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01"/>
  <workbookPr filterPrivacy="1"/>
  <xr:revisionPtr revIDLastSave="0" documentId="13_ncr:1_{B62C55E6-3D3E-4084-B666-0BC516009FAE}" xr6:coauthVersionLast="43" xr6:coauthVersionMax="43" xr10:uidLastSave="{00000000-0000-0000-0000-000000000000}"/>
  <bookViews>
    <workbookView xWindow="-120" yWindow="-120" windowWidth="29040" windowHeight="15840" tabRatio="658" activeTab="1" xr2:uid="{00000000-000D-0000-FFFF-FFFF00000000}"/>
  </bookViews>
  <sheets>
    <sheet name="INDEX" sheetId="25" r:id="rId1"/>
    <sheet name="技能" sheetId="26" r:id="rId2"/>
    <sheet name="技能等级" sheetId="29" r:id="rId3"/>
    <sheet name="技能效果" sheetId="28" r:id="rId4"/>
    <sheet name="技能效果等级" sheetId="30" r:id="rId5"/>
    <sheet name="技能数值计算" sheetId="40" r:id="rId6"/>
    <sheet name="技能突破" sheetId="36" r:id="rId7"/>
    <sheet name="技能Buff" sheetId="35" r:id="rId8"/>
    <sheet name="Sheet1" sheetId="39" r:id="rId9"/>
    <sheet name="EffectCondition" sheetId="31" r:id="rId10"/>
    <sheet name="DetailType" sheetId="34" r:id="rId11"/>
    <sheet name="Target4" sheetId="38" r:id="rId12"/>
    <sheet name="技能突破碎片" sheetId="37" r:id="rId13"/>
  </sheets>
  <definedNames>
    <definedName name="_xlnm._FilterDatabase" localSheetId="1" hidden="1">技能!$A$3:$U$214</definedName>
    <definedName name="_xlnm._FilterDatabase" localSheetId="3" hidden="1">技能效果!$H$1:$H$571</definedName>
    <definedName name="_xlnm._FilterDatabase" localSheetId="4" hidden="1">技能效果等级!$F$1:$F$2797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V4058" i="30" l="1"/>
  <c r="V4059" i="30"/>
  <c r="V4060" i="30"/>
  <c r="V4061" i="30"/>
  <c r="V4062" i="30"/>
  <c r="V4063" i="30"/>
  <c r="V4064" i="30"/>
  <c r="V4065" i="30"/>
  <c r="V4066" i="30"/>
  <c r="V4067" i="30"/>
  <c r="V4068" i="30"/>
  <c r="V4069" i="30"/>
  <c r="V4070" i="30"/>
  <c r="V4071" i="30"/>
  <c r="V4072" i="30"/>
  <c r="V4073" i="30"/>
  <c r="V4074" i="30"/>
  <c r="V4075" i="30"/>
  <c r="V4076" i="30"/>
  <c r="V4077" i="30"/>
  <c r="V4078" i="30"/>
  <c r="V4079" i="30"/>
  <c r="V4080" i="30"/>
  <c r="V4081" i="30"/>
  <c r="V4082" i="30"/>
  <c r="V4083" i="30"/>
  <c r="V4084" i="30"/>
  <c r="V4085" i="30"/>
  <c r="V4086" i="30"/>
  <c r="V4087" i="30"/>
  <c r="V4088" i="30"/>
  <c r="V4089" i="30"/>
  <c r="V4090" i="30"/>
  <c r="V4091" i="30"/>
  <c r="V4092" i="30"/>
  <c r="V4093" i="30"/>
  <c r="V4094" i="30"/>
  <c r="V4095" i="30"/>
  <c r="V4096" i="30"/>
  <c r="V4097" i="30"/>
  <c r="V4098" i="30"/>
  <c r="V4099" i="30"/>
  <c r="V4100" i="30"/>
  <c r="V4101" i="30"/>
  <c r="V4102" i="30"/>
  <c r="V4103" i="30"/>
  <c r="V4104" i="30"/>
  <c r="V4105" i="30"/>
  <c r="V4106" i="30"/>
  <c r="V4107" i="30"/>
  <c r="V4108" i="30"/>
  <c r="V4109" i="30"/>
  <c r="V4110" i="30"/>
  <c r="V4111" i="30"/>
  <c r="V4112" i="30"/>
  <c r="V4113" i="30"/>
  <c r="V4114" i="30"/>
  <c r="V4115" i="30"/>
  <c r="V4116" i="30"/>
  <c r="V4117" i="30"/>
  <c r="V4118" i="30"/>
  <c r="V4119" i="30"/>
  <c r="V4120" i="30"/>
  <c r="V4121" i="30"/>
  <c r="V4122" i="30"/>
  <c r="V4123" i="30"/>
  <c r="V4124" i="30"/>
  <c r="V4125" i="30"/>
  <c r="V4126" i="30"/>
  <c r="V4127" i="30"/>
  <c r="V4128" i="30"/>
  <c r="V4129" i="30"/>
  <c r="V4130" i="30"/>
  <c r="V4131" i="30"/>
  <c r="V4132" i="30"/>
  <c r="V4133" i="30"/>
  <c r="V4134" i="30"/>
  <c r="V4135" i="30"/>
  <c r="V4136" i="30"/>
  <c r="V4137" i="30"/>
  <c r="V4138" i="30"/>
  <c r="V4139" i="30"/>
  <c r="V4140" i="30"/>
  <c r="V4141" i="30"/>
  <c r="V4142" i="30"/>
  <c r="V4143" i="30"/>
  <c r="V4144" i="30"/>
  <c r="V4145" i="30"/>
  <c r="V4146" i="30"/>
  <c r="V4147" i="30"/>
  <c r="V4148" i="30"/>
  <c r="V4149" i="30"/>
  <c r="V4150" i="30"/>
  <c r="V4151" i="30"/>
  <c r="V4152" i="30"/>
  <c r="V4153" i="30"/>
  <c r="V4154" i="30"/>
  <c r="V4155" i="30"/>
  <c r="V4156" i="30"/>
  <c r="V4157" i="30"/>
  <c r="V4158" i="30"/>
  <c r="V4159" i="30"/>
  <c r="V4160" i="30"/>
  <c r="V4161" i="30"/>
  <c r="V4162" i="30"/>
  <c r="V4163" i="30"/>
  <c r="V4164" i="30"/>
  <c r="V4165" i="30"/>
  <c r="V4166" i="30"/>
  <c r="V4167" i="30"/>
  <c r="V4168" i="30"/>
  <c r="V4169" i="30"/>
  <c r="V4170" i="30"/>
  <c r="V4171" i="30"/>
  <c r="V4172" i="30"/>
  <c r="V4173" i="30"/>
  <c r="V4174" i="30"/>
  <c r="V4175" i="30"/>
  <c r="V4176" i="30"/>
  <c r="V4177" i="30"/>
  <c r="V4178" i="30"/>
  <c r="V4179" i="30"/>
  <c r="V4180" i="30"/>
  <c r="V4181" i="30"/>
  <c r="V4182" i="30"/>
  <c r="V4183" i="30"/>
  <c r="V4184" i="30"/>
  <c r="V4185" i="30"/>
  <c r="V4186" i="30"/>
  <c r="V4187" i="30"/>
  <c r="V4188" i="30"/>
  <c r="V4189" i="30"/>
  <c r="V4190" i="30"/>
  <c r="V4191" i="30"/>
  <c r="V4192" i="30"/>
  <c r="V4193" i="30"/>
  <c r="V4194" i="30"/>
  <c r="V4195" i="30"/>
  <c r="V4196" i="30"/>
  <c r="V4197" i="30"/>
  <c r="V4198" i="30"/>
  <c r="V4199" i="30"/>
  <c r="V4200" i="30"/>
  <c r="V4201" i="30"/>
  <c r="V4202" i="30"/>
  <c r="V4203" i="30"/>
  <c r="V4204" i="30"/>
  <c r="V4205" i="30"/>
  <c r="V4206" i="30"/>
  <c r="V4207" i="30"/>
  <c r="V4208" i="30"/>
  <c r="V4209" i="30"/>
  <c r="V4210" i="30"/>
  <c r="V4211" i="30"/>
  <c r="V4212" i="30"/>
  <c r="V4213" i="30"/>
  <c r="V4214" i="30"/>
  <c r="V4215" i="30"/>
  <c r="V4216" i="30"/>
  <c r="V4217" i="30"/>
  <c r="V4218" i="30"/>
  <c r="V4219" i="30"/>
  <c r="V4220" i="30"/>
  <c r="V4221" i="30"/>
  <c r="V4222" i="30"/>
  <c r="V4223" i="30"/>
  <c r="V4224" i="30"/>
  <c r="V4225" i="30"/>
  <c r="V4226" i="30"/>
  <c r="V4227" i="30"/>
  <c r="V4228" i="30"/>
  <c r="V4229" i="30"/>
  <c r="V4230" i="30"/>
  <c r="V4231" i="30"/>
  <c r="V4232" i="30"/>
  <c r="V4233" i="30"/>
  <c r="V4234" i="30"/>
  <c r="V4235" i="30"/>
  <c r="V4236" i="30"/>
  <c r="V4237" i="30"/>
  <c r="V4238" i="30"/>
  <c r="V4239" i="30"/>
  <c r="V4240" i="30"/>
  <c r="V4241" i="30"/>
  <c r="V4242" i="30"/>
  <c r="V4243" i="30"/>
  <c r="V4244" i="30"/>
  <c r="V4245" i="30"/>
  <c r="V4246" i="30"/>
  <c r="V4247" i="30"/>
  <c r="V4248" i="30"/>
  <c r="V4249" i="30"/>
  <c r="V4250" i="30"/>
  <c r="V4251" i="30"/>
  <c r="V4252" i="30"/>
  <c r="V4253" i="30"/>
  <c r="V4254" i="30"/>
  <c r="V4255" i="30"/>
  <c r="V4256" i="30"/>
  <c r="V4257" i="30"/>
  <c r="V4258" i="30"/>
  <c r="V4259" i="30"/>
  <c r="V4260" i="30"/>
  <c r="V4261" i="30"/>
  <c r="V4262" i="30"/>
  <c r="V4263" i="30"/>
  <c r="V4264" i="30"/>
  <c r="V4265" i="30"/>
  <c r="V4266" i="30"/>
  <c r="V4267" i="30"/>
  <c r="V4268" i="30"/>
  <c r="V4269" i="30"/>
  <c r="V4270" i="30"/>
  <c r="V4271" i="30"/>
  <c r="V4272" i="30"/>
  <c r="V4273" i="30"/>
  <c r="V4274" i="30"/>
  <c r="V4275" i="30"/>
  <c r="V4276" i="30"/>
  <c r="V4277" i="30"/>
  <c r="V4278" i="30"/>
  <c r="V4279" i="30"/>
  <c r="V4280" i="30"/>
  <c r="V4281" i="30"/>
  <c r="V4282" i="30"/>
  <c r="V4283" i="30"/>
  <c r="V4284" i="30"/>
  <c r="V4285" i="30"/>
  <c r="V4286" i="30"/>
  <c r="V4287" i="30"/>
  <c r="V4288" i="30"/>
  <c r="V4289" i="30"/>
  <c r="V4290" i="30"/>
  <c r="V4291" i="30"/>
  <c r="V4292" i="30"/>
  <c r="V4293" i="30"/>
  <c r="V4294" i="30"/>
  <c r="V4295" i="30"/>
  <c r="V4296" i="30"/>
  <c r="V4297" i="30"/>
  <c r="V4298" i="30"/>
  <c r="V4299" i="30"/>
  <c r="V4300" i="30"/>
  <c r="V4301" i="30"/>
  <c r="V4302" i="30"/>
  <c r="V4303" i="30"/>
  <c r="V4304" i="30"/>
  <c r="V4305" i="30"/>
  <c r="V4306" i="30"/>
  <c r="V4307" i="30"/>
  <c r="V4308" i="30"/>
  <c r="V4309" i="30"/>
  <c r="V4310" i="30"/>
  <c r="V4311" i="30"/>
  <c r="V4312" i="30"/>
  <c r="V4313" i="30"/>
  <c r="V4314" i="30"/>
  <c r="V4315" i="30"/>
  <c r="V4316" i="30"/>
  <c r="V4317" i="30"/>
  <c r="V4318" i="30"/>
  <c r="V4319" i="30"/>
  <c r="V4320" i="30"/>
  <c r="V4321" i="30"/>
  <c r="V4322" i="30"/>
  <c r="V4323" i="30"/>
  <c r="V4324" i="30"/>
  <c r="V4325" i="30"/>
  <c r="V4326" i="30"/>
  <c r="V4327" i="30"/>
  <c r="V4328" i="30"/>
  <c r="V4329" i="30"/>
  <c r="V4330" i="30"/>
  <c r="V4331" i="30"/>
  <c r="V4332" i="30"/>
  <c r="V4333" i="30"/>
  <c r="V4334" i="30"/>
  <c r="V4335" i="30"/>
  <c r="V4336" i="30"/>
  <c r="V4337" i="30"/>
  <c r="V4338" i="30"/>
  <c r="V4339" i="30"/>
  <c r="V4340" i="30"/>
  <c r="V4341" i="30"/>
  <c r="V4342" i="30"/>
  <c r="V4343" i="30"/>
  <c r="V4344" i="30"/>
  <c r="V4345" i="30"/>
  <c r="V4346" i="30"/>
  <c r="V4347" i="30"/>
  <c r="V4348" i="30"/>
  <c r="V4349" i="30"/>
  <c r="V4350" i="30"/>
  <c r="V4351" i="30"/>
  <c r="V4352" i="30"/>
  <c r="V4353" i="30"/>
  <c r="V4354" i="30"/>
  <c r="V4355" i="30"/>
  <c r="V4356" i="30"/>
  <c r="V4357" i="30"/>
  <c r="V4358" i="30"/>
  <c r="V4359" i="30"/>
  <c r="V4360" i="30"/>
  <c r="V4361" i="30"/>
  <c r="V4362" i="30"/>
  <c r="V4363" i="30"/>
  <c r="V4364" i="30"/>
  <c r="V4365" i="30"/>
  <c r="V4366" i="30"/>
  <c r="V4367" i="30"/>
  <c r="V4368" i="30"/>
  <c r="V4369" i="30"/>
  <c r="V4370" i="30"/>
  <c r="V4371" i="30"/>
  <c r="V4372" i="30"/>
  <c r="V4373" i="30"/>
  <c r="V4374" i="30"/>
  <c r="V4375" i="30"/>
  <c r="V4376" i="30"/>
  <c r="V4377" i="30"/>
  <c r="V4378" i="30"/>
  <c r="V4379" i="30"/>
  <c r="V4380" i="30"/>
  <c r="V4381" i="30"/>
  <c r="V4382" i="30"/>
  <c r="V4383" i="30"/>
  <c r="V4384" i="30"/>
  <c r="V4385" i="30"/>
  <c r="V4386" i="30"/>
  <c r="V4387" i="30"/>
  <c r="V4388" i="30"/>
  <c r="V4389" i="30"/>
  <c r="V4390" i="30"/>
  <c r="V4391" i="30"/>
  <c r="V4392" i="30"/>
  <c r="V4393" i="30"/>
  <c r="V4394" i="30"/>
  <c r="V4395" i="30"/>
  <c r="V4396" i="30"/>
  <c r="V4397" i="30"/>
  <c r="V4398" i="30"/>
  <c r="V4399" i="30"/>
  <c r="V4400" i="30"/>
  <c r="V4401" i="30"/>
  <c r="V4402" i="30"/>
  <c r="V4403" i="30"/>
  <c r="V4404" i="30"/>
  <c r="V4405" i="30"/>
  <c r="V4406" i="30"/>
  <c r="V4407" i="30"/>
  <c r="V4408" i="30"/>
  <c r="V4409" i="30"/>
  <c r="V4410" i="30"/>
  <c r="V4411" i="30"/>
  <c r="V4412" i="30"/>
  <c r="V4413" i="30"/>
  <c r="V4414" i="30"/>
  <c r="V4415" i="30"/>
  <c r="V4416" i="30"/>
  <c r="V4417" i="30"/>
  <c r="V4418" i="30"/>
  <c r="V4419" i="30"/>
  <c r="V4420" i="30"/>
  <c r="V4421" i="30"/>
  <c r="V4422" i="30"/>
  <c r="V4423" i="30"/>
  <c r="V4424" i="30"/>
  <c r="V4425" i="30"/>
  <c r="V4426" i="30"/>
  <c r="V4427" i="30"/>
  <c r="V4428" i="30"/>
  <c r="V4429" i="30"/>
  <c r="V4430" i="30"/>
  <c r="V4431" i="30"/>
  <c r="V4432" i="30"/>
  <c r="V4433" i="30"/>
  <c r="V4434" i="30"/>
  <c r="V4435" i="30"/>
  <c r="V4436" i="30"/>
  <c r="V4437" i="30"/>
  <c r="V4438" i="30"/>
  <c r="V4439" i="30"/>
  <c r="V4440" i="30"/>
  <c r="V4441" i="30"/>
  <c r="V4442" i="30"/>
  <c r="V4443" i="30"/>
  <c r="V4444" i="30"/>
  <c r="V4445" i="30"/>
  <c r="V4446" i="30"/>
  <c r="V4447" i="30"/>
  <c r="V4448" i="30"/>
  <c r="V4449" i="30"/>
  <c r="V4450" i="30"/>
  <c r="V4451" i="30"/>
  <c r="V4452" i="30"/>
  <c r="V4453" i="30"/>
  <c r="V4454" i="30"/>
  <c r="V4455" i="30"/>
  <c r="V4456" i="30"/>
  <c r="V4457" i="30"/>
  <c r="V4458" i="30"/>
  <c r="V4459" i="30"/>
  <c r="V4460" i="30"/>
  <c r="V4461" i="30"/>
  <c r="V4462" i="30"/>
  <c r="V4463" i="30"/>
  <c r="V4464" i="30"/>
  <c r="V4465" i="30"/>
  <c r="V4466" i="30"/>
  <c r="V4467" i="30"/>
  <c r="V4468" i="30"/>
  <c r="V4469" i="30"/>
  <c r="V4470" i="30"/>
  <c r="V4471" i="30"/>
  <c r="V4472" i="30"/>
  <c r="V4473" i="30"/>
  <c r="V4474" i="30"/>
  <c r="V4475" i="30"/>
  <c r="V4476" i="30"/>
  <c r="V4477" i="30"/>
  <c r="V4478" i="30"/>
  <c r="V4479" i="30"/>
  <c r="V4480" i="30"/>
  <c r="V4481" i="30"/>
  <c r="V4482" i="30"/>
  <c r="V4483" i="30"/>
  <c r="V4484" i="30"/>
  <c r="V4485" i="30"/>
  <c r="V4486" i="30"/>
  <c r="V4487" i="30"/>
  <c r="V4488" i="30"/>
  <c r="V4489" i="30"/>
  <c r="V4490" i="30"/>
  <c r="V4491" i="30"/>
  <c r="V4492" i="30"/>
  <c r="V4493" i="30"/>
  <c r="V4494" i="30"/>
  <c r="V4495" i="30"/>
  <c r="V4496" i="30"/>
  <c r="V4497" i="30"/>
  <c r="V4498" i="30"/>
  <c r="V4499" i="30"/>
  <c r="V4500" i="30"/>
  <c r="V4501" i="30"/>
  <c r="V4502" i="30"/>
  <c r="V4503" i="30"/>
  <c r="V4504" i="30"/>
  <c r="V4505" i="30"/>
  <c r="V4506" i="30"/>
  <c r="V4507" i="30"/>
  <c r="V4508" i="30"/>
  <c r="V4509" i="30"/>
  <c r="V4510" i="30"/>
  <c r="V4511" i="30"/>
  <c r="V4512" i="30"/>
  <c r="V4513" i="30"/>
  <c r="V4514" i="30"/>
  <c r="V4515" i="30"/>
  <c r="V4516" i="30"/>
  <c r="V4517" i="30"/>
  <c r="V4518" i="30"/>
  <c r="V4519" i="30"/>
  <c r="V4520" i="30"/>
  <c r="V4521" i="30"/>
  <c r="V4522" i="30"/>
  <c r="V4523" i="30"/>
  <c r="V4524" i="30"/>
  <c r="V4525" i="30"/>
  <c r="V4526" i="30"/>
  <c r="V4527" i="30"/>
  <c r="V4528" i="30"/>
  <c r="V4529" i="30"/>
  <c r="V4530" i="30"/>
  <c r="V4531" i="30"/>
  <c r="V4532" i="30"/>
  <c r="V4533" i="30"/>
  <c r="V4534" i="30"/>
  <c r="V4535" i="30"/>
  <c r="V4536" i="30"/>
  <c r="V4537" i="30"/>
  <c r="V4538" i="30"/>
  <c r="V4539" i="30"/>
  <c r="V4540" i="30"/>
  <c r="V4541" i="30"/>
  <c r="V4542" i="30"/>
  <c r="V4543" i="30"/>
  <c r="V4544" i="30"/>
  <c r="V4545" i="30"/>
  <c r="V4546" i="30"/>
  <c r="V4547" i="30"/>
  <c r="V4548" i="30"/>
  <c r="V4549" i="30"/>
  <c r="V4550" i="30"/>
  <c r="V4551" i="30"/>
  <c r="V4552" i="30"/>
  <c r="V4553" i="30"/>
  <c r="V4554" i="30"/>
  <c r="V4555" i="30"/>
  <c r="V4556" i="30"/>
  <c r="V4557" i="30"/>
  <c r="V4558" i="30"/>
  <c r="V4559" i="30"/>
  <c r="V4560" i="30"/>
  <c r="V4561" i="30"/>
  <c r="V4562" i="30"/>
  <c r="V4563" i="30"/>
  <c r="V4564" i="30"/>
  <c r="V4565" i="30"/>
  <c r="V4566" i="30"/>
  <c r="V4567" i="30"/>
  <c r="V4568" i="30"/>
  <c r="V4569" i="30"/>
  <c r="V4570" i="30"/>
  <c r="V4571" i="30"/>
  <c r="V4572" i="30"/>
  <c r="V4573" i="30"/>
  <c r="V4574" i="30"/>
  <c r="V4575" i="30"/>
  <c r="V4576" i="30"/>
  <c r="V4577" i="30"/>
  <c r="V4578" i="30"/>
  <c r="V4579" i="30"/>
  <c r="V4580" i="30"/>
  <c r="V4581" i="30"/>
  <c r="V4582" i="30"/>
  <c r="V4583" i="30"/>
  <c r="V4584" i="30"/>
  <c r="V4585" i="30"/>
  <c r="V4586" i="30"/>
  <c r="V4587" i="30"/>
  <c r="V4588" i="30"/>
  <c r="V4589" i="30"/>
  <c r="V4590" i="30"/>
  <c r="V4591" i="30"/>
  <c r="V4592" i="30"/>
  <c r="V4593" i="30"/>
  <c r="V4594" i="30"/>
  <c r="V4595" i="30"/>
  <c r="V4596" i="30"/>
  <c r="V4597" i="30"/>
  <c r="V4598" i="30"/>
  <c r="V4599" i="30"/>
  <c r="V4600" i="30"/>
  <c r="V4601" i="30"/>
  <c r="V4602" i="30"/>
  <c r="V4603" i="30"/>
  <c r="V4604" i="30"/>
  <c r="V4605" i="30"/>
  <c r="V4606" i="30"/>
  <c r="V4607" i="30"/>
  <c r="V4608" i="30"/>
  <c r="V4609" i="30"/>
  <c r="V4610" i="30"/>
  <c r="V4611" i="30"/>
  <c r="V4612" i="30"/>
  <c r="V4613" i="30"/>
  <c r="V4614" i="30"/>
  <c r="V4615" i="30"/>
  <c r="V4616" i="30"/>
  <c r="V4617" i="30"/>
  <c r="V4618" i="30"/>
  <c r="V4619" i="30"/>
  <c r="V4620" i="30"/>
  <c r="V4621" i="30"/>
  <c r="V4622" i="30"/>
  <c r="V4623" i="30"/>
  <c r="V4624" i="30"/>
  <c r="V4625" i="30"/>
  <c r="V4626" i="30"/>
  <c r="V4627" i="30"/>
  <c r="V4628" i="30"/>
  <c r="V4629" i="30"/>
  <c r="V4630" i="30"/>
  <c r="V4631" i="30"/>
  <c r="V4632" i="30"/>
  <c r="V4633" i="30"/>
  <c r="V4634" i="30"/>
  <c r="V4635" i="30"/>
  <c r="V4636" i="30"/>
  <c r="V4637" i="30"/>
  <c r="V4638" i="30"/>
  <c r="V4639" i="30"/>
  <c r="V4640" i="30"/>
  <c r="V4641" i="30"/>
  <c r="V4642" i="30"/>
  <c r="V4643" i="30"/>
  <c r="V4644" i="30"/>
  <c r="V4645" i="30"/>
  <c r="V4646" i="30"/>
  <c r="V4647" i="30"/>
  <c r="V4648" i="30"/>
  <c r="V4649" i="30"/>
  <c r="V4650" i="30"/>
  <c r="V4651" i="30"/>
  <c r="V4652" i="30"/>
  <c r="V4653" i="30"/>
  <c r="V4654" i="30"/>
  <c r="V4655" i="30"/>
  <c r="V4656" i="30"/>
  <c r="V4657" i="30"/>
  <c r="V4658" i="30"/>
  <c r="V4659" i="30"/>
  <c r="V4660" i="30"/>
  <c r="V4661" i="30"/>
  <c r="V4662" i="30"/>
  <c r="V4663" i="30"/>
  <c r="V4664" i="30"/>
  <c r="V4665" i="30"/>
  <c r="V4666" i="30"/>
  <c r="V4667" i="30"/>
  <c r="V4668" i="30"/>
  <c r="V4669" i="30"/>
  <c r="V4670" i="30"/>
  <c r="V4671" i="30"/>
  <c r="V4672" i="30"/>
  <c r="V4673" i="30"/>
  <c r="V4674" i="30"/>
  <c r="V4675" i="30"/>
  <c r="V4676" i="30"/>
  <c r="V4677" i="30"/>
  <c r="V4678" i="30"/>
  <c r="V4679" i="30"/>
  <c r="V4680" i="30"/>
  <c r="V4681" i="30"/>
  <c r="V4682" i="30"/>
  <c r="V4683" i="30"/>
  <c r="V4684" i="30"/>
  <c r="V4685" i="30"/>
  <c r="V4686" i="30"/>
  <c r="V4687" i="30"/>
  <c r="V4688" i="30"/>
  <c r="V4689" i="30"/>
  <c r="V4690" i="30"/>
  <c r="V4691" i="30"/>
  <c r="V4692" i="30"/>
  <c r="V4693" i="30"/>
  <c r="V4694" i="30"/>
  <c r="V4695" i="30"/>
  <c r="V4696" i="30"/>
  <c r="V4697" i="30"/>
  <c r="V4698" i="30"/>
  <c r="V4699" i="30"/>
  <c r="V4700" i="30"/>
  <c r="V4701" i="30"/>
  <c r="V4702" i="30"/>
  <c r="V4703" i="30"/>
  <c r="V4704" i="30"/>
  <c r="V4705" i="30"/>
  <c r="V4706" i="30"/>
  <c r="V4707" i="30"/>
  <c r="V4708" i="30"/>
  <c r="V4709" i="30"/>
  <c r="V4710" i="30"/>
  <c r="V4711" i="30"/>
  <c r="V4712" i="30"/>
  <c r="V4713" i="30"/>
  <c r="V4714" i="30"/>
  <c r="V4715" i="30"/>
  <c r="V4716" i="30"/>
  <c r="V4717" i="30"/>
  <c r="V4718" i="30"/>
  <c r="V4719" i="30"/>
  <c r="V4720" i="30"/>
  <c r="V4721" i="30"/>
  <c r="V4722" i="30"/>
  <c r="V4723" i="30"/>
  <c r="V4724" i="30"/>
  <c r="V4725" i="30"/>
  <c r="V4726" i="30"/>
  <c r="V4727" i="30"/>
  <c r="V4728" i="30"/>
  <c r="V4729" i="30"/>
  <c r="V4730" i="30"/>
  <c r="V4731" i="30"/>
  <c r="V4732" i="30"/>
  <c r="V4733" i="30"/>
  <c r="V4734" i="30"/>
  <c r="V4735" i="30"/>
  <c r="V4736" i="30"/>
  <c r="V4737" i="30"/>
  <c r="V4738" i="30"/>
  <c r="V4739" i="30"/>
  <c r="V4740" i="30"/>
  <c r="V4741" i="30"/>
  <c r="V4742" i="30"/>
  <c r="V4743" i="30"/>
  <c r="V4744" i="30"/>
  <c r="V4745" i="30"/>
  <c r="V4746" i="30"/>
  <c r="V4747" i="30"/>
  <c r="V4748" i="30"/>
  <c r="V4749" i="30"/>
  <c r="V4750" i="30"/>
  <c r="V4751" i="30"/>
  <c r="V4752" i="30"/>
  <c r="V4753" i="30"/>
  <c r="V4754" i="30"/>
  <c r="V4755" i="30"/>
  <c r="V4756" i="30"/>
  <c r="V4757" i="30"/>
  <c r="V4758" i="30"/>
  <c r="V4759" i="30"/>
  <c r="V4760" i="30"/>
  <c r="V4761" i="30"/>
  <c r="V4762" i="30"/>
  <c r="V4763" i="30"/>
  <c r="V4764" i="30"/>
  <c r="V4765" i="30"/>
  <c r="V4766" i="30"/>
  <c r="V4767" i="30"/>
  <c r="V4768" i="30"/>
  <c r="V4769" i="30"/>
  <c r="V4770" i="30"/>
  <c r="V4771" i="30"/>
  <c r="V4772" i="30"/>
  <c r="V4773" i="30"/>
  <c r="V4774" i="30"/>
  <c r="V4775" i="30"/>
  <c r="V4776" i="30"/>
  <c r="V4777" i="30"/>
  <c r="V4778" i="30"/>
  <c r="V4779" i="30"/>
  <c r="V4780" i="30"/>
  <c r="V4781" i="30"/>
  <c r="V4782" i="30"/>
  <c r="V4783" i="30"/>
  <c r="V4784" i="30"/>
  <c r="V4785" i="30"/>
  <c r="V4786" i="30"/>
  <c r="V4787" i="30"/>
  <c r="V4788" i="30"/>
  <c r="V4789" i="30"/>
  <c r="V4790" i="30"/>
  <c r="V4791" i="30"/>
  <c r="V4792" i="30"/>
  <c r="V4793" i="30"/>
  <c r="V4794" i="30"/>
  <c r="V4795" i="30"/>
  <c r="V4796" i="30"/>
  <c r="V4797" i="30"/>
  <c r="V4798" i="30"/>
  <c r="V4799" i="30"/>
  <c r="V4800" i="30"/>
  <c r="V4801" i="30"/>
  <c r="V4802" i="30"/>
  <c r="V4803" i="30"/>
  <c r="V4804" i="30"/>
  <c r="V4805" i="30"/>
  <c r="V4806" i="30"/>
  <c r="V4807" i="30"/>
  <c r="V4808" i="30"/>
  <c r="V4809" i="30"/>
  <c r="V4810" i="30"/>
  <c r="V4811" i="30"/>
  <c r="V4812" i="30"/>
  <c r="V4813" i="30"/>
  <c r="V4814" i="30"/>
  <c r="V4815" i="30"/>
  <c r="V4816" i="30"/>
  <c r="V4817" i="30"/>
  <c r="V4818" i="30"/>
  <c r="V4819" i="30"/>
  <c r="V4820" i="30"/>
  <c r="V4821" i="30"/>
  <c r="V4822" i="30"/>
  <c r="V4823" i="30"/>
  <c r="V4824" i="30"/>
  <c r="V4825" i="30"/>
  <c r="V4826" i="30"/>
  <c r="V4827" i="30"/>
  <c r="V4828" i="30"/>
  <c r="V4829" i="30"/>
  <c r="V4830" i="30"/>
  <c r="V4831" i="30"/>
  <c r="V4832" i="30"/>
  <c r="V4833" i="30"/>
  <c r="V4834" i="30"/>
  <c r="V4835" i="30"/>
  <c r="V4836" i="30"/>
  <c r="V4837" i="30"/>
  <c r="R2798" i="30"/>
  <c r="R2799" i="30"/>
  <c r="R2800" i="30"/>
  <c r="R2801" i="30"/>
  <c r="R2802" i="30"/>
  <c r="R2803" i="30"/>
  <c r="R2804" i="30"/>
  <c r="R2805" i="30"/>
  <c r="R2806" i="30"/>
  <c r="R2807" i="30"/>
  <c r="R2808" i="30"/>
  <c r="R2809" i="30"/>
  <c r="R2810" i="30"/>
  <c r="R2811" i="30"/>
  <c r="R2812" i="30"/>
  <c r="R2813" i="30"/>
  <c r="R2814" i="30"/>
  <c r="R2815" i="30"/>
  <c r="R2816" i="30"/>
  <c r="R2817" i="30"/>
  <c r="R2818" i="30"/>
  <c r="R2819" i="30"/>
  <c r="R2820" i="30"/>
  <c r="R2821" i="30"/>
  <c r="R2822" i="30"/>
  <c r="R2823" i="30"/>
  <c r="R2824" i="30"/>
  <c r="R2825" i="30"/>
  <c r="R2826" i="30"/>
  <c r="R2827" i="30"/>
  <c r="R2828" i="30"/>
  <c r="R2829" i="30"/>
  <c r="R2830" i="30"/>
  <c r="R2831" i="30"/>
  <c r="R2832" i="30"/>
  <c r="R2833" i="30"/>
  <c r="R2834" i="30"/>
  <c r="R2835" i="30"/>
  <c r="R2836" i="30"/>
  <c r="R2837" i="30"/>
  <c r="R2838" i="30"/>
  <c r="R2839" i="30"/>
  <c r="R2840" i="30"/>
  <c r="R2841" i="30"/>
  <c r="R2842" i="30"/>
  <c r="R2843" i="30"/>
  <c r="R2844" i="30"/>
  <c r="R2845" i="30"/>
  <c r="R2846" i="30"/>
  <c r="R2847" i="30"/>
  <c r="R2848" i="30"/>
  <c r="R2849" i="30"/>
  <c r="R2850" i="30"/>
  <c r="R2851" i="30"/>
  <c r="R2852" i="30"/>
  <c r="R2853" i="30"/>
  <c r="R2854" i="30"/>
  <c r="R2855" i="30"/>
  <c r="R2856" i="30"/>
  <c r="R2857" i="30"/>
  <c r="R2858" i="30"/>
  <c r="R2859" i="30"/>
  <c r="R2860" i="30"/>
  <c r="R2861" i="30"/>
  <c r="R2862" i="30"/>
  <c r="R2863" i="30"/>
  <c r="R2864" i="30"/>
  <c r="R2865" i="30"/>
  <c r="R2866" i="30"/>
  <c r="R2867" i="30"/>
  <c r="R2868" i="30"/>
  <c r="R2869" i="30"/>
  <c r="R2870" i="30"/>
  <c r="R2871" i="30"/>
  <c r="R2872" i="30"/>
  <c r="R2873" i="30"/>
  <c r="R2874" i="30"/>
  <c r="R2875" i="30"/>
  <c r="R2876" i="30"/>
  <c r="R2877" i="30"/>
  <c r="R2878" i="30"/>
  <c r="R2879" i="30"/>
  <c r="R2880" i="30"/>
  <c r="R2881" i="30"/>
  <c r="R2882" i="30"/>
  <c r="R2883" i="30"/>
  <c r="R2884" i="30"/>
  <c r="R2885" i="30"/>
  <c r="R2886" i="30"/>
  <c r="R2887" i="30"/>
  <c r="R2888" i="30"/>
  <c r="R2889" i="30"/>
  <c r="R2890" i="30"/>
  <c r="R2891" i="30"/>
  <c r="R2892" i="30"/>
  <c r="R2893" i="30"/>
  <c r="R2894" i="30"/>
  <c r="R2895" i="30"/>
  <c r="R2896" i="30"/>
  <c r="R2897" i="30"/>
  <c r="R2898" i="30"/>
  <c r="R2899" i="30"/>
  <c r="R2900" i="30"/>
  <c r="R2901" i="30"/>
  <c r="R2902" i="30"/>
  <c r="R2903" i="30"/>
  <c r="R2904" i="30"/>
  <c r="R2905" i="30"/>
  <c r="R2906" i="30"/>
  <c r="R2907" i="30"/>
  <c r="R2908" i="30"/>
  <c r="R2909" i="30"/>
  <c r="R2910" i="30"/>
  <c r="R2911" i="30"/>
  <c r="R2912" i="30"/>
  <c r="R2913" i="30"/>
  <c r="R2914" i="30"/>
  <c r="R2915" i="30"/>
  <c r="R2916" i="30"/>
  <c r="R2917" i="30"/>
  <c r="R2918" i="30"/>
  <c r="R2919" i="30"/>
  <c r="R2920" i="30"/>
  <c r="R2921" i="30"/>
  <c r="R2922" i="30"/>
  <c r="R2923" i="30"/>
  <c r="R2924" i="30"/>
  <c r="R2925" i="30"/>
  <c r="R2926" i="30"/>
  <c r="R2927" i="30"/>
  <c r="R2928" i="30"/>
  <c r="R2929" i="30"/>
  <c r="R2930" i="30"/>
  <c r="R2931" i="30"/>
  <c r="R2932" i="30"/>
  <c r="R2933" i="30"/>
  <c r="R2934" i="30"/>
  <c r="R2935" i="30"/>
  <c r="R2936" i="30"/>
  <c r="R2937" i="30"/>
  <c r="R2938" i="30"/>
  <c r="R2939" i="30"/>
  <c r="R2940" i="30"/>
  <c r="R2941" i="30"/>
  <c r="R2942" i="30"/>
  <c r="R2943" i="30"/>
  <c r="R2944" i="30"/>
  <c r="R2945" i="30"/>
  <c r="R2946" i="30"/>
  <c r="R2947" i="30"/>
  <c r="R2948" i="30"/>
  <c r="R2949" i="30"/>
  <c r="R2950" i="30"/>
  <c r="R2951" i="30"/>
  <c r="R2952" i="30"/>
  <c r="R2953" i="30"/>
  <c r="R2954" i="30"/>
  <c r="R2955" i="30"/>
  <c r="R2956" i="30"/>
  <c r="R2957" i="30"/>
  <c r="R2958" i="30"/>
  <c r="R2959" i="30"/>
  <c r="R2960" i="30"/>
  <c r="R2961" i="30"/>
  <c r="R2962" i="30"/>
  <c r="R2963" i="30"/>
  <c r="R2964" i="30"/>
  <c r="R2965" i="30"/>
  <c r="R2966" i="30"/>
  <c r="R2967" i="30"/>
  <c r="R2968" i="30"/>
  <c r="R2969" i="30"/>
  <c r="R2970" i="30"/>
  <c r="R2971" i="30"/>
  <c r="R2972" i="30"/>
  <c r="R2973" i="30"/>
  <c r="R2974" i="30"/>
  <c r="R2975" i="30"/>
  <c r="R2976" i="30"/>
  <c r="R2977" i="30"/>
  <c r="R2978" i="30"/>
  <c r="R2979" i="30"/>
  <c r="R2980" i="30"/>
  <c r="R2981" i="30"/>
  <c r="R2982" i="30"/>
  <c r="R2983" i="30"/>
  <c r="R2984" i="30"/>
  <c r="R2985" i="30"/>
  <c r="R2986" i="30"/>
  <c r="R2987" i="30"/>
  <c r="R2988" i="30"/>
  <c r="R2989" i="30"/>
  <c r="R2990" i="30"/>
  <c r="R2991" i="30"/>
  <c r="R2992" i="30"/>
  <c r="R2993" i="30"/>
  <c r="R2994" i="30"/>
  <c r="R2995" i="30"/>
  <c r="R2996" i="30"/>
  <c r="R2997" i="30"/>
  <c r="R2998" i="30"/>
  <c r="R2999" i="30"/>
  <c r="R3000" i="30"/>
  <c r="R3001" i="30"/>
  <c r="R3002" i="30"/>
  <c r="R3003" i="30"/>
  <c r="R3004" i="30"/>
  <c r="R3005" i="30"/>
  <c r="R3006" i="30"/>
  <c r="R3007" i="30"/>
  <c r="R3008" i="30"/>
  <c r="R3009" i="30"/>
  <c r="R3010" i="30"/>
  <c r="R3011" i="30"/>
  <c r="R3012" i="30"/>
  <c r="R3013" i="30"/>
  <c r="R3014" i="30"/>
  <c r="R3015" i="30"/>
  <c r="R3016" i="30"/>
  <c r="R3017" i="30"/>
  <c r="R3018" i="30"/>
  <c r="R3019" i="30"/>
  <c r="R3020" i="30"/>
  <c r="R3021" i="30"/>
  <c r="R3022" i="30"/>
  <c r="R3023" i="30"/>
  <c r="R3024" i="30"/>
  <c r="R3025" i="30"/>
  <c r="R3026" i="30"/>
  <c r="R3027" i="30"/>
  <c r="R3028" i="30"/>
  <c r="R3029" i="30"/>
  <c r="R3030" i="30"/>
  <c r="R3031" i="30"/>
  <c r="R3032" i="30"/>
  <c r="R3033" i="30"/>
  <c r="R3034" i="30"/>
  <c r="R3035" i="30"/>
  <c r="R3036" i="30"/>
  <c r="R3037" i="30"/>
  <c r="R3038" i="30"/>
  <c r="R3039" i="30"/>
  <c r="R3040" i="30"/>
  <c r="R3041" i="30"/>
  <c r="R3042" i="30"/>
  <c r="R3043" i="30"/>
  <c r="R3044" i="30"/>
  <c r="R3045" i="30"/>
  <c r="R3046" i="30"/>
  <c r="R3047" i="30"/>
  <c r="R3048" i="30"/>
  <c r="R3049" i="30"/>
  <c r="R3050" i="30"/>
  <c r="R3051" i="30"/>
  <c r="R3052" i="30"/>
  <c r="R3053" i="30"/>
  <c r="R3054" i="30"/>
  <c r="R3055" i="30"/>
  <c r="R3056" i="30"/>
  <c r="R3057" i="30"/>
  <c r="R3058" i="30"/>
  <c r="R3059" i="30"/>
  <c r="R3060" i="30"/>
  <c r="R3061" i="30"/>
  <c r="R3062" i="30"/>
  <c r="R3063" i="30"/>
  <c r="R3064" i="30"/>
  <c r="R3065" i="30"/>
  <c r="R3066" i="30"/>
  <c r="R3067" i="30"/>
  <c r="R3068" i="30"/>
  <c r="R3069" i="30"/>
  <c r="R3070" i="30"/>
  <c r="R3071" i="30"/>
  <c r="R3072" i="30"/>
  <c r="R3073" i="30"/>
  <c r="R3074" i="30"/>
  <c r="R3075" i="30"/>
  <c r="R3076" i="30"/>
  <c r="R3077" i="30"/>
  <c r="R3078" i="30"/>
  <c r="R3079" i="30"/>
  <c r="R3080" i="30"/>
  <c r="R3081" i="30"/>
  <c r="R3082" i="30"/>
  <c r="R3083" i="30"/>
  <c r="R3084" i="30"/>
  <c r="R3085" i="30"/>
  <c r="R3086" i="30"/>
  <c r="R3087" i="30"/>
  <c r="R3088" i="30"/>
  <c r="R3089" i="30"/>
  <c r="R3090" i="30"/>
  <c r="R3091" i="30"/>
  <c r="R3092" i="30"/>
  <c r="R3093" i="30"/>
  <c r="R3094" i="30"/>
  <c r="R3095" i="30"/>
  <c r="R3096" i="30"/>
  <c r="R3097" i="30"/>
  <c r="R3098" i="30"/>
  <c r="R3099" i="30"/>
  <c r="R3100" i="30"/>
  <c r="R3101" i="30"/>
  <c r="R3102" i="30"/>
  <c r="R3103" i="30"/>
  <c r="R3104" i="30"/>
  <c r="R3105" i="30"/>
  <c r="R3106" i="30"/>
  <c r="R3107" i="30"/>
  <c r="R3108" i="30"/>
  <c r="R3109" i="30"/>
  <c r="R3110" i="30"/>
  <c r="R3111" i="30"/>
  <c r="R3112" i="30"/>
  <c r="R3113" i="30"/>
  <c r="R3114" i="30"/>
  <c r="R3115" i="30"/>
  <c r="R3116" i="30"/>
  <c r="R3117" i="30"/>
  <c r="R3118" i="30"/>
  <c r="R3119" i="30"/>
  <c r="R3120" i="30"/>
  <c r="R3121" i="30"/>
  <c r="R3122" i="30"/>
  <c r="R3123" i="30"/>
  <c r="R3124" i="30"/>
  <c r="R3125" i="30"/>
  <c r="R3126" i="30"/>
  <c r="R3127" i="30"/>
  <c r="R3128" i="30"/>
  <c r="R3129" i="30"/>
  <c r="R3130" i="30"/>
  <c r="R3131" i="30"/>
  <c r="R3132" i="30"/>
  <c r="R3133" i="30"/>
  <c r="R3134" i="30"/>
  <c r="R3135" i="30"/>
  <c r="R3136" i="30"/>
  <c r="R3137" i="30"/>
  <c r="R3138" i="30"/>
  <c r="R3139" i="30"/>
  <c r="R3140" i="30"/>
  <c r="R3141" i="30"/>
  <c r="R3142" i="30"/>
  <c r="R3143" i="30"/>
  <c r="R3144" i="30"/>
  <c r="R3145" i="30"/>
  <c r="R3146" i="30"/>
  <c r="R3147" i="30"/>
  <c r="R3148" i="30"/>
  <c r="R3149" i="30"/>
  <c r="R3150" i="30"/>
  <c r="R3151" i="30"/>
  <c r="R3152" i="30"/>
  <c r="R3153" i="30"/>
  <c r="R3154" i="30"/>
  <c r="R3155" i="30"/>
  <c r="R3156" i="30"/>
  <c r="R3157" i="30"/>
  <c r="R3158" i="30"/>
  <c r="R3159" i="30"/>
  <c r="R3160" i="30"/>
  <c r="R3161" i="30"/>
  <c r="R3162" i="30"/>
  <c r="R3163" i="30"/>
  <c r="R3164" i="30"/>
  <c r="R3165" i="30"/>
  <c r="R3166" i="30"/>
  <c r="R3167" i="30"/>
  <c r="R3168" i="30"/>
  <c r="R3169" i="30"/>
  <c r="R3170" i="30"/>
  <c r="R3171" i="30"/>
  <c r="R3172" i="30"/>
  <c r="R3173" i="30"/>
  <c r="R3174" i="30"/>
  <c r="R3175" i="30"/>
  <c r="R3176" i="30"/>
  <c r="R3177" i="30"/>
  <c r="R3178" i="30"/>
  <c r="R3179" i="30"/>
  <c r="R3180" i="30"/>
  <c r="R3181" i="30"/>
  <c r="R3182" i="30"/>
  <c r="R3183" i="30"/>
  <c r="R3184" i="30"/>
  <c r="R3185" i="30"/>
  <c r="R3186" i="30"/>
  <c r="R3187" i="30"/>
  <c r="R3188" i="30"/>
  <c r="R3189" i="30"/>
  <c r="R3190" i="30"/>
  <c r="R3191" i="30"/>
  <c r="R3192" i="30"/>
  <c r="R3193" i="30"/>
  <c r="R3194" i="30"/>
  <c r="R3195" i="30"/>
  <c r="R3196" i="30"/>
  <c r="R3197" i="30"/>
  <c r="R3198" i="30"/>
  <c r="R3199" i="30"/>
  <c r="R3200" i="30"/>
  <c r="R3201" i="30"/>
  <c r="R3202" i="30"/>
  <c r="R3203" i="30"/>
  <c r="R3204" i="30"/>
  <c r="R3205" i="30"/>
  <c r="R3206" i="30"/>
  <c r="R3207" i="30"/>
  <c r="R3208" i="30"/>
  <c r="R3209" i="30"/>
  <c r="R3210" i="30"/>
  <c r="R3211" i="30"/>
  <c r="R3212" i="30"/>
  <c r="R3213" i="30"/>
  <c r="R3214" i="30"/>
  <c r="R3215" i="30"/>
  <c r="R3216" i="30"/>
  <c r="R3217" i="30"/>
  <c r="R3218" i="30"/>
  <c r="R3219" i="30"/>
  <c r="R3220" i="30"/>
  <c r="R3221" i="30"/>
  <c r="R3222" i="30"/>
  <c r="R3223" i="30"/>
  <c r="R3224" i="30"/>
  <c r="R3225" i="30"/>
  <c r="R3226" i="30"/>
  <c r="R3227" i="30"/>
  <c r="R3228" i="30"/>
  <c r="R3229" i="30"/>
  <c r="R3230" i="30"/>
  <c r="R3231" i="30"/>
  <c r="R3232" i="30"/>
  <c r="R3233" i="30"/>
  <c r="R3234" i="30"/>
  <c r="R3235" i="30"/>
  <c r="R3236" i="30"/>
  <c r="R3237" i="30"/>
  <c r="R3238" i="30"/>
  <c r="R3239" i="30"/>
  <c r="R3240" i="30"/>
  <c r="R3241" i="30"/>
  <c r="R3242" i="30"/>
  <c r="R3243" i="30"/>
  <c r="R3244" i="30"/>
  <c r="R3245" i="30"/>
  <c r="R3246" i="30"/>
  <c r="R3247" i="30"/>
  <c r="R3248" i="30"/>
  <c r="R3249" i="30"/>
  <c r="R3250" i="30"/>
  <c r="R3251" i="30"/>
  <c r="R3252" i="30"/>
  <c r="R3253" i="30"/>
  <c r="R3254" i="30"/>
  <c r="R3255" i="30"/>
  <c r="R3256" i="30"/>
  <c r="R3257" i="30"/>
  <c r="R3258" i="30"/>
  <c r="R3259" i="30"/>
  <c r="R3260" i="30"/>
  <c r="R3261" i="30"/>
  <c r="R3262" i="30"/>
  <c r="R3263" i="30"/>
  <c r="R3264" i="30"/>
  <c r="R3265" i="30"/>
  <c r="R3266" i="30"/>
  <c r="R3267" i="30"/>
  <c r="R3268" i="30"/>
  <c r="R3269" i="30"/>
  <c r="R3270" i="30"/>
  <c r="R3271" i="30"/>
  <c r="R3272" i="30"/>
  <c r="R3273" i="30"/>
  <c r="R3274" i="30"/>
  <c r="R3275" i="30"/>
  <c r="R3276" i="30"/>
  <c r="R3277" i="30"/>
  <c r="R3278" i="30"/>
  <c r="R3279" i="30"/>
  <c r="R3280" i="30"/>
  <c r="R3281" i="30"/>
  <c r="R3282" i="30"/>
  <c r="R3283" i="30"/>
  <c r="R3284" i="30"/>
  <c r="R3285" i="30"/>
  <c r="R3286" i="30"/>
  <c r="R3287" i="30"/>
  <c r="R3288" i="30"/>
  <c r="R3289" i="30"/>
  <c r="R3290" i="30"/>
  <c r="R3291" i="30"/>
  <c r="R3292" i="30"/>
  <c r="R3293" i="30"/>
  <c r="R3294" i="30"/>
  <c r="R3295" i="30"/>
  <c r="R3296" i="30"/>
  <c r="R3297" i="30"/>
  <c r="R3298" i="30"/>
  <c r="R3299" i="30"/>
  <c r="R3300" i="30"/>
  <c r="R3301" i="30"/>
  <c r="R3302" i="30"/>
  <c r="R3303" i="30"/>
  <c r="R3304" i="30"/>
  <c r="R3305" i="30"/>
  <c r="R3306" i="30"/>
  <c r="R3307" i="30"/>
  <c r="R3308" i="30"/>
  <c r="R3309" i="30"/>
  <c r="R3310" i="30"/>
  <c r="R3311" i="30"/>
  <c r="R3312" i="30"/>
  <c r="R3313" i="30"/>
  <c r="R3314" i="30"/>
  <c r="R3315" i="30"/>
  <c r="R3316" i="30"/>
  <c r="R3317" i="30"/>
  <c r="R3318" i="30"/>
  <c r="R3319" i="30"/>
  <c r="R3320" i="30"/>
  <c r="R3321" i="30"/>
  <c r="R3322" i="30"/>
  <c r="R3323" i="30"/>
  <c r="R3324" i="30"/>
  <c r="R3325" i="30"/>
  <c r="R3326" i="30"/>
  <c r="R3327" i="30"/>
  <c r="R3328" i="30"/>
  <c r="R3329" i="30"/>
  <c r="R3330" i="30"/>
  <c r="R3331" i="30"/>
  <c r="R3332" i="30"/>
  <c r="R3333" i="30"/>
  <c r="R3334" i="30"/>
  <c r="R3335" i="30"/>
  <c r="R3336" i="30"/>
  <c r="R3337" i="30"/>
  <c r="R3338" i="30"/>
  <c r="R3339" i="30"/>
  <c r="R3340" i="30"/>
  <c r="R3341" i="30"/>
  <c r="R3342" i="30"/>
  <c r="R3343" i="30"/>
  <c r="R3344" i="30"/>
  <c r="R3345" i="30"/>
  <c r="R3346" i="30"/>
  <c r="R3347" i="30"/>
  <c r="R3348" i="30"/>
  <c r="R3349" i="30"/>
  <c r="R3350" i="30"/>
  <c r="R3351" i="30"/>
  <c r="R3352" i="30"/>
  <c r="R3353" i="30"/>
  <c r="R3354" i="30"/>
  <c r="R3355" i="30"/>
  <c r="R3356" i="30"/>
  <c r="R3357" i="30"/>
  <c r="R3358" i="30"/>
  <c r="R3359" i="30"/>
  <c r="R3360" i="30"/>
  <c r="R3361" i="30"/>
  <c r="R3362" i="30"/>
  <c r="R3363" i="30"/>
  <c r="R3364" i="30"/>
  <c r="R3365" i="30"/>
  <c r="R3366" i="30"/>
  <c r="R3367" i="30"/>
  <c r="R3368" i="30"/>
  <c r="R3369" i="30"/>
  <c r="R3370" i="30"/>
  <c r="R3371" i="30"/>
  <c r="R3372" i="30"/>
  <c r="R3373" i="30"/>
  <c r="R3374" i="30"/>
  <c r="R3375" i="30"/>
  <c r="R3376" i="30"/>
  <c r="R3377" i="30"/>
  <c r="R3378" i="30"/>
  <c r="R3379" i="30"/>
  <c r="R3380" i="30"/>
  <c r="R3381" i="30"/>
  <c r="R3382" i="30"/>
  <c r="R3383" i="30"/>
  <c r="R3384" i="30"/>
  <c r="R3385" i="30"/>
  <c r="R3386" i="30"/>
  <c r="R3387" i="30"/>
  <c r="R3388" i="30"/>
  <c r="R3389" i="30"/>
  <c r="R3390" i="30"/>
  <c r="R3391" i="30"/>
  <c r="R3392" i="30"/>
  <c r="R3393" i="30"/>
  <c r="R3394" i="30"/>
  <c r="R3395" i="30"/>
  <c r="R3396" i="30"/>
  <c r="R3397" i="30"/>
  <c r="R3398" i="30"/>
  <c r="R3399" i="30"/>
  <c r="R3400" i="30"/>
  <c r="R3401" i="30"/>
  <c r="R3402" i="30"/>
  <c r="R3403" i="30"/>
  <c r="R3404" i="30"/>
  <c r="R3405" i="30"/>
  <c r="R3406" i="30"/>
  <c r="R3407" i="30"/>
  <c r="R3408" i="30"/>
  <c r="R3409" i="30"/>
  <c r="R3410" i="30"/>
  <c r="R3411" i="30"/>
  <c r="R3412" i="30"/>
  <c r="R3413" i="30"/>
  <c r="R3414" i="30"/>
  <c r="R3415" i="30"/>
  <c r="R3416" i="30"/>
  <c r="R3417" i="30"/>
  <c r="R3418" i="30"/>
  <c r="R3419" i="30"/>
  <c r="R3420" i="30"/>
  <c r="R3421" i="30"/>
  <c r="R3422" i="30"/>
  <c r="R3423" i="30"/>
  <c r="R3424" i="30"/>
  <c r="R3425" i="30"/>
  <c r="R3426" i="30"/>
  <c r="R3427" i="30"/>
  <c r="R3428" i="30"/>
  <c r="R3429" i="30"/>
  <c r="R3430" i="30"/>
  <c r="R3431" i="30"/>
  <c r="R3432" i="30"/>
  <c r="R3433" i="30"/>
  <c r="R3434" i="30"/>
  <c r="R3435" i="30"/>
  <c r="R3436" i="30"/>
  <c r="R3437" i="30"/>
  <c r="R3438" i="30"/>
  <c r="R3439" i="30"/>
  <c r="R3440" i="30"/>
  <c r="R3441" i="30"/>
  <c r="R3442" i="30"/>
  <c r="R3443" i="30"/>
  <c r="R3444" i="30"/>
  <c r="R3445" i="30"/>
  <c r="R3446" i="30"/>
  <c r="R3447" i="30"/>
  <c r="R3448" i="30"/>
  <c r="R3449" i="30"/>
  <c r="R3450" i="30"/>
  <c r="R3451" i="30"/>
  <c r="R3452" i="30"/>
  <c r="R3453" i="30"/>
  <c r="R3454" i="30"/>
  <c r="R3455" i="30"/>
  <c r="R3456" i="30"/>
  <c r="R3457" i="30"/>
  <c r="R3458" i="30"/>
  <c r="R3459" i="30"/>
  <c r="R3460" i="30"/>
  <c r="R3461" i="30"/>
  <c r="R3462" i="30"/>
  <c r="R3463" i="30"/>
  <c r="R3464" i="30"/>
  <c r="R3465" i="30"/>
  <c r="R3466" i="30"/>
  <c r="R3467" i="30"/>
  <c r="R3468" i="30"/>
  <c r="R3469" i="30"/>
  <c r="R3470" i="30"/>
  <c r="R3471" i="30"/>
  <c r="R3472" i="30"/>
  <c r="R3473" i="30"/>
  <c r="R3474" i="30"/>
  <c r="R3475" i="30"/>
  <c r="R3476" i="30"/>
  <c r="R3477" i="30"/>
  <c r="R3478" i="30"/>
  <c r="R3479" i="30"/>
  <c r="R3480" i="30"/>
  <c r="R3481" i="30"/>
  <c r="R3482" i="30"/>
  <c r="R3483" i="30"/>
  <c r="R3484" i="30"/>
  <c r="R3485" i="30"/>
  <c r="R3486" i="30"/>
  <c r="R3487" i="30"/>
  <c r="R3488" i="30"/>
  <c r="R3489" i="30"/>
  <c r="R3490" i="30"/>
  <c r="R3491" i="30"/>
  <c r="R3492" i="30"/>
  <c r="R3493" i="30"/>
  <c r="R3494" i="30"/>
  <c r="R3495" i="30"/>
  <c r="R3496" i="30"/>
  <c r="R3497" i="30"/>
  <c r="R3498" i="30"/>
  <c r="R3499" i="30"/>
  <c r="R3500" i="30"/>
  <c r="R3501" i="30"/>
  <c r="R3502" i="30"/>
  <c r="R3503" i="30"/>
  <c r="R3504" i="30"/>
  <c r="R3505" i="30"/>
  <c r="R3506" i="30"/>
  <c r="R3507" i="30"/>
  <c r="R3508" i="30"/>
  <c r="R3509" i="30"/>
  <c r="R3510" i="30"/>
  <c r="R3511" i="30"/>
  <c r="R3512" i="30"/>
  <c r="R3513" i="30"/>
  <c r="R3514" i="30"/>
  <c r="R3515" i="30"/>
  <c r="R3516" i="30"/>
  <c r="R3517" i="30"/>
  <c r="R3518" i="30"/>
  <c r="R3519" i="30"/>
  <c r="R3520" i="30"/>
  <c r="R3521" i="30"/>
  <c r="R3522" i="30"/>
  <c r="R3523" i="30"/>
  <c r="R3524" i="30"/>
  <c r="R3525" i="30"/>
  <c r="R3526" i="30"/>
  <c r="R3527" i="30"/>
  <c r="R3528" i="30"/>
  <c r="R3529" i="30"/>
  <c r="R3530" i="30"/>
  <c r="R3531" i="30"/>
  <c r="R3532" i="30"/>
  <c r="R3533" i="30"/>
  <c r="R3534" i="30"/>
  <c r="R3535" i="30"/>
  <c r="R3536" i="30"/>
  <c r="R3537" i="30"/>
  <c r="R3538" i="30"/>
  <c r="R3539" i="30"/>
  <c r="R3540" i="30"/>
  <c r="R3541" i="30"/>
  <c r="R3542" i="30"/>
  <c r="R3543" i="30"/>
  <c r="R3544" i="30"/>
  <c r="R3545" i="30"/>
  <c r="R3546" i="30"/>
  <c r="R3547" i="30"/>
  <c r="R3548" i="30"/>
  <c r="R3549" i="30"/>
  <c r="R3550" i="30"/>
  <c r="R3551" i="30"/>
  <c r="R3552" i="30"/>
  <c r="R3553" i="30"/>
  <c r="R3554" i="30"/>
  <c r="R3555" i="30"/>
  <c r="R3556" i="30"/>
  <c r="R3557" i="30"/>
  <c r="R3558" i="30"/>
  <c r="R3559" i="30"/>
  <c r="R3560" i="30"/>
  <c r="R3561" i="30"/>
  <c r="R3562" i="30"/>
  <c r="R3563" i="30"/>
  <c r="R3564" i="30"/>
  <c r="R3565" i="30"/>
  <c r="R3566" i="30"/>
  <c r="R3567" i="30"/>
  <c r="R3568" i="30"/>
  <c r="R3569" i="30"/>
  <c r="R3570" i="30"/>
  <c r="R3571" i="30"/>
  <c r="R3572" i="30"/>
  <c r="R3573" i="30"/>
  <c r="R3574" i="30"/>
  <c r="R3575" i="30"/>
  <c r="R3576" i="30"/>
  <c r="R3577" i="30"/>
  <c r="R3578" i="30"/>
  <c r="R3579" i="30"/>
  <c r="R3580" i="30"/>
  <c r="R3581" i="30"/>
  <c r="R3582" i="30"/>
  <c r="R3583" i="30"/>
  <c r="R3584" i="30"/>
  <c r="R3585" i="30"/>
  <c r="R3586" i="30"/>
  <c r="R3587" i="30"/>
  <c r="R3588" i="30"/>
  <c r="R3589" i="30"/>
  <c r="R3590" i="30"/>
  <c r="R3591" i="30"/>
  <c r="R3592" i="30"/>
  <c r="R3593" i="30"/>
  <c r="R3594" i="30"/>
  <c r="R3595" i="30"/>
  <c r="R3596" i="30"/>
  <c r="R3597" i="30"/>
  <c r="R3598" i="30"/>
  <c r="R3599" i="30"/>
  <c r="R3600" i="30"/>
  <c r="R3601" i="30"/>
  <c r="R3602" i="30"/>
  <c r="R3603" i="30"/>
  <c r="R3604" i="30"/>
  <c r="R3605" i="30"/>
  <c r="R3606" i="30"/>
  <c r="R3607" i="30"/>
  <c r="R3608" i="30"/>
  <c r="R3609" i="30"/>
  <c r="R3610" i="30"/>
  <c r="R3611" i="30"/>
  <c r="R3612" i="30"/>
  <c r="R3613" i="30"/>
  <c r="R3614" i="30"/>
  <c r="R3615" i="30"/>
  <c r="R3616" i="30"/>
  <c r="R3617" i="30"/>
  <c r="R3618" i="30"/>
  <c r="R3619" i="30"/>
  <c r="R3620" i="30"/>
  <c r="R3621" i="30"/>
  <c r="R3622" i="30"/>
  <c r="R3623" i="30"/>
  <c r="R3624" i="30"/>
  <c r="R3625" i="30"/>
  <c r="R3626" i="30"/>
  <c r="R3627" i="30"/>
  <c r="R3628" i="30"/>
  <c r="R3629" i="30"/>
  <c r="R3630" i="30"/>
  <c r="R3631" i="30"/>
  <c r="R3632" i="30"/>
  <c r="R3633" i="30"/>
  <c r="R3634" i="30"/>
  <c r="R3635" i="30"/>
  <c r="R3636" i="30"/>
  <c r="R3637" i="30"/>
  <c r="R3638" i="30"/>
  <c r="R3639" i="30"/>
  <c r="R3640" i="30"/>
  <c r="R3641" i="30"/>
  <c r="R3642" i="30"/>
  <c r="R3643" i="30"/>
  <c r="R3644" i="30"/>
  <c r="R3645" i="30"/>
  <c r="R3646" i="30"/>
  <c r="R3647" i="30"/>
  <c r="R3648" i="30"/>
  <c r="R3649" i="30"/>
  <c r="R3650" i="30"/>
  <c r="R3651" i="30"/>
  <c r="R3652" i="30"/>
  <c r="R3653" i="30"/>
  <c r="R3654" i="30"/>
  <c r="R3655" i="30"/>
  <c r="R3656" i="30"/>
  <c r="R3657" i="30"/>
  <c r="R3658" i="30"/>
  <c r="R3659" i="30"/>
  <c r="R3660" i="30"/>
  <c r="R3661" i="30"/>
  <c r="R3662" i="30"/>
  <c r="R3663" i="30"/>
  <c r="R3664" i="30"/>
  <c r="R3665" i="30"/>
  <c r="R3666" i="30"/>
  <c r="R3667" i="30"/>
  <c r="R3668" i="30"/>
  <c r="R3669" i="30"/>
  <c r="R3670" i="30"/>
  <c r="R3671" i="30"/>
  <c r="R3672" i="30"/>
  <c r="R3673" i="30"/>
  <c r="R3674" i="30"/>
  <c r="R3675" i="30"/>
  <c r="R3676" i="30"/>
  <c r="R3677" i="30"/>
  <c r="R3678" i="30"/>
  <c r="R3679" i="30"/>
  <c r="R3680" i="30"/>
  <c r="R3681" i="30"/>
  <c r="R3682" i="30"/>
  <c r="R3683" i="30"/>
  <c r="R3684" i="30"/>
  <c r="R3685" i="30"/>
  <c r="R3686" i="30"/>
  <c r="R3687" i="30"/>
  <c r="R3688" i="30"/>
  <c r="R3689" i="30"/>
  <c r="R3690" i="30"/>
  <c r="R3691" i="30"/>
  <c r="R3692" i="30"/>
  <c r="R3693" i="30"/>
  <c r="R3694" i="30"/>
  <c r="R3695" i="30"/>
  <c r="R3696" i="30"/>
  <c r="R3697" i="30"/>
  <c r="R3698" i="30"/>
  <c r="R3699" i="30"/>
  <c r="R3700" i="30"/>
  <c r="R3701" i="30"/>
  <c r="R3702" i="30"/>
  <c r="R3703" i="30"/>
  <c r="R3704" i="30"/>
  <c r="R3705" i="30"/>
  <c r="R3706" i="30"/>
  <c r="R3707" i="30"/>
  <c r="R3708" i="30"/>
  <c r="R3709" i="30"/>
  <c r="R3710" i="30"/>
  <c r="R3711" i="30"/>
  <c r="R3712" i="30"/>
  <c r="R3713" i="30"/>
  <c r="R3714" i="30"/>
  <c r="R3715" i="30"/>
  <c r="R3716" i="30"/>
  <c r="R3717" i="30"/>
  <c r="R3718" i="30"/>
  <c r="R3719" i="30"/>
  <c r="R3720" i="30"/>
  <c r="R3721" i="30"/>
  <c r="R3722" i="30"/>
  <c r="R3723" i="30"/>
  <c r="R3724" i="30"/>
  <c r="R3725" i="30"/>
  <c r="R3726" i="30"/>
  <c r="R3727" i="30"/>
  <c r="R3728" i="30"/>
  <c r="R3729" i="30"/>
  <c r="R3730" i="30"/>
  <c r="R3731" i="30"/>
  <c r="R3732" i="30"/>
  <c r="R3733" i="30"/>
  <c r="R3734" i="30"/>
  <c r="R3735" i="30"/>
  <c r="R3736" i="30"/>
  <c r="R3737" i="30"/>
  <c r="R3738" i="30"/>
  <c r="R3739" i="30"/>
  <c r="R3740" i="30"/>
  <c r="R3741" i="30"/>
  <c r="R3742" i="30"/>
  <c r="R3743" i="30"/>
  <c r="R3744" i="30"/>
  <c r="R3745" i="30"/>
  <c r="R3746" i="30"/>
  <c r="R3747" i="30"/>
  <c r="R3748" i="30"/>
  <c r="R3749" i="30"/>
  <c r="R3750" i="30"/>
  <c r="R3751" i="30"/>
  <c r="R3752" i="30"/>
  <c r="R3753" i="30"/>
  <c r="R3754" i="30"/>
  <c r="R3755" i="30"/>
  <c r="R3756" i="30"/>
  <c r="R3757" i="30"/>
  <c r="R3758" i="30"/>
  <c r="R3759" i="30"/>
  <c r="R3760" i="30"/>
  <c r="R3761" i="30"/>
  <c r="R3762" i="30"/>
  <c r="R3763" i="30"/>
  <c r="R3764" i="30"/>
  <c r="R3765" i="30"/>
  <c r="R3766" i="30"/>
  <c r="R3767" i="30"/>
  <c r="R3768" i="30"/>
  <c r="R3769" i="30"/>
  <c r="R3770" i="30"/>
  <c r="R3771" i="30"/>
  <c r="R3772" i="30"/>
  <c r="R3773" i="30"/>
  <c r="R3774" i="30"/>
  <c r="R3775" i="30"/>
  <c r="R3776" i="30"/>
  <c r="R3777" i="30"/>
  <c r="R3778" i="30"/>
  <c r="R3779" i="30"/>
  <c r="R3780" i="30"/>
  <c r="R3781" i="30"/>
  <c r="R3782" i="30"/>
  <c r="R3783" i="30"/>
  <c r="R3784" i="30"/>
  <c r="R3785" i="30"/>
  <c r="R3786" i="30"/>
  <c r="R3787" i="30"/>
  <c r="R3788" i="30"/>
  <c r="R3789" i="30"/>
  <c r="R3790" i="30"/>
  <c r="R3791" i="30"/>
  <c r="R3792" i="30"/>
  <c r="R3793" i="30"/>
  <c r="R3794" i="30"/>
  <c r="R3795" i="30"/>
  <c r="R3796" i="30"/>
  <c r="R3797" i="30"/>
  <c r="R3798" i="30"/>
  <c r="R3799" i="30"/>
  <c r="R3800" i="30"/>
  <c r="R3801" i="30"/>
  <c r="R3802" i="30"/>
  <c r="R3803" i="30"/>
  <c r="R3804" i="30"/>
  <c r="R3805" i="30"/>
  <c r="R3806" i="30"/>
  <c r="R3807" i="30"/>
  <c r="R3808" i="30"/>
  <c r="R3809" i="30"/>
  <c r="R3810" i="30"/>
  <c r="R3811" i="30"/>
  <c r="R3812" i="30"/>
  <c r="R3813" i="30"/>
  <c r="R3814" i="30"/>
  <c r="R3815" i="30"/>
  <c r="R3816" i="30"/>
  <c r="R3817" i="30"/>
  <c r="R3818" i="30"/>
  <c r="R3819" i="30"/>
  <c r="R3820" i="30"/>
  <c r="R3821" i="30"/>
  <c r="R3822" i="30"/>
  <c r="R3823" i="30"/>
  <c r="R3824" i="30"/>
  <c r="R3825" i="30"/>
  <c r="R3826" i="30"/>
  <c r="R3827" i="30"/>
  <c r="R3828" i="30"/>
  <c r="R3829" i="30"/>
  <c r="R3830" i="30"/>
  <c r="R3831" i="30"/>
  <c r="R3832" i="30"/>
  <c r="R3833" i="30"/>
  <c r="R3834" i="30"/>
  <c r="R3835" i="30"/>
  <c r="R3836" i="30"/>
  <c r="R3837" i="30"/>
  <c r="R3838" i="30"/>
  <c r="R3839" i="30"/>
  <c r="R3840" i="30"/>
  <c r="R3841" i="30"/>
  <c r="R3842" i="30"/>
  <c r="R3843" i="30"/>
  <c r="R3844" i="30"/>
  <c r="R3845" i="30"/>
  <c r="R3846" i="30"/>
  <c r="R3847" i="30"/>
  <c r="R3848" i="30"/>
  <c r="R3849" i="30"/>
  <c r="R3850" i="30"/>
  <c r="R3851" i="30"/>
  <c r="R3852" i="30"/>
  <c r="R3853" i="30"/>
  <c r="R3854" i="30"/>
  <c r="R3855" i="30"/>
  <c r="R3856" i="30"/>
  <c r="R3857" i="30"/>
  <c r="R3858" i="30"/>
  <c r="R3859" i="30"/>
  <c r="R3860" i="30"/>
  <c r="R3861" i="30"/>
  <c r="R3862" i="30"/>
  <c r="R3863" i="30"/>
  <c r="R3864" i="30"/>
  <c r="R3865" i="30"/>
  <c r="R3866" i="30"/>
  <c r="R3867" i="30"/>
  <c r="R3868" i="30"/>
  <c r="R3869" i="30"/>
  <c r="R3870" i="30"/>
  <c r="R3871" i="30"/>
  <c r="R3872" i="30"/>
  <c r="R3873" i="30"/>
  <c r="R3874" i="30"/>
  <c r="R3875" i="30"/>
  <c r="R3876" i="30"/>
  <c r="R3877" i="30"/>
  <c r="R3878" i="30"/>
  <c r="R3879" i="30"/>
  <c r="R3880" i="30"/>
  <c r="R3881" i="30"/>
  <c r="R3882" i="30"/>
  <c r="R3883" i="30"/>
  <c r="R3884" i="30"/>
  <c r="R3885" i="30"/>
  <c r="R3886" i="30"/>
  <c r="R3887" i="30"/>
  <c r="R3888" i="30"/>
  <c r="R3889" i="30"/>
  <c r="R3890" i="30"/>
  <c r="R3891" i="30"/>
  <c r="R3892" i="30"/>
  <c r="R3893" i="30"/>
  <c r="R3894" i="30"/>
  <c r="R3895" i="30"/>
  <c r="R3896" i="30"/>
  <c r="R3897" i="30"/>
  <c r="R3898" i="30"/>
  <c r="R3899" i="30"/>
  <c r="R3900" i="30"/>
  <c r="R3901" i="30"/>
  <c r="R3902" i="30"/>
  <c r="R3903" i="30"/>
  <c r="R3904" i="30"/>
  <c r="R3905" i="30"/>
  <c r="R3906" i="30"/>
  <c r="R3907" i="30"/>
  <c r="R3908" i="30"/>
  <c r="R3909" i="30"/>
  <c r="R3910" i="30"/>
  <c r="R3911" i="30"/>
  <c r="R3912" i="30"/>
  <c r="R3913" i="30"/>
  <c r="R3914" i="30"/>
  <c r="R3915" i="30"/>
  <c r="R3916" i="30"/>
  <c r="R3917" i="30"/>
  <c r="R3918" i="30"/>
  <c r="R3919" i="30"/>
  <c r="R3920" i="30"/>
  <c r="R3921" i="30"/>
  <c r="R3922" i="30"/>
  <c r="R3923" i="30"/>
  <c r="R3924" i="30"/>
  <c r="R3925" i="30"/>
  <c r="R3926" i="30"/>
  <c r="R3927" i="30"/>
  <c r="R3928" i="30"/>
  <c r="R3929" i="30"/>
  <c r="R3930" i="30"/>
  <c r="R3931" i="30"/>
  <c r="R3932" i="30"/>
  <c r="R3933" i="30"/>
  <c r="R3934" i="30"/>
  <c r="R3935" i="30"/>
  <c r="R3936" i="30"/>
  <c r="R3937" i="30"/>
  <c r="R3938" i="30"/>
  <c r="R3939" i="30"/>
  <c r="R3940" i="30"/>
  <c r="R3941" i="30"/>
  <c r="R3942" i="30"/>
  <c r="R3943" i="30"/>
  <c r="R3944" i="30"/>
  <c r="R3945" i="30"/>
  <c r="R3946" i="30"/>
  <c r="R3947" i="30"/>
  <c r="R3948" i="30"/>
  <c r="R3949" i="30"/>
  <c r="R3950" i="30"/>
  <c r="R3951" i="30"/>
  <c r="R3952" i="30"/>
  <c r="R3953" i="30"/>
  <c r="R3954" i="30"/>
  <c r="R3955" i="30"/>
  <c r="R3956" i="30"/>
  <c r="R3957" i="30"/>
  <c r="R3958" i="30"/>
  <c r="R3959" i="30"/>
  <c r="R3960" i="30"/>
  <c r="R3961" i="30"/>
  <c r="R3962" i="30"/>
  <c r="R3963" i="30"/>
  <c r="R3964" i="30"/>
  <c r="R3965" i="30"/>
  <c r="R3966" i="30"/>
  <c r="R3967" i="30"/>
  <c r="R3968" i="30"/>
  <c r="R3969" i="30"/>
  <c r="R3970" i="30"/>
  <c r="R3971" i="30"/>
  <c r="R3972" i="30"/>
  <c r="R3973" i="30"/>
  <c r="R3974" i="30"/>
  <c r="R3975" i="30"/>
  <c r="R3976" i="30"/>
  <c r="R3977" i="30"/>
  <c r="R3978" i="30"/>
  <c r="R3979" i="30"/>
  <c r="R3980" i="30"/>
  <c r="R3981" i="30"/>
  <c r="R3982" i="30"/>
  <c r="R3983" i="30"/>
  <c r="R3984" i="30"/>
  <c r="R3985" i="30"/>
  <c r="R3986" i="30"/>
  <c r="R3987" i="30"/>
  <c r="R3988" i="30"/>
  <c r="R3989" i="30"/>
  <c r="R3990" i="30"/>
  <c r="R3991" i="30"/>
  <c r="R3992" i="30"/>
  <c r="R3993" i="30"/>
  <c r="R3994" i="30"/>
  <c r="R3995" i="30"/>
  <c r="R3996" i="30"/>
  <c r="R3997" i="30"/>
  <c r="R3998" i="30"/>
  <c r="R3999" i="30"/>
  <c r="R4000" i="30"/>
  <c r="R4001" i="30"/>
  <c r="R4002" i="30"/>
  <c r="R4003" i="30"/>
  <c r="R4004" i="30"/>
  <c r="R4005" i="30"/>
  <c r="R4006" i="30"/>
  <c r="R4007" i="30"/>
  <c r="R4008" i="30"/>
  <c r="R4009" i="30"/>
  <c r="R4010" i="30"/>
  <c r="R4011" i="30"/>
  <c r="R4012" i="30"/>
  <c r="R4013" i="30"/>
  <c r="R4014" i="30"/>
  <c r="R4015" i="30"/>
  <c r="R4016" i="30"/>
  <c r="R4017" i="30"/>
  <c r="R4018" i="30"/>
  <c r="R4019" i="30"/>
  <c r="R4020" i="30"/>
  <c r="R4021" i="30"/>
  <c r="R4022" i="30"/>
  <c r="R4023" i="30"/>
  <c r="R4024" i="30"/>
  <c r="R4025" i="30"/>
  <c r="R4026" i="30"/>
  <c r="R4027" i="30"/>
  <c r="R4028" i="30"/>
  <c r="R4029" i="30"/>
  <c r="R4030" i="30"/>
  <c r="R4031" i="30"/>
  <c r="R4032" i="30"/>
  <c r="R4033" i="30"/>
  <c r="R4034" i="30"/>
  <c r="R4035" i="30"/>
  <c r="R4036" i="30"/>
  <c r="R4037" i="30"/>
  <c r="R4038" i="30"/>
  <c r="R4039" i="30"/>
  <c r="R4040" i="30"/>
  <c r="R4041" i="30"/>
  <c r="R4042" i="30"/>
  <c r="R4043" i="30"/>
  <c r="R4044" i="30"/>
  <c r="R4045" i="30"/>
  <c r="R4046" i="30"/>
  <c r="R4047" i="30"/>
  <c r="R4048" i="30"/>
  <c r="R4049" i="30"/>
  <c r="R4050" i="30"/>
  <c r="R4051" i="30"/>
  <c r="R4052" i="30"/>
  <c r="R4053" i="30"/>
  <c r="R4054" i="30"/>
  <c r="R4055" i="30"/>
  <c r="R4056" i="30"/>
  <c r="R4057" i="30"/>
  <c r="R4058" i="30"/>
  <c r="R4059" i="30"/>
  <c r="R4060" i="30"/>
  <c r="R4061" i="30"/>
  <c r="R4062" i="30"/>
  <c r="R4063" i="30"/>
  <c r="R4064" i="30"/>
  <c r="R4065" i="30"/>
  <c r="R4066" i="30"/>
  <c r="R4067" i="30"/>
  <c r="R4068" i="30"/>
  <c r="R4069" i="30"/>
  <c r="R4070" i="30"/>
  <c r="R4071" i="30"/>
  <c r="R4072" i="30"/>
  <c r="R4073" i="30"/>
  <c r="R4074" i="30"/>
  <c r="R4075" i="30"/>
  <c r="R4076" i="30"/>
  <c r="R4077" i="30"/>
  <c r="R4078" i="30"/>
  <c r="R4079" i="30"/>
  <c r="R4080" i="30"/>
  <c r="R4081" i="30"/>
  <c r="R4082" i="30"/>
  <c r="R4083" i="30"/>
  <c r="R4084" i="30"/>
  <c r="R4085" i="30"/>
  <c r="R4086" i="30"/>
  <c r="R4087" i="30"/>
  <c r="R4088" i="30"/>
  <c r="R4089" i="30"/>
  <c r="R4090" i="30"/>
  <c r="R4091" i="30"/>
  <c r="R4092" i="30"/>
  <c r="R4093" i="30"/>
  <c r="R4094" i="30"/>
  <c r="R4095" i="30"/>
  <c r="R4096" i="30"/>
  <c r="R4097" i="30"/>
  <c r="R4098" i="30"/>
  <c r="R4099" i="30"/>
  <c r="R4100" i="30"/>
  <c r="R4101" i="30"/>
  <c r="R4102" i="30"/>
  <c r="R4103" i="30"/>
  <c r="R4104" i="30"/>
  <c r="R4105" i="30"/>
  <c r="R4106" i="30"/>
  <c r="R4107" i="30"/>
  <c r="R4108" i="30"/>
  <c r="R4109" i="30"/>
  <c r="R4110" i="30"/>
  <c r="R4111" i="30"/>
  <c r="R4112" i="30"/>
  <c r="R4113" i="30"/>
  <c r="R4114" i="30"/>
  <c r="R4115" i="30"/>
  <c r="R4116" i="30"/>
  <c r="R4117" i="30"/>
  <c r="R4118" i="30"/>
  <c r="R4119" i="30"/>
  <c r="R4120" i="30"/>
  <c r="R4121" i="30"/>
  <c r="R4122" i="30"/>
  <c r="R4123" i="30"/>
  <c r="R4124" i="30"/>
  <c r="R4125" i="30"/>
  <c r="R4126" i="30"/>
  <c r="R4127" i="30"/>
  <c r="R4128" i="30"/>
  <c r="R4129" i="30"/>
  <c r="R4130" i="30"/>
  <c r="R4131" i="30"/>
  <c r="R4132" i="30"/>
  <c r="R4133" i="30"/>
  <c r="R4134" i="30"/>
  <c r="R4135" i="30"/>
  <c r="R4136" i="30"/>
  <c r="R4137" i="30"/>
  <c r="R4138" i="30"/>
  <c r="R4139" i="30"/>
  <c r="R4140" i="30"/>
  <c r="R4141" i="30"/>
  <c r="R4142" i="30"/>
  <c r="R4143" i="30"/>
  <c r="R4144" i="30"/>
  <c r="R4145" i="30"/>
  <c r="R4146" i="30"/>
  <c r="R4147" i="30"/>
  <c r="R4148" i="30"/>
  <c r="R4149" i="30"/>
  <c r="R4150" i="30"/>
  <c r="R4151" i="30"/>
  <c r="R4152" i="30"/>
  <c r="R4153" i="30"/>
  <c r="R4154" i="30"/>
  <c r="R4155" i="30"/>
  <c r="R4156" i="30"/>
  <c r="R4157" i="30"/>
  <c r="R4158" i="30"/>
  <c r="R4159" i="30"/>
  <c r="R4160" i="30"/>
  <c r="R4161" i="30"/>
  <c r="R4162" i="30"/>
  <c r="R4163" i="30"/>
  <c r="R4164" i="30"/>
  <c r="R4165" i="30"/>
  <c r="R4166" i="30"/>
  <c r="R4167" i="30"/>
  <c r="R4168" i="30"/>
  <c r="R4169" i="30"/>
  <c r="R4170" i="30"/>
  <c r="R4171" i="30"/>
  <c r="R4172" i="30"/>
  <c r="R4173" i="30"/>
  <c r="R4174" i="30"/>
  <c r="R4175" i="30"/>
  <c r="R4176" i="30"/>
  <c r="R4177" i="30"/>
  <c r="R4178" i="30"/>
  <c r="R4179" i="30"/>
  <c r="R4180" i="30"/>
  <c r="R4181" i="30"/>
  <c r="R4182" i="30"/>
  <c r="R4183" i="30"/>
  <c r="R4184" i="30"/>
  <c r="R4185" i="30"/>
  <c r="R4186" i="30"/>
  <c r="R4187" i="30"/>
  <c r="R4188" i="30"/>
  <c r="R4189" i="30"/>
  <c r="R4190" i="30"/>
  <c r="R4191" i="30"/>
  <c r="R4192" i="30"/>
  <c r="R4193" i="30"/>
  <c r="R4194" i="30"/>
  <c r="R4195" i="30"/>
  <c r="R4196" i="30"/>
  <c r="R4197" i="30"/>
  <c r="R4198" i="30"/>
  <c r="R4199" i="30"/>
  <c r="R4200" i="30"/>
  <c r="R4201" i="30"/>
  <c r="R4202" i="30"/>
  <c r="R4203" i="30"/>
  <c r="R4204" i="30"/>
  <c r="R4205" i="30"/>
  <c r="R4206" i="30"/>
  <c r="R4207" i="30"/>
  <c r="R4208" i="30"/>
  <c r="R4209" i="30"/>
  <c r="R4210" i="30"/>
  <c r="R4211" i="30"/>
  <c r="R4212" i="30"/>
  <c r="R4213" i="30"/>
  <c r="R4214" i="30"/>
  <c r="R4215" i="30"/>
  <c r="R4216" i="30"/>
  <c r="R4217" i="30"/>
  <c r="R4218" i="30"/>
  <c r="R4219" i="30"/>
  <c r="R4220" i="30"/>
  <c r="R4221" i="30"/>
  <c r="R4222" i="30"/>
  <c r="R4223" i="30"/>
  <c r="R4224" i="30"/>
  <c r="R4225" i="30"/>
  <c r="R4226" i="30"/>
  <c r="R4227" i="30"/>
  <c r="R4228" i="30"/>
  <c r="R4229" i="30"/>
  <c r="R4230" i="30"/>
  <c r="R4231" i="30"/>
  <c r="R4232" i="30"/>
  <c r="R4233" i="30"/>
  <c r="R4234" i="30"/>
  <c r="R4235" i="30"/>
  <c r="R4236" i="30"/>
  <c r="R4237" i="30"/>
  <c r="R4238" i="30"/>
  <c r="R4239" i="30"/>
  <c r="R4240" i="30"/>
  <c r="R4241" i="30"/>
  <c r="R4242" i="30"/>
  <c r="R4243" i="30"/>
  <c r="R4244" i="30"/>
  <c r="R4245" i="30"/>
  <c r="R4246" i="30"/>
  <c r="R4247" i="30"/>
  <c r="R4248" i="30"/>
  <c r="R4249" i="30"/>
  <c r="R4250" i="30"/>
  <c r="R4251" i="30"/>
  <c r="R4252" i="30"/>
  <c r="R4253" i="30"/>
  <c r="R4254" i="30"/>
  <c r="R4255" i="30"/>
  <c r="R4256" i="30"/>
  <c r="R4257" i="30"/>
  <c r="R4258" i="30"/>
  <c r="R4259" i="30"/>
  <c r="R4260" i="30"/>
  <c r="R4261" i="30"/>
  <c r="R4262" i="30"/>
  <c r="R4263" i="30"/>
  <c r="R4264" i="30"/>
  <c r="R4265" i="30"/>
  <c r="R4266" i="30"/>
  <c r="R4267" i="30"/>
  <c r="R4268" i="30"/>
  <c r="R4269" i="30"/>
  <c r="R4270" i="30"/>
  <c r="R4271" i="30"/>
  <c r="R4272" i="30"/>
  <c r="R4273" i="30"/>
  <c r="R4274" i="30"/>
  <c r="R4275" i="30"/>
  <c r="R4276" i="30"/>
  <c r="R4277" i="30"/>
  <c r="R4278" i="30"/>
  <c r="R4279" i="30"/>
  <c r="R4280" i="30"/>
  <c r="R4281" i="30"/>
  <c r="R4282" i="30"/>
  <c r="R4283" i="30"/>
  <c r="R4284" i="30"/>
  <c r="R4285" i="30"/>
  <c r="R4286" i="30"/>
  <c r="R4287" i="30"/>
  <c r="R4288" i="30"/>
  <c r="R4289" i="30"/>
  <c r="R4290" i="30"/>
  <c r="R4291" i="30"/>
  <c r="R4292" i="30"/>
  <c r="R4293" i="30"/>
  <c r="R4294" i="30"/>
  <c r="R4295" i="30"/>
  <c r="R4296" i="30"/>
  <c r="R4297" i="30"/>
  <c r="R4298" i="30"/>
  <c r="R4299" i="30"/>
  <c r="R4300" i="30"/>
  <c r="R4301" i="30"/>
  <c r="R4302" i="30"/>
  <c r="R4303" i="30"/>
  <c r="R4304" i="30"/>
  <c r="R4305" i="30"/>
  <c r="R4306" i="30"/>
  <c r="R4307" i="30"/>
  <c r="R4308" i="30"/>
  <c r="R4309" i="30"/>
  <c r="R4310" i="30"/>
  <c r="R4311" i="30"/>
  <c r="R4312" i="30"/>
  <c r="R4313" i="30"/>
  <c r="R4314" i="30"/>
  <c r="R4315" i="30"/>
  <c r="R4316" i="30"/>
  <c r="R4317" i="30"/>
  <c r="R4318" i="30"/>
  <c r="R4319" i="30"/>
  <c r="R4320" i="30"/>
  <c r="R4321" i="30"/>
  <c r="R4322" i="30"/>
  <c r="R4323" i="30"/>
  <c r="R4324" i="30"/>
  <c r="R4325" i="30"/>
  <c r="R4326" i="30"/>
  <c r="R4327" i="30"/>
  <c r="R4328" i="30"/>
  <c r="R4329" i="30"/>
  <c r="R4330" i="30"/>
  <c r="R4331" i="30"/>
  <c r="R4332" i="30"/>
  <c r="R4333" i="30"/>
  <c r="R4334" i="30"/>
  <c r="R4335" i="30"/>
  <c r="R4336" i="30"/>
  <c r="R4337" i="30"/>
  <c r="R4338" i="30"/>
  <c r="R4339" i="30"/>
  <c r="R4340" i="30"/>
  <c r="R4341" i="30"/>
  <c r="R4342" i="30"/>
  <c r="R4343" i="30"/>
  <c r="R4344" i="30"/>
  <c r="R4345" i="30"/>
  <c r="R4346" i="30"/>
  <c r="R4347" i="30"/>
  <c r="R4348" i="30"/>
  <c r="R4349" i="30"/>
  <c r="R4350" i="30"/>
  <c r="R4351" i="30"/>
  <c r="R4352" i="30"/>
  <c r="R4353" i="30"/>
  <c r="R4354" i="30"/>
  <c r="R4355" i="30"/>
  <c r="R4356" i="30"/>
  <c r="R4357" i="30"/>
  <c r="R4358" i="30"/>
  <c r="R4359" i="30"/>
  <c r="R4360" i="30"/>
  <c r="R4361" i="30"/>
  <c r="R4362" i="30"/>
  <c r="R4363" i="30"/>
  <c r="R4364" i="30"/>
  <c r="R4365" i="30"/>
  <c r="R4366" i="30"/>
  <c r="R4367" i="30"/>
  <c r="R4368" i="30"/>
  <c r="R4369" i="30"/>
  <c r="R4370" i="30"/>
  <c r="R4371" i="30"/>
  <c r="R4372" i="30"/>
  <c r="R4373" i="30"/>
  <c r="R4374" i="30"/>
  <c r="R4375" i="30"/>
  <c r="R4376" i="30"/>
  <c r="R4377" i="30"/>
  <c r="R4378" i="30"/>
  <c r="R4379" i="30"/>
  <c r="R4380" i="30"/>
  <c r="R4381" i="30"/>
  <c r="R4382" i="30"/>
  <c r="R4383" i="30"/>
  <c r="R4384" i="30"/>
  <c r="R4385" i="30"/>
  <c r="R4386" i="30"/>
  <c r="R4387" i="30"/>
  <c r="R4388" i="30"/>
  <c r="R4389" i="30"/>
  <c r="R4390" i="30"/>
  <c r="R4391" i="30"/>
  <c r="R4392" i="30"/>
  <c r="R4393" i="30"/>
  <c r="R4394" i="30"/>
  <c r="R4395" i="30"/>
  <c r="R4396" i="30"/>
  <c r="R4397" i="30"/>
  <c r="R4398" i="30"/>
  <c r="R4399" i="30"/>
  <c r="R4400" i="30"/>
  <c r="R4401" i="30"/>
  <c r="R4402" i="30"/>
  <c r="R4403" i="30"/>
  <c r="R4404" i="30"/>
  <c r="R4405" i="30"/>
  <c r="R4406" i="30"/>
  <c r="R4407" i="30"/>
  <c r="R4408" i="30"/>
  <c r="R4409" i="30"/>
  <c r="R4410" i="30"/>
  <c r="R4411" i="30"/>
  <c r="R4412" i="30"/>
  <c r="R4413" i="30"/>
  <c r="R4414" i="30"/>
  <c r="R4415" i="30"/>
  <c r="R4416" i="30"/>
  <c r="R4417" i="30"/>
  <c r="R4418" i="30"/>
  <c r="R4419" i="30"/>
  <c r="R4420" i="30"/>
  <c r="R4421" i="30"/>
  <c r="R4422" i="30"/>
  <c r="R4423" i="30"/>
  <c r="R4424" i="30"/>
  <c r="R4425" i="30"/>
  <c r="R4426" i="30"/>
  <c r="R4427" i="30"/>
  <c r="R4428" i="30"/>
  <c r="R4429" i="30"/>
  <c r="R4430" i="30"/>
  <c r="R4431" i="30"/>
  <c r="R4432" i="30"/>
  <c r="R4433" i="30"/>
  <c r="R4434" i="30"/>
  <c r="R4435" i="30"/>
  <c r="R4436" i="30"/>
  <c r="R4437" i="30"/>
  <c r="R4438" i="30"/>
  <c r="R4439" i="30"/>
  <c r="R4440" i="30"/>
  <c r="R4441" i="30"/>
  <c r="R4442" i="30"/>
  <c r="R4443" i="30"/>
  <c r="R4444" i="30"/>
  <c r="R4445" i="30"/>
  <c r="R4446" i="30"/>
  <c r="R4447" i="30"/>
  <c r="R4448" i="30"/>
  <c r="R4449" i="30"/>
  <c r="R4450" i="30"/>
  <c r="R4451" i="30"/>
  <c r="R4452" i="30"/>
  <c r="R4453" i="30"/>
  <c r="R4454" i="30"/>
  <c r="R4455" i="30"/>
  <c r="R4456" i="30"/>
  <c r="R4457" i="30"/>
  <c r="R4458" i="30"/>
  <c r="R4459" i="30"/>
  <c r="R4460" i="30"/>
  <c r="R4461" i="30"/>
  <c r="R4462" i="30"/>
  <c r="R4463" i="30"/>
  <c r="R4464" i="30"/>
  <c r="R4465" i="30"/>
  <c r="R4466" i="30"/>
  <c r="R4467" i="30"/>
  <c r="R4468" i="30"/>
  <c r="R4469" i="30"/>
  <c r="R4470" i="30"/>
  <c r="R4471" i="30"/>
  <c r="R4472" i="30"/>
  <c r="R4473" i="30"/>
  <c r="R4474" i="30"/>
  <c r="R4475" i="30"/>
  <c r="R4476" i="30"/>
  <c r="R4477" i="30"/>
  <c r="R4478" i="30"/>
  <c r="R4479" i="30"/>
  <c r="R4480" i="30"/>
  <c r="R4481" i="30"/>
  <c r="R4482" i="30"/>
  <c r="R4483" i="30"/>
  <c r="R4484" i="30"/>
  <c r="R4485" i="30"/>
  <c r="R4486" i="30"/>
  <c r="R4487" i="30"/>
  <c r="R4488" i="30"/>
  <c r="R4489" i="30"/>
  <c r="R4490" i="30"/>
  <c r="R4491" i="30"/>
  <c r="R4492" i="30"/>
  <c r="R4493" i="30"/>
  <c r="R4494" i="30"/>
  <c r="R4495" i="30"/>
  <c r="R4496" i="30"/>
  <c r="R4497" i="30"/>
  <c r="R4498" i="30"/>
  <c r="R4499" i="30"/>
  <c r="R4500" i="30"/>
  <c r="R4501" i="30"/>
  <c r="R4502" i="30"/>
  <c r="R4503" i="30"/>
  <c r="R4504" i="30"/>
  <c r="R4505" i="30"/>
  <c r="R4506" i="30"/>
  <c r="R4507" i="30"/>
  <c r="R4508" i="30"/>
  <c r="R4509" i="30"/>
  <c r="R4510" i="30"/>
  <c r="R4511" i="30"/>
  <c r="R4512" i="30"/>
  <c r="R4513" i="30"/>
  <c r="R4514" i="30"/>
  <c r="R4515" i="30"/>
  <c r="R4516" i="30"/>
  <c r="R4517" i="30"/>
  <c r="R4518" i="30"/>
  <c r="R4519" i="30"/>
  <c r="R4520" i="30"/>
  <c r="R4521" i="30"/>
  <c r="R4522" i="30"/>
  <c r="R4523" i="30"/>
  <c r="R4524" i="30"/>
  <c r="R4525" i="30"/>
  <c r="R4526" i="30"/>
  <c r="R4527" i="30"/>
  <c r="R4528" i="30"/>
  <c r="R4529" i="30"/>
  <c r="R4530" i="30"/>
  <c r="R4531" i="30"/>
  <c r="R4532" i="30"/>
  <c r="R4533" i="30"/>
  <c r="R4534" i="30"/>
  <c r="R4535" i="30"/>
  <c r="R4536" i="30"/>
  <c r="R4537" i="30"/>
  <c r="R4538" i="30"/>
  <c r="R4539" i="30"/>
  <c r="R4540" i="30"/>
  <c r="R4541" i="30"/>
  <c r="R4542" i="30"/>
  <c r="R4543" i="30"/>
  <c r="R4544" i="30"/>
  <c r="R4545" i="30"/>
  <c r="R4546" i="30"/>
  <c r="R4547" i="30"/>
  <c r="R4548" i="30"/>
  <c r="R4549" i="30"/>
  <c r="R4550" i="30"/>
  <c r="R4551" i="30"/>
  <c r="R4552" i="30"/>
  <c r="R4553" i="30"/>
  <c r="R4554" i="30"/>
  <c r="R4555" i="30"/>
  <c r="R4556" i="30"/>
  <c r="R4557" i="30"/>
  <c r="R4558" i="30"/>
  <c r="R4559" i="30"/>
  <c r="R4560" i="30"/>
  <c r="R4561" i="30"/>
  <c r="R4562" i="30"/>
  <c r="R4563" i="30"/>
  <c r="R4564" i="30"/>
  <c r="R4565" i="30"/>
  <c r="R4566" i="30"/>
  <c r="R4567" i="30"/>
  <c r="R4568" i="30"/>
  <c r="R4569" i="30"/>
  <c r="R4570" i="30"/>
  <c r="R4571" i="30"/>
  <c r="R4572" i="30"/>
  <c r="R4573" i="30"/>
  <c r="R4574" i="30"/>
  <c r="R4575" i="30"/>
  <c r="R4576" i="30"/>
  <c r="R4577" i="30"/>
  <c r="R4578" i="30"/>
  <c r="R4579" i="30"/>
  <c r="R4580" i="30"/>
  <c r="R4581" i="30"/>
  <c r="R4582" i="30"/>
  <c r="R4583" i="30"/>
  <c r="R4584" i="30"/>
  <c r="R4585" i="30"/>
  <c r="R4586" i="30"/>
  <c r="R4587" i="30"/>
  <c r="R4588" i="30"/>
  <c r="R4589" i="30"/>
  <c r="R4590" i="30"/>
  <c r="R4591" i="30"/>
  <c r="R4592" i="30"/>
  <c r="R4593" i="30"/>
  <c r="R4594" i="30"/>
  <c r="R4595" i="30"/>
  <c r="R4596" i="30"/>
  <c r="R4597" i="30"/>
  <c r="R4598" i="30"/>
  <c r="R4599" i="30"/>
  <c r="R4600" i="30"/>
  <c r="R4601" i="30"/>
  <c r="R4602" i="30"/>
  <c r="R4603" i="30"/>
  <c r="R4604" i="30"/>
  <c r="R4605" i="30"/>
  <c r="R4606" i="30"/>
  <c r="R4607" i="30"/>
  <c r="R4608" i="30"/>
  <c r="R4609" i="30"/>
  <c r="R4610" i="30"/>
  <c r="R4611" i="30"/>
  <c r="R4612" i="30"/>
  <c r="R4613" i="30"/>
  <c r="R4614" i="30"/>
  <c r="R4615" i="30"/>
  <c r="R4616" i="30"/>
  <c r="R4617" i="30"/>
  <c r="R4618" i="30"/>
  <c r="R4619" i="30"/>
  <c r="R4620" i="30"/>
  <c r="R4621" i="30"/>
  <c r="R4622" i="30"/>
  <c r="R4623" i="30"/>
  <c r="R4624" i="30"/>
  <c r="R4625" i="30"/>
  <c r="R4626" i="30"/>
  <c r="R4627" i="30"/>
  <c r="R4628" i="30"/>
  <c r="R4629" i="30"/>
  <c r="R4630" i="30"/>
  <c r="R4631" i="30"/>
  <c r="R4632" i="30"/>
  <c r="R4633" i="30"/>
  <c r="R4634" i="30"/>
  <c r="R4635" i="30"/>
  <c r="R4636" i="30"/>
  <c r="R4637" i="30"/>
  <c r="R4638" i="30"/>
  <c r="R4639" i="30"/>
  <c r="R4640" i="30"/>
  <c r="R4641" i="30"/>
  <c r="R4642" i="30"/>
  <c r="R4643" i="30"/>
  <c r="R4644" i="30"/>
  <c r="R4645" i="30"/>
  <c r="R4646" i="30"/>
  <c r="R4647" i="30"/>
  <c r="R4648" i="30"/>
  <c r="R4649" i="30"/>
  <c r="R4650" i="30"/>
  <c r="R4651" i="30"/>
  <c r="R4652" i="30"/>
  <c r="R4653" i="30"/>
  <c r="R4654" i="30"/>
  <c r="R4655" i="30"/>
  <c r="R4656" i="30"/>
  <c r="R4657" i="30"/>
  <c r="R4658" i="30"/>
  <c r="R4659" i="30"/>
  <c r="R4660" i="30"/>
  <c r="R4661" i="30"/>
  <c r="R4662" i="30"/>
  <c r="R4663" i="30"/>
  <c r="R4664" i="30"/>
  <c r="R4665" i="30"/>
  <c r="R4666" i="30"/>
  <c r="R4667" i="30"/>
  <c r="R4668" i="30"/>
  <c r="R4669" i="30"/>
  <c r="R4670" i="30"/>
  <c r="R4671" i="30"/>
  <c r="R4672" i="30"/>
  <c r="R4673" i="30"/>
  <c r="R4674" i="30"/>
  <c r="R4675" i="30"/>
  <c r="R4676" i="30"/>
  <c r="R4677" i="30"/>
  <c r="R4678" i="30"/>
  <c r="R4679" i="30"/>
  <c r="R4680" i="30"/>
  <c r="R4681" i="30"/>
  <c r="R4682" i="30"/>
  <c r="R4683" i="30"/>
  <c r="R4684" i="30"/>
  <c r="R4685" i="30"/>
  <c r="R4686" i="30"/>
  <c r="R4687" i="30"/>
  <c r="R4688" i="30"/>
  <c r="R4689" i="30"/>
  <c r="R4690" i="30"/>
  <c r="R4691" i="30"/>
  <c r="R4692" i="30"/>
  <c r="R4693" i="30"/>
  <c r="R4694" i="30"/>
  <c r="R4695" i="30"/>
  <c r="R4696" i="30"/>
  <c r="R4697" i="30"/>
  <c r="R4698" i="30"/>
  <c r="R4699" i="30"/>
  <c r="R4700" i="30"/>
  <c r="R4701" i="30"/>
  <c r="R4702" i="30"/>
  <c r="R4703" i="30"/>
  <c r="R4704" i="30"/>
  <c r="R4705" i="30"/>
  <c r="R4706" i="30"/>
  <c r="R4707" i="30"/>
  <c r="R4708" i="30"/>
  <c r="R4709" i="30"/>
  <c r="R4710" i="30"/>
  <c r="R4711" i="30"/>
  <c r="R4712" i="30"/>
  <c r="R4713" i="30"/>
  <c r="R4714" i="30"/>
  <c r="R4715" i="30"/>
  <c r="R4716" i="30"/>
  <c r="R4717" i="30"/>
  <c r="R4718" i="30"/>
  <c r="R4719" i="30"/>
  <c r="R4720" i="30"/>
  <c r="R4721" i="30"/>
  <c r="R4722" i="30"/>
  <c r="R4723" i="30"/>
  <c r="R4724" i="30"/>
  <c r="R4725" i="30"/>
  <c r="R4726" i="30"/>
  <c r="R4727" i="30"/>
  <c r="R4728" i="30"/>
  <c r="R4729" i="30"/>
  <c r="R4730" i="30"/>
  <c r="R4731" i="30"/>
  <c r="R4732" i="30"/>
  <c r="R4733" i="30"/>
  <c r="R4734" i="30"/>
  <c r="R4735" i="30"/>
  <c r="R4736" i="30"/>
  <c r="R4737" i="30"/>
  <c r="R4738" i="30"/>
  <c r="R4739" i="30"/>
  <c r="R4740" i="30"/>
  <c r="R4741" i="30"/>
  <c r="R4742" i="30"/>
  <c r="R4743" i="30"/>
  <c r="R4744" i="30"/>
  <c r="R4745" i="30"/>
  <c r="R4746" i="30"/>
  <c r="R4747" i="30"/>
  <c r="R4748" i="30"/>
  <c r="R4749" i="30"/>
  <c r="R4750" i="30"/>
  <c r="R4751" i="30"/>
  <c r="R4752" i="30"/>
  <c r="R4753" i="30"/>
  <c r="R4754" i="30"/>
  <c r="R4755" i="30"/>
  <c r="R4756" i="30"/>
  <c r="R4757" i="30"/>
  <c r="R4758" i="30"/>
  <c r="R4759" i="30"/>
  <c r="R4760" i="30"/>
  <c r="R4761" i="30"/>
  <c r="R4762" i="30"/>
  <c r="R4763" i="30"/>
  <c r="R4764" i="30"/>
  <c r="R4765" i="30"/>
  <c r="R4766" i="30"/>
  <c r="R4767" i="30"/>
  <c r="R4768" i="30"/>
  <c r="R4769" i="30"/>
  <c r="R4770" i="30"/>
  <c r="R4771" i="30"/>
  <c r="R4772" i="30"/>
  <c r="R4773" i="30"/>
  <c r="R4774" i="30"/>
  <c r="R4775" i="30"/>
  <c r="R4776" i="30"/>
  <c r="R4777" i="30"/>
  <c r="R4778" i="30"/>
  <c r="R4779" i="30"/>
  <c r="R4780" i="30"/>
  <c r="R4781" i="30"/>
  <c r="R4782" i="30"/>
  <c r="R4783" i="30"/>
  <c r="R4784" i="30"/>
  <c r="R4785" i="30"/>
  <c r="R4786" i="30"/>
  <c r="R4787" i="30"/>
  <c r="R4788" i="30"/>
  <c r="R4789" i="30"/>
  <c r="R4790" i="30"/>
  <c r="R4791" i="30"/>
  <c r="R4792" i="30"/>
  <c r="R4793" i="30"/>
  <c r="R4794" i="30"/>
  <c r="R4795" i="30"/>
  <c r="R4796" i="30"/>
  <c r="R4797" i="30"/>
  <c r="R4798" i="30"/>
  <c r="R4799" i="30"/>
  <c r="R4800" i="30"/>
  <c r="R4801" i="30"/>
  <c r="R4802" i="30"/>
  <c r="R4803" i="30"/>
  <c r="R4804" i="30"/>
  <c r="R4805" i="30"/>
  <c r="R4806" i="30"/>
  <c r="R4807" i="30"/>
  <c r="R4808" i="30"/>
  <c r="R4809" i="30"/>
  <c r="R4810" i="30"/>
  <c r="R4811" i="30"/>
  <c r="R4812" i="30"/>
  <c r="R4813" i="30"/>
  <c r="R4814" i="30"/>
  <c r="R4815" i="30"/>
  <c r="R4816" i="30"/>
  <c r="R4817" i="30"/>
  <c r="R4818" i="30"/>
  <c r="R4819" i="30"/>
  <c r="R4820" i="30"/>
  <c r="R4821" i="30"/>
  <c r="R4822" i="30"/>
  <c r="R4823" i="30"/>
  <c r="R4824" i="30"/>
  <c r="R4825" i="30"/>
  <c r="R4826" i="30"/>
  <c r="R4827" i="30"/>
  <c r="R4828" i="30"/>
  <c r="R4829" i="30"/>
  <c r="R4830" i="30"/>
  <c r="R4831" i="30"/>
  <c r="R4832" i="30"/>
  <c r="R4833" i="30"/>
  <c r="R4834" i="30"/>
  <c r="R4835" i="30"/>
  <c r="R4836" i="30"/>
  <c r="R4837" i="30"/>
  <c r="N4058" i="30"/>
  <c r="N4059" i="30"/>
  <c r="N4060" i="30"/>
  <c r="N4061" i="30"/>
  <c r="N4062" i="30"/>
  <c r="N4063" i="30"/>
  <c r="N4064" i="30"/>
  <c r="N4065" i="30"/>
  <c r="N4066" i="30"/>
  <c r="N4067" i="30"/>
  <c r="N4068" i="30"/>
  <c r="N4069" i="30"/>
  <c r="N4070" i="30"/>
  <c r="N4071" i="30"/>
  <c r="N4072" i="30"/>
  <c r="N4073" i="30"/>
  <c r="N4074" i="30"/>
  <c r="N4075" i="30"/>
  <c r="N4076" i="30"/>
  <c r="N4077" i="30"/>
  <c r="N4078" i="30"/>
  <c r="N4079" i="30"/>
  <c r="N4080" i="30"/>
  <c r="N4081" i="30"/>
  <c r="N4082" i="30"/>
  <c r="N4083" i="30"/>
  <c r="N4084" i="30"/>
  <c r="N4085" i="30"/>
  <c r="N4086" i="30"/>
  <c r="N4087" i="30"/>
  <c r="N4088" i="30"/>
  <c r="N4089" i="30"/>
  <c r="N4090" i="30"/>
  <c r="N4091" i="30"/>
  <c r="N4092" i="30"/>
  <c r="N4093" i="30"/>
  <c r="N4094" i="30"/>
  <c r="N4095" i="30"/>
  <c r="N4096" i="30"/>
  <c r="N4097" i="30"/>
  <c r="N4098" i="30"/>
  <c r="N4099" i="30"/>
  <c r="N4100" i="30"/>
  <c r="N4101" i="30"/>
  <c r="N4102" i="30"/>
  <c r="N4103" i="30"/>
  <c r="N4104" i="30"/>
  <c r="N4105" i="30"/>
  <c r="N4106" i="30"/>
  <c r="N4107" i="30"/>
  <c r="N4108" i="30"/>
  <c r="N4109" i="30"/>
  <c r="N4110" i="30"/>
  <c r="N4111" i="30"/>
  <c r="N4112" i="30"/>
  <c r="N4113" i="30"/>
  <c r="N4114" i="30"/>
  <c r="N4115" i="30"/>
  <c r="N4116" i="30"/>
  <c r="N4117" i="30"/>
  <c r="N4118" i="30"/>
  <c r="N4119" i="30"/>
  <c r="N4120" i="30"/>
  <c r="N4121" i="30"/>
  <c r="N4122" i="30"/>
  <c r="N4123" i="30"/>
  <c r="N4124" i="30"/>
  <c r="N4125" i="30"/>
  <c r="N4126" i="30"/>
  <c r="N4127" i="30"/>
  <c r="N4128" i="30"/>
  <c r="N4129" i="30"/>
  <c r="N4130" i="30"/>
  <c r="N4131" i="30"/>
  <c r="N4132" i="30"/>
  <c r="N4133" i="30"/>
  <c r="N4134" i="30"/>
  <c r="N4135" i="30"/>
  <c r="N4136" i="30"/>
  <c r="N4137" i="30"/>
  <c r="N4138" i="30"/>
  <c r="N4139" i="30"/>
  <c r="N4140" i="30"/>
  <c r="N4141" i="30"/>
  <c r="N4142" i="30"/>
  <c r="N4143" i="30"/>
  <c r="N4144" i="30"/>
  <c r="N4145" i="30"/>
  <c r="N4146" i="30"/>
  <c r="N4147" i="30"/>
  <c r="N4148" i="30"/>
  <c r="N4149" i="30"/>
  <c r="N4150" i="30"/>
  <c r="N4151" i="30"/>
  <c r="N4152" i="30"/>
  <c r="N4153" i="30"/>
  <c r="N4154" i="30"/>
  <c r="N4155" i="30"/>
  <c r="N4156" i="30"/>
  <c r="N4157" i="30"/>
  <c r="N4158" i="30"/>
  <c r="N4159" i="30"/>
  <c r="N4160" i="30"/>
  <c r="N4161" i="30"/>
  <c r="N4162" i="30"/>
  <c r="N4163" i="30"/>
  <c r="N4164" i="30"/>
  <c r="N4165" i="30"/>
  <c r="N4166" i="30"/>
  <c r="N4167" i="30"/>
  <c r="N4168" i="30"/>
  <c r="N4169" i="30"/>
  <c r="N4170" i="30"/>
  <c r="N4171" i="30"/>
  <c r="N4172" i="30"/>
  <c r="N4173" i="30"/>
  <c r="N4174" i="30"/>
  <c r="N4175" i="30"/>
  <c r="N4176" i="30"/>
  <c r="N4177" i="30"/>
  <c r="N4178" i="30"/>
  <c r="N4179" i="30"/>
  <c r="N4180" i="30"/>
  <c r="N4181" i="30"/>
  <c r="N4182" i="30"/>
  <c r="N4183" i="30"/>
  <c r="N4184" i="30"/>
  <c r="N4185" i="30"/>
  <c r="N4186" i="30"/>
  <c r="N4187" i="30"/>
  <c r="N4188" i="30"/>
  <c r="N4189" i="30"/>
  <c r="N4190" i="30"/>
  <c r="N4191" i="30"/>
  <c r="N4192" i="30"/>
  <c r="N4193" i="30"/>
  <c r="N4194" i="30"/>
  <c r="N4195" i="30"/>
  <c r="N4196" i="30"/>
  <c r="N4197" i="30"/>
  <c r="N4198" i="30"/>
  <c r="N4199" i="30"/>
  <c r="N4200" i="30"/>
  <c r="N4201" i="30"/>
  <c r="N4202" i="30"/>
  <c r="N4203" i="30"/>
  <c r="N4204" i="30"/>
  <c r="N4205" i="30"/>
  <c r="N4206" i="30"/>
  <c r="N4207" i="30"/>
  <c r="N4208" i="30"/>
  <c r="N4209" i="30"/>
  <c r="N4210" i="30"/>
  <c r="N4211" i="30"/>
  <c r="N4212" i="30"/>
  <c r="N4213" i="30"/>
  <c r="N4214" i="30"/>
  <c r="N4215" i="30"/>
  <c r="N4216" i="30"/>
  <c r="N4217" i="30"/>
  <c r="N4218" i="30"/>
  <c r="N4219" i="30"/>
  <c r="N4220" i="30"/>
  <c r="N4221" i="30"/>
  <c r="N4222" i="30"/>
  <c r="N4223" i="30"/>
  <c r="N4224" i="30"/>
  <c r="N4225" i="30"/>
  <c r="N4226" i="30"/>
  <c r="N4227" i="30"/>
  <c r="N4228" i="30"/>
  <c r="N4229" i="30"/>
  <c r="N4230" i="30"/>
  <c r="N4231" i="30"/>
  <c r="N4232" i="30"/>
  <c r="N4233" i="30"/>
  <c r="N4234" i="30"/>
  <c r="N4235" i="30"/>
  <c r="N4236" i="30"/>
  <c r="N4237" i="30"/>
  <c r="N4238" i="30"/>
  <c r="N4239" i="30"/>
  <c r="N4240" i="30"/>
  <c r="N4241" i="30"/>
  <c r="N4242" i="30"/>
  <c r="N4243" i="30"/>
  <c r="N4244" i="30"/>
  <c r="N4245" i="30"/>
  <c r="N4246" i="30"/>
  <c r="N4247" i="30"/>
  <c r="N4248" i="30"/>
  <c r="N4249" i="30"/>
  <c r="N4250" i="30"/>
  <c r="N4251" i="30"/>
  <c r="N4252" i="30"/>
  <c r="N4253" i="30"/>
  <c r="N4254" i="30"/>
  <c r="N4255" i="30"/>
  <c r="N4256" i="30"/>
  <c r="N4257" i="30"/>
  <c r="N4258" i="30"/>
  <c r="N4259" i="30"/>
  <c r="N4260" i="30"/>
  <c r="N4261" i="30"/>
  <c r="N4262" i="30"/>
  <c r="N4263" i="30"/>
  <c r="N4264" i="30"/>
  <c r="N4265" i="30"/>
  <c r="N4266" i="30"/>
  <c r="N4267" i="30"/>
  <c r="N4268" i="30"/>
  <c r="N4269" i="30"/>
  <c r="N4270" i="30"/>
  <c r="N4271" i="30"/>
  <c r="N4272" i="30"/>
  <c r="N4273" i="30"/>
  <c r="N4274" i="30"/>
  <c r="N4275" i="30"/>
  <c r="N4276" i="30"/>
  <c r="N4277" i="30"/>
  <c r="N4278" i="30"/>
  <c r="N4279" i="30"/>
  <c r="N4280" i="30"/>
  <c r="N4281" i="30"/>
  <c r="N4282" i="30"/>
  <c r="N4283" i="30"/>
  <c r="N4284" i="30"/>
  <c r="N4285" i="30"/>
  <c r="N4286" i="30"/>
  <c r="N4287" i="30"/>
  <c r="N4288" i="30"/>
  <c r="N4289" i="30"/>
  <c r="N4290" i="30"/>
  <c r="N4291" i="30"/>
  <c r="N4292" i="30"/>
  <c r="N4293" i="30"/>
  <c r="N4294" i="30"/>
  <c r="N4295" i="30"/>
  <c r="N4296" i="30"/>
  <c r="N4297" i="30"/>
  <c r="N4298" i="30"/>
  <c r="N4299" i="30"/>
  <c r="N4300" i="30"/>
  <c r="N4301" i="30"/>
  <c r="N4302" i="30"/>
  <c r="N4303" i="30"/>
  <c r="N4304" i="30"/>
  <c r="N4305" i="30"/>
  <c r="N4306" i="30"/>
  <c r="N4307" i="30"/>
  <c r="N4308" i="30"/>
  <c r="N4309" i="30"/>
  <c r="N4310" i="30"/>
  <c r="N4311" i="30"/>
  <c r="N4312" i="30"/>
  <c r="N4313" i="30"/>
  <c r="N4314" i="30"/>
  <c r="N4315" i="30"/>
  <c r="N4316" i="30"/>
  <c r="N4317" i="30"/>
  <c r="N4318" i="30"/>
  <c r="N4319" i="30"/>
  <c r="N4320" i="30"/>
  <c r="N4321" i="30"/>
  <c r="N4322" i="30"/>
  <c r="N4323" i="30"/>
  <c r="N4324" i="30"/>
  <c r="N4325" i="30"/>
  <c r="N4326" i="30"/>
  <c r="N4327" i="30"/>
  <c r="N4328" i="30"/>
  <c r="N4329" i="30"/>
  <c r="N4330" i="30"/>
  <c r="N4331" i="30"/>
  <c r="N4332" i="30"/>
  <c r="N4333" i="30"/>
  <c r="N4334" i="30"/>
  <c r="N4335" i="30"/>
  <c r="N4336" i="30"/>
  <c r="N4337" i="30"/>
  <c r="N4338" i="30"/>
  <c r="N4339" i="30"/>
  <c r="N4340" i="30"/>
  <c r="N4341" i="30"/>
  <c r="N4342" i="30"/>
  <c r="N4343" i="30"/>
  <c r="N4344" i="30"/>
  <c r="N4345" i="30"/>
  <c r="N4346" i="30"/>
  <c r="N4347" i="30"/>
  <c r="N4348" i="30"/>
  <c r="N4349" i="30"/>
  <c r="N4350" i="30"/>
  <c r="N4351" i="30"/>
  <c r="N4352" i="30"/>
  <c r="N4353" i="30"/>
  <c r="N4354" i="30"/>
  <c r="N4355" i="30"/>
  <c r="N4356" i="30"/>
  <c r="N4357" i="30"/>
  <c r="N4358" i="30"/>
  <c r="N4359" i="30"/>
  <c r="N4360" i="30"/>
  <c r="N4361" i="30"/>
  <c r="N4362" i="30"/>
  <c r="N4363" i="30"/>
  <c r="N4364" i="30"/>
  <c r="N4365" i="30"/>
  <c r="N4366" i="30"/>
  <c r="N4367" i="30"/>
  <c r="N4368" i="30"/>
  <c r="N4369" i="30"/>
  <c r="N4370" i="30"/>
  <c r="N4371" i="30"/>
  <c r="N4372" i="30"/>
  <c r="N4373" i="30"/>
  <c r="N4374" i="30"/>
  <c r="N4375" i="30"/>
  <c r="N4376" i="30"/>
  <c r="N4377" i="30"/>
  <c r="N4378" i="30"/>
  <c r="N4379" i="30"/>
  <c r="N4380" i="30"/>
  <c r="N4381" i="30"/>
  <c r="N4382" i="30"/>
  <c r="N4383" i="30"/>
  <c r="N4384" i="30"/>
  <c r="N4385" i="30"/>
  <c r="N4386" i="30"/>
  <c r="N4387" i="30"/>
  <c r="N4388" i="30"/>
  <c r="N4389" i="30"/>
  <c r="N4390" i="30"/>
  <c r="N4391" i="30"/>
  <c r="N4392" i="30"/>
  <c r="N4393" i="30"/>
  <c r="N4394" i="30"/>
  <c r="N4395" i="30"/>
  <c r="N4396" i="30"/>
  <c r="N4397" i="30"/>
  <c r="N4398" i="30"/>
  <c r="N4399" i="30"/>
  <c r="N4400" i="30"/>
  <c r="N4401" i="30"/>
  <c r="N4402" i="30"/>
  <c r="N4403" i="30"/>
  <c r="N4404" i="30"/>
  <c r="N4405" i="30"/>
  <c r="N4406" i="30"/>
  <c r="N4407" i="30"/>
  <c r="N4408" i="30"/>
  <c r="N4409" i="30"/>
  <c r="N4410" i="30"/>
  <c r="N4411" i="30"/>
  <c r="N4412" i="30"/>
  <c r="N4413" i="30"/>
  <c r="N4414" i="30"/>
  <c r="N4415" i="30"/>
  <c r="N4416" i="30"/>
  <c r="N4417" i="30"/>
  <c r="N4418" i="30"/>
  <c r="N4419" i="30"/>
  <c r="N4420" i="30"/>
  <c r="N4421" i="30"/>
  <c r="N4422" i="30"/>
  <c r="N4423" i="30"/>
  <c r="N4424" i="30"/>
  <c r="N4425" i="30"/>
  <c r="N4426" i="30"/>
  <c r="N4427" i="30"/>
  <c r="N4428" i="30"/>
  <c r="N4429" i="30"/>
  <c r="N4430" i="30"/>
  <c r="N4431" i="30"/>
  <c r="N4432" i="30"/>
  <c r="N4433" i="30"/>
  <c r="N4434" i="30"/>
  <c r="N4435" i="30"/>
  <c r="N4436" i="30"/>
  <c r="N4437" i="30"/>
  <c r="N4438" i="30"/>
  <c r="N4439" i="30"/>
  <c r="N4440" i="30"/>
  <c r="N4441" i="30"/>
  <c r="N4442" i="30"/>
  <c r="N4443" i="30"/>
  <c r="N4444" i="30"/>
  <c r="N4445" i="30"/>
  <c r="N4446" i="30"/>
  <c r="N4447" i="30"/>
  <c r="N4448" i="30"/>
  <c r="N4449" i="30"/>
  <c r="N4450" i="30"/>
  <c r="N4451" i="30"/>
  <c r="N4452" i="30"/>
  <c r="N4453" i="30"/>
  <c r="N4454" i="30"/>
  <c r="N4455" i="30"/>
  <c r="N4456" i="30"/>
  <c r="N4457" i="30"/>
  <c r="N4458" i="30"/>
  <c r="N4459" i="30"/>
  <c r="N4460" i="30"/>
  <c r="N4461" i="30"/>
  <c r="N4462" i="30"/>
  <c r="N4463" i="30"/>
  <c r="N4464" i="30"/>
  <c r="N4465" i="30"/>
  <c r="N4466" i="30"/>
  <c r="N4467" i="30"/>
  <c r="N4468" i="30"/>
  <c r="N4469" i="30"/>
  <c r="N4470" i="30"/>
  <c r="N4471" i="30"/>
  <c r="N4472" i="30"/>
  <c r="N4473" i="30"/>
  <c r="N4474" i="30"/>
  <c r="N4475" i="30"/>
  <c r="N4476" i="30"/>
  <c r="N4477" i="30"/>
  <c r="N4478" i="30"/>
  <c r="N4479" i="30"/>
  <c r="N4480" i="30"/>
  <c r="N4481" i="30"/>
  <c r="N4482" i="30"/>
  <c r="N4483" i="30"/>
  <c r="N4484" i="30"/>
  <c r="N4485" i="30"/>
  <c r="N4486" i="30"/>
  <c r="N4487" i="30"/>
  <c r="N4488" i="30"/>
  <c r="N4489" i="30"/>
  <c r="N4490" i="30"/>
  <c r="N4491" i="30"/>
  <c r="N4492" i="30"/>
  <c r="N4493" i="30"/>
  <c r="N4494" i="30"/>
  <c r="N4495" i="30"/>
  <c r="N4496" i="30"/>
  <c r="N4497" i="30"/>
  <c r="N4498" i="30"/>
  <c r="N4499" i="30"/>
  <c r="N4500" i="30"/>
  <c r="N4501" i="30"/>
  <c r="N4502" i="30"/>
  <c r="N4503" i="30"/>
  <c r="N4504" i="30"/>
  <c r="N4505" i="30"/>
  <c r="N4506" i="30"/>
  <c r="N4507" i="30"/>
  <c r="N4508" i="30"/>
  <c r="N4509" i="30"/>
  <c r="N4510" i="30"/>
  <c r="N4511" i="30"/>
  <c r="N4512" i="30"/>
  <c r="N4513" i="30"/>
  <c r="N4514" i="30"/>
  <c r="N4515" i="30"/>
  <c r="N4516" i="30"/>
  <c r="N4517" i="30"/>
  <c r="N4518" i="30"/>
  <c r="N4519" i="30"/>
  <c r="N4520" i="30"/>
  <c r="N4521" i="30"/>
  <c r="N4522" i="30"/>
  <c r="N4523" i="30"/>
  <c r="N4524" i="30"/>
  <c r="N4525" i="30"/>
  <c r="N4526" i="30"/>
  <c r="N4527" i="30"/>
  <c r="N4528" i="30"/>
  <c r="N4529" i="30"/>
  <c r="N4530" i="30"/>
  <c r="N4531" i="30"/>
  <c r="N4532" i="30"/>
  <c r="N4533" i="30"/>
  <c r="N4534" i="30"/>
  <c r="N4535" i="30"/>
  <c r="N4536" i="30"/>
  <c r="N4537" i="30"/>
  <c r="N4538" i="30"/>
  <c r="N4539" i="30"/>
  <c r="N4540" i="30"/>
  <c r="N4541" i="30"/>
  <c r="N4542" i="30"/>
  <c r="N4543" i="30"/>
  <c r="N4544" i="30"/>
  <c r="N4545" i="30"/>
  <c r="N4546" i="30"/>
  <c r="N4547" i="30"/>
  <c r="N4548" i="30"/>
  <c r="N4549" i="30"/>
  <c r="N4550" i="30"/>
  <c r="N4551" i="30"/>
  <c r="N4552" i="30"/>
  <c r="N4553" i="30"/>
  <c r="N4554" i="30"/>
  <c r="N4555" i="30"/>
  <c r="N4556" i="30"/>
  <c r="N4557" i="30"/>
  <c r="N4558" i="30"/>
  <c r="N4559" i="30"/>
  <c r="N4560" i="30"/>
  <c r="N4561" i="30"/>
  <c r="N4562" i="30"/>
  <c r="N4563" i="30"/>
  <c r="N4564" i="30"/>
  <c r="N4565" i="30"/>
  <c r="N4566" i="30"/>
  <c r="N4567" i="30"/>
  <c r="N4568" i="30"/>
  <c r="N4569" i="30"/>
  <c r="N4570" i="30"/>
  <c r="N4571" i="30"/>
  <c r="N4572" i="30"/>
  <c r="N4573" i="30"/>
  <c r="N4574" i="30"/>
  <c r="N4575" i="30"/>
  <c r="N4576" i="30"/>
  <c r="N4577" i="30"/>
  <c r="N4578" i="30"/>
  <c r="N4579" i="30"/>
  <c r="N4580" i="30"/>
  <c r="N4581" i="30"/>
  <c r="N4582" i="30"/>
  <c r="N4583" i="30"/>
  <c r="N4584" i="30"/>
  <c r="N4585" i="30"/>
  <c r="N4586" i="30"/>
  <c r="N4587" i="30"/>
  <c r="N4588" i="30"/>
  <c r="N4589" i="30"/>
  <c r="N4590" i="30"/>
  <c r="N4591" i="30"/>
  <c r="N4592" i="30"/>
  <c r="N4593" i="30"/>
  <c r="N4594" i="30"/>
  <c r="N4595" i="30"/>
  <c r="N4596" i="30"/>
  <c r="N4597" i="30"/>
  <c r="N4598" i="30"/>
  <c r="N4599" i="30"/>
  <c r="N4600" i="30"/>
  <c r="N4601" i="30"/>
  <c r="N4602" i="30"/>
  <c r="N4603" i="30"/>
  <c r="N4604" i="30"/>
  <c r="N4605" i="30"/>
  <c r="N4606" i="30"/>
  <c r="N4607" i="30"/>
  <c r="N4608" i="30"/>
  <c r="N4609" i="30"/>
  <c r="N4610" i="30"/>
  <c r="N4611" i="30"/>
  <c r="N4612" i="30"/>
  <c r="N4613" i="30"/>
  <c r="N4614" i="30"/>
  <c r="N4615" i="30"/>
  <c r="N4616" i="30"/>
  <c r="N4617" i="30"/>
  <c r="N4618" i="30"/>
  <c r="N4619" i="30"/>
  <c r="N4620" i="30"/>
  <c r="N4621" i="30"/>
  <c r="N4622" i="30"/>
  <c r="N4623" i="30"/>
  <c r="N4624" i="30"/>
  <c r="N4625" i="30"/>
  <c r="N4626" i="30"/>
  <c r="N4627" i="30"/>
  <c r="N4628" i="30"/>
  <c r="N4629" i="30"/>
  <c r="N4630" i="30"/>
  <c r="N4631" i="30"/>
  <c r="N4632" i="30"/>
  <c r="N4633" i="30"/>
  <c r="N4634" i="30"/>
  <c r="N4635" i="30"/>
  <c r="N4636" i="30"/>
  <c r="N4637" i="30"/>
  <c r="N4638" i="30"/>
  <c r="N4639" i="30"/>
  <c r="N4640" i="30"/>
  <c r="N4641" i="30"/>
  <c r="N4642" i="30"/>
  <c r="N4643" i="30"/>
  <c r="N4644" i="30"/>
  <c r="N4645" i="30"/>
  <c r="N4646" i="30"/>
  <c r="N4647" i="30"/>
  <c r="N4648" i="30"/>
  <c r="N4649" i="30"/>
  <c r="N4650" i="30"/>
  <c r="N4651" i="30"/>
  <c r="N4652" i="30"/>
  <c r="N4653" i="30"/>
  <c r="N4654" i="30"/>
  <c r="N4655" i="30"/>
  <c r="N4656" i="30"/>
  <c r="N4657" i="30"/>
  <c r="N4658" i="30"/>
  <c r="N4659" i="30"/>
  <c r="N4660" i="30"/>
  <c r="N4661" i="30"/>
  <c r="N4662" i="30"/>
  <c r="N4663" i="30"/>
  <c r="N4664" i="30"/>
  <c r="N4665" i="30"/>
  <c r="N4666" i="30"/>
  <c r="N4667" i="30"/>
  <c r="N4668" i="30"/>
  <c r="N4669" i="30"/>
  <c r="N4670" i="30"/>
  <c r="N4671" i="30"/>
  <c r="N4672" i="30"/>
  <c r="N4673" i="30"/>
  <c r="N4674" i="30"/>
  <c r="N4675" i="30"/>
  <c r="N4676" i="30"/>
  <c r="N4677" i="30"/>
  <c r="N4678" i="30"/>
  <c r="N4679" i="30"/>
  <c r="N4680" i="30"/>
  <c r="N4681" i="30"/>
  <c r="N4682" i="30"/>
  <c r="N4683" i="30"/>
  <c r="N4684" i="30"/>
  <c r="N4685" i="30"/>
  <c r="N4686" i="30"/>
  <c r="N4687" i="30"/>
  <c r="N4688" i="30"/>
  <c r="N4689" i="30"/>
  <c r="N4690" i="30"/>
  <c r="N4691" i="30"/>
  <c r="N4692" i="30"/>
  <c r="N4693" i="30"/>
  <c r="N4694" i="30"/>
  <c r="N4695" i="30"/>
  <c r="N4696" i="30"/>
  <c r="N4697" i="30"/>
  <c r="N4698" i="30"/>
  <c r="N4699" i="30"/>
  <c r="N4700" i="30"/>
  <c r="N4701" i="30"/>
  <c r="N4702" i="30"/>
  <c r="N4703" i="30"/>
  <c r="N4704" i="30"/>
  <c r="N4705" i="30"/>
  <c r="N4706" i="30"/>
  <c r="N4707" i="30"/>
  <c r="N4708" i="30"/>
  <c r="N4709" i="30"/>
  <c r="N4710" i="30"/>
  <c r="N4711" i="30"/>
  <c r="N4712" i="30"/>
  <c r="N4713" i="30"/>
  <c r="N4714" i="30"/>
  <c r="N4715" i="30"/>
  <c r="N4716" i="30"/>
  <c r="N4717" i="30"/>
  <c r="N4718" i="30"/>
  <c r="N4719" i="30"/>
  <c r="N4720" i="30"/>
  <c r="N4721" i="30"/>
  <c r="N4722" i="30"/>
  <c r="N4723" i="30"/>
  <c r="N4724" i="30"/>
  <c r="N4725" i="30"/>
  <c r="N4726" i="30"/>
  <c r="N4727" i="30"/>
  <c r="N4728" i="30"/>
  <c r="N4729" i="30"/>
  <c r="N4730" i="30"/>
  <c r="N4731" i="30"/>
  <c r="N4732" i="30"/>
  <c r="N4733" i="30"/>
  <c r="N4734" i="30"/>
  <c r="N4735" i="30"/>
  <c r="N4736" i="30"/>
  <c r="N4737" i="30"/>
  <c r="N4738" i="30"/>
  <c r="N4739" i="30"/>
  <c r="N4740" i="30"/>
  <c r="N4741" i="30"/>
  <c r="N4742" i="30"/>
  <c r="N4743" i="30"/>
  <c r="N4744" i="30"/>
  <c r="N4745" i="30"/>
  <c r="N4746" i="30"/>
  <c r="N4747" i="30"/>
  <c r="N4748" i="30"/>
  <c r="N4749" i="30"/>
  <c r="N4750" i="30"/>
  <c r="N4751" i="30"/>
  <c r="N4752" i="30"/>
  <c r="N4753" i="30"/>
  <c r="N4754" i="30"/>
  <c r="N4755" i="30"/>
  <c r="N4756" i="30"/>
  <c r="N4757" i="30"/>
  <c r="N4758" i="30"/>
  <c r="N4759" i="30"/>
  <c r="N4760" i="30"/>
  <c r="N4761" i="30"/>
  <c r="N4762" i="30"/>
  <c r="N4763" i="30"/>
  <c r="N4764" i="30"/>
  <c r="N4765" i="30"/>
  <c r="N4766" i="30"/>
  <c r="N4767" i="30"/>
  <c r="N4768" i="30"/>
  <c r="N4769" i="30"/>
  <c r="N4770" i="30"/>
  <c r="N4771" i="30"/>
  <c r="N4772" i="30"/>
  <c r="N4773" i="30"/>
  <c r="N4774" i="30"/>
  <c r="N4775" i="30"/>
  <c r="N4776" i="30"/>
  <c r="N4777" i="30"/>
  <c r="N4778" i="30"/>
  <c r="N4779" i="30"/>
  <c r="N4780" i="30"/>
  <c r="N4781" i="30"/>
  <c r="N4782" i="30"/>
  <c r="N4783" i="30"/>
  <c r="N4784" i="30"/>
  <c r="N4785" i="30"/>
  <c r="N4786" i="30"/>
  <c r="N4787" i="30"/>
  <c r="N4788" i="30"/>
  <c r="N4789" i="30"/>
  <c r="N4790" i="30"/>
  <c r="N4791" i="30"/>
  <c r="N4792" i="30"/>
  <c r="N4793" i="30"/>
  <c r="N4794" i="30"/>
  <c r="N4795" i="30"/>
  <c r="N4796" i="30"/>
  <c r="N4797" i="30"/>
  <c r="N4798" i="30"/>
  <c r="N4799" i="30"/>
  <c r="N4800" i="30"/>
  <c r="N4801" i="30"/>
  <c r="N4802" i="30"/>
  <c r="N4803" i="30"/>
  <c r="N4804" i="30"/>
  <c r="N4805" i="30"/>
  <c r="N4806" i="30"/>
  <c r="N4807" i="30"/>
  <c r="N4808" i="30"/>
  <c r="N4809" i="30"/>
  <c r="N4810" i="30"/>
  <c r="N4811" i="30"/>
  <c r="N4812" i="30"/>
  <c r="N4813" i="30"/>
  <c r="N4814" i="30"/>
  <c r="N4815" i="30"/>
  <c r="N4816" i="30"/>
  <c r="N4817" i="30"/>
  <c r="N4818" i="30"/>
  <c r="N4819" i="30"/>
  <c r="N4820" i="30"/>
  <c r="N4821" i="30"/>
  <c r="N4822" i="30"/>
  <c r="N4823" i="30"/>
  <c r="N4824" i="30"/>
  <c r="N4825" i="30"/>
  <c r="N4826" i="30"/>
  <c r="N4827" i="30"/>
  <c r="N4828" i="30"/>
  <c r="N4829" i="30"/>
  <c r="N4830" i="30"/>
  <c r="N4831" i="30"/>
  <c r="N4832" i="30"/>
  <c r="N4833" i="30"/>
  <c r="N4834" i="30"/>
  <c r="N4835" i="30"/>
  <c r="N4836" i="30"/>
  <c r="N4837" i="30"/>
  <c r="O4058" i="30"/>
  <c r="O4059" i="30"/>
  <c r="O4060" i="30"/>
  <c r="O4061" i="30"/>
  <c r="O4062" i="30"/>
  <c r="O4063" i="30"/>
  <c r="O4064" i="30"/>
  <c r="O4065" i="30"/>
  <c r="O4066" i="30"/>
  <c r="O4067" i="30"/>
  <c r="O4068" i="30"/>
  <c r="O4069" i="30"/>
  <c r="O4070" i="30"/>
  <c r="O4071" i="30"/>
  <c r="O4072" i="30"/>
  <c r="O4073" i="30"/>
  <c r="O4074" i="30"/>
  <c r="O4075" i="30"/>
  <c r="O4076" i="30"/>
  <c r="O4077" i="30"/>
  <c r="O4078" i="30"/>
  <c r="O4079" i="30"/>
  <c r="O4080" i="30"/>
  <c r="O4081" i="30"/>
  <c r="O4082" i="30"/>
  <c r="O4083" i="30"/>
  <c r="O4084" i="30"/>
  <c r="O4085" i="30"/>
  <c r="O4086" i="30"/>
  <c r="O4087" i="30"/>
  <c r="O4088" i="30"/>
  <c r="O4089" i="30"/>
  <c r="O4090" i="30"/>
  <c r="O4091" i="30"/>
  <c r="O4092" i="30"/>
  <c r="O4093" i="30"/>
  <c r="O4094" i="30"/>
  <c r="O4095" i="30"/>
  <c r="O4096" i="30"/>
  <c r="O4097" i="30"/>
  <c r="O4098" i="30"/>
  <c r="O4099" i="30"/>
  <c r="O4100" i="30"/>
  <c r="O4101" i="30"/>
  <c r="O4102" i="30"/>
  <c r="O4103" i="30"/>
  <c r="O4104" i="30"/>
  <c r="O4105" i="30"/>
  <c r="O4106" i="30"/>
  <c r="O4107" i="30"/>
  <c r="O4108" i="30"/>
  <c r="O4109" i="30"/>
  <c r="O4110" i="30"/>
  <c r="O4111" i="30"/>
  <c r="O4112" i="30"/>
  <c r="O4113" i="30"/>
  <c r="O4114" i="30"/>
  <c r="O4115" i="30"/>
  <c r="O4116" i="30"/>
  <c r="O4117" i="30"/>
  <c r="O4118" i="30"/>
  <c r="O4119" i="30"/>
  <c r="O4120" i="30"/>
  <c r="O4121" i="30"/>
  <c r="O4122" i="30"/>
  <c r="O4123" i="30"/>
  <c r="O4124" i="30"/>
  <c r="O4125" i="30"/>
  <c r="O4126" i="30"/>
  <c r="O4127" i="30"/>
  <c r="O4128" i="30"/>
  <c r="O4129" i="30"/>
  <c r="O4130" i="30"/>
  <c r="O4131" i="30"/>
  <c r="O4132" i="30"/>
  <c r="O4133" i="30"/>
  <c r="O4134" i="30"/>
  <c r="O4135" i="30"/>
  <c r="O4136" i="30"/>
  <c r="O4137" i="30"/>
  <c r="O4138" i="30"/>
  <c r="O4139" i="30"/>
  <c r="O4140" i="30"/>
  <c r="O4141" i="30"/>
  <c r="O4142" i="30"/>
  <c r="O4143" i="30"/>
  <c r="O4144" i="30"/>
  <c r="O4145" i="30"/>
  <c r="O4146" i="30"/>
  <c r="O4147" i="30"/>
  <c r="O4148" i="30"/>
  <c r="O4149" i="30"/>
  <c r="O4150" i="30"/>
  <c r="O4151" i="30"/>
  <c r="O4152" i="30"/>
  <c r="O4153" i="30"/>
  <c r="O4154" i="30"/>
  <c r="O4155" i="30"/>
  <c r="O4156" i="30"/>
  <c r="O4157" i="30"/>
  <c r="O4158" i="30"/>
  <c r="O4159" i="30"/>
  <c r="O4160" i="30"/>
  <c r="O4161" i="30"/>
  <c r="O4162" i="30"/>
  <c r="O4163" i="30"/>
  <c r="O4164" i="30"/>
  <c r="O4165" i="30"/>
  <c r="O4166" i="30"/>
  <c r="O4167" i="30"/>
  <c r="O4168" i="30"/>
  <c r="O4169" i="30"/>
  <c r="O4170" i="30"/>
  <c r="O4171" i="30"/>
  <c r="O4172" i="30"/>
  <c r="O4173" i="30"/>
  <c r="O4174" i="30"/>
  <c r="O4175" i="30"/>
  <c r="O4176" i="30"/>
  <c r="O4177" i="30"/>
  <c r="O4178" i="30"/>
  <c r="O4179" i="30"/>
  <c r="O4180" i="30"/>
  <c r="O4181" i="30"/>
  <c r="O4182" i="30"/>
  <c r="O4183" i="30"/>
  <c r="O4184" i="30"/>
  <c r="O4185" i="30"/>
  <c r="O4186" i="30"/>
  <c r="O4187" i="30"/>
  <c r="O4188" i="30"/>
  <c r="O4189" i="30"/>
  <c r="O4190" i="30"/>
  <c r="O4191" i="30"/>
  <c r="O4192" i="30"/>
  <c r="O4193" i="30"/>
  <c r="O4194" i="30"/>
  <c r="O4195" i="30"/>
  <c r="O4196" i="30"/>
  <c r="O4197" i="30"/>
  <c r="O4198" i="30"/>
  <c r="O4199" i="30"/>
  <c r="O4200" i="30"/>
  <c r="O4201" i="30"/>
  <c r="O4202" i="30"/>
  <c r="O4203" i="30"/>
  <c r="O4204" i="30"/>
  <c r="O4205" i="30"/>
  <c r="O4206" i="30"/>
  <c r="O4207" i="30"/>
  <c r="O4208" i="30"/>
  <c r="O4209" i="30"/>
  <c r="O4210" i="30"/>
  <c r="O4211" i="30"/>
  <c r="O4212" i="30"/>
  <c r="O4213" i="30"/>
  <c r="O4214" i="30"/>
  <c r="O4215" i="30"/>
  <c r="O4216" i="30"/>
  <c r="O4217" i="30"/>
  <c r="O4218" i="30"/>
  <c r="O4219" i="30"/>
  <c r="O4220" i="30"/>
  <c r="O4221" i="30"/>
  <c r="O4222" i="30"/>
  <c r="O4223" i="30"/>
  <c r="O4224" i="30"/>
  <c r="O4225" i="30"/>
  <c r="O4226" i="30"/>
  <c r="O4227" i="30"/>
  <c r="O4228" i="30"/>
  <c r="O4229" i="30"/>
  <c r="O4230" i="30"/>
  <c r="O4231" i="30"/>
  <c r="O4232" i="30"/>
  <c r="O4233" i="30"/>
  <c r="O4234" i="30"/>
  <c r="O4235" i="30"/>
  <c r="O4236" i="30"/>
  <c r="O4237" i="30"/>
  <c r="O4238" i="30"/>
  <c r="O4239" i="30"/>
  <c r="O4240" i="30"/>
  <c r="O4241" i="30"/>
  <c r="O4242" i="30"/>
  <c r="O4243" i="30"/>
  <c r="O4244" i="30"/>
  <c r="O4245" i="30"/>
  <c r="O4246" i="30"/>
  <c r="O4247" i="30"/>
  <c r="O4248" i="30"/>
  <c r="O4249" i="30"/>
  <c r="O4250" i="30"/>
  <c r="O4251" i="30"/>
  <c r="O4252" i="30"/>
  <c r="O4253" i="30"/>
  <c r="O4254" i="30"/>
  <c r="O4255" i="30"/>
  <c r="O4256" i="30"/>
  <c r="O4257" i="30"/>
  <c r="O4258" i="30"/>
  <c r="O4259" i="30"/>
  <c r="O4260" i="30"/>
  <c r="O4261" i="30"/>
  <c r="O4262" i="30"/>
  <c r="O4263" i="30"/>
  <c r="O4264" i="30"/>
  <c r="O4265" i="30"/>
  <c r="O4266" i="30"/>
  <c r="O4267" i="30"/>
  <c r="O4268" i="30"/>
  <c r="O4269" i="30"/>
  <c r="O4270" i="30"/>
  <c r="O4271" i="30"/>
  <c r="O4272" i="30"/>
  <c r="O4273" i="30"/>
  <c r="O4274" i="30"/>
  <c r="O4275" i="30"/>
  <c r="O4276" i="30"/>
  <c r="O4277" i="30"/>
  <c r="O4278" i="30"/>
  <c r="O4279" i="30"/>
  <c r="O4280" i="30"/>
  <c r="O4281" i="30"/>
  <c r="O4282" i="30"/>
  <c r="O4283" i="30"/>
  <c r="O4284" i="30"/>
  <c r="O4285" i="30"/>
  <c r="O4286" i="30"/>
  <c r="O4287" i="30"/>
  <c r="O4288" i="30"/>
  <c r="O4289" i="30"/>
  <c r="O4290" i="30"/>
  <c r="O4291" i="30"/>
  <c r="O4292" i="30"/>
  <c r="O4293" i="30"/>
  <c r="O4294" i="30"/>
  <c r="O4295" i="30"/>
  <c r="O4296" i="30"/>
  <c r="O4297" i="30"/>
  <c r="O4298" i="30"/>
  <c r="O4299" i="30"/>
  <c r="O4300" i="30"/>
  <c r="O4301" i="30"/>
  <c r="O4302" i="30"/>
  <c r="O4303" i="30"/>
  <c r="O4304" i="30"/>
  <c r="O4305" i="30"/>
  <c r="O4306" i="30"/>
  <c r="O4307" i="30"/>
  <c r="O4308" i="30"/>
  <c r="O4309" i="30"/>
  <c r="O4310" i="30"/>
  <c r="O4311" i="30"/>
  <c r="O4312" i="30"/>
  <c r="O4313" i="30"/>
  <c r="O4314" i="30"/>
  <c r="O4315" i="30"/>
  <c r="O4316" i="30"/>
  <c r="O4317" i="30"/>
  <c r="O4318" i="30"/>
  <c r="O4319" i="30"/>
  <c r="O4320" i="30"/>
  <c r="O4321" i="30"/>
  <c r="O4322" i="30"/>
  <c r="O4323" i="30"/>
  <c r="O4324" i="30"/>
  <c r="O4325" i="30"/>
  <c r="O4326" i="30"/>
  <c r="O4327" i="30"/>
  <c r="O4328" i="30"/>
  <c r="O4329" i="30"/>
  <c r="O4330" i="30"/>
  <c r="O4331" i="30"/>
  <c r="O4332" i="30"/>
  <c r="O4333" i="30"/>
  <c r="O4334" i="30"/>
  <c r="O4335" i="30"/>
  <c r="O4336" i="30"/>
  <c r="O4337" i="30"/>
  <c r="O4338" i="30"/>
  <c r="O4339" i="30"/>
  <c r="O4340" i="30"/>
  <c r="O4341" i="30"/>
  <c r="O4342" i="30"/>
  <c r="O4343" i="30"/>
  <c r="O4344" i="30"/>
  <c r="O4345" i="30"/>
  <c r="O4346" i="30"/>
  <c r="O4347" i="30"/>
  <c r="O4348" i="30"/>
  <c r="O4349" i="30"/>
  <c r="O4350" i="30"/>
  <c r="O4351" i="30"/>
  <c r="O4352" i="30"/>
  <c r="O4353" i="30"/>
  <c r="O4354" i="30"/>
  <c r="O4355" i="30"/>
  <c r="O4356" i="30"/>
  <c r="O4357" i="30"/>
  <c r="O4358" i="30"/>
  <c r="O4359" i="30"/>
  <c r="O4360" i="30"/>
  <c r="O4361" i="30"/>
  <c r="O4362" i="30"/>
  <c r="O4363" i="30"/>
  <c r="O4364" i="30"/>
  <c r="O4365" i="30"/>
  <c r="O4366" i="30"/>
  <c r="O4367" i="30"/>
  <c r="O4368" i="30"/>
  <c r="O4369" i="30"/>
  <c r="O4370" i="30"/>
  <c r="O4371" i="30"/>
  <c r="O4372" i="30"/>
  <c r="O4373" i="30"/>
  <c r="O4374" i="30"/>
  <c r="O4375" i="30"/>
  <c r="O4376" i="30"/>
  <c r="O4377" i="30"/>
  <c r="O4378" i="30"/>
  <c r="O4379" i="30"/>
  <c r="O4380" i="30"/>
  <c r="O4381" i="30"/>
  <c r="O4382" i="30"/>
  <c r="O4383" i="30"/>
  <c r="O4384" i="30"/>
  <c r="O4385" i="30"/>
  <c r="O4386" i="30"/>
  <c r="O4387" i="30"/>
  <c r="O4388" i="30"/>
  <c r="O4389" i="30"/>
  <c r="O4390" i="30"/>
  <c r="O4391" i="30"/>
  <c r="O4392" i="30"/>
  <c r="O4393" i="30"/>
  <c r="O4394" i="30"/>
  <c r="O4395" i="30"/>
  <c r="O4396" i="30"/>
  <c r="O4397" i="30"/>
  <c r="O4398" i="30"/>
  <c r="O4399" i="30"/>
  <c r="O4400" i="30"/>
  <c r="O4401" i="30"/>
  <c r="O4402" i="30"/>
  <c r="O4403" i="30"/>
  <c r="O4404" i="30"/>
  <c r="O4405" i="30"/>
  <c r="O4406" i="30"/>
  <c r="O4407" i="30"/>
  <c r="O4408" i="30"/>
  <c r="O4409" i="30"/>
  <c r="O4410" i="30"/>
  <c r="O4411" i="30"/>
  <c r="O4412" i="30"/>
  <c r="O4413" i="30"/>
  <c r="O4414" i="30"/>
  <c r="O4415" i="30"/>
  <c r="O4416" i="30"/>
  <c r="O4417" i="30"/>
  <c r="O4418" i="30"/>
  <c r="O4419" i="30"/>
  <c r="O4420" i="30"/>
  <c r="O4421" i="30"/>
  <c r="O4422" i="30"/>
  <c r="O4423" i="30"/>
  <c r="O4424" i="30"/>
  <c r="O4425" i="30"/>
  <c r="O4426" i="30"/>
  <c r="O4427" i="30"/>
  <c r="O4428" i="30"/>
  <c r="O4429" i="30"/>
  <c r="O4430" i="30"/>
  <c r="O4431" i="30"/>
  <c r="O4432" i="30"/>
  <c r="O4433" i="30"/>
  <c r="O4434" i="30"/>
  <c r="O4435" i="30"/>
  <c r="O4436" i="30"/>
  <c r="O4437" i="30"/>
  <c r="O4438" i="30"/>
  <c r="O4439" i="30"/>
  <c r="O4440" i="30"/>
  <c r="O4441" i="30"/>
  <c r="O4442" i="30"/>
  <c r="O4443" i="30"/>
  <c r="O4444" i="30"/>
  <c r="O4445" i="30"/>
  <c r="O4446" i="30"/>
  <c r="O4447" i="30"/>
  <c r="O4448" i="30"/>
  <c r="O4449" i="30"/>
  <c r="O4450" i="30"/>
  <c r="O4451" i="30"/>
  <c r="O4452" i="30"/>
  <c r="O4453" i="30"/>
  <c r="O4454" i="30"/>
  <c r="O4455" i="30"/>
  <c r="O4456" i="30"/>
  <c r="O4457" i="30"/>
  <c r="O4458" i="30"/>
  <c r="O4459" i="30"/>
  <c r="O4460" i="30"/>
  <c r="O4461" i="30"/>
  <c r="O4462" i="30"/>
  <c r="O4463" i="30"/>
  <c r="O4464" i="30"/>
  <c r="O4465" i="30"/>
  <c r="O4466" i="30"/>
  <c r="O4467" i="30"/>
  <c r="O4468" i="30"/>
  <c r="O4469" i="30"/>
  <c r="O4470" i="30"/>
  <c r="O4471" i="30"/>
  <c r="O4472" i="30"/>
  <c r="O4473" i="30"/>
  <c r="O4474" i="30"/>
  <c r="O4475" i="30"/>
  <c r="O4476" i="30"/>
  <c r="O4477" i="30"/>
  <c r="O4478" i="30"/>
  <c r="O4479" i="30"/>
  <c r="O4480" i="30"/>
  <c r="O4481" i="30"/>
  <c r="O4482" i="30"/>
  <c r="O4483" i="30"/>
  <c r="O4484" i="30"/>
  <c r="O4485" i="30"/>
  <c r="O4486" i="30"/>
  <c r="O4487" i="30"/>
  <c r="O4488" i="30"/>
  <c r="O4489" i="30"/>
  <c r="O4490" i="30"/>
  <c r="O4491" i="30"/>
  <c r="O4492" i="30"/>
  <c r="O4493" i="30"/>
  <c r="O4494" i="30"/>
  <c r="O4495" i="30"/>
  <c r="O4496" i="30"/>
  <c r="O4497" i="30"/>
  <c r="O4498" i="30"/>
  <c r="O4499" i="30"/>
  <c r="O4500" i="30"/>
  <c r="O4501" i="30"/>
  <c r="O4502" i="30"/>
  <c r="O4503" i="30"/>
  <c r="O4504" i="30"/>
  <c r="O4505" i="30"/>
  <c r="O4506" i="30"/>
  <c r="O4507" i="30"/>
  <c r="O4508" i="30"/>
  <c r="O4509" i="30"/>
  <c r="O4510" i="30"/>
  <c r="O4511" i="30"/>
  <c r="O4512" i="30"/>
  <c r="O4513" i="30"/>
  <c r="O4514" i="30"/>
  <c r="O4515" i="30"/>
  <c r="O4516" i="30"/>
  <c r="O4517" i="30"/>
  <c r="O4518" i="30"/>
  <c r="O4519" i="30"/>
  <c r="O4520" i="30"/>
  <c r="O4521" i="30"/>
  <c r="O4522" i="30"/>
  <c r="O4523" i="30"/>
  <c r="O4524" i="30"/>
  <c r="O4525" i="30"/>
  <c r="O4526" i="30"/>
  <c r="O4527" i="30"/>
  <c r="O4528" i="30"/>
  <c r="O4529" i="30"/>
  <c r="O4530" i="30"/>
  <c r="O4531" i="30"/>
  <c r="O4532" i="30"/>
  <c r="O4533" i="30"/>
  <c r="O4534" i="30"/>
  <c r="O4535" i="30"/>
  <c r="O4536" i="30"/>
  <c r="O4537" i="30"/>
  <c r="O4538" i="30"/>
  <c r="O4539" i="30"/>
  <c r="O4540" i="30"/>
  <c r="O4541" i="30"/>
  <c r="O4542" i="30"/>
  <c r="O4543" i="30"/>
  <c r="O4544" i="30"/>
  <c r="O4545" i="30"/>
  <c r="O4546" i="30"/>
  <c r="O4547" i="30"/>
  <c r="O4548" i="30"/>
  <c r="O4549" i="30"/>
  <c r="O4550" i="30"/>
  <c r="O4551" i="30"/>
  <c r="O4552" i="30"/>
  <c r="O4553" i="30"/>
  <c r="O4554" i="30"/>
  <c r="O4555" i="30"/>
  <c r="O4556" i="30"/>
  <c r="O4557" i="30"/>
  <c r="O4558" i="30"/>
  <c r="O4559" i="30"/>
  <c r="O4560" i="30"/>
  <c r="O4561" i="30"/>
  <c r="O4562" i="30"/>
  <c r="O4563" i="30"/>
  <c r="O4564" i="30"/>
  <c r="O4565" i="30"/>
  <c r="O4566" i="30"/>
  <c r="O4567" i="30"/>
  <c r="O4568" i="30"/>
  <c r="O4569" i="30"/>
  <c r="O4570" i="30"/>
  <c r="O4571" i="30"/>
  <c r="O4572" i="30"/>
  <c r="O4573" i="30"/>
  <c r="O4574" i="30"/>
  <c r="O4575" i="30"/>
  <c r="O4576" i="30"/>
  <c r="O4577" i="30"/>
  <c r="O4578" i="30"/>
  <c r="O4579" i="30"/>
  <c r="O4580" i="30"/>
  <c r="O4581" i="30"/>
  <c r="O4582" i="30"/>
  <c r="O4583" i="30"/>
  <c r="O4584" i="30"/>
  <c r="O4585" i="30"/>
  <c r="O4586" i="30"/>
  <c r="O4587" i="30"/>
  <c r="O4588" i="30"/>
  <c r="O4589" i="30"/>
  <c r="O4590" i="30"/>
  <c r="O4591" i="30"/>
  <c r="O4592" i="30"/>
  <c r="O4593" i="30"/>
  <c r="O4594" i="30"/>
  <c r="O4595" i="30"/>
  <c r="O4596" i="30"/>
  <c r="O4597" i="30"/>
  <c r="O4598" i="30"/>
  <c r="O4599" i="30"/>
  <c r="O4600" i="30"/>
  <c r="O4601" i="30"/>
  <c r="O4602" i="30"/>
  <c r="O4603" i="30"/>
  <c r="O4604" i="30"/>
  <c r="O4605" i="30"/>
  <c r="O4606" i="30"/>
  <c r="O4607" i="30"/>
  <c r="O4608" i="30"/>
  <c r="O4609" i="30"/>
  <c r="O4610" i="30"/>
  <c r="O4611" i="30"/>
  <c r="O4612" i="30"/>
  <c r="O4613" i="30"/>
  <c r="O4614" i="30"/>
  <c r="O4615" i="30"/>
  <c r="O4616" i="30"/>
  <c r="O4617" i="30"/>
  <c r="O4618" i="30"/>
  <c r="O4619" i="30"/>
  <c r="O4620" i="30"/>
  <c r="O4621" i="30"/>
  <c r="O4622" i="30"/>
  <c r="O4623" i="30"/>
  <c r="O4624" i="30"/>
  <c r="O4625" i="30"/>
  <c r="O4626" i="30"/>
  <c r="O4627" i="30"/>
  <c r="O4628" i="30"/>
  <c r="O4629" i="30"/>
  <c r="O4630" i="30"/>
  <c r="O4631" i="30"/>
  <c r="O4632" i="30"/>
  <c r="O4633" i="30"/>
  <c r="O4634" i="30"/>
  <c r="O4635" i="30"/>
  <c r="O4636" i="30"/>
  <c r="O4637" i="30"/>
  <c r="O4638" i="30"/>
  <c r="O4639" i="30"/>
  <c r="O4640" i="30"/>
  <c r="O4641" i="30"/>
  <c r="O4642" i="30"/>
  <c r="O4643" i="30"/>
  <c r="O4644" i="30"/>
  <c r="O4645" i="30"/>
  <c r="O4646" i="30"/>
  <c r="O4647" i="30"/>
  <c r="O4648" i="30"/>
  <c r="O4649" i="30"/>
  <c r="O4650" i="30"/>
  <c r="O4651" i="30"/>
  <c r="O4652" i="30"/>
  <c r="O4653" i="30"/>
  <c r="O4654" i="30"/>
  <c r="O4655" i="30"/>
  <c r="O4656" i="30"/>
  <c r="O4657" i="30"/>
  <c r="O4658" i="30"/>
  <c r="O4659" i="30"/>
  <c r="O4660" i="30"/>
  <c r="O4661" i="30"/>
  <c r="O4662" i="30"/>
  <c r="O4663" i="30"/>
  <c r="O4664" i="30"/>
  <c r="O4665" i="30"/>
  <c r="O4666" i="30"/>
  <c r="O4667" i="30"/>
  <c r="O4668" i="30"/>
  <c r="O4669" i="30"/>
  <c r="O4670" i="30"/>
  <c r="O4671" i="30"/>
  <c r="O4672" i="30"/>
  <c r="O4673" i="30"/>
  <c r="O4674" i="30"/>
  <c r="O4675" i="30"/>
  <c r="O4676" i="30"/>
  <c r="O4677" i="30"/>
  <c r="O4678" i="30"/>
  <c r="O4679" i="30"/>
  <c r="O4680" i="30"/>
  <c r="O4681" i="30"/>
  <c r="O4682" i="30"/>
  <c r="O4683" i="30"/>
  <c r="O4684" i="30"/>
  <c r="O4685" i="30"/>
  <c r="O4686" i="30"/>
  <c r="O4687" i="30"/>
  <c r="O4688" i="30"/>
  <c r="O4689" i="30"/>
  <c r="O4690" i="30"/>
  <c r="O4691" i="30"/>
  <c r="O4692" i="30"/>
  <c r="O4693" i="30"/>
  <c r="O4694" i="30"/>
  <c r="O4695" i="30"/>
  <c r="O4696" i="30"/>
  <c r="O4697" i="30"/>
  <c r="O4698" i="30"/>
  <c r="O4699" i="30"/>
  <c r="O4700" i="30"/>
  <c r="O4701" i="30"/>
  <c r="O4702" i="30"/>
  <c r="O4703" i="30"/>
  <c r="O4704" i="30"/>
  <c r="O4705" i="30"/>
  <c r="O4706" i="30"/>
  <c r="O4707" i="30"/>
  <c r="O4708" i="30"/>
  <c r="O4709" i="30"/>
  <c r="O4710" i="30"/>
  <c r="O4711" i="30"/>
  <c r="O4712" i="30"/>
  <c r="O4713" i="30"/>
  <c r="O4714" i="30"/>
  <c r="O4715" i="30"/>
  <c r="O4716" i="30"/>
  <c r="O4717" i="30"/>
  <c r="O4718" i="30"/>
  <c r="O4719" i="30"/>
  <c r="O4720" i="30"/>
  <c r="O4721" i="30"/>
  <c r="O4722" i="30"/>
  <c r="O4723" i="30"/>
  <c r="O4724" i="30"/>
  <c r="O4725" i="30"/>
  <c r="O4726" i="30"/>
  <c r="O4727" i="30"/>
  <c r="O4728" i="30"/>
  <c r="O4729" i="30"/>
  <c r="O4730" i="30"/>
  <c r="O4731" i="30"/>
  <c r="O4732" i="30"/>
  <c r="O4733" i="30"/>
  <c r="O4734" i="30"/>
  <c r="O4735" i="30"/>
  <c r="O4736" i="30"/>
  <c r="O4737" i="30"/>
  <c r="O4738" i="30"/>
  <c r="O4739" i="30"/>
  <c r="O4740" i="30"/>
  <c r="O4741" i="30"/>
  <c r="O4742" i="30"/>
  <c r="O4743" i="30"/>
  <c r="O4744" i="30"/>
  <c r="O4745" i="30"/>
  <c r="O4746" i="30"/>
  <c r="O4747" i="30"/>
  <c r="O4748" i="30"/>
  <c r="O4749" i="30"/>
  <c r="O4750" i="30"/>
  <c r="O4751" i="30"/>
  <c r="O4752" i="30"/>
  <c r="O4753" i="30"/>
  <c r="O4754" i="30"/>
  <c r="O4755" i="30"/>
  <c r="O4756" i="30"/>
  <c r="O4757" i="30"/>
  <c r="O4758" i="30"/>
  <c r="O4759" i="30"/>
  <c r="O4760" i="30"/>
  <c r="O4761" i="30"/>
  <c r="O4762" i="30"/>
  <c r="O4763" i="30"/>
  <c r="O4764" i="30"/>
  <c r="O4765" i="30"/>
  <c r="O4766" i="30"/>
  <c r="O4767" i="30"/>
  <c r="O4768" i="30"/>
  <c r="O4769" i="30"/>
  <c r="O4770" i="30"/>
  <c r="O4771" i="30"/>
  <c r="O4772" i="30"/>
  <c r="O4773" i="30"/>
  <c r="O4774" i="30"/>
  <c r="O4775" i="30"/>
  <c r="O4776" i="30"/>
  <c r="O4777" i="30"/>
  <c r="O4778" i="30"/>
  <c r="O4779" i="30"/>
  <c r="O4780" i="30"/>
  <c r="O4781" i="30"/>
  <c r="O4782" i="30"/>
  <c r="O4783" i="30"/>
  <c r="O4784" i="30"/>
  <c r="O4785" i="30"/>
  <c r="O4786" i="30"/>
  <c r="O4787" i="30"/>
  <c r="O4788" i="30"/>
  <c r="O4789" i="30"/>
  <c r="O4790" i="30"/>
  <c r="O4791" i="30"/>
  <c r="O4792" i="30"/>
  <c r="O4793" i="30"/>
  <c r="O4794" i="30"/>
  <c r="O4795" i="30"/>
  <c r="O4796" i="30"/>
  <c r="O4797" i="30"/>
  <c r="O4798" i="30"/>
  <c r="O4799" i="30"/>
  <c r="O4800" i="30"/>
  <c r="O4801" i="30"/>
  <c r="O4802" i="30"/>
  <c r="O4803" i="30"/>
  <c r="O4804" i="30"/>
  <c r="O4805" i="30"/>
  <c r="O4806" i="30"/>
  <c r="O4807" i="30"/>
  <c r="O4808" i="30"/>
  <c r="O4809" i="30"/>
  <c r="O4810" i="30"/>
  <c r="O4811" i="30"/>
  <c r="O4812" i="30"/>
  <c r="O4813" i="30"/>
  <c r="O4814" i="30"/>
  <c r="O4815" i="30"/>
  <c r="O4816" i="30"/>
  <c r="O4817" i="30"/>
  <c r="O4818" i="30"/>
  <c r="O4819" i="30"/>
  <c r="O4820" i="30"/>
  <c r="O4821" i="30"/>
  <c r="O4822" i="30"/>
  <c r="O4823" i="30"/>
  <c r="O4824" i="30"/>
  <c r="O4825" i="30"/>
  <c r="O4826" i="30"/>
  <c r="O4827" i="30"/>
  <c r="O4828" i="30"/>
  <c r="O4829" i="30"/>
  <c r="O4830" i="30"/>
  <c r="O4831" i="30"/>
  <c r="O4832" i="30"/>
  <c r="O4833" i="30"/>
  <c r="O4834" i="30"/>
  <c r="O4835" i="30"/>
  <c r="O4836" i="30"/>
  <c r="O4837" i="30"/>
  <c r="H4058" i="30"/>
  <c r="H4059" i="30"/>
  <c r="H4060" i="30"/>
  <c r="H4061" i="30"/>
  <c r="H4062" i="30"/>
  <c r="H4063" i="30"/>
  <c r="H4064" i="30"/>
  <c r="H4065" i="30"/>
  <c r="H4066" i="30"/>
  <c r="H4067" i="30"/>
  <c r="H4068" i="30"/>
  <c r="H4069" i="30"/>
  <c r="H4070" i="30"/>
  <c r="H4071" i="30"/>
  <c r="H4072" i="30"/>
  <c r="H4073" i="30"/>
  <c r="H4074" i="30"/>
  <c r="H4075" i="30"/>
  <c r="H4076" i="30"/>
  <c r="H4077" i="30"/>
  <c r="H4078" i="30"/>
  <c r="H4079" i="30"/>
  <c r="H4080" i="30"/>
  <c r="H4081" i="30"/>
  <c r="H4082" i="30"/>
  <c r="H4083" i="30"/>
  <c r="H4084" i="30"/>
  <c r="H4085" i="30"/>
  <c r="H4086" i="30"/>
  <c r="H4087" i="30"/>
  <c r="H4088" i="30"/>
  <c r="H4089" i="30"/>
  <c r="H4090" i="30"/>
  <c r="H4091" i="30"/>
  <c r="H4092" i="30"/>
  <c r="H4093" i="30"/>
  <c r="H4094" i="30"/>
  <c r="H4095" i="30"/>
  <c r="H4096" i="30"/>
  <c r="H4097" i="30"/>
  <c r="H4098" i="30"/>
  <c r="H4099" i="30"/>
  <c r="H4100" i="30"/>
  <c r="H4101" i="30"/>
  <c r="H4102" i="30"/>
  <c r="H4103" i="30"/>
  <c r="H4104" i="30"/>
  <c r="H4105" i="30"/>
  <c r="H4106" i="30"/>
  <c r="H4107" i="30"/>
  <c r="H4108" i="30"/>
  <c r="H4109" i="30"/>
  <c r="H4110" i="30"/>
  <c r="H4111" i="30"/>
  <c r="H4112" i="30"/>
  <c r="H4113" i="30"/>
  <c r="H4114" i="30"/>
  <c r="H4115" i="30"/>
  <c r="H4116" i="30"/>
  <c r="H4117" i="30"/>
  <c r="H4118" i="30"/>
  <c r="H4119" i="30"/>
  <c r="H4120" i="30"/>
  <c r="H4121" i="30"/>
  <c r="H4122" i="30"/>
  <c r="H4123" i="30"/>
  <c r="H4124" i="30"/>
  <c r="H4125" i="30"/>
  <c r="H4126" i="30"/>
  <c r="H4127" i="30"/>
  <c r="H4128" i="30"/>
  <c r="H4129" i="30"/>
  <c r="H4130" i="30"/>
  <c r="H4131" i="30"/>
  <c r="H4132" i="30"/>
  <c r="H4133" i="30"/>
  <c r="H4134" i="30"/>
  <c r="H4135" i="30"/>
  <c r="H4136" i="30"/>
  <c r="H4137" i="30"/>
  <c r="H4138" i="30"/>
  <c r="H4139" i="30"/>
  <c r="H4140" i="30"/>
  <c r="H4141" i="30"/>
  <c r="H4142" i="30"/>
  <c r="H4143" i="30"/>
  <c r="H4144" i="30"/>
  <c r="H4145" i="30"/>
  <c r="H4146" i="30"/>
  <c r="H4147" i="30"/>
  <c r="H4148" i="30"/>
  <c r="H4149" i="30"/>
  <c r="H4150" i="30"/>
  <c r="H4151" i="30"/>
  <c r="H4152" i="30"/>
  <c r="H4153" i="30"/>
  <c r="H4154" i="30"/>
  <c r="H4155" i="30"/>
  <c r="H4156" i="30"/>
  <c r="H4157" i="30"/>
  <c r="H4158" i="30"/>
  <c r="H4159" i="30"/>
  <c r="H4160" i="30"/>
  <c r="H4161" i="30"/>
  <c r="H4162" i="30"/>
  <c r="H4163" i="30"/>
  <c r="H4164" i="30"/>
  <c r="H4165" i="30"/>
  <c r="H4166" i="30"/>
  <c r="H4167" i="30"/>
  <c r="H4168" i="30"/>
  <c r="H4169" i="30"/>
  <c r="H4170" i="30"/>
  <c r="H4171" i="30"/>
  <c r="H4172" i="30"/>
  <c r="H4173" i="30"/>
  <c r="H4174" i="30"/>
  <c r="H4175" i="30"/>
  <c r="H4176" i="30"/>
  <c r="H4177" i="30"/>
  <c r="H4178" i="30"/>
  <c r="H4179" i="30"/>
  <c r="H4180" i="30"/>
  <c r="H4181" i="30"/>
  <c r="H4182" i="30"/>
  <c r="H4183" i="30"/>
  <c r="H4184" i="30"/>
  <c r="H4185" i="30"/>
  <c r="H4186" i="30"/>
  <c r="H4187" i="30"/>
  <c r="H4188" i="30"/>
  <c r="H4189" i="30"/>
  <c r="H4190" i="30"/>
  <c r="H4191" i="30"/>
  <c r="H4192" i="30"/>
  <c r="H4193" i="30"/>
  <c r="H4194" i="30"/>
  <c r="H4195" i="30"/>
  <c r="H4196" i="30"/>
  <c r="H4197" i="30"/>
  <c r="H4198" i="30"/>
  <c r="H4199" i="30"/>
  <c r="H4200" i="30"/>
  <c r="H4201" i="30"/>
  <c r="H4202" i="30"/>
  <c r="H4203" i="30"/>
  <c r="H4204" i="30"/>
  <c r="H4205" i="30"/>
  <c r="H4206" i="30"/>
  <c r="H4207" i="30"/>
  <c r="H4208" i="30"/>
  <c r="H4209" i="30"/>
  <c r="H4210" i="30"/>
  <c r="H4211" i="30"/>
  <c r="H4212" i="30"/>
  <c r="H4213" i="30"/>
  <c r="H4214" i="30"/>
  <c r="H4215" i="30"/>
  <c r="H4216" i="30"/>
  <c r="H4217" i="30"/>
  <c r="H4218" i="30"/>
  <c r="H4219" i="30"/>
  <c r="H4220" i="30"/>
  <c r="H4221" i="30"/>
  <c r="H4222" i="30"/>
  <c r="H4223" i="30"/>
  <c r="H4224" i="30"/>
  <c r="H4225" i="30"/>
  <c r="H4226" i="30"/>
  <c r="H4227" i="30"/>
  <c r="H4228" i="30"/>
  <c r="H4229" i="30"/>
  <c r="H4230" i="30"/>
  <c r="H4231" i="30"/>
  <c r="H4232" i="30"/>
  <c r="H4233" i="30"/>
  <c r="H4234" i="30"/>
  <c r="H4235" i="30"/>
  <c r="H4236" i="30"/>
  <c r="H4237" i="30"/>
  <c r="H4238" i="30"/>
  <c r="H4239" i="30"/>
  <c r="H4240" i="30"/>
  <c r="H4241" i="30"/>
  <c r="H4242" i="30"/>
  <c r="H4243" i="30"/>
  <c r="H4244" i="30"/>
  <c r="H4245" i="30"/>
  <c r="H4246" i="30"/>
  <c r="H4247" i="30"/>
  <c r="H4248" i="30"/>
  <c r="H4249" i="30"/>
  <c r="H4250" i="30"/>
  <c r="H4251" i="30"/>
  <c r="H4252" i="30"/>
  <c r="H4253" i="30"/>
  <c r="H4254" i="30"/>
  <c r="H4255" i="30"/>
  <c r="H4256" i="30"/>
  <c r="H4257" i="30"/>
  <c r="H4258" i="30"/>
  <c r="H4259" i="30"/>
  <c r="H4260" i="30"/>
  <c r="H4261" i="30"/>
  <c r="H4262" i="30"/>
  <c r="H4263" i="30"/>
  <c r="H4264" i="30"/>
  <c r="H4265" i="30"/>
  <c r="H4266" i="30"/>
  <c r="H4267" i="30"/>
  <c r="H4268" i="30"/>
  <c r="H4269" i="30"/>
  <c r="H4270" i="30"/>
  <c r="H4271" i="30"/>
  <c r="H4272" i="30"/>
  <c r="H4273" i="30"/>
  <c r="H4274" i="30"/>
  <c r="H4275" i="30"/>
  <c r="H4276" i="30"/>
  <c r="H4277" i="30"/>
  <c r="H4278" i="30"/>
  <c r="H4279" i="30"/>
  <c r="H4280" i="30"/>
  <c r="H4281" i="30"/>
  <c r="H4282" i="30"/>
  <c r="H4283" i="30"/>
  <c r="H4284" i="30"/>
  <c r="H4285" i="30"/>
  <c r="H4286" i="30"/>
  <c r="H4287" i="30"/>
  <c r="H4288" i="30"/>
  <c r="H4289" i="30"/>
  <c r="H4290" i="30"/>
  <c r="H4291" i="30"/>
  <c r="H4292" i="30"/>
  <c r="H4293" i="30"/>
  <c r="H4294" i="30"/>
  <c r="H4295" i="30"/>
  <c r="H4296" i="30"/>
  <c r="H4297" i="30"/>
  <c r="H4298" i="30"/>
  <c r="H4299" i="30"/>
  <c r="H4300" i="30"/>
  <c r="H4301" i="30"/>
  <c r="H4302" i="30"/>
  <c r="H4303" i="30"/>
  <c r="H4304" i="30"/>
  <c r="H4305" i="30"/>
  <c r="H4306" i="30"/>
  <c r="H4307" i="30"/>
  <c r="H4308" i="30"/>
  <c r="H4309" i="30"/>
  <c r="H4310" i="30"/>
  <c r="H4311" i="30"/>
  <c r="H4312" i="30"/>
  <c r="H4313" i="30"/>
  <c r="H4314" i="30"/>
  <c r="H4315" i="30"/>
  <c r="H4316" i="30"/>
  <c r="H4317" i="30"/>
  <c r="H4318" i="30"/>
  <c r="H4319" i="30"/>
  <c r="H4320" i="30"/>
  <c r="H4321" i="30"/>
  <c r="H4322" i="30"/>
  <c r="H4323" i="30"/>
  <c r="H4324" i="30"/>
  <c r="H4325" i="30"/>
  <c r="H4326" i="30"/>
  <c r="H4327" i="30"/>
  <c r="H4328" i="30"/>
  <c r="H4329" i="30"/>
  <c r="H4330" i="30"/>
  <c r="H4331" i="30"/>
  <c r="H4332" i="30"/>
  <c r="H4333" i="30"/>
  <c r="H4334" i="30"/>
  <c r="H4335" i="30"/>
  <c r="H4336" i="30"/>
  <c r="H4337" i="30"/>
  <c r="H4338" i="30"/>
  <c r="H4339" i="30"/>
  <c r="H4340" i="30"/>
  <c r="H4341" i="30"/>
  <c r="H4342" i="30"/>
  <c r="H4343" i="30"/>
  <c r="H4344" i="30"/>
  <c r="H4345" i="30"/>
  <c r="H4346" i="30"/>
  <c r="H4347" i="30"/>
  <c r="H4348" i="30"/>
  <c r="H4349" i="30"/>
  <c r="H4350" i="30"/>
  <c r="H4351" i="30"/>
  <c r="H4352" i="30"/>
  <c r="H4353" i="30"/>
  <c r="H4354" i="30"/>
  <c r="H4355" i="30"/>
  <c r="H4356" i="30"/>
  <c r="H4357" i="30"/>
  <c r="H4358" i="30"/>
  <c r="H4359" i="30"/>
  <c r="H4360" i="30"/>
  <c r="H4361" i="30"/>
  <c r="H4362" i="30"/>
  <c r="H4363" i="30"/>
  <c r="H4364" i="30"/>
  <c r="H4365" i="30"/>
  <c r="H4366" i="30"/>
  <c r="H4367" i="30"/>
  <c r="H4368" i="30"/>
  <c r="H4369" i="30"/>
  <c r="H4370" i="30"/>
  <c r="H4371" i="30"/>
  <c r="H4372" i="30"/>
  <c r="H4373" i="30"/>
  <c r="H4374" i="30"/>
  <c r="H4375" i="30"/>
  <c r="H4376" i="30"/>
  <c r="H4377" i="30"/>
  <c r="H4378" i="30"/>
  <c r="H4379" i="30"/>
  <c r="H4380" i="30"/>
  <c r="H4381" i="30"/>
  <c r="H4382" i="30"/>
  <c r="H4383" i="30"/>
  <c r="H4384" i="30"/>
  <c r="H4385" i="30"/>
  <c r="H4386" i="30"/>
  <c r="H4387" i="30"/>
  <c r="H4388" i="30"/>
  <c r="H4389" i="30"/>
  <c r="H4390" i="30"/>
  <c r="H4391" i="30"/>
  <c r="H4392" i="30"/>
  <c r="H4393" i="30"/>
  <c r="H4394" i="30"/>
  <c r="H4395" i="30"/>
  <c r="H4396" i="30"/>
  <c r="H4397" i="30"/>
  <c r="H4398" i="30"/>
  <c r="H4399" i="30"/>
  <c r="H4400" i="30"/>
  <c r="H4401" i="30"/>
  <c r="H4402" i="30"/>
  <c r="H4403" i="30"/>
  <c r="H4404" i="30"/>
  <c r="H4405" i="30"/>
  <c r="H4406" i="30"/>
  <c r="H4407" i="30"/>
  <c r="H4408" i="30"/>
  <c r="H4409" i="30"/>
  <c r="H4410" i="30"/>
  <c r="H4411" i="30"/>
  <c r="H4412" i="30"/>
  <c r="H4413" i="30"/>
  <c r="H4414" i="30"/>
  <c r="H4415" i="30"/>
  <c r="H4416" i="30"/>
  <c r="H4417" i="30"/>
  <c r="H4418" i="30"/>
  <c r="H4419" i="30"/>
  <c r="H4420" i="30"/>
  <c r="H4421" i="30"/>
  <c r="H4422" i="30"/>
  <c r="H4423" i="30"/>
  <c r="H4424" i="30"/>
  <c r="H4425" i="30"/>
  <c r="H4426" i="30"/>
  <c r="H4427" i="30"/>
  <c r="H4428" i="30"/>
  <c r="H4429" i="30"/>
  <c r="H4430" i="30"/>
  <c r="H4431" i="30"/>
  <c r="H4432" i="30"/>
  <c r="H4433" i="30"/>
  <c r="H4434" i="30"/>
  <c r="H4435" i="30"/>
  <c r="H4436" i="30"/>
  <c r="H4437" i="30"/>
  <c r="H4438" i="30"/>
  <c r="H4439" i="30"/>
  <c r="H4440" i="30"/>
  <c r="H4441" i="30"/>
  <c r="H4442" i="30"/>
  <c r="H4443" i="30"/>
  <c r="H4444" i="30"/>
  <c r="H4445" i="30"/>
  <c r="H4446" i="30"/>
  <c r="H4447" i="30"/>
  <c r="H4448" i="30"/>
  <c r="H4449" i="30"/>
  <c r="H4450" i="30"/>
  <c r="H4451" i="30"/>
  <c r="H4452" i="30"/>
  <c r="H4453" i="30"/>
  <c r="H4454" i="30"/>
  <c r="H4455" i="30"/>
  <c r="H4456" i="30"/>
  <c r="H4457" i="30"/>
  <c r="H4458" i="30"/>
  <c r="H4459" i="30"/>
  <c r="H4460" i="30"/>
  <c r="H4461" i="30"/>
  <c r="H4462" i="30"/>
  <c r="H4463" i="30"/>
  <c r="H4464" i="30"/>
  <c r="H4465" i="30"/>
  <c r="H4466" i="30"/>
  <c r="H4467" i="30"/>
  <c r="H4468" i="30"/>
  <c r="H4469" i="30"/>
  <c r="H4470" i="30"/>
  <c r="H4471" i="30"/>
  <c r="H4472" i="30"/>
  <c r="H4473" i="30"/>
  <c r="H4474" i="30"/>
  <c r="H4475" i="30"/>
  <c r="H4476" i="30"/>
  <c r="H4477" i="30"/>
  <c r="H4478" i="30"/>
  <c r="H4479" i="30"/>
  <c r="H4480" i="30"/>
  <c r="H4481" i="30"/>
  <c r="H4482" i="30"/>
  <c r="H4483" i="30"/>
  <c r="H4484" i="30"/>
  <c r="H4485" i="30"/>
  <c r="H4486" i="30"/>
  <c r="H4487" i="30"/>
  <c r="H4488" i="30"/>
  <c r="H4489" i="30"/>
  <c r="H4490" i="30"/>
  <c r="H4491" i="30"/>
  <c r="H4492" i="30"/>
  <c r="H4493" i="30"/>
  <c r="H4494" i="30"/>
  <c r="H4495" i="30"/>
  <c r="H4496" i="30"/>
  <c r="H4497" i="30"/>
  <c r="H4498" i="30"/>
  <c r="H4499" i="30"/>
  <c r="H4500" i="30"/>
  <c r="H4501" i="30"/>
  <c r="H4502" i="30"/>
  <c r="H4503" i="30"/>
  <c r="H4504" i="30"/>
  <c r="H4505" i="30"/>
  <c r="H4506" i="30"/>
  <c r="H4507" i="30"/>
  <c r="H4508" i="30"/>
  <c r="H4509" i="30"/>
  <c r="H4510" i="30"/>
  <c r="H4511" i="30"/>
  <c r="H4512" i="30"/>
  <c r="H4513" i="30"/>
  <c r="H4514" i="30"/>
  <c r="H4515" i="30"/>
  <c r="H4516" i="30"/>
  <c r="H4517" i="30"/>
  <c r="H4518" i="30"/>
  <c r="H4519" i="30"/>
  <c r="H4520" i="30"/>
  <c r="H4521" i="30"/>
  <c r="H4522" i="30"/>
  <c r="H4523" i="30"/>
  <c r="H4524" i="30"/>
  <c r="H4525" i="30"/>
  <c r="H4526" i="30"/>
  <c r="H4527" i="30"/>
  <c r="H4528" i="30"/>
  <c r="H4529" i="30"/>
  <c r="H4530" i="30"/>
  <c r="H4531" i="30"/>
  <c r="H4532" i="30"/>
  <c r="H4533" i="30"/>
  <c r="H4534" i="30"/>
  <c r="H4535" i="30"/>
  <c r="H4536" i="30"/>
  <c r="H4537" i="30"/>
  <c r="H4538" i="30"/>
  <c r="H4539" i="30"/>
  <c r="H4540" i="30"/>
  <c r="H4541" i="30"/>
  <c r="H4542" i="30"/>
  <c r="H4543" i="30"/>
  <c r="H4544" i="30"/>
  <c r="H4545" i="30"/>
  <c r="H4546" i="30"/>
  <c r="H4547" i="30"/>
  <c r="H4548" i="30"/>
  <c r="H4549" i="30"/>
  <c r="H4550" i="30"/>
  <c r="H4551" i="30"/>
  <c r="H4552" i="30"/>
  <c r="H4553" i="30"/>
  <c r="H4554" i="30"/>
  <c r="H4555" i="30"/>
  <c r="H4556" i="30"/>
  <c r="H4557" i="30"/>
  <c r="H4558" i="30"/>
  <c r="H4559" i="30"/>
  <c r="H4560" i="30"/>
  <c r="H4561" i="30"/>
  <c r="H4562" i="30"/>
  <c r="H4563" i="30"/>
  <c r="H4564" i="30"/>
  <c r="H4565" i="30"/>
  <c r="H4566" i="30"/>
  <c r="H4567" i="30"/>
  <c r="H4568" i="30"/>
  <c r="H4569" i="30"/>
  <c r="H4570" i="30"/>
  <c r="H4571" i="30"/>
  <c r="H4572" i="30"/>
  <c r="H4573" i="30"/>
  <c r="H4574" i="30"/>
  <c r="H4575" i="30"/>
  <c r="H4576" i="30"/>
  <c r="H4577" i="30"/>
  <c r="H4578" i="30"/>
  <c r="H4579" i="30"/>
  <c r="H4580" i="30"/>
  <c r="H4581" i="30"/>
  <c r="H4582" i="30"/>
  <c r="H4583" i="30"/>
  <c r="H4584" i="30"/>
  <c r="H4585" i="30"/>
  <c r="H4586" i="30"/>
  <c r="H4587" i="30"/>
  <c r="H4588" i="30"/>
  <c r="H4589" i="30"/>
  <c r="H4590" i="30"/>
  <c r="H4591" i="30"/>
  <c r="H4592" i="30"/>
  <c r="H4593" i="30"/>
  <c r="H4594" i="30"/>
  <c r="H4595" i="30"/>
  <c r="H4596" i="30"/>
  <c r="H4597" i="30"/>
  <c r="H4598" i="30"/>
  <c r="H4599" i="30"/>
  <c r="H4600" i="30"/>
  <c r="H4601" i="30"/>
  <c r="H4602" i="30"/>
  <c r="H4603" i="30"/>
  <c r="H4604" i="30"/>
  <c r="H4605" i="30"/>
  <c r="H4606" i="30"/>
  <c r="H4607" i="30"/>
  <c r="H4608" i="30"/>
  <c r="H4609" i="30"/>
  <c r="H4610" i="30"/>
  <c r="H4611" i="30"/>
  <c r="H4612" i="30"/>
  <c r="H4613" i="30"/>
  <c r="H4614" i="30"/>
  <c r="H4615" i="30"/>
  <c r="H4616" i="30"/>
  <c r="H4617" i="30"/>
  <c r="H4618" i="30"/>
  <c r="H4619" i="30"/>
  <c r="H4620" i="30"/>
  <c r="H4621" i="30"/>
  <c r="H4622" i="30"/>
  <c r="H4623" i="30"/>
  <c r="H4624" i="30"/>
  <c r="H4625" i="30"/>
  <c r="H4626" i="30"/>
  <c r="H4627" i="30"/>
  <c r="H4628" i="30"/>
  <c r="H4629" i="30"/>
  <c r="H4630" i="30"/>
  <c r="H4631" i="30"/>
  <c r="H4632" i="30"/>
  <c r="H4633" i="30"/>
  <c r="H4634" i="30"/>
  <c r="H4635" i="30"/>
  <c r="H4636" i="30"/>
  <c r="H4637" i="30"/>
  <c r="H4638" i="30"/>
  <c r="H4639" i="30"/>
  <c r="H4640" i="30"/>
  <c r="H4641" i="30"/>
  <c r="H4642" i="30"/>
  <c r="H4643" i="30"/>
  <c r="H4644" i="30"/>
  <c r="H4645" i="30"/>
  <c r="H4646" i="30"/>
  <c r="H4647" i="30"/>
  <c r="H4648" i="30"/>
  <c r="H4649" i="30"/>
  <c r="H4650" i="30"/>
  <c r="H4651" i="30"/>
  <c r="H4652" i="30"/>
  <c r="H4653" i="30"/>
  <c r="H4654" i="30"/>
  <c r="H4655" i="30"/>
  <c r="H4656" i="30"/>
  <c r="H4657" i="30"/>
  <c r="H4658" i="30"/>
  <c r="H4659" i="30"/>
  <c r="H4660" i="30"/>
  <c r="H4661" i="30"/>
  <c r="H4662" i="30"/>
  <c r="H4663" i="30"/>
  <c r="H4664" i="30"/>
  <c r="H4665" i="30"/>
  <c r="H4666" i="30"/>
  <c r="H4667" i="30"/>
  <c r="H4668" i="30"/>
  <c r="H4669" i="30"/>
  <c r="H4670" i="30"/>
  <c r="H4671" i="30"/>
  <c r="H4672" i="30"/>
  <c r="H4673" i="30"/>
  <c r="H4674" i="30"/>
  <c r="H4675" i="30"/>
  <c r="H4676" i="30"/>
  <c r="H4677" i="30"/>
  <c r="H4678" i="30"/>
  <c r="H4679" i="30"/>
  <c r="H4680" i="30"/>
  <c r="H4681" i="30"/>
  <c r="H4682" i="30"/>
  <c r="H4683" i="30"/>
  <c r="H4684" i="30"/>
  <c r="H4685" i="30"/>
  <c r="H4686" i="30"/>
  <c r="H4687" i="30"/>
  <c r="H4688" i="30"/>
  <c r="H4689" i="30"/>
  <c r="H4690" i="30"/>
  <c r="H4691" i="30"/>
  <c r="H4692" i="30"/>
  <c r="H4693" i="30"/>
  <c r="H4694" i="30"/>
  <c r="H4695" i="30"/>
  <c r="H4696" i="30"/>
  <c r="H4697" i="30"/>
  <c r="H4698" i="30"/>
  <c r="H4699" i="30"/>
  <c r="H4700" i="30"/>
  <c r="H4701" i="30"/>
  <c r="H4702" i="30"/>
  <c r="H4703" i="30"/>
  <c r="H4704" i="30"/>
  <c r="H4705" i="30"/>
  <c r="H4706" i="30"/>
  <c r="H4707" i="30"/>
  <c r="H4708" i="30"/>
  <c r="H4709" i="30"/>
  <c r="H4710" i="30"/>
  <c r="H4711" i="30"/>
  <c r="H4712" i="30"/>
  <c r="H4713" i="30"/>
  <c r="H4714" i="30"/>
  <c r="H4715" i="30"/>
  <c r="H4716" i="30"/>
  <c r="H4717" i="30"/>
  <c r="H4718" i="30"/>
  <c r="H4719" i="30"/>
  <c r="H4720" i="30"/>
  <c r="H4721" i="30"/>
  <c r="H4722" i="30"/>
  <c r="H4723" i="30"/>
  <c r="H4724" i="30"/>
  <c r="H4725" i="30"/>
  <c r="H4726" i="30"/>
  <c r="H4727" i="30"/>
  <c r="H4728" i="30"/>
  <c r="H4729" i="30"/>
  <c r="H4730" i="30"/>
  <c r="H4731" i="30"/>
  <c r="H4732" i="30"/>
  <c r="H4733" i="30"/>
  <c r="H4734" i="30"/>
  <c r="H4735" i="30"/>
  <c r="H4736" i="30"/>
  <c r="H4737" i="30"/>
  <c r="H4738" i="30"/>
  <c r="H4739" i="30"/>
  <c r="H4740" i="30"/>
  <c r="H4741" i="30"/>
  <c r="H4742" i="30"/>
  <c r="H4743" i="30"/>
  <c r="H4744" i="30"/>
  <c r="H4745" i="30"/>
  <c r="H4746" i="30"/>
  <c r="H4747" i="30"/>
  <c r="H4748" i="30"/>
  <c r="H4749" i="30"/>
  <c r="H4750" i="30"/>
  <c r="H4751" i="30"/>
  <c r="H4752" i="30"/>
  <c r="H4753" i="30"/>
  <c r="H4754" i="30"/>
  <c r="H4755" i="30"/>
  <c r="H4756" i="30"/>
  <c r="H4757" i="30"/>
  <c r="H4758" i="30"/>
  <c r="H4759" i="30"/>
  <c r="H4760" i="30"/>
  <c r="H4761" i="30"/>
  <c r="H4762" i="30"/>
  <c r="H4763" i="30"/>
  <c r="H4764" i="30"/>
  <c r="H4765" i="30"/>
  <c r="H4766" i="30"/>
  <c r="H4767" i="30"/>
  <c r="H4768" i="30"/>
  <c r="H4769" i="30"/>
  <c r="H4770" i="30"/>
  <c r="H4771" i="30"/>
  <c r="H4772" i="30"/>
  <c r="H4773" i="30"/>
  <c r="H4774" i="30"/>
  <c r="H4775" i="30"/>
  <c r="H4776" i="30"/>
  <c r="H4777" i="30"/>
  <c r="H4778" i="30"/>
  <c r="H4779" i="30"/>
  <c r="H4780" i="30"/>
  <c r="H4781" i="30"/>
  <c r="H4782" i="30"/>
  <c r="H4783" i="30"/>
  <c r="H4784" i="30"/>
  <c r="H4785" i="30"/>
  <c r="H4786" i="30"/>
  <c r="H4787" i="30"/>
  <c r="H4788" i="30"/>
  <c r="H4789" i="30"/>
  <c r="H4790" i="30"/>
  <c r="H4791" i="30"/>
  <c r="H4792" i="30"/>
  <c r="H4793" i="30"/>
  <c r="H4794" i="30"/>
  <c r="H4795" i="30"/>
  <c r="H4796" i="30"/>
  <c r="H4797" i="30"/>
  <c r="H4798" i="30"/>
  <c r="H4799" i="30"/>
  <c r="H4800" i="30"/>
  <c r="H4801" i="30"/>
  <c r="H4802" i="30"/>
  <c r="H4803" i="30"/>
  <c r="H4804" i="30"/>
  <c r="H4805" i="30"/>
  <c r="H4806" i="30"/>
  <c r="H4807" i="30"/>
  <c r="H4808" i="30"/>
  <c r="H4809" i="30"/>
  <c r="H4810" i="30"/>
  <c r="H4811" i="30"/>
  <c r="H4812" i="30"/>
  <c r="H4813" i="30"/>
  <c r="H4814" i="30"/>
  <c r="H4815" i="30"/>
  <c r="H4816" i="30"/>
  <c r="H4817" i="30"/>
  <c r="H4818" i="30"/>
  <c r="H4819" i="30"/>
  <c r="H4820" i="30"/>
  <c r="H4821" i="30"/>
  <c r="H4822" i="30"/>
  <c r="H4823" i="30"/>
  <c r="H4824" i="30"/>
  <c r="H4825" i="30"/>
  <c r="H4826" i="30"/>
  <c r="H4827" i="30"/>
  <c r="H4828" i="30"/>
  <c r="H4829" i="30"/>
  <c r="H4830" i="30"/>
  <c r="H4831" i="30"/>
  <c r="H4832" i="30"/>
  <c r="H4833" i="30"/>
  <c r="H4834" i="30"/>
  <c r="H4835" i="30"/>
  <c r="H4836" i="30"/>
  <c r="H4837" i="30"/>
  <c r="G4058" i="30"/>
  <c r="G4059" i="30"/>
  <c r="G4060" i="30"/>
  <c r="G4061" i="30"/>
  <c r="G4062" i="30"/>
  <c r="G4063" i="30"/>
  <c r="G4064" i="30"/>
  <c r="G4065" i="30"/>
  <c r="G4066" i="30"/>
  <c r="G4067" i="30"/>
  <c r="G4068" i="30"/>
  <c r="G4069" i="30"/>
  <c r="G4070" i="30"/>
  <c r="G4071" i="30"/>
  <c r="G4072" i="30"/>
  <c r="G4073" i="30"/>
  <c r="G4074" i="30"/>
  <c r="G4075" i="30"/>
  <c r="G4076" i="30"/>
  <c r="G4077" i="30"/>
  <c r="G4078" i="30"/>
  <c r="G4079" i="30"/>
  <c r="G4080" i="30"/>
  <c r="G4081" i="30"/>
  <c r="G4082" i="30"/>
  <c r="G4083" i="30"/>
  <c r="G4084" i="30"/>
  <c r="G4085" i="30"/>
  <c r="G4086" i="30"/>
  <c r="G4087" i="30"/>
  <c r="G4088" i="30"/>
  <c r="G4089" i="30"/>
  <c r="G4090" i="30"/>
  <c r="G4091" i="30"/>
  <c r="G4092" i="30"/>
  <c r="G4093" i="30"/>
  <c r="G4094" i="30"/>
  <c r="G4095" i="30"/>
  <c r="G4096" i="30"/>
  <c r="G4097" i="30"/>
  <c r="G4098" i="30"/>
  <c r="G4099" i="30"/>
  <c r="G4100" i="30"/>
  <c r="G4101" i="30"/>
  <c r="G4102" i="30"/>
  <c r="G4103" i="30"/>
  <c r="G4104" i="30"/>
  <c r="G4105" i="30"/>
  <c r="G4106" i="30"/>
  <c r="G4107" i="30"/>
  <c r="G4108" i="30"/>
  <c r="G4109" i="30"/>
  <c r="G4110" i="30"/>
  <c r="G4111" i="30"/>
  <c r="G4112" i="30"/>
  <c r="G4113" i="30"/>
  <c r="G4114" i="30"/>
  <c r="G4115" i="30"/>
  <c r="G4116" i="30"/>
  <c r="G4117" i="30"/>
  <c r="G4118" i="30"/>
  <c r="G4119" i="30"/>
  <c r="G4120" i="30"/>
  <c r="G4121" i="30"/>
  <c r="G4122" i="30"/>
  <c r="G4123" i="30"/>
  <c r="G4124" i="30"/>
  <c r="G4125" i="30"/>
  <c r="G4126" i="30"/>
  <c r="G4127" i="30"/>
  <c r="G4128" i="30"/>
  <c r="G4129" i="30"/>
  <c r="G4130" i="30"/>
  <c r="G4131" i="30"/>
  <c r="G4132" i="30"/>
  <c r="G4133" i="30"/>
  <c r="G4134" i="30"/>
  <c r="G4135" i="30"/>
  <c r="G4136" i="30"/>
  <c r="G4137" i="30"/>
  <c r="G4138" i="30"/>
  <c r="G4139" i="30"/>
  <c r="G4140" i="30"/>
  <c r="G4141" i="30"/>
  <c r="G4142" i="30"/>
  <c r="G4143" i="30"/>
  <c r="G4144" i="30"/>
  <c r="G4145" i="30"/>
  <c r="G4146" i="30"/>
  <c r="G4147" i="30"/>
  <c r="G4148" i="30"/>
  <c r="G4149" i="30"/>
  <c r="G4150" i="30"/>
  <c r="G4151" i="30"/>
  <c r="G4152" i="30"/>
  <c r="G4153" i="30"/>
  <c r="G4154" i="30"/>
  <c r="G4155" i="30"/>
  <c r="G4156" i="30"/>
  <c r="G4157" i="30"/>
  <c r="G4158" i="30"/>
  <c r="G4159" i="30"/>
  <c r="G4160" i="30"/>
  <c r="G4161" i="30"/>
  <c r="G4162" i="30"/>
  <c r="G4163" i="30"/>
  <c r="G4164" i="30"/>
  <c r="G4165" i="30"/>
  <c r="G4166" i="30"/>
  <c r="G4167" i="30"/>
  <c r="G4168" i="30"/>
  <c r="G4169" i="30"/>
  <c r="G4170" i="30"/>
  <c r="G4171" i="30"/>
  <c r="G4172" i="30"/>
  <c r="G4173" i="30"/>
  <c r="G4174" i="30"/>
  <c r="G4175" i="30"/>
  <c r="G4176" i="30"/>
  <c r="G4177" i="30"/>
  <c r="G4178" i="30"/>
  <c r="G4179" i="30"/>
  <c r="G4180" i="30"/>
  <c r="G4181" i="30"/>
  <c r="G4182" i="30"/>
  <c r="G4183" i="30"/>
  <c r="G4184" i="30"/>
  <c r="G4185" i="30"/>
  <c r="G4186" i="30"/>
  <c r="G4187" i="30"/>
  <c r="G4188" i="30"/>
  <c r="G4189" i="30"/>
  <c r="G4190" i="30"/>
  <c r="G4191" i="30"/>
  <c r="G4192" i="30"/>
  <c r="G4193" i="30"/>
  <c r="G4194" i="30"/>
  <c r="G4195" i="30"/>
  <c r="G4196" i="30"/>
  <c r="G4197" i="30"/>
  <c r="G4198" i="30"/>
  <c r="G4199" i="30"/>
  <c r="G4200" i="30"/>
  <c r="G4201" i="30"/>
  <c r="G4202" i="30"/>
  <c r="G4203" i="30"/>
  <c r="G4204" i="30"/>
  <c r="G4205" i="30"/>
  <c r="G4206" i="30"/>
  <c r="G4207" i="30"/>
  <c r="G4208" i="30"/>
  <c r="G4209" i="30"/>
  <c r="G4210" i="30"/>
  <c r="G4211" i="30"/>
  <c r="G4212" i="30"/>
  <c r="G4213" i="30"/>
  <c r="G4214" i="30"/>
  <c r="G4215" i="30"/>
  <c r="G4216" i="30"/>
  <c r="G4217" i="30"/>
  <c r="G4218" i="30"/>
  <c r="G4219" i="30"/>
  <c r="G4220" i="30"/>
  <c r="G4221" i="30"/>
  <c r="G4222" i="30"/>
  <c r="G4223" i="30"/>
  <c r="G4224" i="30"/>
  <c r="G4225" i="30"/>
  <c r="G4226" i="30"/>
  <c r="G4227" i="30"/>
  <c r="G4228" i="30"/>
  <c r="G4229" i="30"/>
  <c r="G4230" i="30"/>
  <c r="G4231" i="30"/>
  <c r="G4232" i="30"/>
  <c r="G4233" i="30"/>
  <c r="G4234" i="30"/>
  <c r="G4235" i="30"/>
  <c r="G4236" i="30"/>
  <c r="G4237" i="30"/>
  <c r="G4238" i="30"/>
  <c r="G4239" i="30"/>
  <c r="G4240" i="30"/>
  <c r="G4241" i="30"/>
  <c r="G4242" i="30"/>
  <c r="G4243" i="30"/>
  <c r="G4244" i="30"/>
  <c r="G4245" i="30"/>
  <c r="G4246" i="30"/>
  <c r="G4247" i="30"/>
  <c r="G4248" i="30"/>
  <c r="G4249" i="30"/>
  <c r="G4250" i="30"/>
  <c r="G4251" i="30"/>
  <c r="G4252" i="30"/>
  <c r="G4253" i="30"/>
  <c r="G4254" i="30"/>
  <c r="G4255" i="30"/>
  <c r="G4256" i="30"/>
  <c r="G4257" i="30"/>
  <c r="G4258" i="30"/>
  <c r="G4259" i="30"/>
  <c r="G4260" i="30"/>
  <c r="G4261" i="30"/>
  <c r="G4262" i="30"/>
  <c r="G4263" i="30"/>
  <c r="G4264" i="30"/>
  <c r="G4265" i="30"/>
  <c r="G4266" i="30"/>
  <c r="G4267" i="30"/>
  <c r="G4268" i="30"/>
  <c r="G4269" i="30"/>
  <c r="G4270" i="30"/>
  <c r="G4271" i="30"/>
  <c r="G4272" i="30"/>
  <c r="G4273" i="30"/>
  <c r="G4274" i="30"/>
  <c r="G4275" i="30"/>
  <c r="G4276" i="30"/>
  <c r="G4277" i="30"/>
  <c r="G4278" i="30"/>
  <c r="G4279" i="30"/>
  <c r="G4280" i="30"/>
  <c r="G4281" i="30"/>
  <c r="G4282" i="30"/>
  <c r="G4283" i="30"/>
  <c r="G4284" i="30"/>
  <c r="G4285" i="30"/>
  <c r="G4286" i="30"/>
  <c r="G4287" i="30"/>
  <c r="G4288" i="30"/>
  <c r="G4289" i="30"/>
  <c r="G4290" i="30"/>
  <c r="G4291" i="30"/>
  <c r="G4292" i="30"/>
  <c r="G4293" i="30"/>
  <c r="G4294" i="30"/>
  <c r="G4295" i="30"/>
  <c r="G4296" i="30"/>
  <c r="G4297" i="30"/>
  <c r="G4298" i="30"/>
  <c r="G4299" i="30"/>
  <c r="G4300" i="30"/>
  <c r="G4301" i="30"/>
  <c r="G4302" i="30"/>
  <c r="G4303" i="30"/>
  <c r="G4304" i="30"/>
  <c r="G4305" i="30"/>
  <c r="G4306" i="30"/>
  <c r="G4307" i="30"/>
  <c r="G4308" i="30"/>
  <c r="G4309" i="30"/>
  <c r="G4310" i="30"/>
  <c r="G4311" i="30"/>
  <c r="G4312" i="30"/>
  <c r="G4313" i="30"/>
  <c r="G4314" i="30"/>
  <c r="G4315" i="30"/>
  <c r="G4316" i="30"/>
  <c r="G4317" i="30"/>
  <c r="G4318" i="30"/>
  <c r="G4319" i="30"/>
  <c r="G4320" i="30"/>
  <c r="G4321" i="30"/>
  <c r="G4322" i="30"/>
  <c r="G4323" i="30"/>
  <c r="G4324" i="30"/>
  <c r="G4325" i="30"/>
  <c r="G4326" i="30"/>
  <c r="G4327" i="30"/>
  <c r="G4328" i="30"/>
  <c r="G4329" i="30"/>
  <c r="G4330" i="30"/>
  <c r="G4331" i="30"/>
  <c r="G4332" i="30"/>
  <c r="G4333" i="30"/>
  <c r="G4334" i="30"/>
  <c r="G4335" i="30"/>
  <c r="G4336" i="30"/>
  <c r="G4337" i="30"/>
  <c r="G4338" i="30"/>
  <c r="G4339" i="30"/>
  <c r="G4340" i="30"/>
  <c r="G4341" i="30"/>
  <c r="G4342" i="30"/>
  <c r="G4343" i="30"/>
  <c r="G4344" i="30"/>
  <c r="G4345" i="30"/>
  <c r="G4346" i="30"/>
  <c r="G4347" i="30"/>
  <c r="G4348" i="30"/>
  <c r="G4349" i="30"/>
  <c r="G4350" i="30"/>
  <c r="G4351" i="30"/>
  <c r="G4352" i="30"/>
  <c r="G4353" i="30"/>
  <c r="G4354" i="30"/>
  <c r="G4355" i="30"/>
  <c r="G4356" i="30"/>
  <c r="G4357" i="30"/>
  <c r="G4358" i="30"/>
  <c r="G4359" i="30"/>
  <c r="G4360" i="30"/>
  <c r="G4361" i="30"/>
  <c r="G4362" i="30"/>
  <c r="G4363" i="30"/>
  <c r="G4364" i="30"/>
  <c r="G4365" i="30"/>
  <c r="G4366" i="30"/>
  <c r="G4367" i="30"/>
  <c r="G4368" i="30"/>
  <c r="G4369" i="30"/>
  <c r="G4370" i="30"/>
  <c r="G4371" i="30"/>
  <c r="G4372" i="30"/>
  <c r="G4373" i="30"/>
  <c r="G4374" i="30"/>
  <c r="G4375" i="30"/>
  <c r="G4376" i="30"/>
  <c r="G4377" i="30"/>
  <c r="G4378" i="30"/>
  <c r="G4379" i="30"/>
  <c r="G4380" i="30"/>
  <c r="G4381" i="30"/>
  <c r="G4382" i="30"/>
  <c r="G4383" i="30"/>
  <c r="G4384" i="30"/>
  <c r="G4385" i="30"/>
  <c r="G4386" i="30"/>
  <c r="G4387" i="30"/>
  <c r="G4388" i="30"/>
  <c r="G4389" i="30"/>
  <c r="G4390" i="30"/>
  <c r="G4391" i="30"/>
  <c r="G4392" i="30"/>
  <c r="G4393" i="30"/>
  <c r="G4394" i="30"/>
  <c r="G4395" i="30"/>
  <c r="G4396" i="30"/>
  <c r="G4397" i="30"/>
  <c r="G4398" i="30"/>
  <c r="G4399" i="30"/>
  <c r="G4400" i="30"/>
  <c r="G4401" i="30"/>
  <c r="G4402" i="30"/>
  <c r="G4403" i="30"/>
  <c r="G4404" i="30"/>
  <c r="G4405" i="30"/>
  <c r="G4406" i="30"/>
  <c r="G4407" i="30"/>
  <c r="G4408" i="30"/>
  <c r="G4409" i="30"/>
  <c r="G4410" i="30"/>
  <c r="G4411" i="30"/>
  <c r="G4412" i="30"/>
  <c r="G4413" i="30"/>
  <c r="G4414" i="30"/>
  <c r="G4415" i="30"/>
  <c r="G4416" i="30"/>
  <c r="G4417" i="30"/>
  <c r="G4418" i="30"/>
  <c r="G4419" i="30"/>
  <c r="G4420" i="30"/>
  <c r="G4421" i="30"/>
  <c r="G4422" i="30"/>
  <c r="G4423" i="30"/>
  <c r="G4424" i="30"/>
  <c r="G4425" i="30"/>
  <c r="G4426" i="30"/>
  <c r="G4427" i="30"/>
  <c r="G4428" i="30"/>
  <c r="G4429" i="30"/>
  <c r="G4430" i="30"/>
  <c r="G4431" i="30"/>
  <c r="G4432" i="30"/>
  <c r="G4433" i="30"/>
  <c r="G4434" i="30"/>
  <c r="G4435" i="30"/>
  <c r="G4436" i="30"/>
  <c r="G4437" i="30"/>
  <c r="G4438" i="30"/>
  <c r="G4439" i="30"/>
  <c r="G4440" i="30"/>
  <c r="G4441" i="30"/>
  <c r="G4442" i="30"/>
  <c r="G4443" i="30"/>
  <c r="G4444" i="30"/>
  <c r="G4445" i="30"/>
  <c r="G4446" i="30"/>
  <c r="G4447" i="30"/>
  <c r="G4448" i="30"/>
  <c r="G4449" i="30"/>
  <c r="G4450" i="30"/>
  <c r="G4451" i="30"/>
  <c r="G4452" i="30"/>
  <c r="G4453" i="30"/>
  <c r="G4454" i="30"/>
  <c r="G4455" i="30"/>
  <c r="G4456" i="30"/>
  <c r="G4457" i="30"/>
  <c r="G4458" i="30"/>
  <c r="G4459" i="30"/>
  <c r="G4460" i="30"/>
  <c r="G4461" i="30"/>
  <c r="G4462" i="30"/>
  <c r="G4463" i="30"/>
  <c r="G4464" i="30"/>
  <c r="G4465" i="30"/>
  <c r="G4466" i="30"/>
  <c r="G4467" i="30"/>
  <c r="G4468" i="30"/>
  <c r="G4469" i="30"/>
  <c r="G4470" i="30"/>
  <c r="G4471" i="30"/>
  <c r="G4472" i="30"/>
  <c r="G4473" i="30"/>
  <c r="G4474" i="30"/>
  <c r="G4475" i="30"/>
  <c r="G4476" i="30"/>
  <c r="G4477" i="30"/>
  <c r="G4478" i="30"/>
  <c r="G4479" i="30"/>
  <c r="G4480" i="30"/>
  <c r="G4481" i="30"/>
  <c r="G4482" i="30"/>
  <c r="G4483" i="30"/>
  <c r="G4484" i="30"/>
  <c r="G4485" i="30"/>
  <c r="G4486" i="30"/>
  <c r="G4487" i="30"/>
  <c r="G4488" i="30"/>
  <c r="G4489" i="30"/>
  <c r="G4490" i="30"/>
  <c r="G4491" i="30"/>
  <c r="G4492" i="30"/>
  <c r="G4493" i="30"/>
  <c r="G4494" i="30"/>
  <c r="G4495" i="30"/>
  <c r="G4496" i="30"/>
  <c r="G4497" i="30"/>
  <c r="G4498" i="30"/>
  <c r="G4499" i="30"/>
  <c r="G4500" i="30"/>
  <c r="G4501" i="30"/>
  <c r="G4502" i="30"/>
  <c r="G4503" i="30"/>
  <c r="G4504" i="30"/>
  <c r="G4505" i="30"/>
  <c r="G4506" i="30"/>
  <c r="G4507" i="30"/>
  <c r="G4508" i="30"/>
  <c r="G4509" i="30"/>
  <c r="G4510" i="30"/>
  <c r="G4511" i="30"/>
  <c r="G4512" i="30"/>
  <c r="G4513" i="30"/>
  <c r="G4514" i="30"/>
  <c r="G4515" i="30"/>
  <c r="G4516" i="30"/>
  <c r="G4517" i="30"/>
  <c r="G4518" i="30"/>
  <c r="G4519" i="30"/>
  <c r="G4520" i="30"/>
  <c r="G4521" i="30"/>
  <c r="G4522" i="30"/>
  <c r="G4523" i="30"/>
  <c r="G4524" i="30"/>
  <c r="G4525" i="30"/>
  <c r="G4526" i="30"/>
  <c r="G4527" i="30"/>
  <c r="G4528" i="30"/>
  <c r="G4529" i="30"/>
  <c r="G4530" i="30"/>
  <c r="G4531" i="30"/>
  <c r="G4532" i="30"/>
  <c r="G4533" i="30"/>
  <c r="G4534" i="30"/>
  <c r="G4535" i="30"/>
  <c r="G4536" i="30"/>
  <c r="G4537" i="30"/>
  <c r="G4538" i="30"/>
  <c r="G4539" i="30"/>
  <c r="G4540" i="30"/>
  <c r="G4541" i="30"/>
  <c r="G4542" i="30"/>
  <c r="G4543" i="30"/>
  <c r="G4544" i="30"/>
  <c r="G4545" i="30"/>
  <c r="G4546" i="30"/>
  <c r="G4547" i="30"/>
  <c r="G4548" i="30"/>
  <c r="G4549" i="30"/>
  <c r="G4550" i="30"/>
  <c r="G4551" i="30"/>
  <c r="G4552" i="30"/>
  <c r="G4553" i="30"/>
  <c r="G4554" i="30"/>
  <c r="G4555" i="30"/>
  <c r="G4556" i="30"/>
  <c r="G4557" i="30"/>
  <c r="G4558" i="30"/>
  <c r="G4559" i="30"/>
  <c r="G4560" i="30"/>
  <c r="G4561" i="30"/>
  <c r="G4562" i="30"/>
  <c r="G4563" i="30"/>
  <c r="G4564" i="30"/>
  <c r="G4565" i="30"/>
  <c r="G4566" i="30"/>
  <c r="G4567" i="30"/>
  <c r="G4568" i="30"/>
  <c r="G4569" i="30"/>
  <c r="G4570" i="30"/>
  <c r="G4571" i="30"/>
  <c r="G4572" i="30"/>
  <c r="G4573" i="30"/>
  <c r="G4574" i="30"/>
  <c r="G4575" i="30"/>
  <c r="G4576" i="30"/>
  <c r="G4577" i="30"/>
  <c r="G4578" i="30"/>
  <c r="G4579" i="30"/>
  <c r="G4580" i="30"/>
  <c r="G4581" i="30"/>
  <c r="G4582" i="30"/>
  <c r="G4583" i="30"/>
  <c r="G4584" i="30"/>
  <c r="G4585" i="30"/>
  <c r="G4586" i="30"/>
  <c r="G4587" i="30"/>
  <c r="G4588" i="30"/>
  <c r="G4589" i="30"/>
  <c r="G4590" i="30"/>
  <c r="G4591" i="30"/>
  <c r="G4592" i="30"/>
  <c r="G4593" i="30"/>
  <c r="G4594" i="30"/>
  <c r="G4595" i="30"/>
  <c r="G4596" i="30"/>
  <c r="G4597" i="30"/>
  <c r="G4598" i="30"/>
  <c r="G4599" i="30"/>
  <c r="G4600" i="30"/>
  <c r="G4601" i="30"/>
  <c r="G4602" i="30"/>
  <c r="G4603" i="30"/>
  <c r="G4604" i="30"/>
  <c r="G4605" i="30"/>
  <c r="G4606" i="30"/>
  <c r="G4607" i="30"/>
  <c r="G4608" i="30"/>
  <c r="G4609" i="30"/>
  <c r="G4610" i="30"/>
  <c r="G4611" i="30"/>
  <c r="G4612" i="30"/>
  <c r="G4613" i="30"/>
  <c r="G4614" i="30"/>
  <c r="G4615" i="30"/>
  <c r="G4616" i="30"/>
  <c r="G4617" i="30"/>
  <c r="G4618" i="30"/>
  <c r="G4619" i="30"/>
  <c r="G4620" i="30"/>
  <c r="G4621" i="30"/>
  <c r="G4622" i="30"/>
  <c r="G4623" i="30"/>
  <c r="G4624" i="30"/>
  <c r="G4625" i="30"/>
  <c r="G4626" i="30"/>
  <c r="G4627" i="30"/>
  <c r="G4628" i="30"/>
  <c r="G4629" i="30"/>
  <c r="G4630" i="30"/>
  <c r="G4631" i="30"/>
  <c r="G4632" i="30"/>
  <c r="G4633" i="30"/>
  <c r="G4634" i="30"/>
  <c r="G4635" i="30"/>
  <c r="G4636" i="30"/>
  <c r="G4637" i="30"/>
  <c r="G4638" i="30"/>
  <c r="G4639" i="30"/>
  <c r="G4640" i="30"/>
  <c r="G4641" i="30"/>
  <c r="G4642" i="30"/>
  <c r="G4643" i="30"/>
  <c r="G4644" i="30"/>
  <c r="G4645" i="30"/>
  <c r="G4646" i="30"/>
  <c r="G4647" i="30"/>
  <c r="G4648" i="30"/>
  <c r="G4649" i="30"/>
  <c r="G4650" i="30"/>
  <c r="G4651" i="30"/>
  <c r="G4652" i="30"/>
  <c r="G4653" i="30"/>
  <c r="G4654" i="30"/>
  <c r="G4655" i="30"/>
  <c r="G4656" i="30"/>
  <c r="G4657" i="30"/>
  <c r="G4658" i="30"/>
  <c r="G4659" i="30"/>
  <c r="G4660" i="30"/>
  <c r="G4661" i="30"/>
  <c r="G4662" i="30"/>
  <c r="G4663" i="30"/>
  <c r="G4664" i="30"/>
  <c r="G4665" i="30"/>
  <c r="G4666" i="30"/>
  <c r="G4667" i="30"/>
  <c r="G4668" i="30"/>
  <c r="G4669" i="30"/>
  <c r="G4670" i="30"/>
  <c r="G4671" i="30"/>
  <c r="G4672" i="30"/>
  <c r="G4673" i="30"/>
  <c r="G4674" i="30"/>
  <c r="G4675" i="30"/>
  <c r="G4676" i="30"/>
  <c r="G4677" i="30"/>
  <c r="G4678" i="30"/>
  <c r="G4679" i="30"/>
  <c r="G4680" i="30"/>
  <c r="G4681" i="30"/>
  <c r="G4682" i="30"/>
  <c r="G4683" i="30"/>
  <c r="G4684" i="30"/>
  <c r="G4685" i="30"/>
  <c r="G4686" i="30"/>
  <c r="G4687" i="30"/>
  <c r="G4688" i="30"/>
  <c r="G4689" i="30"/>
  <c r="G4690" i="30"/>
  <c r="G4691" i="30"/>
  <c r="G4692" i="30"/>
  <c r="G4693" i="30"/>
  <c r="G4694" i="30"/>
  <c r="G4695" i="30"/>
  <c r="G4696" i="30"/>
  <c r="G4697" i="30"/>
  <c r="G4698" i="30"/>
  <c r="G4699" i="30"/>
  <c r="G4700" i="30"/>
  <c r="G4701" i="30"/>
  <c r="G4702" i="30"/>
  <c r="G4703" i="30"/>
  <c r="G4704" i="30"/>
  <c r="G4705" i="30"/>
  <c r="G4706" i="30"/>
  <c r="G4707" i="30"/>
  <c r="G4708" i="30"/>
  <c r="G4709" i="30"/>
  <c r="G4710" i="30"/>
  <c r="G4711" i="30"/>
  <c r="G4712" i="30"/>
  <c r="G4713" i="30"/>
  <c r="G4714" i="30"/>
  <c r="G4715" i="30"/>
  <c r="G4716" i="30"/>
  <c r="G4717" i="30"/>
  <c r="G4718" i="30"/>
  <c r="G4719" i="30"/>
  <c r="G4720" i="30"/>
  <c r="G4721" i="30"/>
  <c r="G4722" i="30"/>
  <c r="G4723" i="30"/>
  <c r="G4724" i="30"/>
  <c r="G4725" i="30"/>
  <c r="G4726" i="30"/>
  <c r="G4727" i="30"/>
  <c r="G4728" i="30"/>
  <c r="G4729" i="30"/>
  <c r="G4730" i="30"/>
  <c r="G4731" i="30"/>
  <c r="G4732" i="30"/>
  <c r="G4733" i="30"/>
  <c r="G4734" i="30"/>
  <c r="G4735" i="30"/>
  <c r="G4736" i="30"/>
  <c r="G4737" i="30"/>
  <c r="G4738" i="30"/>
  <c r="G4739" i="30"/>
  <c r="G4740" i="30"/>
  <c r="G4741" i="30"/>
  <c r="G4742" i="30"/>
  <c r="G4743" i="30"/>
  <c r="G4744" i="30"/>
  <c r="G4745" i="30"/>
  <c r="G4746" i="30"/>
  <c r="G4747" i="30"/>
  <c r="G4748" i="30"/>
  <c r="G4749" i="30"/>
  <c r="G4750" i="30"/>
  <c r="G4751" i="30"/>
  <c r="G4752" i="30"/>
  <c r="G4753" i="30"/>
  <c r="G4754" i="30"/>
  <c r="G4755" i="30"/>
  <c r="G4756" i="30"/>
  <c r="G4757" i="30"/>
  <c r="G4758" i="30"/>
  <c r="G4759" i="30"/>
  <c r="G4760" i="30"/>
  <c r="G4761" i="30"/>
  <c r="G4762" i="30"/>
  <c r="G4763" i="30"/>
  <c r="G4764" i="30"/>
  <c r="G4765" i="30"/>
  <c r="G4766" i="30"/>
  <c r="G4767" i="30"/>
  <c r="G4768" i="30"/>
  <c r="G4769" i="30"/>
  <c r="G4770" i="30"/>
  <c r="G4771" i="30"/>
  <c r="G4772" i="30"/>
  <c r="G4773" i="30"/>
  <c r="G4774" i="30"/>
  <c r="G4775" i="30"/>
  <c r="G4776" i="30"/>
  <c r="G4777" i="30"/>
  <c r="G4778" i="30"/>
  <c r="G4779" i="30"/>
  <c r="G4780" i="30"/>
  <c r="G4781" i="30"/>
  <c r="G4782" i="30"/>
  <c r="G4783" i="30"/>
  <c r="G4784" i="30"/>
  <c r="G4785" i="30"/>
  <c r="G4786" i="30"/>
  <c r="G4787" i="30"/>
  <c r="G4788" i="30"/>
  <c r="G4789" i="30"/>
  <c r="G4790" i="30"/>
  <c r="G4791" i="30"/>
  <c r="G4792" i="30"/>
  <c r="G4793" i="30"/>
  <c r="G4794" i="30"/>
  <c r="G4795" i="30"/>
  <c r="G4796" i="30"/>
  <c r="G4797" i="30"/>
  <c r="G4798" i="30"/>
  <c r="G4799" i="30"/>
  <c r="G4800" i="30"/>
  <c r="G4801" i="30"/>
  <c r="G4802" i="30"/>
  <c r="G4803" i="30"/>
  <c r="G4804" i="30"/>
  <c r="G4805" i="30"/>
  <c r="G4806" i="30"/>
  <c r="G4807" i="30"/>
  <c r="G4808" i="30"/>
  <c r="G4809" i="30"/>
  <c r="G4810" i="30"/>
  <c r="G4811" i="30"/>
  <c r="G4812" i="30"/>
  <c r="G4813" i="30"/>
  <c r="G4814" i="30"/>
  <c r="G4815" i="30"/>
  <c r="G4816" i="30"/>
  <c r="G4817" i="30"/>
  <c r="G4818" i="30"/>
  <c r="G4819" i="30"/>
  <c r="G4820" i="30"/>
  <c r="G4821" i="30"/>
  <c r="G4822" i="30"/>
  <c r="G4823" i="30"/>
  <c r="G4824" i="30"/>
  <c r="G4825" i="30"/>
  <c r="G4826" i="30"/>
  <c r="G4827" i="30"/>
  <c r="G4828" i="30"/>
  <c r="G4829" i="30"/>
  <c r="G4830" i="30"/>
  <c r="G4831" i="30"/>
  <c r="G4832" i="30"/>
  <c r="G4833" i="30"/>
  <c r="G4834" i="30"/>
  <c r="G4835" i="30"/>
  <c r="G4836" i="30"/>
  <c r="G4837" i="30"/>
  <c r="F4058" i="30"/>
  <c r="F4059" i="30"/>
  <c r="F4060" i="30"/>
  <c r="F4061" i="30"/>
  <c r="F4062" i="30"/>
  <c r="F4063" i="30"/>
  <c r="F4064" i="30"/>
  <c r="F4065" i="30"/>
  <c r="F4066" i="30"/>
  <c r="F4067" i="30"/>
  <c r="F4068" i="30"/>
  <c r="F4069" i="30"/>
  <c r="F4070" i="30"/>
  <c r="F4071" i="30"/>
  <c r="F4072" i="30"/>
  <c r="F4073" i="30"/>
  <c r="F4074" i="30"/>
  <c r="F4075" i="30"/>
  <c r="F4076" i="30"/>
  <c r="F4077" i="30"/>
  <c r="F4078" i="30"/>
  <c r="F4079" i="30"/>
  <c r="F4080" i="30"/>
  <c r="F4081" i="30"/>
  <c r="F4082" i="30"/>
  <c r="F4083" i="30"/>
  <c r="F4084" i="30"/>
  <c r="F4085" i="30"/>
  <c r="F4086" i="30"/>
  <c r="F4087" i="30"/>
  <c r="F4088" i="30"/>
  <c r="F4089" i="30"/>
  <c r="F4090" i="30"/>
  <c r="F4091" i="30"/>
  <c r="F4092" i="30"/>
  <c r="F4093" i="30"/>
  <c r="F4094" i="30"/>
  <c r="F4095" i="30"/>
  <c r="F4096" i="30"/>
  <c r="F4097" i="30"/>
  <c r="F4098" i="30"/>
  <c r="F4099" i="30"/>
  <c r="F4100" i="30"/>
  <c r="F4101" i="30"/>
  <c r="F4102" i="30"/>
  <c r="F4103" i="30"/>
  <c r="F4104" i="30"/>
  <c r="F4105" i="30"/>
  <c r="F4106" i="30"/>
  <c r="F4107" i="30"/>
  <c r="F4108" i="30"/>
  <c r="F4109" i="30"/>
  <c r="F4110" i="30"/>
  <c r="F4111" i="30"/>
  <c r="F4112" i="30"/>
  <c r="F4113" i="30"/>
  <c r="F4114" i="30"/>
  <c r="F4115" i="30"/>
  <c r="F4116" i="30"/>
  <c r="F4117" i="30"/>
  <c r="F4118" i="30"/>
  <c r="F4119" i="30"/>
  <c r="F4120" i="30"/>
  <c r="F4121" i="30"/>
  <c r="F4122" i="30"/>
  <c r="F4123" i="30"/>
  <c r="F4124" i="30"/>
  <c r="F4125" i="30"/>
  <c r="F4126" i="30"/>
  <c r="F4127" i="30"/>
  <c r="F4128" i="30"/>
  <c r="F4129" i="30"/>
  <c r="F4130" i="30"/>
  <c r="F4131" i="30"/>
  <c r="F4132" i="30"/>
  <c r="F4133" i="30"/>
  <c r="F4134" i="30"/>
  <c r="F4135" i="30"/>
  <c r="F4136" i="30"/>
  <c r="F4137" i="30"/>
  <c r="F4138" i="30"/>
  <c r="F4139" i="30"/>
  <c r="F4140" i="30"/>
  <c r="F4141" i="30"/>
  <c r="F4142" i="30"/>
  <c r="F4143" i="30"/>
  <c r="F4144" i="30"/>
  <c r="F4145" i="30"/>
  <c r="F4146" i="30"/>
  <c r="F4147" i="30"/>
  <c r="F4148" i="30"/>
  <c r="F4149" i="30"/>
  <c r="F4150" i="30"/>
  <c r="F4151" i="30"/>
  <c r="F4152" i="30"/>
  <c r="F4153" i="30"/>
  <c r="F4154" i="30"/>
  <c r="F4155" i="30"/>
  <c r="F4156" i="30"/>
  <c r="F4157" i="30"/>
  <c r="F4158" i="30"/>
  <c r="F4159" i="30"/>
  <c r="F4160" i="30"/>
  <c r="F4161" i="30"/>
  <c r="F4162" i="30"/>
  <c r="F4163" i="30"/>
  <c r="F4164" i="30"/>
  <c r="F4165" i="30"/>
  <c r="F4166" i="30"/>
  <c r="F4167" i="30"/>
  <c r="F4168" i="30"/>
  <c r="F4169" i="30"/>
  <c r="F4170" i="30"/>
  <c r="F4171" i="30"/>
  <c r="F4172" i="30"/>
  <c r="F4173" i="30"/>
  <c r="F4174" i="30"/>
  <c r="F4175" i="30"/>
  <c r="F4176" i="30"/>
  <c r="F4177" i="30"/>
  <c r="F4178" i="30"/>
  <c r="F4179" i="30"/>
  <c r="F4180" i="30"/>
  <c r="F4181" i="30"/>
  <c r="F4182" i="30"/>
  <c r="F4183" i="30"/>
  <c r="F4184" i="30"/>
  <c r="F4185" i="30"/>
  <c r="F4186" i="30"/>
  <c r="F4187" i="30"/>
  <c r="F4188" i="30"/>
  <c r="F4189" i="30"/>
  <c r="F4190" i="30"/>
  <c r="F4191" i="30"/>
  <c r="F4192" i="30"/>
  <c r="F4193" i="30"/>
  <c r="F4194" i="30"/>
  <c r="F4195" i="30"/>
  <c r="F4196" i="30"/>
  <c r="F4197" i="30"/>
  <c r="F4198" i="30"/>
  <c r="F4199" i="30"/>
  <c r="F4200" i="30"/>
  <c r="F4201" i="30"/>
  <c r="F4202" i="30"/>
  <c r="F4203" i="30"/>
  <c r="F4204" i="30"/>
  <c r="F4205" i="30"/>
  <c r="F4206" i="30"/>
  <c r="F4207" i="30"/>
  <c r="F4208" i="30"/>
  <c r="F4209" i="30"/>
  <c r="F4210" i="30"/>
  <c r="F4211" i="30"/>
  <c r="F4212" i="30"/>
  <c r="F4213" i="30"/>
  <c r="F4214" i="30"/>
  <c r="F4215" i="30"/>
  <c r="F4216" i="30"/>
  <c r="F4217" i="30"/>
  <c r="F4218" i="30"/>
  <c r="F4219" i="30"/>
  <c r="F4220" i="30"/>
  <c r="F4221" i="30"/>
  <c r="F4222" i="30"/>
  <c r="F4223" i="30"/>
  <c r="F4224" i="30"/>
  <c r="F4225" i="30"/>
  <c r="F4226" i="30"/>
  <c r="F4227" i="30"/>
  <c r="F4228" i="30"/>
  <c r="F4229" i="30"/>
  <c r="F4230" i="30"/>
  <c r="F4231" i="30"/>
  <c r="F4232" i="30"/>
  <c r="F4233" i="30"/>
  <c r="F4234" i="30"/>
  <c r="F4235" i="30"/>
  <c r="F4236" i="30"/>
  <c r="F4237" i="30"/>
  <c r="F4238" i="30"/>
  <c r="F4239" i="30"/>
  <c r="F4240" i="30"/>
  <c r="F4241" i="30"/>
  <c r="F4242" i="30"/>
  <c r="F4243" i="30"/>
  <c r="F4244" i="30"/>
  <c r="F4245" i="30"/>
  <c r="F4246" i="30"/>
  <c r="F4247" i="30"/>
  <c r="F4248" i="30"/>
  <c r="F4249" i="30"/>
  <c r="F4250" i="30"/>
  <c r="F4251" i="30"/>
  <c r="F4252" i="30"/>
  <c r="F4253" i="30"/>
  <c r="F4254" i="30"/>
  <c r="F4255" i="30"/>
  <c r="F4256" i="30"/>
  <c r="F4257" i="30"/>
  <c r="F4258" i="30"/>
  <c r="F4259" i="30"/>
  <c r="F4260" i="30"/>
  <c r="F4261" i="30"/>
  <c r="F4262" i="30"/>
  <c r="F4263" i="30"/>
  <c r="F4264" i="30"/>
  <c r="F4265" i="30"/>
  <c r="F4266" i="30"/>
  <c r="F4267" i="30"/>
  <c r="F4268" i="30"/>
  <c r="F4269" i="30"/>
  <c r="F4270" i="30"/>
  <c r="F4271" i="30"/>
  <c r="F4272" i="30"/>
  <c r="F4273" i="30"/>
  <c r="F4274" i="30"/>
  <c r="F4275" i="30"/>
  <c r="F4276" i="30"/>
  <c r="F4277" i="30"/>
  <c r="F4278" i="30"/>
  <c r="F4279" i="30"/>
  <c r="F4280" i="30"/>
  <c r="F4281" i="30"/>
  <c r="F4282" i="30"/>
  <c r="F4283" i="30"/>
  <c r="F4284" i="30"/>
  <c r="F4285" i="30"/>
  <c r="F4286" i="30"/>
  <c r="F4287" i="30"/>
  <c r="F4288" i="30"/>
  <c r="F4289" i="30"/>
  <c r="F4290" i="30"/>
  <c r="F4291" i="30"/>
  <c r="F4292" i="30"/>
  <c r="F4293" i="30"/>
  <c r="F4294" i="30"/>
  <c r="F4295" i="30"/>
  <c r="F4296" i="30"/>
  <c r="F4297" i="30"/>
  <c r="F4298" i="30"/>
  <c r="F4299" i="30"/>
  <c r="F4300" i="30"/>
  <c r="F4301" i="30"/>
  <c r="F4302" i="30"/>
  <c r="F4303" i="30"/>
  <c r="F4304" i="30"/>
  <c r="F4305" i="30"/>
  <c r="F4306" i="30"/>
  <c r="F4307" i="30"/>
  <c r="F4308" i="30"/>
  <c r="F4309" i="30"/>
  <c r="F4310" i="30"/>
  <c r="F4311" i="30"/>
  <c r="F4312" i="30"/>
  <c r="F4313" i="30"/>
  <c r="F4314" i="30"/>
  <c r="F4315" i="30"/>
  <c r="F4316" i="30"/>
  <c r="F4317" i="30"/>
  <c r="F4318" i="30"/>
  <c r="F4319" i="30"/>
  <c r="F4320" i="30"/>
  <c r="F4321" i="30"/>
  <c r="F4322" i="30"/>
  <c r="F4323" i="30"/>
  <c r="F4324" i="30"/>
  <c r="F4325" i="30"/>
  <c r="F4326" i="30"/>
  <c r="F4327" i="30"/>
  <c r="F4328" i="30"/>
  <c r="F4329" i="30"/>
  <c r="F4330" i="30"/>
  <c r="F4331" i="30"/>
  <c r="F4332" i="30"/>
  <c r="F4333" i="30"/>
  <c r="F4334" i="30"/>
  <c r="F4335" i="30"/>
  <c r="F4336" i="30"/>
  <c r="F4337" i="30"/>
  <c r="F4338" i="30"/>
  <c r="F4339" i="30"/>
  <c r="F4340" i="30"/>
  <c r="F4341" i="30"/>
  <c r="F4342" i="30"/>
  <c r="F4343" i="30"/>
  <c r="F4344" i="30"/>
  <c r="F4345" i="30"/>
  <c r="F4346" i="30"/>
  <c r="F4347" i="30"/>
  <c r="F4348" i="30"/>
  <c r="F4349" i="30"/>
  <c r="F4350" i="30"/>
  <c r="F4351" i="30"/>
  <c r="F4352" i="30"/>
  <c r="F4353" i="30"/>
  <c r="F4354" i="30"/>
  <c r="F4355" i="30"/>
  <c r="F4356" i="30"/>
  <c r="F4357" i="30"/>
  <c r="F4358" i="30"/>
  <c r="F4359" i="30"/>
  <c r="F4360" i="30"/>
  <c r="F4361" i="30"/>
  <c r="F4362" i="30"/>
  <c r="F4363" i="30"/>
  <c r="F4364" i="30"/>
  <c r="F4365" i="30"/>
  <c r="F4366" i="30"/>
  <c r="F4367" i="30"/>
  <c r="F4368" i="30"/>
  <c r="F4369" i="30"/>
  <c r="F4370" i="30"/>
  <c r="F4371" i="30"/>
  <c r="F4372" i="30"/>
  <c r="F4373" i="30"/>
  <c r="F4374" i="30"/>
  <c r="F4375" i="30"/>
  <c r="F4376" i="30"/>
  <c r="F4377" i="30"/>
  <c r="F4378" i="30"/>
  <c r="F4379" i="30"/>
  <c r="F4380" i="30"/>
  <c r="F4381" i="30"/>
  <c r="F4382" i="30"/>
  <c r="F4383" i="30"/>
  <c r="F4384" i="30"/>
  <c r="F4385" i="30"/>
  <c r="F4386" i="30"/>
  <c r="F4387" i="30"/>
  <c r="F4388" i="30"/>
  <c r="F4389" i="30"/>
  <c r="F4390" i="30"/>
  <c r="F4391" i="30"/>
  <c r="F4392" i="30"/>
  <c r="F4393" i="30"/>
  <c r="F4394" i="30"/>
  <c r="F4395" i="30"/>
  <c r="F4396" i="30"/>
  <c r="F4397" i="30"/>
  <c r="F4398" i="30"/>
  <c r="F4399" i="30"/>
  <c r="F4400" i="30"/>
  <c r="F4401" i="30"/>
  <c r="F4402" i="30"/>
  <c r="F4403" i="30"/>
  <c r="F4404" i="30"/>
  <c r="F4405" i="30"/>
  <c r="F4406" i="30"/>
  <c r="F4407" i="30"/>
  <c r="F4408" i="30"/>
  <c r="F4409" i="30"/>
  <c r="F4410" i="30"/>
  <c r="F4411" i="30"/>
  <c r="F4412" i="30"/>
  <c r="F4413" i="30"/>
  <c r="F4414" i="30"/>
  <c r="F4415" i="30"/>
  <c r="F4416" i="30"/>
  <c r="F4417" i="30"/>
  <c r="F4418" i="30"/>
  <c r="F4419" i="30"/>
  <c r="F4420" i="30"/>
  <c r="F4421" i="30"/>
  <c r="F4422" i="30"/>
  <c r="F4423" i="30"/>
  <c r="F4424" i="30"/>
  <c r="F4425" i="30"/>
  <c r="F4426" i="30"/>
  <c r="F4427" i="30"/>
  <c r="F4428" i="30"/>
  <c r="F4429" i="30"/>
  <c r="F4430" i="30"/>
  <c r="F4431" i="30"/>
  <c r="F4432" i="30"/>
  <c r="F4433" i="30"/>
  <c r="F4434" i="30"/>
  <c r="F4435" i="30"/>
  <c r="F4436" i="30"/>
  <c r="F4437" i="30"/>
  <c r="F4438" i="30"/>
  <c r="F4439" i="30"/>
  <c r="F4440" i="30"/>
  <c r="F4441" i="30"/>
  <c r="F4442" i="30"/>
  <c r="F4443" i="30"/>
  <c r="F4444" i="30"/>
  <c r="F4445" i="30"/>
  <c r="F4446" i="30"/>
  <c r="F4447" i="30"/>
  <c r="F4448" i="30"/>
  <c r="F4449" i="30"/>
  <c r="F4450" i="30"/>
  <c r="F4451" i="30"/>
  <c r="F4452" i="30"/>
  <c r="F4453" i="30"/>
  <c r="F4454" i="30"/>
  <c r="F4455" i="30"/>
  <c r="F4456" i="30"/>
  <c r="F4457" i="30"/>
  <c r="F4458" i="30"/>
  <c r="F4459" i="30"/>
  <c r="F4460" i="30"/>
  <c r="F4461" i="30"/>
  <c r="F4462" i="30"/>
  <c r="F4463" i="30"/>
  <c r="F4464" i="30"/>
  <c r="F4465" i="30"/>
  <c r="F4466" i="30"/>
  <c r="F4467" i="30"/>
  <c r="F4468" i="30"/>
  <c r="F4469" i="30"/>
  <c r="F4470" i="30"/>
  <c r="F4471" i="30"/>
  <c r="F4472" i="30"/>
  <c r="F4473" i="30"/>
  <c r="F4474" i="30"/>
  <c r="F4475" i="30"/>
  <c r="F4476" i="30"/>
  <c r="F4477" i="30"/>
  <c r="F4478" i="30"/>
  <c r="F4479" i="30"/>
  <c r="F4480" i="30"/>
  <c r="F4481" i="30"/>
  <c r="F4482" i="30"/>
  <c r="F4483" i="30"/>
  <c r="F4484" i="30"/>
  <c r="F4485" i="30"/>
  <c r="F4486" i="30"/>
  <c r="F4487" i="30"/>
  <c r="F4488" i="30"/>
  <c r="F4489" i="30"/>
  <c r="F4490" i="30"/>
  <c r="F4491" i="30"/>
  <c r="F4492" i="30"/>
  <c r="F4493" i="30"/>
  <c r="F4494" i="30"/>
  <c r="F4495" i="30"/>
  <c r="F4496" i="30"/>
  <c r="F4497" i="30"/>
  <c r="F4498" i="30"/>
  <c r="F4499" i="30"/>
  <c r="F4500" i="30"/>
  <c r="F4501" i="30"/>
  <c r="F4502" i="30"/>
  <c r="F4503" i="30"/>
  <c r="F4504" i="30"/>
  <c r="F4505" i="30"/>
  <c r="F4506" i="30"/>
  <c r="F4507" i="30"/>
  <c r="F4508" i="30"/>
  <c r="F4509" i="30"/>
  <c r="F4510" i="30"/>
  <c r="F4511" i="30"/>
  <c r="F4512" i="30"/>
  <c r="F4513" i="30"/>
  <c r="F4514" i="30"/>
  <c r="F4515" i="30"/>
  <c r="F4516" i="30"/>
  <c r="F4517" i="30"/>
  <c r="F4518" i="30"/>
  <c r="F4519" i="30"/>
  <c r="F4520" i="30"/>
  <c r="F4521" i="30"/>
  <c r="F4522" i="30"/>
  <c r="F4523" i="30"/>
  <c r="F4524" i="30"/>
  <c r="F4525" i="30"/>
  <c r="F4526" i="30"/>
  <c r="F4527" i="30"/>
  <c r="F4528" i="30"/>
  <c r="F4529" i="30"/>
  <c r="F4530" i="30"/>
  <c r="F4531" i="30"/>
  <c r="F4532" i="30"/>
  <c r="F4533" i="30"/>
  <c r="F4534" i="30"/>
  <c r="F4535" i="30"/>
  <c r="F4536" i="30"/>
  <c r="F4537" i="30"/>
  <c r="F4538" i="30"/>
  <c r="F4539" i="30"/>
  <c r="F4540" i="30"/>
  <c r="F4541" i="30"/>
  <c r="F4542" i="30"/>
  <c r="F4543" i="30"/>
  <c r="F4544" i="30"/>
  <c r="F4545" i="30"/>
  <c r="F4546" i="30"/>
  <c r="F4547" i="30"/>
  <c r="F4548" i="30"/>
  <c r="F4549" i="30"/>
  <c r="F4550" i="30"/>
  <c r="F4551" i="30"/>
  <c r="F4552" i="30"/>
  <c r="F4553" i="30"/>
  <c r="F4554" i="30"/>
  <c r="F4555" i="30"/>
  <c r="F4556" i="30"/>
  <c r="F4557" i="30"/>
  <c r="F4558" i="30"/>
  <c r="F4559" i="30"/>
  <c r="F4560" i="30"/>
  <c r="F4561" i="30"/>
  <c r="F4562" i="30"/>
  <c r="F4563" i="30"/>
  <c r="F4564" i="30"/>
  <c r="F4565" i="30"/>
  <c r="F4566" i="30"/>
  <c r="F4567" i="30"/>
  <c r="F4568" i="30"/>
  <c r="F4569" i="30"/>
  <c r="F4570" i="30"/>
  <c r="F4571" i="30"/>
  <c r="F4572" i="30"/>
  <c r="F4573" i="30"/>
  <c r="F4574" i="30"/>
  <c r="F4575" i="30"/>
  <c r="F4576" i="30"/>
  <c r="F4577" i="30"/>
  <c r="F4578" i="30"/>
  <c r="F4579" i="30"/>
  <c r="F4580" i="30"/>
  <c r="F4581" i="30"/>
  <c r="F4582" i="30"/>
  <c r="F4583" i="30"/>
  <c r="F4584" i="30"/>
  <c r="F4585" i="30"/>
  <c r="F4586" i="30"/>
  <c r="F4587" i="30"/>
  <c r="F4588" i="30"/>
  <c r="F4589" i="30"/>
  <c r="F4590" i="30"/>
  <c r="F4591" i="30"/>
  <c r="F4592" i="30"/>
  <c r="F4593" i="30"/>
  <c r="F4594" i="30"/>
  <c r="F4595" i="30"/>
  <c r="F4596" i="30"/>
  <c r="F4597" i="30"/>
  <c r="F4598" i="30"/>
  <c r="F4599" i="30"/>
  <c r="F4600" i="30"/>
  <c r="F4601" i="30"/>
  <c r="F4602" i="30"/>
  <c r="F4603" i="30"/>
  <c r="F4604" i="30"/>
  <c r="F4605" i="30"/>
  <c r="F4606" i="30"/>
  <c r="F4607" i="30"/>
  <c r="F4608" i="30"/>
  <c r="F4609" i="30"/>
  <c r="F4610" i="30"/>
  <c r="F4611" i="30"/>
  <c r="F4612" i="30"/>
  <c r="F4613" i="30"/>
  <c r="F4614" i="30"/>
  <c r="F4615" i="30"/>
  <c r="F4616" i="30"/>
  <c r="F4617" i="30"/>
  <c r="F4618" i="30"/>
  <c r="F4619" i="30"/>
  <c r="F4620" i="30"/>
  <c r="F4621" i="30"/>
  <c r="F4622" i="30"/>
  <c r="F4623" i="30"/>
  <c r="F4624" i="30"/>
  <c r="F4625" i="30"/>
  <c r="F4626" i="30"/>
  <c r="F4627" i="30"/>
  <c r="F4628" i="30"/>
  <c r="F4629" i="30"/>
  <c r="F4630" i="30"/>
  <c r="F4631" i="30"/>
  <c r="F4632" i="30"/>
  <c r="F4633" i="30"/>
  <c r="F4634" i="30"/>
  <c r="F4635" i="30"/>
  <c r="F4636" i="30"/>
  <c r="F4637" i="30"/>
  <c r="F4638" i="30"/>
  <c r="F4639" i="30"/>
  <c r="F4640" i="30"/>
  <c r="F4641" i="30"/>
  <c r="F4642" i="30"/>
  <c r="F4643" i="30"/>
  <c r="F4644" i="30"/>
  <c r="F4645" i="30"/>
  <c r="F4646" i="30"/>
  <c r="F4647" i="30"/>
  <c r="F4648" i="30"/>
  <c r="F4649" i="30"/>
  <c r="F4650" i="30"/>
  <c r="F4651" i="30"/>
  <c r="F4652" i="30"/>
  <c r="F4653" i="30"/>
  <c r="F4654" i="30"/>
  <c r="F4655" i="30"/>
  <c r="F4656" i="30"/>
  <c r="F4657" i="30"/>
  <c r="F4658" i="30"/>
  <c r="F4659" i="30"/>
  <c r="F4660" i="30"/>
  <c r="F4661" i="30"/>
  <c r="F4662" i="30"/>
  <c r="F4663" i="30"/>
  <c r="F4664" i="30"/>
  <c r="F4665" i="30"/>
  <c r="F4666" i="30"/>
  <c r="F4667" i="30"/>
  <c r="F4668" i="30"/>
  <c r="F4669" i="30"/>
  <c r="F4670" i="30"/>
  <c r="F4671" i="30"/>
  <c r="F4672" i="30"/>
  <c r="F4673" i="30"/>
  <c r="F4674" i="30"/>
  <c r="F4675" i="30"/>
  <c r="F4676" i="30"/>
  <c r="F4677" i="30"/>
  <c r="F4678" i="30"/>
  <c r="F4679" i="30"/>
  <c r="F4680" i="30"/>
  <c r="F4681" i="30"/>
  <c r="F4682" i="30"/>
  <c r="F4683" i="30"/>
  <c r="F4684" i="30"/>
  <c r="F4685" i="30"/>
  <c r="F4686" i="30"/>
  <c r="F4687" i="30"/>
  <c r="F4688" i="30"/>
  <c r="F4689" i="30"/>
  <c r="F4690" i="30"/>
  <c r="F4691" i="30"/>
  <c r="F4692" i="30"/>
  <c r="F4693" i="30"/>
  <c r="F4694" i="30"/>
  <c r="F4695" i="30"/>
  <c r="F4696" i="30"/>
  <c r="F4697" i="30"/>
  <c r="F4698" i="30"/>
  <c r="F4699" i="30"/>
  <c r="F4700" i="30"/>
  <c r="F4701" i="30"/>
  <c r="F4702" i="30"/>
  <c r="F4703" i="30"/>
  <c r="F4704" i="30"/>
  <c r="F4705" i="30"/>
  <c r="F4706" i="30"/>
  <c r="F4707" i="30"/>
  <c r="F4708" i="30"/>
  <c r="F4709" i="30"/>
  <c r="F4710" i="30"/>
  <c r="F4711" i="30"/>
  <c r="F4712" i="30"/>
  <c r="F4713" i="30"/>
  <c r="F4714" i="30"/>
  <c r="F4715" i="30"/>
  <c r="F4716" i="30"/>
  <c r="F4717" i="30"/>
  <c r="F4718" i="30"/>
  <c r="F4719" i="30"/>
  <c r="F4720" i="30"/>
  <c r="F4721" i="30"/>
  <c r="F4722" i="30"/>
  <c r="F4723" i="30"/>
  <c r="F4724" i="30"/>
  <c r="F4725" i="30"/>
  <c r="F4726" i="30"/>
  <c r="F4727" i="30"/>
  <c r="F4728" i="30"/>
  <c r="F4729" i="30"/>
  <c r="F4730" i="30"/>
  <c r="F4731" i="30"/>
  <c r="F4732" i="30"/>
  <c r="F4733" i="30"/>
  <c r="F4734" i="30"/>
  <c r="F4735" i="30"/>
  <c r="F4736" i="30"/>
  <c r="F4737" i="30"/>
  <c r="F4738" i="30"/>
  <c r="F4739" i="30"/>
  <c r="F4740" i="30"/>
  <c r="F4741" i="30"/>
  <c r="F4742" i="30"/>
  <c r="F4743" i="30"/>
  <c r="F4744" i="30"/>
  <c r="F4745" i="30"/>
  <c r="F4746" i="30"/>
  <c r="F4747" i="30"/>
  <c r="F4748" i="30"/>
  <c r="F4749" i="30"/>
  <c r="F4750" i="30"/>
  <c r="F4751" i="30"/>
  <c r="F4752" i="30"/>
  <c r="F4753" i="30"/>
  <c r="F4754" i="30"/>
  <c r="F4755" i="30"/>
  <c r="F4756" i="30"/>
  <c r="F4757" i="30"/>
  <c r="F4758" i="30"/>
  <c r="F4759" i="30"/>
  <c r="F4760" i="30"/>
  <c r="F4761" i="30"/>
  <c r="F4762" i="30"/>
  <c r="F4763" i="30"/>
  <c r="F4764" i="30"/>
  <c r="F4765" i="30"/>
  <c r="F4766" i="30"/>
  <c r="F4767" i="30"/>
  <c r="F4768" i="30"/>
  <c r="F4769" i="30"/>
  <c r="F4770" i="30"/>
  <c r="F4771" i="30"/>
  <c r="F4772" i="30"/>
  <c r="F4773" i="30"/>
  <c r="F4774" i="30"/>
  <c r="F4775" i="30"/>
  <c r="F4776" i="30"/>
  <c r="F4777" i="30"/>
  <c r="F4778" i="30"/>
  <c r="F4779" i="30"/>
  <c r="F4780" i="30"/>
  <c r="F4781" i="30"/>
  <c r="F4782" i="30"/>
  <c r="F4783" i="30"/>
  <c r="F4784" i="30"/>
  <c r="F4785" i="30"/>
  <c r="F4786" i="30"/>
  <c r="F4787" i="30"/>
  <c r="F4788" i="30"/>
  <c r="F4789" i="30"/>
  <c r="F4790" i="30"/>
  <c r="F4791" i="30"/>
  <c r="F4792" i="30"/>
  <c r="F4793" i="30"/>
  <c r="F4794" i="30"/>
  <c r="F4795" i="30"/>
  <c r="F4796" i="30"/>
  <c r="F4797" i="30"/>
  <c r="F4798" i="30"/>
  <c r="F4799" i="30"/>
  <c r="F4800" i="30"/>
  <c r="F4801" i="30"/>
  <c r="F4802" i="30"/>
  <c r="F4803" i="30"/>
  <c r="F4804" i="30"/>
  <c r="F4805" i="30"/>
  <c r="F4806" i="30"/>
  <c r="F4807" i="30"/>
  <c r="F4808" i="30"/>
  <c r="F4809" i="30"/>
  <c r="F4810" i="30"/>
  <c r="F4811" i="30"/>
  <c r="F4812" i="30"/>
  <c r="F4813" i="30"/>
  <c r="F4814" i="30"/>
  <c r="F4815" i="30"/>
  <c r="F4816" i="30"/>
  <c r="F4817" i="30"/>
  <c r="F4818" i="30"/>
  <c r="F4819" i="30"/>
  <c r="F4820" i="30"/>
  <c r="F4821" i="30"/>
  <c r="F4822" i="30"/>
  <c r="F4823" i="30"/>
  <c r="F4824" i="30"/>
  <c r="F4825" i="30"/>
  <c r="F4826" i="30"/>
  <c r="F4827" i="30"/>
  <c r="F4828" i="30"/>
  <c r="F4829" i="30"/>
  <c r="F4830" i="30"/>
  <c r="F4831" i="30"/>
  <c r="F4832" i="30"/>
  <c r="F4833" i="30"/>
  <c r="F4834" i="30"/>
  <c r="F4835" i="30"/>
  <c r="F4836" i="30"/>
  <c r="F4837" i="30"/>
  <c r="C4058" i="30"/>
  <c r="C4059" i="30"/>
  <c r="C4060" i="30"/>
  <c r="C4061" i="30"/>
  <c r="C4062" i="30"/>
  <c r="C4063" i="30"/>
  <c r="C4064" i="30"/>
  <c r="C4065" i="30"/>
  <c r="C4066" i="30"/>
  <c r="C4067" i="30"/>
  <c r="C4068" i="30"/>
  <c r="C4069" i="30"/>
  <c r="C4070" i="30"/>
  <c r="C4071" i="30"/>
  <c r="C4072" i="30"/>
  <c r="C4073" i="30"/>
  <c r="C4074" i="30"/>
  <c r="C4075" i="30"/>
  <c r="C4076" i="30"/>
  <c r="C4077" i="30"/>
  <c r="C4078" i="30"/>
  <c r="C4079" i="30"/>
  <c r="C4080" i="30"/>
  <c r="C4081" i="30"/>
  <c r="C4082" i="30"/>
  <c r="C4083" i="30"/>
  <c r="C4084" i="30"/>
  <c r="C4085" i="30"/>
  <c r="C4086" i="30"/>
  <c r="C4087" i="30"/>
  <c r="C4088" i="30"/>
  <c r="C4089" i="30"/>
  <c r="C4090" i="30"/>
  <c r="C4091" i="30"/>
  <c r="C4092" i="30"/>
  <c r="C4093" i="30"/>
  <c r="C4094" i="30"/>
  <c r="C4095" i="30"/>
  <c r="C4096" i="30"/>
  <c r="C4097" i="30"/>
  <c r="C4098" i="30"/>
  <c r="C4099" i="30"/>
  <c r="C4100" i="30"/>
  <c r="C4101" i="30"/>
  <c r="C4102" i="30"/>
  <c r="C4103" i="30"/>
  <c r="C4104" i="30"/>
  <c r="C4105" i="30"/>
  <c r="C4106" i="30"/>
  <c r="C4107" i="30"/>
  <c r="C4108" i="30"/>
  <c r="C4109" i="30"/>
  <c r="C4110" i="30"/>
  <c r="C4111" i="30"/>
  <c r="C4112" i="30"/>
  <c r="C4113" i="30"/>
  <c r="C4114" i="30"/>
  <c r="C4115" i="30"/>
  <c r="C4116" i="30"/>
  <c r="C4117" i="30"/>
  <c r="C4118" i="30"/>
  <c r="C4119" i="30"/>
  <c r="C4120" i="30"/>
  <c r="C4121" i="30"/>
  <c r="C4122" i="30"/>
  <c r="C4123" i="30"/>
  <c r="C4124" i="30"/>
  <c r="C4125" i="30"/>
  <c r="C4126" i="30"/>
  <c r="C4127" i="30"/>
  <c r="C4128" i="30"/>
  <c r="C4129" i="30"/>
  <c r="C4130" i="30"/>
  <c r="C4131" i="30"/>
  <c r="C4132" i="30"/>
  <c r="C4133" i="30"/>
  <c r="C4134" i="30"/>
  <c r="C4135" i="30"/>
  <c r="C4136" i="30"/>
  <c r="C4137" i="30"/>
  <c r="C4138" i="30"/>
  <c r="C4139" i="30"/>
  <c r="C4140" i="30"/>
  <c r="C4141" i="30"/>
  <c r="C4142" i="30"/>
  <c r="C4143" i="30"/>
  <c r="C4144" i="30"/>
  <c r="C4145" i="30"/>
  <c r="C4146" i="30"/>
  <c r="C4147" i="30"/>
  <c r="C4148" i="30"/>
  <c r="C4149" i="30"/>
  <c r="C4150" i="30"/>
  <c r="C4151" i="30"/>
  <c r="C4152" i="30"/>
  <c r="C4153" i="30"/>
  <c r="C4154" i="30"/>
  <c r="C4155" i="30"/>
  <c r="C4156" i="30"/>
  <c r="C4157" i="30"/>
  <c r="C4158" i="30"/>
  <c r="C4159" i="30"/>
  <c r="C4160" i="30"/>
  <c r="C4161" i="30"/>
  <c r="C4162" i="30"/>
  <c r="C4163" i="30"/>
  <c r="C4164" i="30"/>
  <c r="C4165" i="30"/>
  <c r="C4166" i="30"/>
  <c r="C4167" i="30"/>
  <c r="C4168" i="30"/>
  <c r="C4169" i="30"/>
  <c r="C4170" i="30"/>
  <c r="C4171" i="30"/>
  <c r="C4172" i="30"/>
  <c r="C4173" i="30"/>
  <c r="C4174" i="30"/>
  <c r="C4175" i="30"/>
  <c r="C4176" i="30"/>
  <c r="C4177" i="30"/>
  <c r="C4178" i="30"/>
  <c r="C4179" i="30"/>
  <c r="C4180" i="30"/>
  <c r="C4181" i="30"/>
  <c r="C4182" i="30"/>
  <c r="C4183" i="30"/>
  <c r="C4184" i="30"/>
  <c r="C4185" i="30"/>
  <c r="C4186" i="30"/>
  <c r="C4187" i="30"/>
  <c r="C4188" i="30"/>
  <c r="C4189" i="30"/>
  <c r="C4190" i="30"/>
  <c r="C4191" i="30"/>
  <c r="C4192" i="30"/>
  <c r="C4193" i="30"/>
  <c r="C4194" i="30"/>
  <c r="C4195" i="30"/>
  <c r="C4196" i="30"/>
  <c r="C4197" i="30"/>
  <c r="C4198" i="30"/>
  <c r="C4199" i="30"/>
  <c r="C4200" i="30"/>
  <c r="C4201" i="30"/>
  <c r="C4202" i="30"/>
  <c r="C4203" i="30"/>
  <c r="C4204" i="30"/>
  <c r="C4205" i="30"/>
  <c r="C4206" i="30"/>
  <c r="C4207" i="30"/>
  <c r="C4208" i="30"/>
  <c r="C4209" i="30"/>
  <c r="C4210" i="30"/>
  <c r="C4211" i="30"/>
  <c r="C4212" i="30"/>
  <c r="C4213" i="30"/>
  <c r="C4214" i="30"/>
  <c r="C4215" i="30"/>
  <c r="C4216" i="30"/>
  <c r="C4217" i="30"/>
  <c r="C4218" i="30"/>
  <c r="C4219" i="30"/>
  <c r="C4220" i="30"/>
  <c r="C4221" i="30"/>
  <c r="C4222" i="30"/>
  <c r="C4223" i="30"/>
  <c r="C4224" i="30"/>
  <c r="C4225" i="30"/>
  <c r="C4226" i="30"/>
  <c r="C4227" i="30"/>
  <c r="C4228" i="30"/>
  <c r="C4229" i="30"/>
  <c r="C4230" i="30"/>
  <c r="C4231" i="30"/>
  <c r="C4232" i="30"/>
  <c r="C4233" i="30"/>
  <c r="C4234" i="30"/>
  <c r="C4235" i="30"/>
  <c r="C4236" i="30"/>
  <c r="C4237" i="30"/>
  <c r="C4238" i="30"/>
  <c r="C4239" i="30"/>
  <c r="C4240" i="30"/>
  <c r="C4241" i="30"/>
  <c r="C4242" i="30"/>
  <c r="C4243" i="30"/>
  <c r="C4244" i="30"/>
  <c r="C4245" i="30"/>
  <c r="C4246" i="30"/>
  <c r="C4247" i="30"/>
  <c r="C4248" i="30"/>
  <c r="C4249" i="30"/>
  <c r="C4250" i="30"/>
  <c r="C4251" i="30"/>
  <c r="C4252" i="30"/>
  <c r="C4253" i="30"/>
  <c r="C4254" i="30"/>
  <c r="C4255" i="30"/>
  <c r="C4256" i="30"/>
  <c r="C4257" i="30"/>
  <c r="C4258" i="30"/>
  <c r="C4259" i="30"/>
  <c r="C4260" i="30"/>
  <c r="C4261" i="30"/>
  <c r="C4262" i="30"/>
  <c r="C4263" i="30"/>
  <c r="C4264" i="30"/>
  <c r="C4265" i="30"/>
  <c r="C4266" i="30"/>
  <c r="C4267" i="30"/>
  <c r="C4268" i="30"/>
  <c r="C4269" i="30"/>
  <c r="C4270" i="30"/>
  <c r="C4271" i="30"/>
  <c r="C4272" i="30"/>
  <c r="C4273" i="30"/>
  <c r="C4274" i="30"/>
  <c r="C4275" i="30"/>
  <c r="C4276" i="30"/>
  <c r="C4277" i="30"/>
  <c r="C4278" i="30"/>
  <c r="C4279" i="30"/>
  <c r="C4280" i="30"/>
  <c r="C4281" i="30"/>
  <c r="C4282" i="30"/>
  <c r="C4283" i="30"/>
  <c r="C4284" i="30"/>
  <c r="C4285" i="30"/>
  <c r="C4286" i="30"/>
  <c r="C4287" i="30"/>
  <c r="C4288" i="30"/>
  <c r="C4289" i="30"/>
  <c r="C4290" i="30"/>
  <c r="C4291" i="30"/>
  <c r="C4292" i="30"/>
  <c r="C4293" i="30"/>
  <c r="C4294" i="30"/>
  <c r="C4295" i="30"/>
  <c r="C4296" i="30"/>
  <c r="C4297" i="30"/>
  <c r="C4298" i="30"/>
  <c r="C4299" i="30"/>
  <c r="C4300" i="30"/>
  <c r="C4301" i="30"/>
  <c r="C4302" i="30"/>
  <c r="C4303" i="30"/>
  <c r="C4304" i="30"/>
  <c r="C4305" i="30"/>
  <c r="C4306" i="30"/>
  <c r="C4307" i="30"/>
  <c r="C4308" i="30"/>
  <c r="C4309" i="30"/>
  <c r="C4310" i="30"/>
  <c r="C4311" i="30"/>
  <c r="C4312" i="30"/>
  <c r="C4313" i="30"/>
  <c r="C4314" i="30"/>
  <c r="C4315" i="30"/>
  <c r="C4316" i="30"/>
  <c r="C4317" i="30"/>
  <c r="C4318" i="30"/>
  <c r="C4319" i="30"/>
  <c r="C4320" i="30"/>
  <c r="C4321" i="30"/>
  <c r="C4322" i="30"/>
  <c r="C4323" i="30"/>
  <c r="C4324" i="30"/>
  <c r="C4325" i="30"/>
  <c r="C4326" i="30"/>
  <c r="C4327" i="30"/>
  <c r="C4328" i="30"/>
  <c r="C4329" i="30"/>
  <c r="C4330" i="30"/>
  <c r="C4331" i="30"/>
  <c r="C4332" i="30"/>
  <c r="C4333" i="30"/>
  <c r="C4334" i="30"/>
  <c r="C4335" i="30"/>
  <c r="C4336" i="30"/>
  <c r="C4337" i="30"/>
  <c r="C4338" i="30"/>
  <c r="C4339" i="30"/>
  <c r="C4340" i="30"/>
  <c r="C4341" i="30"/>
  <c r="C4342" i="30"/>
  <c r="C4343" i="30"/>
  <c r="C4344" i="30"/>
  <c r="C4345" i="30"/>
  <c r="C4346" i="30"/>
  <c r="C4347" i="30"/>
  <c r="C4348" i="30"/>
  <c r="C4349" i="30"/>
  <c r="C4350" i="30"/>
  <c r="C4351" i="30"/>
  <c r="C4352" i="30"/>
  <c r="C4353" i="30"/>
  <c r="C4354" i="30"/>
  <c r="C4355" i="30"/>
  <c r="C4356" i="30"/>
  <c r="C4357" i="30"/>
  <c r="C4358" i="30"/>
  <c r="C4359" i="30"/>
  <c r="C4360" i="30"/>
  <c r="C4361" i="30"/>
  <c r="C4362" i="30"/>
  <c r="C4363" i="30"/>
  <c r="C4364" i="30"/>
  <c r="C4365" i="30"/>
  <c r="C4366" i="30"/>
  <c r="C4367" i="30"/>
  <c r="C4368" i="30"/>
  <c r="C4369" i="30"/>
  <c r="C4370" i="30"/>
  <c r="C4371" i="30"/>
  <c r="C4372" i="30"/>
  <c r="C4373" i="30"/>
  <c r="C4374" i="30"/>
  <c r="C4375" i="30"/>
  <c r="C4376" i="30"/>
  <c r="C4377" i="30"/>
  <c r="C4378" i="30"/>
  <c r="C4379" i="30"/>
  <c r="C4380" i="30"/>
  <c r="C4381" i="30"/>
  <c r="C4382" i="30"/>
  <c r="C4383" i="30"/>
  <c r="C4384" i="30"/>
  <c r="C4385" i="30"/>
  <c r="C4386" i="30"/>
  <c r="C4387" i="30"/>
  <c r="C4388" i="30"/>
  <c r="C4389" i="30"/>
  <c r="C4390" i="30"/>
  <c r="C4391" i="30"/>
  <c r="C4392" i="30"/>
  <c r="C4393" i="30"/>
  <c r="C4394" i="30"/>
  <c r="C4395" i="30"/>
  <c r="C4396" i="30"/>
  <c r="C4397" i="30"/>
  <c r="C4398" i="30"/>
  <c r="C4399" i="30"/>
  <c r="C4400" i="30"/>
  <c r="C4401" i="30"/>
  <c r="C4402" i="30"/>
  <c r="C4403" i="30"/>
  <c r="C4404" i="30"/>
  <c r="C4405" i="30"/>
  <c r="C4406" i="30"/>
  <c r="C4407" i="30"/>
  <c r="C4408" i="30"/>
  <c r="C4409" i="30"/>
  <c r="C4410" i="30"/>
  <c r="C4411" i="30"/>
  <c r="C4412" i="30"/>
  <c r="C4413" i="30"/>
  <c r="C4414" i="30"/>
  <c r="C4415" i="30"/>
  <c r="C4416" i="30"/>
  <c r="C4417" i="30"/>
  <c r="C4418" i="30"/>
  <c r="C4419" i="30"/>
  <c r="C4420" i="30"/>
  <c r="C4421" i="30"/>
  <c r="C4422" i="30"/>
  <c r="C4423" i="30"/>
  <c r="C4424" i="30"/>
  <c r="C4425" i="30"/>
  <c r="C4426" i="30"/>
  <c r="C4427" i="30"/>
  <c r="C4428" i="30"/>
  <c r="C4429" i="30"/>
  <c r="C4430" i="30"/>
  <c r="C4431" i="30"/>
  <c r="C4432" i="30"/>
  <c r="C4433" i="30"/>
  <c r="C4434" i="30"/>
  <c r="C4435" i="30"/>
  <c r="C4436" i="30"/>
  <c r="C4437" i="30"/>
  <c r="C4438" i="30"/>
  <c r="C4439" i="30"/>
  <c r="C4440" i="30"/>
  <c r="C4441" i="30"/>
  <c r="C4442" i="30"/>
  <c r="C4443" i="30"/>
  <c r="C4444" i="30"/>
  <c r="C4445" i="30"/>
  <c r="C4446" i="30"/>
  <c r="C4447" i="30"/>
  <c r="C4448" i="30"/>
  <c r="C4449" i="30"/>
  <c r="C4450" i="30"/>
  <c r="C4451" i="30"/>
  <c r="C4452" i="30"/>
  <c r="C4453" i="30"/>
  <c r="C4454" i="30"/>
  <c r="C4455" i="30"/>
  <c r="C4456" i="30"/>
  <c r="C4457" i="30"/>
  <c r="C4458" i="30"/>
  <c r="C4459" i="30"/>
  <c r="C4460" i="30"/>
  <c r="C4461" i="30"/>
  <c r="C4462" i="30"/>
  <c r="C4463" i="30"/>
  <c r="C4464" i="30"/>
  <c r="C4465" i="30"/>
  <c r="C4466" i="30"/>
  <c r="C4467" i="30"/>
  <c r="C4468" i="30"/>
  <c r="C4469" i="30"/>
  <c r="C4470" i="30"/>
  <c r="C4471" i="30"/>
  <c r="C4472" i="30"/>
  <c r="C4473" i="30"/>
  <c r="C4474" i="30"/>
  <c r="C4475" i="30"/>
  <c r="C4476" i="30"/>
  <c r="C4477" i="30"/>
  <c r="C4478" i="30"/>
  <c r="C4479" i="30"/>
  <c r="C4480" i="30"/>
  <c r="C4481" i="30"/>
  <c r="C4482" i="30"/>
  <c r="C4483" i="30"/>
  <c r="C4484" i="30"/>
  <c r="C4485" i="30"/>
  <c r="C4486" i="30"/>
  <c r="C4487" i="30"/>
  <c r="C4488" i="30"/>
  <c r="C4489" i="30"/>
  <c r="C4490" i="30"/>
  <c r="C4491" i="30"/>
  <c r="C4492" i="30"/>
  <c r="C4493" i="30"/>
  <c r="C4494" i="30"/>
  <c r="C4495" i="30"/>
  <c r="C4496" i="30"/>
  <c r="C4497" i="30"/>
  <c r="C4498" i="30"/>
  <c r="C4499" i="30"/>
  <c r="C4500" i="30"/>
  <c r="C4501" i="30"/>
  <c r="C4502" i="30"/>
  <c r="C4503" i="30"/>
  <c r="C4504" i="30"/>
  <c r="C4505" i="30"/>
  <c r="C4506" i="30"/>
  <c r="C4507" i="30"/>
  <c r="C4508" i="30"/>
  <c r="C4509" i="30"/>
  <c r="C4510" i="30"/>
  <c r="C4511" i="30"/>
  <c r="C4512" i="30"/>
  <c r="C4513" i="30"/>
  <c r="C4514" i="30"/>
  <c r="C4515" i="30"/>
  <c r="C4516" i="30"/>
  <c r="C4517" i="30"/>
  <c r="C4518" i="30"/>
  <c r="C4519" i="30"/>
  <c r="C4520" i="30"/>
  <c r="C4521" i="30"/>
  <c r="C4522" i="30"/>
  <c r="C4523" i="30"/>
  <c r="C4524" i="30"/>
  <c r="C4525" i="30"/>
  <c r="C4526" i="30"/>
  <c r="C4527" i="30"/>
  <c r="C4528" i="30"/>
  <c r="C4529" i="30"/>
  <c r="C4530" i="30"/>
  <c r="C4531" i="30"/>
  <c r="C4532" i="30"/>
  <c r="C4533" i="30"/>
  <c r="C4534" i="30"/>
  <c r="C4535" i="30"/>
  <c r="C4536" i="30"/>
  <c r="C4537" i="30"/>
  <c r="C4538" i="30"/>
  <c r="C4539" i="30"/>
  <c r="C4540" i="30"/>
  <c r="C4541" i="30"/>
  <c r="C4542" i="30"/>
  <c r="C4543" i="30"/>
  <c r="C4544" i="30"/>
  <c r="C4545" i="30"/>
  <c r="C4546" i="30"/>
  <c r="C4547" i="30"/>
  <c r="C4548" i="30"/>
  <c r="C4549" i="30"/>
  <c r="C4550" i="30"/>
  <c r="C4551" i="30"/>
  <c r="C4552" i="30"/>
  <c r="C4553" i="30"/>
  <c r="C4554" i="30"/>
  <c r="C4555" i="30"/>
  <c r="C4556" i="30"/>
  <c r="C4557" i="30"/>
  <c r="C4558" i="30"/>
  <c r="C4559" i="30"/>
  <c r="C4560" i="30"/>
  <c r="C4561" i="30"/>
  <c r="C4562" i="30"/>
  <c r="C4563" i="30"/>
  <c r="C4564" i="30"/>
  <c r="C4565" i="30"/>
  <c r="C4566" i="30"/>
  <c r="C4567" i="30"/>
  <c r="C4568" i="30"/>
  <c r="C4569" i="30"/>
  <c r="C4570" i="30"/>
  <c r="C4571" i="30"/>
  <c r="C4572" i="30"/>
  <c r="C4573" i="30"/>
  <c r="C4574" i="30"/>
  <c r="C4575" i="30"/>
  <c r="C4576" i="30"/>
  <c r="C4577" i="30"/>
  <c r="C4578" i="30"/>
  <c r="C4579" i="30"/>
  <c r="C4580" i="30"/>
  <c r="C4581" i="30"/>
  <c r="C4582" i="30"/>
  <c r="C4583" i="30"/>
  <c r="C4584" i="30"/>
  <c r="C4585" i="30"/>
  <c r="C4586" i="30"/>
  <c r="C4587" i="30"/>
  <c r="C4588" i="30"/>
  <c r="C4589" i="30"/>
  <c r="C4590" i="30"/>
  <c r="C4591" i="30"/>
  <c r="C4592" i="30"/>
  <c r="C4593" i="30"/>
  <c r="C4594" i="30"/>
  <c r="C4595" i="30"/>
  <c r="C4596" i="30"/>
  <c r="C4597" i="30"/>
  <c r="C4598" i="30"/>
  <c r="C4599" i="30"/>
  <c r="C4600" i="30"/>
  <c r="C4601" i="30"/>
  <c r="C4602" i="30"/>
  <c r="C4603" i="30"/>
  <c r="C4604" i="30"/>
  <c r="C4605" i="30"/>
  <c r="C4606" i="30"/>
  <c r="C4607" i="30"/>
  <c r="C4608" i="30"/>
  <c r="C4609" i="30"/>
  <c r="C4610" i="30"/>
  <c r="C4611" i="30"/>
  <c r="C4612" i="30"/>
  <c r="C4613" i="30"/>
  <c r="C4614" i="30"/>
  <c r="C4615" i="30"/>
  <c r="C4616" i="30"/>
  <c r="C4617" i="30"/>
  <c r="C4618" i="30"/>
  <c r="C4619" i="30"/>
  <c r="C4620" i="30"/>
  <c r="C4621" i="30"/>
  <c r="C4622" i="30"/>
  <c r="C4623" i="30"/>
  <c r="C4624" i="30"/>
  <c r="C4625" i="30"/>
  <c r="C4626" i="30"/>
  <c r="C4627" i="30"/>
  <c r="C4628" i="30"/>
  <c r="C4629" i="30"/>
  <c r="C4630" i="30"/>
  <c r="C4631" i="30"/>
  <c r="C4632" i="30"/>
  <c r="C4633" i="30"/>
  <c r="C4634" i="30"/>
  <c r="C4635" i="30"/>
  <c r="C4636" i="30"/>
  <c r="C4637" i="30"/>
  <c r="C4638" i="30"/>
  <c r="C4639" i="30"/>
  <c r="C4640" i="30"/>
  <c r="C4641" i="30"/>
  <c r="C4642" i="30"/>
  <c r="C4643" i="30"/>
  <c r="C4644" i="30"/>
  <c r="C4645" i="30"/>
  <c r="C4646" i="30"/>
  <c r="C4647" i="30"/>
  <c r="C4648" i="30"/>
  <c r="C4649" i="30"/>
  <c r="C4650" i="30"/>
  <c r="C4651" i="30"/>
  <c r="C4652" i="30"/>
  <c r="C4653" i="30"/>
  <c r="C4654" i="30"/>
  <c r="C4655" i="30"/>
  <c r="C4656" i="30"/>
  <c r="C4657" i="30"/>
  <c r="C4658" i="30"/>
  <c r="C4659" i="30"/>
  <c r="C4660" i="30"/>
  <c r="C4661" i="30"/>
  <c r="C4662" i="30"/>
  <c r="C4663" i="30"/>
  <c r="C4664" i="30"/>
  <c r="C4665" i="30"/>
  <c r="C4666" i="30"/>
  <c r="C4667" i="30"/>
  <c r="C4668" i="30"/>
  <c r="C4669" i="30"/>
  <c r="C4670" i="30"/>
  <c r="C4671" i="30"/>
  <c r="C4672" i="30"/>
  <c r="C4673" i="30"/>
  <c r="C4674" i="30"/>
  <c r="C4675" i="30"/>
  <c r="C4676" i="30"/>
  <c r="C4677" i="30"/>
  <c r="C4678" i="30"/>
  <c r="C4679" i="30"/>
  <c r="C4680" i="30"/>
  <c r="C4681" i="30"/>
  <c r="C4682" i="30"/>
  <c r="C4683" i="30"/>
  <c r="C4684" i="30"/>
  <c r="C4685" i="30"/>
  <c r="C4686" i="30"/>
  <c r="C4687" i="30"/>
  <c r="C4688" i="30"/>
  <c r="C4689" i="30"/>
  <c r="C4690" i="30"/>
  <c r="C4691" i="30"/>
  <c r="C4692" i="30"/>
  <c r="C4693" i="30"/>
  <c r="C4694" i="30"/>
  <c r="C4695" i="30"/>
  <c r="C4696" i="30"/>
  <c r="C4697" i="30"/>
  <c r="C4698" i="30"/>
  <c r="C4699" i="30"/>
  <c r="C4700" i="30"/>
  <c r="C4701" i="30"/>
  <c r="C4702" i="30"/>
  <c r="C4703" i="30"/>
  <c r="C4704" i="30"/>
  <c r="C4705" i="30"/>
  <c r="C4706" i="30"/>
  <c r="C4707" i="30"/>
  <c r="C4708" i="30"/>
  <c r="C4709" i="30"/>
  <c r="C4710" i="30"/>
  <c r="C4711" i="30"/>
  <c r="C4712" i="30"/>
  <c r="C4713" i="30"/>
  <c r="C4714" i="30"/>
  <c r="C4715" i="30"/>
  <c r="C4716" i="30"/>
  <c r="C4717" i="30"/>
  <c r="C4718" i="30"/>
  <c r="C4719" i="30"/>
  <c r="C4720" i="30"/>
  <c r="C4721" i="30"/>
  <c r="C4722" i="30"/>
  <c r="C4723" i="30"/>
  <c r="C4724" i="30"/>
  <c r="C4725" i="30"/>
  <c r="C4726" i="30"/>
  <c r="C4727" i="30"/>
  <c r="C4728" i="30"/>
  <c r="C4729" i="30"/>
  <c r="C4730" i="30"/>
  <c r="C4731" i="30"/>
  <c r="C4732" i="30"/>
  <c r="C4733" i="30"/>
  <c r="C4734" i="30"/>
  <c r="C4735" i="30"/>
  <c r="C4736" i="30"/>
  <c r="C4737" i="30"/>
  <c r="C4738" i="30"/>
  <c r="C4739" i="30"/>
  <c r="C4740" i="30"/>
  <c r="C4741" i="30"/>
  <c r="C4742" i="30"/>
  <c r="C4743" i="30"/>
  <c r="C4744" i="30"/>
  <c r="C4745" i="30"/>
  <c r="C4746" i="30"/>
  <c r="C4747" i="30"/>
  <c r="C4748" i="30"/>
  <c r="C4749" i="30"/>
  <c r="C4750" i="30"/>
  <c r="C4751" i="30"/>
  <c r="C4752" i="30"/>
  <c r="C4753" i="30"/>
  <c r="C4754" i="30"/>
  <c r="C4755" i="30"/>
  <c r="C4756" i="30"/>
  <c r="C4757" i="30"/>
  <c r="C4758" i="30"/>
  <c r="C4759" i="30"/>
  <c r="C4760" i="30"/>
  <c r="C4761" i="30"/>
  <c r="C4762" i="30"/>
  <c r="C4763" i="30"/>
  <c r="C4764" i="30"/>
  <c r="C4765" i="30"/>
  <c r="C4766" i="30"/>
  <c r="C4767" i="30"/>
  <c r="C4768" i="30"/>
  <c r="C4769" i="30"/>
  <c r="C4770" i="30"/>
  <c r="C4771" i="30"/>
  <c r="C4772" i="30"/>
  <c r="C4773" i="30"/>
  <c r="C4774" i="30"/>
  <c r="C4775" i="30"/>
  <c r="C4776" i="30"/>
  <c r="C4777" i="30"/>
  <c r="C4778" i="30"/>
  <c r="C4779" i="30"/>
  <c r="C4780" i="30"/>
  <c r="C4781" i="30"/>
  <c r="C4782" i="30"/>
  <c r="C4783" i="30"/>
  <c r="C4784" i="30"/>
  <c r="C4785" i="30"/>
  <c r="C4786" i="30"/>
  <c r="C4787" i="30"/>
  <c r="C4788" i="30"/>
  <c r="C4789" i="30"/>
  <c r="C4790" i="30"/>
  <c r="C4791" i="30"/>
  <c r="C4792" i="30"/>
  <c r="C4793" i="30"/>
  <c r="C4794" i="30"/>
  <c r="C4795" i="30"/>
  <c r="C4796" i="30"/>
  <c r="C4797" i="30"/>
  <c r="C4798" i="30"/>
  <c r="C4799" i="30"/>
  <c r="C4800" i="30"/>
  <c r="C4801" i="30"/>
  <c r="C4802" i="30"/>
  <c r="C4803" i="30"/>
  <c r="C4804" i="30"/>
  <c r="C4805" i="30"/>
  <c r="C4806" i="30"/>
  <c r="C4807" i="30"/>
  <c r="C4808" i="30"/>
  <c r="C4809" i="30"/>
  <c r="C4810" i="30"/>
  <c r="C4811" i="30"/>
  <c r="C4812" i="30"/>
  <c r="C4813" i="30"/>
  <c r="C4814" i="30"/>
  <c r="C4815" i="30"/>
  <c r="C4816" i="30"/>
  <c r="C4817" i="30"/>
  <c r="C4818" i="30"/>
  <c r="C4819" i="30"/>
  <c r="C4820" i="30"/>
  <c r="C4821" i="30"/>
  <c r="C4822" i="30"/>
  <c r="C4823" i="30"/>
  <c r="C4824" i="30"/>
  <c r="C4825" i="30"/>
  <c r="C4826" i="30"/>
  <c r="C4827" i="30"/>
  <c r="C4828" i="30"/>
  <c r="C4829" i="30"/>
  <c r="C4830" i="30"/>
  <c r="C4831" i="30"/>
  <c r="C4832" i="30"/>
  <c r="C4833" i="30"/>
  <c r="C4834" i="30"/>
  <c r="C4835" i="30"/>
  <c r="C4836" i="30"/>
  <c r="C4837" i="30"/>
  <c r="B4058" i="30"/>
  <c r="B4059" i="30"/>
  <c r="B4060" i="30"/>
  <c r="B4061" i="30"/>
  <c r="B4062" i="30"/>
  <c r="B4063" i="30"/>
  <c r="B4064" i="30"/>
  <c r="B4065" i="30"/>
  <c r="B4066" i="30"/>
  <c r="B4067" i="30"/>
  <c r="B4068" i="30"/>
  <c r="B4069" i="30"/>
  <c r="B4070" i="30"/>
  <c r="B4071" i="30"/>
  <c r="B4072" i="30"/>
  <c r="B4073" i="30"/>
  <c r="B4074" i="30"/>
  <c r="B4075" i="30"/>
  <c r="B4076" i="30"/>
  <c r="B4077" i="30"/>
  <c r="B4078" i="30"/>
  <c r="B4079" i="30"/>
  <c r="B4080" i="30"/>
  <c r="B4081" i="30"/>
  <c r="B4082" i="30"/>
  <c r="B4083" i="30"/>
  <c r="B4084" i="30"/>
  <c r="B4085" i="30"/>
  <c r="B4086" i="30"/>
  <c r="B4087" i="30"/>
  <c r="B4088" i="30"/>
  <c r="B4089" i="30"/>
  <c r="B4090" i="30"/>
  <c r="B4091" i="30"/>
  <c r="B4092" i="30"/>
  <c r="B4093" i="30"/>
  <c r="B4094" i="30"/>
  <c r="B4095" i="30"/>
  <c r="B4096" i="30"/>
  <c r="B4097" i="30"/>
  <c r="B4098" i="30"/>
  <c r="B4099" i="30"/>
  <c r="B4100" i="30"/>
  <c r="B4101" i="30"/>
  <c r="B4102" i="30"/>
  <c r="B4103" i="30"/>
  <c r="B4104" i="30"/>
  <c r="B4105" i="30"/>
  <c r="B4106" i="30"/>
  <c r="B4107" i="30"/>
  <c r="B4108" i="30"/>
  <c r="B4109" i="30"/>
  <c r="B4110" i="30"/>
  <c r="B4111" i="30"/>
  <c r="B4112" i="30"/>
  <c r="B4113" i="30"/>
  <c r="B4114" i="30"/>
  <c r="B4115" i="30"/>
  <c r="B4116" i="30"/>
  <c r="B4117" i="30"/>
  <c r="B4118" i="30"/>
  <c r="B4119" i="30"/>
  <c r="B4120" i="30"/>
  <c r="B4121" i="30"/>
  <c r="B4122" i="30"/>
  <c r="B4123" i="30"/>
  <c r="B4124" i="30"/>
  <c r="B4125" i="30"/>
  <c r="B4126" i="30"/>
  <c r="B4127" i="30"/>
  <c r="B4128" i="30"/>
  <c r="B4129" i="30"/>
  <c r="B4130" i="30"/>
  <c r="B4131" i="30"/>
  <c r="B4132" i="30"/>
  <c r="B4133" i="30"/>
  <c r="B4134" i="30"/>
  <c r="B4135" i="30"/>
  <c r="B4136" i="30"/>
  <c r="B4137" i="30"/>
  <c r="B4138" i="30"/>
  <c r="B4139" i="30"/>
  <c r="B4140" i="30"/>
  <c r="B4141" i="30"/>
  <c r="B4142" i="30"/>
  <c r="B4143" i="30"/>
  <c r="B4144" i="30"/>
  <c r="B4145" i="30"/>
  <c r="B4146" i="30"/>
  <c r="B4147" i="30"/>
  <c r="B4148" i="30"/>
  <c r="B4149" i="30"/>
  <c r="B4150" i="30"/>
  <c r="B4151" i="30"/>
  <c r="B4152" i="30"/>
  <c r="B4153" i="30"/>
  <c r="B4154" i="30"/>
  <c r="B4155" i="30"/>
  <c r="B4156" i="30"/>
  <c r="B4157" i="30"/>
  <c r="B4158" i="30"/>
  <c r="B4159" i="30"/>
  <c r="B4160" i="30"/>
  <c r="B4161" i="30"/>
  <c r="B4162" i="30"/>
  <c r="B4163" i="30"/>
  <c r="B4164" i="30"/>
  <c r="B4165" i="30"/>
  <c r="B4166" i="30"/>
  <c r="B4167" i="30"/>
  <c r="B4168" i="30"/>
  <c r="B4169" i="30"/>
  <c r="B4170" i="30"/>
  <c r="B4171" i="30"/>
  <c r="B4172" i="30"/>
  <c r="B4173" i="30"/>
  <c r="B4174" i="30"/>
  <c r="B4175" i="30"/>
  <c r="B4176" i="30"/>
  <c r="B4177" i="30"/>
  <c r="B4178" i="30"/>
  <c r="B4179" i="30"/>
  <c r="B4180" i="30"/>
  <c r="B4181" i="30"/>
  <c r="B4182" i="30"/>
  <c r="B4183" i="30"/>
  <c r="B4184" i="30"/>
  <c r="B4185" i="30"/>
  <c r="B4186" i="30"/>
  <c r="B4187" i="30"/>
  <c r="B4188" i="30"/>
  <c r="B4189" i="30"/>
  <c r="B4190" i="30"/>
  <c r="B4191" i="30"/>
  <c r="B4192" i="30"/>
  <c r="B4193" i="30"/>
  <c r="B4194" i="30"/>
  <c r="B4195" i="30"/>
  <c r="B4196" i="30"/>
  <c r="B4197" i="30"/>
  <c r="B4198" i="30"/>
  <c r="B4199" i="30"/>
  <c r="B4200" i="30"/>
  <c r="B4201" i="30"/>
  <c r="B4202" i="30"/>
  <c r="B4203" i="30"/>
  <c r="B4204" i="30"/>
  <c r="B4205" i="30"/>
  <c r="B4206" i="30"/>
  <c r="B4207" i="30"/>
  <c r="B4208" i="30"/>
  <c r="B4209" i="30"/>
  <c r="B4210" i="30"/>
  <c r="B4211" i="30"/>
  <c r="B4212" i="30"/>
  <c r="B4213" i="30"/>
  <c r="B4214" i="30"/>
  <c r="B4215" i="30"/>
  <c r="B4216" i="30"/>
  <c r="B4217" i="30"/>
  <c r="B4218" i="30"/>
  <c r="B4219" i="30"/>
  <c r="B4220" i="30"/>
  <c r="B4221" i="30"/>
  <c r="B4222" i="30"/>
  <c r="B4223" i="30"/>
  <c r="B4224" i="30"/>
  <c r="B4225" i="30"/>
  <c r="B4226" i="30"/>
  <c r="B4227" i="30"/>
  <c r="B4228" i="30"/>
  <c r="B4229" i="30"/>
  <c r="B4230" i="30"/>
  <c r="B4231" i="30"/>
  <c r="B4232" i="30"/>
  <c r="B4233" i="30"/>
  <c r="B4234" i="30"/>
  <c r="B4235" i="30"/>
  <c r="B4236" i="30"/>
  <c r="B4237" i="30"/>
  <c r="B4238" i="30"/>
  <c r="B4239" i="30"/>
  <c r="B4240" i="30"/>
  <c r="B4241" i="30"/>
  <c r="B4242" i="30"/>
  <c r="B4243" i="30"/>
  <c r="B4244" i="30"/>
  <c r="B4245" i="30"/>
  <c r="B4246" i="30"/>
  <c r="B4247" i="30"/>
  <c r="B4248" i="30"/>
  <c r="B4249" i="30"/>
  <c r="B4250" i="30"/>
  <c r="B4251" i="30"/>
  <c r="B4252" i="30"/>
  <c r="B4253" i="30"/>
  <c r="B4254" i="30"/>
  <c r="B4255" i="30"/>
  <c r="B4256" i="30"/>
  <c r="B4257" i="30"/>
  <c r="B4258" i="30"/>
  <c r="B4259" i="30"/>
  <c r="B4260" i="30"/>
  <c r="B4261" i="30"/>
  <c r="B4262" i="30"/>
  <c r="B4263" i="30"/>
  <c r="B4264" i="30"/>
  <c r="B4265" i="30"/>
  <c r="B4266" i="30"/>
  <c r="B4267" i="30"/>
  <c r="B4268" i="30"/>
  <c r="B4269" i="30"/>
  <c r="B4270" i="30"/>
  <c r="B4271" i="30"/>
  <c r="B4272" i="30"/>
  <c r="B4273" i="30"/>
  <c r="B4274" i="30"/>
  <c r="B4275" i="30"/>
  <c r="B4276" i="30"/>
  <c r="B4277" i="30"/>
  <c r="B4278" i="30"/>
  <c r="B4279" i="30"/>
  <c r="B4280" i="30"/>
  <c r="B4281" i="30"/>
  <c r="B4282" i="30"/>
  <c r="B4283" i="30"/>
  <c r="B4284" i="30"/>
  <c r="B4285" i="30"/>
  <c r="B4286" i="30"/>
  <c r="B4287" i="30"/>
  <c r="B4288" i="30"/>
  <c r="B4289" i="30"/>
  <c r="B4290" i="30"/>
  <c r="B4291" i="30"/>
  <c r="B4292" i="30"/>
  <c r="B4293" i="30"/>
  <c r="B4294" i="30"/>
  <c r="B4295" i="30"/>
  <c r="B4296" i="30"/>
  <c r="B4297" i="30"/>
  <c r="B4298" i="30"/>
  <c r="B4299" i="30"/>
  <c r="B4300" i="30"/>
  <c r="B4301" i="30"/>
  <c r="B4302" i="30"/>
  <c r="B4303" i="30"/>
  <c r="B4304" i="30"/>
  <c r="B4305" i="30"/>
  <c r="B4306" i="30"/>
  <c r="B4307" i="30"/>
  <c r="B4308" i="30"/>
  <c r="B4309" i="30"/>
  <c r="B4310" i="30"/>
  <c r="B4311" i="30"/>
  <c r="B4312" i="30"/>
  <c r="B4313" i="30"/>
  <c r="B4314" i="30"/>
  <c r="B4315" i="30"/>
  <c r="B4316" i="30"/>
  <c r="B4317" i="30"/>
  <c r="B4318" i="30"/>
  <c r="B4319" i="30"/>
  <c r="B4320" i="30"/>
  <c r="B4321" i="30"/>
  <c r="B4322" i="30"/>
  <c r="B4323" i="30"/>
  <c r="B4324" i="30"/>
  <c r="B4325" i="30"/>
  <c r="B4326" i="30"/>
  <c r="B4327" i="30"/>
  <c r="B4328" i="30"/>
  <c r="B4329" i="30"/>
  <c r="B4330" i="30"/>
  <c r="B4331" i="30"/>
  <c r="B4332" i="30"/>
  <c r="B4333" i="30"/>
  <c r="B4334" i="30"/>
  <c r="B4335" i="30"/>
  <c r="B4336" i="30"/>
  <c r="B4337" i="30"/>
  <c r="B4338" i="30"/>
  <c r="B4339" i="30"/>
  <c r="B4340" i="30"/>
  <c r="B4341" i="30"/>
  <c r="B4342" i="30"/>
  <c r="B4343" i="30"/>
  <c r="B4344" i="30"/>
  <c r="B4345" i="30"/>
  <c r="B4346" i="30"/>
  <c r="B4347" i="30"/>
  <c r="B4348" i="30"/>
  <c r="B4349" i="30"/>
  <c r="B4350" i="30"/>
  <c r="B4351" i="30"/>
  <c r="B4352" i="30"/>
  <c r="B4353" i="30"/>
  <c r="B4354" i="30"/>
  <c r="B4355" i="30"/>
  <c r="B4356" i="30"/>
  <c r="B4357" i="30"/>
  <c r="B4358" i="30"/>
  <c r="B4359" i="30"/>
  <c r="B4360" i="30"/>
  <c r="B4361" i="30"/>
  <c r="B4362" i="30"/>
  <c r="B4363" i="30"/>
  <c r="B4364" i="30"/>
  <c r="B4365" i="30"/>
  <c r="B4366" i="30"/>
  <c r="B4367" i="30"/>
  <c r="B4368" i="30"/>
  <c r="B4369" i="30"/>
  <c r="B4370" i="30"/>
  <c r="B4371" i="30"/>
  <c r="B4372" i="30"/>
  <c r="B4373" i="30"/>
  <c r="B4374" i="30"/>
  <c r="B4375" i="30"/>
  <c r="B4376" i="30"/>
  <c r="B4377" i="30"/>
  <c r="B4378" i="30"/>
  <c r="B4379" i="30"/>
  <c r="B4380" i="30"/>
  <c r="B4381" i="30"/>
  <c r="B4382" i="30"/>
  <c r="B4383" i="30"/>
  <c r="B4384" i="30"/>
  <c r="B4385" i="30"/>
  <c r="B4386" i="30"/>
  <c r="B4387" i="30"/>
  <c r="B4388" i="30"/>
  <c r="B4389" i="30"/>
  <c r="B4390" i="30"/>
  <c r="B4391" i="30"/>
  <c r="B4392" i="30"/>
  <c r="B4393" i="30"/>
  <c r="B4394" i="30"/>
  <c r="B4395" i="30"/>
  <c r="B4396" i="30"/>
  <c r="B4397" i="30"/>
  <c r="B4398" i="30"/>
  <c r="B4399" i="30"/>
  <c r="B4400" i="30"/>
  <c r="B4401" i="30"/>
  <c r="B4402" i="30"/>
  <c r="B4403" i="30"/>
  <c r="B4404" i="30"/>
  <c r="B4405" i="30"/>
  <c r="B4406" i="30"/>
  <c r="B4407" i="30"/>
  <c r="B4408" i="30"/>
  <c r="B4409" i="30"/>
  <c r="B4410" i="30"/>
  <c r="B4411" i="30"/>
  <c r="B4412" i="30"/>
  <c r="B4413" i="30"/>
  <c r="B4414" i="30"/>
  <c r="B4415" i="30"/>
  <c r="B4416" i="30"/>
  <c r="B4417" i="30"/>
  <c r="B4418" i="30"/>
  <c r="B4419" i="30"/>
  <c r="B4420" i="30"/>
  <c r="B4421" i="30"/>
  <c r="B4422" i="30"/>
  <c r="B4423" i="30"/>
  <c r="B4424" i="30"/>
  <c r="B4425" i="30"/>
  <c r="B4426" i="30"/>
  <c r="B4427" i="30"/>
  <c r="B4428" i="30"/>
  <c r="B4429" i="30"/>
  <c r="B4430" i="30"/>
  <c r="B4431" i="30"/>
  <c r="B4432" i="30"/>
  <c r="B4433" i="30"/>
  <c r="B4434" i="30"/>
  <c r="B4435" i="30"/>
  <c r="B4436" i="30"/>
  <c r="B4437" i="30"/>
  <c r="B4438" i="30"/>
  <c r="B4439" i="30"/>
  <c r="B4440" i="30"/>
  <c r="B4441" i="30"/>
  <c r="B4442" i="30"/>
  <c r="B4443" i="30"/>
  <c r="B4444" i="30"/>
  <c r="B4445" i="30"/>
  <c r="B4446" i="30"/>
  <c r="B4447" i="30"/>
  <c r="B4448" i="30"/>
  <c r="B4449" i="30"/>
  <c r="B4450" i="30"/>
  <c r="B4451" i="30"/>
  <c r="B4452" i="30"/>
  <c r="B4453" i="30"/>
  <c r="B4454" i="30"/>
  <c r="B4455" i="30"/>
  <c r="B4456" i="30"/>
  <c r="B4457" i="30"/>
  <c r="B4458" i="30"/>
  <c r="B4459" i="30"/>
  <c r="B4460" i="30"/>
  <c r="B4461" i="30"/>
  <c r="B4462" i="30"/>
  <c r="B4463" i="30"/>
  <c r="B4464" i="30"/>
  <c r="B4465" i="30"/>
  <c r="B4466" i="30"/>
  <c r="B4467" i="30"/>
  <c r="B4468" i="30"/>
  <c r="B4469" i="30"/>
  <c r="B4470" i="30"/>
  <c r="B4471" i="30"/>
  <c r="B4472" i="30"/>
  <c r="B4473" i="30"/>
  <c r="B4474" i="30"/>
  <c r="B4475" i="30"/>
  <c r="B4476" i="30"/>
  <c r="B4477" i="30"/>
  <c r="B4478" i="30"/>
  <c r="B4479" i="30"/>
  <c r="B4480" i="30"/>
  <c r="B4481" i="30"/>
  <c r="B4482" i="30"/>
  <c r="B4483" i="30"/>
  <c r="B4484" i="30"/>
  <c r="B4485" i="30"/>
  <c r="B4486" i="30"/>
  <c r="B4487" i="30"/>
  <c r="B4488" i="30"/>
  <c r="B4489" i="30"/>
  <c r="B4490" i="30"/>
  <c r="B4491" i="30"/>
  <c r="B4492" i="30"/>
  <c r="B4493" i="30"/>
  <c r="B4494" i="30"/>
  <c r="B4495" i="30"/>
  <c r="B4496" i="30"/>
  <c r="B4497" i="30"/>
  <c r="B4498" i="30"/>
  <c r="B4499" i="30"/>
  <c r="B4500" i="30"/>
  <c r="B4501" i="30"/>
  <c r="B4502" i="30"/>
  <c r="B4503" i="30"/>
  <c r="B4504" i="30"/>
  <c r="B4505" i="30"/>
  <c r="B4506" i="30"/>
  <c r="B4507" i="30"/>
  <c r="B4508" i="30"/>
  <c r="B4509" i="30"/>
  <c r="B4510" i="30"/>
  <c r="B4511" i="30"/>
  <c r="B4512" i="30"/>
  <c r="B4513" i="30"/>
  <c r="B4514" i="30"/>
  <c r="B4515" i="30"/>
  <c r="B4516" i="30"/>
  <c r="B4517" i="30"/>
  <c r="B4518" i="30"/>
  <c r="B4519" i="30"/>
  <c r="B4520" i="30"/>
  <c r="B4521" i="30"/>
  <c r="B4522" i="30"/>
  <c r="B4523" i="30"/>
  <c r="B4524" i="30"/>
  <c r="B4525" i="30"/>
  <c r="B4526" i="30"/>
  <c r="B4527" i="30"/>
  <c r="B4528" i="30"/>
  <c r="B4529" i="30"/>
  <c r="B4530" i="30"/>
  <c r="B4531" i="30"/>
  <c r="B4532" i="30"/>
  <c r="B4533" i="30"/>
  <c r="B4534" i="30"/>
  <c r="B4535" i="30"/>
  <c r="B4536" i="30"/>
  <c r="B4537" i="30"/>
  <c r="B4538" i="30"/>
  <c r="B4539" i="30"/>
  <c r="B4540" i="30"/>
  <c r="B4541" i="30"/>
  <c r="B4542" i="30"/>
  <c r="B4543" i="30"/>
  <c r="B4544" i="30"/>
  <c r="B4545" i="30"/>
  <c r="B4546" i="30"/>
  <c r="B4547" i="30"/>
  <c r="B4548" i="30"/>
  <c r="B4549" i="30"/>
  <c r="B4550" i="30"/>
  <c r="B4551" i="30"/>
  <c r="B4552" i="30"/>
  <c r="B4553" i="30"/>
  <c r="B4554" i="30"/>
  <c r="B4555" i="30"/>
  <c r="B4556" i="30"/>
  <c r="B4557" i="30"/>
  <c r="B4558" i="30"/>
  <c r="B4559" i="30"/>
  <c r="B4560" i="30"/>
  <c r="B4561" i="30"/>
  <c r="B4562" i="30"/>
  <c r="B4563" i="30"/>
  <c r="B4564" i="30"/>
  <c r="B4565" i="30"/>
  <c r="B4566" i="30"/>
  <c r="B4567" i="30"/>
  <c r="B4568" i="30"/>
  <c r="B4569" i="30"/>
  <c r="B4570" i="30"/>
  <c r="B4571" i="30"/>
  <c r="B4572" i="30"/>
  <c r="B4573" i="30"/>
  <c r="B4574" i="30"/>
  <c r="B4575" i="30"/>
  <c r="B4576" i="30"/>
  <c r="B4577" i="30"/>
  <c r="B4578" i="30"/>
  <c r="B4579" i="30"/>
  <c r="B4580" i="30"/>
  <c r="B4581" i="30"/>
  <c r="B4582" i="30"/>
  <c r="B4583" i="30"/>
  <c r="B4584" i="30"/>
  <c r="B4585" i="30"/>
  <c r="B4586" i="30"/>
  <c r="B4587" i="30"/>
  <c r="B4588" i="30"/>
  <c r="B4589" i="30"/>
  <c r="B4590" i="30"/>
  <c r="B4591" i="30"/>
  <c r="B4592" i="30"/>
  <c r="B4593" i="30"/>
  <c r="B4594" i="30"/>
  <c r="B4595" i="30"/>
  <c r="B4596" i="30"/>
  <c r="B4597" i="30"/>
  <c r="B4598" i="30"/>
  <c r="B4599" i="30"/>
  <c r="B4600" i="30"/>
  <c r="B4601" i="30"/>
  <c r="B4602" i="30"/>
  <c r="B4603" i="30"/>
  <c r="B4604" i="30"/>
  <c r="B4605" i="30"/>
  <c r="B4606" i="30"/>
  <c r="B4607" i="30"/>
  <c r="B4608" i="30"/>
  <c r="B4609" i="30"/>
  <c r="B4610" i="30"/>
  <c r="B4611" i="30"/>
  <c r="B4612" i="30"/>
  <c r="B4613" i="30"/>
  <c r="B4614" i="30"/>
  <c r="B4615" i="30"/>
  <c r="B4616" i="30"/>
  <c r="B4617" i="30"/>
  <c r="B4618" i="30"/>
  <c r="B4619" i="30"/>
  <c r="B4620" i="30"/>
  <c r="B4621" i="30"/>
  <c r="B4622" i="30"/>
  <c r="B4623" i="30"/>
  <c r="B4624" i="30"/>
  <c r="B4625" i="30"/>
  <c r="B4626" i="30"/>
  <c r="B4627" i="30"/>
  <c r="B4628" i="30"/>
  <c r="B4629" i="30"/>
  <c r="B4630" i="30"/>
  <c r="B4631" i="30"/>
  <c r="B4632" i="30"/>
  <c r="B4633" i="30"/>
  <c r="B4634" i="30"/>
  <c r="B4635" i="30"/>
  <c r="B4636" i="30"/>
  <c r="B4637" i="30"/>
  <c r="B4638" i="30"/>
  <c r="B4639" i="30"/>
  <c r="B4640" i="30"/>
  <c r="B4641" i="30"/>
  <c r="B4642" i="30"/>
  <c r="B4643" i="30"/>
  <c r="B4644" i="30"/>
  <c r="B4645" i="30"/>
  <c r="B4646" i="30"/>
  <c r="B4647" i="30"/>
  <c r="B4648" i="30"/>
  <c r="B4649" i="30"/>
  <c r="B4650" i="30"/>
  <c r="B4651" i="30"/>
  <c r="B4652" i="30"/>
  <c r="B4653" i="30"/>
  <c r="B4654" i="30"/>
  <c r="B4655" i="30"/>
  <c r="B4656" i="30"/>
  <c r="B4657" i="30"/>
  <c r="B4658" i="30"/>
  <c r="B4659" i="30"/>
  <c r="B4660" i="30"/>
  <c r="B4661" i="30"/>
  <c r="B4662" i="30"/>
  <c r="B4663" i="30"/>
  <c r="B4664" i="30"/>
  <c r="B4665" i="30"/>
  <c r="B4666" i="30"/>
  <c r="B4667" i="30"/>
  <c r="B4668" i="30"/>
  <c r="B4669" i="30"/>
  <c r="B4670" i="30"/>
  <c r="B4671" i="30"/>
  <c r="B4672" i="30"/>
  <c r="B4673" i="30"/>
  <c r="B4674" i="30"/>
  <c r="B4675" i="30"/>
  <c r="B4676" i="30"/>
  <c r="B4677" i="30"/>
  <c r="B4678" i="30"/>
  <c r="B4679" i="30"/>
  <c r="B4680" i="30"/>
  <c r="B4681" i="30"/>
  <c r="B4682" i="30"/>
  <c r="B4683" i="30"/>
  <c r="B4684" i="30"/>
  <c r="B4685" i="30"/>
  <c r="B4686" i="30"/>
  <c r="B4687" i="30"/>
  <c r="B4688" i="30"/>
  <c r="B4689" i="30"/>
  <c r="B4690" i="30"/>
  <c r="B4691" i="30"/>
  <c r="B4692" i="30"/>
  <c r="B4693" i="30"/>
  <c r="B4694" i="30"/>
  <c r="B4695" i="30"/>
  <c r="B4696" i="30"/>
  <c r="B4697" i="30"/>
  <c r="B4698" i="30"/>
  <c r="B4699" i="30"/>
  <c r="B4700" i="30"/>
  <c r="B4701" i="30"/>
  <c r="B4702" i="30"/>
  <c r="B4703" i="30"/>
  <c r="B4704" i="30"/>
  <c r="B4705" i="30"/>
  <c r="B4706" i="30"/>
  <c r="B4707" i="30"/>
  <c r="B4708" i="30"/>
  <c r="B4709" i="30"/>
  <c r="B4710" i="30"/>
  <c r="B4711" i="30"/>
  <c r="B4712" i="30"/>
  <c r="B4713" i="30"/>
  <c r="B4714" i="30"/>
  <c r="B4715" i="30"/>
  <c r="B4716" i="30"/>
  <c r="B4717" i="30"/>
  <c r="B4718" i="30"/>
  <c r="B4719" i="30"/>
  <c r="B4720" i="30"/>
  <c r="B4721" i="30"/>
  <c r="B4722" i="30"/>
  <c r="B4723" i="30"/>
  <c r="B4724" i="30"/>
  <c r="B4725" i="30"/>
  <c r="B4726" i="30"/>
  <c r="B4727" i="30"/>
  <c r="B4728" i="30"/>
  <c r="B4729" i="30"/>
  <c r="B4730" i="30"/>
  <c r="B4731" i="30"/>
  <c r="B4732" i="30"/>
  <c r="B4733" i="30"/>
  <c r="B4734" i="30"/>
  <c r="B4735" i="30"/>
  <c r="B4736" i="30"/>
  <c r="B4737" i="30"/>
  <c r="B4738" i="30"/>
  <c r="B4739" i="30"/>
  <c r="B4740" i="30"/>
  <c r="B4741" i="30"/>
  <c r="B4742" i="30"/>
  <c r="B4743" i="30"/>
  <c r="B4744" i="30"/>
  <c r="B4745" i="30"/>
  <c r="B4746" i="30"/>
  <c r="B4747" i="30"/>
  <c r="B4748" i="30"/>
  <c r="B4749" i="30"/>
  <c r="B4750" i="30"/>
  <c r="B4751" i="30"/>
  <c r="B4752" i="30"/>
  <c r="B4753" i="30"/>
  <c r="B4754" i="30"/>
  <c r="B4755" i="30"/>
  <c r="B4756" i="30"/>
  <c r="B4757" i="30"/>
  <c r="B4758" i="30"/>
  <c r="B4759" i="30"/>
  <c r="B4760" i="30"/>
  <c r="B4761" i="30"/>
  <c r="B4762" i="30"/>
  <c r="B4763" i="30"/>
  <c r="B4764" i="30"/>
  <c r="B4765" i="30"/>
  <c r="B4766" i="30"/>
  <c r="B4767" i="30"/>
  <c r="B4768" i="30"/>
  <c r="B4769" i="30"/>
  <c r="B4770" i="30"/>
  <c r="B4771" i="30"/>
  <c r="B4772" i="30"/>
  <c r="B4773" i="30"/>
  <c r="B4774" i="30"/>
  <c r="B4775" i="30"/>
  <c r="B4776" i="30"/>
  <c r="B4777" i="30"/>
  <c r="B4778" i="30"/>
  <c r="B4779" i="30"/>
  <c r="B4780" i="30"/>
  <c r="B4781" i="30"/>
  <c r="B4782" i="30"/>
  <c r="B4783" i="30"/>
  <c r="B4784" i="30"/>
  <c r="B4785" i="30"/>
  <c r="B4786" i="30"/>
  <c r="B4787" i="30"/>
  <c r="B4788" i="30"/>
  <c r="B4789" i="30"/>
  <c r="B4790" i="30"/>
  <c r="B4791" i="30"/>
  <c r="B4792" i="30"/>
  <c r="B4793" i="30"/>
  <c r="B4794" i="30"/>
  <c r="B4795" i="30"/>
  <c r="B4796" i="30"/>
  <c r="B4797" i="30"/>
  <c r="B4798" i="30"/>
  <c r="B4799" i="30"/>
  <c r="B4800" i="30"/>
  <c r="B4801" i="30"/>
  <c r="B4802" i="30"/>
  <c r="B4803" i="30"/>
  <c r="B4804" i="30"/>
  <c r="B4805" i="30"/>
  <c r="B4806" i="30"/>
  <c r="B4807" i="30"/>
  <c r="B4808" i="30"/>
  <c r="B4809" i="30"/>
  <c r="B4810" i="30"/>
  <c r="B4811" i="30"/>
  <c r="B4812" i="30"/>
  <c r="B4813" i="30"/>
  <c r="B4814" i="30"/>
  <c r="B4815" i="30"/>
  <c r="B4816" i="30"/>
  <c r="B4817" i="30"/>
  <c r="B4818" i="30"/>
  <c r="B4819" i="30"/>
  <c r="B4820" i="30"/>
  <c r="B4821" i="30"/>
  <c r="B4822" i="30"/>
  <c r="B4823" i="30"/>
  <c r="B4824" i="30"/>
  <c r="B4825" i="30"/>
  <c r="B4826" i="30"/>
  <c r="B4827" i="30"/>
  <c r="B4828" i="30"/>
  <c r="B4829" i="30"/>
  <c r="B4830" i="30"/>
  <c r="B4831" i="30"/>
  <c r="B4832" i="30"/>
  <c r="B4833" i="30"/>
  <c r="B4834" i="30"/>
  <c r="B4835" i="30"/>
  <c r="B4836" i="30"/>
  <c r="B4837" i="30"/>
  <c r="A494" i="28"/>
  <c r="A495" i="28"/>
  <c r="A496" i="28"/>
  <c r="A497" i="28"/>
  <c r="A498" i="28"/>
  <c r="A499" i="28"/>
  <c r="A500" i="28"/>
  <c r="A501" i="28"/>
  <c r="A502" i="28"/>
  <c r="A503" i="28"/>
  <c r="A504" i="28"/>
  <c r="A505" i="28"/>
  <c r="A506" i="28"/>
  <c r="A507" i="28"/>
  <c r="A508" i="28"/>
  <c r="A509" i="28"/>
  <c r="A510" i="28"/>
  <c r="A511" i="28"/>
  <c r="A512" i="28"/>
  <c r="A513" i="28"/>
  <c r="A514" i="28"/>
  <c r="A515" i="28"/>
  <c r="A516" i="28"/>
  <c r="A517" i="28"/>
  <c r="A518" i="28"/>
  <c r="A519" i="28"/>
  <c r="A520" i="28"/>
  <c r="A521" i="28"/>
  <c r="A522" i="28"/>
  <c r="A523" i="28"/>
  <c r="A524" i="28"/>
  <c r="A525" i="28"/>
  <c r="A526" i="28"/>
  <c r="A527" i="28"/>
  <c r="A528" i="28"/>
  <c r="A529" i="28"/>
  <c r="A530" i="28"/>
  <c r="A531" i="28"/>
  <c r="A532" i="28"/>
  <c r="A533" i="28"/>
  <c r="A534" i="28"/>
  <c r="A535" i="28"/>
  <c r="A536" i="28"/>
  <c r="A537" i="28"/>
  <c r="A538" i="28"/>
  <c r="A539" i="28"/>
  <c r="A540" i="28"/>
  <c r="A541" i="28"/>
  <c r="A542" i="28"/>
  <c r="A543" i="28"/>
  <c r="A544" i="28"/>
  <c r="A545" i="28"/>
  <c r="A546" i="28"/>
  <c r="A547" i="28"/>
  <c r="A548" i="28"/>
  <c r="A549" i="28"/>
  <c r="A550" i="28"/>
  <c r="A551" i="28"/>
  <c r="A552" i="28"/>
  <c r="A553" i="28"/>
  <c r="A554" i="28"/>
  <c r="A555" i="28"/>
  <c r="A556" i="28"/>
  <c r="A557" i="28"/>
  <c r="A558" i="28"/>
  <c r="A559" i="28"/>
  <c r="A560" i="28"/>
  <c r="A561" i="28"/>
  <c r="A562" i="28"/>
  <c r="A563" i="28"/>
  <c r="A564" i="28"/>
  <c r="A565" i="28"/>
  <c r="A566" i="28"/>
  <c r="A567" i="28"/>
  <c r="A568" i="28"/>
  <c r="A569" i="28"/>
  <c r="A570" i="28"/>
  <c r="A571" i="28"/>
  <c r="H1716" i="29"/>
  <c r="H1717" i="29"/>
  <c r="H1718" i="29"/>
  <c r="H1719" i="29"/>
  <c r="H1720" i="29"/>
  <c r="H1721" i="29"/>
  <c r="H1722" i="29"/>
  <c r="H1723" i="29"/>
  <c r="H1724" i="29"/>
  <c r="H1725" i="29"/>
  <c r="H1726" i="29"/>
  <c r="H1727" i="29"/>
  <c r="H1728" i="29"/>
  <c r="H1729" i="29"/>
  <c r="H1730" i="29"/>
  <c r="H1731" i="29"/>
  <c r="H1732" i="29"/>
  <c r="H1733" i="29"/>
  <c r="H1734" i="29"/>
  <c r="H1735" i="29"/>
  <c r="H1736" i="29"/>
  <c r="H1737" i="29"/>
  <c r="H1738" i="29"/>
  <c r="H1739" i="29"/>
  <c r="H1740" i="29"/>
  <c r="H1741" i="29"/>
  <c r="H1742" i="29"/>
  <c r="H1743" i="29"/>
  <c r="H1744" i="29"/>
  <c r="H1745" i="29"/>
  <c r="H1746" i="29"/>
  <c r="H1747" i="29"/>
  <c r="H1748" i="29"/>
  <c r="H1749" i="29"/>
  <c r="H1750" i="29"/>
  <c r="H1751" i="29"/>
  <c r="H1752" i="29"/>
  <c r="H1753" i="29"/>
  <c r="H1754" i="29"/>
  <c r="H1755" i="29"/>
  <c r="H1756" i="29"/>
  <c r="H1757" i="29"/>
  <c r="H1758" i="29"/>
  <c r="H1759" i="29"/>
  <c r="H1760" i="29"/>
  <c r="H1761" i="29"/>
  <c r="H1762" i="29"/>
  <c r="H1763" i="29"/>
  <c r="H1764" i="29"/>
  <c r="H1765" i="29"/>
  <c r="H1766" i="29"/>
  <c r="H1767" i="29"/>
  <c r="H1768" i="29"/>
  <c r="H1769" i="29"/>
  <c r="H1770" i="29"/>
  <c r="H1771" i="29"/>
  <c r="H1772" i="29"/>
  <c r="H1773" i="29"/>
  <c r="H1774" i="29"/>
  <c r="H1775" i="29"/>
  <c r="H1776" i="29"/>
  <c r="H1777" i="29"/>
  <c r="H1778" i="29"/>
  <c r="H1779" i="29"/>
  <c r="H1780" i="29"/>
  <c r="H1781" i="29"/>
  <c r="H1782" i="29"/>
  <c r="H1783" i="29"/>
  <c r="H1784" i="29"/>
  <c r="H1785" i="29"/>
  <c r="H1786" i="29"/>
  <c r="H1787" i="29"/>
  <c r="H1788" i="29"/>
  <c r="H1789" i="29"/>
  <c r="H1790" i="29"/>
  <c r="H1791" i="29"/>
  <c r="H1792" i="29"/>
  <c r="H1793" i="29"/>
  <c r="H1794" i="29"/>
  <c r="H1795" i="29"/>
  <c r="H1796" i="29"/>
  <c r="H1797" i="29"/>
  <c r="H1798" i="29"/>
  <c r="H1799" i="29"/>
  <c r="H1800" i="29"/>
  <c r="H1801" i="29"/>
  <c r="H1802" i="29"/>
  <c r="H1803" i="29"/>
  <c r="H1804" i="29"/>
  <c r="H1805" i="29"/>
  <c r="H1806" i="29"/>
  <c r="H1807" i="29"/>
  <c r="H1808" i="29"/>
  <c r="H1809" i="29"/>
  <c r="H1810" i="29"/>
  <c r="H1811" i="29"/>
  <c r="H1812" i="29"/>
  <c r="H1813" i="29"/>
  <c r="H1814" i="29"/>
  <c r="H1815" i="29"/>
  <c r="H1816" i="29"/>
  <c r="H1817" i="29"/>
  <c r="H1818" i="29"/>
  <c r="H1819" i="29"/>
  <c r="H1820" i="29"/>
  <c r="H1821" i="29"/>
  <c r="H1822" i="29"/>
  <c r="H1823" i="29"/>
  <c r="H1824" i="29"/>
  <c r="H1825" i="29"/>
  <c r="H1826" i="29"/>
  <c r="H1827" i="29"/>
  <c r="H1828" i="29"/>
  <c r="H1829" i="29"/>
  <c r="H1830" i="29"/>
  <c r="H1831" i="29"/>
  <c r="H1832" i="29"/>
  <c r="H1833" i="29"/>
  <c r="H1834" i="29"/>
  <c r="H1835" i="29"/>
  <c r="H1836" i="29"/>
  <c r="H1837" i="29"/>
  <c r="H1838" i="29"/>
  <c r="H1839" i="29"/>
  <c r="H1840" i="29"/>
  <c r="H1841" i="29"/>
  <c r="H1842" i="29"/>
  <c r="H1843" i="29"/>
  <c r="H1844" i="29"/>
  <c r="H1845" i="29"/>
  <c r="H1846" i="29"/>
  <c r="H1847" i="29"/>
  <c r="H1848" i="29"/>
  <c r="H1849" i="29"/>
  <c r="H1850" i="29"/>
  <c r="H1851" i="29"/>
  <c r="H1852" i="29"/>
  <c r="H1853" i="29"/>
  <c r="H1854" i="29"/>
  <c r="H1855" i="29"/>
  <c r="H1856" i="29"/>
  <c r="H1857" i="29"/>
  <c r="H1858" i="29"/>
  <c r="H1859" i="29"/>
  <c r="H1860" i="29"/>
  <c r="H1861" i="29"/>
  <c r="H1862" i="29"/>
  <c r="H1863" i="29"/>
  <c r="H1864" i="29"/>
  <c r="H1865" i="29"/>
  <c r="H1866" i="29"/>
  <c r="H1867" i="29"/>
  <c r="H1868" i="29"/>
  <c r="H1869" i="29"/>
  <c r="H1870" i="29"/>
  <c r="H1871" i="29"/>
  <c r="H1872" i="29"/>
  <c r="H1873" i="29"/>
  <c r="H1874" i="29"/>
  <c r="H1875" i="29"/>
  <c r="H1876" i="29"/>
  <c r="H1877" i="29"/>
  <c r="H1878" i="29"/>
  <c r="H1879" i="29"/>
  <c r="H1880" i="29"/>
  <c r="H1881" i="29"/>
  <c r="H1882" i="29"/>
  <c r="H1883" i="29"/>
  <c r="H1884" i="29"/>
  <c r="H1885" i="29"/>
  <c r="H1886" i="29"/>
  <c r="H1887" i="29"/>
  <c r="H1888" i="29"/>
  <c r="H1889" i="29"/>
  <c r="H1890" i="29"/>
  <c r="H1891" i="29"/>
  <c r="H1892" i="29"/>
  <c r="H1893" i="29"/>
  <c r="H1894" i="29"/>
  <c r="H1895" i="29"/>
  <c r="H1896" i="29"/>
  <c r="H1897" i="29"/>
  <c r="H1898" i="29"/>
  <c r="H1899" i="29"/>
  <c r="H1900" i="29"/>
  <c r="H1901" i="29"/>
  <c r="H1902" i="29"/>
  <c r="H1903" i="29"/>
  <c r="H1904" i="29"/>
  <c r="H1905" i="29"/>
  <c r="H1906" i="29"/>
  <c r="H1907" i="29"/>
  <c r="H1908" i="29"/>
  <c r="H1909" i="29"/>
  <c r="H1910" i="29"/>
  <c r="H1911" i="29"/>
  <c r="H1912" i="29"/>
  <c r="H1913" i="29"/>
  <c r="H1914" i="29"/>
  <c r="H1915" i="29"/>
  <c r="H1916" i="29"/>
  <c r="H1917" i="29"/>
  <c r="H1918" i="29"/>
  <c r="H1919" i="29"/>
  <c r="H1920" i="29"/>
  <c r="H1921" i="29"/>
  <c r="H1922" i="29"/>
  <c r="H1923" i="29"/>
  <c r="H1924" i="29"/>
  <c r="H1925" i="29"/>
  <c r="H1926" i="29"/>
  <c r="H1927" i="29"/>
  <c r="H1928" i="29"/>
  <c r="H1929" i="29"/>
  <c r="H1930" i="29"/>
  <c r="H1931" i="29"/>
  <c r="H1932" i="29"/>
  <c r="H1933" i="29"/>
  <c r="H1934" i="29"/>
  <c r="H1935" i="29"/>
  <c r="H1936" i="29"/>
  <c r="H1937" i="29"/>
  <c r="H1938" i="29"/>
  <c r="H1939" i="29"/>
  <c r="H1940" i="29"/>
  <c r="H1941" i="29"/>
  <c r="H1942" i="29"/>
  <c r="H1943" i="29"/>
  <c r="H1944" i="29"/>
  <c r="H1945" i="29"/>
  <c r="H1946" i="29"/>
  <c r="H1947" i="29"/>
  <c r="H1948" i="29"/>
  <c r="H1949" i="29"/>
  <c r="H1950" i="29"/>
  <c r="H1951" i="29"/>
  <c r="H1952" i="29"/>
  <c r="H1953" i="29"/>
  <c r="H1954" i="29"/>
  <c r="H1955" i="29"/>
  <c r="H1956" i="29"/>
  <c r="H1957" i="29"/>
  <c r="H1958" i="29"/>
  <c r="H1959" i="29"/>
  <c r="H1960" i="29"/>
  <c r="H1961" i="29"/>
  <c r="H1962" i="29"/>
  <c r="H1963" i="29"/>
  <c r="H1964" i="29"/>
  <c r="H1965" i="29"/>
  <c r="H1966" i="29"/>
  <c r="H1967" i="29"/>
  <c r="H1968" i="29"/>
  <c r="H1969" i="29"/>
  <c r="H1970" i="29"/>
  <c r="H1971" i="29"/>
  <c r="H1972" i="29"/>
  <c r="H1973" i="29"/>
  <c r="H1974" i="29"/>
  <c r="H1975" i="29"/>
  <c r="H1976" i="29"/>
  <c r="H1977" i="29"/>
  <c r="H1978" i="29"/>
  <c r="H1979" i="29"/>
  <c r="H1980" i="29"/>
  <c r="H1981" i="29"/>
  <c r="H1982" i="29"/>
  <c r="H1983" i="29"/>
  <c r="H1984" i="29"/>
  <c r="H1985" i="29"/>
  <c r="H1986" i="29"/>
  <c r="H1987" i="29"/>
  <c r="H1988" i="29"/>
  <c r="H1989" i="29"/>
  <c r="H1990" i="29"/>
  <c r="H1991" i="29"/>
  <c r="H1992" i="29"/>
  <c r="H1993" i="29"/>
  <c r="H1994" i="29"/>
  <c r="H1995" i="29"/>
  <c r="H1996" i="29"/>
  <c r="H1997" i="29"/>
  <c r="H1998" i="29"/>
  <c r="H1999" i="29"/>
  <c r="H2000" i="29"/>
  <c r="H2001" i="29"/>
  <c r="H2002" i="29"/>
  <c r="H2003" i="29"/>
  <c r="H2004" i="29"/>
  <c r="H2005" i="29"/>
  <c r="H2006" i="29"/>
  <c r="H2007" i="29"/>
  <c r="H2008" i="29"/>
  <c r="H2009" i="29"/>
  <c r="H2010" i="29"/>
  <c r="H2011" i="29"/>
  <c r="H2012" i="29"/>
  <c r="H2013" i="29"/>
  <c r="H2014" i="29"/>
  <c r="H2015" i="29"/>
  <c r="H2016" i="29"/>
  <c r="H2017" i="29"/>
  <c r="H2018" i="29"/>
  <c r="H2019" i="29"/>
  <c r="H2020" i="29"/>
  <c r="H2021" i="29"/>
  <c r="H2022" i="29"/>
  <c r="H2023" i="29"/>
  <c r="H2024" i="29"/>
  <c r="H2025" i="29"/>
  <c r="H2026" i="29"/>
  <c r="H2027" i="29"/>
  <c r="H2028" i="29"/>
  <c r="H2029" i="29"/>
  <c r="H2030" i="29"/>
  <c r="H2031" i="29"/>
  <c r="H2032" i="29"/>
  <c r="H2033" i="29"/>
  <c r="H2034" i="29"/>
  <c r="H2035" i="29"/>
  <c r="H2036" i="29"/>
  <c r="H2037" i="29"/>
  <c r="H2038" i="29"/>
  <c r="H2039" i="29"/>
  <c r="H2040" i="29"/>
  <c r="H2041" i="29"/>
  <c r="H2042" i="29"/>
  <c r="H2043" i="29"/>
  <c r="H2044" i="29"/>
  <c r="H2045" i="29"/>
  <c r="H2046" i="29"/>
  <c r="H2047" i="29"/>
  <c r="H2048" i="29"/>
  <c r="H2049" i="29"/>
  <c r="H2050" i="29"/>
  <c r="H2051" i="29"/>
  <c r="H2052" i="29"/>
  <c r="H2053" i="29"/>
  <c r="H2054" i="29"/>
  <c r="H2055" i="29"/>
  <c r="H2056" i="29"/>
  <c r="H2057" i="29"/>
  <c r="H2058" i="29"/>
  <c r="H2059" i="29"/>
  <c r="H2060" i="29"/>
  <c r="H2061" i="29"/>
  <c r="H2062" i="29"/>
  <c r="H2063" i="29"/>
  <c r="H2064" i="29"/>
  <c r="H2065" i="29"/>
  <c r="H2066" i="29"/>
  <c r="H2067" i="29"/>
  <c r="H2068" i="29"/>
  <c r="H2069" i="29"/>
  <c r="H2070" i="29"/>
  <c r="H2071" i="29"/>
  <c r="H2072" i="29"/>
  <c r="H2073" i="29"/>
  <c r="H2074" i="29"/>
  <c r="H2075" i="29"/>
  <c r="H2076" i="29"/>
  <c r="H2077" i="29"/>
  <c r="H2078" i="29"/>
  <c r="H2079" i="29"/>
  <c r="H2080" i="29"/>
  <c r="H2081" i="29"/>
  <c r="H2082" i="29"/>
  <c r="H2083" i="29"/>
  <c r="H2084" i="29"/>
  <c r="H2085" i="29"/>
  <c r="H2086" i="29"/>
  <c r="H2087" i="29"/>
  <c r="H2088" i="29"/>
  <c r="H2089" i="29"/>
  <c r="H2090" i="29"/>
  <c r="H2091" i="29"/>
  <c r="H2092" i="29"/>
  <c r="H2093" i="29"/>
  <c r="H2094" i="29"/>
  <c r="H2095" i="29"/>
  <c r="H2096" i="29"/>
  <c r="H2097" i="29"/>
  <c r="H2098" i="29"/>
  <c r="H2099" i="29"/>
  <c r="H2100" i="29"/>
  <c r="H2101" i="29"/>
  <c r="H2102" i="29"/>
  <c r="H2103" i="29"/>
  <c r="H2104" i="29"/>
  <c r="H2105" i="29"/>
  <c r="E1716" i="29"/>
  <c r="E1717" i="29"/>
  <c r="E1718" i="29"/>
  <c r="E1719" i="29"/>
  <c r="E1720" i="29"/>
  <c r="E1721" i="29"/>
  <c r="E1722" i="29"/>
  <c r="E1723" i="29"/>
  <c r="E1724" i="29"/>
  <c r="E1725" i="29"/>
  <c r="E1726" i="29"/>
  <c r="E1727" i="29"/>
  <c r="E1728" i="29"/>
  <c r="E1729" i="29"/>
  <c r="E1730" i="29"/>
  <c r="E1731" i="29"/>
  <c r="E1732" i="29"/>
  <c r="E1733" i="29"/>
  <c r="E1734" i="29"/>
  <c r="E1735" i="29"/>
  <c r="E1736" i="29"/>
  <c r="E1737" i="29"/>
  <c r="E1738" i="29"/>
  <c r="E1739" i="29"/>
  <c r="E1740" i="29"/>
  <c r="E1741" i="29"/>
  <c r="E1742" i="29"/>
  <c r="E1743" i="29"/>
  <c r="E1744" i="29"/>
  <c r="E1745" i="29"/>
  <c r="E1746" i="29"/>
  <c r="E1747" i="29"/>
  <c r="E1748" i="29"/>
  <c r="E1749" i="29"/>
  <c r="E1750" i="29"/>
  <c r="E1751" i="29"/>
  <c r="E1752" i="29"/>
  <c r="E1753" i="29"/>
  <c r="E1754" i="29"/>
  <c r="E1755" i="29"/>
  <c r="E1756" i="29"/>
  <c r="E1757" i="29"/>
  <c r="E1758" i="29"/>
  <c r="E1759" i="29"/>
  <c r="E1760" i="29"/>
  <c r="E1761" i="29"/>
  <c r="E1762" i="29"/>
  <c r="E1763" i="29"/>
  <c r="E1764" i="29"/>
  <c r="E1765" i="29"/>
  <c r="E1766" i="29"/>
  <c r="E1767" i="29"/>
  <c r="E1768" i="29"/>
  <c r="E1769" i="29"/>
  <c r="E1770" i="29"/>
  <c r="E1771" i="29"/>
  <c r="E1772" i="29"/>
  <c r="E1773" i="29"/>
  <c r="E1774" i="29"/>
  <c r="E1775" i="29"/>
  <c r="E1776" i="29"/>
  <c r="E1777" i="29"/>
  <c r="E1778" i="29"/>
  <c r="E1779" i="29"/>
  <c r="E1780" i="29"/>
  <c r="E1781" i="29"/>
  <c r="E1782" i="29"/>
  <c r="E1783" i="29"/>
  <c r="E1784" i="29"/>
  <c r="E1785" i="29"/>
  <c r="E1786" i="29"/>
  <c r="E1787" i="29"/>
  <c r="E1788" i="29"/>
  <c r="E1789" i="29"/>
  <c r="E1790" i="29"/>
  <c r="E1791" i="29"/>
  <c r="E1792" i="29"/>
  <c r="E1793" i="29"/>
  <c r="E1794" i="29"/>
  <c r="E1795" i="29"/>
  <c r="E1796" i="29"/>
  <c r="E1797" i="29"/>
  <c r="E1798" i="29"/>
  <c r="E1799" i="29"/>
  <c r="E1800" i="29"/>
  <c r="E1801" i="29"/>
  <c r="E1802" i="29"/>
  <c r="E1803" i="29"/>
  <c r="E1804" i="29"/>
  <c r="E1805" i="29"/>
  <c r="E1806" i="29"/>
  <c r="E1807" i="29"/>
  <c r="E1808" i="29"/>
  <c r="E1809" i="29"/>
  <c r="E1810" i="29"/>
  <c r="E1811" i="29"/>
  <c r="E1812" i="29"/>
  <c r="E1813" i="29"/>
  <c r="E1814" i="29"/>
  <c r="E1815" i="29"/>
  <c r="E1816" i="29"/>
  <c r="E1817" i="29"/>
  <c r="E1818" i="29"/>
  <c r="E1819" i="29"/>
  <c r="E1820" i="29"/>
  <c r="E1821" i="29"/>
  <c r="E1822" i="29"/>
  <c r="E1823" i="29"/>
  <c r="E1824" i="29"/>
  <c r="E1825" i="29"/>
  <c r="E1826" i="29"/>
  <c r="E1827" i="29"/>
  <c r="E1828" i="29"/>
  <c r="E1829" i="29"/>
  <c r="E1830" i="29"/>
  <c r="E1831" i="29"/>
  <c r="E1832" i="29"/>
  <c r="E1833" i="29"/>
  <c r="E1834" i="29"/>
  <c r="E1835" i="29"/>
  <c r="E1836" i="29"/>
  <c r="E1837" i="29"/>
  <c r="E1838" i="29"/>
  <c r="E1839" i="29"/>
  <c r="E1840" i="29"/>
  <c r="E1841" i="29"/>
  <c r="E1842" i="29"/>
  <c r="E1843" i="29"/>
  <c r="E1844" i="29"/>
  <c r="E1845" i="29"/>
  <c r="E1846" i="29"/>
  <c r="E1847" i="29"/>
  <c r="E1848" i="29"/>
  <c r="E1849" i="29"/>
  <c r="E1850" i="29"/>
  <c r="E1851" i="29"/>
  <c r="E1852" i="29"/>
  <c r="E1853" i="29"/>
  <c r="E1854" i="29"/>
  <c r="E1855" i="29"/>
  <c r="E1856" i="29"/>
  <c r="E1857" i="29"/>
  <c r="E1858" i="29"/>
  <c r="E1859" i="29"/>
  <c r="E1860" i="29"/>
  <c r="E1861" i="29"/>
  <c r="E1862" i="29"/>
  <c r="E1863" i="29"/>
  <c r="E1864" i="29"/>
  <c r="E1865" i="29"/>
  <c r="E1866" i="29"/>
  <c r="E1867" i="29"/>
  <c r="E1868" i="29"/>
  <c r="E1869" i="29"/>
  <c r="E1870" i="29"/>
  <c r="E1871" i="29"/>
  <c r="E1872" i="29"/>
  <c r="E1873" i="29"/>
  <c r="E1874" i="29"/>
  <c r="E1875" i="29"/>
  <c r="E1876" i="29"/>
  <c r="E1877" i="29"/>
  <c r="E1878" i="29"/>
  <c r="E1879" i="29"/>
  <c r="E1880" i="29"/>
  <c r="E1881" i="29"/>
  <c r="E1882" i="29"/>
  <c r="E1883" i="29"/>
  <c r="E1884" i="29"/>
  <c r="E1885" i="29"/>
  <c r="E1886" i="29"/>
  <c r="E1887" i="29"/>
  <c r="E1888" i="29"/>
  <c r="E1889" i="29"/>
  <c r="E1890" i="29"/>
  <c r="E1891" i="29"/>
  <c r="E1892" i="29"/>
  <c r="E1893" i="29"/>
  <c r="E1894" i="29"/>
  <c r="E1895" i="29"/>
  <c r="E1896" i="29"/>
  <c r="E1897" i="29"/>
  <c r="E1898" i="29"/>
  <c r="E1899" i="29"/>
  <c r="E1900" i="29"/>
  <c r="E1901" i="29"/>
  <c r="E1902" i="29"/>
  <c r="E1903" i="29"/>
  <c r="E1904" i="29"/>
  <c r="E1905" i="29"/>
  <c r="E1906" i="29"/>
  <c r="E1907" i="29"/>
  <c r="E1908" i="29"/>
  <c r="E1909" i="29"/>
  <c r="E1910" i="29"/>
  <c r="E1911" i="29"/>
  <c r="E1912" i="29"/>
  <c r="E1913" i="29"/>
  <c r="E1914" i="29"/>
  <c r="E1915" i="29"/>
  <c r="E1916" i="29"/>
  <c r="E1917" i="29"/>
  <c r="E1918" i="29"/>
  <c r="E1919" i="29"/>
  <c r="E1920" i="29"/>
  <c r="E1921" i="29"/>
  <c r="E1922" i="29"/>
  <c r="E1923" i="29"/>
  <c r="E1924" i="29"/>
  <c r="E1925" i="29"/>
  <c r="E1926" i="29"/>
  <c r="E1927" i="29"/>
  <c r="E1928" i="29"/>
  <c r="E1929" i="29"/>
  <c r="E1930" i="29"/>
  <c r="E1931" i="29"/>
  <c r="E1932" i="29"/>
  <c r="E1933" i="29"/>
  <c r="E1934" i="29"/>
  <c r="E1935" i="29"/>
  <c r="E1936" i="29"/>
  <c r="E1937" i="29"/>
  <c r="E1938" i="29"/>
  <c r="E1939" i="29"/>
  <c r="E1940" i="29"/>
  <c r="E1941" i="29"/>
  <c r="E1942" i="29"/>
  <c r="E1943" i="29"/>
  <c r="E1944" i="29"/>
  <c r="E1945" i="29"/>
  <c r="E1946" i="29"/>
  <c r="E1947" i="29"/>
  <c r="E1948" i="29"/>
  <c r="E1949" i="29"/>
  <c r="E1950" i="29"/>
  <c r="E1951" i="29"/>
  <c r="E1952" i="29"/>
  <c r="E1953" i="29"/>
  <c r="E1954" i="29"/>
  <c r="E1955" i="29"/>
  <c r="E1956" i="29"/>
  <c r="E1957" i="29"/>
  <c r="E1958" i="29"/>
  <c r="E1959" i="29"/>
  <c r="E1960" i="29"/>
  <c r="E1961" i="29"/>
  <c r="E1962" i="29"/>
  <c r="E1963" i="29"/>
  <c r="E1964" i="29"/>
  <c r="E1965" i="29"/>
  <c r="E1966" i="29"/>
  <c r="E1967" i="29"/>
  <c r="E1968" i="29"/>
  <c r="E1969" i="29"/>
  <c r="E1970" i="29"/>
  <c r="E1971" i="29"/>
  <c r="E1972" i="29"/>
  <c r="E1973" i="29"/>
  <c r="E1974" i="29"/>
  <c r="E1975" i="29"/>
  <c r="E1976" i="29"/>
  <c r="E1977" i="29"/>
  <c r="E1978" i="29"/>
  <c r="E1979" i="29"/>
  <c r="E1980" i="29"/>
  <c r="E1981" i="29"/>
  <c r="E1982" i="29"/>
  <c r="E1983" i="29"/>
  <c r="E1984" i="29"/>
  <c r="E1985" i="29"/>
  <c r="E1986" i="29"/>
  <c r="E1987" i="29"/>
  <c r="E1988" i="29"/>
  <c r="E1989" i="29"/>
  <c r="E1990" i="29"/>
  <c r="E1991" i="29"/>
  <c r="E1992" i="29"/>
  <c r="E1993" i="29"/>
  <c r="E1994" i="29"/>
  <c r="E1995" i="29"/>
  <c r="E1996" i="29"/>
  <c r="E1997" i="29"/>
  <c r="E1998" i="29"/>
  <c r="E1999" i="29"/>
  <c r="E2000" i="29"/>
  <c r="E2001" i="29"/>
  <c r="E2002" i="29"/>
  <c r="E2003" i="29"/>
  <c r="E2004" i="29"/>
  <c r="E2005" i="29"/>
  <c r="E2006" i="29"/>
  <c r="E2007" i="29"/>
  <c r="E2008" i="29"/>
  <c r="E2009" i="29"/>
  <c r="E2010" i="29"/>
  <c r="E2011" i="29"/>
  <c r="E2012" i="29"/>
  <c r="E2013" i="29"/>
  <c r="E2014" i="29"/>
  <c r="E2015" i="29"/>
  <c r="E2016" i="29"/>
  <c r="E2017" i="29"/>
  <c r="E2018" i="29"/>
  <c r="E2019" i="29"/>
  <c r="E2020" i="29"/>
  <c r="E2021" i="29"/>
  <c r="E2022" i="29"/>
  <c r="E2023" i="29"/>
  <c r="E2024" i="29"/>
  <c r="E2025" i="29"/>
  <c r="E2026" i="29"/>
  <c r="E2027" i="29"/>
  <c r="E2028" i="29"/>
  <c r="E2029" i="29"/>
  <c r="E2030" i="29"/>
  <c r="E2031" i="29"/>
  <c r="E2032" i="29"/>
  <c r="E2033" i="29"/>
  <c r="E2034" i="29"/>
  <c r="E2035" i="29"/>
  <c r="E2036" i="29"/>
  <c r="E2037" i="29"/>
  <c r="E2038" i="29"/>
  <c r="E2039" i="29"/>
  <c r="E2040" i="29"/>
  <c r="E2041" i="29"/>
  <c r="E2042" i="29"/>
  <c r="E2043" i="29"/>
  <c r="E2044" i="29"/>
  <c r="E2045" i="29"/>
  <c r="E2046" i="29"/>
  <c r="E2047" i="29"/>
  <c r="E2048" i="29"/>
  <c r="E2049" i="29"/>
  <c r="E2050" i="29"/>
  <c r="E2051" i="29"/>
  <c r="E2052" i="29"/>
  <c r="E2053" i="29"/>
  <c r="E2054" i="29"/>
  <c r="E2055" i="29"/>
  <c r="E2056" i="29"/>
  <c r="E2057" i="29"/>
  <c r="E2058" i="29"/>
  <c r="E2059" i="29"/>
  <c r="E2060" i="29"/>
  <c r="E2061" i="29"/>
  <c r="E2062" i="29"/>
  <c r="E2063" i="29"/>
  <c r="E2064" i="29"/>
  <c r="E2065" i="29"/>
  <c r="E2066" i="29"/>
  <c r="E2067" i="29"/>
  <c r="E2068" i="29"/>
  <c r="E2069" i="29"/>
  <c r="E2070" i="29"/>
  <c r="E2071" i="29"/>
  <c r="E2072" i="29"/>
  <c r="E2073" i="29"/>
  <c r="E2074" i="29"/>
  <c r="E2075" i="29"/>
  <c r="E2076" i="29"/>
  <c r="E2077" i="29"/>
  <c r="E2078" i="29"/>
  <c r="E2079" i="29"/>
  <c r="E2080" i="29"/>
  <c r="E2081" i="29"/>
  <c r="E2082" i="29"/>
  <c r="E2083" i="29"/>
  <c r="E2084" i="29"/>
  <c r="E2085" i="29"/>
  <c r="E2086" i="29"/>
  <c r="E2087" i="29"/>
  <c r="E2088" i="29"/>
  <c r="E2089" i="29"/>
  <c r="E2090" i="29"/>
  <c r="E2091" i="29"/>
  <c r="E2092" i="29"/>
  <c r="E2093" i="29"/>
  <c r="E2094" i="29"/>
  <c r="E2095" i="29"/>
  <c r="E2096" i="29"/>
  <c r="E2097" i="29"/>
  <c r="E2098" i="29"/>
  <c r="E2099" i="29"/>
  <c r="E2100" i="29"/>
  <c r="E2101" i="29"/>
  <c r="E2102" i="29"/>
  <c r="E2103" i="29"/>
  <c r="E2104" i="29"/>
  <c r="E2105" i="29"/>
  <c r="B1716" i="29"/>
  <c r="B1717" i="29"/>
  <c r="B1718" i="29"/>
  <c r="B1719" i="29"/>
  <c r="B1720" i="29"/>
  <c r="B1721" i="29"/>
  <c r="B1722" i="29"/>
  <c r="B1723" i="29"/>
  <c r="B1724" i="29"/>
  <c r="B1725" i="29"/>
  <c r="B1726" i="29"/>
  <c r="B1727" i="29"/>
  <c r="B1728" i="29"/>
  <c r="B1729" i="29"/>
  <c r="B1730" i="29"/>
  <c r="B1731" i="29"/>
  <c r="B1732" i="29"/>
  <c r="B1733" i="29"/>
  <c r="B1734" i="29"/>
  <c r="B1735" i="29"/>
  <c r="B1736" i="29"/>
  <c r="B1737" i="29"/>
  <c r="B1738" i="29"/>
  <c r="B1739" i="29"/>
  <c r="B1740" i="29"/>
  <c r="B1741" i="29"/>
  <c r="B1742" i="29"/>
  <c r="B1743" i="29"/>
  <c r="B1744" i="29"/>
  <c r="B1745" i="29"/>
  <c r="B1746" i="29"/>
  <c r="B1747" i="29"/>
  <c r="B1748" i="29"/>
  <c r="B1749" i="29"/>
  <c r="B1750" i="29"/>
  <c r="B1751" i="29"/>
  <c r="B1752" i="29"/>
  <c r="B1753" i="29"/>
  <c r="B1754" i="29"/>
  <c r="B1755" i="29"/>
  <c r="B1756" i="29"/>
  <c r="B1757" i="29"/>
  <c r="B1758" i="29"/>
  <c r="B1759" i="29"/>
  <c r="B1760" i="29"/>
  <c r="B1761" i="29"/>
  <c r="B1762" i="29"/>
  <c r="B1763" i="29"/>
  <c r="B1764" i="29"/>
  <c r="B1765" i="29"/>
  <c r="B1766" i="29"/>
  <c r="B1767" i="29"/>
  <c r="B1768" i="29"/>
  <c r="B1769" i="29"/>
  <c r="B1770" i="29"/>
  <c r="B1771" i="29"/>
  <c r="B1772" i="29"/>
  <c r="B1773" i="29"/>
  <c r="B1774" i="29"/>
  <c r="B1775" i="29"/>
  <c r="B1776" i="29"/>
  <c r="B1777" i="29"/>
  <c r="B1778" i="29"/>
  <c r="B1779" i="29"/>
  <c r="B1780" i="29"/>
  <c r="B1781" i="29"/>
  <c r="B1782" i="29"/>
  <c r="B1783" i="29"/>
  <c r="B1784" i="29"/>
  <c r="B1785" i="29"/>
  <c r="B1786" i="29"/>
  <c r="B1787" i="29"/>
  <c r="B1788" i="29"/>
  <c r="B1789" i="29"/>
  <c r="B1790" i="29"/>
  <c r="B1791" i="29"/>
  <c r="B1792" i="29"/>
  <c r="B1793" i="29"/>
  <c r="B1794" i="29"/>
  <c r="B1795" i="29"/>
  <c r="B1796" i="29"/>
  <c r="B1797" i="29"/>
  <c r="B1798" i="29"/>
  <c r="B1799" i="29"/>
  <c r="B1800" i="29"/>
  <c r="B1801" i="29"/>
  <c r="B1802" i="29"/>
  <c r="B1803" i="29"/>
  <c r="B1804" i="29"/>
  <c r="B1805" i="29"/>
  <c r="B1806" i="29"/>
  <c r="B1807" i="29"/>
  <c r="B1808" i="29"/>
  <c r="B1809" i="29"/>
  <c r="B1810" i="29"/>
  <c r="B1811" i="29"/>
  <c r="B1812" i="29"/>
  <c r="B1813" i="29"/>
  <c r="B1814" i="29"/>
  <c r="B1815" i="29"/>
  <c r="B1816" i="29"/>
  <c r="B1817" i="29"/>
  <c r="B1818" i="29"/>
  <c r="B1819" i="29"/>
  <c r="B1820" i="29"/>
  <c r="B1821" i="29"/>
  <c r="B1822" i="29"/>
  <c r="B1823" i="29"/>
  <c r="B1824" i="29"/>
  <c r="B1825" i="29"/>
  <c r="B1826" i="29"/>
  <c r="B1827" i="29"/>
  <c r="B1828" i="29"/>
  <c r="B1829" i="29"/>
  <c r="B1830" i="29"/>
  <c r="B1831" i="29"/>
  <c r="B1832" i="29"/>
  <c r="B1833" i="29"/>
  <c r="B1834" i="29"/>
  <c r="B1835" i="29"/>
  <c r="B1836" i="29"/>
  <c r="B1837" i="29"/>
  <c r="B1838" i="29"/>
  <c r="B1839" i="29"/>
  <c r="B1840" i="29"/>
  <c r="B1841" i="29"/>
  <c r="B1842" i="29"/>
  <c r="B1843" i="29"/>
  <c r="B1844" i="29"/>
  <c r="B1845" i="29"/>
  <c r="B1846" i="29"/>
  <c r="B1847" i="29"/>
  <c r="B1848" i="29"/>
  <c r="B1849" i="29"/>
  <c r="B1850" i="29"/>
  <c r="B1851" i="29"/>
  <c r="B1852" i="29"/>
  <c r="B1853" i="29"/>
  <c r="B1854" i="29"/>
  <c r="B1855" i="29"/>
  <c r="B1856" i="29"/>
  <c r="B1857" i="29"/>
  <c r="B1858" i="29"/>
  <c r="B1859" i="29"/>
  <c r="B1860" i="29"/>
  <c r="B1861" i="29"/>
  <c r="B1862" i="29"/>
  <c r="B1863" i="29"/>
  <c r="B1864" i="29"/>
  <c r="B1865" i="29"/>
  <c r="B1866" i="29"/>
  <c r="B1867" i="29"/>
  <c r="B1868" i="29"/>
  <c r="B1869" i="29"/>
  <c r="B1870" i="29"/>
  <c r="B1871" i="29"/>
  <c r="B1872" i="29"/>
  <c r="B1873" i="29"/>
  <c r="B1874" i="29"/>
  <c r="B1875" i="29"/>
  <c r="B1876" i="29"/>
  <c r="B1877" i="29"/>
  <c r="B1878" i="29"/>
  <c r="B1879" i="29"/>
  <c r="B1880" i="29"/>
  <c r="B1881" i="29"/>
  <c r="B1882" i="29"/>
  <c r="B1883" i="29"/>
  <c r="B1884" i="29"/>
  <c r="B1885" i="29"/>
  <c r="B1886" i="29"/>
  <c r="B1887" i="29"/>
  <c r="B1888" i="29"/>
  <c r="B1889" i="29"/>
  <c r="B1890" i="29"/>
  <c r="B1891" i="29"/>
  <c r="B1892" i="29"/>
  <c r="B1893" i="29"/>
  <c r="B1894" i="29"/>
  <c r="B1895" i="29"/>
  <c r="B1896" i="29"/>
  <c r="B1897" i="29"/>
  <c r="B1898" i="29"/>
  <c r="B1899" i="29"/>
  <c r="B1900" i="29"/>
  <c r="B1901" i="29"/>
  <c r="B1902" i="29"/>
  <c r="B1903" i="29"/>
  <c r="B1904" i="29"/>
  <c r="B1905" i="29"/>
  <c r="B1906" i="29"/>
  <c r="B1907" i="29"/>
  <c r="B1908" i="29"/>
  <c r="B1909" i="29"/>
  <c r="B1910" i="29"/>
  <c r="B1911" i="29"/>
  <c r="B1912" i="29"/>
  <c r="B1913" i="29"/>
  <c r="B1914" i="29"/>
  <c r="B1915" i="29"/>
  <c r="B1916" i="29"/>
  <c r="B1917" i="29"/>
  <c r="B1918" i="29"/>
  <c r="B1919" i="29"/>
  <c r="B1920" i="29"/>
  <c r="B1921" i="29"/>
  <c r="B1922" i="29"/>
  <c r="B1923" i="29"/>
  <c r="B1924" i="29"/>
  <c r="B1925" i="29"/>
  <c r="B1926" i="29"/>
  <c r="B1927" i="29"/>
  <c r="B1928" i="29"/>
  <c r="B1929" i="29"/>
  <c r="B1930" i="29"/>
  <c r="B1931" i="29"/>
  <c r="B1932" i="29"/>
  <c r="B1933" i="29"/>
  <c r="B1934" i="29"/>
  <c r="B1935" i="29"/>
  <c r="B1936" i="29"/>
  <c r="B1937" i="29"/>
  <c r="B1938" i="29"/>
  <c r="B1939" i="29"/>
  <c r="B1940" i="29"/>
  <c r="B1941" i="29"/>
  <c r="B1942" i="29"/>
  <c r="B1943" i="29"/>
  <c r="B1944" i="29"/>
  <c r="B1945" i="29"/>
  <c r="B1946" i="29"/>
  <c r="B1947" i="29"/>
  <c r="B1948" i="29"/>
  <c r="B1949" i="29"/>
  <c r="B1950" i="29"/>
  <c r="B1951" i="29"/>
  <c r="B1952" i="29"/>
  <c r="B1953" i="29"/>
  <c r="B1954" i="29"/>
  <c r="B1955" i="29"/>
  <c r="B1956" i="29"/>
  <c r="B1957" i="29"/>
  <c r="B1958" i="29"/>
  <c r="B1959" i="29"/>
  <c r="B1960" i="29"/>
  <c r="B1961" i="29"/>
  <c r="B1962" i="29"/>
  <c r="B1963" i="29"/>
  <c r="B1964" i="29"/>
  <c r="B1965" i="29"/>
  <c r="B1966" i="29"/>
  <c r="B1967" i="29"/>
  <c r="B1968" i="29"/>
  <c r="B1969" i="29"/>
  <c r="B1970" i="29"/>
  <c r="B1971" i="29"/>
  <c r="B1972" i="29"/>
  <c r="B1973" i="29"/>
  <c r="B1974" i="29"/>
  <c r="B1975" i="29"/>
  <c r="B1976" i="29"/>
  <c r="B1977" i="29"/>
  <c r="B1978" i="29"/>
  <c r="B1979" i="29"/>
  <c r="B1980" i="29"/>
  <c r="B1981" i="29"/>
  <c r="B1982" i="29"/>
  <c r="B1983" i="29"/>
  <c r="B1984" i="29"/>
  <c r="B1985" i="29"/>
  <c r="B1986" i="29"/>
  <c r="B1987" i="29"/>
  <c r="B1988" i="29"/>
  <c r="B1989" i="29"/>
  <c r="B1990" i="29"/>
  <c r="B1991" i="29"/>
  <c r="B1992" i="29"/>
  <c r="B1993" i="29"/>
  <c r="B1994" i="29"/>
  <c r="B1995" i="29"/>
  <c r="B1996" i="29"/>
  <c r="B1997" i="29"/>
  <c r="B1998" i="29"/>
  <c r="B1999" i="29"/>
  <c r="B2000" i="29"/>
  <c r="B2001" i="29"/>
  <c r="B2002" i="29"/>
  <c r="B2003" i="29"/>
  <c r="B2004" i="29"/>
  <c r="B2005" i="29"/>
  <c r="B2006" i="29"/>
  <c r="B2007" i="29"/>
  <c r="B2008" i="29"/>
  <c r="B2009" i="29"/>
  <c r="B2010" i="29"/>
  <c r="B2011" i="29"/>
  <c r="B2012" i="29"/>
  <c r="B2013" i="29"/>
  <c r="B2014" i="29"/>
  <c r="B2015" i="29"/>
  <c r="B2016" i="29"/>
  <c r="B2017" i="29"/>
  <c r="B2018" i="29"/>
  <c r="B2019" i="29"/>
  <c r="B2020" i="29"/>
  <c r="B2021" i="29"/>
  <c r="B2022" i="29"/>
  <c r="B2023" i="29"/>
  <c r="B2024" i="29"/>
  <c r="B2025" i="29"/>
  <c r="B2026" i="29"/>
  <c r="B2027" i="29"/>
  <c r="B2028" i="29"/>
  <c r="B2029" i="29"/>
  <c r="B2030" i="29"/>
  <c r="B2031" i="29"/>
  <c r="B2032" i="29"/>
  <c r="B2033" i="29"/>
  <c r="B2034" i="29"/>
  <c r="B2035" i="29"/>
  <c r="B2036" i="29"/>
  <c r="B2037" i="29"/>
  <c r="B2038" i="29"/>
  <c r="B2039" i="29"/>
  <c r="B2040" i="29"/>
  <c r="B2041" i="29"/>
  <c r="B2042" i="29"/>
  <c r="B2043" i="29"/>
  <c r="B2044" i="29"/>
  <c r="B2045" i="29"/>
  <c r="B2046" i="29"/>
  <c r="B2047" i="29"/>
  <c r="B2048" i="29"/>
  <c r="B2049" i="29"/>
  <c r="B2050" i="29"/>
  <c r="B2051" i="29"/>
  <c r="B2052" i="29"/>
  <c r="B2053" i="29"/>
  <c r="B2054" i="29"/>
  <c r="B2055" i="29"/>
  <c r="B2056" i="29"/>
  <c r="B2057" i="29"/>
  <c r="B2058" i="29"/>
  <c r="B2059" i="29"/>
  <c r="B2060" i="29"/>
  <c r="B2061" i="29"/>
  <c r="B2062" i="29"/>
  <c r="B2063" i="29"/>
  <c r="B2064" i="29"/>
  <c r="B2065" i="29"/>
  <c r="B2066" i="29"/>
  <c r="B2067" i="29"/>
  <c r="B2068" i="29"/>
  <c r="B2069" i="29"/>
  <c r="B2070" i="29"/>
  <c r="B2071" i="29"/>
  <c r="B2072" i="29"/>
  <c r="B2073" i="29"/>
  <c r="B2074" i="29"/>
  <c r="B2075" i="29"/>
  <c r="B2076" i="29"/>
  <c r="B2077" i="29"/>
  <c r="B2078" i="29"/>
  <c r="B2079" i="29"/>
  <c r="B2080" i="29"/>
  <c r="B2081" i="29"/>
  <c r="B2082" i="29"/>
  <c r="B2083" i="29"/>
  <c r="B2084" i="29"/>
  <c r="B2085" i="29"/>
  <c r="B2086" i="29"/>
  <c r="B2087" i="29"/>
  <c r="B2088" i="29"/>
  <c r="B2089" i="29"/>
  <c r="B2090" i="29"/>
  <c r="B2091" i="29"/>
  <c r="B2092" i="29"/>
  <c r="B2093" i="29"/>
  <c r="B2094" i="29"/>
  <c r="B2095" i="29"/>
  <c r="B2096" i="29"/>
  <c r="B2097" i="29"/>
  <c r="B2098" i="29"/>
  <c r="B2099" i="29"/>
  <c r="B2100" i="29"/>
  <c r="B2101" i="29"/>
  <c r="B2102" i="29"/>
  <c r="B2103" i="29"/>
  <c r="B2104" i="29"/>
  <c r="B2105" i="29"/>
  <c r="R1716" i="29"/>
  <c r="R1717" i="29"/>
  <c r="R1718" i="29"/>
  <c r="R1719" i="29"/>
  <c r="R1720" i="29"/>
  <c r="R1721" i="29"/>
  <c r="R1722" i="29"/>
  <c r="R1723" i="29"/>
  <c r="R1724" i="29"/>
  <c r="R1725" i="29"/>
  <c r="R1726" i="29"/>
  <c r="R1727" i="29"/>
  <c r="R1728" i="29"/>
  <c r="R1729" i="29"/>
  <c r="R1730" i="29"/>
  <c r="R1731" i="29"/>
  <c r="R1732" i="29"/>
  <c r="R1733" i="29"/>
  <c r="R1734" i="29"/>
  <c r="R1735" i="29"/>
  <c r="R1736" i="29"/>
  <c r="R1737" i="29"/>
  <c r="R1738" i="29"/>
  <c r="R1739" i="29"/>
  <c r="R1740" i="29"/>
  <c r="R1741" i="29"/>
  <c r="R1742" i="29"/>
  <c r="R1743" i="29"/>
  <c r="R1744" i="29"/>
  <c r="R1745" i="29"/>
  <c r="R1746" i="29"/>
  <c r="R1747" i="29"/>
  <c r="R1748" i="29"/>
  <c r="R1749" i="29"/>
  <c r="R1750" i="29"/>
  <c r="R1751" i="29"/>
  <c r="R1752" i="29"/>
  <c r="R1753" i="29"/>
  <c r="R1754" i="29"/>
  <c r="R1755" i="29"/>
  <c r="R1756" i="29"/>
  <c r="R1757" i="29"/>
  <c r="R1758" i="29"/>
  <c r="R1759" i="29"/>
  <c r="R1760" i="29"/>
  <c r="R1761" i="29"/>
  <c r="R1762" i="29"/>
  <c r="R1763" i="29"/>
  <c r="R1764" i="29"/>
  <c r="R1765" i="29"/>
  <c r="R1766" i="29"/>
  <c r="R1767" i="29"/>
  <c r="R1768" i="29"/>
  <c r="R1769" i="29"/>
  <c r="R1770" i="29"/>
  <c r="R1771" i="29"/>
  <c r="R1772" i="29"/>
  <c r="R1773" i="29"/>
  <c r="R1774" i="29"/>
  <c r="R1775" i="29"/>
  <c r="R1776" i="29"/>
  <c r="R1777" i="29"/>
  <c r="R1778" i="29"/>
  <c r="R1779" i="29"/>
  <c r="R1780" i="29"/>
  <c r="R1781" i="29"/>
  <c r="R1782" i="29"/>
  <c r="R1783" i="29"/>
  <c r="R1784" i="29"/>
  <c r="R1785" i="29"/>
  <c r="R1786" i="29"/>
  <c r="R1787" i="29"/>
  <c r="R1788" i="29"/>
  <c r="R1789" i="29"/>
  <c r="R1790" i="29"/>
  <c r="R1791" i="29"/>
  <c r="R1792" i="29"/>
  <c r="R1793" i="29"/>
  <c r="R1794" i="29"/>
  <c r="R1795" i="29"/>
  <c r="R1796" i="29"/>
  <c r="R1797" i="29"/>
  <c r="R1798" i="29"/>
  <c r="R1799" i="29"/>
  <c r="R1800" i="29"/>
  <c r="R1801" i="29"/>
  <c r="R1802" i="29"/>
  <c r="R1803" i="29"/>
  <c r="R1804" i="29"/>
  <c r="R1805" i="29"/>
  <c r="R1806" i="29"/>
  <c r="R1807" i="29"/>
  <c r="R1808" i="29"/>
  <c r="R1809" i="29"/>
  <c r="R1810" i="29"/>
  <c r="R1811" i="29"/>
  <c r="R1812" i="29"/>
  <c r="R1813" i="29"/>
  <c r="R1814" i="29"/>
  <c r="R1815" i="29"/>
  <c r="R1816" i="29"/>
  <c r="R1817" i="29"/>
  <c r="R1818" i="29"/>
  <c r="R1819" i="29"/>
  <c r="R1820" i="29"/>
  <c r="R1821" i="29"/>
  <c r="R1822" i="29"/>
  <c r="R1823" i="29"/>
  <c r="R1824" i="29"/>
  <c r="R1825" i="29"/>
  <c r="R1826" i="29"/>
  <c r="R1827" i="29"/>
  <c r="R1828" i="29"/>
  <c r="R1829" i="29"/>
  <c r="R1830" i="29"/>
  <c r="R1831" i="29"/>
  <c r="R1832" i="29"/>
  <c r="R1833" i="29"/>
  <c r="R1834" i="29"/>
  <c r="R1835" i="29"/>
  <c r="R1836" i="29"/>
  <c r="R1837" i="29"/>
  <c r="R1838" i="29"/>
  <c r="R1839" i="29"/>
  <c r="R1840" i="29"/>
  <c r="R1841" i="29"/>
  <c r="R1842" i="29"/>
  <c r="R1843" i="29"/>
  <c r="R1844" i="29"/>
  <c r="R1845" i="29"/>
  <c r="R1846" i="29"/>
  <c r="R1847" i="29"/>
  <c r="R1848" i="29"/>
  <c r="R1849" i="29"/>
  <c r="R1850" i="29"/>
  <c r="R1851" i="29"/>
  <c r="R1852" i="29"/>
  <c r="R1853" i="29"/>
  <c r="R1854" i="29"/>
  <c r="R1855" i="29"/>
  <c r="R1856" i="29"/>
  <c r="R1857" i="29"/>
  <c r="R1858" i="29"/>
  <c r="R1859" i="29"/>
  <c r="R1860" i="29"/>
  <c r="R1861" i="29"/>
  <c r="R1862" i="29"/>
  <c r="R1863" i="29"/>
  <c r="R1864" i="29"/>
  <c r="R1865" i="29"/>
  <c r="R1866" i="29"/>
  <c r="R1867" i="29"/>
  <c r="R1868" i="29"/>
  <c r="R1869" i="29"/>
  <c r="R1870" i="29"/>
  <c r="R1871" i="29"/>
  <c r="R1872" i="29"/>
  <c r="R1873" i="29"/>
  <c r="R1874" i="29"/>
  <c r="R1875" i="29"/>
  <c r="R1876" i="29"/>
  <c r="R1877" i="29"/>
  <c r="R1878" i="29"/>
  <c r="R1879" i="29"/>
  <c r="R1880" i="29"/>
  <c r="R1881" i="29"/>
  <c r="R1882" i="29"/>
  <c r="R1883" i="29"/>
  <c r="R1884" i="29"/>
  <c r="R1885" i="29"/>
  <c r="R1886" i="29"/>
  <c r="R1887" i="29"/>
  <c r="R1888" i="29"/>
  <c r="R1889" i="29"/>
  <c r="R1890" i="29"/>
  <c r="R1891" i="29"/>
  <c r="R1892" i="29"/>
  <c r="R1893" i="29"/>
  <c r="R1894" i="29"/>
  <c r="R1895" i="29"/>
  <c r="R1896" i="29"/>
  <c r="R1897" i="29"/>
  <c r="R1898" i="29"/>
  <c r="R1899" i="29"/>
  <c r="R1900" i="29"/>
  <c r="R1901" i="29"/>
  <c r="R1902" i="29"/>
  <c r="R1903" i="29"/>
  <c r="R1904" i="29"/>
  <c r="R1905" i="29"/>
  <c r="R1906" i="29"/>
  <c r="R1907" i="29"/>
  <c r="R1908" i="29"/>
  <c r="R1909" i="29"/>
  <c r="R1910" i="29"/>
  <c r="R1911" i="29"/>
  <c r="R1912" i="29"/>
  <c r="R1913" i="29"/>
  <c r="R1914" i="29"/>
  <c r="R1915" i="29"/>
  <c r="R1916" i="29"/>
  <c r="R1917" i="29"/>
  <c r="R1918" i="29"/>
  <c r="R1919" i="29"/>
  <c r="R1920" i="29"/>
  <c r="R1921" i="29"/>
  <c r="R1922" i="29"/>
  <c r="R1923" i="29"/>
  <c r="R1924" i="29"/>
  <c r="R1925" i="29"/>
  <c r="R1926" i="29"/>
  <c r="R1927" i="29"/>
  <c r="R1928" i="29"/>
  <c r="R1929" i="29"/>
  <c r="R1930" i="29"/>
  <c r="R1931" i="29"/>
  <c r="R1932" i="29"/>
  <c r="R1933" i="29"/>
  <c r="R1934" i="29"/>
  <c r="R1935" i="29"/>
  <c r="R1936" i="29"/>
  <c r="R1937" i="29"/>
  <c r="R1938" i="29"/>
  <c r="R1939" i="29"/>
  <c r="R1940" i="29"/>
  <c r="R1941" i="29"/>
  <c r="R1942" i="29"/>
  <c r="R1943" i="29"/>
  <c r="R1944" i="29"/>
  <c r="R1945" i="29"/>
  <c r="R1946" i="29"/>
  <c r="R1947" i="29"/>
  <c r="R1948" i="29"/>
  <c r="R1949" i="29"/>
  <c r="R1950" i="29"/>
  <c r="R1951" i="29"/>
  <c r="R1952" i="29"/>
  <c r="R1953" i="29"/>
  <c r="R1954" i="29"/>
  <c r="R1955" i="29"/>
  <c r="R1956" i="29"/>
  <c r="R1957" i="29"/>
  <c r="R1958" i="29"/>
  <c r="R1959" i="29"/>
  <c r="R1960" i="29"/>
  <c r="R1961" i="29"/>
  <c r="R1962" i="29"/>
  <c r="R1963" i="29"/>
  <c r="R1964" i="29"/>
  <c r="R1965" i="29"/>
  <c r="R1966" i="29"/>
  <c r="R1967" i="29"/>
  <c r="R1968" i="29"/>
  <c r="R1969" i="29"/>
  <c r="R1970" i="29"/>
  <c r="R1971" i="29"/>
  <c r="R1972" i="29"/>
  <c r="R1973" i="29"/>
  <c r="R1974" i="29"/>
  <c r="R1975" i="29"/>
  <c r="R1976" i="29"/>
  <c r="R1977" i="29"/>
  <c r="R1978" i="29"/>
  <c r="R1979" i="29"/>
  <c r="R1980" i="29"/>
  <c r="R1981" i="29"/>
  <c r="R1982" i="29"/>
  <c r="R1983" i="29"/>
  <c r="R1984" i="29"/>
  <c r="R1985" i="29"/>
  <c r="R1986" i="29"/>
  <c r="R1987" i="29"/>
  <c r="R1988" i="29"/>
  <c r="R1989" i="29"/>
  <c r="R1990" i="29"/>
  <c r="R1991" i="29"/>
  <c r="R1992" i="29"/>
  <c r="R1993" i="29"/>
  <c r="R1994" i="29"/>
  <c r="R1995" i="29"/>
  <c r="R1996" i="29"/>
  <c r="R1997" i="29"/>
  <c r="R1998" i="29"/>
  <c r="R1999" i="29"/>
  <c r="R2000" i="29"/>
  <c r="R2001" i="29"/>
  <c r="R2002" i="29"/>
  <c r="R2003" i="29"/>
  <c r="R2004" i="29"/>
  <c r="R2005" i="29"/>
  <c r="R2006" i="29"/>
  <c r="R2007" i="29"/>
  <c r="R2008" i="29"/>
  <c r="R2009" i="29"/>
  <c r="R2010" i="29"/>
  <c r="R2011" i="29"/>
  <c r="R2012" i="29"/>
  <c r="R2013" i="29"/>
  <c r="R2014" i="29"/>
  <c r="R2015" i="29"/>
  <c r="R2016" i="29"/>
  <c r="R2017" i="29"/>
  <c r="R2018" i="29"/>
  <c r="R2019" i="29"/>
  <c r="R2020" i="29"/>
  <c r="R2021" i="29"/>
  <c r="R2022" i="29"/>
  <c r="R2023" i="29"/>
  <c r="R2024" i="29"/>
  <c r="R2025" i="29"/>
  <c r="R2026" i="29"/>
  <c r="R2027" i="29"/>
  <c r="R2028" i="29"/>
  <c r="R2029" i="29"/>
  <c r="R2030" i="29"/>
  <c r="R2031" i="29"/>
  <c r="R2032" i="29"/>
  <c r="R2033" i="29"/>
  <c r="R2034" i="29"/>
  <c r="R2035" i="29"/>
  <c r="R2036" i="29"/>
  <c r="R2037" i="29"/>
  <c r="R2038" i="29"/>
  <c r="R2039" i="29"/>
  <c r="R2040" i="29"/>
  <c r="R2041" i="29"/>
  <c r="R2042" i="29"/>
  <c r="R2043" i="29"/>
  <c r="R2044" i="29"/>
  <c r="R2045" i="29"/>
  <c r="R2046" i="29"/>
  <c r="R2047" i="29"/>
  <c r="R2048" i="29"/>
  <c r="R2049" i="29"/>
  <c r="R2050" i="29"/>
  <c r="R2051" i="29"/>
  <c r="R2052" i="29"/>
  <c r="R2053" i="29"/>
  <c r="R2054" i="29"/>
  <c r="R2055" i="29"/>
  <c r="R2056" i="29"/>
  <c r="R2057" i="29"/>
  <c r="R2058" i="29"/>
  <c r="R2059" i="29"/>
  <c r="R2060" i="29"/>
  <c r="R2061" i="29"/>
  <c r="R2062" i="29"/>
  <c r="R2063" i="29"/>
  <c r="R2064" i="29"/>
  <c r="R2065" i="29"/>
  <c r="R2066" i="29"/>
  <c r="R2067" i="29"/>
  <c r="R2068" i="29"/>
  <c r="R2069" i="29"/>
  <c r="R2070" i="29"/>
  <c r="R2071" i="29"/>
  <c r="R2072" i="29"/>
  <c r="R2073" i="29"/>
  <c r="R2074" i="29"/>
  <c r="R2075" i="29"/>
  <c r="R2076" i="29"/>
  <c r="R2077" i="29"/>
  <c r="R2078" i="29"/>
  <c r="R2079" i="29"/>
  <c r="R2080" i="29"/>
  <c r="R2081" i="29"/>
  <c r="R2082" i="29"/>
  <c r="R2083" i="29"/>
  <c r="R2084" i="29"/>
  <c r="R2085" i="29"/>
  <c r="R2086" i="29"/>
  <c r="R2087" i="29"/>
  <c r="R2088" i="29"/>
  <c r="R2089" i="29"/>
  <c r="R2090" i="29"/>
  <c r="R2091" i="29"/>
  <c r="R2092" i="29"/>
  <c r="R2093" i="29"/>
  <c r="R2094" i="29"/>
  <c r="R2095" i="29"/>
  <c r="R2096" i="29"/>
  <c r="R2097" i="29"/>
  <c r="R2098" i="29"/>
  <c r="R2099" i="29"/>
  <c r="R2100" i="29"/>
  <c r="R2101" i="29"/>
  <c r="R2102" i="29"/>
  <c r="R2103" i="29"/>
  <c r="R2104" i="29"/>
  <c r="R2105" i="29"/>
  <c r="A215" i="26"/>
  <c r="A216" i="26"/>
  <c r="A217" i="26"/>
  <c r="A218" i="26"/>
  <c r="A219" i="26"/>
  <c r="A220" i="26"/>
  <c r="A221" i="26"/>
  <c r="A222" i="26"/>
  <c r="A223" i="26"/>
  <c r="A224" i="26"/>
  <c r="A225" i="26"/>
  <c r="A226" i="26"/>
  <c r="A227" i="26"/>
  <c r="A228" i="26"/>
  <c r="A229" i="26"/>
  <c r="A230" i="26"/>
  <c r="A231" i="26"/>
  <c r="A232" i="26"/>
  <c r="A233" i="26"/>
  <c r="A234" i="26"/>
  <c r="A235" i="26"/>
  <c r="A236" i="26"/>
  <c r="A237" i="26"/>
  <c r="A238" i="26"/>
  <c r="A239" i="26"/>
  <c r="A240" i="26"/>
  <c r="A241" i="26"/>
  <c r="A242" i="26"/>
  <c r="A243" i="26"/>
  <c r="A244" i="26"/>
  <c r="A245" i="26"/>
  <c r="A246" i="26"/>
  <c r="A247" i="26"/>
  <c r="A248" i="26"/>
  <c r="A249" i="26"/>
  <c r="A250" i="26"/>
  <c r="P250" i="26" s="1"/>
  <c r="A251" i="26"/>
  <c r="A252" i="26"/>
  <c r="A253" i="26"/>
  <c r="B253" i="26" s="1"/>
  <c r="P252" i="26"/>
  <c r="B252" i="26"/>
  <c r="P251" i="26"/>
  <c r="B251" i="26"/>
  <c r="B250" i="26"/>
  <c r="P249" i="26"/>
  <c r="B249" i="26"/>
  <c r="P248" i="26"/>
  <c r="B248" i="26"/>
  <c r="P247" i="26"/>
  <c r="B247" i="26"/>
  <c r="P246" i="26"/>
  <c r="B246" i="26"/>
  <c r="P245" i="26"/>
  <c r="B245" i="26"/>
  <c r="P244" i="26"/>
  <c r="B244" i="26"/>
  <c r="P243" i="26"/>
  <c r="B243" i="26"/>
  <c r="P242" i="26"/>
  <c r="B242" i="26"/>
  <c r="P241" i="26"/>
  <c r="B241" i="26"/>
  <c r="P240" i="26"/>
  <c r="B240" i="26"/>
  <c r="P239" i="26"/>
  <c r="B239" i="26"/>
  <c r="P238" i="26"/>
  <c r="B238" i="26"/>
  <c r="P237" i="26"/>
  <c r="B237" i="26"/>
  <c r="P236" i="26"/>
  <c r="B236" i="26"/>
  <c r="P235" i="26"/>
  <c r="B235" i="26"/>
  <c r="P234" i="26"/>
  <c r="B234" i="26"/>
  <c r="P233" i="26"/>
  <c r="B233" i="26"/>
  <c r="P232" i="26"/>
  <c r="B232" i="26"/>
  <c r="P231" i="26"/>
  <c r="B231" i="26"/>
  <c r="P230" i="26"/>
  <c r="B230" i="26"/>
  <c r="P229" i="26"/>
  <c r="B229" i="26"/>
  <c r="P228" i="26"/>
  <c r="B228" i="26"/>
  <c r="P227" i="26"/>
  <c r="B227" i="26"/>
  <c r="P226" i="26"/>
  <c r="B226" i="26"/>
  <c r="P225" i="26"/>
  <c r="B225" i="26"/>
  <c r="P224" i="26"/>
  <c r="B224" i="26"/>
  <c r="P223" i="26"/>
  <c r="B223" i="26"/>
  <c r="P222" i="26"/>
  <c r="B222" i="26"/>
  <c r="P221" i="26"/>
  <c r="B221" i="26"/>
  <c r="P220" i="26"/>
  <c r="B220" i="26"/>
  <c r="P219" i="26"/>
  <c r="B219" i="26"/>
  <c r="P218" i="26"/>
  <c r="B218" i="26"/>
  <c r="P217" i="26"/>
  <c r="B217" i="26"/>
  <c r="P216" i="26"/>
  <c r="B216" i="26"/>
  <c r="P215" i="26"/>
  <c r="B215" i="26"/>
  <c r="F131" i="36"/>
  <c r="P253" i="26" l="1"/>
  <c r="A485" i="28" l="1"/>
  <c r="A339" i="28"/>
  <c r="A370" i="28" l="1"/>
  <c r="A371" i="28"/>
  <c r="A372" i="28"/>
  <c r="A373" i="28"/>
  <c r="A374" i="28"/>
  <c r="A375" i="28"/>
  <c r="A376" i="28"/>
  <c r="A377" i="28"/>
  <c r="A378" i="28"/>
  <c r="A379" i="28"/>
  <c r="A380" i="28"/>
  <c r="A381" i="28"/>
  <c r="A382" i="28"/>
  <c r="A383" i="28"/>
  <c r="A384" i="28"/>
  <c r="A385" i="28"/>
  <c r="A386" i="28"/>
  <c r="A387" i="28"/>
  <c r="A388" i="28"/>
  <c r="A389" i="28"/>
  <c r="A390" i="28"/>
  <c r="A391" i="28"/>
  <c r="A392" i="28"/>
  <c r="A393" i="28"/>
  <c r="A394" i="28"/>
  <c r="A395" i="28"/>
  <c r="A396" i="28"/>
  <c r="A397" i="28"/>
  <c r="A398" i="28"/>
  <c r="A399" i="28"/>
  <c r="A400" i="28"/>
  <c r="A401" i="28"/>
  <c r="A402" i="28"/>
  <c r="A403" i="28"/>
  <c r="A404" i="28"/>
  <c r="A405" i="28"/>
  <c r="A406" i="28"/>
  <c r="A407" i="28"/>
  <c r="A408" i="28"/>
  <c r="A409" i="28"/>
  <c r="A410" i="28"/>
  <c r="A411" i="28"/>
  <c r="A412" i="28"/>
  <c r="A413" i="28"/>
  <c r="A414" i="28"/>
  <c r="A415" i="28"/>
  <c r="A416" i="28"/>
  <c r="A417" i="28"/>
  <c r="A418" i="28"/>
  <c r="A419" i="28"/>
  <c r="A420" i="28"/>
  <c r="A421" i="28"/>
  <c r="A422" i="28"/>
  <c r="A423" i="28"/>
  <c r="A424" i="28"/>
  <c r="A425" i="28"/>
  <c r="A426" i="28"/>
  <c r="A427" i="28"/>
  <c r="A428" i="28"/>
  <c r="A429" i="28"/>
  <c r="A430" i="28"/>
  <c r="A431" i="28"/>
  <c r="A432" i="28"/>
  <c r="A433" i="28"/>
  <c r="A434" i="28"/>
  <c r="A435" i="28"/>
  <c r="A436" i="28"/>
  <c r="A437" i="28"/>
  <c r="A438" i="28"/>
  <c r="A439" i="28"/>
  <c r="A440" i="28"/>
  <c r="A441" i="28"/>
  <c r="A442" i="28"/>
  <c r="A443" i="28"/>
  <c r="A444" i="28"/>
  <c r="A445" i="28"/>
  <c r="A446" i="28"/>
  <c r="A447" i="28"/>
  <c r="A448" i="28"/>
  <c r="A449" i="28"/>
  <c r="A450" i="28"/>
  <c r="A451" i="28"/>
  <c r="A452" i="28"/>
  <c r="A453" i="28"/>
  <c r="A454" i="28"/>
  <c r="A455" i="28"/>
  <c r="A456" i="28"/>
  <c r="A457" i="28"/>
  <c r="A458" i="28"/>
  <c r="A459" i="28"/>
  <c r="A460" i="28"/>
  <c r="A461" i="28"/>
  <c r="A462" i="28"/>
  <c r="A463" i="28"/>
  <c r="A464" i="28"/>
  <c r="A465" i="28"/>
  <c r="A466" i="28"/>
  <c r="A467" i="28"/>
  <c r="A468" i="28"/>
  <c r="A469" i="28"/>
  <c r="A470" i="28"/>
  <c r="A471" i="28"/>
  <c r="A472" i="28"/>
  <c r="A473" i="28"/>
  <c r="A474" i="28"/>
  <c r="A475" i="28"/>
  <c r="A476" i="28"/>
  <c r="A477" i="28"/>
  <c r="A478" i="28"/>
  <c r="A479" i="28"/>
  <c r="A480" i="28"/>
  <c r="A481" i="28"/>
  <c r="A482" i="28"/>
  <c r="A483" i="28"/>
  <c r="A484" i="28"/>
  <c r="A486" i="28"/>
  <c r="A487" i="28"/>
  <c r="A488" i="28"/>
  <c r="A489" i="28"/>
  <c r="A490" i="28"/>
  <c r="A491" i="28"/>
  <c r="A492" i="28"/>
  <c r="A493" i="28"/>
  <c r="A369" i="28"/>
  <c r="A179" i="26"/>
  <c r="B179" i="26" s="1"/>
  <c r="A180" i="26"/>
  <c r="B180" i="26" s="1"/>
  <c r="A181" i="26"/>
  <c r="B181" i="26" s="1"/>
  <c r="A182" i="26"/>
  <c r="B182" i="26" s="1"/>
  <c r="A183" i="26"/>
  <c r="B183" i="26" s="1"/>
  <c r="A184" i="26"/>
  <c r="B184" i="26" s="1"/>
  <c r="A185" i="26"/>
  <c r="B185" i="26" s="1"/>
  <c r="A186" i="26"/>
  <c r="B186" i="26" s="1"/>
  <c r="A187" i="26"/>
  <c r="B187" i="26" s="1"/>
  <c r="A188" i="26"/>
  <c r="B188" i="26" s="1"/>
  <c r="A189" i="26"/>
  <c r="B189" i="26" s="1"/>
  <c r="A190" i="26"/>
  <c r="B190" i="26" s="1"/>
  <c r="A191" i="26"/>
  <c r="B191" i="26" s="1"/>
  <c r="A192" i="26"/>
  <c r="B192" i="26" s="1"/>
  <c r="A193" i="26"/>
  <c r="B193" i="26" s="1"/>
  <c r="A194" i="26"/>
  <c r="B194" i="26" s="1"/>
  <c r="A195" i="26"/>
  <c r="B195" i="26" s="1"/>
  <c r="A196" i="26"/>
  <c r="B196" i="26" s="1"/>
  <c r="A197" i="26"/>
  <c r="B197" i="26" s="1"/>
  <c r="A198" i="26"/>
  <c r="B198" i="26" s="1"/>
  <c r="A199" i="26"/>
  <c r="B199" i="26" s="1"/>
  <c r="A200" i="26"/>
  <c r="B200" i="26" s="1"/>
  <c r="A201" i="26"/>
  <c r="B201" i="26" s="1"/>
  <c r="A202" i="26"/>
  <c r="B202" i="26" s="1"/>
  <c r="A203" i="26"/>
  <c r="B203" i="26" s="1"/>
  <c r="A204" i="26"/>
  <c r="B204" i="26" s="1"/>
  <c r="A205" i="26"/>
  <c r="B205" i="26" s="1"/>
  <c r="A206" i="26"/>
  <c r="B206" i="26" s="1"/>
  <c r="A207" i="26"/>
  <c r="B207" i="26" s="1"/>
  <c r="A208" i="26"/>
  <c r="B208" i="26" s="1"/>
  <c r="A209" i="26"/>
  <c r="B209" i="26" s="1"/>
  <c r="A210" i="26"/>
  <c r="B210" i="26" s="1"/>
  <c r="A211" i="26"/>
  <c r="B211" i="26" s="1"/>
  <c r="A212" i="26"/>
  <c r="B212" i="26" s="1"/>
  <c r="A213" i="26"/>
  <c r="B213" i="26" s="1"/>
  <c r="A214" i="26"/>
  <c r="B214" i="26" s="1"/>
  <c r="A178" i="26"/>
  <c r="B178" i="26" s="1"/>
  <c r="B5" i="26"/>
  <c r="B6" i="26"/>
  <c r="B7" i="26"/>
  <c r="B8" i="26"/>
  <c r="B9" i="26"/>
  <c r="B10" i="26"/>
  <c r="B11" i="26"/>
  <c r="B12" i="26"/>
  <c r="B13" i="26"/>
  <c r="B14" i="26"/>
  <c r="B15" i="26"/>
  <c r="B16" i="26"/>
  <c r="B17" i="26"/>
  <c r="B18" i="26"/>
  <c r="B19" i="26"/>
  <c r="B20" i="26"/>
  <c r="B21" i="26"/>
  <c r="B22" i="26"/>
  <c r="B23" i="26"/>
  <c r="B24" i="26"/>
  <c r="B25" i="26"/>
  <c r="B26" i="26"/>
  <c r="B27" i="26"/>
  <c r="B28" i="26"/>
  <c r="B29" i="26"/>
  <c r="B30" i="26"/>
  <c r="B31" i="26"/>
  <c r="B32" i="26"/>
  <c r="B33" i="26"/>
  <c r="B34" i="26"/>
  <c r="B35" i="26"/>
  <c r="B36" i="26"/>
  <c r="B37" i="26"/>
  <c r="B38" i="26"/>
  <c r="B39" i="26"/>
  <c r="B40" i="26"/>
  <c r="B41" i="26"/>
  <c r="B42" i="26"/>
  <c r="B43" i="26"/>
  <c r="B44" i="26"/>
  <c r="B45" i="26"/>
  <c r="B46" i="26"/>
  <c r="B47" i="26"/>
  <c r="B48" i="26"/>
  <c r="B49" i="26"/>
  <c r="B50" i="26"/>
  <c r="B51" i="26"/>
  <c r="B52" i="26"/>
  <c r="B53" i="26"/>
  <c r="B54" i="26"/>
  <c r="B55" i="26"/>
  <c r="B56" i="26"/>
  <c r="B57" i="26"/>
  <c r="B58" i="26"/>
  <c r="B59" i="26"/>
  <c r="B60" i="26"/>
  <c r="B61" i="26"/>
  <c r="B62" i="26"/>
  <c r="B63" i="26"/>
  <c r="B64" i="26"/>
  <c r="B65" i="26"/>
  <c r="B66" i="26"/>
  <c r="B67" i="26"/>
  <c r="B68" i="26"/>
  <c r="B69" i="26"/>
  <c r="B70" i="26"/>
  <c r="B71" i="26"/>
  <c r="B72" i="26"/>
  <c r="B73" i="26"/>
  <c r="B74" i="26"/>
  <c r="B75" i="26"/>
  <c r="B76" i="26"/>
  <c r="B77" i="26"/>
  <c r="B78" i="26"/>
  <c r="B79" i="26"/>
  <c r="B80" i="26"/>
  <c r="B81" i="26"/>
  <c r="B82" i="26"/>
  <c r="B83" i="26"/>
  <c r="B84" i="26"/>
  <c r="B85" i="26"/>
  <c r="B86" i="26"/>
  <c r="B87" i="26"/>
  <c r="B88" i="26"/>
  <c r="B89" i="26"/>
  <c r="B90" i="26"/>
  <c r="B91" i="26"/>
  <c r="B92" i="26"/>
  <c r="B93" i="26"/>
  <c r="B94" i="26"/>
  <c r="B95" i="26"/>
  <c r="B96" i="26"/>
  <c r="B97" i="26"/>
  <c r="B98" i="26"/>
  <c r="B99" i="26"/>
  <c r="B100" i="26"/>
  <c r="B101" i="26"/>
  <c r="B102" i="26"/>
  <c r="B103" i="26"/>
  <c r="B104" i="26"/>
  <c r="B105" i="26"/>
  <c r="B106" i="26"/>
  <c r="B107" i="26"/>
  <c r="B108" i="26"/>
  <c r="B109" i="26"/>
  <c r="B110" i="26"/>
  <c r="B111" i="26"/>
  <c r="B112" i="26"/>
  <c r="B113" i="26"/>
  <c r="B114" i="26"/>
  <c r="B115" i="26"/>
  <c r="B116" i="26"/>
  <c r="B117" i="26"/>
  <c r="B118" i="26"/>
  <c r="B119" i="26"/>
  <c r="B120" i="26"/>
  <c r="B121" i="26"/>
  <c r="B122" i="26"/>
  <c r="B123" i="26"/>
  <c r="B124" i="26"/>
  <c r="B125" i="26"/>
  <c r="B126" i="26"/>
  <c r="B127" i="26"/>
  <c r="B128" i="26"/>
  <c r="B129" i="26"/>
  <c r="B130" i="26"/>
  <c r="B131" i="26"/>
  <c r="B132" i="26"/>
  <c r="B133" i="26"/>
  <c r="B134" i="26"/>
  <c r="B135" i="26"/>
  <c r="B136" i="26"/>
  <c r="B137" i="26"/>
  <c r="B138" i="26"/>
  <c r="B139" i="26"/>
  <c r="B140" i="26"/>
  <c r="B141" i="26"/>
  <c r="B142" i="26"/>
  <c r="B143" i="26"/>
  <c r="B144" i="26"/>
  <c r="B145" i="26"/>
  <c r="B146" i="26"/>
  <c r="B147" i="26"/>
  <c r="B148" i="26"/>
  <c r="B149" i="26"/>
  <c r="B150" i="26"/>
  <c r="B151" i="26"/>
  <c r="B152" i="26"/>
  <c r="B153" i="26"/>
  <c r="B154" i="26"/>
  <c r="B155" i="26"/>
  <c r="B156" i="26"/>
  <c r="B157" i="26"/>
  <c r="B158" i="26"/>
  <c r="B159" i="26"/>
  <c r="B160" i="26"/>
  <c r="B161" i="26"/>
  <c r="B162" i="26"/>
  <c r="B163" i="26"/>
  <c r="B164" i="26"/>
  <c r="B165" i="26"/>
  <c r="B166" i="26"/>
  <c r="B167" i="26"/>
  <c r="B168" i="26"/>
  <c r="B169" i="26"/>
  <c r="B170" i="26"/>
  <c r="B171" i="26"/>
  <c r="B172" i="26"/>
  <c r="B173" i="26"/>
  <c r="B174" i="26"/>
  <c r="B175" i="26"/>
  <c r="B176" i="26"/>
  <c r="B177" i="26"/>
  <c r="B4" i="26"/>
  <c r="E178" i="36" l="1"/>
  <c r="F178" i="36" s="1"/>
  <c r="E181" i="36"/>
  <c r="F181" i="36"/>
  <c r="E184" i="36"/>
  <c r="F184" i="36" s="1"/>
  <c r="E187" i="36"/>
  <c r="F187" i="36" s="1"/>
  <c r="E190" i="36"/>
  <c r="F190" i="36" s="1"/>
  <c r="E193" i="36"/>
  <c r="F193" i="36" s="1"/>
  <c r="E196" i="36"/>
  <c r="F196" i="36" s="1"/>
  <c r="E199" i="36"/>
  <c r="F199" i="36" s="1"/>
  <c r="E202" i="36"/>
  <c r="F202" i="36" s="1"/>
  <c r="E205" i="36"/>
  <c r="F205" i="36" s="1"/>
  <c r="E208" i="36"/>
  <c r="F208" i="36" s="1"/>
  <c r="E211" i="36"/>
  <c r="F211" i="36" s="1"/>
  <c r="E214" i="36"/>
  <c r="F214" i="36" s="1"/>
  <c r="E217" i="36"/>
  <c r="F217" i="36" s="1"/>
  <c r="E220" i="36"/>
  <c r="F220" i="36" s="1"/>
  <c r="E175" i="36"/>
  <c r="F175" i="36" s="1"/>
  <c r="A307" i="28" l="1"/>
  <c r="A308" i="28"/>
  <c r="A309" i="28"/>
  <c r="A310" i="28"/>
  <c r="A311" i="28"/>
  <c r="A312" i="28"/>
  <c r="A313" i="28"/>
  <c r="A314" i="28"/>
  <c r="A315" i="28"/>
  <c r="A316" i="28"/>
  <c r="A317" i="28"/>
  <c r="A318" i="28"/>
  <c r="A319" i="28"/>
  <c r="A320" i="28"/>
  <c r="A321" i="28"/>
  <c r="A322" i="28"/>
  <c r="A323" i="28"/>
  <c r="A324" i="28"/>
  <c r="A325" i="28"/>
  <c r="A326" i="28"/>
  <c r="A327" i="28"/>
  <c r="A328" i="28"/>
  <c r="A329" i="28"/>
  <c r="A330" i="28"/>
  <c r="A331" i="28"/>
  <c r="A332" i="28"/>
  <c r="A333" i="28"/>
  <c r="A334" i="28"/>
  <c r="A335" i="28"/>
  <c r="A336" i="28"/>
  <c r="A337" i="28"/>
  <c r="A338" i="28"/>
  <c r="A340" i="28"/>
  <c r="A341" i="28"/>
  <c r="A342" i="28"/>
  <c r="A343" i="28"/>
  <c r="A344" i="28"/>
  <c r="A345" i="28"/>
  <c r="A346" i="28"/>
  <c r="A347" i="28"/>
  <c r="A348" i="28"/>
  <c r="A349" i="28"/>
  <c r="A350" i="28"/>
  <c r="A351" i="28"/>
  <c r="A352" i="28"/>
  <c r="A353" i="28"/>
  <c r="A354" i="28"/>
  <c r="A355" i="28"/>
  <c r="A356" i="28"/>
  <c r="A357" i="28"/>
  <c r="A358" i="28"/>
  <c r="A359" i="28"/>
  <c r="A360" i="28"/>
  <c r="A361" i="28"/>
  <c r="A362" i="28"/>
  <c r="A363" i="28"/>
  <c r="A364" i="28"/>
  <c r="A365" i="28"/>
  <c r="A366" i="28"/>
  <c r="A367" i="28"/>
  <c r="A368" i="28"/>
  <c r="A215" i="28" l="1"/>
  <c r="J79" i="40" l="1"/>
  <c r="J80" i="40"/>
  <c r="J81" i="40"/>
  <c r="J82" i="40"/>
  <c r="J83" i="40"/>
  <c r="J84" i="40"/>
  <c r="J85" i="40"/>
  <c r="J86" i="40"/>
  <c r="J87" i="40"/>
  <c r="J88" i="40"/>
  <c r="J89" i="40"/>
  <c r="J90" i="40"/>
  <c r="J91" i="40"/>
  <c r="J92" i="40"/>
  <c r="J93" i="40"/>
  <c r="J94" i="40"/>
  <c r="J95" i="40"/>
  <c r="J96" i="40"/>
  <c r="J97" i="40"/>
  <c r="J98" i="40"/>
  <c r="J78" i="40"/>
  <c r="A201" i="28"/>
  <c r="A206" i="28" l="1"/>
  <c r="W109" i="30" l="1"/>
  <c r="W110" i="30"/>
  <c r="W111" i="30"/>
  <c r="W121" i="30" s="1"/>
  <c r="W131" i="30" s="1"/>
  <c r="W141" i="30" s="1"/>
  <c r="W151" i="30" s="1"/>
  <c r="W161" i="30" s="1"/>
  <c r="W171" i="30" s="1"/>
  <c r="W181" i="30" s="1"/>
  <c r="W191" i="30" s="1"/>
  <c r="W201" i="30" s="1"/>
  <c r="W211" i="30" s="1"/>
  <c r="W221" i="30" s="1"/>
  <c r="W231" i="30" s="1"/>
  <c r="W241" i="30" s="1"/>
  <c r="W251" i="30" s="1"/>
  <c r="W261" i="30" s="1"/>
  <c r="W271" i="30" s="1"/>
  <c r="W281" i="30" s="1"/>
  <c r="W291" i="30" s="1"/>
  <c r="W301" i="30" s="1"/>
  <c r="W311" i="30" s="1"/>
  <c r="W321" i="30" s="1"/>
  <c r="W331" i="30" s="1"/>
  <c r="W341" i="30" s="1"/>
  <c r="W351" i="30" s="1"/>
  <c r="W361" i="30" s="1"/>
  <c r="W371" i="30" s="1"/>
  <c r="W381" i="30" s="1"/>
  <c r="W391" i="30" s="1"/>
  <c r="W401" i="30" s="1"/>
  <c r="W411" i="30" s="1"/>
  <c r="W421" i="30" s="1"/>
  <c r="W431" i="30" s="1"/>
  <c r="W441" i="30" s="1"/>
  <c r="W451" i="30" s="1"/>
  <c r="W461" i="30" s="1"/>
  <c r="W471" i="30" s="1"/>
  <c r="W481" i="30" s="1"/>
  <c r="W491" i="30" s="1"/>
  <c r="W501" i="30" s="1"/>
  <c r="W511" i="30" s="1"/>
  <c r="W521" i="30" s="1"/>
  <c r="W531" i="30" s="1"/>
  <c r="W541" i="30" s="1"/>
  <c r="W551" i="30" s="1"/>
  <c r="W561" i="30" s="1"/>
  <c r="W571" i="30" s="1"/>
  <c r="W581" i="30" s="1"/>
  <c r="W591" i="30" s="1"/>
  <c r="W601" i="30" s="1"/>
  <c r="W611" i="30" s="1"/>
  <c r="W621" i="30" s="1"/>
  <c r="W631" i="30" s="1"/>
  <c r="W641" i="30" s="1"/>
  <c r="W651" i="30" s="1"/>
  <c r="W661" i="30" s="1"/>
  <c r="W671" i="30" s="1"/>
  <c r="W681" i="30" s="1"/>
  <c r="W691" i="30" s="1"/>
  <c r="W701" i="30" s="1"/>
  <c r="W711" i="30" s="1"/>
  <c r="W721" i="30" s="1"/>
  <c r="W731" i="30" s="1"/>
  <c r="W741" i="30" s="1"/>
  <c r="W751" i="30" s="1"/>
  <c r="W761" i="30" s="1"/>
  <c r="W771" i="30" s="1"/>
  <c r="W781" i="30" s="1"/>
  <c r="W791" i="30" s="1"/>
  <c r="W801" i="30" s="1"/>
  <c r="W811" i="30" s="1"/>
  <c r="W821" i="30" s="1"/>
  <c r="W831" i="30" s="1"/>
  <c r="W841" i="30" s="1"/>
  <c r="W851" i="30" s="1"/>
  <c r="W861" i="30" s="1"/>
  <c r="W871" i="30" s="1"/>
  <c r="W881" i="30" s="1"/>
  <c r="W891" i="30" s="1"/>
  <c r="W901" i="30" s="1"/>
  <c r="W911" i="30" s="1"/>
  <c r="W921" i="30" s="1"/>
  <c r="W931" i="30" s="1"/>
  <c r="W941" i="30" s="1"/>
  <c r="W951" i="30" s="1"/>
  <c r="W961" i="30" s="1"/>
  <c r="W971" i="30" s="1"/>
  <c r="W981" i="30" s="1"/>
  <c r="W991" i="30" s="1"/>
  <c r="W1001" i="30" s="1"/>
  <c r="W1011" i="30" s="1"/>
  <c r="W1021" i="30" s="1"/>
  <c r="W1031" i="30" s="1"/>
  <c r="W1041" i="30" s="1"/>
  <c r="W1051" i="30" s="1"/>
  <c r="W1061" i="30" s="1"/>
  <c r="W1071" i="30" s="1"/>
  <c r="W1081" i="30" s="1"/>
  <c r="W1091" i="30" s="1"/>
  <c r="W1101" i="30" s="1"/>
  <c r="W1111" i="30" s="1"/>
  <c r="W1121" i="30" s="1"/>
  <c r="W1131" i="30" s="1"/>
  <c r="W1141" i="30" s="1"/>
  <c r="W1151" i="30" s="1"/>
  <c r="W1161" i="30" s="1"/>
  <c r="W1171" i="30" s="1"/>
  <c r="W1181" i="30" s="1"/>
  <c r="W1191" i="30" s="1"/>
  <c r="W1201" i="30" s="1"/>
  <c r="W1211" i="30" s="1"/>
  <c r="W1221" i="30" s="1"/>
  <c r="W1231" i="30" s="1"/>
  <c r="W1241" i="30" s="1"/>
  <c r="W1251" i="30" s="1"/>
  <c r="W1261" i="30" s="1"/>
  <c r="W1271" i="30" s="1"/>
  <c r="W1281" i="30" s="1"/>
  <c r="W1291" i="30" s="1"/>
  <c r="W1301" i="30" s="1"/>
  <c r="W1311" i="30" s="1"/>
  <c r="W1321" i="30" s="1"/>
  <c r="W1331" i="30" s="1"/>
  <c r="W1341" i="30" s="1"/>
  <c r="W1351" i="30" s="1"/>
  <c r="W1361" i="30" s="1"/>
  <c r="W1371" i="30" s="1"/>
  <c r="W1381" i="30" s="1"/>
  <c r="W1391" i="30" s="1"/>
  <c r="W1401" i="30" s="1"/>
  <c r="W1411" i="30" s="1"/>
  <c r="W1421" i="30" s="1"/>
  <c r="W1431" i="30" s="1"/>
  <c r="W1441" i="30" s="1"/>
  <c r="W1451" i="30" s="1"/>
  <c r="W1461" i="30" s="1"/>
  <c r="W1471" i="30" s="1"/>
  <c r="W1481" i="30" s="1"/>
  <c r="W1491" i="30" s="1"/>
  <c r="W1501" i="30" s="1"/>
  <c r="W1511" i="30" s="1"/>
  <c r="W1521" i="30" s="1"/>
  <c r="W1531" i="30" s="1"/>
  <c r="W1541" i="30" s="1"/>
  <c r="W1551" i="30" s="1"/>
  <c r="W1561" i="30" s="1"/>
  <c r="W1571" i="30" s="1"/>
  <c r="W1581" i="30" s="1"/>
  <c r="W1591" i="30" s="1"/>
  <c r="W1601" i="30" s="1"/>
  <c r="W1611" i="30" s="1"/>
  <c r="W1621" i="30" s="1"/>
  <c r="W1631" i="30" s="1"/>
  <c r="W1641" i="30" s="1"/>
  <c r="W1651" i="30" s="1"/>
  <c r="W1661" i="30" s="1"/>
  <c r="W1671" i="30" s="1"/>
  <c r="W1681" i="30" s="1"/>
  <c r="W1691" i="30" s="1"/>
  <c r="W1701" i="30" s="1"/>
  <c r="W1711" i="30" s="1"/>
  <c r="W1721" i="30" s="1"/>
  <c r="W1731" i="30" s="1"/>
  <c r="W1741" i="30" s="1"/>
  <c r="W1751" i="30" s="1"/>
  <c r="W1761" i="30" s="1"/>
  <c r="W1771" i="30" s="1"/>
  <c r="W1781" i="30" s="1"/>
  <c r="W1791" i="30" s="1"/>
  <c r="W1801" i="30" s="1"/>
  <c r="W1811" i="30" s="1"/>
  <c r="W1821" i="30" s="1"/>
  <c r="W1831" i="30" s="1"/>
  <c r="W1841" i="30" s="1"/>
  <c r="W1851" i="30" s="1"/>
  <c r="W1861" i="30" s="1"/>
  <c r="W1871" i="30" s="1"/>
  <c r="W1881" i="30" s="1"/>
  <c r="W1891" i="30" s="1"/>
  <c r="W1901" i="30" s="1"/>
  <c r="W1911" i="30" s="1"/>
  <c r="W1921" i="30" s="1"/>
  <c r="W1931" i="30" s="1"/>
  <c r="W1941" i="30" s="1"/>
  <c r="W1951" i="30" s="1"/>
  <c r="W1961" i="30" s="1"/>
  <c r="W1971" i="30" s="1"/>
  <c r="W1981" i="30" s="1"/>
  <c r="W1991" i="30" s="1"/>
  <c r="W2001" i="30" s="1"/>
  <c r="W2011" i="30" s="1"/>
  <c r="W2021" i="30" s="1"/>
  <c r="W2031" i="30" s="1"/>
  <c r="W2041" i="30" s="1"/>
  <c r="W2051" i="30" s="1"/>
  <c r="W2061" i="30" s="1"/>
  <c r="W2071" i="30" s="1"/>
  <c r="W2081" i="30" s="1"/>
  <c r="W2091" i="30" s="1"/>
  <c r="W2101" i="30" s="1"/>
  <c r="W2111" i="30" s="1"/>
  <c r="W2121" i="30" s="1"/>
  <c r="W2131" i="30" s="1"/>
  <c r="W2141" i="30" s="1"/>
  <c r="W2151" i="30" s="1"/>
  <c r="W2161" i="30" s="1"/>
  <c r="W2171" i="30" s="1"/>
  <c r="W2181" i="30" s="1"/>
  <c r="W2191" i="30" s="1"/>
  <c r="W2201" i="30" s="1"/>
  <c r="W2211" i="30" s="1"/>
  <c r="W2221" i="30" s="1"/>
  <c r="W2231" i="30" s="1"/>
  <c r="W2241" i="30" s="1"/>
  <c r="W2251" i="30" s="1"/>
  <c r="W2261" i="30" s="1"/>
  <c r="W2271" i="30" s="1"/>
  <c r="W2281" i="30" s="1"/>
  <c r="W2291" i="30" s="1"/>
  <c r="W2301" i="30" s="1"/>
  <c r="W2311" i="30" s="1"/>
  <c r="W2321" i="30" s="1"/>
  <c r="W2331" i="30" s="1"/>
  <c r="W2341" i="30" s="1"/>
  <c r="W2351" i="30" s="1"/>
  <c r="W2361" i="30" s="1"/>
  <c r="W2371" i="30" s="1"/>
  <c r="W2381" i="30" s="1"/>
  <c r="W2391" i="30" s="1"/>
  <c r="W2401" i="30" s="1"/>
  <c r="W2411" i="30" s="1"/>
  <c r="W2421" i="30" s="1"/>
  <c r="W2431" i="30" s="1"/>
  <c r="W2441" i="30" s="1"/>
  <c r="W2451" i="30" s="1"/>
  <c r="W2461" i="30" s="1"/>
  <c r="W2471" i="30" s="1"/>
  <c r="W2481" i="30" s="1"/>
  <c r="W2491" i="30" s="1"/>
  <c r="W2501" i="30" s="1"/>
  <c r="W2511" i="30" s="1"/>
  <c r="W2521" i="30" s="1"/>
  <c r="W2531" i="30" s="1"/>
  <c r="W2541" i="30" s="1"/>
  <c r="W2551" i="30" s="1"/>
  <c r="W2561" i="30" s="1"/>
  <c r="W2571" i="30" s="1"/>
  <c r="W2581" i="30" s="1"/>
  <c r="W2591" i="30" s="1"/>
  <c r="W2601" i="30" s="1"/>
  <c r="W2611" i="30" s="1"/>
  <c r="W2621" i="30" s="1"/>
  <c r="W2631" i="30" s="1"/>
  <c r="W2641" i="30" s="1"/>
  <c r="W2651" i="30" s="1"/>
  <c r="W2661" i="30" s="1"/>
  <c r="W2671" i="30" s="1"/>
  <c r="W2681" i="30" s="1"/>
  <c r="W2691" i="30" s="1"/>
  <c r="W2701" i="30" s="1"/>
  <c r="W2711" i="30" s="1"/>
  <c r="W2721" i="30" s="1"/>
  <c r="W2731" i="30" s="1"/>
  <c r="W2741" i="30" s="1"/>
  <c r="W2751" i="30" s="1"/>
  <c r="W2761" i="30" s="1"/>
  <c r="W2771" i="30" s="1"/>
  <c r="W2781" i="30" s="1"/>
  <c r="W2791" i="30" s="1"/>
  <c r="W2801" i="30" s="1"/>
  <c r="W2811" i="30" s="1"/>
  <c r="W2821" i="30" s="1"/>
  <c r="W2831" i="30" s="1"/>
  <c r="W2841" i="30" s="1"/>
  <c r="W2851" i="30" s="1"/>
  <c r="W2861" i="30" s="1"/>
  <c r="W2871" i="30" s="1"/>
  <c r="W2881" i="30" s="1"/>
  <c r="W2891" i="30" s="1"/>
  <c r="W2901" i="30" s="1"/>
  <c r="W2911" i="30" s="1"/>
  <c r="W2921" i="30" s="1"/>
  <c r="W2931" i="30" s="1"/>
  <c r="W2941" i="30" s="1"/>
  <c r="W2951" i="30" s="1"/>
  <c r="W2961" i="30" s="1"/>
  <c r="W2971" i="30" s="1"/>
  <c r="W2981" i="30" s="1"/>
  <c r="W2991" i="30" s="1"/>
  <c r="W3001" i="30" s="1"/>
  <c r="W3011" i="30" s="1"/>
  <c r="W3021" i="30" s="1"/>
  <c r="W3031" i="30" s="1"/>
  <c r="W3041" i="30" s="1"/>
  <c r="W3051" i="30" s="1"/>
  <c r="W3061" i="30" s="1"/>
  <c r="W3071" i="30" s="1"/>
  <c r="W3081" i="30" s="1"/>
  <c r="W3091" i="30" s="1"/>
  <c r="W3101" i="30" s="1"/>
  <c r="W3111" i="30" s="1"/>
  <c r="W3121" i="30" s="1"/>
  <c r="W3131" i="30" s="1"/>
  <c r="W3141" i="30" s="1"/>
  <c r="W3151" i="30" s="1"/>
  <c r="W3161" i="30" s="1"/>
  <c r="W3171" i="30" s="1"/>
  <c r="W3181" i="30" s="1"/>
  <c r="W3191" i="30" s="1"/>
  <c r="W3201" i="30" s="1"/>
  <c r="W3211" i="30" s="1"/>
  <c r="W3221" i="30" s="1"/>
  <c r="W3231" i="30" s="1"/>
  <c r="W3241" i="30" s="1"/>
  <c r="W3251" i="30" s="1"/>
  <c r="W3261" i="30" s="1"/>
  <c r="W3271" i="30" s="1"/>
  <c r="W3281" i="30" s="1"/>
  <c r="W3291" i="30" s="1"/>
  <c r="W3301" i="30" s="1"/>
  <c r="W3311" i="30" s="1"/>
  <c r="W3321" i="30" s="1"/>
  <c r="W3331" i="30" s="1"/>
  <c r="W3341" i="30" s="1"/>
  <c r="W3351" i="30" s="1"/>
  <c r="W3361" i="30" s="1"/>
  <c r="W3371" i="30" s="1"/>
  <c r="W3381" i="30" s="1"/>
  <c r="W3391" i="30" s="1"/>
  <c r="W3401" i="30" s="1"/>
  <c r="W3411" i="30" s="1"/>
  <c r="W3421" i="30" s="1"/>
  <c r="W3431" i="30" s="1"/>
  <c r="W3441" i="30" s="1"/>
  <c r="W3451" i="30" s="1"/>
  <c r="W3461" i="30" s="1"/>
  <c r="W3471" i="30" s="1"/>
  <c r="W3481" i="30" s="1"/>
  <c r="W3491" i="30" s="1"/>
  <c r="W3501" i="30" s="1"/>
  <c r="W3511" i="30" s="1"/>
  <c r="W3521" i="30" s="1"/>
  <c r="W3531" i="30" s="1"/>
  <c r="W3541" i="30" s="1"/>
  <c r="W3551" i="30" s="1"/>
  <c r="W3561" i="30" s="1"/>
  <c r="W3571" i="30" s="1"/>
  <c r="W3581" i="30" s="1"/>
  <c r="W3591" i="30" s="1"/>
  <c r="W3601" i="30" s="1"/>
  <c r="W3611" i="30" s="1"/>
  <c r="W3621" i="30" s="1"/>
  <c r="W3631" i="30" s="1"/>
  <c r="W3641" i="30" s="1"/>
  <c r="W3651" i="30" s="1"/>
  <c r="W3661" i="30" s="1"/>
  <c r="W3671" i="30" s="1"/>
  <c r="W3681" i="30" s="1"/>
  <c r="W3691" i="30" s="1"/>
  <c r="W3701" i="30" s="1"/>
  <c r="W3711" i="30" s="1"/>
  <c r="W3721" i="30" s="1"/>
  <c r="W3731" i="30" s="1"/>
  <c r="W3741" i="30" s="1"/>
  <c r="W3751" i="30" s="1"/>
  <c r="W3761" i="30" s="1"/>
  <c r="W3771" i="30" s="1"/>
  <c r="W3781" i="30" s="1"/>
  <c r="W3791" i="30" s="1"/>
  <c r="W3801" i="30" s="1"/>
  <c r="W3811" i="30" s="1"/>
  <c r="W3821" i="30" s="1"/>
  <c r="W3831" i="30" s="1"/>
  <c r="W3841" i="30" s="1"/>
  <c r="W3851" i="30" s="1"/>
  <c r="W3861" i="30" s="1"/>
  <c r="W3871" i="30" s="1"/>
  <c r="W3881" i="30" s="1"/>
  <c r="W3891" i="30" s="1"/>
  <c r="W3901" i="30" s="1"/>
  <c r="W3911" i="30" s="1"/>
  <c r="W3921" i="30" s="1"/>
  <c r="W3931" i="30" s="1"/>
  <c r="W3941" i="30" s="1"/>
  <c r="W3951" i="30" s="1"/>
  <c r="W3961" i="30" s="1"/>
  <c r="W3971" i="30" s="1"/>
  <c r="W3981" i="30" s="1"/>
  <c r="W3991" i="30" s="1"/>
  <c r="W4001" i="30" s="1"/>
  <c r="W4011" i="30" s="1"/>
  <c r="W4021" i="30" s="1"/>
  <c r="W4031" i="30" s="1"/>
  <c r="W4041" i="30" s="1"/>
  <c r="W4051" i="30" s="1"/>
  <c r="W4061" i="30" s="1"/>
  <c r="W4071" i="30" s="1"/>
  <c r="W4081" i="30" s="1"/>
  <c r="W4091" i="30" s="1"/>
  <c r="W4101" i="30" s="1"/>
  <c r="W4111" i="30" s="1"/>
  <c r="W4121" i="30" s="1"/>
  <c r="W4131" i="30" s="1"/>
  <c r="W4141" i="30" s="1"/>
  <c r="W4151" i="30" s="1"/>
  <c r="W4161" i="30" s="1"/>
  <c r="W4171" i="30" s="1"/>
  <c r="W4181" i="30" s="1"/>
  <c r="W4191" i="30" s="1"/>
  <c r="W4201" i="30" s="1"/>
  <c r="W4211" i="30" s="1"/>
  <c r="W4221" i="30" s="1"/>
  <c r="W4231" i="30" s="1"/>
  <c r="W4241" i="30" s="1"/>
  <c r="W4251" i="30" s="1"/>
  <c r="W4261" i="30" s="1"/>
  <c r="W4271" i="30" s="1"/>
  <c r="W4281" i="30" s="1"/>
  <c r="W4291" i="30" s="1"/>
  <c r="W4301" i="30" s="1"/>
  <c r="W4311" i="30" s="1"/>
  <c r="W4321" i="30" s="1"/>
  <c r="W4331" i="30" s="1"/>
  <c r="W4341" i="30" s="1"/>
  <c r="W4351" i="30" s="1"/>
  <c r="W4361" i="30" s="1"/>
  <c r="W4371" i="30" s="1"/>
  <c r="W4381" i="30" s="1"/>
  <c r="W4391" i="30" s="1"/>
  <c r="W4401" i="30" s="1"/>
  <c r="W4411" i="30" s="1"/>
  <c r="W4421" i="30" s="1"/>
  <c r="W4431" i="30" s="1"/>
  <c r="W4441" i="30" s="1"/>
  <c r="W4451" i="30" s="1"/>
  <c r="W4461" i="30" s="1"/>
  <c r="W4471" i="30" s="1"/>
  <c r="W4481" i="30" s="1"/>
  <c r="W4491" i="30" s="1"/>
  <c r="W4501" i="30" s="1"/>
  <c r="W4511" i="30" s="1"/>
  <c r="W4521" i="30" s="1"/>
  <c r="W4531" i="30" s="1"/>
  <c r="W4541" i="30" s="1"/>
  <c r="W4551" i="30" s="1"/>
  <c r="W4561" i="30" s="1"/>
  <c r="W4571" i="30" s="1"/>
  <c r="W4581" i="30" s="1"/>
  <c r="W4591" i="30" s="1"/>
  <c r="W4601" i="30" s="1"/>
  <c r="W4611" i="30" s="1"/>
  <c r="W4621" i="30" s="1"/>
  <c r="W4631" i="30" s="1"/>
  <c r="W4641" i="30" s="1"/>
  <c r="W4651" i="30" s="1"/>
  <c r="W4661" i="30" s="1"/>
  <c r="W4671" i="30" s="1"/>
  <c r="W4681" i="30" s="1"/>
  <c r="W4691" i="30" s="1"/>
  <c r="W4701" i="30" s="1"/>
  <c r="W4711" i="30" s="1"/>
  <c r="W4721" i="30" s="1"/>
  <c r="W4731" i="30" s="1"/>
  <c r="W4741" i="30" s="1"/>
  <c r="W4751" i="30" s="1"/>
  <c r="W4761" i="30" s="1"/>
  <c r="W4771" i="30" s="1"/>
  <c r="W4781" i="30" s="1"/>
  <c r="W4791" i="30" s="1"/>
  <c r="W4801" i="30" s="1"/>
  <c r="W4811" i="30" s="1"/>
  <c r="W4821" i="30" s="1"/>
  <c r="W4831" i="30" s="1"/>
  <c r="W112" i="30"/>
  <c r="W122" i="30" s="1"/>
  <c r="W132" i="30" s="1"/>
  <c r="W142" i="30" s="1"/>
  <c r="W152" i="30" s="1"/>
  <c r="W162" i="30" s="1"/>
  <c r="W172" i="30" s="1"/>
  <c r="W182" i="30" s="1"/>
  <c r="W192" i="30" s="1"/>
  <c r="W202" i="30" s="1"/>
  <c r="W212" i="30" s="1"/>
  <c r="W222" i="30" s="1"/>
  <c r="W232" i="30" s="1"/>
  <c r="W242" i="30" s="1"/>
  <c r="W252" i="30" s="1"/>
  <c r="W262" i="30" s="1"/>
  <c r="W272" i="30" s="1"/>
  <c r="W282" i="30" s="1"/>
  <c r="W292" i="30" s="1"/>
  <c r="W302" i="30" s="1"/>
  <c r="W312" i="30" s="1"/>
  <c r="W322" i="30" s="1"/>
  <c r="W332" i="30" s="1"/>
  <c r="W342" i="30" s="1"/>
  <c r="W352" i="30" s="1"/>
  <c r="W362" i="30" s="1"/>
  <c r="W372" i="30" s="1"/>
  <c r="W382" i="30" s="1"/>
  <c r="W392" i="30" s="1"/>
  <c r="W402" i="30" s="1"/>
  <c r="W412" i="30" s="1"/>
  <c r="W422" i="30" s="1"/>
  <c r="W432" i="30" s="1"/>
  <c r="W442" i="30" s="1"/>
  <c r="W452" i="30" s="1"/>
  <c r="W462" i="30" s="1"/>
  <c r="W472" i="30" s="1"/>
  <c r="W482" i="30" s="1"/>
  <c r="W492" i="30" s="1"/>
  <c r="W502" i="30" s="1"/>
  <c r="W512" i="30" s="1"/>
  <c r="W522" i="30" s="1"/>
  <c r="W532" i="30" s="1"/>
  <c r="W542" i="30" s="1"/>
  <c r="W552" i="30" s="1"/>
  <c r="W562" i="30" s="1"/>
  <c r="W572" i="30" s="1"/>
  <c r="W582" i="30" s="1"/>
  <c r="W592" i="30" s="1"/>
  <c r="W602" i="30" s="1"/>
  <c r="W612" i="30" s="1"/>
  <c r="W622" i="30" s="1"/>
  <c r="W632" i="30" s="1"/>
  <c r="W642" i="30" s="1"/>
  <c r="W652" i="30" s="1"/>
  <c r="W662" i="30" s="1"/>
  <c r="W672" i="30" s="1"/>
  <c r="W682" i="30" s="1"/>
  <c r="W692" i="30" s="1"/>
  <c r="W702" i="30" s="1"/>
  <c r="W712" i="30" s="1"/>
  <c r="W722" i="30" s="1"/>
  <c r="W732" i="30" s="1"/>
  <c r="W742" i="30" s="1"/>
  <c r="W752" i="30" s="1"/>
  <c r="W762" i="30" s="1"/>
  <c r="W772" i="30" s="1"/>
  <c r="W782" i="30" s="1"/>
  <c r="W792" i="30" s="1"/>
  <c r="W802" i="30" s="1"/>
  <c r="W812" i="30" s="1"/>
  <c r="W822" i="30" s="1"/>
  <c r="W832" i="30" s="1"/>
  <c r="W842" i="30" s="1"/>
  <c r="W852" i="30" s="1"/>
  <c r="W862" i="30" s="1"/>
  <c r="W872" i="30" s="1"/>
  <c r="W882" i="30" s="1"/>
  <c r="W892" i="30" s="1"/>
  <c r="W902" i="30" s="1"/>
  <c r="W912" i="30" s="1"/>
  <c r="W922" i="30" s="1"/>
  <c r="W932" i="30" s="1"/>
  <c r="W942" i="30" s="1"/>
  <c r="W952" i="30" s="1"/>
  <c r="W962" i="30" s="1"/>
  <c r="W972" i="30" s="1"/>
  <c r="W982" i="30" s="1"/>
  <c r="W992" i="30" s="1"/>
  <c r="W1002" i="30" s="1"/>
  <c r="W1012" i="30" s="1"/>
  <c r="W1022" i="30" s="1"/>
  <c r="W1032" i="30" s="1"/>
  <c r="W1042" i="30" s="1"/>
  <c r="W1052" i="30" s="1"/>
  <c r="W1062" i="30" s="1"/>
  <c r="W1072" i="30" s="1"/>
  <c r="W1082" i="30" s="1"/>
  <c r="W1092" i="30" s="1"/>
  <c r="W1102" i="30" s="1"/>
  <c r="W1112" i="30" s="1"/>
  <c r="W1122" i="30" s="1"/>
  <c r="W1132" i="30" s="1"/>
  <c r="W1142" i="30" s="1"/>
  <c r="W1152" i="30" s="1"/>
  <c r="W1162" i="30" s="1"/>
  <c r="W1172" i="30" s="1"/>
  <c r="W1182" i="30" s="1"/>
  <c r="W1192" i="30" s="1"/>
  <c r="W1202" i="30" s="1"/>
  <c r="W1212" i="30" s="1"/>
  <c r="W1222" i="30" s="1"/>
  <c r="W1232" i="30" s="1"/>
  <c r="W1242" i="30" s="1"/>
  <c r="W1252" i="30" s="1"/>
  <c r="W1262" i="30" s="1"/>
  <c r="W1272" i="30" s="1"/>
  <c r="W1282" i="30" s="1"/>
  <c r="W1292" i="30" s="1"/>
  <c r="W1302" i="30" s="1"/>
  <c r="W1312" i="30" s="1"/>
  <c r="W1322" i="30" s="1"/>
  <c r="W1332" i="30" s="1"/>
  <c r="W1342" i="30" s="1"/>
  <c r="W1352" i="30" s="1"/>
  <c r="W1362" i="30" s="1"/>
  <c r="W1372" i="30" s="1"/>
  <c r="W1382" i="30" s="1"/>
  <c r="W1392" i="30" s="1"/>
  <c r="W1402" i="30" s="1"/>
  <c r="W1412" i="30" s="1"/>
  <c r="W1422" i="30" s="1"/>
  <c r="W1432" i="30" s="1"/>
  <c r="W1442" i="30" s="1"/>
  <c r="W1452" i="30" s="1"/>
  <c r="W1462" i="30" s="1"/>
  <c r="W1472" i="30" s="1"/>
  <c r="W1482" i="30" s="1"/>
  <c r="W1492" i="30" s="1"/>
  <c r="W1502" i="30" s="1"/>
  <c r="W1512" i="30" s="1"/>
  <c r="W1522" i="30" s="1"/>
  <c r="W1532" i="30" s="1"/>
  <c r="W1542" i="30" s="1"/>
  <c r="W1552" i="30" s="1"/>
  <c r="W1562" i="30" s="1"/>
  <c r="W1572" i="30" s="1"/>
  <c r="W1582" i="30" s="1"/>
  <c r="W1592" i="30" s="1"/>
  <c r="W1602" i="30" s="1"/>
  <c r="W1612" i="30" s="1"/>
  <c r="W1622" i="30" s="1"/>
  <c r="W1632" i="30" s="1"/>
  <c r="W1642" i="30" s="1"/>
  <c r="W1652" i="30" s="1"/>
  <c r="W1662" i="30" s="1"/>
  <c r="W1672" i="30" s="1"/>
  <c r="W1682" i="30" s="1"/>
  <c r="W1692" i="30" s="1"/>
  <c r="W1702" i="30" s="1"/>
  <c r="W1712" i="30" s="1"/>
  <c r="W1722" i="30" s="1"/>
  <c r="W1732" i="30" s="1"/>
  <c r="W1742" i="30" s="1"/>
  <c r="W1752" i="30" s="1"/>
  <c r="W1762" i="30" s="1"/>
  <c r="W1772" i="30" s="1"/>
  <c r="W1782" i="30" s="1"/>
  <c r="W1792" i="30" s="1"/>
  <c r="W1802" i="30" s="1"/>
  <c r="W1812" i="30" s="1"/>
  <c r="W1822" i="30" s="1"/>
  <c r="W1832" i="30" s="1"/>
  <c r="W1842" i="30" s="1"/>
  <c r="W1852" i="30" s="1"/>
  <c r="W1862" i="30" s="1"/>
  <c r="W1872" i="30" s="1"/>
  <c r="W1882" i="30" s="1"/>
  <c r="W1892" i="30" s="1"/>
  <c r="W1902" i="30" s="1"/>
  <c r="W1912" i="30" s="1"/>
  <c r="W1922" i="30" s="1"/>
  <c r="W1932" i="30" s="1"/>
  <c r="W1942" i="30" s="1"/>
  <c r="W1952" i="30" s="1"/>
  <c r="W1962" i="30" s="1"/>
  <c r="W1972" i="30" s="1"/>
  <c r="W1982" i="30" s="1"/>
  <c r="W1992" i="30" s="1"/>
  <c r="W2002" i="30" s="1"/>
  <c r="W2012" i="30" s="1"/>
  <c r="W2022" i="30" s="1"/>
  <c r="W2032" i="30" s="1"/>
  <c r="W2042" i="30" s="1"/>
  <c r="W2052" i="30" s="1"/>
  <c r="W2062" i="30" s="1"/>
  <c r="W2072" i="30" s="1"/>
  <c r="W2082" i="30" s="1"/>
  <c r="W2092" i="30" s="1"/>
  <c r="W2102" i="30" s="1"/>
  <c r="W2112" i="30" s="1"/>
  <c r="W2122" i="30" s="1"/>
  <c r="W2132" i="30" s="1"/>
  <c r="W2142" i="30" s="1"/>
  <c r="W2152" i="30" s="1"/>
  <c r="W2162" i="30" s="1"/>
  <c r="W2172" i="30" s="1"/>
  <c r="W2182" i="30" s="1"/>
  <c r="W2192" i="30" s="1"/>
  <c r="W2202" i="30" s="1"/>
  <c r="W2212" i="30" s="1"/>
  <c r="W2222" i="30" s="1"/>
  <c r="W2232" i="30" s="1"/>
  <c r="W2242" i="30" s="1"/>
  <c r="W2252" i="30" s="1"/>
  <c r="W2262" i="30" s="1"/>
  <c r="W2272" i="30" s="1"/>
  <c r="W2282" i="30" s="1"/>
  <c r="W2292" i="30" s="1"/>
  <c r="W2302" i="30" s="1"/>
  <c r="W2312" i="30" s="1"/>
  <c r="W2322" i="30" s="1"/>
  <c r="W2332" i="30" s="1"/>
  <c r="W2342" i="30" s="1"/>
  <c r="W2352" i="30" s="1"/>
  <c r="W2362" i="30" s="1"/>
  <c r="W2372" i="30" s="1"/>
  <c r="W2382" i="30" s="1"/>
  <c r="W2392" i="30" s="1"/>
  <c r="W2402" i="30" s="1"/>
  <c r="W2412" i="30" s="1"/>
  <c r="W2422" i="30" s="1"/>
  <c r="W2432" i="30" s="1"/>
  <c r="W2442" i="30" s="1"/>
  <c r="W2452" i="30" s="1"/>
  <c r="W2462" i="30" s="1"/>
  <c r="W2472" i="30" s="1"/>
  <c r="W2482" i="30" s="1"/>
  <c r="W2492" i="30" s="1"/>
  <c r="W2502" i="30" s="1"/>
  <c r="W2512" i="30" s="1"/>
  <c r="W2522" i="30" s="1"/>
  <c r="W2532" i="30" s="1"/>
  <c r="W2542" i="30" s="1"/>
  <c r="W2552" i="30" s="1"/>
  <c r="W2562" i="30" s="1"/>
  <c r="W2572" i="30" s="1"/>
  <c r="W2582" i="30" s="1"/>
  <c r="W2592" i="30" s="1"/>
  <c r="W2602" i="30" s="1"/>
  <c r="W2612" i="30" s="1"/>
  <c r="W2622" i="30" s="1"/>
  <c r="W2632" i="30" s="1"/>
  <c r="W2642" i="30" s="1"/>
  <c r="W2652" i="30" s="1"/>
  <c r="W2662" i="30" s="1"/>
  <c r="W2672" i="30" s="1"/>
  <c r="W2682" i="30" s="1"/>
  <c r="W2692" i="30" s="1"/>
  <c r="W2702" i="30" s="1"/>
  <c r="W2712" i="30" s="1"/>
  <c r="W2722" i="30" s="1"/>
  <c r="W2732" i="30" s="1"/>
  <c r="W2742" i="30" s="1"/>
  <c r="W2752" i="30" s="1"/>
  <c r="W2762" i="30" s="1"/>
  <c r="W2772" i="30" s="1"/>
  <c r="W2782" i="30" s="1"/>
  <c r="W2792" i="30" s="1"/>
  <c r="W2802" i="30" s="1"/>
  <c r="W2812" i="30" s="1"/>
  <c r="W2822" i="30" s="1"/>
  <c r="W2832" i="30" s="1"/>
  <c r="W2842" i="30" s="1"/>
  <c r="W2852" i="30" s="1"/>
  <c r="W2862" i="30" s="1"/>
  <c r="W2872" i="30" s="1"/>
  <c r="W2882" i="30" s="1"/>
  <c r="W2892" i="30" s="1"/>
  <c r="W2902" i="30" s="1"/>
  <c r="W2912" i="30" s="1"/>
  <c r="W2922" i="30" s="1"/>
  <c r="W2932" i="30" s="1"/>
  <c r="W2942" i="30" s="1"/>
  <c r="W2952" i="30" s="1"/>
  <c r="W2962" i="30" s="1"/>
  <c r="W2972" i="30" s="1"/>
  <c r="W2982" i="30" s="1"/>
  <c r="W2992" i="30" s="1"/>
  <c r="W3002" i="30" s="1"/>
  <c r="W3012" i="30" s="1"/>
  <c r="W3022" i="30" s="1"/>
  <c r="W3032" i="30" s="1"/>
  <c r="W3042" i="30" s="1"/>
  <c r="W3052" i="30" s="1"/>
  <c r="W3062" i="30" s="1"/>
  <c r="W3072" i="30" s="1"/>
  <c r="W3082" i="30" s="1"/>
  <c r="W3092" i="30" s="1"/>
  <c r="W3102" i="30" s="1"/>
  <c r="W3112" i="30" s="1"/>
  <c r="W3122" i="30" s="1"/>
  <c r="W3132" i="30" s="1"/>
  <c r="W3142" i="30" s="1"/>
  <c r="W3152" i="30" s="1"/>
  <c r="W3162" i="30" s="1"/>
  <c r="W3172" i="30" s="1"/>
  <c r="W3182" i="30" s="1"/>
  <c r="W3192" i="30" s="1"/>
  <c r="W3202" i="30" s="1"/>
  <c r="W3212" i="30" s="1"/>
  <c r="W3222" i="30" s="1"/>
  <c r="W3232" i="30" s="1"/>
  <c r="W3242" i="30" s="1"/>
  <c r="W3252" i="30" s="1"/>
  <c r="W3262" i="30" s="1"/>
  <c r="W3272" i="30" s="1"/>
  <c r="W3282" i="30" s="1"/>
  <c r="W3292" i="30" s="1"/>
  <c r="W3302" i="30" s="1"/>
  <c r="W3312" i="30" s="1"/>
  <c r="W3322" i="30" s="1"/>
  <c r="W3332" i="30" s="1"/>
  <c r="W3342" i="30" s="1"/>
  <c r="W3352" i="30" s="1"/>
  <c r="W3362" i="30" s="1"/>
  <c r="W3372" i="30" s="1"/>
  <c r="W3382" i="30" s="1"/>
  <c r="W3392" i="30" s="1"/>
  <c r="W3402" i="30" s="1"/>
  <c r="W3412" i="30" s="1"/>
  <c r="W3422" i="30" s="1"/>
  <c r="W3432" i="30" s="1"/>
  <c r="W3442" i="30" s="1"/>
  <c r="W3452" i="30" s="1"/>
  <c r="W3462" i="30" s="1"/>
  <c r="W3472" i="30" s="1"/>
  <c r="W3482" i="30" s="1"/>
  <c r="W3492" i="30" s="1"/>
  <c r="W3502" i="30" s="1"/>
  <c r="W3512" i="30" s="1"/>
  <c r="W3522" i="30" s="1"/>
  <c r="W3532" i="30" s="1"/>
  <c r="W3542" i="30" s="1"/>
  <c r="W3552" i="30" s="1"/>
  <c r="W3562" i="30" s="1"/>
  <c r="W3572" i="30" s="1"/>
  <c r="W3582" i="30" s="1"/>
  <c r="W3592" i="30" s="1"/>
  <c r="W3602" i="30" s="1"/>
  <c r="W3612" i="30" s="1"/>
  <c r="W3622" i="30" s="1"/>
  <c r="W3632" i="30" s="1"/>
  <c r="W3642" i="30" s="1"/>
  <c r="W3652" i="30" s="1"/>
  <c r="W3662" i="30" s="1"/>
  <c r="W3672" i="30" s="1"/>
  <c r="W3682" i="30" s="1"/>
  <c r="W3692" i="30" s="1"/>
  <c r="W3702" i="30" s="1"/>
  <c r="W3712" i="30" s="1"/>
  <c r="W3722" i="30" s="1"/>
  <c r="W3732" i="30" s="1"/>
  <c r="W3742" i="30" s="1"/>
  <c r="W3752" i="30" s="1"/>
  <c r="W3762" i="30" s="1"/>
  <c r="W3772" i="30" s="1"/>
  <c r="W3782" i="30" s="1"/>
  <c r="W3792" i="30" s="1"/>
  <c r="W3802" i="30" s="1"/>
  <c r="W3812" i="30" s="1"/>
  <c r="W3822" i="30" s="1"/>
  <c r="W3832" i="30" s="1"/>
  <c r="W3842" i="30" s="1"/>
  <c r="W3852" i="30" s="1"/>
  <c r="W3862" i="30" s="1"/>
  <c r="W3872" i="30" s="1"/>
  <c r="W3882" i="30" s="1"/>
  <c r="W3892" i="30" s="1"/>
  <c r="W3902" i="30" s="1"/>
  <c r="W3912" i="30" s="1"/>
  <c r="W3922" i="30" s="1"/>
  <c r="W3932" i="30" s="1"/>
  <c r="W3942" i="30" s="1"/>
  <c r="W3952" i="30" s="1"/>
  <c r="W3962" i="30" s="1"/>
  <c r="W3972" i="30" s="1"/>
  <c r="W3982" i="30" s="1"/>
  <c r="W3992" i="30" s="1"/>
  <c r="W4002" i="30" s="1"/>
  <c r="W4012" i="30" s="1"/>
  <c r="W4022" i="30" s="1"/>
  <c r="W4032" i="30" s="1"/>
  <c r="W4042" i="30" s="1"/>
  <c r="W4052" i="30" s="1"/>
  <c r="W4062" i="30" s="1"/>
  <c r="W4072" i="30" s="1"/>
  <c r="W4082" i="30" s="1"/>
  <c r="W4092" i="30" s="1"/>
  <c r="W4102" i="30" s="1"/>
  <c r="W4112" i="30" s="1"/>
  <c r="W4122" i="30" s="1"/>
  <c r="W4132" i="30" s="1"/>
  <c r="W4142" i="30" s="1"/>
  <c r="W4152" i="30" s="1"/>
  <c r="W4162" i="30" s="1"/>
  <c r="W4172" i="30" s="1"/>
  <c r="W4182" i="30" s="1"/>
  <c r="W4192" i="30" s="1"/>
  <c r="W4202" i="30" s="1"/>
  <c r="W4212" i="30" s="1"/>
  <c r="W4222" i="30" s="1"/>
  <c r="W4232" i="30" s="1"/>
  <c r="W4242" i="30" s="1"/>
  <c r="W4252" i="30" s="1"/>
  <c r="W4262" i="30" s="1"/>
  <c r="W4272" i="30" s="1"/>
  <c r="W4282" i="30" s="1"/>
  <c r="W4292" i="30" s="1"/>
  <c r="W4302" i="30" s="1"/>
  <c r="W4312" i="30" s="1"/>
  <c r="W4322" i="30" s="1"/>
  <c r="W4332" i="30" s="1"/>
  <c r="W4342" i="30" s="1"/>
  <c r="W4352" i="30" s="1"/>
  <c r="W4362" i="30" s="1"/>
  <c r="W4372" i="30" s="1"/>
  <c r="W4382" i="30" s="1"/>
  <c r="W4392" i="30" s="1"/>
  <c r="W4402" i="30" s="1"/>
  <c r="W4412" i="30" s="1"/>
  <c r="W4422" i="30" s="1"/>
  <c r="W4432" i="30" s="1"/>
  <c r="W4442" i="30" s="1"/>
  <c r="W4452" i="30" s="1"/>
  <c r="W4462" i="30" s="1"/>
  <c r="W4472" i="30" s="1"/>
  <c r="W4482" i="30" s="1"/>
  <c r="W4492" i="30" s="1"/>
  <c r="W4502" i="30" s="1"/>
  <c r="W4512" i="30" s="1"/>
  <c r="W4522" i="30" s="1"/>
  <c r="W4532" i="30" s="1"/>
  <c r="W4542" i="30" s="1"/>
  <c r="W4552" i="30" s="1"/>
  <c r="W4562" i="30" s="1"/>
  <c r="W4572" i="30" s="1"/>
  <c r="W4582" i="30" s="1"/>
  <c r="W4592" i="30" s="1"/>
  <c r="W4602" i="30" s="1"/>
  <c r="W4612" i="30" s="1"/>
  <c r="W4622" i="30" s="1"/>
  <c r="W4632" i="30" s="1"/>
  <c r="W4642" i="30" s="1"/>
  <c r="W4652" i="30" s="1"/>
  <c r="W4662" i="30" s="1"/>
  <c r="W4672" i="30" s="1"/>
  <c r="W4682" i="30" s="1"/>
  <c r="W4692" i="30" s="1"/>
  <c r="W4702" i="30" s="1"/>
  <c r="W4712" i="30" s="1"/>
  <c r="W4722" i="30" s="1"/>
  <c r="W4732" i="30" s="1"/>
  <c r="W4742" i="30" s="1"/>
  <c r="W4752" i="30" s="1"/>
  <c r="W4762" i="30" s="1"/>
  <c r="W4772" i="30" s="1"/>
  <c r="W4782" i="30" s="1"/>
  <c r="W4792" i="30" s="1"/>
  <c r="W4802" i="30" s="1"/>
  <c r="W4812" i="30" s="1"/>
  <c r="W4822" i="30" s="1"/>
  <c r="W4832" i="30" s="1"/>
  <c r="W113" i="30"/>
  <c r="W114" i="30"/>
  <c r="W124" i="30" s="1"/>
  <c r="W134" i="30" s="1"/>
  <c r="W144" i="30" s="1"/>
  <c r="W154" i="30" s="1"/>
  <c r="W164" i="30" s="1"/>
  <c r="W174" i="30" s="1"/>
  <c r="W184" i="30" s="1"/>
  <c r="W194" i="30" s="1"/>
  <c r="W204" i="30" s="1"/>
  <c r="W214" i="30" s="1"/>
  <c r="W224" i="30" s="1"/>
  <c r="W234" i="30" s="1"/>
  <c r="W244" i="30" s="1"/>
  <c r="W254" i="30" s="1"/>
  <c r="W264" i="30" s="1"/>
  <c r="W274" i="30" s="1"/>
  <c r="W284" i="30" s="1"/>
  <c r="W294" i="30" s="1"/>
  <c r="W304" i="30" s="1"/>
  <c r="W314" i="30" s="1"/>
  <c r="W324" i="30" s="1"/>
  <c r="W334" i="30" s="1"/>
  <c r="W344" i="30" s="1"/>
  <c r="W354" i="30" s="1"/>
  <c r="W364" i="30" s="1"/>
  <c r="W374" i="30" s="1"/>
  <c r="W384" i="30" s="1"/>
  <c r="W394" i="30" s="1"/>
  <c r="W404" i="30" s="1"/>
  <c r="W414" i="30" s="1"/>
  <c r="W424" i="30" s="1"/>
  <c r="W434" i="30" s="1"/>
  <c r="W444" i="30" s="1"/>
  <c r="W454" i="30" s="1"/>
  <c r="W464" i="30" s="1"/>
  <c r="W474" i="30" s="1"/>
  <c r="W484" i="30" s="1"/>
  <c r="W494" i="30" s="1"/>
  <c r="W504" i="30" s="1"/>
  <c r="W514" i="30" s="1"/>
  <c r="W524" i="30" s="1"/>
  <c r="W534" i="30" s="1"/>
  <c r="W544" i="30" s="1"/>
  <c r="W554" i="30" s="1"/>
  <c r="W564" i="30" s="1"/>
  <c r="W574" i="30" s="1"/>
  <c r="W584" i="30" s="1"/>
  <c r="W594" i="30" s="1"/>
  <c r="W604" i="30" s="1"/>
  <c r="W614" i="30" s="1"/>
  <c r="W624" i="30" s="1"/>
  <c r="W634" i="30" s="1"/>
  <c r="W644" i="30" s="1"/>
  <c r="W654" i="30" s="1"/>
  <c r="W664" i="30" s="1"/>
  <c r="W674" i="30" s="1"/>
  <c r="W684" i="30" s="1"/>
  <c r="W694" i="30" s="1"/>
  <c r="W704" i="30" s="1"/>
  <c r="W714" i="30" s="1"/>
  <c r="W724" i="30" s="1"/>
  <c r="W734" i="30" s="1"/>
  <c r="W744" i="30" s="1"/>
  <c r="W754" i="30" s="1"/>
  <c r="W764" i="30" s="1"/>
  <c r="W774" i="30" s="1"/>
  <c r="W784" i="30" s="1"/>
  <c r="W794" i="30" s="1"/>
  <c r="W804" i="30" s="1"/>
  <c r="W814" i="30" s="1"/>
  <c r="W824" i="30" s="1"/>
  <c r="W834" i="30" s="1"/>
  <c r="W844" i="30" s="1"/>
  <c r="W854" i="30" s="1"/>
  <c r="W864" i="30" s="1"/>
  <c r="W874" i="30" s="1"/>
  <c r="W884" i="30" s="1"/>
  <c r="W894" i="30" s="1"/>
  <c r="W904" i="30" s="1"/>
  <c r="W914" i="30" s="1"/>
  <c r="W924" i="30" s="1"/>
  <c r="W934" i="30" s="1"/>
  <c r="W944" i="30" s="1"/>
  <c r="W954" i="30" s="1"/>
  <c r="W964" i="30" s="1"/>
  <c r="W974" i="30" s="1"/>
  <c r="W984" i="30" s="1"/>
  <c r="W994" i="30" s="1"/>
  <c r="W1004" i="30" s="1"/>
  <c r="W1014" i="30" s="1"/>
  <c r="W1024" i="30" s="1"/>
  <c r="W1034" i="30" s="1"/>
  <c r="W1044" i="30" s="1"/>
  <c r="W1054" i="30" s="1"/>
  <c r="W1064" i="30" s="1"/>
  <c r="W1074" i="30" s="1"/>
  <c r="W1084" i="30" s="1"/>
  <c r="W1094" i="30" s="1"/>
  <c r="W1104" i="30" s="1"/>
  <c r="W1114" i="30" s="1"/>
  <c r="W1124" i="30" s="1"/>
  <c r="W1134" i="30" s="1"/>
  <c r="W1144" i="30" s="1"/>
  <c r="W1154" i="30" s="1"/>
  <c r="W1164" i="30" s="1"/>
  <c r="W1174" i="30" s="1"/>
  <c r="W1184" i="30" s="1"/>
  <c r="W1194" i="30" s="1"/>
  <c r="W1204" i="30" s="1"/>
  <c r="W1214" i="30" s="1"/>
  <c r="W1224" i="30" s="1"/>
  <c r="W1234" i="30" s="1"/>
  <c r="W1244" i="30" s="1"/>
  <c r="W1254" i="30" s="1"/>
  <c r="W1264" i="30" s="1"/>
  <c r="W1274" i="30" s="1"/>
  <c r="W1284" i="30" s="1"/>
  <c r="W1294" i="30" s="1"/>
  <c r="W1304" i="30" s="1"/>
  <c r="W1314" i="30" s="1"/>
  <c r="W1324" i="30" s="1"/>
  <c r="W1334" i="30" s="1"/>
  <c r="W1344" i="30" s="1"/>
  <c r="W1354" i="30" s="1"/>
  <c r="W1364" i="30" s="1"/>
  <c r="W1374" i="30" s="1"/>
  <c r="W1384" i="30" s="1"/>
  <c r="W1394" i="30" s="1"/>
  <c r="W1404" i="30" s="1"/>
  <c r="W1414" i="30" s="1"/>
  <c r="W1424" i="30" s="1"/>
  <c r="W1434" i="30" s="1"/>
  <c r="W1444" i="30" s="1"/>
  <c r="W1454" i="30" s="1"/>
  <c r="W1464" i="30" s="1"/>
  <c r="W1474" i="30" s="1"/>
  <c r="W1484" i="30" s="1"/>
  <c r="W1494" i="30" s="1"/>
  <c r="W1504" i="30" s="1"/>
  <c r="W1514" i="30" s="1"/>
  <c r="W1524" i="30" s="1"/>
  <c r="W1534" i="30" s="1"/>
  <c r="W1544" i="30" s="1"/>
  <c r="W1554" i="30" s="1"/>
  <c r="W1564" i="30" s="1"/>
  <c r="W1574" i="30" s="1"/>
  <c r="W1584" i="30" s="1"/>
  <c r="W1594" i="30" s="1"/>
  <c r="W1604" i="30" s="1"/>
  <c r="W1614" i="30" s="1"/>
  <c r="W1624" i="30" s="1"/>
  <c r="W1634" i="30" s="1"/>
  <c r="W1644" i="30" s="1"/>
  <c r="W1654" i="30" s="1"/>
  <c r="W1664" i="30" s="1"/>
  <c r="W1674" i="30" s="1"/>
  <c r="W1684" i="30" s="1"/>
  <c r="W1694" i="30" s="1"/>
  <c r="W1704" i="30" s="1"/>
  <c r="W1714" i="30" s="1"/>
  <c r="W1724" i="30" s="1"/>
  <c r="W1734" i="30" s="1"/>
  <c r="W1744" i="30" s="1"/>
  <c r="W1754" i="30" s="1"/>
  <c r="W1764" i="30" s="1"/>
  <c r="W1774" i="30" s="1"/>
  <c r="W1784" i="30" s="1"/>
  <c r="W1794" i="30" s="1"/>
  <c r="W1804" i="30" s="1"/>
  <c r="W1814" i="30" s="1"/>
  <c r="W1824" i="30" s="1"/>
  <c r="W1834" i="30" s="1"/>
  <c r="W1844" i="30" s="1"/>
  <c r="W1854" i="30" s="1"/>
  <c r="W1864" i="30" s="1"/>
  <c r="W1874" i="30" s="1"/>
  <c r="W1884" i="30" s="1"/>
  <c r="W1894" i="30" s="1"/>
  <c r="W1904" i="30" s="1"/>
  <c r="W1914" i="30" s="1"/>
  <c r="W1924" i="30" s="1"/>
  <c r="W1934" i="30" s="1"/>
  <c r="W1944" i="30" s="1"/>
  <c r="W1954" i="30" s="1"/>
  <c r="W1964" i="30" s="1"/>
  <c r="W1974" i="30" s="1"/>
  <c r="W1984" i="30" s="1"/>
  <c r="W1994" i="30" s="1"/>
  <c r="W2004" i="30" s="1"/>
  <c r="W2014" i="30" s="1"/>
  <c r="W2024" i="30" s="1"/>
  <c r="W2034" i="30" s="1"/>
  <c r="W2044" i="30" s="1"/>
  <c r="W2054" i="30" s="1"/>
  <c r="W2064" i="30" s="1"/>
  <c r="W2074" i="30" s="1"/>
  <c r="W2084" i="30" s="1"/>
  <c r="W2094" i="30" s="1"/>
  <c r="W2104" i="30" s="1"/>
  <c r="W2114" i="30" s="1"/>
  <c r="W2124" i="30" s="1"/>
  <c r="W2134" i="30" s="1"/>
  <c r="W2144" i="30" s="1"/>
  <c r="W2154" i="30" s="1"/>
  <c r="W2164" i="30" s="1"/>
  <c r="W2174" i="30" s="1"/>
  <c r="W2184" i="30" s="1"/>
  <c r="W2194" i="30" s="1"/>
  <c r="W2204" i="30" s="1"/>
  <c r="W2214" i="30" s="1"/>
  <c r="W2224" i="30" s="1"/>
  <c r="W2234" i="30" s="1"/>
  <c r="W2244" i="30" s="1"/>
  <c r="W2254" i="30" s="1"/>
  <c r="W2264" i="30" s="1"/>
  <c r="W2274" i="30" s="1"/>
  <c r="W2284" i="30" s="1"/>
  <c r="W2294" i="30" s="1"/>
  <c r="W2304" i="30" s="1"/>
  <c r="W2314" i="30" s="1"/>
  <c r="W2324" i="30" s="1"/>
  <c r="W2334" i="30" s="1"/>
  <c r="W2344" i="30" s="1"/>
  <c r="W2354" i="30" s="1"/>
  <c r="W2364" i="30" s="1"/>
  <c r="W2374" i="30" s="1"/>
  <c r="W2384" i="30" s="1"/>
  <c r="W2394" i="30" s="1"/>
  <c r="W2404" i="30" s="1"/>
  <c r="W2414" i="30" s="1"/>
  <c r="W2424" i="30" s="1"/>
  <c r="W2434" i="30" s="1"/>
  <c r="W2444" i="30" s="1"/>
  <c r="W2454" i="30" s="1"/>
  <c r="W2464" i="30" s="1"/>
  <c r="W2474" i="30" s="1"/>
  <c r="W2484" i="30" s="1"/>
  <c r="W2494" i="30" s="1"/>
  <c r="W2504" i="30" s="1"/>
  <c r="W2514" i="30" s="1"/>
  <c r="W2524" i="30" s="1"/>
  <c r="W2534" i="30" s="1"/>
  <c r="W2544" i="30" s="1"/>
  <c r="W2554" i="30" s="1"/>
  <c r="W2564" i="30" s="1"/>
  <c r="W2574" i="30" s="1"/>
  <c r="W2584" i="30" s="1"/>
  <c r="W2594" i="30" s="1"/>
  <c r="W2604" i="30" s="1"/>
  <c r="W2614" i="30" s="1"/>
  <c r="W2624" i="30" s="1"/>
  <c r="W2634" i="30" s="1"/>
  <c r="W2644" i="30" s="1"/>
  <c r="W2654" i="30" s="1"/>
  <c r="W2664" i="30" s="1"/>
  <c r="W2674" i="30" s="1"/>
  <c r="W2684" i="30" s="1"/>
  <c r="W2694" i="30" s="1"/>
  <c r="W2704" i="30" s="1"/>
  <c r="W2714" i="30" s="1"/>
  <c r="W2724" i="30" s="1"/>
  <c r="W2734" i="30" s="1"/>
  <c r="W2744" i="30" s="1"/>
  <c r="W2754" i="30" s="1"/>
  <c r="W2764" i="30" s="1"/>
  <c r="W2774" i="30" s="1"/>
  <c r="W2784" i="30" s="1"/>
  <c r="W2794" i="30" s="1"/>
  <c r="W2804" i="30" s="1"/>
  <c r="W2814" i="30" s="1"/>
  <c r="W2824" i="30" s="1"/>
  <c r="W2834" i="30" s="1"/>
  <c r="W2844" i="30" s="1"/>
  <c r="W2854" i="30" s="1"/>
  <c r="W2864" i="30" s="1"/>
  <c r="W2874" i="30" s="1"/>
  <c r="W2884" i="30" s="1"/>
  <c r="W2894" i="30" s="1"/>
  <c r="W2904" i="30" s="1"/>
  <c r="W2914" i="30" s="1"/>
  <c r="W2924" i="30" s="1"/>
  <c r="W2934" i="30" s="1"/>
  <c r="W2944" i="30" s="1"/>
  <c r="W2954" i="30" s="1"/>
  <c r="W2964" i="30" s="1"/>
  <c r="W2974" i="30" s="1"/>
  <c r="W2984" i="30" s="1"/>
  <c r="W2994" i="30" s="1"/>
  <c r="W3004" i="30" s="1"/>
  <c r="W3014" i="30" s="1"/>
  <c r="W3024" i="30" s="1"/>
  <c r="W3034" i="30" s="1"/>
  <c r="W3044" i="30" s="1"/>
  <c r="W3054" i="30" s="1"/>
  <c r="W3064" i="30" s="1"/>
  <c r="W3074" i="30" s="1"/>
  <c r="W3084" i="30" s="1"/>
  <c r="W3094" i="30" s="1"/>
  <c r="W3104" i="30" s="1"/>
  <c r="W3114" i="30" s="1"/>
  <c r="W3124" i="30" s="1"/>
  <c r="W3134" i="30" s="1"/>
  <c r="W3144" i="30" s="1"/>
  <c r="W3154" i="30" s="1"/>
  <c r="W3164" i="30" s="1"/>
  <c r="W3174" i="30" s="1"/>
  <c r="W3184" i="30" s="1"/>
  <c r="W3194" i="30" s="1"/>
  <c r="W3204" i="30" s="1"/>
  <c r="W3214" i="30" s="1"/>
  <c r="W3224" i="30" s="1"/>
  <c r="W3234" i="30" s="1"/>
  <c r="W3244" i="30" s="1"/>
  <c r="W3254" i="30" s="1"/>
  <c r="W3264" i="30" s="1"/>
  <c r="W3274" i="30" s="1"/>
  <c r="W3284" i="30" s="1"/>
  <c r="W3294" i="30" s="1"/>
  <c r="W3304" i="30" s="1"/>
  <c r="W3314" i="30" s="1"/>
  <c r="W3324" i="30" s="1"/>
  <c r="W3334" i="30" s="1"/>
  <c r="W3344" i="30" s="1"/>
  <c r="W3354" i="30" s="1"/>
  <c r="W3364" i="30" s="1"/>
  <c r="W3374" i="30" s="1"/>
  <c r="W3384" i="30" s="1"/>
  <c r="W3394" i="30" s="1"/>
  <c r="W3404" i="30" s="1"/>
  <c r="W3414" i="30" s="1"/>
  <c r="W3424" i="30" s="1"/>
  <c r="W3434" i="30" s="1"/>
  <c r="W3444" i="30" s="1"/>
  <c r="W3454" i="30" s="1"/>
  <c r="W3464" i="30" s="1"/>
  <c r="W3474" i="30" s="1"/>
  <c r="W3484" i="30" s="1"/>
  <c r="W3494" i="30" s="1"/>
  <c r="W3504" i="30" s="1"/>
  <c r="W3514" i="30" s="1"/>
  <c r="W3524" i="30" s="1"/>
  <c r="W3534" i="30" s="1"/>
  <c r="W3544" i="30" s="1"/>
  <c r="W3554" i="30" s="1"/>
  <c r="W3564" i="30" s="1"/>
  <c r="W3574" i="30" s="1"/>
  <c r="W3584" i="30" s="1"/>
  <c r="W3594" i="30" s="1"/>
  <c r="W3604" i="30" s="1"/>
  <c r="W3614" i="30" s="1"/>
  <c r="W3624" i="30" s="1"/>
  <c r="W3634" i="30" s="1"/>
  <c r="W3644" i="30" s="1"/>
  <c r="W3654" i="30" s="1"/>
  <c r="W3664" i="30" s="1"/>
  <c r="W3674" i="30" s="1"/>
  <c r="W3684" i="30" s="1"/>
  <c r="W3694" i="30" s="1"/>
  <c r="W3704" i="30" s="1"/>
  <c r="W3714" i="30" s="1"/>
  <c r="W3724" i="30" s="1"/>
  <c r="W3734" i="30" s="1"/>
  <c r="W3744" i="30" s="1"/>
  <c r="W3754" i="30" s="1"/>
  <c r="W3764" i="30" s="1"/>
  <c r="W3774" i="30" s="1"/>
  <c r="W3784" i="30" s="1"/>
  <c r="W3794" i="30" s="1"/>
  <c r="W3804" i="30" s="1"/>
  <c r="W3814" i="30" s="1"/>
  <c r="W3824" i="30" s="1"/>
  <c r="W3834" i="30" s="1"/>
  <c r="W3844" i="30" s="1"/>
  <c r="W3854" i="30" s="1"/>
  <c r="W3864" i="30" s="1"/>
  <c r="W3874" i="30" s="1"/>
  <c r="W3884" i="30" s="1"/>
  <c r="W3894" i="30" s="1"/>
  <c r="W3904" i="30" s="1"/>
  <c r="W3914" i="30" s="1"/>
  <c r="W3924" i="30" s="1"/>
  <c r="W3934" i="30" s="1"/>
  <c r="W3944" i="30" s="1"/>
  <c r="W3954" i="30" s="1"/>
  <c r="W3964" i="30" s="1"/>
  <c r="W3974" i="30" s="1"/>
  <c r="W3984" i="30" s="1"/>
  <c r="W3994" i="30" s="1"/>
  <c r="W4004" i="30" s="1"/>
  <c r="W4014" i="30" s="1"/>
  <c r="W4024" i="30" s="1"/>
  <c r="W4034" i="30" s="1"/>
  <c r="W4044" i="30" s="1"/>
  <c r="W4054" i="30" s="1"/>
  <c r="W4064" i="30" s="1"/>
  <c r="W4074" i="30" s="1"/>
  <c r="W4084" i="30" s="1"/>
  <c r="W4094" i="30" s="1"/>
  <c r="W4104" i="30" s="1"/>
  <c r="W4114" i="30" s="1"/>
  <c r="W4124" i="30" s="1"/>
  <c r="W4134" i="30" s="1"/>
  <c r="W4144" i="30" s="1"/>
  <c r="W4154" i="30" s="1"/>
  <c r="W4164" i="30" s="1"/>
  <c r="W4174" i="30" s="1"/>
  <c r="W4184" i="30" s="1"/>
  <c r="W4194" i="30" s="1"/>
  <c r="W4204" i="30" s="1"/>
  <c r="W4214" i="30" s="1"/>
  <c r="W4224" i="30" s="1"/>
  <c r="W4234" i="30" s="1"/>
  <c r="W4244" i="30" s="1"/>
  <c r="W4254" i="30" s="1"/>
  <c r="W4264" i="30" s="1"/>
  <c r="W4274" i="30" s="1"/>
  <c r="W4284" i="30" s="1"/>
  <c r="W4294" i="30" s="1"/>
  <c r="W4304" i="30" s="1"/>
  <c r="W4314" i="30" s="1"/>
  <c r="W4324" i="30" s="1"/>
  <c r="W4334" i="30" s="1"/>
  <c r="W4344" i="30" s="1"/>
  <c r="W4354" i="30" s="1"/>
  <c r="W4364" i="30" s="1"/>
  <c r="W4374" i="30" s="1"/>
  <c r="W4384" i="30" s="1"/>
  <c r="W4394" i="30" s="1"/>
  <c r="W4404" i="30" s="1"/>
  <c r="W4414" i="30" s="1"/>
  <c r="W4424" i="30" s="1"/>
  <c r="W4434" i="30" s="1"/>
  <c r="W4444" i="30" s="1"/>
  <c r="W4454" i="30" s="1"/>
  <c r="W4464" i="30" s="1"/>
  <c r="W4474" i="30" s="1"/>
  <c r="W4484" i="30" s="1"/>
  <c r="W4494" i="30" s="1"/>
  <c r="W4504" i="30" s="1"/>
  <c r="W4514" i="30" s="1"/>
  <c r="W4524" i="30" s="1"/>
  <c r="W4534" i="30" s="1"/>
  <c r="W4544" i="30" s="1"/>
  <c r="W4554" i="30" s="1"/>
  <c r="W4564" i="30" s="1"/>
  <c r="W4574" i="30" s="1"/>
  <c r="W4584" i="30" s="1"/>
  <c r="W4594" i="30" s="1"/>
  <c r="W4604" i="30" s="1"/>
  <c r="W4614" i="30" s="1"/>
  <c r="W4624" i="30" s="1"/>
  <c r="W4634" i="30" s="1"/>
  <c r="W4644" i="30" s="1"/>
  <c r="W4654" i="30" s="1"/>
  <c r="W4664" i="30" s="1"/>
  <c r="W4674" i="30" s="1"/>
  <c r="W4684" i="30" s="1"/>
  <c r="W4694" i="30" s="1"/>
  <c r="W4704" i="30" s="1"/>
  <c r="W4714" i="30" s="1"/>
  <c r="W4724" i="30" s="1"/>
  <c r="W4734" i="30" s="1"/>
  <c r="W4744" i="30" s="1"/>
  <c r="W4754" i="30" s="1"/>
  <c r="W4764" i="30" s="1"/>
  <c r="W4774" i="30" s="1"/>
  <c r="W4784" i="30" s="1"/>
  <c r="W4794" i="30" s="1"/>
  <c r="W4804" i="30" s="1"/>
  <c r="W4814" i="30" s="1"/>
  <c r="W4824" i="30" s="1"/>
  <c r="W4834" i="30" s="1"/>
  <c r="W115" i="30"/>
  <c r="W125" i="30" s="1"/>
  <c r="W135" i="30" s="1"/>
  <c r="W145" i="30" s="1"/>
  <c r="W155" i="30" s="1"/>
  <c r="W165" i="30" s="1"/>
  <c r="W175" i="30" s="1"/>
  <c r="W185" i="30" s="1"/>
  <c r="W195" i="30" s="1"/>
  <c r="W205" i="30" s="1"/>
  <c r="W215" i="30" s="1"/>
  <c r="W225" i="30" s="1"/>
  <c r="W235" i="30" s="1"/>
  <c r="W245" i="30" s="1"/>
  <c r="W255" i="30" s="1"/>
  <c r="W265" i="30" s="1"/>
  <c r="W275" i="30" s="1"/>
  <c r="W285" i="30" s="1"/>
  <c r="W295" i="30" s="1"/>
  <c r="W305" i="30" s="1"/>
  <c r="W315" i="30" s="1"/>
  <c r="W325" i="30" s="1"/>
  <c r="W335" i="30" s="1"/>
  <c r="W345" i="30" s="1"/>
  <c r="W355" i="30" s="1"/>
  <c r="W365" i="30" s="1"/>
  <c r="W375" i="30" s="1"/>
  <c r="W385" i="30" s="1"/>
  <c r="W395" i="30" s="1"/>
  <c r="W405" i="30" s="1"/>
  <c r="W415" i="30" s="1"/>
  <c r="W425" i="30" s="1"/>
  <c r="W435" i="30" s="1"/>
  <c r="W445" i="30" s="1"/>
  <c r="W455" i="30" s="1"/>
  <c r="W465" i="30" s="1"/>
  <c r="W475" i="30" s="1"/>
  <c r="W485" i="30" s="1"/>
  <c r="W495" i="30" s="1"/>
  <c r="W505" i="30" s="1"/>
  <c r="W515" i="30" s="1"/>
  <c r="W525" i="30" s="1"/>
  <c r="W535" i="30" s="1"/>
  <c r="W545" i="30" s="1"/>
  <c r="W555" i="30" s="1"/>
  <c r="W565" i="30" s="1"/>
  <c r="W575" i="30" s="1"/>
  <c r="W585" i="30" s="1"/>
  <c r="W595" i="30" s="1"/>
  <c r="W605" i="30" s="1"/>
  <c r="W615" i="30" s="1"/>
  <c r="W625" i="30" s="1"/>
  <c r="W635" i="30" s="1"/>
  <c r="W645" i="30" s="1"/>
  <c r="W655" i="30" s="1"/>
  <c r="W665" i="30" s="1"/>
  <c r="W675" i="30" s="1"/>
  <c r="W685" i="30" s="1"/>
  <c r="W695" i="30" s="1"/>
  <c r="W705" i="30" s="1"/>
  <c r="W715" i="30" s="1"/>
  <c r="W725" i="30" s="1"/>
  <c r="W735" i="30" s="1"/>
  <c r="W745" i="30" s="1"/>
  <c r="W755" i="30" s="1"/>
  <c r="W765" i="30" s="1"/>
  <c r="W775" i="30" s="1"/>
  <c r="W785" i="30" s="1"/>
  <c r="W795" i="30" s="1"/>
  <c r="W805" i="30" s="1"/>
  <c r="W815" i="30" s="1"/>
  <c r="W825" i="30" s="1"/>
  <c r="W835" i="30" s="1"/>
  <c r="W845" i="30" s="1"/>
  <c r="W855" i="30" s="1"/>
  <c r="W865" i="30" s="1"/>
  <c r="W875" i="30" s="1"/>
  <c r="W885" i="30" s="1"/>
  <c r="W895" i="30" s="1"/>
  <c r="W905" i="30" s="1"/>
  <c r="W915" i="30" s="1"/>
  <c r="W925" i="30" s="1"/>
  <c r="W935" i="30" s="1"/>
  <c r="W945" i="30" s="1"/>
  <c r="W955" i="30" s="1"/>
  <c r="W965" i="30" s="1"/>
  <c r="W975" i="30" s="1"/>
  <c r="W985" i="30" s="1"/>
  <c r="W995" i="30" s="1"/>
  <c r="W1005" i="30" s="1"/>
  <c r="W1015" i="30" s="1"/>
  <c r="W1025" i="30" s="1"/>
  <c r="W1035" i="30" s="1"/>
  <c r="W1045" i="30" s="1"/>
  <c r="W1055" i="30" s="1"/>
  <c r="W1065" i="30" s="1"/>
  <c r="W1075" i="30" s="1"/>
  <c r="W1085" i="30" s="1"/>
  <c r="W1095" i="30" s="1"/>
  <c r="W1105" i="30" s="1"/>
  <c r="W1115" i="30" s="1"/>
  <c r="W1125" i="30" s="1"/>
  <c r="W1135" i="30" s="1"/>
  <c r="W1145" i="30" s="1"/>
  <c r="W1155" i="30" s="1"/>
  <c r="W1165" i="30" s="1"/>
  <c r="W1175" i="30" s="1"/>
  <c r="W1185" i="30" s="1"/>
  <c r="W1195" i="30" s="1"/>
  <c r="W1205" i="30" s="1"/>
  <c r="W1215" i="30" s="1"/>
  <c r="W1225" i="30" s="1"/>
  <c r="W1235" i="30" s="1"/>
  <c r="W1245" i="30" s="1"/>
  <c r="W1255" i="30" s="1"/>
  <c r="W1265" i="30" s="1"/>
  <c r="W1275" i="30" s="1"/>
  <c r="W1285" i="30" s="1"/>
  <c r="W1295" i="30" s="1"/>
  <c r="W1305" i="30" s="1"/>
  <c r="W1315" i="30" s="1"/>
  <c r="W1325" i="30" s="1"/>
  <c r="W1335" i="30" s="1"/>
  <c r="W1345" i="30" s="1"/>
  <c r="W1355" i="30" s="1"/>
  <c r="W1365" i="30" s="1"/>
  <c r="W1375" i="30" s="1"/>
  <c r="W1385" i="30" s="1"/>
  <c r="W1395" i="30" s="1"/>
  <c r="W1405" i="30" s="1"/>
  <c r="W1415" i="30" s="1"/>
  <c r="W1425" i="30" s="1"/>
  <c r="W1435" i="30" s="1"/>
  <c r="W1445" i="30" s="1"/>
  <c r="W1455" i="30" s="1"/>
  <c r="W1465" i="30" s="1"/>
  <c r="W1475" i="30" s="1"/>
  <c r="W1485" i="30" s="1"/>
  <c r="W1495" i="30" s="1"/>
  <c r="W1505" i="30" s="1"/>
  <c r="W1515" i="30" s="1"/>
  <c r="W1525" i="30" s="1"/>
  <c r="W1535" i="30" s="1"/>
  <c r="W1545" i="30" s="1"/>
  <c r="W1555" i="30" s="1"/>
  <c r="W1565" i="30" s="1"/>
  <c r="W1575" i="30" s="1"/>
  <c r="W1585" i="30" s="1"/>
  <c r="W1595" i="30" s="1"/>
  <c r="W1605" i="30" s="1"/>
  <c r="W1615" i="30" s="1"/>
  <c r="W1625" i="30" s="1"/>
  <c r="W1635" i="30" s="1"/>
  <c r="W1645" i="30" s="1"/>
  <c r="W1655" i="30" s="1"/>
  <c r="W1665" i="30" s="1"/>
  <c r="W1675" i="30" s="1"/>
  <c r="W1685" i="30" s="1"/>
  <c r="W1695" i="30" s="1"/>
  <c r="W1705" i="30" s="1"/>
  <c r="W1715" i="30" s="1"/>
  <c r="W1725" i="30" s="1"/>
  <c r="W1735" i="30" s="1"/>
  <c r="W1745" i="30" s="1"/>
  <c r="W1755" i="30" s="1"/>
  <c r="W1765" i="30" s="1"/>
  <c r="W1775" i="30" s="1"/>
  <c r="W1785" i="30" s="1"/>
  <c r="W1795" i="30" s="1"/>
  <c r="W1805" i="30" s="1"/>
  <c r="W1815" i="30" s="1"/>
  <c r="W1825" i="30" s="1"/>
  <c r="W1835" i="30" s="1"/>
  <c r="W1845" i="30" s="1"/>
  <c r="W1855" i="30" s="1"/>
  <c r="W1865" i="30" s="1"/>
  <c r="W1875" i="30" s="1"/>
  <c r="W1885" i="30" s="1"/>
  <c r="W1895" i="30" s="1"/>
  <c r="W1905" i="30" s="1"/>
  <c r="W1915" i="30" s="1"/>
  <c r="W1925" i="30" s="1"/>
  <c r="W1935" i="30" s="1"/>
  <c r="W1945" i="30" s="1"/>
  <c r="W1955" i="30" s="1"/>
  <c r="W1965" i="30" s="1"/>
  <c r="W1975" i="30" s="1"/>
  <c r="W1985" i="30" s="1"/>
  <c r="W1995" i="30" s="1"/>
  <c r="W2005" i="30" s="1"/>
  <c r="W2015" i="30" s="1"/>
  <c r="W2025" i="30" s="1"/>
  <c r="W2035" i="30" s="1"/>
  <c r="W2045" i="30" s="1"/>
  <c r="W2055" i="30" s="1"/>
  <c r="W2065" i="30" s="1"/>
  <c r="W2075" i="30" s="1"/>
  <c r="W2085" i="30" s="1"/>
  <c r="W2095" i="30" s="1"/>
  <c r="W2105" i="30" s="1"/>
  <c r="W2115" i="30" s="1"/>
  <c r="W2125" i="30" s="1"/>
  <c r="W2135" i="30" s="1"/>
  <c r="W2145" i="30" s="1"/>
  <c r="W2155" i="30" s="1"/>
  <c r="W2165" i="30" s="1"/>
  <c r="W2175" i="30" s="1"/>
  <c r="W2185" i="30" s="1"/>
  <c r="W2195" i="30" s="1"/>
  <c r="W2205" i="30" s="1"/>
  <c r="W2215" i="30" s="1"/>
  <c r="W2225" i="30" s="1"/>
  <c r="W2235" i="30" s="1"/>
  <c r="W2245" i="30" s="1"/>
  <c r="W2255" i="30" s="1"/>
  <c r="W2265" i="30" s="1"/>
  <c r="W2275" i="30" s="1"/>
  <c r="W2285" i="30" s="1"/>
  <c r="W2295" i="30" s="1"/>
  <c r="W2305" i="30" s="1"/>
  <c r="W2315" i="30" s="1"/>
  <c r="W2325" i="30" s="1"/>
  <c r="W2335" i="30" s="1"/>
  <c r="W2345" i="30" s="1"/>
  <c r="W2355" i="30" s="1"/>
  <c r="W2365" i="30" s="1"/>
  <c r="W2375" i="30" s="1"/>
  <c r="W2385" i="30" s="1"/>
  <c r="W2395" i="30" s="1"/>
  <c r="W2405" i="30" s="1"/>
  <c r="W2415" i="30" s="1"/>
  <c r="W2425" i="30" s="1"/>
  <c r="W2435" i="30" s="1"/>
  <c r="W2445" i="30" s="1"/>
  <c r="W2455" i="30" s="1"/>
  <c r="W2465" i="30" s="1"/>
  <c r="W2475" i="30" s="1"/>
  <c r="W2485" i="30" s="1"/>
  <c r="W2495" i="30" s="1"/>
  <c r="W2505" i="30" s="1"/>
  <c r="W2515" i="30" s="1"/>
  <c r="W2525" i="30" s="1"/>
  <c r="W2535" i="30" s="1"/>
  <c r="W2545" i="30" s="1"/>
  <c r="W2555" i="30" s="1"/>
  <c r="W2565" i="30" s="1"/>
  <c r="W2575" i="30" s="1"/>
  <c r="W2585" i="30" s="1"/>
  <c r="W2595" i="30" s="1"/>
  <c r="W2605" i="30" s="1"/>
  <c r="W2615" i="30" s="1"/>
  <c r="W2625" i="30" s="1"/>
  <c r="W2635" i="30" s="1"/>
  <c r="W2645" i="30" s="1"/>
  <c r="W2655" i="30" s="1"/>
  <c r="W2665" i="30" s="1"/>
  <c r="W2675" i="30" s="1"/>
  <c r="W2685" i="30" s="1"/>
  <c r="W2695" i="30" s="1"/>
  <c r="W2705" i="30" s="1"/>
  <c r="W2715" i="30" s="1"/>
  <c r="W2725" i="30" s="1"/>
  <c r="W2735" i="30" s="1"/>
  <c r="W2745" i="30" s="1"/>
  <c r="W2755" i="30" s="1"/>
  <c r="W2765" i="30" s="1"/>
  <c r="W2775" i="30" s="1"/>
  <c r="W2785" i="30" s="1"/>
  <c r="W2795" i="30" s="1"/>
  <c r="W2805" i="30" s="1"/>
  <c r="W2815" i="30" s="1"/>
  <c r="W2825" i="30" s="1"/>
  <c r="W2835" i="30" s="1"/>
  <c r="W2845" i="30" s="1"/>
  <c r="W2855" i="30" s="1"/>
  <c r="W2865" i="30" s="1"/>
  <c r="W2875" i="30" s="1"/>
  <c r="W2885" i="30" s="1"/>
  <c r="W2895" i="30" s="1"/>
  <c r="W2905" i="30" s="1"/>
  <c r="W2915" i="30" s="1"/>
  <c r="W2925" i="30" s="1"/>
  <c r="W2935" i="30" s="1"/>
  <c r="W2945" i="30" s="1"/>
  <c r="W2955" i="30" s="1"/>
  <c r="W2965" i="30" s="1"/>
  <c r="W2975" i="30" s="1"/>
  <c r="W2985" i="30" s="1"/>
  <c r="W2995" i="30" s="1"/>
  <c r="W3005" i="30" s="1"/>
  <c r="W3015" i="30" s="1"/>
  <c r="W3025" i="30" s="1"/>
  <c r="W3035" i="30" s="1"/>
  <c r="W3045" i="30" s="1"/>
  <c r="W3055" i="30" s="1"/>
  <c r="W3065" i="30" s="1"/>
  <c r="W3075" i="30" s="1"/>
  <c r="W3085" i="30" s="1"/>
  <c r="W3095" i="30" s="1"/>
  <c r="W3105" i="30" s="1"/>
  <c r="W3115" i="30" s="1"/>
  <c r="W3125" i="30" s="1"/>
  <c r="W3135" i="30" s="1"/>
  <c r="W3145" i="30" s="1"/>
  <c r="W3155" i="30" s="1"/>
  <c r="W3165" i="30" s="1"/>
  <c r="W3175" i="30" s="1"/>
  <c r="W3185" i="30" s="1"/>
  <c r="W3195" i="30" s="1"/>
  <c r="W3205" i="30" s="1"/>
  <c r="W3215" i="30" s="1"/>
  <c r="W3225" i="30" s="1"/>
  <c r="W3235" i="30" s="1"/>
  <c r="W3245" i="30" s="1"/>
  <c r="W3255" i="30" s="1"/>
  <c r="W3265" i="30" s="1"/>
  <c r="W3275" i="30" s="1"/>
  <c r="W3285" i="30" s="1"/>
  <c r="W3295" i="30" s="1"/>
  <c r="W3305" i="30" s="1"/>
  <c r="W3315" i="30" s="1"/>
  <c r="W3325" i="30" s="1"/>
  <c r="W3335" i="30" s="1"/>
  <c r="W3345" i="30" s="1"/>
  <c r="W3355" i="30" s="1"/>
  <c r="W3365" i="30" s="1"/>
  <c r="W3375" i="30" s="1"/>
  <c r="W3385" i="30" s="1"/>
  <c r="W3395" i="30" s="1"/>
  <c r="W3405" i="30" s="1"/>
  <c r="W3415" i="30" s="1"/>
  <c r="W3425" i="30" s="1"/>
  <c r="W3435" i="30" s="1"/>
  <c r="W3445" i="30" s="1"/>
  <c r="W3455" i="30" s="1"/>
  <c r="W3465" i="30" s="1"/>
  <c r="W3475" i="30" s="1"/>
  <c r="W3485" i="30" s="1"/>
  <c r="W3495" i="30" s="1"/>
  <c r="W3505" i="30" s="1"/>
  <c r="W3515" i="30" s="1"/>
  <c r="W3525" i="30" s="1"/>
  <c r="W3535" i="30" s="1"/>
  <c r="W3545" i="30" s="1"/>
  <c r="W3555" i="30" s="1"/>
  <c r="W3565" i="30" s="1"/>
  <c r="W3575" i="30" s="1"/>
  <c r="W3585" i="30" s="1"/>
  <c r="W3595" i="30" s="1"/>
  <c r="W3605" i="30" s="1"/>
  <c r="W3615" i="30" s="1"/>
  <c r="W3625" i="30" s="1"/>
  <c r="W3635" i="30" s="1"/>
  <c r="W3645" i="30" s="1"/>
  <c r="W3655" i="30" s="1"/>
  <c r="W3665" i="30" s="1"/>
  <c r="W3675" i="30" s="1"/>
  <c r="W3685" i="30" s="1"/>
  <c r="W3695" i="30" s="1"/>
  <c r="W3705" i="30" s="1"/>
  <c r="W3715" i="30" s="1"/>
  <c r="W3725" i="30" s="1"/>
  <c r="W3735" i="30" s="1"/>
  <c r="W3745" i="30" s="1"/>
  <c r="W3755" i="30" s="1"/>
  <c r="W3765" i="30" s="1"/>
  <c r="W3775" i="30" s="1"/>
  <c r="W3785" i="30" s="1"/>
  <c r="W3795" i="30" s="1"/>
  <c r="W3805" i="30" s="1"/>
  <c r="W3815" i="30" s="1"/>
  <c r="W3825" i="30" s="1"/>
  <c r="W3835" i="30" s="1"/>
  <c r="W3845" i="30" s="1"/>
  <c r="W3855" i="30" s="1"/>
  <c r="W3865" i="30" s="1"/>
  <c r="W3875" i="30" s="1"/>
  <c r="W3885" i="30" s="1"/>
  <c r="W3895" i="30" s="1"/>
  <c r="W3905" i="30" s="1"/>
  <c r="W3915" i="30" s="1"/>
  <c r="W3925" i="30" s="1"/>
  <c r="W3935" i="30" s="1"/>
  <c r="W3945" i="30" s="1"/>
  <c r="W3955" i="30" s="1"/>
  <c r="W3965" i="30" s="1"/>
  <c r="W3975" i="30" s="1"/>
  <c r="W3985" i="30" s="1"/>
  <c r="W3995" i="30" s="1"/>
  <c r="W4005" i="30" s="1"/>
  <c r="W4015" i="30" s="1"/>
  <c r="W4025" i="30" s="1"/>
  <c r="W4035" i="30" s="1"/>
  <c r="W4045" i="30" s="1"/>
  <c r="W4055" i="30" s="1"/>
  <c r="W4065" i="30" s="1"/>
  <c r="W4075" i="30" s="1"/>
  <c r="W4085" i="30" s="1"/>
  <c r="W4095" i="30" s="1"/>
  <c r="W4105" i="30" s="1"/>
  <c r="W4115" i="30" s="1"/>
  <c r="W4125" i="30" s="1"/>
  <c r="W4135" i="30" s="1"/>
  <c r="W4145" i="30" s="1"/>
  <c r="W4155" i="30" s="1"/>
  <c r="W4165" i="30" s="1"/>
  <c r="W4175" i="30" s="1"/>
  <c r="W4185" i="30" s="1"/>
  <c r="W4195" i="30" s="1"/>
  <c r="W4205" i="30" s="1"/>
  <c r="W4215" i="30" s="1"/>
  <c r="W4225" i="30" s="1"/>
  <c r="W4235" i="30" s="1"/>
  <c r="W4245" i="30" s="1"/>
  <c r="W4255" i="30" s="1"/>
  <c r="W4265" i="30" s="1"/>
  <c r="W4275" i="30" s="1"/>
  <c r="W4285" i="30" s="1"/>
  <c r="W4295" i="30" s="1"/>
  <c r="W4305" i="30" s="1"/>
  <c r="W4315" i="30" s="1"/>
  <c r="W4325" i="30" s="1"/>
  <c r="W4335" i="30" s="1"/>
  <c r="W4345" i="30" s="1"/>
  <c r="W4355" i="30" s="1"/>
  <c r="W4365" i="30" s="1"/>
  <c r="W4375" i="30" s="1"/>
  <c r="W4385" i="30" s="1"/>
  <c r="W4395" i="30" s="1"/>
  <c r="W4405" i="30" s="1"/>
  <c r="W4415" i="30" s="1"/>
  <c r="W4425" i="30" s="1"/>
  <c r="W4435" i="30" s="1"/>
  <c r="W4445" i="30" s="1"/>
  <c r="W4455" i="30" s="1"/>
  <c r="W4465" i="30" s="1"/>
  <c r="W4475" i="30" s="1"/>
  <c r="W4485" i="30" s="1"/>
  <c r="W4495" i="30" s="1"/>
  <c r="W4505" i="30" s="1"/>
  <c r="W4515" i="30" s="1"/>
  <c r="W4525" i="30" s="1"/>
  <c r="W4535" i="30" s="1"/>
  <c r="W4545" i="30" s="1"/>
  <c r="W4555" i="30" s="1"/>
  <c r="W4565" i="30" s="1"/>
  <c r="W4575" i="30" s="1"/>
  <c r="W4585" i="30" s="1"/>
  <c r="W4595" i="30" s="1"/>
  <c r="W4605" i="30" s="1"/>
  <c r="W4615" i="30" s="1"/>
  <c r="W4625" i="30" s="1"/>
  <c r="W4635" i="30" s="1"/>
  <c r="W4645" i="30" s="1"/>
  <c r="W4655" i="30" s="1"/>
  <c r="W4665" i="30" s="1"/>
  <c r="W4675" i="30" s="1"/>
  <c r="W4685" i="30" s="1"/>
  <c r="W4695" i="30" s="1"/>
  <c r="W4705" i="30" s="1"/>
  <c r="W4715" i="30" s="1"/>
  <c r="W4725" i="30" s="1"/>
  <c r="W4735" i="30" s="1"/>
  <c r="W4745" i="30" s="1"/>
  <c r="W4755" i="30" s="1"/>
  <c r="W4765" i="30" s="1"/>
  <c r="W4775" i="30" s="1"/>
  <c r="W4785" i="30" s="1"/>
  <c r="W4795" i="30" s="1"/>
  <c r="W4805" i="30" s="1"/>
  <c r="W4815" i="30" s="1"/>
  <c r="W4825" i="30" s="1"/>
  <c r="W4835" i="30" s="1"/>
  <c r="W116" i="30"/>
  <c r="W126" i="30" s="1"/>
  <c r="W136" i="30" s="1"/>
  <c r="W146" i="30" s="1"/>
  <c r="W156" i="30" s="1"/>
  <c r="W166" i="30" s="1"/>
  <c r="W176" i="30" s="1"/>
  <c r="W186" i="30" s="1"/>
  <c r="W196" i="30" s="1"/>
  <c r="W206" i="30" s="1"/>
  <c r="W216" i="30" s="1"/>
  <c r="W226" i="30" s="1"/>
  <c r="W236" i="30" s="1"/>
  <c r="W246" i="30" s="1"/>
  <c r="W256" i="30" s="1"/>
  <c r="W266" i="30" s="1"/>
  <c r="W276" i="30" s="1"/>
  <c r="W286" i="30" s="1"/>
  <c r="W296" i="30" s="1"/>
  <c r="W306" i="30" s="1"/>
  <c r="W316" i="30" s="1"/>
  <c r="W326" i="30" s="1"/>
  <c r="W336" i="30" s="1"/>
  <c r="W346" i="30" s="1"/>
  <c r="W356" i="30" s="1"/>
  <c r="W366" i="30" s="1"/>
  <c r="W376" i="30" s="1"/>
  <c r="W386" i="30" s="1"/>
  <c r="W396" i="30" s="1"/>
  <c r="W406" i="30" s="1"/>
  <c r="W416" i="30" s="1"/>
  <c r="W426" i="30" s="1"/>
  <c r="W436" i="30" s="1"/>
  <c r="W446" i="30" s="1"/>
  <c r="W456" i="30" s="1"/>
  <c r="W466" i="30" s="1"/>
  <c r="W476" i="30" s="1"/>
  <c r="W486" i="30" s="1"/>
  <c r="W496" i="30" s="1"/>
  <c r="W506" i="30" s="1"/>
  <c r="W516" i="30" s="1"/>
  <c r="W526" i="30" s="1"/>
  <c r="W536" i="30" s="1"/>
  <c r="W546" i="30" s="1"/>
  <c r="W556" i="30" s="1"/>
  <c r="W566" i="30" s="1"/>
  <c r="W576" i="30" s="1"/>
  <c r="W586" i="30" s="1"/>
  <c r="W596" i="30" s="1"/>
  <c r="W606" i="30" s="1"/>
  <c r="W616" i="30" s="1"/>
  <c r="W626" i="30" s="1"/>
  <c r="W636" i="30" s="1"/>
  <c r="W646" i="30" s="1"/>
  <c r="W656" i="30" s="1"/>
  <c r="W666" i="30" s="1"/>
  <c r="W676" i="30" s="1"/>
  <c r="W686" i="30" s="1"/>
  <c r="W696" i="30" s="1"/>
  <c r="W706" i="30" s="1"/>
  <c r="W716" i="30" s="1"/>
  <c r="W726" i="30" s="1"/>
  <c r="W736" i="30" s="1"/>
  <c r="W746" i="30" s="1"/>
  <c r="W756" i="30" s="1"/>
  <c r="W766" i="30" s="1"/>
  <c r="W776" i="30" s="1"/>
  <c r="W786" i="30" s="1"/>
  <c r="W796" i="30" s="1"/>
  <c r="W806" i="30" s="1"/>
  <c r="W816" i="30" s="1"/>
  <c r="W826" i="30" s="1"/>
  <c r="W836" i="30" s="1"/>
  <c r="W846" i="30" s="1"/>
  <c r="W856" i="30" s="1"/>
  <c r="W866" i="30" s="1"/>
  <c r="W876" i="30" s="1"/>
  <c r="W886" i="30" s="1"/>
  <c r="W896" i="30" s="1"/>
  <c r="W906" i="30" s="1"/>
  <c r="W916" i="30" s="1"/>
  <c r="W926" i="30" s="1"/>
  <c r="W936" i="30" s="1"/>
  <c r="W946" i="30" s="1"/>
  <c r="W956" i="30" s="1"/>
  <c r="W966" i="30" s="1"/>
  <c r="W976" i="30" s="1"/>
  <c r="W986" i="30" s="1"/>
  <c r="W996" i="30" s="1"/>
  <c r="W1006" i="30" s="1"/>
  <c r="W1016" i="30" s="1"/>
  <c r="W1026" i="30" s="1"/>
  <c r="W1036" i="30" s="1"/>
  <c r="W1046" i="30" s="1"/>
  <c r="W1056" i="30" s="1"/>
  <c r="W1066" i="30" s="1"/>
  <c r="W1076" i="30" s="1"/>
  <c r="W1086" i="30" s="1"/>
  <c r="W1096" i="30" s="1"/>
  <c r="W1106" i="30" s="1"/>
  <c r="W1116" i="30" s="1"/>
  <c r="W1126" i="30" s="1"/>
  <c r="W1136" i="30" s="1"/>
  <c r="W1146" i="30" s="1"/>
  <c r="W1156" i="30" s="1"/>
  <c r="W1166" i="30" s="1"/>
  <c r="W1176" i="30" s="1"/>
  <c r="W1186" i="30" s="1"/>
  <c r="W1196" i="30" s="1"/>
  <c r="W1206" i="30" s="1"/>
  <c r="W1216" i="30" s="1"/>
  <c r="W1226" i="30" s="1"/>
  <c r="W1236" i="30" s="1"/>
  <c r="W1246" i="30" s="1"/>
  <c r="W1256" i="30" s="1"/>
  <c r="W1266" i="30" s="1"/>
  <c r="W1276" i="30" s="1"/>
  <c r="W1286" i="30" s="1"/>
  <c r="W1296" i="30" s="1"/>
  <c r="W1306" i="30" s="1"/>
  <c r="W1316" i="30" s="1"/>
  <c r="W1326" i="30" s="1"/>
  <c r="W1336" i="30" s="1"/>
  <c r="W1346" i="30" s="1"/>
  <c r="W1356" i="30" s="1"/>
  <c r="W1366" i="30" s="1"/>
  <c r="W1376" i="30" s="1"/>
  <c r="W1386" i="30" s="1"/>
  <c r="W1396" i="30" s="1"/>
  <c r="W1406" i="30" s="1"/>
  <c r="W1416" i="30" s="1"/>
  <c r="W1426" i="30" s="1"/>
  <c r="W1436" i="30" s="1"/>
  <c r="W1446" i="30" s="1"/>
  <c r="W1456" i="30" s="1"/>
  <c r="W1466" i="30" s="1"/>
  <c r="W1476" i="30" s="1"/>
  <c r="W1486" i="30" s="1"/>
  <c r="W1496" i="30" s="1"/>
  <c r="W1506" i="30" s="1"/>
  <c r="W1516" i="30" s="1"/>
  <c r="W1526" i="30" s="1"/>
  <c r="W1536" i="30" s="1"/>
  <c r="W1546" i="30" s="1"/>
  <c r="W1556" i="30" s="1"/>
  <c r="W1566" i="30" s="1"/>
  <c r="W1576" i="30" s="1"/>
  <c r="W1586" i="30" s="1"/>
  <c r="W1596" i="30" s="1"/>
  <c r="W1606" i="30" s="1"/>
  <c r="W1616" i="30" s="1"/>
  <c r="W1626" i="30" s="1"/>
  <c r="W1636" i="30" s="1"/>
  <c r="W1646" i="30" s="1"/>
  <c r="W1656" i="30" s="1"/>
  <c r="W1666" i="30" s="1"/>
  <c r="W1676" i="30" s="1"/>
  <c r="W1686" i="30" s="1"/>
  <c r="W1696" i="30" s="1"/>
  <c r="W1706" i="30" s="1"/>
  <c r="W1716" i="30" s="1"/>
  <c r="W1726" i="30" s="1"/>
  <c r="W1736" i="30" s="1"/>
  <c r="W1746" i="30" s="1"/>
  <c r="W1756" i="30" s="1"/>
  <c r="W1766" i="30" s="1"/>
  <c r="W1776" i="30" s="1"/>
  <c r="W1786" i="30" s="1"/>
  <c r="W1796" i="30" s="1"/>
  <c r="W1806" i="30" s="1"/>
  <c r="W1816" i="30" s="1"/>
  <c r="W1826" i="30" s="1"/>
  <c r="W1836" i="30" s="1"/>
  <c r="W1846" i="30" s="1"/>
  <c r="W1856" i="30" s="1"/>
  <c r="W1866" i="30" s="1"/>
  <c r="W1876" i="30" s="1"/>
  <c r="W1886" i="30" s="1"/>
  <c r="W1896" i="30" s="1"/>
  <c r="W1906" i="30" s="1"/>
  <c r="W1916" i="30" s="1"/>
  <c r="W1926" i="30" s="1"/>
  <c r="W1936" i="30" s="1"/>
  <c r="W1946" i="30" s="1"/>
  <c r="W1956" i="30" s="1"/>
  <c r="W1966" i="30" s="1"/>
  <c r="W1976" i="30" s="1"/>
  <c r="W1986" i="30" s="1"/>
  <c r="W1996" i="30" s="1"/>
  <c r="W2006" i="30" s="1"/>
  <c r="W2016" i="30" s="1"/>
  <c r="W2026" i="30" s="1"/>
  <c r="W2036" i="30" s="1"/>
  <c r="W2046" i="30" s="1"/>
  <c r="W2056" i="30" s="1"/>
  <c r="W2066" i="30" s="1"/>
  <c r="W2076" i="30" s="1"/>
  <c r="W2086" i="30" s="1"/>
  <c r="W2096" i="30" s="1"/>
  <c r="W2106" i="30" s="1"/>
  <c r="W2116" i="30" s="1"/>
  <c r="W2126" i="30" s="1"/>
  <c r="W2136" i="30" s="1"/>
  <c r="W2146" i="30" s="1"/>
  <c r="W2156" i="30" s="1"/>
  <c r="W2166" i="30" s="1"/>
  <c r="W2176" i="30" s="1"/>
  <c r="W2186" i="30" s="1"/>
  <c r="W2196" i="30" s="1"/>
  <c r="W2206" i="30" s="1"/>
  <c r="W2216" i="30" s="1"/>
  <c r="W2226" i="30" s="1"/>
  <c r="W2236" i="30" s="1"/>
  <c r="W2246" i="30" s="1"/>
  <c r="W2256" i="30" s="1"/>
  <c r="W2266" i="30" s="1"/>
  <c r="W2276" i="30" s="1"/>
  <c r="W2286" i="30" s="1"/>
  <c r="W2296" i="30" s="1"/>
  <c r="W2306" i="30" s="1"/>
  <c r="W2316" i="30" s="1"/>
  <c r="W2326" i="30" s="1"/>
  <c r="W2336" i="30" s="1"/>
  <c r="W2346" i="30" s="1"/>
  <c r="W2356" i="30" s="1"/>
  <c r="W2366" i="30" s="1"/>
  <c r="W2376" i="30" s="1"/>
  <c r="W2386" i="30" s="1"/>
  <c r="W2396" i="30" s="1"/>
  <c r="W2406" i="30" s="1"/>
  <c r="W2416" i="30" s="1"/>
  <c r="W2426" i="30" s="1"/>
  <c r="W2436" i="30" s="1"/>
  <c r="W2446" i="30" s="1"/>
  <c r="W2456" i="30" s="1"/>
  <c r="W2466" i="30" s="1"/>
  <c r="W2476" i="30" s="1"/>
  <c r="W2486" i="30" s="1"/>
  <c r="W2496" i="30" s="1"/>
  <c r="W2506" i="30" s="1"/>
  <c r="W2516" i="30" s="1"/>
  <c r="W2526" i="30" s="1"/>
  <c r="W2536" i="30" s="1"/>
  <c r="W2546" i="30" s="1"/>
  <c r="W2556" i="30" s="1"/>
  <c r="W2566" i="30" s="1"/>
  <c r="W2576" i="30" s="1"/>
  <c r="W2586" i="30" s="1"/>
  <c r="W2596" i="30" s="1"/>
  <c r="W2606" i="30" s="1"/>
  <c r="W2616" i="30" s="1"/>
  <c r="W2626" i="30" s="1"/>
  <c r="W2636" i="30" s="1"/>
  <c r="W2646" i="30" s="1"/>
  <c r="W2656" i="30" s="1"/>
  <c r="W2666" i="30" s="1"/>
  <c r="W2676" i="30" s="1"/>
  <c r="W2686" i="30" s="1"/>
  <c r="W2696" i="30" s="1"/>
  <c r="W2706" i="30" s="1"/>
  <c r="W2716" i="30" s="1"/>
  <c r="W2726" i="30" s="1"/>
  <c r="W2736" i="30" s="1"/>
  <c r="W2746" i="30" s="1"/>
  <c r="W2756" i="30" s="1"/>
  <c r="W2766" i="30" s="1"/>
  <c r="W2776" i="30" s="1"/>
  <c r="W2786" i="30" s="1"/>
  <c r="W2796" i="30" s="1"/>
  <c r="W2806" i="30" s="1"/>
  <c r="W2816" i="30" s="1"/>
  <c r="W2826" i="30" s="1"/>
  <c r="W2836" i="30" s="1"/>
  <c r="W2846" i="30" s="1"/>
  <c r="W2856" i="30" s="1"/>
  <c r="W2866" i="30" s="1"/>
  <c r="W2876" i="30" s="1"/>
  <c r="W2886" i="30" s="1"/>
  <c r="W2896" i="30" s="1"/>
  <c r="W2906" i="30" s="1"/>
  <c r="W2916" i="30" s="1"/>
  <c r="W2926" i="30" s="1"/>
  <c r="W2936" i="30" s="1"/>
  <c r="W2946" i="30" s="1"/>
  <c r="W2956" i="30" s="1"/>
  <c r="W2966" i="30" s="1"/>
  <c r="W2976" i="30" s="1"/>
  <c r="W2986" i="30" s="1"/>
  <c r="W2996" i="30" s="1"/>
  <c r="W3006" i="30" s="1"/>
  <c r="W3016" i="30" s="1"/>
  <c r="W3026" i="30" s="1"/>
  <c r="W3036" i="30" s="1"/>
  <c r="W3046" i="30" s="1"/>
  <c r="W3056" i="30" s="1"/>
  <c r="W3066" i="30" s="1"/>
  <c r="W3076" i="30" s="1"/>
  <c r="W3086" i="30" s="1"/>
  <c r="W3096" i="30" s="1"/>
  <c r="W3106" i="30" s="1"/>
  <c r="W3116" i="30" s="1"/>
  <c r="W3126" i="30" s="1"/>
  <c r="W3136" i="30" s="1"/>
  <c r="W3146" i="30" s="1"/>
  <c r="W3156" i="30" s="1"/>
  <c r="W3166" i="30" s="1"/>
  <c r="W3176" i="30" s="1"/>
  <c r="W3186" i="30" s="1"/>
  <c r="W3196" i="30" s="1"/>
  <c r="W3206" i="30" s="1"/>
  <c r="W3216" i="30" s="1"/>
  <c r="W3226" i="30" s="1"/>
  <c r="W3236" i="30" s="1"/>
  <c r="W3246" i="30" s="1"/>
  <c r="W3256" i="30" s="1"/>
  <c r="W3266" i="30" s="1"/>
  <c r="W3276" i="30" s="1"/>
  <c r="W3286" i="30" s="1"/>
  <c r="W3296" i="30" s="1"/>
  <c r="W3306" i="30" s="1"/>
  <c r="W3316" i="30" s="1"/>
  <c r="W3326" i="30" s="1"/>
  <c r="W3336" i="30" s="1"/>
  <c r="W3346" i="30" s="1"/>
  <c r="W3356" i="30" s="1"/>
  <c r="W3366" i="30" s="1"/>
  <c r="W3376" i="30" s="1"/>
  <c r="W3386" i="30" s="1"/>
  <c r="W3396" i="30" s="1"/>
  <c r="W3406" i="30" s="1"/>
  <c r="W3416" i="30" s="1"/>
  <c r="W3426" i="30" s="1"/>
  <c r="W3436" i="30" s="1"/>
  <c r="W3446" i="30" s="1"/>
  <c r="W3456" i="30" s="1"/>
  <c r="W3466" i="30" s="1"/>
  <c r="W3476" i="30" s="1"/>
  <c r="W3486" i="30" s="1"/>
  <c r="W3496" i="30" s="1"/>
  <c r="W3506" i="30" s="1"/>
  <c r="W3516" i="30" s="1"/>
  <c r="W3526" i="30" s="1"/>
  <c r="W3536" i="30" s="1"/>
  <c r="W3546" i="30" s="1"/>
  <c r="W3556" i="30" s="1"/>
  <c r="W3566" i="30" s="1"/>
  <c r="W3576" i="30" s="1"/>
  <c r="W3586" i="30" s="1"/>
  <c r="W3596" i="30" s="1"/>
  <c r="W3606" i="30" s="1"/>
  <c r="W3616" i="30" s="1"/>
  <c r="W3626" i="30" s="1"/>
  <c r="W3636" i="30" s="1"/>
  <c r="W3646" i="30" s="1"/>
  <c r="W3656" i="30" s="1"/>
  <c r="W3666" i="30" s="1"/>
  <c r="W3676" i="30" s="1"/>
  <c r="W3686" i="30" s="1"/>
  <c r="W3696" i="30" s="1"/>
  <c r="W3706" i="30" s="1"/>
  <c r="W3716" i="30" s="1"/>
  <c r="W3726" i="30" s="1"/>
  <c r="W3736" i="30" s="1"/>
  <c r="W3746" i="30" s="1"/>
  <c r="W3756" i="30" s="1"/>
  <c r="W3766" i="30" s="1"/>
  <c r="W3776" i="30" s="1"/>
  <c r="W3786" i="30" s="1"/>
  <c r="W3796" i="30" s="1"/>
  <c r="W3806" i="30" s="1"/>
  <c r="W3816" i="30" s="1"/>
  <c r="W3826" i="30" s="1"/>
  <c r="W3836" i="30" s="1"/>
  <c r="W3846" i="30" s="1"/>
  <c r="W3856" i="30" s="1"/>
  <c r="W3866" i="30" s="1"/>
  <c r="W3876" i="30" s="1"/>
  <c r="W3886" i="30" s="1"/>
  <c r="W3896" i="30" s="1"/>
  <c r="W3906" i="30" s="1"/>
  <c r="W3916" i="30" s="1"/>
  <c r="W3926" i="30" s="1"/>
  <c r="W3936" i="30" s="1"/>
  <c r="W3946" i="30" s="1"/>
  <c r="W3956" i="30" s="1"/>
  <c r="W3966" i="30" s="1"/>
  <c r="W3976" i="30" s="1"/>
  <c r="W3986" i="30" s="1"/>
  <c r="W3996" i="30" s="1"/>
  <c r="W4006" i="30" s="1"/>
  <c r="W4016" i="30" s="1"/>
  <c r="W4026" i="30" s="1"/>
  <c r="W4036" i="30" s="1"/>
  <c r="W4046" i="30" s="1"/>
  <c r="W4056" i="30" s="1"/>
  <c r="W4066" i="30" s="1"/>
  <c r="W4076" i="30" s="1"/>
  <c r="W4086" i="30" s="1"/>
  <c r="W4096" i="30" s="1"/>
  <c r="W4106" i="30" s="1"/>
  <c r="W4116" i="30" s="1"/>
  <c r="W4126" i="30" s="1"/>
  <c r="W4136" i="30" s="1"/>
  <c r="W4146" i="30" s="1"/>
  <c r="W4156" i="30" s="1"/>
  <c r="W4166" i="30" s="1"/>
  <c r="W4176" i="30" s="1"/>
  <c r="W4186" i="30" s="1"/>
  <c r="W4196" i="30" s="1"/>
  <c r="W4206" i="30" s="1"/>
  <c r="W4216" i="30" s="1"/>
  <c r="W4226" i="30" s="1"/>
  <c r="W4236" i="30" s="1"/>
  <c r="W4246" i="30" s="1"/>
  <c r="W4256" i="30" s="1"/>
  <c r="W4266" i="30" s="1"/>
  <c r="W4276" i="30" s="1"/>
  <c r="W4286" i="30" s="1"/>
  <c r="W4296" i="30" s="1"/>
  <c r="W4306" i="30" s="1"/>
  <c r="W4316" i="30" s="1"/>
  <c r="W4326" i="30" s="1"/>
  <c r="W4336" i="30" s="1"/>
  <c r="W4346" i="30" s="1"/>
  <c r="W4356" i="30" s="1"/>
  <c r="W4366" i="30" s="1"/>
  <c r="W4376" i="30" s="1"/>
  <c r="W4386" i="30" s="1"/>
  <c r="W4396" i="30" s="1"/>
  <c r="W4406" i="30" s="1"/>
  <c r="W4416" i="30" s="1"/>
  <c r="W4426" i="30" s="1"/>
  <c r="W4436" i="30" s="1"/>
  <c r="W4446" i="30" s="1"/>
  <c r="W4456" i="30" s="1"/>
  <c r="W4466" i="30" s="1"/>
  <c r="W4476" i="30" s="1"/>
  <c r="W4486" i="30" s="1"/>
  <c r="W4496" i="30" s="1"/>
  <c r="W4506" i="30" s="1"/>
  <c r="W4516" i="30" s="1"/>
  <c r="W4526" i="30" s="1"/>
  <c r="W4536" i="30" s="1"/>
  <c r="W4546" i="30" s="1"/>
  <c r="W4556" i="30" s="1"/>
  <c r="W4566" i="30" s="1"/>
  <c r="W4576" i="30" s="1"/>
  <c r="W4586" i="30" s="1"/>
  <c r="W4596" i="30" s="1"/>
  <c r="W4606" i="30" s="1"/>
  <c r="W4616" i="30" s="1"/>
  <c r="W4626" i="30" s="1"/>
  <c r="W4636" i="30" s="1"/>
  <c r="W4646" i="30" s="1"/>
  <c r="W4656" i="30" s="1"/>
  <c r="W4666" i="30" s="1"/>
  <c r="W4676" i="30" s="1"/>
  <c r="W4686" i="30" s="1"/>
  <c r="W4696" i="30" s="1"/>
  <c r="W4706" i="30" s="1"/>
  <c r="W4716" i="30" s="1"/>
  <c r="W4726" i="30" s="1"/>
  <c r="W4736" i="30" s="1"/>
  <c r="W4746" i="30" s="1"/>
  <c r="W4756" i="30" s="1"/>
  <c r="W4766" i="30" s="1"/>
  <c r="W4776" i="30" s="1"/>
  <c r="W4786" i="30" s="1"/>
  <c r="W4796" i="30" s="1"/>
  <c r="W4806" i="30" s="1"/>
  <c r="W4816" i="30" s="1"/>
  <c r="W4826" i="30" s="1"/>
  <c r="W4836" i="30" s="1"/>
  <c r="W117" i="30"/>
  <c r="W119" i="30"/>
  <c r="W129" i="30" s="1"/>
  <c r="W139" i="30" s="1"/>
  <c r="W149" i="30" s="1"/>
  <c r="W159" i="30" s="1"/>
  <c r="W169" i="30" s="1"/>
  <c r="W179" i="30" s="1"/>
  <c r="W189" i="30" s="1"/>
  <c r="W199" i="30" s="1"/>
  <c r="W209" i="30" s="1"/>
  <c r="W219" i="30" s="1"/>
  <c r="W229" i="30" s="1"/>
  <c r="W239" i="30" s="1"/>
  <c r="W249" i="30" s="1"/>
  <c r="W259" i="30" s="1"/>
  <c r="W269" i="30" s="1"/>
  <c r="W279" i="30" s="1"/>
  <c r="W289" i="30" s="1"/>
  <c r="W299" i="30" s="1"/>
  <c r="W309" i="30" s="1"/>
  <c r="W319" i="30" s="1"/>
  <c r="W329" i="30" s="1"/>
  <c r="W339" i="30" s="1"/>
  <c r="W349" i="30" s="1"/>
  <c r="W359" i="30" s="1"/>
  <c r="W369" i="30" s="1"/>
  <c r="W379" i="30" s="1"/>
  <c r="W389" i="30" s="1"/>
  <c r="W399" i="30" s="1"/>
  <c r="W409" i="30" s="1"/>
  <c r="W419" i="30" s="1"/>
  <c r="W429" i="30" s="1"/>
  <c r="W439" i="30" s="1"/>
  <c r="W449" i="30" s="1"/>
  <c r="W459" i="30" s="1"/>
  <c r="W469" i="30" s="1"/>
  <c r="W479" i="30" s="1"/>
  <c r="W489" i="30" s="1"/>
  <c r="W499" i="30" s="1"/>
  <c r="W509" i="30" s="1"/>
  <c r="W519" i="30" s="1"/>
  <c r="W529" i="30" s="1"/>
  <c r="W539" i="30" s="1"/>
  <c r="W549" i="30" s="1"/>
  <c r="W559" i="30" s="1"/>
  <c r="W569" i="30" s="1"/>
  <c r="W579" i="30" s="1"/>
  <c r="W589" i="30" s="1"/>
  <c r="W599" i="30" s="1"/>
  <c r="W609" i="30" s="1"/>
  <c r="W619" i="30" s="1"/>
  <c r="W629" i="30" s="1"/>
  <c r="W639" i="30" s="1"/>
  <c r="W649" i="30" s="1"/>
  <c r="W659" i="30" s="1"/>
  <c r="W669" i="30" s="1"/>
  <c r="W679" i="30" s="1"/>
  <c r="W689" i="30" s="1"/>
  <c r="W699" i="30" s="1"/>
  <c r="W709" i="30" s="1"/>
  <c r="W719" i="30" s="1"/>
  <c r="W729" i="30" s="1"/>
  <c r="W739" i="30" s="1"/>
  <c r="W749" i="30" s="1"/>
  <c r="W759" i="30" s="1"/>
  <c r="W769" i="30" s="1"/>
  <c r="W779" i="30" s="1"/>
  <c r="W789" i="30" s="1"/>
  <c r="W799" i="30" s="1"/>
  <c r="W809" i="30" s="1"/>
  <c r="W819" i="30" s="1"/>
  <c r="W829" i="30" s="1"/>
  <c r="W839" i="30" s="1"/>
  <c r="W849" i="30" s="1"/>
  <c r="W859" i="30" s="1"/>
  <c r="W869" i="30" s="1"/>
  <c r="W879" i="30" s="1"/>
  <c r="W889" i="30" s="1"/>
  <c r="W899" i="30" s="1"/>
  <c r="W909" i="30" s="1"/>
  <c r="W919" i="30" s="1"/>
  <c r="W929" i="30" s="1"/>
  <c r="W939" i="30" s="1"/>
  <c r="W949" i="30" s="1"/>
  <c r="W959" i="30" s="1"/>
  <c r="W969" i="30" s="1"/>
  <c r="W979" i="30" s="1"/>
  <c r="W989" i="30" s="1"/>
  <c r="W999" i="30" s="1"/>
  <c r="W1009" i="30" s="1"/>
  <c r="W1019" i="30" s="1"/>
  <c r="W1029" i="30" s="1"/>
  <c r="W1039" i="30" s="1"/>
  <c r="W1049" i="30" s="1"/>
  <c r="W1059" i="30" s="1"/>
  <c r="W1069" i="30" s="1"/>
  <c r="W1079" i="30" s="1"/>
  <c r="W1089" i="30" s="1"/>
  <c r="W1099" i="30" s="1"/>
  <c r="W1109" i="30" s="1"/>
  <c r="W1119" i="30" s="1"/>
  <c r="W1129" i="30" s="1"/>
  <c r="W1139" i="30" s="1"/>
  <c r="W1149" i="30" s="1"/>
  <c r="W1159" i="30" s="1"/>
  <c r="W1169" i="30" s="1"/>
  <c r="W1179" i="30" s="1"/>
  <c r="W1189" i="30" s="1"/>
  <c r="W1199" i="30" s="1"/>
  <c r="W1209" i="30" s="1"/>
  <c r="W1219" i="30" s="1"/>
  <c r="W1229" i="30" s="1"/>
  <c r="W1239" i="30" s="1"/>
  <c r="W1249" i="30" s="1"/>
  <c r="W1259" i="30" s="1"/>
  <c r="W1269" i="30" s="1"/>
  <c r="W1279" i="30" s="1"/>
  <c r="W1289" i="30" s="1"/>
  <c r="W1299" i="30" s="1"/>
  <c r="W1309" i="30" s="1"/>
  <c r="W1319" i="30" s="1"/>
  <c r="W1329" i="30" s="1"/>
  <c r="W1339" i="30" s="1"/>
  <c r="W1349" i="30" s="1"/>
  <c r="W1359" i="30" s="1"/>
  <c r="W1369" i="30" s="1"/>
  <c r="W1379" i="30" s="1"/>
  <c r="W1389" i="30" s="1"/>
  <c r="W1399" i="30" s="1"/>
  <c r="W1409" i="30" s="1"/>
  <c r="W1419" i="30" s="1"/>
  <c r="W1429" i="30" s="1"/>
  <c r="W1439" i="30" s="1"/>
  <c r="W1449" i="30" s="1"/>
  <c r="W1459" i="30" s="1"/>
  <c r="W1469" i="30" s="1"/>
  <c r="W1479" i="30" s="1"/>
  <c r="W1489" i="30" s="1"/>
  <c r="W1499" i="30" s="1"/>
  <c r="W1509" i="30" s="1"/>
  <c r="W1519" i="30" s="1"/>
  <c r="W1529" i="30" s="1"/>
  <c r="W1539" i="30" s="1"/>
  <c r="W1549" i="30" s="1"/>
  <c r="W1559" i="30" s="1"/>
  <c r="W1569" i="30" s="1"/>
  <c r="W1579" i="30" s="1"/>
  <c r="W1589" i="30" s="1"/>
  <c r="W1599" i="30" s="1"/>
  <c r="W1609" i="30" s="1"/>
  <c r="W1619" i="30" s="1"/>
  <c r="W1629" i="30" s="1"/>
  <c r="W1639" i="30" s="1"/>
  <c r="W1649" i="30" s="1"/>
  <c r="W1659" i="30" s="1"/>
  <c r="W1669" i="30" s="1"/>
  <c r="W1679" i="30" s="1"/>
  <c r="W1689" i="30" s="1"/>
  <c r="W1699" i="30" s="1"/>
  <c r="W1709" i="30" s="1"/>
  <c r="W1719" i="30" s="1"/>
  <c r="W1729" i="30" s="1"/>
  <c r="W1739" i="30" s="1"/>
  <c r="W1749" i="30" s="1"/>
  <c r="W1759" i="30" s="1"/>
  <c r="W1769" i="30" s="1"/>
  <c r="W1779" i="30" s="1"/>
  <c r="W1789" i="30" s="1"/>
  <c r="W1799" i="30" s="1"/>
  <c r="W1809" i="30" s="1"/>
  <c r="W1819" i="30" s="1"/>
  <c r="W1829" i="30" s="1"/>
  <c r="W1839" i="30" s="1"/>
  <c r="W1849" i="30" s="1"/>
  <c r="W1859" i="30" s="1"/>
  <c r="W1869" i="30" s="1"/>
  <c r="W1879" i="30" s="1"/>
  <c r="W1889" i="30" s="1"/>
  <c r="W1899" i="30" s="1"/>
  <c r="W1909" i="30" s="1"/>
  <c r="W1919" i="30" s="1"/>
  <c r="W1929" i="30" s="1"/>
  <c r="W1939" i="30" s="1"/>
  <c r="W1949" i="30" s="1"/>
  <c r="W1959" i="30" s="1"/>
  <c r="W1969" i="30" s="1"/>
  <c r="W1979" i="30" s="1"/>
  <c r="W1989" i="30" s="1"/>
  <c r="W1999" i="30" s="1"/>
  <c r="W2009" i="30" s="1"/>
  <c r="W2019" i="30" s="1"/>
  <c r="W2029" i="30" s="1"/>
  <c r="W2039" i="30" s="1"/>
  <c r="W2049" i="30" s="1"/>
  <c r="W2059" i="30" s="1"/>
  <c r="W2069" i="30" s="1"/>
  <c r="W2079" i="30" s="1"/>
  <c r="W2089" i="30" s="1"/>
  <c r="W2099" i="30" s="1"/>
  <c r="W2109" i="30" s="1"/>
  <c r="W2119" i="30" s="1"/>
  <c r="W2129" i="30" s="1"/>
  <c r="W2139" i="30" s="1"/>
  <c r="W2149" i="30" s="1"/>
  <c r="W2159" i="30" s="1"/>
  <c r="W2169" i="30" s="1"/>
  <c r="W2179" i="30" s="1"/>
  <c r="W2189" i="30" s="1"/>
  <c r="W2199" i="30" s="1"/>
  <c r="W2209" i="30" s="1"/>
  <c r="W2219" i="30" s="1"/>
  <c r="W2229" i="30" s="1"/>
  <c r="W2239" i="30" s="1"/>
  <c r="W2249" i="30" s="1"/>
  <c r="W2259" i="30" s="1"/>
  <c r="W2269" i="30" s="1"/>
  <c r="W2279" i="30" s="1"/>
  <c r="W2289" i="30" s="1"/>
  <c r="W2299" i="30" s="1"/>
  <c r="W2309" i="30" s="1"/>
  <c r="W2319" i="30" s="1"/>
  <c r="W2329" i="30" s="1"/>
  <c r="W2339" i="30" s="1"/>
  <c r="W2349" i="30" s="1"/>
  <c r="W2359" i="30" s="1"/>
  <c r="W2369" i="30" s="1"/>
  <c r="W2379" i="30" s="1"/>
  <c r="W2389" i="30" s="1"/>
  <c r="W2399" i="30" s="1"/>
  <c r="W2409" i="30" s="1"/>
  <c r="W2419" i="30" s="1"/>
  <c r="W2429" i="30" s="1"/>
  <c r="W2439" i="30" s="1"/>
  <c r="W2449" i="30" s="1"/>
  <c r="W2459" i="30" s="1"/>
  <c r="W2469" i="30" s="1"/>
  <c r="W2479" i="30" s="1"/>
  <c r="W2489" i="30" s="1"/>
  <c r="W2499" i="30" s="1"/>
  <c r="W2509" i="30" s="1"/>
  <c r="W2519" i="30" s="1"/>
  <c r="W2529" i="30" s="1"/>
  <c r="W2539" i="30" s="1"/>
  <c r="W2549" i="30" s="1"/>
  <c r="W2559" i="30" s="1"/>
  <c r="W2569" i="30" s="1"/>
  <c r="W2579" i="30" s="1"/>
  <c r="W2589" i="30" s="1"/>
  <c r="W2599" i="30" s="1"/>
  <c r="W2609" i="30" s="1"/>
  <c r="W2619" i="30" s="1"/>
  <c r="W2629" i="30" s="1"/>
  <c r="W2639" i="30" s="1"/>
  <c r="W2649" i="30" s="1"/>
  <c r="W2659" i="30" s="1"/>
  <c r="W2669" i="30" s="1"/>
  <c r="W2679" i="30" s="1"/>
  <c r="W2689" i="30" s="1"/>
  <c r="W2699" i="30" s="1"/>
  <c r="W2709" i="30" s="1"/>
  <c r="W2719" i="30" s="1"/>
  <c r="W2729" i="30" s="1"/>
  <c r="W2739" i="30" s="1"/>
  <c r="W2749" i="30" s="1"/>
  <c r="W2759" i="30" s="1"/>
  <c r="W2769" i="30" s="1"/>
  <c r="W2779" i="30" s="1"/>
  <c r="W2789" i="30" s="1"/>
  <c r="W2799" i="30" s="1"/>
  <c r="W2809" i="30" s="1"/>
  <c r="W2819" i="30" s="1"/>
  <c r="W2829" i="30" s="1"/>
  <c r="W2839" i="30" s="1"/>
  <c r="W2849" i="30" s="1"/>
  <c r="W2859" i="30" s="1"/>
  <c r="W2869" i="30" s="1"/>
  <c r="W2879" i="30" s="1"/>
  <c r="W2889" i="30" s="1"/>
  <c r="W2899" i="30" s="1"/>
  <c r="W2909" i="30" s="1"/>
  <c r="W2919" i="30" s="1"/>
  <c r="W2929" i="30" s="1"/>
  <c r="W2939" i="30" s="1"/>
  <c r="W2949" i="30" s="1"/>
  <c r="W2959" i="30" s="1"/>
  <c r="W2969" i="30" s="1"/>
  <c r="W2979" i="30" s="1"/>
  <c r="W2989" i="30" s="1"/>
  <c r="W2999" i="30" s="1"/>
  <c r="W3009" i="30" s="1"/>
  <c r="W3019" i="30" s="1"/>
  <c r="W3029" i="30" s="1"/>
  <c r="W3039" i="30" s="1"/>
  <c r="W3049" i="30" s="1"/>
  <c r="W3059" i="30" s="1"/>
  <c r="W3069" i="30" s="1"/>
  <c r="W3079" i="30" s="1"/>
  <c r="W3089" i="30" s="1"/>
  <c r="W3099" i="30" s="1"/>
  <c r="W3109" i="30" s="1"/>
  <c r="W3119" i="30" s="1"/>
  <c r="W3129" i="30" s="1"/>
  <c r="W3139" i="30" s="1"/>
  <c r="W3149" i="30" s="1"/>
  <c r="W3159" i="30" s="1"/>
  <c r="W3169" i="30" s="1"/>
  <c r="W3179" i="30" s="1"/>
  <c r="W3189" i="30" s="1"/>
  <c r="W3199" i="30" s="1"/>
  <c r="W3209" i="30" s="1"/>
  <c r="W3219" i="30" s="1"/>
  <c r="W3229" i="30" s="1"/>
  <c r="W3239" i="30" s="1"/>
  <c r="W3249" i="30" s="1"/>
  <c r="W3259" i="30" s="1"/>
  <c r="W3269" i="30" s="1"/>
  <c r="W3279" i="30" s="1"/>
  <c r="W3289" i="30" s="1"/>
  <c r="W3299" i="30" s="1"/>
  <c r="W3309" i="30" s="1"/>
  <c r="W3319" i="30" s="1"/>
  <c r="W3329" i="30" s="1"/>
  <c r="W3339" i="30" s="1"/>
  <c r="W3349" i="30" s="1"/>
  <c r="W3359" i="30" s="1"/>
  <c r="W3369" i="30" s="1"/>
  <c r="W3379" i="30" s="1"/>
  <c r="W3389" i="30" s="1"/>
  <c r="W3399" i="30" s="1"/>
  <c r="W3409" i="30" s="1"/>
  <c r="W3419" i="30" s="1"/>
  <c r="W3429" i="30" s="1"/>
  <c r="W3439" i="30" s="1"/>
  <c r="W3449" i="30" s="1"/>
  <c r="W3459" i="30" s="1"/>
  <c r="W3469" i="30" s="1"/>
  <c r="W3479" i="30" s="1"/>
  <c r="W3489" i="30" s="1"/>
  <c r="W3499" i="30" s="1"/>
  <c r="W3509" i="30" s="1"/>
  <c r="W3519" i="30" s="1"/>
  <c r="W3529" i="30" s="1"/>
  <c r="W3539" i="30" s="1"/>
  <c r="W3549" i="30" s="1"/>
  <c r="W3559" i="30" s="1"/>
  <c r="W3569" i="30" s="1"/>
  <c r="W3579" i="30" s="1"/>
  <c r="W3589" i="30" s="1"/>
  <c r="W3599" i="30" s="1"/>
  <c r="W3609" i="30" s="1"/>
  <c r="W3619" i="30" s="1"/>
  <c r="W3629" i="30" s="1"/>
  <c r="W3639" i="30" s="1"/>
  <c r="W3649" i="30" s="1"/>
  <c r="W3659" i="30" s="1"/>
  <c r="W3669" i="30" s="1"/>
  <c r="W3679" i="30" s="1"/>
  <c r="W3689" i="30" s="1"/>
  <c r="W3699" i="30" s="1"/>
  <c r="W3709" i="30" s="1"/>
  <c r="W3719" i="30" s="1"/>
  <c r="W3729" i="30" s="1"/>
  <c r="W3739" i="30" s="1"/>
  <c r="W3749" i="30" s="1"/>
  <c r="W3759" i="30" s="1"/>
  <c r="W3769" i="30" s="1"/>
  <c r="W3779" i="30" s="1"/>
  <c r="W3789" i="30" s="1"/>
  <c r="W3799" i="30" s="1"/>
  <c r="W3809" i="30" s="1"/>
  <c r="W3819" i="30" s="1"/>
  <c r="W3829" i="30" s="1"/>
  <c r="W3839" i="30" s="1"/>
  <c r="W3849" i="30" s="1"/>
  <c r="W3859" i="30" s="1"/>
  <c r="W3869" i="30" s="1"/>
  <c r="W3879" i="30" s="1"/>
  <c r="W3889" i="30" s="1"/>
  <c r="W3899" i="30" s="1"/>
  <c r="W3909" i="30" s="1"/>
  <c r="W3919" i="30" s="1"/>
  <c r="W3929" i="30" s="1"/>
  <c r="W3939" i="30" s="1"/>
  <c r="W3949" i="30" s="1"/>
  <c r="W3959" i="30" s="1"/>
  <c r="W3969" i="30" s="1"/>
  <c r="W3979" i="30" s="1"/>
  <c r="W3989" i="30" s="1"/>
  <c r="W3999" i="30" s="1"/>
  <c r="W4009" i="30" s="1"/>
  <c r="W4019" i="30" s="1"/>
  <c r="W4029" i="30" s="1"/>
  <c r="W4039" i="30" s="1"/>
  <c r="W4049" i="30" s="1"/>
  <c r="W4059" i="30" s="1"/>
  <c r="W4069" i="30" s="1"/>
  <c r="W4079" i="30" s="1"/>
  <c r="W4089" i="30" s="1"/>
  <c r="W4099" i="30" s="1"/>
  <c r="W4109" i="30" s="1"/>
  <c r="W4119" i="30" s="1"/>
  <c r="W4129" i="30" s="1"/>
  <c r="W4139" i="30" s="1"/>
  <c r="W4149" i="30" s="1"/>
  <c r="W4159" i="30" s="1"/>
  <c r="W4169" i="30" s="1"/>
  <c r="W4179" i="30" s="1"/>
  <c r="W4189" i="30" s="1"/>
  <c r="W4199" i="30" s="1"/>
  <c r="W4209" i="30" s="1"/>
  <c r="W4219" i="30" s="1"/>
  <c r="W4229" i="30" s="1"/>
  <c r="W4239" i="30" s="1"/>
  <c r="W4249" i="30" s="1"/>
  <c r="W4259" i="30" s="1"/>
  <c r="W4269" i="30" s="1"/>
  <c r="W4279" i="30" s="1"/>
  <c r="W4289" i="30" s="1"/>
  <c r="W4299" i="30" s="1"/>
  <c r="W4309" i="30" s="1"/>
  <c r="W4319" i="30" s="1"/>
  <c r="W4329" i="30" s="1"/>
  <c r="W4339" i="30" s="1"/>
  <c r="W4349" i="30" s="1"/>
  <c r="W4359" i="30" s="1"/>
  <c r="W4369" i="30" s="1"/>
  <c r="W4379" i="30" s="1"/>
  <c r="W4389" i="30" s="1"/>
  <c r="W4399" i="30" s="1"/>
  <c r="W4409" i="30" s="1"/>
  <c r="W4419" i="30" s="1"/>
  <c r="W4429" i="30" s="1"/>
  <c r="W4439" i="30" s="1"/>
  <c r="W4449" i="30" s="1"/>
  <c r="W4459" i="30" s="1"/>
  <c r="W4469" i="30" s="1"/>
  <c r="W4479" i="30" s="1"/>
  <c r="W4489" i="30" s="1"/>
  <c r="W4499" i="30" s="1"/>
  <c r="W4509" i="30" s="1"/>
  <c r="W4519" i="30" s="1"/>
  <c r="W4529" i="30" s="1"/>
  <c r="W4539" i="30" s="1"/>
  <c r="W4549" i="30" s="1"/>
  <c r="W4559" i="30" s="1"/>
  <c r="W4569" i="30" s="1"/>
  <c r="W4579" i="30" s="1"/>
  <c r="W4589" i="30" s="1"/>
  <c r="W4599" i="30" s="1"/>
  <c r="W4609" i="30" s="1"/>
  <c r="W4619" i="30" s="1"/>
  <c r="W4629" i="30" s="1"/>
  <c r="W4639" i="30" s="1"/>
  <c r="W4649" i="30" s="1"/>
  <c r="W4659" i="30" s="1"/>
  <c r="W4669" i="30" s="1"/>
  <c r="W4679" i="30" s="1"/>
  <c r="W4689" i="30" s="1"/>
  <c r="W4699" i="30" s="1"/>
  <c r="W4709" i="30" s="1"/>
  <c r="W4719" i="30" s="1"/>
  <c r="W4729" i="30" s="1"/>
  <c r="W4739" i="30" s="1"/>
  <c r="W4749" i="30" s="1"/>
  <c r="W4759" i="30" s="1"/>
  <c r="W4769" i="30" s="1"/>
  <c r="W4779" i="30" s="1"/>
  <c r="W4789" i="30" s="1"/>
  <c r="W4799" i="30" s="1"/>
  <c r="W4809" i="30" s="1"/>
  <c r="W4819" i="30" s="1"/>
  <c r="W4829" i="30" s="1"/>
  <c r="W120" i="30"/>
  <c r="W130" i="30" s="1"/>
  <c r="W140" i="30" s="1"/>
  <c r="W150" i="30" s="1"/>
  <c r="W160" i="30" s="1"/>
  <c r="W170" i="30" s="1"/>
  <c r="W180" i="30" s="1"/>
  <c r="W190" i="30" s="1"/>
  <c r="W200" i="30" s="1"/>
  <c r="W210" i="30" s="1"/>
  <c r="W220" i="30" s="1"/>
  <c r="W230" i="30" s="1"/>
  <c r="W240" i="30" s="1"/>
  <c r="W250" i="30" s="1"/>
  <c r="W260" i="30" s="1"/>
  <c r="W270" i="30" s="1"/>
  <c r="W280" i="30" s="1"/>
  <c r="W290" i="30" s="1"/>
  <c r="W300" i="30" s="1"/>
  <c r="W310" i="30" s="1"/>
  <c r="W320" i="30" s="1"/>
  <c r="W330" i="30" s="1"/>
  <c r="W340" i="30" s="1"/>
  <c r="W350" i="30" s="1"/>
  <c r="W360" i="30" s="1"/>
  <c r="W370" i="30" s="1"/>
  <c r="W380" i="30" s="1"/>
  <c r="W390" i="30" s="1"/>
  <c r="W400" i="30" s="1"/>
  <c r="W410" i="30" s="1"/>
  <c r="W420" i="30" s="1"/>
  <c r="W430" i="30" s="1"/>
  <c r="W440" i="30" s="1"/>
  <c r="W450" i="30" s="1"/>
  <c r="W460" i="30" s="1"/>
  <c r="W470" i="30" s="1"/>
  <c r="W480" i="30" s="1"/>
  <c r="W490" i="30" s="1"/>
  <c r="W500" i="30" s="1"/>
  <c r="W510" i="30" s="1"/>
  <c r="W520" i="30" s="1"/>
  <c r="W530" i="30" s="1"/>
  <c r="W540" i="30" s="1"/>
  <c r="W550" i="30" s="1"/>
  <c r="W560" i="30" s="1"/>
  <c r="W570" i="30" s="1"/>
  <c r="W580" i="30" s="1"/>
  <c r="W590" i="30" s="1"/>
  <c r="W600" i="30" s="1"/>
  <c r="W610" i="30" s="1"/>
  <c r="W620" i="30" s="1"/>
  <c r="W630" i="30" s="1"/>
  <c r="W640" i="30" s="1"/>
  <c r="W650" i="30" s="1"/>
  <c r="W660" i="30" s="1"/>
  <c r="W670" i="30" s="1"/>
  <c r="W680" i="30" s="1"/>
  <c r="W690" i="30" s="1"/>
  <c r="W700" i="30" s="1"/>
  <c r="W710" i="30" s="1"/>
  <c r="W720" i="30" s="1"/>
  <c r="W730" i="30" s="1"/>
  <c r="W740" i="30" s="1"/>
  <c r="W750" i="30" s="1"/>
  <c r="W760" i="30" s="1"/>
  <c r="W770" i="30" s="1"/>
  <c r="W780" i="30" s="1"/>
  <c r="W790" i="30" s="1"/>
  <c r="W800" i="30" s="1"/>
  <c r="W810" i="30" s="1"/>
  <c r="W820" i="30" s="1"/>
  <c r="W830" i="30" s="1"/>
  <c r="W840" i="30" s="1"/>
  <c r="W850" i="30" s="1"/>
  <c r="W860" i="30" s="1"/>
  <c r="W870" i="30" s="1"/>
  <c r="W880" i="30" s="1"/>
  <c r="W890" i="30" s="1"/>
  <c r="W900" i="30" s="1"/>
  <c r="W910" i="30" s="1"/>
  <c r="W920" i="30" s="1"/>
  <c r="W930" i="30" s="1"/>
  <c r="W940" i="30" s="1"/>
  <c r="W950" i="30" s="1"/>
  <c r="W960" i="30" s="1"/>
  <c r="W970" i="30" s="1"/>
  <c r="W980" i="30" s="1"/>
  <c r="W990" i="30" s="1"/>
  <c r="W1000" i="30" s="1"/>
  <c r="W1010" i="30" s="1"/>
  <c r="W1020" i="30" s="1"/>
  <c r="W1030" i="30" s="1"/>
  <c r="W1040" i="30" s="1"/>
  <c r="W1050" i="30" s="1"/>
  <c r="W1060" i="30" s="1"/>
  <c r="W1070" i="30" s="1"/>
  <c r="W1080" i="30" s="1"/>
  <c r="W1090" i="30" s="1"/>
  <c r="W1100" i="30" s="1"/>
  <c r="W1110" i="30" s="1"/>
  <c r="W1120" i="30" s="1"/>
  <c r="W1130" i="30" s="1"/>
  <c r="W1140" i="30" s="1"/>
  <c r="W1150" i="30" s="1"/>
  <c r="W1160" i="30" s="1"/>
  <c r="W1170" i="30" s="1"/>
  <c r="W1180" i="30" s="1"/>
  <c r="W1190" i="30" s="1"/>
  <c r="W1200" i="30" s="1"/>
  <c r="W1210" i="30" s="1"/>
  <c r="W1220" i="30" s="1"/>
  <c r="W1230" i="30" s="1"/>
  <c r="W1240" i="30" s="1"/>
  <c r="W1250" i="30" s="1"/>
  <c r="W1260" i="30" s="1"/>
  <c r="W1270" i="30" s="1"/>
  <c r="W1280" i="30" s="1"/>
  <c r="W1290" i="30" s="1"/>
  <c r="W1300" i="30" s="1"/>
  <c r="W1310" i="30" s="1"/>
  <c r="W1320" i="30" s="1"/>
  <c r="W1330" i="30" s="1"/>
  <c r="W1340" i="30" s="1"/>
  <c r="W1350" i="30" s="1"/>
  <c r="W1360" i="30" s="1"/>
  <c r="W1370" i="30" s="1"/>
  <c r="W1380" i="30" s="1"/>
  <c r="W1390" i="30" s="1"/>
  <c r="W1400" i="30" s="1"/>
  <c r="W1410" i="30" s="1"/>
  <c r="W1420" i="30" s="1"/>
  <c r="W1430" i="30" s="1"/>
  <c r="W1440" i="30" s="1"/>
  <c r="W1450" i="30" s="1"/>
  <c r="W1460" i="30" s="1"/>
  <c r="W1470" i="30" s="1"/>
  <c r="W1480" i="30" s="1"/>
  <c r="W1490" i="30" s="1"/>
  <c r="W1500" i="30" s="1"/>
  <c r="W1510" i="30" s="1"/>
  <c r="W1520" i="30" s="1"/>
  <c r="W1530" i="30" s="1"/>
  <c r="W1540" i="30" s="1"/>
  <c r="W1550" i="30" s="1"/>
  <c r="W1560" i="30" s="1"/>
  <c r="W1570" i="30" s="1"/>
  <c r="W1580" i="30" s="1"/>
  <c r="W1590" i="30" s="1"/>
  <c r="W1600" i="30" s="1"/>
  <c r="W1610" i="30" s="1"/>
  <c r="W1620" i="30" s="1"/>
  <c r="W1630" i="30" s="1"/>
  <c r="W1640" i="30" s="1"/>
  <c r="W1650" i="30" s="1"/>
  <c r="W1660" i="30" s="1"/>
  <c r="W1670" i="30" s="1"/>
  <c r="W1680" i="30" s="1"/>
  <c r="W1690" i="30" s="1"/>
  <c r="W1700" i="30" s="1"/>
  <c r="W1710" i="30" s="1"/>
  <c r="W1720" i="30" s="1"/>
  <c r="W1730" i="30" s="1"/>
  <c r="W1740" i="30" s="1"/>
  <c r="W1750" i="30" s="1"/>
  <c r="W1760" i="30" s="1"/>
  <c r="W1770" i="30" s="1"/>
  <c r="W1780" i="30" s="1"/>
  <c r="W1790" i="30" s="1"/>
  <c r="W1800" i="30" s="1"/>
  <c r="W1810" i="30" s="1"/>
  <c r="W1820" i="30" s="1"/>
  <c r="W1830" i="30" s="1"/>
  <c r="W1840" i="30" s="1"/>
  <c r="W1850" i="30" s="1"/>
  <c r="W1860" i="30" s="1"/>
  <c r="W1870" i="30" s="1"/>
  <c r="W1880" i="30" s="1"/>
  <c r="W1890" i="30" s="1"/>
  <c r="W1900" i="30" s="1"/>
  <c r="W1910" i="30" s="1"/>
  <c r="W1920" i="30" s="1"/>
  <c r="W1930" i="30" s="1"/>
  <c r="W1940" i="30" s="1"/>
  <c r="W1950" i="30" s="1"/>
  <c r="W1960" i="30" s="1"/>
  <c r="W1970" i="30" s="1"/>
  <c r="W1980" i="30" s="1"/>
  <c r="W1990" i="30" s="1"/>
  <c r="W2000" i="30" s="1"/>
  <c r="W2010" i="30" s="1"/>
  <c r="W2020" i="30" s="1"/>
  <c r="W2030" i="30" s="1"/>
  <c r="W2040" i="30" s="1"/>
  <c r="W2050" i="30" s="1"/>
  <c r="W2060" i="30" s="1"/>
  <c r="W2070" i="30" s="1"/>
  <c r="W2080" i="30" s="1"/>
  <c r="W2090" i="30" s="1"/>
  <c r="W2100" i="30" s="1"/>
  <c r="W2110" i="30" s="1"/>
  <c r="W2120" i="30" s="1"/>
  <c r="W2130" i="30" s="1"/>
  <c r="W2140" i="30" s="1"/>
  <c r="W2150" i="30" s="1"/>
  <c r="W2160" i="30" s="1"/>
  <c r="W2170" i="30" s="1"/>
  <c r="W2180" i="30" s="1"/>
  <c r="W2190" i="30" s="1"/>
  <c r="W2200" i="30" s="1"/>
  <c r="W2210" i="30" s="1"/>
  <c r="W2220" i="30" s="1"/>
  <c r="W2230" i="30" s="1"/>
  <c r="W2240" i="30" s="1"/>
  <c r="W2250" i="30" s="1"/>
  <c r="W2260" i="30" s="1"/>
  <c r="W2270" i="30" s="1"/>
  <c r="W2280" i="30" s="1"/>
  <c r="W2290" i="30" s="1"/>
  <c r="W2300" i="30" s="1"/>
  <c r="W2310" i="30" s="1"/>
  <c r="W2320" i="30" s="1"/>
  <c r="W2330" i="30" s="1"/>
  <c r="W2340" i="30" s="1"/>
  <c r="W2350" i="30" s="1"/>
  <c r="W2360" i="30" s="1"/>
  <c r="W2370" i="30" s="1"/>
  <c r="W2380" i="30" s="1"/>
  <c r="W2390" i="30" s="1"/>
  <c r="W2400" i="30" s="1"/>
  <c r="W2410" i="30" s="1"/>
  <c r="W2420" i="30" s="1"/>
  <c r="W2430" i="30" s="1"/>
  <c r="W2440" i="30" s="1"/>
  <c r="W2450" i="30" s="1"/>
  <c r="W2460" i="30" s="1"/>
  <c r="W2470" i="30" s="1"/>
  <c r="W2480" i="30" s="1"/>
  <c r="W2490" i="30" s="1"/>
  <c r="W2500" i="30" s="1"/>
  <c r="W2510" i="30" s="1"/>
  <c r="W2520" i="30" s="1"/>
  <c r="W2530" i="30" s="1"/>
  <c r="W2540" i="30" s="1"/>
  <c r="W2550" i="30" s="1"/>
  <c r="W2560" i="30" s="1"/>
  <c r="W2570" i="30" s="1"/>
  <c r="W2580" i="30" s="1"/>
  <c r="W2590" i="30" s="1"/>
  <c r="W2600" i="30" s="1"/>
  <c r="W2610" i="30" s="1"/>
  <c r="W2620" i="30" s="1"/>
  <c r="W2630" i="30" s="1"/>
  <c r="W2640" i="30" s="1"/>
  <c r="W2650" i="30" s="1"/>
  <c r="W2660" i="30" s="1"/>
  <c r="W2670" i="30" s="1"/>
  <c r="W2680" i="30" s="1"/>
  <c r="W2690" i="30" s="1"/>
  <c r="W2700" i="30" s="1"/>
  <c r="W2710" i="30" s="1"/>
  <c r="W2720" i="30" s="1"/>
  <c r="W2730" i="30" s="1"/>
  <c r="W2740" i="30" s="1"/>
  <c r="W2750" i="30" s="1"/>
  <c r="W2760" i="30" s="1"/>
  <c r="W2770" i="30" s="1"/>
  <c r="W2780" i="30" s="1"/>
  <c r="W2790" i="30" s="1"/>
  <c r="W2800" i="30" s="1"/>
  <c r="W2810" i="30" s="1"/>
  <c r="W2820" i="30" s="1"/>
  <c r="W2830" i="30" s="1"/>
  <c r="W2840" i="30" s="1"/>
  <c r="W2850" i="30" s="1"/>
  <c r="W2860" i="30" s="1"/>
  <c r="W2870" i="30" s="1"/>
  <c r="W2880" i="30" s="1"/>
  <c r="W2890" i="30" s="1"/>
  <c r="W2900" i="30" s="1"/>
  <c r="W2910" i="30" s="1"/>
  <c r="W2920" i="30" s="1"/>
  <c r="W2930" i="30" s="1"/>
  <c r="W2940" i="30" s="1"/>
  <c r="W2950" i="30" s="1"/>
  <c r="W2960" i="30" s="1"/>
  <c r="W2970" i="30" s="1"/>
  <c r="W2980" i="30" s="1"/>
  <c r="W2990" i="30" s="1"/>
  <c r="W3000" i="30" s="1"/>
  <c r="W3010" i="30" s="1"/>
  <c r="W3020" i="30" s="1"/>
  <c r="W3030" i="30" s="1"/>
  <c r="W3040" i="30" s="1"/>
  <c r="W3050" i="30" s="1"/>
  <c r="W3060" i="30" s="1"/>
  <c r="W3070" i="30" s="1"/>
  <c r="W3080" i="30" s="1"/>
  <c r="W3090" i="30" s="1"/>
  <c r="W3100" i="30" s="1"/>
  <c r="W3110" i="30" s="1"/>
  <c r="W3120" i="30" s="1"/>
  <c r="W3130" i="30" s="1"/>
  <c r="W3140" i="30" s="1"/>
  <c r="W3150" i="30" s="1"/>
  <c r="W3160" i="30" s="1"/>
  <c r="W3170" i="30" s="1"/>
  <c r="W3180" i="30" s="1"/>
  <c r="W3190" i="30" s="1"/>
  <c r="W3200" i="30" s="1"/>
  <c r="W3210" i="30" s="1"/>
  <c r="W3220" i="30" s="1"/>
  <c r="W3230" i="30" s="1"/>
  <c r="W3240" i="30" s="1"/>
  <c r="W3250" i="30" s="1"/>
  <c r="W3260" i="30" s="1"/>
  <c r="W3270" i="30" s="1"/>
  <c r="W3280" i="30" s="1"/>
  <c r="W3290" i="30" s="1"/>
  <c r="W3300" i="30" s="1"/>
  <c r="W3310" i="30" s="1"/>
  <c r="W3320" i="30" s="1"/>
  <c r="W3330" i="30" s="1"/>
  <c r="W3340" i="30" s="1"/>
  <c r="W3350" i="30" s="1"/>
  <c r="W3360" i="30" s="1"/>
  <c r="W3370" i="30" s="1"/>
  <c r="W3380" i="30" s="1"/>
  <c r="W3390" i="30" s="1"/>
  <c r="W3400" i="30" s="1"/>
  <c r="W3410" i="30" s="1"/>
  <c r="W3420" i="30" s="1"/>
  <c r="W3430" i="30" s="1"/>
  <c r="W3440" i="30" s="1"/>
  <c r="W3450" i="30" s="1"/>
  <c r="W3460" i="30" s="1"/>
  <c r="W3470" i="30" s="1"/>
  <c r="W3480" i="30" s="1"/>
  <c r="W3490" i="30" s="1"/>
  <c r="W3500" i="30" s="1"/>
  <c r="W3510" i="30" s="1"/>
  <c r="W3520" i="30" s="1"/>
  <c r="W3530" i="30" s="1"/>
  <c r="W3540" i="30" s="1"/>
  <c r="W3550" i="30" s="1"/>
  <c r="W3560" i="30" s="1"/>
  <c r="W3570" i="30" s="1"/>
  <c r="W3580" i="30" s="1"/>
  <c r="W3590" i="30" s="1"/>
  <c r="W3600" i="30" s="1"/>
  <c r="W3610" i="30" s="1"/>
  <c r="W3620" i="30" s="1"/>
  <c r="W3630" i="30" s="1"/>
  <c r="W3640" i="30" s="1"/>
  <c r="W3650" i="30" s="1"/>
  <c r="W3660" i="30" s="1"/>
  <c r="W3670" i="30" s="1"/>
  <c r="W3680" i="30" s="1"/>
  <c r="W3690" i="30" s="1"/>
  <c r="W3700" i="30" s="1"/>
  <c r="W3710" i="30" s="1"/>
  <c r="W3720" i="30" s="1"/>
  <c r="W3730" i="30" s="1"/>
  <c r="W3740" i="30" s="1"/>
  <c r="W3750" i="30" s="1"/>
  <c r="W3760" i="30" s="1"/>
  <c r="W3770" i="30" s="1"/>
  <c r="W3780" i="30" s="1"/>
  <c r="W3790" i="30" s="1"/>
  <c r="W3800" i="30" s="1"/>
  <c r="W3810" i="30" s="1"/>
  <c r="W3820" i="30" s="1"/>
  <c r="W3830" i="30" s="1"/>
  <c r="W3840" i="30" s="1"/>
  <c r="W3850" i="30" s="1"/>
  <c r="W3860" i="30" s="1"/>
  <c r="W3870" i="30" s="1"/>
  <c r="W3880" i="30" s="1"/>
  <c r="W3890" i="30" s="1"/>
  <c r="W3900" i="30" s="1"/>
  <c r="W3910" i="30" s="1"/>
  <c r="W3920" i="30" s="1"/>
  <c r="W3930" i="30" s="1"/>
  <c r="W3940" i="30" s="1"/>
  <c r="W3950" i="30" s="1"/>
  <c r="W3960" i="30" s="1"/>
  <c r="W3970" i="30" s="1"/>
  <c r="W3980" i="30" s="1"/>
  <c r="W3990" i="30" s="1"/>
  <c r="W4000" i="30" s="1"/>
  <c r="W4010" i="30" s="1"/>
  <c r="W4020" i="30" s="1"/>
  <c r="W4030" i="30" s="1"/>
  <c r="W4040" i="30" s="1"/>
  <c r="W4050" i="30" s="1"/>
  <c r="W4060" i="30" s="1"/>
  <c r="W4070" i="30" s="1"/>
  <c r="W4080" i="30" s="1"/>
  <c r="W4090" i="30" s="1"/>
  <c r="W4100" i="30" s="1"/>
  <c r="W4110" i="30" s="1"/>
  <c r="W4120" i="30" s="1"/>
  <c r="W4130" i="30" s="1"/>
  <c r="W4140" i="30" s="1"/>
  <c r="W4150" i="30" s="1"/>
  <c r="W4160" i="30" s="1"/>
  <c r="W4170" i="30" s="1"/>
  <c r="W4180" i="30" s="1"/>
  <c r="W4190" i="30" s="1"/>
  <c r="W4200" i="30" s="1"/>
  <c r="W4210" i="30" s="1"/>
  <c r="W4220" i="30" s="1"/>
  <c r="W4230" i="30" s="1"/>
  <c r="W4240" i="30" s="1"/>
  <c r="W4250" i="30" s="1"/>
  <c r="W4260" i="30" s="1"/>
  <c r="W4270" i="30" s="1"/>
  <c r="W4280" i="30" s="1"/>
  <c r="W4290" i="30" s="1"/>
  <c r="W4300" i="30" s="1"/>
  <c r="W4310" i="30" s="1"/>
  <c r="W4320" i="30" s="1"/>
  <c r="W4330" i="30" s="1"/>
  <c r="W4340" i="30" s="1"/>
  <c r="W4350" i="30" s="1"/>
  <c r="W4360" i="30" s="1"/>
  <c r="W4370" i="30" s="1"/>
  <c r="W4380" i="30" s="1"/>
  <c r="W4390" i="30" s="1"/>
  <c r="W4400" i="30" s="1"/>
  <c r="W4410" i="30" s="1"/>
  <c r="W4420" i="30" s="1"/>
  <c r="W4430" i="30" s="1"/>
  <c r="W4440" i="30" s="1"/>
  <c r="W4450" i="30" s="1"/>
  <c r="W4460" i="30" s="1"/>
  <c r="W4470" i="30" s="1"/>
  <c r="W4480" i="30" s="1"/>
  <c r="W4490" i="30" s="1"/>
  <c r="W4500" i="30" s="1"/>
  <c r="W4510" i="30" s="1"/>
  <c r="W4520" i="30" s="1"/>
  <c r="W4530" i="30" s="1"/>
  <c r="W4540" i="30" s="1"/>
  <c r="W4550" i="30" s="1"/>
  <c r="W4560" i="30" s="1"/>
  <c r="W4570" i="30" s="1"/>
  <c r="W4580" i="30" s="1"/>
  <c r="W4590" i="30" s="1"/>
  <c r="W4600" i="30" s="1"/>
  <c r="W4610" i="30" s="1"/>
  <c r="W4620" i="30" s="1"/>
  <c r="W4630" i="30" s="1"/>
  <c r="W4640" i="30" s="1"/>
  <c r="W4650" i="30" s="1"/>
  <c r="W4660" i="30" s="1"/>
  <c r="W4670" i="30" s="1"/>
  <c r="W4680" i="30" s="1"/>
  <c r="W4690" i="30" s="1"/>
  <c r="W4700" i="30" s="1"/>
  <c r="W4710" i="30" s="1"/>
  <c r="W4720" i="30" s="1"/>
  <c r="W4730" i="30" s="1"/>
  <c r="W4740" i="30" s="1"/>
  <c r="W4750" i="30" s="1"/>
  <c r="W4760" i="30" s="1"/>
  <c r="W4770" i="30" s="1"/>
  <c r="W4780" i="30" s="1"/>
  <c r="W4790" i="30" s="1"/>
  <c r="W4800" i="30" s="1"/>
  <c r="W4810" i="30" s="1"/>
  <c r="W4820" i="30" s="1"/>
  <c r="W4830" i="30" s="1"/>
  <c r="W123" i="30"/>
  <c r="W133" i="30" s="1"/>
  <c r="W143" i="30" s="1"/>
  <c r="W153" i="30" s="1"/>
  <c r="W163" i="30" s="1"/>
  <c r="W173" i="30" s="1"/>
  <c r="W183" i="30" s="1"/>
  <c r="W193" i="30" s="1"/>
  <c r="W203" i="30" s="1"/>
  <c r="W213" i="30" s="1"/>
  <c r="W223" i="30" s="1"/>
  <c r="W233" i="30" s="1"/>
  <c r="W243" i="30" s="1"/>
  <c r="W253" i="30" s="1"/>
  <c r="W263" i="30" s="1"/>
  <c r="W273" i="30" s="1"/>
  <c r="W283" i="30" s="1"/>
  <c r="W293" i="30" s="1"/>
  <c r="W303" i="30" s="1"/>
  <c r="W313" i="30" s="1"/>
  <c r="W323" i="30" s="1"/>
  <c r="W333" i="30" s="1"/>
  <c r="W343" i="30" s="1"/>
  <c r="W353" i="30" s="1"/>
  <c r="W363" i="30" s="1"/>
  <c r="W373" i="30" s="1"/>
  <c r="W383" i="30" s="1"/>
  <c r="W393" i="30" s="1"/>
  <c r="W403" i="30" s="1"/>
  <c r="W413" i="30" s="1"/>
  <c r="W423" i="30" s="1"/>
  <c r="W433" i="30" s="1"/>
  <c r="W443" i="30" s="1"/>
  <c r="W453" i="30" s="1"/>
  <c r="W463" i="30" s="1"/>
  <c r="W473" i="30" s="1"/>
  <c r="W483" i="30" s="1"/>
  <c r="W493" i="30" s="1"/>
  <c r="W503" i="30" s="1"/>
  <c r="W513" i="30" s="1"/>
  <c r="W523" i="30" s="1"/>
  <c r="W533" i="30" s="1"/>
  <c r="W543" i="30" s="1"/>
  <c r="W553" i="30" s="1"/>
  <c r="W563" i="30" s="1"/>
  <c r="W573" i="30" s="1"/>
  <c r="W583" i="30" s="1"/>
  <c r="W593" i="30" s="1"/>
  <c r="W603" i="30" s="1"/>
  <c r="W613" i="30" s="1"/>
  <c r="W623" i="30" s="1"/>
  <c r="W633" i="30" s="1"/>
  <c r="W643" i="30" s="1"/>
  <c r="W653" i="30" s="1"/>
  <c r="W663" i="30" s="1"/>
  <c r="W673" i="30" s="1"/>
  <c r="W683" i="30" s="1"/>
  <c r="W693" i="30" s="1"/>
  <c r="W703" i="30" s="1"/>
  <c r="W713" i="30" s="1"/>
  <c r="W723" i="30" s="1"/>
  <c r="W733" i="30" s="1"/>
  <c r="W743" i="30" s="1"/>
  <c r="W753" i="30" s="1"/>
  <c r="W763" i="30" s="1"/>
  <c r="W773" i="30" s="1"/>
  <c r="W783" i="30" s="1"/>
  <c r="W793" i="30" s="1"/>
  <c r="W803" i="30" s="1"/>
  <c r="W813" i="30" s="1"/>
  <c r="W823" i="30" s="1"/>
  <c r="W833" i="30" s="1"/>
  <c r="W843" i="30" s="1"/>
  <c r="W853" i="30" s="1"/>
  <c r="W863" i="30" s="1"/>
  <c r="W873" i="30" s="1"/>
  <c r="W883" i="30" s="1"/>
  <c r="W893" i="30" s="1"/>
  <c r="W903" i="30" s="1"/>
  <c r="W913" i="30" s="1"/>
  <c r="W923" i="30" s="1"/>
  <c r="W933" i="30" s="1"/>
  <c r="W943" i="30" s="1"/>
  <c r="W953" i="30" s="1"/>
  <c r="W963" i="30" s="1"/>
  <c r="W973" i="30" s="1"/>
  <c r="W983" i="30" s="1"/>
  <c r="W993" i="30" s="1"/>
  <c r="W1003" i="30" s="1"/>
  <c r="W1013" i="30" s="1"/>
  <c r="W1023" i="30" s="1"/>
  <c r="W1033" i="30" s="1"/>
  <c r="W1043" i="30" s="1"/>
  <c r="W1053" i="30" s="1"/>
  <c r="W1063" i="30" s="1"/>
  <c r="W1073" i="30" s="1"/>
  <c r="W1083" i="30" s="1"/>
  <c r="W1093" i="30" s="1"/>
  <c r="W1103" i="30" s="1"/>
  <c r="W1113" i="30" s="1"/>
  <c r="W1123" i="30" s="1"/>
  <c r="W1133" i="30" s="1"/>
  <c r="W1143" i="30" s="1"/>
  <c r="W1153" i="30" s="1"/>
  <c r="W1163" i="30" s="1"/>
  <c r="W1173" i="30" s="1"/>
  <c r="W1183" i="30" s="1"/>
  <c r="W1193" i="30" s="1"/>
  <c r="W1203" i="30" s="1"/>
  <c r="W1213" i="30" s="1"/>
  <c r="W1223" i="30" s="1"/>
  <c r="W1233" i="30" s="1"/>
  <c r="W1243" i="30" s="1"/>
  <c r="W1253" i="30" s="1"/>
  <c r="W1263" i="30" s="1"/>
  <c r="W1273" i="30" s="1"/>
  <c r="W1283" i="30" s="1"/>
  <c r="W1293" i="30" s="1"/>
  <c r="W1303" i="30" s="1"/>
  <c r="W1313" i="30" s="1"/>
  <c r="W1323" i="30" s="1"/>
  <c r="W1333" i="30" s="1"/>
  <c r="W1343" i="30" s="1"/>
  <c r="W1353" i="30" s="1"/>
  <c r="W1363" i="30" s="1"/>
  <c r="W1373" i="30" s="1"/>
  <c r="W1383" i="30" s="1"/>
  <c r="W1393" i="30" s="1"/>
  <c r="W1403" i="30" s="1"/>
  <c r="W1413" i="30" s="1"/>
  <c r="W1423" i="30" s="1"/>
  <c r="W1433" i="30" s="1"/>
  <c r="W1443" i="30" s="1"/>
  <c r="W1453" i="30" s="1"/>
  <c r="W1463" i="30" s="1"/>
  <c r="W1473" i="30" s="1"/>
  <c r="W1483" i="30" s="1"/>
  <c r="W1493" i="30" s="1"/>
  <c r="W1503" i="30" s="1"/>
  <c r="W1513" i="30" s="1"/>
  <c r="W1523" i="30" s="1"/>
  <c r="W1533" i="30" s="1"/>
  <c r="W1543" i="30" s="1"/>
  <c r="W1553" i="30" s="1"/>
  <c r="W1563" i="30" s="1"/>
  <c r="W1573" i="30" s="1"/>
  <c r="W1583" i="30" s="1"/>
  <c r="W1593" i="30" s="1"/>
  <c r="W1603" i="30" s="1"/>
  <c r="W1613" i="30" s="1"/>
  <c r="W1623" i="30" s="1"/>
  <c r="W1633" i="30" s="1"/>
  <c r="W1643" i="30" s="1"/>
  <c r="W1653" i="30" s="1"/>
  <c r="W1663" i="30" s="1"/>
  <c r="W1673" i="30" s="1"/>
  <c r="W1683" i="30" s="1"/>
  <c r="W1693" i="30" s="1"/>
  <c r="W1703" i="30" s="1"/>
  <c r="W1713" i="30" s="1"/>
  <c r="W1723" i="30" s="1"/>
  <c r="W1733" i="30" s="1"/>
  <c r="W1743" i="30" s="1"/>
  <c r="W1753" i="30" s="1"/>
  <c r="W1763" i="30" s="1"/>
  <c r="W1773" i="30" s="1"/>
  <c r="W1783" i="30" s="1"/>
  <c r="W1793" i="30" s="1"/>
  <c r="W1803" i="30" s="1"/>
  <c r="W1813" i="30" s="1"/>
  <c r="W1823" i="30" s="1"/>
  <c r="W1833" i="30" s="1"/>
  <c r="W1843" i="30" s="1"/>
  <c r="W1853" i="30" s="1"/>
  <c r="W1863" i="30" s="1"/>
  <c r="W1873" i="30" s="1"/>
  <c r="W1883" i="30" s="1"/>
  <c r="W1893" i="30" s="1"/>
  <c r="W1903" i="30" s="1"/>
  <c r="W1913" i="30" s="1"/>
  <c r="W1923" i="30" s="1"/>
  <c r="W1933" i="30" s="1"/>
  <c r="W1943" i="30" s="1"/>
  <c r="W1953" i="30" s="1"/>
  <c r="W1963" i="30" s="1"/>
  <c r="W1973" i="30" s="1"/>
  <c r="W1983" i="30" s="1"/>
  <c r="W1993" i="30" s="1"/>
  <c r="W2003" i="30" s="1"/>
  <c r="W2013" i="30" s="1"/>
  <c r="W2023" i="30" s="1"/>
  <c r="W2033" i="30" s="1"/>
  <c r="W2043" i="30" s="1"/>
  <c r="W2053" i="30" s="1"/>
  <c r="W2063" i="30" s="1"/>
  <c r="W2073" i="30" s="1"/>
  <c r="W2083" i="30" s="1"/>
  <c r="W2093" i="30" s="1"/>
  <c r="W2103" i="30" s="1"/>
  <c r="W2113" i="30" s="1"/>
  <c r="W2123" i="30" s="1"/>
  <c r="W2133" i="30" s="1"/>
  <c r="W2143" i="30" s="1"/>
  <c r="W2153" i="30" s="1"/>
  <c r="W2163" i="30" s="1"/>
  <c r="W2173" i="30" s="1"/>
  <c r="W2183" i="30" s="1"/>
  <c r="W2193" i="30" s="1"/>
  <c r="W2203" i="30" s="1"/>
  <c r="W2213" i="30" s="1"/>
  <c r="W2223" i="30" s="1"/>
  <c r="W2233" i="30" s="1"/>
  <c r="W2243" i="30" s="1"/>
  <c r="W2253" i="30" s="1"/>
  <c r="W2263" i="30" s="1"/>
  <c r="W2273" i="30" s="1"/>
  <c r="W2283" i="30" s="1"/>
  <c r="W2293" i="30" s="1"/>
  <c r="W2303" i="30" s="1"/>
  <c r="W2313" i="30" s="1"/>
  <c r="W2323" i="30" s="1"/>
  <c r="W2333" i="30" s="1"/>
  <c r="W2343" i="30" s="1"/>
  <c r="W2353" i="30" s="1"/>
  <c r="W2363" i="30" s="1"/>
  <c r="W2373" i="30" s="1"/>
  <c r="W2383" i="30" s="1"/>
  <c r="W2393" i="30" s="1"/>
  <c r="W2403" i="30" s="1"/>
  <c r="W2413" i="30" s="1"/>
  <c r="W2423" i="30" s="1"/>
  <c r="W2433" i="30" s="1"/>
  <c r="W2443" i="30" s="1"/>
  <c r="W2453" i="30" s="1"/>
  <c r="W2463" i="30" s="1"/>
  <c r="W2473" i="30" s="1"/>
  <c r="W2483" i="30" s="1"/>
  <c r="W2493" i="30" s="1"/>
  <c r="W2503" i="30" s="1"/>
  <c r="W2513" i="30" s="1"/>
  <c r="W2523" i="30" s="1"/>
  <c r="W2533" i="30" s="1"/>
  <c r="W2543" i="30" s="1"/>
  <c r="W2553" i="30" s="1"/>
  <c r="W2563" i="30" s="1"/>
  <c r="W2573" i="30" s="1"/>
  <c r="W2583" i="30" s="1"/>
  <c r="W2593" i="30" s="1"/>
  <c r="W2603" i="30" s="1"/>
  <c r="W2613" i="30" s="1"/>
  <c r="W2623" i="30" s="1"/>
  <c r="W2633" i="30" s="1"/>
  <c r="W2643" i="30" s="1"/>
  <c r="W2653" i="30" s="1"/>
  <c r="W2663" i="30" s="1"/>
  <c r="W2673" i="30" s="1"/>
  <c r="W2683" i="30" s="1"/>
  <c r="W2693" i="30" s="1"/>
  <c r="W2703" i="30" s="1"/>
  <c r="W2713" i="30" s="1"/>
  <c r="W2723" i="30" s="1"/>
  <c r="W2733" i="30" s="1"/>
  <c r="W2743" i="30" s="1"/>
  <c r="W2753" i="30" s="1"/>
  <c r="W2763" i="30" s="1"/>
  <c r="W2773" i="30" s="1"/>
  <c r="W2783" i="30" s="1"/>
  <c r="W2793" i="30" s="1"/>
  <c r="W2803" i="30" s="1"/>
  <c r="W2813" i="30" s="1"/>
  <c r="W2823" i="30" s="1"/>
  <c r="W2833" i="30" s="1"/>
  <c r="W2843" i="30" s="1"/>
  <c r="W2853" i="30" s="1"/>
  <c r="W2863" i="30" s="1"/>
  <c r="W2873" i="30" s="1"/>
  <c r="W2883" i="30" s="1"/>
  <c r="W2893" i="30" s="1"/>
  <c r="W2903" i="30" s="1"/>
  <c r="W2913" i="30" s="1"/>
  <c r="W2923" i="30" s="1"/>
  <c r="W2933" i="30" s="1"/>
  <c r="W2943" i="30" s="1"/>
  <c r="W2953" i="30" s="1"/>
  <c r="W2963" i="30" s="1"/>
  <c r="W2973" i="30" s="1"/>
  <c r="W2983" i="30" s="1"/>
  <c r="W2993" i="30" s="1"/>
  <c r="W3003" i="30" s="1"/>
  <c r="W3013" i="30" s="1"/>
  <c r="W3023" i="30" s="1"/>
  <c r="W3033" i="30" s="1"/>
  <c r="W3043" i="30" s="1"/>
  <c r="W3053" i="30" s="1"/>
  <c r="W3063" i="30" s="1"/>
  <c r="W3073" i="30" s="1"/>
  <c r="W3083" i="30" s="1"/>
  <c r="W3093" i="30" s="1"/>
  <c r="W3103" i="30" s="1"/>
  <c r="W3113" i="30" s="1"/>
  <c r="W3123" i="30" s="1"/>
  <c r="W3133" i="30" s="1"/>
  <c r="W3143" i="30" s="1"/>
  <c r="W3153" i="30" s="1"/>
  <c r="W3163" i="30" s="1"/>
  <c r="W3173" i="30" s="1"/>
  <c r="W3183" i="30" s="1"/>
  <c r="W3193" i="30" s="1"/>
  <c r="W3203" i="30" s="1"/>
  <c r="W3213" i="30" s="1"/>
  <c r="W3223" i="30" s="1"/>
  <c r="W3233" i="30" s="1"/>
  <c r="W3243" i="30" s="1"/>
  <c r="W3253" i="30" s="1"/>
  <c r="W3263" i="30" s="1"/>
  <c r="W3273" i="30" s="1"/>
  <c r="W3283" i="30" s="1"/>
  <c r="W3293" i="30" s="1"/>
  <c r="W3303" i="30" s="1"/>
  <c r="W3313" i="30" s="1"/>
  <c r="W3323" i="30" s="1"/>
  <c r="W3333" i="30" s="1"/>
  <c r="W3343" i="30" s="1"/>
  <c r="W3353" i="30" s="1"/>
  <c r="W3363" i="30" s="1"/>
  <c r="W3373" i="30" s="1"/>
  <c r="W3383" i="30" s="1"/>
  <c r="W3393" i="30" s="1"/>
  <c r="W3403" i="30" s="1"/>
  <c r="W3413" i="30" s="1"/>
  <c r="W3423" i="30" s="1"/>
  <c r="W3433" i="30" s="1"/>
  <c r="W3443" i="30" s="1"/>
  <c r="W3453" i="30" s="1"/>
  <c r="W3463" i="30" s="1"/>
  <c r="W3473" i="30" s="1"/>
  <c r="W3483" i="30" s="1"/>
  <c r="W3493" i="30" s="1"/>
  <c r="W3503" i="30" s="1"/>
  <c r="W3513" i="30" s="1"/>
  <c r="W3523" i="30" s="1"/>
  <c r="W3533" i="30" s="1"/>
  <c r="W3543" i="30" s="1"/>
  <c r="W3553" i="30" s="1"/>
  <c r="W3563" i="30" s="1"/>
  <c r="W3573" i="30" s="1"/>
  <c r="W3583" i="30" s="1"/>
  <c r="W3593" i="30" s="1"/>
  <c r="W3603" i="30" s="1"/>
  <c r="W3613" i="30" s="1"/>
  <c r="W3623" i="30" s="1"/>
  <c r="W3633" i="30" s="1"/>
  <c r="W3643" i="30" s="1"/>
  <c r="W3653" i="30" s="1"/>
  <c r="W3663" i="30" s="1"/>
  <c r="W3673" i="30" s="1"/>
  <c r="W3683" i="30" s="1"/>
  <c r="W3693" i="30" s="1"/>
  <c r="W3703" i="30" s="1"/>
  <c r="W3713" i="30" s="1"/>
  <c r="W3723" i="30" s="1"/>
  <c r="W3733" i="30" s="1"/>
  <c r="W3743" i="30" s="1"/>
  <c r="W3753" i="30" s="1"/>
  <c r="W3763" i="30" s="1"/>
  <c r="W3773" i="30" s="1"/>
  <c r="W3783" i="30" s="1"/>
  <c r="W3793" i="30" s="1"/>
  <c r="W3803" i="30" s="1"/>
  <c r="W3813" i="30" s="1"/>
  <c r="W3823" i="30" s="1"/>
  <c r="W3833" i="30" s="1"/>
  <c r="W3843" i="30" s="1"/>
  <c r="W3853" i="30" s="1"/>
  <c r="W3863" i="30" s="1"/>
  <c r="W3873" i="30" s="1"/>
  <c r="W3883" i="30" s="1"/>
  <c r="W3893" i="30" s="1"/>
  <c r="W3903" i="30" s="1"/>
  <c r="W3913" i="30" s="1"/>
  <c r="W3923" i="30" s="1"/>
  <c r="W3933" i="30" s="1"/>
  <c r="W3943" i="30" s="1"/>
  <c r="W3953" i="30" s="1"/>
  <c r="W3963" i="30" s="1"/>
  <c r="W3973" i="30" s="1"/>
  <c r="W3983" i="30" s="1"/>
  <c r="W3993" i="30" s="1"/>
  <c r="W4003" i="30" s="1"/>
  <c r="W4013" i="30" s="1"/>
  <c r="W4023" i="30" s="1"/>
  <c r="W4033" i="30" s="1"/>
  <c r="W4043" i="30" s="1"/>
  <c r="W4053" i="30" s="1"/>
  <c r="W4063" i="30" s="1"/>
  <c r="W4073" i="30" s="1"/>
  <c r="W4083" i="30" s="1"/>
  <c r="W4093" i="30" s="1"/>
  <c r="W4103" i="30" s="1"/>
  <c r="W4113" i="30" s="1"/>
  <c r="W4123" i="30" s="1"/>
  <c r="W4133" i="30" s="1"/>
  <c r="W4143" i="30" s="1"/>
  <c r="W4153" i="30" s="1"/>
  <c r="W4163" i="30" s="1"/>
  <c r="W4173" i="30" s="1"/>
  <c r="W4183" i="30" s="1"/>
  <c r="W4193" i="30" s="1"/>
  <c r="W4203" i="30" s="1"/>
  <c r="W4213" i="30" s="1"/>
  <c r="W4223" i="30" s="1"/>
  <c r="W4233" i="30" s="1"/>
  <c r="W4243" i="30" s="1"/>
  <c r="W4253" i="30" s="1"/>
  <c r="W4263" i="30" s="1"/>
  <c r="W4273" i="30" s="1"/>
  <c r="W4283" i="30" s="1"/>
  <c r="W4293" i="30" s="1"/>
  <c r="W4303" i="30" s="1"/>
  <c r="W4313" i="30" s="1"/>
  <c r="W4323" i="30" s="1"/>
  <c r="W4333" i="30" s="1"/>
  <c r="W4343" i="30" s="1"/>
  <c r="W4353" i="30" s="1"/>
  <c r="W4363" i="30" s="1"/>
  <c r="W4373" i="30" s="1"/>
  <c r="W4383" i="30" s="1"/>
  <c r="W4393" i="30" s="1"/>
  <c r="W4403" i="30" s="1"/>
  <c r="W4413" i="30" s="1"/>
  <c r="W4423" i="30" s="1"/>
  <c r="W4433" i="30" s="1"/>
  <c r="W4443" i="30" s="1"/>
  <c r="W4453" i="30" s="1"/>
  <c r="W4463" i="30" s="1"/>
  <c r="W4473" i="30" s="1"/>
  <c r="W4483" i="30" s="1"/>
  <c r="W4493" i="30" s="1"/>
  <c r="W4503" i="30" s="1"/>
  <c r="W4513" i="30" s="1"/>
  <c r="W4523" i="30" s="1"/>
  <c r="W4533" i="30" s="1"/>
  <c r="W4543" i="30" s="1"/>
  <c r="W4553" i="30" s="1"/>
  <c r="W4563" i="30" s="1"/>
  <c r="W4573" i="30" s="1"/>
  <c r="W4583" i="30" s="1"/>
  <c r="W4593" i="30" s="1"/>
  <c r="W4603" i="30" s="1"/>
  <c r="W4613" i="30" s="1"/>
  <c r="W4623" i="30" s="1"/>
  <c r="W4633" i="30" s="1"/>
  <c r="W4643" i="30" s="1"/>
  <c r="W4653" i="30" s="1"/>
  <c r="W4663" i="30" s="1"/>
  <c r="W4673" i="30" s="1"/>
  <c r="W4683" i="30" s="1"/>
  <c r="W4693" i="30" s="1"/>
  <c r="W4703" i="30" s="1"/>
  <c r="W4713" i="30" s="1"/>
  <c r="W4723" i="30" s="1"/>
  <c r="W4733" i="30" s="1"/>
  <c r="W4743" i="30" s="1"/>
  <c r="W4753" i="30" s="1"/>
  <c r="W4763" i="30" s="1"/>
  <c r="W4773" i="30" s="1"/>
  <c r="W4783" i="30" s="1"/>
  <c r="W4793" i="30" s="1"/>
  <c r="W4803" i="30" s="1"/>
  <c r="W4813" i="30" s="1"/>
  <c r="W4823" i="30" s="1"/>
  <c r="W4833" i="30" s="1"/>
  <c r="W127" i="30"/>
  <c r="W137" i="30" s="1"/>
  <c r="W147" i="30" s="1"/>
  <c r="W157" i="30" s="1"/>
  <c r="W167" i="30" s="1"/>
  <c r="W177" i="30" s="1"/>
  <c r="W187" i="30" s="1"/>
  <c r="W197" i="30" s="1"/>
  <c r="W207" i="30" s="1"/>
  <c r="W217" i="30" s="1"/>
  <c r="W227" i="30" s="1"/>
  <c r="W237" i="30" s="1"/>
  <c r="W247" i="30" s="1"/>
  <c r="W257" i="30" s="1"/>
  <c r="W267" i="30" s="1"/>
  <c r="W277" i="30" s="1"/>
  <c r="W287" i="30" s="1"/>
  <c r="W297" i="30" s="1"/>
  <c r="W307" i="30" s="1"/>
  <c r="W317" i="30" s="1"/>
  <c r="W327" i="30" s="1"/>
  <c r="W337" i="30" s="1"/>
  <c r="W347" i="30" s="1"/>
  <c r="W357" i="30" s="1"/>
  <c r="W367" i="30" s="1"/>
  <c r="W377" i="30" s="1"/>
  <c r="W387" i="30" s="1"/>
  <c r="W397" i="30" s="1"/>
  <c r="W407" i="30" s="1"/>
  <c r="W417" i="30" s="1"/>
  <c r="W427" i="30" s="1"/>
  <c r="W437" i="30" s="1"/>
  <c r="W447" i="30" s="1"/>
  <c r="W457" i="30" s="1"/>
  <c r="W467" i="30" s="1"/>
  <c r="W477" i="30" s="1"/>
  <c r="W487" i="30" s="1"/>
  <c r="W497" i="30" s="1"/>
  <c r="W507" i="30" s="1"/>
  <c r="W517" i="30" s="1"/>
  <c r="W527" i="30" s="1"/>
  <c r="W537" i="30" s="1"/>
  <c r="W547" i="30" s="1"/>
  <c r="W557" i="30" s="1"/>
  <c r="W567" i="30" s="1"/>
  <c r="W577" i="30" s="1"/>
  <c r="W587" i="30" s="1"/>
  <c r="W597" i="30" s="1"/>
  <c r="W607" i="30" s="1"/>
  <c r="W617" i="30" s="1"/>
  <c r="W627" i="30" s="1"/>
  <c r="W637" i="30" s="1"/>
  <c r="W647" i="30" s="1"/>
  <c r="W657" i="30" s="1"/>
  <c r="W667" i="30" s="1"/>
  <c r="W677" i="30" s="1"/>
  <c r="W687" i="30" s="1"/>
  <c r="W697" i="30" s="1"/>
  <c r="W707" i="30" s="1"/>
  <c r="W717" i="30" s="1"/>
  <c r="W727" i="30" s="1"/>
  <c r="W737" i="30" s="1"/>
  <c r="W747" i="30" s="1"/>
  <c r="W757" i="30" s="1"/>
  <c r="W767" i="30" s="1"/>
  <c r="W777" i="30" s="1"/>
  <c r="W787" i="30" s="1"/>
  <c r="W797" i="30" s="1"/>
  <c r="W807" i="30" s="1"/>
  <c r="W817" i="30" s="1"/>
  <c r="W827" i="30" s="1"/>
  <c r="W837" i="30" s="1"/>
  <c r="W847" i="30" s="1"/>
  <c r="W857" i="30" s="1"/>
  <c r="W867" i="30" s="1"/>
  <c r="W877" i="30" s="1"/>
  <c r="W887" i="30" s="1"/>
  <c r="W897" i="30" s="1"/>
  <c r="W907" i="30" s="1"/>
  <c r="W917" i="30" s="1"/>
  <c r="W927" i="30" s="1"/>
  <c r="W937" i="30" s="1"/>
  <c r="W947" i="30" s="1"/>
  <c r="W957" i="30" s="1"/>
  <c r="W967" i="30" s="1"/>
  <c r="W977" i="30" s="1"/>
  <c r="W987" i="30" s="1"/>
  <c r="W997" i="30" s="1"/>
  <c r="W1007" i="30" s="1"/>
  <c r="W1017" i="30" s="1"/>
  <c r="W1027" i="30" s="1"/>
  <c r="W1037" i="30" s="1"/>
  <c r="W1047" i="30" s="1"/>
  <c r="W1057" i="30" s="1"/>
  <c r="W1067" i="30" s="1"/>
  <c r="W1077" i="30" s="1"/>
  <c r="W1087" i="30" s="1"/>
  <c r="W1097" i="30" s="1"/>
  <c r="W1107" i="30" s="1"/>
  <c r="W1117" i="30" s="1"/>
  <c r="W1127" i="30" s="1"/>
  <c r="W1137" i="30" s="1"/>
  <c r="W1147" i="30" s="1"/>
  <c r="W1157" i="30" s="1"/>
  <c r="W1167" i="30" s="1"/>
  <c r="W1177" i="30" s="1"/>
  <c r="W1187" i="30" s="1"/>
  <c r="W1197" i="30" s="1"/>
  <c r="W1207" i="30" s="1"/>
  <c r="W1217" i="30" s="1"/>
  <c r="W1227" i="30" s="1"/>
  <c r="W1237" i="30" s="1"/>
  <c r="W1247" i="30" s="1"/>
  <c r="W1257" i="30" s="1"/>
  <c r="W1267" i="30" s="1"/>
  <c r="W1277" i="30" s="1"/>
  <c r="W1287" i="30" s="1"/>
  <c r="W1297" i="30" s="1"/>
  <c r="W1307" i="30" s="1"/>
  <c r="W1317" i="30" s="1"/>
  <c r="W1327" i="30" s="1"/>
  <c r="W1337" i="30" s="1"/>
  <c r="W1347" i="30" s="1"/>
  <c r="W1357" i="30" s="1"/>
  <c r="W1367" i="30" s="1"/>
  <c r="W1377" i="30" s="1"/>
  <c r="W1387" i="30" s="1"/>
  <c r="W1397" i="30" s="1"/>
  <c r="W1407" i="30" s="1"/>
  <c r="W1417" i="30" s="1"/>
  <c r="W1427" i="30" s="1"/>
  <c r="W1437" i="30" s="1"/>
  <c r="W1447" i="30" s="1"/>
  <c r="W1457" i="30" s="1"/>
  <c r="W1467" i="30" s="1"/>
  <c r="W1477" i="30" s="1"/>
  <c r="W1487" i="30" s="1"/>
  <c r="W1497" i="30" s="1"/>
  <c r="W1507" i="30" s="1"/>
  <c r="W1517" i="30" s="1"/>
  <c r="W1527" i="30" s="1"/>
  <c r="W1537" i="30" s="1"/>
  <c r="W1547" i="30" s="1"/>
  <c r="W1557" i="30" s="1"/>
  <c r="W1567" i="30" s="1"/>
  <c r="W1577" i="30" s="1"/>
  <c r="W1587" i="30" s="1"/>
  <c r="W1597" i="30" s="1"/>
  <c r="W1607" i="30" s="1"/>
  <c r="W1617" i="30" s="1"/>
  <c r="W1627" i="30" s="1"/>
  <c r="W1637" i="30" s="1"/>
  <c r="W1647" i="30" s="1"/>
  <c r="W1657" i="30" s="1"/>
  <c r="W1667" i="30" s="1"/>
  <c r="W1677" i="30" s="1"/>
  <c r="W1687" i="30" s="1"/>
  <c r="W1697" i="30" s="1"/>
  <c r="W1707" i="30" s="1"/>
  <c r="W1717" i="30" s="1"/>
  <c r="W1727" i="30" s="1"/>
  <c r="W1737" i="30" s="1"/>
  <c r="W1747" i="30" s="1"/>
  <c r="W1757" i="30" s="1"/>
  <c r="W1767" i="30" s="1"/>
  <c r="W1777" i="30" s="1"/>
  <c r="W1787" i="30" s="1"/>
  <c r="W1797" i="30" s="1"/>
  <c r="W1807" i="30" s="1"/>
  <c r="W1817" i="30" s="1"/>
  <c r="W1827" i="30" s="1"/>
  <c r="W1837" i="30" s="1"/>
  <c r="W1847" i="30" s="1"/>
  <c r="W1857" i="30" s="1"/>
  <c r="W1867" i="30" s="1"/>
  <c r="W1877" i="30" s="1"/>
  <c r="W1887" i="30" s="1"/>
  <c r="W1897" i="30" s="1"/>
  <c r="W1907" i="30" s="1"/>
  <c r="W1917" i="30" s="1"/>
  <c r="W1927" i="30" s="1"/>
  <c r="W1937" i="30" s="1"/>
  <c r="W1947" i="30" s="1"/>
  <c r="W1957" i="30" s="1"/>
  <c r="W1967" i="30" s="1"/>
  <c r="W1977" i="30" s="1"/>
  <c r="W1987" i="30" s="1"/>
  <c r="W1997" i="30" s="1"/>
  <c r="W2007" i="30" s="1"/>
  <c r="W2017" i="30" s="1"/>
  <c r="W2027" i="30" s="1"/>
  <c r="W2037" i="30" s="1"/>
  <c r="W2047" i="30" s="1"/>
  <c r="W2057" i="30" s="1"/>
  <c r="W2067" i="30" s="1"/>
  <c r="W2077" i="30" s="1"/>
  <c r="W2087" i="30" s="1"/>
  <c r="W2097" i="30" s="1"/>
  <c r="W2107" i="30" s="1"/>
  <c r="W2117" i="30" s="1"/>
  <c r="W2127" i="30" s="1"/>
  <c r="W2137" i="30" s="1"/>
  <c r="W2147" i="30" s="1"/>
  <c r="W2157" i="30" s="1"/>
  <c r="W2167" i="30" s="1"/>
  <c r="W2177" i="30" s="1"/>
  <c r="W2187" i="30" s="1"/>
  <c r="W2197" i="30" s="1"/>
  <c r="W2207" i="30" s="1"/>
  <c r="W2217" i="30" s="1"/>
  <c r="W2227" i="30" s="1"/>
  <c r="W2237" i="30" s="1"/>
  <c r="W2247" i="30" s="1"/>
  <c r="W2257" i="30" s="1"/>
  <c r="W2267" i="30" s="1"/>
  <c r="W2277" i="30" s="1"/>
  <c r="W2287" i="30" s="1"/>
  <c r="W2297" i="30" s="1"/>
  <c r="W2307" i="30" s="1"/>
  <c r="W2317" i="30" s="1"/>
  <c r="W2327" i="30" s="1"/>
  <c r="W2337" i="30" s="1"/>
  <c r="W2347" i="30" s="1"/>
  <c r="W2357" i="30" s="1"/>
  <c r="W2367" i="30" s="1"/>
  <c r="W2377" i="30" s="1"/>
  <c r="W2387" i="30" s="1"/>
  <c r="W2397" i="30" s="1"/>
  <c r="W2407" i="30" s="1"/>
  <c r="W2417" i="30" s="1"/>
  <c r="W2427" i="30" s="1"/>
  <c r="W2437" i="30" s="1"/>
  <c r="W2447" i="30" s="1"/>
  <c r="W2457" i="30" s="1"/>
  <c r="W2467" i="30" s="1"/>
  <c r="W2477" i="30" s="1"/>
  <c r="W2487" i="30" s="1"/>
  <c r="W2497" i="30" s="1"/>
  <c r="W2507" i="30" s="1"/>
  <c r="W2517" i="30" s="1"/>
  <c r="W2527" i="30" s="1"/>
  <c r="W2537" i="30" s="1"/>
  <c r="W2547" i="30" s="1"/>
  <c r="W2557" i="30" s="1"/>
  <c r="W2567" i="30" s="1"/>
  <c r="W2577" i="30" s="1"/>
  <c r="W2587" i="30" s="1"/>
  <c r="W2597" i="30" s="1"/>
  <c r="W2607" i="30" s="1"/>
  <c r="W2617" i="30" s="1"/>
  <c r="W2627" i="30" s="1"/>
  <c r="W2637" i="30" s="1"/>
  <c r="W2647" i="30" s="1"/>
  <c r="W2657" i="30" s="1"/>
  <c r="W2667" i="30" s="1"/>
  <c r="W2677" i="30" s="1"/>
  <c r="W2687" i="30" s="1"/>
  <c r="W2697" i="30" s="1"/>
  <c r="W2707" i="30" s="1"/>
  <c r="W2717" i="30" s="1"/>
  <c r="W2727" i="30" s="1"/>
  <c r="W2737" i="30" s="1"/>
  <c r="W2747" i="30" s="1"/>
  <c r="W2757" i="30" s="1"/>
  <c r="W2767" i="30" s="1"/>
  <c r="W2777" i="30" s="1"/>
  <c r="W2787" i="30" s="1"/>
  <c r="W2797" i="30" s="1"/>
  <c r="W2807" i="30" s="1"/>
  <c r="W2817" i="30" s="1"/>
  <c r="W2827" i="30" s="1"/>
  <c r="W2837" i="30" s="1"/>
  <c r="W2847" i="30" s="1"/>
  <c r="W2857" i="30" s="1"/>
  <c r="W2867" i="30" s="1"/>
  <c r="W2877" i="30" s="1"/>
  <c r="W2887" i="30" s="1"/>
  <c r="W2897" i="30" s="1"/>
  <c r="W2907" i="30" s="1"/>
  <c r="W2917" i="30" s="1"/>
  <c r="W2927" i="30" s="1"/>
  <c r="W2937" i="30" s="1"/>
  <c r="W2947" i="30" s="1"/>
  <c r="W2957" i="30" s="1"/>
  <c r="W2967" i="30" s="1"/>
  <c r="W2977" i="30" s="1"/>
  <c r="W2987" i="30" s="1"/>
  <c r="W2997" i="30" s="1"/>
  <c r="W3007" i="30" s="1"/>
  <c r="W3017" i="30" s="1"/>
  <c r="W3027" i="30" s="1"/>
  <c r="W3037" i="30" s="1"/>
  <c r="W3047" i="30" s="1"/>
  <c r="W3057" i="30" s="1"/>
  <c r="W3067" i="30" s="1"/>
  <c r="W3077" i="30" s="1"/>
  <c r="W3087" i="30" s="1"/>
  <c r="W3097" i="30" s="1"/>
  <c r="W3107" i="30" s="1"/>
  <c r="W3117" i="30" s="1"/>
  <c r="W3127" i="30" s="1"/>
  <c r="W3137" i="30" s="1"/>
  <c r="W3147" i="30" s="1"/>
  <c r="W3157" i="30" s="1"/>
  <c r="W3167" i="30" s="1"/>
  <c r="W3177" i="30" s="1"/>
  <c r="W3187" i="30" s="1"/>
  <c r="W3197" i="30" s="1"/>
  <c r="W3207" i="30" s="1"/>
  <c r="W3217" i="30" s="1"/>
  <c r="W3227" i="30" s="1"/>
  <c r="W3237" i="30" s="1"/>
  <c r="W3247" i="30" s="1"/>
  <c r="W3257" i="30" s="1"/>
  <c r="W3267" i="30" s="1"/>
  <c r="W3277" i="30" s="1"/>
  <c r="W3287" i="30" s="1"/>
  <c r="W3297" i="30" s="1"/>
  <c r="W3307" i="30" s="1"/>
  <c r="W3317" i="30" s="1"/>
  <c r="W3327" i="30" s="1"/>
  <c r="W3337" i="30" s="1"/>
  <c r="W3347" i="30" s="1"/>
  <c r="W3357" i="30" s="1"/>
  <c r="W3367" i="30" s="1"/>
  <c r="W3377" i="30" s="1"/>
  <c r="W3387" i="30" s="1"/>
  <c r="W3397" i="30" s="1"/>
  <c r="W3407" i="30" s="1"/>
  <c r="W3417" i="30" s="1"/>
  <c r="W3427" i="30" s="1"/>
  <c r="W3437" i="30" s="1"/>
  <c r="W3447" i="30" s="1"/>
  <c r="W3457" i="30" s="1"/>
  <c r="W3467" i="30" s="1"/>
  <c r="W3477" i="30" s="1"/>
  <c r="W3487" i="30" s="1"/>
  <c r="W3497" i="30" s="1"/>
  <c r="W3507" i="30" s="1"/>
  <c r="W3517" i="30" s="1"/>
  <c r="W3527" i="30" s="1"/>
  <c r="W3537" i="30" s="1"/>
  <c r="W3547" i="30" s="1"/>
  <c r="W3557" i="30" s="1"/>
  <c r="W3567" i="30" s="1"/>
  <c r="W3577" i="30" s="1"/>
  <c r="W3587" i="30" s="1"/>
  <c r="W3597" i="30" s="1"/>
  <c r="W3607" i="30" s="1"/>
  <c r="W3617" i="30" s="1"/>
  <c r="W3627" i="30" s="1"/>
  <c r="W3637" i="30" s="1"/>
  <c r="W3647" i="30" s="1"/>
  <c r="W3657" i="30" s="1"/>
  <c r="W3667" i="30" s="1"/>
  <c r="W3677" i="30" s="1"/>
  <c r="W3687" i="30" s="1"/>
  <c r="W3697" i="30" s="1"/>
  <c r="W3707" i="30" s="1"/>
  <c r="W3717" i="30" s="1"/>
  <c r="W3727" i="30" s="1"/>
  <c r="W3737" i="30" s="1"/>
  <c r="W3747" i="30" s="1"/>
  <c r="W3757" i="30" s="1"/>
  <c r="W3767" i="30" s="1"/>
  <c r="W3777" i="30" s="1"/>
  <c r="W3787" i="30" s="1"/>
  <c r="W3797" i="30" s="1"/>
  <c r="W3807" i="30" s="1"/>
  <c r="W3817" i="30" s="1"/>
  <c r="W3827" i="30" s="1"/>
  <c r="W3837" i="30" s="1"/>
  <c r="W3847" i="30" s="1"/>
  <c r="W3857" i="30" s="1"/>
  <c r="W3867" i="30" s="1"/>
  <c r="W3877" i="30" s="1"/>
  <c r="W3887" i="30" s="1"/>
  <c r="W3897" i="30" s="1"/>
  <c r="W3907" i="30" s="1"/>
  <c r="W3917" i="30" s="1"/>
  <c r="W3927" i="30" s="1"/>
  <c r="W3937" i="30" s="1"/>
  <c r="W3947" i="30" s="1"/>
  <c r="W3957" i="30" s="1"/>
  <c r="W3967" i="30" s="1"/>
  <c r="W3977" i="30" s="1"/>
  <c r="W3987" i="30" s="1"/>
  <c r="W3997" i="30" s="1"/>
  <c r="W4007" i="30" s="1"/>
  <c r="W4017" i="30" s="1"/>
  <c r="W4027" i="30" s="1"/>
  <c r="W4037" i="30" s="1"/>
  <c r="W4047" i="30" s="1"/>
  <c r="W4057" i="30" s="1"/>
  <c r="W4067" i="30" s="1"/>
  <c r="W4077" i="30" s="1"/>
  <c r="W4087" i="30" s="1"/>
  <c r="W4097" i="30" s="1"/>
  <c r="W4107" i="30" s="1"/>
  <c r="W4117" i="30" s="1"/>
  <c r="W4127" i="30" s="1"/>
  <c r="W4137" i="30" s="1"/>
  <c r="W4147" i="30" s="1"/>
  <c r="W4157" i="30" s="1"/>
  <c r="W4167" i="30" s="1"/>
  <c r="W4177" i="30" s="1"/>
  <c r="W4187" i="30" s="1"/>
  <c r="W4197" i="30" s="1"/>
  <c r="W4207" i="30" s="1"/>
  <c r="W4217" i="30" s="1"/>
  <c r="W4227" i="30" s="1"/>
  <c r="W4237" i="30" s="1"/>
  <c r="W4247" i="30" s="1"/>
  <c r="W4257" i="30" s="1"/>
  <c r="W4267" i="30" s="1"/>
  <c r="W4277" i="30" s="1"/>
  <c r="W4287" i="30" s="1"/>
  <c r="W4297" i="30" s="1"/>
  <c r="W4307" i="30" s="1"/>
  <c r="W4317" i="30" s="1"/>
  <c r="W4327" i="30" s="1"/>
  <c r="W4337" i="30" s="1"/>
  <c r="W4347" i="30" s="1"/>
  <c r="W4357" i="30" s="1"/>
  <c r="W4367" i="30" s="1"/>
  <c r="W4377" i="30" s="1"/>
  <c r="W4387" i="30" s="1"/>
  <c r="W4397" i="30" s="1"/>
  <c r="W4407" i="30" s="1"/>
  <c r="W4417" i="30" s="1"/>
  <c r="W4427" i="30" s="1"/>
  <c r="W4437" i="30" s="1"/>
  <c r="W4447" i="30" s="1"/>
  <c r="W4457" i="30" s="1"/>
  <c r="W4467" i="30" s="1"/>
  <c r="W4477" i="30" s="1"/>
  <c r="W4487" i="30" s="1"/>
  <c r="W4497" i="30" s="1"/>
  <c r="W4507" i="30" s="1"/>
  <c r="W4517" i="30" s="1"/>
  <c r="W4527" i="30" s="1"/>
  <c r="W4537" i="30" s="1"/>
  <c r="W4547" i="30" s="1"/>
  <c r="W4557" i="30" s="1"/>
  <c r="W4567" i="30" s="1"/>
  <c r="W4577" i="30" s="1"/>
  <c r="W4587" i="30" s="1"/>
  <c r="W4597" i="30" s="1"/>
  <c r="W4607" i="30" s="1"/>
  <c r="W4617" i="30" s="1"/>
  <c r="W4627" i="30" s="1"/>
  <c r="W4637" i="30" s="1"/>
  <c r="W4647" i="30" s="1"/>
  <c r="W4657" i="30" s="1"/>
  <c r="W4667" i="30" s="1"/>
  <c r="W4677" i="30" s="1"/>
  <c r="W4687" i="30" s="1"/>
  <c r="W4697" i="30" s="1"/>
  <c r="W4707" i="30" s="1"/>
  <c r="W4717" i="30" s="1"/>
  <c r="W4727" i="30" s="1"/>
  <c r="W4737" i="30" s="1"/>
  <c r="W4747" i="30" s="1"/>
  <c r="W4757" i="30" s="1"/>
  <c r="W4767" i="30" s="1"/>
  <c r="W4777" i="30" s="1"/>
  <c r="W4787" i="30" s="1"/>
  <c r="W4797" i="30" s="1"/>
  <c r="W4807" i="30" s="1"/>
  <c r="W4817" i="30" s="1"/>
  <c r="W4827" i="30" s="1"/>
  <c r="W4837" i="30" s="1"/>
  <c r="AB2" i="40" l="1"/>
  <c r="X2" i="40"/>
  <c r="T2" i="40"/>
  <c r="P2" i="40"/>
  <c r="L2" i="40"/>
  <c r="G69" i="40"/>
  <c r="G70" i="40"/>
  <c r="G71" i="40"/>
  <c r="G72" i="40"/>
  <c r="H72" i="40" s="1"/>
  <c r="G73" i="40"/>
  <c r="G74" i="40"/>
  <c r="G75" i="40"/>
  <c r="G76" i="40"/>
  <c r="G77" i="40"/>
  <c r="G78" i="40"/>
  <c r="G79" i="40"/>
  <c r="G80" i="40"/>
  <c r="G81" i="40"/>
  <c r="G82" i="40"/>
  <c r="G83" i="40"/>
  <c r="G84" i="40"/>
  <c r="G85" i="40"/>
  <c r="G86" i="40"/>
  <c r="G87" i="40"/>
  <c r="G88" i="40"/>
  <c r="G89" i="40"/>
  <c r="G90" i="40"/>
  <c r="G91" i="40"/>
  <c r="G92" i="40"/>
  <c r="G93" i="40"/>
  <c r="G94" i="40"/>
  <c r="G95" i="40"/>
  <c r="G96" i="40"/>
  <c r="G97" i="40"/>
  <c r="G98" i="40"/>
  <c r="G99" i="40"/>
  <c r="G100" i="40"/>
  <c r="G101" i="40"/>
  <c r="G102" i="40"/>
  <c r="G103" i="40"/>
  <c r="G104" i="40"/>
  <c r="G105" i="40"/>
  <c r="G106" i="40"/>
  <c r="G107" i="40"/>
  <c r="G108" i="40"/>
  <c r="G109" i="40"/>
  <c r="G110" i="40"/>
  <c r="G111" i="40"/>
  <c r="G112" i="40"/>
  <c r="G113" i="40"/>
  <c r="G114" i="40"/>
  <c r="G4" i="40"/>
  <c r="G5" i="40"/>
  <c r="G6" i="40"/>
  <c r="G7" i="40"/>
  <c r="G8" i="40"/>
  <c r="G9" i="40"/>
  <c r="G10" i="40"/>
  <c r="G11" i="40"/>
  <c r="G12" i="40"/>
  <c r="G13" i="40"/>
  <c r="G14" i="40"/>
  <c r="G15" i="40"/>
  <c r="G16" i="40"/>
  <c r="G17" i="40"/>
  <c r="G18" i="40"/>
  <c r="G19" i="40"/>
  <c r="G20" i="40"/>
  <c r="G21" i="40"/>
  <c r="G22" i="40"/>
  <c r="G23" i="40"/>
  <c r="G24" i="40"/>
  <c r="G25" i="40"/>
  <c r="G26" i="40"/>
  <c r="G27" i="40"/>
  <c r="G28" i="40"/>
  <c r="G29" i="40"/>
  <c r="G30" i="40"/>
  <c r="G31" i="40"/>
  <c r="G32" i="40"/>
  <c r="G33" i="40"/>
  <c r="G34" i="40"/>
  <c r="G35" i="40"/>
  <c r="G36" i="40"/>
  <c r="G37" i="40"/>
  <c r="G38" i="40"/>
  <c r="G39" i="40"/>
  <c r="G40" i="40"/>
  <c r="G41" i="40"/>
  <c r="G42" i="40"/>
  <c r="G43" i="40"/>
  <c r="G44" i="40"/>
  <c r="G45" i="40"/>
  <c r="G46" i="40"/>
  <c r="G47" i="40"/>
  <c r="G48" i="40"/>
  <c r="G49" i="40"/>
  <c r="G50" i="40"/>
  <c r="G51" i="40"/>
  <c r="G52" i="40"/>
  <c r="G53" i="40"/>
  <c r="G54" i="40"/>
  <c r="G55" i="40"/>
  <c r="G56" i="40"/>
  <c r="G57" i="40"/>
  <c r="G58" i="40"/>
  <c r="G59" i="40"/>
  <c r="G60" i="40"/>
  <c r="G61" i="40"/>
  <c r="G62" i="40"/>
  <c r="G63" i="40"/>
  <c r="G64" i="40"/>
  <c r="G65" i="40"/>
  <c r="G66" i="40"/>
  <c r="G67" i="40"/>
  <c r="G68" i="40"/>
  <c r="G3" i="40"/>
  <c r="S49" i="40" l="1"/>
  <c r="H68" i="40"/>
  <c r="Q68" i="40"/>
  <c r="S68" i="40" s="1"/>
  <c r="Y68" i="40"/>
  <c r="AA68" i="40" s="1"/>
  <c r="AC68" i="40"/>
  <c r="AE68" i="40" s="1"/>
  <c r="U68" i="40"/>
  <c r="W68" i="40" s="1"/>
  <c r="M68" i="40"/>
  <c r="O68" i="40" s="1"/>
  <c r="L64" i="40"/>
  <c r="AC64" i="40"/>
  <c r="AE64" i="40" s="1"/>
  <c r="Q64" i="40"/>
  <c r="S64" i="40" s="1"/>
  <c r="Y64" i="40"/>
  <c r="AA64" i="40" s="1"/>
  <c r="U64" i="40"/>
  <c r="W64" i="40" s="1"/>
  <c r="M64" i="40"/>
  <c r="O64" i="40" s="1"/>
  <c r="L60" i="40"/>
  <c r="Q60" i="40"/>
  <c r="S60" i="40" s="1"/>
  <c r="M60" i="40"/>
  <c r="O60" i="40" s="1"/>
  <c r="Y60" i="40"/>
  <c r="AA60" i="40" s="1"/>
  <c r="AC60" i="40"/>
  <c r="AE60" i="40" s="1"/>
  <c r="U60" i="40"/>
  <c r="W60" i="40" s="1"/>
  <c r="L56" i="40"/>
  <c r="Y56" i="40"/>
  <c r="AA56" i="40" s="1"/>
  <c r="U56" i="40"/>
  <c r="W56" i="40" s="1"/>
  <c r="Q56" i="40"/>
  <c r="S56" i="40" s="1"/>
  <c r="M56" i="40"/>
  <c r="O56" i="40" s="1"/>
  <c r="AC56" i="40"/>
  <c r="AE56" i="40" s="1"/>
  <c r="H52" i="40"/>
  <c r="Q52" i="40"/>
  <c r="S52" i="40" s="1"/>
  <c r="M52" i="40"/>
  <c r="O52" i="40" s="1"/>
  <c r="Y52" i="40"/>
  <c r="AA52" i="40" s="1"/>
  <c r="U52" i="40"/>
  <c r="W52" i="40" s="1"/>
  <c r="AC52" i="40"/>
  <c r="AE52" i="40" s="1"/>
  <c r="T48" i="40"/>
  <c r="AC48" i="40"/>
  <c r="AE48" i="40" s="1"/>
  <c r="Y48" i="40"/>
  <c r="AA48" i="40" s="1"/>
  <c r="Q48" i="40"/>
  <c r="S48" i="40" s="1"/>
  <c r="M48" i="40"/>
  <c r="O48" i="40" s="1"/>
  <c r="U48" i="40"/>
  <c r="W48" i="40" s="1"/>
  <c r="Q44" i="40"/>
  <c r="S44" i="40" s="1"/>
  <c r="M44" i="40"/>
  <c r="O44" i="40" s="1"/>
  <c r="AC44" i="40"/>
  <c r="AE44" i="40" s="1"/>
  <c r="Y44" i="40"/>
  <c r="AA44" i="40" s="1"/>
  <c r="U44" i="40"/>
  <c r="W44" i="40" s="1"/>
  <c r="L40" i="40"/>
  <c r="Y40" i="40"/>
  <c r="AA40" i="40" s="1"/>
  <c r="U40" i="40"/>
  <c r="W40" i="40" s="1"/>
  <c r="Q40" i="40"/>
  <c r="S40" i="40" s="1"/>
  <c r="M40" i="40"/>
  <c r="O40" i="40" s="1"/>
  <c r="AC40" i="40"/>
  <c r="AE40" i="40" s="1"/>
  <c r="H36" i="40"/>
  <c r="Q36" i="40"/>
  <c r="S36" i="40" s="1"/>
  <c r="M36" i="40"/>
  <c r="O36" i="40" s="1"/>
  <c r="AC36" i="40"/>
  <c r="AE36" i="40" s="1"/>
  <c r="U36" i="40"/>
  <c r="W36" i="40" s="1"/>
  <c r="Y36" i="40"/>
  <c r="AA36" i="40" s="1"/>
  <c r="AC32" i="40"/>
  <c r="AE32" i="40" s="1"/>
  <c r="Y32" i="40"/>
  <c r="AA32" i="40" s="1"/>
  <c r="Q32" i="40"/>
  <c r="S32" i="40" s="1"/>
  <c r="M32" i="40"/>
  <c r="O32" i="40" s="1"/>
  <c r="U32" i="40"/>
  <c r="W32" i="40" s="1"/>
  <c r="P28" i="40"/>
  <c r="AC28" i="40"/>
  <c r="AE28" i="40" s="1"/>
  <c r="Q28" i="40"/>
  <c r="S28" i="40" s="1"/>
  <c r="M28" i="40"/>
  <c r="O28" i="40" s="1"/>
  <c r="Y28" i="40"/>
  <c r="AA28" i="40" s="1"/>
  <c r="U28" i="40"/>
  <c r="W28" i="40" s="1"/>
  <c r="P24" i="40"/>
  <c r="AC24" i="40"/>
  <c r="AE24" i="40" s="1"/>
  <c r="U24" i="40"/>
  <c r="W24" i="40" s="1"/>
  <c r="Q24" i="40"/>
  <c r="S24" i="40" s="1"/>
  <c r="M24" i="40"/>
  <c r="O24" i="40" s="1"/>
  <c r="Y24" i="40"/>
  <c r="AA24" i="40" s="1"/>
  <c r="T20" i="40"/>
  <c r="AC20" i="40"/>
  <c r="AE20" i="40" s="1"/>
  <c r="Q20" i="40"/>
  <c r="S20" i="40" s="1"/>
  <c r="M20" i="40"/>
  <c r="O20" i="40" s="1"/>
  <c r="U20" i="40"/>
  <c r="W20" i="40" s="1"/>
  <c r="Y20" i="40"/>
  <c r="AA20" i="40" s="1"/>
  <c r="AC16" i="40"/>
  <c r="AE16" i="40" s="1"/>
  <c r="Y16" i="40"/>
  <c r="AA16" i="40" s="1"/>
  <c r="Q16" i="40"/>
  <c r="S16" i="40" s="1"/>
  <c r="M16" i="40"/>
  <c r="O16" i="40" s="1"/>
  <c r="U16" i="40"/>
  <c r="W16" i="40" s="1"/>
  <c r="AC12" i="40"/>
  <c r="AE12" i="40" s="1"/>
  <c r="Q12" i="40"/>
  <c r="S12" i="40" s="1"/>
  <c r="M12" i="40"/>
  <c r="O12" i="40" s="1"/>
  <c r="U12" i="40"/>
  <c r="W12" i="40" s="1"/>
  <c r="Y12" i="40"/>
  <c r="AA12" i="40" s="1"/>
  <c r="P8" i="40"/>
  <c r="AC8" i="40"/>
  <c r="AE8" i="40" s="1"/>
  <c r="U8" i="40"/>
  <c r="W8" i="40" s="1"/>
  <c r="Q8" i="40"/>
  <c r="S8" i="40" s="1"/>
  <c r="M8" i="40"/>
  <c r="O8" i="40" s="1"/>
  <c r="Y8" i="40"/>
  <c r="AA8" i="40" s="1"/>
  <c r="AB4" i="40"/>
  <c r="AC4" i="40"/>
  <c r="AE4" i="40" s="1"/>
  <c r="M4" i="40"/>
  <c r="O4" i="40" s="1"/>
  <c r="Q4" i="40"/>
  <c r="S4" i="40" s="1"/>
  <c r="Y4" i="40"/>
  <c r="AA4" i="40" s="1"/>
  <c r="U4" i="40"/>
  <c r="W4" i="40" s="1"/>
  <c r="P111" i="40"/>
  <c r="AC111" i="40"/>
  <c r="AE111" i="40" s="1"/>
  <c r="Y111" i="40"/>
  <c r="AA111" i="40" s="1"/>
  <c r="Q111" i="40"/>
  <c r="S111" i="40" s="1"/>
  <c r="M111" i="40"/>
  <c r="O111" i="40" s="1"/>
  <c r="U111" i="40"/>
  <c r="W111" i="40" s="1"/>
  <c r="AB107" i="40"/>
  <c r="AC107" i="40"/>
  <c r="AE107" i="40" s="1"/>
  <c r="Y107" i="40"/>
  <c r="AA107" i="40" s="1"/>
  <c r="U107" i="40"/>
  <c r="W107" i="40" s="1"/>
  <c r="M107" i="40"/>
  <c r="O107" i="40" s="1"/>
  <c r="Q107" i="40"/>
  <c r="S107" i="40" s="1"/>
  <c r="P103" i="40"/>
  <c r="AC103" i="40"/>
  <c r="AE103" i="40" s="1"/>
  <c r="Y103" i="40"/>
  <c r="AA103" i="40" s="1"/>
  <c r="Q103" i="40"/>
  <c r="S103" i="40" s="1"/>
  <c r="M103" i="40"/>
  <c r="O103" i="40" s="1"/>
  <c r="U103" i="40"/>
  <c r="W103" i="40" s="1"/>
  <c r="T99" i="40"/>
  <c r="AC99" i="40"/>
  <c r="AE99" i="40" s="1"/>
  <c r="Y99" i="40"/>
  <c r="AA99" i="40" s="1"/>
  <c r="U99" i="40"/>
  <c r="W99" i="40" s="1"/>
  <c r="Q99" i="40"/>
  <c r="S99" i="40" s="1"/>
  <c r="M99" i="40"/>
  <c r="O99" i="40" s="1"/>
  <c r="T95" i="40"/>
  <c r="AC95" i="40"/>
  <c r="AE95" i="40" s="1"/>
  <c r="Y95" i="40"/>
  <c r="AA95" i="40" s="1"/>
  <c r="M95" i="40"/>
  <c r="O95" i="40" s="1"/>
  <c r="Q95" i="40"/>
  <c r="S95" i="40" s="1"/>
  <c r="U95" i="40"/>
  <c r="W95" i="40" s="1"/>
  <c r="AB91" i="40"/>
  <c r="AC91" i="40"/>
  <c r="AE91" i="40" s="1"/>
  <c r="U91" i="40"/>
  <c r="W91" i="40" s="1"/>
  <c r="Y91" i="40"/>
  <c r="AA91" i="40" s="1"/>
  <c r="Q91" i="40"/>
  <c r="S91" i="40" s="1"/>
  <c r="M91" i="40"/>
  <c r="O91" i="40" s="1"/>
  <c r="P87" i="40"/>
  <c r="AC87" i="40"/>
  <c r="AE87" i="40" s="1"/>
  <c r="Q87" i="40"/>
  <c r="S87" i="40" s="1"/>
  <c r="U87" i="40"/>
  <c r="W87" i="40" s="1"/>
  <c r="M87" i="40"/>
  <c r="O87" i="40" s="1"/>
  <c r="Y87" i="40"/>
  <c r="AA87" i="40" s="1"/>
  <c r="T83" i="40"/>
  <c r="AC83" i="40"/>
  <c r="AE83" i="40" s="1"/>
  <c r="Y83" i="40"/>
  <c r="AA83" i="40" s="1"/>
  <c r="U83" i="40"/>
  <c r="W83" i="40" s="1"/>
  <c r="Q83" i="40"/>
  <c r="S83" i="40" s="1"/>
  <c r="M83" i="40"/>
  <c r="O83" i="40" s="1"/>
  <c r="P79" i="40"/>
  <c r="AC79" i="40"/>
  <c r="AE79" i="40" s="1"/>
  <c r="Y79" i="40"/>
  <c r="AA79" i="40" s="1"/>
  <c r="U79" i="40"/>
  <c r="W79" i="40" s="1"/>
  <c r="Q79" i="40"/>
  <c r="S79" i="40" s="1"/>
  <c r="M79" i="40"/>
  <c r="O79" i="40" s="1"/>
  <c r="T75" i="40"/>
  <c r="AC75" i="40"/>
  <c r="AE75" i="40" s="1"/>
  <c r="Y75" i="40"/>
  <c r="AA75" i="40" s="1"/>
  <c r="Q75" i="40"/>
  <c r="S75" i="40" s="1"/>
  <c r="U75" i="40"/>
  <c r="W75" i="40" s="1"/>
  <c r="M75" i="40"/>
  <c r="O75" i="40" s="1"/>
  <c r="L72" i="40"/>
  <c r="Y72" i="40"/>
  <c r="AA72" i="40" s="1"/>
  <c r="U72" i="40"/>
  <c r="W72" i="40" s="1"/>
  <c r="Q72" i="40"/>
  <c r="S72" i="40" s="1"/>
  <c r="AC72" i="40"/>
  <c r="AE72" i="40" s="1"/>
  <c r="M72" i="40"/>
  <c r="O72" i="40" s="1"/>
  <c r="AC66" i="40"/>
  <c r="AE66" i="40" s="1"/>
  <c r="Y66" i="40"/>
  <c r="AA66" i="40" s="1"/>
  <c r="U66" i="40"/>
  <c r="W66" i="40" s="1"/>
  <c r="Q66" i="40"/>
  <c r="S66" i="40" s="1"/>
  <c r="M66" i="40"/>
  <c r="O66" i="40" s="1"/>
  <c r="AC62" i="40"/>
  <c r="AE62" i="40" s="1"/>
  <c r="Y62" i="40"/>
  <c r="AA62" i="40" s="1"/>
  <c r="U62" i="40"/>
  <c r="W62" i="40" s="1"/>
  <c r="Q62" i="40"/>
  <c r="S62" i="40" s="1"/>
  <c r="M62" i="40"/>
  <c r="O62" i="40" s="1"/>
  <c r="L58" i="40"/>
  <c r="AC58" i="40"/>
  <c r="AE58" i="40" s="1"/>
  <c r="Y58" i="40"/>
  <c r="AA58" i="40" s="1"/>
  <c r="U58" i="40"/>
  <c r="W58" i="40" s="1"/>
  <c r="Q58" i="40"/>
  <c r="S58" i="40" s="1"/>
  <c r="M58" i="40"/>
  <c r="O58" i="40" s="1"/>
  <c r="AC54" i="40"/>
  <c r="AE54" i="40" s="1"/>
  <c r="Y54" i="40"/>
  <c r="AA54" i="40" s="1"/>
  <c r="U54" i="40"/>
  <c r="W54" i="40" s="1"/>
  <c r="Q54" i="40"/>
  <c r="S54" i="40" s="1"/>
  <c r="M54" i="40"/>
  <c r="O54" i="40" s="1"/>
  <c r="AC50" i="40"/>
  <c r="AE50" i="40" s="1"/>
  <c r="Y50" i="40"/>
  <c r="AA50" i="40" s="1"/>
  <c r="U50" i="40"/>
  <c r="W50" i="40" s="1"/>
  <c r="Q50" i="40"/>
  <c r="S50" i="40" s="1"/>
  <c r="M50" i="40"/>
  <c r="O50" i="40" s="1"/>
  <c r="AC46" i="40"/>
  <c r="AE46" i="40" s="1"/>
  <c r="Y46" i="40"/>
  <c r="AA46" i="40" s="1"/>
  <c r="U46" i="40"/>
  <c r="W46" i="40" s="1"/>
  <c r="Q46" i="40"/>
  <c r="S46" i="40" s="1"/>
  <c r="M46" i="40"/>
  <c r="O46" i="40" s="1"/>
  <c r="L42" i="40"/>
  <c r="AC42" i="40"/>
  <c r="AE42" i="40" s="1"/>
  <c r="Y42" i="40"/>
  <c r="AA42" i="40" s="1"/>
  <c r="U42" i="40"/>
  <c r="W42" i="40" s="1"/>
  <c r="M42" i="40"/>
  <c r="O42" i="40" s="1"/>
  <c r="Q42" i="40"/>
  <c r="S42" i="40" s="1"/>
  <c r="AC38" i="40"/>
  <c r="AE38" i="40" s="1"/>
  <c r="Y38" i="40"/>
  <c r="AA38" i="40" s="1"/>
  <c r="U38" i="40"/>
  <c r="W38" i="40" s="1"/>
  <c r="M38" i="40"/>
  <c r="O38" i="40" s="1"/>
  <c r="Q38" i="40"/>
  <c r="S38" i="40" s="1"/>
  <c r="L34" i="40"/>
  <c r="AC34" i="40"/>
  <c r="AE34" i="40" s="1"/>
  <c r="Y34" i="40"/>
  <c r="AA34" i="40" s="1"/>
  <c r="U34" i="40"/>
  <c r="W34" i="40" s="1"/>
  <c r="Q34" i="40"/>
  <c r="S34" i="40" s="1"/>
  <c r="M34" i="40"/>
  <c r="O34" i="40" s="1"/>
  <c r="AC30" i="40"/>
  <c r="AE30" i="40" s="1"/>
  <c r="Y30" i="40"/>
  <c r="AA30" i="40" s="1"/>
  <c r="U30" i="40"/>
  <c r="W30" i="40" s="1"/>
  <c r="Q30" i="40"/>
  <c r="S30" i="40" s="1"/>
  <c r="M30" i="40"/>
  <c r="O30" i="40" s="1"/>
  <c r="AC26" i="40"/>
  <c r="AE26" i="40" s="1"/>
  <c r="Y26" i="40"/>
  <c r="AA26" i="40" s="1"/>
  <c r="U26" i="40"/>
  <c r="W26" i="40" s="1"/>
  <c r="Q26" i="40"/>
  <c r="S26" i="40" s="1"/>
  <c r="M26" i="40"/>
  <c r="O26" i="40" s="1"/>
  <c r="AC22" i="40"/>
  <c r="AE22" i="40" s="1"/>
  <c r="Y22" i="40"/>
  <c r="AA22" i="40" s="1"/>
  <c r="U22" i="40"/>
  <c r="W22" i="40" s="1"/>
  <c r="M22" i="40"/>
  <c r="O22" i="40" s="1"/>
  <c r="Q22" i="40"/>
  <c r="S22" i="40" s="1"/>
  <c r="L18" i="40"/>
  <c r="AC18" i="40"/>
  <c r="AE18" i="40" s="1"/>
  <c r="Y18" i="40"/>
  <c r="AA18" i="40" s="1"/>
  <c r="U18" i="40"/>
  <c r="W18" i="40" s="1"/>
  <c r="Q18" i="40"/>
  <c r="S18" i="40" s="1"/>
  <c r="M18" i="40"/>
  <c r="O18" i="40" s="1"/>
  <c r="L14" i="40"/>
  <c r="AC14" i="40"/>
  <c r="AE14" i="40" s="1"/>
  <c r="Y14" i="40"/>
  <c r="AA14" i="40" s="1"/>
  <c r="U14" i="40"/>
  <c r="W14" i="40" s="1"/>
  <c r="Q14" i="40"/>
  <c r="S14" i="40" s="1"/>
  <c r="M14" i="40"/>
  <c r="O14" i="40" s="1"/>
  <c r="AC10" i="40"/>
  <c r="AE10" i="40" s="1"/>
  <c r="Y10" i="40"/>
  <c r="AA10" i="40" s="1"/>
  <c r="U10" i="40"/>
  <c r="W10" i="40" s="1"/>
  <c r="M10" i="40"/>
  <c r="O10" i="40" s="1"/>
  <c r="Q10" i="40"/>
  <c r="S10" i="40" s="1"/>
  <c r="AC6" i="40"/>
  <c r="AE6" i="40" s="1"/>
  <c r="Y6" i="40"/>
  <c r="AA6" i="40" s="1"/>
  <c r="U6" i="40"/>
  <c r="W6" i="40" s="1"/>
  <c r="Q6" i="40"/>
  <c r="S6" i="40" s="1"/>
  <c r="M6" i="40"/>
  <c r="O6" i="40" s="1"/>
  <c r="H113" i="40"/>
  <c r="AC113" i="40"/>
  <c r="AE113" i="40" s="1"/>
  <c r="M113" i="40"/>
  <c r="O113" i="40" s="1"/>
  <c r="Y113" i="40"/>
  <c r="AA113" i="40" s="1"/>
  <c r="U113" i="40"/>
  <c r="W113" i="40" s="1"/>
  <c r="Q113" i="40"/>
  <c r="S113" i="40" s="1"/>
  <c r="H109" i="40"/>
  <c r="AC109" i="40"/>
  <c r="AE109" i="40" s="1"/>
  <c r="Y109" i="40"/>
  <c r="AA109" i="40" s="1"/>
  <c r="U109" i="40"/>
  <c r="W109" i="40" s="1"/>
  <c r="Q109" i="40"/>
  <c r="S109" i="40" s="1"/>
  <c r="M109" i="40"/>
  <c r="O109" i="40" s="1"/>
  <c r="H105" i="40"/>
  <c r="AC105" i="40"/>
  <c r="AE105" i="40" s="1"/>
  <c r="U105" i="40"/>
  <c r="W105" i="40" s="1"/>
  <c r="M105" i="40"/>
  <c r="O105" i="40" s="1"/>
  <c r="Y105" i="40"/>
  <c r="AA105" i="40" s="1"/>
  <c r="Q105" i="40"/>
  <c r="S105" i="40" s="1"/>
  <c r="H101" i="40"/>
  <c r="AC101" i="40"/>
  <c r="AE101" i="40" s="1"/>
  <c r="M101" i="40"/>
  <c r="O101" i="40" s="1"/>
  <c r="U101" i="40"/>
  <c r="W101" i="40" s="1"/>
  <c r="Q101" i="40"/>
  <c r="S101" i="40" s="1"/>
  <c r="Y101" i="40"/>
  <c r="AA101" i="40" s="1"/>
  <c r="H97" i="40"/>
  <c r="AC97" i="40"/>
  <c r="AE97" i="40" s="1"/>
  <c r="U97" i="40"/>
  <c r="W97" i="40" s="1"/>
  <c r="M97" i="40"/>
  <c r="O97" i="40" s="1"/>
  <c r="Y97" i="40"/>
  <c r="AA97" i="40" s="1"/>
  <c r="Q97" i="40"/>
  <c r="S97" i="40" s="1"/>
  <c r="H93" i="40"/>
  <c r="AC93" i="40"/>
  <c r="AE93" i="40" s="1"/>
  <c r="Y93" i="40"/>
  <c r="AA93" i="40" s="1"/>
  <c r="U93" i="40"/>
  <c r="W93" i="40" s="1"/>
  <c r="Q93" i="40"/>
  <c r="S93" i="40" s="1"/>
  <c r="M93" i="40"/>
  <c r="O93" i="40" s="1"/>
  <c r="H89" i="40"/>
  <c r="AC89" i="40"/>
  <c r="AE89" i="40" s="1"/>
  <c r="Y89" i="40"/>
  <c r="AA89" i="40" s="1"/>
  <c r="M89" i="40"/>
  <c r="O89" i="40" s="1"/>
  <c r="Q89" i="40"/>
  <c r="S89" i="40" s="1"/>
  <c r="U89" i="40"/>
  <c r="W89" i="40" s="1"/>
  <c r="H85" i="40"/>
  <c r="AC85" i="40"/>
  <c r="AE85" i="40" s="1"/>
  <c r="M85" i="40"/>
  <c r="O85" i="40" s="1"/>
  <c r="U85" i="40"/>
  <c r="W85" i="40" s="1"/>
  <c r="Y85" i="40"/>
  <c r="AA85" i="40" s="1"/>
  <c r="Q85" i="40"/>
  <c r="S85" i="40" s="1"/>
  <c r="H81" i="40"/>
  <c r="AC81" i="40"/>
  <c r="AE81" i="40" s="1"/>
  <c r="Y81" i="40"/>
  <c r="AA81" i="40" s="1"/>
  <c r="M81" i="40"/>
  <c r="O81" i="40" s="1"/>
  <c r="U81" i="40"/>
  <c r="W81" i="40" s="1"/>
  <c r="Q81" i="40"/>
  <c r="S81" i="40" s="1"/>
  <c r="H77" i="40"/>
  <c r="AC77" i="40"/>
  <c r="AE77" i="40" s="1"/>
  <c r="Y77" i="40"/>
  <c r="AA77" i="40" s="1"/>
  <c r="U77" i="40"/>
  <c r="W77" i="40" s="1"/>
  <c r="Q77" i="40"/>
  <c r="S77" i="40" s="1"/>
  <c r="M77" i="40"/>
  <c r="O77" i="40" s="1"/>
  <c r="T73" i="40"/>
  <c r="AC73" i="40"/>
  <c r="AE73" i="40" s="1"/>
  <c r="M73" i="40"/>
  <c r="O73" i="40" s="1"/>
  <c r="Q73" i="40"/>
  <c r="S73" i="40" s="1"/>
  <c r="U73" i="40"/>
  <c r="W73" i="40" s="1"/>
  <c r="Y73" i="40"/>
  <c r="AA73" i="40" s="1"/>
  <c r="H70" i="40"/>
  <c r="AC70" i="40"/>
  <c r="AE70" i="40" s="1"/>
  <c r="Y70" i="40"/>
  <c r="AA70" i="40" s="1"/>
  <c r="U70" i="40"/>
  <c r="W70" i="40" s="1"/>
  <c r="M70" i="40"/>
  <c r="O70" i="40" s="1"/>
  <c r="Q70" i="40"/>
  <c r="S70" i="40" s="1"/>
  <c r="AC3" i="40"/>
  <c r="AE3" i="40" s="1"/>
  <c r="Y3" i="40"/>
  <c r="AA3" i="40" s="1"/>
  <c r="U3" i="40"/>
  <c r="W3" i="40" s="1"/>
  <c r="Q3" i="40"/>
  <c r="S3" i="40" s="1"/>
  <c r="M3" i="40"/>
  <c r="O3" i="40" s="1"/>
  <c r="L3" i="40"/>
  <c r="L65" i="40"/>
  <c r="AC65" i="40"/>
  <c r="AE65" i="40" s="1"/>
  <c r="M65" i="40"/>
  <c r="O65" i="40" s="1"/>
  <c r="Y65" i="40"/>
  <c r="AA65" i="40" s="1"/>
  <c r="U65" i="40"/>
  <c r="W65" i="40" s="1"/>
  <c r="Q65" i="40"/>
  <c r="S65" i="40" s="1"/>
  <c r="AC61" i="40"/>
  <c r="AE61" i="40" s="1"/>
  <c r="Y61" i="40"/>
  <c r="AA61" i="40" s="1"/>
  <c r="U61" i="40"/>
  <c r="W61" i="40" s="1"/>
  <c r="Q61" i="40"/>
  <c r="S61" i="40" s="1"/>
  <c r="M61" i="40"/>
  <c r="O61" i="40" s="1"/>
  <c r="AC57" i="40"/>
  <c r="AE57" i="40" s="1"/>
  <c r="Y57" i="40"/>
  <c r="AA57" i="40" s="1"/>
  <c r="U57" i="40"/>
  <c r="W57" i="40" s="1"/>
  <c r="Q57" i="40"/>
  <c r="S57" i="40" s="1"/>
  <c r="M57" i="40"/>
  <c r="O57" i="40" s="1"/>
  <c r="AC53" i="40"/>
  <c r="AE53" i="40" s="1"/>
  <c r="Y53" i="40"/>
  <c r="AA53" i="40" s="1"/>
  <c r="M53" i="40"/>
  <c r="O53" i="40" s="1"/>
  <c r="Q53" i="40"/>
  <c r="S53" i="40" s="1"/>
  <c r="U53" i="40"/>
  <c r="W53" i="40" s="1"/>
  <c r="L49" i="40"/>
  <c r="AC49" i="40"/>
  <c r="AE49" i="40" s="1"/>
  <c r="Y49" i="40"/>
  <c r="AA49" i="40" s="1"/>
  <c r="U49" i="40"/>
  <c r="W49" i="40" s="1"/>
  <c r="M49" i="40"/>
  <c r="O49" i="40" s="1"/>
  <c r="H45" i="40"/>
  <c r="AC45" i="40"/>
  <c r="AE45" i="40" s="1"/>
  <c r="Y45" i="40"/>
  <c r="AA45" i="40" s="1"/>
  <c r="U45" i="40"/>
  <c r="W45" i="40" s="1"/>
  <c r="Q45" i="40"/>
  <c r="S45" i="40" s="1"/>
  <c r="M45" i="40"/>
  <c r="O45" i="40" s="1"/>
  <c r="AC41" i="40"/>
  <c r="AE41" i="40" s="1"/>
  <c r="Y41" i="40"/>
  <c r="AA41" i="40" s="1"/>
  <c r="U41" i="40"/>
  <c r="W41" i="40" s="1"/>
  <c r="Q41" i="40"/>
  <c r="S41" i="40" s="1"/>
  <c r="M41" i="40"/>
  <c r="O41" i="40" s="1"/>
  <c r="T37" i="40"/>
  <c r="AC37" i="40"/>
  <c r="AE37" i="40" s="1"/>
  <c r="Y37" i="40"/>
  <c r="AA37" i="40" s="1"/>
  <c r="U37" i="40"/>
  <c r="W37" i="40" s="1"/>
  <c r="Q37" i="40"/>
  <c r="S37" i="40" s="1"/>
  <c r="M37" i="40"/>
  <c r="O37" i="40" s="1"/>
  <c r="AC33" i="40"/>
  <c r="AE33" i="40" s="1"/>
  <c r="Y33" i="40"/>
  <c r="AA33" i="40" s="1"/>
  <c r="U33" i="40"/>
  <c r="W33" i="40" s="1"/>
  <c r="Q33" i="40"/>
  <c r="S33" i="40" s="1"/>
  <c r="M33" i="40"/>
  <c r="O33" i="40" s="1"/>
  <c r="H29" i="40"/>
  <c r="AC29" i="40"/>
  <c r="AE29" i="40" s="1"/>
  <c r="Y29" i="40"/>
  <c r="AA29" i="40" s="1"/>
  <c r="U29" i="40"/>
  <c r="W29" i="40" s="1"/>
  <c r="Q29" i="40"/>
  <c r="S29" i="40" s="1"/>
  <c r="M29" i="40"/>
  <c r="O29" i="40" s="1"/>
  <c r="T25" i="40"/>
  <c r="AC25" i="40"/>
  <c r="AE25" i="40" s="1"/>
  <c r="Y25" i="40"/>
  <c r="AA25" i="40" s="1"/>
  <c r="Q25" i="40"/>
  <c r="S25" i="40" s="1"/>
  <c r="M25" i="40"/>
  <c r="O25" i="40" s="1"/>
  <c r="U25" i="40"/>
  <c r="W25" i="40" s="1"/>
  <c r="AC21" i="40"/>
  <c r="AE21" i="40" s="1"/>
  <c r="Y21" i="40"/>
  <c r="AA21" i="40" s="1"/>
  <c r="U21" i="40"/>
  <c r="W21" i="40" s="1"/>
  <c r="M21" i="40"/>
  <c r="O21" i="40" s="1"/>
  <c r="Q21" i="40"/>
  <c r="S21" i="40" s="1"/>
  <c r="AC17" i="40"/>
  <c r="AE17" i="40" s="1"/>
  <c r="Y17" i="40"/>
  <c r="AA17" i="40" s="1"/>
  <c r="U17" i="40"/>
  <c r="W17" i="40" s="1"/>
  <c r="Q17" i="40"/>
  <c r="S17" i="40" s="1"/>
  <c r="M17" i="40"/>
  <c r="O17" i="40" s="1"/>
  <c r="AC13" i="40"/>
  <c r="AE13" i="40" s="1"/>
  <c r="Y13" i="40"/>
  <c r="AA13" i="40" s="1"/>
  <c r="U13" i="40"/>
  <c r="W13" i="40" s="1"/>
  <c r="Q13" i="40"/>
  <c r="S13" i="40" s="1"/>
  <c r="M13" i="40"/>
  <c r="O13" i="40" s="1"/>
  <c r="AC9" i="40"/>
  <c r="AE9" i="40" s="1"/>
  <c r="Y9" i="40"/>
  <c r="AA9" i="40" s="1"/>
  <c r="U9" i="40"/>
  <c r="W9" i="40" s="1"/>
  <c r="Q9" i="40"/>
  <c r="S9" i="40" s="1"/>
  <c r="M9" i="40"/>
  <c r="O9" i="40" s="1"/>
  <c r="T5" i="40"/>
  <c r="AC5" i="40"/>
  <c r="AE5" i="40" s="1"/>
  <c r="Y5" i="40"/>
  <c r="AA5" i="40" s="1"/>
  <c r="U5" i="40"/>
  <c r="W5" i="40" s="1"/>
  <c r="M5" i="40"/>
  <c r="O5" i="40" s="1"/>
  <c r="Q5" i="40"/>
  <c r="S5" i="40" s="1"/>
  <c r="L112" i="40"/>
  <c r="AC112" i="40"/>
  <c r="AE112" i="40" s="1"/>
  <c r="Q112" i="40"/>
  <c r="S112" i="40" s="1"/>
  <c r="U112" i="40"/>
  <c r="W112" i="40" s="1"/>
  <c r="Y112" i="40"/>
  <c r="AA112" i="40" s="1"/>
  <c r="M112" i="40"/>
  <c r="O112" i="40" s="1"/>
  <c r="AB108" i="40"/>
  <c r="Q108" i="40"/>
  <c r="S108" i="40" s="1"/>
  <c r="AC108" i="40"/>
  <c r="AE108" i="40" s="1"/>
  <c r="M108" i="40"/>
  <c r="O108" i="40" s="1"/>
  <c r="Y108" i="40"/>
  <c r="AA108" i="40" s="1"/>
  <c r="U108" i="40"/>
  <c r="W108" i="40" s="1"/>
  <c r="L104" i="40"/>
  <c r="Y104" i="40"/>
  <c r="AA104" i="40" s="1"/>
  <c r="U104" i="40"/>
  <c r="W104" i="40" s="1"/>
  <c r="Q104" i="40"/>
  <c r="S104" i="40" s="1"/>
  <c r="AC104" i="40"/>
  <c r="AE104" i="40" s="1"/>
  <c r="M104" i="40"/>
  <c r="O104" i="40" s="1"/>
  <c r="AB100" i="40"/>
  <c r="Q100" i="40"/>
  <c r="S100" i="40" s="1"/>
  <c r="AC100" i="40"/>
  <c r="AE100" i="40" s="1"/>
  <c r="Y100" i="40"/>
  <c r="AA100" i="40" s="1"/>
  <c r="U100" i="40"/>
  <c r="W100" i="40" s="1"/>
  <c r="M100" i="40"/>
  <c r="O100" i="40" s="1"/>
  <c r="L96" i="40"/>
  <c r="AC96" i="40"/>
  <c r="AE96" i="40" s="1"/>
  <c r="Q96" i="40"/>
  <c r="S96" i="40" s="1"/>
  <c r="Y96" i="40"/>
  <c r="AA96" i="40" s="1"/>
  <c r="U96" i="40"/>
  <c r="W96" i="40" s="1"/>
  <c r="M96" i="40"/>
  <c r="O96" i="40" s="1"/>
  <c r="T92" i="40"/>
  <c r="Q92" i="40"/>
  <c r="S92" i="40" s="1"/>
  <c r="Y92" i="40"/>
  <c r="AA92" i="40" s="1"/>
  <c r="U92" i="40"/>
  <c r="W92" i="40" s="1"/>
  <c r="AC92" i="40"/>
  <c r="AE92" i="40" s="1"/>
  <c r="M92" i="40"/>
  <c r="O92" i="40" s="1"/>
  <c r="H88" i="40"/>
  <c r="Y88" i="40"/>
  <c r="AA88" i="40" s="1"/>
  <c r="U88" i="40"/>
  <c r="W88" i="40" s="1"/>
  <c r="Q88" i="40"/>
  <c r="S88" i="40" s="1"/>
  <c r="AC88" i="40"/>
  <c r="AE88" i="40" s="1"/>
  <c r="M88" i="40"/>
  <c r="O88" i="40" s="1"/>
  <c r="T84" i="40"/>
  <c r="Q84" i="40"/>
  <c r="S84" i="40" s="1"/>
  <c r="U84" i="40"/>
  <c r="W84" i="40" s="1"/>
  <c r="AC84" i="40"/>
  <c r="AE84" i="40" s="1"/>
  <c r="Y84" i="40"/>
  <c r="AA84" i="40" s="1"/>
  <c r="M84" i="40"/>
  <c r="O84" i="40" s="1"/>
  <c r="L80" i="40"/>
  <c r="AC80" i="40"/>
  <c r="AE80" i="40" s="1"/>
  <c r="Q80" i="40"/>
  <c r="S80" i="40" s="1"/>
  <c r="U80" i="40"/>
  <c r="W80" i="40" s="1"/>
  <c r="M80" i="40"/>
  <c r="O80" i="40" s="1"/>
  <c r="Y80" i="40"/>
  <c r="AA80" i="40" s="1"/>
  <c r="T76" i="40"/>
  <c r="Q76" i="40"/>
  <c r="S76" i="40" s="1"/>
  <c r="AC76" i="40"/>
  <c r="AE76" i="40" s="1"/>
  <c r="U76" i="40"/>
  <c r="W76" i="40" s="1"/>
  <c r="Y76" i="40"/>
  <c r="AA76" i="40" s="1"/>
  <c r="M76" i="40"/>
  <c r="O76" i="40" s="1"/>
  <c r="H69" i="40"/>
  <c r="AC69" i="40"/>
  <c r="AE69" i="40" s="1"/>
  <c r="U69" i="40"/>
  <c r="W69" i="40" s="1"/>
  <c r="M69" i="40"/>
  <c r="O69" i="40" s="1"/>
  <c r="Y69" i="40"/>
  <c r="AA69" i="40" s="1"/>
  <c r="Q69" i="40"/>
  <c r="S69" i="40" s="1"/>
  <c r="T67" i="40"/>
  <c r="AC67" i="40"/>
  <c r="AE67" i="40" s="1"/>
  <c r="Y67" i="40"/>
  <c r="AA67" i="40" s="1"/>
  <c r="U67" i="40"/>
  <c r="W67" i="40" s="1"/>
  <c r="Q67" i="40"/>
  <c r="S67" i="40" s="1"/>
  <c r="M67" i="40"/>
  <c r="O67" i="40" s="1"/>
  <c r="L63" i="40"/>
  <c r="AC63" i="40"/>
  <c r="AE63" i="40" s="1"/>
  <c r="U63" i="40"/>
  <c r="W63" i="40" s="1"/>
  <c r="Y63" i="40"/>
  <c r="AA63" i="40" s="1"/>
  <c r="M63" i="40"/>
  <c r="O63" i="40" s="1"/>
  <c r="Q63" i="40"/>
  <c r="S63" i="40" s="1"/>
  <c r="H59" i="40"/>
  <c r="AC59" i="40"/>
  <c r="AE59" i="40" s="1"/>
  <c r="U59" i="40"/>
  <c r="W59" i="40" s="1"/>
  <c r="M59" i="40"/>
  <c r="O59" i="40" s="1"/>
  <c r="Q59" i="40"/>
  <c r="S59" i="40" s="1"/>
  <c r="Y59" i="40"/>
  <c r="AA59" i="40" s="1"/>
  <c r="P55" i="40"/>
  <c r="AC55" i="40"/>
  <c r="AE55" i="40" s="1"/>
  <c r="U55" i="40"/>
  <c r="W55" i="40" s="1"/>
  <c r="Q55" i="40"/>
  <c r="S55" i="40" s="1"/>
  <c r="M55" i="40"/>
  <c r="O55" i="40" s="1"/>
  <c r="Y55" i="40"/>
  <c r="AA55" i="40" s="1"/>
  <c r="T51" i="40"/>
  <c r="AC51" i="40"/>
  <c r="AE51" i="40" s="1"/>
  <c r="U51" i="40"/>
  <c r="W51" i="40" s="1"/>
  <c r="Q51" i="40"/>
  <c r="S51" i="40" s="1"/>
  <c r="M51" i="40"/>
  <c r="O51" i="40" s="1"/>
  <c r="Y51" i="40"/>
  <c r="AA51" i="40" s="1"/>
  <c r="L47" i="40"/>
  <c r="AC47" i="40"/>
  <c r="AE47" i="40" s="1"/>
  <c r="Y47" i="40"/>
  <c r="AA47" i="40" s="1"/>
  <c r="Q47" i="40"/>
  <c r="S47" i="40" s="1"/>
  <c r="M47" i="40"/>
  <c r="O47" i="40" s="1"/>
  <c r="U47" i="40"/>
  <c r="W47" i="40" s="1"/>
  <c r="T43" i="40"/>
  <c r="AC43" i="40"/>
  <c r="AE43" i="40" s="1"/>
  <c r="Y43" i="40"/>
  <c r="AA43" i="40" s="1"/>
  <c r="U43" i="40"/>
  <c r="W43" i="40" s="1"/>
  <c r="M43" i="40"/>
  <c r="O43" i="40" s="1"/>
  <c r="Q43" i="40"/>
  <c r="S43" i="40" s="1"/>
  <c r="P39" i="40"/>
  <c r="AC39" i="40"/>
  <c r="AE39" i="40" s="1"/>
  <c r="Q39" i="40"/>
  <c r="S39" i="40" s="1"/>
  <c r="M39" i="40"/>
  <c r="O39" i="40" s="1"/>
  <c r="U39" i="40"/>
  <c r="W39" i="40" s="1"/>
  <c r="Y39" i="40"/>
  <c r="AA39" i="40" s="1"/>
  <c r="T35" i="40"/>
  <c r="AC35" i="40"/>
  <c r="AE35" i="40" s="1"/>
  <c r="U35" i="40"/>
  <c r="W35" i="40" s="1"/>
  <c r="Y35" i="40"/>
  <c r="AA35" i="40" s="1"/>
  <c r="Q35" i="40"/>
  <c r="S35" i="40" s="1"/>
  <c r="M35" i="40"/>
  <c r="O35" i="40" s="1"/>
  <c r="H31" i="40"/>
  <c r="AC31" i="40"/>
  <c r="AE31" i="40" s="1"/>
  <c r="Y31" i="40"/>
  <c r="AA31" i="40" s="1"/>
  <c r="U31" i="40"/>
  <c r="W31" i="40" s="1"/>
  <c r="M31" i="40"/>
  <c r="O31" i="40" s="1"/>
  <c r="Q31" i="40"/>
  <c r="S31" i="40" s="1"/>
  <c r="H27" i="40"/>
  <c r="AC27" i="40"/>
  <c r="AE27" i="40" s="1"/>
  <c r="Y27" i="40"/>
  <c r="AA27" i="40" s="1"/>
  <c r="U27" i="40"/>
  <c r="W27" i="40" s="1"/>
  <c r="M27" i="40"/>
  <c r="O27" i="40" s="1"/>
  <c r="Q27" i="40"/>
  <c r="S27" i="40" s="1"/>
  <c r="AC23" i="40"/>
  <c r="AE23" i="40" s="1"/>
  <c r="Y23" i="40"/>
  <c r="AA23" i="40" s="1"/>
  <c r="Q23" i="40"/>
  <c r="S23" i="40" s="1"/>
  <c r="M23" i="40"/>
  <c r="O23" i="40" s="1"/>
  <c r="U23" i="40"/>
  <c r="W23" i="40" s="1"/>
  <c r="T19" i="40"/>
  <c r="AC19" i="40"/>
  <c r="AE19" i="40" s="1"/>
  <c r="Y19" i="40"/>
  <c r="AA19" i="40" s="1"/>
  <c r="U19" i="40"/>
  <c r="W19" i="40" s="1"/>
  <c r="Q19" i="40"/>
  <c r="S19" i="40" s="1"/>
  <c r="M19" i="40"/>
  <c r="O19" i="40" s="1"/>
  <c r="T15" i="40"/>
  <c r="AC15" i="40"/>
  <c r="AE15" i="40" s="1"/>
  <c r="Y15" i="40"/>
  <c r="AA15" i="40" s="1"/>
  <c r="U15" i="40"/>
  <c r="W15" i="40" s="1"/>
  <c r="Q15" i="40"/>
  <c r="S15" i="40" s="1"/>
  <c r="M15" i="40"/>
  <c r="O15" i="40" s="1"/>
  <c r="T11" i="40"/>
  <c r="AC11" i="40"/>
  <c r="AE11" i="40" s="1"/>
  <c r="Y11" i="40"/>
  <c r="AA11" i="40" s="1"/>
  <c r="U11" i="40"/>
  <c r="W11" i="40" s="1"/>
  <c r="Q11" i="40"/>
  <c r="S11" i="40" s="1"/>
  <c r="M11" i="40"/>
  <c r="O11" i="40" s="1"/>
  <c r="AC7" i="40"/>
  <c r="AE7" i="40" s="1"/>
  <c r="Y7" i="40"/>
  <c r="AA7" i="40" s="1"/>
  <c r="Q7" i="40"/>
  <c r="S7" i="40" s="1"/>
  <c r="M7" i="40"/>
  <c r="O7" i="40" s="1"/>
  <c r="U7" i="40"/>
  <c r="W7" i="40" s="1"/>
  <c r="H114" i="40"/>
  <c r="AC114" i="40"/>
  <c r="AE114" i="40" s="1"/>
  <c r="Y114" i="40"/>
  <c r="AA114" i="40" s="1"/>
  <c r="U114" i="40"/>
  <c r="W114" i="40" s="1"/>
  <c r="Q114" i="40"/>
  <c r="S114" i="40" s="1"/>
  <c r="M114" i="40"/>
  <c r="O114" i="40" s="1"/>
  <c r="H110" i="40"/>
  <c r="AC110" i="40"/>
  <c r="AE110" i="40" s="1"/>
  <c r="Y110" i="40"/>
  <c r="AA110" i="40" s="1"/>
  <c r="U110" i="40"/>
  <c r="W110" i="40" s="1"/>
  <c r="Q110" i="40"/>
  <c r="S110" i="40" s="1"/>
  <c r="M110" i="40"/>
  <c r="O110" i="40" s="1"/>
  <c r="H106" i="40"/>
  <c r="AC106" i="40"/>
  <c r="AE106" i="40" s="1"/>
  <c r="Y106" i="40"/>
  <c r="AA106" i="40" s="1"/>
  <c r="U106" i="40"/>
  <c r="W106" i="40" s="1"/>
  <c r="M106" i="40"/>
  <c r="O106" i="40" s="1"/>
  <c r="Q106" i="40"/>
  <c r="S106" i="40" s="1"/>
  <c r="H102" i="40"/>
  <c r="AC102" i="40"/>
  <c r="AE102" i="40" s="1"/>
  <c r="Y102" i="40"/>
  <c r="AA102" i="40" s="1"/>
  <c r="U102" i="40"/>
  <c r="W102" i="40" s="1"/>
  <c r="M102" i="40"/>
  <c r="O102" i="40" s="1"/>
  <c r="Q102" i="40"/>
  <c r="S102" i="40" s="1"/>
  <c r="H98" i="40"/>
  <c r="AC98" i="40"/>
  <c r="AE98" i="40" s="1"/>
  <c r="Y98" i="40"/>
  <c r="AA98" i="40" s="1"/>
  <c r="U98" i="40"/>
  <c r="W98" i="40" s="1"/>
  <c r="Q98" i="40"/>
  <c r="S98" i="40" s="1"/>
  <c r="M98" i="40"/>
  <c r="O98" i="40" s="1"/>
  <c r="H94" i="40"/>
  <c r="AC94" i="40"/>
  <c r="AE94" i="40" s="1"/>
  <c r="Y94" i="40"/>
  <c r="AA94" i="40" s="1"/>
  <c r="U94" i="40"/>
  <c r="W94" i="40" s="1"/>
  <c r="Q94" i="40"/>
  <c r="S94" i="40" s="1"/>
  <c r="M94" i="40"/>
  <c r="O94" i="40" s="1"/>
  <c r="H90" i="40"/>
  <c r="AC90" i="40"/>
  <c r="AE90" i="40" s="1"/>
  <c r="Y90" i="40"/>
  <c r="AA90" i="40" s="1"/>
  <c r="U90" i="40"/>
  <c r="W90" i="40" s="1"/>
  <c r="M90" i="40"/>
  <c r="O90" i="40" s="1"/>
  <c r="Q90" i="40"/>
  <c r="S90" i="40" s="1"/>
  <c r="H86" i="40"/>
  <c r="AC86" i="40"/>
  <c r="AE86" i="40" s="1"/>
  <c r="Y86" i="40"/>
  <c r="AA86" i="40" s="1"/>
  <c r="U86" i="40"/>
  <c r="W86" i="40" s="1"/>
  <c r="M86" i="40"/>
  <c r="O86" i="40" s="1"/>
  <c r="Q86" i="40"/>
  <c r="S86" i="40" s="1"/>
  <c r="H82" i="40"/>
  <c r="AC82" i="40"/>
  <c r="AE82" i="40" s="1"/>
  <c r="Y82" i="40"/>
  <c r="AA82" i="40" s="1"/>
  <c r="U82" i="40"/>
  <c r="W82" i="40" s="1"/>
  <c r="Q82" i="40"/>
  <c r="S82" i="40" s="1"/>
  <c r="M82" i="40"/>
  <c r="O82" i="40" s="1"/>
  <c r="H78" i="40"/>
  <c r="AC78" i="40"/>
  <c r="AE78" i="40" s="1"/>
  <c r="Y78" i="40"/>
  <c r="AA78" i="40" s="1"/>
  <c r="U78" i="40"/>
  <c r="W78" i="40" s="1"/>
  <c r="Q78" i="40"/>
  <c r="S78" i="40" s="1"/>
  <c r="M78" i="40"/>
  <c r="O78" i="40" s="1"/>
  <c r="H74" i="40"/>
  <c r="AC74" i="40"/>
  <c r="AE74" i="40" s="1"/>
  <c r="Y74" i="40"/>
  <c r="AA74" i="40" s="1"/>
  <c r="U74" i="40"/>
  <c r="W74" i="40" s="1"/>
  <c r="M74" i="40"/>
  <c r="O74" i="40" s="1"/>
  <c r="Q74" i="40"/>
  <c r="S74" i="40" s="1"/>
  <c r="P71" i="40"/>
  <c r="AC71" i="40"/>
  <c r="AE71" i="40" s="1"/>
  <c r="Q71" i="40"/>
  <c r="S71" i="40" s="1"/>
  <c r="U71" i="40"/>
  <c r="W71" i="40" s="1"/>
  <c r="Y71" i="40"/>
  <c r="AA71" i="40" s="1"/>
  <c r="M71" i="40"/>
  <c r="O71" i="40" s="1"/>
  <c r="L91" i="40"/>
  <c r="L75" i="40"/>
  <c r="H104" i="40"/>
  <c r="P20" i="40"/>
  <c r="H84" i="40"/>
  <c r="L107" i="40"/>
  <c r="T91" i="40"/>
  <c r="H112" i="40"/>
  <c r="H92" i="40"/>
  <c r="H80" i="40"/>
  <c r="L88" i="40"/>
  <c r="P59" i="40"/>
  <c r="T36" i="40"/>
  <c r="X4" i="40"/>
  <c r="H63" i="40"/>
  <c r="H37" i="40"/>
  <c r="H19" i="40"/>
  <c r="H100" i="40"/>
  <c r="L99" i="40"/>
  <c r="L83" i="40"/>
  <c r="P91" i="40"/>
  <c r="T68" i="40"/>
  <c r="X36" i="40"/>
  <c r="H43" i="40"/>
  <c r="H108" i="40"/>
  <c r="H96" i="40"/>
  <c r="H76" i="40"/>
  <c r="P4" i="40"/>
  <c r="T69" i="40"/>
  <c r="X99" i="40"/>
  <c r="L35" i="40"/>
  <c r="AB52" i="40"/>
  <c r="L55" i="40"/>
  <c r="L43" i="40"/>
  <c r="P36" i="40"/>
  <c r="P68" i="40"/>
  <c r="P99" i="40"/>
  <c r="T100" i="40"/>
  <c r="X19" i="40"/>
  <c r="X52" i="40"/>
  <c r="AB3" i="40"/>
  <c r="AB68" i="40"/>
  <c r="L48" i="40"/>
  <c r="P35" i="40"/>
  <c r="L111" i="40"/>
  <c r="L103" i="40"/>
  <c r="L95" i="40"/>
  <c r="L87" i="40"/>
  <c r="L79" i="40"/>
  <c r="L71" i="40"/>
  <c r="L52" i="40"/>
  <c r="L27" i="40"/>
  <c r="L11" i="40"/>
  <c r="P11" i="40"/>
  <c r="P27" i="40"/>
  <c r="P43" i="40"/>
  <c r="P75" i="40"/>
  <c r="P107" i="40"/>
  <c r="T79" i="40"/>
  <c r="T101" i="40"/>
  <c r="X20" i="40"/>
  <c r="X68" i="40"/>
  <c r="AB19" i="40"/>
  <c r="AB83" i="40"/>
  <c r="H35" i="40"/>
  <c r="L108" i="40"/>
  <c r="L100" i="40"/>
  <c r="L92" i="40"/>
  <c r="L84" i="40"/>
  <c r="L76" i="40"/>
  <c r="L68" i="40"/>
  <c r="L59" i="40"/>
  <c r="L39" i="40"/>
  <c r="L19" i="40"/>
  <c r="P3" i="40"/>
  <c r="P19" i="40"/>
  <c r="P52" i="40"/>
  <c r="P83" i="40"/>
  <c r="T4" i="40"/>
  <c r="T27" i="40"/>
  <c r="T59" i="40"/>
  <c r="T89" i="40"/>
  <c r="X3" i="40"/>
  <c r="X35" i="40"/>
  <c r="X83" i="40"/>
  <c r="AB35" i="40"/>
  <c r="AB99" i="40"/>
  <c r="H15" i="40"/>
  <c r="AB15" i="40"/>
  <c r="X15" i="40"/>
  <c r="H12" i="40"/>
  <c r="L12" i="40"/>
  <c r="T12" i="40"/>
  <c r="H9" i="40"/>
  <c r="AB9" i="40"/>
  <c r="X9" i="40"/>
  <c r="P9" i="40"/>
  <c r="L9" i="40"/>
  <c r="H6" i="40"/>
  <c r="AB6" i="40"/>
  <c r="X6" i="40"/>
  <c r="T6" i="40"/>
  <c r="P6" i="40"/>
  <c r="AB114" i="40"/>
  <c r="X114" i="40"/>
  <c r="T114" i="40"/>
  <c r="P114" i="40"/>
  <c r="AB112" i="40"/>
  <c r="X112" i="40"/>
  <c r="T112" i="40"/>
  <c r="AB110" i="40"/>
  <c r="X110" i="40"/>
  <c r="T110" i="40"/>
  <c r="P110" i="40"/>
  <c r="AB106" i="40"/>
  <c r="X106" i="40"/>
  <c r="T106" i="40"/>
  <c r="P106" i="40"/>
  <c r="AB104" i="40"/>
  <c r="X104" i="40"/>
  <c r="T104" i="40"/>
  <c r="AB102" i="40"/>
  <c r="X102" i="40"/>
  <c r="T102" i="40"/>
  <c r="P102" i="40"/>
  <c r="AB98" i="40"/>
  <c r="X98" i="40"/>
  <c r="T98" i="40"/>
  <c r="P98" i="40"/>
  <c r="AB96" i="40"/>
  <c r="X96" i="40"/>
  <c r="AB94" i="40"/>
  <c r="X94" i="40"/>
  <c r="T94" i="40"/>
  <c r="P94" i="40"/>
  <c r="AB90" i="40"/>
  <c r="X90" i="40"/>
  <c r="T90" i="40"/>
  <c r="P90" i="40"/>
  <c r="AB88" i="40"/>
  <c r="X88" i="40"/>
  <c r="T88" i="40"/>
  <c r="AB86" i="40"/>
  <c r="X86" i="40"/>
  <c r="T86" i="40"/>
  <c r="P86" i="40"/>
  <c r="AB82" i="40"/>
  <c r="X82" i="40"/>
  <c r="T82" i="40"/>
  <c r="P82" i="40"/>
  <c r="AB80" i="40"/>
  <c r="X80" i="40"/>
  <c r="AB78" i="40"/>
  <c r="X78" i="40"/>
  <c r="T78" i="40"/>
  <c r="P78" i="40"/>
  <c r="AB74" i="40"/>
  <c r="X74" i="40"/>
  <c r="T74" i="40"/>
  <c r="P74" i="40"/>
  <c r="AB72" i="40"/>
  <c r="X72" i="40"/>
  <c r="T72" i="40"/>
  <c r="AB70" i="40"/>
  <c r="X70" i="40"/>
  <c r="T70" i="40"/>
  <c r="P70" i="40"/>
  <c r="L67" i="40"/>
  <c r="L51" i="40"/>
  <c r="AB61" i="40"/>
  <c r="X61" i="40"/>
  <c r="T61" i="40"/>
  <c r="P61" i="40"/>
  <c r="H57" i="40"/>
  <c r="AB57" i="40"/>
  <c r="X57" i="40"/>
  <c r="P57" i="40"/>
  <c r="H54" i="40"/>
  <c r="AB54" i="40"/>
  <c r="X54" i="40"/>
  <c r="T54" i="40"/>
  <c r="P54" i="40"/>
  <c r="H47" i="40"/>
  <c r="AB47" i="40"/>
  <c r="X47" i="40"/>
  <c r="H44" i="40"/>
  <c r="T44" i="40"/>
  <c r="H41" i="40"/>
  <c r="AB41" i="40"/>
  <c r="X41" i="40"/>
  <c r="P41" i="40"/>
  <c r="H38" i="40"/>
  <c r="AB38" i="40"/>
  <c r="X38" i="40"/>
  <c r="T38" i="40"/>
  <c r="P38" i="40"/>
  <c r="H32" i="40"/>
  <c r="AB32" i="40"/>
  <c r="X32" i="40"/>
  <c r="L32" i="40"/>
  <c r="H26" i="40"/>
  <c r="AB26" i="40"/>
  <c r="X26" i="40"/>
  <c r="T26" i="40"/>
  <c r="P26" i="40"/>
  <c r="AB23" i="40"/>
  <c r="X23" i="40"/>
  <c r="T23" i="40"/>
  <c r="H16" i="40"/>
  <c r="AB16" i="40"/>
  <c r="X16" i="40"/>
  <c r="L16" i="40"/>
  <c r="AB13" i="40"/>
  <c r="X13" i="40"/>
  <c r="T13" i="40"/>
  <c r="P13" i="40"/>
  <c r="L13" i="40"/>
  <c r="H10" i="40"/>
  <c r="AB10" i="40"/>
  <c r="X10" i="40"/>
  <c r="T10" i="40"/>
  <c r="P10" i="40"/>
  <c r="AB7" i="40"/>
  <c r="X7" i="40"/>
  <c r="T7" i="40"/>
  <c r="L44" i="40"/>
  <c r="P51" i="40"/>
  <c r="P67" i="40"/>
  <c r="T47" i="40"/>
  <c r="T57" i="40"/>
  <c r="X51" i="40"/>
  <c r="X67" i="40"/>
  <c r="AB51" i="40"/>
  <c r="AB67" i="40"/>
  <c r="H3" i="40"/>
  <c r="T3" i="40"/>
  <c r="H66" i="40"/>
  <c r="AB66" i="40"/>
  <c r="X66" i="40"/>
  <c r="T66" i="40"/>
  <c r="P66" i="40"/>
  <c r="AB63" i="40"/>
  <c r="X63" i="40"/>
  <c r="H60" i="40"/>
  <c r="T60" i="40"/>
  <c r="H56" i="40"/>
  <c r="AB56" i="40"/>
  <c r="X56" i="40"/>
  <c r="T56" i="40"/>
  <c r="H53" i="40"/>
  <c r="AB53" i="40"/>
  <c r="X53" i="40"/>
  <c r="P53" i="40"/>
  <c r="H50" i="40"/>
  <c r="AB50" i="40"/>
  <c r="X50" i="40"/>
  <c r="T50" i="40"/>
  <c r="P50" i="40"/>
  <c r="H46" i="40"/>
  <c r="AB46" i="40"/>
  <c r="X46" i="40"/>
  <c r="T46" i="40"/>
  <c r="P46" i="40"/>
  <c r="H40" i="40"/>
  <c r="AB40" i="40"/>
  <c r="X40" i="40"/>
  <c r="T40" i="40"/>
  <c r="AB29" i="40"/>
  <c r="X29" i="40"/>
  <c r="T29" i="40"/>
  <c r="P29" i="40"/>
  <c r="L29" i="40"/>
  <c r="H25" i="40"/>
  <c r="AB25" i="40"/>
  <c r="X25" i="40"/>
  <c r="P25" i="40"/>
  <c r="L25" i="40"/>
  <c r="H22" i="40"/>
  <c r="AB22" i="40"/>
  <c r="X22" i="40"/>
  <c r="T22" i="40"/>
  <c r="P22" i="40"/>
  <c r="L26" i="40"/>
  <c r="L10" i="40"/>
  <c r="P44" i="40"/>
  <c r="P76" i="40"/>
  <c r="P84" i="40"/>
  <c r="P92" i="40"/>
  <c r="P100" i="40"/>
  <c r="P108" i="40"/>
  <c r="T80" i="40"/>
  <c r="X84" i="40"/>
  <c r="X100" i="40"/>
  <c r="AB20" i="40"/>
  <c r="AB36" i="40"/>
  <c r="AB84" i="40"/>
  <c r="H65" i="40"/>
  <c r="AB65" i="40"/>
  <c r="X65" i="40"/>
  <c r="T65" i="40"/>
  <c r="P65" i="40"/>
  <c r="H62" i="40"/>
  <c r="AB62" i="40"/>
  <c r="X62" i="40"/>
  <c r="T62" i="40"/>
  <c r="P62" i="40"/>
  <c r="H55" i="40"/>
  <c r="H49" i="40"/>
  <c r="AB49" i="40"/>
  <c r="X49" i="40"/>
  <c r="T49" i="40"/>
  <c r="P49" i="40"/>
  <c r="H39" i="40"/>
  <c r="AB37" i="40"/>
  <c r="X37" i="40"/>
  <c r="P37" i="40"/>
  <c r="L37" i="40"/>
  <c r="H34" i="40"/>
  <c r="AB34" i="40"/>
  <c r="X34" i="40"/>
  <c r="T34" i="40"/>
  <c r="P34" i="40"/>
  <c r="AB31" i="40"/>
  <c r="X31" i="40"/>
  <c r="H28" i="40"/>
  <c r="L28" i="40"/>
  <c r="T28" i="40"/>
  <c r="H24" i="40"/>
  <c r="AB24" i="40"/>
  <c r="X24" i="40"/>
  <c r="T24" i="40"/>
  <c r="L24" i="40"/>
  <c r="H21" i="40"/>
  <c r="AB21" i="40"/>
  <c r="X21" i="40"/>
  <c r="P21" i="40"/>
  <c r="L21" i="40"/>
  <c r="H18" i="40"/>
  <c r="AB18" i="40"/>
  <c r="X18" i="40"/>
  <c r="T18" i="40"/>
  <c r="P18" i="40"/>
  <c r="H14" i="40"/>
  <c r="AB14" i="40"/>
  <c r="X14" i="40"/>
  <c r="T14" i="40"/>
  <c r="P14" i="40"/>
  <c r="H11" i="40"/>
  <c r="H8" i="40"/>
  <c r="AB8" i="40"/>
  <c r="X8" i="40"/>
  <c r="T8" i="40"/>
  <c r="L8" i="40"/>
  <c r="H5" i="40"/>
  <c r="AB5" i="40"/>
  <c r="X5" i="40"/>
  <c r="P5" i="40"/>
  <c r="L5" i="40"/>
  <c r="H111" i="40"/>
  <c r="H107" i="40"/>
  <c r="H103" i="40"/>
  <c r="H99" i="40"/>
  <c r="H95" i="40"/>
  <c r="H91" i="40"/>
  <c r="H87" i="40"/>
  <c r="H83" i="40"/>
  <c r="H79" i="40"/>
  <c r="H75" i="40"/>
  <c r="H73" i="40"/>
  <c r="H71" i="40"/>
  <c r="L114" i="40"/>
  <c r="L110" i="40"/>
  <c r="L106" i="40"/>
  <c r="L102" i="40"/>
  <c r="L98" i="40"/>
  <c r="L94" i="40"/>
  <c r="L90" i="40"/>
  <c r="L86" i="40"/>
  <c r="L82" i="40"/>
  <c r="L78" i="40"/>
  <c r="L74" i="40"/>
  <c r="L70" i="40"/>
  <c r="L66" i="40"/>
  <c r="L62" i="40"/>
  <c r="L54" i="40"/>
  <c r="L50" i="40"/>
  <c r="L46" i="40"/>
  <c r="L38" i="40"/>
  <c r="L31" i="40"/>
  <c r="L23" i="40"/>
  <c r="L15" i="40"/>
  <c r="L7" i="40"/>
  <c r="P7" i="40"/>
  <c r="P15" i="40"/>
  <c r="P23" i="40"/>
  <c r="P31" i="40"/>
  <c r="P47" i="40"/>
  <c r="P63" i="40"/>
  <c r="P95" i="40"/>
  <c r="T9" i="40"/>
  <c r="T31" i="40"/>
  <c r="T41" i="40"/>
  <c r="T52" i="40"/>
  <c r="T63" i="40"/>
  <c r="T107" i="40"/>
  <c r="X11" i="40"/>
  <c r="X27" i="40"/>
  <c r="X43" i="40"/>
  <c r="X59" i="40"/>
  <c r="X75" i="40"/>
  <c r="X91" i="40"/>
  <c r="X107" i="40"/>
  <c r="AB11" i="40"/>
  <c r="AB27" i="40"/>
  <c r="AB43" i="40"/>
  <c r="AB59" i="40"/>
  <c r="AB75" i="40"/>
  <c r="P12" i="40"/>
  <c r="P60" i="40"/>
  <c r="T16" i="40"/>
  <c r="H67" i="40"/>
  <c r="H64" i="40"/>
  <c r="AB64" i="40"/>
  <c r="X64" i="40"/>
  <c r="H61" i="40"/>
  <c r="H58" i="40"/>
  <c r="AB58" i="40"/>
  <c r="X58" i="40"/>
  <c r="T58" i="40"/>
  <c r="P58" i="40"/>
  <c r="AB55" i="40"/>
  <c r="X55" i="40"/>
  <c r="T55" i="40"/>
  <c r="H51" i="40"/>
  <c r="H48" i="40"/>
  <c r="AB48" i="40"/>
  <c r="X48" i="40"/>
  <c r="AB45" i="40"/>
  <c r="X45" i="40"/>
  <c r="T45" i="40"/>
  <c r="P45" i="40"/>
  <c r="H42" i="40"/>
  <c r="AB42" i="40"/>
  <c r="X42" i="40"/>
  <c r="T42" i="40"/>
  <c r="P42" i="40"/>
  <c r="AB39" i="40"/>
  <c r="X39" i="40"/>
  <c r="T39" i="40"/>
  <c r="H33" i="40"/>
  <c r="AB33" i="40"/>
  <c r="X33" i="40"/>
  <c r="T33" i="40"/>
  <c r="P33" i="40"/>
  <c r="L33" i="40"/>
  <c r="H30" i="40"/>
  <c r="AB30" i="40"/>
  <c r="X30" i="40"/>
  <c r="T30" i="40"/>
  <c r="P30" i="40"/>
  <c r="H23" i="40"/>
  <c r="H20" i="40"/>
  <c r="L20" i="40"/>
  <c r="H17" i="40"/>
  <c r="AB17" i="40"/>
  <c r="X17" i="40"/>
  <c r="T17" i="40"/>
  <c r="P17" i="40"/>
  <c r="L17" i="40"/>
  <c r="H13" i="40"/>
  <c r="H7" i="40"/>
  <c r="H4" i="40"/>
  <c r="L4" i="40"/>
  <c r="AB113" i="40"/>
  <c r="X113" i="40"/>
  <c r="T113" i="40"/>
  <c r="P113" i="40"/>
  <c r="AB111" i="40"/>
  <c r="X111" i="40"/>
  <c r="T111" i="40"/>
  <c r="AB109" i="40"/>
  <c r="X109" i="40"/>
  <c r="T109" i="40"/>
  <c r="P109" i="40"/>
  <c r="AB105" i="40"/>
  <c r="X105" i="40"/>
  <c r="T105" i="40"/>
  <c r="P105" i="40"/>
  <c r="AB103" i="40"/>
  <c r="X103" i="40"/>
  <c r="T103" i="40"/>
  <c r="AB101" i="40"/>
  <c r="X101" i="40"/>
  <c r="P101" i="40"/>
  <c r="AB97" i="40"/>
  <c r="X97" i="40"/>
  <c r="T97" i="40"/>
  <c r="P97" i="40"/>
  <c r="AB95" i="40"/>
  <c r="X95" i="40"/>
  <c r="AB93" i="40"/>
  <c r="X93" i="40"/>
  <c r="T93" i="40"/>
  <c r="P93" i="40"/>
  <c r="AB89" i="40"/>
  <c r="X89" i="40"/>
  <c r="P89" i="40"/>
  <c r="AB87" i="40"/>
  <c r="X87" i="40"/>
  <c r="T87" i="40"/>
  <c r="AB85" i="40"/>
  <c r="X85" i="40"/>
  <c r="P85" i="40"/>
  <c r="AB81" i="40"/>
  <c r="X81" i="40"/>
  <c r="T81" i="40"/>
  <c r="P81" i="40"/>
  <c r="AB79" i="40"/>
  <c r="X79" i="40"/>
  <c r="AB77" i="40"/>
  <c r="X77" i="40"/>
  <c r="T77" i="40"/>
  <c r="P77" i="40"/>
  <c r="AB73" i="40"/>
  <c r="X73" i="40"/>
  <c r="P73" i="40"/>
  <c r="AB71" i="40"/>
  <c r="X71" i="40"/>
  <c r="T71" i="40"/>
  <c r="AB69" i="40"/>
  <c r="X69" i="40"/>
  <c r="P69" i="40"/>
  <c r="L113" i="40"/>
  <c r="L109" i="40"/>
  <c r="L105" i="40"/>
  <c r="L101" i="40"/>
  <c r="L97" i="40"/>
  <c r="L93" i="40"/>
  <c r="L89" i="40"/>
  <c r="L85" i="40"/>
  <c r="L81" i="40"/>
  <c r="L77" i="40"/>
  <c r="L73" i="40"/>
  <c r="L69" i="40"/>
  <c r="L61" i="40"/>
  <c r="L57" i="40"/>
  <c r="L53" i="40"/>
  <c r="L45" i="40"/>
  <c r="L41" i="40"/>
  <c r="L36" i="40"/>
  <c r="L30" i="40"/>
  <c r="L22" i="40"/>
  <c r="L6" i="40"/>
  <c r="P16" i="40"/>
  <c r="P32" i="40"/>
  <c r="P40" i="40"/>
  <c r="P48" i="40"/>
  <c r="P56" i="40"/>
  <c r="P64" i="40"/>
  <c r="P72" i="40"/>
  <c r="P80" i="40"/>
  <c r="P88" i="40"/>
  <c r="P96" i="40"/>
  <c r="P104" i="40"/>
  <c r="P112" i="40"/>
  <c r="T21" i="40"/>
  <c r="T32" i="40"/>
  <c r="T53" i="40"/>
  <c r="T64" i="40"/>
  <c r="T85" i="40"/>
  <c r="T96" i="40"/>
  <c r="T108" i="40"/>
  <c r="X12" i="40"/>
  <c r="X28" i="40"/>
  <c r="X44" i="40"/>
  <c r="X60" i="40"/>
  <c r="X76" i="40"/>
  <c r="X92" i="40"/>
  <c r="X108" i="40"/>
  <c r="AB12" i="40"/>
  <c r="AB28" i="40"/>
  <c r="AB44" i="40"/>
  <c r="AB60" i="40"/>
  <c r="AB76" i="40"/>
  <c r="AB92" i="40"/>
  <c r="AE99" i="28"/>
  <c r="AE100" i="28" l="1"/>
  <c r="AE101" i="28" s="1"/>
  <c r="AE102" i="28" s="1"/>
  <c r="AE103" i="28" s="1"/>
  <c r="AE104" i="28" s="1"/>
  <c r="AE105" i="28" s="1"/>
  <c r="AE106" i="28" s="1"/>
  <c r="AE107" i="28" s="1"/>
  <c r="AE108" i="28" s="1"/>
  <c r="AE109" i="28" s="1"/>
  <c r="AE110" i="28" s="1"/>
  <c r="AE111" i="28" s="1"/>
  <c r="AE112" i="28" s="1"/>
  <c r="AE113" i="28" s="1"/>
  <c r="AE114" i="28" s="1"/>
  <c r="AE115" i="28" s="1"/>
  <c r="AE116" i="28" s="1"/>
  <c r="AE117" i="28" s="1"/>
  <c r="AE118" i="28" s="1"/>
  <c r="AE119" i="28" s="1"/>
  <c r="AE120" i="28" s="1"/>
  <c r="AE121" i="28" s="1"/>
  <c r="AE122" i="28" s="1"/>
  <c r="AE123" i="28" s="1"/>
  <c r="AE124" i="28" s="1"/>
  <c r="AE125" i="28" s="1"/>
  <c r="AE126" i="28" s="1"/>
  <c r="AE127" i="28" s="1"/>
  <c r="AE128" i="28" s="1"/>
  <c r="AE129" i="28" s="1"/>
  <c r="AE130" i="28" s="1"/>
  <c r="AE131" i="28" s="1"/>
  <c r="AE132" i="28" s="1"/>
  <c r="AE133" i="28" s="1"/>
  <c r="AE134" i="28" s="1"/>
  <c r="AE135" i="28" s="1"/>
  <c r="AE136" i="28" s="1"/>
  <c r="AE137" i="28" s="1"/>
  <c r="AE138" i="28" s="1"/>
  <c r="AE139" i="28" s="1"/>
  <c r="AE140" i="28" s="1"/>
  <c r="AE141" i="28" s="1"/>
  <c r="AE142" i="28" s="1"/>
  <c r="AE143" i="28" s="1"/>
  <c r="AE144" i="28" s="1"/>
  <c r="AE145" i="28" s="1"/>
  <c r="AE146" i="28" s="1"/>
  <c r="AE147" i="28" s="1"/>
  <c r="AE148" i="28" s="1"/>
  <c r="AE149" i="28" s="1"/>
  <c r="AE150" i="28" s="1"/>
  <c r="AE151" i="28" s="1"/>
  <c r="AE152" i="28" s="1"/>
  <c r="AE153" i="28" s="1"/>
  <c r="AE154" i="28" s="1"/>
  <c r="AE155" i="28" s="1"/>
  <c r="AE156" i="28" s="1"/>
  <c r="AE157" i="28" s="1"/>
  <c r="AE158" i="28" s="1"/>
  <c r="AE159" i="28" s="1"/>
  <c r="AE160" i="28" s="1"/>
  <c r="AE161" i="28" s="1"/>
  <c r="AE162" i="28" s="1"/>
  <c r="AE163" i="28" s="1"/>
  <c r="AE164" i="28" s="1"/>
  <c r="AE165" i="28" s="1"/>
  <c r="AE166" i="28" s="1"/>
  <c r="AE167" i="28" s="1"/>
  <c r="AE168" i="28" s="1"/>
  <c r="AE169" i="28" s="1"/>
  <c r="AE170" i="28" s="1"/>
  <c r="AE171" i="28" s="1"/>
  <c r="AE172" i="28" s="1"/>
  <c r="AE173" i="28" s="1"/>
  <c r="AE174" i="28" s="1"/>
  <c r="AE175" i="28" s="1"/>
  <c r="AE176" i="28" s="1"/>
  <c r="AE177" i="28" s="1"/>
  <c r="AE178" i="28" s="1"/>
  <c r="AE179" i="28" s="1"/>
  <c r="AE180" i="28" s="1"/>
  <c r="AE181" i="28" s="1"/>
  <c r="AE182" i="28" s="1"/>
  <c r="AE183" i="28" s="1"/>
  <c r="AE184" i="28" s="1"/>
  <c r="AE185" i="28" s="1"/>
  <c r="AE186" i="28" s="1"/>
  <c r="AE187" i="28" s="1"/>
  <c r="AE188" i="28" s="1"/>
  <c r="AE189" i="28" s="1"/>
  <c r="AE190" i="28" s="1"/>
  <c r="AE191" i="28" s="1"/>
  <c r="AE192" i="28" s="1"/>
  <c r="AE193" i="28" s="1"/>
  <c r="AE194" i="28" s="1"/>
  <c r="AE195" i="28" s="1"/>
  <c r="AE196" i="28" s="1"/>
  <c r="AE197" i="28" s="1"/>
  <c r="AE198" i="28" s="1"/>
  <c r="AE199" i="28" s="1"/>
  <c r="AE200" i="28" s="1"/>
  <c r="AE201" i="28" s="1"/>
  <c r="AE202" i="28" s="1"/>
  <c r="AE203" i="28" s="1"/>
  <c r="AE204" i="28" s="1"/>
  <c r="AE205" i="28" s="1"/>
  <c r="AE206" i="28" s="1"/>
  <c r="AE207" i="28" s="1"/>
  <c r="AE208" i="28" s="1"/>
  <c r="AE209" i="28" s="1"/>
  <c r="AE210" i="28" s="1"/>
  <c r="AE211" i="28" s="1"/>
  <c r="AE212" i="28" s="1"/>
  <c r="AE213" i="28" s="1"/>
  <c r="AE214" i="28" s="1"/>
  <c r="AE215" i="28" s="1"/>
  <c r="AE216" i="28" s="1"/>
  <c r="AE217" i="28" s="1"/>
  <c r="AE218" i="28" s="1"/>
  <c r="AE219" i="28" s="1"/>
  <c r="AE220" i="28" s="1"/>
  <c r="AE221" i="28" s="1"/>
  <c r="AE222" i="28" s="1"/>
  <c r="AE223" i="28" s="1"/>
  <c r="AE224" i="28" s="1"/>
  <c r="AE225" i="28" s="1"/>
  <c r="AE226" i="28" s="1"/>
  <c r="AE227" i="28" s="1"/>
  <c r="AE228" i="28" s="1"/>
  <c r="AE229" i="28" s="1"/>
  <c r="AE230" i="28" s="1"/>
  <c r="AE231" i="28" s="1"/>
  <c r="AE232" i="28" s="1"/>
  <c r="AE233" i="28" s="1"/>
  <c r="AE234" i="28" s="1"/>
  <c r="AE235" i="28" s="1"/>
  <c r="AE236" i="28" s="1"/>
  <c r="AE237" i="28" s="1"/>
  <c r="AE238" i="28" s="1"/>
  <c r="AE239" i="28" s="1"/>
  <c r="AE240" i="28" s="1"/>
  <c r="AE241" i="28" s="1"/>
  <c r="AE242" i="28" s="1"/>
  <c r="AE243" i="28" s="1"/>
  <c r="AE244" i="28" s="1"/>
  <c r="AE245" i="28" s="1"/>
  <c r="AE246" i="28" s="1"/>
  <c r="AE247" i="28" s="1"/>
  <c r="AE248" i="28" s="1"/>
  <c r="AE249" i="28" s="1"/>
  <c r="AE250" i="28" s="1"/>
  <c r="AE251" i="28" s="1"/>
  <c r="AE252" i="28" s="1"/>
  <c r="AE253" i="28" s="1"/>
  <c r="AE254" i="28" s="1"/>
  <c r="AE255" i="28" s="1"/>
  <c r="AE256" i="28" s="1"/>
  <c r="AE257" i="28" s="1"/>
  <c r="AE258" i="28" s="1"/>
  <c r="AE259" i="28" s="1"/>
  <c r="AE260" i="28" s="1"/>
  <c r="AE261" i="28" s="1"/>
  <c r="AE262" i="28" s="1"/>
  <c r="AE263" i="28" s="1"/>
  <c r="AE264" i="28" s="1"/>
  <c r="AE265" i="28" s="1"/>
  <c r="AE266" i="28" s="1"/>
  <c r="AE267" i="28" s="1"/>
  <c r="AE268" i="28" s="1"/>
  <c r="AE269" i="28" s="1"/>
  <c r="AE270" i="28" s="1"/>
  <c r="AE271" i="28" s="1"/>
  <c r="AE272" i="28" s="1"/>
  <c r="AE273" i="28" s="1"/>
  <c r="AE274" i="28" s="1"/>
  <c r="AE275" i="28" s="1"/>
  <c r="AE276" i="28" s="1"/>
  <c r="AE277" i="28" s="1"/>
  <c r="AE278" i="28" s="1"/>
  <c r="AE279" i="28" s="1"/>
  <c r="AE280" i="28" s="1"/>
  <c r="AE281" i="28" s="1"/>
  <c r="AE282" i="28" s="1"/>
  <c r="AE283" i="28" s="1"/>
  <c r="AE284" i="28" s="1"/>
  <c r="AE285" i="28" s="1"/>
  <c r="AE286" i="28" s="1"/>
  <c r="AE287" i="28" s="1"/>
  <c r="AE288" i="28" s="1"/>
  <c r="AE289" i="28" s="1"/>
  <c r="AE290" i="28" s="1"/>
  <c r="AE291" i="28" s="1"/>
  <c r="AE292" i="28" s="1"/>
  <c r="AE293" i="28" s="1"/>
  <c r="AE294" i="28" s="1"/>
  <c r="AE295" i="28" s="1"/>
  <c r="AE296" i="28" s="1"/>
  <c r="AE297" i="28" s="1"/>
  <c r="AE298" i="28" s="1"/>
  <c r="AE299" i="28" s="1"/>
  <c r="AE300" i="28" s="1"/>
  <c r="AE301" i="28" s="1"/>
  <c r="AE302" i="28" s="1"/>
  <c r="AE303" i="28" s="1"/>
  <c r="AE304" i="28" s="1"/>
  <c r="AE305" i="28" s="1"/>
  <c r="AE306" i="28" s="1"/>
  <c r="AE307" i="28" s="1"/>
  <c r="AE308" i="28" s="1"/>
  <c r="AE309" i="28" s="1"/>
  <c r="AE310" i="28" s="1"/>
  <c r="AE311" i="28" s="1"/>
  <c r="AE312" i="28" s="1"/>
  <c r="AE313" i="28" s="1"/>
  <c r="AE314" i="28" s="1"/>
  <c r="AE315" i="28" s="1"/>
  <c r="AE316" i="28" s="1"/>
  <c r="AE317" i="28" s="1"/>
  <c r="AE318" i="28" s="1"/>
  <c r="AE319" i="28" s="1"/>
  <c r="AE320" i="28" s="1"/>
  <c r="AE321" i="28" s="1"/>
  <c r="AE322" i="28" s="1"/>
  <c r="AE323" i="28" s="1"/>
  <c r="AE324" i="28" s="1"/>
  <c r="AE325" i="28" s="1"/>
  <c r="AE326" i="28" s="1"/>
  <c r="AE327" i="28" s="1"/>
  <c r="AE328" i="28" s="1"/>
  <c r="AE329" i="28" s="1"/>
  <c r="AE330" i="28" s="1"/>
  <c r="AE331" i="28" s="1"/>
  <c r="AE332" i="28" s="1"/>
  <c r="AE333" i="28" s="1"/>
  <c r="AE334" i="28" s="1"/>
  <c r="AE335" i="28" s="1"/>
  <c r="AE336" i="28" s="1"/>
  <c r="AE337" i="28" s="1"/>
  <c r="AE338" i="28" s="1"/>
  <c r="K64" i="40"/>
  <c r="K52" i="40"/>
  <c r="K86" i="40"/>
  <c r="K102" i="40"/>
  <c r="K7" i="40"/>
  <c r="K11" i="40"/>
  <c r="K27" i="40"/>
  <c r="K51" i="40"/>
  <c r="K5" i="40"/>
  <c r="K70" i="40"/>
  <c r="K34" i="40"/>
  <c r="K42" i="40"/>
  <c r="K58" i="40"/>
  <c r="K72" i="40"/>
  <c r="K79" i="40"/>
  <c r="K12" i="40"/>
  <c r="K16" i="40"/>
  <c r="K19" i="40"/>
  <c r="K43" i="40"/>
  <c r="K41" i="40"/>
  <c r="K73" i="40"/>
  <c r="K113" i="40"/>
  <c r="K48" i="40"/>
  <c r="K56" i="40"/>
  <c r="K60" i="40"/>
  <c r="K82" i="40"/>
  <c r="K98" i="40"/>
  <c r="K114" i="40"/>
  <c r="K59" i="40"/>
  <c r="K88" i="40"/>
  <c r="K96" i="40"/>
  <c r="K104" i="40"/>
  <c r="K108" i="40"/>
  <c r="K112" i="40"/>
  <c r="K9" i="40"/>
  <c r="K21" i="40"/>
  <c r="K33" i="40"/>
  <c r="K45" i="40"/>
  <c r="K57" i="40"/>
  <c r="K10" i="40"/>
  <c r="K14" i="40"/>
  <c r="K46" i="40"/>
  <c r="K87" i="40"/>
  <c r="K103" i="40"/>
  <c r="K111" i="40"/>
  <c r="K4" i="40"/>
  <c r="K8" i="40"/>
  <c r="K74" i="40"/>
  <c r="K90" i="40"/>
  <c r="K106" i="40"/>
  <c r="K15" i="40"/>
  <c r="K31" i="40"/>
  <c r="K47" i="40"/>
  <c r="K55" i="40"/>
  <c r="K63" i="40"/>
  <c r="K80" i="40"/>
  <c r="K13" i="40"/>
  <c r="K25" i="40"/>
  <c r="K37" i="40"/>
  <c r="K53" i="40"/>
  <c r="K61" i="40"/>
  <c r="K65" i="40"/>
  <c r="K3" i="40"/>
  <c r="K85" i="40"/>
  <c r="K101" i="40"/>
  <c r="K22" i="40"/>
  <c r="K26" i="40"/>
  <c r="K50" i="40"/>
  <c r="K62" i="40"/>
  <c r="K75" i="40"/>
  <c r="K83" i="40"/>
  <c r="K91" i="40"/>
  <c r="K95" i="40"/>
  <c r="K99" i="40"/>
  <c r="K20" i="40"/>
  <c r="K28" i="40"/>
  <c r="K36" i="40"/>
  <c r="K40" i="40"/>
  <c r="K44" i="40"/>
  <c r="K68" i="40"/>
  <c r="K71" i="40"/>
  <c r="K78" i="40"/>
  <c r="K94" i="40"/>
  <c r="K110" i="40"/>
  <c r="K23" i="40"/>
  <c r="K35" i="40"/>
  <c r="K39" i="40"/>
  <c r="K67" i="40"/>
  <c r="K69" i="40"/>
  <c r="K76" i="40"/>
  <c r="K84" i="40"/>
  <c r="K92" i="40"/>
  <c r="K100" i="40"/>
  <c r="K17" i="40"/>
  <c r="K29" i="40"/>
  <c r="K49" i="40"/>
  <c r="K77" i="40"/>
  <c r="K81" i="40"/>
  <c r="K89" i="40"/>
  <c r="K93" i="40"/>
  <c r="K97" i="40"/>
  <c r="K105" i="40"/>
  <c r="K109" i="40"/>
  <c r="K6" i="40"/>
  <c r="K18" i="40"/>
  <c r="K30" i="40"/>
  <c r="K38" i="40"/>
  <c r="K54" i="40"/>
  <c r="K66" i="40"/>
  <c r="K107" i="40"/>
  <c r="K24" i="40"/>
  <c r="K32" i="40"/>
  <c r="A287" i="28"/>
  <c r="A288" i="28"/>
  <c r="A302" i="28"/>
  <c r="A244" i="28"/>
  <c r="A242" i="28"/>
  <c r="AE339" i="28" l="1"/>
  <c r="A263" i="28"/>
  <c r="A272" i="28"/>
  <c r="A273" i="28"/>
  <c r="A274" i="28"/>
  <c r="A275" i="28"/>
  <c r="A251" i="28"/>
  <c r="A252" i="28"/>
  <c r="A284" i="28"/>
  <c r="A291" i="28"/>
  <c r="A292" i="28"/>
  <c r="A240" i="28"/>
  <c r="AE340" i="28" l="1"/>
  <c r="A228" i="28"/>
  <c r="A229" i="28"/>
  <c r="AE341" i="28" l="1"/>
  <c r="A191" i="28"/>
  <c r="AE342" i="28" l="1"/>
  <c r="A184" i="28"/>
  <c r="A99" i="28"/>
  <c r="A100" i="28"/>
  <c r="A101" i="28"/>
  <c r="A102" i="28"/>
  <c r="A103" i="28"/>
  <c r="A104" i="28"/>
  <c r="A105" i="28"/>
  <c r="A106" i="28"/>
  <c r="A107" i="28"/>
  <c r="A108" i="28"/>
  <c r="A109" i="28"/>
  <c r="A110" i="28"/>
  <c r="A111" i="28"/>
  <c r="A112" i="28"/>
  <c r="A113" i="28"/>
  <c r="A114" i="28"/>
  <c r="A115" i="28"/>
  <c r="A116" i="28"/>
  <c r="A117" i="28"/>
  <c r="A118" i="28"/>
  <c r="A119" i="28"/>
  <c r="A120" i="28"/>
  <c r="A121" i="28"/>
  <c r="A122" i="28"/>
  <c r="A123" i="28"/>
  <c r="A124" i="28"/>
  <c r="A125" i="28"/>
  <c r="A126" i="28"/>
  <c r="A127" i="28"/>
  <c r="A128" i="28"/>
  <c r="A129" i="28"/>
  <c r="A130" i="28"/>
  <c r="A131" i="28"/>
  <c r="A132" i="28"/>
  <c r="A133" i="28"/>
  <c r="A134" i="28"/>
  <c r="A135" i="28"/>
  <c r="A136" i="28"/>
  <c r="A137" i="28"/>
  <c r="A138" i="28"/>
  <c r="A139" i="28"/>
  <c r="A140" i="28"/>
  <c r="A141" i="28"/>
  <c r="A142" i="28"/>
  <c r="A143" i="28"/>
  <c r="A144" i="28"/>
  <c r="A145" i="28"/>
  <c r="A146" i="28"/>
  <c r="A147" i="28"/>
  <c r="A148" i="28"/>
  <c r="A149" i="28"/>
  <c r="A150" i="28"/>
  <c r="A151" i="28"/>
  <c r="A152" i="28"/>
  <c r="A153" i="28"/>
  <c r="A154" i="28"/>
  <c r="A155" i="28"/>
  <c r="A156" i="28"/>
  <c r="A157" i="28"/>
  <c r="A158" i="28"/>
  <c r="A159" i="28"/>
  <c r="A160" i="28"/>
  <c r="A161" i="28"/>
  <c r="A162" i="28"/>
  <c r="A163" i="28"/>
  <c r="A164" i="28"/>
  <c r="A165" i="28"/>
  <c r="A166" i="28"/>
  <c r="A167" i="28"/>
  <c r="A168" i="28"/>
  <c r="A169" i="28"/>
  <c r="A170" i="28"/>
  <c r="A171" i="28"/>
  <c r="A172" i="28"/>
  <c r="A173" i="28"/>
  <c r="A174" i="28"/>
  <c r="A175" i="28"/>
  <c r="A176" i="28"/>
  <c r="A177" i="28"/>
  <c r="A178" i="28"/>
  <c r="A179" i="28"/>
  <c r="A180" i="28"/>
  <c r="A181" i="28"/>
  <c r="A182" i="28"/>
  <c r="A183" i="28"/>
  <c r="A185" i="28"/>
  <c r="A186" i="28"/>
  <c r="A187" i="28"/>
  <c r="A188" i="28"/>
  <c r="A189" i="28"/>
  <c r="A190" i="28"/>
  <c r="A192" i="28"/>
  <c r="A193" i="28"/>
  <c r="A194" i="28"/>
  <c r="A195" i="28"/>
  <c r="A196" i="28"/>
  <c r="A197" i="28"/>
  <c r="A198" i="28"/>
  <c r="A199" i="28"/>
  <c r="A200" i="28"/>
  <c r="A202" i="28"/>
  <c r="A203" i="28"/>
  <c r="A204" i="28"/>
  <c r="A205" i="28"/>
  <c r="A207" i="28"/>
  <c r="A208" i="28"/>
  <c r="A209" i="28"/>
  <c r="A210" i="28"/>
  <c r="A211" i="28"/>
  <c r="A212" i="28"/>
  <c r="A213" i="28"/>
  <c r="A214" i="28"/>
  <c r="A216" i="28"/>
  <c r="A217" i="28"/>
  <c r="A218" i="28"/>
  <c r="A219" i="28"/>
  <c r="A220" i="28"/>
  <c r="A221" i="28"/>
  <c r="A222" i="28"/>
  <c r="A223" i="28"/>
  <c r="A224" i="28"/>
  <c r="A225" i="28"/>
  <c r="A226" i="28"/>
  <c r="A227" i="28"/>
  <c r="A230" i="28"/>
  <c r="A231" i="28"/>
  <c r="A232" i="28"/>
  <c r="A233" i="28"/>
  <c r="A234" i="28"/>
  <c r="A235" i="28"/>
  <c r="A236" i="28"/>
  <c r="A238" i="28"/>
  <c r="A237" i="28"/>
  <c r="A239" i="28"/>
  <c r="A241" i="28"/>
  <c r="A243" i="28"/>
  <c r="A245" i="28"/>
  <c r="A246" i="28"/>
  <c r="A247" i="28"/>
  <c r="A248" i="28"/>
  <c r="A249" i="28"/>
  <c r="A250" i="28"/>
  <c r="A253" i="28"/>
  <c r="A254" i="28"/>
  <c r="A255" i="28"/>
  <c r="A256" i="28"/>
  <c r="A257" i="28"/>
  <c r="A258" i="28"/>
  <c r="A259" i="28"/>
  <c r="A260" i="28"/>
  <c r="A261" i="28"/>
  <c r="A262" i="28"/>
  <c r="A264" i="28"/>
  <c r="A265" i="28"/>
  <c r="A266" i="28"/>
  <c r="A267" i="28"/>
  <c r="A268" i="28"/>
  <c r="A269" i="28"/>
  <c r="A270" i="28"/>
  <c r="A271" i="28"/>
  <c r="A276" i="28"/>
  <c r="A277" i="28"/>
  <c r="A278" i="28"/>
  <c r="A279" i="28"/>
  <c r="A280" i="28"/>
  <c r="A281" i="28"/>
  <c r="A282" i="28"/>
  <c r="A283" i="28"/>
  <c r="A285" i="28"/>
  <c r="A286" i="28"/>
  <c r="A289" i="28"/>
  <c r="A290" i="28"/>
  <c r="A293" i="28"/>
  <c r="A294" i="28"/>
  <c r="A295" i="28"/>
  <c r="A296" i="28"/>
  <c r="A297" i="28"/>
  <c r="A298" i="28"/>
  <c r="A299" i="28"/>
  <c r="A300" i="28"/>
  <c r="A301" i="28"/>
  <c r="A303" i="28"/>
  <c r="A304" i="28"/>
  <c r="A305" i="28"/>
  <c r="A306" i="28"/>
  <c r="A98" i="28"/>
  <c r="L1760" i="29" l="1"/>
  <c r="M1760" i="29" s="1"/>
  <c r="N1781" i="29"/>
  <c r="O1781" i="29" s="1"/>
  <c r="P1799" i="29"/>
  <c r="Q1799" i="29" s="1"/>
  <c r="N1805" i="29"/>
  <c r="O1805" i="29" s="1"/>
  <c r="P1810" i="29"/>
  <c r="Q1810" i="29" s="1"/>
  <c r="L1816" i="29"/>
  <c r="M1816" i="29" s="1"/>
  <c r="N1821" i="29"/>
  <c r="O1821" i="29" s="1"/>
  <c r="P1826" i="29"/>
  <c r="Q1826" i="29" s="1"/>
  <c r="N1829" i="29"/>
  <c r="O1829" i="29" s="1"/>
  <c r="P1830" i="29"/>
  <c r="Q1830" i="29" s="1"/>
  <c r="L1832" i="29"/>
  <c r="M1832" i="29" s="1"/>
  <c r="N1833" i="29"/>
  <c r="O1833" i="29" s="1"/>
  <c r="P1834" i="29"/>
  <c r="Q1834" i="29" s="1"/>
  <c r="L1836" i="29"/>
  <c r="M1836" i="29" s="1"/>
  <c r="N1837" i="29"/>
  <c r="O1837" i="29" s="1"/>
  <c r="P1838" i="29"/>
  <c r="Q1838" i="29" s="1"/>
  <c r="L1840" i="29"/>
  <c r="M1840" i="29" s="1"/>
  <c r="N1841" i="29"/>
  <c r="O1841" i="29" s="1"/>
  <c r="P1842" i="29"/>
  <c r="Q1842" i="29" s="1"/>
  <c r="L1844" i="29"/>
  <c r="M1844" i="29" s="1"/>
  <c r="N1845" i="29"/>
  <c r="O1845" i="29" s="1"/>
  <c r="P1846" i="29"/>
  <c r="Q1846" i="29" s="1"/>
  <c r="L1848" i="29"/>
  <c r="M1848" i="29" s="1"/>
  <c r="N1849" i="29"/>
  <c r="O1849" i="29" s="1"/>
  <c r="P1850" i="29"/>
  <c r="Q1850" i="29" s="1"/>
  <c r="L1852" i="29"/>
  <c r="M1852" i="29" s="1"/>
  <c r="N1853" i="29"/>
  <c r="O1853" i="29" s="1"/>
  <c r="P1854" i="29"/>
  <c r="Q1854" i="29" s="1"/>
  <c r="L1856" i="29"/>
  <c r="M1856" i="29" s="1"/>
  <c r="N1857" i="29"/>
  <c r="O1857" i="29" s="1"/>
  <c r="P1858" i="29"/>
  <c r="Q1858" i="29" s="1"/>
  <c r="L1860" i="29"/>
  <c r="M1860" i="29" s="1"/>
  <c r="N1861" i="29"/>
  <c r="O1861" i="29" s="1"/>
  <c r="P1862" i="29"/>
  <c r="Q1862" i="29" s="1"/>
  <c r="L1864" i="29"/>
  <c r="M1864" i="29" s="1"/>
  <c r="N1865" i="29"/>
  <c r="O1865" i="29" s="1"/>
  <c r="P1866" i="29"/>
  <c r="Q1866" i="29" s="1"/>
  <c r="L1868" i="29"/>
  <c r="M1868" i="29" s="1"/>
  <c r="N1869" i="29"/>
  <c r="O1869" i="29" s="1"/>
  <c r="P1870" i="29"/>
  <c r="Q1870" i="29" s="1"/>
  <c r="L1872" i="29"/>
  <c r="M1872" i="29" s="1"/>
  <c r="N1873" i="29"/>
  <c r="O1873" i="29" s="1"/>
  <c r="P1874" i="29"/>
  <c r="Q1874" i="29" s="1"/>
  <c r="L1876" i="29"/>
  <c r="M1876" i="29" s="1"/>
  <c r="N1877" i="29"/>
  <c r="O1877" i="29" s="1"/>
  <c r="P1878" i="29"/>
  <c r="Q1878" i="29" s="1"/>
  <c r="L1880" i="29"/>
  <c r="M1880" i="29" s="1"/>
  <c r="N1881" i="29"/>
  <c r="O1881" i="29" s="1"/>
  <c r="P1882" i="29"/>
  <c r="Q1882" i="29" s="1"/>
  <c r="L1884" i="29"/>
  <c r="M1884" i="29" s="1"/>
  <c r="N1885" i="29"/>
  <c r="O1885" i="29" s="1"/>
  <c r="P1886" i="29"/>
  <c r="Q1886" i="29" s="1"/>
  <c r="L1888" i="29"/>
  <c r="M1888" i="29" s="1"/>
  <c r="N1889" i="29"/>
  <c r="O1889" i="29" s="1"/>
  <c r="P1890" i="29"/>
  <c r="Q1890" i="29" s="1"/>
  <c r="L1892" i="29"/>
  <c r="M1892" i="29" s="1"/>
  <c r="N1893" i="29"/>
  <c r="O1893" i="29" s="1"/>
  <c r="P1894" i="29"/>
  <c r="Q1894" i="29" s="1"/>
  <c r="L1896" i="29"/>
  <c r="M1896" i="29" s="1"/>
  <c r="N1897" i="29"/>
  <c r="O1897" i="29" s="1"/>
  <c r="P1898" i="29"/>
  <c r="Q1898" i="29" s="1"/>
  <c r="L1900" i="29"/>
  <c r="M1900" i="29" s="1"/>
  <c r="N1901" i="29"/>
  <c r="O1901" i="29" s="1"/>
  <c r="P1902" i="29"/>
  <c r="Q1902" i="29" s="1"/>
  <c r="L1904" i="29"/>
  <c r="M1904" i="29" s="1"/>
  <c r="N1905" i="29"/>
  <c r="O1905" i="29" s="1"/>
  <c r="P1906" i="29"/>
  <c r="Q1906" i="29" s="1"/>
  <c r="L1908" i="29"/>
  <c r="M1908" i="29" s="1"/>
  <c r="N1765" i="29"/>
  <c r="O1765" i="29" s="1"/>
  <c r="P1786" i="29"/>
  <c r="Q1786" i="29" s="1"/>
  <c r="N1801" i="29"/>
  <c r="O1801" i="29" s="1"/>
  <c r="P1806" i="29"/>
  <c r="Q1806" i="29" s="1"/>
  <c r="L1812" i="29"/>
  <c r="M1812" i="29" s="1"/>
  <c r="N1817" i="29"/>
  <c r="O1817" i="29" s="1"/>
  <c r="P1822" i="29"/>
  <c r="Q1822" i="29" s="1"/>
  <c r="L1828" i="29"/>
  <c r="M1828" i="29" s="1"/>
  <c r="P1829" i="29"/>
  <c r="Q1829" i="29" s="1"/>
  <c r="L1831" i="29"/>
  <c r="M1831" i="29" s="1"/>
  <c r="N1832" i="29"/>
  <c r="O1832" i="29" s="1"/>
  <c r="P1833" i="29"/>
  <c r="Q1833" i="29" s="1"/>
  <c r="L1835" i="29"/>
  <c r="M1835" i="29" s="1"/>
  <c r="N1836" i="29"/>
  <c r="O1836" i="29" s="1"/>
  <c r="P1837" i="29"/>
  <c r="Q1837" i="29" s="1"/>
  <c r="L1839" i="29"/>
  <c r="M1839" i="29" s="1"/>
  <c r="N1840" i="29"/>
  <c r="O1840" i="29" s="1"/>
  <c r="P1841" i="29"/>
  <c r="Q1841" i="29" s="1"/>
  <c r="L1843" i="29"/>
  <c r="M1843" i="29" s="1"/>
  <c r="N1844" i="29"/>
  <c r="O1844" i="29" s="1"/>
  <c r="P1845" i="29"/>
  <c r="Q1845" i="29" s="1"/>
  <c r="L1847" i="29"/>
  <c r="M1847" i="29" s="1"/>
  <c r="N1848" i="29"/>
  <c r="O1848" i="29" s="1"/>
  <c r="P1849" i="29"/>
  <c r="Q1849" i="29" s="1"/>
  <c r="L1851" i="29"/>
  <c r="M1851" i="29" s="1"/>
  <c r="N1852" i="29"/>
  <c r="O1852" i="29" s="1"/>
  <c r="P1853" i="29"/>
  <c r="Q1853" i="29" s="1"/>
  <c r="L1855" i="29"/>
  <c r="M1855" i="29" s="1"/>
  <c r="N1856" i="29"/>
  <c r="O1856" i="29" s="1"/>
  <c r="P1857" i="29"/>
  <c r="Q1857" i="29" s="1"/>
  <c r="L1859" i="29"/>
  <c r="M1859" i="29" s="1"/>
  <c r="N1860" i="29"/>
  <c r="O1860" i="29" s="1"/>
  <c r="P1861" i="29"/>
  <c r="Q1861" i="29" s="1"/>
  <c r="L1863" i="29"/>
  <c r="M1863" i="29" s="1"/>
  <c r="N1864" i="29"/>
  <c r="O1864" i="29" s="1"/>
  <c r="P1865" i="29"/>
  <c r="Q1865" i="29" s="1"/>
  <c r="L1867" i="29"/>
  <c r="M1867" i="29" s="1"/>
  <c r="N1868" i="29"/>
  <c r="O1868" i="29" s="1"/>
  <c r="P1869" i="29"/>
  <c r="Q1869" i="29" s="1"/>
  <c r="L1871" i="29"/>
  <c r="M1871" i="29" s="1"/>
  <c r="N1872" i="29"/>
  <c r="O1872" i="29" s="1"/>
  <c r="P1873" i="29"/>
  <c r="Q1873" i="29" s="1"/>
  <c r="L1875" i="29"/>
  <c r="M1875" i="29" s="1"/>
  <c r="N1876" i="29"/>
  <c r="O1876" i="29" s="1"/>
  <c r="P1877" i="29"/>
  <c r="Q1877" i="29" s="1"/>
  <c r="L1879" i="29"/>
  <c r="M1879" i="29" s="1"/>
  <c r="N1880" i="29"/>
  <c r="O1880" i="29" s="1"/>
  <c r="P1881" i="29"/>
  <c r="Q1881" i="29" s="1"/>
  <c r="L1883" i="29"/>
  <c r="M1883" i="29" s="1"/>
  <c r="N1884" i="29"/>
  <c r="O1884" i="29" s="1"/>
  <c r="P1885" i="29"/>
  <c r="Q1885" i="29" s="1"/>
  <c r="L1887" i="29"/>
  <c r="M1887" i="29" s="1"/>
  <c r="N1888" i="29"/>
  <c r="O1888" i="29" s="1"/>
  <c r="P1889" i="29"/>
  <c r="Q1889" i="29" s="1"/>
  <c r="L1891" i="29"/>
  <c r="M1891" i="29" s="1"/>
  <c r="N1892" i="29"/>
  <c r="O1892" i="29" s="1"/>
  <c r="P1893" i="29"/>
  <c r="Q1893" i="29" s="1"/>
  <c r="L1895" i="29"/>
  <c r="M1895" i="29" s="1"/>
  <c r="N1896" i="29"/>
  <c r="O1896" i="29" s="1"/>
  <c r="P1897" i="29"/>
  <c r="Q1897" i="29" s="1"/>
  <c r="L1899" i="29"/>
  <c r="M1899" i="29" s="1"/>
  <c r="N1900" i="29"/>
  <c r="O1900" i="29" s="1"/>
  <c r="P1901" i="29"/>
  <c r="Q1901" i="29" s="1"/>
  <c r="L1903" i="29"/>
  <c r="M1903" i="29" s="1"/>
  <c r="N1904" i="29"/>
  <c r="O1904" i="29" s="1"/>
  <c r="P1905" i="29"/>
  <c r="Q1905" i="29" s="1"/>
  <c r="L1907" i="29"/>
  <c r="M1907" i="29" s="1"/>
  <c r="N1908" i="29"/>
  <c r="O1908" i="29" s="1"/>
  <c r="P1909" i="29"/>
  <c r="Q1909" i="29" s="1"/>
  <c r="L1911" i="29"/>
  <c r="M1911" i="29" s="1"/>
  <c r="N1912" i="29"/>
  <c r="O1912" i="29" s="1"/>
  <c r="P1913" i="29"/>
  <c r="Q1913" i="29" s="1"/>
  <c r="L1915" i="29"/>
  <c r="M1915" i="29" s="1"/>
  <c r="N1916" i="29"/>
  <c r="O1916" i="29" s="1"/>
  <c r="P1917" i="29"/>
  <c r="Q1917" i="29" s="1"/>
  <c r="L1919" i="29"/>
  <c r="M1919" i="29" s="1"/>
  <c r="N1920" i="29"/>
  <c r="O1920" i="29" s="1"/>
  <c r="P1921" i="29"/>
  <c r="Q1921" i="29" s="1"/>
  <c r="L1923" i="29"/>
  <c r="M1923" i="29" s="1"/>
  <c r="N1924" i="29"/>
  <c r="O1924" i="29" s="1"/>
  <c r="P1925" i="29"/>
  <c r="Q1925" i="29" s="1"/>
  <c r="L1927" i="29"/>
  <c r="M1927" i="29" s="1"/>
  <c r="N1928" i="29"/>
  <c r="O1928" i="29" s="1"/>
  <c r="P1929" i="29"/>
  <c r="Q1929" i="29" s="1"/>
  <c r="P1728" i="29"/>
  <c r="Q1728" i="29" s="1"/>
  <c r="P1770" i="29"/>
  <c r="Q1770" i="29" s="1"/>
  <c r="L1792" i="29"/>
  <c r="M1792" i="29" s="1"/>
  <c r="P1802" i="29"/>
  <c r="Q1802" i="29" s="1"/>
  <c r="L1808" i="29"/>
  <c r="M1808" i="29" s="1"/>
  <c r="N1813" i="29"/>
  <c r="O1813" i="29" s="1"/>
  <c r="P1818" i="29"/>
  <c r="Q1818" i="29" s="1"/>
  <c r="L1824" i="29"/>
  <c r="M1824" i="29" s="1"/>
  <c r="P1828" i="29"/>
  <c r="Q1828" i="29" s="1"/>
  <c r="L1830" i="29"/>
  <c r="M1830" i="29" s="1"/>
  <c r="N1831" i="29"/>
  <c r="O1831" i="29" s="1"/>
  <c r="P1832" i="29"/>
  <c r="Q1832" i="29" s="1"/>
  <c r="L1834" i="29"/>
  <c r="M1834" i="29" s="1"/>
  <c r="N1835" i="29"/>
  <c r="O1835" i="29" s="1"/>
  <c r="P1836" i="29"/>
  <c r="Q1836" i="29" s="1"/>
  <c r="L1838" i="29"/>
  <c r="M1838" i="29" s="1"/>
  <c r="N1839" i="29"/>
  <c r="O1839" i="29" s="1"/>
  <c r="P1840" i="29"/>
  <c r="Q1840" i="29" s="1"/>
  <c r="L1842" i="29"/>
  <c r="M1842" i="29" s="1"/>
  <c r="N1843" i="29"/>
  <c r="O1843" i="29" s="1"/>
  <c r="P1844" i="29"/>
  <c r="Q1844" i="29" s="1"/>
  <c r="L1846" i="29"/>
  <c r="M1846" i="29" s="1"/>
  <c r="N1847" i="29"/>
  <c r="O1847" i="29" s="1"/>
  <c r="P1848" i="29"/>
  <c r="Q1848" i="29" s="1"/>
  <c r="L1850" i="29"/>
  <c r="M1850" i="29" s="1"/>
  <c r="N1851" i="29"/>
  <c r="O1851" i="29" s="1"/>
  <c r="P1852" i="29"/>
  <c r="Q1852" i="29" s="1"/>
  <c r="L1854" i="29"/>
  <c r="M1854" i="29" s="1"/>
  <c r="N1855" i="29"/>
  <c r="O1855" i="29" s="1"/>
  <c r="P1856" i="29"/>
  <c r="Q1856" i="29" s="1"/>
  <c r="L1858" i="29"/>
  <c r="M1858" i="29" s="1"/>
  <c r="N1859" i="29"/>
  <c r="O1859" i="29" s="1"/>
  <c r="P1860" i="29"/>
  <c r="Q1860" i="29" s="1"/>
  <c r="L1862" i="29"/>
  <c r="M1862" i="29" s="1"/>
  <c r="N1863" i="29"/>
  <c r="O1863" i="29" s="1"/>
  <c r="P1864" i="29"/>
  <c r="Q1864" i="29" s="1"/>
  <c r="L1866" i="29"/>
  <c r="M1866" i="29" s="1"/>
  <c r="N1867" i="29"/>
  <c r="O1867" i="29" s="1"/>
  <c r="P1868" i="29"/>
  <c r="Q1868" i="29" s="1"/>
  <c r="L1870" i="29"/>
  <c r="M1870" i="29" s="1"/>
  <c r="N1871" i="29"/>
  <c r="O1871" i="29" s="1"/>
  <c r="P1872" i="29"/>
  <c r="Q1872" i="29" s="1"/>
  <c r="L1874" i="29"/>
  <c r="M1874" i="29" s="1"/>
  <c r="N1875" i="29"/>
  <c r="O1875" i="29" s="1"/>
  <c r="P1876" i="29"/>
  <c r="Q1876" i="29" s="1"/>
  <c r="L1878" i="29"/>
  <c r="M1878" i="29" s="1"/>
  <c r="N1879" i="29"/>
  <c r="O1879" i="29" s="1"/>
  <c r="P1880" i="29"/>
  <c r="Q1880" i="29" s="1"/>
  <c r="L1882" i="29"/>
  <c r="M1882" i="29" s="1"/>
  <c r="N1883" i="29"/>
  <c r="O1883" i="29" s="1"/>
  <c r="P1884" i="29"/>
  <c r="Q1884" i="29" s="1"/>
  <c r="L1886" i="29"/>
  <c r="M1886" i="29" s="1"/>
  <c r="N1887" i="29"/>
  <c r="O1887" i="29" s="1"/>
  <c r="P1888" i="29"/>
  <c r="Q1888" i="29" s="1"/>
  <c r="L1890" i="29"/>
  <c r="M1890" i="29" s="1"/>
  <c r="N1891" i="29"/>
  <c r="O1891" i="29" s="1"/>
  <c r="P1892" i="29"/>
  <c r="Q1892" i="29" s="1"/>
  <c r="L1894" i="29"/>
  <c r="M1894" i="29" s="1"/>
  <c r="N1895" i="29"/>
  <c r="O1895" i="29" s="1"/>
  <c r="P1896" i="29"/>
  <c r="Q1896" i="29" s="1"/>
  <c r="L1898" i="29"/>
  <c r="M1898" i="29" s="1"/>
  <c r="N1899" i="29"/>
  <c r="O1899" i="29" s="1"/>
  <c r="P1900" i="29"/>
  <c r="Q1900" i="29" s="1"/>
  <c r="L1902" i="29"/>
  <c r="M1902" i="29" s="1"/>
  <c r="N1903" i="29"/>
  <c r="O1903" i="29" s="1"/>
  <c r="P1904" i="29"/>
  <c r="Q1904" i="29" s="1"/>
  <c r="L1906" i="29"/>
  <c r="M1906" i="29" s="1"/>
  <c r="N1907" i="29"/>
  <c r="O1907" i="29" s="1"/>
  <c r="P1908" i="29"/>
  <c r="Q1908" i="29" s="1"/>
  <c r="L1910" i="29"/>
  <c r="M1910" i="29" s="1"/>
  <c r="N1911" i="29"/>
  <c r="O1911" i="29" s="1"/>
  <c r="P1912" i="29"/>
  <c r="Q1912" i="29" s="1"/>
  <c r="L1914" i="29"/>
  <c r="M1914" i="29" s="1"/>
  <c r="N1915" i="29"/>
  <c r="O1915" i="29" s="1"/>
  <c r="P1916" i="29"/>
  <c r="Q1916" i="29" s="1"/>
  <c r="L1918" i="29"/>
  <c r="M1918" i="29" s="1"/>
  <c r="N1919" i="29"/>
  <c r="O1919" i="29" s="1"/>
  <c r="P1920" i="29"/>
  <c r="Q1920" i="29" s="1"/>
  <c r="L1922" i="29"/>
  <c r="M1922" i="29" s="1"/>
  <c r="N1923" i="29"/>
  <c r="O1923" i="29" s="1"/>
  <c r="P1924" i="29"/>
  <c r="Q1924" i="29" s="1"/>
  <c r="L1926" i="29"/>
  <c r="M1926" i="29" s="1"/>
  <c r="N1927" i="29"/>
  <c r="O1927" i="29" s="1"/>
  <c r="P1928" i="29"/>
  <c r="Q1928" i="29" s="1"/>
  <c r="L1804" i="29"/>
  <c r="M1804" i="29" s="1"/>
  <c r="N1825" i="29"/>
  <c r="O1825" i="29" s="1"/>
  <c r="L1833" i="29"/>
  <c r="M1833" i="29" s="1"/>
  <c r="N1838" i="29"/>
  <c r="O1838" i="29" s="1"/>
  <c r="P1843" i="29"/>
  <c r="Q1843" i="29" s="1"/>
  <c r="L1849" i="29"/>
  <c r="M1849" i="29" s="1"/>
  <c r="N1854" i="29"/>
  <c r="O1854" i="29" s="1"/>
  <c r="P1859" i="29"/>
  <c r="Q1859" i="29" s="1"/>
  <c r="L1865" i="29"/>
  <c r="M1865" i="29" s="1"/>
  <c r="N1870" i="29"/>
  <c r="O1870" i="29" s="1"/>
  <c r="P1875" i="29"/>
  <c r="Q1875" i="29" s="1"/>
  <c r="L1881" i="29"/>
  <c r="M1881" i="29" s="1"/>
  <c r="N1886" i="29"/>
  <c r="O1886" i="29" s="1"/>
  <c r="P1891" i="29"/>
  <c r="Q1891" i="29" s="1"/>
  <c r="L1897" i="29"/>
  <c r="M1897" i="29" s="1"/>
  <c r="N1902" i="29"/>
  <c r="O1902" i="29" s="1"/>
  <c r="P1907" i="29"/>
  <c r="Q1907" i="29" s="1"/>
  <c r="P1910" i="29"/>
  <c r="Q1910" i="29" s="1"/>
  <c r="N1913" i="29"/>
  <c r="O1913" i="29" s="1"/>
  <c r="L1916" i="29"/>
  <c r="M1916" i="29" s="1"/>
  <c r="P1918" i="29"/>
  <c r="Q1918" i="29" s="1"/>
  <c r="N1921" i="29"/>
  <c r="O1921" i="29" s="1"/>
  <c r="L1924" i="29"/>
  <c r="M1924" i="29" s="1"/>
  <c r="P1926" i="29"/>
  <c r="Q1926" i="29" s="1"/>
  <c r="N1929" i="29"/>
  <c r="O1929" i="29" s="1"/>
  <c r="L1931" i="29"/>
  <c r="M1931" i="29" s="1"/>
  <c r="N1932" i="29"/>
  <c r="O1932" i="29" s="1"/>
  <c r="P1933" i="29"/>
  <c r="Q1933" i="29" s="1"/>
  <c r="L1935" i="29"/>
  <c r="M1935" i="29" s="1"/>
  <c r="N1936" i="29"/>
  <c r="O1936" i="29" s="1"/>
  <c r="P1937" i="29"/>
  <c r="Q1937" i="29" s="1"/>
  <c r="L1939" i="29"/>
  <c r="M1939" i="29" s="1"/>
  <c r="N1940" i="29"/>
  <c r="O1940" i="29" s="1"/>
  <c r="P1941" i="29"/>
  <c r="Q1941" i="29" s="1"/>
  <c r="L1943" i="29"/>
  <c r="M1943" i="29" s="1"/>
  <c r="N1944" i="29"/>
  <c r="O1944" i="29" s="1"/>
  <c r="P1945" i="29"/>
  <c r="Q1945" i="29" s="1"/>
  <c r="L1947" i="29"/>
  <c r="M1947" i="29" s="1"/>
  <c r="N1948" i="29"/>
  <c r="O1948" i="29" s="1"/>
  <c r="P1949" i="29"/>
  <c r="Q1949" i="29" s="1"/>
  <c r="L1951" i="29"/>
  <c r="M1951" i="29" s="1"/>
  <c r="N1952" i="29"/>
  <c r="O1952" i="29" s="1"/>
  <c r="P1953" i="29"/>
  <c r="Q1953" i="29" s="1"/>
  <c r="L1955" i="29"/>
  <c r="M1955" i="29" s="1"/>
  <c r="N1956" i="29"/>
  <c r="O1956" i="29" s="1"/>
  <c r="P1957" i="29"/>
  <c r="Q1957" i="29" s="1"/>
  <c r="L1959" i="29"/>
  <c r="M1959" i="29" s="1"/>
  <c r="N1960" i="29"/>
  <c r="O1960" i="29" s="1"/>
  <c r="P1961" i="29"/>
  <c r="Q1961" i="29" s="1"/>
  <c r="L1963" i="29"/>
  <c r="M1963" i="29" s="1"/>
  <c r="N1964" i="29"/>
  <c r="O1964" i="29" s="1"/>
  <c r="P1965" i="29"/>
  <c r="Q1965" i="29" s="1"/>
  <c r="L1967" i="29"/>
  <c r="M1967" i="29" s="1"/>
  <c r="N1968" i="29"/>
  <c r="O1968" i="29" s="1"/>
  <c r="P1969" i="29"/>
  <c r="Q1969" i="29" s="1"/>
  <c r="L1971" i="29"/>
  <c r="M1971" i="29" s="1"/>
  <c r="N1972" i="29"/>
  <c r="O1972" i="29" s="1"/>
  <c r="P1973" i="29"/>
  <c r="Q1973" i="29" s="1"/>
  <c r="L1975" i="29"/>
  <c r="M1975" i="29" s="1"/>
  <c r="N1976" i="29"/>
  <c r="O1976" i="29" s="1"/>
  <c r="P1977" i="29"/>
  <c r="Q1977" i="29" s="1"/>
  <c r="L1979" i="29"/>
  <c r="M1979" i="29" s="1"/>
  <c r="N1980" i="29"/>
  <c r="O1980" i="29" s="1"/>
  <c r="P1981" i="29"/>
  <c r="Q1981" i="29" s="1"/>
  <c r="L1983" i="29"/>
  <c r="M1983" i="29" s="1"/>
  <c r="N1984" i="29"/>
  <c r="O1984" i="29" s="1"/>
  <c r="P1985" i="29"/>
  <c r="Q1985" i="29" s="1"/>
  <c r="L1987" i="29"/>
  <c r="M1987" i="29" s="1"/>
  <c r="N1988" i="29"/>
  <c r="O1988" i="29" s="1"/>
  <c r="P1989" i="29"/>
  <c r="Q1989" i="29" s="1"/>
  <c r="L1991" i="29"/>
  <c r="M1991" i="29" s="1"/>
  <c r="N1992" i="29"/>
  <c r="O1992" i="29" s="1"/>
  <c r="P1993" i="29"/>
  <c r="Q1993" i="29" s="1"/>
  <c r="L1995" i="29"/>
  <c r="M1995" i="29" s="1"/>
  <c r="N1996" i="29"/>
  <c r="O1996" i="29" s="1"/>
  <c r="P1997" i="29"/>
  <c r="Q1997" i="29" s="1"/>
  <c r="L1999" i="29"/>
  <c r="M1999" i="29" s="1"/>
  <c r="L1754" i="29"/>
  <c r="M1754" i="29" s="1"/>
  <c r="N1809" i="29"/>
  <c r="O1809" i="29" s="1"/>
  <c r="L1829" i="29"/>
  <c r="M1829" i="29" s="1"/>
  <c r="N1834" i="29"/>
  <c r="O1834" i="29" s="1"/>
  <c r="P1839" i="29"/>
  <c r="Q1839" i="29" s="1"/>
  <c r="L1845" i="29"/>
  <c r="M1845" i="29" s="1"/>
  <c r="N1850" i="29"/>
  <c r="O1850" i="29" s="1"/>
  <c r="P1855" i="29"/>
  <c r="Q1855" i="29" s="1"/>
  <c r="L1861" i="29"/>
  <c r="M1861" i="29" s="1"/>
  <c r="N1866" i="29"/>
  <c r="O1866" i="29" s="1"/>
  <c r="P1871" i="29"/>
  <c r="Q1871" i="29" s="1"/>
  <c r="L1877" i="29"/>
  <c r="M1877" i="29" s="1"/>
  <c r="N1882" i="29"/>
  <c r="O1882" i="29" s="1"/>
  <c r="P1887" i="29"/>
  <c r="Q1887" i="29" s="1"/>
  <c r="L1893" i="29"/>
  <c r="M1893" i="29" s="1"/>
  <c r="N1898" i="29"/>
  <c r="O1898" i="29" s="1"/>
  <c r="P1903" i="29"/>
  <c r="Q1903" i="29" s="1"/>
  <c r="L1909" i="29"/>
  <c r="M1909" i="29" s="1"/>
  <c r="P1911" i="29"/>
  <c r="Q1911" i="29" s="1"/>
  <c r="N1914" i="29"/>
  <c r="O1914" i="29" s="1"/>
  <c r="L1917" i="29"/>
  <c r="M1917" i="29" s="1"/>
  <c r="P1919" i="29"/>
  <c r="Q1919" i="29" s="1"/>
  <c r="N1922" i="29"/>
  <c r="O1922" i="29" s="1"/>
  <c r="L1925" i="29"/>
  <c r="M1925" i="29" s="1"/>
  <c r="P1927" i="29"/>
  <c r="Q1927" i="29" s="1"/>
  <c r="L1930" i="29"/>
  <c r="M1930" i="29" s="1"/>
  <c r="N1931" i="29"/>
  <c r="O1931" i="29" s="1"/>
  <c r="P1932" i="29"/>
  <c r="Q1932" i="29" s="1"/>
  <c r="L1934" i="29"/>
  <c r="M1934" i="29" s="1"/>
  <c r="N1935" i="29"/>
  <c r="O1935" i="29" s="1"/>
  <c r="P1936" i="29"/>
  <c r="Q1936" i="29" s="1"/>
  <c r="L1938" i="29"/>
  <c r="M1938" i="29" s="1"/>
  <c r="N1939" i="29"/>
  <c r="O1939" i="29" s="1"/>
  <c r="P1940" i="29"/>
  <c r="Q1940" i="29" s="1"/>
  <c r="L1942" i="29"/>
  <c r="M1942" i="29" s="1"/>
  <c r="N1943" i="29"/>
  <c r="O1943" i="29" s="1"/>
  <c r="P1944" i="29"/>
  <c r="Q1944" i="29" s="1"/>
  <c r="L1946" i="29"/>
  <c r="M1946" i="29" s="1"/>
  <c r="N1947" i="29"/>
  <c r="O1947" i="29" s="1"/>
  <c r="P1948" i="29"/>
  <c r="Q1948" i="29" s="1"/>
  <c r="L1950" i="29"/>
  <c r="M1950" i="29" s="1"/>
  <c r="N1951" i="29"/>
  <c r="O1951" i="29" s="1"/>
  <c r="P1952" i="29"/>
  <c r="Q1952" i="29" s="1"/>
  <c r="L1954" i="29"/>
  <c r="M1954" i="29" s="1"/>
  <c r="N1955" i="29"/>
  <c r="O1955" i="29" s="1"/>
  <c r="P1956" i="29"/>
  <c r="Q1956" i="29" s="1"/>
  <c r="L1958" i="29"/>
  <c r="M1958" i="29" s="1"/>
  <c r="N1959" i="29"/>
  <c r="O1959" i="29" s="1"/>
  <c r="P1960" i="29"/>
  <c r="Q1960" i="29" s="1"/>
  <c r="L1962" i="29"/>
  <c r="M1962" i="29" s="1"/>
  <c r="N1963" i="29"/>
  <c r="O1963" i="29" s="1"/>
  <c r="P1964" i="29"/>
  <c r="Q1964" i="29" s="1"/>
  <c r="L1966" i="29"/>
  <c r="M1966" i="29" s="1"/>
  <c r="N1967" i="29"/>
  <c r="O1967" i="29" s="1"/>
  <c r="P1968" i="29"/>
  <c r="Q1968" i="29" s="1"/>
  <c r="L1970" i="29"/>
  <c r="M1970" i="29" s="1"/>
  <c r="N1971" i="29"/>
  <c r="O1971" i="29" s="1"/>
  <c r="P1972" i="29"/>
  <c r="Q1972" i="29" s="1"/>
  <c r="L1974" i="29"/>
  <c r="M1974" i="29" s="1"/>
  <c r="N1975" i="29"/>
  <c r="O1975" i="29" s="1"/>
  <c r="P1976" i="29"/>
  <c r="Q1976" i="29" s="1"/>
  <c r="L1978" i="29"/>
  <c r="M1978" i="29" s="1"/>
  <c r="N1979" i="29"/>
  <c r="O1979" i="29" s="1"/>
  <c r="P1980" i="29"/>
  <c r="Q1980" i="29" s="1"/>
  <c r="L1982" i="29"/>
  <c r="M1982" i="29" s="1"/>
  <c r="N1983" i="29"/>
  <c r="O1983" i="29" s="1"/>
  <c r="P1984" i="29"/>
  <c r="Q1984" i="29" s="1"/>
  <c r="L1986" i="29"/>
  <c r="M1986" i="29" s="1"/>
  <c r="N1987" i="29"/>
  <c r="O1987" i="29" s="1"/>
  <c r="P1988" i="29"/>
  <c r="Q1988" i="29" s="1"/>
  <c r="L1990" i="29"/>
  <c r="M1990" i="29" s="1"/>
  <c r="N1991" i="29"/>
  <c r="O1991" i="29" s="1"/>
  <c r="P1992" i="29"/>
  <c r="Q1992" i="29" s="1"/>
  <c r="L1994" i="29"/>
  <c r="M1994" i="29" s="1"/>
  <c r="N1995" i="29"/>
  <c r="O1995" i="29" s="1"/>
  <c r="P1996" i="29"/>
  <c r="Q1996" i="29" s="1"/>
  <c r="L1998" i="29"/>
  <c r="M1998" i="29" s="1"/>
  <c r="N1999" i="29"/>
  <c r="O1999" i="29" s="1"/>
  <c r="P2000" i="29"/>
  <c r="Q2000" i="29" s="1"/>
  <c r="L2002" i="29"/>
  <c r="M2002" i="29" s="1"/>
  <c r="N2003" i="29"/>
  <c r="O2003" i="29" s="1"/>
  <c r="P2004" i="29"/>
  <c r="Q2004" i="29" s="1"/>
  <c r="L2006" i="29"/>
  <c r="M2006" i="29" s="1"/>
  <c r="N2007" i="29"/>
  <c r="O2007" i="29" s="1"/>
  <c r="P2008" i="29"/>
  <c r="Q2008" i="29" s="1"/>
  <c r="L1776" i="29"/>
  <c r="M1776" i="29" s="1"/>
  <c r="P1814" i="29"/>
  <c r="Q1814" i="29" s="1"/>
  <c r="N1830" i="29"/>
  <c r="O1830" i="29" s="1"/>
  <c r="P1835" i="29"/>
  <c r="Q1835" i="29" s="1"/>
  <c r="L1841" i="29"/>
  <c r="M1841" i="29" s="1"/>
  <c r="N1846" i="29"/>
  <c r="O1846" i="29" s="1"/>
  <c r="P1851" i="29"/>
  <c r="Q1851" i="29" s="1"/>
  <c r="L1857" i="29"/>
  <c r="M1857" i="29" s="1"/>
  <c r="N1862" i="29"/>
  <c r="O1862" i="29" s="1"/>
  <c r="P1867" i="29"/>
  <c r="Q1867" i="29" s="1"/>
  <c r="L1873" i="29"/>
  <c r="M1873" i="29" s="1"/>
  <c r="N1878" i="29"/>
  <c r="O1878" i="29" s="1"/>
  <c r="P1883" i="29"/>
  <c r="Q1883" i="29" s="1"/>
  <c r="L1889" i="29"/>
  <c r="M1889" i="29" s="1"/>
  <c r="N1894" i="29"/>
  <c r="O1894" i="29" s="1"/>
  <c r="P1899" i="29"/>
  <c r="Q1899" i="29" s="1"/>
  <c r="L1905" i="29"/>
  <c r="M1905" i="29" s="1"/>
  <c r="N1909" i="29"/>
  <c r="O1909" i="29" s="1"/>
  <c r="L1912" i="29"/>
  <c r="M1912" i="29" s="1"/>
  <c r="P1914" i="29"/>
  <c r="Q1914" i="29" s="1"/>
  <c r="N1917" i="29"/>
  <c r="O1917" i="29" s="1"/>
  <c r="L1920" i="29"/>
  <c r="M1920" i="29" s="1"/>
  <c r="P1922" i="29"/>
  <c r="Q1922" i="29" s="1"/>
  <c r="N1925" i="29"/>
  <c r="O1925" i="29" s="1"/>
  <c r="L1928" i="29"/>
  <c r="M1928" i="29" s="1"/>
  <c r="N1930" i="29"/>
  <c r="O1930" i="29" s="1"/>
  <c r="P1931" i="29"/>
  <c r="Q1931" i="29" s="1"/>
  <c r="L1933" i="29"/>
  <c r="M1933" i="29" s="1"/>
  <c r="N1934" i="29"/>
  <c r="O1934" i="29" s="1"/>
  <c r="P1935" i="29"/>
  <c r="Q1935" i="29" s="1"/>
  <c r="L1937" i="29"/>
  <c r="M1937" i="29" s="1"/>
  <c r="N1938" i="29"/>
  <c r="O1938" i="29" s="1"/>
  <c r="P1939" i="29"/>
  <c r="Q1939" i="29" s="1"/>
  <c r="L1941" i="29"/>
  <c r="M1941" i="29" s="1"/>
  <c r="N1942" i="29"/>
  <c r="O1942" i="29" s="1"/>
  <c r="P1943" i="29"/>
  <c r="Q1943" i="29" s="1"/>
  <c r="L1945" i="29"/>
  <c r="M1945" i="29" s="1"/>
  <c r="N1946" i="29"/>
  <c r="O1946" i="29" s="1"/>
  <c r="P1947" i="29"/>
  <c r="Q1947" i="29" s="1"/>
  <c r="L1949" i="29"/>
  <c r="M1949" i="29" s="1"/>
  <c r="N1950" i="29"/>
  <c r="O1950" i="29" s="1"/>
  <c r="P1951" i="29"/>
  <c r="Q1951" i="29" s="1"/>
  <c r="L1953" i="29"/>
  <c r="M1953" i="29" s="1"/>
  <c r="N1954" i="29"/>
  <c r="O1954" i="29" s="1"/>
  <c r="P1955" i="29"/>
  <c r="Q1955" i="29" s="1"/>
  <c r="L1837" i="29"/>
  <c r="M1837" i="29" s="1"/>
  <c r="N1858" i="29"/>
  <c r="O1858" i="29" s="1"/>
  <c r="P1879" i="29"/>
  <c r="Q1879" i="29" s="1"/>
  <c r="L1901" i="29"/>
  <c r="M1901" i="29" s="1"/>
  <c r="P1915" i="29"/>
  <c r="Q1915" i="29" s="1"/>
  <c r="N1926" i="29"/>
  <c r="O1926" i="29" s="1"/>
  <c r="N1933" i="29"/>
  <c r="O1933" i="29" s="1"/>
  <c r="P1938" i="29"/>
  <c r="Q1938" i="29" s="1"/>
  <c r="L1944" i="29"/>
  <c r="M1944" i="29" s="1"/>
  <c r="N1949" i="29"/>
  <c r="O1949" i="29" s="1"/>
  <c r="P1954" i="29"/>
  <c r="Q1954" i="29" s="1"/>
  <c r="N1958" i="29"/>
  <c r="O1958" i="29" s="1"/>
  <c r="L1961" i="29"/>
  <c r="M1961" i="29" s="1"/>
  <c r="P1963" i="29"/>
  <c r="Q1963" i="29" s="1"/>
  <c r="N1966" i="29"/>
  <c r="O1966" i="29" s="1"/>
  <c r="L1969" i="29"/>
  <c r="M1969" i="29" s="1"/>
  <c r="P1971" i="29"/>
  <c r="Q1971" i="29" s="1"/>
  <c r="N1974" i="29"/>
  <c r="O1974" i="29" s="1"/>
  <c r="L1977" i="29"/>
  <c r="M1977" i="29" s="1"/>
  <c r="P1979" i="29"/>
  <c r="Q1979" i="29" s="1"/>
  <c r="N1982" i="29"/>
  <c r="O1982" i="29" s="1"/>
  <c r="L1985" i="29"/>
  <c r="M1985" i="29" s="1"/>
  <c r="P1987" i="29"/>
  <c r="Q1987" i="29" s="1"/>
  <c r="N1990" i="29"/>
  <c r="O1990" i="29" s="1"/>
  <c r="L1993" i="29"/>
  <c r="M1993" i="29" s="1"/>
  <c r="P1995" i="29"/>
  <c r="Q1995" i="29" s="1"/>
  <c r="N1998" i="29"/>
  <c r="O1998" i="29" s="1"/>
  <c r="N2000" i="29"/>
  <c r="O2000" i="29" s="1"/>
  <c r="N2002" i="29"/>
  <c r="O2002" i="29" s="1"/>
  <c r="L2004" i="29"/>
  <c r="M2004" i="29" s="1"/>
  <c r="P2005" i="29"/>
  <c r="Q2005" i="29" s="1"/>
  <c r="P2007" i="29"/>
  <c r="Q2007" i="29" s="1"/>
  <c r="N2009" i="29"/>
  <c r="O2009" i="29" s="1"/>
  <c r="P2010" i="29"/>
  <c r="Q2010" i="29" s="1"/>
  <c r="L2012" i="29"/>
  <c r="M2012" i="29" s="1"/>
  <c r="N2013" i="29"/>
  <c r="O2013" i="29" s="1"/>
  <c r="P2014" i="29"/>
  <c r="Q2014" i="29" s="1"/>
  <c r="L2016" i="29"/>
  <c r="M2016" i="29" s="1"/>
  <c r="N2017" i="29"/>
  <c r="O2017" i="29" s="1"/>
  <c r="P2018" i="29"/>
  <c r="Q2018" i="29" s="1"/>
  <c r="L2020" i="29"/>
  <c r="M2020" i="29" s="1"/>
  <c r="N2021" i="29"/>
  <c r="O2021" i="29" s="1"/>
  <c r="P2022" i="29"/>
  <c r="Q2022" i="29" s="1"/>
  <c r="L2024" i="29"/>
  <c r="M2024" i="29" s="1"/>
  <c r="N2025" i="29"/>
  <c r="O2025" i="29" s="1"/>
  <c r="P2026" i="29"/>
  <c r="Q2026" i="29" s="1"/>
  <c r="L2028" i="29"/>
  <c r="M2028" i="29" s="1"/>
  <c r="N2029" i="29"/>
  <c r="O2029" i="29" s="1"/>
  <c r="P2030" i="29"/>
  <c r="Q2030" i="29" s="1"/>
  <c r="L2032" i="29"/>
  <c r="M2032" i="29" s="1"/>
  <c r="N2033" i="29"/>
  <c r="O2033" i="29" s="1"/>
  <c r="P2034" i="29"/>
  <c r="Q2034" i="29" s="1"/>
  <c r="L2036" i="29"/>
  <c r="M2036" i="29" s="1"/>
  <c r="N2037" i="29"/>
  <c r="O2037" i="29" s="1"/>
  <c r="P2038" i="29"/>
  <c r="Q2038" i="29" s="1"/>
  <c r="L2040" i="29"/>
  <c r="M2040" i="29" s="1"/>
  <c r="N2041" i="29"/>
  <c r="O2041" i="29" s="1"/>
  <c r="P2042" i="29"/>
  <c r="Q2042" i="29" s="1"/>
  <c r="L2044" i="29"/>
  <c r="M2044" i="29" s="1"/>
  <c r="N2045" i="29"/>
  <c r="O2045" i="29" s="1"/>
  <c r="P2046" i="29"/>
  <c r="Q2046" i="29" s="1"/>
  <c r="L2048" i="29"/>
  <c r="M2048" i="29" s="1"/>
  <c r="N2049" i="29"/>
  <c r="O2049" i="29" s="1"/>
  <c r="P2050" i="29"/>
  <c r="Q2050" i="29" s="1"/>
  <c r="L2052" i="29"/>
  <c r="M2052" i="29" s="1"/>
  <c r="N2053" i="29"/>
  <c r="O2053" i="29" s="1"/>
  <c r="P2054" i="29"/>
  <c r="Q2054" i="29" s="1"/>
  <c r="L2056" i="29"/>
  <c r="M2056" i="29" s="1"/>
  <c r="N2057" i="29"/>
  <c r="O2057" i="29" s="1"/>
  <c r="P2058" i="29"/>
  <c r="Q2058" i="29" s="1"/>
  <c r="L2060" i="29"/>
  <c r="M2060" i="29" s="1"/>
  <c r="N2061" i="29"/>
  <c r="O2061" i="29" s="1"/>
  <c r="P2062" i="29"/>
  <c r="Q2062" i="29" s="1"/>
  <c r="L2064" i="29"/>
  <c r="M2064" i="29" s="1"/>
  <c r="N2065" i="29"/>
  <c r="O2065" i="29" s="1"/>
  <c r="P2066" i="29"/>
  <c r="Q2066" i="29" s="1"/>
  <c r="L2068" i="29"/>
  <c r="M2068" i="29" s="1"/>
  <c r="N2069" i="29"/>
  <c r="O2069" i="29" s="1"/>
  <c r="P2070" i="29"/>
  <c r="Q2070" i="29" s="1"/>
  <c r="L2072" i="29"/>
  <c r="M2072" i="29" s="1"/>
  <c r="N2073" i="29"/>
  <c r="O2073" i="29" s="1"/>
  <c r="P2074" i="29"/>
  <c r="Q2074" i="29" s="1"/>
  <c r="L2076" i="29"/>
  <c r="M2076" i="29" s="1"/>
  <c r="N2077" i="29"/>
  <c r="O2077" i="29" s="1"/>
  <c r="P2078" i="29"/>
  <c r="Q2078" i="29" s="1"/>
  <c r="N1797" i="29"/>
  <c r="O1797" i="29" s="1"/>
  <c r="N1842" i="29"/>
  <c r="O1842" i="29" s="1"/>
  <c r="P1863" i="29"/>
  <c r="Q1863" i="29" s="1"/>
  <c r="L1885" i="29"/>
  <c r="M1885" i="29" s="1"/>
  <c r="N1906" i="29"/>
  <c r="O1906" i="29" s="1"/>
  <c r="N1918" i="29"/>
  <c r="O1918" i="29" s="1"/>
  <c r="L1929" i="29"/>
  <c r="M1929" i="29" s="1"/>
  <c r="P1934" i="29"/>
  <c r="Q1934" i="29" s="1"/>
  <c r="L1940" i="29"/>
  <c r="M1940" i="29" s="1"/>
  <c r="N1945" i="29"/>
  <c r="O1945" i="29" s="1"/>
  <c r="P1950" i="29"/>
  <c r="Q1950" i="29" s="1"/>
  <c r="L1956" i="29"/>
  <c r="M1956" i="29" s="1"/>
  <c r="P1958" i="29"/>
  <c r="Q1958" i="29" s="1"/>
  <c r="N1961" i="29"/>
  <c r="O1961" i="29" s="1"/>
  <c r="L1820" i="29"/>
  <c r="M1820" i="29" s="1"/>
  <c r="P1847" i="29"/>
  <c r="Q1847" i="29" s="1"/>
  <c r="L1869" i="29"/>
  <c r="M1869" i="29" s="1"/>
  <c r="N1890" i="29"/>
  <c r="O1890" i="29" s="1"/>
  <c r="N1910" i="29"/>
  <c r="O1910" i="29" s="1"/>
  <c r="L1921" i="29"/>
  <c r="M1921" i="29" s="1"/>
  <c r="P1930" i="29"/>
  <c r="Q1930" i="29" s="1"/>
  <c r="L1936" i="29"/>
  <c r="M1936" i="29" s="1"/>
  <c r="N1941" i="29"/>
  <c r="O1941" i="29" s="1"/>
  <c r="P1946" i="29"/>
  <c r="Q1946" i="29" s="1"/>
  <c r="L1952" i="29"/>
  <c r="M1952" i="29" s="1"/>
  <c r="L1957" i="29"/>
  <c r="M1957" i="29" s="1"/>
  <c r="P1959" i="29"/>
  <c r="Q1959" i="29" s="1"/>
  <c r="N1962" i="29"/>
  <c r="O1962" i="29" s="1"/>
  <c r="L1965" i="29"/>
  <c r="M1965" i="29" s="1"/>
  <c r="P1967" i="29"/>
  <c r="Q1967" i="29" s="1"/>
  <c r="N1970" i="29"/>
  <c r="O1970" i="29" s="1"/>
  <c r="L1973" i="29"/>
  <c r="M1973" i="29" s="1"/>
  <c r="P1975" i="29"/>
  <c r="Q1975" i="29" s="1"/>
  <c r="N1978" i="29"/>
  <c r="O1978" i="29" s="1"/>
  <c r="L1981" i="29"/>
  <c r="M1981" i="29" s="1"/>
  <c r="P1983" i="29"/>
  <c r="Q1983" i="29" s="1"/>
  <c r="N1986" i="29"/>
  <c r="O1986" i="29" s="1"/>
  <c r="L1989" i="29"/>
  <c r="M1989" i="29" s="1"/>
  <c r="P1991" i="29"/>
  <c r="Q1991" i="29" s="1"/>
  <c r="N1994" i="29"/>
  <c r="O1994" i="29" s="1"/>
  <c r="L1997" i="29"/>
  <c r="M1997" i="29" s="1"/>
  <c r="P1999" i="29"/>
  <c r="Q1999" i="29" s="1"/>
  <c r="N2001" i="29"/>
  <c r="O2001" i="29" s="1"/>
  <c r="L2003" i="29"/>
  <c r="M2003" i="29" s="1"/>
  <c r="L2005" i="29"/>
  <c r="M2005" i="29" s="1"/>
  <c r="P2006" i="29"/>
  <c r="Q2006" i="29" s="1"/>
  <c r="N2008" i="29"/>
  <c r="O2008" i="29" s="1"/>
  <c r="L2010" i="29"/>
  <c r="M2010" i="29" s="1"/>
  <c r="N2011" i="29"/>
  <c r="O2011" i="29" s="1"/>
  <c r="P2012" i="29"/>
  <c r="Q2012" i="29" s="1"/>
  <c r="L2014" i="29"/>
  <c r="M2014" i="29" s="1"/>
  <c r="N2015" i="29"/>
  <c r="O2015" i="29" s="1"/>
  <c r="P2016" i="29"/>
  <c r="Q2016" i="29" s="1"/>
  <c r="L2018" i="29"/>
  <c r="M2018" i="29" s="1"/>
  <c r="N2019" i="29"/>
  <c r="O2019" i="29" s="1"/>
  <c r="P2020" i="29"/>
  <c r="Q2020" i="29" s="1"/>
  <c r="L2022" i="29"/>
  <c r="M2022" i="29" s="1"/>
  <c r="N2023" i="29"/>
  <c r="O2023" i="29" s="1"/>
  <c r="P2024" i="29"/>
  <c r="Q2024" i="29" s="1"/>
  <c r="L2026" i="29"/>
  <c r="M2026" i="29" s="1"/>
  <c r="N2027" i="29"/>
  <c r="O2027" i="29" s="1"/>
  <c r="P2028" i="29"/>
  <c r="Q2028" i="29" s="1"/>
  <c r="L2030" i="29"/>
  <c r="M2030" i="29" s="1"/>
  <c r="N2031" i="29"/>
  <c r="O2031" i="29" s="1"/>
  <c r="P2032" i="29"/>
  <c r="Q2032" i="29" s="1"/>
  <c r="L2034" i="29"/>
  <c r="M2034" i="29" s="1"/>
  <c r="N2035" i="29"/>
  <c r="O2035" i="29" s="1"/>
  <c r="P2036" i="29"/>
  <c r="Q2036" i="29" s="1"/>
  <c r="L2038" i="29"/>
  <c r="M2038" i="29" s="1"/>
  <c r="N2039" i="29"/>
  <c r="O2039" i="29" s="1"/>
  <c r="P2040" i="29"/>
  <c r="Q2040" i="29" s="1"/>
  <c r="L2042" i="29"/>
  <c r="M2042" i="29" s="1"/>
  <c r="N2043" i="29"/>
  <c r="O2043" i="29" s="1"/>
  <c r="P2044" i="29"/>
  <c r="Q2044" i="29" s="1"/>
  <c r="L2046" i="29"/>
  <c r="M2046" i="29" s="1"/>
  <c r="N2047" i="29"/>
  <c r="O2047" i="29" s="1"/>
  <c r="P2048" i="29"/>
  <c r="Q2048" i="29" s="1"/>
  <c r="L2050" i="29"/>
  <c r="M2050" i="29" s="1"/>
  <c r="N2051" i="29"/>
  <c r="O2051" i="29" s="1"/>
  <c r="P2052" i="29"/>
  <c r="Q2052" i="29" s="1"/>
  <c r="L2054" i="29"/>
  <c r="M2054" i="29" s="1"/>
  <c r="N2055" i="29"/>
  <c r="O2055" i="29" s="1"/>
  <c r="P2056" i="29"/>
  <c r="Q2056" i="29" s="1"/>
  <c r="L2058" i="29"/>
  <c r="M2058" i="29" s="1"/>
  <c r="N2059" i="29"/>
  <c r="O2059" i="29" s="1"/>
  <c r="P1831" i="29"/>
  <c r="Q1831" i="29" s="1"/>
  <c r="L1853" i="29"/>
  <c r="M1853" i="29" s="1"/>
  <c r="N1874" i="29"/>
  <c r="O1874" i="29" s="1"/>
  <c r="P1895" i="29"/>
  <c r="Q1895" i="29" s="1"/>
  <c r="L1913" i="29"/>
  <c r="M1913" i="29" s="1"/>
  <c r="P1923" i="29"/>
  <c r="Q1923" i="29" s="1"/>
  <c r="L1932" i="29"/>
  <c r="M1932" i="29" s="1"/>
  <c r="N1937" i="29"/>
  <c r="O1937" i="29" s="1"/>
  <c r="P1942" i="29"/>
  <c r="Q1942" i="29" s="1"/>
  <c r="L1948" i="29"/>
  <c r="M1948" i="29" s="1"/>
  <c r="N1953" i="29"/>
  <c r="O1953" i="29" s="1"/>
  <c r="N1957" i="29"/>
  <c r="O1957" i="29" s="1"/>
  <c r="L1960" i="29"/>
  <c r="M1960" i="29" s="1"/>
  <c r="P1962" i="29"/>
  <c r="Q1962" i="29" s="1"/>
  <c r="N1965" i="29"/>
  <c r="O1965" i="29" s="1"/>
  <c r="L1968" i="29"/>
  <c r="M1968" i="29" s="1"/>
  <c r="P1970" i="29"/>
  <c r="Q1970" i="29" s="1"/>
  <c r="N1973" i="29"/>
  <c r="O1973" i="29" s="1"/>
  <c r="L1976" i="29"/>
  <c r="M1976" i="29" s="1"/>
  <c r="P1978" i="29"/>
  <c r="Q1978" i="29" s="1"/>
  <c r="N1981" i="29"/>
  <c r="O1981" i="29" s="1"/>
  <c r="L1984" i="29"/>
  <c r="M1984" i="29" s="1"/>
  <c r="P1986" i="29"/>
  <c r="Q1986" i="29" s="1"/>
  <c r="N1989" i="29"/>
  <c r="O1989" i="29" s="1"/>
  <c r="L1992" i="29"/>
  <c r="M1992" i="29" s="1"/>
  <c r="P1994" i="29"/>
  <c r="Q1994" i="29" s="1"/>
  <c r="N1997" i="29"/>
  <c r="O1997" i="29" s="1"/>
  <c r="L2000" i="29"/>
  <c r="M2000" i="29" s="1"/>
  <c r="P2001" i="29"/>
  <c r="Q2001" i="29" s="1"/>
  <c r="P2003" i="29"/>
  <c r="Q2003" i="29" s="1"/>
  <c r="N2005" i="29"/>
  <c r="O2005" i="29" s="1"/>
  <c r="L2007" i="29"/>
  <c r="M2007" i="29" s="1"/>
  <c r="L2009" i="29"/>
  <c r="M2009" i="29" s="1"/>
  <c r="N2010" i="29"/>
  <c r="O2010" i="29" s="1"/>
  <c r="P2011" i="29"/>
  <c r="Q2011" i="29" s="1"/>
  <c r="L2013" i="29"/>
  <c r="M2013" i="29" s="1"/>
  <c r="N2014" i="29"/>
  <c r="O2014" i="29" s="1"/>
  <c r="P2015" i="29"/>
  <c r="Q2015" i="29" s="1"/>
  <c r="L2017" i="29"/>
  <c r="M2017" i="29" s="1"/>
  <c r="N2018" i="29"/>
  <c r="O2018" i="29" s="1"/>
  <c r="P2019" i="29"/>
  <c r="Q2019" i="29" s="1"/>
  <c r="L2021" i="29"/>
  <c r="M2021" i="29" s="1"/>
  <c r="N2022" i="29"/>
  <c r="O2022" i="29" s="1"/>
  <c r="P2023" i="29"/>
  <c r="Q2023" i="29" s="1"/>
  <c r="L2025" i="29"/>
  <c r="M2025" i="29" s="1"/>
  <c r="N2026" i="29"/>
  <c r="O2026" i="29" s="1"/>
  <c r="P2027" i="29"/>
  <c r="Q2027" i="29" s="1"/>
  <c r="L2029" i="29"/>
  <c r="M2029" i="29" s="1"/>
  <c r="N2030" i="29"/>
  <c r="O2030" i="29" s="1"/>
  <c r="P2031" i="29"/>
  <c r="Q2031" i="29" s="1"/>
  <c r="L2033" i="29"/>
  <c r="M2033" i="29" s="1"/>
  <c r="N2034" i="29"/>
  <c r="O2034" i="29" s="1"/>
  <c r="P2035" i="29"/>
  <c r="Q2035" i="29" s="1"/>
  <c r="L2037" i="29"/>
  <c r="M2037" i="29" s="1"/>
  <c r="N2038" i="29"/>
  <c r="O2038" i="29" s="1"/>
  <c r="P2039" i="29"/>
  <c r="Q2039" i="29" s="1"/>
  <c r="L2041" i="29"/>
  <c r="M2041" i="29" s="1"/>
  <c r="N2042" i="29"/>
  <c r="O2042" i="29" s="1"/>
  <c r="P2043" i="29"/>
  <c r="Q2043" i="29" s="1"/>
  <c r="L2045" i="29"/>
  <c r="M2045" i="29" s="1"/>
  <c r="N2046" i="29"/>
  <c r="O2046" i="29" s="1"/>
  <c r="P2047" i="29"/>
  <c r="Q2047" i="29" s="1"/>
  <c r="L2049" i="29"/>
  <c r="M2049" i="29" s="1"/>
  <c r="N2050" i="29"/>
  <c r="O2050" i="29" s="1"/>
  <c r="P2051" i="29"/>
  <c r="Q2051" i="29" s="1"/>
  <c r="L2053" i="29"/>
  <c r="M2053" i="29" s="1"/>
  <c r="N2054" i="29"/>
  <c r="O2054" i="29" s="1"/>
  <c r="P2055" i="29"/>
  <c r="Q2055" i="29" s="1"/>
  <c r="L2057" i="29"/>
  <c r="M2057" i="29" s="1"/>
  <c r="N2058" i="29"/>
  <c r="O2058" i="29" s="1"/>
  <c r="P2059" i="29"/>
  <c r="Q2059" i="29" s="1"/>
  <c r="L1972" i="29"/>
  <c r="M1972" i="29" s="1"/>
  <c r="P1982" i="29"/>
  <c r="Q1982" i="29" s="1"/>
  <c r="N1993" i="29"/>
  <c r="O1993" i="29" s="1"/>
  <c r="P2002" i="29"/>
  <c r="Q2002" i="29" s="1"/>
  <c r="P2009" i="29"/>
  <c r="Q2009" i="29" s="1"/>
  <c r="L2015" i="29"/>
  <c r="M2015" i="29" s="1"/>
  <c r="N2020" i="29"/>
  <c r="O2020" i="29" s="1"/>
  <c r="P2025" i="29"/>
  <c r="Q2025" i="29" s="1"/>
  <c r="L2031" i="29"/>
  <c r="M2031" i="29" s="1"/>
  <c r="N2036" i="29"/>
  <c r="O2036" i="29" s="1"/>
  <c r="P2041" i="29"/>
  <c r="Q2041" i="29" s="1"/>
  <c r="L2047" i="29"/>
  <c r="M2047" i="29" s="1"/>
  <c r="N2052" i="29"/>
  <c r="O2052" i="29" s="1"/>
  <c r="P2057" i="29"/>
  <c r="Q2057" i="29" s="1"/>
  <c r="L2061" i="29"/>
  <c r="M2061" i="29" s="1"/>
  <c r="L2063" i="29"/>
  <c r="M2063" i="29" s="1"/>
  <c r="P2064" i="29"/>
  <c r="Q2064" i="29" s="1"/>
  <c r="N2066" i="29"/>
  <c r="O2066" i="29" s="1"/>
  <c r="N2068" i="29"/>
  <c r="O2068" i="29" s="1"/>
  <c r="L2070" i="29"/>
  <c r="M2070" i="29" s="1"/>
  <c r="P2071" i="29"/>
  <c r="Q2071" i="29" s="1"/>
  <c r="P2073" i="29"/>
  <c r="Q2073" i="29" s="1"/>
  <c r="N2075" i="29"/>
  <c r="O2075" i="29" s="1"/>
  <c r="L2077" i="29"/>
  <c r="M2077" i="29" s="1"/>
  <c r="L2079" i="29"/>
  <c r="M2079" i="29" s="1"/>
  <c r="N2080" i="29"/>
  <c r="O2080" i="29" s="1"/>
  <c r="P2081" i="29"/>
  <c r="Q2081" i="29" s="1"/>
  <c r="L2083" i="29"/>
  <c r="M2083" i="29" s="1"/>
  <c r="N2084" i="29"/>
  <c r="O2084" i="29" s="1"/>
  <c r="P2085" i="29"/>
  <c r="Q2085" i="29" s="1"/>
  <c r="L2087" i="29"/>
  <c r="M2087" i="29" s="1"/>
  <c r="N2088" i="29"/>
  <c r="O2088" i="29" s="1"/>
  <c r="P2089" i="29"/>
  <c r="Q2089" i="29" s="1"/>
  <c r="L2091" i="29"/>
  <c r="M2091" i="29" s="1"/>
  <c r="N2092" i="29"/>
  <c r="O2092" i="29" s="1"/>
  <c r="P2093" i="29"/>
  <c r="Q2093" i="29" s="1"/>
  <c r="L2095" i="29"/>
  <c r="M2095" i="29" s="1"/>
  <c r="N2096" i="29"/>
  <c r="O2096" i="29" s="1"/>
  <c r="P2097" i="29"/>
  <c r="Q2097" i="29" s="1"/>
  <c r="L2099" i="29"/>
  <c r="M2099" i="29" s="1"/>
  <c r="N2100" i="29"/>
  <c r="O2100" i="29" s="1"/>
  <c r="P2101" i="29"/>
  <c r="Q2101" i="29" s="1"/>
  <c r="L2103" i="29"/>
  <c r="M2103" i="29" s="1"/>
  <c r="N2104" i="29"/>
  <c r="O2104" i="29" s="1"/>
  <c r="P2105" i="29"/>
  <c r="Q2105" i="29" s="1"/>
  <c r="J1719" i="29"/>
  <c r="K1719" i="29" s="1"/>
  <c r="J1723" i="29"/>
  <c r="K1723" i="29" s="1"/>
  <c r="J1727" i="29"/>
  <c r="K1727" i="29" s="1"/>
  <c r="J1731" i="29"/>
  <c r="K1731" i="29" s="1"/>
  <c r="J1735" i="29"/>
  <c r="K1735" i="29" s="1"/>
  <c r="J1739" i="29"/>
  <c r="K1739" i="29" s="1"/>
  <c r="J1743" i="29"/>
  <c r="K1743" i="29" s="1"/>
  <c r="J1747" i="29"/>
  <c r="K1747" i="29" s="1"/>
  <c r="J1751" i="29"/>
  <c r="K1751" i="29" s="1"/>
  <c r="J1755" i="29"/>
  <c r="K1755" i="29" s="1"/>
  <c r="J1759" i="29"/>
  <c r="K1759" i="29" s="1"/>
  <c r="J1763" i="29"/>
  <c r="K1763" i="29" s="1"/>
  <c r="J1767" i="29"/>
  <c r="K1767" i="29" s="1"/>
  <c r="J1771" i="29"/>
  <c r="K1771" i="29" s="1"/>
  <c r="J1775" i="29"/>
  <c r="K1775" i="29" s="1"/>
  <c r="J1779" i="29"/>
  <c r="K1779" i="29" s="1"/>
  <c r="J1783" i="29"/>
  <c r="K1783" i="29" s="1"/>
  <c r="J1787" i="29"/>
  <c r="K1787" i="29" s="1"/>
  <c r="J1791" i="29"/>
  <c r="K1791" i="29" s="1"/>
  <c r="J1795" i="29"/>
  <c r="K1795" i="29" s="1"/>
  <c r="J1799" i="29"/>
  <c r="K1799" i="29" s="1"/>
  <c r="J1803" i="29"/>
  <c r="K1803" i="29" s="1"/>
  <c r="J1807" i="29"/>
  <c r="K1807" i="29" s="1"/>
  <c r="J1811" i="29"/>
  <c r="K1811" i="29" s="1"/>
  <c r="J1815" i="29"/>
  <c r="K1815" i="29" s="1"/>
  <c r="J1819" i="29"/>
  <c r="K1819" i="29" s="1"/>
  <c r="J1823" i="29"/>
  <c r="K1823" i="29" s="1"/>
  <c r="J1827" i="29"/>
  <c r="K1827" i="29" s="1"/>
  <c r="J1831" i="29"/>
  <c r="K1831" i="29" s="1"/>
  <c r="J1835" i="29"/>
  <c r="K1835" i="29" s="1"/>
  <c r="J1839" i="29"/>
  <c r="K1839" i="29" s="1"/>
  <c r="J1843" i="29"/>
  <c r="K1843" i="29" s="1"/>
  <c r="J1847" i="29"/>
  <c r="K1847" i="29" s="1"/>
  <c r="J1851" i="29"/>
  <c r="K1851" i="29" s="1"/>
  <c r="J1855" i="29"/>
  <c r="K1855" i="29" s="1"/>
  <c r="J1859" i="29"/>
  <c r="K1859" i="29" s="1"/>
  <c r="J1863" i="29"/>
  <c r="K1863" i="29" s="1"/>
  <c r="J1867" i="29"/>
  <c r="K1867" i="29" s="1"/>
  <c r="J1871" i="29"/>
  <c r="K1871" i="29" s="1"/>
  <c r="J1875" i="29"/>
  <c r="K1875" i="29" s="1"/>
  <c r="J1879" i="29"/>
  <c r="K1879" i="29" s="1"/>
  <c r="J1883" i="29"/>
  <c r="K1883" i="29" s="1"/>
  <c r="J1887" i="29"/>
  <c r="K1887" i="29" s="1"/>
  <c r="J1891" i="29"/>
  <c r="K1891" i="29" s="1"/>
  <c r="J1895" i="29"/>
  <c r="K1895" i="29" s="1"/>
  <c r="J1899" i="29"/>
  <c r="K1899" i="29" s="1"/>
  <c r="J1903" i="29"/>
  <c r="K1903" i="29" s="1"/>
  <c r="J1907" i="29"/>
  <c r="K1907" i="29" s="1"/>
  <c r="J1911" i="29"/>
  <c r="K1911" i="29" s="1"/>
  <c r="J1915" i="29"/>
  <c r="K1915" i="29" s="1"/>
  <c r="J1919" i="29"/>
  <c r="K1919" i="29" s="1"/>
  <c r="J1923" i="29"/>
  <c r="K1923" i="29" s="1"/>
  <c r="J1927" i="29"/>
  <c r="K1927" i="29" s="1"/>
  <c r="J1931" i="29"/>
  <c r="K1931" i="29" s="1"/>
  <c r="J1935" i="29"/>
  <c r="K1935" i="29" s="1"/>
  <c r="J1939" i="29"/>
  <c r="K1939" i="29" s="1"/>
  <c r="J1943" i="29"/>
  <c r="K1943" i="29" s="1"/>
  <c r="J1947" i="29"/>
  <c r="K1947" i="29" s="1"/>
  <c r="J1951" i="29"/>
  <c r="K1951" i="29" s="1"/>
  <c r="J1955" i="29"/>
  <c r="K1955" i="29" s="1"/>
  <c r="J1959" i="29"/>
  <c r="K1959" i="29" s="1"/>
  <c r="J1963" i="29"/>
  <c r="K1963" i="29" s="1"/>
  <c r="J1967" i="29"/>
  <c r="K1967" i="29" s="1"/>
  <c r="J1971" i="29"/>
  <c r="K1971" i="29" s="1"/>
  <c r="J1975" i="29"/>
  <c r="K1975" i="29" s="1"/>
  <c r="J1979" i="29"/>
  <c r="K1979" i="29" s="1"/>
  <c r="J1983" i="29"/>
  <c r="K1983" i="29" s="1"/>
  <c r="J1987" i="29"/>
  <c r="K1987" i="29" s="1"/>
  <c r="J1991" i="29"/>
  <c r="K1991" i="29" s="1"/>
  <c r="J1995" i="29"/>
  <c r="K1995" i="29" s="1"/>
  <c r="J1999" i="29"/>
  <c r="K1999" i="29" s="1"/>
  <c r="J2003" i="29"/>
  <c r="K2003" i="29" s="1"/>
  <c r="J2007" i="29"/>
  <c r="K2007" i="29" s="1"/>
  <c r="J2011" i="29"/>
  <c r="K2011" i="29" s="1"/>
  <c r="J2015" i="29"/>
  <c r="K2015" i="29" s="1"/>
  <c r="J2019" i="29"/>
  <c r="K2019" i="29" s="1"/>
  <c r="J2023" i="29"/>
  <c r="K2023" i="29" s="1"/>
  <c r="J2027" i="29"/>
  <c r="K2027" i="29" s="1"/>
  <c r="J2031" i="29"/>
  <c r="K2031" i="29" s="1"/>
  <c r="J2035" i="29"/>
  <c r="K2035" i="29" s="1"/>
  <c r="J2039" i="29"/>
  <c r="K2039" i="29" s="1"/>
  <c r="J2043" i="29"/>
  <c r="K2043" i="29" s="1"/>
  <c r="J2047" i="29"/>
  <c r="K2047" i="29" s="1"/>
  <c r="J2051" i="29"/>
  <c r="K2051" i="29" s="1"/>
  <c r="J2055" i="29"/>
  <c r="K2055" i="29" s="1"/>
  <c r="J2059" i="29"/>
  <c r="K2059" i="29" s="1"/>
  <c r="J2063" i="29"/>
  <c r="K2063" i="29" s="1"/>
  <c r="J2067" i="29"/>
  <c r="K2067" i="29" s="1"/>
  <c r="J2071" i="29"/>
  <c r="K2071" i="29" s="1"/>
  <c r="J2075" i="29"/>
  <c r="K2075" i="29" s="1"/>
  <c r="J2079" i="29"/>
  <c r="K2079" i="29" s="1"/>
  <c r="J2083" i="29"/>
  <c r="K2083" i="29" s="1"/>
  <c r="J2087" i="29"/>
  <c r="K2087" i="29" s="1"/>
  <c r="J2091" i="29"/>
  <c r="K2091" i="29" s="1"/>
  <c r="J2095" i="29"/>
  <c r="K2095" i="29" s="1"/>
  <c r="J2099" i="29"/>
  <c r="K2099" i="29" s="1"/>
  <c r="J2103" i="29"/>
  <c r="K2103" i="29" s="1"/>
  <c r="L1964" i="29"/>
  <c r="M1964" i="29" s="1"/>
  <c r="P1974" i="29"/>
  <c r="Q1974" i="29" s="1"/>
  <c r="N1985" i="29"/>
  <c r="O1985" i="29" s="1"/>
  <c r="L1996" i="29"/>
  <c r="M1996" i="29" s="1"/>
  <c r="N2004" i="29"/>
  <c r="O2004" i="29" s="1"/>
  <c r="L2011" i="29"/>
  <c r="M2011" i="29" s="1"/>
  <c r="N2016" i="29"/>
  <c r="O2016" i="29" s="1"/>
  <c r="P2021" i="29"/>
  <c r="Q2021" i="29" s="1"/>
  <c r="L2027" i="29"/>
  <c r="M2027" i="29" s="1"/>
  <c r="N2032" i="29"/>
  <c r="O2032" i="29" s="1"/>
  <c r="P2037" i="29"/>
  <c r="Q2037" i="29" s="1"/>
  <c r="L2043" i="29"/>
  <c r="M2043" i="29" s="1"/>
  <c r="N2048" i="29"/>
  <c r="O2048" i="29" s="1"/>
  <c r="P2053" i="29"/>
  <c r="Q2053" i="29" s="1"/>
  <c r="L2059" i="29"/>
  <c r="M2059" i="29" s="1"/>
  <c r="P2061" i="29"/>
  <c r="Q2061" i="29" s="1"/>
  <c r="N2063" i="29"/>
  <c r="O2063" i="29" s="1"/>
  <c r="L2065" i="29"/>
  <c r="M2065" i="29" s="1"/>
  <c r="L2067" i="29"/>
  <c r="M2067" i="29" s="1"/>
  <c r="P2068" i="29"/>
  <c r="Q2068" i="29" s="1"/>
  <c r="N2070" i="29"/>
  <c r="O2070" i="29" s="1"/>
  <c r="N2072" i="29"/>
  <c r="O2072" i="29" s="1"/>
  <c r="L2074" i="29"/>
  <c r="M2074" i="29" s="1"/>
  <c r="P2075" i="29"/>
  <c r="Q2075" i="29" s="1"/>
  <c r="P2077" i="29"/>
  <c r="Q2077" i="29" s="1"/>
  <c r="N2079" i="29"/>
  <c r="O2079" i="29" s="1"/>
  <c r="P2080" i="29"/>
  <c r="Q2080" i="29" s="1"/>
  <c r="L2082" i="29"/>
  <c r="M2082" i="29" s="1"/>
  <c r="P1966" i="29"/>
  <c r="Q1966" i="29" s="1"/>
  <c r="N1977" i="29"/>
  <c r="O1977" i="29" s="1"/>
  <c r="L1988" i="29"/>
  <c r="M1988" i="29" s="1"/>
  <c r="P1998" i="29"/>
  <c r="Q1998" i="29" s="1"/>
  <c r="N2006" i="29"/>
  <c r="O2006" i="29" s="1"/>
  <c r="N2012" i="29"/>
  <c r="O2012" i="29" s="1"/>
  <c r="P2017" i="29"/>
  <c r="Q2017" i="29" s="1"/>
  <c r="L2023" i="29"/>
  <c r="M2023" i="29" s="1"/>
  <c r="N2028" i="29"/>
  <c r="O2028" i="29" s="1"/>
  <c r="P2033" i="29"/>
  <c r="Q2033" i="29" s="1"/>
  <c r="L2039" i="29"/>
  <c r="M2039" i="29" s="1"/>
  <c r="N2044" i="29"/>
  <c r="O2044" i="29" s="1"/>
  <c r="P2049" i="29"/>
  <c r="Q2049" i="29" s="1"/>
  <c r="L2055" i="29"/>
  <c r="M2055" i="29" s="1"/>
  <c r="N2060" i="29"/>
  <c r="O2060" i="29" s="1"/>
  <c r="L2062" i="29"/>
  <c r="M2062" i="29" s="1"/>
  <c r="P2063" i="29"/>
  <c r="Q2063" i="29" s="1"/>
  <c r="P2065" i="29"/>
  <c r="Q2065" i="29" s="1"/>
  <c r="N2067" i="29"/>
  <c r="O2067" i="29" s="1"/>
  <c r="L2069" i="29"/>
  <c r="M2069" i="29" s="1"/>
  <c r="L2071" i="29"/>
  <c r="M2071" i="29" s="1"/>
  <c r="P2072" i="29"/>
  <c r="Q2072" i="29" s="1"/>
  <c r="N2074" i="29"/>
  <c r="O2074" i="29" s="1"/>
  <c r="N2076" i="29"/>
  <c r="O2076" i="29" s="1"/>
  <c r="L2078" i="29"/>
  <c r="M2078" i="29" s="1"/>
  <c r="P2079" i="29"/>
  <c r="Q2079" i="29" s="1"/>
  <c r="L2081" i="29"/>
  <c r="M2081" i="29" s="1"/>
  <c r="N2082" i="29"/>
  <c r="O2082" i="29" s="1"/>
  <c r="P2083" i="29"/>
  <c r="Q2083" i="29" s="1"/>
  <c r="L2085" i="29"/>
  <c r="M2085" i="29" s="1"/>
  <c r="N2086" i="29"/>
  <c r="O2086" i="29" s="1"/>
  <c r="P2087" i="29"/>
  <c r="Q2087" i="29" s="1"/>
  <c r="L2089" i="29"/>
  <c r="M2089" i="29" s="1"/>
  <c r="N2090" i="29"/>
  <c r="O2090" i="29" s="1"/>
  <c r="P2091" i="29"/>
  <c r="Q2091" i="29" s="1"/>
  <c r="L2093" i="29"/>
  <c r="M2093" i="29" s="1"/>
  <c r="N2094" i="29"/>
  <c r="O2094" i="29" s="1"/>
  <c r="P2095" i="29"/>
  <c r="Q2095" i="29" s="1"/>
  <c r="L2097" i="29"/>
  <c r="M2097" i="29" s="1"/>
  <c r="N2098" i="29"/>
  <c r="O2098" i="29" s="1"/>
  <c r="P2099" i="29"/>
  <c r="Q2099" i="29" s="1"/>
  <c r="L2101" i="29"/>
  <c r="M2101" i="29" s="1"/>
  <c r="N2102" i="29"/>
  <c r="O2102" i="29" s="1"/>
  <c r="P2103" i="29"/>
  <c r="Q2103" i="29" s="1"/>
  <c r="L2105" i="29"/>
  <c r="M2105" i="29" s="1"/>
  <c r="J1717" i="29"/>
  <c r="K1717" i="29" s="1"/>
  <c r="J1721" i="29"/>
  <c r="K1721" i="29" s="1"/>
  <c r="J1725" i="29"/>
  <c r="K1725" i="29" s="1"/>
  <c r="J1729" i="29"/>
  <c r="K1729" i="29" s="1"/>
  <c r="J1733" i="29"/>
  <c r="K1733" i="29" s="1"/>
  <c r="J1737" i="29"/>
  <c r="K1737" i="29" s="1"/>
  <c r="J1741" i="29"/>
  <c r="K1741" i="29" s="1"/>
  <c r="J1745" i="29"/>
  <c r="K1745" i="29" s="1"/>
  <c r="J1749" i="29"/>
  <c r="K1749" i="29" s="1"/>
  <c r="J1753" i="29"/>
  <c r="K1753" i="29" s="1"/>
  <c r="J1757" i="29"/>
  <c r="K1757" i="29" s="1"/>
  <c r="J1761" i="29"/>
  <c r="K1761" i="29" s="1"/>
  <c r="J1765" i="29"/>
  <c r="K1765" i="29" s="1"/>
  <c r="J1769" i="29"/>
  <c r="K1769" i="29" s="1"/>
  <c r="J1773" i="29"/>
  <c r="K1773" i="29" s="1"/>
  <c r="J1777" i="29"/>
  <c r="K1777" i="29" s="1"/>
  <c r="J1781" i="29"/>
  <c r="K1781" i="29" s="1"/>
  <c r="J1785" i="29"/>
  <c r="K1785" i="29" s="1"/>
  <c r="J1789" i="29"/>
  <c r="K1789" i="29" s="1"/>
  <c r="J1793" i="29"/>
  <c r="K1793" i="29" s="1"/>
  <c r="J1797" i="29"/>
  <c r="K1797" i="29" s="1"/>
  <c r="J1801" i="29"/>
  <c r="K1801" i="29" s="1"/>
  <c r="J1805" i="29"/>
  <c r="K1805" i="29" s="1"/>
  <c r="J1809" i="29"/>
  <c r="K1809" i="29" s="1"/>
  <c r="J1813" i="29"/>
  <c r="K1813" i="29" s="1"/>
  <c r="J1817" i="29"/>
  <c r="K1817" i="29" s="1"/>
  <c r="J1821" i="29"/>
  <c r="K1821" i="29" s="1"/>
  <c r="J1825" i="29"/>
  <c r="K1825" i="29" s="1"/>
  <c r="J1829" i="29"/>
  <c r="K1829" i="29" s="1"/>
  <c r="J1833" i="29"/>
  <c r="K1833" i="29" s="1"/>
  <c r="J1837" i="29"/>
  <c r="K1837" i="29" s="1"/>
  <c r="J1841" i="29"/>
  <c r="K1841" i="29" s="1"/>
  <c r="J1845" i="29"/>
  <c r="K1845" i="29" s="1"/>
  <c r="J1849" i="29"/>
  <c r="K1849" i="29" s="1"/>
  <c r="J1853" i="29"/>
  <c r="K1853" i="29" s="1"/>
  <c r="J1857" i="29"/>
  <c r="K1857" i="29" s="1"/>
  <c r="J1861" i="29"/>
  <c r="K1861" i="29" s="1"/>
  <c r="J1865" i="29"/>
  <c r="K1865" i="29" s="1"/>
  <c r="J1869" i="29"/>
  <c r="K1869" i="29" s="1"/>
  <c r="N1969" i="29"/>
  <c r="O1969" i="29" s="1"/>
  <c r="L1980" i="29"/>
  <c r="M1980" i="29" s="1"/>
  <c r="P1990" i="29"/>
  <c r="Q1990" i="29" s="1"/>
  <c r="L2001" i="29"/>
  <c r="M2001" i="29" s="1"/>
  <c r="L2008" i="29"/>
  <c r="M2008" i="29" s="1"/>
  <c r="P2013" i="29"/>
  <c r="Q2013" i="29" s="1"/>
  <c r="L2019" i="29"/>
  <c r="M2019" i="29" s="1"/>
  <c r="N2024" i="29"/>
  <c r="O2024" i="29" s="1"/>
  <c r="P2029" i="29"/>
  <c r="Q2029" i="29" s="1"/>
  <c r="L2035" i="29"/>
  <c r="M2035" i="29" s="1"/>
  <c r="N2040" i="29"/>
  <c r="O2040" i="29" s="1"/>
  <c r="P2060" i="29"/>
  <c r="Q2060" i="29" s="1"/>
  <c r="P2067" i="29"/>
  <c r="Q2067" i="29" s="1"/>
  <c r="L2075" i="29"/>
  <c r="M2075" i="29" s="1"/>
  <c r="N2081" i="29"/>
  <c r="O2081" i="29" s="1"/>
  <c r="P2084" i="29"/>
  <c r="Q2084" i="29" s="1"/>
  <c r="N2087" i="29"/>
  <c r="O2087" i="29" s="1"/>
  <c r="L2090" i="29"/>
  <c r="M2090" i="29" s="1"/>
  <c r="P2092" i="29"/>
  <c r="Q2092" i="29" s="1"/>
  <c r="N2095" i="29"/>
  <c r="O2095" i="29" s="1"/>
  <c r="L2098" i="29"/>
  <c r="M2098" i="29" s="1"/>
  <c r="P2100" i="29"/>
  <c r="Q2100" i="29" s="1"/>
  <c r="N2103" i="29"/>
  <c r="O2103" i="29" s="1"/>
  <c r="J1716" i="29"/>
  <c r="K1716" i="29" s="1"/>
  <c r="J1724" i="29"/>
  <c r="K1724" i="29" s="1"/>
  <c r="J1732" i="29"/>
  <c r="K1732" i="29" s="1"/>
  <c r="J1740" i="29"/>
  <c r="K1740" i="29" s="1"/>
  <c r="J1748" i="29"/>
  <c r="K1748" i="29" s="1"/>
  <c r="J1756" i="29"/>
  <c r="K1756" i="29" s="1"/>
  <c r="J1764" i="29"/>
  <c r="K1764" i="29" s="1"/>
  <c r="J1772" i="29"/>
  <c r="K1772" i="29" s="1"/>
  <c r="J1780" i="29"/>
  <c r="K1780" i="29" s="1"/>
  <c r="J1788" i="29"/>
  <c r="K1788" i="29" s="1"/>
  <c r="J1796" i="29"/>
  <c r="K1796" i="29" s="1"/>
  <c r="J1804" i="29"/>
  <c r="K1804" i="29" s="1"/>
  <c r="J1812" i="29"/>
  <c r="K1812" i="29" s="1"/>
  <c r="J1820" i="29"/>
  <c r="K1820" i="29" s="1"/>
  <c r="J1828" i="29"/>
  <c r="K1828" i="29" s="1"/>
  <c r="J1836" i="29"/>
  <c r="K1836" i="29" s="1"/>
  <c r="J1844" i="29"/>
  <c r="K1844" i="29" s="1"/>
  <c r="J1852" i="29"/>
  <c r="K1852" i="29" s="1"/>
  <c r="J1860" i="29"/>
  <c r="K1860" i="29" s="1"/>
  <c r="J1868" i="29"/>
  <c r="K1868" i="29" s="1"/>
  <c r="J1874" i="29"/>
  <c r="K1874" i="29" s="1"/>
  <c r="J1880" i="29"/>
  <c r="K1880" i="29" s="1"/>
  <c r="J1885" i="29"/>
  <c r="K1885" i="29" s="1"/>
  <c r="J1890" i="29"/>
  <c r="K1890" i="29" s="1"/>
  <c r="J1896" i="29"/>
  <c r="K1896" i="29" s="1"/>
  <c r="J1901" i="29"/>
  <c r="K1901" i="29" s="1"/>
  <c r="J1906" i="29"/>
  <c r="K1906" i="29" s="1"/>
  <c r="J1912" i="29"/>
  <c r="K1912" i="29" s="1"/>
  <c r="J1917" i="29"/>
  <c r="K1917" i="29" s="1"/>
  <c r="J1922" i="29"/>
  <c r="K1922" i="29" s="1"/>
  <c r="J1928" i="29"/>
  <c r="K1928" i="29" s="1"/>
  <c r="J1933" i="29"/>
  <c r="K1933" i="29" s="1"/>
  <c r="J1938" i="29"/>
  <c r="K1938" i="29" s="1"/>
  <c r="J1944" i="29"/>
  <c r="K1944" i="29" s="1"/>
  <c r="J1949" i="29"/>
  <c r="K1949" i="29" s="1"/>
  <c r="J1954" i="29"/>
  <c r="K1954" i="29" s="1"/>
  <c r="J1960" i="29"/>
  <c r="K1960" i="29" s="1"/>
  <c r="J1965" i="29"/>
  <c r="K1965" i="29" s="1"/>
  <c r="J1970" i="29"/>
  <c r="K1970" i="29" s="1"/>
  <c r="J1976" i="29"/>
  <c r="K1976" i="29" s="1"/>
  <c r="J1981" i="29"/>
  <c r="K1981" i="29" s="1"/>
  <c r="J1986" i="29"/>
  <c r="K1986" i="29" s="1"/>
  <c r="J1992" i="29"/>
  <c r="K1992" i="29" s="1"/>
  <c r="J1997" i="29"/>
  <c r="K1997" i="29" s="1"/>
  <c r="J2002" i="29"/>
  <c r="K2002" i="29" s="1"/>
  <c r="J2008" i="29"/>
  <c r="K2008" i="29" s="1"/>
  <c r="J2013" i="29"/>
  <c r="K2013" i="29" s="1"/>
  <c r="J2018" i="29"/>
  <c r="K2018" i="29" s="1"/>
  <c r="J2024" i="29"/>
  <c r="K2024" i="29" s="1"/>
  <c r="J2029" i="29"/>
  <c r="K2029" i="29" s="1"/>
  <c r="J2034" i="29"/>
  <c r="K2034" i="29" s="1"/>
  <c r="J2040" i="29"/>
  <c r="K2040" i="29" s="1"/>
  <c r="J2045" i="29"/>
  <c r="K2045" i="29" s="1"/>
  <c r="J2050" i="29"/>
  <c r="K2050" i="29" s="1"/>
  <c r="J2056" i="29"/>
  <c r="K2056" i="29" s="1"/>
  <c r="J2061" i="29"/>
  <c r="K2061" i="29" s="1"/>
  <c r="J2066" i="29"/>
  <c r="K2066" i="29" s="1"/>
  <c r="J2072" i="29"/>
  <c r="K2072" i="29" s="1"/>
  <c r="J2077" i="29"/>
  <c r="K2077" i="29" s="1"/>
  <c r="J2082" i="29"/>
  <c r="K2082" i="29" s="1"/>
  <c r="J2088" i="29"/>
  <c r="K2088" i="29" s="1"/>
  <c r="J2093" i="29"/>
  <c r="K2093" i="29" s="1"/>
  <c r="J2098" i="29"/>
  <c r="K2098" i="29" s="1"/>
  <c r="J2104" i="29"/>
  <c r="K2104" i="29" s="1"/>
  <c r="L2051" i="29"/>
  <c r="M2051" i="29" s="1"/>
  <c r="N2071" i="29"/>
  <c r="O2071" i="29" s="1"/>
  <c r="N2083" i="29"/>
  <c r="O2083" i="29" s="1"/>
  <c r="P2088" i="29"/>
  <c r="Q2088" i="29" s="1"/>
  <c r="L2094" i="29"/>
  <c r="M2094" i="29" s="1"/>
  <c r="L2102" i="29"/>
  <c r="M2102" i="29" s="1"/>
  <c r="J1720" i="29"/>
  <c r="K1720" i="29" s="1"/>
  <c r="J1744" i="29"/>
  <c r="K1744" i="29" s="1"/>
  <c r="J1768" i="29"/>
  <c r="K1768" i="29" s="1"/>
  <c r="J1792" i="29"/>
  <c r="K1792" i="29" s="1"/>
  <c r="J1816" i="29"/>
  <c r="K1816" i="29" s="1"/>
  <c r="J1840" i="29"/>
  <c r="K1840" i="29" s="1"/>
  <c r="J1864" i="29"/>
  <c r="K1864" i="29" s="1"/>
  <c r="J1882" i="29"/>
  <c r="K1882" i="29" s="1"/>
  <c r="J1898" i="29"/>
  <c r="K1898" i="29" s="1"/>
  <c r="J1914" i="29"/>
  <c r="K1914" i="29" s="1"/>
  <c r="J1930" i="29"/>
  <c r="K1930" i="29" s="1"/>
  <c r="J1946" i="29"/>
  <c r="K1946" i="29" s="1"/>
  <c r="J1968" i="29"/>
  <c r="K1968" i="29" s="1"/>
  <c r="J1984" i="29"/>
  <c r="K1984" i="29" s="1"/>
  <c r="J2000" i="29"/>
  <c r="K2000" i="29" s="1"/>
  <c r="J2016" i="29"/>
  <c r="K2016" i="29" s="1"/>
  <c r="J2032" i="29"/>
  <c r="K2032" i="29" s="1"/>
  <c r="J2042" i="29"/>
  <c r="K2042" i="29" s="1"/>
  <c r="J2048" i="29"/>
  <c r="K2048" i="29" s="1"/>
  <c r="J2058" i="29"/>
  <c r="K2058" i="29" s="1"/>
  <c r="J2069" i="29"/>
  <c r="K2069" i="29" s="1"/>
  <c r="J2074" i="29"/>
  <c r="K2074" i="29" s="1"/>
  <c r="J2085" i="29"/>
  <c r="K2085" i="29" s="1"/>
  <c r="J2101" i="29"/>
  <c r="K2101" i="29" s="1"/>
  <c r="L2073" i="29"/>
  <c r="M2073" i="29" s="1"/>
  <c r="P2086" i="29"/>
  <c r="Q2086" i="29" s="1"/>
  <c r="P2094" i="29"/>
  <c r="Q2094" i="29" s="1"/>
  <c r="P2102" i="29"/>
  <c r="Q2102" i="29" s="1"/>
  <c r="J1730" i="29"/>
  <c r="K1730" i="29" s="1"/>
  <c r="J1754" i="29"/>
  <c r="K1754" i="29" s="1"/>
  <c r="J1778" i="29"/>
  <c r="K1778" i="29" s="1"/>
  <c r="J1802" i="29"/>
  <c r="K1802" i="29" s="1"/>
  <c r="J1826" i="29"/>
  <c r="K1826" i="29" s="1"/>
  <c r="J1850" i="29"/>
  <c r="K1850" i="29" s="1"/>
  <c r="J1873" i="29"/>
  <c r="K1873" i="29" s="1"/>
  <c r="J1889" i="29"/>
  <c r="K1889" i="29" s="1"/>
  <c r="J1905" i="29"/>
  <c r="K1905" i="29" s="1"/>
  <c r="J1921" i="29"/>
  <c r="K1921" i="29" s="1"/>
  <c r="J1937" i="29"/>
  <c r="K1937" i="29" s="1"/>
  <c r="J1953" i="29"/>
  <c r="K1953" i="29" s="1"/>
  <c r="J1969" i="29"/>
  <c r="K1969" i="29" s="1"/>
  <c r="J1985" i="29"/>
  <c r="K1985" i="29" s="1"/>
  <c r="J2001" i="29"/>
  <c r="K2001" i="29" s="1"/>
  <c r="J2017" i="29"/>
  <c r="K2017" i="29" s="1"/>
  <c r="J2033" i="29"/>
  <c r="K2033" i="29" s="1"/>
  <c r="J2049" i="29"/>
  <c r="K2049" i="29" s="1"/>
  <c r="J2065" i="29"/>
  <c r="K2065" i="29" s="1"/>
  <c r="J2081" i="29"/>
  <c r="K2081" i="29" s="1"/>
  <c r="J2097" i="29"/>
  <c r="K2097" i="29" s="1"/>
  <c r="P2045" i="29"/>
  <c r="Q2045" i="29" s="1"/>
  <c r="N2062" i="29"/>
  <c r="O2062" i="29" s="1"/>
  <c r="P2069" i="29"/>
  <c r="Q2069" i="29" s="1"/>
  <c r="P2076" i="29"/>
  <c r="Q2076" i="29" s="1"/>
  <c r="P2082" i="29"/>
  <c r="Q2082" i="29" s="1"/>
  <c r="N2085" i="29"/>
  <c r="O2085" i="29" s="1"/>
  <c r="L2088" i="29"/>
  <c r="M2088" i="29" s="1"/>
  <c r="P2090" i="29"/>
  <c r="Q2090" i="29" s="1"/>
  <c r="N2093" i="29"/>
  <c r="O2093" i="29" s="1"/>
  <c r="L2096" i="29"/>
  <c r="M2096" i="29" s="1"/>
  <c r="P2098" i="29"/>
  <c r="Q2098" i="29" s="1"/>
  <c r="N2101" i="29"/>
  <c r="O2101" i="29" s="1"/>
  <c r="L2104" i="29"/>
  <c r="M2104" i="29" s="1"/>
  <c r="J1718" i="29"/>
  <c r="K1718" i="29" s="1"/>
  <c r="J1726" i="29"/>
  <c r="K1726" i="29" s="1"/>
  <c r="J1734" i="29"/>
  <c r="K1734" i="29" s="1"/>
  <c r="J1742" i="29"/>
  <c r="K1742" i="29" s="1"/>
  <c r="J1750" i="29"/>
  <c r="K1750" i="29" s="1"/>
  <c r="J1758" i="29"/>
  <c r="K1758" i="29" s="1"/>
  <c r="J1766" i="29"/>
  <c r="K1766" i="29" s="1"/>
  <c r="J1774" i="29"/>
  <c r="K1774" i="29" s="1"/>
  <c r="J1782" i="29"/>
  <c r="K1782" i="29" s="1"/>
  <c r="J1790" i="29"/>
  <c r="K1790" i="29" s="1"/>
  <c r="J1798" i="29"/>
  <c r="K1798" i="29" s="1"/>
  <c r="J1806" i="29"/>
  <c r="K1806" i="29" s="1"/>
  <c r="J1814" i="29"/>
  <c r="K1814" i="29" s="1"/>
  <c r="J1822" i="29"/>
  <c r="K1822" i="29" s="1"/>
  <c r="J1830" i="29"/>
  <c r="K1830" i="29" s="1"/>
  <c r="J1838" i="29"/>
  <c r="K1838" i="29" s="1"/>
  <c r="J1846" i="29"/>
  <c r="K1846" i="29" s="1"/>
  <c r="J1854" i="29"/>
  <c r="K1854" i="29" s="1"/>
  <c r="J1862" i="29"/>
  <c r="K1862" i="29" s="1"/>
  <c r="J1870" i="29"/>
  <c r="K1870" i="29" s="1"/>
  <c r="J1876" i="29"/>
  <c r="K1876" i="29" s="1"/>
  <c r="J1881" i="29"/>
  <c r="K1881" i="29" s="1"/>
  <c r="J1886" i="29"/>
  <c r="K1886" i="29" s="1"/>
  <c r="J1892" i="29"/>
  <c r="K1892" i="29" s="1"/>
  <c r="J1897" i="29"/>
  <c r="K1897" i="29" s="1"/>
  <c r="J1902" i="29"/>
  <c r="K1902" i="29" s="1"/>
  <c r="J1908" i="29"/>
  <c r="K1908" i="29" s="1"/>
  <c r="J1913" i="29"/>
  <c r="K1913" i="29" s="1"/>
  <c r="J1918" i="29"/>
  <c r="K1918" i="29" s="1"/>
  <c r="J1924" i="29"/>
  <c r="K1924" i="29" s="1"/>
  <c r="J1929" i="29"/>
  <c r="K1929" i="29" s="1"/>
  <c r="J1934" i="29"/>
  <c r="K1934" i="29" s="1"/>
  <c r="J1940" i="29"/>
  <c r="K1940" i="29" s="1"/>
  <c r="J1945" i="29"/>
  <c r="K1945" i="29" s="1"/>
  <c r="J1950" i="29"/>
  <c r="K1950" i="29" s="1"/>
  <c r="J1956" i="29"/>
  <c r="K1956" i="29" s="1"/>
  <c r="J1961" i="29"/>
  <c r="K1961" i="29" s="1"/>
  <c r="J1966" i="29"/>
  <c r="K1966" i="29" s="1"/>
  <c r="J1972" i="29"/>
  <c r="K1972" i="29" s="1"/>
  <c r="J1977" i="29"/>
  <c r="K1977" i="29" s="1"/>
  <c r="J1982" i="29"/>
  <c r="K1982" i="29" s="1"/>
  <c r="J1988" i="29"/>
  <c r="K1988" i="29" s="1"/>
  <c r="J1993" i="29"/>
  <c r="K1993" i="29" s="1"/>
  <c r="J1998" i="29"/>
  <c r="K1998" i="29" s="1"/>
  <c r="J2004" i="29"/>
  <c r="K2004" i="29" s="1"/>
  <c r="J2009" i="29"/>
  <c r="K2009" i="29" s="1"/>
  <c r="J2014" i="29"/>
  <c r="K2014" i="29" s="1"/>
  <c r="J2020" i="29"/>
  <c r="K2020" i="29" s="1"/>
  <c r="J2025" i="29"/>
  <c r="K2025" i="29" s="1"/>
  <c r="J2030" i="29"/>
  <c r="K2030" i="29" s="1"/>
  <c r="J2036" i="29"/>
  <c r="K2036" i="29" s="1"/>
  <c r="J2041" i="29"/>
  <c r="K2041" i="29" s="1"/>
  <c r="J2046" i="29"/>
  <c r="K2046" i="29" s="1"/>
  <c r="J2052" i="29"/>
  <c r="K2052" i="29" s="1"/>
  <c r="J2057" i="29"/>
  <c r="K2057" i="29" s="1"/>
  <c r="J2062" i="29"/>
  <c r="K2062" i="29" s="1"/>
  <c r="J2068" i="29"/>
  <c r="K2068" i="29" s="1"/>
  <c r="J2073" i="29"/>
  <c r="K2073" i="29" s="1"/>
  <c r="J2078" i="29"/>
  <c r="K2078" i="29" s="1"/>
  <c r="J2084" i="29"/>
  <c r="K2084" i="29" s="1"/>
  <c r="J2089" i="29"/>
  <c r="K2089" i="29" s="1"/>
  <c r="J2094" i="29"/>
  <c r="K2094" i="29" s="1"/>
  <c r="J2100" i="29"/>
  <c r="K2100" i="29" s="1"/>
  <c r="J2105" i="29"/>
  <c r="K2105" i="29" s="1"/>
  <c r="N2064" i="29"/>
  <c r="O2064" i="29" s="1"/>
  <c r="N2078" i="29"/>
  <c r="O2078" i="29" s="1"/>
  <c r="L2086" i="29"/>
  <c r="M2086" i="29" s="1"/>
  <c r="N2091" i="29"/>
  <c r="O2091" i="29" s="1"/>
  <c r="P2096" i="29"/>
  <c r="Q2096" i="29" s="1"/>
  <c r="P2104" i="29"/>
  <c r="Q2104" i="29" s="1"/>
  <c r="J1728" i="29"/>
  <c r="K1728" i="29" s="1"/>
  <c r="J1752" i="29"/>
  <c r="K1752" i="29" s="1"/>
  <c r="J1776" i="29"/>
  <c r="K1776" i="29" s="1"/>
  <c r="J1800" i="29"/>
  <c r="K1800" i="29" s="1"/>
  <c r="J1824" i="29"/>
  <c r="K1824" i="29" s="1"/>
  <c r="J1848" i="29"/>
  <c r="K1848" i="29" s="1"/>
  <c r="J1872" i="29"/>
  <c r="K1872" i="29" s="1"/>
  <c r="J1888" i="29"/>
  <c r="K1888" i="29" s="1"/>
  <c r="J1904" i="29"/>
  <c r="K1904" i="29" s="1"/>
  <c r="J1920" i="29"/>
  <c r="K1920" i="29" s="1"/>
  <c r="J1936" i="29"/>
  <c r="K1936" i="29" s="1"/>
  <c r="J1952" i="29"/>
  <c r="K1952" i="29" s="1"/>
  <c r="J1962" i="29"/>
  <c r="K1962" i="29" s="1"/>
  <c r="J1978" i="29"/>
  <c r="K1978" i="29" s="1"/>
  <c r="J1994" i="29"/>
  <c r="K1994" i="29" s="1"/>
  <c r="J2010" i="29"/>
  <c r="K2010" i="29" s="1"/>
  <c r="J2026" i="29"/>
  <c r="K2026" i="29" s="1"/>
  <c r="J2037" i="29"/>
  <c r="K2037" i="29" s="1"/>
  <c r="J2064" i="29"/>
  <c r="K2064" i="29" s="1"/>
  <c r="J2080" i="29"/>
  <c r="K2080" i="29" s="1"/>
  <c r="J2096" i="29"/>
  <c r="K2096" i="29" s="1"/>
  <c r="N2056" i="29"/>
  <c r="O2056" i="29" s="1"/>
  <c r="L2080" i="29"/>
  <c r="M2080" i="29" s="1"/>
  <c r="N2089" i="29"/>
  <c r="O2089" i="29" s="1"/>
  <c r="N2097" i="29"/>
  <c r="O2097" i="29" s="1"/>
  <c r="N2105" i="29"/>
  <c r="O2105" i="29" s="1"/>
  <c r="J1738" i="29"/>
  <c r="K1738" i="29" s="1"/>
  <c r="J1762" i="29"/>
  <c r="K1762" i="29" s="1"/>
  <c r="J1786" i="29"/>
  <c r="K1786" i="29" s="1"/>
  <c r="J1810" i="29"/>
  <c r="K1810" i="29" s="1"/>
  <c r="J1834" i="29"/>
  <c r="K1834" i="29" s="1"/>
  <c r="J1858" i="29"/>
  <c r="K1858" i="29" s="1"/>
  <c r="J1878" i="29"/>
  <c r="K1878" i="29" s="1"/>
  <c r="J1894" i="29"/>
  <c r="K1894" i="29" s="1"/>
  <c r="J1910" i="29"/>
  <c r="K1910" i="29" s="1"/>
  <c r="J1926" i="29"/>
  <c r="K1926" i="29" s="1"/>
  <c r="J1942" i="29"/>
  <c r="K1942" i="29" s="1"/>
  <c r="J1958" i="29"/>
  <c r="K1958" i="29" s="1"/>
  <c r="J1974" i="29"/>
  <c r="K1974" i="29" s="1"/>
  <c r="J1990" i="29"/>
  <c r="K1990" i="29" s="1"/>
  <c r="J2006" i="29"/>
  <c r="K2006" i="29" s="1"/>
  <c r="J2022" i="29"/>
  <c r="K2022" i="29" s="1"/>
  <c r="J2038" i="29"/>
  <c r="K2038" i="29" s="1"/>
  <c r="J2054" i="29"/>
  <c r="K2054" i="29" s="1"/>
  <c r="J2070" i="29"/>
  <c r="K2070" i="29" s="1"/>
  <c r="J2086" i="29"/>
  <c r="K2086" i="29" s="1"/>
  <c r="J2102" i="29"/>
  <c r="K2102" i="29" s="1"/>
  <c r="N2099" i="29"/>
  <c r="O2099" i="29" s="1"/>
  <c r="J1736" i="29"/>
  <c r="K1736" i="29" s="1"/>
  <c r="J1760" i="29"/>
  <c r="K1760" i="29" s="1"/>
  <c r="J1784" i="29"/>
  <c r="K1784" i="29" s="1"/>
  <c r="J1808" i="29"/>
  <c r="K1808" i="29" s="1"/>
  <c r="J1832" i="29"/>
  <c r="K1832" i="29" s="1"/>
  <c r="J1856" i="29"/>
  <c r="K1856" i="29" s="1"/>
  <c r="J1877" i="29"/>
  <c r="K1877" i="29" s="1"/>
  <c r="J1893" i="29"/>
  <c r="K1893" i="29" s="1"/>
  <c r="J1909" i="29"/>
  <c r="K1909" i="29" s="1"/>
  <c r="J1925" i="29"/>
  <c r="K1925" i="29" s="1"/>
  <c r="J1941" i="29"/>
  <c r="K1941" i="29" s="1"/>
  <c r="J1957" i="29"/>
  <c r="K1957" i="29" s="1"/>
  <c r="J1973" i="29"/>
  <c r="K1973" i="29" s="1"/>
  <c r="J1989" i="29"/>
  <c r="K1989" i="29" s="1"/>
  <c r="J2005" i="29"/>
  <c r="K2005" i="29" s="1"/>
  <c r="J2021" i="29"/>
  <c r="K2021" i="29" s="1"/>
  <c r="J2053" i="29"/>
  <c r="K2053" i="29" s="1"/>
  <c r="J2090" i="29"/>
  <c r="K2090" i="29" s="1"/>
  <c r="L2066" i="29"/>
  <c r="M2066" i="29" s="1"/>
  <c r="L2084" i="29"/>
  <c r="M2084" i="29" s="1"/>
  <c r="L2092" i="29"/>
  <c r="M2092" i="29" s="1"/>
  <c r="L2100" i="29"/>
  <c r="M2100" i="29" s="1"/>
  <c r="J1722" i="29"/>
  <c r="K1722" i="29" s="1"/>
  <c r="J1746" i="29"/>
  <c r="K1746" i="29" s="1"/>
  <c r="J1770" i="29"/>
  <c r="K1770" i="29" s="1"/>
  <c r="J1794" i="29"/>
  <c r="K1794" i="29" s="1"/>
  <c r="J1818" i="29"/>
  <c r="K1818" i="29" s="1"/>
  <c r="J1842" i="29"/>
  <c r="K1842" i="29" s="1"/>
  <c r="J1866" i="29"/>
  <c r="K1866" i="29" s="1"/>
  <c r="J1884" i="29"/>
  <c r="K1884" i="29" s="1"/>
  <c r="J1900" i="29"/>
  <c r="K1900" i="29" s="1"/>
  <c r="J1916" i="29"/>
  <c r="K1916" i="29" s="1"/>
  <c r="J1932" i="29"/>
  <c r="K1932" i="29" s="1"/>
  <c r="J1948" i="29"/>
  <c r="K1948" i="29" s="1"/>
  <c r="J1964" i="29"/>
  <c r="K1964" i="29" s="1"/>
  <c r="J1980" i="29"/>
  <c r="K1980" i="29" s="1"/>
  <c r="J1996" i="29"/>
  <c r="K1996" i="29" s="1"/>
  <c r="J2012" i="29"/>
  <c r="K2012" i="29" s="1"/>
  <c r="J2028" i="29"/>
  <c r="K2028" i="29" s="1"/>
  <c r="J2044" i="29"/>
  <c r="K2044" i="29" s="1"/>
  <c r="J2060" i="29"/>
  <c r="K2060" i="29" s="1"/>
  <c r="J2076" i="29"/>
  <c r="K2076" i="29" s="1"/>
  <c r="J2092" i="29"/>
  <c r="K2092" i="29" s="1"/>
  <c r="N1742" i="29"/>
  <c r="O1742" i="29" s="1"/>
  <c r="P1823" i="29"/>
  <c r="Q1823" i="29" s="1"/>
  <c r="N1818" i="29"/>
  <c r="O1818" i="29" s="1"/>
  <c r="L1813" i="29"/>
  <c r="M1813" i="29" s="1"/>
  <c r="P1807" i="29"/>
  <c r="Q1807" i="29" s="1"/>
  <c r="N1802" i="29"/>
  <c r="O1802" i="29" s="1"/>
  <c r="P1790" i="29"/>
  <c r="Q1790" i="29" s="1"/>
  <c r="N1769" i="29"/>
  <c r="O1769" i="29" s="1"/>
  <c r="N1800" i="29"/>
  <c r="O1800" i="29" s="1"/>
  <c r="N1823" i="29"/>
  <c r="O1823" i="29" s="1"/>
  <c r="L1818" i="29"/>
  <c r="M1818" i="29" s="1"/>
  <c r="P1812" i="29"/>
  <c r="Q1812" i="29" s="1"/>
  <c r="N1807" i="29"/>
  <c r="O1807" i="29" s="1"/>
  <c r="L1802" i="29"/>
  <c r="M1802" i="29" s="1"/>
  <c r="N1789" i="29"/>
  <c r="O1789" i="29" s="1"/>
  <c r="L1768" i="29"/>
  <c r="M1768" i="29" s="1"/>
  <c r="N1828" i="29"/>
  <c r="O1828" i="29" s="1"/>
  <c r="L1823" i="29"/>
  <c r="M1823" i="29" s="1"/>
  <c r="P1817" i="29"/>
  <c r="Q1817" i="29" s="1"/>
  <c r="N1812" i="29"/>
  <c r="O1812" i="29" s="1"/>
  <c r="L1807" i="29"/>
  <c r="M1807" i="29" s="1"/>
  <c r="P1801" i="29"/>
  <c r="Q1801" i="29" s="1"/>
  <c r="L1788" i="29"/>
  <c r="M1788" i="29" s="1"/>
  <c r="P1766" i="29"/>
  <c r="Q1766" i="29" s="1"/>
  <c r="L1797" i="29"/>
  <c r="M1797" i="29" s="1"/>
  <c r="P1791" i="29"/>
  <c r="Q1791" i="29" s="1"/>
  <c r="N1786" i="29"/>
  <c r="O1786" i="29" s="1"/>
  <c r="L1781" i="29"/>
  <c r="M1781" i="29" s="1"/>
  <c r="P1775" i="29"/>
  <c r="Q1775" i="29" s="1"/>
  <c r="N1770" i="29"/>
  <c r="O1770" i="29" s="1"/>
  <c r="L1765" i="29"/>
  <c r="M1765" i="29" s="1"/>
  <c r="P1759" i="29"/>
  <c r="Q1759" i="29" s="1"/>
  <c r="L1753" i="29"/>
  <c r="M1753" i="29" s="1"/>
  <c r="P1717" i="29"/>
  <c r="Q1717" i="29" s="1"/>
  <c r="N1795" i="29"/>
  <c r="O1795" i="29" s="1"/>
  <c r="L1790" i="29"/>
  <c r="M1790" i="29" s="1"/>
  <c r="P1784" i="29"/>
  <c r="Q1784" i="29" s="1"/>
  <c r="N1779" i="29"/>
  <c r="O1779" i="29" s="1"/>
  <c r="L1774" i="29"/>
  <c r="M1774" i="29" s="1"/>
  <c r="P1768" i="29"/>
  <c r="Q1768" i="29" s="1"/>
  <c r="N1763" i="29"/>
  <c r="O1763" i="29" s="1"/>
  <c r="L1758" i="29"/>
  <c r="M1758" i="29" s="1"/>
  <c r="N1749" i="29"/>
  <c r="O1749" i="29" s="1"/>
  <c r="P1797" i="29"/>
  <c r="Q1797" i="29" s="1"/>
  <c r="N1792" i="29"/>
  <c r="O1792" i="29" s="1"/>
  <c r="L1787" i="29"/>
  <c r="M1787" i="29" s="1"/>
  <c r="P1781" i="29"/>
  <c r="Q1781" i="29" s="1"/>
  <c r="N1776" i="29"/>
  <c r="O1776" i="29" s="1"/>
  <c r="L1771" i="29"/>
  <c r="M1771" i="29" s="1"/>
  <c r="P1765" i="29"/>
  <c r="Q1765" i="29" s="1"/>
  <c r="N1760" i="29"/>
  <c r="O1760" i="29" s="1"/>
  <c r="N1754" i="29"/>
  <c r="O1754" i="29" s="1"/>
  <c r="P1730" i="29"/>
  <c r="Q1730" i="29" s="1"/>
  <c r="P1753" i="29"/>
  <c r="Q1753" i="29" s="1"/>
  <c r="P1747" i="29"/>
  <c r="Q1747" i="29" s="1"/>
  <c r="L1726" i="29"/>
  <c r="M1726" i="29" s="1"/>
  <c r="L1747" i="29"/>
  <c r="M1747" i="29" s="1"/>
  <c r="N1743" i="29"/>
  <c r="O1743" i="29" s="1"/>
  <c r="N1737" i="29"/>
  <c r="O1737" i="29" s="1"/>
  <c r="L1732" i="29"/>
  <c r="M1732" i="29" s="1"/>
  <c r="L1721" i="29"/>
  <c r="M1721" i="29" s="1"/>
  <c r="L1720" i="29"/>
  <c r="M1720" i="29" s="1"/>
  <c r="N1727" i="29"/>
  <c r="O1727" i="29" s="1"/>
  <c r="N1735" i="29"/>
  <c r="O1735" i="29" s="1"/>
  <c r="N1717" i="29"/>
  <c r="O1717" i="29" s="1"/>
  <c r="N1721" i="29"/>
  <c r="O1721" i="29" s="1"/>
  <c r="N1729" i="29"/>
  <c r="O1729" i="29" s="1"/>
  <c r="P1720" i="29"/>
  <c r="Q1720" i="29" s="1"/>
  <c r="P1725" i="29"/>
  <c r="Q1725" i="29" s="1"/>
  <c r="N1744" i="29"/>
  <c r="O1744" i="29" s="1"/>
  <c r="P1739" i="29"/>
  <c r="Q1739" i="29" s="1"/>
  <c r="N1734" i="29"/>
  <c r="O1734" i="29" s="1"/>
  <c r="P1727" i="29"/>
  <c r="Q1727" i="29" s="1"/>
  <c r="P1749" i="29"/>
  <c r="Q1749" i="29" s="1"/>
  <c r="P1742" i="29"/>
  <c r="Q1742" i="29" s="1"/>
  <c r="L1734" i="29"/>
  <c r="M1734" i="29" s="1"/>
  <c r="L1727" i="29"/>
  <c r="M1727" i="29" s="1"/>
  <c r="L1724" i="29"/>
  <c r="M1724" i="29" s="1"/>
  <c r="P1741" i="29"/>
  <c r="Q1741" i="29" s="1"/>
  <c r="L1723" i="29"/>
  <c r="M1723" i="29" s="1"/>
  <c r="L1821" i="29"/>
  <c r="M1821" i="29" s="1"/>
  <c r="N1810" i="29"/>
  <c r="O1810" i="29" s="1"/>
  <c r="N1799" i="29"/>
  <c r="O1799" i="29" s="1"/>
  <c r="P1758" i="29"/>
  <c r="Q1758" i="29" s="1"/>
  <c r="P1820" i="29"/>
  <c r="Q1820" i="29" s="1"/>
  <c r="L1810" i="29"/>
  <c r="M1810" i="29" s="1"/>
  <c r="P1798" i="29"/>
  <c r="Q1798" i="29" s="1"/>
  <c r="N1757" i="29"/>
  <c r="O1757" i="29" s="1"/>
  <c r="N1820" i="29"/>
  <c r="O1820" i="29" s="1"/>
  <c r="L1815" i="29"/>
  <c r="M1815" i="29" s="1"/>
  <c r="N1804" i="29"/>
  <c r="O1804" i="29" s="1"/>
  <c r="N1777" i="29"/>
  <c r="O1777" i="29" s="1"/>
  <c r="N1794" i="29"/>
  <c r="O1794" i="29" s="1"/>
  <c r="L1789" i="29"/>
  <c r="M1789" i="29" s="1"/>
  <c r="P1783" i="29"/>
  <c r="Q1783" i="29" s="1"/>
  <c r="L1773" i="29"/>
  <c r="M1773" i="29" s="1"/>
  <c r="N1762" i="29"/>
  <c r="O1762" i="29" s="1"/>
  <c r="P1746" i="29"/>
  <c r="Q1746" i="29" s="1"/>
  <c r="P1792" i="29"/>
  <c r="Q1792" i="29" s="1"/>
  <c r="L1782" i="29"/>
  <c r="M1782" i="29" s="1"/>
  <c r="N1771" i="29"/>
  <c r="O1771" i="29" s="1"/>
  <c r="P1760" i="29"/>
  <c r="Q1760" i="29" s="1"/>
  <c r="P1754" i="29"/>
  <c r="Q1754" i="29" s="1"/>
  <c r="L1795" i="29"/>
  <c r="M1795" i="29" s="1"/>
  <c r="L1779" i="29"/>
  <c r="M1779" i="29" s="1"/>
  <c r="N1768" i="29"/>
  <c r="O1768" i="29" s="1"/>
  <c r="N1748" i="29"/>
  <c r="O1748" i="29" s="1"/>
  <c r="N1741" i="29"/>
  <c r="O1741" i="29" s="1"/>
  <c r="L1740" i="29"/>
  <c r="M1740" i="29" s="1"/>
  <c r="L1716" i="29"/>
  <c r="M1716" i="29" s="1"/>
  <c r="N1739" i="29"/>
  <c r="O1739" i="29" s="1"/>
  <c r="P1716" i="29"/>
  <c r="Q1716" i="29" s="1"/>
  <c r="L1742" i="29"/>
  <c r="M1742" i="29" s="1"/>
  <c r="P1719" i="29"/>
  <c r="Q1719" i="29" s="1"/>
  <c r="L1731" i="29"/>
  <c r="M1731" i="29" s="1"/>
  <c r="N1814" i="29"/>
  <c r="O1814" i="29" s="1"/>
  <c r="P1803" i="29"/>
  <c r="Q1803" i="29" s="1"/>
  <c r="N1751" i="29"/>
  <c r="O1751" i="29" s="1"/>
  <c r="L1814" i="29"/>
  <c r="M1814" i="29" s="1"/>
  <c r="P1794" i="29"/>
  <c r="Q1794" i="29" s="1"/>
  <c r="N1824" i="29"/>
  <c r="O1824" i="29" s="1"/>
  <c r="P1813" i="29"/>
  <c r="Q1813" i="29" s="1"/>
  <c r="N1793" i="29"/>
  <c r="O1793" i="29" s="1"/>
  <c r="L1793" i="29"/>
  <c r="M1793" i="29" s="1"/>
  <c r="L1777" i="29"/>
  <c r="M1777" i="29" s="1"/>
  <c r="L1761" i="29"/>
  <c r="M1761" i="29" s="1"/>
  <c r="P1796" i="29"/>
  <c r="Q1796" i="29" s="1"/>
  <c r="P1780" i="29"/>
  <c r="Q1780" i="29" s="1"/>
  <c r="P1764" i="29"/>
  <c r="Q1764" i="29" s="1"/>
  <c r="L1799" i="29"/>
  <c r="M1799" i="29" s="1"/>
  <c r="L1783" i="29"/>
  <c r="M1783" i="29" s="1"/>
  <c r="N1772" i="29"/>
  <c r="O1772" i="29" s="1"/>
  <c r="L1756" i="29"/>
  <c r="M1756" i="29" s="1"/>
  <c r="L1749" i="29"/>
  <c r="M1749" i="29" s="1"/>
  <c r="P1733" i="29"/>
  <c r="Q1733" i="29" s="1"/>
  <c r="L1725" i="29"/>
  <c r="M1725" i="29" s="1"/>
  <c r="N1732" i="29"/>
  <c r="O1732" i="29" s="1"/>
  <c r="N1720" i="29"/>
  <c r="O1720" i="29" s="1"/>
  <c r="P1724" i="29"/>
  <c r="Q1724" i="29" s="1"/>
  <c r="P1735" i="29"/>
  <c r="Q1735" i="29" s="1"/>
  <c r="L1744" i="29"/>
  <c r="M1744" i="29" s="1"/>
  <c r="P1827" i="29"/>
  <c r="Q1827" i="29" s="1"/>
  <c r="N1822" i="29"/>
  <c r="O1822" i="29" s="1"/>
  <c r="L1817" i="29"/>
  <c r="M1817" i="29" s="1"/>
  <c r="P1811" i="29"/>
  <c r="Q1811" i="29" s="1"/>
  <c r="N1806" i="29"/>
  <c r="O1806" i="29" s="1"/>
  <c r="L1801" i="29"/>
  <c r="M1801" i="29" s="1"/>
  <c r="N1785" i="29"/>
  <c r="O1785" i="29" s="1"/>
  <c r="L1764" i="29"/>
  <c r="M1764" i="29" s="1"/>
  <c r="N1827" i="29"/>
  <c r="O1827" i="29" s="1"/>
  <c r="L1822" i="29"/>
  <c r="M1822" i="29" s="1"/>
  <c r="P1816" i="29"/>
  <c r="Q1816" i="29" s="1"/>
  <c r="N1811" i="29"/>
  <c r="O1811" i="29" s="1"/>
  <c r="L1806" i="29"/>
  <c r="M1806" i="29" s="1"/>
  <c r="P1800" i="29"/>
  <c r="Q1800" i="29" s="1"/>
  <c r="L1784" i="29"/>
  <c r="M1784" i="29" s="1"/>
  <c r="P1762" i="29"/>
  <c r="Q1762" i="29" s="1"/>
  <c r="L1827" i="29"/>
  <c r="M1827" i="29" s="1"/>
  <c r="P1821" i="29"/>
  <c r="Q1821" i="29" s="1"/>
  <c r="N1816" i="29"/>
  <c r="O1816" i="29" s="1"/>
  <c r="L1811" i="29"/>
  <c r="M1811" i="29" s="1"/>
  <c r="P1805" i="29"/>
  <c r="Q1805" i="29" s="1"/>
  <c r="L1800" i="29"/>
  <c r="M1800" i="29" s="1"/>
  <c r="P1782" i="29"/>
  <c r="Q1782" i="29" s="1"/>
  <c r="N1761" i="29"/>
  <c r="O1761" i="29" s="1"/>
  <c r="P1795" i="29"/>
  <c r="Q1795" i="29" s="1"/>
  <c r="N1790" i="29"/>
  <c r="O1790" i="29" s="1"/>
  <c r="L1785" i="29"/>
  <c r="M1785" i="29" s="1"/>
  <c r="P1779" i="29"/>
  <c r="Q1779" i="29" s="1"/>
  <c r="N1774" i="29"/>
  <c r="O1774" i="29" s="1"/>
  <c r="L1769" i="29"/>
  <c r="M1769" i="29" s="1"/>
  <c r="P1763" i="29"/>
  <c r="Q1763" i="29" s="1"/>
  <c r="N1758" i="29"/>
  <c r="O1758" i="29" s="1"/>
  <c r="L1750" i="29"/>
  <c r="M1750" i="29" s="1"/>
  <c r="P1721" i="29"/>
  <c r="Q1721" i="29" s="1"/>
  <c r="L1794" i="29"/>
  <c r="M1794" i="29" s="1"/>
  <c r="P1788" i="29"/>
  <c r="Q1788" i="29" s="1"/>
  <c r="N1783" i="29"/>
  <c r="O1783" i="29" s="1"/>
  <c r="L1778" i="29"/>
  <c r="M1778" i="29" s="1"/>
  <c r="P1772" i="29"/>
  <c r="Q1772" i="29" s="1"/>
  <c r="N1767" i="29"/>
  <c r="O1767" i="29" s="1"/>
  <c r="L1762" i="29"/>
  <c r="M1762" i="29" s="1"/>
  <c r="P1756" i="29"/>
  <c r="Q1756" i="29" s="1"/>
  <c r="L1746" i="29"/>
  <c r="M1746" i="29" s="1"/>
  <c r="N1796" i="29"/>
  <c r="O1796" i="29" s="1"/>
  <c r="L1791" i="29"/>
  <c r="M1791" i="29" s="1"/>
  <c r="P1785" i="29"/>
  <c r="Q1785" i="29" s="1"/>
  <c r="N1780" i="29"/>
  <c r="O1780" i="29" s="1"/>
  <c r="L1775" i="29"/>
  <c r="M1775" i="29" s="1"/>
  <c r="P1769" i="29"/>
  <c r="Q1769" i="29" s="1"/>
  <c r="N1764" i="29"/>
  <c r="O1764" i="29" s="1"/>
  <c r="L1759" i="29"/>
  <c r="M1759" i="29" s="1"/>
  <c r="P1751" i="29"/>
  <c r="Q1751" i="29" s="1"/>
  <c r="L1719" i="29"/>
  <c r="M1719" i="29" s="1"/>
  <c r="N1752" i="29"/>
  <c r="O1752" i="29" s="1"/>
  <c r="P1745" i="29"/>
  <c r="Q1745" i="29" s="1"/>
  <c r="L1752" i="29"/>
  <c r="M1752" i="29" s="1"/>
  <c r="P1744" i="29"/>
  <c r="Q1744" i="29" s="1"/>
  <c r="L1741" i="29"/>
  <c r="M1741" i="29" s="1"/>
  <c r="L1736" i="29"/>
  <c r="M1736" i="29" s="1"/>
  <c r="L1730" i="29"/>
  <c r="M1730" i="29" s="1"/>
  <c r="L1717" i="29"/>
  <c r="M1717" i="29" s="1"/>
  <c r="L1722" i="29"/>
  <c r="M1722" i="29" s="1"/>
  <c r="N1728" i="29"/>
  <c r="O1728" i="29" s="1"/>
  <c r="N1736" i="29"/>
  <c r="O1736" i="29" s="1"/>
  <c r="N1718" i="29"/>
  <c r="O1718" i="29" s="1"/>
  <c r="N1722" i="29"/>
  <c r="O1722" i="29" s="1"/>
  <c r="N1730" i="29"/>
  <c r="O1730" i="29" s="1"/>
  <c r="P1722" i="29"/>
  <c r="Q1722" i="29" s="1"/>
  <c r="P1726" i="29"/>
  <c r="Q1726" i="29" s="1"/>
  <c r="L1743" i="29"/>
  <c r="M1743" i="29" s="1"/>
  <c r="N1738" i="29"/>
  <c r="O1738" i="29" s="1"/>
  <c r="L1733" i="29"/>
  <c r="M1733" i="29" s="1"/>
  <c r="N1747" i="29"/>
  <c r="O1747" i="29" s="1"/>
  <c r="P1732" i="29"/>
  <c r="Q1732" i="29" s="1"/>
  <c r="N1826" i="29"/>
  <c r="O1826" i="29" s="1"/>
  <c r="P1815" i="29"/>
  <c r="Q1815" i="29" s="1"/>
  <c r="L1805" i="29"/>
  <c r="M1805" i="29" s="1"/>
  <c r="L1780" i="29"/>
  <c r="M1780" i="29" s="1"/>
  <c r="L1826" i="29"/>
  <c r="M1826" i="29" s="1"/>
  <c r="N1815" i="29"/>
  <c r="O1815" i="29" s="1"/>
  <c r="P1804" i="29"/>
  <c r="Q1804" i="29" s="1"/>
  <c r="P1778" i="29"/>
  <c r="Q1778" i="29" s="1"/>
  <c r="P1825" i="29"/>
  <c r="Q1825" i="29" s="1"/>
  <c r="P1809" i="29"/>
  <c r="Q1809" i="29" s="1"/>
  <c r="N1798" i="29"/>
  <c r="O1798" i="29" s="1"/>
  <c r="P1755" i="29"/>
  <c r="Q1755" i="29" s="1"/>
  <c r="N1778" i="29"/>
  <c r="O1778" i="29" s="1"/>
  <c r="P1767" i="29"/>
  <c r="Q1767" i="29" s="1"/>
  <c r="L1757" i="29"/>
  <c r="M1757" i="29" s="1"/>
  <c r="L1798" i="29"/>
  <c r="M1798" i="29" s="1"/>
  <c r="N1787" i="29"/>
  <c r="O1787" i="29" s="1"/>
  <c r="P1776" i="29"/>
  <c r="Q1776" i="29" s="1"/>
  <c r="L1766" i="29"/>
  <c r="M1766" i="29" s="1"/>
  <c r="P1737" i="29"/>
  <c r="Q1737" i="29" s="1"/>
  <c r="P1789" i="29"/>
  <c r="Q1789" i="29" s="1"/>
  <c r="P1773" i="29"/>
  <c r="Q1773" i="29" s="1"/>
  <c r="L1763" i="29"/>
  <c r="M1763" i="29" s="1"/>
  <c r="N1756" i="29"/>
  <c r="O1756" i="29" s="1"/>
  <c r="N1750" i="29"/>
  <c r="O1750" i="29" s="1"/>
  <c r="P1734" i="29"/>
  <c r="Q1734" i="29" s="1"/>
  <c r="N1723" i="29"/>
  <c r="O1723" i="29" s="1"/>
  <c r="N1719" i="29"/>
  <c r="O1719" i="29" s="1"/>
  <c r="P1723" i="29"/>
  <c r="Q1723" i="29" s="1"/>
  <c r="L1737" i="29"/>
  <c r="M1737" i="29" s="1"/>
  <c r="L1745" i="29"/>
  <c r="M1745" i="29" s="1"/>
  <c r="L1825" i="29"/>
  <c r="M1825" i="29" s="1"/>
  <c r="L1809" i="29"/>
  <c r="M1809" i="29" s="1"/>
  <c r="P1774" i="29"/>
  <c r="Q1774" i="29" s="1"/>
  <c r="N1819" i="29"/>
  <c r="O1819" i="29" s="1"/>
  <c r="N1803" i="29"/>
  <c r="O1803" i="29" s="1"/>
  <c r="L1748" i="29"/>
  <c r="M1748" i="29" s="1"/>
  <c r="N1808" i="29"/>
  <c r="O1808" i="29" s="1"/>
  <c r="L1772" i="29"/>
  <c r="M1772" i="29" s="1"/>
  <c r="P1787" i="29"/>
  <c r="Q1787" i="29" s="1"/>
  <c r="P1771" i="29"/>
  <c r="Q1771" i="29" s="1"/>
  <c r="N1755" i="29"/>
  <c r="O1755" i="29" s="1"/>
  <c r="N1791" i="29"/>
  <c r="O1791" i="29" s="1"/>
  <c r="N1775" i="29"/>
  <c r="O1775" i="29" s="1"/>
  <c r="N1759" i="29"/>
  <c r="O1759" i="29" s="1"/>
  <c r="P1793" i="29"/>
  <c r="Q1793" i="29" s="1"/>
  <c r="P1777" i="29"/>
  <c r="Q1777" i="29" s="1"/>
  <c r="P1761" i="29"/>
  <c r="Q1761" i="29" s="1"/>
  <c r="L1755" i="29"/>
  <c r="M1755" i="29" s="1"/>
  <c r="P1748" i="29"/>
  <c r="Q1748" i="29" s="1"/>
  <c r="N1733" i="29"/>
  <c r="O1733" i="29" s="1"/>
  <c r="N1724" i="29"/>
  <c r="O1724" i="29" s="1"/>
  <c r="N1726" i="29"/>
  <c r="O1726" i="29" s="1"/>
  <c r="N1745" i="29"/>
  <c r="O1745" i="29" s="1"/>
  <c r="P1729" i="29"/>
  <c r="Q1729" i="29" s="1"/>
  <c r="P1736" i="29"/>
  <c r="Q1736" i="29" s="1"/>
  <c r="N1784" i="29"/>
  <c r="O1784" i="29" s="1"/>
  <c r="P1757" i="29"/>
  <c r="Q1757" i="29" s="1"/>
  <c r="L1751" i="29"/>
  <c r="M1751" i="29" s="1"/>
  <c r="N1740" i="29"/>
  <c r="O1740" i="29" s="1"/>
  <c r="L1728" i="29"/>
  <c r="M1728" i="29" s="1"/>
  <c r="N1731" i="29"/>
  <c r="O1731" i="29" s="1"/>
  <c r="N1725" i="29"/>
  <c r="O1725" i="29" s="1"/>
  <c r="N1746" i="29"/>
  <c r="O1746" i="29" s="1"/>
  <c r="P1731" i="29"/>
  <c r="Q1731" i="29" s="1"/>
  <c r="L1738" i="29"/>
  <c r="M1738" i="29" s="1"/>
  <c r="P1819" i="29"/>
  <c r="Q1819" i="29" s="1"/>
  <c r="L1796" i="29"/>
  <c r="M1796" i="29" s="1"/>
  <c r="P1824" i="29"/>
  <c r="Q1824" i="29" s="1"/>
  <c r="P1808" i="29"/>
  <c r="Q1808" i="29" s="1"/>
  <c r="N1773" i="29"/>
  <c r="O1773" i="29" s="1"/>
  <c r="L1819" i="29"/>
  <c r="M1819" i="29" s="1"/>
  <c r="L1803" i="29"/>
  <c r="M1803" i="29" s="1"/>
  <c r="N1753" i="29"/>
  <c r="O1753" i="29" s="1"/>
  <c r="N1782" i="29"/>
  <c r="O1782" i="29" s="1"/>
  <c r="N1766" i="29"/>
  <c r="O1766" i="29" s="1"/>
  <c r="L1739" i="29"/>
  <c r="M1739" i="29" s="1"/>
  <c r="L1786" i="29"/>
  <c r="M1786" i="29" s="1"/>
  <c r="L1770" i="29"/>
  <c r="M1770" i="29" s="1"/>
  <c r="P1752" i="29"/>
  <c r="Q1752" i="29" s="1"/>
  <c r="N1788" i="29"/>
  <c r="O1788" i="29" s="1"/>
  <c r="L1767" i="29"/>
  <c r="M1767" i="29" s="1"/>
  <c r="P1743" i="29"/>
  <c r="Q1743" i="29" s="1"/>
  <c r="L1735" i="29"/>
  <c r="M1735" i="29" s="1"/>
  <c r="P1738" i="29"/>
  <c r="Q1738" i="29" s="1"/>
  <c r="L1718" i="29"/>
  <c r="M1718" i="29" s="1"/>
  <c r="N1716" i="29"/>
  <c r="O1716" i="29" s="1"/>
  <c r="P1718" i="29"/>
  <c r="Q1718" i="29" s="1"/>
  <c r="P1740" i="29"/>
  <c r="Q1740" i="29" s="1"/>
  <c r="P1750" i="29"/>
  <c r="Q1750" i="29" s="1"/>
  <c r="L1729" i="29"/>
  <c r="M1729" i="29" s="1"/>
  <c r="AE343" i="28"/>
  <c r="D6" i="40"/>
  <c r="AE344" i="28" l="1"/>
  <c r="D7" i="40"/>
  <c r="AE345" i="28" l="1"/>
  <c r="I736" i="29"/>
  <c r="I737" i="29"/>
  <c r="I738" i="29"/>
  <c r="I739" i="29"/>
  <c r="I740" i="29"/>
  <c r="I741" i="29"/>
  <c r="I742" i="29"/>
  <c r="I743" i="29"/>
  <c r="I744" i="29"/>
  <c r="I745" i="29"/>
  <c r="I746" i="29"/>
  <c r="I747" i="29"/>
  <c r="I748" i="29"/>
  <c r="I749" i="29"/>
  <c r="I750" i="29"/>
  <c r="I751" i="29"/>
  <c r="I752" i="29"/>
  <c r="I753" i="29"/>
  <c r="I754" i="29"/>
  <c r="I755" i="29"/>
  <c r="I756" i="29"/>
  <c r="I757" i="29"/>
  <c r="I758" i="29"/>
  <c r="I759" i="29"/>
  <c r="I760" i="29"/>
  <c r="I761" i="29"/>
  <c r="I762" i="29"/>
  <c r="I763" i="29"/>
  <c r="I764" i="29"/>
  <c r="I765" i="29"/>
  <c r="I766" i="29"/>
  <c r="I767" i="29"/>
  <c r="I768" i="29"/>
  <c r="I769" i="29"/>
  <c r="I770" i="29"/>
  <c r="I771" i="29"/>
  <c r="I772" i="29"/>
  <c r="I773" i="29"/>
  <c r="I774" i="29"/>
  <c r="I775" i="29"/>
  <c r="I776" i="29"/>
  <c r="I777" i="29"/>
  <c r="I778" i="29"/>
  <c r="I779" i="29"/>
  <c r="I780" i="29"/>
  <c r="I781" i="29"/>
  <c r="I782" i="29"/>
  <c r="I783" i="29"/>
  <c r="I784" i="29"/>
  <c r="I785" i="29"/>
  <c r="I786" i="29"/>
  <c r="I787" i="29"/>
  <c r="I788" i="29"/>
  <c r="I789" i="29"/>
  <c r="I790" i="29"/>
  <c r="I791" i="29"/>
  <c r="I792" i="29"/>
  <c r="I793" i="29"/>
  <c r="I794" i="29"/>
  <c r="I795" i="29"/>
  <c r="AE346" i="28" l="1"/>
  <c r="E51" i="29"/>
  <c r="AE347" i="28" l="1"/>
  <c r="P5" i="26"/>
  <c r="P4" i="26"/>
  <c r="AE348" i="28" l="1"/>
  <c r="E47" i="29"/>
  <c r="E48" i="29"/>
  <c r="E49" i="29"/>
  <c r="E50" i="29"/>
  <c r="E52" i="29"/>
  <c r="E53" i="29"/>
  <c r="E54" i="29"/>
  <c r="E55" i="29"/>
  <c r="E46" i="29"/>
  <c r="B46" i="29"/>
  <c r="R46" i="29" s="1"/>
  <c r="B47" i="29"/>
  <c r="R47" i="29" s="1"/>
  <c r="B48" i="29"/>
  <c r="R48" i="29" s="1"/>
  <c r="B49" i="29"/>
  <c r="R49" i="29" s="1"/>
  <c r="B50" i="29"/>
  <c r="R50" i="29" s="1"/>
  <c r="B51" i="29"/>
  <c r="R51" i="29" s="1"/>
  <c r="B52" i="29"/>
  <c r="R52" i="29" s="1"/>
  <c r="B53" i="29"/>
  <c r="R53" i="29" s="1"/>
  <c r="B54" i="29"/>
  <c r="R54" i="29" s="1"/>
  <c r="B55" i="29"/>
  <c r="R55" i="29" s="1"/>
  <c r="S57" i="29"/>
  <c r="B57" i="29" s="1"/>
  <c r="S58" i="29"/>
  <c r="E58" i="29" s="1"/>
  <c r="S59" i="29"/>
  <c r="S69" i="29" s="1"/>
  <c r="S60" i="29"/>
  <c r="S61" i="29"/>
  <c r="E61" i="29" s="1"/>
  <c r="S62" i="29"/>
  <c r="E62" i="29" s="1"/>
  <c r="S63" i="29"/>
  <c r="S73" i="29" s="1"/>
  <c r="S64" i="29"/>
  <c r="S65" i="29"/>
  <c r="B65" i="29" s="1"/>
  <c r="S68" i="29"/>
  <c r="S56" i="29"/>
  <c r="AE349" i="28" l="1"/>
  <c r="S72" i="29"/>
  <c r="J65" i="29"/>
  <c r="K65" i="29" s="1"/>
  <c r="R65" i="29"/>
  <c r="J57" i="29"/>
  <c r="K57" i="29" s="1"/>
  <c r="R57" i="29"/>
  <c r="S71" i="29"/>
  <c r="B63" i="29"/>
  <c r="B59" i="29"/>
  <c r="L59" i="29" s="1"/>
  <c r="M59" i="29" s="1"/>
  <c r="S74" i="29"/>
  <c r="E64" i="29"/>
  <c r="S79" i="29"/>
  <c r="E69" i="29"/>
  <c r="B62" i="29"/>
  <c r="R62" i="29" s="1"/>
  <c r="B58" i="29"/>
  <c r="S82" i="29"/>
  <c r="E72" i="29"/>
  <c r="S83" i="29"/>
  <c r="E73" i="29"/>
  <c r="S66" i="29"/>
  <c r="E56" i="29"/>
  <c r="S78" i="29"/>
  <c r="E68" i="29"/>
  <c r="B73" i="29"/>
  <c r="B69" i="29"/>
  <c r="P69" i="29" s="1"/>
  <c r="Q69" i="29" s="1"/>
  <c r="B61" i="29"/>
  <c r="H61" i="29" s="1"/>
  <c r="I61" i="29" s="1"/>
  <c r="E63" i="29"/>
  <c r="S70" i="29"/>
  <c r="E60" i="29"/>
  <c r="S75" i="29"/>
  <c r="E65" i="29"/>
  <c r="S67" i="29"/>
  <c r="E57" i="29"/>
  <c r="B72" i="29"/>
  <c r="B68" i="29"/>
  <c r="R68" i="29" s="1"/>
  <c r="B64" i="29"/>
  <c r="R64" i="29" s="1"/>
  <c r="B60" i="29"/>
  <c r="B56" i="29"/>
  <c r="R56" i="29" s="1"/>
  <c r="E59" i="29"/>
  <c r="L64" i="29"/>
  <c r="M64" i="29" s="1"/>
  <c r="L60" i="29"/>
  <c r="M60" i="29" s="1"/>
  <c r="P52" i="29"/>
  <c r="Q52" i="29" s="1"/>
  <c r="N52" i="29"/>
  <c r="O52" i="29" s="1"/>
  <c r="L52" i="29"/>
  <c r="M52" i="29" s="1"/>
  <c r="J52" i="29"/>
  <c r="K52" i="29" s="1"/>
  <c r="H52" i="29"/>
  <c r="I52" i="29" s="1"/>
  <c r="P48" i="29"/>
  <c r="Q48" i="29" s="1"/>
  <c r="N48" i="29"/>
  <c r="O48" i="29" s="1"/>
  <c r="L48" i="29"/>
  <c r="M48" i="29" s="1"/>
  <c r="J48" i="29"/>
  <c r="K48" i="29" s="1"/>
  <c r="H48" i="29"/>
  <c r="I48" i="29" s="1"/>
  <c r="P63" i="29"/>
  <c r="Q63" i="29" s="1"/>
  <c r="N63" i="29"/>
  <c r="O63" i="29" s="1"/>
  <c r="L63" i="29"/>
  <c r="M63" i="29" s="1"/>
  <c r="H63" i="29"/>
  <c r="I63" i="29" s="1"/>
  <c r="N55" i="29"/>
  <c r="O55" i="29" s="1"/>
  <c r="P55" i="29"/>
  <c r="Q55" i="29" s="1"/>
  <c r="J55" i="29"/>
  <c r="K55" i="29" s="1"/>
  <c r="L55" i="29"/>
  <c r="M55" i="29" s="1"/>
  <c r="H55" i="29"/>
  <c r="I55" i="29" s="1"/>
  <c r="P51" i="29"/>
  <c r="Q51" i="29" s="1"/>
  <c r="N51" i="29"/>
  <c r="O51" i="29" s="1"/>
  <c r="J51" i="29"/>
  <c r="K51" i="29" s="1"/>
  <c r="L51" i="29"/>
  <c r="M51" i="29" s="1"/>
  <c r="H51" i="29"/>
  <c r="I51" i="29" s="1"/>
  <c r="P47" i="29"/>
  <c r="Q47" i="29" s="1"/>
  <c r="N47" i="29"/>
  <c r="O47" i="29" s="1"/>
  <c r="J47" i="29"/>
  <c r="K47" i="29" s="1"/>
  <c r="L47" i="29"/>
  <c r="M47" i="29" s="1"/>
  <c r="H47" i="29"/>
  <c r="I47" i="29" s="1"/>
  <c r="P58" i="29"/>
  <c r="Q58" i="29" s="1"/>
  <c r="N58" i="29"/>
  <c r="O58" i="29" s="1"/>
  <c r="L58" i="29"/>
  <c r="M58" i="29" s="1"/>
  <c r="H58" i="29"/>
  <c r="I58" i="29" s="1"/>
  <c r="P54" i="29"/>
  <c r="Q54" i="29" s="1"/>
  <c r="N54" i="29"/>
  <c r="O54" i="29" s="1"/>
  <c r="J54" i="29"/>
  <c r="K54" i="29" s="1"/>
  <c r="L54" i="29"/>
  <c r="M54" i="29" s="1"/>
  <c r="H54" i="29"/>
  <c r="I54" i="29" s="1"/>
  <c r="P50" i="29"/>
  <c r="Q50" i="29" s="1"/>
  <c r="N50" i="29"/>
  <c r="O50" i="29" s="1"/>
  <c r="J50" i="29"/>
  <c r="K50" i="29" s="1"/>
  <c r="L50" i="29"/>
  <c r="M50" i="29" s="1"/>
  <c r="H50" i="29"/>
  <c r="I50" i="29" s="1"/>
  <c r="P46" i="29"/>
  <c r="Q46" i="29" s="1"/>
  <c r="N46" i="29"/>
  <c r="O46" i="29" s="1"/>
  <c r="L46" i="29"/>
  <c r="M46" i="29" s="1"/>
  <c r="J46" i="29"/>
  <c r="K46" i="29" s="1"/>
  <c r="H46" i="29"/>
  <c r="I46" i="29" s="1"/>
  <c r="P73" i="29"/>
  <c r="Q73" i="29" s="1"/>
  <c r="N73" i="29"/>
  <c r="O73" i="29" s="1"/>
  <c r="L73" i="29"/>
  <c r="M73" i="29" s="1"/>
  <c r="H73" i="29"/>
  <c r="I73" i="29" s="1"/>
  <c r="P65" i="29"/>
  <c r="Q65" i="29" s="1"/>
  <c r="N65" i="29"/>
  <c r="O65" i="29" s="1"/>
  <c r="L65" i="29"/>
  <c r="M65" i="29" s="1"/>
  <c r="H65" i="29"/>
  <c r="I65" i="29" s="1"/>
  <c r="P57" i="29"/>
  <c r="Q57" i="29" s="1"/>
  <c r="N57" i="29"/>
  <c r="O57" i="29" s="1"/>
  <c r="L57" i="29"/>
  <c r="M57" i="29" s="1"/>
  <c r="H57" i="29"/>
  <c r="I57" i="29" s="1"/>
  <c r="P53" i="29"/>
  <c r="Q53" i="29" s="1"/>
  <c r="N53" i="29"/>
  <c r="O53" i="29" s="1"/>
  <c r="L53" i="29"/>
  <c r="M53" i="29" s="1"/>
  <c r="H53" i="29"/>
  <c r="I53" i="29" s="1"/>
  <c r="J53" i="29"/>
  <c r="K53" i="29" s="1"/>
  <c r="P49" i="29"/>
  <c r="Q49" i="29" s="1"/>
  <c r="N49" i="29"/>
  <c r="O49" i="29" s="1"/>
  <c r="L49" i="29"/>
  <c r="M49" i="29" s="1"/>
  <c r="H49" i="29"/>
  <c r="I49" i="29" s="1"/>
  <c r="J49" i="29"/>
  <c r="K49" i="29" s="1"/>
  <c r="B99" i="30"/>
  <c r="B100" i="30"/>
  <c r="B101" i="30"/>
  <c r="B102" i="30"/>
  <c r="B103" i="30"/>
  <c r="B104" i="30"/>
  <c r="B105" i="30"/>
  <c r="B106" i="30"/>
  <c r="B107" i="30"/>
  <c r="B98" i="30"/>
  <c r="B109" i="30"/>
  <c r="B110" i="30"/>
  <c r="B113" i="30"/>
  <c r="B114" i="30"/>
  <c r="B117" i="30"/>
  <c r="W108" i="30"/>
  <c r="W118" i="30" s="1"/>
  <c r="W128" i="30" s="1"/>
  <c r="W138" i="30" s="1"/>
  <c r="W148" i="30" s="1"/>
  <c r="W158" i="30" s="1"/>
  <c r="W168" i="30" s="1"/>
  <c r="W178" i="30" s="1"/>
  <c r="W188" i="30" s="1"/>
  <c r="W198" i="30" s="1"/>
  <c r="W208" i="30" s="1"/>
  <c r="W218" i="30" s="1"/>
  <c r="W228" i="30" s="1"/>
  <c r="W238" i="30" s="1"/>
  <c r="W248" i="30" s="1"/>
  <c r="W258" i="30" s="1"/>
  <c r="W268" i="30" s="1"/>
  <c r="W278" i="30" s="1"/>
  <c r="W288" i="30" s="1"/>
  <c r="W298" i="30" s="1"/>
  <c r="W308" i="30" s="1"/>
  <c r="W318" i="30" s="1"/>
  <c r="W328" i="30" s="1"/>
  <c r="W338" i="30" s="1"/>
  <c r="W348" i="30" s="1"/>
  <c r="W358" i="30" s="1"/>
  <c r="W368" i="30" s="1"/>
  <c r="W378" i="30" s="1"/>
  <c r="W388" i="30" s="1"/>
  <c r="W398" i="30" s="1"/>
  <c r="W408" i="30" s="1"/>
  <c r="W418" i="30" s="1"/>
  <c r="W428" i="30" s="1"/>
  <c r="W438" i="30" s="1"/>
  <c r="W448" i="30" s="1"/>
  <c r="W458" i="30" s="1"/>
  <c r="W468" i="30" s="1"/>
  <c r="W478" i="30" s="1"/>
  <c r="W488" i="30" s="1"/>
  <c r="W498" i="30" s="1"/>
  <c r="W508" i="30" s="1"/>
  <c r="W518" i="30" s="1"/>
  <c r="W528" i="30" s="1"/>
  <c r="W538" i="30" s="1"/>
  <c r="W548" i="30" s="1"/>
  <c r="W558" i="30" s="1"/>
  <c r="W568" i="30" s="1"/>
  <c r="W578" i="30" s="1"/>
  <c r="W588" i="30" s="1"/>
  <c r="W598" i="30" s="1"/>
  <c r="W608" i="30" s="1"/>
  <c r="W618" i="30" s="1"/>
  <c r="W628" i="30" s="1"/>
  <c r="W638" i="30" s="1"/>
  <c r="W648" i="30" s="1"/>
  <c r="W658" i="30" s="1"/>
  <c r="W668" i="30" s="1"/>
  <c r="W678" i="30" s="1"/>
  <c r="W688" i="30" s="1"/>
  <c r="W698" i="30" s="1"/>
  <c r="W708" i="30" s="1"/>
  <c r="W718" i="30" s="1"/>
  <c r="W728" i="30" s="1"/>
  <c r="W738" i="30" s="1"/>
  <c r="W748" i="30" s="1"/>
  <c r="W758" i="30" s="1"/>
  <c r="W768" i="30" s="1"/>
  <c r="W778" i="30" s="1"/>
  <c r="W788" i="30" s="1"/>
  <c r="W798" i="30" s="1"/>
  <c r="W808" i="30" s="1"/>
  <c r="W818" i="30" s="1"/>
  <c r="W828" i="30" s="1"/>
  <c r="W838" i="30" s="1"/>
  <c r="W848" i="30" s="1"/>
  <c r="W858" i="30" s="1"/>
  <c r="W868" i="30" s="1"/>
  <c r="W878" i="30" s="1"/>
  <c r="W888" i="30" s="1"/>
  <c r="W898" i="30" s="1"/>
  <c r="W908" i="30" s="1"/>
  <c r="W918" i="30" s="1"/>
  <c r="W928" i="30" s="1"/>
  <c r="W938" i="30" s="1"/>
  <c r="W948" i="30" s="1"/>
  <c r="W958" i="30" s="1"/>
  <c r="W968" i="30" s="1"/>
  <c r="W978" i="30" s="1"/>
  <c r="W988" i="30" s="1"/>
  <c r="W998" i="30" s="1"/>
  <c r="W1008" i="30" s="1"/>
  <c r="W1018" i="30" s="1"/>
  <c r="W1028" i="30" s="1"/>
  <c r="W1038" i="30" s="1"/>
  <c r="W1048" i="30" s="1"/>
  <c r="W1058" i="30" s="1"/>
  <c r="W1068" i="30" s="1"/>
  <c r="W1078" i="30" s="1"/>
  <c r="W1088" i="30" s="1"/>
  <c r="W1098" i="30" s="1"/>
  <c r="W1108" i="30" s="1"/>
  <c r="W1118" i="30" s="1"/>
  <c r="W1128" i="30" s="1"/>
  <c r="W1138" i="30" s="1"/>
  <c r="W1148" i="30" s="1"/>
  <c r="W1158" i="30" s="1"/>
  <c r="W1168" i="30" s="1"/>
  <c r="W1178" i="30" s="1"/>
  <c r="W1188" i="30" s="1"/>
  <c r="W1198" i="30" s="1"/>
  <c r="W1208" i="30" s="1"/>
  <c r="W1218" i="30" s="1"/>
  <c r="W1228" i="30" s="1"/>
  <c r="W1238" i="30" s="1"/>
  <c r="W1248" i="30" s="1"/>
  <c r="W1258" i="30" s="1"/>
  <c r="W1268" i="30" s="1"/>
  <c r="W1278" i="30" s="1"/>
  <c r="W1288" i="30" s="1"/>
  <c r="W1298" i="30" s="1"/>
  <c r="W1308" i="30" s="1"/>
  <c r="W1318" i="30" s="1"/>
  <c r="W1328" i="30" s="1"/>
  <c r="W1338" i="30" s="1"/>
  <c r="W1348" i="30" s="1"/>
  <c r="W1358" i="30" s="1"/>
  <c r="W1368" i="30" s="1"/>
  <c r="W1378" i="30" s="1"/>
  <c r="W1388" i="30" s="1"/>
  <c r="W1398" i="30" s="1"/>
  <c r="W1408" i="30" s="1"/>
  <c r="W1418" i="30" s="1"/>
  <c r="W1428" i="30" s="1"/>
  <c r="W1438" i="30" s="1"/>
  <c r="W1448" i="30" s="1"/>
  <c r="W1458" i="30" s="1"/>
  <c r="W1468" i="30" s="1"/>
  <c r="W1478" i="30" s="1"/>
  <c r="W1488" i="30" s="1"/>
  <c r="W1498" i="30" s="1"/>
  <c r="W1508" i="30" s="1"/>
  <c r="W1518" i="30" s="1"/>
  <c r="W1528" i="30" s="1"/>
  <c r="W1538" i="30" s="1"/>
  <c r="W1548" i="30" s="1"/>
  <c r="W1558" i="30" s="1"/>
  <c r="W1568" i="30" s="1"/>
  <c r="W1578" i="30" s="1"/>
  <c r="W1588" i="30" s="1"/>
  <c r="W1598" i="30" s="1"/>
  <c r="W1608" i="30" s="1"/>
  <c r="W1618" i="30" s="1"/>
  <c r="W1628" i="30" s="1"/>
  <c r="W1638" i="30" s="1"/>
  <c r="W1648" i="30" s="1"/>
  <c r="W1658" i="30" s="1"/>
  <c r="W1668" i="30" s="1"/>
  <c r="W1678" i="30" s="1"/>
  <c r="W1688" i="30" s="1"/>
  <c r="W1698" i="30" s="1"/>
  <c r="W1708" i="30" s="1"/>
  <c r="W1718" i="30" s="1"/>
  <c r="W1728" i="30" s="1"/>
  <c r="W1738" i="30" s="1"/>
  <c r="W1748" i="30" s="1"/>
  <c r="W1758" i="30" s="1"/>
  <c r="W1768" i="30" s="1"/>
  <c r="W1778" i="30" s="1"/>
  <c r="W1788" i="30" s="1"/>
  <c r="W1798" i="30" s="1"/>
  <c r="W1808" i="30" s="1"/>
  <c r="W1818" i="30" s="1"/>
  <c r="W1828" i="30" s="1"/>
  <c r="W1838" i="30" s="1"/>
  <c r="W1848" i="30" s="1"/>
  <c r="W1858" i="30" s="1"/>
  <c r="W1868" i="30" s="1"/>
  <c r="W1878" i="30" s="1"/>
  <c r="W1888" i="30" s="1"/>
  <c r="W1898" i="30" s="1"/>
  <c r="W1908" i="30" s="1"/>
  <c r="W1918" i="30" s="1"/>
  <c r="W1928" i="30" s="1"/>
  <c r="W1938" i="30" s="1"/>
  <c r="W1948" i="30" s="1"/>
  <c r="W1958" i="30" s="1"/>
  <c r="W1968" i="30" s="1"/>
  <c r="W1978" i="30" s="1"/>
  <c r="W1988" i="30" s="1"/>
  <c r="W1998" i="30" s="1"/>
  <c r="W2008" i="30" s="1"/>
  <c r="W2018" i="30" s="1"/>
  <c r="W2028" i="30" s="1"/>
  <c r="W2038" i="30" s="1"/>
  <c r="W2048" i="30" s="1"/>
  <c r="W2058" i="30" s="1"/>
  <c r="W2068" i="30" s="1"/>
  <c r="W2078" i="30" s="1"/>
  <c r="W2088" i="30" s="1"/>
  <c r="W2098" i="30" s="1"/>
  <c r="W2108" i="30" s="1"/>
  <c r="W2118" i="30" s="1"/>
  <c r="W2128" i="30" s="1"/>
  <c r="W2138" i="30" s="1"/>
  <c r="W2148" i="30" s="1"/>
  <c r="W2158" i="30" s="1"/>
  <c r="W2168" i="30" s="1"/>
  <c r="W2178" i="30" s="1"/>
  <c r="W2188" i="30" s="1"/>
  <c r="W2198" i="30" s="1"/>
  <c r="W2208" i="30" s="1"/>
  <c r="W2218" i="30" s="1"/>
  <c r="W2228" i="30" s="1"/>
  <c r="W2238" i="30" s="1"/>
  <c r="W2248" i="30" s="1"/>
  <c r="W2258" i="30" s="1"/>
  <c r="W2268" i="30" s="1"/>
  <c r="W2278" i="30" s="1"/>
  <c r="W2288" i="30" s="1"/>
  <c r="W2298" i="30" s="1"/>
  <c r="W2308" i="30" s="1"/>
  <c r="W2318" i="30" s="1"/>
  <c r="W2328" i="30" s="1"/>
  <c r="W2338" i="30" s="1"/>
  <c r="W2348" i="30" s="1"/>
  <c r="W2358" i="30" s="1"/>
  <c r="W2368" i="30" s="1"/>
  <c r="W2378" i="30" s="1"/>
  <c r="W2388" i="30" s="1"/>
  <c r="W2398" i="30" s="1"/>
  <c r="W2408" i="30" s="1"/>
  <c r="W2418" i="30" s="1"/>
  <c r="W2428" i="30" s="1"/>
  <c r="W2438" i="30" s="1"/>
  <c r="W2448" i="30" s="1"/>
  <c r="W2458" i="30" s="1"/>
  <c r="W2468" i="30" s="1"/>
  <c r="W2478" i="30" s="1"/>
  <c r="W2488" i="30" s="1"/>
  <c r="W2498" i="30" s="1"/>
  <c r="W2508" i="30" s="1"/>
  <c r="W2518" i="30" s="1"/>
  <c r="W2528" i="30" s="1"/>
  <c r="W2538" i="30" s="1"/>
  <c r="W2548" i="30" s="1"/>
  <c r="W2558" i="30" s="1"/>
  <c r="W2568" i="30" s="1"/>
  <c r="W2578" i="30" s="1"/>
  <c r="W2588" i="30" s="1"/>
  <c r="W2598" i="30" s="1"/>
  <c r="W2608" i="30" s="1"/>
  <c r="W2618" i="30" s="1"/>
  <c r="W2628" i="30" s="1"/>
  <c r="W2638" i="30" s="1"/>
  <c r="W2648" i="30" s="1"/>
  <c r="W2658" i="30" s="1"/>
  <c r="W2668" i="30" s="1"/>
  <c r="W2678" i="30" s="1"/>
  <c r="W2688" i="30" s="1"/>
  <c r="W2698" i="30" s="1"/>
  <c r="W2708" i="30" s="1"/>
  <c r="W2718" i="30" s="1"/>
  <c r="W2728" i="30" s="1"/>
  <c r="W2738" i="30" s="1"/>
  <c r="W2748" i="30" s="1"/>
  <c r="W2758" i="30" s="1"/>
  <c r="W2768" i="30" s="1"/>
  <c r="W2778" i="30" s="1"/>
  <c r="W2788" i="30" s="1"/>
  <c r="W2798" i="30" s="1"/>
  <c r="AE350" i="28" l="1"/>
  <c r="W2808" i="30"/>
  <c r="V114" i="30"/>
  <c r="O114" i="30"/>
  <c r="G114" i="30"/>
  <c r="H114" i="30"/>
  <c r="V107" i="30"/>
  <c r="O107" i="30"/>
  <c r="H107" i="30"/>
  <c r="G107" i="30"/>
  <c r="V98" i="30"/>
  <c r="G98" i="30"/>
  <c r="O98" i="30"/>
  <c r="H98" i="30"/>
  <c r="V110" i="30"/>
  <c r="O110" i="30"/>
  <c r="H110" i="30"/>
  <c r="G110" i="30"/>
  <c r="V106" i="30"/>
  <c r="O106" i="30"/>
  <c r="H106" i="30"/>
  <c r="G106" i="30"/>
  <c r="V102" i="30"/>
  <c r="O102" i="30"/>
  <c r="G102" i="30"/>
  <c r="H102" i="30"/>
  <c r="V104" i="30"/>
  <c r="O104" i="30"/>
  <c r="H104" i="30"/>
  <c r="G104" i="30"/>
  <c r="V100" i="30"/>
  <c r="O100" i="30"/>
  <c r="H100" i="30"/>
  <c r="G100" i="30"/>
  <c r="V113" i="30"/>
  <c r="O113" i="30"/>
  <c r="G113" i="30"/>
  <c r="H113" i="30"/>
  <c r="V103" i="30"/>
  <c r="O103" i="30"/>
  <c r="G103" i="30"/>
  <c r="H103" i="30"/>
  <c r="V99" i="30"/>
  <c r="O99" i="30"/>
  <c r="H99" i="30"/>
  <c r="G99" i="30"/>
  <c r="V117" i="30"/>
  <c r="O117" i="30"/>
  <c r="H117" i="30"/>
  <c r="G117" i="30"/>
  <c r="V109" i="30"/>
  <c r="O109" i="30"/>
  <c r="H109" i="30"/>
  <c r="G109" i="30"/>
  <c r="V105" i="30"/>
  <c r="O105" i="30"/>
  <c r="H105" i="30"/>
  <c r="G105" i="30"/>
  <c r="V101" i="30"/>
  <c r="O101" i="30"/>
  <c r="H101" i="30"/>
  <c r="G101" i="30"/>
  <c r="H69" i="29"/>
  <c r="I69" i="29" s="1"/>
  <c r="L69" i="29"/>
  <c r="M69" i="29" s="1"/>
  <c r="N69" i="29"/>
  <c r="O69" i="29" s="1"/>
  <c r="N59" i="29"/>
  <c r="O59" i="29" s="1"/>
  <c r="H62" i="29"/>
  <c r="I62" i="29" s="1"/>
  <c r="P62" i="29"/>
  <c r="Q62" i="29" s="1"/>
  <c r="P59" i="29"/>
  <c r="Q59" i="29" s="1"/>
  <c r="H59" i="29"/>
  <c r="I59" i="29" s="1"/>
  <c r="J60" i="29"/>
  <c r="K60" i="29" s="1"/>
  <c r="R60" i="29"/>
  <c r="J69" i="29"/>
  <c r="K69" i="29" s="1"/>
  <c r="R69" i="29"/>
  <c r="J59" i="29"/>
  <c r="K59" i="29" s="1"/>
  <c r="R59" i="29"/>
  <c r="J73" i="29"/>
  <c r="K73" i="29" s="1"/>
  <c r="R73" i="29"/>
  <c r="J63" i="29"/>
  <c r="K63" i="29" s="1"/>
  <c r="R63" i="29"/>
  <c r="J58" i="29"/>
  <c r="K58" i="29" s="1"/>
  <c r="R58" i="29"/>
  <c r="J72" i="29"/>
  <c r="R72" i="29"/>
  <c r="J61" i="29"/>
  <c r="K61" i="29" s="1"/>
  <c r="R61" i="29"/>
  <c r="B108" i="30"/>
  <c r="F107" i="30"/>
  <c r="R107" i="30"/>
  <c r="N107" i="30"/>
  <c r="F103" i="30"/>
  <c r="R103" i="30"/>
  <c r="N103" i="30"/>
  <c r="F99" i="30"/>
  <c r="R99" i="30"/>
  <c r="N99" i="30"/>
  <c r="F114" i="30"/>
  <c r="R114" i="30"/>
  <c r="N114" i="30"/>
  <c r="F110" i="30"/>
  <c r="R110" i="30"/>
  <c r="N110" i="30"/>
  <c r="F106" i="30"/>
  <c r="R106" i="30"/>
  <c r="N106" i="30"/>
  <c r="F102" i="30"/>
  <c r="R102" i="30"/>
  <c r="N102" i="30"/>
  <c r="R109" i="30"/>
  <c r="N109" i="30"/>
  <c r="R105" i="30"/>
  <c r="N105" i="30"/>
  <c r="R101" i="30"/>
  <c r="N101" i="30"/>
  <c r="R117" i="30"/>
  <c r="N117" i="30"/>
  <c r="R113" i="30"/>
  <c r="N113" i="30"/>
  <c r="F98" i="30"/>
  <c r="R98" i="30"/>
  <c r="N98" i="30"/>
  <c r="F104" i="30"/>
  <c r="R104" i="30"/>
  <c r="N104" i="30"/>
  <c r="F100" i="30"/>
  <c r="R100" i="30"/>
  <c r="N100" i="30"/>
  <c r="N62" i="29"/>
  <c r="O62" i="29" s="1"/>
  <c r="J62" i="29"/>
  <c r="K62" i="29" s="1"/>
  <c r="N60" i="29"/>
  <c r="O60" i="29" s="1"/>
  <c r="P64" i="29"/>
  <c r="Q64" i="29" s="1"/>
  <c r="J64" i="29"/>
  <c r="K64" i="29" s="1"/>
  <c r="H60" i="29"/>
  <c r="I60" i="29" s="1"/>
  <c r="P60" i="29"/>
  <c r="Q60" i="29" s="1"/>
  <c r="P68" i="29"/>
  <c r="Q68" i="29" s="1"/>
  <c r="J68" i="29"/>
  <c r="K68" i="29" s="1"/>
  <c r="L62" i="29"/>
  <c r="M62" i="29" s="1"/>
  <c r="N64" i="29"/>
  <c r="O64" i="29" s="1"/>
  <c r="L68" i="29"/>
  <c r="M68" i="29" s="1"/>
  <c r="H64" i="29"/>
  <c r="I64" i="29" s="1"/>
  <c r="N68" i="29"/>
  <c r="O68" i="29" s="1"/>
  <c r="H68" i="29"/>
  <c r="I68" i="29" s="1"/>
  <c r="S81" i="29"/>
  <c r="E71" i="29"/>
  <c r="B71" i="29"/>
  <c r="J56" i="29"/>
  <c r="K56" i="29" s="1"/>
  <c r="P56" i="29"/>
  <c r="Q56" i="29" s="1"/>
  <c r="H56" i="29"/>
  <c r="I56" i="29" s="1"/>
  <c r="N56" i="29"/>
  <c r="O56" i="29" s="1"/>
  <c r="L56" i="29"/>
  <c r="M56" i="29" s="1"/>
  <c r="K72" i="29"/>
  <c r="P72" i="29"/>
  <c r="Q72" i="29" s="1"/>
  <c r="H72" i="29"/>
  <c r="I72" i="29" s="1"/>
  <c r="N72" i="29"/>
  <c r="O72" i="29" s="1"/>
  <c r="L72" i="29"/>
  <c r="M72" i="29" s="1"/>
  <c r="S85" i="29"/>
  <c r="E75" i="29"/>
  <c r="B75" i="29"/>
  <c r="L61" i="29"/>
  <c r="M61" i="29" s="1"/>
  <c r="P61" i="29"/>
  <c r="Q61" i="29" s="1"/>
  <c r="N61" i="29"/>
  <c r="O61" i="29" s="1"/>
  <c r="S88" i="29"/>
  <c r="E78" i="29"/>
  <c r="B78" i="29"/>
  <c r="S93" i="29"/>
  <c r="E83" i="29"/>
  <c r="B83" i="29"/>
  <c r="E82" i="29"/>
  <c r="S92" i="29"/>
  <c r="B82" i="29"/>
  <c r="S89" i="29"/>
  <c r="B79" i="29"/>
  <c r="E79" i="29"/>
  <c r="S77" i="29"/>
  <c r="E67" i="29"/>
  <c r="B67" i="29"/>
  <c r="S80" i="29"/>
  <c r="E70" i="29"/>
  <c r="B70" i="29"/>
  <c r="S76" i="29"/>
  <c r="E66" i="29"/>
  <c r="B66" i="29"/>
  <c r="S84" i="29"/>
  <c r="E74" i="29"/>
  <c r="B74" i="29"/>
  <c r="C110" i="30"/>
  <c r="C100" i="30"/>
  <c r="C106" i="30"/>
  <c r="C114" i="30"/>
  <c r="C99" i="30"/>
  <c r="F117" i="30"/>
  <c r="C117" i="30"/>
  <c r="F109" i="30"/>
  <c r="C109" i="30"/>
  <c r="F101" i="30"/>
  <c r="C101" i="30"/>
  <c r="C103" i="30"/>
  <c r="F113" i="30"/>
  <c r="C113" i="30"/>
  <c r="F105" i="30"/>
  <c r="C105" i="30"/>
  <c r="C104" i="30"/>
  <c r="C108" i="30"/>
  <c r="C98" i="30"/>
  <c r="C107" i="30"/>
  <c r="C102" i="30"/>
  <c r="B124" i="30"/>
  <c r="B123" i="30"/>
  <c r="B120" i="30"/>
  <c r="B116" i="30"/>
  <c r="B112" i="30"/>
  <c r="B119" i="30"/>
  <c r="B115" i="30"/>
  <c r="B111" i="30"/>
  <c r="E121" i="36"/>
  <c r="F121" i="36" s="1"/>
  <c r="E122" i="36"/>
  <c r="F122" i="36" s="1"/>
  <c r="E123" i="36"/>
  <c r="F123" i="36" s="1"/>
  <c r="E124" i="36"/>
  <c r="F124" i="36" s="1"/>
  <c r="E125" i="36"/>
  <c r="F125" i="36" s="1"/>
  <c r="E126" i="36"/>
  <c r="F126" i="36" s="1"/>
  <c r="E127" i="36"/>
  <c r="F127" i="36" s="1"/>
  <c r="E128" i="36"/>
  <c r="F128" i="36" s="1"/>
  <c r="E129" i="36"/>
  <c r="F129" i="36" s="1"/>
  <c r="E130" i="36"/>
  <c r="F130" i="36" s="1"/>
  <c r="E131" i="36"/>
  <c r="E132" i="36"/>
  <c r="F132" i="36" s="1"/>
  <c r="E133" i="36"/>
  <c r="F133" i="36" s="1"/>
  <c r="E134" i="36"/>
  <c r="F134" i="36" s="1"/>
  <c r="E135" i="36"/>
  <c r="F135" i="36" s="1"/>
  <c r="E136" i="36"/>
  <c r="F136" i="36" s="1"/>
  <c r="E137" i="36"/>
  <c r="F137" i="36" s="1"/>
  <c r="E138" i="36"/>
  <c r="F138" i="36" s="1"/>
  <c r="E139" i="36"/>
  <c r="F139" i="36" s="1"/>
  <c r="E140" i="36"/>
  <c r="F140" i="36" s="1"/>
  <c r="E141" i="36"/>
  <c r="F141" i="36" s="1"/>
  <c r="E142" i="36"/>
  <c r="F142" i="36" s="1"/>
  <c r="E143" i="36"/>
  <c r="F143" i="36" s="1"/>
  <c r="E144" i="36"/>
  <c r="F144" i="36" s="1"/>
  <c r="E145" i="36"/>
  <c r="F145" i="36" s="1"/>
  <c r="E146" i="36"/>
  <c r="F146" i="36" s="1"/>
  <c r="E147" i="36"/>
  <c r="F147" i="36" s="1"/>
  <c r="E148" i="36"/>
  <c r="F148" i="36" s="1"/>
  <c r="E149" i="36"/>
  <c r="F149" i="36" s="1"/>
  <c r="E150" i="36"/>
  <c r="F150" i="36" s="1"/>
  <c r="E151" i="36"/>
  <c r="F151" i="36" s="1"/>
  <c r="E152" i="36"/>
  <c r="F152" i="36" s="1"/>
  <c r="E153" i="36"/>
  <c r="F153" i="36" s="1"/>
  <c r="E154" i="36"/>
  <c r="F154" i="36" s="1"/>
  <c r="E155" i="36"/>
  <c r="F155" i="36" s="1"/>
  <c r="E156" i="36"/>
  <c r="F156" i="36" s="1"/>
  <c r="E157" i="36"/>
  <c r="F157" i="36" s="1"/>
  <c r="E158" i="36"/>
  <c r="F158" i="36" s="1"/>
  <c r="E159" i="36"/>
  <c r="F159" i="36" s="1"/>
  <c r="E160" i="36"/>
  <c r="F160" i="36" s="1"/>
  <c r="E161" i="36"/>
  <c r="F161" i="36" s="1"/>
  <c r="E162" i="36"/>
  <c r="F162" i="36" s="1"/>
  <c r="E163" i="36"/>
  <c r="F163" i="36" s="1"/>
  <c r="E164" i="36"/>
  <c r="F164" i="36" s="1"/>
  <c r="E165" i="36"/>
  <c r="F165" i="36" s="1"/>
  <c r="E166" i="36"/>
  <c r="F166" i="36" s="1"/>
  <c r="E167" i="36"/>
  <c r="F167" i="36" s="1"/>
  <c r="E168" i="36"/>
  <c r="F168" i="36" s="1"/>
  <c r="E169" i="36"/>
  <c r="F169" i="36" s="1"/>
  <c r="E170" i="36"/>
  <c r="F170" i="36" s="1"/>
  <c r="E171" i="36"/>
  <c r="F171" i="36" s="1"/>
  <c r="E172" i="36"/>
  <c r="F172" i="36" s="1"/>
  <c r="E173" i="36"/>
  <c r="F173" i="36" s="1"/>
  <c r="E174" i="36"/>
  <c r="F174" i="36" s="1"/>
  <c r="E115" i="36"/>
  <c r="F115" i="36" s="1"/>
  <c r="E116" i="36"/>
  <c r="F116" i="36" s="1"/>
  <c r="E117" i="36"/>
  <c r="F117" i="36" s="1"/>
  <c r="E118" i="36"/>
  <c r="F118" i="36" s="1"/>
  <c r="E119" i="36"/>
  <c r="F119" i="36" s="1"/>
  <c r="E120" i="36"/>
  <c r="F120" i="36" s="1"/>
  <c r="G2" i="39"/>
  <c r="G3" i="39"/>
  <c r="G32" i="39"/>
  <c r="G62" i="39"/>
  <c r="G95" i="39"/>
  <c r="G128" i="39"/>
  <c r="G158" i="39"/>
  <c r="G1" i="39"/>
  <c r="F5" i="39"/>
  <c r="F8" i="39" s="1"/>
  <c r="F11" i="39" s="1"/>
  <c r="F14" i="39" s="1"/>
  <c r="F17" i="39" s="1"/>
  <c r="F20" i="39" s="1"/>
  <c r="F23" i="39" s="1"/>
  <c r="F26" i="39" s="1"/>
  <c r="F29" i="39" s="1"/>
  <c r="F32" i="39" s="1"/>
  <c r="F35" i="39" s="1"/>
  <c r="F38" i="39" s="1"/>
  <c r="F41" i="39" s="1"/>
  <c r="F44" i="39" s="1"/>
  <c r="F47" i="39" s="1"/>
  <c r="F50" i="39" s="1"/>
  <c r="F53" i="39" s="1"/>
  <c r="F56" i="39" s="1"/>
  <c r="F59" i="39" s="1"/>
  <c r="F62" i="39" s="1"/>
  <c r="F65" i="39" s="1"/>
  <c r="F68" i="39" s="1"/>
  <c r="F71" i="39" s="1"/>
  <c r="F74" i="39" s="1"/>
  <c r="F77" i="39" s="1"/>
  <c r="F80" i="39" s="1"/>
  <c r="F83" i="39" s="1"/>
  <c r="F86" i="39" s="1"/>
  <c r="F89" i="39" s="1"/>
  <c r="F92" i="39" s="1"/>
  <c r="F95" i="39" s="1"/>
  <c r="F98" i="39" s="1"/>
  <c r="F101" i="39" s="1"/>
  <c r="F104" i="39" s="1"/>
  <c r="F107" i="39" s="1"/>
  <c r="F110" i="39" s="1"/>
  <c r="F113" i="39" s="1"/>
  <c r="F116" i="39" s="1"/>
  <c r="F119" i="39" s="1"/>
  <c r="F122" i="39" s="1"/>
  <c r="F125" i="39" s="1"/>
  <c r="F128" i="39" s="1"/>
  <c r="F131" i="39" s="1"/>
  <c r="F134" i="39" s="1"/>
  <c r="F137" i="39" s="1"/>
  <c r="F140" i="39" s="1"/>
  <c r="F143" i="39" s="1"/>
  <c r="F146" i="39" s="1"/>
  <c r="F149" i="39" s="1"/>
  <c r="F152" i="39" s="1"/>
  <c r="F155" i="39" s="1"/>
  <c r="F158" i="39" s="1"/>
  <c r="F161" i="39" s="1"/>
  <c r="F164" i="39" s="1"/>
  <c r="F167" i="39" s="1"/>
  <c r="F170" i="39" s="1"/>
  <c r="G170" i="39" s="1"/>
  <c r="F6" i="39"/>
  <c r="G6" i="39" s="1"/>
  <c r="F4" i="39"/>
  <c r="F7" i="39" s="1"/>
  <c r="F10" i="39" s="1"/>
  <c r="AE351" i="28" l="1"/>
  <c r="G155" i="39"/>
  <c r="G122" i="39"/>
  <c r="G92" i="39"/>
  <c r="G59" i="39"/>
  <c r="G26" i="39"/>
  <c r="G143" i="39"/>
  <c r="G110" i="39"/>
  <c r="G80" i="39"/>
  <c r="G47" i="39"/>
  <c r="G14" i="39"/>
  <c r="F9" i="39"/>
  <c r="G140" i="39"/>
  <c r="G107" i="39"/>
  <c r="G74" i="39"/>
  <c r="G44" i="39"/>
  <c r="G11" i="39"/>
  <c r="W2818" i="30"/>
  <c r="V112" i="30"/>
  <c r="O112" i="30"/>
  <c r="H112" i="30"/>
  <c r="G112" i="30"/>
  <c r="V124" i="30"/>
  <c r="O124" i="30"/>
  <c r="H124" i="30"/>
  <c r="G124" i="30"/>
  <c r="V111" i="30"/>
  <c r="O111" i="30"/>
  <c r="H111" i="30"/>
  <c r="G111" i="30"/>
  <c r="V116" i="30"/>
  <c r="O116" i="30"/>
  <c r="H116" i="30"/>
  <c r="G116" i="30"/>
  <c r="V115" i="30"/>
  <c r="O115" i="30"/>
  <c r="H115" i="30"/>
  <c r="G115" i="30"/>
  <c r="V119" i="30"/>
  <c r="O119" i="30"/>
  <c r="H119" i="30"/>
  <c r="G119" i="30"/>
  <c r="V123" i="30"/>
  <c r="O123" i="30"/>
  <c r="H123" i="30"/>
  <c r="G123" i="30"/>
  <c r="V120" i="30"/>
  <c r="O120" i="30"/>
  <c r="G120" i="30"/>
  <c r="H120" i="30"/>
  <c r="V108" i="30"/>
  <c r="O108" i="30"/>
  <c r="H108" i="30"/>
  <c r="G108" i="30"/>
  <c r="G167" i="39"/>
  <c r="G152" i="39"/>
  <c r="G134" i="39"/>
  <c r="G119" i="39"/>
  <c r="G104" i="39"/>
  <c r="G86" i="39"/>
  <c r="G71" i="39"/>
  <c r="G56" i="39"/>
  <c r="G38" i="39"/>
  <c r="G23" i="39"/>
  <c r="G8" i="39"/>
  <c r="G164" i="39"/>
  <c r="G146" i="39"/>
  <c r="G131" i="39"/>
  <c r="G116" i="39"/>
  <c r="G98" i="39"/>
  <c r="G83" i="39"/>
  <c r="G68" i="39"/>
  <c r="G50" i="39"/>
  <c r="G35" i="39"/>
  <c r="G20" i="39"/>
  <c r="F13" i="39"/>
  <c r="G10" i="39"/>
  <c r="G7" i="39"/>
  <c r="F12" i="39"/>
  <c r="G9" i="39"/>
  <c r="G4" i="39"/>
  <c r="G161" i="39"/>
  <c r="G149" i="39"/>
  <c r="G137" i="39"/>
  <c r="G125" i="39"/>
  <c r="G113" i="39"/>
  <c r="G101" i="39"/>
  <c r="G89" i="39"/>
  <c r="G77" i="39"/>
  <c r="G65" i="39"/>
  <c r="G53" i="39"/>
  <c r="G41" i="39"/>
  <c r="G29" i="39"/>
  <c r="G17" i="39"/>
  <c r="G5" i="39"/>
  <c r="N108" i="30"/>
  <c r="R108" i="30"/>
  <c r="F108" i="30"/>
  <c r="J75" i="29"/>
  <c r="K75" i="29" s="1"/>
  <c r="R75" i="29"/>
  <c r="J66" i="29"/>
  <c r="K66" i="29" s="1"/>
  <c r="R66" i="29"/>
  <c r="J82" i="29"/>
  <c r="K82" i="29" s="1"/>
  <c r="R82" i="29"/>
  <c r="J71" i="29"/>
  <c r="K71" i="29" s="1"/>
  <c r="R71" i="29"/>
  <c r="J74" i="29"/>
  <c r="K74" i="29" s="1"/>
  <c r="R74" i="29"/>
  <c r="J67" i="29"/>
  <c r="K67" i="29" s="1"/>
  <c r="R67" i="29"/>
  <c r="J79" i="29"/>
  <c r="K79" i="29" s="1"/>
  <c r="R79" i="29"/>
  <c r="J78" i="29"/>
  <c r="K78" i="29" s="1"/>
  <c r="R78" i="29"/>
  <c r="J70" i="29"/>
  <c r="K70" i="29" s="1"/>
  <c r="R70" i="29"/>
  <c r="J83" i="29"/>
  <c r="K83" i="29" s="1"/>
  <c r="R83" i="29"/>
  <c r="R115" i="30"/>
  <c r="N115" i="30"/>
  <c r="R112" i="30"/>
  <c r="N112" i="30"/>
  <c r="R120" i="30"/>
  <c r="N120" i="30"/>
  <c r="R111" i="30"/>
  <c r="N111" i="30"/>
  <c r="R119" i="30"/>
  <c r="N119" i="30"/>
  <c r="R123" i="30"/>
  <c r="N123" i="30"/>
  <c r="R116" i="30"/>
  <c r="N116" i="30"/>
  <c r="R124" i="30"/>
  <c r="N124" i="30"/>
  <c r="E81" i="29"/>
  <c r="S91" i="29"/>
  <c r="B81" i="29"/>
  <c r="L71" i="29"/>
  <c r="M71" i="29" s="1"/>
  <c r="N71" i="29"/>
  <c r="O71" i="29" s="1"/>
  <c r="H71" i="29"/>
  <c r="I71" i="29" s="1"/>
  <c r="P71" i="29"/>
  <c r="Q71" i="29" s="1"/>
  <c r="N70" i="29"/>
  <c r="O70" i="29" s="1"/>
  <c r="L70" i="29"/>
  <c r="M70" i="29" s="1"/>
  <c r="H70" i="29"/>
  <c r="I70" i="29" s="1"/>
  <c r="P70" i="29"/>
  <c r="Q70" i="29" s="1"/>
  <c r="S99" i="29"/>
  <c r="E89" i="29"/>
  <c r="B89" i="29"/>
  <c r="P83" i="29"/>
  <c r="Q83" i="29" s="1"/>
  <c r="H83" i="29"/>
  <c r="I83" i="29" s="1"/>
  <c r="N83" i="29"/>
  <c r="O83" i="29" s="1"/>
  <c r="L83" i="29"/>
  <c r="M83" i="29" s="1"/>
  <c r="S95" i="29"/>
  <c r="E85" i="29"/>
  <c r="B85" i="29"/>
  <c r="L74" i="29"/>
  <c r="M74" i="29" s="1"/>
  <c r="H74" i="29"/>
  <c r="I74" i="29" s="1"/>
  <c r="P74" i="29"/>
  <c r="Q74" i="29" s="1"/>
  <c r="N74" i="29"/>
  <c r="O74" i="29" s="1"/>
  <c r="S86" i="29"/>
  <c r="E76" i="29"/>
  <c r="B76" i="29"/>
  <c r="P67" i="29"/>
  <c r="Q67" i="29" s="1"/>
  <c r="H67" i="29"/>
  <c r="I67" i="29" s="1"/>
  <c r="N67" i="29"/>
  <c r="O67" i="29" s="1"/>
  <c r="L67" i="29"/>
  <c r="M67" i="29" s="1"/>
  <c r="L79" i="29"/>
  <c r="M79" i="29" s="1"/>
  <c r="P79" i="29"/>
  <c r="Q79" i="29" s="1"/>
  <c r="H79" i="29"/>
  <c r="I79" i="29" s="1"/>
  <c r="N79" i="29"/>
  <c r="O79" i="29" s="1"/>
  <c r="L78" i="29"/>
  <c r="M78" i="29" s="1"/>
  <c r="H78" i="29"/>
  <c r="I78" i="29" s="1"/>
  <c r="P78" i="29"/>
  <c r="Q78" i="29" s="1"/>
  <c r="N78" i="29"/>
  <c r="O78" i="29" s="1"/>
  <c r="S94" i="29"/>
  <c r="E84" i="29"/>
  <c r="B84" i="29"/>
  <c r="P66" i="29"/>
  <c r="Q66" i="29" s="1"/>
  <c r="H66" i="29"/>
  <c r="I66" i="29" s="1"/>
  <c r="L66" i="29"/>
  <c r="M66" i="29" s="1"/>
  <c r="N66" i="29"/>
  <c r="O66" i="29" s="1"/>
  <c r="S87" i="29"/>
  <c r="E77" i="29"/>
  <c r="B77" i="29"/>
  <c r="P82" i="29"/>
  <c r="Q82" i="29" s="1"/>
  <c r="H82" i="29"/>
  <c r="I82" i="29" s="1"/>
  <c r="L82" i="29"/>
  <c r="M82" i="29" s="1"/>
  <c r="N82" i="29"/>
  <c r="O82" i="29" s="1"/>
  <c r="S98" i="29"/>
  <c r="E88" i="29"/>
  <c r="B88" i="29"/>
  <c r="S90" i="29"/>
  <c r="E80" i="29"/>
  <c r="B80" i="29"/>
  <c r="S102" i="29"/>
  <c r="E92" i="29"/>
  <c r="B92" i="29"/>
  <c r="S103" i="29"/>
  <c r="E93" i="29"/>
  <c r="B93" i="29"/>
  <c r="L75" i="29"/>
  <c r="M75" i="29" s="1"/>
  <c r="P75" i="29"/>
  <c r="Q75" i="29" s="1"/>
  <c r="H75" i="29"/>
  <c r="I75" i="29" s="1"/>
  <c r="N75" i="29"/>
  <c r="O75" i="29" s="1"/>
  <c r="B133" i="30"/>
  <c r="F116" i="30"/>
  <c r="C116" i="30"/>
  <c r="F124" i="30"/>
  <c r="C124" i="30"/>
  <c r="F123" i="30"/>
  <c r="C123" i="30"/>
  <c r="F115" i="30"/>
  <c r="C115" i="30"/>
  <c r="F112" i="30"/>
  <c r="C112" i="30"/>
  <c r="F111" i="30"/>
  <c r="C111" i="30"/>
  <c r="F119" i="30"/>
  <c r="C119" i="30"/>
  <c r="F120" i="30"/>
  <c r="C120" i="30"/>
  <c r="B118" i="30"/>
  <c r="B121" i="30"/>
  <c r="B129" i="30"/>
  <c r="B127" i="30"/>
  <c r="B126" i="30"/>
  <c r="B134" i="30"/>
  <c r="B125" i="30"/>
  <c r="B122" i="30"/>
  <c r="B130" i="30"/>
  <c r="AE352" i="28" l="1"/>
  <c r="W2828" i="30"/>
  <c r="V130" i="30"/>
  <c r="O130" i="30"/>
  <c r="H130" i="30"/>
  <c r="G130" i="30"/>
  <c r="V118" i="30"/>
  <c r="O118" i="30"/>
  <c r="H118" i="30"/>
  <c r="G118" i="30"/>
  <c r="V122" i="30"/>
  <c r="O122" i="30"/>
  <c r="H122" i="30"/>
  <c r="G122" i="30"/>
  <c r="V127" i="30"/>
  <c r="O127" i="30"/>
  <c r="H127" i="30"/>
  <c r="G127" i="30"/>
  <c r="V133" i="30"/>
  <c r="O133" i="30"/>
  <c r="H133" i="30"/>
  <c r="G133" i="30"/>
  <c r="V125" i="30"/>
  <c r="O125" i="30"/>
  <c r="H125" i="30"/>
  <c r="G125" i="30"/>
  <c r="V129" i="30"/>
  <c r="O129" i="30"/>
  <c r="H129" i="30"/>
  <c r="G129" i="30"/>
  <c r="V126" i="30"/>
  <c r="O126" i="30"/>
  <c r="H126" i="30"/>
  <c r="G126" i="30"/>
  <c r="V134" i="30"/>
  <c r="O134" i="30"/>
  <c r="H134" i="30"/>
  <c r="G134" i="30"/>
  <c r="V121" i="30"/>
  <c r="O121" i="30"/>
  <c r="H121" i="30"/>
  <c r="G121" i="30"/>
  <c r="F15" i="39"/>
  <c r="G12" i="39"/>
  <c r="F16" i="39"/>
  <c r="G13" i="39"/>
  <c r="J81" i="29"/>
  <c r="K81" i="29" s="1"/>
  <c r="R81" i="29"/>
  <c r="J88" i="29"/>
  <c r="K88" i="29" s="1"/>
  <c r="R88" i="29"/>
  <c r="J77" i="29"/>
  <c r="K77" i="29" s="1"/>
  <c r="R77" i="29"/>
  <c r="J84" i="29"/>
  <c r="K84" i="29" s="1"/>
  <c r="R84" i="29"/>
  <c r="J93" i="29"/>
  <c r="K93" i="29" s="1"/>
  <c r="R93" i="29"/>
  <c r="J80" i="29"/>
  <c r="K80" i="29" s="1"/>
  <c r="R80" i="29"/>
  <c r="J92" i="29"/>
  <c r="K92" i="29" s="1"/>
  <c r="R92" i="29"/>
  <c r="J76" i="29"/>
  <c r="K76" i="29" s="1"/>
  <c r="R76" i="29"/>
  <c r="J85" i="29"/>
  <c r="K85" i="29" s="1"/>
  <c r="R85" i="29"/>
  <c r="J89" i="29"/>
  <c r="K89" i="29" s="1"/>
  <c r="R89" i="29"/>
  <c r="R130" i="30"/>
  <c r="N130" i="30"/>
  <c r="R122" i="30"/>
  <c r="N122" i="30"/>
  <c r="R118" i="30"/>
  <c r="N118" i="30"/>
  <c r="R134" i="30"/>
  <c r="N134" i="30"/>
  <c r="R125" i="30"/>
  <c r="N125" i="30"/>
  <c r="R127" i="30"/>
  <c r="N127" i="30"/>
  <c r="R121" i="30"/>
  <c r="N121" i="30"/>
  <c r="R133" i="30"/>
  <c r="N133" i="30"/>
  <c r="R126" i="30"/>
  <c r="N126" i="30"/>
  <c r="R129" i="30"/>
  <c r="N129" i="30"/>
  <c r="P81" i="29"/>
  <c r="Q81" i="29" s="1"/>
  <c r="N81" i="29"/>
  <c r="O81" i="29" s="1"/>
  <c r="H81" i="29"/>
  <c r="I81" i="29" s="1"/>
  <c r="L81" i="29"/>
  <c r="M81" i="29" s="1"/>
  <c r="S101" i="29"/>
  <c r="E91" i="29"/>
  <c r="B91" i="29"/>
  <c r="L93" i="29"/>
  <c r="M93" i="29" s="1"/>
  <c r="P93" i="29"/>
  <c r="Q93" i="29" s="1"/>
  <c r="N93" i="29"/>
  <c r="O93" i="29" s="1"/>
  <c r="H93" i="29"/>
  <c r="I93" i="29" s="1"/>
  <c r="S100" i="29"/>
  <c r="E90" i="29"/>
  <c r="B90" i="29"/>
  <c r="S108" i="29"/>
  <c r="E98" i="29"/>
  <c r="B98" i="29"/>
  <c r="S97" i="29"/>
  <c r="E87" i="29"/>
  <c r="B87" i="29"/>
  <c r="S104" i="29"/>
  <c r="E94" i="29"/>
  <c r="B94" i="29"/>
  <c r="P76" i="29"/>
  <c r="Q76" i="29" s="1"/>
  <c r="H76" i="29"/>
  <c r="I76" i="29" s="1"/>
  <c r="N76" i="29"/>
  <c r="O76" i="29" s="1"/>
  <c r="L76" i="29"/>
  <c r="M76" i="29" s="1"/>
  <c r="P85" i="29"/>
  <c r="Q85" i="29" s="1"/>
  <c r="L85" i="29"/>
  <c r="M85" i="29" s="1"/>
  <c r="N85" i="29"/>
  <c r="O85" i="29" s="1"/>
  <c r="H85" i="29"/>
  <c r="I85" i="29" s="1"/>
  <c r="N89" i="29"/>
  <c r="O89" i="29" s="1"/>
  <c r="H89" i="29"/>
  <c r="I89" i="29" s="1"/>
  <c r="L89" i="29"/>
  <c r="M89" i="29" s="1"/>
  <c r="P89" i="29"/>
  <c r="Q89" i="29" s="1"/>
  <c r="P92" i="29"/>
  <c r="Q92" i="29" s="1"/>
  <c r="H92" i="29"/>
  <c r="I92" i="29" s="1"/>
  <c r="N92" i="29"/>
  <c r="O92" i="29" s="1"/>
  <c r="L92" i="29"/>
  <c r="M92" i="29" s="1"/>
  <c r="S112" i="29"/>
  <c r="E102" i="29"/>
  <c r="B102" i="29"/>
  <c r="S113" i="29"/>
  <c r="E103" i="29"/>
  <c r="B103" i="29"/>
  <c r="N80" i="29"/>
  <c r="O80" i="29" s="1"/>
  <c r="L80" i="29"/>
  <c r="M80" i="29" s="1"/>
  <c r="P80" i="29"/>
  <c r="Q80" i="29" s="1"/>
  <c r="H80" i="29"/>
  <c r="I80" i="29" s="1"/>
  <c r="P88" i="29"/>
  <c r="Q88" i="29" s="1"/>
  <c r="H88" i="29"/>
  <c r="I88" i="29" s="1"/>
  <c r="N88" i="29"/>
  <c r="O88" i="29" s="1"/>
  <c r="L88" i="29"/>
  <c r="M88" i="29" s="1"/>
  <c r="L77" i="29"/>
  <c r="M77" i="29" s="1"/>
  <c r="P77" i="29"/>
  <c r="Q77" i="29" s="1"/>
  <c r="N77" i="29"/>
  <c r="O77" i="29" s="1"/>
  <c r="H77" i="29"/>
  <c r="I77" i="29" s="1"/>
  <c r="L84" i="29"/>
  <c r="M84" i="29" s="1"/>
  <c r="P84" i="29"/>
  <c r="Q84" i="29" s="1"/>
  <c r="H84" i="29"/>
  <c r="I84" i="29" s="1"/>
  <c r="N84" i="29"/>
  <c r="O84" i="29" s="1"/>
  <c r="S96" i="29"/>
  <c r="E86" i="29"/>
  <c r="B86" i="29"/>
  <c r="S105" i="29"/>
  <c r="E95" i="29"/>
  <c r="B95" i="29"/>
  <c r="S109" i="29"/>
  <c r="E99" i="29"/>
  <c r="B99" i="29"/>
  <c r="F127" i="30"/>
  <c r="C127" i="30"/>
  <c r="F134" i="30"/>
  <c r="C134" i="30"/>
  <c r="F122" i="30"/>
  <c r="C122" i="30"/>
  <c r="F126" i="30"/>
  <c r="C126" i="30"/>
  <c r="F130" i="30"/>
  <c r="C130" i="30"/>
  <c r="F121" i="30"/>
  <c r="C121" i="30"/>
  <c r="F133" i="30"/>
  <c r="C133" i="30"/>
  <c r="F125" i="30"/>
  <c r="C125" i="30"/>
  <c r="F129" i="30"/>
  <c r="C129" i="30"/>
  <c r="F118" i="30"/>
  <c r="C118" i="30"/>
  <c r="B143" i="30"/>
  <c r="B144" i="30"/>
  <c r="B128" i="30"/>
  <c r="B140" i="30"/>
  <c r="B137" i="30"/>
  <c r="B131" i="30"/>
  <c r="B132" i="30"/>
  <c r="B135" i="30"/>
  <c r="B136" i="30"/>
  <c r="B139" i="30"/>
  <c r="AE353" i="28" l="1"/>
  <c r="W2838" i="30"/>
  <c r="V136" i="30"/>
  <c r="O136" i="30"/>
  <c r="G136" i="30"/>
  <c r="H136" i="30"/>
  <c r="V137" i="30"/>
  <c r="H137" i="30"/>
  <c r="G137" i="30"/>
  <c r="O137" i="30"/>
  <c r="V143" i="30"/>
  <c r="O143" i="30"/>
  <c r="H143" i="30"/>
  <c r="G143" i="30"/>
  <c r="V135" i="30"/>
  <c r="O135" i="30"/>
  <c r="H135" i="30"/>
  <c r="G135" i="30"/>
  <c r="V140" i="30"/>
  <c r="O140" i="30"/>
  <c r="H140" i="30"/>
  <c r="G140" i="30"/>
  <c r="V139" i="30"/>
  <c r="O139" i="30"/>
  <c r="H139" i="30"/>
  <c r="G139" i="30"/>
  <c r="V131" i="30"/>
  <c r="O131" i="30"/>
  <c r="H131" i="30"/>
  <c r="G131" i="30"/>
  <c r="V144" i="30"/>
  <c r="O144" i="30"/>
  <c r="G144" i="30"/>
  <c r="H144" i="30"/>
  <c r="V132" i="30"/>
  <c r="O132" i="30"/>
  <c r="H132" i="30"/>
  <c r="G132" i="30"/>
  <c r="V128" i="30"/>
  <c r="O128" i="30"/>
  <c r="G128" i="30"/>
  <c r="H128" i="30"/>
  <c r="F19" i="39"/>
  <c r="G16" i="39"/>
  <c r="F18" i="39"/>
  <c r="G15" i="39"/>
  <c r="J86" i="29"/>
  <c r="K86" i="29" s="1"/>
  <c r="R86" i="29"/>
  <c r="J87" i="29"/>
  <c r="K87" i="29" s="1"/>
  <c r="R87" i="29"/>
  <c r="J94" i="29"/>
  <c r="R94" i="29"/>
  <c r="J99" i="29"/>
  <c r="K99" i="29" s="1"/>
  <c r="R99" i="29"/>
  <c r="J102" i="29"/>
  <c r="K102" i="29" s="1"/>
  <c r="R102" i="29"/>
  <c r="J90" i="29"/>
  <c r="K90" i="29" s="1"/>
  <c r="R90" i="29"/>
  <c r="J91" i="29"/>
  <c r="K91" i="29" s="1"/>
  <c r="R91" i="29"/>
  <c r="J95" i="29"/>
  <c r="K95" i="29" s="1"/>
  <c r="R95" i="29"/>
  <c r="J103" i="29"/>
  <c r="K103" i="29" s="1"/>
  <c r="R103" i="29"/>
  <c r="J98" i="29"/>
  <c r="K98" i="29" s="1"/>
  <c r="R98" i="29"/>
  <c r="R136" i="30"/>
  <c r="N136" i="30"/>
  <c r="R139" i="30"/>
  <c r="N139" i="30"/>
  <c r="R140" i="30"/>
  <c r="N140" i="30"/>
  <c r="R132" i="30"/>
  <c r="N132" i="30"/>
  <c r="R135" i="30"/>
  <c r="N135" i="30"/>
  <c r="R131" i="30"/>
  <c r="N131" i="30"/>
  <c r="R144" i="30"/>
  <c r="N144" i="30"/>
  <c r="R128" i="30"/>
  <c r="N128" i="30"/>
  <c r="R137" i="30"/>
  <c r="N137" i="30"/>
  <c r="R143" i="30"/>
  <c r="N143" i="30"/>
  <c r="N91" i="29"/>
  <c r="O91" i="29" s="1"/>
  <c r="L91" i="29"/>
  <c r="M91" i="29" s="1"/>
  <c r="P91" i="29"/>
  <c r="Q91" i="29" s="1"/>
  <c r="H91" i="29"/>
  <c r="I91" i="29" s="1"/>
  <c r="S111" i="29"/>
  <c r="E101" i="29"/>
  <c r="B101" i="29"/>
  <c r="P103" i="29"/>
  <c r="Q103" i="29" s="1"/>
  <c r="L103" i="29"/>
  <c r="M103" i="29" s="1"/>
  <c r="N103" i="29"/>
  <c r="O103" i="29" s="1"/>
  <c r="H103" i="29"/>
  <c r="I103" i="29" s="1"/>
  <c r="S107" i="29"/>
  <c r="E97" i="29"/>
  <c r="B97" i="29"/>
  <c r="N90" i="29"/>
  <c r="O90" i="29" s="1"/>
  <c r="L90" i="29"/>
  <c r="M90" i="29" s="1"/>
  <c r="H90" i="29"/>
  <c r="I90" i="29" s="1"/>
  <c r="P90" i="29"/>
  <c r="Q90" i="29" s="1"/>
  <c r="S119" i="29"/>
  <c r="E109" i="29"/>
  <c r="B109" i="29"/>
  <c r="N86" i="29"/>
  <c r="O86" i="29" s="1"/>
  <c r="L86" i="29"/>
  <c r="M86" i="29" s="1"/>
  <c r="H86" i="29"/>
  <c r="I86" i="29" s="1"/>
  <c r="P86" i="29"/>
  <c r="Q86" i="29" s="1"/>
  <c r="S122" i="29"/>
  <c r="E112" i="29"/>
  <c r="B112" i="29"/>
  <c r="S114" i="29"/>
  <c r="E104" i="29"/>
  <c r="B104" i="29"/>
  <c r="P98" i="29"/>
  <c r="Q98" i="29" s="1"/>
  <c r="H98" i="29"/>
  <c r="I98" i="29" s="1"/>
  <c r="N98" i="29"/>
  <c r="O98" i="29" s="1"/>
  <c r="L98" i="29"/>
  <c r="M98" i="29" s="1"/>
  <c r="L95" i="29"/>
  <c r="M95" i="29" s="1"/>
  <c r="P95" i="29"/>
  <c r="Q95" i="29" s="1"/>
  <c r="H95" i="29"/>
  <c r="I95" i="29" s="1"/>
  <c r="N95" i="29"/>
  <c r="O95" i="29" s="1"/>
  <c r="S123" i="29"/>
  <c r="E113" i="29"/>
  <c r="B113" i="29"/>
  <c r="P87" i="29"/>
  <c r="Q87" i="29" s="1"/>
  <c r="L87" i="29"/>
  <c r="M87" i="29" s="1"/>
  <c r="N87" i="29"/>
  <c r="O87" i="29" s="1"/>
  <c r="H87" i="29"/>
  <c r="I87" i="29" s="1"/>
  <c r="S110" i="29"/>
  <c r="E100" i="29"/>
  <c r="B100" i="29"/>
  <c r="S115" i="29"/>
  <c r="E105" i="29"/>
  <c r="B105" i="29"/>
  <c r="P99" i="29"/>
  <c r="Q99" i="29" s="1"/>
  <c r="H99" i="29"/>
  <c r="I99" i="29" s="1"/>
  <c r="N99" i="29"/>
  <c r="O99" i="29" s="1"/>
  <c r="L99" i="29"/>
  <c r="M99" i="29" s="1"/>
  <c r="S106" i="29"/>
  <c r="E96" i="29"/>
  <c r="B96" i="29"/>
  <c r="N102" i="29"/>
  <c r="O102" i="29" s="1"/>
  <c r="P102" i="29"/>
  <c r="Q102" i="29" s="1"/>
  <c r="L102" i="29"/>
  <c r="M102" i="29" s="1"/>
  <c r="H102" i="29"/>
  <c r="I102" i="29" s="1"/>
  <c r="L94" i="29"/>
  <c r="M94" i="29" s="1"/>
  <c r="N94" i="29"/>
  <c r="O94" i="29" s="1"/>
  <c r="K94" i="29"/>
  <c r="H94" i="29"/>
  <c r="I94" i="29" s="1"/>
  <c r="P94" i="29"/>
  <c r="Q94" i="29" s="1"/>
  <c r="S118" i="29"/>
  <c r="E108" i="29"/>
  <c r="B108" i="29"/>
  <c r="F135" i="30"/>
  <c r="C135" i="30"/>
  <c r="F131" i="30"/>
  <c r="C131" i="30"/>
  <c r="F144" i="30"/>
  <c r="C144" i="30"/>
  <c r="F137" i="30"/>
  <c r="C137" i="30"/>
  <c r="F139" i="30"/>
  <c r="C139" i="30"/>
  <c r="F140" i="30"/>
  <c r="C140" i="30"/>
  <c r="F136" i="30"/>
  <c r="C136" i="30"/>
  <c r="F132" i="30"/>
  <c r="C132" i="30"/>
  <c r="F128" i="30"/>
  <c r="C128" i="30"/>
  <c r="F143" i="30"/>
  <c r="C143" i="30"/>
  <c r="B141" i="30"/>
  <c r="B149" i="30"/>
  <c r="B145" i="30"/>
  <c r="B150" i="30"/>
  <c r="B154" i="30"/>
  <c r="B146" i="30"/>
  <c r="B142" i="30"/>
  <c r="B147" i="30"/>
  <c r="B138" i="30"/>
  <c r="B153" i="30"/>
  <c r="AE354" i="28" l="1"/>
  <c r="W2848" i="30"/>
  <c r="V147" i="30"/>
  <c r="O147" i="30"/>
  <c r="H147" i="30"/>
  <c r="G147" i="30"/>
  <c r="V150" i="30"/>
  <c r="O150" i="30"/>
  <c r="H150" i="30"/>
  <c r="G150" i="30"/>
  <c r="V145" i="30"/>
  <c r="O145" i="30"/>
  <c r="H145" i="30"/>
  <c r="G145" i="30"/>
  <c r="V153" i="30"/>
  <c r="O153" i="30"/>
  <c r="H153" i="30"/>
  <c r="G153" i="30"/>
  <c r="V146" i="30"/>
  <c r="O146" i="30"/>
  <c r="H146" i="30"/>
  <c r="G146" i="30"/>
  <c r="V149" i="30"/>
  <c r="O149" i="30"/>
  <c r="H149" i="30"/>
  <c r="G149" i="30"/>
  <c r="V142" i="30"/>
  <c r="O142" i="30"/>
  <c r="H142" i="30"/>
  <c r="G142" i="30"/>
  <c r="V138" i="30"/>
  <c r="H138" i="30"/>
  <c r="G138" i="30"/>
  <c r="O138" i="30"/>
  <c r="V154" i="30"/>
  <c r="O154" i="30"/>
  <c r="H154" i="30"/>
  <c r="G154" i="30"/>
  <c r="V141" i="30"/>
  <c r="O141" i="30"/>
  <c r="H141" i="30"/>
  <c r="G141" i="30"/>
  <c r="F21" i="39"/>
  <c r="G18" i="39"/>
  <c r="F22" i="39"/>
  <c r="G19" i="39"/>
  <c r="J108" i="29"/>
  <c r="K108" i="29" s="1"/>
  <c r="R108" i="29"/>
  <c r="J100" i="29"/>
  <c r="K100" i="29" s="1"/>
  <c r="R100" i="29"/>
  <c r="J113" i="29"/>
  <c r="R113" i="29"/>
  <c r="J112" i="29"/>
  <c r="K112" i="29" s="1"/>
  <c r="R112" i="29"/>
  <c r="J109" i="29"/>
  <c r="K109" i="29" s="1"/>
  <c r="R109" i="29"/>
  <c r="J97" i="29"/>
  <c r="K97" i="29" s="1"/>
  <c r="R97" i="29"/>
  <c r="J101" i="29"/>
  <c r="K101" i="29" s="1"/>
  <c r="R101" i="29"/>
  <c r="J96" i="29"/>
  <c r="K96" i="29" s="1"/>
  <c r="R96" i="29"/>
  <c r="J105" i="29"/>
  <c r="K105" i="29" s="1"/>
  <c r="R105" i="29"/>
  <c r="J104" i="29"/>
  <c r="K104" i="29" s="1"/>
  <c r="R104" i="29"/>
  <c r="R153" i="30"/>
  <c r="N153" i="30"/>
  <c r="R147" i="30"/>
  <c r="N147" i="30"/>
  <c r="R146" i="30"/>
  <c r="N146" i="30"/>
  <c r="R149" i="30"/>
  <c r="N149" i="30"/>
  <c r="R150" i="30"/>
  <c r="N150" i="30"/>
  <c r="R138" i="30"/>
  <c r="N138" i="30"/>
  <c r="R142" i="30"/>
  <c r="N142" i="30"/>
  <c r="R154" i="30"/>
  <c r="N154" i="30"/>
  <c r="R145" i="30"/>
  <c r="N145" i="30"/>
  <c r="R141" i="30"/>
  <c r="N141" i="30"/>
  <c r="P101" i="29"/>
  <c r="Q101" i="29" s="1"/>
  <c r="H101" i="29"/>
  <c r="I101" i="29" s="1"/>
  <c r="L101" i="29"/>
  <c r="M101" i="29" s="1"/>
  <c r="N101" i="29"/>
  <c r="O101" i="29" s="1"/>
  <c r="B111" i="29"/>
  <c r="S121" i="29"/>
  <c r="E111" i="29"/>
  <c r="P108" i="29"/>
  <c r="Q108" i="29" s="1"/>
  <c r="H108" i="29"/>
  <c r="I108" i="29" s="1"/>
  <c r="N108" i="29"/>
  <c r="O108" i="29" s="1"/>
  <c r="L108" i="29"/>
  <c r="M108" i="29" s="1"/>
  <c r="N112" i="29"/>
  <c r="O112" i="29" s="1"/>
  <c r="L112" i="29"/>
  <c r="M112" i="29" s="1"/>
  <c r="P112" i="29"/>
  <c r="Q112" i="29" s="1"/>
  <c r="H112" i="29"/>
  <c r="I112" i="29" s="1"/>
  <c r="L109" i="29"/>
  <c r="M109" i="29" s="1"/>
  <c r="P109" i="29"/>
  <c r="Q109" i="29" s="1"/>
  <c r="H109" i="29"/>
  <c r="I109" i="29" s="1"/>
  <c r="N109" i="29"/>
  <c r="O109" i="29" s="1"/>
  <c r="H97" i="29"/>
  <c r="I97" i="29" s="1"/>
  <c r="N97" i="29"/>
  <c r="O97" i="29" s="1"/>
  <c r="P97" i="29"/>
  <c r="Q97" i="29" s="1"/>
  <c r="L97" i="29"/>
  <c r="M97" i="29" s="1"/>
  <c r="N96" i="29"/>
  <c r="O96" i="29" s="1"/>
  <c r="L96" i="29"/>
  <c r="M96" i="29" s="1"/>
  <c r="P96" i="29"/>
  <c r="Q96" i="29" s="1"/>
  <c r="H96" i="29"/>
  <c r="I96" i="29" s="1"/>
  <c r="N105" i="29"/>
  <c r="O105" i="29" s="1"/>
  <c r="H105" i="29"/>
  <c r="I105" i="29" s="1"/>
  <c r="P105" i="29"/>
  <c r="Q105" i="29" s="1"/>
  <c r="L105" i="29"/>
  <c r="M105" i="29" s="1"/>
  <c r="L100" i="29"/>
  <c r="M100" i="29" s="1"/>
  <c r="P100" i="29"/>
  <c r="Q100" i="29" s="1"/>
  <c r="H100" i="29"/>
  <c r="I100" i="29" s="1"/>
  <c r="N100" i="29"/>
  <c r="O100" i="29" s="1"/>
  <c r="H113" i="29"/>
  <c r="I113" i="29" s="1"/>
  <c r="N113" i="29"/>
  <c r="O113" i="29" s="1"/>
  <c r="P113" i="29"/>
  <c r="Q113" i="29" s="1"/>
  <c r="L113" i="29"/>
  <c r="M113" i="29" s="1"/>
  <c r="K113" i="29"/>
  <c r="P104" i="29"/>
  <c r="Q104" i="29" s="1"/>
  <c r="H104" i="29"/>
  <c r="I104" i="29" s="1"/>
  <c r="N104" i="29"/>
  <c r="O104" i="29" s="1"/>
  <c r="L104" i="29"/>
  <c r="M104" i="29" s="1"/>
  <c r="S128" i="29"/>
  <c r="E118" i="29"/>
  <c r="B118" i="29"/>
  <c r="S132" i="29"/>
  <c r="E122" i="29"/>
  <c r="B122" i="29"/>
  <c r="S129" i="29"/>
  <c r="E119" i="29"/>
  <c r="B119" i="29"/>
  <c r="S117" i="29"/>
  <c r="E107" i="29"/>
  <c r="B107" i="29"/>
  <c r="S116" i="29"/>
  <c r="E106" i="29"/>
  <c r="B106" i="29"/>
  <c r="S125" i="29"/>
  <c r="B115" i="29"/>
  <c r="E115" i="29"/>
  <c r="S120" i="29"/>
  <c r="E110" i="29"/>
  <c r="B110" i="29"/>
  <c r="S133" i="29"/>
  <c r="E123" i="29"/>
  <c r="B123" i="29"/>
  <c r="S124" i="29"/>
  <c r="E114" i="29"/>
  <c r="B114" i="29"/>
  <c r="F147" i="30"/>
  <c r="C147" i="30"/>
  <c r="F146" i="30"/>
  <c r="C146" i="30"/>
  <c r="F150" i="30"/>
  <c r="C150" i="30"/>
  <c r="F138" i="30"/>
  <c r="C138" i="30"/>
  <c r="F154" i="30"/>
  <c r="C154" i="30"/>
  <c r="F141" i="30"/>
  <c r="C141" i="30"/>
  <c r="F153" i="30"/>
  <c r="C153" i="30"/>
  <c r="F149" i="30"/>
  <c r="C149" i="30"/>
  <c r="F142" i="30"/>
  <c r="C142" i="30"/>
  <c r="F145" i="30"/>
  <c r="C145" i="30"/>
  <c r="B160" i="30"/>
  <c r="B159" i="30"/>
  <c r="B163" i="30"/>
  <c r="B156" i="30"/>
  <c r="B157" i="30"/>
  <c r="B148" i="30"/>
  <c r="B152" i="30"/>
  <c r="B164" i="30"/>
  <c r="B155" i="30"/>
  <c r="B151" i="30"/>
  <c r="AE355" i="28" l="1"/>
  <c r="W2858" i="30"/>
  <c r="V164" i="30"/>
  <c r="O164" i="30"/>
  <c r="H164" i="30"/>
  <c r="G164" i="30"/>
  <c r="V156" i="30"/>
  <c r="O156" i="30"/>
  <c r="H156" i="30"/>
  <c r="G156" i="30"/>
  <c r="V163" i="30"/>
  <c r="O163" i="30"/>
  <c r="H163" i="30"/>
  <c r="G163" i="30"/>
  <c r="V151" i="30"/>
  <c r="O151" i="30"/>
  <c r="H151" i="30"/>
  <c r="G151" i="30"/>
  <c r="V148" i="30"/>
  <c r="O148" i="30"/>
  <c r="H148" i="30"/>
  <c r="G148" i="30"/>
  <c r="V159" i="30"/>
  <c r="O159" i="30"/>
  <c r="G159" i="30"/>
  <c r="H159" i="30"/>
  <c r="V152" i="30"/>
  <c r="O152" i="30"/>
  <c r="G152" i="30"/>
  <c r="H152" i="30"/>
  <c r="V155" i="30"/>
  <c r="O155" i="30"/>
  <c r="H155" i="30"/>
  <c r="G155" i="30"/>
  <c r="V157" i="30"/>
  <c r="O157" i="30"/>
  <c r="H157" i="30"/>
  <c r="G157" i="30"/>
  <c r="V160" i="30"/>
  <c r="O160" i="30"/>
  <c r="G160" i="30"/>
  <c r="H160" i="30"/>
  <c r="F25" i="39"/>
  <c r="G22" i="39"/>
  <c r="F24" i="39"/>
  <c r="G21" i="39"/>
  <c r="J123" i="29"/>
  <c r="R123" i="29"/>
  <c r="J107" i="29"/>
  <c r="K107" i="29" s="1"/>
  <c r="R107" i="29"/>
  <c r="J110" i="29"/>
  <c r="K110" i="29" s="1"/>
  <c r="R110" i="29"/>
  <c r="J115" i="29"/>
  <c r="K115" i="29" s="1"/>
  <c r="R115" i="29"/>
  <c r="J119" i="29"/>
  <c r="K119" i="29" s="1"/>
  <c r="R119" i="29"/>
  <c r="J114" i="29"/>
  <c r="K114" i="29" s="1"/>
  <c r="R114" i="29"/>
  <c r="J106" i="29"/>
  <c r="K106" i="29" s="1"/>
  <c r="R106" i="29"/>
  <c r="J118" i="29"/>
  <c r="K118" i="29" s="1"/>
  <c r="R118" i="29"/>
  <c r="J111" i="29"/>
  <c r="K111" i="29" s="1"/>
  <c r="R111" i="29"/>
  <c r="J122" i="29"/>
  <c r="K122" i="29" s="1"/>
  <c r="R122" i="29"/>
  <c r="R164" i="30"/>
  <c r="N164" i="30"/>
  <c r="R148" i="30"/>
  <c r="N148" i="30"/>
  <c r="R159" i="30"/>
  <c r="N159" i="30"/>
  <c r="R151" i="30"/>
  <c r="N151" i="30"/>
  <c r="R156" i="30"/>
  <c r="N156" i="30"/>
  <c r="R155" i="30"/>
  <c r="N155" i="30"/>
  <c r="R152" i="30"/>
  <c r="N152" i="30"/>
  <c r="R157" i="30"/>
  <c r="N157" i="30"/>
  <c r="R163" i="30"/>
  <c r="N163" i="30"/>
  <c r="R160" i="30"/>
  <c r="N160" i="30"/>
  <c r="S131" i="29"/>
  <c r="E121" i="29"/>
  <c r="B121" i="29"/>
  <c r="P111" i="29"/>
  <c r="Q111" i="29" s="1"/>
  <c r="L111" i="29"/>
  <c r="M111" i="29" s="1"/>
  <c r="H111" i="29"/>
  <c r="I111" i="29" s="1"/>
  <c r="N111" i="29"/>
  <c r="O111" i="29" s="1"/>
  <c r="S130" i="29"/>
  <c r="E120" i="29"/>
  <c r="B120" i="29"/>
  <c r="P106" i="29"/>
  <c r="Q106" i="29" s="1"/>
  <c r="N106" i="29"/>
  <c r="O106" i="29" s="1"/>
  <c r="L106" i="29"/>
  <c r="M106" i="29" s="1"/>
  <c r="H106" i="29"/>
  <c r="I106" i="29" s="1"/>
  <c r="S139" i="29"/>
  <c r="E129" i="29"/>
  <c r="B129" i="29"/>
  <c r="N118" i="29"/>
  <c r="O118" i="29" s="1"/>
  <c r="H118" i="29"/>
  <c r="I118" i="29" s="1"/>
  <c r="P118" i="29"/>
  <c r="Q118" i="29" s="1"/>
  <c r="L118" i="29"/>
  <c r="M118" i="29" s="1"/>
  <c r="P114" i="29"/>
  <c r="Q114" i="29" s="1"/>
  <c r="H114" i="29"/>
  <c r="I114" i="29" s="1"/>
  <c r="N114" i="29"/>
  <c r="O114" i="29" s="1"/>
  <c r="L114" i="29"/>
  <c r="M114" i="29" s="1"/>
  <c r="S143" i="29"/>
  <c r="E133" i="29"/>
  <c r="B133" i="29"/>
  <c r="S127" i="29"/>
  <c r="E117" i="29"/>
  <c r="B117" i="29"/>
  <c r="H122" i="29"/>
  <c r="I122" i="29" s="1"/>
  <c r="P122" i="29"/>
  <c r="Q122" i="29" s="1"/>
  <c r="N122" i="29"/>
  <c r="O122" i="29" s="1"/>
  <c r="L122" i="29"/>
  <c r="M122" i="29" s="1"/>
  <c r="L110" i="29"/>
  <c r="M110" i="29" s="1"/>
  <c r="P110" i="29"/>
  <c r="Q110" i="29" s="1"/>
  <c r="N110" i="29"/>
  <c r="O110" i="29" s="1"/>
  <c r="H110" i="29"/>
  <c r="I110" i="29" s="1"/>
  <c r="P115" i="29"/>
  <c r="Q115" i="29" s="1"/>
  <c r="H115" i="29"/>
  <c r="I115" i="29" s="1"/>
  <c r="N115" i="29"/>
  <c r="O115" i="29" s="1"/>
  <c r="L115" i="29"/>
  <c r="M115" i="29" s="1"/>
  <c r="S126" i="29"/>
  <c r="E116" i="29"/>
  <c r="B116" i="29"/>
  <c r="P119" i="29"/>
  <c r="Q119" i="29" s="1"/>
  <c r="L119" i="29"/>
  <c r="M119" i="29" s="1"/>
  <c r="N119" i="29"/>
  <c r="O119" i="29" s="1"/>
  <c r="H119" i="29"/>
  <c r="I119" i="29" s="1"/>
  <c r="S138" i="29"/>
  <c r="E128" i="29"/>
  <c r="B128" i="29"/>
  <c r="S134" i="29"/>
  <c r="E124" i="29"/>
  <c r="B124" i="29"/>
  <c r="K123" i="29"/>
  <c r="L123" i="29"/>
  <c r="M123" i="29" s="1"/>
  <c r="P123" i="29"/>
  <c r="Q123" i="29" s="1"/>
  <c r="H123" i="29"/>
  <c r="I123" i="29" s="1"/>
  <c r="N123" i="29"/>
  <c r="O123" i="29" s="1"/>
  <c r="S135" i="29"/>
  <c r="E125" i="29"/>
  <c r="B125" i="29"/>
  <c r="L107" i="29"/>
  <c r="M107" i="29" s="1"/>
  <c r="P107" i="29"/>
  <c r="Q107" i="29" s="1"/>
  <c r="H107" i="29"/>
  <c r="I107" i="29" s="1"/>
  <c r="N107" i="29"/>
  <c r="O107" i="29" s="1"/>
  <c r="S142" i="29"/>
  <c r="E132" i="29"/>
  <c r="B132" i="29"/>
  <c r="F151" i="30"/>
  <c r="C151" i="30"/>
  <c r="F148" i="30"/>
  <c r="C148" i="30"/>
  <c r="F155" i="30"/>
  <c r="C155" i="30"/>
  <c r="F157" i="30"/>
  <c r="C157" i="30"/>
  <c r="F164" i="30"/>
  <c r="C164" i="30"/>
  <c r="F156" i="30"/>
  <c r="C156" i="30"/>
  <c r="F159" i="30"/>
  <c r="C159" i="30"/>
  <c r="F152" i="30"/>
  <c r="C152" i="30"/>
  <c r="F163" i="30"/>
  <c r="C163" i="30"/>
  <c r="F160" i="30"/>
  <c r="C160" i="30"/>
  <c r="B165" i="30"/>
  <c r="B167" i="30"/>
  <c r="B173" i="30"/>
  <c r="B170" i="30"/>
  <c r="B161" i="30"/>
  <c r="B174" i="30"/>
  <c r="B158" i="30"/>
  <c r="B166" i="30"/>
  <c r="B169" i="30"/>
  <c r="B162" i="30"/>
  <c r="AE356" i="28" l="1"/>
  <c r="W2868" i="30"/>
  <c r="V174" i="30"/>
  <c r="O174" i="30"/>
  <c r="H174" i="30"/>
  <c r="G174" i="30"/>
  <c r="V161" i="30"/>
  <c r="O161" i="30"/>
  <c r="H161" i="30"/>
  <c r="G161" i="30"/>
  <c r="V170" i="30"/>
  <c r="H170" i="30"/>
  <c r="O170" i="30"/>
  <c r="G170" i="30"/>
  <c r="V162" i="30"/>
  <c r="O162" i="30"/>
  <c r="H162" i="30"/>
  <c r="G162" i="30"/>
  <c r="V167" i="30"/>
  <c r="O167" i="30"/>
  <c r="H167" i="30"/>
  <c r="G167" i="30"/>
  <c r="V169" i="30"/>
  <c r="H169" i="30"/>
  <c r="O169" i="30"/>
  <c r="G169" i="30"/>
  <c r="V165" i="30"/>
  <c r="O165" i="30"/>
  <c r="H165" i="30"/>
  <c r="G165" i="30"/>
  <c r="V166" i="30"/>
  <c r="O166" i="30"/>
  <c r="H166" i="30"/>
  <c r="G166" i="30"/>
  <c r="V158" i="30"/>
  <c r="O158" i="30"/>
  <c r="H158" i="30"/>
  <c r="G158" i="30"/>
  <c r="V173" i="30"/>
  <c r="O173" i="30"/>
  <c r="H173" i="30"/>
  <c r="G173" i="30"/>
  <c r="F27" i="39"/>
  <c r="G24" i="39"/>
  <c r="F28" i="39"/>
  <c r="G25" i="39"/>
  <c r="J128" i="29"/>
  <c r="R128" i="29"/>
  <c r="J116" i="29"/>
  <c r="K116" i="29" s="1"/>
  <c r="R116" i="29"/>
  <c r="J132" i="29"/>
  <c r="K132" i="29" s="1"/>
  <c r="R132" i="29"/>
  <c r="J125" i="29"/>
  <c r="K125" i="29" s="1"/>
  <c r="R125" i="29"/>
  <c r="J124" i="29"/>
  <c r="K124" i="29" s="1"/>
  <c r="R124" i="29"/>
  <c r="J133" i="29"/>
  <c r="K133" i="29" s="1"/>
  <c r="R133" i="29"/>
  <c r="J117" i="29"/>
  <c r="K117" i="29" s="1"/>
  <c r="R117" i="29"/>
  <c r="J129" i="29"/>
  <c r="K129" i="29" s="1"/>
  <c r="R129" i="29"/>
  <c r="J120" i="29"/>
  <c r="K120" i="29" s="1"/>
  <c r="R120" i="29"/>
  <c r="J121" i="29"/>
  <c r="K121" i="29" s="1"/>
  <c r="R121" i="29"/>
  <c r="R170" i="30"/>
  <c r="N170" i="30"/>
  <c r="R167" i="30"/>
  <c r="N167" i="30"/>
  <c r="R166" i="30"/>
  <c r="N166" i="30"/>
  <c r="R174" i="30"/>
  <c r="N174" i="30"/>
  <c r="R158" i="30"/>
  <c r="N158" i="30"/>
  <c r="R173" i="30"/>
  <c r="N173" i="30"/>
  <c r="R162" i="30"/>
  <c r="N162" i="30"/>
  <c r="R169" i="30"/>
  <c r="N169" i="30"/>
  <c r="R161" i="30"/>
  <c r="N161" i="30"/>
  <c r="R165" i="30"/>
  <c r="N165" i="30"/>
  <c r="N121" i="29"/>
  <c r="O121" i="29" s="1"/>
  <c r="P121" i="29"/>
  <c r="Q121" i="29" s="1"/>
  <c r="H121" i="29"/>
  <c r="I121" i="29" s="1"/>
  <c r="L121" i="29"/>
  <c r="M121" i="29" s="1"/>
  <c r="E131" i="29"/>
  <c r="B131" i="29"/>
  <c r="S141" i="29"/>
  <c r="L116" i="29"/>
  <c r="M116" i="29" s="1"/>
  <c r="P116" i="29"/>
  <c r="Q116" i="29" s="1"/>
  <c r="H116" i="29"/>
  <c r="I116" i="29" s="1"/>
  <c r="N116" i="29"/>
  <c r="O116" i="29" s="1"/>
  <c r="L132" i="29"/>
  <c r="M132" i="29" s="1"/>
  <c r="P132" i="29"/>
  <c r="Q132" i="29" s="1"/>
  <c r="H132" i="29"/>
  <c r="I132" i="29" s="1"/>
  <c r="N132" i="29"/>
  <c r="O132" i="29" s="1"/>
  <c r="L125" i="29"/>
  <c r="M125" i="29" s="1"/>
  <c r="P125" i="29"/>
  <c r="Q125" i="29" s="1"/>
  <c r="N125" i="29"/>
  <c r="O125" i="29" s="1"/>
  <c r="H125" i="29"/>
  <c r="I125" i="29" s="1"/>
  <c r="P124" i="29"/>
  <c r="Q124" i="29" s="1"/>
  <c r="H124" i="29"/>
  <c r="I124" i="29" s="1"/>
  <c r="N124" i="29"/>
  <c r="O124" i="29" s="1"/>
  <c r="L124" i="29"/>
  <c r="M124" i="29" s="1"/>
  <c r="P117" i="29"/>
  <c r="Q117" i="29" s="1"/>
  <c r="L117" i="29"/>
  <c r="M117" i="29" s="1"/>
  <c r="N117" i="29"/>
  <c r="O117" i="29" s="1"/>
  <c r="H117" i="29"/>
  <c r="I117" i="29" s="1"/>
  <c r="N128" i="29"/>
  <c r="O128" i="29" s="1"/>
  <c r="L128" i="29"/>
  <c r="M128" i="29" s="1"/>
  <c r="K128" i="29"/>
  <c r="H128" i="29"/>
  <c r="I128" i="29" s="1"/>
  <c r="P128" i="29"/>
  <c r="Q128" i="29" s="1"/>
  <c r="S148" i="29"/>
  <c r="E138" i="29"/>
  <c r="B138" i="29"/>
  <c r="S136" i="29"/>
  <c r="E126" i="29"/>
  <c r="B126" i="29"/>
  <c r="S153" i="29"/>
  <c r="E143" i="29"/>
  <c r="B143" i="29"/>
  <c r="H129" i="29"/>
  <c r="I129" i="29" s="1"/>
  <c r="N129" i="29"/>
  <c r="O129" i="29" s="1"/>
  <c r="P129" i="29"/>
  <c r="Q129" i="29" s="1"/>
  <c r="L129" i="29"/>
  <c r="M129" i="29" s="1"/>
  <c r="P120" i="29"/>
  <c r="Q120" i="29" s="1"/>
  <c r="H120" i="29"/>
  <c r="I120" i="29" s="1"/>
  <c r="N120" i="29"/>
  <c r="O120" i="29" s="1"/>
  <c r="L120" i="29"/>
  <c r="M120" i="29" s="1"/>
  <c r="S145" i="29"/>
  <c r="E135" i="29"/>
  <c r="B135" i="29"/>
  <c r="S144" i="29"/>
  <c r="E134" i="29"/>
  <c r="B134" i="29"/>
  <c r="S137" i="29"/>
  <c r="B127" i="29"/>
  <c r="E127" i="29"/>
  <c r="S152" i="29"/>
  <c r="E142" i="29"/>
  <c r="B142" i="29"/>
  <c r="P133" i="29"/>
  <c r="Q133" i="29" s="1"/>
  <c r="L133" i="29"/>
  <c r="M133" i="29" s="1"/>
  <c r="N133" i="29"/>
  <c r="O133" i="29" s="1"/>
  <c r="H133" i="29"/>
  <c r="I133" i="29" s="1"/>
  <c r="S149" i="29"/>
  <c r="E139" i="29"/>
  <c r="B139" i="29"/>
  <c r="S140" i="29"/>
  <c r="E130" i="29"/>
  <c r="B130" i="29"/>
  <c r="F174" i="30"/>
  <c r="C174" i="30"/>
  <c r="F166" i="30"/>
  <c r="C166" i="30"/>
  <c r="F162" i="30"/>
  <c r="C162" i="30"/>
  <c r="F167" i="30"/>
  <c r="C167" i="30"/>
  <c r="F169" i="30"/>
  <c r="C169" i="30"/>
  <c r="F158" i="30"/>
  <c r="C158" i="30"/>
  <c r="F161" i="30"/>
  <c r="C161" i="30"/>
  <c r="F173" i="30"/>
  <c r="C173" i="30"/>
  <c r="F165" i="30"/>
  <c r="C165" i="30"/>
  <c r="F170" i="30"/>
  <c r="C170" i="30"/>
  <c r="B176" i="30"/>
  <c r="B172" i="30"/>
  <c r="B184" i="30"/>
  <c r="B180" i="30"/>
  <c r="B177" i="30"/>
  <c r="B179" i="30"/>
  <c r="B168" i="30"/>
  <c r="B171" i="30"/>
  <c r="B183" i="30"/>
  <c r="B175" i="30"/>
  <c r="AE357" i="28" l="1"/>
  <c r="W2878" i="30"/>
  <c r="V171" i="30"/>
  <c r="O171" i="30"/>
  <c r="H171" i="30"/>
  <c r="G171" i="30"/>
  <c r="V180" i="30"/>
  <c r="O180" i="30"/>
  <c r="H180" i="30"/>
  <c r="G180" i="30"/>
  <c r="V168" i="30"/>
  <c r="O168" i="30"/>
  <c r="G168" i="30"/>
  <c r="H168" i="30"/>
  <c r="V184" i="30"/>
  <c r="O184" i="30"/>
  <c r="G184" i="30"/>
  <c r="H184" i="30"/>
  <c r="V175" i="30"/>
  <c r="O175" i="30"/>
  <c r="H175" i="30"/>
  <c r="G175" i="30"/>
  <c r="V179" i="30"/>
  <c r="O179" i="30"/>
  <c r="H179" i="30"/>
  <c r="G179" i="30"/>
  <c r="V172" i="30"/>
  <c r="O172" i="30"/>
  <c r="H172" i="30"/>
  <c r="G172" i="30"/>
  <c r="V183" i="30"/>
  <c r="O183" i="30"/>
  <c r="H183" i="30"/>
  <c r="G183" i="30"/>
  <c r="V177" i="30"/>
  <c r="O177" i="30"/>
  <c r="H177" i="30"/>
  <c r="G177" i="30"/>
  <c r="V176" i="30"/>
  <c r="O176" i="30"/>
  <c r="G176" i="30"/>
  <c r="H176" i="30"/>
  <c r="F31" i="39"/>
  <c r="G28" i="39"/>
  <c r="F30" i="39"/>
  <c r="G27" i="39"/>
  <c r="J143" i="29"/>
  <c r="R143" i="29"/>
  <c r="J139" i="29"/>
  <c r="K139" i="29" s="1"/>
  <c r="R139" i="29"/>
  <c r="J142" i="29"/>
  <c r="R142" i="29"/>
  <c r="J127" i="29"/>
  <c r="K127" i="29" s="1"/>
  <c r="R127" i="29"/>
  <c r="J138" i="29"/>
  <c r="K138" i="29" s="1"/>
  <c r="R138" i="29"/>
  <c r="J130" i="29"/>
  <c r="K130" i="29" s="1"/>
  <c r="R130" i="29"/>
  <c r="J135" i="29"/>
  <c r="K135" i="29" s="1"/>
  <c r="R135" i="29"/>
  <c r="J126" i="29"/>
  <c r="K126" i="29" s="1"/>
  <c r="R126" i="29"/>
  <c r="J134" i="29"/>
  <c r="K134" i="29" s="1"/>
  <c r="R134" i="29"/>
  <c r="J131" i="29"/>
  <c r="K131" i="29" s="1"/>
  <c r="R131" i="29"/>
  <c r="R179" i="30"/>
  <c r="N179" i="30"/>
  <c r="R172" i="30"/>
  <c r="N172" i="30"/>
  <c r="R171" i="30"/>
  <c r="N171" i="30"/>
  <c r="R180" i="30"/>
  <c r="N180" i="30"/>
  <c r="R183" i="30"/>
  <c r="N183" i="30"/>
  <c r="R177" i="30"/>
  <c r="N177" i="30"/>
  <c r="R176" i="30"/>
  <c r="N176" i="30"/>
  <c r="R175" i="30"/>
  <c r="N175" i="30"/>
  <c r="R168" i="30"/>
  <c r="N168" i="30"/>
  <c r="R184" i="30"/>
  <c r="N184" i="30"/>
  <c r="P131" i="29"/>
  <c r="Q131" i="29" s="1"/>
  <c r="L131" i="29"/>
  <c r="M131" i="29" s="1"/>
  <c r="H131" i="29"/>
  <c r="I131" i="29" s="1"/>
  <c r="N131" i="29"/>
  <c r="O131" i="29" s="1"/>
  <c r="S151" i="29"/>
  <c r="B141" i="29"/>
  <c r="E141" i="29"/>
  <c r="S159" i="29"/>
  <c r="E149" i="29"/>
  <c r="B149" i="29"/>
  <c r="S162" i="29"/>
  <c r="E152" i="29"/>
  <c r="B152" i="29"/>
  <c r="L127" i="29"/>
  <c r="M127" i="29" s="1"/>
  <c r="P127" i="29"/>
  <c r="Q127" i="29" s="1"/>
  <c r="H127" i="29"/>
  <c r="I127" i="29" s="1"/>
  <c r="N127" i="29"/>
  <c r="O127" i="29" s="1"/>
  <c r="P130" i="29"/>
  <c r="Q130" i="29" s="1"/>
  <c r="H130" i="29"/>
  <c r="I130" i="29" s="1"/>
  <c r="L130" i="29"/>
  <c r="M130" i="29" s="1"/>
  <c r="N130" i="29"/>
  <c r="O130" i="29" s="1"/>
  <c r="S147" i="29"/>
  <c r="E137" i="29"/>
  <c r="B137" i="29"/>
  <c r="N134" i="29"/>
  <c r="O134" i="29" s="1"/>
  <c r="L134" i="29"/>
  <c r="M134" i="29" s="1"/>
  <c r="H134" i="29"/>
  <c r="I134" i="29" s="1"/>
  <c r="P134" i="29"/>
  <c r="Q134" i="29" s="1"/>
  <c r="L143" i="29"/>
  <c r="M143" i="29" s="1"/>
  <c r="P143" i="29"/>
  <c r="Q143" i="29" s="1"/>
  <c r="H143" i="29"/>
  <c r="I143" i="29" s="1"/>
  <c r="N143" i="29"/>
  <c r="O143" i="29" s="1"/>
  <c r="K143" i="29"/>
  <c r="S158" i="29"/>
  <c r="E148" i="29"/>
  <c r="B148" i="29"/>
  <c r="S146" i="29"/>
  <c r="E136" i="29"/>
  <c r="B136" i="29"/>
  <c r="S154" i="29"/>
  <c r="E144" i="29"/>
  <c r="B144" i="29"/>
  <c r="S163" i="29"/>
  <c r="E153" i="29"/>
  <c r="B153" i="29"/>
  <c r="L138" i="29"/>
  <c r="M138" i="29" s="1"/>
  <c r="H138" i="29"/>
  <c r="I138" i="29" s="1"/>
  <c r="P138" i="29"/>
  <c r="Q138" i="29" s="1"/>
  <c r="N138" i="29"/>
  <c r="O138" i="29" s="1"/>
  <c r="S155" i="29"/>
  <c r="E145" i="29"/>
  <c r="B145" i="29"/>
  <c r="S150" i="29"/>
  <c r="E140" i="29"/>
  <c r="B140" i="29"/>
  <c r="L139" i="29"/>
  <c r="M139" i="29" s="1"/>
  <c r="P139" i="29"/>
  <c r="Q139" i="29" s="1"/>
  <c r="H139" i="29"/>
  <c r="I139" i="29" s="1"/>
  <c r="N139" i="29"/>
  <c r="O139" i="29" s="1"/>
  <c r="L142" i="29"/>
  <c r="M142" i="29" s="1"/>
  <c r="K142" i="29"/>
  <c r="H142" i="29"/>
  <c r="I142" i="29" s="1"/>
  <c r="P142" i="29"/>
  <c r="Q142" i="29" s="1"/>
  <c r="N142" i="29"/>
  <c r="O142" i="29" s="1"/>
  <c r="P135" i="29"/>
  <c r="Q135" i="29" s="1"/>
  <c r="L135" i="29"/>
  <c r="M135" i="29" s="1"/>
  <c r="H135" i="29"/>
  <c r="I135" i="29" s="1"/>
  <c r="N135" i="29"/>
  <c r="O135" i="29" s="1"/>
  <c r="L126" i="29"/>
  <c r="M126" i="29" s="1"/>
  <c r="H126" i="29"/>
  <c r="I126" i="29" s="1"/>
  <c r="P126" i="29"/>
  <c r="Q126" i="29" s="1"/>
  <c r="N126" i="29"/>
  <c r="O126" i="29" s="1"/>
  <c r="F175" i="30"/>
  <c r="C175" i="30"/>
  <c r="F179" i="30"/>
  <c r="C179" i="30"/>
  <c r="F172" i="30"/>
  <c r="C172" i="30"/>
  <c r="F183" i="30"/>
  <c r="C183" i="30"/>
  <c r="F184" i="30"/>
  <c r="C184" i="30"/>
  <c r="F176" i="30"/>
  <c r="C176" i="30"/>
  <c r="F171" i="30"/>
  <c r="C171" i="30"/>
  <c r="F180" i="30"/>
  <c r="C180" i="30"/>
  <c r="F168" i="30"/>
  <c r="C168" i="30"/>
  <c r="F177" i="30"/>
  <c r="C177" i="30"/>
  <c r="B185" i="30"/>
  <c r="B181" i="30"/>
  <c r="B189" i="30"/>
  <c r="B190" i="30"/>
  <c r="B182" i="30"/>
  <c r="B193" i="30"/>
  <c r="B178" i="30"/>
  <c r="B187" i="30"/>
  <c r="B194" i="30"/>
  <c r="B186" i="30"/>
  <c r="E75" i="36"/>
  <c r="F75" i="36" s="1"/>
  <c r="E74" i="36"/>
  <c r="F74" i="36" s="1"/>
  <c r="E73" i="36"/>
  <c r="F73" i="36" s="1"/>
  <c r="E72" i="36"/>
  <c r="F72" i="36" s="1"/>
  <c r="E71" i="36"/>
  <c r="F71" i="36" s="1"/>
  <c r="E70" i="36"/>
  <c r="F70" i="36" s="1"/>
  <c r="E69" i="36"/>
  <c r="F69" i="36" s="1"/>
  <c r="E68" i="36"/>
  <c r="F68" i="36" s="1"/>
  <c r="E67" i="36"/>
  <c r="F67" i="36" s="1"/>
  <c r="E66" i="36"/>
  <c r="F66" i="36" s="1"/>
  <c r="E65" i="36"/>
  <c r="F65" i="36" s="1"/>
  <c r="E64" i="36"/>
  <c r="F64" i="36" s="1"/>
  <c r="AE358" i="28" l="1"/>
  <c r="W2888" i="30"/>
  <c r="V194" i="30"/>
  <c r="O194" i="30"/>
  <c r="H194" i="30"/>
  <c r="G194" i="30"/>
  <c r="V178" i="30"/>
  <c r="O178" i="30"/>
  <c r="H178" i="30"/>
  <c r="G178" i="30"/>
  <c r="V189" i="30"/>
  <c r="O189" i="30"/>
  <c r="H189" i="30"/>
  <c r="G189" i="30"/>
  <c r="V187" i="30"/>
  <c r="O187" i="30"/>
  <c r="H187" i="30"/>
  <c r="G187" i="30"/>
  <c r="V190" i="30"/>
  <c r="O190" i="30"/>
  <c r="H190" i="30"/>
  <c r="G190" i="30"/>
  <c r="V186" i="30"/>
  <c r="O186" i="30"/>
  <c r="H186" i="30"/>
  <c r="G186" i="30"/>
  <c r="V193" i="30"/>
  <c r="O193" i="30"/>
  <c r="H193" i="30"/>
  <c r="G193" i="30"/>
  <c r="V181" i="30"/>
  <c r="O181" i="30"/>
  <c r="H181" i="30"/>
  <c r="G181" i="30"/>
  <c r="V182" i="30"/>
  <c r="O182" i="30"/>
  <c r="H182" i="30"/>
  <c r="G182" i="30"/>
  <c r="V185" i="30"/>
  <c r="O185" i="30"/>
  <c r="H185" i="30"/>
  <c r="G185" i="30"/>
  <c r="F33" i="39"/>
  <c r="G30" i="39"/>
  <c r="F34" i="39"/>
  <c r="G31" i="39"/>
  <c r="J136" i="29"/>
  <c r="R136" i="29"/>
  <c r="J144" i="29"/>
  <c r="K144" i="29" s="1"/>
  <c r="R144" i="29"/>
  <c r="J152" i="29"/>
  <c r="K152" i="29" s="1"/>
  <c r="R152" i="29"/>
  <c r="J145" i="29"/>
  <c r="K145" i="29" s="1"/>
  <c r="R145" i="29"/>
  <c r="J153" i="29"/>
  <c r="K153" i="29" s="1"/>
  <c r="R153" i="29"/>
  <c r="J140" i="29"/>
  <c r="K140" i="29" s="1"/>
  <c r="R140" i="29"/>
  <c r="J148" i="29"/>
  <c r="K148" i="29" s="1"/>
  <c r="R148" i="29"/>
  <c r="J137" i="29"/>
  <c r="K137" i="29" s="1"/>
  <c r="R137" i="29"/>
  <c r="J149" i="29"/>
  <c r="K149" i="29" s="1"/>
  <c r="R149" i="29"/>
  <c r="J141" i="29"/>
  <c r="K141" i="29" s="1"/>
  <c r="R141" i="29"/>
  <c r="R187" i="30"/>
  <c r="N187" i="30"/>
  <c r="R190" i="30"/>
  <c r="N190" i="30"/>
  <c r="R186" i="30"/>
  <c r="N186" i="30"/>
  <c r="R193" i="30"/>
  <c r="N193" i="30"/>
  <c r="R181" i="30"/>
  <c r="N181" i="30"/>
  <c r="R178" i="30"/>
  <c r="N178" i="30"/>
  <c r="R185" i="30"/>
  <c r="N185" i="30"/>
  <c r="R194" i="30"/>
  <c r="N194" i="30"/>
  <c r="R189" i="30"/>
  <c r="N189" i="30"/>
  <c r="R182" i="30"/>
  <c r="N182" i="30"/>
  <c r="L141" i="29"/>
  <c r="M141" i="29" s="1"/>
  <c r="N141" i="29"/>
  <c r="O141" i="29" s="1"/>
  <c r="P141" i="29"/>
  <c r="Q141" i="29" s="1"/>
  <c r="H141" i="29"/>
  <c r="I141" i="29" s="1"/>
  <c r="S161" i="29"/>
  <c r="E151" i="29"/>
  <c r="B151" i="29"/>
  <c r="P140" i="29"/>
  <c r="Q140" i="29" s="1"/>
  <c r="H140" i="29"/>
  <c r="I140" i="29" s="1"/>
  <c r="N140" i="29"/>
  <c r="O140" i="29" s="1"/>
  <c r="L140" i="29"/>
  <c r="M140" i="29" s="1"/>
  <c r="N153" i="29"/>
  <c r="O153" i="29" s="1"/>
  <c r="H153" i="29"/>
  <c r="I153" i="29" s="1"/>
  <c r="L153" i="29"/>
  <c r="M153" i="29" s="1"/>
  <c r="P153" i="29"/>
  <c r="Q153" i="29" s="1"/>
  <c r="S156" i="29"/>
  <c r="E146" i="29"/>
  <c r="B146" i="29"/>
  <c r="S157" i="29"/>
  <c r="E147" i="29"/>
  <c r="B147" i="29"/>
  <c r="S172" i="29"/>
  <c r="E162" i="29"/>
  <c r="B162" i="29"/>
  <c r="S165" i="29"/>
  <c r="E155" i="29"/>
  <c r="B155" i="29"/>
  <c r="S164" i="29"/>
  <c r="E154" i="29"/>
  <c r="B154" i="29"/>
  <c r="L148" i="29"/>
  <c r="M148" i="29" s="1"/>
  <c r="P148" i="29"/>
  <c r="Q148" i="29" s="1"/>
  <c r="H148" i="29"/>
  <c r="I148" i="29" s="1"/>
  <c r="N148" i="29"/>
  <c r="O148" i="29" s="1"/>
  <c r="P149" i="29"/>
  <c r="Q149" i="29" s="1"/>
  <c r="L149" i="29"/>
  <c r="M149" i="29" s="1"/>
  <c r="N149" i="29"/>
  <c r="O149" i="29" s="1"/>
  <c r="H149" i="29"/>
  <c r="I149" i="29" s="1"/>
  <c r="S160" i="29"/>
  <c r="E150" i="29"/>
  <c r="B150" i="29"/>
  <c r="S173" i="29"/>
  <c r="B163" i="29"/>
  <c r="E163" i="29"/>
  <c r="K136" i="29"/>
  <c r="P136" i="29"/>
  <c r="Q136" i="29" s="1"/>
  <c r="H136" i="29"/>
  <c r="I136" i="29" s="1"/>
  <c r="N136" i="29"/>
  <c r="O136" i="29" s="1"/>
  <c r="L136" i="29"/>
  <c r="M136" i="29" s="1"/>
  <c r="N137" i="29"/>
  <c r="O137" i="29" s="1"/>
  <c r="H137" i="29"/>
  <c r="I137" i="29" s="1"/>
  <c r="P137" i="29"/>
  <c r="Q137" i="29" s="1"/>
  <c r="L137" i="29"/>
  <c r="M137" i="29" s="1"/>
  <c r="P152" i="29"/>
  <c r="Q152" i="29" s="1"/>
  <c r="H152" i="29"/>
  <c r="I152" i="29" s="1"/>
  <c r="N152" i="29"/>
  <c r="O152" i="29" s="1"/>
  <c r="L152" i="29"/>
  <c r="M152" i="29" s="1"/>
  <c r="H145" i="29"/>
  <c r="I145" i="29" s="1"/>
  <c r="N145" i="29"/>
  <c r="O145" i="29" s="1"/>
  <c r="P145" i="29"/>
  <c r="Q145" i="29" s="1"/>
  <c r="L145" i="29"/>
  <c r="M145" i="29" s="1"/>
  <c r="N144" i="29"/>
  <c r="O144" i="29" s="1"/>
  <c r="L144" i="29"/>
  <c r="M144" i="29" s="1"/>
  <c r="P144" i="29"/>
  <c r="Q144" i="29" s="1"/>
  <c r="H144" i="29"/>
  <c r="I144" i="29" s="1"/>
  <c r="S168" i="29"/>
  <c r="E158" i="29"/>
  <c r="B158" i="29"/>
  <c r="S169" i="29"/>
  <c r="E159" i="29"/>
  <c r="B159" i="29"/>
  <c r="F186" i="30"/>
  <c r="C186" i="30"/>
  <c r="F193" i="30"/>
  <c r="C193" i="30"/>
  <c r="F178" i="30"/>
  <c r="C178" i="30"/>
  <c r="F187" i="30"/>
  <c r="C187" i="30"/>
  <c r="F190" i="30"/>
  <c r="C190" i="30"/>
  <c r="F181" i="30"/>
  <c r="C181" i="30"/>
  <c r="F194" i="30"/>
  <c r="C194" i="30"/>
  <c r="F189" i="30"/>
  <c r="C189" i="30"/>
  <c r="F185" i="30"/>
  <c r="C185" i="30"/>
  <c r="F182" i="30"/>
  <c r="C182" i="30"/>
  <c r="B191" i="30"/>
  <c r="B196" i="30"/>
  <c r="B200" i="30"/>
  <c r="B192" i="30"/>
  <c r="B197" i="30"/>
  <c r="B203" i="30"/>
  <c r="B204" i="30"/>
  <c r="B188" i="30"/>
  <c r="B199" i="30"/>
  <c r="B195" i="30"/>
  <c r="AE359" i="28" l="1"/>
  <c r="W2898" i="30"/>
  <c r="V188" i="30"/>
  <c r="O188" i="30"/>
  <c r="H188" i="30"/>
  <c r="G188" i="30"/>
  <c r="V195" i="30"/>
  <c r="O195" i="30"/>
  <c r="H195" i="30"/>
  <c r="G195" i="30"/>
  <c r="V203" i="30"/>
  <c r="O203" i="30"/>
  <c r="H203" i="30"/>
  <c r="G203" i="30"/>
  <c r="V196" i="30"/>
  <c r="O196" i="30"/>
  <c r="H196" i="30"/>
  <c r="G196" i="30"/>
  <c r="V199" i="30"/>
  <c r="O199" i="30"/>
  <c r="H199" i="30"/>
  <c r="G199" i="30"/>
  <c r="V197" i="30"/>
  <c r="O197" i="30"/>
  <c r="H197" i="30"/>
  <c r="G197" i="30"/>
  <c r="V191" i="30"/>
  <c r="O191" i="30"/>
  <c r="H191" i="30"/>
  <c r="G191" i="30"/>
  <c r="V192" i="30"/>
  <c r="O192" i="30"/>
  <c r="G192" i="30"/>
  <c r="H192" i="30"/>
  <c r="V204" i="30"/>
  <c r="O204" i="30"/>
  <c r="H204" i="30"/>
  <c r="G204" i="30"/>
  <c r="V200" i="30"/>
  <c r="O200" i="30"/>
  <c r="G200" i="30"/>
  <c r="H200" i="30"/>
  <c r="F37" i="39"/>
  <c r="G34" i="39"/>
  <c r="F36" i="39"/>
  <c r="G33" i="39"/>
  <c r="J155" i="29"/>
  <c r="K155" i="29" s="1"/>
  <c r="R155" i="29"/>
  <c r="J154" i="29"/>
  <c r="K154" i="29" s="1"/>
  <c r="R154" i="29"/>
  <c r="J146" i="29"/>
  <c r="K146" i="29" s="1"/>
  <c r="R146" i="29"/>
  <c r="J150" i="29"/>
  <c r="K150" i="29" s="1"/>
  <c r="R150" i="29"/>
  <c r="J158" i="29"/>
  <c r="K158" i="29" s="1"/>
  <c r="R158" i="29"/>
  <c r="J159" i="29"/>
  <c r="K159" i="29" s="1"/>
  <c r="R159" i="29"/>
  <c r="J163" i="29"/>
  <c r="K163" i="29" s="1"/>
  <c r="R163" i="29"/>
  <c r="J147" i="29"/>
  <c r="K147" i="29" s="1"/>
  <c r="R147" i="29"/>
  <c r="J151" i="29"/>
  <c r="K151" i="29" s="1"/>
  <c r="R151" i="29"/>
  <c r="J162" i="29"/>
  <c r="K162" i="29" s="1"/>
  <c r="R162" i="29"/>
  <c r="R192" i="30"/>
  <c r="N192" i="30"/>
  <c r="R203" i="30"/>
  <c r="N203" i="30"/>
  <c r="R196" i="30"/>
  <c r="N196" i="30"/>
  <c r="R188" i="30"/>
  <c r="N188" i="30"/>
  <c r="R204" i="30"/>
  <c r="N204" i="30"/>
  <c r="R200" i="30"/>
  <c r="N200" i="30"/>
  <c r="R195" i="30"/>
  <c r="N195" i="30"/>
  <c r="R199" i="30"/>
  <c r="N199" i="30"/>
  <c r="R197" i="30"/>
  <c r="N197" i="30"/>
  <c r="R191" i="30"/>
  <c r="N191" i="30"/>
  <c r="N151" i="29"/>
  <c r="O151" i="29" s="1"/>
  <c r="P151" i="29"/>
  <c r="Q151" i="29" s="1"/>
  <c r="H151" i="29"/>
  <c r="I151" i="29" s="1"/>
  <c r="L151" i="29"/>
  <c r="M151" i="29" s="1"/>
  <c r="E161" i="29"/>
  <c r="B161" i="29"/>
  <c r="S171" i="29"/>
  <c r="L159" i="29"/>
  <c r="M159" i="29" s="1"/>
  <c r="P159" i="29"/>
  <c r="Q159" i="29" s="1"/>
  <c r="H159" i="29"/>
  <c r="I159" i="29" s="1"/>
  <c r="N159" i="29"/>
  <c r="O159" i="29" s="1"/>
  <c r="N154" i="29"/>
  <c r="O154" i="29" s="1"/>
  <c r="L154" i="29"/>
  <c r="M154" i="29" s="1"/>
  <c r="H154" i="29"/>
  <c r="I154" i="29" s="1"/>
  <c r="P154" i="29"/>
  <c r="Q154" i="29" s="1"/>
  <c r="S182" i="29"/>
  <c r="E172" i="29"/>
  <c r="B172" i="29"/>
  <c r="P147" i="29"/>
  <c r="Q147" i="29" s="1"/>
  <c r="H147" i="29"/>
  <c r="I147" i="29" s="1"/>
  <c r="N147" i="29"/>
  <c r="O147" i="29" s="1"/>
  <c r="L147" i="29"/>
  <c r="M147" i="29" s="1"/>
  <c r="L158" i="29"/>
  <c r="M158" i="29" s="1"/>
  <c r="N158" i="29"/>
  <c r="O158" i="29" s="1"/>
  <c r="H158" i="29"/>
  <c r="I158" i="29" s="1"/>
  <c r="P158" i="29"/>
  <c r="Q158" i="29" s="1"/>
  <c r="S178" i="29"/>
  <c r="E168" i="29"/>
  <c r="B168" i="29"/>
  <c r="P163" i="29"/>
  <c r="Q163" i="29" s="1"/>
  <c r="H163" i="29"/>
  <c r="I163" i="29" s="1"/>
  <c r="N163" i="29"/>
  <c r="O163" i="29" s="1"/>
  <c r="L163" i="29"/>
  <c r="M163" i="29" s="1"/>
  <c r="S170" i="29"/>
  <c r="E160" i="29"/>
  <c r="B160" i="29"/>
  <c r="S175" i="29"/>
  <c r="E165" i="29"/>
  <c r="B165" i="29"/>
  <c r="S166" i="29"/>
  <c r="E156" i="29"/>
  <c r="B156" i="29"/>
  <c r="S179" i="29"/>
  <c r="E169" i="29"/>
  <c r="B169" i="29"/>
  <c r="S183" i="29"/>
  <c r="E173" i="29"/>
  <c r="B173" i="29"/>
  <c r="S174" i="29"/>
  <c r="E164" i="29"/>
  <c r="B164" i="29"/>
  <c r="P162" i="29"/>
  <c r="Q162" i="29" s="1"/>
  <c r="H162" i="29"/>
  <c r="I162" i="29" s="1"/>
  <c r="N162" i="29"/>
  <c r="O162" i="29" s="1"/>
  <c r="L162" i="29"/>
  <c r="M162" i="29" s="1"/>
  <c r="S167" i="29"/>
  <c r="E157" i="29"/>
  <c r="B157" i="29"/>
  <c r="N150" i="29"/>
  <c r="O150" i="29" s="1"/>
  <c r="L150" i="29"/>
  <c r="M150" i="29" s="1"/>
  <c r="H150" i="29"/>
  <c r="I150" i="29" s="1"/>
  <c r="P150" i="29"/>
  <c r="Q150" i="29" s="1"/>
  <c r="L155" i="29"/>
  <c r="M155" i="29" s="1"/>
  <c r="P155" i="29"/>
  <c r="Q155" i="29" s="1"/>
  <c r="H155" i="29"/>
  <c r="I155" i="29" s="1"/>
  <c r="N155" i="29"/>
  <c r="O155" i="29" s="1"/>
  <c r="P146" i="29"/>
  <c r="Q146" i="29" s="1"/>
  <c r="H146" i="29"/>
  <c r="I146" i="29" s="1"/>
  <c r="L146" i="29"/>
  <c r="M146" i="29" s="1"/>
  <c r="N146" i="29"/>
  <c r="O146" i="29" s="1"/>
  <c r="F188" i="30"/>
  <c r="C188" i="30"/>
  <c r="F192" i="30"/>
  <c r="C192" i="30"/>
  <c r="F199" i="30"/>
  <c r="C199" i="30"/>
  <c r="F200" i="30"/>
  <c r="C200" i="30"/>
  <c r="F195" i="30"/>
  <c r="C195" i="30"/>
  <c r="F203" i="30"/>
  <c r="C203" i="30"/>
  <c r="F196" i="30"/>
  <c r="C196" i="30"/>
  <c r="F204" i="30"/>
  <c r="C204" i="30"/>
  <c r="F197" i="30"/>
  <c r="C197" i="30"/>
  <c r="F191" i="30"/>
  <c r="C191" i="30"/>
  <c r="B205" i="30"/>
  <c r="B198" i="30"/>
  <c r="B213" i="30"/>
  <c r="B206" i="30"/>
  <c r="B202" i="30"/>
  <c r="B209" i="30"/>
  <c r="B214" i="30"/>
  <c r="B207" i="30"/>
  <c r="B210" i="30"/>
  <c r="B201" i="30"/>
  <c r="AE360" i="28" l="1"/>
  <c r="W2908" i="30"/>
  <c r="V202" i="30"/>
  <c r="H202" i="30"/>
  <c r="O202" i="30"/>
  <c r="G202" i="30"/>
  <c r="V201" i="30"/>
  <c r="H201" i="30"/>
  <c r="O201" i="30"/>
  <c r="G201" i="30"/>
  <c r="V209" i="30"/>
  <c r="O209" i="30"/>
  <c r="H209" i="30"/>
  <c r="G209" i="30"/>
  <c r="V198" i="30"/>
  <c r="O198" i="30"/>
  <c r="H198" i="30"/>
  <c r="G198" i="30"/>
  <c r="V207" i="30"/>
  <c r="O207" i="30"/>
  <c r="H207" i="30"/>
  <c r="G207" i="30"/>
  <c r="V206" i="30"/>
  <c r="O206" i="30"/>
  <c r="H206" i="30"/>
  <c r="G206" i="30"/>
  <c r="V210" i="30"/>
  <c r="O210" i="30"/>
  <c r="H210" i="30"/>
  <c r="G210" i="30"/>
  <c r="V205" i="30"/>
  <c r="O205" i="30"/>
  <c r="H205" i="30"/>
  <c r="G205" i="30"/>
  <c r="V214" i="30"/>
  <c r="O214" i="30"/>
  <c r="H214" i="30"/>
  <c r="G214" i="30"/>
  <c r="V213" i="30"/>
  <c r="O213" i="30"/>
  <c r="H213" i="30"/>
  <c r="G213" i="30"/>
  <c r="F39" i="39"/>
  <c r="G36" i="39"/>
  <c r="F40" i="39"/>
  <c r="G37" i="39"/>
  <c r="J173" i="29"/>
  <c r="K173" i="29" s="1"/>
  <c r="R173" i="29"/>
  <c r="J160" i="29"/>
  <c r="K160" i="29" s="1"/>
  <c r="R160" i="29"/>
  <c r="J168" i="29"/>
  <c r="K168" i="29" s="1"/>
  <c r="R168" i="29"/>
  <c r="J157" i="29"/>
  <c r="K157" i="29" s="1"/>
  <c r="R157" i="29"/>
  <c r="J164" i="29"/>
  <c r="K164" i="29" s="1"/>
  <c r="R164" i="29"/>
  <c r="J165" i="29"/>
  <c r="K165" i="29" s="1"/>
  <c r="R165" i="29"/>
  <c r="J156" i="29"/>
  <c r="K156" i="29" s="1"/>
  <c r="R156" i="29"/>
  <c r="J172" i="29"/>
  <c r="K172" i="29" s="1"/>
  <c r="R172" i="29"/>
  <c r="J169" i="29"/>
  <c r="K169" i="29" s="1"/>
  <c r="R169" i="29"/>
  <c r="J161" i="29"/>
  <c r="K161" i="29" s="1"/>
  <c r="R161" i="29"/>
  <c r="R207" i="30"/>
  <c r="N207" i="30"/>
  <c r="R198" i="30"/>
  <c r="N198" i="30"/>
  <c r="R201" i="30"/>
  <c r="N201" i="30"/>
  <c r="R209" i="30"/>
  <c r="N209" i="30"/>
  <c r="R210" i="30"/>
  <c r="N210" i="30"/>
  <c r="R202" i="30"/>
  <c r="N202" i="30"/>
  <c r="R205" i="30"/>
  <c r="N205" i="30"/>
  <c r="R206" i="30"/>
  <c r="N206" i="30"/>
  <c r="R214" i="30"/>
  <c r="N214" i="30"/>
  <c r="R213" i="30"/>
  <c r="N213" i="30"/>
  <c r="S181" i="29"/>
  <c r="E171" i="29"/>
  <c r="B171" i="29"/>
  <c r="P161" i="29"/>
  <c r="Q161" i="29" s="1"/>
  <c r="N161" i="29"/>
  <c r="O161" i="29" s="1"/>
  <c r="H161" i="29"/>
  <c r="I161" i="29" s="1"/>
  <c r="L161" i="29"/>
  <c r="M161" i="29" s="1"/>
  <c r="S177" i="29"/>
  <c r="E167" i="29"/>
  <c r="B167" i="29"/>
  <c r="S184" i="29"/>
  <c r="E174" i="29"/>
  <c r="B174" i="29"/>
  <c r="N169" i="29"/>
  <c r="O169" i="29" s="1"/>
  <c r="H169" i="29"/>
  <c r="I169" i="29" s="1"/>
  <c r="P169" i="29"/>
  <c r="Q169" i="29" s="1"/>
  <c r="L169" i="29"/>
  <c r="M169" i="29" s="1"/>
  <c r="S180" i="29"/>
  <c r="E170" i="29"/>
  <c r="B170" i="29"/>
  <c r="S188" i="29"/>
  <c r="E178" i="29"/>
  <c r="B178" i="29"/>
  <c r="L173" i="29"/>
  <c r="M173" i="29" s="1"/>
  <c r="P173" i="29"/>
  <c r="Q173" i="29" s="1"/>
  <c r="H173" i="29"/>
  <c r="I173" i="29" s="1"/>
  <c r="N173" i="29"/>
  <c r="O173" i="29" s="1"/>
  <c r="S176" i="29"/>
  <c r="E166" i="29"/>
  <c r="B166" i="29"/>
  <c r="S185" i="29"/>
  <c r="E175" i="29"/>
  <c r="B175" i="29"/>
  <c r="S192" i="29"/>
  <c r="E182" i="29"/>
  <c r="B182" i="29"/>
  <c r="L164" i="29"/>
  <c r="M164" i="29" s="1"/>
  <c r="P164" i="29"/>
  <c r="Q164" i="29" s="1"/>
  <c r="H164" i="29"/>
  <c r="I164" i="29" s="1"/>
  <c r="N164" i="29"/>
  <c r="O164" i="29" s="1"/>
  <c r="S189" i="29"/>
  <c r="B179" i="29"/>
  <c r="E179" i="29"/>
  <c r="N160" i="29"/>
  <c r="O160" i="29" s="1"/>
  <c r="L160" i="29"/>
  <c r="M160" i="29" s="1"/>
  <c r="P160" i="29"/>
  <c r="Q160" i="29" s="1"/>
  <c r="H160" i="29"/>
  <c r="I160" i="29" s="1"/>
  <c r="P168" i="29"/>
  <c r="Q168" i="29" s="1"/>
  <c r="H168" i="29"/>
  <c r="I168" i="29" s="1"/>
  <c r="N168" i="29"/>
  <c r="O168" i="29" s="1"/>
  <c r="L168" i="29"/>
  <c r="M168" i="29" s="1"/>
  <c r="L157" i="29"/>
  <c r="M157" i="29" s="1"/>
  <c r="P157" i="29"/>
  <c r="Q157" i="29" s="1"/>
  <c r="N157" i="29"/>
  <c r="O157" i="29" s="1"/>
  <c r="H157" i="29"/>
  <c r="I157" i="29" s="1"/>
  <c r="S193" i="29"/>
  <c r="B183" i="29"/>
  <c r="E183" i="29"/>
  <c r="P156" i="29"/>
  <c r="Q156" i="29" s="1"/>
  <c r="H156" i="29"/>
  <c r="I156" i="29" s="1"/>
  <c r="N156" i="29"/>
  <c r="O156" i="29" s="1"/>
  <c r="L156" i="29"/>
  <c r="M156" i="29" s="1"/>
  <c r="P165" i="29"/>
  <c r="Q165" i="29" s="1"/>
  <c r="L165" i="29"/>
  <c r="M165" i="29" s="1"/>
  <c r="N165" i="29"/>
  <c r="O165" i="29" s="1"/>
  <c r="H165" i="29"/>
  <c r="I165" i="29" s="1"/>
  <c r="P172" i="29"/>
  <c r="Q172" i="29" s="1"/>
  <c r="H172" i="29"/>
  <c r="I172" i="29" s="1"/>
  <c r="N172" i="29"/>
  <c r="O172" i="29" s="1"/>
  <c r="L172" i="29"/>
  <c r="M172" i="29" s="1"/>
  <c r="F201" i="30"/>
  <c r="C201" i="30"/>
  <c r="F209" i="30"/>
  <c r="C209" i="30"/>
  <c r="F210" i="30"/>
  <c r="C210" i="30"/>
  <c r="F202" i="30"/>
  <c r="C202" i="30"/>
  <c r="F205" i="30"/>
  <c r="C205" i="30"/>
  <c r="F207" i="30"/>
  <c r="C207" i="30"/>
  <c r="F206" i="30"/>
  <c r="C206" i="30"/>
  <c r="F198" i="30"/>
  <c r="C198" i="30"/>
  <c r="F214" i="30"/>
  <c r="C214" i="30"/>
  <c r="F213" i="30"/>
  <c r="C213" i="30"/>
  <c r="B217" i="30"/>
  <c r="B208" i="30"/>
  <c r="B211" i="30"/>
  <c r="B219" i="30"/>
  <c r="B216" i="30"/>
  <c r="B220" i="30"/>
  <c r="B224" i="30"/>
  <c r="B212" i="30"/>
  <c r="B223" i="30"/>
  <c r="B215" i="30"/>
  <c r="E114" i="36"/>
  <c r="F114" i="36" s="1"/>
  <c r="E112" i="36"/>
  <c r="F112" i="36" s="1"/>
  <c r="E110" i="36"/>
  <c r="F110" i="36" s="1"/>
  <c r="E109" i="36"/>
  <c r="F109" i="36" s="1"/>
  <c r="E108" i="36"/>
  <c r="F108" i="36" s="1"/>
  <c r="E106" i="36"/>
  <c r="F106" i="36" s="1"/>
  <c r="E105" i="36"/>
  <c r="F105" i="36" s="1"/>
  <c r="E104" i="36"/>
  <c r="F104" i="36" s="1"/>
  <c r="E102" i="36"/>
  <c r="F102" i="36" s="1"/>
  <c r="E101" i="36"/>
  <c r="F101" i="36" s="1"/>
  <c r="E100" i="36"/>
  <c r="F100" i="36" s="1"/>
  <c r="E98" i="36"/>
  <c r="F98" i="36" s="1"/>
  <c r="E96" i="36"/>
  <c r="F96" i="36" s="1"/>
  <c r="E94" i="36"/>
  <c r="F94" i="36" s="1"/>
  <c r="E92" i="36"/>
  <c r="F92" i="36" s="1"/>
  <c r="E90" i="36"/>
  <c r="F90" i="36" s="1"/>
  <c r="E88" i="36"/>
  <c r="F88" i="36" s="1"/>
  <c r="E86" i="36"/>
  <c r="F86" i="36" s="1"/>
  <c r="E84" i="36"/>
  <c r="F84" i="36" s="1"/>
  <c r="E82" i="36"/>
  <c r="F82" i="36" s="1"/>
  <c r="E80" i="36"/>
  <c r="F80" i="36" s="1"/>
  <c r="E78" i="36"/>
  <c r="F78" i="36" s="1"/>
  <c r="E76" i="36"/>
  <c r="F76" i="36" s="1"/>
  <c r="E62" i="36"/>
  <c r="F62" i="36" s="1"/>
  <c r="E60" i="36"/>
  <c r="F60" i="36" s="1"/>
  <c r="E58" i="36"/>
  <c r="F58" i="36" s="1"/>
  <c r="E57" i="36"/>
  <c r="F57" i="36" s="1"/>
  <c r="E56" i="36"/>
  <c r="F56" i="36" s="1"/>
  <c r="E54" i="36"/>
  <c r="F54" i="36" s="1"/>
  <c r="E52" i="36"/>
  <c r="F52" i="36" s="1"/>
  <c r="E50" i="36"/>
  <c r="F50" i="36" s="1"/>
  <c r="E48" i="36"/>
  <c r="F48" i="36" s="1"/>
  <c r="E46" i="36"/>
  <c r="F46" i="36" s="1"/>
  <c r="E44" i="36"/>
  <c r="F44" i="36" s="1"/>
  <c r="E42" i="36"/>
  <c r="F42" i="36" s="1"/>
  <c r="E40" i="36"/>
  <c r="F40" i="36" s="1"/>
  <c r="E38" i="36"/>
  <c r="F38" i="36" s="1"/>
  <c r="E36" i="36"/>
  <c r="F36" i="36" s="1"/>
  <c r="E34" i="36"/>
  <c r="F34" i="36" s="1"/>
  <c r="E32" i="36"/>
  <c r="F32" i="36" s="1"/>
  <c r="E30" i="36"/>
  <c r="F30" i="36" s="1"/>
  <c r="E28" i="36"/>
  <c r="F28" i="36" s="1"/>
  <c r="E26" i="36"/>
  <c r="F26" i="36" s="1"/>
  <c r="E24" i="36"/>
  <c r="F24" i="36" s="1"/>
  <c r="E22" i="36"/>
  <c r="F22" i="36" s="1"/>
  <c r="E20" i="36"/>
  <c r="F20" i="36" s="1"/>
  <c r="E18" i="36"/>
  <c r="F18" i="36" s="1"/>
  <c r="E16" i="36"/>
  <c r="F16" i="36" s="1"/>
  <c r="E14" i="36"/>
  <c r="F14" i="36" s="1"/>
  <c r="E12" i="36"/>
  <c r="F12" i="36" s="1"/>
  <c r="E10" i="36"/>
  <c r="F10" i="36" s="1"/>
  <c r="E8" i="36"/>
  <c r="F8" i="36" s="1"/>
  <c r="E6" i="36"/>
  <c r="F6" i="36" s="1"/>
  <c r="E4" i="36"/>
  <c r="F4" i="36" s="1"/>
  <c r="AE361" i="28" l="1"/>
  <c r="W2918" i="30"/>
  <c r="V224" i="30"/>
  <c r="O224" i="30"/>
  <c r="G224" i="30"/>
  <c r="H224" i="30"/>
  <c r="V220" i="30"/>
  <c r="O220" i="30"/>
  <c r="H220" i="30"/>
  <c r="G220" i="30"/>
  <c r="V223" i="30"/>
  <c r="O223" i="30"/>
  <c r="H223" i="30"/>
  <c r="G223" i="30"/>
  <c r="V216" i="30"/>
  <c r="O216" i="30"/>
  <c r="G216" i="30"/>
  <c r="H216" i="30"/>
  <c r="V217" i="30"/>
  <c r="O217" i="30"/>
  <c r="H217" i="30"/>
  <c r="G217" i="30"/>
  <c r="V211" i="30"/>
  <c r="O211" i="30"/>
  <c r="H211" i="30"/>
  <c r="G211" i="30"/>
  <c r="V215" i="30"/>
  <c r="O215" i="30"/>
  <c r="H215" i="30"/>
  <c r="G215" i="30"/>
  <c r="V208" i="30"/>
  <c r="O208" i="30"/>
  <c r="G208" i="30"/>
  <c r="H208" i="30"/>
  <c r="V212" i="30"/>
  <c r="O212" i="30"/>
  <c r="H212" i="30"/>
  <c r="G212" i="30"/>
  <c r="V219" i="30"/>
  <c r="O219" i="30"/>
  <c r="H219" i="30"/>
  <c r="G219" i="30"/>
  <c r="F43" i="39"/>
  <c r="G40" i="39"/>
  <c r="F42" i="39"/>
  <c r="G39" i="39"/>
  <c r="J179" i="29"/>
  <c r="K179" i="29" s="1"/>
  <c r="R179" i="29"/>
  <c r="J170" i="29"/>
  <c r="K170" i="29" s="1"/>
  <c r="R170" i="29"/>
  <c r="J174" i="29"/>
  <c r="K174" i="29" s="1"/>
  <c r="R174" i="29"/>
  <c r="J166" i="29"/>
  <c r="K166" i="29" s="1"/>
  <c r="R166" i="29"/>
  <c r="J178" i="29"/>
  <c r="K178" i="29" s="1"/>
  <c r="R178" i="29"/>
  <c r="J183" i="29"/>
  <c r="K183" i="29" s="1"/>
  <c r="R183" i="29"/>
  <c r="J175" i="29"/>
  <c r="K175" i="29" s="1"/>
  <c r="R175" i="29"/>
  <c r="J182" i="29"/>
  <c r="K182" i="29" s="1"/>
  <c r="R182" i="29"/>
  <c r="J167" i="29"/>
  <c r="K167" i="29" s="1"/>
  <c r="R167" i="29"/>
  <c r="J171" i="29"/>
  <c r="K171" i="29" s="1"/>
  <c r="R171" i="29"/>
  <c r="R220" i="30"/>
  <c r="N220" i="30"/>
  <c r="R208" i="30"/>
  <c r="N208" i="30"/>
  <c r="R212" i="30"/>
  <c r="N212" i="30"/>
  <c r="R219" i="30"/>
  <c r="N219" i="30"/>
  <c r="R223" i="30"/>
  <c r="N223" i="30"/>
  <c r="R216" i="30"/>
  <c r="N216" i="30"/>
  <c r="R217" i="30"/>
  <c r="N217" i="30"/>
  <c r="R215" i="30"/>
  <c r="N215" i="30"/>
  <c r="R224" i="30"/>
  <c r="N224" i="30"/>
  <c r="R211" i="30"/>
  <c r="N211" i="30"/>
  <c r="H171" i="29"/>
  <c r="I171" i="29" s="1"/>
  <c r="N171" i="29"/>
  <c r="O171" i="29" s="1"/>
  <c r="P171" i="29"/>
  <c r="Q171" i="29" s="1"/>
  <c r="L171" i="29"/>
  <c r="M171" i="29" s="1"/>
  <c r="S191" i="29"/>
  <c r="E181" i="29"/>
  <c r="B181" i="29"/>
  <c r="P183" i="29"/>
  <c r="Q183" i="29" s="1"/>
  <c r="L183" i="29"/>
  <c r="M183" i="29" s="1"/>
  <c r="N183" i="29"/>
  <c r="O183" i="29" s="1"/>
  <c r="H183" i="29"/>
  <c r="I183" i="29" s="1"/>
  <c r="N182" i="29"/>
  <c r="O182" i="29" s="1"/>
  <c r="H182" i="29"/>
  <c r="I182" i="29" s="1"/>
  <c r="P182" i="29"/>
  <c r="Q182" i="29" s="1"/>
  <c r="L182" i="29"/>
  <c r="M182" i="29" s="1"/>
  <c r="S186" i="29"/>
  <c r="E176" i="29"/>
  <c r="B176" i="29"/>
  <c r="S198" i="29"/>
  <c r="E188" i="29"/>
  <c r="B188" i="29"/>
  <c r="P167" i="29"/>
  <c r="Q167" i="29" s="1"/>
  <c r="L167" i="29"/>
  <c r="M167" i="29" s="1"/>
  <c r="N167" i="29"/>
  <c r="O167" i="29" s="1"/>
  <c r="H167" i="29"/>
  <c r="I167" i="29" s="1"/>
  <c r="S203" i="29"/>
  <c r="E193" i="29"/>
  <c r="B193" i="29"/>
  <c r="P179" i="29"/>
  <c r="Q179" i="29" s="1"/>
  <c r="H179" i="29"/>
  <c r="I179" i="29" s="1"/>
  <c r="N179" i="29"/>
  <c r="O179" i="29" s="1"/>
  <c r="L179" i="29"/>
  <c r="M179" i="29" s="1"/>
  <c r="S195" i="29"/>
  <c r="E185" i="29"/>
  <c r="B185" i="29"/>
  <c r="P170" i="29"/>
  <c r="Q170" i="29" s="1"/>
  <c r="N170" i="29"/>
  <c r="O170" i="29" s="1"/>
  <c r="L170" i="29"/>
  <c r="M170" i="29" s="1"/>
  <c r="H170" i="29"/>
  <c r="I170" i="29" s="1"/>
  <c r="L174" i="29"/>
  <c r="M174" i="29" s="1"/>
  <c r="P174" i="29"/>
  <c r="Q174" i="29" s="1"/>
  <c r="N174" i="29"/>
  <c r="O174" i="29" s="1"/>
  <c r="H174" i="29"/>
  <c r="I174" i="29" s="1"/>
  <c r="S199" i="29"/>
  <c r="E189" i="29"/>
  <c r="B189" i="29"/>
  <c r="S202" i="29"/>
  <c r="E192" i="29"/>
  <c r="B192" i="29"/>
  <c r="N166" i="29"/>
  <c r="O166" i="29" s="1"/>
  <c r="P166" i="29"/>
  <c r="Q166" i="29" s="1"/>
  <c r="L166" i="29"/>
  <c r="M166" i="29" s="1"/>
  <c r="H166" i="29"/>
  <c r="I166" i="29" s="1"/>
  <c r="P178" i="29"/>
  <c r="Q178" i="29" s="1"/>
  <c r="H178" i="29"/>
  <c r="I178" i="29" s="1"/>
  <c r="N178" i="29"/>
  <c r="O178" i="29" s="1"/>
  <c r="L178" i="29"/>
  <c r="M178" i="29" s="1"/>
  <c r="S187" i="29"/>
  <c r="E177" i="29"/>
  <c r="B177" i="29"/>
  <c r="L175" i="29"/>
  <c r="M175" i="29" s="1"/>
  <c r="P175" i="29"/>
  <c r="Q175" i="29" s="1"/>
  <c r="H175" i="29"/>
  <c r="I175" i="29" s="1"/>
  <c r="N175" i="29"/>
  <c r="O175" i="29" s="1"/>
  <c r="S190" i="29"/>
  <c r="E180" i="29"/>
  <c r="B180" i="29"/>
  <c r="S194" i="29"/>
  <c r="E184" i="29"/>
  <c r="B184" i="29"/>
  <c r="F212" i="30"/>
  <c r="C212" i="30"/>
  <c r="F219" i="30"/>
  <c r="C219" i="30"/>
  <c r="F224" i="30"/>
  <c r="C224" i="30"/>
  <c r="F211" i="30"/>
  <c r="C211" i="30"/>
  <c r="F215" i="30"/>
  <c r="C215" i="30"/>
  <c r="F220" i="30"/>
  <c r="C220" i="30"/>
  <c r="F208" i="30"/>
  <c r="C208" i="30"/>
  <c r="F223" i="30"/>
  <c r="C223" i="30"/>
  <c r="F216" i="30"/>
  <c r="C216" i="30"/>
  <c r="F217" i="30"/>
  <c r="C217" i="30"/>
  <c r="B225" i="30"/>
  <c r="B222" i="30"/>
  <c r="B230" i="30"/>
  <c r="B229" i="30"/>
  <c r="B218" i="30"/>
  <c r="B233" i="30"/>
  <c r="B234" i="30"/>
  <c r="B226" i="30"/>
  <c r="B221" i="30"/>
  <c r="B227" i="30"/>
  <c r="E45" i="36"/>
  <c r="F45" i="36" s="1"/>
  <c r="E49" i="36"/>
  <c r="F49" i="36" s="1"/>
  <c r="E53" i="36"/>
  <c r="F53" i="36" s="1"/>
  <c r="E81" i="36"/>
  <c r="F81" i="36" s="1"/>
  <c r="E113" i="36"/>
  <c r="F113" i="36" s="1"/>
  <c r="E5" i="36"/>
  <c r="F5" i="36" s="1"/>
  <c r="E9" i="36"/>
  <c r="F9" i="36" s="1"/>
  <c r="E17" i="36"/>
  <c r="F17" i="36" s="1"/>
  <c r="E21" i="36"/>
  <c r="F21" i="36" s="1"/>
  <c r="E25" i="36"/>
  <c r="F25" i="36" s="1"/>
  <c r="E29" i="36"/>
  <c r="F29" i="36" s="1"/>
  <c r="E41" i="36"/>
  <c r="F41" i="36" s="1"/>
  <c r="E85" i="36"/>
  <c r="F85" i="36" s="1"/>
  <c r="E89" i="36"/>
  <c r="F89" i="36" s="1"/>
  <c r="E107" i="36"/>
  <c r="F107" i="36" s="1"/>
  <c r="E13" i="36"/>
  <c r="F13" i="36" s="1"/>
  <c r="E77" i="36"/>
  <c r="F77" i="36" s="1"/>
  <c r="E97" i="36"/>
  <c r="F97" i="36" s="1"/>
  <c r="E15" i="36"/>
  <c r="F15" i="36" s="1"/>
  <c r="E33" i="36"/>
  <c r="F33" i="36" s="1"/>
  <c r="E37" i="36"/>
  <c r="F37" i="36" s="1"/>
  <c r="E61" i="36"/>
  <c r="F61" i="36" s="1"/>
  <c r="E93" i="36"/>
  <c r="F93" i="36" s="1"/>
  <c r="E59" i="36"/>
  <c r="F59" i="36" s="1"/>
  <c r="E27" i="36"/>
  <c r="F27" i="36" s="1"/>
  <c r="E19" i="36"/>
  <c r="F19" i="36" s="1"/>
  <c r="E43" i="36"/>
  <c r="F43" i="36" s="1"/>
  <c r="E99" i="36"/>
  <c r="F99" i="36" s="1"/>
  <c r="E63" i="36"/>
  <c r="F63" i="36" s="1"/>
  <c r="E91" i="36"/>
  <c r="F91" i="36" s="1"/>
  <c r="E51" i="36"/>
  <c r="F51" i="36" s="1"/>
  <c r="E83" i="36"/>
  <c r="F83" i="36" s="1"/>
  <c r="E11" i="36"/>
  <c r="F11" i="36" s="1"/>
  <c r="E31" i="36"/>
  <c r="F31" i="36" s="1"/>
  <c r="E39" i="36"/>
  <c r="F39" i="36" s="1"/>
  <c r="E55" i="36"/>
  <c r="F55" i="36" s="1"/>
  <c r="E79" i="36"/>
  <c r="F79" i="36" s="1"/>
  <c r="E7" i="36"/>
  <c r="F7" i="36" s="1"/>
  <c r="E23" i="36"/>
  <c r="F23" i="36" s="1"/>
  <c r="E35" i="36"/>
  <c r="F35" i="36" s="1"/>
  <c r="E47" i="36"/>
  <c r="F47" i="36" s="1"/>
  <c r="E87" i="36"/>
  <c r="F87" i="36" s="1"/>
  <c r="E95" i="36"/>
  <c r="F95" i="36" s="1"/>
  <c r="E103" i="36"/>
  <c r="F103" i="36" s="1"/>
  <c r="E111" i="36"/>
  <c r="F111" i="36" s="1"/>
  <c r="AE362" i="28" l="1"/>
  <c r="W2928" i="30"/>
  <c r="V234" i="30"/>
  <c r="O234" i="30"/>
  <c r="H234" i="30"/>
  <c r="G234" i="30"/>
  <c r="V227" i="30"/>
  <c r="O227" i="30"/>
  <c r="H227" i="30"/>
  <c r="G227" i="30"/>
  <c r="V233" i="30"/>
  <c r="O233" i="30"/>
  <c r="H233" i="30"/>
  <c r="G233" i="30"/>
  <c r="V222" i="30"/>
  <c r="O222" i="30"/>
  <c r="H222" i="30"/>
  <c r="G222" i="30"/>
  <c r="V230" i="30"/>
  <c r="O230" i="30"/>
  <c r="H230" i="30"/>
  <c r="G230" i="30"/>
  <c r="V221" i="30"/>
  <c r="O221" i="30"/>
  <c r="H221" i="30"/>
  <c r="G221" i="30"/>
  <c r="V218" i="30"/>
  <c r="O218" i="30"/>
  <c r="H218" i="30"/>
  <c r="G218" i="30"/>
  <c r="V225" i="30"/>
  <c r="O225" i="30"/>
  <c r="H225" i="30"/>
  <c r="G225" i="30"/>
  <c r="V226" i="30"/>
  <c r="O226" i="30"/>
  <c r="H226" i="30"/>
  <c r="G226" i="30"/>
  <c r="V229" i="30"/>
  <c r="O229" i="30"/>
  <c r="H229" i="30"/>
  <c r="G229" i="30"/>
  <c r="F45" i="39"/>
  <c r="G42" i="39"/>
  <c r="F46" i="39"/>
  <c r="G43" i="39"/>
  <c r="J177" i="29"/>
  <c r="K177" i="29" s="1"/>
  <c r="R177" i="29"/>
  <c r="J176" i="29"/>
  <c r="K176" i="29" s="1"/>
  <c r="R176" i="29"/>
  <c r="J180" i="29"/>
  <c r="K180" i="29" s="1"/>
  <c r="R180" i="29"/>
  <c r="J189" i="29"/>
  <c r="K189" i="29" s="1"/>
  <c r="R189" i="29"/>
  <c r="J184" i="29"/>
  <c r="K184" i="29" s="1"/>
  <c r="R184" i="29"/>
  <c r="J192" i="29"/>
  <c r="K192" i="29" s="1"/>
  <c r="R192" i="29"/>
  <c r="J185" i="29"/>
  <c r="K185" i="29" s="1"/>
  <c r="R185" i="29"/>
  <c r="J193" i="29"/>
  <c r="K193" i="29" s="1"/>
  <c r="R193" i="29"/>
  <c r="J188" i="29"/>
  <c r="K188" i="29" s="1"/>
  <c r="R188" i="29"/>
  <c r="J181" i="29"/>
  <c r="K181" i="29" s="1"/>
  <c r="R181" i="29"/>
  <c r="R229" i="30"/>
  <c r="N229" i="30"/>
  <c r="R226" i="30"/>
  <c r="N226" i="30"/>
  <c r="R222" i="30"/>
  <c r="N222" i="30"/>
  <c r="R233" i="30"/>
  <c r="N233" i="30"/>
  <c r="R234" i="30"/>
  <c r="N234" i="30"/>
  <c r="R225" i="30"/>
  <c r="N225" i="30"/>
  <c r="R227" i="30"/>
  <c r="N227" i="30"/>
  <c r="R221" i="30"/>
  <c r="N221" i="30"/>
  <c r="R218" i="30"/>
  <c r="N218" i="30"/>
  <c r="R230" i="30"/>
  <c r="N230" i="30"/>
  <c r="E191" i="29"/>
  <c r="B191" i="29"/>
  <c r="S201" i="29"/>
  <c r="P181" i="29"/>
  <c r="Q181" i="29" s="1"/>
  <c r="N181" i="29"/>
  <c r="O181" i="29" s="1"/>
  <c r="H181" i="29"/>
  <c r="I181" i="29" s="1"/>
  <c r="L181" i="29"/>
  <c r="M181" i="29" s="1"/>
  <c r="P184" i="29"/>
  <c r="Q184" i="29" s="1"/>
  <c r="H184" i="29"/>
  <c r="I184" i="29" s="1"/>
  <c r="N184" i="29"/>
  <c r="O184" i="29" s="1"/>
  <c r="L184" i="29"/>
  <c r="M184" i="29" s="1"/>
  <c r="N192" i="29"/>
  <c r="O192" i="29" s="1"/>
  <c r="L192" i="29"/>
  <c r="M192" i="29" s="1"/>
  <c r="H192" i="29"/>
  <c r="I192" i="29" s="1"/>
  <c r="P192" i="29"/>
  <c r="Q192" i="29" s="1"/>
  <c r="N176" i="29"/>
  <c r="O176" i="29" s="1"/>
  <c r="L176" i="29"/>
  <c r="M176" i="29" s="1"/>
  <c r="P176" i="29"/>
  <c r="Q176" i="29" s="1"/>
  <c r="H176" i="29"/>
  <c r="I176" i="29" s="1"/>
  <c r="S200" i="29"/>
  <c r="E190" i="29"/>
  <c r="B190" i="29"/>
  <c r="S197" i="29"/>
  <c r="E187" i="29"/>
  <c r="B187" i="29"/>
  <c r="S209" i="29"/>
  <c r="E199" i="29"/>
  <c r="B199" i="29"/>
  <c r="N185" i="29"/>
  <c r="O185" i="29" s="1"/>
  <c r="H185" i="29"/>
  <c r="I185" i="29" s="1"/>
  <c r="L185" i="29"/>
  <c r="M185" i="29" s="1"/>
  <c r="P185" i="29"/>
  <c r="Q185" i="29" s="1"/>
  <c r="H193" i="29"/>
  <c r="I193" i="29" s="1"/>
  <c r="N193" i="29"/>
  <c r="O193" i="29" s="1"/>
  <c r="L193" i="29"/>
  <c r="M193" i="29" s="1"/>
  <c r="P193" i="29"/>
  <c r="Q193" i="29" s="1"/>
  <c r="P188" i="29"/>
  <c r="Q188" i="29" s="1"/>
  <c r="H188" i="29"/>
  <c r="I188" i="29" s="1"/>
  <c r="N188" i="29"/>
  <c r="O188" i="29" s="1"/>
  <c r="L188" i="29"/>
  <c r="M188" i="29" s="1"/>
  <c r="S212" i="29"/>
  <c r="E202" i="29"/>
  <c r="B202" i="29"/>
  <c r="S196" i="29"/>
  <c r="E186" i="29"/>
  <c r="B186" i="29"/>
  <c r="S204" i="29"/>
  <c r="E194" i="29"/>
  <c r="B194" i="29"/>
  <c r="L180" i="29"/>
  <c r="M180" i="29" s="1"/>
  <c r="P180" i="29"/>
  <c r="Q180" i="29" s="1"/>
  <c r="H180" i="29"/>
  <c r="I180" i="29" s="1"/>
  <c r="N180" i="29"/>
  <c r="O180" i="29" s="1"/>
  <c r="H177" i="29"/>
  <c r="I177" i="29" s="1"/>
  <c r="N177" i="29"/>
  <c r="O177" i="29" s="1"/>
  <c r="P177" i="29"/>
  <c r="Q177" i="29" s="1"/>
  <c r="L177" i="29"/>
  <c r="M177" i="29" s="1"/>
  <c r="L189" i="29"/>
  <c r="M189" i="29" s="1"/>
  <c r="P189" i="29"/>
  <c r="Q189" i="29" s="1"/>
  <c r="N189" i="29"/>
  <c r="O189" i="29" s="1"/>
  <c r="H189" i="29"/>
  <c r="I189" i="29" s="1"/>
  <c r="S205" i="29"/>
  <c r="B195" i="29"/>
  <c r="E195" i="29"/>
  <c r="S213" i="29"/>
  <c r="E203" i="29"/>
  <c r="B203" i="29"/>
  <c r="S208" i="29"/>
  <c r="E198" i="29"/>
  <c r="B198" i="29"/>
  <c r="F226" i="30"/>
  <c r="C226" i="30"/>
  <c r="F229" i="30"/>
  <c r="C229" i="30"/>
  <c r="F234" i="30"/>
  <c r="C234" i="30"/>
  <c r="F225" i="30"/>
  <c r="C225" i="30"/>
  <c r="F227" i="30"/>
  <c r="C227" i="30"/>
  <c r="F233" i="30"/>
  <c r="C233" i="30"/>
  <c r="F222" i="30"/>
  <c r="C222" i="30"/>
  <c r="F221" i="30"/>
  <c r="C221" i="30"/>
  <c r="F218" i="30"/>
  <c r="C218" i="30"/>
  <c r="F230" i="30"/>
  <c r="C230" i="30"/>
  <c r="B236" i="30"/>
  <c r="B237" i="30"/>
  <c r="B243" i="30"/>
  <c r="B239" i="30"/>
  <c r="B232" i="30"/>
  <c r="B240" i="30"/>
  <c r="B231" i="30"/>
  <c r="B244" i="30"/>
  <c r="B228" i="30"/>
  <c r="B235" i="30"/>
  <c r="AE363" i="28" l="1"/>
  <c r="W2938" i="30"/>
  <c r="V235" i="30"/>
  <c r="O235" i="30"/>
  <c r="H235" i="30"/>
  <c r="G235" i="30"/>
  <c r="V243" i="30"/>
  <c r="H243" i="30"/>
  <c r="O243" i="30"/>
  <c r="G243" i="30"/>
  <c r="V240" i="30"/>
  <c r="O240" i="30"/>
  <c r="G240" i="30"/>
  <c r="H240" i="30"/>
  <c r="V237" i="30"/>
  <c r="O237" i="30"/>
  <c r="H237" i="30"/>
  <c r="G237" i="30"/>
  <c r="V228" i="30"/>
  <c r="O228" i="30"/>
  <c r="H228" i="30"/>
  <c r="G228" i="30"/>
  <c r="V232" i="30"/>
  <c r="O232" i="30"/>
  <c r="G232" i="30"/>
  <c r="H232" i="30"/>
  <c r="V236" i="30"/>
  <c r="O236" i="30"/>
  <c r="H236" i="30"/>
  <c r="G236" i="30"/>
  <c r="V244" i="30"/>
  <c r="H244" i="30"/>
  <c r="G244" i="30"/>
  <c r="O244" i="30"/>
  <c r="V239" i="30"/>
  <c r="O239" i="30"/>
  <c r="H239" i="30"/>
  <c r="G239" i="30"/>
  <c r="V231" i="30"/>
  <c r="O231" i="30"/>
  <c r="H231" i="30"/>
  <c r="G231" i="30"/>
  <c r="F49" i="39"/>
  <c r="G46" i="39"/>
  <c r="F48" i="39"/>
  <c r="G45" i="39"/>
  <c r="J202" i="29"/>
  <c r="K202" i="29" s="1"/>
  <c r="R202" i="29"/>
  <c r="J190" i="29"/>
  <c r="R190" i="29"/>
  <c r="J191" i="29"/>
  <c r="K191" i="29" s="1"/>
  <c r="R191" i="29"/>
  <c r="J203" i="29"/>
  <c r="K203" i="29" s="1"/>
  <c r="R203" i="29"/>
  <c r="J186" i="29"/>
  <c r="K186" i="29" s="1"/>
  <c r="R186" i="29"/>
  <c r="J187" i="29"/>
  <c r="K187" i="29" s="1"/>
  <c r="R187" i="29"/>
  <c r="J198" i="29"/>
  <c r="K198" i="29" s="1"/>
  <c r="R198" i="29"/>
  <c r="J194" i="29"/>
  <c r="K194" i="29" s="1"/>
  <c r="R194" i="29"/>
  <c r="J199" i="29"/>
  <c r="K199" i="29" s="1"/>
  <c r="R199" i="29"/>
  <c r="J195" i="29"/>
  <c r="K195" i="29" s="1"/>
  <c r="R195" i="29"/>
  <c r="R240" i="30"/>
  <c r="N240" i="30"/>
  <c r="R237" i="30"/>
  <c r="N237" i="30"/>
  <c r="R244" i="30"/>
  <c r="N244" i="30"/>
  <c r="R239" i="30"/>
  <c r="N239" i="30"/>
  <c r="R228" i="30"/>
  <c r="N228" i="30"/>
  <c r="R243" i="30"/>
  <c r="N243" i="30"/>
  <c r="R235" i="30"/>
  <c r="N235" i="30"/>
  <c r="R231" i="30"/>
  <c r="N231" i="30"/>
  <c r="R232" i="30"/>
  <c r="N232" i="30"/>
  <c r="R236" i="30"/>
  <c r="N236" i="30"/>
  <c r="S211" i="29"/>
  <c r="E201" i="29"/>
  <c r="B201" i="29"/>
  <c r="N191" i="29"/>
  <c r="O191" i="29" s="1"/>
  <c r="L191" i="29"/>
  <c r="M191" i="29" s="1"/>
  <c r="P191" i="29"/>
  <c r="Q191" i="29" s="1"/>
  <c r="H191" i="29"/>
  <c r="I191" i="29" s="1"/>
  <c r="P194" i="29"/>
  <c r="Q194" i="29" s="1"/>
  <c r="H194" i="29"/>
  <c r="I194" i="29" s="1"/>
  <c r="L194" i="29"/>
  <c r="M194" i="29" s="1"/>
  <c r="N194" i="29"/>
  <c r="O194" i="29" s="1"/>
  <c r="S206" i="29"/>
  <c r="E196" i="29"/>
  <c r="B196" i="29"/>
  <c r="S207" i="29"/>
  <c r="E197" i="29"/>
  <c r="B197" i="29"/>
  <c r="N198" i="29"/>
  <c r="O198" i="29" s="1"/>
  <c r="L198" i="29"/>
  <c r="M198" i="29" s="1"/>
  <c r="H198" i="29"/>
  <c r="I198" i="29" s="1"/>
  <c r="P198" i="29"/>
  <c r="Q198" i="29" s="1"/>
  <c r="S215" i="29"/>
  <c r="E205" i="29"/>
  <c r="B205" i="29"/>
  <c r="S223" i="29"/>
  <c r="E213" i="29"/>
  <c r="B213" i="29"/>
  <c r="L202" i="29"/>
  <c r="M202" i="29" s="1"/>
  <c r="H202" i="29"/>
  <c r="I202" i="29" s="1"/>
  <c r="P202" i="29"/>
  <c r="Q202" i="29" s="1"/>
  <c r="N202" i="29"/>
  <c r="O202" i="29" s="1"/>
  <c r="S219" i="29"/>
  <c r="E209" i="29"/>
  <c r="B209" i="29"/>
  <c r="L190" i="29"/>
  <c r="M190" i="29" s="1"/>
  <c r="H190" i="29"/>
  <c r="I190" i="29" s="1"/>
  <c r="P190" i="29"/>
  <c r="Q190" i="29" s="1"/>
  <c r="N190" i="29"/>
  <c r="O190" i="29" s="1"/>
  <c r="K190" i="29"/>
  <c r="S214" i="29"/>
  <c r="E204" i="29"/>
  <c r="B204" i="29"/>
  <c r="H186" i="29"/>
  <c r="I186" i="29" s="1"/>
  <c r="P186" i="29"/>
  <c r="Q186" i="29" s="1"/>
  <c r="N186" i="29"/>
  <c r="O186" i="29" s="1"/>
  <c r="L186" i="29"/>
  <c r="M186" i="29" s="1"/>
  <c r="L187" i="29"/>
  <c r="M187" i="29" s="1"/>
  <c r="P187" i="29"/>
  <c r="Q187" i="29" s="1"/>
  <c r="H187" i="29"/>
  <c r="I187" i="29" s="1"/>
  <c r="N187" i="29"/>
  <c r="O187" i="29" s="1"/>
  <c r="S218" i="29"/>
  <c r="E208" i="29"/>
  <c r="B208" i="29"/>
  <c r="L203" i="29"/>
  <c r="M203" i="29" s="1"/>
  <c r="N203" i="29"/>
  <c r="O203" i="29" s="1"/>
  <c r="H203" i="29"/>
  <c r="I203" i="29" s="1"/>
  <c r="P203" i="29"/>
  <c r="Q203" i="29" s="1"/>
  <c r="N195" i="29"/>
  <c r="O195" i="29" s="1"/>
  <c r="H195" i="29"/>
  <c r="I195" i="29" s="1"/>
  <c r="P195" i="29"/>
  <c r="Q195" i="29" s="1"/>
  <c r="L195" i="29"/>
  <c r="M195" i="29" s="1"/>
  <c r="S222" i="29"/>
  <c r="E212" i="29"/>
  <c r="B212" i="29"/>
  <c r="N199" i="29"/>
  <c r="O199" i="29" s="1"/>
  <c r="L199" i="29"/>
  <c r="M199" i="29" s="1"/>
  <c r="H199" i="29"/>
  <c r="I199" i="29" s="1"/>
  <c r="P199" i="29"/>
  <c r="Q199" i="29" s="1"/>
  <c r="S210" i="29"/>
  <c r="E200" i="29"/>
  <c r="B200" i="29"/>
  <c r="F237" i="30"/>
  <c r="C237" i="30"/>
  <c r="F235" i="30"/>
  <c r="C235" i="30"/>
  <c r="F240" i="30"/>
  <c r="C240" i="30"/>
  <c r="F228" i="30"/>
  <c r="C228" i="30"/>
  <c r="F232" i="30"/>
  <c r="C232" i="30"/>
  <c r="F236" i="30"/>
  <c r="C236" i="30"/>
  <c r="F244" i="30"/>
  <c r="C244" i="30"/>
  <c r="F239" i="30"/>
  <c r="C239" i="30"/>
  <c r="F231" i="30"/>
  <c r="C231" i="30"/>
  <c r="F243" i="30"/>
  <c r="C243" i="30"/>
  <c r="B245" i="30"/>
  <c r="B254" i="30"/>
  <c r="B250" i="30"/>
  <c r="B249" i="30"/>
  <c r="B247" i="30"/>
  <c r="B238" i="30"/>
  <c r="B241" i="30"/>
  <c r="B242" i="30"/>
  <c r="B253" i="30"/>
  <c r="B246" i="30"/>
  <c r="AE364" i="28" l="1"/>
  <c r="W2948" i="30"/>
  <c r="V238" i="30"/>
  <c r="O238" i="30"/>
  <c r="H238" i="30"/>
  <c r="G238" i="30"/>
  <c r="V253" i="30"/>
  <c r="O253" i="30"/>
  <c r="H253" i="30"/>
  <c r="G253" i="30"/>
  <c r="V245" i="30"/>
  <c r="O245" i="30"/>
  <c r="H245" i="30"/>
  <c r="G245" i="30"/>
  <c r="V242" i="30"/>
  <c r="O242" i="30"/>
  <c r="H242" i="30"/>
  <c r="G242" i="30"/>
  <c r="V249" i="30"/>
  <c r="O249" i="30"/>
  <c r="H249" i="30"/>
  <c r="G249" i="30"/>
  <c r="V241" i="30"/>
  <c r="O241" i="30"/>
  <c r="H241" i="30"/>
  <c r="G241" i="30"/>
  <c r="V250" i="30"/>
  <c r="O250" i="30"/>
  <c r="H250" i="30"/>
  <c r="G250" i="30"/>
  <c r="V246" i="30"/>
  <c r="O246" i="30"/>
  <c r="H246" i="30"/>
  <c r="G246" i="30"/>
  <c r="V254" i="30"/>
  <c r="O254" i="30"/>
  <c r="H254" i="30"/>
  <c r="G254" i="30"/>
  <c r="V247" i="30"/>
  <c r="O247" i="30"/>
  <c r="H247" i="30"/>
  <c r="G247" i="30"/>
  <c r="F51" i="39"/>
  <c r="G48" i="39"/>
  <c r="F52" i="39"/>
  <c r="G49" i="39"/>
  <c r="J205" i="29"/>
  <c r="K205" i="29" s="1"/>
  <c r="R205" i="29"/>
  <c r="J204" i="29"/>
  <c r="K204" i="29" s="1"/>
  <c r="R204" i="29"/>
  <c r="J209" i="29"/>
  <c r="R209" i="29"/>
  <c r="J213" i="29"/>
  <c r="K213" i="29" s="1"/>
  <c r="R213" i="29"/>
  <c r="J200" i="29"/>
  <c r="K200" i="29" s="1"/>
  <c r="R200" i="29"/>
  <c r="J212" i="29"/>
  <c r="K212" i="29" s="1"/>
  <c r="R212" i="29"/>
  <c r="J196" i="29"/>
  <c r="K196" i="29" s="1"/>
  <c r="R196" i="29"/>
  <c r="J208" i="29"/>
  <c r="K208" i="29" s="1"/>
  <c r="R208" i="29"/>
  <c r="J197" i="29"/>
  <c r="K197" i="29" s="1"/>
  <c r="R197" i="29"/>
  <c r="J201" i="29"/>
  <c r="K201" i="29" s="1"/>
  <c r="R201" i="29"/>
  <c r="R254" i="30"/>
  <c r="N254" i="30"/>
  <c r="R249" i="30"/>
  <c r="N249" i="30"/>
  <c r="R246" i="30"/>
  <c r="N246" i="30"/>
  <c r="R241" i="30"/>
  <c r="N241" i="30"/>
  <c r="R250" i="30"/>
  <c r="N250" i="30"/>
  <c r="R242" i="30"/>
  <c r="N242" i="30"/>
  <c r="R238" i="30"/>
  <c r="N238" i="30"/>
  <c r="R253" i="30"/>
  <c r="N253" i="30"/>
  <c r="R247" i="30"/>
  <c r="N247" i="30"/>
  <c r="R245" i="30"/>
  <c r="N245" i="30"/>
  <c r="H201" i="29"/>
  <c r="I201" i="29" s="1"/>
  <c r="N201" i="29"/>
  <c r="O201" i="29" s="1"/>
  <c r="P201" i="29"/>
  <c r="Q201" i="29" s="1"/>
  <c r="L201" i="29"/>
  <c r="M201" i="29" s="1"/>
  <c r="B211" i="29"/>
  <c r="S221" i="29"/>
  <c r="E211" i="29"/>
  <c r="P200" i="29"/>
  <c r="Q200" i="29" s="1"/>
  <c r="H200" i="29"/>
  <c r="I200" i="29" s="1"/>
  <c r="N200" i="29"/>
  <c r="O200" i="29" s="1"/>
  <c r="L200" i="29"/>
  <c r="M200" i="29" s="1"/>
  <c r="L212" i="29"/>
  <c r="M212" i="29" s="1"/>
  <c r="P212" i="29"/>
  <c r="Q212" i="29" s="1"/>
  <c r="H212" i="29"/>
  <c r="I212" i="29" s="1"/>
  <c r="N212" i="29"/>
  <c r="O212" i="29" s="1"/>
  <c r="S228" i="29"/>
  <c r="E218" i="29"/>
  <c r="B218" i="29"/>
  <c r="S233" i="29"/>
  <c r="E223" i="29"/>
  <c r="B223" i="29"/>
  <c r="L196" i="29"/>
  <c r="M196" i="29" s="1"/>
  <c r="P196" i="29"/>
  <c r="Q196" i="29" s="1"/>
  <c r="H196" i="29"/>
  <c r="I196" i="29" s="1"/>
  <c r="N196" i="29"/>
  <c r="O196" i="29" s="1"/>
  <c r="S224" i="29"/>
  <c r="E214" i="29"/>
  <c r="B214" i="29"/>
  <c r="S229" i="29"/>
  <c r="E219" i="29"/>
  <c r="B219" i="29"/>
  <c r="L205" i="29"/>
  <c r="M205" i="29" s="1"/>
  <c r="P205" i="29"/>
  <c r="Q205" i="29" s="1"/>
  <c r="H205" i="29"/>
  <c r="I205" i="29" s="1"/>
  <c r="N205" i="29"/>
  <c r="O205" i="29" s="1"/>
  <c r="P197" i="29"/>
  <c r="Q197" i="29" s="1"/>
  <c r="L197" i="29"/>
  <c r="M197" i="29" s="1"/>
  <c r="N197" i="29"/>
  <c r="O197" i="29" s="1"/>
  <c r="H197" i="29"/>
  <c r="I197" i="29" s="1"/>
  <c r="S220" i="29"/>
  <c r="E210" i="29"/>
  <c r="B210" i="29"/>
  <c r="S232" i="29"/>
  <c r="E222" i="29"/>
  <c r="B222" i="29"/>
  <c r="N208" i="29"/>
  <c r="O208" i="29" s="1"/>
  <c r="L208" i="29"/>
  <c r="M208" i="29" s="1"/>
  <c r="P208" i="29"/>
  <c r="Q208" i="29" s="1"/>
  <c r="H208" i="29"/>
  <c r="I208" i="29" s="1"/>
  <c r="P213" i="29"/>
  <c r="Q213" i="29" s="1"/>
  <c r="L213" i="29"/>
  <c r="M213" i="29" s="1"/>
  <c r="N213" i="29"/>
  <c r="O213" i="29" s="1"/>
  <c r="H213" i="29"/>
  <c r="I213" i="29" s="1"/>
  <c r="S216" i="29"/>
  <c r="E206" i="29"/>
  <c r="B206" i="29"/>
  <c r="P204" i="29"/>
  <c r="Q204" i="29" s="1"/>
  <c r="H204" i="29"/>
  <c r="I204" i="29" s="1"/>
  <c r="N204" i="29"/>
  <c r="O204" i="29" s="1"/>
  <c r="L204" i="29"/>
  <c r="M204" i="29" s="1"/>
  <c r="H209" i="29"/>
  <c r="I209" i="29" s="1"/>
  <c r="N209" i="29"/>
  <c r="O209" i="29" s="1"/>
  <c r="P209" i="29"/>
  <c r="Q209" i="29" s="1"/>
  <c r="L209" i="29"/>
  <c r="M209" i="29" s="1"/>
  <c r="K209" i="29"/>
  <c r="S225" i="29"/>
  <c r="B215" i="29"/>
  <c r="E215" i="29"/>
  <c r="S217" i="29"/>
  <c r="B207" i="29"/>
  <c r="E207" i="29"/>
  <c r="F238" i="30"/>
  <c r="C238" i="30"/>
  <c r="F246" i="30"/>
  <c r="C246" i="30"/>
  <c r="F242" i="30"/>
  <c r="C242" i="30"/>
  <c r="F254" i="30"/>
  <c r="C254" i="30"/>
  <c r="F241" i="30"/>
  <c r="C241" i="30"/>
  <c r="F247" i="30"/>
  <c r="C247" i="30"/>
  <c r="F245" i="30"/>
  <c r="C245" i="30"/>
  <c r="F249" i="30"/>
  <c r="C249" i="30"/>
  <c r="F253" i="30"/>
  <c r="C253" i="30"/>
  <c r="F250" i="30"/>
  <c r="C250" i="30"/>
  <c r="B256" i="30"/>
  <c r="B252" i="30"/>
  <c r="B248" i="30"/>
  <c r="B259" i="30"/>
  <c r="B264" i="30"/>
  <c r="B263" i="30"/>
  <c r="B251" i="30"/>
  <c r="B257" i="30"/>
  <c r="B260" i="30"/>
  <c r="B255" i="30"/>
  <c r="AE365" i="28" l="1"/>
  <c r="W2958" i="30"/>
  <c r="V259" i="30"/>
  <c r="O259" i="30"/>
  <c r="H259" i="30"/>
  <c r="G259" i="30"/>
  <c r="V263" i="30"/>
  <c r="O263" i="30"/>
  <c r="H263" i="30"/>
  <c r="G263" i="30"/>
  <c r="V260" i="30"/>
  <c r="O260" i="30"/>
  <c r="H260" i="30"/>
  <c r="G260" i="30"/>
  <c r="V264" i="30"/>
  <c r="O264" i="30"/>
  <c r="G264" i="30"/>
  <c r="H264" i="30"/>
  <c r="V256" i="30"/>
  <c r="O256" i="30"/>
  <c r="G256" i="30"/>
  <c r="H256" i="30"/>
  <c r="V251" i="30"/>
  <c r="O251" i="30"/>
  <c r="H251" i="30"/>
  <c r="G251" i="30"/>
  <c r="V248" i="30"/>
  <c r="O248" i="30"/>
  <c r="G248" i="30"/>
  <c r="H248" i="30"/>
  <c r="V257" i="30"/>
  <c r="O257" i="30"/>
  <c r="H257" i="30"/>
  <c r="G257" i="30"/>
  <c r="V255" i="30"/>
  <c r="O255" i="30"/>
  <c r="G255" i="30"/>
  <c r="H255" i="30"/>
  <c r="V252" i="30"/>
  <c r="O252" i="30"/>
  <c r="H252" i="30"/>
  <c r="G252" i="30"/>
  <c r="F55" i="39"/>
  <c r="G52" i="39"/>
  <c r="F54" i="39"/>
  <c r="G51" i="39"/>
  <c r="J206" i="29"/>
  <c r="K206" i="29" s="1"/>
  <c r="R206" i="29"/>
  <c r="J219" i="29"/>
  <c r="K219" i="29" s="1"/>
  <c r="R219" i="29"/>
  <c r="J211" i="29"/>
  <c r="K211" i="29" s="1"/>
  <c r="R211" i="29"/>
  <c r="J218" i="29"/>
  <c r="K218" i="29" s="1"/>
  <c r="R218" i="29"/>
  <c r="J215" i="29"/>
  <c r="K215" i="29" s="1"/>
  <c r="R215" i="29"/>
  <c r="J210" i="29"/>
  <c r="K210" i="29" s="1"/>
  <c r="R210" i="29"/>
  <c r="J214" i="29"/>
  <c r="K214" i="29" s="1"/>
  <c r="R214" i="29"/>
  <c r="J223" i="29"/>
  <c r="K223" i="29" s="1"/>
  <c r="R223" i="29"/>
  <c r="J207" i="29"/>
  <c r="K207" i="29" s="1"/>
  <c r="R207" i="29"/>
  <c r="J222" i="29"/>
  <c r="K222" i="29" s="1"/>
  <c r="R222" i="29"/>
  <c r="R255" i="30"/>
  <c r="N255" i="30"/>
  <c r="R252" i="30"/>
  <c r="N252" i="30"/>
  <c r="R259" i="30"/>
  <c r="N259" i="30"/>
  <c r="R263" i="30"/>
  <c r="N263" i="30"/>
  <c r="R260" i="30"/>
  <c r="N260" i="30"/>
  <c r="R248" i="30"/>
  <c r="N248" i="30"/>
  <c r="R257" i="30"/>
  <c r="N257" i="30"/>
  <c r="R251" i="30"/>
  <c r="N251" i="30"/>
  <c r="R264" i="30"/>
  <c r="N264" i="30"/>
  <c r="R256" i="30"/>
  <c r="N256" i="30"/>
  <c r="B221" i="29"/>
  <c r="S231" i="29"/>
  <c r="E221" i="29"/>
  <c r="N211" i="29"/>
  <c r="O211" i="29" s="1"/>
  <c r="L211" i="29"/>
  <c r="M211" i="29" s="1"/>
  <c r="H211" i="29"/>
  <c r="I211" i="29" s="1"/>
  <c r="P211" i="29"/>
  <c r="Q211" i="29" s="1"/>
  <c r="N215" i="29"/>
  <c r="O215" i="29" s="1"/>
  <c r="L215" i="29"/>
  <c r="M215" i="29" s="1"/>
  <c r="P215" i="29"/>
  <c r="Q215" i="29" s="1"/>
  <c r="H215" i="29"/>
  <c r="I215" i="29" s="1"/>
  <c r="S242" i="29"/>
  <c r="E232" i="29"/>
  <c r="B232" i="29"/>
  <c r="N214" i="29"/>
  <c r="O214" i="29" s="1"/>
  <c r="L214" i="29"/>
  <c r="M214" i="29" s="1"/>
  <c r="H214" i="29"/>
  <c r="I214" i="29" s="1"/>
  <c r="P214" i="29"/>
  <c r="Q214" i="29" s="1"/>
  <c r="L223" i="29"/>
  <c r="M223" i="29" s="1"/>
  <c r="P223" i="29"/>
  <c r="Q223" i="29" s="1"/>
  <c r="H223" i="29"/>
  <c r="I223" i="29" s="1"/>
  <c r="N223" i="29"/>
  <c r="O223" i="29" s="1"/>
  <c r="L206" i="29"/>
  <c r="M206" i="29" s="1"/>
  <c r="H206" i="29"/>
  <c r="I206" i="29" s="1"/>
  <c r="P206" i="29"/>
  <c r="Q206" i="29" s="1"/>
  <c r="N206" i="29"/>
  <c r="O206" i="29" s="1"/>
  <c r="P210" i="29"/>
  <c r="Q210" i="29" s="1"/>
  <c r="H210" i="29"/>
  <c r="I210" i="29" s="1"/>
  <c r="L210" i="29"/>
  <c r="M210" i="29" s="1"/>
  <c r="N210" i="29"/>
  <c r="O210" i="29" s="1"/>
  <c r="L219" i="29"/>
  <c r="M219" i="29" s="1"/>
  <c r="N219" i="29"/>
  <c r="O219" i="29" s="1"/>
  <c r="H219" i="29"/>
  <c r="I219" i="29" s="1"/>
  <c r="P219" i="29"/>
  <c r="Q219" i="29" s="1"/>
  <c r="S238" i="29"/>
  <c r="E228" i="29"/>
  <c r="B228" i="29"/>
  <c r="N222" i="29"/>
  <c r="O222" i="29" s="1"/>
  <c r="L222" i="29"/>
  <c r="M222" i="29" s="1"/>
  <c r="H222" i="29"/>
  <c r="I222" i="29" s="1"/>
  <c r="P222" i="29"/>
  <c r="Q222" i="29" s="1"/>
  <c r="S234" i="29"/>
  <c r="E224" i="29"/>
  <c r="B224" i="29"/>
  <c r="S243" i="29"/>
  <c r="E233" i="29"/>
  <c r="B233" i="29"/>
  <c r="L207" i="29"/>
  <c r="M207" i="29" s="1"/>
  <c r="P207" i="29"/>
  <c r="Q207" i="29" s="1"/>
  <c r="H207" i="29"/>
  <c r="I207" i="29" s="1"/>
  <c r="N207" i="29"/>
  <c r="O207" i="29" s="1"/>
  <c r="S235" i="29"/>
  <c r="E225" i="29"/>
  <c r="B225" i="29"/>
  <c r="S227" i="29"/>
  <c r="E217" i="29"/>
  <c r="B217" i="29"/>
  <c r="S226" i="29"/>
  <c r="E216" i="29"/>
  <c r="B216" i="29"/>
  <c r="S230" i="29"/>
  <c r="E220" i="29"/>
  <c r="B220" i="29"/>
  <c r="S239" i="29"/>
  <c r="E229" i="29"/>
  <c r="B229" i="29"/>
  <c r="N218" i="29"/>
  <c r="O218" i="29" s="1"/>
  <c r="L218" i="29"/>
  <c r="M218" i="29" s="1"/>
  <c r="H218" i="29"/>
  <c r="I218" i="29" s="1"/>
  <c r="P218" i="29"/>
  <c r="Q218" i="29" s="1"/>
  <c r="F255" i="30"/>
  <c r="C255" i="30"/>
  <c r="F263" i="30"/>
  <c r="C263" i="30"/>
  <c r="F252" i="30"/>
  <c r="C252" i="30"/>
  <c r="F260" i="30"/>
  <c r="C260" i="30"/>
  <c r="F264" i="30"/>
  <c r="C264" i="30"/>
  <c r="F256" i="30"/>
  <c r="C256" i="30"/>
  <c r="F257" i="30"/>
  <c r="C257" i="30"/>
  <c r="F259" i="30"/>
  <c r="C259" i="30"/>
  <c r="F251" i="30"/>
  <c r="C251" i="30"/>
  <c r="F248" i="30"/>
  <c r="C248" i="30"/>
  <c r="B265" i="30"/>
  <c r="B267" i="30"/>
  <c r="B273" i="30"/>
  <c r="B269" i="30"/>
  <c r="B262" i="30"/>
  <c r="B270" i="30"/>
  <c r="B261" i="30"/>
  <c r="B274" i="30"/>
  <c r="B258" i="30"/>
  <c r="B266" i="30"/>
  <c r="AE366" i="28" l="1"/>
  <c r="W2968" i="30"/>
  <c r="V266" i="30"/>
  <c r="O266" i="30"/>
  <c r="H266" i="30"/>
  <c r="G266" i="30"/>
  <c r="V270" i="30"/>
  <c r="O270" i="30"/>
  <c r="H270" i="30"/>
  <c r="G270" i="30"/>
  <c r="V267" i="30"/>
  <c r="O267" i="30"/>
  <c r="H267" i="30"/>
  <c r="G267" i="30"/>
  <c r="V258" i="30"/>
  <c r="O258" i="30"/>
  <c r="H258" i="30"/>
  <c r="G258" i="30"/>
  <c r="V265" i="30"/>
  <c r="O265" i="30"/>
  <c r="H265" i="30"/>
  <c r="G265" i="30"/>
  <c r="V274" i="30"/>
  <c r="O274" i="30"/>
  <c r="H274" i="30"/>
  <c r="G274" i="30"/>
  <c r="V269" i="30"/>
  <c r="O269" i="30"/>
  <c r="H269" i="30"/>
  <c r="G269" i="30"/>
  <c r="V262" i="30"/>
  <c r="O262" i="30"/>
  <c r="H262" i="30"/>
  <c r="G262" i="30"/>
  <c r="V261" i="30"/>
  <c r="O261" i="30"/>
  <c r="H261" i="30"/>
  <c r="G261" i="30"/>
  <c r="V273" i="30"/>
  <c r="O273" i="30"/>
  <c r="H273" i="30"/>
  <c r="G273" i="30"/>
  <c r="F57" i="39"/>
  <c r="G54" i="39"/>
  <c r="F58" i="39"/>
  <c r="G55" i="39"/>
  <c r="J229" i="29"/>
  <c r="K229" i="29" s="1"/>
  <c r="R229" i="29"/>
  <c r="J225" i="29"/>
  <c r="K225" i="29" s="1"/>
  <c r="R225" i="29"/>
  <c r="J217" i="29"/>
  <c r="K217" i="29" s="1"/>
  <c r="R217" i="29"/>
  <c r="J221" i="29"/>
  <c r="R221" i="29"/>
  <c r="J216" i="29"/>
  <c r="K216" i="29" s="1"/>
  <c r="R216" i="29"/>
  <c r="J220" i="29"/>
  <c r="K220" i="29" s="1"/>
  <c r="R220" i="29"/>
  <c r="J224" i="29"/>
  <c r="R224" i="29"/>
  <c r="J228" i="29"/>
  <c r="K228" i="29" s="1"/>
  <c r="R228" i="29"/>
  <c r="J232" i="29"/>
  <c r="K232" i="29" s="1"/>
  <c r="R232" i="29"/>
  <c r="J233" i="29"/>
  <c r="K233" i="29" s="1"/>
  <c r="R233" i="29"/>
  <c r="R270" i="30"/>
  <c r="N270" i="30"/>
  <c r="R267" i="30"/>
  <c r="N267" i="30"/>
  <c r="R266" i="30"/>
  <c r="N266" i="30"/>
  <c r="R269" i="30"/>
  <c r="N269" i="30"/>
  <c r="R258" i="30"/>
  <c r="N258" i="30"/>
  <c r="R273" i="30"/>
  <c r="N273" i="30"/>
  <c r="R274" i="30"/>
  <c r="N274" i="30"/>
  <c r="R262" i="30"/>
  <c r="N262" i="30"/>
  <c r="R265" i="30"/>
  <c r="N265" i="30"/>
  <c r="R261" i="30"/>
  <c r="N261" i="30"/>
  <c r="B231" i="29"/>
  <c r="E231" i="29"/>
  <c r="S241" i="29"/>
  <c r="N221" i="29"/>
  <c r="O221" i="29" s="1"/>
  <c r="L221" i="29"/>
  <c r="M221" i="29" s="1"/>
  <c r="H221" i="29"/>
  <c r="I221" i="29" s="1"/>
  <c r="K221" i="29"/>
  <c r="P221" i="29"/>
  <c r="Q221" i="29" s="1"/>
  <c r="S253" i="29"/>
  <c r="B243" i="29"/>
  <c r="E243" i="29"/>
  <c r="P232" i="29"/>
  <c r="Q232" i="29" s="1"/>
  <c r="H232" i="29"/>
  <c r="I232" i="29" s="1"/>
  <c r="N232" i="29"/>
  <c r="O232" i="29" s="1"/>
  <c r="L232" i="29"/>
  <c r="M232" i="29" s="1"/>
  <c r="P229" i="29"/>
  <c r="Q229" i="29" s="1"/>
  <c r="L229" i="29"/>
  <c r="M229" i="29" s="1"/>
  <c r="N229" i="29"/>
  <c r="O229" i="29" s="1"/>
  <c r="H229" i="29"/>
  <c r="I229" i="29" s="1"/>
  <c r="P220" i="29"/>
  <c r="Q220" i="29" s="1"/>
  <c r="H220" i="29"/>
  <c r="I220" i="29" s="1"/>
  <c r="N220" i="29"/>
  <c r="O220" i="29" s="1"/>
  <c r="L220" i="29"/>
  <c r="M220" i="29" s="1"/>
  <c r="S237" i="29"/>
  <c r="B227" i="29"/>
  <c r="E227" i="29"/>
  <c r="N224" i="29"/>
  <c r="O224" i="29" s="1"/>
  <c r="L224" i="29"/>
  <c r="M224" i="29" s="1"/>
  <c r="K224" i="29"/>
  <c r="P224" i="29"/>
  <c r="Q224" i="29" s="1"/>
  <c r="H224" i="29"/>
  <c r="I224" i="29" s="1"/>
  <c r="L228" i="29"/>
  <c r="M228" i="29" s="1"/>
  <c r="P228" i="29"/>
  <c r="Q228" i="29" s="1"/>
  <c r="H228" i="29"/>
  <c r="I228" i="29" s="1"/>
  <c r="N228" i="29"/>
  <c r="O228" i="29" s="1"/>
  <c r="P216" i="29"/>
  <c r="Q216" i="29" s="1"/>
  <c r="H216" i="29"/>
  <c r="I216" i="29" s="1"/>
  <c r="N216" i="29"/>
  <c r="O216" i="29" s="1"/>
  <c r="L216" i="29"/>
  <c r="M216" i="29" s="1"/>
  <c r="S245" i="29"/>
  <c r="E235" i="29"/>
  <c r="B235" i="29"/>
  <c r="S236" i="29"/>
  <c r="E226" i="29"/>
  <c r="B226" i="29"/>
  <c r="H225" i="29"/>
  <c r="I225" i="29" s="1"/>
  <c r="N225" i="29"/>
  <c r="O225" i="29" s="1"/>
  <c r="P225" i="29"/>
  <c r="Q225" i="29" s="1"/>
  <c r="L225" i="29"/>
  <c r="M225" i="29" s="1"/>
  <c r="N233" i="29"/>
  <c r="O233" i="29" s="1"/>
  <c r="H233" i="29"/>
  <c r="I233" i="29" s="1"/>
  <c r="P233" i="29"/>
  <c r="Q233" i="29" s="1"/>
  <c r="L233" i="29"/>
  <c r="M233" i="29" s="1"/>
  <c r="S252" i="29"/>
  <c r="E242" i="29"/>
  <c r="B242" i="29"/>
  <c r="S249" i="29"/>
  <c r="E239" i="29"/>
  <c r="B239" i="29"/>
  <c r="S240" i="29"/>
  <c r="E230" i="29"/>
  <c r="B230" i="29"/>
  <c r="N217" i="29"/>
  <c r="O217" i="29" s="1"/>
  <c r="H217" i="29"/>
  <c r="I217" i="29" s="1"/>
  <c r="L217" i="29"/>
  <c r="M217" i="29" s="1"/>
  <c r="P217" i="29"/>
  <c r="Q217" i="29" s="1"/>
  <c r="S244" i="29"/>
  <c r="E234" i="29"/>
  <c r="B234" i="29"/>
  <c r="S248" i="29"/>
  <c r="E238" i="29"/>
  <c r="B238" i="29"/>
  <c r="F274" i="30"/>
  <c r="C274" i="30"/>
  <c r="F266" i="30"/>
  <c r="C266" i="30"/>
  <c r="F269" i="30"/>
  <c r="C269" i="30"/>
  <c r="F270" i="30"/>
  <c r="C270" i="30"/>
  <c r="F267" i="30"/>
  <c r="C267" i="30"/>
  <c r="F258" i="30"/>
  <c r="C258" i="30"/>
  <c r="F262" i="30"/>
  <c r="C262" i="30"/>
  <c r="F273" i="30"/>
  <c r="C273" i="30"/>
  <c r="F265" i="30"/>
  <c r="C265" i="30"/>
  <c r="F261" i="30"/>
  <c r="C261" i="30"/>
  <c r="B276" i="30"/>
  <c r="B284" i="30"/>
  <c r="B280" i="30"/>
  <c r="B279" i="30"/>
  <c r="B277" i="30"/>
  <c r="B271" i="30"/>
  <c r="B268" i="30"/>
  <c r="B272" i="30"/>
  <c r="B283" i="30"/>
  <c r="B275" i="30"/>
  <c r="AE367" i="28" l="1"/>
  <c r="W2978" i="30"/>
  <c r="V283" i="30"/>
  <c r="O283" i="30"/>
  <c r="H283" i="30"/>
  <c r="G283" i="30"/>
  <c r="V276" i="30"/>
  <c r="H276" i="30"/>
  <c r="G276" i="30"/>
  <c r="O276" i="30"/>
  <c r="V272" i="30"/>
  <c r="O272" i="30"/>
  <c r="G272" i="30"/>
  <c r="H272" i="30"/>
  <c r="V279" i="30"/>
  <c r="O279" i="30"/>
  <c r="H279" i="30"/>
  <c r="G279" i="30"/>
  <c r="V268" i="30"/>
  <c r="O268" i="30"/>
  <c r="H268" i="30"/>
  <c r="G268" i="30"/>
  <c r="V280" i="30"/>
  <c r="O280" i="30"/>
  <c r="G280" i="30"/>
  <c r="H280" i="30"/>
  <c r="V275" i="30"/>
  <c r="H275" i="30"/>
  <c r="O275" i="30"/>
  <c r="G275" i="30"/>
  <c r="V271" i="30"/>
  <c r="O271" i="30"/>
  <c r="G271" i="30"/>
  <c r="H271" i="30"/>
  <c r="V284" i="30"/>
  <c r="O284" i="30"/>
  <c r="H284" i="30"/>
  <c r="G284" i="30"/>
  <c r="V277" i="30"/>
  <c r="O277" i="30"/>
  <c r="H277" i="30"/>
  <c r="G277" i="30"/>
  <c r="F61" i="39"/>
  <c r="G58" i="39"/>
  <c r="F60" i="39"/>
  <c r="G57" i="39"/>
  <c r="J238" i="29"/>
  <c r="K238" i="29" s="1"/>
  <c r="R238" i="29"/>
  <c r="J227" i="29"/>
  <c r="K227" i="29" s="1"/>
  <c r="R227" i="29"/>
  <c r="J230" i="29"/>
  <c r="R230" i="29"/>
  <c r="J242" i="29"/>
  <c r="R242" i="29"/>
  <c r="J235" i="29"/>
  <c r="K235" i="29" s="1"/>
  <c r="R235" i="29"/>
  <c r="J239" i="29"/>
  <c r="K239" i="29" s="1"/>
  <c r="R239" i="29"/>
  <c r="J226" i="29"/>
  <c r="K226" i="29" s="1"/>
  <c r="R226" i="29"/>
  <c r="J243" i="29"/>
  <c r="K243" i="29" s="1"/>
  <c r="R243" i="29"/>
  <c r="J234" i="29"/>
  <c r="K234" i="29" s="1"/>
  <c r="R234" i="29"/>
  <c r="J231" i="29"/>
  <c r="K231" i="29" s="1"/>
  <c r="R231" i="29"/>
  <c r="R275" i="30"/>
  <c r="N275" i="30"/>
  <c r="R271" i="30"/>
  <c r="N271" i="30"/>
  <c r="R284" i="30"/>
  <c r="N284" i="30"/>
  <c r="R272" i="30"/>
  <c r="N272" i="30"/>
  <c r="R279" i="30"/>
  <c r="N279" i="30"/>
  <c r="R268" i="30"/>
  <c r="N268" i="30"/>
  <c r="R280" i="30"/>
  <c r="N280" i="30"/>
  <c r="R283" i="30"/>
  <c r="N283" i="30"/>
  <c r="R277" i="30"/>
  <c r="N277" i="30"/>
  <c r="R276" i="30"/>
  <c r="N276" i="30"/>
  <c r="S251" i="29"/>
  <c r="E241" i="29"/>
  <c r="B241" i="29"/>
  <c r="L231" i="29"/>
  <c r="M231" i="29" s="1"/>
  <c r="N231" i="29"/>
  <c r="O231" i="29" s="1"/>
  <c r="H231" i="29"/>
  <c r="I231" i="29" s="1"/>
  <c r="P231" i="29"/>
  <c r="Q231" i="29" s="1"/>
  <c r="P238" i="29"/>
  <c r="Q238" i="29" s="1"/>
  <c r="N238" i="29"/>
  <c r="O238" i="29" s="1"/>
  <c r="L238" i="29"/>
  <c r="M238" i="29" s="1"/>
  <c r="H238" i="29"/>
  <c r="I238" i="29" s="1"/>
  <c r="N227" i="29"/>
  <c r="O227" i="29" s="1"/>
  <c r="H227" i="29"/>
  <c r="I227" i="29" s="1"/>
  <c r="P227" i="29"/>
  <c r="Q227" i="29" s="1"/>
  <c r="L227" i="29"/>
  <c r="M227" i="29" s="1"/>
  <c r="S259" i="29"/>
  <c r="E249" i="29"/>
  <c r="B249" i="29"/>
  <c r="L235" i="29"/>
  <c r="M235" i="29" s="1"/>
  <c r="N235" i="29"/>
  <c r="O235" i="29" s="1"/>
  <c r="H235" i="29"/>
  <c r="I235" i="29" s="1"/>
  <c r="P235" i="29"/>
  <c r="Q235" i="29" s="1"/>
  <c r="S258" i="29"/>
  <c r="E248" i="29"/>
  <c r="B248" i="29"/>
  <c r="L239" i="29"/>
  <c r="M239" i="29" s="1"/>
  <c r="P239" i="29"/>
  <c r="Q239" i="29" s="1"/>
  <c r="H239" i="29"/>
  <c r="I239" i="29" s="1"/>
  <c r="N239" i="29"/>
  <c r="O239" i="29" s="1"/>
  <c r="P226" i="29"/>
  <c r="Q226" i="29" s="1"/>
  <c r="H226" i="29"/>
  <c r="I226" i="29" s="1"/>
  <c r="N226" i="29"/>
  <c r="O226" i="29" s="1"/>
  <c r="L226" i="29"/>
  <c r="M226" i="29" s="1"/>
  <c r="S247" i="29"/>
  <c r="E237" i="29"/>
  <c r="B237" i="29"/>
  <c r="S254" i="29"/>
  <c r="E244" i="29"/>
  <c r="B244" i="29"/>
  <c r="S250" i="29"/>
  <c r="E240" i="29"/>
  <c r="B240" i="29"/>
  <c r="P242" i="29"/>
  <c r="Q242" i="29" s="1"/>
  <c r="H242" i="29"/>
  <c r="I242" i="29" s="1"/>
  <c r="N242" i="29"/>
  <c r="O242" i="29" s="1"/>
  <c r="L242" i="29"/>
  <c r="M242" i="29" s="1"/>
  <c r="K242" i="29"/>
  <c r="L234" i="29"/>
  <c r="M234" i="29" s="1"/>
  <c r="P234" i="29"/>
  <c r="Q234" i="29" s="1"/>
  <c r="N234" i="29"/>
  <c r="O234" i="29" s="1"/>
  <c r="H234" i="29"/>
  <c r="I234" i="29" s="1"/>
  <c r="N230" i="29"/>
  <c r="O230" i="29" s="1"/>
  <c r="P230" i="29"/>
  <c r="Q230" i="29" s="1"/>
  <c r="L230" i="29"/>
  <c r="M230" i="29" s="1"/>
  <c r="K230" i="29"/>
  <c r="H230" i="29"/>
  <c r="I230" i="29" s="1"/>
  <c r="S262" i="29"/>
  <c r="E252" i="29"/>
  <c r="B252" i="29"/>
  <c r="S255" i="29"/>
  <c r="E245" i="29"/>
  <c r="B245" i="29"/>
  <c r="N243" i="29"/>
  <c r="O243" i="29" s="1"/>
  <c r="H243" i="29"/>
  <c r="I243" i="29" s="1"/>
  <c r="P243" i="29"/>
  <c r="Q243" i="29" s="1"/>
  <c r="L243" i="29"/>
  <c r="M243" i="29" s="1"/>
  <c r="S246" i="29"/>
  <c r="E236" i="29"/>
  <c r="B236" i="29"/>
  <c r="S263" i="29"/>
  <c r="E253" i="29"/>
  <c r="B253" i="29"/>
  <c r="F272" i="30"/>
  <c r="C272" i="30"/>
  <c r="F279" i="30"/>
  <c r="C279" i="30"/>
  <c r="F283" i="30"/>
  <c r="C283" i="30"/>
  <c r="F280" i="30"/>
  <c r="C280" i="30"/>
  <c r="F275" i="30"/>
  <c r="C275" i="30"/>
  <c r="F271" i="30"/>
  <c r="C271" i="30"/>
  <c r="F284" i="30"/>
  <c r="C284" i="30"/>
  <c r="F268" i="30"/>
  <c r="C268" i="30"/>
  <c r="F277" i="30"/>
  <c r="C277" i="30"/>
  <c r="F276" i="30"/>
  <c r="C276" i="30"/>
  <c r="B285" i="30"/>
  <c r="B282" i="30"/>
  <c r="B281" i="30"/>
  <c r="B289" i="30"/>
  <c r="B294" i="30"/>
  <c r="B293" i="30"/>
  <c r="B278" i="30"/>
  <c r="B287" i="30"/>
  <c r="B290" i="30"/>
  <c r="B286" i="30"/>
  <c r="AE368" i="28" l="1"/>
  <c r="W2988" i="30"/>
  <c r="V290" i="30"/>
  <c r="O290" i="30"/>
  <c r="H290" i="30"/>
  <c r="G290" i="30"/>
  <c r="V294" i="30"/>
  <c r="O294" i="30"/>
  <c r="H294" i="30"/>
  <c r="G294" i="30"/>
  <c r="V285" i="30"/>
  <c r="O285" i="30"/>
  <c r="H285" i="30"/>
  <c r="G285" i="30"/>
  <c r="V287" i="30"/>
  <c r="O287" i="30"/>
  <c r="G287" i="30"/>
  <c r="H287" i="30"/>
  <c r="V278" i="30"/>
  <c r="O278" i="30"/>
  <c r="H278" i="30"/>
  <c r="G278" i="30"/>
  <c r="V281" i="30"/>
  <c r="O281" i="30"/>
  <c r="H281" i="30"/>
  <c r="G281" i="30"/>
  <c r="V289" i="30"/>
  <c r="O289" i="30"/>
  <c r="H289" i="30"/>
  <c r="G289" i="30"/>
  <c r="V286" i="30"/>
  <c r="O286" i="30"/>
  <c r="H286" i="30"/>
  <c r="G286" i="30"/>
  <c r="V293" i="30"/>
  <c r="O293" i="30"/>
  <c r="H293" i="30"/>
  <c r="G293" i="30"/>
  <c r="V282" i="30"/>
  <c r="O282" i="30"/>
  <c r="H282" i="30"/>
  <c r="G282" i="30"/>
  <c r="F63" i="39"/>
  <c r="G60" i="39"/>
  <c r="F64" i="39"/>
  <c r="G61" i="39"/>
  <c r="J236" i="29"/>
  <c r="R236" i="29"/>
  <c r="J245" i="29"/>
  <c r="K245" i="29" s="1"/>
  <c r="R245" i="29"/>
  <c r="J253" i="29"/>
  <c r="K253" i="29" s="1"/>
  <c r="R253" i="29"/>
  <c r="J240" i="29"/>
  <c r="K240" i="29" s="1"/>
  <c r="R240" i="29"/>
  <c r="J241" i="29"/>
  <c r="R241" i="29"/>
  <c r="J252" i="29"/>
  <c r="K252" i="29" s="1"/>
  <c r="R252" i="29"/>
  <c r="J237" i="29"/>
  <c r="K237" i="29" s="1"/>
  <c r="R237" i="29"/>
  <c r="J244" i="29"/>
  <c r="K244" i="29" s="1"/>
  <c r="R244" i="29"/>
  <c r="J248" i="29"/>
  <c r="K248" i="29" s="1"/>
  <c r="R248" i="29"/>
  <c r="J249" i="29"/>
  <c r="K249" i="29" s="1"/>
  <c r="R249" i="29"/>
  <c r="R282" i="30"/>
  <c r="N282" i="30"/>
  <c r="R289" i="30"/>
  <c r="N289" i="30"/>
  <c r="R293" i="30"/>
  <c r="N293" i="30"/>
  <c r="R286" i="30"/>
  <c r="N286" i="30"/>
  <c r="R290" i="30"/>
  <c r="N290" i="30"/>
  <c r="R294" i="30"/>
  <c r="N294" i="30"/>
  <c r="R285" i="30"/>
  <c r="N285" i="30"/>
  <c r="R287" i="30"/>
  <c r="N287" i="30"/>
  <c r="R278" i="30"/>
  <c r="N278" i="30"/>
  <c r="R281" i="30"/>
  <c r="N281" i="30"/>
  <c r="N241" i="29"/>
  <c r="O241" i="29" s="1"/>
  <c r="P241" i="29"/>
  <c r="Q241" i="29" s="1"/>
  <c r="L241" i="29"/>
  <c r="M241" i="29" s="1"/>
  <c r="H241" i="29"/>
  <c r="I241" i="29" s="1"/>
  <c r="K241" i="29"/>
  <c r="S261" i="29"/>
  <c r="E251" i="29"/>
  <c r="B251" i="29"/>
  <c r="P252" i="29"/>
  <c r="Q252" i="29" s="1"/>
  <c r="H252" i="29"/>
  <c r="I252" i="29" s="1"/>
  <c r="N252" i="29"/>
  <c r="O252" i="29" s="1"/>
  <c r="L252" i="29"/>
  <c r="M252" i="29" s="1"/>
  <c r="N253" i="29"/>
  <c r="O253" i="29" s="1"/>
  <c r="H253" i="29"/>
  <c r="I253" i="29" s="1"/>
  <c r="L253" i="29"/>
  <c r="M253" i="29" s="1"/>
  <c r="P253" i="29"/>
  <c r="Q253" i="29" s="1"/>
  <c r="S264" i="29"/>
  <c r="E254" i="29"/>
  <c r="B254" i="29"/>
  <c r="S257" i="29"/>
  <c r="E247" i="29"/>
  <c r="B247" i="29"/>
  <c r="S272" i="29"/>
  <c r="E262" i="29"/>
  <c r="B262" i="29"/>
  <c r="S256" i="29"/>
  <c r="E246" i="29"/>
  <c r="B246" i="29"/>
  <c r="S265" i="29"/>
  <c r="E255" i="29"/>
  <c r="B255" i="29"/>
  <c r="S260" i="29"/>
  <c r="E250" i="29"/>
  <c r="B250" i="29"/>
  <c r="S268" i="29"/>
  <c r="E258" i="29"/>
  <c r="B258" i="29"/>
  <c r="S269" i="29"/>
  <c r="B259" i="29"/>
  <c r="E259" i="29"/>
  <c r="L244" i="29"/>
  <c r="M244" i="29" s="1"/>
  <c r="P244" i="29"/>
  <c r="Q244" i="29" s="1"/>
  <c r="H244" i="29"/>
  <c r="I244" i="29" s="1"/>
  <c r="N244" i="29"/>
  <c r="O244" i="29" s="1"/>
  <c r="L237" i="29"/>
  <c r="M237" i="29" s="1"/>
  <c r="P237" i="29"/>
  <c r="Q237" i="29" s="1"/>
  <c r="H237" i="29"/>
  <c r="I237" i="29" s="1"/>
  <c r="N237" i="29"/>
  <c r="O237" i="29" s="1"/>
  <c r="S273" i="29"/>
  <c r="E263" i="29"/>
  <c r="B263" i="29"/>
  <c r="P236" i="29"/>
  <c r="Q236" i="29" s="1"/>
  <c r="H236" i="29"/>
  <c r="I236" i="29" s="1"/>
  <c r="N236" i="29"/>
  <c r="O236" i="29" s="1"/>
  <c r="L236" i="29"/>
  <c r="M236" i="29" s="1"/>
  <c r="K236" i="29"/>
  <c r="P245" i="29"/>
  <c r="Q245" i="29" s="1"/>
  <c r="L245" i="29"/>
  <c r="M245" i="29" s="1"/>
  <c r="N245" i="29"/>
  <c r="O245" i="29" s="1"/>
  <c r="H245" i="29"/>
  <c r="I245" i="29" s="1"/>
  <c r="N240" i="29"/>
  <c r="O240" i="29" s="1"/>
  <c r="L240" i="29"/>
  <c r="M240" i="29" s="1"/>
  <c r="P240" i="29"/>
  <c r="Q240" i="29" s="1"/>
  <c r="H240" i="29"/>
  <c r="I240" i="29" s="1"/>
  <c r="P248" i="29"/>
  <c r="Q248" i="29" s="1"/>
  <c r="H248" i="29"/>
  <c r="I248" i="29" s="1"/>
  <c r="N248" i="29"/>
  <c r="O248" i="29" s="1"/>
  <c r="L248" i="29"/>
  <c r="M248" i="29" s="1"/>
  <c r="P249" i="29"/>
  <c r="Q249" i="29" s="1"/>
  <c r="N249" i="29"/>
  <c r="O249" i="29" s="1"/>
  <c r="L249" i="29"/>
  <c r="M249" i="29" s="1"/>
  <c r="H249" i="29"/>
  <c r="I249" i="29" s="1"/>
  <c r="F287" i="30"/>
  <c r="C287" i="30"/>
  <c r="F282" i="30"/>
  <c r="C282" i="30"/>
  <c r="F290" i="30"/>
  <c r="C290" i="30"/>
  <c r="F294" i="30"/>
  <c r="C294" i="30"/>
  <c r="F286" i="30"/>
  <c r="C286" i="30"/>
  <c r="F289" i="30"/>
  <c r="C289" i="30"/>
  <c r="F293" i="30"/>
  <c r="C293" i="30"/>
  <c r="F278" i="30"/>
  <c r="C278" i="30"/>
  <c r="F281" i="30"/>
  <c r="C281" i="30"/>
  <c r="F285" i="30"/>
  <c r="C285" i="30"/>
  <c r="B299" i="30"/>
  <c r="B292" i="30"/>
  <c r="B303" i="30"/>
  <c r="B296" i="30"/>
  <c r="B297" i="30"/>
  <c r="B300" i="30"/>
  <c r="B288" i="30"/>
  <c r="B304" i="30"/>
  <c r="B291" i="30"/>
  <c r="B295" i="30"/>
  <c r="AE369" i="28" l="1"/>
  <c r="W2998" i="30"/>
  <c r="V304" i="30"/>
  <c r="O304" i="30"/>
  <c r="G304" i="30"/>
  <c r="H304" i="30"/>
  <c r="V296" i="30"/>
  <c r="O296" i="30"/>
  <c r="G296" i="30"/>
  <c r="H296" i="30"/>
  <c r="V291" i="30"/>
  <c r="O291" i="30"/>
  <c r="H291" i="30"/>
  <c r="G291" i="30"/>
  <c r="V297" i="30"/>
  <c r="O297" i="30"/>
  <c r="H297" i="30"/>
  <c r="G297" i="30"/>
  <c r="V299" i="30"/>
  <c r="O299" i="30"/>
  <c r="H299" i="30"/>
  <c r="G299" i="30"/>
  <c r="V288" i="30"/>
  <c r="O288" i="30"/>
  <c r="G288" i="30"/>
  <c r="H288" i="30"/>
  <c r="V303" i="30"/>
  <c r="O303" i="30"/>
  <c r="H303" i="30"/>
  <c r="G303" i="30"/>
  <c r="V295" i="30"/>
  <c r="O295" i="30"/>
  <c r="H295" i="30"/>
  <c r="G295" i="30"/>
  <c r="V300" i="30"/>
  <c r="O300" i="30"/>
  <c r="H300" i="30"/>
  <c r="G300" i="30"/>
  <c r="V292" i="30"/>
  <c r="O292" i="30"/>
  <c r="H292" i="30"/>
  <c r="G292" i="30"/>
  <c r="F67" i="39"/>
  <c r="G64" i="39"/>
  <c r="F66" i="39"/>
  <c r="G63" i="39"/>
  <c r="J250" i="29"/>
  <c r="K250" i="29" s="1"/>
  <c r="R250" i="29"/>
  <c r="J247" i="29"/>
  <c r="K247" i="29" s="1"/>
  <c r="R247" i="29"/>
  <c r="J251" i="29"/>
  <c r="K251" i="29" s="1"/>
  <c r="R251" i="29"/>
  <c r="J263" i="29"/>
  <c r="R263" i="29"/>
  <c r="J258" i="29"/>
  <c r="K258" i="29" s="1"/>
  <c r="R258" i="29"/>
  <c r="J262" i="29"/>
  <c r="K262" i="29" s="1"/>
  <c r="R262" i="29"/>
  <c r="J246" i="29"/>
  <c r="K246" i="29" s="1"/>
  <c r="R246" i="29"/>
  <c r="J259" i="29"/>
  <c r="K259" i="29" s="1"/>
  <c r="R259" i="29"/>
  <c r="J255" i="29"/>
  <c r="K255" i="29" s="1"/>
  <c r="R255" i="29"/>
  <c r="J254" i="29"/>
  <c r="K254" i="29" s="1"/>
  <c r="R254" i="29"/>
  <c r="R300" i="30"/>
  <c r="N300" i="30"/>
  <c r="R292" i="30"/>
  <c r="N292" i="30"/>
  <c r="R304" i="30"/>
  <c r="N304" i="30"/>
  <c r="R296" i="30"/>
  <c r="N296" i="30"/>
  <c r="R291" i="30"/>
  <c r="N291" i="30"/>
  <c r="R297" i="30"/>
  <c r="N297" i="30"/>
  <c r="R299" i="30"/>
  <c r="N299" i="30"/>
  <c r="R295" i="30"/>
  <c r="N295" i="30"/>
  <c r="R288" i="30"/>
  <c r="N288" i="30"/>
  <c r="R303" i="30"/>
  <c r="N303" i="30"/>
  <c r="N251" i="29"/>
  <c r="O251" i="29" s="1"/>
  <c r="H251" i="29"/>
  <c r="I251" i="29" s="1"/>
  <c r="P251" i="29"/>
  <c r="Q251" i="29" s="1"/>
  <c r="L251" i="29"/>
  <c r="M251" i="29" s="1"/>
  <c r="B261" i="29"/>
  <c r="S271" i="29"/>
  <c r="E261" i="29"/>
  <c r="S283" i="29"/>
  <c r="E273" i="29"/>
  <c r="B273" i="29"/>
  <c r="N259" i="29"/>
  <c r="O259" i="29" s="1"/>
  <c r="H259" i="29"/>
  <c r="I259" i="29" s="1"/>
  <c r="P259" i="29"/>
  <c r="Q259" i="29" s="1"/>
  <c r="L259" i="29"/>
  <c r="M259" i="29" s="1"/>
  <c r="S278" i="29"/>
  <c r="E268" i="29"/>
  <c r="B268" i="29"/>
  <c r="S266" i="29"/>
  <c r="E256" i="29"/>
  <c r="B256" i="29"/>
  <c r="N247" i="29"/>
  <c r="O247" i="29" s="1"/>
  <c r="L247" i="29"/>
  <c r="M247" i="29" s="1"/>
  <c r="P247" i="29"/>
  <c r="Q247" i="29" s="1"/>
  <c r="H247" i="29"/>
  <c r="I247" i="29" s="1"/>
  <c r="S279" i="29"/>
  <c r="E269" i="29"/>
  <c r="B269" i="29"/>
  <c r="L250" i="29"/>
  <c r="M250" i="29" s="1"/>
  <c r="P250" i="29"/>
  <c r="Q250" i="29" s="1"/>
  <c r="N250" i="29"/>
  <c r="O250" i="29" s="1"/>
  <c r="H250" i="29"/>
  <c r="I250" i="29" s="1"/>
  <c r="S275" i="29"/>
  <c r="E265" i="29"/>
  <c r="B265" i="29"/>
  <c r="N262" i="29"/>
  <c r="O262" i="29" s="1"/>
  <c r="H262" i="29"/>
  <c r="I262" i="29" s="1"/>
  <c r="P262" i="29"/>
  <c r="Q262" i="29" s="1"/>
  <c r="L262" i="29"/>
  <c r="M262" i="29" s="1"/>
  <c r="S274" i="29"/>
  <c r="E264" i="29"/>
  <c r="B264" i="29"/>
  <c r="N263" i="29"/>
  <c r="O263" i="29" s="1"/>
  <c r="K263" i="29"/>
  <c r="L263" i="29"/>
  <c r="M263" i="29" s="1"/>
  <c r="H263" i="29"/>
  <c r="I263" i="29" s="1"/>
  <c r="P263" i="29"/>
  <c r="Q263" i="29" s="1"/>
  <c r="P258" i="29"/>
  <c r="Q258" i="29" s="1"/>
  <c r="H258" i="29"/>
  <c r="I258" i="29" s="1"/>
  <c r="N258" i="29"/>
  <c r="O258" i="29" s="1"/>
  <c r="L258" i="29"/>
  <c r="M258" i="29" s="1"/>
  <c r="N246" i="29"/>
  <c r="O246" i="29" s="1"/>
  <c r="H246" i="29"/>
  <c r="I246" i="29" s="1"/>
  <c r="P246" i="29"/>
  <c r="Q246" i="29" s="1"/>
  <c r="L246" i="29"/>
  <c r="M246" i="29" s="1"/>
  <c r="S267" i="29"/>
  <c r="E257" i="29"/>
  <c r="B257" i="29"/>
  <c r="S270" i="29"/>
  <c r="E260" i="29"/>
  <c r="B260" i="29"/>
  <c r="L255" i="29"/>
  <c r="M255" i="29" s="1"/>
  <c r="P255" i="29"/>
  <c r="Q255" i="29" s="1"/>
  <c r="H255" i="29"/>
  <c r="I255" i="29" s="1"/>
  <c r="N255" i="29"/>
  <c r="O255" i="29" s="1"/>
  <c r="S282" i="29"/>
  <c r="B272" i="29"/>
  <c r="E272" i="29"/>
  <c r="H254" i="29"/>
  <c r="I254" i="29" s="1"/>
  <c r="P254" i="29"/>
  <c r="Q254" i="29" s="1"/>
  <c r="N254" i="29"/>
  <c r="O254" i="29" s="1"/>
  <c r="L254" i="29"/>
  <c r="M254" i="29" s="1"/>
  <c r="F295" i="30"/>
  <c r="C295" i="30"/>
  <c r="F300" i="30"/>
  <c r="C300" i="30"/>
  <c r="F292" i="30"/>
  <c r="C292" i="30"/>
  <c r="F288" i="30"/>
  <c r="C288" i="30"/>
  <c r="F303" i="30"/>
  <c r="C303" i="30"/>
  <c r="F304" i="30"/>
  <c r="C304" i="30"/>
  <c r="F296" i="30"/>
  <c r="C296" i="30"/>
  <c r="F291" i="30"/>
  <c r="C291" i="30"/>
  <c r="F297" i="30"/>
  <c r="C297" i="30"/>
  <c r="F299" i="30"/>
  <c r="C299" i="30"/>
  <c r="B305" i="30"/>
  <c r="B314" i="30"/>
  <c r="B310" i="30"/>
  <c r="B306" i="30"/>
  <c r="B302" i="30"/>
  <c r="B301" i="30"/>
  <c r="B298" i="30"/>
  <c r="B307" i="30"/>
  <c r="B313" i="30"/>
  <c r="B309" i="30"/>
  <c r="AE370" i="28" l="1"/>
  <c r="W3008" i="30"/>
  <c r="V298" i="30"/>
  <c r="O298" i="30"/>
  <c r="H298" i="30"/>
  <c r="G298" i="30"/>
  <c r="V310" i="30"/>
  <c r="O310" i="30"/>
  <c r="H310" i="30"/>
  <c r="G310" i="30"/>
  <c r="V309" i="30"/>
  <c r="O309" i="30"/>
  <c r="H309" i="30"/>
  <c r="G309" i="30"/>
  <c r="V301" i="30"/>
  <c r="O301" i="30"/>
  <c r="H301" i="30"/>
  <c r="G301" i="30"/>
  <c r="V314" i="30"/>
  <c r="O314" i="30"/>
  <c r="H314" i="30"/>
  <c r="G314" i="30"/>
  <c r="V313" i="30"/>
  <c r="O313" i="30"/>
  <c r="H313" i="30"/>
  <c r="G313" i="30"/>
  <c r="V302" i="30"/>
  <c r="O302" i="30"/>
  <c r="H302" i="30"/>
  <c r="G302" i="30"/>
  <c r="V305" i="30"/>
  <c r="O305" i="30"/>
  <c r="H305" i="30"/>
  <c r="G305" i="30"/>
  <c r="V306" i="30"/>
  <c r="O306" i="30"/>
  <c r="H306" i="30"/>
  <c r="G306" i="30"/>
  <c r="V307" i="30"/>
  <c r="H307" i="30"/>
  <c r="O307" i="30"/>
  <c r="G307" i="30"/>
  <c r="F69" i="39"/>
  <c r="G66" i="39"/>
  <c r="F70" i="39"/>
  <c r="G67" i="39"/>
  <c r="J257" i="29"/>
  <c r="K257" i="29" s="1"/>
  <c r="R257" i="29"/>
  <c r="J260" i="29"/>
  <c r="K260" i="29" s="1"/>
  <c r="R260" i="29"/>
  <c r="J268" i="29"/>
  <c r="K268" i="29" s="1"/>
  <c r="R268" i="29"/>
  <c r="J273" i="29"/>
  <c r="K273" i="29" s="1"/>
  <c r="R273" i="29"/>
  <c r="J272" i="29"/>
  <c r="K272" i="29" s="1"/>
  <c r="R272" i="29"/>
  <c r="J264" i="29"/>
  <c r="K264" i="29" s="1"/>
  <c r="R264" i="29"/>
  <c r="J265" i="29"/>
  <c r="K265" i="29" s="1"/>
  <c r="R265" i="29"/>
  <c r="J269" i="29"/>
  <c r="R269" i="29"/>
  <c r="J256" i="29"/>
  <c r="K256" i="29" s="1"/>
  <c r="R256" i="29"/>
  <c r="J261" i="29"/>
  <c r="K261" i="29" s="1"/>
  <c r="R261" i="29"/>
  <c r="R309" i="30"/>
  <c r="N309" i="30"/>
  <c r="R301" i="30"/>
  <c r="N301" i="30"/>
  <c r="R314" i="30"/>
  <c r="N314" i="30"/>
  <c r="R307" i="30"/>
  <c r="N307" i="30"/>
  <c r="R306" i="30"/>
  <c r="N306" i="30"/>
  <c r="R313" i="30"/>
  <c r="N313" i="30"/>
  <c r="R302" i="30"/>
  <c r="N302" i="30"/>
  <c r="R305" i="30"/>
  <c r="N305" i="30"/>
  <c r="R298" i="30"/>
  <c r="N298" i="30"/>
  <c r="R310" i="30"/>
  <c r="N310" i="30"/>
  <c r="S281" i="29"/>
  <c r="B271" i="29"/>
  <c r="E271" i="29"/>
  <c r="P261" i="29"/>
  <c r="Q261" i="29" s="1"/>
  <c r="N261" i="29"/>
  <c r="O261" i="29" s="1"/>
  <c r="L261" i="29"/>
  <c r="M261" i="29" s="1"/>
  <c r="H261" i="29"/>
  <c r="I261" i="29" s="1"/>
  <c r="S289" i="29"/>
  <c r="B279" i="29"/>
  <c r="E279" i="29"/>
  <c r="S276" i="29"/>
  <c r="E266" i="29"/>
  <c r="B266" i="29"/>
  <c r="H264" i="29"/>
  <c r="I264" i="29" s="1"/>
  <c r="P264" i="29"/>
  <c r="Q264" i="29" s="1"/>
  <c r="N264" i="29"/>
  <c r="O264" i="29" s="1"/>
  <c r="L264" i="29"/>
  <c r="M264" i="29" s="1"/>
  <c r="P265" i="29"/>
  <c r="Q265" i="29" s="1"/>
  <c r="N265" i="29"/>
  <c r="O265" i="29" s="1"/>
  <c r="L265" i="29"/>
  <c r="M265" i="29" s="1"/>
  <c r="H265" i="29"/>
  <c r="I265" i="29" s="1"/>
  <c r="P268" i="29"/>
  <c r="Q268" i="29" s="1"/>
  <c r="N268" i="29"/>
  <c r="O268" i="29" s="1"/>
  <c r="L268" i="29"/>
  <c r="M268" i="29" s="1"/>
  <c r="H268" i="29"/>
  <c r="I268" i="29" s="1"/>
  <c r="L273" i="29"/>
  <c r="M273" i="29" s="1"/>
  <c r="H273" i="29"/>
  <c r="I273" i="29" s="1"/>
  <c r="P273" i="29"/>
  <c r="Q273" i="29" s="1"/>
  <c r="N273" i="29"/>
  <c r="O273" i="29" s="1"/>
  <c r="L260" i="29"/>
  <c r="M260" i="29" s="1"/>
  <c r="H260" i="29"/>
  <c r="I260" i="29" s="1"/>
  <c r="P260" i="29"/>
  <c r="Q260" i="29" s="1"/>
  <c r="N260" i="29"/>
  <c r="O260" i="29" s="1"/>
  <c r="N272" i="29"/>
  <c r="O272" i="29" s="1"/>
  <c r="L272" i="29"/>
  <c r="M272" i="29" s="1"/>
  <c r="P272" i="29"/>
  <c r="Q272" i="29" s="1"/>
  <c r="H272" i="29"/>
  <c r="I272" i="29" s="1"/>
  <c r="S277" i="29"/>
  <c r="E267" i="29"/>
  <c r="B267" i="29"/>
  <c r="H269" i="29"/>
  <c r="I269" i="29" s="1"/>
  <c r="N269" i="29"/>
  <c r="O269" i="29" s="1"/>
  <c r="K269" i="29"/>
  <c r="P269" i="29"/>
  <c r="Q269" i="29" s="1"/>
  <c r="L269" i="29"/>
  <c r="M269" i="29" s="1"/>
  <c r="N256" i="29"/>
  <c r="O256" i="29" s="1"/>
  <c r="L256" i="29"/>
  <c r="M256" i="29" s="1"/>
  <c r="H256" i="29"/>
  <c r="I256" i="29" s="1"/>
  <c r="P256" i="29"/>
  <c r="Q256" i="29" s="1"/>
  <c r="N257" i="29"/>
  <c r="O257" i="29" s="1"/>
  <c r="L257" i="29"/>
  <c r="M257" i="29" s="1"/>
  <c r="H257" i="29"/>
  <c r="I257" i="29" s="1"/>
  <c r="P257" i="29"/>
  <c r="Q257" i="29" s="1"/>
  <c r="S292" i="29"/>
  <c r="E282" i="29"/>
  <c r="B282" i="29"/>
  <c r="S280" i="29"/>
  <c r="E270" i="29"/>
  <c r="B270" i="29"/>
  <c r="S284" i="29"/>
  <c r="E274" i="29"/>
  <c r="B274" i="29"/>
  <c r="S285" i="29"/>
  <c r="E275" i="29"/>
  <c r="B275" i="29"/>
  <c r="S288" i="29"/>
  <c r="E278" i="29"/>
  <c r="B278" i="29"/>
  <c r="S293" i="29"/>
  <c r="E283" i="29"/>
  <c r="B283" i="29"/>
  <c r="F307" i="30"/>
  <c r="C307" i="30"/>
  <c r="F309" i="30"/>
  <c r="C309" i="30"/>
  <c r="F306" i="30"/>
  <c r="C306" i="30"/>
  <c r="F313" i="30"/>
  <c r="C313" i="30"/>
  <c r="F310" i="30"/>
  <c r="C310" i="30"/>
  <c r="F301" i="30"/>
  <c r="C301" i="30"/>
  <c r="F314" i="30"/>
  <c r="C314" i="30"/>
  <c r="F298" i="30"/>
  <c r="C298" i="30"/>
  <c r="F302" i="30"/>
  <c r="C302" i="30"/>
  <c r="F305" i="30"/>
  <c r="C305" i="30"/>
  <c r="B319" i="30"/>
  <c r="B317" i="30"/>
  <c r="B311" i="30"/>
  <c r="B316" i="30"/>
  <c r="B324" i="30"/>
  <c r="B323" i="30"/>
  <c r="B308" i="30"/>
  <c r="B312" i="30"/>
  <c r="B320" i="30"/>
  <c r="B315" i="30"/>
  <c r="AE371" i="28" l="1"/>
  <c r="W3018" i="30"/>
  <c r="V320" i="30"/>
  <c r="O320" i="30"/>
  <c r="G320" i="30"/>
  <c r="H320" i="30"/>
  <c r="V324" i="30"/>
  <c r="O324" i="30"/>
  <c r="H324" i="30"/>
  <c r="G324" i="30"/>
  <c r="V319" i="30"/>
  <c r="O319" i="30"/>
  <c r="H319" i="30"/>
  <c r="G319" i="30"/>
  <c r="V323" i="30"/>
  <c r="O323" i="30"/>
  <c r="H323" i="30"/>
  <c r="G323" i="30"/>
  <c r="V316" i="30"/>
  <c r="O316" i="30"/>
  <c r="H316" i="30"/>
  <c r="G316" i="30"/>
  <c r="V312" i="30"/>
  <c r="O312" i="30"/>
  <c r="G312" i="30"/>
  <c r="H312" i="30"/>
  <c r="V308" i="30"/>
  <c r="H308" i="30"/>
  <c r="G308" i="30"/>
  <c r="O308" i="30"/>
  <c r="V311" i="30"/>
  <c r="O311" i="30"/>
  <c r="H311" i="30"/>
  <c r="G311" i="30"/>
  <c r="V315" i="30"/>
  <c r="O315" i="30"/>
  <c r="H315" i="30"/>
  <c r="G315" i="30"/>
  <c r="V317" i="30"/>
  <c r="O317" i="30"/>
  <c r="H317" i="30"/>
  <c r="G317" i="30"/>
  <c r="F73" i="39"/>
  <c r="G70" i="39"/>
  <c r="F72" i="39"/>
  <c r="G69" i="39"/>
  <c r="J274" i="29"/>
  <c r="K274" i="29" s="1"/>
  <c r="R274" i="29"/>
  <c r="J278" i="29"/>
  <c r="R278" i="29"/>
  <c r="J282" i="29"/>
  <c r="K282" i="29" s="1"/>
  <c r="R282" i="29"/>
  <c r="J283" i="29"/>
  <c r="K283" i="29" s="1"/>
  <c r="R283" i="29"/>
  <c r="J270" i="29"/>
  <c r="K270" i="29" s="1"/>
  <c r="R270" i="29"/>
  <c r="J267" i="29"/>
  <c r="K267" i="29" s="1"/>
  <c r="R267" i="29"/>
  <c r="J275" i="29"/>
  <c r="K275" i="29" s="1"/>
  <c r="R275" i="29"/>
  <c r="J266" i="29"/>
  <c r="K266" i="29" s="1"/>
  <c r="R266" i="29"/>
  <c r="J279" i="29"/>
  <c r="K279" i="29" s="1"/>
  <c r="R279" i="29"/>
  <c r="J271" i="29"/>
  <c r="K271" i="29" s="1"/>
  <c r="R271" i="29"/>
  <c r="R315" i="30"/>
  <c r="N315" i="30"/>
  <c r="R323" i="30"/>
  <c r="N323" i="30"/>
  <c r="R317" i="30"/>
  <c r="N317" i="30"/>
  <c r="R312" i="30"/>
  <c r="N312" i="30"/>
  <c r="R316" i="30"/>
  <c r="N316" i="30"/>
  <c r="R308" i="30"/>
  <c r="N308" i="30"/>
  <c r="R311" i="30"/>
  <c r="N311" i="30"/>
  <c r="R320" i="30"/>
  <c r="N320" i="30"/>
  <c r="R324" i="30"/>
  <c r="N324" i="30"/>
  <c r="R319" i="30"/>
  <c r="N319" i="30"/>
  <c r="P271" i="29"/>
  <c r="Q271" i="29" s="1"/>
  <c r="H271" i="29"/>
  <c r="I271" i="29" s="1"/>
  <c r="N271" i="29"/>
  <c r="O271" i="29" s="1"/>
  <c r="L271" i="29"/>
  <c r="M271" i="29" s="1"/>
  <c r="S291" i="29"/>
  <c r="E281" i="29"/>
  <c r="B281" i="29"/>
  <c r="L283" i="29"/>
  <c r="M283" i="29" s="1"/>
  <c r="N283" i="29"/>
  <c r="O283" i="29" s="1"/>
  <c r="H283" i="29"/>
  <c r="I283" i="29" s="1"/>
  <c r="P283" i="29"/>
  <c r="Q283" i="29" s="1"/>
  <c r="S295" i="29"/>
  <c r="E285" i="29"/>
  <c r="B285" i="29"/>
  <c r="L270" i="29"/>
  <c r="M270" i="29" s="1"/>
  <c r="H270" i="29"/>
  <c r="I270" i="29" s="1"/>
  <c r="P270" i="29"/>
  <c r="Q270" i="29" s="1"/>
  <c r="N270" i="29"/>
  <c r="O270" i="29" s="1"/>
  <c r="S286" i="29"/>
  <c r="E276" i="29"/>
  <c r="B276" i="29"/>
  <c r="L267" i="29"/>
  <c r="M267" i="29" s="1"/>
  <c r="N267" i="29"/>
  <c r="O267" i="29" s="1"/>
  <c r="H267" i="29"/>
  <c r="I267" i="29" s="1"/>
  <c r="P267" i="29"/>
  <c r="Q267" i="29" s="1"/>
  <c r="S298" i="29"/>
  <c r="B288" i="29"/>
  <c r="E288" i="29"/>
  <c r="P274" i="29"/>
  <c r="Q274" i="29" s="1"/>
  <c r="L274" i="29"/>
  <c r="M274" i="29" s="1"/>
  <c r="H274" i="29"/>
  <c r="I274" i="29" s="1"/>
  <c r="N274" i="29"/>
  <c r="O274" i="29" s="1"/>
  <c r="S302" i="29"/>
  <c r="E292" i="29"/>
  <c r="B292" i="29"/>
  <c r="S287" i="29"/>
  <c r="E277" i="29"/>
  <c r="B277" i="29"/>
  <c r="L266" i="29"/>
  <c r="M266" i="29" s="1"/>
  <c r="H266" i="29"/>
  <c r="I266" i="29" s="1"/>
  <c r="P266" i="29"/>
  <c r="Q266" i="29" s="1"/>
  <c r="N266" i="29"/>
  <c r="O266" i="29" s="1"/>
  <c r="N279" i="29"/>
  <c r="O279" i="29" s="1"/>
  <c r="L279" i="29"/>
  <c r="M279" i="29" s="1"/>
  <c r="P279" i="29"/>
  <c r="Q279" i="29" s="1"/>
  <c r="H279" i="29"/>
  <c r="I279" i="29" s="1"/>
  <c r="S303" i="29"/>
  <c r="E293" i="29"/>
  <c r="B293" i="29"/>
  <c r="N275" i="29"/>
  <c r="O275" i="29" s="1"/>
  <c r="H275" i="29"/>
  <c r="I275" i="29" s="1"/>
  <c r="P275" i="29"/>
  <c r="Q275" i="29" s="1"/>
  <c r="L275" i="29"/>
  <c r="M275" i="29" s="1"/>
  <c r="S290" i="29"/>
  <c r="B280" i="29"/>
  <c r="E280" i="29"/>
  <c r="N278" i="29"/>
  <c r="O278" i="29" s="1"/>
  <c r="L278" i="29"/>
  <c r="M278" i="29" s="1"/>
  <c r="K278" i="29"/>
  <c r="H278" i="29"/>
  <c r="I278" i="29" s="1"/>
  <c r="P278" i="29"/>
  <c r="Q278" i="29" s="1"/>
  <c r="S294" i="29"/>
  <c r="B284" i="29"/>
  <c r="E284" i="29"/>
  <c r="L282" i="29"/>
  <c r="M282" i="29" s="1"/>
  <c r="N282" i="29"/>
  <c r="O282" i="29" s="1"/>
  <c r="H282" i="29"/>
  <c r="I282" i="29" s="1"/>
  <c r="P282" i="29"/>
  <c r="Q282" i="29" s="1"/>
  <c r="S299" i="29"/>
  <c r="E289" i="29"/>
  <c r="B289" i="29"/>
  <c r="F323" i="30"/>
  <c r="C323" i="30"/>
  <c r="F315" i="30"/>
  <c r="C315" i="30"/>
  <c r="F316" i="30"/>
  <c r="C316" i="30"/>
  <c r="F320" i="30"/>
  <c r="C320" i="30"/>
  <c r="F324" i="30"/>
  <c r="C324" i="30"/>
  <c r="F319" i="30"/>
  <c r="C319" i="30"/>
  <c r="F312" i="30"/>
  <c r="C312" i="30"/>
  <c r="F317" i="30"/>
  <c r="C317" i="30"/>
  <c r="F308" i="30"/>
  <c r="C308" i="30"/>
  <c r="F311" i="30"/>
  <c r="C311" i="30"/>
  <c r="B325" i="30"/>
  <c r="B322" i="30"/>
  <c r="B333" i="30"/>
  <c r="B326" i="30"/>
  <c r="B327" i="30"/>
  <c r="B330" i="30"/>
  <c r="B318" i="30"/>
  <c r="B334" i="30"/>
  <c r="B321" i="30"/>
  <c r="B329" i="30"/>
  <c r="AE372" i="28" l="1"/>
  <c r="W3028" i="30"/>
  <c r="V327" i="30"/>
  <c r="O327" i="30"/>
  <c r="H327" i="30"/>
  <c r="G327" i="30"/>
  <c r="V325" i="30"/>
  <c r="O325" i="30"/>
  <c r="H325" i="30"/>
  <c r="G325" i="30"/>
  <c r="V321" i="30"/>
  <c r="O321" i="30"/>
  <c r="H321" i="30"/>
  <c r="G321" i="30"/>
  <c r="V334" i="30"/>
  <c r="O334" i="30"/>
  <c r="H334" i="30"/>
  <c r="G334" i="30"/>
  <c r="V326" i="30"/>
  <c r="O326" i="30"/>
  <c r="H326" i="30"/>
  <c r="G326" i="30"/>
  <c r="V329" i="30"/>
  <c r="O329" i="30"/>
  <c r="H329" i="30"/>
  <c r="G329" i="30"/>
  <c r="V330" i="30"/>
  <c r="O330" i="30"/>
  <c r="H330" i="30"/>
  <c r="G330" i="30"/>
  <c r="V322" i="30"/>
  <c r="O322" i="30"/>
  <c r="H322" i="30"/>
  <c r="G322" i="30"/>
  <c r="V318" i="30"/>
  <c r="O318" i="30"/>
  <c r="H318" i="30"/>
  <c r="G318" i="30"/>
  <c r="V333" i="30"/>
  <c r="O333" i="30"/>
  <c r="H333" i="30"/>
  <c r="G333" i="30"/>
  <c r="F75" i="39"/>
  <c r="G72" i="39"/>
  <c r="F76" i="39"/>
  <c r="G73" i="39"/>
  <c r="J289" i="29"/>
  <c r="K289" i="29" s="1"/>
  <c r="R289" i="29"/>
  <c r="J293" i="29"/>
  <c r="K293" i="29" s="1"/>
  <c r="R293" i="29"/>
  <c r="J292" i="29"/>
  <c r="K292" i="29" s="1"/>
  <c r="R292" i="29"/>
  <c r="J276" i="29"/>
  <c r="K276" i="29" s="1"/>
  <c r="R276" i="29"/>
  <c r="J285" i="29"/>
  <c r="K285" i="29" s="1"/>
  <c r="R285" i="29"/>
  <c r="J281" i="29"/>
  <c r="K281" i="29" s="1"/>
  <c r="R281" i="29"/>
  <c r="J277" i="29"/>
  <c r="K277" i="29" s="1"/>
  <c r="R277" i="29"/>
  <c r="J284" i="29"/>
  <c r="K284" i="29" s="1"/>
  <c r="R284" i="29"/>
  <c r="J280" i="29"/>
  <c r="K280" i="29" s="1"/>
  <c r="R280" i="29"/>
  <c r="J288" i="29"/>
  <c r="K288" i="29" s="1"/>
  <c r="R288" i="29"/>
  <c r="R329" i="30"/>
  <c r="N329" i="30"/>
  <c r="R326" i="30"/>
  <c r="N326" i="30"/>
  <c r="R330" i="30"/>
  <c r="N330" i="30"/>
  <c r="R322" i="30"/>
  <c r="N322" i="30"/>
  <c r="R321" i="30"/>
  <c r="N321" i="30"/>
  <c r="R327" i="30"/>
  <c r="N327" i="30"/>
  <c r="R334" i="30"/>
  <c r="N334" i="30"/>
  <c r="R318" i="30"/>
  <c r="N318" i="30"/>
  <c r="R333" i="30"/>
  <c r="N333" i="30"/>
  <c r="R325" i="30"/>
  <c r="N325" i="30"/>
  <c r="H281" i="29"/>
  <c r="I281" i="29" s="1"/>
  <c r="P281" i="29"/>
  <c r="Q281" i="29" s="1"/>
  <c r="N281" i="29"/>
  <c r="O281" i="29" s="1"/>
  <c r="L281" i="29"/>
  <c r="M281" i="29" s="1"/>
  <c r="S301" i="29"/>
  <c r="B291" i="29"/>
  <c r="E291" i="29"/>
  <c r="H280" i="29"/>
  <c r="I280" i="29" s="1"/>
  <c r="P280" i="29"/>
  <c r="Q280" i="29" s="1"/>
  <c r="N280" i="29"/>
  <c r="O280" i="29" s="1"/>
  <c r="L280" i="29"/>
  <c r="M280" i="29" s="1"/>
  <c r="P277" i="29"/>
  <c r="Q277" i="29" s="1"/>
  <c r="L277" i="29"/>
  <c r="M277" i="29" s="1"/>
  <c r="N277" i="29"/>
  <c r="O277" i="29" s="1"/>
  <c r="H277" i="29"/>
  <c r="I277" i="29" s="1"/>
  <c r="L292" i="29"/>
  <c r="M292" i="29" s="1"/>
  <c r="H292" i="29"/>
  <c r="I292" i="29" s="1"/>
  <c r="P292" i="29"/>
  <c r="Q292" i="29" s="1"/>
  <c r="N292" i="29"/>
  <c r="O292" i="29" s="1"/>
  <c r="L276" i="29"/>
  <c r="M276" i="29" s="1"/>
  <c r="H276" i="29"/>
  <c r="I276" i="29" s="1"/>
  <c r="P276" i="29"/>
  <c r="Q276" i="29" s="1"/>
  <c r="N276" i="29"/>
  <c r="O276" i="29" s="1"/>
  <c r="H285" i="29"/>
  <c r="I285" i="29" s="1"/>
  <c r="P285" i="29"/>
  <c r="Q285" i="29" s="1"/>
  <c r="N285" i="29"/>
  <c r="O285" i="29" s="1"/>
  <c r="L285" i="29"/>
  <c r="M285" i="29" s="1"/>
  <c r="N293" i="29"/>
  <c r="O293" i="29" s="1"/>
  <c r="H293" i="29"/>
  <c r="I293" i="29" s="1"/>
  <c r="P293" i="29"/>
  <c r="Q293" i="29" s="1"/>
  <c r="L293" i="29"/>
  <c r="M293" i="29" s="1"/>
  <c r="N289" i="29"/>
  <c r="O289" i="29" s="1"/>
  <c r="P289" i="29"/>
  <c r="Q289" i="29" s="1"/>
  <c r="L289" i="29"/>
  <c r="M289" i="29" s="1"/>
  <c r="H289" i="29"/>
  <c r="I289" i="29" s="1"/>
  <c r="P284" i="29"/>
  <c r="Q284" i="29" s="1"/>
  <c r="N284" i="29"/>
  <c r="O284" i="29" s="1"/>
  <c r="L284" i="29"/>
  <c r="M284" i="29" s="1"/>
  <c r="H284" i="29"/>
  <c r="I284" i="29" s="1"/>
  <c r="S304" i="29"/>
  <c r="E294" i="29"/>
  <c r="B294" i="29"/>
  <c r="S300" i="29"/>
  <c r="E290" i="29"/>
  <c r="B290" i="29"/>
  <c r="S313" i="29"/>
  <c r="E303" i="29"/>
  <c r="B303" i="29"/>
  <c r="N288" i="29"/>
  <c r="O288" i="29" s="1"/>
  <c r="L288" i="29"/>
  <c r="M288" i="29" s="1"/>
  <c r="H288" i="29"/>
  <c r="I288" i="29" s="1"/>
  <c r="P288" i="29"/>
  <c r="Q288" i="29" s="1"/>
  <c r="S309" i="29"/>
  <c r="E299" i="29"/>
  <c r="B299" i="29"/>
  <c r="S297" i="29"/>
  <c r="E287" i="29"/>
  <c r="B287" i="29"/>
  <c r="S312" i="29"/>
  <c r="E302" i="29"/>
  <c r="B302" i="29"/>
  <c r="S308" i="29"/>
  <c r="E298" i="29"/>
  <c r="B298" i="29"/>
  <c r="S296" i="29"/>
  <c r="E286" i="29"/>
  <c r="B286" i="29"/>
  <c r="S305" i="29"/>
  <c r="B295" i="29"/>
  <c r="E295" i="29"/>
  <c r="F329" i="30"/>
  <c r="C329" i="30"/>
  <c r="F326" i="30"/>
  <c r="C326" i="30"/>
  <c r="F334" i="30"/>
  <c r="C334" i="30"/>
  <c r="F321" i="30"/>
  <c r="C321" i="30"/>
  <c r="F327" i="30"/>
  <c r="C327" i="30"/>
  <c r="F330" i="30"/>
  <c r="C330" i="30"/>
  <c r="F322" i="30"/>
  <c r="C322" i="30"/>
  <c r="F318" i="30"/>
  <c r="C318" i="30"/>
  <c r="F333" i="30"/>
  <c r="C333" i="30"/>
  <c r="F325" i="30"/>
  <c r="C325" i="30"/>
  <c r="B339" i="30"/>
  <c r="B344" i="30"/>
  <c r="B340" i="30"/>
  <c r="B336" i="30"/>
  <c r="B332" i="30"/>
  <c r="B335" i="30"/>
  <c r="B331" i="30"/>
  <c r="B328" i="30"/>
  <c r="B337" i="30"/>
  <c r="B343" i="30"/>
  <c r="AE373" i="28" l="1"/>
  <c r="W3038" i="30"/>
  <c r="V328" i="30"/>
  <c r="O328" i="30"/>
  <c r="G328" i="30"/>
  <c r="H328" i="30"/>
  <c r="V336" i="30"/>
  <c r="O336" i="30"/>
  <c r="G336" i="30"/>
  <c r="H336" i="30"/>
  <c r="V331" i="30"/>
  <c r="O331" i="30"/>
  <c r="H331" i="30"/>
  <c r="G331" i="30"/>
  <c r="V340" i="30"/>
  <c r="H340" i="30"/>
  <c r="G340" i="30"/>
  <c r="O340" i="30"/>
  <c r="V337" i="30"/>
  <c r="O337" i="30"/>
  <c r="H337" i="30"/>
  <c r="G337" i="30"/>
  <c r="V332" i="30"/>
  <c r="O332" i="30"/>
  <c r="H332" i="30"/>
  <c r="G332" i="30"/>
  <c r="V339" i="30"/>
  <c r="H339" i="30"/>
  <c r="O339" i="30"/>
  <c r="G339" i="30"/>
  <c r="V343" i="30"/>
  <c r="O343" i="30"/>
  <c r="H343" i="30"/>
  <c r="G343" i="30"/>
  <c r="V335" i="30"/>
  <c r="O335" i="30"/>
  <c r="H335" i="30"/>
  <c r="G335" i="30"/>
  <c r="V344" i="30"/>
  <c r="O344" i="30"/>
  <c r="G344" i="30"/>
  <c r="H344" i="30"/>
  <c r="F79" i="39"/>
  <c r="G76" i="39"/>
  <c r="F78" i="39"/>
  <c r="G75" i="39"/>
  <c r="J287" i="29"/>
  <c r="K287" i="29" s="1"/>
  <c r="R287" i="29"/>
  <c r="J286" i="29"/>
  <c r="K286" i="29" s="1"/>
  <c r="R286" i="29"/>
  <c r="J299" i="29"/>
  <c r="K299" i="29" s="1"/>
  <c r="R299" i="29"/>
  <c r="J294" i="29"/>
  <c r="K294" i="29" s="1"/>
  <c r="R294" i="29"/>
  <c r="J291" i="29"/>
  <c r="K291" i="29" s="1"/>
  <c r="R291" i="29"/>
  <c r="J303" i="29"/>
  <c r="R303" i="29"/>
  <c r="J295" i="29"/>
  <c r="K295" i="29" s="1"/>
  <c r="R295" i="29"/>
  <c r="J302" i="29"/>
  <c r="K302" i="29" s="1"/>
  <c r="R302" i="29"/>
  <c r="J298" i="29"/>
  <c r="K298" i="29" s="1"/>
  <c r="R298" i="29"/>
  <c r="J290" i="29"/>
  <c r="K290" i="29" s="1"/>
  <c r="R290" i="29"/>
  <c r="R343" i="30"/>
  <c r="N343" i="30"/>
  <c r="R336" i="30"/>
  <c r="N336" i="30"/>
  <c r="R335" i="30"/>
  <c r="N335" i="30"/>
  <c r="R344" i="30"/>
  <c r="N344" i="30"/>
  <c r="R337" i="30"/>
  <c r="N337" i="30"/>
  <c r="R332" i="30"/>
  <c r="N332" i="30"/>
  <c r="R339" i="30"/>
  <c r="N339" i="30"/>
  <c r="R328" i="30"/>
  <c r="N328" i="30"/>
  <c r="R331" i="30"/>
  <c r="N331" i="30"/>
  <c r="R340" i="30"/>
  <c r="N340" i="30"/>
  <c r="H291" i="29"/>
  <c r="I291" i="29" s="1"/>
  <c r="P291" i="29"/>
  <c r="Q291" i="29" s="1"/>
  <c r="N291" i="29"/>
  <c r="O291" i="29" s="1"/>
  <c r="L291" i="29"/>
  <c r="M291" i="29" s="1"/>
  <c r="B301" i="29"/>
  <c r="S311" i="29"/>
  <c r="E301" i="29"/>
  <c r="N286" i="29"/>
  <c r="O286" i="29" s="1"/>
  <c r="L286" i="29"/>
  <c r="M286" i="29" s="1"/>
  <c r="H286" i="29"/>
  <c r="I286" i="29" s="1"/>
  <c r="P286" i="29"/>
  <c r="Q286" i="29" s="1"/>
  <c r="S322" i="29"/>
  <c r="B312" i="29"/>
  <c r="E312" i="29"/>
  <c r="L299" i="29"/>
  <c r="M299" i="29" s="1"/>
  <c r="N299" i="29"/>
  <c r="O299" i="29" s="1"/>
  <c r="H299" i="29"/>
  <c r="I299" i="29" s="1"/>
  <c r="P299" i="29"/>
  <c r="Q299" i="29" s="1"/>
  <c r="L303" i="29"/>
  <c r="M303" i="29" s="1"/>
  <c r="P303" i="29"/>
  <c r="Q303" i="29" s="1"/>
  <c r="H303" i="29"/>
  <c r="I303" i="29" s="1"/>
  <c r="N303" i="29"/>
  <c r="O303" i="29" s="1"/>
  <c r="K303" i="29"/>
  <c r="S314" i="29"/>
  <c r="B304" i="29"/>
  <c r="E304" i="29"/>
  <c r="S318" i="29"/>
  <c r="E308" i="29"/>
  <c r="B308" i="29"/>
  <c r="L287" i="29"/>
  <c r="M287" i="29" s="1"/>
  <c r="P287" i="29"/>
  <c r="Q287" i="29" s="1"/>
  <c r="H287" i="29"/>
  <c r="I287" i="29" s="1"/>
  <c r="N287" i="29"/>
  <c r="O287" i="29" s="1"/>
  <c r="S310" i="29"/>
  <c r="B300" i="29"/>
  <c r="E300" i="29"/>
  <c r="N295" i="29"/>
  <c r="O295" i="29" s="1"/>
  <c r="L295" i="29"/>
  <c r="M295" i="29" s="1"/>
  <c r="P295" i="29"/>
  <c r="Q295" i="29" s="1"/>
  <c r="H295" i="29"/>
  <c r="I295" i="29" s="1"/>
  <c r="S306" i="29"/>
  <c r="B296" i="29"/>
  <c r="E296" i="29"/>
  <c r="P302" i="29"/>
  <c r="Q302" i="29" s="1"/>
  <c r="N302" i="29"/>
  <c r="O302" i="29" s="1"/>
  <c r="L302" i="29"/>
  <c r="M302" i="29" s="1"/>
  <c r="H302" i="29"/>
  <c r="I302" i="29" s="1"/>
  <c r="S319" i="29"/>
  <c r="E309" i="29"/>
  <c r="B309" i="29"/>
  <c r="S323" i="29"/>
  <c r="E313" i="29"/>
  <c r="B313" i="29"/>
  <c r="N294" i="29"/>
  <c r="O294" i="29" s="1"/>
  <c r="P294" i="29"/>
  <c r="Q294" i="29" s="1"/>
  <c r="L294" i="29"/>
  <c r="M294" i="29" s="1"/>
  <c r="H294" i="29"/>
  <c r="I294" i="29" s="1"/>
  <c r="S315" i="29"/>
  <c r="E305" i="29"/>
  <c r="B305" i="29"/>
  <c r="L298" i="29"/>
  <c r="M298" i="29" s="1"/>
  <c r="P298" i="29"/>
  <c r="Q298" i="29" s="1"/>
  <c r="N298" i="29"/>
  <c r="O298" i="29" s="1"/>
  <c r="H298" i="29"/>
  <c r="I298" i="29" s="1"/>
  <c r="S307" i="29"/>
  <c r="E297" i="29"/>
  <c r="B297" i="29"/>
  <c r="P290" i="29"/>
  <c r="Q290" i="29" s="1"/>
  <c r="N290" i="29"/>
  <c r="O290" i="29" s="1"/>
  <c r="L290" i="29"/>
  <c r="M290" i="29" s="1"/>
  <c r="H290" i="29"/>
  <c r="I290" i="29" s="1"/>
  <c r="F328" i="30"/>
  <c r="C328" i="30"/>
  <c r="F335" i="30"/>
  <c r="C335" i="30"/>
  <c r="F336" i="30"/>
  <c r="C336" i="30"/>
  <c r="F344" i="30"/>
  <c r="C344" i="30"/>
  <c r="F331" i="30"/>
  <c r="C331" i="30"/>
  <c r="F340" i="30"/>
  <c r="C340" i="30"/>
  <c r="F343" i="30"/>
  <c r="C343" i="30"/>
  <c r="F337" i="30"/>
  <c r="C337" i="30"/>
  <c r="F332" i="30"/>
  <c r="C332" i="30"/>
  <c r="F339" i="30"/>
  <c r="C339" i="30"/>
  <c r="B353" i="30"/>
  <c r="B338" i="30"/>
  <c r="B345" i="30"/>
  <c r="B346" i="30"/>
  <c r="B354" i="30"/>
  <c r="B347" i="30"/>
  <c r="B341" i="30"/>
  <c r="B342" i="30"/>
  <c r="B350" i="30"/>
  <c r="B349" i="30"/>
  <c r="AE374" i="28" l="1"/>
  <c r="W3048" i="30"/>
  <c r="V341" i="30"/>
  <c r="O341" i="30"/>
  <c r="H341" i="30"/>
  <c r="G341" i="30"/>
  <c r="V345" i="30"/>
  <c r="O345" i="30"/>
  <c r="H345" i="30"/>
  <c r="G345" i="30"/>
  <c r="V349" i="30"/>
  <c r="O349" i="30"/>
  <c r="H349" i="30"/>
  <c r="G349" i="30"/>
  <c r="V347" i="30"/>
  <c r="O347" i="30"/>
  <c r="H347" i="30"/>
  <c r="G347" i="30"/>
  <c r="V338" i="30"/>
  <c r="O338" i="30"/>
  <c r="H338" i="30"/>
  <c r="G338" i="30"/>
  <c r="V350" i="30"/>
  <c r="O350" i="30"/>
  <c r="H350" i="30"/>
  <c r="G350" i="30"/>
  <c r="V354" i="30"/>
  <c r="O354" i="30"/>
  <c r="H354" i="30"/>
  <c r="G354" i="30"/>
  <c r="V353" i="30"/>
  <c r="O353" i="30"/>
  <c r="H353" i="30"/>
  <c r="G353" i="30"/>
  <c r="V342" i="30"/>
  <c r="O342" i="30"/>
  <c r="H342" i="30"/>
  <c r="G342" i="30"/>
  <c r="V346" i="30"/>
  <c r="O346" i="30"/>
  <c r="H346" i="30"/>
  <c r="G346" i="30"/>
  <c r="F81" i="39"/>
  <c r="G78" i="39"/>
  <c r="F82" i="39"/>
  <c r="G79" i="39"/>
  <c r="J309" i="29"/>
  <c r="R309" i="29"/>
  <c r="J308" i="29"/>
  <c r="R308" i="29"/>
  <c r="J304" i="29"/>
  <c r="K304" i="29" s="1"/>
  <c r="R304" i="29"/>
  <c r="J297" i="29"/>
  <c r="R297" i="29"/>
  <c r="J296" i="29"/>
  <c r="K296" i="29" s="1"/>
  <c r="R296" i="29"/>
  <c r="J312" i="29"/>
  <c r="R312" i="29"/>
  <c r="J305" i="29"/>
  <c r="K305" i="29" s="1"/>
  <c r="R305" i="29"/>
  <c r="J313" i="29"/>
  <c r="R313" i="29"/>
  <c r="J300" i="29"/>
  <c r="K300" i="29" s="1"/>
  <c r="R300" i="29"/>
  <c r="J301" i="29"/>
  <c r="K301" i="29" s="1"/>
  <c r="R301" i="29"/>
  <c r="R349" i="30"/>
  <c r="N349" i="30"/>
  <c r="R347" i="30"/>
  <c r="N347" i="30"/>
  <c r="R338" i="30"/>
  <c r="N338" i="30"/>
  <c r="R342" i="30"/>
  <c r="N342" i="30"/>
  <c r="R346" i="30"/>
  <c r="N346" i="30"/>
  <c r="R341" i="30"/>
  <c r="N341" i="30"/>
  <c r="R345" i="30"/>
  <c r="N345" i="30"/>
  <c r="R350" i="30"/>
  <c r="N350" i="30"/>
  <c r="R354" i="30"/>
  <c r="N354" i="30"/>
  <c r="R353" i="30"/>
  <c r="N353" i="30"/>
  <c r="S321" i="29"/>
  <c r="E311" i="29"/>
  <c r="B311" i="29"/>
  <c r="P301" i="29"/>
  <c r="Q301" i="29" s="1"/>
  <c r="H301" i="29"/>
  <c r="I301" i="29" s="1"/>
  <c r="N301" i="29"/>
  <c r="O301" i="29" s="1"/>
  <c r="L301" i="29"/>
  <c r="M301" i="29" s="1"/>
  <c r="L297" i="29"/>
  <c r="M297" i="29" s="1"/>
  <c r="H297" i="29"/>
  <c r="I297" i="29" s="1"/>
  <c r="P297" i="29"/>
  <c r="Q297" i="29" s="1"/>
  <c r="K297" i="29"/>
  <c r="N297" i="29"/>
  <c r="O297" i="29" s="1"/>
  <c r="L305" i="29"/>
  <c r="M305" i="29" s="1"/>
  <c r="P305" i="29"/>
  <c r="Q305" i="29" s="1"/>
  <c r="N305" i="29"/>
  <c r="O305" i="29" s="1"/>
  <c r="H305" i="29"/>
  <c r="I305" i="29" s="1"/>
  <c r="H313" i="29"/>
  <c r="I313" i="29" s="1"/>
  <c r="P313" i="29"/>
  <c r="Q313" i="29" s="1"/>
  <c r="K313" i="29"/>
  <c r="N313" i="29"/>
  <c r="O313" i="29" s="1"/>
  <c r="L313" i="29"/>
  <c r="M313" i="29" s="1"/>
  <c r="H296" i="29"/>
  <c r="I296" i="29" s="1"/>
  <c r="P296" i="29"/>
  <c r="Q296" i="29" s="1"/>
  <c r="N296" i="29"/>
  <c r="O296" i="29" s="1"/>
  <c r="L296" i="29"/>
  <c r="M296" i="29" s="1"/>
  <c r="L308" i="29"/>
  <c r="M308" i="29" s="1"/>
  <c r="H308" i="29"/>
  <c r="I308" i="29" s="1"/>
  <c r="P308" i="29"/>
  <c r="Q308" i="29" s="1"/>
  <c r="K308" i="29"/>
  <c r="N308" i="29"/>
  <c r="O308" i="29" s="1"/>
  <c r="N304" i="29"/>
  <c r="O304" i="29" s="1"/>
  <c r="L304" i="29"/>
  <c r="M304" i="29" s="1"/>
  <c r="H304" i="29"/>
  <c r="I304" i="29" s="1"/>
  <c r="P304" i="29"/>
  <c r="Q304" i="29" s="1"/>
  <c r="S329" i="29"/>
  <c r="E319" i="29"/>
  <c r="B319" i="29"/>
  <c r="S316" i="29"/>
  <c r="E306" i="29"/>
  <c r="B306" i="29"/>
  <c r="P300" i="29"/>
  <c r="Q300" i="29" s="1"/>
  <c r="N300" i="29"/>
  <c r="O300" i="29" s="1"/>
  <c r="L300" i="29"/>
  <c r="M300" i="29" s="1"/>
  <c r="H300" i="29"/>
  <c r="I300" i="29" s="1"/>
  <c r="S324" i="29"/>
  <c r="E314" i="29"/>
  <c r="B314" i="29"/>
  <c r="H312" i="29"/>
  <c r="I312" i="29" s="1"/>
  <c r="P312" i="29"/>
  <c r="Q312" i="29" s="1"/>
  <c r="K312" i="29"/>
  <c r="N312" i="29"/>
  <c r="O312" i="29" s="1"/>
  <c r="L312" i="29"/>
  <c r="M312" i="29" s="1"/>
  <c r="S317" i="29"/>
  <c r="B307" i="29"/>
  <c r="E307" i="29"/>
  <c r="S325" i="29"/>
  <c r="B315" i="29"/>
  <c r="E315" i="29"/>
  <c r="S333" i="29"/>
  <c r="B323" i="29"/>
  <c r="E323" i="29"/>
  <c r="S320" i="29"/>
  <c r="E310" i="29"/>
  <c r="B310" i="29"/>
  <c r="S328" i="29"/>
  <c r="E318" i="29"/>
  <c r="B318" i="29"/>
  <c r="S332" i="29"/>
  <c r="E322" i="29"/>
  <c r="B322" i="29"/>
  <c r="L309" i="29"/>
  <c r="M309" i="29" s="1"/>
  <c r="P309" i="29"/>
  <c r="Q309" i="29" s="1"/>
  <c r="K309" i="29"/>
  <c r="H309" i="29"/>
  <c r="I309" i="29" s="1"/>
  <c r="N309" i="29"/>
  <c r="O309" i="29" s="1"/>
  <c r="F347" i="30"/>
  <c r="C347" i="30"/>
  <c r="F349" i="30"/>
  <c r="C349" i="30"/>
  <c r="F346" i="30"/>
  <c r="C346" i="30"/>
  <c r="F338" i="30"/>
  <c r="C338" i="30"/>
  <c r="F350" i="30"/>
  <c r="C350" i="30"/>
  <c r="F354" i="30"/>
  <c r="C354" i="30"/>
  <c r="F353" i="30"/>
  <c r="C353" i="30"/>
  <c r="F342" i="30"/>
  <c r="C342" i="30"/>
  <c r="F341" i="30"/>
  <c r="C341" i="30"/>
  <c r="F345" i="30"/>
  <c r="C345" i="30"/>
  <c r="B359" i="30"/>
  <c r="B352" i="30"/>
  <c r="B357" i="30"/>
  <c r="B356" i="30"/>
  <c r="B348" i="30"/>
  <c r="B360" i="30"/>
  <c r="B351" i="30"/>
  <c r="B364" i="30"/>
  <c r="B355" i="30"/>
  <c r="B363" i="30"/>
  <c r="AE375" i="28" l="1"/>
  <c r="W3058" i="30"/>
  <c r="V348" i="30"/>
  <c r="O348" i="30"/>
  <c r="H348" i="30"/>
  <c r="G348" i="30"/>
  <c r="V356" i="30"/>
  <c r="O356" i="30"/>
  <c r="H356" i="30"/>
  <c r="G356" i="30"/>
  <c r="V351" i="30"/>
  <c r="O351" i="30"/>
  <c r="G351" i="30"/>
  <c r="H351" i="30"/>
  <c r="V357" i="30"/>
  <c r="O357" i="30"/>
  <c r="H357" i="30"/>
  <c r="G357" i="30"/>
  <c r="V355" i="30"/>
  <c r="O355" i="30"/>
  <c r="H355" i="30"/>
  <c r="G355" i="30"/>
  <c r="V359" i="30"/>
  <c r="O359" i="30"/>
  <c r="H359" i="30"/>
  <c r="G359" i="30"/>
  <c r="V364" i="30"/>
  <c r="O364" i="30"/>
  <c r="H364" i="30"/>
  <c r="G364" i="30"/>
  <c r="V363" i="30"/>
  <c r="O363" i="30"/>
  <c r="H363" i="30"/>
  <c r="G363" i="30"/>
  <c r="V360" i="30"/>
  <c r="O360" i="30"/>
  <c r="G360" i="30"/>
  <c r="H360" i="30"/>
  <c r="V352" i="30"/>
  <c r="O352" i="30"/>
  <c r="G352" i="30"/>
  <c r="H352" i="30"/>
  <c r="F85" i="39"/>
  <c r="G82" i="39"/>
  <c r="F84" i="39"/>
  <c r="G81" i="39"/>
  <c r="J318" i="29"/>
  <c r="K318" i="29" s="1"/>
  <c r="R318" i="29"/>
  <c r="J314" i="29"/>
  <c r="K314" i="29" s="1"/>
  <c r="R314" i="29"/>
  <c r="J306" i="29"/>
  <c r="K306" i="29" s="1"/>
  <c r="R306" i="29"/>
  <c r="J310" i="29"/>
  <c r="K310" i="29" s="1"/>
  <c r="R310" i="29"/>
  <c r="J323" i="29"/>
  <c r="K323" i="29" s="1"/>
  <c r="R323" i="29"/>
  <c r="J322" i="29"/>
  <c r="K322" i="29" s="1"/>
  <c r="R322" i="29"/>
  <c r="J307" i="29"/>
  <c r="K307" i="29" s="1"/>
  <c r="R307" i="29"/>
  <c r="J311" i="29"/>
  <c r="K311" i="29" s="1"/>
  <c r="R311" i="29"/>
  <c r="J315" i="29"/>
  <c r="K315" i="29" s="1"/>
  <c r="R315" i="29"/>
  <c r="J319" i="29"/>
  <c r="K319" i="29" s="1"/>
  <c r="R319" i="29"/>
  <c r="R363" i="30"/>
  <c r="N363" i="30"/>
  <c r="R356" i="30"/>
  <c r="N356" i="30"/>
  <c r="R352" i="30"/>
  <c r="N352" i="30"/>
  <c r="R360" i="30"/>
  <c r="N360" i="30"/>
  <c r="R364" i="30"/>
  <c r="N364" i="30"/>
  <c r="R351" i="30"/>
  <c r="N351" i="30"/>
  <c r="R359" i="30"/>
  <c r="N359" i="30"/>
  <c r="R355" i="30"/>
  <c r="N355" i="30"/>
  <c r="R348" i="30"/>
  <c r="N348" i="30"/>
  <c r="R357" i="30"/>
  <c r="N357" i="30"/>
  <c r="N311" i="29"/>
  <c r="O311" i="29" s="1"/>
  <c r="H311" i="29"/>
  <c r="I311" i="29" s="1"/>
  <c r="L311" i="29"/>
  <c r="M311" i="29" s="1"/>
  <c r="P311" i="29"/>
  <c r="Q311" i="29" s="1"/>
  <c r="S331" i="29"/>
  <c r="E321" i="29"/>
  <c r="B321" i="29"/>
  <c r="L314" i="29"/>
  <c r="M314" i="29" s="1"/>
  <c r="P314" i="29"/>
  <c r="Q314" i="29" s="1"/>
  <c r="N314" i="29"/>
  <c r="O314" i="29" s="1"/>
  <c r="H314" i="29"/>
  <c r="I314" i="29" s="1"/>
  <c r="P306" i="29"/>
  <c r="Q306" i="29" s="1"/>
  <c r="N306" i="29"/>
  <c r="O306" i="29" s="1"/>
  <c r="L306" i="29"/>
  <c r="M306" i="29" s="1"/>
  <c r="H306" i="29"/>
  <c r="I306" i="29" s="1"/>
  <c r="H318" i="29"/>
  <c r="I318" i="29" s="1"/>
  <c r="P318" i="29"/>
  <c r="Q318" i="29" s="1"/>
  <c r="N318" i="29"/>
  <c r="O318" i="29" s="1"/>
  <c r="L318" i="29"/>
  <c r="M318" i="29" s="1"/>
  <c r="S343" i="29"/>
  <c r="E333" i="29"/>
  <c r="B333" i="29"/>
  <c r="P322" i="29"/>
  <c r="Q322" i="29" s="1"/>
  <c r="H322" i="29"/>
  <c r="I322" i="29" s="1"/>
  <c r="N322" i="29"/>
  <c r="O322" i="29" s="1"/>
  <c r="L322" i="29"/>
  <c r="M322" i="29" s="1"/>
  <c r="S330" i="29"/>
  <c r="B320" i="29"/>
  <c r="E320" i="29"/>
  <c r="N307" i="29"/>
  <c r="O307" i="29" s="1"/>
  <c r="H307" i="29"/>
  <c r="I307" i="29" s="1"/>
  <c r="P307" i="29"/>
  <c r="Q307" i="29" s="1"/>
  <c r="L307" i="29"/>
  <c r="M307" i="29" s="1"/>
  <c r="S339" i="29"/>
  <c r="E329" i="29"/>
  <c r="B329" i="29"/>
  <c r="S338" i="29"/>
  <c r="B328" i="29"/>
  <c r="E328" i="29"/>
  <c r="L315" i="29"/>
  <c r="M315" i="29" s="1"/>
  <c r="N315" i="29"/>
  <c r="O315" i="29" s="1"/>
  <c r="H315" i="29"/>
  <c r="I315" i="29" s="1"/>
  <c r="P315" i="29"/>
  <c r="Q315" i="29" s="1"/>
  <c r="S327" i="29"/>
  <c r="E317" i="29"/>
  <c r="B317" i="29"/>
  <c r="S334" i="29"/>
  <c r="E324" i="29"/>
  <c r="B324" i="29"/>
  <c r="S326" i="29"/>
  <c r="B316" i="29"/>
  <c r="E316" i="29"/>
  <c r="S342" i="29"/>
  <c r="B332" i="29"/>
  <c r="E332" i="29"/>
  <c r="N310" i="29"/>
  <c r="O310" i="29" s="1"/>
  <c r="H310" i="29"/>
  <c r="I310" i="29" s="1"/>
  <c r="P310" i="29"/>
  <c r="Q310" i="29" s="1"/>
  <c r="L310" i="29"/>
  <c r="M310" i="29" s="1"/>
  <c r="N323" i="29"/>
  <c r="O323" i="29" s="1"/>
  <c r="H323" i="29"/>
  <c r="I323" i="29" s="1"/>
  <c r="P323" i="29"/>
  <c r="Q323" i="29" s="1"/>
  <c r="L323" i="29"/>
  <c r="M323" i="29" s="1"/>
  <c r="S335" i="29"/>
  <c r="E325" i="29"/>
  <c r="B325" i="29"/>
  <c r="L319" i="29"/>
  <c r="M319" i="29" s="1"/>
  <c r="P319" i="29"/>
  <c r="Q319" i="29" s="1"/>
  <c r="H319" i="29"/>
  <c r="I319" i="29" s="1"/>
  <c r="N319" i="29"/>
  <c r="O319" i="29" s="1"/>
  <c r="F363" i="30"/>
  <c r="C363" i="30"/>
  <c r="F356" i="30"/>
  <c r="C356" i="30"/>
  <c r="F360" i="30"/>
  <c r="C360" i="30"/>
  <c r="F355" i="30"/>
  <c r="C355" i="30"/>
  <c r="F348" i="30"/>
  <c r="C348" i="30"/>
  <c r="F359" i="30"/>
  <c r="C359" i="30"/>
  <c r="F364" i="30"/>
  <c r="C364" i="30"/>
  <c r="F352" i="30"/>
  <c r="C352" i="30"/>
  <c r="F351" i="30"/>
  <c r="C351" i="30"/>
  <c r="F357" i="30"/>
  <c r="C357" i="30"/>
  <c r="B373" i="30"/>
  <c r="B374" i="30"/>
  <c r="B370" i="30"/>
  <c r="B366" i="30"/>
  <c r="B362" i="30"/>
  <c r="B367" i="30"/>
  <c r="B365" i="30"/>
  <c r="B361" i="30"/>
  <c r="B358" i="30"/>
  <c r="B369" i="30"/>
  <c r="AE376" i="28" l="1"/>
  <c r="W3068" i="30"/>
  <c r="V358" i="30"/>
  <c r="O358" i="30"/>
  <c r="H358" i="30"/>
  <c r="G358" i="30"/>
  <c r="V373" i="30"/>
  <c r="O373" i="30"/>
  <c r="H373" i="30"/>
  <c r="G373" i="30"/>
  <c r="V369" i="30"/>
  <c r="O369" i="30"/>
  <c r="H369" i="30"/>
  <c r="G369" i="30"/>
  <c r="V367" i="30"/>
  <c r="O367" i="30"/>
  <c r="H367" i="30"/>
  <c r="G367" i="30"/>
  <c r="V374" i="30"/>
  <c r="O374" i="30"/>
  <c r="H374" i="30"/>
  <c r="G374" i="30"/>
  <c r="V362" i="30"/>
  <c r="O362" i="30"/>
  <c r="H362" i="30"/>
  <c r="G362" i="30"/>
  <c r="V361" i="30"/>
  <c r="O361" i="30"/>
  <c r="H361" i="30"/>
  <c r="G361" i="30"/>
  <c r="V366" i="30"/>
  <c r="O366" i="30"/>
  <c r="H366" i="30"/>
  <c r="G366" i="30"/>
  <c r="V365" i="30"/>
  <c r="O365" i="30"/>
  <c r="H365" i="30"/>
  <c r="G365" i="30"/>
  <c r="V370" i="30"/>
  <c r="O370" i="30"/>
  <c r="H370" i="30"/>
  <c r="G370" i="30"/>
  <c r="B2743" i="30"/>
  <c r="B2723" i="30"/>
  <c r="B2730" i="30"/>
  <c r="B2737" i="30"/>
  <c r="B2735" i="30"/>
  <c r="B2732" i="30"/>
  <c r="B2731" i="30"/>
  <c r="B2734" i="30"/>
  <c r="B2729" i="30"/>
  <c r="B2736" i="30"/>
  <c r="B2721" i="30"/>
  <c r="B2722" i="30"/>
  <c r="B2739" i="30"/>
  <c r="B2741" i="30"/>
  <c r="B2713" i="30"/>
  <c r="B2742" i="30"/>
  <c r="B2745" i="30"/>
  <c r="B2725" i="30"/>
  <c r="B2733" i="30"/>
  <c r="B2720" i="30"/>
  <c r="B2727" i="30"/>
  <c r="B2747" i="30"/>
  <c r="B2753" i="30"/>
  <c r="B2712" i="30"/>
  <c r="B2716" i="30"/>
  <c r="B2746" i="30"/>
  <c r="B2717" i="30"/>
  <c r="B2740" i="30"/>
  <c r="B2714" i="30"/>
  <c r="B2715" i="30"/>
  <c r="B2710" i="30"/>
  <c r="B2724" i="30"/>
  <c r="B2726" i="30"/>
  <c r="B2709" i="30"/>
  <c r="B2719" i="30"/>
  <c r="B2711" i="30"/>
  <c r="B2744" i="30"/>
  <c r="B2787" i="30"/>
  <c r="B2751" i="30"/>
  <c r="B2752" i="30"/>
  <c r="B2756" i="30"/>
  <c r="B2755" i="30"/>
  <c r="B2763" i="30"/>
  <c r="B2754" i="30"/>
  <c r="B2757" i="30"/>
  <c r="B2750" i="30"/>
  <c r="B2749" i="30"/>
  <c r="B2762" i="30"/>
  <c r="B2764" i="30"/>
  <c r="B2760" i="30"/>
  <c r="B2765" i="30"/>
  <c r="B2766" i="30"/>
  <c r="B2767" i="30"/>
  <c r="B2759" i="30"/>
  <c r="B2773" i="30"/>
  <c r="B2761" i="30"/>
  <c r="B2776" i="30"/>
  <c r="B2775" i="30"/>
  <c r="B2783" i="30"/>
  <c r="B2770" i="30"/>
  <c r="B2774" i="30"/>
  <c r="B2772" i="30"/>
  <c r="B2769" i="30"/>
  <c r="B2777" i="30"/>
  <c r="B2771" i="30"/>
  <c r="B2785" i="30"/>
  <c r="B2779" i="30"/>
  <c r="B2784" i="30"/>
  <c r="B2782" i="30"/>
  <c r="B2781" i="30"/>
  <c r="B2793" i="30"/>
  <c r="B2780" i="30"/>
  <c r="B2786" i="30"/>
  <c r="B2797" i="30"/>
  <c r="B2795" i="30"/>
  <c r="B2789" i="30"/>
  <c r="B2792" i="30"/>
  <c r="B2791" i="30"/>
  <c r="B2790" i="30"/>
  <c r="B2796" i="30"/>
  <c r="B2794" i="30"/>
  <c r="B2708" i="30"/>
  <c r="B2718" i="30"/>
  <c r="B2728" i="30"/>
  <c r="B2738" i="30"/>
  <c r="B2748" i="30"/>
  <c r="B2758" i="30"/>
  <c r="B2768" i="30"/>
  <c r="B2778" i="30"/>
  <c r="B2788" i="30"/>
  <c r="F87" i="39"/>
  <c r="G84" i="39"/>
  <c r="F88" i="39"/>
  <c r="G85" i="39"/>
  <c r="J320" i="29"/>
  <c r="R320" i="29"/>
  <c r="J324" i="29"/>
  <c r="K324" i="29" s="1"/>
  <c r="R324" i="29"/>
  <c r="J328" i="29"/>
  <c r="K328" i="29" s="1"/>
  <c r="R328" i="29"/>
  <c r="J321" i="29"/>
  <c r="K321" i="29" s="1"/>
  <c r="R321" i="29"/>
  <c r="J325" i="29"/>
  <c r="K325" i="29" s="1"/>
  <c r="R325" i="29"/>
  <c r="J316" i="29"/>
  <c r="K316" i="29" s="1"/>
  <c r="R316" i="29"/>
  <c r="J329" i="29"/>
  <c r="K329" i="29" s="1"/>
  <c r="R329" i="29"/>
  <c r="J333" i="29"/>
  <c r="R333" i="29"/>
  <c r="J332" i="29"/>
  <c r="K332" i="29" s="1"/>
  <c r="R332" i="29"/>
  <c r="J317" i="29"/>
  <c r="K317" i="29" s="1"/>
  <c r="R317" i="29"/>
  <c r="R361" i="30"/>
  <c r="N361" i="30"/>
  <c r="R366" i="30"/>
  <c r="N366" i="30"/>
  <c r="R369" i="30"/>
  <c r="N369" i="30"/>
  <c r="R367" i="30"/>
  <c r="N367" i="30"/>
  <c r="R374" i="30"/>
  <c r="N374" i="30"/>
  <c r="R358" i="30"/>
  <c r="N358" i="30"/>
  <c r="R362" i="30"/>
  <c r="N362" i="30"/>
  <c r="R373" i="30"/>
  <c r="N373" i="30"/>
  <c r="R365" i="30"/>
  <c r="N365" i="30"/>
  <c r="R370" i="30"/>
  <c r="N370" i="30"/>
  <c r="H321" i="29"/>
  <c r="I321" i="29" s="1"/>
  <c r="P321" i="29"/>
  <c r="Q321" i="29" s="1"/>
  <c r="N321" i="29"/>
  <c r="O321" i="29" s="1"/>
  <c r="L321" i="29"/>
  <c r="M321" i="29" s="1"/>
  <c r="E331" i="29"/>
  <c r="B331" i="29"/>
  <c r="S341" i="29"/>
  <c r="S352" i="29"/>
  <c r="B342" i="29"/>
  <c r="E342" i="29"/>
  <c r="S336" i="29"/>
  <c r="E326" i="29"/>
  <c r="B326" i="29"/>
  <c r="N317" i="29"/>
  <c r="O317" i="29" s="1"/>
  <c r="L317" i="29"/>
  <c r="M317" i="29" s="1"/>
  <c r="H317" i="29"/>
  <c r="I317" i="29" s="1"/>
  <c r="P317" i="29"/>
  <c r="Q317" i="29" s="1"/>
  <c r="N320" i="29"/>
  <c r="O320" i="29" s="1"/>
  <c r="L320" i="29"/>
  <c r="M320" i="29" s="1"/>
  <c r="H320" i="29"/>
  <c r="I320" i="29" s="1"/>
  <c r="K320" i="29"/>
  <c r="P320" i="29"/>
  <c r="Q320" i="29" s="1"/>
  <c r="P325" i="29"/>
  <c r="Q325" i="29" s="1"/>
  <c r="N325" i="29"/>
  <c r="O325" i="29" s="1"/>
  <c r="L325" i="29"/>
  <c r="M325" i="29" s="1"/>
  <c r="H325" i="29"/>
  <c r="I325" i="29" s="1"/>
  <c r="L324" i="29"/>
  <c r="M324" i="29" s="1"/>
  <c r="H324" i="29"/>
  <c r="I324" i="29" s="1"/>
  <c r="P324" i="29"/>
  <c r="Q324" i="29" s="1"/>
  <c r="N324" i="29"/>
  <c r="O324" i="29" s="1"/>
  <c r="H328" i="29"/>
  <c r="I328" i="29" s="1"/>
  <c r="P328" i="29"/>
  <c r="Q328" i="29" s="1"/>
  <c r="N328" i="29"/>
  <c r="O328" i="29" s="1"/>
  <c r="L328" i="29"/>
  <c r="M328" i="29" s="1"/>
  <c r="S349" i="29"/>
  <c r="E339" i="29"/>
  <c r="B339" i="29"/>
  <c r="S340" i="29"/>
  <c r="E330" i="29"/>
  <c r="B330" i="29"/>
  <c r="S353" i="29"/>
  <c r="E343" i="29"/>
  <c r="B343" i="29"/>
  <c r="S337" i="29"/>
  <c r="E327" i="29"/>
  <c r="B327" i="29"/>
  <c r="S348" i="29"/>
  <c r="E338" i="29"/>
  <c r="B338" i="29"/>
  <c r="S345" i="29"/>
  <c r="E335" i="29"/>
  <c r="B335" i="29"/>
  <c r="P332" i="29"/>
  <c r="Q332" i="29" s="1"/>
  <c r="N332" i="29"/>
  <c r="O332" i="29" s="1"/>
  <c r="L332" i="29"/>
  <c r="M332" i="29" s="1"/>
  <c r="H332" i="29"/>
  <c r="I332" i="29" s="1"/>
  <c r="P316" i="29"/>
  <c r="Q316" i="29" s="1"/>
  <c r="N316" i="29"/>
  <c r="O316" i="29" s="1"/>
  <c r="L316" i="29"/>
  <c r="M316" i="29" s="1"/>
  <c r="H316" i="29"/>
  <c r="I316" i="29" s="1"/>
  <c r="S344" i="29"/>
  <c r="E334" i="29"/>
  <c r="B334" i="29"/>
  <c r="H329" i="29"/>
  <c r="I329" i="29" s="1"/>
  <c r="N329" i="29"/>
  <c r="O329" i="29" s="1"/>
  <c r="P329" i="29"/>
  <c r="Q329" i="29" s="1"/>
  <c r="L329" i="29"/>
  <c r="M329" i="29" s="1"/>
  <c r="L333" i="29"/>
  <c r="M333" i="29" s="1"/>
  <c r="H333" i="29"/>
  <c r="I333" i="29" s="1"/>
  <c r="P333" i="29"/>
  <c r="Q333" i="29" s="1"/>
  <c r="K333" i="29"/>
  <c r="N333" i="29"/>
  <c r="O333" i="29" s="1"/>
  <c r="F361" i="30"/>
  <c r="C361" i="30"/>
  <c r="F366" i="30"/>
  <c r="C366" i="30"/>
  <c r="F374" i="30"/>
  <c r="C374" i="30"/>
  <c r="F358" i="30"/>
  <c r="C358" i="30"/>
  <c r="F365" i="30"/>
  <c r="C365" i="30"/>
  <c r="F362" i="30"/>
  <c r="C362" i="30"/>
  <c r="F370" i="30"/>
  <c r="C370" i="30"/>
  <c r="F373" i="30"/>
  <c r="C373" i="30"/>
  <c r="F369" i="30"/>
  <c r="C369" i="30"/>
  <c r="F367" i="30"/>
  <c r="C367" i="30"/>
  <c r="B379" i="30"/>
  <c r="B371" i="30"/>
  <c r="B377" i="30"/>
  <c r="B376" i="30"/>
  <c r="B384" i="30"/>
  <c r="B368" i="30"/>
  <c r="B375" i="30"/>
  <c r="B372" i="30"/>
  <c r="B380" i="30"/>
  <c r="B383" i="30"/>
  <c r="AE377" i="28" l="1"/>
  <c r="W3078" i="30"/>
  <c r="O2768" i="30"/>
  <c r="G2768" i="30"/>
  <c r="H2768" i="30"/>
  <c r="O2728" i="30"/>
  <c r="G2728" i="30"/>
  <c r="H2728" i="30"/>
  <c r="O2796" i="30"/>
  <c r="G2796" i="30"/>
  <c r="H2796" i="30"/>
  <c r="O2789" i="30"/>
  <c r="H2789" i="30"/>
  <c r="G2789" i="30"/>
  <c r="O2780" i="30"/>
  <c r="G2780" i="30"/>
  <c r="H2780" i="30"/>
  <c r="O2784" i="30"/>
  <c r="G2784" i="30"/>
  <c r="H2784" i="30"/>
  <c r="O2777" i="30"/>
  <c r="H2777" i="30"/>
  <c r="G2777" i="30"/>
  <c r="O2770" i="30"/>
  <c r="H2770" i="30"/>
  <c r="G2770" i="30"/>
  <c r="O2761" i="30"/>
  <c r="H2761" i="30"/>
  <c r="G2761" i="30"/>
  <c r="H2766" i="30"/>
  <c r="O2766" i="30"/>
  <c r="G2766" i="30"/>
  <c r="O2762" i="30"/>
  <c r="H2762" i="30"/>
  <c r="G2762" i="30"/>
  <c r="O2754" i="30"/>
  <c r="H2754" i="30"/>
  <c r="G2754" i="30"/>
  <c r="O2752" i="30"/>
  <c r="G2752" i="30"/>
  <c r="H2752" i="30"/>
  <c r="O2711" i="30"/>
  <c r="H2711" i="30"/>
  <c r="G2711" i="30"/>
  <c r="O2724" i="30"/>
  <c r="G2724" i="30"/>
  <c r="H2724" i="30"/>
  <c r="O2740" i="30"/>
  <c r="G2740" i="30"/>
  <c r="H2740" i="30"/>
  <c r="O2712" i="30"/>
  <c r="G2712" i="30"/>
  <c r="H2712" i="30"/>
  <c r="O2720" i="30"/>
  <c r="G2720" i="30"/>
  <c r="H2720" i="30"/>
  <c r="O2742" i="30"/>
  <c r="H2742" i="30"/>
  <c r="G2742" i="30"/>
  <c r="O2722" i="30"/>
  <c r="H2722" i="30"/>
  <c r="G2722" i="30"/>
  <c r="H2734" i="30"/>
  <c r="O2734" i="30"/>
  <c r="G2734" i="30"/>
  <c r="O2737" i="30"/>
  <c r="H2737" i="30"/>
  <c r="G2737" i="30"/>
  <c r="V377" i="30"/>
  <c r="O377" i="30"/>
  <c r="H377" i="30"/>
  <c r="G377" i="30"/>
  <c r="V383" i="30"/>
  <c r="O383" i="30"/>
  <c r="G383" i="30"/>
  <c r="H383" i="30"/>
  <c r="V368" i="30"/>
  <c r="O368" i="30"/>
  <c r="G368" i="30"/>
  <c r="H368" i="30"/>
  <c r="V371" i="30"/>
  <c r="H371" i="30"/>
  <c r="O371" i="30"/>
  <c r="G371" i="30"/>
  <c r="V384" i="30"/>
  <c r="O384" i="30"/>
  <c r="G384" i="30"/>
  <c r="H384" i="30"/>
  <c r="O2758" i="30"/>
  <c r="H2758" i="30"/>
  <c r="G2758" i="30"/>
  <c r="H2718" i="30"/>
  <c r="G2718" i="30"/>
  <c r="O2718" i="30"/>
  <c r="O2790" i="30"/>
  <c r="H2790" i="30"/>
  <c r="G2790" i="30"/>
  <c r="O2795" i="30"/>
  <c r="H2795" i="30"/>
  <c r="G2795" i="30"/>
  <c r="O2793" i="30"/>
  <c r="H2793" i="30"/>
  <c r="G2793" i="30"/>
  <c r="O2779" i="30"/>
  <c r="H2779" i="30"/>
  <c r="G2779" i="30"/>
  <c r="O2769" i="30"/>
  <c r="H2769" i="30"/>
  <c r="G2769" i="30"/>
  <c r="O2783" i="30"/>
  <c r="H2783" i="30"/>
  <c r="G2783" i="30"/>
  <c r="O2773" i="30"/>
  <c r="H2773" i="30"/>
  <c r="G2773" i="30"/>
  <c r="H2765" i="30"/>
  <c r="O2765" i="30"/>
  <c r="G2765" i="30"/>
  <c r="H2749" i="30"/>
  <c r="G2749" i="30"/>
  <c r="O2749" i="30"/>
  <c r="O2763" i="30"/>
  <c r="H2763" i="30"/>
  <c r="G2763" i="30"/>
  <c r="O2751" i="30"/>
  <c r="H2751" i="30"/>
  <c r="G2751" i="30"/>
  <c r="O2719" i="30"/>
  <c r="H2719" i="30"/>
  <c r="G2719" i="30"/>
  <c r="O2710" i="30"/>
  <c r="H2710" i="30"/>
  <c r="G2710" i="30"/>
  <c r="H2717" i="30"/>
  <c r="G2717" i="30"/>
  <c r="O2717" i="30"/>
  <c r="O2753" i="30"/>
  <c r="H2753" i="30"/>
  <c r="G2753" i="30"/>
  <c r="H2733" i="30"/>
  <c r="O2733" i="30"/>
  <c r="G2733" i="30"/>
  <c r="O2713" i="30"/>
  <c r="H2713" i="30"/>
  <c r="G2713" i="30"/>
  <c r="O2721" i="30"/>
  <c r="H2721" i="30"/>
  <c r="G2721" i="30"/>
  <c r="O2731" i="30"/>
  <c r="G2731" i="30"/>
  <c r="H2731" i="30"/>
  <c r="O2730" i="30"/>
  <c r="H2730" i="30"/>
  <c r="G2730" i="30"/>
  <c r="V380" i="30"/>
  <c r="O380" i="30"/>
  <c r="H380" i="30"/>
  <c r="G380" i="30"/>
  <c r="V379" i="30"/>
  <c r="O379" i="30"/>
  <c r="H379" i="30"/>
  <c r="G379" i="30"/>
  <c r="V372" i="30"/>
  <c r="H372" i="30"/>
  <c r="G372" i="30"/>
  <c r="O372" i="30"/>
  <c r="V376" i="30"/>
  <c r="O376" i="30"/>
  <c r="G376" i="30"/>
  <c r="H376" i="30"/>
  <c r="O2788" i="30"/>
  <c r="G2788" i="30"/>
  <c r="H2788" i="30"/>
  <c r="O2748" i="30"/>
  <c r="G2748" i="30"/>
  <c r="H2748" i="30"/>
  <c r="O2708" i="30"/>
  <c r="G2708" i="30"/>
  <c r="H2708" i="30"/>
  <c r="O2791" i="30"/>
  <c r="H2791" i="30"/>
  <c r="G2791" i="30"/>
  <c r="H2797" i="30"/>
  <c r="O2797" i="30"/>
  <c r="G2797" i="30"/>
  <c r="H2781" i="30"/>
  <c r="G2781" i="30"/>
  <c r="O2781" i="30"/>
  <c r="O2785" i="30"/>
  <c r="H2785" i="30"/>
  <c r="G2785" i="30"/>
  <c r="O2772" i="30"/>
  <c r="G2772" i="30"/>
  <c r="H2772" i="30"/>
  <c r="O2775" i="30"/>
  <c r="H2775" i="30"/>
  <c r="G2775" i="30"/>
  <c r="O2759" i="30"/>
  <c r="H2759" i="30"/>
  <c r="G2759" i="30"/>
  <c r="O2760" i="30"/>
  <c r="G2760" i="30"/>
  <c r="H2760" i="30"/>
  <c r="H2750" i="30"/>
  <c r="O2750" i="30"/>
  <c r="G2750" i="30"/>
  <c r="O2755" i="30"/>
  <c r="G2755" i="30"/>
  <c r="H2755" i="30"/>
  <c r="O2787" i="30"/>
  <c r="G2787" i="30"/>
  <c r="H2787" i="30"/>
  <c r="O2709" i="30"/>
  <c r="H2709" i="30"/>
  <c r="G2709" i="30"/>
  <c r="O2715" i="30"/>
  <c r="G2715" i="30"/>
  <c r="H2715" i="30"/>
  <c r="O2746" i="30"/>
  <c r="H2746" i="30"/>
  <c r="G2746" i="30"/>
  <c r="O2747" i="30"/>
  <c r="H2747" i="30"/>
  <c r="G2747" i="30"/>
  <c r="O2725" i="30"/>
  <c r="H2725" i="30"/>
  <c r="G2725" i="30"/>
  <c r="O2741" i="30"/>
  <c r="H2741" i="30"/>
  <c r="G2741" i="30"/>
  <c r="O2736" i="30"/>
  <c r="G2736" i="30"/>
  <c r="H2736" i="30"/>
  <c r="O2732" i="30"/>
  <c r="G2732" i="30"/>
  <c r="H2732" i="30"/>
  <c r="O2723" i="30"/>
  <c r="H2723" i="30"/>
  <c r="G2723" i="30"/>
  <c r="V375" i="30"/>
  <c r="O375" i="30"/>
  <c r="H375" i="30"/>
  <c r="G375" i="30"/>
  <c r="O2778" i="30"/>
  <c r="H2778" i="30"/>
  <c r="G2778" i="30"/>
  <c r="O2738" i="30"/>
  <c r="H2738" i="30"/>
  <c r="G2738" i="30"/>
  <c r="O2794" i="30"/>
  <c r="H2794" i="30"/>
  <c r="G2794" i="30"/>
  <c r="O2792" i="30"/>
  <c r="G2792" i="30"/>
  <c r="H2792" i="30"/>
  <c r="O2786" i="30"/>
  <c r="H2786" i="30"/>
  <c r="G2786" i="30"/>
  <c r="H2782" i="30"/>
  <c r="O2782" i="30"/>
  <c r="G2782" i="30"/>
  <c r="O2771" i="30"/>
  <c r="G2771" i="30"/>
  <c r="H2771" i="30"/>
  <c r="O2774" i="30"/>
  <c r="H2774" i="30"/>
  <c r="G2774" i="30"/>
  <c r="O2776" i="30"/>
  <c r="G2776" i="30"/>
  <c r="H2776" i="30"/>
  <c r="O2767" i="30"/>
  <c r="H2767" i="30"/>
  <c r="G2767" i="30"/>
  <c r="O2764" i="30"/>
  <c r="G2764" i="30"/>
  <c r="H2764" i="30"/>
  <c r="O2757" i="30"/>
  <c r="H2757" i="30"/>
  <c r="G2757" i="30"/>
  <c r="O2756" i="30"/>
  <c r="G2756" i="30"/>
  <c r="H2756" i="30"/>
  <c r="O2744" i="30"/>
  <c r="G2744" i="30"/>
  <c r="H2744" i="30"/>
  <c r="O2726" i="30"/>
  <c r="H2726" i="30"/>
  <c r="G2726" i="30"/>
  <c r="O2714" i="30"/>
  <c r="H2714" i="30"/>
  <c r="G2714" i="30"/>
  <c r="O2716" i="30"/>
  <c r="G2716" i="30"/>
  <c r="H2716" i="30"/>
  <c r="O2727" i="30"/>
  <c r="H2727" i="30"/>
  <c r="G2727" i="30"/>
  <c r="O2745" i="30"/>
  <c r="H2745" i="30"/>
  <c r="G2745" i="30"/>
  <c r="O2739" i="30"/>
  <c r="G2739" i="30"/>
  <c r="H2739" i="30"/>
  <c r="O2729" i="30"/>
  <c r="H2729" i="30"/>
  <c r="G2729" i="30"/>
  <c r="O2735" i="30"/>
  <c r="H2735" i="30"/>
  <c r="G2735" i="30"/>
  <c r="O2743" i="30"/>
  <c r="H2743" i="30"/>
  <c r="G2743" i="30"/>
  <c r="V2730" i="30"/>
  <c r="N2730" i="30"/>
  <c r="F2730" i="30"/>
  <c r="R2730" i="30"/>
  <c r="C2730" i="30"/>
  <c r="R2723" i="30"/>
  <c r="C2723" i="30"/>
  <c r="V2723" i="30"/>
  <c r="N2723" i="30"/>
  <c r="F2723" i="30"/>
  <c r="V2768" i="30"/>
  <c r="N2768" i="30"/>
  <c r="C2768" i="30"/>
  <c r="R2768" i="30"/>
  <c r="F2768" i="30"/>
  <c r="V2728" i="30"/>
  <c r="R2728" i="30"/>
  <c r="C2728" i="30"/>
  <c r="F2728" i="30"/>
  <c r="N2728" i="30"/>
  <c r="V2791" i="30"/>
  <c r="N2791" i="30"/>
  <c r="R2791" i="30"/>
  <c r="C2791" i="30"/>
  <c r="F2791" i="30"/>
  <c r="V2795" i="30"/>
  <c r="F2795" i="30"/>
  <c r="C2795" i="30"/>
  <c r="N2795" i="30"/>
  <c r="R2795" i="30"/>
  <c r="V2793" i="30"/>
  <c r="N2793" i="30"/>
  <c r="C2793" i="30"/>
  <c r="R2793" i="30"/>
  <c r="F2793" i="30"/>
  <c r="V2779" i="30"/>
  <c r="N2779" i="30"/>
  <c r="R2779" i="30"/>
  <c r="F2779" i="30"/>
  <c r="C2779" i="30"/>
  <c r="V2769" i="30"/>
  <c r="C2769" i="30"/>
  <c r="N2769" i="30"/>
  <c r="F2769" i="30"/>
  <c r="R2769" i="30"/>
  <c r="V2783" i="30"/>
  <c r="R2783" i="30"/>
  <c r="C2783" i="30"/>
  <c r="F2783" i="30"/>
  <c r="N2783" i="30"/>
  <c r="V2773" i="30"/>
  <c r="C2773" i="30"/>
  <c r="N2773" i="30"/>
  <c r="R2773" i="30"/>
  <c r="F2773" i="30"/>
  <c r="V2765" i="30"/>
  <c r="R2765" i="30"/>
  <c r="F2765" i="30"/>
  <c r="C2765" i="30"/>
  <c r="N2765" i="30"/>
  <c r="V2749" i="30"/>
  <c r="R2749" i="30"/>
  <c r="C2749" i="30"/>
  <c r="N2749" i="30"/>
  <c r="F2749" i="30"/>
  <c r="V2763" i="30"/>
  <c r="R2763" i="30"/>
  <c r="C2763" i="30"/>
  <c r="F2763" i="30"/>
  <c r="N2763" i="30"/>
  <c r="V2751" i="30"/>
  <c r="R2751" i="30"/>
  <c r="N2751" i="30"/>
  <c r="C2751" i="30"/>
  <c r="F2751" i="30"/>
  <c r="V2719" i="30"/>
  <c r="N2719" i="30"/>
  <c r="C2719" i="30"/>
  <c r="R2719" i="30"/>
  <c r="F2719" i="30"/>
  <c r="R2724" i="30"/>
  <c r="N2724" i="30"/>
  <c r="C2724" i="30"/>
  <c r="V2724" i="30"/>
  <c r="F2724" i="30"/>
  <c r="V2746" i="30"/>
  <c r="N2746" i="30"/>
  <c r="R2746" i="30"/>
  <c r="F2746" i="30"/>
  <c r="C2746" i="30"/>
  <c r="V2753" i="30"/>
  <c r="N2753" i="30"/>
  <c r="C2753" i="30"/>
  <c r="R2753" i="30"/>
  <c r="F2753" i="30"/>
  <c r="V2745" i="30"/>
  <c r="C2745" i="30"/>
  <c r="N2745" i="30"/>
  <c r="R2745" i="30"/>
  <c r="F2745" i="30"/>
  <c r="V2734" i="30"/>
  <c r="C2734" i="30"/>
  <c r="N2734" i="30"/>
  <c r="R2734" i="30"/>
  <c r="F2734" i="30"/>
  <c r="V2758" i="30"/>
  <c r="N2758" i="30"/>
  <c r="R2758" i="30"/>
  <c r="C2758" i="30"/>
  <c r="F2758" i="30"/>
  <c r="V2718" i="30"/>
  <c r="R2718" i="30"/>
  <c r="C2718" i="30"/>
  <c r="N2718" i="30"/>
  <c r="F2718" i="30"/>
  <c r="V2794" i="30"/>
  <c r="R2794" i="30"/>
  <c r="F2794" i="30"/>
  <c r="N2794" i="30"/>
  <c r="C2794" i="30"/>
  <c r="V2792" i="30"/>
  <c r="F2792" i="30"/>
  <c r="R2792" i="30"/>
  <c r="C2792" i="30"/>
  <c r="N2792" i="30"/>
  <c r="V2797" i="30"/>
  <c r="F2797" i="30"/>
  <c r="C2797" i="30"/>
  <c r="N2797" i="30"/>
  <c r="R2797" i="30"/>
  <c r="V2781" i="30"/>
  <c r="N2781" i="30"/>
  <c r="C2781" i="30"/>
  <c r="F2781" i="30"/>
  <c r="R2781" i="30"/>
  <c r="V2785" i="30"/>
  <c r="N2785" i="30"/>
  <c r="R2785" i="30"/>
  <c r="F2785" i="30"/>
  <c r="C2785" i="30"/>
  <c r="V2772" i="30"/>
  <c r="N2772" i="30"/>
  <c r="R2772" i="30"/>
  <c r="C2772" i="30"/>
  <c r="F2772" i="30"/>
  <c r="V2775" i="30"/>
  <c r="N2775" i="30"/>
  <c r="R2775" i="30"/>
  <c r="F2775" i="30"/>
  <c r="C2775" i="30"/>
  <c r="V2759" i="30"/>
  <c r="C2759" i="30"/>
  <c r="R2759" i="30"/>
  <c r="N2759" i="30"/>
  <c r="F2759" i="30"/>
  <c r="V2760" i="30"/>
  <c r="N2760" i="30"/>
  <c r="R2760" i="30"/>
  <c r="C2760" i="30"/>
  <c r="F2760" i="30"/>
  <c r="V2750" i="30"/>
  <c r="C2750" i="30"/>
  <c r="R2750" i="30"/>
  <c r="F2750" i="30"/>
  <c r="N2750" i="30"/>
  <c r="V2755" i="30"/>
  <c r="N2755" i="30"/>
  <c r="C2755" i="30"/>
  <c r="R2755" i="30"/>
  <c r="F2755" i="30"/>
  <c r="V2787" i="30"/>
  <c r="N2787" i="30"/>
  <c r="R2787" i="30"/>
  <c r="C2787" i="30"/>
  <c r="F2787" i="30"/>
  <c r="R2709" i="30"/>
  <c r="C2709" i="30"/>
  <c r="F2709" i="30"/>
  <c r="V2709" i="30"/>
  <c r="N2709" i="30"/>
  <c r="V2710" i="30"/>
  <c r="F2710" i="30"/>
  <c r="C2710" i="30"/>
  <c r="R2710" i="30"/>
  <c r="N2710" i="30"/>
  <c r="V2714" i="30"/>
  <c r="N2714" i="30"/>
  <c r="F2714" i="30"/>
  <c r="R2714" i="30"/>
  <c r="C2714" i="30"/>
  <c r="V2716" i="30"/>
  <c r="N2716" i="30"/>
  <c r="R2716" i="30"/>
  <c r="F2716" i="30"/>
  <c r="C2716" i="30"/>
  <c r="V2747" i="30"/>
  <c r="N2747" i="30"/>
  <c r="C2747" i="30"/>
  <c r="F2747" i="30"/>
  <c r="R2747" i="30"/>
  <c r="F2733" i="30"/>
  <c r="N2733" i="30"/>
  <c r="V2733" i="30"/>
  <c r="R2733" i="30"/>
  <c r="C2733" i="30"/>
  <c r="V2742" i="30"/>
  <c r="N2742" i="30"/>
  <c r="F2742" i="30"/>
  <c r="R2742" i="30"/>
  <c r="C2742" i="30"/>
  <c r="V2739" i="30"/>
  <c r="F2739" i="30"/>
  <c r="R2739" i="30"/>
  <c r="N2739" i="30"/>
  <c r="C2739" i="30"/>
  <c r="C2721" i="30"/>
  <c r="V2721" i="30"/>
  <c r="N2721" i="30"/>
  <c r="F2721" i="30"/>
  <c r="R2721" i="30"/>
  <c r="V2731" i="30"/>
  <c r="F2731" i="30"/>
  <c r="N2731" i="30"/>
  <c r="C2731" i="30"/>
  <c r="R2731" i="30"/>
  <c r="V2788" i="30"/>
  <c r="R2788" i="30"/>
  <c r="N2788" i="30"/>
  <c r="C2788" i="30"/>
  <c r="F2788" i="30"/>
  <c r="V2748" i="30"/>
  <c r="N2748" i="30"/>
  <c r="C2748" i="30"/>
  <c r="F2748" i="30"/>
  <c r="R2748" i="30"/>
  <c r="V2708" i="30"/>
  <c r="F2708" i="30"/>
  <c r="R2708" i="30"/>
  <c r="C2708" i="30"/>
  <c r="N2708" i="30"/>
  <c r="V2796" i="30"/>
  <c r="N2796" i="30"/>
  <c r="F2796" i="30"/>
  <c r="C2796" i="30"/>
  <c r="R2796" i="30"/>
  <c r="V2786" i="30"/>
  <c r="C2786" i="30"/>
  <c r="N2786" i="30"/>
  <c r="F2786" i="30"/>
  <c r="R2786" i="30"/>
  <c r="V2782" i="30"/>
  <c r="C2782" i="30"/>
  <c r="N2782" i="30"/>
  <c r="R2782" i="30"/>
  <c r="F2782" i="30"/>
  <c r="V2771" i="30"/>
  <c r="N2771" i="30"/>
  <c r="C2771" i="30"/>
  <c r="R2771" i="30"/>
  <c r="F2771" i="30"/>
  <c r="V2774" i="30"/>
  <c r="F2774" i="30"/>
  <c r="R2774" i="30"/>
  <c r="C2774" i="30"/>
  <c r="N2774" i="30"/>
  <c r="V2776" i="30"/>
  <c r="N2776" i="30"/>
  <c r="R2776" i="30"/>
  <c r="C2776" i="30"/>
  <c r="F2776" i="30"/>
  <c r="V2767" i="30"/>
  <c r="F2767" i="30"/>
  <c r="C2767" i="30"/>
  <c r="R2767" i="30"/>
  <c r="N2767" i="30"/>
  <c r="V2764" i="30"/>
  <c r="N2764" i="30"/>
  <c r="R2764" i="30"/>
  <c r="F2764" i="30"/>
  <c r="C2764" i="30"/>
  <c r="V2757" i="30"/>
  <c r="N2757" i="30"/>
  <c r="R2757" i="30"/>
  <c r="F2757" i="30"/>
  <c r="C2757" i="30"/>
  <c r="V2756" i="30"/>
  <c r="C2756" i="30"/>
  <c r="F2756" i="30"/>
  <c r="N2756" i="30"/>
  <c r="R2756" i="30"/>
  <c r="V2744" i="30"/>
  <c r="C2744" i="30"/>
  <c r="N2744" i="30"/>
  <c r="F2744" i="30"/>
  <c r="R2744" i="30"/>
  <c r="N2715" i="30"/>
  <c r="F2715" i="30"/>
  <c r="C2715" i="30"/>
  <c r="V2715" i="30"/>
  <c r="R2715" i="30"/>
  <c r="V2740" i="30"/>
  <c r="R2740" i="30"/>
  <c r="C2740" i="30"/>
  <c r="F2740" i="30"/>
  <c r="N2740" i="30"/>
  <c r="N2712" i="30"/>
  <c r="V2712" i="30"/>
  <c r="F2712" i="30"/>
  <c r="R2712" i="30"/>
  <c r="C2712" i="30"/>
  <c r="C2727" i="30"/>
  <c r="V2727" i="30"/>
  <c r="R2727" i="30"/>
  <c r="F2727" i="30"/>
  <c r="N2727" i="30"/>
  <c r="R2725" i="30"/>
  <c r="V2725" i="30"/>
  <c r="N2725" i="30"/>
  <c r="C2725" i="30"/>
  <c r="F2725" i="30"/>
  <c r="F2713" i="30"/>
  <c r="C2713" i="30"/>
  <c r="N2713" i="30"/>
  <c r="R2713" i="30"/>
  <c r="V2713" i="30"/>
  <c r="V2722" i="30"/>
  <c r="C2722" i="30"/>
  <c r="F2722" i="30"/>
  <c r="N2722" i="30"/>
  <c r="R2722" i="30"/>
  <c r="V2736" i="30"/>
  <c r="F2736" i="30"/>
  <c r="C2736" i="30"/>
  <c r="N2736" i="30"/>
  <c r="R2736" i="30"/>
  <c r="V2732" i="30"/>
  <c r="F2732" i="30"/>
  <c r="R2732" i="30"/>
  <c r="C2732" i="30"/>
  <c r="N2732" i="30"/>
  <c r="V2778" i="30"/>
  <c r="R2778" i="30"/>
  <c r="C2778" i="30"/>
  <c r="F2778" i="30"/>
  <c r="N2778" i="30"/>
  <c r="V2738" i="30"/>
  <c r="C2738" i="30"/>
  <c r="F2738" i="30"/>
  <c r="N2738" i="30"/>
  <c r="R2738" i="30"/>
  <c r="V2790" i="30"/>
  <c r="F2790" i="30"/>
  <c r="R2790" i="30"/>
  <c r="C2790" i="30"/>
  <c r="N2790" i="30"/>
  <c r="V2789" i="30"/>
  <c r="N2789" i="30"/>
  <c r="F2789" i="30"/>
  <c r="R2789" i="30"/>
  <c r="C2789" i="30"/>
  <c r="V2780" i="30"/>
  <c r="F2780" i="30"/>
  <c r="R2780" i="30"/>
  <c r="N2780" i="30"/>
  <c r="C2780" i="30"/>
  <c r="V2784" i="30"/>
  <c r="F2784" i="30"/>
  <c r="C2784" i="30"/>
  <c r="N2784" i="30"/>
  <c r="R2784" i="30"/>
  <c r="V2777" i="30"/>
  <c r="R2777" i="30"/>
  <c r="N2777" i="30"/>
  <c r="F2777" i="30"/>
  <c r="C2777" i="30"/>
  <c r="V2770" i="30"/>
  <c r="N2770" i="30"/>
  <c r="C2770" i="30"/>
  <c r="F2770" i="30"/>
  <c r="R2770" i="30"/>
  <c r="V2761" i="30"/>
  <c r="N2761" i="30"/>
  <c r="C2761" i="30"/>
  <c r="F2761" i="30"/>
  <c r="R2761" i="30"/>
  <c r="V2766" i="30"/>
  <c r="N2766" i="30"/>
  <c r="R2766" i="30"/>
  <c r="F2766" i="30"/>
  <c r="C2766" i="30"/>
  <c r="V2762" i="30"/>
  <c r="R2762" i="30"/>
  <c r="F2762" i="30"/>
  <c r="N2762" i="30"/>
  <c r="C2762" i="30"/>
  <c r="V2754" i="30"/>
  <c r="N2754" i="30"/>
  <c r="C2754" i="30"/>
  <c r="R2754" i="30"/>
  <c r="F2754" i="30"/>
  <c r="V2752" i="30"/>
  <c r="F2752" i="30"/>
  <c r="C2752" i="30"/>
  <c r="R2752" i="30"/>
  <c r="N2752" i="30"/>
  <c r="R2711" i="30"/>
  <c r="V2711" i="30"/>
  <c r="C2711" i="30"/>
  <c r="F2711" i="30"/>
  <c r="N2711" i="30"/>
  <c r="F2726" i="30"/>
  <c r="V2726" i="30"/>
  <c r="N2726" i="30"/>
  <c r="C2726" i="30"/>
  <c r="R2726" i="30"/>
  <c r="R2717" i="30"/>
  <c r="F2717" i="30"/>
  <c r="V2717" i="30"/>
  <c r="N2717" i="30"/>
  <c r="C2717" i="30"/>
  <c r="N2720" i="30"/>
  <c r="C2720" i="30"/>
  <c r="F2720" i="30"/>
  <c r="V2720" i="30"/>
  <c r="R2720" i="30"/>
  <c r="V2741" i="30"/>
  <c r="C2741" i="30"/>
  <c r="F2741" i="30"/>
  <c r="R2741" i="30"/>
  <c r="N2741" i="30"/>
  <c r="V2729" i="30"/>
  <c r="R2729" i="30"/>
  <c r="N2729" i="30"/>
  <c r="C2729" i="30"/>
  <c r="F2729" i="30"/>
  <c r="V2735" i="30"/>
  <c r="C2735" i="30"/>
  <c r="N2735" i="30"/>
  <c r="R2735" i="30"/>
  <c r="F2735" i="30"/>
  <c r="V2743" i="30"/>
  <c r="C2743" i="30"/>
  <c r="R2743" i="30"/>
  <c r="N2743" i="30"/>
  <c r="F2743" i="30"/>
  <c r="V2737" i="30"/>
  <c r="C2737" i="30"/>
  <c r="R2737" i="30"/>
  <c r="F2737" i="30"/>
  <c r="N2737" i="30"/>
  <c r="F91" i="39"/>
  <c r="G88" i="39"/>
  <c r="F90" i="39"/>
  <c r="G87" i="39"/>
  <c r="J343" i="29"/>
  <c r="K343" i="29" s="1"/>
  <c r="R343" i="29"/>
  <c r="J327" i="29"/>
  <c r="K327" i="29" s="1"/>
  <c r="R327" i="29"/>
  <c r="J331" i="29"/>
  <c r="K331" i="29" s="1"/>
  <c r="R331" i="29"/>
  <c r="J334" i="29"/>
  <c r="K334" i="29" s="1"/>
  <c r="R334" i="29"/>
  <c r="J338" i="29"/>
  <c r="K338" i="29" s="1"/>
  <c r="R338" i="29"/>
  <c r="J339" i="29"/>
  <c r="K339" i="29" s="1"/>
  <c r="R339" i="29"/>
  <c r="J326" i="29"/>
  <c r="K326" i="29" s="1"/>
  <c r="R326" i="29"/>
  <c r="J342" i="29"/>
  <c r="K342" i="29" s="1"/>
  <c r="R342" i="29"/>
  <c r="J335" i="29"/>
  <c r="K335" i="29" s="1"/>
  <c r="R335" i="29"/>
  <c r="J330" i="29"/>
  <c r="K330" i="29" s="1"/>
  <c r="R330" i="29"/>
  <c r="R375" i="30"/>
  <c r="N375" i="30"/>
  <c r="R372" i="30"/>
  <c r="N372" i="30"/>
  <c r="R371" i="30"/>
  <c r="N371" i="30"/>
  <c r="R383" i="30"/>
  <c r="N383" i="30"/>
  <c r="R368" i="30"/>
  <c r="N368" i="30"/>
  <c r="R376" i="30"/>
  <c r="N376" i="30"/>
  <c r="R377" i="30"/>
  <c r="N377" i="30"/>
  <c r="R380" i="30"/>
  <c r="N380" i="30"/>
  <c r="R384" i="30"/>
  <c r="N384" i="30"/>
  <c r="R379" i="30"/>
  <c r="N379" i="30"/>
  <c r="E341" i="29"/>
  <c r="S351" i="29"/>
  <c r="B341" i="29"/>
  <c r="N331" i="29"/>
  <c r="O331" i="29" s="1"/>
  <c r="H331" i="29"/>
  <c r="I331" i="29" s="1"/>
  <c r="P331" i="29"/>
  <c r="Q331" i="29" s="1"/>
  <c r="L331" i="29"/>
  <c r="M331" i="29" s="1"/>
  <c r="S354" i="29"/>
  <c r="B344" i="29"/>
  <c r="E344" i="29"/>
  <c r="S358" i="29"/>
  <c r="B348" i="29"/>
  <c r="E348" i="29"/>
  <c r="S350" i="29"/>
  <c r="B340" i="29"/>
  <c r="E340" i="29"/>
  <c r="S346" i="29"/>
  <c r="B336" i="29"/>
  <c r="E336" i="29"/>
  <c r="S355" i="29"/>
  <c r="B345" i="29"/>
  <c r="E345" i="29"/>
  <c r="N327" i="29"/>
  <c r="O327" i="29" s="1"/>
  <c r="L327" i="29"/>
  <c r="M327" i="29" s="1"/>
  <c r="H327" i="29"/>
  <c r="I327" i="29" s="1"/>
  <c r="P327" i="29"/>
  <c r="Q327" i="29" s="1"/>
  <c r="S363" i="29"/>
  <c r="B353" i="29"/>
  <c r="E353" i="29"/>
  <c r="N339" i="29"/>
  <c r="O339" i="29" s="1"/>
  <c r="H339" i="29"/>
  <c r="I339" i="29" s="1"/>
  <c r="P339" i="29"/>
  <c r="Q339" i="29" s="1"/>
  <c r="L339" i="29"/>
  <c r="M339" i="29" s="1"/>
  <c r="L334" i="29"/>
  <c r="M334" i="29" s="1"/>
  <c r="H334" i="29"/>
  <c r="I334" i="29" s="1"/>
  <c r="P334" i="29"/>
  <c r="Q334" i="29" s="1"/>
  <c r="N334" i="29"/>
  <c r="O334" i="29" s="1"/>
  <c r="P338" i="29"/>
  <c r="Q338" i="29" s="1"/>
  <c r="L338" i="29"/>
  <c r="M338" i="29" s="1"/>
  <c r="H338" i="29"/>
  <c r="I338" i="29" s="1"/>
  <c r="N338" i="29"/>
  <c r="O338" i="29" s="1"/>
  <c r="L330" i="29"/>
  <c r="M330" i="29" s="1"/>
  <c r="H330" i="29"/>
  <c r="I330" i="29" s="1"/>
  <c r="P330" i="29"/>
  <c r="Q330" i="29" s="1"/>
  <c r="N330" i="29"/>
  <c r="O330" i="29" s="1"/>
  <c r="N326" i="29"/>
  <c r="O326" i="29" s="1"/>
  <c r="H326" i="29"/>
  <c r="I326" i="29" s="1"/>
  <c r="P326" i="29"/>
  <c r="Q326" i="29" s="1"/>
  <c r="L326" i="29"/>
  <c r="M326" i="29" s="1"/>
  <c r="N342" i="29"/>
  <c r="O342" i="29" s="1"/>
  <c r="L342" i="29"/>
  <c r="M342" i="29" s="1"/>
  <c r="H342" i="29"/>
  <c r="I342" i="29" s="1"/>
  <c r="P342" i="29"/>
  <c r="Q342" i="29" s="1"/>
  <c r="L335" i="29"/>
  <c r="M335" i="29" s="1"/>
  <c r="P335" i="29"/>
  <c r="Q335" i="29" s="1"/>
  <c r="H335" i="29"/>
  <c r="I335" i="29" s="1"/>
  <c r="N335" i="29"/>
  <c r="O335" i="29" s="1"/>
  <c r="S347" i="29"/>
  <c r="B337" i="29"/>
  <c r="E337" i="29"/>
  <c r="N343" i="29"/>
  <c r="O343" i="29" s="1"/>
  <c r="L343" i="29"/>
  <c r="M343" i="29" s="1"/>
  <c r="P343" i="29"/>
  <c r="Q343" i="29" s="1"/>
  <c r="H343" i="29"/>
  <c r="I343" i="29" s="1"/>
  <c r="S359" i="29"/>
  <c r="B349" i="29"/>
  <c r="E349" i="29"/>
  <c r="S362" i="29"/>
  <c r="B352" i="29"/>
  <c r="E352" i="29"/>
  <c r="F372" i="30"/>
  <c r="C372" i="30"/>
  <c r="F371" i="30"/>
  <c r="C371" i="30"/>
  <c r="F383" i="30"/>
  <c r="C383" i="30"/>
  <c r="F368" i="30"/>
  <c r="C368" i="30"/>
  <c r="F380" i="30"/>
  <c r="C380" i="30"/>
  <c r="F384" i="30"/>
  <c r="C384" i="30"/>
  <c r="F379" i="30"/>
  <c r="C379" i="30"/>
  <c r="F376" i="30"/>
  <c r="C376" i="30"/>
  <c r="F375" i="30"/>
  <c r="C375" i="30"/>
  <c r="F377" i="30"/>
  <c r="C377" i="30"/>
  <c r="B393" i="30"/>
  <c r="B382" i="30"/>
  <c r="B378" i="30"/>
  <c r="B386" i="30"/>
  <c r="B381" i="30"/>
  <c r="B390" i="30"/>
  <c r="B385" i="30"/>
  <c r="B394" i="30"/>
  <c r="B387" i="30"/>
  <c r="B389" i="30"/>
  <c r="AE378" i="28" l="1"/>
  <c r="W3088" i="30"/>
  <c r="V385" i="30"/>
  <c r="O385" i="30"/>
  <c r="H385" i="30"/>
  <c r="G385" i="30"/>
  <c r="V378" i="30"/>
  <c r="O378" i="30"/>
  <c r="H378" i="30"/>
  <c r="G378" i="30"/>
  <c r="V390" i="30"/>
  <c r="O390" i="30"/>
  <c r="H390" i="30"/>
  <c r="G390" i="30"/>
  <c r="V387" i="30"/>
  <c r="O387" i="30"/>
  <c r="H387" i="30"/>
  <c r="G387" i="30"/>
  <c r="V381" i="30"/>
  <c r="O381" i="30"/>
  <c r="H381" i="30"/>
  <c r="G381" i="30"/>
  <c r="V393" i="30"/>
  <c r="O393" i="30"/>
  <c r="H393" i="30"/>
  <c r="G393" i="30"/>
  <c r="V389" i="30"/>
  <c r="O389" i="30"/>
  <c r="H389" i="30"/>
  <c r="G389" i="30"/>
  <c r="V382" i="30"/>
  <c r="O382" i="30"/>
  <c r="H382" i="30"/>
  <c r="G382" i="30"/>
  <c r="V394" i="30"/>
  <c r="O394" i="30"/>
  <c r="H394" i="30"/>
  <c r="G394" i="30"/>
  <c r="V386" i="30"/>
  <c r="O386" i="30"/>
  <c r="H386" i="30"/>
  <c r="G386" i="30"/>
  <c r="F93" i="39"/>
  <c r="G90" i="39"/>
  <c r="F94" i="39"/>
  <c r="G91" i="39"/>
  <c r="J337" i="29"/>
  <c r="R337" i="29"/>
  <c r="J340" i="29"/>
  <c r="K340" i="29" s="1"/>
  <c r="R340" i="29"/>
  <c r="J352" i="29"/>
  <c r="R352" i="29"/>
  <c r="J336" i="29"/>
  <c r="K336" i="29" s="1"/>
  <c r="R336" i="29"/>
  <c r="J341" i="29"/>
  <c r="R341" i="29"/>
  <c r="J353" i="29"/>
  <c r="K353" i="29" s="1"/>
  <c r="R353" i="29"/>
  <c r="J345" i="29"/>
  <c r="K345" i="29" s="1"/>
  <c r="R345" i="29"/>
  <c r="J344" i="29"/>
  <c r="K344" i="29" s="1"/>
  <c r="R344" i="29"/>
  <c r="J349" i="29"/>
  <c r="K349" i="29" s="1"/>
  <c r="R349" i="29"/>
  <c r="J348" i="29"/>
  <c r="K348" i="29" s="1"/>
  <c r="R348" i="29"/>
  <c r="R382" i="30"/>
  <c r="N382" i="30"/>
  <c r="R390" i="30"/>
  <c r="N390" i="30"/>
  <c r="R389" i="30"/>
  <c r="N389" i="30"/>
  <c r="R386" i="30"/>
  <c r="N386" i="30"/>
  <c r="R385" i="30"/>
  <c r="N385" i="30"/>
  <c r="R378" i="30"/>
  <c r="N378" i="30"/>
  <c r="R394" i="30"/>
  <c r="N394" i="30"/>
  <c r="R387" i="30"/>
  <c r="N387" i="30"/>
  <c r="R381" i="30"/>
  <c r="N381" i="30"/>
  <c r="R393" i="30"/>
  <c r="N393" i="30"/>
  <c r="N341" i="29"/>
  <c r="O341" i="29" s="1"/>
  <c r="P341" i="29"/>
  <c r="Q341" i="29" s="1"/>
  <c r="L341" i="29"/>
  <c r="M341" i="29" s="1"/>
  <c r="H341" i="29"/>
  <c r="I341" i="29" s="1"/>
  <c r="K341" i="29"/>
  <c r="S361" i="29"/>
  <c r="E351" i="29"/>
  <c r="B351" i="29"/>
  <c r="N352" i="29"/>
  <c r="O352" i="29" s="1"/>
  <c r="L352" i="29"/>
  <c r="M352" i="29" s="1"/>
  <c r="H352" i="29"/>
  <c r="I352" i="29" s="1"/>
  <c r="P352" i="29"/>
  <c r="Q352" i="29" s="1"/>
  <c r="K352" i="29"/>
  <c r="S369" i="29"/>
  <c r="E359" i="29"/>
  <c r="B359" i="29"/>
  <c r="S372" i="29"/>
  <c r="B362" i="29"/>
  <c r="E362" i="29"/>
  <c r="H349" i="29"/>
  <c r="I349" i="29" s="1"/>
  <c r="P349" i="29"/>
  <c r="Q349" i="29" s="1"/>
  <c r="N349" i="29"/>
  <c r="O349" i="29" s="1"/>
  <c r="L349" i="29"/>
  <c r="M349" i="29" s="1"/>
  <c r="P337" i="29"/>
  <c r="Q337" i="29" s="1"/>
  <c r="K337" i="29"/>
  <c r="N337" i="29"/>
  <c r="O337" i="29" s="1"/>
  <c r="L337" i="29"/>
  <c r="M337" i="29" s="1"/>
  <c r="H337" i="29"/>
  <c r="I337" i="29" s="1"/>
  <c r="N336" i="29"/>
  <c r="O336" i="29" s="1"/>
  <c r="L336" i="29"/>
  <c r="M336" i="29" s="1"/>
  <c r="H336" i="29"/>
  <c r="I336" i="29" s="1"/>
  <c r="P336" i="29"/>
  <c r="Q336" i="29" s="1"/>
  <c r="S360" i="29"/>
  <c r="E350" i="29"/>
  <c r="B350" i="29"/>
  <c r="S368" i="29"/>
  <c r="E358" i="29"/>
  <c r="B358" i="29"/>
  <c r="N353" i="29"/>
  <c r="O353" i="29" s="1"/>
  <c r="P353" i="29"/>
  <c r="Q353" i="29" s="1"/>
  <c r="L353" i="29"/>
  <c r="M353" i="29" s="1"/>
  <c r="H353" i="29"/>
  <c r="I353" i="29" s="1"/>
  <c r="P345" i="29"/>
  <c r="Q345" i="29" s="1"/>
  <c r="L345" i="29"/>
  <c r="M345" i="29" s="1"/>
  <c r="N345" i="29"/>
  <c r="O345" i="29" s="1"/>
  <c r="H345" i="29"/>
  <c r="I345" i="29" s="1"/>
  <c r="S356" i="29"/>
  <c r="E346" i="29"/>
  <c r="B346" i="29"/>
  <c r="S373" i="29"/>
  <c r="E363" i="29"/>
  <c r="B363" i="29"/>
  <c r="S365" i="29"/>
  <c r="E355" i="29"/>
  <c r="B355" i="29"/>
  <c r="H344" i="29"/>
  <c r="I344" i="29" s="1"/>
  <c r="P344" i="29"/>
  <c r="Q344" i="29" s="1"/>
  <c r="N344" i="29"/>
  <c r="O344" i="29" s="1"/>
  <c r="L344" i="29"/>
  <c r="M344" i="29" s="1"/>
  <c r="S357" i="29"/>
  <c r="E347" i="29"/>
  <c r="B347" i="29"/>
  <c r="L340" i="29"/>
  <c r="M340" i="29" s="1"/>
  <c r="H340" i="29"/>
  <c r="I340" i="29" s="1"/>
  <c r="P340" i="29"/>
  <c r="Q340" i="29" s="1"/>
  <c r="N340" i="29"/>
  <c r="O340" i="29" s="1"/>
  <c r="P348" i="29"/>
  <c r="Q348" i="29" s="1"/>
  <c r="N348" i="29"/>
  <c r="O348" i="29" s="1"/>
  <c r="L348" i="29"/>
  <c r="M348" i="29" s="1"/>
  <c r="H348" i="29"/>
  <c r="I348" i="29" s="1"/>
  <c r="S364" i="29"/>
  <c r="B354" i="29"/>
  <c r="E354" i="29"/>
  <c r="F386" i="30"/>
  <c r="C386" i="30"/>
  <c r="F389" i="30"/>
  <c r="C389" i="30"/>
  <c r="F394" i="30"/>
  <c r="C394" i="30"/>
  <c r="F382" i="30"/>
  <c r="C382" i="30"/>
  <c r="F385" i="30"/>
  <c r="C385" i="30"/>
  <c r="F378" i="30"/>
  <c r="C378" i="30"/>
  <c r="F390" i="30"/>
  <c r="C390" i="30"/>
  <c r="F387" i="30"/>
  <c r="C387" i="30"/>
  <c r="F381" i="30"/>
  <c r="C381" i="30"/>
  <c r="F393" i="30"/>
  <c r="C393" i="30"/>
  <c r="B404" i="30"/>
  <c r="B400" i="30"/>
  <c r="B396" i="30"/>
  <c r="B392" i="30"/>
  <c r="B399" i="30"/>
  <c r="B397" i="30"/>
  <c r="B395" i="30"/>
  <c r="B391" i="30"/>
  <c r="B388" i="30"/>
  <c r="B403" i="30"/>
  <c r="AE379" i="28" l="1"/>
  <c r="W3098" i="30"/>
  <c r="V395" i="30"/>
  <c r="O395" i="30"/>
  <c r="G395" i="30"/>
  <c r="H395" i="30"/>
  <c r="V396" i="30"/>
  <c r="O396" i="30"/>
  <c r="G396" i="30"/>
  <c r="H396" i="30"/>
  <c r="V391" i="30"/>
  <c r="O391" i="30"/>
  <c r="H391" i="30"/>
  <c r="G391" i="30"/>
  <c r="V392" i="30"/>
  <c r="O392" i="30"/>
  <c r="G392" i="30"/>
  <c r="H392" i="30"/>
  <c r="V403" i="30"/>
  <c r="O403" i="30"/>
  <c r="H403" i="30"/>
  <c r="G403" i="30"/>
  <c r="V397" i="30"/>
  <c r="O397" i="30"/>
  <c r="H397" i="30"/>
  <c r="G397" i="30"/>
  <c r="V400" i="30"/>
  <c r="O400" i="30"/>
  <c r="G400" i="30"/>
  <c r="H400" i="30"/>
  <c r="V388" i="30"/>
  <c r="O388" i="30"/>
  <c r="H388" i="30"/>
  <c r="G388" i="30"/>
  <c r="V399" i="30"/>
  <c r="O399" i="30"/>
  <c r="H399" i="30"/>
  <c r="G399" i="30"/>
  <c r="V404" i="30"/>
  <c r="G404" i="30"/>
  <c r="O404" i="30"/>
  <c r="H404" i="30"/>
  <c r="F97" i="39"/>
  <c r="G94" i="39"/>
  <c r="F96" i="39"/>
  <c r="G93" i="39"/>
  <c r="J363" i="29"/>
  <c r="R363" i="29"/>
  <c r="J358" i="29"/>
  <c r="K358" i="29" s="1"/>
  <c r="R358" i="29"/>
  <c r="J359" i="29"/>
  <c r="K359" i="29" s="1"/>
  <c r="R359" i="29"/>
  <c r="J351" i="29"/>
  <c r="K351" i="29" s="1"/>
  <c r="R351" i="29"/>
  <c r="J354" i="29"/>
  <c r="K354" i="29" s="1"/>
  <c r="R354" i="29"/>
  <c r="J355" i="29"/>
  <c r="K355" i="29" s="1"/>
  <c r="R355" i="29"/>
  <c r="J346" i="29"/>
  <c r="K346" i="29" s="1"/>
  <c r="R346" i="29"/>
  <c r="J347" i="29"/>
  <c r="K347" i="29" s="1"/>
  <c r="R347" i="29"/>
  <c r="J362" i="29"/>
  <c r="K362" i="29" s="1"/>
  <c r="R362" i="29"/>
  <c r="J350" i="29"/>
  <c r="K350" i="29" s="1"/>
  <c r="R350" i="29"/>
  <c r="R391" i="30"/>
  <c r="N391" i="30"/>
  <c r="R392" i="30"/>
  <c r="N392" i="30"/>
  <c r="R403" i="30"/>
  <c r="N403" i="30"/>
  <c r="R397" i="30"/>
  <c r="N397" i="30"/>
  <c r="R400" i="30"/>
  <c r="N400" i="30"/>
  <c r="R388" i="30"/>
  <c r="N388" i="30"/>
  <c r="R399" i="30"/>
  <c r="N399" i="30"/>
  <c r="R404" i="30"/>
  <c r="N404" i="30"/>
  <c r="R395" i="30"/>
  <c r="N395" i="30"/>
  <c r="R396" i="30"/>
  <c r="N396" i="30"/>
  <c r="H351" i="29"/>
  <c r="I351" i="29" s="1"/>
  <c r="N351" i="29"/>
  <c r="O351" i="29" s="1"/>
  <c r="L351" i="29"/>
  <c r="M351" i="29" s="1"/>
  <c r="P351" i="29"/>
  <c r="Q351" i="29" s="1"/>
  <c r="B361" i="29"/>
  <c r="E361" i="29"/>
  <c r="S371" i="29"/>
  <c r="S374" i="29"/>
  <c r="B364" i="29"/>
  <c r="E364" i="29"/>
  <c r="S367" i="29"/>
  <c r="B357" i="29"/>
  <c r="E357" i="29"/>
  <c r="S375" i="29"/>
  <c r="B365" i="29"/>
  <c r="E365" i="29"/>
  <c r="L346" i="29"/>
  <c r="M346" i="29" s="1"/>
  <c r="N346" i="29"/>
  <c r="O346" i="29" s="1"/>
  <c r="H346" i="29"/>
  <c r="I346" i="29" s="1"/>
  <c r="P346" i="29"/>
  <c r="Q346" i="29" s="1"/>
  <c r="N350" i="29"/>
  <c r="O350" i="29" s="1"/>
  <c r="L350" i="29"/>
  <c r="M350" i="29" s="1"/>
  <c r="H350" i="29"/>
  <c r="I350" i="29" s="1"/>
  <c r="P350" i="29"/>
  <c r="Q350" i="29" s="1"/>
  <c r="N359" i="29"/>
  <c r="O359" i="29" s="1"/>
  <c r="L359" i="29"/>
  <c r="M359" i="29" s="1"/>
  <c r="P359" i="29"/>
  <c r="Q359" i="29" s="1"/>
  <c r="H359" i="29"/>
  <c r="I359" i="29" s="1"/>
  <c r="P354" i="29"/>
  <c r="Q354" i="29" s="1"/>
  <c r="N354" i="29"/>
  <c r="O354" i="29" s="1"/>
  <c r="L354" i="29"/>
  <c r="M354" i="29" s="1"/>
  <c r="H354" i="29"/>
  <c r="I354" i="29" s="1"/>
  <c r="K363" i="29"/>
  <c r="L363" i="29"/>
  <c r="M363" i="29" s="1"/>
  <c r="N363" i="29"/>
  <c r="O363" i="29" s="1"/>
  <c r="H363" i="29"/>
  <c r="I363" i="29" s="1"/>
  <c r="P363" i="29"/>
  <c r="Q363" i="29" s="1"/>
  <c r="N358" i="29"/>
  <c r="O358" i="29" s="1"/>
  <c r="P358" i="29"/>
  <c r="Q358" i="29" s="1"/>
  <c r="L358" i="29"/>
  <c r="M358" i="29" s="1"/>
  <c r="H358" i="29"/>
  <c r="I358" i="29" s="1"/>
  <c r="L347" i="29"/>
  <c r="M347" i="29" s="1"/>
  <c r="N347" i="29"/>
  <c r="O347" i="29" s="1"/>
  <c r="H347" i="29"/>
  <c r="I347" i="29" s="1"/>
  <c r="P347" i="29"/>
  <c r="Q347" i="29" s="1"/>
  <c r="N355" i="29"/>
  <c r="O355" i="29" s="1"/>
  <c r="H355" i="29"/>
  <c r="I355" i="29" s="1"/>
  <c r="P355" i="29"/>
  <c r="Q355" i="29" s="1"/>
  <c r="L355" i="29"/>
  <c r="M355" i="29" s="1"/>
  <c r="S366" i="29"/>
  <c r="B356" i="29"/>
  <c r="E356" i="29"/>
  <c r="S370" i="29"/>
  <c r="B360" i="29"/>
  <c r="E360" i="29"/>
  <c r="L362" i="29"/>
  <c r="M362" i="29" s="1"/>
  <c r="P362" i="29"/>
  <c r="Q362" i="29" s="1"/>
  <c r="N362" i="29"/>
  <c r="O362" i="29" s="1"/>
  <c r="H362" i="29"/>
  <c r="I362" i="29" s="1"/>
  <c r="S379" i="29"/>
  <c r="B369" i="29"/>
  <c r="E369" i="29"/>
  <c r="S383" i="29"/>
  <c r="B373" i="29"/>
  <c r="E373" i="29"/>
  <c r="S378" i="29"/>
  <c r="B368" i="29"/>
  <c r="E368" i="29"/>
  <c r="S382" i="29"/>
  <c r="B372" i="29"/>
  <c r="E372" i="29"/>
  <c r="F397" i="30"/>
  <c r="C397" i="30"/>
  <c r="F403" i="30"/>
  <c r="C403" i="30"/>
  <c r="F392" i="30"/>
  <c r="C392" i="30"/>
  <c r="F388" i="30"/>
  <c r="C388" i="30"/>
  <c r="F399" i="30"/>
  <c r="C399" i="30"/>
  <c r="F396" i="30"/>
  <c r="C396" i="30"/>
  <c r="F404" i="30"/>
  <c r="C404" i="30"/>
  <c r="F391" i="30"/>
  <c r="C391" i="30"/>
  <c r="F400" i="30"/>
  <c r="C400" i="30"/>
  <c r="F395" i="30"/>
  <c r="C395" i="30"/>
  <c r="B413" i="30"/>
  <c r="B401" i="30"/>
  <c r="B407" i="30"/>
  <c r="B402" i="30"/>
  <c r="B410" i="30"/>
  <c r="B398" i="30"/>
  <c r="B405" i="30"/>
  <c r="B409" i="30"/>
  <c r="B406" i="30"/>
  <c r="B414" i="30"/>
  <c r="AE380" i="28" l="1"/>
  <c r="W3108" i="30"/>
  <c r="V409" i="30"/>
  <c r="O409" i="30"/>
  <c r="H409" i="30"/>
  <c r="G409" i="30"/>
  <c r="V414" i="30"/>
  <c r="O414" i="30"/>
  <c r="H414" i="30"/>
  <c r="G414" i="30"/>
  <c r="V401" i="30"/>
  <c r="O401" i="30"/>
  <c r="H401" i="30"/>
  <c r="G401" i="30"/>
  <c r="V406" i="30"/>
  <c r="O406" i="30"/>
  <c r="H406" i="30"/>
  <c r="G406" i="30"/>
  <c r="V410" i="30"/>
  <c r="O410" i="30"/>
  <c r="H410" i="30"/>
  <c r="G410" i="30"/>
  <c r="V413" i="30"/>
  <c r="O413" i="30"/>
  <c r="H413" i="30"/>
  <c r="G413" i="30"/>
  <c r="V402" i="30"/>
  <c r="O402" i="30"/>
  <c r="H402" i="30"/>
  <c r="G402" i="30"/>
  <c r="V405" i="30"/>
  <c r="O405" i="30"/>
  <c r="H405" i="30"/>
  <c r="G405" i="30"/>
  <c r="V407" i="30"/>
  <c r="O407" i="30"/>
  <c r="H407" i="30"/>
  <c r="G407" i="30"/>
  <c r="V398" i="30"/>
  <c r="O398" i="30"/>
  <c r="H398" i="30"/>
  <c r="G398" i="30"/>
  <c r="F99" i="39"/>
  <c r="G96" i="39"/>
  <c r="F100" i="39"/>
  <c r="G97" i="39"/>
  <c r="J373" i="29"/>
  <c r="K373" i="29" s="1"/>
  <c r="R373" i="29"/>
  <c r="J368" i="29"/>
  <c r="K368" i="29" s="1"/>
  <c r="R368" i="29"/>
  <c r="J365" i="29"/>
  <c r="K365" i="29" s="1"/>
  <c r="R365" i="29"/>
  <c r="J372" i="29"/>
  <c r="K372" i="29" s="1"/>
  <c r="R372" i="29"/>
  <c r="J356" i="29"/>
  <c r="K356" i="29" s="1"/>
  <c r="R356" i="29"/>
  <c r="J369" i="29"/>
  <c r="K369" i="29" s="1"/>
  <c r="R369" i="29"/>
  <c r="J360" i="29"/>
  <c r="K360" i="29" s="1"/>
  <c r="R360" i="29"/>
  <c r="J364" i="29"/>
  <c r="K364" i="29" s="1"/>
  <c r="R364" i="29"/>
  <c r="J361" i="29"/>
  <c r="K361" i="29" s="1"/>
  <c r="R361" i="29"/>
  <c r="J357" i="29"/>
  <c r="R357" i="29"/>
  <c r="R414" i="30"/>
  <c r="N414" i="30"/>
  <c r="R402" i="30"/>
  <c r="N402" i="30"/>
  <c r="R401" i="30"/>
  <c r="N401" i="30"/>
  <c r="R398" i="30"/>
  <c r="N398" i="30"/>
  <c r="R409" i="30"/>
  <c r="N409" i="30"/>
  <c r="R406" i="30"/>
  <c r="N406" i="30"/>
  <c r="R410" i="30"/>
  <c r="N410" i="30"/>
  <c r="R413" i="30"/>
  <c r="N413" i="30"/>
  <c r="R405" i="30"/>
  <c r="N405" i="30"/>
  <c r="R407" i="30"/>
  <c r="N407" i="30"/>
  <c r="S381" i="29"/>
  <c r="E371" i="29"/>
  <c r="B371" i="29"/>
  <c r="L361" i="29"/>
  <c r="M361" i="29" s="1"/>
  <c r="P361" i="29"/>
  <c r="Q361" i="29" s="1"/>
  <c r="H361" i="29"/>
  <c r="I361" i="29" s="1"/>
  <c r="N361" i="29"/>
  <c r="O361" i="29" s="1"/>
  <c r="N365" i="29"/>
  <c r="O365" i="29" s="1"/>
  <c r="H365" i="29"/>
  <c r="I365" i="29" s="1"/>
  <c r="L365" i="29"/>
  <c r="M365" i="29" s="1"/>
  <c r="P365" i="29"/>
  <c r="Q365" i="29" s="1"/>
  <c r="S377" i="29"/>
  <c r="E367" i="29"/>
  <c r="B367" i="29"/>
  <c r="L372" i="29"/>
  <c r="M372" i="29" s="1"/>
  <c r="H372" i="29"/>
  <c r="I372" i="29" s="1"/>
  <c r="P372" i="29"/>
  <c r="Q372" i="29" s="1"/>
  <c r="N372" i="29"/>
  <c r="O372" i="29" s="1"/>
  <c r="S385" i="29"/>
  <c r="E375" i="29"/>
  <c r="B375" i="29"/>
  <c r="L356" i="29"/>
  <c r="M356" i="29" s="1"/>
  <c r="H356" i="29"/>
  <c r="I356" i="29" s="1"/>
  <c r="P356" i="29"/>
  <c r="Q356" i="29" s="1"/>
  <c r="N356" i="29"/>
  <c r="O356" i="29" s="1"/>
  <c r="S388" i="29"/>
  <c r="E378" i="29"/>
  <c r="B378" i="29"/>
  <c r="H360" i="29"/>
  <c r="I360" i="29" s="1"/>
  <c r="P360" i="29"/>
  <c r="Q360" i="29" s="1"/>
  <c r="N360" i="29"/>
  <c r="O360" i="29" s="1"/>
  <c r="L360" i="29"/>
  <c r="M360" i="29" s="1"/>
  <c r="S376" i="29"/>
  <c r="E366" i="29"/>
  <c r="B366" i="29"/>
  <c r="S392" i="29"/>
  <c r="E382" i="29"/>
  <c r="B382" i="29"/>
  <c r="L369" i="29"/>
  <c r="M369" i="29" s="1"/>
  <c r="P369" i="29"/>
  <c r="Q369" i="29" s="1"/>
  <c r="N369" i="29"/>
  <c r="O369" i="29" s="1"/>
  <c r="H369" i="29"/>
  <c r="I369" i="29" s="1"/>
  <c r="S380" i="29"/>
  <c r="E370" i="29"/>
  <c r="B370" i="29"/>
  <c r="P364" i="29"/>
  <c r="Q364" i="29" s="1"/>
  <c r="N364" i="29"/>
  <c r="O364" i="29" s="1"/>
  <c r="L364" i="29"/>
  <c r="M364" i="29" s="1"/>
  <c r="H364" i="29"/>
  <c r="I364" i="29" s="1"/>
  <c r="N368" i="29"/>
  <c r="O368" i="29" s="1"/>
  <c r="L368" i="29"/>
  <c r="M368" i="29" s="1"/>
  <c r="H368" i="29"/>
  <c r="I368" i="29" s="1"/>
  <c r="P368" i="29"/>
  <c r="Q368" i="29" s="1"/>
  <c r="S393" i="29"/>
  <c r="E383" i="29"/>
  <c r="B383" i="29"/>
  <c r="H373" i="29"/>
  <c r="I373" i="29" s="1"/>
  <c r="P373" i="29"/>
  <c r="Q373" i="29" s="1"/>
  <c r="N373" i="29"/>
  <c r="O373" i="29" s="1"/>
  <c r="L373" i="29"/>
  <c r="M373" i="29" s="1"/>
  <c r="S389" i="29"/>
  <c r="E379" i="29"/>
  <c r="B379" i="29"/>
  <c r="L357" i="29"/>
  <c r="M357" i="29" s="1"/>
  <c r="H357" i="29"/>
  <c r="I357" i="29" s="1"/>
  <c r="P357" i="29"/>
  <c r="Q357" i="29" s="1"/>
  <c r="K357" i="29"/>
  <c r="N357" i="29"/>
  <c r="O357" i="29" s="1"/>
  <c r="S384" i="29"/>
  <c r="B374" i="29"/>
  <c r="E374" i="29"/>
  <c r="F398" i="30"/>
  <c r="C398" i="30"/>
  <c r="F409" i="30"/>
  <c r="C409" i="30"/>
  <c r="F402" i="30"/>
  <c r="C402" i="30"/>
  <c r="F405" i="30"/>
  <c r="C405" i="30"/>
  <c r="F407" i="30"/>
  <c r="C407" i="30"/>
  <c r="F414" i="30"/>
  <c r="C414" i="30"/>
  <c r="F401" i="30"/>
  <c r="C401" i="30"/>
  <c r="F406" i="30"/>
  <c r="C406" i="30"/>
  <c r="F410" i="30"/>
  <c r="C410" i="30"/>
  <c r="F413" i="30"/>
  <c r="C413" i="30"/>
  <c r="B408" i="30"/>
  <c r="B412" i="30"/>
  <c r="B411" i="30"/>
  <c r="B419" i="30"/>
  <c r="B424" i="30"/>
  <c r="B416" i="30"/>
  <c r="B415" i="30"/>
  <c r="B420" i="30"/>
  <c r="B417" i="30"/>
  <c r="B423" i="30"/>
  <c r="AE381" i="28" l="1"/>
  <c r="W3118" i="30"/>
  <c r="V420" i="30"/>
  <c r="O420" i="30"/>
  <c r="G420" i="30"/>
  <c r="H420" i="30"/>
  <c r="V423" i="30"/>
  <c r="O423" i="30"/>
  <c r="H423" i="30"/>
  <c r="G423" i="30"/>
  <c r="V416" i="30"/>
  <c r="O416" i="30"/>
  <c r="G416" i="30"/>
  <c r="H416" i="30"/>
  <c r="V412" i="30"/>
  <c r="O412" i="30"/>
  <c r="G412" i="30"/>
  <c r="H412" i="30"/>
  <c r="V417" i="30"/>
  <c r="O417" i="30"/>
  <c r="H417" i="30"/>
  <c r="G417" i="30"/>
  <c r="V424" i="30"/>
  <c r="O424" i="30"/>
  <c r="G424" i="30"/>
  <c r="H424" i="30"/>
  <c r="V408" i="30"/>
  <c r="O408" i="30"/>
  <c r="G408" i="30"/>
  <c r="H408" i="30"/>
  <c r="V419" i="30"/>
  <c r="O419" i="30"/>
  <c r="H419" i="30"/>
  <c r="G419" i="30"/>
  <c r="V415" i="30"/>
  <c r="O415" i="30"/>
  <c r="H415" i="30"/>
  <c r="G415" i="30"/>
  <c r="V411" i="30"/>
  <c r="O411" i="30"/>
  <c r="H411" i="30"/>
  <c r="G411" i="30"/>
  <c r="F103" i="39"/>
  <c r="G100" i="39"/>
  <c r="F102" i="39"/>
  <c r="G99" i="39"/>
  <c r="J383" i="29"/>
  <c r="K383" i="29" s="1"/>
  <c r="R383" i="29"/>
  <c r="J366" i="29"/>
  <c r="K366" i="29" s="1"/>
  <c r="R366" i="29"/>
  <c r="J378" i="29"/>
  <c r="K378" i="29" s="1"/>
  <c r="R378" i="29"/>
  <c r="J375" i="29"/>
  <c r="K375" i="29" s="1"/>
  <c r="R375" i="29"/>
  <c r="J367" i="29"/>
  <c r="K367" i="29" s="1"/>
  <c r="R367" i="29"/>
  <c r="J379" i="29"/>
  <c r="K379" i="29" s="1"/>
  <c r="R379" i="29"/>
  <c r="J374" i="29"/>
  <c r="K374" i="29" s="1"/>
  <c r="R374" i="29"/>
  <c r="J382" i="29"/>
  <c r="K382" i="29" s="1"/>
  <c r="R382" i="29"/>
  <c r="J371" i="29"/>
  <c r="K371" i="29" s="1"/>
  <c r="R371" i="29"/>
  <c r="J370" i="29"/>
  <c r="K370" i="29" s="1"/>
  <c r="R370" i="29"/>
  <c r="R416" i="30"/>
  <c r="N416" i="30"/>
  <c r="R420" i="30"/>
  <c r="N420" i="30"/>
  <c r="R412" i="30"/>
  <c r="N412" i="30"/>
  <c r="R423" i="30"/>
  <c r="N423" i="30"/>
  <c r="R417" i="30"/>
  <c r="N417" i="30"/>
  <c r="R424" i="30"/>
  <c r="N424" i="30"/>
  <c r="R408" i="30"/>
  <c r="N408" i="30"/>
  <c r="R419" i="30"/>
  <c r="N419" i="30"/>
  <c r="R415" i="30"/>
  <c r="N415" i="30"/>
  <c r="R411" i="30"/>
  <c r="N411" i="30"/>
  <c r="H371" i="29"/>
  <c r="I371" i="29" s="1"/>
  <c r="P371" i="29"/>
  <c r="Q371" i="29" s="1"/>
  <c r="N371" i="29"/>
  <c r="O371" i="29" s="1"/>
  <c r="L371" i="29"/>
  <c r="M371" i="29" s="1"/>
  <c r="B381" i="29"/>
  <c r="E381" i="29"/>
  <c r="S391" i="29"/>
  <c r="L383" i="29"/>
  <c r="M383" i="29" s="1"/>
  <c r="P383" i="29"/>
  <c r="Q383" i="29" s="1"/>
  <c r="H383" i="29"/>
  <c r="I383" i="29" s="1"/>
  <c r="N383" i="29"/>
  <c r="O383" i="29" s="1"/>
  <c r="P370" i="29"/>
  <c r="Q370" i="29" s="1"/>
  <c r="N370" i="29"/>
  <c r="O370" i="29" s="1"/>
  <c r="L370" i="29"/>
  <c r="M370" i="29" s="1"/>
  <c r="H370" i="29"/>
  <c r="I370" i="29" s="1"/>
  <c r="P366" i="29"/>
  <c r="Q366" i="29" s="1"/>
  <c r="N366" i="29"/>
  <c r="O366" i="29" s="1"/>
  <c r="L366" i="29"/>
  <c r="M366" i="29" s="1"/>
  <c r="H366" i="29"/>
  <c r="I366" i="29" s="1"/>
  <c r="L378" i="29"/>
  <c r="M378" i="29" s="1"/>
  <c r="P378" i="29"/>
  <c r="Q378" i="29" s="1"/>
  <c r="N378" i="29"/>
  <c r="O378" i="29" s="1"/>
  <c r="H378" i="29"/>
  <c r="I378" i="29" s="1"/>
  <c r="N375" i="29"/>
  <c r="O375" i="29" s="1"/>
  <c r="L375" i="29"/>
  <c r="M375" i="29" s="1"/>
  <c r="P375" i="29"/>
  <c r="Q375" i="29" s="1"/>
  <c r="H375" i="29"/>
  <c r="I375" i="29" s="1"/>
  <c r="L367" i="29"/>
  <c r="M367" i="29" s="1"/>
  <c r="P367" i="29"/>
  <c r="Q367" i="29" s="1"/>
  <c r="H367" i="29"/>
  <c r="I367" i="29" s="1"/>
  <c r="N367" i="29"/>
  <c r="O367" i="29" s="1"/>
  <c r="S403" i="29"/>
  <c r="B393" i="29"/>
  <c r="E393" i="29"/>
  <c r="H382" i="29"/>
  <c r="I382" i="29" s="1"/>
  <c r="P382" i="29"/>
  <c r="Q382" i="29" s="1"/>
  <c r="N382" i="29"/>
  <c r="O382" i="29" s="1"/>
  <c r="L382" i="29"/>
  <c r="M382" i="29" s="1"/>
  <c r="N374" i="29"/>
  <c r="O374" i="29" s="1"/>
  <c r="H374" i="29"/>
  <c r="I374" i="29" s="1"/>
  <c r="P374" i="29"/>
  <c r="Q374" i="29" s="1"/>
  <c r="L374" i="29"/>
  <c r="M374" i="29" s="1"/>
  <c r="S399" i="29"/>
  <c r="B389" i="29"/>
  <c r="E389" i="29"/>
  <c r="S394" i="29"/>
  <c r="B384" i="29"/>
  <c r="E384" i="29"/>
  <c r="S390" i="29"/>
  <c r="B380" i="29"/>
  <c r="E380" i="29"/>
  <c r="S386" i="29"/>
  <c r="B376" i="29"/>
  <c r="E376" i="29"/>
  <c r="S398" i="29"/>
  <c r="B388" i="29"/>
  <c r="E388" i="29"/>
  <c r="S395" i="29"/>
  <c r="B385" i="29"/>
  <c r="E385" i="29"/>
  <c r="S387" i="29"/>
  <c r="B377" i="29"/>
  <c r="E377" i="29"/>
  <c r="L379" i="29"/>
  <c r="M379" i="29" s="1"/>
  <c r="N379" i="29"/>
  <c r="O379" i="29" s="1"/>
  <c r="H379" i="29"/>
  <c r="I379" i="29" s="1"/>
  <c r="P379" i="29"/>
  <c r="Q379" i="29" s="1"/>
  <c r="S402" i="29"/>
  <c r="B392" i="29"/>
  <c r="E392" i="29"/>
  <c r="F420" i="30"/>
  <c r="C420" i="30"/>
  <c r="F416" i="30"/>
  <c r="C416" i="30"/>
  <c r="F412" i="30"/>
  <c r="C412" i="30"/>
  <c r="F417" i="30"/>
  <c r="C417" i="30"/>
  <c r="F424" i="30"/>
  <c r="C424" i="30"/>
  <c r="F408" i="30"/>
  <c r="C408" i="30"/>
  <c r="F423" i="30"/>
  <c r="C423" i="30"/>
  <c r="F419" i="30"/>
  <c r="C419" i="30"/>
  <c r="F415" i="30"/>
  <c r="C415" i="30"/>
  <c r="F411" i="30"/>
  <c r="C411" i="30"/>
  <c r="B433" i="30"/>
  <c r="B430" i="30"/>
  <c r="B426" i="30"/>
  <c r="B429" i="30"/>
  <c r="B422" i="30"/>
  <c r="B427" i="30"/>
  <c r="B425" i="30"/>
  <c r="B434" i="30"/>
  <c r="B421" i="30"/>
  <c r="B418" i="30"/>
  <c r="AE382" i="28" l="1"/>
  <c r="W3128" i="30"/>
  <c r="V425" i="30"/>
  <c r="O425" i="30"/>
  <c r="H425" i="30"/>
  <c r="G425" i="30"/>
  <c r="V426" i="30"/>
  <c r="O426" i="30"/>
  <c r="H426" i="30"/>
  <c r="G426" i="30"/>
  <c r="V421" i="30"/>
  <c r="O421" i="30"/>
  <c r="H421" i="30"/>
  <c r="G421" i="30"/>
  <c r="V422" i="30"/>
  <c r="O422" i="30"/>
  <c r="H422" i="30"/>
  <c r="G422" i="30"/>
  <c r="V433" i="30"/>
  <c r="O433" i="30"/>
  <c r="H433" i="30"/>
  <c r="G433" i="30"/>
  <c r="V418" i="30"/>
  <c r="O418" i="30"/>
  <c r="H418" i="30"/>
  <c r="G418" i="30"/>
  <c r="V427" i="30"/>
  <c r="O427" i="30"/>
  <c r="G427" i="30"/>
  <c r="H427" i="30"/>
  <c r="V430" i="30"/>
  <c r="O430" i="30"/>
  <c r="H430" i="30"/>
  <c r="G430" i="30"/>
  <c r="V434" i="30"/>
  <c r="O434" i="30"/>
  <c r="H434" i="30"/>
  <c r="G434" i="30"/>
  <c r="V429" i="30"/>
  <c r="O429" i="30"/>
  <c r="H429" i="30"/>
  <c r="G429" i="30"/>
  <c r="F105" i="39"/>
  <c r="G102" i="39"/>
  <c r="F106" i="39"/>
  <c r="G103" i="39"/>
  <c r="J385" i="29"/>
  <c r="K385" i="29" s="1"/>
  <c r="R385" i="29"/>
  <c r="J384" i="29"/>
  <c r="K384" i="29" s="1"/>
  <c r="R384" i="29"/>
  <c r="J393" i="29"/>
  <c r="R393" i="29"/>
  <c r="J392" i="29"/>
  <c r="K392" i="29" s="1"/>
  <c r="R392" i="29"/>
  <c r="J388" i="29"/>
  <c r="R388" i="29"/>
  <c r="J389" i="29"/>
  <c r="K389" i="29" s="1"/>
  <c r="R389" i="29"/>
  <c r="J377" i="29"/>
  <c r="K377" i="29" s="1"/>
  <c r="R377" i="29"/>
  <c r="J380" i="29"/>
  <c r="K380" i="29" s="1"/>
  <c r="R380" i="29"/>
  <c r="J376" i="29"/>
  <c r="K376" i="29" s="1"/>
  <c r="R376" i="29"/>
  <c r="J381" i="29"/>
  <c r="K381" i="29" s="1"/>
  <c r="R381" i="29"/>
  <c r="R427" i="30"/>
  <c r="N427" i="30"/>
  <c r="R418" i="30"/>
  <c r="N418" i="30"/>
  <c r="R430" i="30"/>
  <c r="N430" i="30"/>
  <c r="R434" i="30"/>
  <c r="N434" i="30"/>
  <c r="R421" i="30"/>
  <c r="N421" i="30"/>
  <c r="R422" i="30"/>
  <c r="N422" i="30"/>
  <c r="R433" i="30"/>
  <c r="N433" i="30"/>
  <c r="R429" i="30"/>
  <c r="N429" i="30"/>
  <c r="R425" i="30"/>
  <c r="N425" i="30"/>
  <c r="R426" i="30"/>
  <c r="N426" i="30"/>
  <c r="S401" i="29"/>
  <c r="E391" i="29"/>
  <c r="B391" i="29"/>
  <c r="H381" i="29"/>
  <c r="I381" i="29" s="1"/>
  <c r="L381" i="29"/>
  <c r="M381" i="29" s="1"/>
  <c r="P381" i="29"/>
  <c r="Q381" i="29" s="1"/>
  <c r="N381" i="29"/>
  <c r="O381" i="29" s="1"/>
  <c r="S413" i="29"/>
  <c r="E403" i="29"/>
  <c r="B403" i="29"/>
  <c r="H392" i="29"/>
  <c r="I392" i="29" s="1"/>
  <c r="P392" i="29"/>
  <c r="Q392" i="29" s="1"/>
  <c r="N392" i="29"/>
  <c r="O392" i="29" s="1"/>
  <c r="L392" i="29"/>
  <c r="M392" i="29" s="1"/>
  <c r="S412" i="29"/>
  <c r="E402" i="29"/>
  <c r="B402" i="29"/>
  <c r="L385" i="29"/>
  <c r="M385" i="29" s="1"/>
  <c r="P385" i="29"/>
  <c r="Q385" i="29" s="1"/>
  <c r="N385" i="29"/>
  <c r="O385" i="29" s="1"/>
  <c r="H385" i="29"/>
  <c r="I385" i="29" s="1"/>
  <c r="S408" i="29"/>
  <c r="E398" i="29"/>
  <c r="B398" i="29"/>
  <c r="S404" i="29"/>
  <c r="E394" i="29"/>
  <c r="B394" i="29"/>
  <c r="N377" i="29"/>
  <c r="O377" i="29" s="1"/>
  <c r="L377" i="29"/>
  <c r="M377" i="29" s="1"/>
  <c r="H377" i="29"/>
  <c r="I377" i="29" s="1"/>
  <c r="P377" i="29"/>
  <c r="Q377" i="29" s="1"/>
  <c r="S405" i="29"/>
  <c r="E395" i="29"/>
  <c r="B395" i="29"/>
  <c r="P380" i="29"/>
  <c r="Q380" i="29" s="1"/>
  <c r="N380" i="29"/>
  <c r="O380" i="29" s="1"/>
  <c r="L380" i="29"/>
  <c r="M380" i="29" s="1"/>
  <c r="H380" i="29"/>
  <c r="I380" i="29" s="1"/>
  <c r="S397" i="29"/>
  <c r="E387" i="29"/>
  <c r="B387" i="29"/>
  <c r="H376" i="29"/>
  <c r="I376" i="29" s="1"/>
  <c r="P376" i="29"/>
  <c r="Q376" i="29" s="1"/>
  <c r="N376" i="29"/>
  <c r="O376" i="29" s="1"/>
  <c r="L376" i="29"/>
  <c r="M376" i="29" s="1"/>
  <c r="S400" i="29"/>
  <c r="B390" i="29"/>
  <c r="E390" i="29"/>
  <c r="P389" i="29"/>
  <c r="Q389" i="29" s="1"/>
  <c r="N389" i="29"/>
  <c r="O389" i="29" s="1"/>
  <c r="L389" i="29"/>
  <c r="M389" i="29" s="1"/>
  <c r="H389" i="29"/>
  <c r="I389" i="29" s="1"/>
  <c r="L388" i="29"/>
  <c r="M388" i="29" s="1"/>
  <c r="H388" i="29"/>
  <c r="I388" i="29" s="1"/>
  <c r="P388" i="29"/>
  <c r="Q388" i="29" s="1"/>
  <c r="K388" i="29"/>
  <c r="N388" i="29"/>
  <c r="O388" i="29" s="1"/>
  <c r="S396" i="29"/>
  <c r="E386" i="29"/>
  <c r="B386" i="29"/>
  <c r="N384" i="29"/>
  <c r="O384" i="29" s="1"/>
  <c r="L384" i="29"/>
  <c r="M384" i="29" s="1"/>
  <c r="H384" i="29"/>
  <c r="I384" i="29" s="1"/>
  <c r="P384" i="29"/>
  <c r="Q384" i="29" s="1"/>
  <c r="S409" i="29"/>
  <c r="E399" i="29"/>
  <c r="B399" i="29"/>
  <c r="L393" i="29"/>
  <c r="M393" i="29" s="1"/>
  <c r="H393" i="29"/>
  <c r="I393" i="29" s="1"/>
  <c r="P393" i="29"/>
  <c r="Q393" i="29" s="1"/>
  <c r="K393" i="29"/>
  <c r="N393" i="29"/>
  <c r="O393" i="29" s="1"/>
  <c r="F427" i="30"/>
  <c r="C427" i="30"/>
  <c r="F434" i="30"/>
  <c r="C434" i="30"/>
  <c r="F430" i="30"/>
  <c r="C430" i="30"/>
  <c r="F421" i="30"/>
  <c r="C421" i="30"/>
  <c r="F426" i="30"/>
  <c r="C426" i="30"/>
  <c r="F418" i="30"/>
  <c r="C418" i="30"/>
  <c r="F429" i="30"/>
  <c r="C429" i="30"/>
  <c r="F425" i="30"/>
  <c r="C425" i="30"/>
  <c r="F422" i="30"/>
  <c r="C422" i="30"/>
  <c r="F433" i="30"/>
  <c r="C433" i="30"/>
  <c r="B428" i="30"/>
  <c r="B444" i="30"/>
  <c r="B437" i="30"/>
  <c r="B439" i="30"/>
  <c r="B440" i="30"/>
  <c r="B431" i="30"/>
  <c r="B435" i="30"/>
  <c r="B432" i="30"/>
  <c r="B436" i="30"/>
  <c r="B443" i="30"/>
  <c r="AE383" i="28" l="1"/>
  <c r="W3138" i="30"/>
  <c r="V435" i="30"/>
  <c r="O435" i="30"/>
  <c r="H435" i="30"/>
  <c r="G435" i="30"/>
  <c r="V437" i="30"/>
  <c r="O437" i="30"/>
  <c r="H437" i="30"/>
  <c r="G437" i="30"/>
  <c r="V443" i="30"/>
  <c r="O443" i="30"/>
  <c r="G443" i="30"/>
  <c r="H443" i="30"/>
  <c r="V431" i="30"/>
  <c r="O431" i="30"/>
  <c r="H431" i="30"/>
  <c r="G431" i="30"/>
  <c r="V444" i="30"/>
  <c r="O444" i="30"/>
  <c r="G444" i="30"/>
  <c r="H444" i="30"/>
  <c r="V432" i="30"/>
  <c r="O432" i="30"/>
  <c r="G432" i="30"/>
  <c r="H432" i="30"/>
  <c r="V439" i="30"/>
  <c r="O439" i="30"/>
  <c r="H439" i="30"/>
  <c r="G439" i="30"/>
  <c r="V436" i="30"/>
  <c r="G436" i="30"/>
  <c r="H436" i="30"/>
  <c r="O436" i="30"/>
  <c r="V440" i="30"/>
  <c r="O440" i="30"/>
  <c r="G440" i="30"/>
  <c r="H440" i="30"/>
  <c r="V428" i="30"/>
  <c r="O428" i="30"/>
  <c r="G428" i="30"/>
  <c r="H428" i="30"/>
  <c r="F109" i="39"/>
  <c r="G106" i="39"/>
  <c r="F108" i="39"/>
  <c r="G105" i="39"/>
  <c r="J399" i="29"/>
  <c r="R399" i="29"/>
  <c r="J386" i="29"/>
  <c r="K386" i="29" s="1"/>
  <c r="R386" i="29"/>
  <c r="J403" i="29"/>
  <c r="K403" i="29" s="1"/>
  <c r="R403" i="29"/>
  <c r="J402" i="29"/>
  <c r="R402" i="29"/>
  <c r="J391" i="29"/>
  <c r="K391" i="29" s="1"/>
  <c r="R391" i="29"/>
  <c r="J387" i="29"/>
  <c r="K387" i="29" s="1"/>
  <c r="R387" i="29"/>
  <c r="J395" i="29"/>
  <c r="K395" i="29" s="1"/>
  <c r="R395" i="29"/>
  <c r="J394" i="29"/>
  <c r="K394" i="29" s="1"/>
  <c r="R394" i="29"/>
  <c r="J398" i="29"/>
  <c r="K398" i="29" s="1"/>
  <c r="R398" i="29"/>
  <c r="J390" i="29"/>
  <c r="K390" i="29" s="1"/>
  <c r="R390" i="29"/>
  <c r="R432" i="30"/>
  <c r="N432" i="30"/>
  <c r="R443" i="30"/>
  <c r="N443" i="30"/>
  <c r="R444" i="30"/>
  <c r="N444" i="30"/>
  <c r="R439" i="30"/>
  <c r="N439" i="30"/>
  <c r="R435" i="30"/>
  <c r="N435" i="30"/>
  <c r="R428" i="30"/>
  <c r="N428" i="30"/>
  <c r="R431" i="30"/>
  <c r="N431" i="30"/>
  <c r="R436" i="30"/>
  <c r="N436" i="30"/>
  <c r="R440" i="30"/>
  <c r="N440" i="30"/>
  <c r="R437" i="30"/>
  <c r="N437" i="30"/>
  <c r="H391" i="29"/>
  <c r="I391" i="29" s="1"/>
  <c r="N391" i="29"/>
  <c r="O391" i="29" s="1"/>
  <c r="P391" i="29"/>
  <c r="Q391" i="29" s="1"/>
  <c r="L391" i="29"/>
  <c r="M391" i="29" s="1"/>
  <c r="E401" i="29"/>
  <c r="B401" i="29"/>
  <c r="S411" i="29"/>
  <c r="S410" i="29"/>
  <c r="B400" i="29"/>
  <c r="E400" i="29"/>
  <c r="S407" i="29"/>
  <c r="B397" i="29"/>
  <c r="E397" i="29"/>
  <c r="P386" i="29"/>
  <c r="Q386" i="29" s="1"/>
  <c r="H386" i="29"/>
  <c r="I386" i="29" s="1"/>
  <c r="N386" i="29"/>
  <c r="O386" i="29" s="1"/>
  <c r="L386" i="29"/>
  <c r="M386" i="29" s="1"/>
  <c r="L395" i="29"/>
  <c r="M395" i="29" s="1"/>
  <c r="P395" i="29"/>
  <c r="Q395" i="29" s="1"/>
  <c r="H395" i="29"/>
  <c r="I395" i="29" s="1"/>
  <c r="N395" i="29"/>
  <c r="O395" i="29" s="1"/>
  <c r="L394" i="29"/>
  <c r="M394" i="29" s="1"/>
  <c r="H394" i="29"/>
  <c r="I394" i="29" s="1"/>
  <c r="N394" i="29"/>
  <c r="O394" i="29" s="1"/>
  <c r="P394" i="29"/>
  <c r="Q394" i="29" s="1"/>
  <c r="L398" i="29"/>
  <c r="M398" i="29" s="1"/>
  <c r="H398" i="29"/>
  <c r="I398" i="29" s="1"/>
  <c r="N398" i="29"/>
  <c r="O398" i="29" s="1"/>
  <c r="P398" i="29"/>
  <c r="Q398" i="29" s="1"/>
  <c r="P402" i="29"/>
  <c r="Q402" i="29" s="1"/>
  <c r="K402" i="29"/>
  <c r="L402" i="29"/>
  <c r="M402" i="29" s="1"/>
  <c r="H402" i="29"/>
  <c r="I402" i="29" s="1"/>
  <c r="N402" i="29"/>
  <c r="O402" i="29" s="1"/>
  <c r="P403" i="29"/>
  <c r="Q403" i="29" s="1"/>
  <c r="H403" i="29"/>
  <c r="I403" i="29" s="1"/>
  <c r="N403" i="29"/>
  <c r="O403" i="29" s="1"/>
  <c r="L403" i="29"/>
  <c r="M403" i="29" s="1"/>
  <c r="N387" i="29"/>
  <c r="O387" i="29" s="1"/>
  <c r="H387" i="29"/>
  <c r="I387" i="29" s="1"/>
  <c r="P387" i="29"/>
  <c r="Q387" i="29" s="1"/>
  <c r="L387" i="29"/>
  <c r="M387" i="29" s="1"/>
  <c r="L399" i="29"/>
  <c r="M399" i="29" s="1"/>
  <c r="N399" i="29"/>
  <c r="O399" i="29" s="1"/>
  <c r="H399" i="29"/>
  <c r="I399" i="29" s="1"/>
  <c r="P399" i="29"/>
  <c r="Q399" i="29" s="1"/>
  <c r="K399" i="29"/>
  <c r="S419" i="29"/>
  <c r="B409" i="29"/>
  <c r="E409" i="29"/>
  <c r="S406" i="29"/>
  <c r="B396" i="29"/>
  <c r="E396" i="29"/>
  <c r="N390" i="29"/>
  <c r="O390" i="29" s="1"/>
  <c r="H390" i="29"/>
  <c r="I390" i="29" s="1"/>
  <c r="P390" i="29"/>
  <c r="Q390" i="29" s="1"/>
  <c r="L390" i="29"/>
  <c r="M390" i="29" s="1"/>
  <c r="S415" i="29"/>
  <c r="B405" i="29"/>
  <c r="E405" i="29"/>
  <c r="S414" i="29"/>
  <c r="B404" i="29"/>
  <c r="E404" i="29"/>
  <c r="S418" i="29"/>
  <c r="B408" i="29"/>
  <c r="E408" i="29"/>
  <c r="S422" i="29"/>
  <c r="B412" i="29"/>
  <c r="E412" i="29"/>
  <c r="S423" i="29"/>
  <c r="B413" i="29"/>
  <c r="E413" i="29"/>
  <c r="F443" i="30"/>
  <c r="C443" i="30"/>
  <c r="F444" i="30"/>
  <c r="C444" i="30"/>
  <c r="F431" i="30"/>
  <c r="C431" i="30"/>
  <c r="F435" i="30"/>
  <c r="C435" i="30"/>
  <c r="F428" i="30"/>
  <c r="C428" i="30"/>
  <c r="F432" i="30"/>
  <c r="C432" i="30"/>
  <c r="F439" i="30"/>
  <c r="C439" i="30"/>
  <c r="F436" i="30"/>
  <c r="C436" i="30"/>
  <c r="F440" i="30"/>
  <c r="C440" i="30"/>
  <c r="F437" i="30"/>
  <c r="C437" i="30"/>
  <c r="B453" i="30"/>
  <c r="B442" i="30"/>
  <c r="B441" i="30"/>
  <c r="B449" i="30"/>
  <c r="B454" i="30"/>
  <c r="B447" i="30"/>
  <c r="B446" i="30"/>
  <c r="B445" i="30"/>
  <c r="B450" i="30"/>
  <c r="B438" i="30"/>
  <c r="AE384" i="28" l="1"/>
  <c r="W3148" i="30"/>
  <c r="V446" i="30"/>
  <c r="O446" i="30"/>
  <c r="H446" i="30"/>
  <c r="G446" i="30"/>
  <c r="V438" i="30"/>
  <c r="O438" i="30"/>
  <c r="H438" i="30"/>
  <c r="G438" i="30"/>
  <c r="V442" i="30"/>
  <c r="O442" i="30"/>
  <c r="H442" i="30"/>
  <c r="G442" i="30"/>
  <c r="V450" i="30"/>
  <c r="O450" i="30"/>
  <c r="H450" i="30"/>
  <c r="G450" i="30"/>
  <c r="V454" i="30"/>
  <c r="O454" i="30"/>
  <c r="H454" i="30"/>
  <c r="G454" i="30"/>
  <c r="V445" i="30"/>
  <c r="O445" i="30"/>
  <c r="H445" i="30"/>
  <c r="G445" i="30"/>
  <c r="V449" i="30"/>
  <c r="O449" i="30"/>
  <c r="H449" i="30"/>
  <c r="G449" i="30"/>
  <c r="V441" i="30"/>
  <c r="O441" i="30"/>
  <c r="H441" i="30"/>
  <c r="G441" i="30"/>
  <c r="V447" i="30"/>
  <c r="O447" i="30"/>
  <c r="H447" i="30"/>
  <c r="G447" i="30"/>
  <c r="V453" i="30"/>
  <c r="O453" i="30"/>
  <c r="H453" i="30"/>
  <c r="G453" i="30"/>
  <c r="F111" i="39"/>
  <c r="G108" i="39"/>
  <c r="F112" i="39"/>
  <c r="G109" i="39"/>
  <c r="J397" i="29"/>
  <c r="R397" i="29"/>
  <c r="J412" i="29"/>
  <c r="K412" i="29" s="1"/>
  <c r="R412" i="29"/>
  <c r="J409" i="29"/>
  <c r="K409" i="29" s="1"/>
  <c r="R409" i="29"/>
  <c r="J408" i="29"/>
  <c r="K408" i="29" s="1"/>
  <c r="R408" i="29"/>
  <c r="J401" i="29"/>
  <c r="R401" i="29"/>
  <c r="J413" i="29"/>
  <c r="K413" i="29" s="1"/>
  <c r="R413" i="29"/>
  <c r="J405" i="29"/>
  <c r="R405" i="29"/>
  <c r="J396" i="29"/>
  <c r="K396" i="29" s="1"/>
  <c r="R396" i="29"/>
  <c r="J404" i="29"/>
  <c r="K404" i="29" s="1"/>
  <c r="R404" i="29"/>
  <c r="J400" i="29"/>
  <c r="K400" i="29" s="1"/>
  <c r="R400" i="29"/>
  <c r="R438" i="30"/>
  <c r="N438" i="30"/>
  <c r="R447" i="30"/>
  <c r="N447" i="30"/>
  <c r="R442" i="30"/>
  <c r="N442" i="30"/>
  <c r="R445" i="30"/>
  <c r="N445" i="30"/>
  <c r="R449" i="30"/>
  <c r="N449" i="30"/>
  <c r="R450" i="30"/>
  <c r="N450" i="30"/>
  <c r="R454" i="30"/>
  <c r="N454" i="30"/>
  <c r="R453" i="30"/>
  <c r="N453" i="30"/>
  <c r="R446" i="30"/>
  <c r="N446" i="30"/>
  <c r="R441" i="30"/>
  <c r="N441" i="30"/>
  <c r="S421" i="29"/>
  <c r="E411" i="29"/>
  <c r="B411" i="29"/>
  <c r="N401" i="29"/>
  <c r="O401" i="29" s="1"/>
  <c r="K401" i="29"/>
  <c r="P401" i="29"/>
  <c r="Q401" i="29" s="1"/>
  <c r="H401" i="29"/>
  <c r="I401" i="29" s="1"/>
  <c r="L401" i="29"/>
  <c r="M401" i="29" s="1"/>
  <c r="P412" i="29"/>
  <c r="Q412" i="29" s="1"/>
  <c r="N412" i="29"/>
  <c r="O412" i="29" s="1"/>
  <c r="L412" i="29"/>
  <c r="M412" i="29" s="1"/>
  <c r="H412" i="29"/>
  <c r="I412" i="29" s="1"/>
  <c r="P396" i="29"/>
  <c r="Q396" i="29" s="1"/>
  <c r="N396" i="29"/>
  <c r="O396" i="29" s="1"/>
  <c r="L396" i="29"/>
  <c r="M396" i="29" s="1"/>
  <c r="H396" i="29"/>
  <c r="I396" i="29" s="1"/>
  <c r="S429" i="29"/>
  <c r="E419" i="29"/>
  <c r="B419" i="29"/>
  <c r="S417" i="29"/>
  <c r="E407" i="29"/>
  <c r="B407" i="29"/>
  <c r="S428" i="29"/>
  <c r="E418" i="29"/>
  <c r="B418" i="29"/>
  <c r="N413" i="29"/>
  <c r="O413" i="29" s="1"/>
  <c r="H413" i="29"/>
  <c r="I413" i="29" s="1"/>
  <c r="P413" i="29"/>
  <c r="Q413" i="29" s="1"/>
  <c r="L413" i="29"/>
  <c r="M413" i="29" s="1"/>
  <c r="S432" i="29"/>
  <c r="B422" i="29"/>
  <c r="E422" i="29"/>
  <c r="N405" i="29"/>
  <c r="O405" i="29" s="1"/>
  <c r="L405" i="29"/>
  <c r="M405" i="29" s="1"/>
  <c r="H405" i="29"/>
  <c r="I405" i="29" s="1"/>
  <c r="P405" i="29"/>
  <c r="Q405" i="29" s="1"/>
  <c r="K405" i="29"/>
  <c r="S416" i="29"/>
  <c r="B406" i="29"/>
  <c r="E406" i="29"/>
  <c r="N400" i="29"/>
  <c r="O400" i="29" s="1"/>
  <c r="L400" i="29"/>
  <c r="M400" i="29" s="1"/>
  <c r="H400" i="29"/>
  <c r="I400" i="29" s="1"/>
  <c r="P400" i="29"/>
  <c r="Q400" i="29" s="1"/>
  <c r="S433" i="29"/>
  <c r="E423" i="29"/>
  <c r="B423" i="29"/>
  <c r="L404" i="29"/>
  <c r="M404" i="29" s="1"/>
  <c r="H404" i="29"/>
  <c r="I404" i="29" s="1"/>
  <c r="P404" i="29"/>
  <c r="Q404" i="29" s="1"/>
  <c r="N404" i="29"/>
  <c r="O404" i="29" s="1"/>
  <c r="S425" i="29"/>
  <c r="E415" i="29"/>
  <c r="B415" i="29"/>
  <c r="H408" i="29"/>
  <c r="I408" i="29" s="1"/>
  <c r="P408" i="29"/>
  <c r="Q408" i="29" s="1"/>
  <c r="N408" i="29"/>
  <c r="O408" i="29" s="1"/>
  <c r="L408" i="29"/>
  <c r="M408" i="29" s="1"/>
  <c r="S424" i="29"/>
  <c r="E414" i="29"/>
  <c r="B414" i="29"/>
  <c r="H409" i="29"/>
  <c r="I409" i="29" s="1"/>
  <c r="P409" i="29"/>
  <c r="Q409" i="29" s="1"/>
  <c r="N409" i="29"/>
  <c r="O409" i="29" s="1"/>
  <c r="L409" i="29"/>
  <c r="M409" i="29" s="1"/>
  <c r="P397" i="29"/>
  <c r="Q397" i="29" s="1"/>
  <c r="K397" i="29"/>
  <c r="H397" i="29"/>
  <c r="I397" i="29" s="1"/>
  <c r="N397" i="29"/>
  <c r="O397" i="29" s="1"/>
  <c r="L397" i="29"/>
  <c r="M397" i="29" s="1"/>
  <c r="S420" i="29"/>
  <c r="E410" i="29"/>
  <c r="B410" i="29"/>
  <c r="F445" i="30"/>
  <c r="C445" i="30"/>
  <c r="F442" i="30"/>
  <c r="C442" i="30"/>
  <c r="F447" i="30"/>
  <c r="C447" i="30"/>
  <c r="F454" i="30"/>
  <c r="C454" i="30"/>
  <c r="F453" i="30"/>
  <c r="C453" i="30"/>
  <c r="F438" i="30"/>
  <c r="C438" i="30"/>
  <c r="F449" i="30"/>
  <c r="C449" i="30"/>
  <c r="F450" i="30"/>
  <c r="C450" i="30"/>
  <c r="F446" i="30"/>
  <c r="C446" i="30"/>
  <c r="F441" i="30"/>
  <c r="C441" i="30"/>
  <c r="B448" i="30"/>
  <c r="B455" i="30"/>
  <c r="B457" i="30"/>
  <c r="B459" i="30"/>
  <c r="B452" i="30"/>
  <c r="B460" i="30"/>
  <c r="B456" i="30"/>
  <c r="B464" i="30"/>
  <c r="B451" i="30"/>
  <c r="B463" i="30"/>
  <c r="AE385" i="28" l="1"/>
  <c r="W3158" i="30"/>
  <c r="V464" i="30"/>
  <c r="O464" i="30"/>
  <c r="G464" i="30"/>
  <c r="H464" i="30"/>
  <c r="V456" i="30"/>
  <c r="O456" i="30"/>
  <c r="G456" i="30"/>
  <c r="H456" i="30"/>
  <c r="V457" i="30"/>
  <c r="O457" i="30"/>
  <c r="H457" i="30"/>
  <c r="G457" i="30"/>
  <c r="V463" i="30"/>
  <c r="O463" i="30"/>
  <c r="H463" i="30"/>
  <c r="G463" i="30"/>
  <c r="V460" i="30"/>
  <c r="O460" i="30"/>
  <c r="G460" i="30"/>
  <c r="H460" i="30"/>
  <c r="V455" i="30"/>
  <c r="O455" i="30"/>
  <c r="H455" i="30"/>
  <c r="G455" i="30"/>
  <c r="V451" i="30"/>
  <c r="O451" i="30"/>
  <c r="H451" i="30"/>
  <c r="G451" i="30"/>
  <c r="V452" i="30"/>
  <c r="O452" i="30"/>
  <c r="G452" i="30"/>
  <c r="H452" i="30"/>
  <c r="V448" i="30"/>
  <c r="O448" i="30"/>
  <c r="G448" i="30"/>
  <c r="H448" i="30"/>
  <c r="V459" i="30"/>
  <c r="O459" i="30"/>
  <c r="H459" i="30"/>
  <c r="G459" i="30"/>
  <c r="F115" i="39"/>
  <c r="G112" i="39"/>
  <c r="F114" i="39"/>
  <c r="G111" i="39"/>
  <c r="J407" i="29"/>
  <c r="K407" i="29" s="1"/>
  <c r="R407" i="29"/>
  <c r="J410" i="29"/>
  <c r="K410" i="29" s="1"/>
  <c r="R410" i="29"/>
  <c r="J415" i="29"/>
  <c r="K415" i="29" s="1"/>
  <c r="R415" i="29"/>
  <c r="J423" i="29"/>
  <c r="K423" i="29" s="1"/>
  <c r="R423" i="29"/>
  <c r="J411" i="29"/>
  <c r="K411" i="29" s="1"/>
  <c r="R411" i="29"/>
  <c r="J414" i="29"/>
  <c r="K414" i="29" s="1"/>
  <c r="R414" i="29"/>
  <c r="J418" i="29"/>
  <c r="K418" i="29" s="1"/>
  <c r="R418" i="29"/>
  <c r="J406" i="29"/>
  <c r="K406" i="29" s="1"/>
  <c r="R406" i="29"/>
  <c r="J422" i="29"/>
  <c r="K422" i="29" s="1"/>
  <c r="R422" i="29"/>
  <c r="J419" i="29"/>
  <c r="K419" i="29" s="1"/>
  <c r="R419" i="29"/>
  <c r="R460" i="30"/>
  <c r="N460" i="30"/>
  <c r="R455" i="30"/>
  <c r="N455" i="30"/>
  <c r="R464" i="30"/>
  <c r="N464" i="30"/>
  <c r="R459" i="30"/>
  <c r="N459" i="30"/>
  <c r="R463" i="30"/>
  <c r="N463" i="30"/>
  <c r="R452" i="30"/>
  <c r="N452" i="30"/>
  <c r="R448" i="30"/>
  <c r="N448" i="30"/>
  <c r="R456" i="30"/>
  <c r="N456" i="30"/>
  <c r="R457" i="30"/>
  <c r="N457" i="30"/>
  <c r="R451" i="30"/>
  <c r="N451" i="30"/>
  <c r="L411" i="29"/>
  <c r="M411" i="29" s="1"/>
  <c r="P411" i="29"/>
  <c r="Q411" i="29" s="1"/>
  <c r="H411" i="29"/>
  <c r="I411" i="29" s="1"/>
  <c r="N411" i="29"/>
  <c r="O411" i="29" s="1"/>
  <c r="E421" i="29"/>
  <c r="S431" i="29"/>
  <c r="B421" i="29"/>
  <c r="L410" i="29"/>
  <c r="M410" i="29" s="1"/>
  <c r="P410" i="29"/>
  <c r="Q410" i="29" s="1"/>
  <c r="H410" i="29"/>
  <c r="I410" i="29" s="1"/>
  <c r="N410" i="29"/>
  <c r="O410" i="29" s="1"/>
  <c r="N407" i="29"/>
  <c r="O407" i="29" s="1"/>
  <c r="L407" i="29"/>
  <c r="M407" i="29" s="1"/>
  <c r="P407" i="29"/>
  <c r="Q407" i="29" s="1"/>
  <c r="H407" i="29"/>
  <c r="I407" i="29" s="1"/>
  <c r="P414" i="29"/>
  <c r="Q414" i="29" s="1"/>
  <c r="L414" i="29"/>
  <c r="M414" i="29" s="1"/>
  <c r="H414" i="29"/>
  <c r="I414" i="29" s="1"/>
  <c r="N414" i="29"/>
  <c r="O414" i="29" s="1"/>
  <c r="L415" i="29"/>
  <c r="M415" i="29" s="1"/>
  <c r="N415" i="29"/>
  <c r="O415" i="29" s="1"/>
  <c r="H415" i="29"/>
  <c r="I415" i="29" s="1"/>
  <c r="P415" i="29"/>
  <c r="Q415" i="29" s="1"/>
  <c r="N423" i="29"/>
  <c r="O423" i="29" s="1"/>
  <c r="L423" i="29"/>
  <c r="M423" i="29" s="1"/>
  <c r="P423" i="29"/>
  <c r="Q423" i="29" s="1"/>
  <c r="H423" i="29"/>
  <c r="I423" i="29" s="1"/>
  <c r="N422" i="29"/>
  <c r="O422" i="29" s="1"/>
  <c r="P422" i="29"/>
  <c r="Q422" i="29" s="1"/>
  <c r="L422" i="29"/>
  <c r="M422" i="29" s="1"/>
  <c r="H422" i="29"/>
  <c r="I422" i="29" s="1"/>
  <c r="P418" i="29"/>
  <c r="Q418" i="29" s="1"/>
  <c r="N418" i="29"/>
  <c r="O418" i="29" s="1"/>
  <c r="L418" i="29"/>
  <c r="M418" i="29" s="1"/>
  <c r="H418" i="29"/>
  <c r="I418" i="29" s="1"/>
  <c r="S439" i="29"/>
  <c r="B429" i="29"/>
  <c r="E429" i="29"/>
  <c r="S430" i="29"/>
  <c r="B420" i="29"/>
  <c r="E420" i="29"/>
  <c r="N406" i="29"/>
  <c r="O406" i="29" s="1"/>
  <c r="L406" i="29"/>
  <c r="M406" i="29" s="1"/>
  <c r="H406" i="29"/>
  <c r="I406" i="29" s="1"/>
  <c r="P406" i="29"/>
  <c r="Q406" i="29" s="1"/>
  <c r="S442" i="29"/>
  <c r="B432" i="29"/>
  <c r="E432" i="29"/>
  <c r="S427" i="29"/>
  <c r="B417" i="29"/>
  <c r="E417" i="29"/>
  <c r="S434" i="29"/>
  <c r="B424" i="29"/>
  <c r="E424" i="29"/>
  <c r="S435" i="29"/>
  <c r="B425" i="29"/>
  <c r="E425" i="29"/>
  <c r="S443" i="29"/>
  <c r="B433" i="29"/>
  <c r="E433" i="29"/>
  <c r="S426" i="29"/>
  <c r="B416" i="29"/>
  <c r="E416" i="29"/>
  <c r="S438" i="29"/>
  <c r="B428" i="29"/>
  <c r="E428" i="29"/>
  <c r="P419" i="29"/>
  <c r="Q419" i="29" s="1"/>
  <c r="H419" i="29"/>
  <c r="I419" i="29" s="1"/>
  <c r="N419" i="29"/>
  <c r="O419" i="29" s="1"/>
  <c r="L419" i="29"/>
  <c r="M419" i="29" s="1"/>
  <c r="F464" i="30"/>
  <c r="C464" i="30"/>
  <c r="F455" i="30"/>
  <c r="C455" i="30"/>
  <c r="F463" i="30"/>
  <c r="C463" i="30"/>
  <c r="F459" i="30"/>
  <c r="C459" i="30"/>
  <c r="F452" i="30"/>
  <c r="C452" i="30"/>
  <c r="F448" i="30"/>
  <c r="C448" i="30"/>
  <c r="F460" i="30"/>
  <c r="C460" i="30"/>
  <c r="F456" i="30"/>
  <c r="C456" i="30"/>
  <c r="F457" i="30"/>
  <c r="C457" i="30"/>
  <c r="F451" i="30"/>
  <c r="C451" i="30"/>
  <c r="B473" i="30"/>
  <c r="B474" i="30"/>
  <c r="B470" i="30"/>
  <c r="B469" i="30"/>
  <c r="B465" i="30"/>
  <c r="B461" i="30"/>
  <c r="B466" i="30"/>
  <c r="B462" i="30"/>
  <c r="B467" i="30"/>
  <c r="B458" i="30"/>
  <c r="AE386" i="28" l="1"/>
  <c r="W3168" i="30"/>
  <c r="V461" i="30"/>
  <c r="O461" i="30"/>
  <c r="H461" i="30"/>
  <c r="G461" i="30"/>
  <c r="V466" i="30"/>
  <c r="O466" i="30"/>
  <c r="H466" i="30"/>
  <c r="G466" i="30"/>
  <c r="V470" i="30"/>
  <c r="O470" i="30"/>
  <c r="H470" i="30"/>
  <c r="G470" i="30"/>
  <c r="V458" i="30"/>
  <c r="O458" i="30"/>
  <c r="H458" i="30"/>
  <c r="G458" i="30"/>
  <c r="V474" i="30"/>
  <c r="O474" i="30"/>
  <c r="H474" i="30"/>
  <c r="G474" i="30"/>
  <c r="V467" i="30"/>
  <c r="O467" i="30"/>
  <c r="H467" i="30"/>
  <c r="G467" i="30"/>
  <c r="V465" i="30"/>
  <c r="O465" i="30"/>
  <c r="H465" i="30"/>
  <c r="G465" i="30"/>
  <c r="V473" i="30"/>
  <c r="O473" i="30"/>
  <c r="H473" i="30"/>
  <c r="G473" i="30"/>
  <c r="V462" i="30"/>
  <c r="O462" i="30"/>
  <c r="H462" i="30"/>
  <c r="G462" i="30"/>
  <c r="V469" i="30"/>
  <c r="O469" i="30"/>
  <c r="H469" i="30"/>
  <c r="G469" i="30"/>
  <c r="F117" i="39"/>
  <c r="G114" i="39"/>
  <c r="F118" i="39"/>
  <c r="G115" i="39"/>
  <c r="J433" i="29"/>
  <c r="K433" i="29" s="1"/>
  <c r="R433" i="29"/>
  <c r="J432" i="29"/>
  <c r="K432" i="29" s="1"/>
  <c r="R432" i="29"/>
  <c r="J420" i="29"/>
  <c r="K420" i="29" s="1"/>
  <c r="R420" i="29"/>
  <c r="J421" i="29"/>
  <c r="R421" i="29"/>
  <c r="J425" i="29"/>
  <c r="R425" i="29"/>
  <c r="J429" i="29"/>
  <c r="K429" i="29" s="1"/>
  <c r="R429" i="29"/>
  <c r="J416" i="29"/>
  <c r="K416" i="29" s="1"/>
  <c r="R416" i="29"/>
  <c r="J417" i="29"/>
  <c r="K417" i="29" s="1"/>
  <c r="R417" i="29"/>
  <c r="J428" i="29"/>
  <c r="K428" i="29" s="1"/>
  <c r="R428" i="29"/>
  <c r="J424" i="29"/>
  <c r="K424" i="29" s="1"/>
  <c r="R424" i="29"/>
  <c r="R458" i="30"/>
  <c r="N458" i="30"/>
  <c r="R469" i="30"/>
  <c r="N469" i="30"/>
  <c r="R474" i="30"/>
  <c r="N474" i="30"/>
  <c r="R462" i="30"/>
  <c r="N462" i="30"/>
  <c r="R461" i="30"/>
  <c r="N461" i="30"/>
  <c r="R465" i="30"/>
  <c r="N465" i="30"/>
  <c r="R473" i="30"/>
  <c r="N473" i="30"/>
  <c r="R466" i="30"/>
  <c r="N466" i="30"/>
  <c r="R470" i="30"/>
  <c r="N470" i="30"/>
  <c r="R467" i="30"/>
  <c r="N467" i="30"/>
  <c r="H421" i="29"/>
  <c r="I421" i="29" s="1"/>
  <c r="P421" i="29"/>
  <c r="Q421" i="29" s="1"/>
  <c r="K421" i="29"/>
  <c r="L421" i="29"/>
  <c r="M421" i="29" s="1"/>
  <c r="N421" i="29"/>
  <c r="O421" i="29" s="1"/>
  <c r="S441" i="29"/>
  <c r="E431" i="29"/>
  <c r="B431" i="29"/>
  <c r="S448" i="29"/>
  <c r="E438" i="29"/>
  <c r="B438" i="29"/>
  <c r="P425" i="29"/>
  <c r="Q425" i="29" s="1"/>
  <c r="K425" i="29"/>
  <c r="N425" i="29"/>
  <c r="O425" i="29" s="1"/>
  <c r="L425" i="29"/>
  <c r="M425" i="29" s="1"/>
  <c r="H425" i="29"/>
  <c r="I425" i="29" s="1"/>
  <c r="S444" i="29"/>
  <c r="B434" i="29"/>
  <c r="E434" i="29"/>
  <c r="S440" i="29"/>
  <c r="E430" i="29"/>
  <c r="B430" i="29"/>
  <c r="L420" i="29"/>
  <c r="M420" i="29" s="1"/>
  <c r="H420" i="29"/>
  <c r="I420" i="29" s="1"/>
  <c r="P420" i="29"/>
  <c r="Q420" i="29" s="1"/>
  <c r="N420" i="29"/>
  <c r="O420" i="29" s="1"/>
  <c r="S449" i="29"/>
  <c r="E439" i="29"/>
  <c r="B439" i="29"/>
  <c r="H433" i="29"/>
  <c r="I433" i="29" s="1"/>
  <c r="P433" i="29"/>
  <c r="Q433" i="29" s="1"/>
  <c r="N433" i="29"/>
  <c r="O433" i="29" s="1"/>
  <c r="L433" i="29"/>
  <c r="M433" i="29" s="1"/>
  <c r="S445" i="29"/>
  <c r="E435" i="29"/>
  <c r="B435" i="29"/>
  <c r="N432" i="29"/>
  <c r="O432" i="29" s="1"/>
  <c r="L432" i="29"/>
  <c r="M432" i="29" s="1"/>
  <c r="H432" i="29"/>
  <c r="I432" i="29" s="1"/>
  <c r="P432" i="29"/>
  <c r="Q432" i="29" s="1"/>
  <c r="N416" i="29"/>
  <c r="O416" i="29" s="1"/>
  <c r="L416" i="29"/>
  <c r="M416" i="29" s="1"/>
  <c r="H416" i="29"/>
  <c r="I416" i="29" s="1"/>
  <c r="P416" i="29"/>
  <c r="Q416" i="29" s="1"/>
  <c r="S453" i="29"/>
  <c r="E443" i="29"/>
  <c r="B443" i="29"/>
  <c r="P417" i="29"/>
  <c r="Q417" i="29" s="1"/>
  <c r="L417" i="29"/>
  <c r="M417" i="29" s="1"/>
  <c r="N417" i="29"/>
  <c r="O417" i="29" s="1"/>
  <c r="H417" i="29"/>
  <c r="I417" i="29" s="1"/>
  <c r="S452" i="29"/>
  <c r="E442" i="29"/>
  <c r="B442" i="29"/>
  <c r="P428" i="29"/>
  <c r="Q428" i="29" s="1"/>
  <c r="N428" i="29"/>
  <c r="O428" i="29" s="1"/>
  <c r="L428" i="29"/>
  <c r="M428" i="29" s="1"/>
  <c r="H428" i="29"/>
  <c r="I428" i="29" s="1"/>
  <c r="S436" i="29"/>
  <c r="E426" i="29"/>
  <c r="B426" i="29"/>
  <c r="H424" i="29"/>
  <c r="I424" i="29" s="1"/>
  <c r="P424" i="29"/>
  <c r="Q424" i="29" s="1"/>
  <c r="N424" i="29"/>
  <c r="O424" i="29" s="1"/>
  <c r="L424" i="29"/>
  <c r="M424" i="29" s="1"/>
  <c r="S437" i="29"/>
  <c r="E427" i="29"/>
  <c r="B427" i="29"/>
  <c r="L429" i="29"/>
  <c r="M429" i="29" s="1"/>
  <c r="H429" i="29"/>
  <c r="I429" i="29" s="1"/>
  <c r="P429" i="29"/>
  <c r="Q429" i="29" s="1"/>
  <c r="N429" i="29"/>
  <c r="O429" i="29" s="1"/>
  <c r="F462" i="30"/>
  <c r="C462" i="30"/>
  <c r="F474" i="30"/>
  <c r="C474" i="30"/>
  <c r="F466" i="30"/>
  <c r="C466" i="30"/>
  <c r="F465" i="30"/>
  <c r="C465" i="30"/>
  <c r="F473" i="30"/>
  <c r="C473" i="30"/>
  <c r="F458" i="30"/>
  <c r="C458" i="30"/>
  <c r="F469" i="30"/>
  <c r="C469" i="30"/>
  <c r="F461" i="30"/>
  <c r="C461" i="30"/>
  <c r="F470" i="30"/>
  <c r="C470" i="30"/>
  <c r="F467" i="30"/>
  <c r="C467" i="30"/>
  <c r="B471" i="30"/>
  <c r="B468" i="30"/>
  <c r="B472" i="30"/>
  <c r="B479" i="30"/>
  <c r="B484" i="30"/>
  <c r="B477" i="30"/>
  <c r="B476" i="30"/>
  <c r="B475" i="30"/>
  <c r="B480" i="30"/>
  <c r="B483" i="30"/>
  <c r="AE387" i="28" l="1"/>
  <c r="W3178" i="30"/>
  <c r="V483" i="30"/>
  <c r="O483" i="30"/>
  <c r="H483" i="30"/>
  <c r="G483" i="30"/>
  <c r="V477" i="30"/>
  <c r="O477" i="30"/>
  <c r="H477" i="30"/>
  <c r="G477" i="30"/>
  <c r="V468" i="30"/>
  <c r="G468" i="30"/>
  <c r="O468" i="30"/>
  <c r="H468" i="30"/>
  <c r="V480" i="30"/>
  <c r="O480" i="30"/>
  <c r="G480" i="30"/>
  <c r="H480" i="30"/>
  <c r="V484" i="30"/>
  <c r="O484" i="30"/>
  <c r="G484" i="30"/>
  <c r="H484" i="30"/>
  <c r="V471" i="30"/>
  <c r="O471" i="30"/>
  <c r="H471" i="30"/>
  <c r="G471" i="30"/>
  <c r="V476" i="30"/>
  <c r="O476" i="30"/>
  <c r="G476" i="30"/>
  <c r="H476" i="30"/>
  <c r="V472" i="30"/>
  <c r="O472" i="30"/>
  <c r="G472" i="30"/>
  <c r="H472" i="30"/>
  <c r="V475" i="30"/>
  <c r="O475" i="30"/>
  <c r="G475" i="30"/>
  <c r="H475" i="30"/>
  <c r="V479" i="30"/>
  <c r="O479" i="30"/>
  <c r="H479" i="30"/>
  <c r="G479" i="30"/>
  <c r="F121" i="39"/>
  <c r="G118" i="39"/>
  <c r="F120" i="39"/>
  <c r="G117" i="39"/>
  <c r="J431" i="29"/>
  <c r="R431" i="29"/>
  <c r="J442" i="29"/>
  <c r="R442" i="29"/>
  <c r="J438" i="29"/>
  <c r="K438" i="29" s="1"/>
  <c r="R438" i="29"/>
  <c r="J427" i="29"/>
  <c r="K427" i="29" s="1"/>
  <c r="R427" i="29"/>
  <c r="J443" i="29"/>
  <c r="K443" i="29" s="1"/>
  <c r="R443" i="29"/>
  <c r="J435" i="29"/>
  <c r="K435" i="29" s="1"/>
  <c r="R435" i="29"/>
  <c r="J439" i="29"/>
  <c r="K439" i="29" s="1"/>
  <c r="R439" i="29"/>
  <c r="J430" i="29"/>
  <c r="K430" i="29" s="1"/>
  <c r="R430" i="29"/>
  <c r="J434" i="29"/>
  <c r="K434" i="29" s="1"/>
  <c r="R434" i="29"/>
  <c r="J426" i="29"/>
  <c r="K426" i="29" s="1"/>
  <c r="R426" i="29"/>
  <c r="R475" i="30"/>
  <c r="N475" i="30"/>
  <c r="R479" i="30"/>
  <c r="N479" i="30"/>
  <c r="R480" i="30"/>
  <c r="N480" i="30"/>
  <c r="R477" i="30"/>
  <c r="N477" i="30"/>
  <c r="R468" i="30"/>
  <c r="N468" i="30"/>
  <c r="R483" i="30"/>
  <c r="N483" i="30"/>
  <c r="R484" i="30"/>
  <c r="N484" i="30"/>
  <c r="R471" i="30"/>
  <c r="N471" i="30"/>
  <c r="R476" i="30"/>
  <c r="N476" i="30"/>
  <c r="R472" i="30"/>
  <c r="N472" i="30"/>
  <c r="P431" i="29"/>
  <c r="Q431" i="29" s="1"/>
  <c r="L431" i="29"/>
  <c r="M431" i="29" s="1"/>
  <c r="K431" i="29"/>
  <c r="N431" i="29"/>
  <c r="O431" i="29" s="1"/>
  <c r="H431" i="29"/>
  <c r="I431" i="29" s="1"/>
  <c r="B441" i="29"/>
  <c r="E441" i="29"/>
  <c r="S451" i="29"/>
  <c r="L426" i="29"/>
  <c r="M426" i="29" s="1"/>
  <c r="N426" i="29"/>
  <c r="O426" i="29" s="1"/>
  <c r="P426" i="29"/>
  <c r="Q426" i="29" s="1"/>
  <c r="H426" i="29"/>
  <c r="I426" i="29" s="1"/>
  <c r="P442" i="29"/>
  <c r="Q442" i="29" s="1"/>
  <c r="H442" i="29"/>
  <c r="I442" i="29" s="1"/>
  <c r="K442" i="29"/>
  <c r="N442" i="29"/>
  <c r="O442" i="29" s="1"/>
  <c r="L442" i="29"/>
  <c r="M442" i="29" s="1"/>
  <c r="N443" i="29"/>
  <c r="O443" i="29" s="1"/>
  <c r="L443" i="29"/>
  <c r="M443" i="29" s="1"/>
  <c r="H443" i="29"/>
  <c r="I443" i="29" s="1"/>
  <c r="P443" i="29"/>
  <c r="Q443" i="29" s="1"/>
  <c r="P435" i="29"/>
  <c r="Q435" i="29" s="1"/>
  <c r="H435" i="29"/>
  <c r="I435" i="29" s="1"/>
  <c r="N435" i="29"/>
  <c r="O435" i="29" s="1"/>
  <c r="L435" i="29"/>
  <c r="M435" i="29" s="1"/>
  <c r="P439" i="29"/>
  <c r="Q439" i="29" s="1"/>
  <c r="N439" i="29"/>
  <c r="O439" i="29" s="1"/>
  <c r="L439" i="29"/>
  <c r="M439" i="29" s="1"/>
  <c r="H439" i="29"/>
  <c r="I439" i="29" s="1"/>
  <c r="N430" i="29"/>
  <c r="O430" i="29" s="1"/>
  <c r="P430" i="29"/>
  <c r="Q430" i="29" s="1"/>
  <c r="L430" i="29"/>
  <c r="M430" i="29" s="1"/>
  <c r="H430" i="29"/>
  <c r="I430" i="29" s="1"/>
  <c r="P438" i="29"/>
  <c r="Q438" i="29" s="1"/>
  <c r="H438" i="29"/>
  <c r="I438" i="29" s="1"/>
  <c r="N438" i="29"/>
  <c r="O438" i="29" s="1"/>
  <c r="L438" i="29"/>
  <c r="M438" i="29" s="1"/>
  <c r="L427" i="29"/>
  <c r="M427" i="29" s="1"/>
  <c r="P427" i="29"/>
  <c r="Q427" i="29" s="1"/>
  <c r="H427" i="29"/>
  <c r="I427" i="29" s="1"/>
  <c r="N427" i="29"/>
  <c r="O427" i="29" s="1"/>
  <c r="P434" i="29"/>
  <c r="Q434" i="29" s="1"/>
  <c r="N434" i="29"/>
  <c r="O434" i="29" s="1"/>
  <c r="L434" i="29"/>
  <c r="M434" i="29" s="1"/>
  <c r="H434" i="29"/>
  <c r="I434" i="29" s="1"/>
  <c r="S447" i="29"/>
  <c r="B437" i="29"/>
  <c r="E437" i="29"/>
  <c r="S446" i="29"/>
  <c r="B436" i="29"/>
  <c r="E436" i="29"/>
  <c r="S462" i="29"/>
  <c r="B452" i="29"/>
  <c r="E452" i="29"/>
  <c r="S463" i="29"/>
  <c r="B453" i="29"/>
  <c r="E453" i="29"/>
  <c r="S455" i="29"/>
  <c r="B445" i="29"/>
  <c r="E445" i="29"/>
  <c r="S459" i="29"/>
  <c r="B449" i="29"/>
  <c r="E449" i="29"/>
  <c r="S450" i="29"/>
  <c r="B440" i="29"/>
  <c r="E440" i="29"/>
  <c r="S454" i="29"/>
  <c r="B444" i="29"/>
  <c r="E444" i="29"/>
  <c r="S458" i="29"/>
  <c r="B448" i="29"/>
  <c r="E448" i="29"/>
  <c r="F477" i="30"/>
  <c r="C477" i="30"/>
  <c r="F468" i="30"/>
  <c r="C468" i="30"/>
  <c r="F483" i="30"/>
  <c r="C483" i="30"/>
  <c r="F480" i="30"/>
  <c r="C480" i="30"/>
  <c r="F476" i="30"/>
  <c r="C476" i="30"/>
  <c r="F471" i="30"/>
  <c r="C471" i="30"/>
  <c r="F475" i="30"/>
  <c r="C475" i="30"/>
  <c r="F479" i="30"/>
  <c r="C479" i="30"/>
  <c r="F484" i="30"/>
  <c r="C484" i="30"/>
  <c r="F472" i="30"/>
  <c r="C472" i="30"/>
  <c r="B493" i="30"/>
  <c r="B485" i="30"/>
  <c r="B487" i="30"/>
  <c r="B489" i="30"/>
  <c r="B478" i="30"/>
  <c r="B490" i="30"/>
  <c r="B486" i="30"/>
  <c r="B494" i="30"/>
  <c r="B482" i="30"/>
  <c r="B481" i="30"/>
  <c r="AE388" i="28" l="1"/>
  <c r="W3188" i="30"/>
  <c r="V478" i="30"/>
  <c r="O478" i="30"/>
  <c r="H478" i="30"/>
  <c r="G478" i="30"/>
  <c r="V494" i="30"/>
  <c r="O494" i="30"/>
  <c r="H494" i="30"/>
  <c r="G494" i="30"/>
  <c r="V489" i="30"/>
  <c r="O489" i="30"/>
  <c r="H489" i="30"/>
  <c r="G489" i="30"/>
  <c r="V486" i="30"/>
  <c r="O486" i="30"/>
  <c r="H486" i="30"/>
  <c r="G486" i="30"/>
  <c r="V487" i="30"/>
  <c r="O487" i="30"/>
  <c r="H487" i="30"/>
  <c r="G487" i="30"/>
  <c r="V482" i="30"/>
  <c r="O482" i="30"/>
  <c r="H482" i="30"/>
  <c r="G482" i="30"/>
  <c r="V493" i="30"/>
  <c r="O493" i="30"/>
  <c r="H493" i="30"/>
  <c r="G493" i="30"/>
  <c r="V481" i="30"/>
  <c r="O481" i="30"/>
  <c r="H481" i="30"/>
  <c r="G481" i="30"/>
  <c r="V490" i="30"/>
  <c r="O490" i="30"/>
  <c r="H490" i="30"/>
  <c r="G490" i="30"/>
  <c r="V485" i="30"/>
  <c r="O485" i="30"/>
  <c r="H485" i="30"/>
  <c r="G485" i="30"/>
  <c r="F123" i="39"/>
  <c r="G120" i="39"/>
  <c r="F124" i="39"/>
  <c r="G121" i="39"/>
  <c r="J444" i="29"/>
  <c r="K444" i="29" s="1"/>
  <c r="R444" i="29"/>
  <c r="J453" i="29"/>
  <c r="K453" i="29" s="1"/>
  <c r="R453" i="29"/>
  <c r="J448" i="29"/>
  <c r="K448" i="29" s="1"/>
  <c r="R448" i="29"/>
  <c r="J445" i="29"/>
  <c r="K445" i="29" s="1"/>
  <c r="R445" i="29"/>
  <c r="J437" i="29"/>
  <c r="K437" i="29" s="1"/>
  <c r="R437" i="29"/>
  <c r="J449" i="29"/>
  <c r="K449" i="29" s="1"/>
  <c r="R449" i="29"/>
  <c r="J436" i="29"/>
  <c r="K436" i="29" s="1"/>
  <c r="R436" i="29"/>
  <c r="J441" i="29"/>
  <c r="K441" i="29" s="1"/>
  <c r="R441" i="29"/>
  <c r="J440" i="29"/>
  <c r="K440" i="29" s="1"/>
  <c r="R440" i="29"/>
  <c r="J452" i="29"/>
  <c r="K452" i="29" s="1"/>
  <c r="R452" i="29"/>
  <c r="R481" i="30"/>
  <c r="N481" i="30"/>
  <c r="R490" i="30"/>
  <c r="N490" i="30"/>
  <c r="R485" i="30"/>
  <c r="N485" i="30"/>
  <c r="R494" i="30"/>
  <c r="N494" i="30"/>
  <c r="R489" i="30"/>
  <c r="N489" i="30"/>
  <c r="R482" i="30"/>
  <c r="N482" i="30"/>
  <c r="R486" i="30"/>
  <c r="N486" i="30"/>
  <c r="R478" i="30"/>
  <c r="N478" i="30"/>
  <c r="R487" i="30"/>
  <c r="N487" i="30"/>
  <c r="R493" i="30"/>
  <c r="N493" i="30"/>
  <c r="S461" i="29"/>
  <c r="E451" i="29"/>
  <c r="B451" i="29"/>
  <c r="N441" i="29"/>
  <c r="O441" i="29" s="1"/>
  <c r="L441" i="29"/>
  <c r="M441" i="29" s="1"/>
  <c r="H441" i="29"/>
  <c r="I441" i="29" s="1"/>
  <c r="P441" i="29"/>
  <c r="Q441" i="29" s="1"/>
  <c r="H444" i="29"/>
  <c r="I444" i="29" s="1"/>
  <c r="P444" i="29"/>
  <c r="Q444" i="29" s="1"/>
  <c r="N444" i="29"/>
  <c r="O444" i="29" s="1"/>
  <c r="L444" i="29"/>
  <c r="M444" i="29" s="1"/>
  <c r="S473" i="29"/>
  <c r="E463" i="29"/>
  <c r="B463" i="29"/>
  <c r="P437" i="29"/>
  <c r="Q437" i="29" s="1"/>
  <c r="L437" i="29"/>
  <c r="M437" i="29" s="1"/>
  <c r="N437" i="29"/>
  <c r="O437" i="29" s="1"/>
  <c r="H437" i="29"/>
  <c r="I437" i="29" s="1"/>
  <c r="H448" i="29"/>
  <c r="I448" i="29" s="1"/>
  <c r="P448" i="29"/>
  <c r="Q448" i="29" s="1"/>
  <c r="N448" i="29"/>
  <c r="O448" i="29" s="1"/>
  <c r="L448" i="29"/>
  <c r="M448" i="29" s="1"/>
  <c r="S464" i="29"/>
  <c r="B454" i="29"/>
  <c r="E454" i="29"/>
  <c r="L445" i="29"/>
  <c r="M445" i="29" s="1"/>
  <c r="N445" i="29"/>
  <c r="O445" i="29" s="1"/>
  <c r="H445" i="29"/>
  <c r="I445" i="29" s="1"/>
  <c r="P445" i="29"/>
  <c r="Q445" i="29" s="1"/>
  <c r="N436" i="29"/>
  <c r="O436" i="29" s="1"/>
  <c r="L436" i="29"/>
  <c r="M436" i="29" s="1"/>
  <c r="H436" i="29"/>
  <c r="I436" i="29" s="1"/>
  <c r="P436" i="29"/>
  <c r="Q436" i="29" s="1"/>
  <c r="S457" i="29"/>
  <c r="E447" i="29"/>
  <c r="B447" i="29"/>
  <c r="S468" i="29"/>
  <c r="E458" i="29"/>
  <c r="B458" i="29"/>
  <c r="H449" i="29"/>
  <c r="I449" i="29" s="1"/>
  <c r="P449" i="29"/>
  <c r="Q449" i="29" s="1"/>
  <c r="N449" i="29"/>
  <c r="O449" i="29" s="1"/>
  <c r="L449" i="29"/>
  <c r="M449" i="29" s="1"/>
  <c r="S465" i="29"/>
  <c r="E455" i="29"/>
  <c r="B455" i="29"/>
  <c r="P452" i="29"/>
  <c r="Q452" i="29" s="1"/>
  <c r="N452" i="29"/>
  <c r="O452" i="29" s="1"/>
  <c r="L452" i="29"/>
  <c r="M452" i="29" s="1"/>
  <c r="H452" i="29"/>
  <c r="I452" i="29" s="1"/>
  <c r="S456" i="29"/>
  <c r="B446" i="29"/>
  <c r="E446" i="29"/>
  <c r="S460" i="29"/>
  <c r="E450" i="29"/>
  <c r="B450" i="29"/>
  <c r="L440" i="29"/>
  <c r="M440" i="29" s="1"/>
  <c r="H440" i="29"/>
  <c r="I440" i="29" s="1"/>
  <c r="P440" i="29"/>
  <c r="Q440" i="29" s="1"/>
  <c r="N440" i="29"/>
  <c r="O440" i="29" s="1"/>
  <c r="S469" i="29"/>
  <c r="E459" i="29"/>
  <c r="B459" i="29"/>
  <c r="N453" i="29"/>
  <c r="O453" i="29" s="1"/>
  <c r="H453" i="29"/>
  <c r="I453" i="29" s="1"/>
  <c r="L453" i="29"/>
  <c r="M453" i="29" s="1"/>
  <c r="P453" i="29"/>
  <c r="Q453" i="29" s="1"/>
  <c r="S472" i="29"/>
  <c r="E462" i="29"/>
  <c r="B462" i="29"/>
  <c r="F494" i="30"/>
  <c r="C494" i="30"/>
  <c r="F489" i="30"/>
  <c r="C489" i="30"/>
  <c r="F486" i="30"/>
  <c r="C486" i="30"/>
  <c r="F487" i="30"/>
  <c r="C487" i="30"/>
  <c r="F481" i="30"/>
  <c r="C481" i="30"/>
  <c r="F490" i="30"/>
  <c r="C490" i="30"/>
  <c r="F485" i="30"/>
  <c r="C485" i="30"/>
  <c r="F482" i="30"/>
  <c r="C482" i="30"/>
  <c r="F478" i="30"/>
  <c r="C478" i="30"/>
  <c r="F493" i="30"/>
  <c r="C493" i="30"/>
  <c r="B491" i="30"/>
  <c r="B504" i="30"/>
  <c r="B500" i="30"/>
  <c r="B499" i="30"/>
  <c r="B495" i="30"/>
  <c r="B492" i="30"/>
  <c r="B496" i="30"/>
  <c r="B488" i="30"/>
  <c r="B497" i="30"/>
  <c r="B503" i="30"/>
  <c r="AE389" i="28" l="1"/>
  <c r="W3198" i="30"/>
  <c r="V503" i="30"/>
  <c r="O503" i="30"/>
  <c r="H503" i="30"/>
  <c r="G503" i="30"/>
  <c r="V492" i="30"/>
  <c r="O492" i="30"/>
  <c r="G492" i="30"/>
  <c r="H492" i="30"/>
  <c r="V504" i="30"/>
  <c r="O504" i="30"/>
  <c r="G504" i="30"/>
  <c r="H504" i="30"/>
  <c r="V496" i="30"/>
  <c r="O496" i="30"/>
  <c r="G496" i="30"/>
  <c r="H496" i="30"/>
  <c r="V500" i="30"/>
  <c r="G500" i="30"/>
  <c r="H500" i="30"/>
  <c r="O500" i="30"/>
  <c r="V497" i="30"/>
  <c r="O497" i="30"/>
  <c r="H497" i="30"/>
  <c r="G497" i="30"/>
  <c r="V495" i="30"/>
  <c r="O495" i="30"/>
  <c r="H495" i="30"/>
  <c r="G495" i="30"/>
  <c r="V491" i="30"/>
  <c r="O491" i="30"/>
  <c r="H491" i="30"/>
  <c r="G491" i="30"/>
  <c r="V488" i="30"/>
  <c r="O488" i="30"/>
  <c r="G488" i="30"/>
  <c r="H488" i="30"/>
  <c r="V499" i="30"/>
  <c r="O499" i="30"/>
  <c r="H499" i="30"/>
  <c r="G499" i="30"/>
  <c r="F127" i="39"/>
  <c r="G124" i="39"/>
  <c r="F126" i="39"/>
  <c r="G123" i="39"/>
  <c r="J459" i="29"/>
  <c r="K459" i="29" s="1"/>
  <c r="R459" i="29"/>
  <c r="J454" i="29"/>
  <c r="K454" i="29" s="1"/>
  <c r="R454" i="29"/>
  <c r="J463" i="29"/>
  <c r="K463" i="29" s="1"/>
  <c r="R463" i="29"/>
  <c r="J462" i="29"/>
  <c r="K462" i="29" s="1"/>
  <c r="R462" i="29"/>
  <c r="J451" i="29"/>
  <c r="K451" i="29" s="1"/>
  <c r="R451" i="29"/>
  <c r="J450" i="29"/>
  <c r="K450" i="29" s="1"/>
  <c r="R450" i="29"/>
  <c r="J446" i="29"/>
  <c r="R446" i="29"/>
  <c r="J447" i="29"/>
  <c r="K447" i="29" s="1"/>
  <c r="R447" i="29"/>
  <c r="J455" i="29"/>
  <c r="K455" i="29" s="1"/>
  <c r="R455" i="29"/>
  <c r="J458" i="29"/>
  <c r="K458" i="29" s="1"/>
  <c r="R458" i="29"/>
  <c r="R497" i="30"/>
  <c r="N497" i="30"/>
  <c r="R491" i="30"/>
  <c r="N491" i="30"/>
  <c r="R488" i="30"/>
  <c r="N488" i="30"/>
  <c r="R499" i="30"/>
  <c r="N499" i="30"/>
  <c r="R496" i="30"/>
  <c r="N496" i="30"/>
  <c r="R503" i="30"/>
  <c r="N503" i="30"/>
  <c r="R492" i="30"/>
  <c r="N492" i="30"/>
  <c r="R504" i="30"/>
  <c r="N504" i="30"/>
  <c r="R495" i="30"/>
  <c r="N495" i="30"/>
  <c r="R500" i="30"/>
  <c r="N500" i="30"/>
  <c r="H451" i="29"/>
  <c r="I451" i="29" s="1"/>
  <c r="P451" i="29"/>
  <c r="Q451" i="29" s="1"/>
  <c r="N451" i="29"/>
  <c r="O451" i="29" s="1"/>
  <c r="L451" i="29"/>
  <c r="M451" i="29" s="1"/>
  <c r="E461" i="29"/>
  <c r="S471" i="29"/>
  <c r="B461" i="29"/>
  <c r="N459" i="29"/>
  <c r="O459" i="29" s="1"/>
  <c r="L459" i="29"/>
  <c r="M459" i="29" s="1"/>
  <c r="H459" i="29"/>
  <c r="I459" i="29" s="1"/>
  <c r="P459" i="29"/>
  <c r="Q459" i="29" s="1"/>
  <c r="P458" i="29"/>
  <c r="Q458" i="29" s="1"/>
  <c r="L458" i="29"/>
  <c r="M458" i="29" s="1"/>
  <c r="H458" i="29"/>
  <c r="I458" i="29" s="1"/>
  <c r="N458" i="29"/>
  <c r="O458" i="29" s="1"/>
  <c r="L463" i="29"/>
  <c r="M463" i="29" s="1"/>
  <c r="H463" i="29"/>
  <c r="I463" i="29" s="1"/>
  <c r="N463" i="29"/>
  <c r="O463" i="29" s="1"/>
  <c r="P463" i="29"/>
  <c r="Q463" i="29" s="1"/>
  <c r="S482" i="29"/>
  <c r="B472" i="29"/>
  <c r="E472" i="29"/>
  <c r="L462" i="29"/>
  <c r="M462" i="29" s="1"/>
  <c r="P462" i="29"/>
  <c r="Q462" i="29" s="1"/>
  <c r="H462" i="29"/>
  <c r="I462" i="29" s="1"/>
  <c r="N462" i="29"/>
  <c r="O462" i="29" s="1"/>
  <c r="P455" i="29"/>
  <c r="Q455" i="29" s="1"/>
  <c r="N455" i="29"/>
  <c r="O455" i="29" s="1"/>
  <c r="L455" i="29"/>
  <c r="M455" i="29" s="1"/>
  <c r="H455" i="29"/>
  <c r="I455" i="29" s="1"/>
  <c r="P454" i="29"/>
  <c r="Q454" i="29" s="1"/>
  <c r="L454" i="29"/>
  <c r="M454" i="29" s="1"/>
  <c r="H454" i="29"/>
  <c r="I454" i="29" s="1"/>
  <c r="N454" i="29"/>
  <c r="O454" i="29" s="1"/>
  <c r="H450" i="29"/>
  <c r="I450" i="29" s="1"/>
  <c r="L450" i="29"/>
  <c r="M450" i="29" s="1"/>
  <c r="P450" i="29"/>
  <c r="Q450" i="29" s="1"/>
  <c r="N450" i="29"/>
  <c r="O450" i="29" s="1"/>
  <c r="L446" i="29"/>
  <c r="M446" i="29" s="1"/>
  <c r="H446" i="29"/>
  <c r="I446" i="29" s="1"/>
  <c r="K446" i="29"/>
  <c r="N446" i="29"/>
  <c r="O446" i="29" s="1"/>
  <c r="P446" i="29"/>
  <c r="Q446" i="29" s="1"/>
  <c r="S467" i="29"/>
  <c r="B457" i="29"/>
  <c r="E457" i="29"/>
  <c r="S474" i="29"/>
  <c r="B464" i="29"/>
  <c r="E464" i="29"/>
  <c r="S479" i="29"/>
  <c r="B469" i="29"/>
  <c r="E469" i="29"/>
  <c r="S466" i="29"/>
  <c r="B456" i="29"/>
  <c r="E456" i="29"/>
  <c r="S475" i="29"/>
  <c r="B465" i="29"/>
  <c r="E465" i="29"/>
  <c r="S478" i="29"/>
  <c r="B468" i="29"/>
  <c r="E468" i="29"/>
  <c r="S483" i="29"/>
  <c r="B473" i="29"/>
  <c r="E473" i="29"/>
  <c r="S470" i="29"/>
  <c r="B460" i="29"/>
  <c r="E460" i="29"/>
  <c r="L447" i="29"/>
  <c r="M447" i="29" s="1"/>
  <c r="H447" i="29"/>
  <c r="I447" i="29" s="1"/>
  <c r="N447" i="29"/>
  <c r="O447" i="29" s="1"/>
  <c r="P447" i="29"/>
  <c r="Q447" i="29" s="1"/>
  <c r="F503" i="30"/>
  <c r="C503" i="30"/>
  <c r="F499" i="30"/>
  <c r="C499" i="30"/>
  <c r="F497" i="30"/>
  <c r="C497" i="30"/>
  <c r="F500" i="30"/>
  <c r="C500" i="30"/>
  <c r="F488" i="30"/>
  <c r="C488" i="30"/>
  <c r="F492" i="30"/>
  <c r="C492" i="30"/>
  <c r="F504" i="30"/>
  <c r="C504" i="30"/>
  <c r="F496" i="30"/>
  <c r="C496" i="30"/>
  <c r="F495" i="30"/>
  <c r="C495" i="30"/>
  <c r="F491" i="30"/>
  <c r="C491" i="30"/>
  <c r="B513" i="30"/>
  <c r="B498" i="30"/>
  <c r="B502" i="30"/>
  <c r="B509" i="30"/>
  <c r="B514" i="30"/>
  <c r="B507" i="30"/>
  <c r="B506" i="30"/>
  <c r="B505" i="30"/>
  <c r="B510" i="30"/>
  <c r="B501" i="30"/>
  <c r="AE390" i="28" l="1"/>
  <c r="W3208" i="30"/>
  <c r="V510" i="30"/>
  <c r="O510" i="30"/>
  <c r="H510" i="30"/>
  <c r="G510" i="30"/>
  <c r="V514" i="30"/>
  <c r="O514" i="30"/>
  <c r="H514" i="30"/>
  <c r="G514" i="30"/>
  <c r="V513" i="30"/>
  <c r="O513" i="30"/>
  <c r="H513" i="30"/>
  <c r="G513" i="30"/>
  <c r="V505" i="30"/>
  <c r="O505" i="30"/>
  <c r="H505" i="30"/>
  <c r="G505" i="30"/>
  <c r="V509" i="30"/>
  <c r="O509" i="30"/>
  <c r="H509" i="30"/>
  <c r="G509" i="30"/>
  <c r="V506" i="30"/>
  <c r="O506" i="30"/>
  <c r="H506" i="30"/>
  <c r="G506" i="30"/>
  <c r="V502" i="30"/>
  <c r="O502" i="30"/>
  <c r="H502" i="30"/>
  <c r="G502" i="30"/>
  <c r="V501" i="30"/>
  <c r="O501" i="30"/>
  <c r="H501" i="30"/>
  <c r="G501" i="30"/>
  <c r="V507" i="30"/>
  <c r="O507" i="30"/>
  <c r="G507" i="30"/>
  <c r="H507" i="30"/>
  <c r="V498" i="30"/>
  <c r="O498" i="30"/>
  <c r="H498" i="30"/>
  <c r="G498" i="30"/>
  <c r="F129" i="39"/>
  <c r="G126" i="39"/>
  <c r="F130" i="39"/>
  <c r="G127" i="39"/>
  <c r="J472" i="29"/>
  <c r="R472" i="29"/>
  <c r="J468" i="29"/>
  <c r="K468" i="29" s="1"/>
  <c r="R468" i="29"/>
  <c r="J464" i="29"/>
  <c r="K464" i="29" s="1"/>
  <c r="R464" i="29"/>
  <c r="J461" i="29"/>
  <c r="K461" i="29" s="1"/>
  <c r="R461" i="29"/>
  <c r="J473" i="29"/>
  <c r="K473" i="29" s="1"/>
  <c r="R473" i="29"/>
  <c r="J469" i="29"/>
  <c r="K469" i="29" s="1"/>
  <c r="R469" i="29"/>
  <c r="J460" i="29"/>
  <c r="K460" i="29" s="1"/>
  <c r="R460" i="29"/>
  <c r="J456" i="29"/>
  <c r="R456" i="29"/>
  <c r="J465" i="29"/>
  <c r="K465" i="29" s="1"/>
  <c r="R465" i="29"/>
  <c r="J457" i="29"/>
  <c r="K457" i="29" s="1"/>
  <c r="R457" i="29"/>
  <c r="R510" i="30"/>
  <c r="N510" i="30"/>
  <c r="R501" i="30"/>
  <c r="N501" i="30"/>
  <c r="R507" i="30"/>
  <c r="N507" i="30"/>
  <c r="R498" i="30"/>
  <c r="N498" i="30"/>
  <c r="R506" i="30"/>
  <c r="N506" i="30"/>
  <c r="R505" i="30"/>
  <c r="N505" i="30"/>
  <c r="R509" i="30"/>
  <c r="N509" i="30"/>
  <c r="R502" i="30"/>
  <c r="N502" i="30"/>
  <c r="R514" i="30"/>
  <c r="N514" i="30"/>
  <c r="R513" i="30"/>
  <c r="N513" i="30"/>
  <c r="L461" i="29"/>
  <c r="M461" i="29" s="1"/>
  <c r="H461" i="29"/>
  <c r="I461" i="29" s="1"/>
  <c r="N461" i="29"/>
  <c r="O461" i="29" s="1"/>
  <c r="P461" i="29"/>
  <c r="Q461" i="29" s="1"/>
  <c r="B471" i="29"/>
  <c r="S481" i="29"/>
  <c r="E471" i="29"/>
  <c r="S480" i="29"/>
  <c r="E470" i="29"/>
  <c r="B470" i="29"/>
  <c r="P465" i="29"/>
  <c r="Q465" i="29" s="1"/>
  <c r="N465" i="29"/>
  <c r="O465" i="29" s="1"/>
  <c r="L465" i="29"/>
  <c r="M465" i="29" s="1"/>
  <c r="H465" i="29"/>
  <c r="I465" i="29" s="1"/>
  <c r="S476" i="29"/>
  <c r="B466" i="29"/>
  <c r="E466" i="29"/>
  <c r="S477" i="29"/>
  <c r="E467" i="29"/>
  <c r="B467" i="29"/>
  <c r="S492" i="29"/>
  <c r="E482" i="29"/>
  <c r="B482" i="29"/>
  <c r="L468" i="29"/>
  <c r="M468" i="29" s="1"/>
  <c r="H468" i="29"/>
  <c r="I468" i="29" s="1"/>
  <c r="P468" i="29"/>
  <c r="Q468" i="29" s="1"/>
  <c r="N468" i="29"/>
  <c r="O468" i="29" s="1"/>
  <c r="S485" i="29"/>
  <c r="E475" i="29"/>
  <c r="B475" i="29"/>
  <c r="N464" i="29"/>
  <c r="O464" i="29" s="1"/>
  <c r="L464" i="29"/>
  <c r="M464" i="29" s="1"/>
  <c r="H464" i="29"/>
  <c r="I464" i="29" s="1"/>
  <c r="P464" i="29"/>
  <c r="Q464" i="29" s="1"/>
  <c r="P473" i="29"/>
  <c r="Q473" i="29" s="1"/>
  <c r="N473" i="29"/>
  <c r="O473" i="29" s="1"/>
  <c r="L473" i="29"/>
  <c r="M473" i="29" s="1"/>
  <c r="H473" i="29"/>
  <c r="I473" i="29" s="1"/>
  <c r="S488" i="29"/>
  <c r="B478" i="29"/>
  <c r="E478" i="29"/>
  <c r="L469" i="29"/>
  <c r="M469" i="29" s="1"/>
  <c r="P469" i="29"/>
  <c r="Q469" i="29" s="1"/>
  <c r="N469" i="29"/>
  <c r="O469" i="29" s="1"/>
  <c r="H469" i="29"/>
  <c r="I469" i="29" s="1"/>
  <c r="S484" i="29"/>
  <c r="E474" i="29"/>
  <c r="B474" i="29"/>
  <c r="N460" i="29"/>
  <c r="O460" i="29" s="1"/>
  <c r="L460" i="29"/>
  <c r="M460" i="29" s="1"/>
  <c r="H460" i="29"/>
  <c r="I460" i="29" s="1"/>
  <c r="P460" i="29"/>
  <c r="Q460" i="29" s="1"/>
  <c r="S493" i="29"/>
  <c r="E483" i="29"/>
  <c r="B483" i="29"/>
  <c r="P456" i="29"/>
  <c r="Q456" i="29" s="1"/>
  <c r="N456" i="29"/>
  <c r="O456" i="29" s="1"/>
  <c r="L456" i="29"/>
  <c r="M456" i="29" s="1"/>
  <c r="K456" i="29"/>
  <c r="H456" i="29"/>
  <c r="I456" i="29" s="1"/>
  <c r="S489" i="29"/>
  <c r="E479" i="29"/>
  <c r="B479" i="29"/>
  <c r="H457" i="29"/>
  <c r="I457" i="29" s="1"/>
  <c r="N457" i="29"/>
  <c r="O457" i="29" s="1"/>
  <c r="L457" i="29"/>
  <c r="M457" i="29" s="1"/>
  <c r="P457" i="29"/>
  <c r="Q457" i="29" s="1"/>
  <c r="L472" i="29"/>
  <c r="M472" i="29" s="1"/>
  <c r="K472" i="29"/>
  <c r="H472" i="29"/>
  <c r="I472" i="29" s="1"/>
  <c r="P472" i="29"/>
  <c r="Q472" i="29" s="1"/>
  <c r="N472" i="29"/>
  <c r="O472" i="29" s="1"/>
  <c r="F505" i="30"/>
  <c r="C505" i="30"/>
  <c r="F507" i="30"/>
  <c r="C507" i="30"/>
  <c r="F498" i="30"/>
  <c r="C498" i="30"/>
  <c r="F510" i="30"/>
  <c r="C510" i="30"/>
  <c r="F514" i="30"/>
  <c r="C514" i="30"/>
  <c r="F513" i="30"/>
  <c r="C513" i="30"/>
  <c r="F501" i="30"/>
  <c r="C501" i="30"/>
  <c r="F509" i="30"/>
  <c r="C509" i="30"/>
  <c r="F506" i="30"/>
  <c r="C506" i="30"/>
  <c r="F502" i="30"/>
  <c r="C502" i="30"/>
  <c r="B511" i="30"/>
  <c r="B515" i="30"/>
  <c r="B517" i="30"/>
  <c r="B519" i="30"/>
  <c r="B508" i="30"/>
  <c r="B520" i="30"/>
  <c r="B516" i="30"/>
  <c r="B524" i="30"/>
  <c r="B512" i="30"/>
  <c r="B523" i="30"/>
  <c r="AE391" i="28" l="1"/>
  <c r="W3218" i="30"/>
  <c r="V508" i="30"/>
  <c r="O508" i="30"/>
  <c r="G508" i="30"/>
  <c r="H508" i="30"/>
  <c r="V512" i="30"/>
  <c r="O512" i="30"/>
  <c r="G512" i="30"/>
  <c r="H512" i="30"/>
  <c r="V511" i="30"/>
  <c r="O511" i="30"/>
  <c r="H511" i="30"/>
  <c r="G511" i="30"/>
  <c r="V524" i="30"/>
  <c r="O524" i="30"/>
  <c r="G524" i="30"/>
  <c r="H524" i="30"/>
  <c r="V519" i="30"/>
  <c r="O519" i="30"/>
  <c r="H519" i="30"/>
  <c r="G519" i="30"/>
  <c r="V516" i="30"/>
  <c r="O516" i="30"/>
  <c r="G516" i="30"/>
  <c r="H516" i="30"/>
  <c r="V517" i="30"/>
  <c r="O517" i="30"/>
  <c r="H517" i="30"/>
  <c r="G517" i="30"/>
  <c r="V523" i="30"/>
  <c r="O523" i="30"/>
  <c r="G523" i="30"/>
  <c r="H523" i="30"/>
  <c r="V520" i="30"/>
  <c r="O520" i="30"/>
  <c r="G520" i="30"/>
  <c r="H520" i="30"/>
  <c r="V515" i="30"/>
  <c r="O515" i="30"/>
  <c r="H515" i="30"/>
  <c r="G515" i="30"/>
  <c r="F133" i="39"/>
  <c r="G130" i="39"/>
  <c r="F132" i="39"/>
  <c r="G129" i="39"/>
  <c r="J470" i="29"/>
  <c r="K470" i="29" s="1"/>
  <c r="R470" i="29"/>
  <c r="J479" i="29"/>
  <c r="K479" i="29" s="1"/>
  <c r="R479" i="29"/>
  <c r="J483" i="29"/>
  <c r="K483" i="29" s="1"/>
  <c r="R483" i="29"/>
  <c r="J474" i="29"/>
  <c r="K474" i="29" s="1"/>
  <c r="R474" i="29"/>
  <c r="J467" i="29"/>
  <c r="K467" i="29" s="1"/>
  <c r="R467" i="29"/>
  <c r="J466" i="29"/>
  <c r="K466" i="29" s="1"/>
  <c r="R466" i="29"/>
  <c r="J471" i="29"/>
  <c r="K471" i="29" s="1"/>
  <c r="R471" i="29"/>
  <c r="J478" i="29"/>
  <c r="K478" i="29" s="1"/>
  <c r="R478" i="29"/>
  <c r="J475" i="29"/>
  <c r="K475" i="29" s="1"/>
  <c r="R475" i="29"/>
  <c r="J482" i="29"/>
  <c r="K482" i="29" s="1"/>
  <c r="R482" i="29"/>
  <c r="R523" i="30"/>
  <c r="N523" i="30"/>
  <c r="R524" i="30"/>
  <c r="N524" i="30"/>
  <c r="R520" i="30"/>
  <c r="N520" i="30"/>
  <c r="R519" i="30"/>
  <c r="N519" i="30"/>
  <c r="R515" i="30"/>
  <c r="N515" i="30"/>
  <c r="R512" i="30"/>
  <c r="N512" i="30"/>
  <c r="R516" i="30"/>
  <c r="N516" i="30"/>
  <c r="R517" i="30"/>
  <c r="N517" i="30"/>
  <c r="R511" i="30"/>
  <c r="N511" i="30"/>
  <c r="R508" i="30"/>
  <c r="N508" i="30"/>
  <c r="B481" i="29"/>
  <c r="S491" i="29"/>
  <c r="E481" i="29"/>
  <c r="N471" i="29"/>
  <c r="O471" i="29" s="1"/>
  <c r="P471" i="29"/>
  <c r="Q471" i="29" s="1"/>
  <c r="H471" i="29"/>
  <c r="I471" i="29" s="1"/>
  <c r="L471" i="29"/>
  <c r="M471" i="29" s="1"/>
  <c r="L478" i="29"/>
  <c r="M478" i="29" s="1"/>
  <c r="N478" i="29"/>
  <c r="O478" i="29" s="1"/>
  <c r="P478" i="29"/>
  <c r="Q478" i="29" s="1"/>
  <c r="H478" i="29"/>
  <c r="I478" i="29" s="1"/>
  <c r="S487" i="29"/>
  <c r="B477" i="29"/>
  <c r="E477" i="29"/>
  <c r="S499" i="29"/>
  <c r="E489" i="29"/>
  <c r="B489" i="29"/>
  <c r="S503" i="29"/>
  <c r="E493" i="29"/>
  <c r="B493" i="29"/>
  <c r="S494" i="29"/>
  <c r="E484" i="29"/>
  <c r="B484" i="29"/>
  <c r="S498" i="29"/>
  <c r="E488" i="29"/>
  <c r="B488" i="29"/>
  <c r="S495" i="29"/>
  <c r="E485" i="29"/>
  <c r="B485" i="29"/>
  <c r="S502" i="29"/>
  <c r="E492" i="29"/>
  <c r="B492" i="29"/>
  <c r="P470" i="29"/>
  <c r="Q470" i="29" s="1"/>
  <c r="N470" i="29"/>
  <c r="O470" i="29" s="1"/>
  <c r="L470" i="29"/>
  <c r="M470" i="29" s="1"/>
  <c r="H470" i="29"/>
  <c r="I470" i="29" s="1"/>
  <c r="H467" i="29"/>
  <c r="I467" i="29" s="1"/>
  <c r="P467" i="29"/>
  <c r="Q467" i="29" s="1"/>
  <c r="N467" i="29"/>
  <c r="O467" i="29" s="1"/>
  <c r="L467" i="29"/>
  <c r="M467" i="29" s="1"/>
  <c r="H466" i="29"/>
  <c r="I466" i="29" s="1"/>
  <c r="N466" i="29"/>
  <c r="O466" i="29" s="1"/>
  <c r="L466" i="29"/>
  <c r="M466" i="29" s="1"/>
  <c r="P466" i="29"/>
  <c r="Q466" i="29" s="1"/>
  <c r="L479" i="29"/>
  <c r="M479" i="29" s="1"/>
  <c r="H479" i="29"/>
  <c r="I479" i="29" s="1"/>
  <c r="N479" i="29"/>
  <c r="O479" i="29" s="1"/>
  <c r="P479" i="29"/>
  <c r="Q479" i="29" s="1"/>
  <c r="H483" i="29"/>
  <c r="I483" i="29" s="1"/>
  <c r="N483" i="29"/>
  <c r="O483" i="29" s="1"/>
  <c r="P483" i="29"/>
  <c r="Q483" i="29" s="1"/>
  <c r="L483" i="29"/>
  <c r="M483" i="29" s="1"/>
  <c r="P474" i="29"/>
  <c r="Q474" i="29" s="1"/>
  <c r="N474" i="29"/>
  <c r="O474" i="29" s="1"/>
  <c r="L474" i="29"/>
  <c r="M474" i="29" s="1"/>
  <c r="H474" i="29"/>
  <c r="I474" i="29" s="1"/>
  <c r="N475" i="29"/>
  <c r="O475" i="29" s="1"/>
  <c r="L475" i="29"/>
  <c r="M475" i="29" s="1"/>
  <c r="H475" i="29"/>
  <c r="I475" i="29" s="1"/>
  <c r="P475" i="29"/>
  <c r="Q475" i="29" s="1"/>
  <c r="N482" i="29"/>
  <c r="O482" i="29" s="1"/>
  <c r="L482" i="29"/>
  <c r="M482" i="29" s="1"/>
  <c r="P482" i="29"/>
  <c r="Q482" i="29" s="1"/>
  <c r="H482" i="29"/>
  <c r="I482" i="29" s="1"/>
  <c r="S486" i="29"/>
  <c r="B476" i="29"/>
  <c r="E476" i="29"/>
  <c r="S490" i="29"/>
  <c r="E480" i="29"/>
  <c r="B480" i="29"/>
  <c r="F523" i="30"/>
  <c r="C523" i="30"/>
  <c r="F520" i="30"/>
  <c r="C520" i="30"/>
  <c r="F515" i="30"/>
  <c r="C515" i="30"/>
  <c r="F512" i="30"/>
  <c r="C512" i="30"/>
  <c r="F517" i="30"/>
  <c r="C517" i="30"/>
  <c r="F524" i="30"/>
  <c r="C524" i="30"/>
  <c r="F519" i="30"/>
  <c r="C519" i="30"/>
  <c r="F516" i="30"/>
  <c r="C516" i="30"/>
  <c r="F508" i="30"/>
  <c r="C508" i="30"/>
  <c r="F511" i="30"/>
  <c r="C511" i="30"/>
  <c r="B533" i="30"/>
  <c r="B534" i="30"/>
  <c r="B530" i="30"/>
  <c r="B529" i="30"/>
  <c r="B525" i="30"/>
  <c r="B522" i="30"/>
  <c r="B526" i="30"/>
  <c r="B518" i="30"/>
  <c r="B527" i="30"/>
  <c r="B521" i="30"/>
  <c r="AE392" i="28" l="1"/>
  <c r="W3228" i="30"/>
  <c r="V518" i="30"/>
  <c r="O518" i="30"/>
  <c r="H518" i="30"/>
  <c r="G518" i="30"/>
  <c r="V529" i="30"/>
  <c r="O529" i="30"/>
  <c r="H529" i="30"/>
  <c r="G529" i="30"/>
  <c r="V530" i="30"/>
  <c r="O530" i="30"/>
  <c r="H530" i="30"/>
  <c r="G530" i="30"/>
  <c r="V521" i="30"/>
  <c r="O521" i="30"/>
  <c r="H521" i="30"/>
  <c r="G521" i="30"/>
  <c r="V522" i="30"/>
  <c r="O522" i="30"/>
  <c r="H522" i="30"/>
  <c r="G522" i="30"/>
  <c r="V534" i="30"/>
  <c r="O534" i="30"/>
  <c r="H534" i="30"/>
  <c r="G534" i="30"/>
  <c r="V526" i="30"/>
  <c r="O526" i="30"/>
  <c r="H526" i="30"/>
  <c r="G526" i="30"/>
  <c r="V527" i="30"/>
  <c r="O527" i="30"/>
  <c r="H527" i="30"/>
  <c r="G527" i="30"/>
  <c r="V525" i="30"/>
  <c r="O525" i="30"/>
  <c r="H525" i="30"/>
  <c r="G525" i="30"/>
  <c r="V533" i="30"/>
  <c r="O533" i="30"/>
  <c r="H533" i="30"/>
  <c r="G533" i="30"/>
  <c r="F135" i="39"/>
  <c r="G132" i="39"/>
  <c r="F136" i="39"/>
  <c r="G133" i="39"/>
  <c r="J480" i="29"/>
  <c r="K480" i="29" s="1"/>
  <c r="R480" i="29"/>
  <c r="J476" i="29"/>
  <c r="K476" i="29" s="1"/>
  <c r="R476" i="29"/>
  <c r="J488" i="29"/>
  <c r="K488" i="29" s="1"/>
  <c r="R488" i="29"/>
  <c r="J485" i="29"/>
  <c r="R485" i="29"/>
  <c r="J489" i="29"/>
  <c r="K489" i="29" s="1"/>
  <c r="R489" i="29"/>
  <c r="J477" i="29"/>
  <c r="K477" i="29" s="1"/>
  <c r="R477" i="29"/>
  <c r="J492" i="29"/>
  <c r="K492" i="29" s="1"/>
  <c r="R492" i="29"/>
  <c r="J493" i="29"/>
  <c r="K493" i="29" s="1"/>
  <c r="R493" i="29"/>
  <c r="J484" i="29"/>
  <c r="K484" i="29" s="1"/>
  <c r="R484" i="29"/>
  <c r="J481" i="29"/>
  <c r="K481" i="29" s="1"/>
  <c r="R481" i="29"/>
  <c r="R522" i="30"/>
  <c r="N522" i="30"/>
  <c r="R534" i="30"/>
  <c r="N534" i="30"/>
  <c r="R518" i="30"/>
  <c r="N518" i="30"/>
  <c r="R527" i="30"/>
  <c r="N527" i="30"/>
  <c r="R526" i="30"/>
  <c r="N526" i="30"/>
  <c r="R525" i="30"/>
  <c r="N525" i="30"/>
  <c r="R530" i="30"/>
  <c r="N530" i="30"/>
  <c r="R533" i="30"/>
  <c r="N533" i="30"/>
  <c r="R521" i="30"/>
  <c r="N521" i="30"/>
  <c r="R529" i="30"/>
  <c r="N529" i="30"/>
  <c r="B491" i="29"/>
  <c r="S501" i="29"/>
  <c r="E491" i="29"/>
  <c r="H481" i="29"/>
  <c r="I481" i="29" s="1"/>
  <c r="L481" i="29"/>
  <c r="M481" i="29" s="1"/>
  <c r="N481" i="29"/>
  <c r="O481" i="29" s="1"/>
  <c r="P481" i="29"/>
  <c r="Q481" i="29" s="1"/>
  <c r="S505" i="29"/>
  <c r="E495" i="29"/>
  <c r="B495" i="29"/>
  <c r="H488" i="29"/>
  <c r="I488" i="29" s="1"/>
  <c r="P488" i="29"/>
  <c r="Q488" i="29" s="1"/>
  <c r="N488" i="29"/>
  <c r="O488" i="29" s="1"/>
  <c r="L488" i="29"/>
  <c r="M488" i="29" s="1"/>
  <c r="S513" i="29"/>
  <c r="E503" i="29"/>
  <c r="B503" i="29"/>
  <c r="N480" i="29"/>
  <c r="O480" i="29" s="1"/>
  <c r="P480" i="29"/>
  <c r="Q480" i="29" s="1"/>
  <c r="L480" i="29"/>
  <c r="M480" i="29" s="1"/>
  <c r="H480" i="29"/>
  <c r="I480" i="29" s="1"/>
  <c r="H476" i="29"/>
  <c r="I476" i="29" s="1"/>
  <c r="P476" i="29"/>
  <c r="Q476" i="29" s="1"/>
  <c r="N476" i="29"/>
  <c r="O476" i="29" s="1"/>
  <c r="L476" i="29"/>
  <c r="M476" i="29" s="1"/>
  <c r="S512" i="29"/>
  <c r="E502" i="29"/>
  <c r="B502" i="29"/>
  <c r="S504" i="29"/>
  <c r="E494" i="29"/>
  <c r="B494" i="29"/>
  <c r="H489" i="29"/>
  <c r="I489" i="29" s="1"/>
  <c r="P489" i="29"/>
  <c r="Q489" i="29" s="1"/>
  <c r="N489" i="29"/>
  <c r="O489" i="29" s="1"/>
  <c r="L489" i="29"/>
  <c r="M489" i="29" s="1"/>
  <c r="L477" i="29"/>
  <c r="M477" i="29" s="1"/>
  <c r="H477" i="29"/>
  <c r="I477" i="29" s="1"/>
  <c r="P477" i="29"/>
  <c r="Q477" i="29" s="1"/>
  <c r="N477" i="29"/>
  <c r="O477" i="29" s="1"/>
  <c r="S496" i="29"/>
  <c r="E486" i="29"/>
  <c r="B486" i="29"/>
  <c r="S500" i="29"/>
  <c r="E490" i="29"/>
  <c r="B490" i="29"/>
  <c r="L485" i="29"/>
  <c r="M485" i="29" s="1"/>
  <c r="K485" i="29"/>
  <c r="H485" i="29"/>
  <c r="I485" i="29" s="1"/>
  <c r="P485" i="29"/>
  <c r="Q485" i="29" s="1"/>
  <c r="N485" i="29"/>
  <c r="O485" i="29" s="1"/>
  <c r="S508" i="29"/>
  <c r="E498" i="29"/>
  <c r="B498" i="29"/>
  <c r="P493" i="29"/>
  <c r="Q493" i="29" s="1"/>
  <c r="N493" i="29"/>
  <c r="O493" i="29" s="1"/>
  <c r="L493" i="29"/>
  <c r="M493" i="29" s="1"/>
  <c r="H493" i="29"/>
  <c r="I493" i="29" s="1"/>
  <c r="S497" i="29"/>
  <c r="E487" i="29"/>
  <c r="B487" i="29"/>
  <c r="P492" i="29"/>
  <c r="Q492" i="29" s="1"/>
  <c r="N492" i="29"/>
  <c r="O492" i="29" s="1"/>
  <c r="L492" i="29"/>
  <c r="M492" i="29" s="1"/>
  <c r="H492" i="29"/>
  <c r="I492" i="29" s="1"/>
  <c r="L484" i="29"/>
  <c r="M484" i="29" s="1"/>
  <c r="P484" i="29"/>
  <c r="Q484" i="29" s="1"/>
  <c r="N484" i="29"/>
  <c r="O484" i="29" s="1"/>
  <c r="H484" i="29"/>
  <c r="I484" i="29" s="1"/>
  <c r="S509" i="29"/>
  <c r="E499" i="29"/>
  <c r="B499" i="29"/>
  <c r="F518" i="30"/>
  <c r="C518" i="30"/>
  <c r="F522" i="30"/>
  <c r="C522" i="30"/>
  <c r="F526" i="30"/>
  <c r="C526" i="30"/>
  <c r="F530" i="30"/>
  <c r="C530" i="30"/>
  <c r="F521" i="30"/>
  <c r="C521" i="30"/>
  <c r="F529" i="30"/>
  <c r="C529" i="30"/>
  <c r="F534" i="30"/>
  <c r="C534" i="30"/>
  <c r="F527" i="30"/>
  <c r="C527" i="30"/>
  <c r="F525" i="30"/>
  <c r="C525" i="30"/>
  <c r="F533" i="30"/>
  <c r="C533" i="30"/>
  <c r="B531" i="30"/>
  <c r="B528" i="30"/>
  <c r="B532" i="30"/>
  <c r="B539" i="30"/>
  <c r="B544" i="30"/>
  <c r="B537" i="30"/>
  <c r="B536" i="30"/>
  <c r="B535" i="30"/>
  <c r="B540" i="30"/>
  <c r="B543" i="30"/>
  <c r="AE393" i="28" l="1"/>
  <c r="W3238" i="30"/>
  <c r="V537" i="30"/>
  <c r="O537" i="30"/>
  <c r="H537" i="30"/>
  <c r="G537" i="30"/>
  <c r="V528" i="30"/>
  <c r="O528" i="30"/>
  <c r="G528" i="30"/>
  <c r="H528" i="30"/>
  <c r="V540" i="30"/>
  <c r="O540" i="30"/>
  <c r="G540" i="30"/>
  <c r="H540" i="30"/>
  <c r="V544" i="30"/>
  <c r="O544" i="30"/>
  <c r="G544" i="30"/>
  <c r="H544" i="30"/>
  <c r="V531" i="30"/>
  <c r="O531" i="30"/>
  <c r="H531" i="30"/>
  <c r="G531" i="30"/>
  <c r="V535" i="30"/>
  <c r="O535" i="30"/>
  <c r="H535" i="30"/>
  <c r="G535" i="30"/>
  <c r="V536" i="30"/>
  <c r="O536" i="30"/>
  <c r="G536" i="30"/>
  <c r="H536" i="30"/>
  <c r="V532" i="30"/>
  <c r="G532" i="30"/>
  <c r="O532" i="30"/>
  <c r="H532" i="30"/>
  <c r="V539" i="30"/>
  <c r="O539" i="30"/>
  <c r="H539" i="30"/>
  <c r="G539" i="30"/>
  <c r="V543" i="30"/>
  <c r="O543" i="30"/>
  <c r="H543" i="30"/>
  <c r="G543" i="30"/>
  <c r="F139" i="39"/>
  <c r="G136" i="39"/>
  <c r="F138" i="39"/>
  <c r="G135" i="39"/>
  <c r="J486" i="29"/>
  <c r="K486" i="29" s="1"/>
  <c r="R486" i="29"/>
  <c r="J502" i="29"/>
  <c r="K502" i="29" s="1"/>
  <c r="R502" i="29"/>
  <c r="J487" i="29"/>
  <c r="K487" i="29" s="1"/>
  <c r="R487" i="29"/>
  <c r="J498" i="29"/>
  <c r="K498" i="29" s="1"/>
  <c r="R498" i="29"/>
  <c r="J494" i="29"/>
  <c r="K494" i="29" s="1"/>
  <c r="R494" i="29"/>
  <c r="J495" i="29"/>
  <c r="K495" i="29" s="1"/>
  <c r="R495" i="29"/>
  <c r="J499" i="29"/>
  <c r="K499" i="29" s="1"/>
  <c r="R499" i="29"/>
  <c r="J490" i="29"/>
  <c r="K490" i="29" s="1"/>
  <c r="R490" i="29"/>
  <c r="J503" i="29"/>
  <c r="K503" i="29" s="1"/>
  <c r="R503" i="29"/>
  <c r="J491" i="29"/>
  <c r="K491" i="29" s="1"/>
  <c r="R491" i="29"/>
  <c r="R539" i="30"/>
  <c r="N539" i="30"/>
  <c r="R535" i="30"/>
  <c r="N535" i="30"/>
  <c r="R543" i="30"/>
  <c r="N543" i="30"/>
  <c r="R544" i="30"/>
  <c r="N544" i="30"/>
  <c r="R537" i="30"/>
  <c r="N537" i="30"/>
  <c r="R528" i="30"/>
  <c r="N528" i="30"/>
  <c r="R540" i="30"/>
  <c r="N540" i="30"/>
  <c r="R536" i="30"/>
  <c r="N536" i="30"/>
  <c r="R532" i="30"/>
  <c r="N532" i="30"/>
  <c r="R531" i="30"/>
  <c r="N531" i="30"/>
  <c r="S511" i="29"/>
  <c r="E501" i="29"/>
  <c r="B501" i="29"/>
  <c r="H491" i="29"/>
  <c r="I491" i="29" s="1"/>
  <c r="P491" i="29"/>
  <c r="Q491" i="29" s="1"/>
  <c r="N491" i="29"/>
  <c r="O491" i="29" s="1"/>
  <c r="L491" i="29"/>
  <c r="M491" i="29" s="1"/>
  <c r="P487" i="29"/>
  <c r="Q487" i="29" s="1"/>
  <c r="L487" i="29"/>
  <c r="M487" i="29" s="1"/>
  <c r="N487" i="29"/>
  <c r="O487" i="29" s="1"/>
  <c r="H487" i="29"/>
  <c r="I487" i="29" s="1"/>
  <c r="N494" i="29"/>
  <c r="O494" i="29" s="1"/>
  <c r="P494" i="29"/>
  <c r="Q494" i="29" s="1"/>
  <c r="H494" i="29"/>
  <c r="I494" i="29" s="1"/>
  <c r="L494" i="29"/>
  <c r="M494" i="29" s="1"/>
  <c r="N498" i="29"/>
  <c r="O498" i="29" s="1"/>
  <c r="L498" i="29"/>
  <c r="M498" i="29" s="1"/>
  <c r="P498" i="29"/>
  <c r="Q498" i="29" s="1"/>
  <c r="H498" i="29"/>
  <c r="I498" i="29" s="1"/>
  <c r="L502" i="29"/>
  <c r="M502" i="29" s="1"/>
  <c r="N502" i="29"/>
  <c r="O502" i="29" s="1"/>
  <c r="H502" i="29"/>
  <c r="I502" i="29" s="1"/>
  <c r="P502" i="29"/>
  <c r="Q502" i="29" s="1"/>
  <c r="S506" i="29"/>
  <c r="E496" i="29"/>
  <c r="B496" i="29"/>
  <c r="P503" i="29"/>
  <c r="Q503" i="29" s="1"/>
  <c r="L503" i="29"/>
  <c r="M503" i="29" s="1"/>
  <c r="N503" i="29"/>
  <c r="O503" i="29" s="1"/>
  <c r="H503" i="29"/>
  <c r="I503" i="29" s="1"/>
  <c r="L495" i="29"/>
  <c r="M495" i="29" s="1"/>
  <c r="N495" i="29"/>
  <c r="O495" i="29" s="1"/>
  <c r="H495" i="29"/>
  <c r="I495" i="29" s="1"/>
  <c r="P495" i="29"/>
  <c r="Q495" i="29" s="1"/>
  <c r="H499" i="29"/>
  <c r="I499" i="29" s="1"/>
  <c r="N499" i="29"/>
  <c r="O499" i="29" s="1"/>
  <c r="P499" i="29"/>
  <c r="Q499" i="29" s="1"/>
  <c r="L499" i="29"/>
  <c r="M499" i="29" s="1"/>
  <c r="H490" i="29"/>
  <c r="I490" i="29" s="1"/>
  <c r="N490" i="29"/>
  <c r="O490" i="29" s="1"/>
  <c r="L490" i="29"/>
  <c r="M490" i="29" s="1"/>
  <c r="P490" i="29"/>
  <c r="Q490" i="29" s="1"/>
  <c r="S519" i="29"/>
  <c r="E509" i="29"/>
  <c r="B509" i="29"/>
  <c r="S507" i="29"/>
  <c r="E497" i="29"/>
  <c r="B497" i="29"/>
  <c r="S518" i="29"/>
  <c r="E508" i="29"/>
  <c r="B508" i="29"/>
  <c r="S510" i="29"/>
  <c r="E500" i="29"/>
  <c r="B500" i="29"/>
  <c r="S514" i="29"/>
  <c r="E504" i="29"/>
  <c r="B504" i="29"/>
  <c r="S522" i="29"/>
  <c r="E512" i="29"/>
  <c r="B512" i="29"/>
  <c r="L486" i="29"/>
  <c r="M486" i="29" s="1"/>
  <c r="H486" i="29"/>
  <c r="I486" i="29" s="1"/>
  <c r="N486" i="29"/>
  <c r="O486" i="29" s="1"/>
  <c r="P486" i="29"/>
  <c r="Q486" i="29" s="1"/>
  <c r="S523" i="29"/>
  <c r="E513" i="29"/>
  <c r="B513" i="29"/>
  <c r="S515" i="29"/>
  <c r="E505" i="29"/>
  <c r="B505" i="29"/>
  <c r="F543" i="30"/>
  <c r="C543" i="30"/>
  <c r="F537" i="30"/>
  <c r="C537" i="30"/>
  <c r="F528" i="30"/>
  <c r="C528" i="30"/>
  <c r="F536" i="30"/>
  <c r="C536" i="30"/>
  <c r="F532" i="30"/>
  <c r="C532" i="30"/>
  <c r="F535" i="30"/>
  <c r="C535" i="30"/>
  <c r="F539" i="30"/>
  <c r="C539" i="30"/>
  <c r="F540" i="30"/>
  <c r="C540" i="30"/>
  <c r="F544" i="30"/>
  <c r="C544" i="30"/>
  <c r="F531" i="30"/>
  <c r="C531" i="30"/>
  <c r="B553" i="30"/>
  <c r="B545" i="30"/>
  <c r="B547" i="30"/>
  <c r="B549" i="30"/>
  <c r="B538" i="30"/>
  <c r="B541" i="30"/>
  <c r="B550" i="30"/>
  <c r="B546" i="30"/>
  <c r="B554" i="30"/>
  <c r="B542" i="30"/>
  <c r="AE394" i="28" l="1"/>
  <c r="W3248" i="30"/>
  <c r="V546" i="30"/>
  <c r="O546" i="30"/>
  <c r="H546" i="30"/>
  <c r="G546" i="30"/>
  <c r="V549" i="30"/>
  <c r="O549" i="30"/>
  <c r="H549" i="30"/>
  <c r="G549" i="30"/>
  <c r="V554" i="30"/>
  <c r="O554" i="30"/>
  <c r="H554" i="30"/>
  <c r="G554" i="30"/>
  <c r="V553" i="30"/>
  <c r="O553" i="30"/>
  <c r="H553" i="30"/>
  <c r="G553" i="30"/>
  <c r="V550" i="30"/>
  <c r="O550" i="30"/>
  <c r="H550" i="30"/>
  <c r="G550" i="30"/>
  <c r="V547" i="30"/>
  <c r="O547" i="30"/>
  <c r="H547" i="30"/>
  <c r="G547" i="30"/>
  <c r="V542" i="30"/>
  <c r="O542" i="30"/>
  <c r="H542" i="30"/>
  <c r="G542" i="30"/>
  <c r="V541" i="30"/>
  <c r="O541" i="30"/>
  <c r="H541" i="30"/>
  <c r="G541" i="30"/>
  <c r="V545" i="30"/>
  <c r="O545" i="30"/>
  <c r="H545" i="30"/>
  <c r="G545" i="30"/>
  <c r="V538" i="30"/>
  <c r="O538" i="30"/>
  <c r="H538" i="30"/>
  <c r="G538" i="30"/>
  <c r="F141" i="39"/>
  <c r="G138" i="39"/>
  <c r="F142" i="39"/>
  <c r="G139" i="39"/>
  <c r="J500" i="29"/>
  <c r="R500" i="29"/>
  <c r="J505" i="29"/>
  <c r="K505" i="29" s="1"/>
  <c r="R505" i="29"/>
  <c r="J508" i="29"/>
  <c r="K508" i="29" s="1"/>
  <c r="R508" i="29"/>
  <c r="J496" i="29"/>
  <c r="K496" i="29" s="1"/>
  <c r="R496" i="29"/>
  <c r="J501" i="29"/>
  <c r="K501" i="29" s="1"/>
  <c r="R501" i="29"/>
  <c r="J504" i="29"/>
  <c r="K504" i="29" s="1"/>
  <c r="R504" i="29"/>
  <c r="J509" i="29"/>
  <c r="R509" i="29"/>
  <c r="J513" i="29"/>
  <c r="K513" i="29" s="1"/>
  <c r="R513" i="29"/>
  <c r="J512" i="29"/>
  <c r="R512" i="29"/>
  <c r="J497" i="29"/>
  <c r="K497" i="29" s="1"/>
  <c r="R497" i="29"/>
  <c r="R542" i="30"/>
  <c r="N542" i="30"/>
  <c r="R541" i="30"/>
  <c r="N541" i="30"/>
  <c r="R545" i="30"/>
  <c r="N545" i="30"/>
  <c r="R546" i="30"/>
  <c r="N546" i="30"/>
  <c r="R549" i="30"/>
  <c r="N549" i="30"/>
  <c r="R554" i="30"/>
  <c r="N554" i="30"/>
  <c r="R538" i="30"/>
  <c r="N538" i="30"/>
  <c r="R553" i="30"/>
  <c r="N553" i="30"/>
  <c r="R550" i="30"/>
  <c r="N550" i="30"/>
  <c r="R547" i="30"/>
  <c r="N547" i="30"/>
  <c r="L501" i="29"/>
  <c r="M501" i="29" s="1"/>
  <c r="N501" i="29"/>
  <c r="O501" i="29" s="1"/>
  <c r="H501" i="29"/>
  <c r="I501" i="29" s="1"/>
  <c r="P501" i="29"/>
  <c r="Q501" i="29" s="1"/>
  <c r="S521" i="29"/>
  <c r="B511" i="29"/>
  <c r="E511" i="29"/>
  <c r="S525" i="29"/>
  <c r="E515" i="29"/>
  <c r="B515" i="29"/>
  <c r="N497" i="29"/>
  <c r="O497" i="29" s="1"/>
  <c r="L497" i="29"/>
  <c r="M497" i="29" s="1"/>
  <c r="H497" i="29"/>
  <c r="I497" i="29" s="1"/>
  <c r="P497" i="29"/>
  <c r="Q497" i="29" s="1"/>
  <c r="N513" i="29"/>
  <c r="O513" i="29" s="1"/>
  <c r="L513" i="29"/>
  <c r="M513" i="29" s="1"/>
  <c r="H513" i="29"/>
  <c r="I513" i="29" s="1"/>
  <c r="P513" i="29"/>
  <c r="Q513" i="29" s="1"/>
  <c r="S529" i="29"/>
  <c r="E519" i="29"/>
  <c r="B519" i="29"/>
  <c r="H505" i="29"/>
  <c r="I505" i="29" s="1"/>
  <c r="P505" i="29"/>
  <c r="Q505" i="29" s="1"/>
  <c r="N505" i="29"/>
  <c r="O505" i="29" s="1"/>
  <c r="L505" i="29"/>
  <c r="M505" i="29" s="1"/>
  <c r="S524" i="29"/>
  <c r="E514" i="29"/>
  <c r="B514" i="29"/>
  <c r="P508" i="29"/>
  <c r="Q508" i="29" s="1"/>
  <c r="H508" i="29"/>
  <c r="I508" i="29" s="1"/>
  <c r="N508" i="29"/>
  <c r="O508" i="29" s="1"/>
  <c r="L508" i="29"/>
  <c r="M508" i="29" s="1"/>
  <c r="S533" i="29"/>
  <c r="E523" i="29"/>
  <c r="B523" i="29"/>
  <c r="S532" i="29"/>
  <c r="E522" i="29"/>
  <c r="B522" i="29"/>
  <c r="L500" i="29"/>
  <c r="M500" i="29" s="1"/>
  <c r="K500" i="29"/>
  <c r="P500" i="29"/>
  <c r="Q500" i="29" s="1"/>
  <c r="N500" i="29"/>
  <c r="O500" i="29" s="1"/>
  <c r="H500" i="29"/>
  <c r="I500" i="29" s="1"/>
  <c r="S517" i="29"/>
  <c r="E507" i="29"/>
  <c r="B507" i="29"/>
  <c r="P509" i="29"/>
  <c r="Q509" i="29" s="1"/>
  <c r="N509" i="29"/>
  <c r="O509" i="29" s="1"/>
  <c r="L509" i="29"/>
  <c r="M509" i="29" s="1"/>
  <c r="H509" i="29"/>
  <c r="I509" i="29" s="1"/>
  <c r="K509" i="29"/>
  <c r="N496" i="29"/>
  <c r="O496" i="29" s="1"/>
  <c r="P496" i="29"/>
  <c r="Q496" i="29" s="1"/>
  <c r="L496" i="29"/>
  <c r="M496" i="29" s="1"/>
  <c r="H496" i="29"/>
  <c r="I496" i="29" s="1"/>
  <c r="H504" i="29"/>
  <c r="I504" i="29" s="1"/>
  <c r="P504" i="29"/>
  <c r="Q504" i="29" s="1"/>
  <c r="N504" i="29"/>
  <c r="O504" i="29" s="1"/>
  <c r="L504" i="29"/>
  <c r="M504" i="29" s="1"/>
  <c r="S528" i="29"/>
  <c r="E518" i="29"/>
  <c r="B518" i="29"/>
  <c r="N512" i="29"/>
  <c r="O512" i="29" s="1"/>
  <c r="H512" i="29"/>
  <c r="I512" i="29" s="1"/>
  <c r="K512" i="29"/>
  <c r="P512" i="29"/>
  <c r="Q512" i="29" s="1"/>
  <c r="L512" i="29"/>
  <c r="M512" i="29" s="1"/>
  <c r="S520" i="29"/>
  <c r="E510" i="29"/>
  <c r="B510" i="29"/>
  <c r="S516" i="29"/>
  <c r="E506" i="29"/>
  <c r="B506" i="29"/>
  <c r="F546" i="30"/>
  <c r="C546" i="30"/>
  <c r="F545" i="30"/>
  <c r="C545" i="30"/>
  <c r="F541" i="30"/>
  <c r="C541" i="30"/>
  <c r="F554" i="30"/>
  <c r="C554" i="30"/>
  <c r="F547" i="30"/>
  <c r="C547" i="30"/>
  <c r="F542" i="30"/>
  <c r="C542" i="30"/>
  <c r="F549" i="30"/>
  <c r="C549" i="30"/>
  <c r="F550" i="30"/>
  <c r="C550" i="30"/>
  <c r="F538" i="30"/>
  <c r="C538" i="30"/>
  <c r="F553" i="30"/>
  <c r="C553" i="30"/>
  <c r="B556" i="30"/>
  <c r="B551" i="30"/>
  <c r="B555" i="30"/>
  <c r="B552" i="30"/>
  <c r="B559" i="30"/>
  <c r="B564" i="30"/>
  <c r="B560" i="30"/>
  <c r="B548" i="30"/>
  <c r="B557" i="30"/>
  <c r="B563" i="30"/>
  <c r="AE395" i="28" l="1"/>
  <c r="W3258" i="30"/>
  <c r="V560" i="30"/>
  <c r="O560" i="30"/>
  <c r="G560" i="30"/>
  <c r="H560" i="30"/>
  <c r="V555" i="30"/>
  <c r="O555" i="30"/>
  <c r="G555" i="30"/>
  <c r="H555" i="30"/>
  <c r="V557" i="30"/>
  <c r="O557" i="30"/>
  <c r="H557" i="30"/>
  <c r="G557" i="30"/>
  <c r="V559" i="30"/>
  <c r="O559" i="30"/>
  <c r="H559" i="30"/>
  <c r="G559" i="30"/>
  <c r="V556" i="30"/>
  <c r="O556" i="30"/>
  <c r="G556" i="30"/>
  <c r="H556" i="30"/>
  <c r="V563" i="30"/>
  <c r="O563" i="30"/>
  <c r="H563" i="30"/>
  <c r="G563" i="30"/>
  <c r="V564" i="30"/>
  <c r="G564" i="30"/>
  <c r="H564" i="30"/>
  <c r="O564" i="30"/>
  <c r="V551" i="30"/>
  <c r="O551" i="30"/>
  <c r="H551" i="30"/>
  <c r="G551" i="30"/>
  <c r="V548" i="30"/>
  <c r="O548" i="30"/>
  <c r="G548" i="30"/>
  <c r="H548" i="30"/>
  <c r="V552" i="30"/>
  <c r="O552" i="30"/>
  <c r="G552" i="30"/>
  <c r="H552" i="30"/>
  <c r="F145" i="39"/>
  <c r="G142" i="39"/>
  <c r="F144" i="39"/>
  <c r="G141" i="39"/>
  <c r="J518" i="29"/>
  <c r="K518" i="29" s="1"/>
  <c r="R518" i="29"/>
  <c r="J506" i="29"/>
  <c r="K506" i="29" s="1"/>
  <c r="R506" i="29"/>
  <c r="J523" i="29"/>
  <c r="K523" i="29" s="1"/>
  <c r="R523" i="29"/>
  <c r="J514" i="29"/>
  <c r="K514" i="29" s="1"/>
  <c r="R514" i="29"/>
  <c r="J519" i="29"/>
  <c r="K519" i="29" s="1"/>
  <c r="R519" i="29"/>
  <c r="J510" i="29"/>
  <c r="K510" i="29" s="1"/>
  <c r="R510" i="29"/>
  <c r="J507" i="29"/>
  <c r="K507" i="29" s="1"/>
  <c r="R507" i="29"/>
  <c r="J522" i="29"/>
  <c r="K522" i="29" s="1"/>
  <c r="R522" i="29"/>
  <c r="J515" i="29"/>
  <c r="K515" i="29" s="1"/>
  <c r="R515" i="29"/>
  <c r="J511" i="29"/>
  <c r="K511" i="29" s="1"/>
  <c r="R511" i="29"/>
  <c r="R552" i="30"/>
  <c r="N552" i="30"/>
  <c r="R563" i="30"/>
  <c r="N563" i="30"/>
  <c r="R564" i="30"/>
  <c r="N564" i="30"/>
  <c r="R557" i="30"/>
  <c r="N557" i="30"/>
  <c r="R560" i="30"/>
  <c r="N560" i="30"/>
  <c r="R559" i="30"/>
  <c r="N559" i="30"/>
  <c r="R555" i="30"/>
  <c r="N555" i="30"/>
  <c r="R556" i="30"/>
  <c r="N556" i="30"/>
  <c r="R548" i="30"/>
  <c r="N548" i="30"/>
  <c r="R551" i="30"/>
  <c r="N551" i="30"/>
  <c r="P511" i="29"/>
  <c r="Q511" i="29" s="1"/>
  <c r="L511" i="29"/>
  <c r="M511" i="29" s="1"/>
  <c r="H511" i="29"/>
  <c r="I511" i="29" s="1"/>
  <c r="N511" i="29"/>
  <c r="O511" i="29" s="1"/>
  <c r="E521" i="29"/>
  <c r="S531" i="29"/>
  <c r="B521" i="29"/>
  <c r="S542" i="29"/>
  <c r="E532" i="29"/>
  <c r="B532" i="29"/>
  <c r="N514" i="29"/>
  <c r="O514" i="29" s="1"/>
  <c r="P514" i="29"/>
  <c r="Q514" i="29" s="1"/>
  <c r="L514" i="29"/>
  <c r="M514" i="29" s="1"/>
  <c r="H514" i="29"/>
  <c r="I514" i="29" s="1"/>
  <c r="P519" i="29"/>
  <c r="Q519" i="29" s="1"/>
  <c r="L519" i="29"/>
  <c r="M519" i="29" s="1"/>
  <c r="N519" i="29"/>
  <c r="O519" i="29" s="1"/>
  <c r="H519" i="29"/>
  <c r="I519" i="29" s="1"/>
  <c r="N510" i="29"/>
  <c r="O510" i="29" s="1"/>
  <c r="P510" i="29"/>
  <c r="Q510" i="29" s="1"/>
  <c r="H510" i="29"/>
  <c r="I510" i="29" s="1"/>
  <c r="L510" i="29"/>
  <c r="M510" i="29" s="1"/>
  <c r="L518" i="29"/>
  <c r="M518" i="29" s="1"/>
  <c r="H518" i="29"/>
  <c r="I518" i="29" s="1"/>
  <c r="N518" i="29"/>
  <c r="O518" i="29" s="1"/>
  <c r="P518" i="29"/>
  <c r="Q518" i="29" s="1"/>
  <c r="S527" i="29"/>
  <c r="E517" i="29"/>
  <c r="B517" i="29"/>
  <c r="S530" i="29"/>
  <c r="E520" i="29"/>
  <c r="B520" i="29"/>
  <c r="N523" i="29"/>
  <c r="O523" i="29" s="1"/>
  <c r="H523" i="29"/>
  <c r="I523" i="29" s="1"/>
  <c r="P523" i="29"/>
  <c r="Q523" i="29" s="1"/>
  <c r="L523" i="29"/>
  <c r="M523" i="29" s="1"/>
  <c r="H515" i="29"/>
  <c r="I515" i="29" s="1"/>
  <c r="N515" i="29"/>
  <c r="O515" i="29" s="1"/>
  <c r="P515" i="29"/>
  <c r="Q515" i="29" s="1"/>
  <c r="L515" i="29"/>
  <c r="M515" i="29" s="1"/>
  <c r="H506" i="29"/>
  <c r="I506" i="29" s="1"/>
  <c r="N506" i="29"/>
  <c r="O506" i="29" s="1"/>
  <c r="L506" i="29"/>
  <c r="M506" i="29" s="1"/>
  <c r="P506" i="29"/>
  <c r="Q506" i="29" s="1"/>
  <c r="S526" i="29"/>
  <c r="E516" i="29"/>
  <c r="B516" i="29"/>
  <c r="S538" i="29"/>
  <c r="E528" i="29"/>
  <c r="B528" i="29"/>
  <c r="N507" i="29"/>
  <c r="O507" i="29" s="1"/>
  <c r="H507" i="29"/>
  <c r="I507" i="29" s="1"/>
  <c r="L507" i="29"/>
  <c r="M507" i="29" s="1"/>
  <c r="P507" i="29"/>
  <c r="Q507" i="29" s="1"/>
  <c r="H522" i="29"/>
  <c r="I522" i="29" s="1"/>
  <c r="N522" i="29"/>
  <c r="O522" i="29" s="1"/>
  <c r="L522" i="29"/>
  <c r="M522" i="29" s="1"/>
  <c r="P522" i="29"/>
  <c r="Q522" i="29" s="1"/>
  <c r="S534" i="29"/>
  <c r="E524" i="29"/>
  <c r="B524" i="29"/>
  <c r="S539" i="29"/>
  <c r="E529" i="29"/>
  <c r="B529" i="29"/>
  <c r="S543" i="29"/>
  <c r="E533" i="29"/>
  <c r="B533" i="29"/>
  <c r="S535" i="29"/>
  <c r="E525" i="29"/>
  <c r="B525" i="29"/>
  <c r="F548" i="30"/>
  <c r="C548" i="30"/>
  <c r="F552" i="30"/>
  <c r="C552" i="30"/>
  <c r="F557" i="30"/>
  <c r="C557" i="30"/>
  <c r="F560" i="30"/>
  <c r="C560" i="30"/>
  <c r="F559" i="30"/>
  <c r="C559" i="30"/>
  <c r="F555" i="30"/>
  <c r="C555" i="30"/>
  <c r="F556" i="30"/>
  <c r="C556" i="30"/>
  <c r="F563" i="30"/>
  <c r="C563" i="30"/>
  <c r="F564" i="30"/>
  <c r="C564" i="30"/>
  <c r="F551" i="30"/>
  <c r="C551" i="30"/>
  <c r="B573" i="30"/>
  <c r="B558" i="30"/>
  <c r="B574" i="30"/>
  <c r="B562" i="30"/>
  <c r="B561" i="30"/>
  <c r="B567" i="30"/>
  <c r="B570" i="30"/>
  <c r="B569" i="30"/>
  <c r="B565" i="30"/>
  <c r="B566" i="30"/>
  <c r="AE396" i="28" l="1"/>
  <c r="W3268" i="30"/>
  <c r="V566" i="30"/>
  <c r="O566" i="30"/>
  <c r="H566" i="30"/>
  <c r="G566" i="30"/>
  <c r="V567" i="30"/>
  <c r="O567" i="30"/>
  <c r="H567" i="30"/>
  <c r="G567" i="30"/>
  <c r="V558" i="30"/>
  <c r="O558" i="30"/>
  <c r="H558" i="30"/>
  <c r="G558" i="30"/>
  <c r="V570" i="30"/>
  <c r="O570" i="30"/>
  <c r="H570" i="30"/>
  <c r="G570" i="30"/>
  <c r="V574" i="30"/>
  <c r="O574" i="30"/>
  <c r="H574" i="30"/>
  <c r="G574" i="30"/>
  <c r="V565" i="30"/>
  <c r="O565" i="30"/>
  <c r="H565" i="30"/>
  <c r="G565" i="30"/>
  <c r="V561" i="30"/>
  <c r="O561" i="30"/>
  <c r="H561" i="30"/>
  <c r="G561" i="30"/>
  <c r="V573" i="30"/>
  <c r="O573" i="30"/>
  <c r="H573" i="30"/>
  <c r="G573" i="30"/>
  <c r="V569" i="30"/>
  <c r="O569" i="30"/>
  <c r="H569" i="30"/>
  <c r="G569" i="30"/>
  <c r="V562" i="30"/>
  <c r="O562" i="30"/>
  <c r="H562" i="30"/>
  <c r="G562" i="30"/>
  <c r="F147" i="39"/>
  <c r="G144" i="39"/>
  <c r="F148" i="39"/>
  <c r="G145" i="39"/>
  <c r="J516" i="29"/>
  <c r="K516" i="29" s="1"/>
  <c r="R516" i="29"/>
  <c r="J525" i="29"/>
  <c r="K525" i="29" s="1"/>
  <c r="R525" i="29"/>
  <c r="J521" i="29"/>
  <c r="K521" i="29" s="1"/>
  <c r="R521" i="29"/>
  <c r="J532" i="29"/>
  <c r="K532" i="29" s="1"/>
  <c r="R532" i="29"/>
  <c r="J524" i="29"/>
  <c r="R524" i="29"/>
  <c r="J528" i="29"/>
  <c r="K528" i="29" s="1"/>
  <c r="R528" i="29"/>
  <c r="J517" i="29"/>
  <c r="K517" i="29" s="1"/>
  <c r="R517" i="29"/>
  <c r="J529" i="29"/>
  <c r="K529" i="29" s="1"/>
  <c r="R529" i="29"/>
  <c r="J533" i="29"/>
  <c r="K533" i="29" s="1"/>
  <c r="R533" i="29"/>
  <c r="J520" i="29"/>
  <c r="K520" i="29" s="1"/>
  <c r="R520" i="29"/>
  <c r="R567" i="30"/>
  <c r="N567" i="30"/>
  <c r="R569" i="30"/>
  <c r="N569" i="30"/>
  <c r="R558" i="30"/>
  <c r="N558" i="30"/>
  <c r="R570" i="30"/>
  <c r="N570" i="30"/>
  <c r="R574" i="30"/>
  <c r="N574" i="30"/>
  <c r="R573" i="30"/>
  <c r="N573" i="30"/>
  <c r="R566" i="30"/>
  <c r="N566" i="30"/>
  <c r="R562" i="30"/>
  <c r="N562" i="30"/>
  <c r="R565" i="30"/>
  <c r="N565" i="30"/>
  <c r="R561" i="30"/>
  <c r="N561" i="30"/>
  <c r="H521" i="29"/>
  <c r="I521" i="29" s="1"/>
  <c r="P521" i="29"/>
  <c r="Q521" i="29" s="1"/>
  <c r="L521" i="29"/>
  <c r="M521" i="29" s="1"/>
  <c r="N521" i="29"/>
  <c r="O521" i="29" s="1"/>
  <c r="S541" i="29"/>
  <c r="E531" i="29"/>
  <c r="B531" i="29"/>
  <c r="L516" i="29"/>
  <c r="M516" i="29" s="1"/>
  <c r="H516" i="29"/>
  <c r="I516" i="29" s="1"/>
  <c r="P516" i="29"/>
  <c r="Q516" i="29" s="1"/>
  <c r="N516" i="29"/>
  <c r="O516" i="29" s="1"/>
  <c r="S540" i="29"/>
  <c r="E530" i="29"/>
  <c r="B530" i="29"/>
  <c r="L517" i="29"/>
  <c r="M517" i="29" s="1"/>
  <c r="H517" i="29"/>
  <c r="I517" i="29" s="1"/>
  <c r="P517" i="29"/>
  <c r="Q517" i="29" s="1"/>
  <c r="N517" i="29"/>
  <c r="O517" i="29" s="1"/>
  <c r="L532" i="29"/>
  <c r="M532" i="29" s="1"/>
  <c r="N532" i="29"/>
  <c r="O532" i="29" s="1"/>
  <c r="H532" i="29"/>
  <c r="I532" i="29" s="1"/>
  <c r="P532" i="29"/>
  <c r="Q532" i="29" s="1"/>
  <c r="P525" i="29"/>
  <c r="Q525" i="29" s="1"/>
  <c r="N525" i="29"/>
  <c r="O525" i="29" s="1"/>
  <c r="L525" i="29"/>
  <c r="M525" i="29" s="1"/>
  <c r="H525" i="29"/>
  <c r="I525" i="29" s="1"/>
  <c r="S549" i="29"/>
  <c r="E539" i="29"/>
  <c r="B539" i="29"/>
  <c r="N528" i="29"/>
  <c r="O528" i="29" s="1"/>
  <c r="L528" i="29"/>
  <c r="M528" i="29" s="1"/>
  <c r="H528" i="29"/>
  <c r="I528" i="29" s="1"/>
  <c r="P528" i="29"/>
  <c r="Q528" i="29" s="1"/>
  <c r="S536" i="29"/>
  <c r="E526" i="29"/>
  <c r="B526" i="29"/>
  <c r="H520" i="29"/>
  <c r="I520" i="29" s="1"/>
  <c r="L520" i="29"/>
  <c r="M520" i="29" s="1"/>
  <c r="P520" i="29"/>
  <c r="Q520" i="29" s="1"/>
  <c r="N520" i="29"/>
  <c r="O520" i="29" s="1"/>
  <c r="S553" i="29"/>
  <c r="E543" i="29"/>
  <c r="B543" i="29"/>
  <c r="P524" i="29"/>
  <c r="Q524" i="29" s="1"/>
  <c r="L524" i="29"/>
  <c r="M524" i="29" s="1"/>
  <c r="H524" i="29"/>
  <c r="I524" i="29" s="1"/>
  <c r="K524" i="29"/>
  <c r="N524" i="29"/>
  <c r="O524" i="29" s="1"/>
  <c r="S545" i="29"/>
  <c r="E535" i="29"/>
  <c r="B535" i="29"/>
  <c r="N529" i="29"/>
  <c r="O529" i="29" s="1"/>
  <c r="L529" i="29"/>
  <c r="M529" i="29" s="1"/>
  <c r="H529" i="29"/>
  <c r="I529" i="29" s="1"/>
  <c r="P529" i="29"/>
  <c r="Q529" i="29" s="1"/>
  <c r="L533" i="29"/>
  <c r="M533" i="29" s="1"/>
  <c r="H533" i="29"/>
  <c r="I533" i="29" s="1"/>
  <c r="P533" i="29"/>
  <c r="Q533" i="29" s="1"/>
  <c r="N533" i="29"/>
  <c r="O533" i="29" s="1"/>
  <c r="S544" i="29"/>
  <c r="E534" i="29"/>
  <c r="B534" i="29"/>
  <c r="S548" i="29"/>
  <c r="E538" i="29"/>
  <c r="B538" i="29"/>
  <c r="S537" i="29"/>
  <c r="E527" i="29"/>
  <c r="B527" i="29"/>
  <c r="S552" i="29"/>
  <c r="E542" i="29"/>
  <c r="B542" i="29"/>
  <c r="F569" i="30"/>
  <c r="C569" i="30"/>
  <c r="F562" i="30"/>
  <c r="C562" i="30"/>
  <c r="F565" i="30"/>
  <c r="C565" i="30"/>
  <c r="F561" i="30"/>
  <c r="C561" i="30"/>
  <c r="F573" i="30"/>
  <c r="C573" i="30"/>
  <c r="F566" i="30"/>
  <c r="C566" i="30"/>
  <c r="F567" i="30"/>
  <c r="C567" i="30"/>
  <c r="F558" i="30"/>
  <c r="C558" i="30"/>
  <c r="F570" i="30"/>
  <c r="C570" i="30"/>
  <c r="F574" i="30"/>
  <c r="C574" i="30"/>
  <c r="B576" i="30"/>
  <c r="B579" i="30"/>
  <c r="B577" i="30"/>
  <c r="B572" i="30"/>
  <c r="B568" i="30"/>
  <c r="B575" i="30"/>
  <c r="B580" i="30"/>
  <c r="B571" i="30"/>
  <c r="B584" i="30"/>
  <c r="B583" i="30"/>
  <c r="AE397" i="28" l="1"/>
  <c r="W3278" i="30"/>
  <c r="V580" i="30"/>
  <c r="O580" i="30"/>
  <c r="G580" i="30"/>
  <c r="H580" i="30"/>
  <c r="V577" i="30"/>
  <c r="O577" i="30"/>
  <c r="H577" i="30"/>
  <c r="G577" i="30"/>
  <c r="V584" i="30"/>
  <c r="O584" i="30"/>
  <c r="G584" i="30"/>
  <c r="H584" i="30"/>
  <c r="V568" i="30"/>
  <c r="O568" i="30"/>
  <c r="G568" i="30"/>
  <c r="H568" i="30"/>
  <c r="V576" i="30"/>
  <c r="O576" i="30"/>
  <c r="G576" i="30"/>
  <c r="H576" i="30"/>
  <c r="V571" i="30"/>
  <c r="O571" i="30"/>
  <c r="H571" i="30"/>
  <c r="G571" i="30"/>
  <c r="V572" i="30"/>
  <c r="O572" i="30"/>
  <c r="G572" i="30"/>
  <c r="H572" i="30"/>
  <c r="V583" i="30"/>
  <c r="O583" i="30"/>
  <c r="H583" i="30"/>
  <c r="G583" i="30"/>
  <c r="V575" i="30"/>
  <c r="O575" i="30"/>
  <c r="H575" i="30"/>
  <c r="G575" i="30"/>
  <c r="V579" i="30"/>
  <c r="O579" i="30"/>
  <c r="H579" i="30"/>
  <c r="G579" i="30"/>
  <c r="F151" i="39"/>
  <c r="G148" i="39"/>
  <c r="F150" i="39"/>
  <c r="G147" i="39"/>
  <c r="J530" i="29"/>
  <c r="K530" i="29" s="1"/>
  <c r="R530" i="29"/>
  <c r="J531" i="29"/>
  <c r="K531" i="29" s="1"/>
  <c r="R531" i="29"/>
  <c r="J538" i="29"/>
  <c r="R538" i="29"/>
  <c r="J535" i="29"/>
  <c r="K535" i="29" s="1"/>
  <c r="R535" i="29"/>
  <c r="J543" i="29"/>
  <c r="K543" i="29" s="1"/>
  <c r="R543" i="29"/>
  <c r="J526" i="29"/>
  <c r="K526" i="29" s="1"/>
  <c r="R526" i="29"/>
  <c r="J539" i="29"/>
  <c r="K539" i="29" s="1"/>
  <c r="R539" i="29"/>
  <c r="J542" i="29"/>
  <c r="K542" i="29" s="1"/>
  <c r="R542" i="29"/>
  <c r="J534" i="29"/>
  <c r="K534" i="29" s="1"/>
  <c r="R534" i="29"/>
  <c r="J527" i="29"/>
  <c r="K527" i="29" s="1"/>
  <c r="R527" i="29"/>
  <c r="R572" i="30"/>
  <c r="N572" i="30"/>
  <c r="R579" i="30"/>
  <c r="N579" i="30"/>
  <c r="R583" i="30"/>
  <c r="N583" i="30"/>
  <c r="R575" i="30"/>
  <c r="N575" i="30"/>
  <c r="R584" i="30"/>
  <c r="N584" i="30"/>
  <c r="R568" i="30"/>
  <c r="N568" i="30"/>
  <c r="R577" i="30"/>
  <c r="N577" i="30"/>
  <c r="R576" i="30"/>
  <c r="N576" i="30"/>
  <c r="R571" i="30"/>
  <c r="N571" i="30"/>
  <c r="R580" i="30"/>
  <c r="N580" i="30"/>
  <c r="H531" i="29"/>
  <c r="I531" i="29" s="1"/>
  <c r="N531" i="29"/>
  <c r="O531" i="29" s="1"/>
  <c r="P531" i="29"/>
  <c r="Q531" i="29" s="1"/>
  <c r="L531" i="29"/>
  <c r="M531" i="29" s="1"/>
  <c r="E541" i="29"/>
  <c r="S551" i="29"/>
  <c r="B541" i="29"/>
  <c r="S559" i="29"/>
  <c r="E549" i="29"/>
  <c r="B549" i="29"/>
  <c r="N530" i="29"/>
  <c r="O530" i="29" s="1"/>
  <c r="L530" i="29"/>
  <c r="M530" i="29" s="1"/>
  <c r="P530" i="29"/>
  <c r="Q530" i="29" s="1"/>
  <c r="H530" i="29"/>
  <c r="I530" i="29" s="1"/>
  <c r="L527" i="29"/>
  <c r="M527" i="29" s="1"/>
  <c r="N527" i="29"/>
  <c r="O527" i="29" s="1"/>
  <c r="H527" i="29"/>
  <c r="I527" i="29" s="1"/>
  <c r="P527" i="29"/>
  <c r="Q527" i="29" s="1"/>
  <c r="S554" i="29"/>
  <c r="E544" i="29"/>
  <c r="B544" i="29"/>
  <c r="N542" i="29"/>
  <c r="O542" i="29" s="1"/>
  <c r="P542" i="29"/>
  <c r="Q542" i="29" s="1"/>
  <c r="H542" i="29"/>
  <c r="I542" i="29" s="1"/>
  <c r="L542" i="29"/>
  <c r="M542" i="29" s="1"/>
  <c r="S558" i="29"/>
  <c r="E548" i="29"/>
  <c r="B548" i="29"/>
  <c r="S547" i="29"/>
  <c r="E537" i="29"/>
  <c r="B537" i="29"/>
  <c r="L534" i="29"/>
  <c r="M534" i="29" s="1"/>
  <c r="N534" i="29"/>
  <c r="O534" i="29" s="1"/>
  <c r="H534" i="29"/>
  <c r="I534" i="29" s="1"/>
  <c r="P534" i="29"/>
  <c r="Q534" i="29" s="1"/>
  <c r="L543" i="29"/>
  <c r="M543" i="29" s="1"/>
  <c r="N543" i="29"/>
  <c r="O543" i="29" s="1"/>
  <c r="P543" i="29"/>
  <c r="Q543" i="29" s="1"/>
  <c r="H543" i="29"/>
  <c r="I543" i="29" s="1"/>
  <c r="N526" i="29"/>
  <c r="O526" i="29" s="1"/>
  <c r="P526" i="29"/>
  <c r="Q526" i="29" s="1"/>
  <c r="H526" i="29"/>
  <c r="I526" i="29" s="1"/>
  <c r="L526" i="29"/>
  <c r="M526" i="29" s="1"/>
  <c r="P535" i="29"/>
  <c r="Q535" i="29" s="1"/>
  <c r="L535" i="29"/>
  <c r="M535" i="29" s="1"/>
  <c r="N535" i="29"/>
  <c r="O535" i="29" s="1"/>
  <c r="H535" i="29"/>
  <c r="I535" i="29" s="1"/>
  <c r="S562" i="29"/>
  <c r="E552" i="29"/>
  <c r="B552" i="29"/>
  <c r="K538" i="29"/>
  <c r="H538" i="29"/>
  <c r="I538" i="29" s="1"/>
  <c r="N538" i="29"/>
  <c r="O538" i="29" s="1"/>
  <c r="L538" i="29"/>
  <c r="M538" i="29" s="1"/>
  <c r="P538" i="29"/>
  <c r="Q538" i="29" s="1"/>
  <c r="N539" i="29"/>
  <c r="O539" i="29" s="1"/>
  <c r="H539" i="29"/>
  <c r="I539" i="29" s="1"/>
  <c r="L539" i="29"/>
  <c r="M539" i="29" s="1"/>
  <c r="P539" i="29"/>
  <c r="Q539" i="29" s="1"/>
  <c r="S550" i="29"/>
  <c r="E540" i="29"/>
  <c r="B540" i="29"/>
  <c r="S555" i="29"/>
  <c r="E545" i="29"/>
  <c r="B545" i="29"/>
  <c r="S563" i="29"/>
  <c r="E553" i="29"/>
  <c r="B553" i="29"/>
  <c r="S546" i="29"/>
  <c r="E536" i="29"/>
  <c r="B536" i="29"/>
  <c r="F583" i="30"/>
  <c r="C583" i="30"/>
  <c r="F579" i="30"/>
  <c r="C579" i="30"/>
  <c r="F571" i="30"/>
  <c r="C571" i="30"/>
  <c r="F572" i="30"/>
  <c r="C572" i="30"/>
  <c r="F584" i="30"/>
  <c r="C584" i="30"/>
  <c r="F568" i="30"/>
  <c r="C568" i="30"/>
  <c r="F576" i="30"/>
  <c r="C576" i="30"/>
  <c r="F575" i="30"/>
  <c r="C575" i="30"/>
  <c r="F580" i="30"/>
  <c r="C580" i="30"/>
  <c r="F577" i="30"/>
  <c r="C577" i="30"/>
  <c r="B593" i="30"/>
  <c r="B581" i="30"/>
  <c r="B585" i="30"/>
  <c r="B582" i="30"/>
  <c r="B589" i="30"/>
  <c r="B594" i="30"/>
  <c r="B590" i="30"/>
  <c r="B578" i="30"/>
  <c r="B587" i="30"/>
  <c r="B586" i="30"/>
  <c r="AE398" i="28" l="1"/>
  <c r="W3288" i="30"/>
  <c r="V581" i="30"/>
  <c r="O581" i="30"/>
  <c r="H581" i="30"/>
  <c r="G581" i="30"/>
  <c r="V586" i="30"/>
  <c r="O586" i="30"/>
  <c r="H586" i="30"/>
  <c r="G586" i="30"/>
  <c r="V594" i="30"/>
  <c r="O594" i="30"/>
  <c r="H594" i="30"/>
  <c r="G594" i="30"/>
  <c r="V587" i="30"/>
  <c r="O587" i="30"/>
  <c r="G587" i="30"/>
  <c r="H587" i="30"/>
  <c r="V589" i="30"/>
  <c r="O589" i="30"/>
  <c r="H589" i="30"/>
  <c r="G589" i="30"/>
  <c r="V593" i="30"/>
  <c r="O593" i="30"/>
  <c r="H593" i="30"/>
  <c r="G593" i="30"/>
  <c r="V578" i="30"/>
  <c r="O578" i="30"/>
  <c r="H578" i="30"/>
  <c r="G578" i="30"/>
  <c r="V582" i="30"/>
  <c r="O582" i="30"/>
  <c r="H582" i="30"/>
  <c r="G582" i="30"/>
  <c r="V590" i="30"/>
  <c r="O590" i="30"/>
  <c r="H590" i="30"/>
  <c r="G590" i="30"/>
  <c r="V585" i="30"/>
  <c r="O585" i="30"/>
  <c r="H585" i="30"/>
  <c r="G585" i="30"/>
  <c r="F153" i="39"/>
  <c r="G150" i="39"/>
  <c r="F154" i="39"/>
  <c r="G151" i="39"/>
  <c r="J548" i="29"/>
  <c r="K548" i="29" s="1"/>
  <c r="R548" i="29"/>
  <c r="J544" i="29"/>
  <c r="K544" i="29" s="1"/>
  <c r="R544" i="29"/>
  <c r="J541" i="29"/>
  <c r="K541" i="29" s="1"/>
  <c r="R541" i="29"/>
  <c r="J540" i="29"/>
  <c r="R540" i="29"/>
  <c r="J537" i="29"/>
  <c r="R537" i="29"/>
  <c r="J549" i="29"/>
  <c r="K549" i="29" s="1"/>
  <c r="R549" i="29"/>
  <c r="J536" i="29"/>
  <c r="K536" i="29" s="1"/>
  <c r="R536" i="29"/>
  <c r="J545" i="29"/>
  <c r="K545" i="29" s="1"/>
  <c r="R545" i="29"/>
  <c r="J552" i="29"/>
  <c r="K552" i="29" s="1"/>
  <c r="R552" i="29"/>
  <c r="J553" i="29"/>
  <c r="K553" i="29" s="1"/>
  <c r="R553" i="29"/>
  <c r="R578" i="30"/>
  <c r="N578" i="30"/>
  <c r="R581" i="30"/>
  <c r="N581" i="30"/>
  <c r="R586" i="30"/>
  <c r="N586" i="30"/>
  <c r="R582" i="30"/>
  <c r="N582" i="30"/>
  <c r="R587" i="30"/>
  <c r="N587" i="30"/>
  <c r="R590" i="30"/>
  <c r="N590" i="30"/>
  <c r="R589" i="30"/>
  <c r="N589" i="30"/>
  <c r="R585" i="30"/>
  <c r="N585" i="30"/>
  <c r="R593" i="30"/>
  <c r="N593" i="30"/>
  <c r="R594" i="30"/>
  <c r="N594" i="30"/>
  <c r="L541" i="29"/>
  <c r="M541" i="29" s="1"/>
  <c r="P541" i="29"/>
  <c r="Q541" i="29" s="1"/>
  <c r="H541" i="29"/>
  <c r="I541" i="29" s="1"/>
  <c r="N541" i="29"/>
  <c r="O541" i="29" s="1"/>
  <c r="E551" i="29"/>
  <c r="S561" i="29"/>
  <c r="B551" i="29"/>
  <c r="H536" i="29"/>
  <c r="I536" i="29" s="1"/>
  <c r="N536" i="29"/>
  <c r="O536" i="29" s="1"/>
  <c r="L536" i="29"/>
  <c r="M536" i="29" s="1"/>
  <c r="P536" i="29"/>
  <c r="Q536" i="29" s="1"/>
  <c r="S565" i="29"/>
  <c r="E555" i="29"/>
  <c r="B555" i="29"/>
  <c r="P540" i="29"/>
  <c r="Q540" i="29" s="1"/>
  <c r="N540" i="29"/>
  <c r="O540" i="29" s="1"/>
  <c r="L540" i="29"/>
  <c r="M540" i="29" s="1"/>
  <c r="H540" i="29"/>
  <c r="I540" i="29" s="1"/>
  <c r="K540" i="29"/>
  <c r="L548" i="29"/>
  <c r="M548" i="29" s="1"/>
  <c r="P548" i="29"/>
  <c r="Q548" i="29" s="1"/>
  <c r="N548" i="29"/>
  <c r="O548" i="29" s="1"/>
  <c r="H548" i="29"/>
  <c r="I548" i="29" s="1"/>
  <c r="N544" i="29"/>
  <c r="O544" i="29" s="1"/>
  <c r="P544" i="29"/>
  <c r="Q544" i="29" s="1"/>
  <c r="L544" i="29"/>
  <c r="M544" i="29" s="1"/>
  <c r="H544" i="29"/>
  <c r="I544" i="29" s="1"/>
  <c r="S573" i="29"/>
  <c r="E563" i="29"/>
  <c r="B563" i="29"/>
  <c r="H552" i="29"/>
  <c r="I552" i="29" s="1"/>
  <c r="P552" i="29"/>
  <c r="Q552" i="29" s="1"/>
  <c r="N552" i="29"/>
  <c r="O552" i="29" s="1"/>
  <c r="L552" i="29"/>
  <c r="M552" i="29" s="1"/>
  <c r="K537" i="29"/>
  <c r="H537" i="29"/>
  <c r="I537" i="29" s="1"/>
  <c r="P537" i="29"/>
  <c r="Q537" i="29" s="1"/>
  <c r="N537" i="29"/>
  <c r="O537" i="29" s="1"/>
  <c r="L537" i="29"/>
  <c r="M537" i="29" s="1"/>
  <c r="L549" i="29"/>
  <c r="M549" i="29" s="1"/>
  <c r="H549" i="29"/>
  <c r="I549" i="29" s="1"/>
  <c r="P549" i="29"/>
  <c r="Q549" i="29" s="1"/>
  <c r="N549" i="29"/>
  <c r="O549" i="29" s="1"/>
  <c r="H553" i="29"/>
  <c r="I553" i="29" s="1"/>
  <c r="P553" i="29"/>
  <c r="Q553" i="29" s="1"/>
  <c r="N553" i="29"/>
  <c r="O553" i="29" s="1"/>
  <c r="L553" i="29"/>
  <c r="M553" i="29" s="1"/>
  <c r="S556" i="29"/>
  <c r="E546" i="29"/>
  <c r="B546" i="29"/>
  <c r="N545" i="29"/>
  <c r="O545" i="29" s="1"/>
  <c r="L545" i="29"/>
  <c r="M545" i="29" s="1"/>
  <c r="H545" i="29"/>
  <c r="I545" i="29" s="1"/>
  <c r="P545" i="29"/>
  <c r="Q545" i="29" s="1"/>
  <c r="S560" i="29"/>
  <c r="E550" i="29"/>
  <c r="B550" i="29"/>
  <c r="S568" i="29"/>
  <c r="E558" i="29"/>
  <c r="B558" i="29"/>
  <c r="S564" i="29"/>
  <c r="E554" i="29"/>
  <c r="B554" i="29"/>
  <c r="S572" i="29"/>
  <c r="E562" i="29"/>
  <c r="B562" i="29"/>
  <c r="S557" i="29"/>
  <c r="E547" i="29"/>
  <c r="B547" i="29"/>
  <c r="S569" i="29"/>
  <c r="E559" i="29"/>
  <c r="B559" i="29"/>
  <c r="F578" i="30"/>
  <c r="C578" i="30"/>
  <c r="F582" i="30"/>
  <c r="C582" i="30"/>
  <c r="F587" i="30"/>
  <c r="C587" i="30"/>
  <c r="F589" i="30"/>
  <c r="C589" i="30"/>
  <c r="F593" i="30"/>
  <c r="C593" i="30"/>
  <c r="F586" i="30"/>
  <c r="C586" i="30"/>
  <c r="F594" i="30"/>
  <c r="C594" i="30"/>
  <c r="F581" i="30"/>
  <c r="C581" i="30"/>
  <c r="F590" i="30"/>
  <c r="C590" i="30"/>
  <c r="F585" i="30"/>
  <c r="C585" i="30"/>
  <c r="B596" i="30"/>
  <c r="B588" i="30"/>
  <c r="B604" i="30"/>
  <c r="B592" i="30"/>
  <c r="B591" i="30"/>
  <c r="B597" i="30"/>
  <c r="B600" i="30"/>
  <c r="B599" i="30"/>
  <c r="B595" i="30"/>
  <c r="B603" i="30"/>
  <c r="AE399" i="28" l="1"/>
  <c r="W3298" i="30"/>
  <c r="V603" i="30"/>
  <c r="O603" i="30"/>
  <c r="G603" i="30"/>
  <c r="H603" i="30"/>
  <c r="V597" i="30"/>
  <c r="O597" i="30"/>
  <c r="H597" i="30"/>
  <c r="G597" i="30"/>
  <c r="V588" i="30"/>
  <c r="O588" i="30"/>
  <c r="G588" i="30"/>
  <c r="H588" i="30"/>
  <c r="V595" i="30"/>
  <c r="O595" i="30"/>
  <c r="H595" i="30"/>
  <c r="G595" i="30"/>
  <c r="V591" i="30"/>
  <c r="O591" i="30"/>
  <c r="H591" i="30"/>
  <c r="G591" i="30"/>
  <c r="V596" i="30"/>
  <c r="G596" i="30"/>
  <c r="O596" i="30"/>
  <c r="H596" i="30"/>
  <c r="V600" i="30"/>
  <c r="O600" i="30"/>
  <c r="G600" i="30"/>
  <c r="H600" i="30"/>
  <c r="V604" i="30"/>
  <c r="O604" i="30"/>
  <c r="G604" i="30"/>
  <c r="H604" i="30"/>
  <c r="V599" i="30"/>
  <c r="O599" i="30"/>
  <c r="H599" i="30"/>
  <c r="G599" i="30"/>
  <c r="V592" i="30"/>
  <c r="O592" i="30"/>
  <c r="G592" i="30"/>
  <c r="H592" i="30"/>
  <c r="F157" i="39"/>
  <c r="G154" i="39"/>
  <c r="F156" i="39"/>
  <c r="G153" i="39"/>
  <c r="J555" i="29"/>
  <c r="R555" i="29"/>
  <c r="J551" i="29"/>
  <c r="K551" i="29" s="1"/>
  <c r="R551" i="29"/>
  <c r="J547" i="29"/>
  <c r="K547" i="29" s="1"/>
  <c r="R547" i="29"/>
  <c r="J550" i="29"/>
  <c r="K550" i="29" s="1"/>
  <c r="R550" i="29"/>
  <c r="J546" i="29"/>
  <c r="K546" i="29" s="1"/>
  <c r="R546" i="29"/>
  <c r="J559" i="29"/>
  <c r="K559" i="29" s="1"/>
  <c r="R559" i="29"/>
  <c r="J558" i="29"/>
  <c r="K558" i="29" s="1"/>
  <c r="R558" i="29"/>
  <c r="J554" i="29"/>
  <c r="K554" i="29" s="1"/>
  <c r="R554" i="29"/>
  <c r="J562" i="29"/>
  <c r="K562" i="29" s="1"/>
  <c r="R562" i="29"/>
  <c r="J563" i="29"/>
  <c r="K563" i="29" s="1"/>
  <c r="R563" i="29"/>
  <c r="R599" i="30"/>
  <c r="N599" i="30"/>
  <c r="R588" i="30"/>
  <c r="N588" i="30"/>
  <c r="R597" i="30"/>
  <c r="N597" i="30"/>
  <c r="R595" i="30"/>
  <c r="N595" i="30"/>
  <c r="R591" i="30"/>
  <c r="N591" i="30"/>
  <c r="R596" i="30"/>
  <c r="N596" i="30"/>
  <c r="R603" i="30"/>
  <c r="N603" i="30"/>
  <c r="R592" i="30"/>
  <c r="N592" i="30"/>
  <c r="R600" i="30"/>
  <c r="N600" i="30"/>
  <c r="R604" i="30"/>
  <c r="N604" i="30"/>
  <c r="L551" i="29"/>
  <c r="M551" i="29" s="1"/>
  <c r="P551" i="29"/>
  <c r="Q551" i="29" s="1"/>
  <c r="H551" i="29"/>
  <c r="I551" i="29" s="1"/>
  <c r="N551" i="29"/>
  <c r="O551" i="29" s="1"/>
  <c r="E561" i="29"/>
  <c r="B561" i="29"/>
  <c r="S571" i="29"/>
  <c r="L559" i="29"/>
  <c r="M559" i="29" s="1"/>
  <c r="H559" i="29"/>
  <c r="I559" i="29" s="1"/>
  <c r="P559" i="29"/>
  <c r="Q559" i="29" s="1"/>
  <c r="N559" i="29"/>
  <c r="O559" i="29" s="1"/>
  <c r="S582" i="29"/>
  <c r="E572" i="29"/>
  <c r="B572" i="29"/>
  <c r="H554" i="29"/>
  <c r="I554" i="29" s="1"/>
  <c r="N554" i="29"/>
  <c r="O554" i="29" s="1"/>
  <c r="L554" i="29"/>
  <c r="M554" i="29" s="1"/>
  <c r="P554" i="29"/>
  <c r="Q554" i="29" s="1"/>
  <c r="S570" i="29"/>
  <c r="E560" i="29"/>
  <c r="B560" i="29"/>
  <c r="S566" i="29"/>
  <c r="E556" i="29"/>
  <c r="B556" i="29"/>
  <c r="S583" i="29"/>
  <c r="E573" i="29"/>
  <c r="B573" i="29"/>
  <c r="N555" i="29"/>
  <c r="O555" i="29" s="1"/>
  <c r="L555" i="29"/>
  <c r="M555" i="29" s="1"/>
  <c r="K555" i="29"/>
  <c r="H555" i="29"/>
  <c r="I555" i="29" s="1"/>
  <c r="P555" i="29"/>
  <c r="Q555" i="29" s="1"/>
  <c r="H547" i="29"/>
  <c r="I547" i="29" s="1"/>
  <c r="N547" i="29"/>
  <c r="O547" i="29" s="1"/>
  <c r="P547" i="29"/>
  <c r="Q547" i="29" s="1"/>
  <c r="L547" i="29"/>
  <c r="M547" i="29" s="1"/>
  <c r="S567" i="29"/>
  <c r="E557" i="29"/>
  <c r="B557" i="29"/>
  <c r="S578" i="29"/>
  <c r="E568" i="29"/>
  <c r="B568" i="29"/>
  <c r="S579" i="29"/>
  <c r="E569" i="29"/>
  <c r="B569" i="29"/>
  <c r="N562" i="29"/>
  <c r="O562" i="29" s="1"/>
  <c r="L562" i="29"/>
  <c r="M562" i="29" s="1"/>
  <c r="H562" i="29"/>
  <c r="I562" i="29" s="1"/>
  <c r="P562" i="29"/>
  <c r="Q562" i="29" s="1"/>
  <c r="S574" i="29"/>
  <c r="E564" i="29"/>
  <c r="B564" i="29"/>
  <c r="L550" i="29"/>
  <c r="M550" i="29" s="1"/>
  <c r="N550" i="29"/>
  <c r="O550" i="29" s="1"/>
  <c r="H550" i="29"/>
  <c r="I550" i="29" s="1"/>
  <c r="P550" i="29"/>
  <c r="Q550" i="29" s="1"/>
  <c r="N546" i="29"/>
  <c r="O546" i="29" s="1"/>
  <c r="L546" i="29"/>
  <c r="M546" i="29" s="1"/>
  <c r="P546" i="29"/>
  <c r="Q546" i="29" s="1"/>
  <c r="H546" i="29"/>
  <c r="I546" i="29" s="1"/>
  <c r="H563" i="29"/>
  <c r="I563" i="29" s="1"/>
  <c r="P563" i="29"/>
  <c r="Q563" i="29" s="1"/>
  <c r="N563" i="29"/>
  <c r="O563" i="29" s="1"/>
  <c r="L563" i="29"/>
  <c r="M563" i="29" s="1"/>
  <c r="S575" i="29"/>
  <c r="E565" i="29"/>
  <c r="B565" i="29"/>
  <c r="N558" i="29"/>
  <c r="O558" i="29" s="1"/>
  <c r="P558" i="29"/>
  <c r="Q558" i="29" s="1"/>
  <c r="H558" i="29"/>
  <c r="I558" i="29" s="1"/>
  <c r="L558" i="29"/>
  <c r="M558" i="29" s="1"/>
  <c r="F597" i="30"/>
  <c r="C597" i="30"/>
  <c r="F588" i="30"/>
  <c r="C588" i="30"/>
  <c r="F600" i="30"/>
  <c r="C600" i="30"/>
  <c r="F604" i="30"/>
  <c r="C604" i="30"/>
  <c r="F603" i="30"/>
  <c r="C603" i="30"/>
  <c r="F599" i="30"/>
  <c r="C599" i="30"/>
  <c r="F592" i="30"/>
  <c r="C592" i="30"/>
  <c r="F595" i="30"/>
  <c r="C595" i="30"/>
  <c r="F591" i="30"/>
  <c r="C591" i="30"/>
  <c r="F596" i="30"/>
  <c r="C596" i="30"/>
  <c r="B607" i="30"/>
  <c r="B598" i="30"/>
  <c r="B613" i="30"/>
  <c r="B609" i="30"/>
  <c r="B602" i="30"/>
  <c r="B605" i="30"/>
  <c r="B610" i="30"/>
  <c r="B601" i="30"/>
  <c r="B614" i="30"/>
  <c r="B606" i="30"/>
  <c r="AE400" i="28" l="1"/>
  <c r="W3308" i="30"/>
  <c r="V614" i="30"/>
  <c r="O614" i="30"/>
  <c r="H614" i="30"/>
  <c r="G614" i="30"/>
  <c r="V602" i="30"/>
  <c r="O602" i="30"/>
  <c r="H602" i="30"/>
  <c r="G602" i="30"/>
  <c r="V607" i="30"/>
  <c r="O607" i="30"/>
  <c r="H607" i="30"/>
  <c r="G607" i="30"/>
  <c r="V601" i="30"/>
  <c r="O601" i="30"/>
  <c r="H601" i="30"/>
  <c r="G601" i="30"/>
  <c r="V609" i="30"/>
  <c r="O609" i="30"/>
  <c r="H609" i="30"/>
  <c r="G609" i="30"/>
  <c r="V610" i="30"/>
  <c r="O610" i="30"/>
  <c r="H610" i="30"/>
  <c r="G610" i="30"/>
  <c r="V613" i="30"/>
  <c r="O613" i="30"/>
  <c r="H613" i="30"/>
  <c r="G613" i="30"/>
  <c r="V606" i="30"/>
  <c r="O606" i="30"/>
  <c r="H606" i="30"/>
  <c r="G606" i="30"/>
  <c r="V605" i="30"/>
  <c r="O605" i="30"/>
  <c r="H605" i="30"/>
  <c r="G605" i="30"/>
  <c r="V598" i="30"/>
  <c r="O598" i="30"/>
  <c r="H598" i="30"/>
  <c r="G598" i="30"/>
  <c r="F159" i="39"/>
  <c r="G156" i="39"/>
  <c r="F160" i="39"/>
  <c r="G157" i="39"/>
  <c r="J560" i="29"/>
  <c r="K560" i="29" s="1"/>
  <c r="R560" i="29"/>
  <c r="J572" i="29"/>
  <c r="K572" i="29" s="1"/>
  <c r="R572" i="29"/>
  <c r="J556" i="29"/>
  <c r="K556" i="29" s="1"/>
  <c r="R556" i="29"/>
  <c r="J561" i="29"/>
  <c r="K561" i="29" s="1"/>
  <c r="R561" i="29"/>
  <c r="J565" i="29"/>
  <c r="K565" i="29" s="1"/>
  <c r="R565" i="29"/>
  <c r="J557" i="29"/>
  <c r="K557" i="29" s="1"/>
  <c r="R557" i="29"/>
  <c r="J568" i="29"/>
  <c r="K568" i="29" s="1"/>
  <c r="R568" i="29"/>
  <c r="J573" i="29"/>
  <c r="K573" i="29" s="1"/>
  <c r="R573" i="29"/>
  <c r="J564" i="29"/>
  <c r="K564" i="29" s="1"/>
  <c r="R564" i="29"/>
  <c r="J569" i="29"/>
  <c r="K569" i="29" s="1"/>
  <c r="R569" i="29"/>
  <c r="R601" i="30"/>
  <c r="N601" i="30"/>
  <c r="R598" i="30"/>
  <c r="N598" i="30"/>
  <c r="R605" i="30"/>
  <c r="N605" i="30"/>
  <c r="R610" i="30"/>
  <c r="N610" i="30"/>
  <c r="R613" i="30"/>
  <c r="N613" i="30"/>
  <c r="R607" i="30"/>
  <c r="N607" i="30"/>
  <c r="R606" i="30"/>
  <c r="N606" i="30"/>
  <c r="R609" i="30"/>
  <c r="N609" i="30"/>
  <c r="R614" i="30"/>
  <c r="N614" i="30"/>
  <c r="R602" i="30"/>
  <c r="N602" i="30"/>
  <c r="S581" i="29"/>
  <c r="E571" i="29"/>
  <c r="B571" i="29"/>
  <c r="H561" i="29"/>
  <c r="I561" i="29" s="1"/>
  <c r="N561" i="29"/>
  <c r="O561" i="29" s="1"/>
  <c r="P561" i="29"/>
  <c r="Q561" i="29" s="1"/>
  <c r="L561" i="29"/>
  <c r="M561" i="29" s="1"/>
  <c r="S577" i="29"/>
  <c r="E567" i="29"/>
  <c r="B567" i="29"/>
  <c r="S593" i="29"/>
  <c r="E583" i="29"/>
  <c r="B583" i="29"/>
  <c r="P560" i="29"/>
  <c r="Q560" i="29" s="1"/>
  <c r="N560" i="29"/>
  <c r="O560" i="29" s="1"/>
  <c r="H560" i="29"/>
  <c r="I560" i="29" s="1"/>
  <c r="L560" i="29"/>
  <c r="M560" i="29" s="1"/>
  <c r="H572" i="29"/>
  <c r="I572" i="29" s="1"/>
  <c r="P572" i="29"/>
  <c r="Q572" i="29" s="1"/>
  <c r="L572" i="29"/>
  <c r="M572" i="29" s="1"/>
  <c r="N572" i="29"/>
  <c r="O572" i="29" s="1"/>
  <c r="S584" i="29"/>
  <c r="E574" i="29"/>
  <c r="B574" i="29"/>
  <c r="S589" i="29"/>
  <c r="E579" i="29"/>
  <c r="B579" i="29"/>
  <c r="P556" i="29"/>
  <c r="Q556" i="29" s="1"/>
  <c r="N556" i="29"/>
  <c r="O556" i="29" s="1"/>
  <c r="L556" i="29"/>
  <c r="M556" i="29" s="1"/>
  <c r="H556" i="29"/>
  <c r="I556" i="29" s="1"/>
  <c r="L568" i="29"/>
  <c r="M568" i="29" s="1"/>
  <c r="H568" i="29"/>
  <c r="I568" i="29" s="1"/>
  <c r="P568" i="29"/>
  <c r="Q568" i="29" s="1"/>
  <c r="N568" i="29"/>
  <c r="O568" i="29" s="1"/>
  <c r="P557" i="29"/>
  <c r="Q557" i="29" s="1"/>
  <c r="N557" i="29"/>
  <c r="O557" i="29" s="1"/>
  <c r="L557" i="29"/>
  <c r="M557" i="29" s="1"/>
  <c r="H557" i="29"/>
  <c r="I557" i="29" s="1"/>
  <c r="P573" i="29"/>
  <c r="Q573" i="29" s="1"/>
  <c r="N573" i="29"/>
  <c r="O573" i="29" s="1"/>
  <c r="L573" i="29"/>
  <c r="M573" i="29" s="1"/>
  <c r="H573" i="29"/>
  <c r="I573" i="29" s="1"/>
  <c r="S580" i="29"/>
  <c r="E570" i="29"/>
  <c r="B570" i="29"/>
  <c r="S592" i="29"/>
  <c r="E582" i="29"/>
  <c r="B582" i="29"/>
  <c r="S588" i="29"/>
  <c r="E578" i="29"/>
  <c r="B578" i="29"/>
  <c r="L565" i="29"/>
  <c r="M565" i="29" s="1"/>
  <c r="H565" i="29"/>
  <c r="I565" i="29" s="1"/>
  <c r="P565" i="29"/>
  <c r="Q565" i="29" s="1"/>
  <c r="N565" i="29"/>
  <c r="O565" i="29" s="1"/>
  <c r="S585" i="29"/>
  <c r="E575" i="29"/>
  <c r="B575" i="29"/>
  <c r="N564" i="29"/>
  <c r="O564" i="29" s="1"/>
  <c r="L564" i="29"/>
  <c r="M564" i="29" s="1"/>
  <c r="P564" i="29"/>
  <c r="Q564" i="29" s="1"/>
  <c r="H564" i="29"/>
  <c r="I564" i="29" s="1"/>
  <c r="H569" i="29"/>
  <c r="I569" i="29" s="1"/>
  <c r="P569" i="29"/>
  <c r="Q569" i="29" s="1"/>
  <c r="N569" i="29"/>
  <c r="O569" i="29" s="1"/>
  <c r="L569" i="29"/>
  <c r="M569" i="29" s="1"/>
  <c r="S576" i="29"/>
  <c r="E566" i="29"/>
  <c r="B566" i="29"/>
  <c r="F601" i="30"/>
  <c r="C601" i="30"/>
  <c r="F605" i="30"/>
  <c r="C605" i="30"/>
  <c r="F598" i="30"/>
  <c r="C598" i="30"/>
  <c r="F610" i="30"/>
  <c r="C610" i="30"/>
  <c r="F606" i="30"/>
  <c r="C606" i="30"/>
  <c r="F609" i="30"/>
  <c r="C609" i="30"/>
  <c r="F614" i="30"/>
  <c r="C614" i="30"/>
  <c r="F602" i="30"/>
  <c r="C602" i="30"/>
  <c r="F613" i="30"/>
  <c r="C613" i="30"/>
  <c r="F607" i="30"/>
  <c r="C607" i="30"/>
  <c r="B616" i="30"/>
  <c r="B611" i="30"/>
  <c r="B615" i="30"/>
  <c r="B619" i="30"/>
  <c r="B608" i="30"/>
  <c r="B624" i="30"/>
  <c r="B620" i="30"/>
  <c r="B612" i="30"/>
  <c r="B623" i="30"/>
  <c r="B617" i="30"/>
  <c r="AE401" i="28" l="1"/>
  <c r="W3318" i="30"/>
  <c r="V620" i="30"/>
  <c r="O620" i="30"/>
  <c r="G620" i="30"/>
  <c r="H620" i="30"/>
  <c r="V617" i="30"/>
  <c r="O617" i="30"/>
  <c r="H617" i="30"/>
  <c r="G617" i="30"/>
  <c r="V624" i="30"/>
  <c r="O624" i="30"/>
  <c r="G624" i="30"/>
  <c r="H624" i="30"/>
  <c r="V611" i="30"/>
  <c r="O611" i="30"/>
  <c r="H611" i="30"/>
  <c r="G611" i="30"/>
  <c r="V615" i="30"/>
  <c r="O615" i="30"/>
  <c r="H615" i="30"/>
  <c r="G615" i="30"/>
  <c r="V623" i="30"/>
  <c r="O623" i="30"/>
  <c r="H623" i="30"/>
  <c r="G623" i="30"/>
  <c r="V608" i="30"/>
  <c r="O608" i="30"/>
  <c r="G608" i="30"/>
  <c r="H608" i="30"/>
  <c r="V616" i="30"/>
  <c r="O616" i="30"/>
  <c r="G616" i="30"/>
  <c r="H616" i="30"/>
  <c r="V612" i="30"/>
  <c r="O612" i="30"/>
  <c r="G612" i="30"/>
  <c r="H612" i="30"/>
  <c r="V619" i="30"/>
  <c r="O619" i="30"/>
  <c r="H619" i="30"/>
  <c r="G619" i="30"/>
  <c r="F163" i="39"/>
  <c r="G160" i="39"/>
  <c r="F162" i="39"/>
  <c r="G159" i="39"/>
  <c r="J582" i="29"/>
  <c r="K582" i="29" s="1"/>
  <c r="R582" i="29"/>
  <c r="J566" i="29"/>
  <c r="K566" i="29" s="1"/>
  <c r="R566" i="29"/>
  <c r="J567" i="29"/>
  <c r="K567" i="29" s="1"/>
  <c r="R567" i="29"/>
  <c r="J571" i="29"/>
  <c r="K571" i="29" s="1"/>
  <c r="R571" i="29"/>
  <c r="J574" i="29"/>
  <c r="K574" i="29" s="1"/>
  <c r="R574" i="29"/>
  <c r="J579" i="29"/>
  <c r="K579" i="29" s="1"/>
  <c r="R579" i="29"/>
  <c r="J583" i="29"/>
  <c r="K583" i="29" s="1"/>
  <c r="R583" i="29"/>
  <c r="J575" i="29"/>
  <c r="K575" i="29" s="1"/>
  <c r="R575" i="29"/>
  <c r="J578" i="29"/>
  <c r="K578" i="29" s="1"/>
  <c r="R578" i="29"/>
  <c r="J570" i="29"/>
  <c r="K570" i="29" s="1"/>
  <c r="R570" i="29"/>
  <c r="R619" i="30"/>
  <c r="N619" i="30"/>
  <c r="R617" i="30"/>
  <c r="N617" i="30"/>
  <c r="R624" i="30"/>
  <c r="N624" i="30"/>
  <c r="R620" i="30"/>
  <c r="N620" i="30"/>
  <c r="R615" i="30"/>
  <c r="N615" i="30"/>
  <c r="R612" i="30"/>
  <c r="N612" i="30"/>
  <c r="R611" i="30"/>
  <c r="N611" i="30"/>
  <c r="R623" i="30"/>
  <c r="N623" i="30"/>
  <c r="R608" i="30"/>
  <c r="N608" i="30"/>
  <c r="R616" i="30"/>
  <c r="N616" i="30"/>
  <c r="H571" i="29"/>
  <c r="I571" i="29" s="1"/>
  <c r="N571" i="29"/>
  <c r="O571" i="29" s="1"/>
  <c r="P571" i="29"/>
  <c r="Q571" i="29" s="1"/>
  <c r="L571" i="29"/>
  <c r="M571" i="29" s="1"/>
  <c r="S591" i="29"/>
  <c r="E581" i="29"/>
  <c r="B581" i="29"/>
  <c r="S586" i="29"/>
  <c r="E576" i="29"/>
  <c r="B576" i="29"/>
  <c r="S598" i="29"/>
  <c r="E588" i="29"/>
  <c r="B588" i="29"/>
  <c r="H570" i="29"/>
  <c r="I570" i="29" s="1"/>
  <c r="L570" i="29"/>
  <c r="M570" i="29" s="1"/>
  <c r="N570" i="29"/>
  <c r="O570" i="29" s="1"/>
  <c r="P570" i="29"/>
  <c r="Q570" i="29" s="1"/>
  <c r="L575" i="29"/>
  <c r="M575" i="29" s="1"/>
  <c r="H575" i="29"/>
  <c r="I575" i="29" s="1"/>
  <c r="P575" i="29"/>
  <c r="Q575" i="29" s="1"/>
  <c r="N575" i="29"/>
  <c r="O575" i="29" s="1"/>
  <c r="N578" i="29"/>
  <c r="O578" i="29" s="1"/>
  <c r="P578" i="29"/>
  <c r="Q578" i="29" s="1"/>
  <c r="L578" i="29"/>
  <c r="M578" i="29" s="1"/>
  <c r="H578" i="29"/>
  <c r="I578" i="29" s="1"/>
  <c r="S590" i="29"/>
  <c r="E580" i="29"/>
  <c r="B580" i="29"/>
  <c r="S599" i="29"/>
  <c r="E589" i="29"/>
  <c r="B589" i="29"/>
  <c r="S603" i="29"/>
  <c r="E593" i="29"/>
  <c r="B593" i="29"/>
  <c r="L566" i="29"/>
  <c r="M566" i="29" s="1"/>
  <c r="H566" i="29"/>
  <c r="I566" i="29" s="1"/>
  <c r="N566" i="29"/>
  <c r="O566" i="29" s="1"/>
  <c r="P566" i="29"/>
  <c r="Q566" i="29" s="1"/>
  <c r="S602" i="29"/>
  <c r="E592" i="29"/>
  <c r="B592" i="29"/>
  <c r="N574" i="29"/>
  <c r="O574" i="29" s="1"/>
  <c r="H574" i="29"/>
  <c r="I574" i="29" s="1"/>
  <c r="P574" i="29"/>
  <c r="Q574" i="29" s="1"/>
  <c r="L574" i="29"/>
  <c r="M574" i="29" s="1"/>
  <c r="P567" i="29"/>
  <c r="Q567" i="29" s="1"/>
  <c r="N567" i="29"/>
  <c r="O567" i="29" s="1"/>
  <c r="L567" i="29"/>
  <c r="M567" i="29" s="1"/>
  <c r="H567" i="29"/>
  <c r="I567" i="29" s="1"/>
  <c r="S595" i="29"/>
  <c r="E585" i="29"/>
  <c r="B585" i="29"/>
  <c r="H579" i="29"/>
  <c r="I579" i="29" s="1"/>
  <c r="P579" i="29"/>
  <c r="Q579" i="29" s="1"/>
  <c r="N579" i="29"/>
  <c r="O579" i="29" s="1"/>
  <c r="L579" i="29"/>
  <c r="M579" i="29" s="1"/>
  <c r="P583" i="29"/>
  <c r="Q583" i="29" s="1"/>
  <c r="N583" i="29"/>
  <c r="O583" i="29" s="1"/>
  <c r="L583" i="29"/>
  <c r="M583" i="29" s="1"/>
  <c r="H583" i="29"/>
  <c r="I583" i="29" s="1"/>
  <c r="L582" i="29"/>
  <c r="M582" i="29" s="1"/>
  <c r="H582" i="29"/>
  <c r="I582" i="29" s="1"/>
  <c r="N582" i="29"/>
  <c r="O582" i="29" s="1"/>
  <c r="P582" i="29"/>
  <c r="Q582" i="29" s="1"/>
  <c r="S594" i="29"/>
  <c r="E584" i="29"/>
  <c r="B584" i="29"/>
  <c r="S587" i="29"/>
  <c r="E577" i="29"/>
  <c r="B577" i="29"/>
  <c r="F612" i="30"/>
  <c r="C612" i="30"/>
  <c r="F617" i="30"/>
  <c r="C617" i="30"/>
  <c r="F619" i="30"/>
  <c r="C619" i="30"/>
  <c r="F620" i="30"/>
  <c r="C620" i="30"/>
  <c r="F615" i="30"/>
  <c r="C615" i="30"/>
  <c r="F616" i="30"/>
  <c r="C616" i="30"/>
  <c r="F624" i="30"/>
  <c r="C624" i="30"/>
  <c r="F611" i="30"/>
  <c r="C611" i="30"/>
  <c r="F623" i="30"/>
  <c r="C623" i="30"/>
  <c r="F608" i="30"/>
  <c r="C608" i="30"/>
  <c r="B627" i="30"/>
  <c r="B622" i="30"/>
  <c r="B634" i="30"/>
  <c r="B629" i="30"/>
  <c r="B621" i="30"/>
  <c r="B633" i="30"/>
  <c r="B630" i="30"/>
  <c r="B618" i="30"/>
  <c r="B625" i="30"/>
  <c r="B626" i="30"/>
  <c r="AE402" i="28" l="1"/>
  <c r="W3328" i="30"/>
  <c r="V626" i="30"/>
  <c r="O626" i="30"/>
  <c r="H626" i="30"/>
  <c r="G626" i="30"/>
  <c r="V622" i="30"/>
  <c r="O622" i="30"/>
  <c r="H622" i="30"/>
  <c r="G622" i="30"/>
  <c r="V625" i="30"/>
  <c r="O625" i="30"/>
  <c r="H625" i="30"/>
  <c r="G625" i="30"/>
  <c r="V621" i="30"/>
  <c r="O621" i="30"/>
  <c r="H621" i="30"/>
  <c r="G621" i="30"/>
  <c r="V618" i="30"/>
  <c r="O618" i="30"/>
  <c r="H618" i="30"/>
  <c r="G618" i="30"/>
  <c r="V629" i="30"/>
  <c r="O629" i="30"/>
  <c r="H629" i="30"/>
  <c r="G629" i="30"/>
  <c r="V633" i="30"/>
  <c r="O633" i="30"/>
  <c r="H633" i="30"/>
  <c r="G633" i="30"/>
  <c r="V627" i="30"/>
  <c r="O627" i="30"/>
  <c r="H627" i="30"/>
  <c r="G627" i="30"/>
  <c r="V630" i="30"/>
  <c r="O630" i="30"/>
  <c r="H630" i="30"/>
  <c r="G630" i="30"/>
  <c r="V634" i="30"/>
  <c r="O634" i="30"/>
  <c r="H634" i="30"/>
  <c r="G634" i="30"/>
  <c r="F165" i="39"/>
  <c r="G162" i="39"/>
  <c r="F166" i="39"/>
  <c r="G163" i="39"/>
  <c r="J584" i="29"/>
  <c r="R584" i="29"/>
  <c r="J577" i="29"/>
  <c r="K577" i="29" s="1"/>
  <c r="R577" i="29"/>
  <c r="J580" i="29"/>
  <c r="R580" i="29"/>
  <c r="J581" i="29"/>
  <c r="K581" i="29" s="1"/>
  <c r="R581" i="29"/>
  <c r="J585" i="29"/>
  <c r="K585" i="29" s="1"/>
  <c r="R585" i="29"/>
  <c r="J589" i="29"/>
  <c r="K589" i="29" s="1"/>
  <c r="R589" i="29"/>
  <c r="J576" i="29"/>
  <c r="K576" i="29" s="1"/>
  <c r="R576" i="29"/>
  <c r="J592" i="29"/>
  <c r="K592" i="29" s="1"/>
  <c r="R592" i="29"/>
  <c r="J593" i="29"/>
  <c r="K593" i="29" s="1"/>
  <c r="R593" i="29"/>
  <c r="J588" i="29"/>
  <c r="K588" i="29" s="1"/>
  <c r="R588" i="29"/>
  <c r="R618" i="30"/>
  <c r="N618" i="30"/>
  <c r="R622" i="30"/>
  <c r="N622" i="30"/>
  <c r="R633" i="30"/>
  <c r="N633" i="30"/>
  <c r="R625" i="30"/>
  <c r="N625" i="30"/>
  <c r="R621" i="30"/>
  <c r="N621" i="30"/>
  <c r="R627" i="30"/>
  <c r="N627" i="30"/>
  <c r="R626" i="30"/>
  <c r="N626" i="30"/>
  <c r="R629" i="30"/>
  <c r="N629" i="30"/>
  <c r="R630" i="30"/>
  <c r="N630" i="30"/>
  <c r="R634" i="30"/>
  <c r="N634" i="30"/>
  <c r="H581" i="29"/>
  <c r="I581" i="29" s="1"/>
  <c r="P581" i="29"/>
  <c r="Q581" i="29" s="1"/>
  <c r="L581" i="29"/>
  <c r="M581" i="29" s="1"/>
  <c r="N581" i="29"/>
  <c r="O581" i="29" s="1"/>
  <c r="B591" i="29"/>
  <c r="E591" i="29"/>
  <c r="S601" i="29"/>
  <c r="H585" i="29"/>
  <c r="I585" i="29" s="1"/>
  <c r="P585" i="29"/>
  <c r="Q585" i="29" s="1"/>
  <c r="N585" i="29"/>
  <c r="O585" i="29" s="1"/>
  <c r="L585" i="29"/>
  <c r="M585" i="29" s="1"/>
  <c r="N593" i="29"/>
  <c r="O593" i="29" s="1"/>
  <c r="L593" i="29"/>
  <c r="M593" i="29" s="1"/>
  <c r="H593" i="29"/>
  <c r="I593" i="29" s="1"/>
  <c r="P593" i="29"/>
  <c r="Q593" i="29" s="1"/>
  <c r="H588" i="29"/>
  <c r="I588" i="29" s="1"/>
  <c r="P588" i="29"/>
  <c r="Q588" i="29" s="1"/>
  <c r="N588" i="29"/>
  <c r="O588" i="29" s="1"/>
  <c r="L588" i="29"/>
  <c r="M588" i="29" s="1"/>
  <c r="L584" i="29"/>
  <c r="M584" i="29" s="1"/>
  <c r="K584" i="29"/>
  <c r="H584" i="29"/>
  <c r="I584" i="29" s="1"/>
  <c r="N584" i="29"/>
  <c r="O584" i="29" s="1"/>
  <c r="P584" i="29"/>
  <c r="Q584" i="29" s="1"/>
  <c r="N577" i="29"/>
  <c r="O577" i="29" s="1"/>
  <c r="L577" i="29"/>
  <c r="M577" i="29" s="1"/>
  <c r="H577" i="29"/>
  <c r="I577" i="29" s="1"/>
  <c r="P577" i="29"/>
  <c r="Q577" i="29" s="1"/>
  <c r="S605" i="29"/>
  <c r="E595" i="29"/>
  <c r="B595" i="29"/>
  <c r="S613" i="29"/>
  <c r="E603" i="29"/>
  <c r="B603" i="29"/>
  <c r="N580" i="29"/>
  <c r="O580" i="29" s="1"/>
  <c r="L580" i="29"/>
  <c r="M580" i="29" s="1"/>
  <c r="K580" i="29"/>
  <c r="P580" i="29"/>
  <c r="Q580" i="29" s="1"/>
  <c r="H580" i="29"/>
  <c r="I580" i="29" s="1"/>
  <c r="S608" i="29"/>
  <c r="E598" i="29"/>
  <c r="B598" i="29"/>
  <c r="S604" i="29"/>
  <c r="E594" i="29"/>
  <c r="B594" i="29"/>
  <c r="S612" i="29"/>
  <c r="E602" i="29"/>
  <c r="B602" i="29"/>
  <c r="P589" i="29"/>
  <c r="Q589" i="29" s="1"/>
  <c r="N589" i="29"/>
  <c r="O589" i="29" s="1"/>
  <c r="L589" i="29"/>
  <c r="M589" i="29" s="1"/>
  <c r="H589" i="29"/>
  <c r="I589" i="29" s="1"/>
  <c r="P576" i="29"/>
  <c r="Q576" i="29" s="1"/>
  <c r="N576" i="29"/>
  <c r="O576" i="29" s="1"/>
  <c r="L576" i="29"/>
  <c r="M576" i="29" s="1"/>
  <c r="H576" i="29"/>
  <c r="I576" i="29" s="1"/>
  <c r="S597" i="29"/>
  <c r="E587" i="29"/>
  <c r="B587" i="29"/>
  <c r="S600" i="29"/>
  <c r="E590" i="29"/>
  <c r="B590" i="29"/>
  <c r="H592" i="29"/>
  <c r="I592" i="29" s="1"/>
  <c r="P592" i="29"/>
  <c r="Q592" i="29" s="1"/>
  <c r="N592" i="29"/>
  <c r="O592" i="29" s="1"/>
  <c r="L592" i="29"/>
  <c r="M592" i="29" s="1"/>
  <c r="S609" i="29"/>
  <c r="E599" i="29"/>
  <c r="B599" i="29"/>
  <c r="S596" i="29"/>
  <c r="E586" i="29"/>
  <c r="B586" i="29"/>
  <c r="F633" i="30"/>
  <c r="C633" i="30"/>
  <c r="F622" i="30"/>
  <c r="C622" i="30"/>
  <c r="F626" i="30"/>
  <c r="C626" i="30"/>
  <c r="F629" i="30"/>
  <c r="C629" i="30"/>
  <c r="F630" i="30"/>
  <c r="C630" i="30"/>
  <c r="F634" i="30"/>
  <c r="C634" i="30"/>
  <c r="F618" i="30"/>
  <c r="C618" i="30"/>
  <c r="F625" i="30"/>
  <c r="C625" i="30"/>
  <c r="F621" i="30"/>
  <c r="C621" i="30"/>
  <c r="F627" i="30"/>
  <c r="C627" i="30"/>
  <c r="B636" i="30"/>
  <c r="B628" i="30"/>
  <c r="B643" i="30"/>
  <c r="B639" i="30"/>
  <c r="B632" i="30"/>
  <c r="B635" i="30"/>
  <c r="B640" i="30"/>
  <c r="B631" i="30"/>
  <c r="B644" i="30"/>
  <c r="B637" i="30"/>
  <c r="AE403" i="28" l="1"/>
  <c r="W3338" i="30"/>
  <c r="V635" i="30"/>
  <c r="O635" i="30"/>
  <c r="G635" i="30"/>
  <c r="H635" i="30"/>
  <c r="V631" i="30"/>
  <c r="O631" i="30"/>
  <c r="H631" i="30"/>
  <c r="G631" i="30"/>
  <c r="V639" i="30"/>
  <c r="O639" i="30"/>
  <c r="H639" i="30"/>
  <c r="G639" i="30"/>
  <c r="V640" i="30"/>
  <c r="O640" i="30"/>
  <c r="G640" i="30"/>
  <c r="H640" i="30"/>
  <c r="V643" i="30"/>
  <c r="O643" i="30"/>
  <c r="H643" i="30"/>
  <c r="G643" i="30"/>
  <c r="V628" i="30"/>
  <c r="G628" i="30"/>
  <c r="O628" i="30"/>
  <c r="H628" i="30"/>
  <c r="V644" i="30"/>
  <c r="O644" i="30"/>
  <c r="G644" i="30"/>
  <c r="H644" i="30"/>
  <c r="V632" i="30"/>
  <c r="O632" i="30"/>
  <c r="G632" i="30"/>
  <c r="H632" i="30"/>
  <c r="V636" i="30"/>
  <c r="O636" i="30"/>
  <c r="G636" i="30"/>
  <c r="H636" i="30"/>
  <c r="V637" i="30"/>
  <c r="O637" i="30"/>
  <c r="H637" i="30"/>
  <c r="G637" i="30"/>
  <c r="F169" i="39"/>
  <c r="G169" i="39" s="1"/>
  <c r="G166" i="39"/>
  <c r="F168" i="39"/>
  <c r="G165" i="39"/>
  <c r="J586" i="29"/>
  <c r="K586" i="29" s="1"/>
  <c r="R586" i="29"/>
  <c r="J595" i="29"/>
  <c r="R595" i="29"/>
  <c r="J603" i="29"/>
  <c r="R603" i="29"/>
  <c r="J587" i="29"/>
  <c r="K587" i="29" s="1"/>
  <c r="R587" i="29"/>
  <c r="J594" i="29"/>
  <c r="K594" i="29" s="1"/>
  <c r="R594" i="29"/>
  <c r="J591" i="29"/>
  <c r="K591" i="29" s="1"/>
  <c r="R591" i="29"/>
  <c r="J598" i="29"/>
  <c r="K598" i="29" s="1"/>
  <c r="R598" i="29"/>
  <c r="J599" i="29"/>
  <c r="K599" i="29" s="1"/>
  <c r="R599" i="29"/>
  <c r="J590" i="29"/>
  <c r="K590" i="29" s="1"/>
  <c r="R590" i="29"/>
  <c r="J602" i="29"/>
  <c r="K602" i="29" s="1"/>
  <c r="R602" i="29"/>
  <c r="R631" i="30"/>
  <c r="N631" i="30"/>
  <c r="R637" i="30"/>
  <c r="N637" i="30"/>
  <c r="R628" i="30"/>
  <c r="N628" i="30"/>
  <c r="R635" i="30"/>
  <c r="N635" i="30"/>
  <c r="R640" i="30"/>
  <c r="N640" i="30"/>
  <c r="R643" i="30"/>
  <c r="N643" i="30"/>
  <c r="R636" i="30"/>
  <c r="N636" i="30"/>
  <c r="R639" i="30"/>
  <c r="N639" i="30"/>
  <c r="R644" i="30"/>
  <c r="N644" i="30"/>
  <c r="R632" i="30"/>
  <c r="N632" i="30"/>
  <c r="E601" i="29"/>
  <c r="B601" i="29"/>
  <c r="S611" i="29"/>
  <c r="H591" i="29"/>
  <c r="I591" i="29" s="1"/>
  <c r="P591" i="29"/>
  <c r="Q591" i="29" s="1"/>
  <c r="L591" i="29"/>
  <c r="M591" i="29" s="1"/>
  <c r="N591" i="29"/>
  <c r="O591" i="29" s="1"/>
  <c r="S607" i="29"/>
  <c r="E597" i="29"/>
  <c r="B597" i="29"/>
  <c r="S614" i="29"/>
  <c r="E604" i="29"/>
  <c r="B604" i="29"/>
  <c r="S619" i="29"/>
  <c r="E609" i="29"/>
  <c r="B609" i="29"/>
  <c r="S610" i="29"/>
  <c r="E600" i="29"/>
  <c r="B600" i="29"/>
  <c r="S622" i="29"/>
  <c r="E612" i="29"/>
  <c r="B612" i="29"/>
  <c r="L598" i="29"/>
  <c r="M598" i="29" s="1"/>
  <c r="N598" i="29"/>
  <c r="O598" i="29" s="1"/>
  <c r="H598" i="29"/>
  <c r="I598" i="29" s="1"/>
  <c r="P598" i="29"/>
  <c r="Q598" i="29" s="1"/>
  <c r="N603" i="29"/>
  <c r="O603" i="29" s="1"/>
  <c r="L603" i="29"/>
  <c r="M603" i="29" s="1"/>
  <c r="K603" i="29"/>
  <c r="H603" i="29"/>
  <c r="I603" i="29" s="1"/>
  <c r="P603" i="29"/>
  <c r="Q603" i="29" s="1"/>
  <c r="S615" i="29"/>
  <c r="E605" i="29"/>
  <c r="B605" i="29"/>
  <c r="N587" i="29"/>
  <c r="O587" i="29" s="1"/>
  <c r="L587" i="29"/>
  <c r="M587" i="29" s="1"/>
  <c r="H587" i="29"/>
  <c r="I587" i="29" s="1"/>
  <c r="P587" i="29"/>
  <c r="Q587" i="29" s="1"/>
  <c r="N594" i="29"/>
  <c r="O594" i="29" s="1"/>
  <c r="L594" i="29"/>
  <c r="M594" i="29" s="1"/>
  <c r="P594" i="29"/>
  <c r="Q594" i="29" s="1"/>
  <c r="H594" i="29"/>
  <c r="I594" i="29" s="1"/>
  <c r="H586" i="29"/>
  <c r="I586" i="29" s="1"/>
  <c r="L586" i="29"/>
  <c r="M586" i="29" s="1"/>
  <c r="N586" i="29"/>
  <c r="O586" i="29" s="1"/>
  <c r="P586" i="29"/>
  <c r="Q586" i="29" s="1"/>
  <c r="S606" i="29"/>
  <c r="E596" i="29"/>
  <c r="B596" i="29"/>
  <c r="P599" i="29"/>
  <c r="Q599" i="29" s="1"/>
  <c r="N599" i="29"/>
  <c r="O599" i="29" s="1"/>
  <c r="L599" i="29"/>
  <c r="M599" i="29" s="1"/>
  <c r="H599" i="29"/>
  <c r="I599" i="29" s="1"/>
  <c r="N590" i="29"/>
  <c r="O590" i="29" s="1"/>
  <c r="P590" i="29"/>
  <c r="Q590" i="29" s="1"/>
  <c r="H590" i="29"/>
  <c r="I590" i="29" s="1"/>
  <c r="L590" i="29"/>
  <c r="M590" i="29" s="1"/>
  <c r="H602" i="29"/>
  <c r="I602" i="29" s="1"/>
  <c r="N602" i="29"/>
  <c r="O602" i="29" s="1"/>
  <c r="L602" i="29"/>
  <c r="M602" i="29" s="1"/>
  <c r="P602" i="29"/>
  <c r="Q602" i="29" s="1"/>
  <c r="S618" i="29"/>
  <c r="E608" i="29"/>
  <c r="B608" i="29"/>
  <c r="S623" i="29"/>
  <c r="E613" i="29"/>
  <c r="B613" i="29"/>
  <c r="K595" i="29"/>
  <c r="H595" i="29"/>
  <c r="I595" i="29" s="1"/>
  <c r="P595" i="29"/>
  <c r="Q595" i="29" s="1"/>
  <c r="N595" i="29"/>
  <c r="O595" i="29" s="1"/>
  <c r="L595" i="29"/>
  <c r="M595" i="29" s="1"/>
  <c r="F637" i="30"/>
  <c r="C637" i="30"/>
  <c r="F635" i="30"/>
  <c r="C635" i="30"/>
  <c r="F628" i="30"/>
  <c r="C628" i="30"/>
  <c r="F644" i="30"/>
  <c r="C644" i="30"/>
  <c r="F632" i="30"/>
  <c r="C632" i="30"/>
  <c r="F643" i="30"/>
  <c r="C643" i="30"/>
  <c r="F636" i="30"/>
  <c r="C636" i="30"/>
  <c r="F631" i="30"/>
  <c r="C631" i="30"/>
  <c r="F639" i="30"/>
  <c r="C639" i="30"/>
  <c r="F640" i="30"/>
  <c r="C640" i="30"/>
  <c r="B647" i="30"/>
  <c r="B641" i="30"/>
  <c r="B645" i="30"/>
  <c r="B649" i="30"/>
  <c r="B638" i="30"/>
  <c r="B654" i="30"/>
  <c r="B650" i="30"/>
  <c r="B642" i="30"/>
  <c r="B653" i="30"/>
  <c r="B646" i="30"/>
  <c r="AE404" i="28" l="1"/>
  <c r="W3348" i="30"/>
  <c r="V642" i="30"/>
  <c r="O642" i="30"/>
  <c r="H642" i="30"/>
  <c r="G642" i="30"/>
  <c r="V649" i="30"/>
  <c r="O649" i="30"/>
  <c r="H649" i="30"/>
  <c r="G649" i="30"/>
  <c r="V645" i="30"/>
  <c r="O645" i="30"/>
  <c r="H645" i="30"/>
  <c r="G645" i="30"/>
  <c r="V646" i="30"/>
  <c r="O646" i="30"/>
  <c r="H646" i="30"/>
  <c r="G646" i="30"/>
  <c r="V654" i="30"/>
  <c r="O654" i="30"/>
  <c r="H654" i="30"/>
  <c r="G654" i="30"/>
  <c r="V641" i="30"/>
  <c r="O641" i="30"/>
  <c r="H641" i="30"/>
  <c r="G641" i="30"/>
  <c r="V650" i="30"/>
  <c r="O650" i="30"/>
  <c r="H650" i="30"/>
  <c r="G650" i="30"/>
  <c r="V653" i="30"/>
  <c r="O653" i="30"/>
  <c r="H653" i="30"/>
  <c r="G653" i="30"/>
  <c r="V638" i="30"/>
  <c r="O638" i="30"/>
  <c r="H638" i="30"/>
  <c r="G638" i="30"/>
  <c r="V647" i="30"/>
  <c r="O647" i="30"/>
  <c r="H647" i="30"/>
  <c r="G647" i="30"/>
  <c r="F171" i="39"/>
  <c r="G171" i="39" s="1"/>
  <c r="G168" i="39"/>
  <c r="J608" i="29"/>
  <c r="R608" i="29"/>
  <c r="J605" i="29"/>
  <c r="R605" i="29"/>
  <c r="J600" i="29"/>
  <c r="K600" i="29" s="1"/>
  <c r="R600" i="29"/>
  <c r="J613" i="29"/>
  <c r="K613" i="29" s="1"/>
  <c r="R613" i="29"/>
  <c r="J612" i="29"/>
  <c r="K612" i="29" s="1"/>
  <c r="R612" i="29"/>
  <c r="J597" i="29"/>
  <c r="K597" i="29" s="1"/>
  <c r="R597" i="29"/>
  <c r="J596" i="29"/>
  <c r="K596" i="29" s="1"/>
  <c r="R596" i="29"/>
  <c r="J604" i="29"/>
  <c r="K604" i="29" s="1"/>
  <c r="R604" i="29"/>
  <c r="J601" i="29"/>
  <c r="K601" i="29" s="1"/>
  <c r="R601" i="29"/>
  <c r="J609" i="29"/>
  <c r="K609" i="29" s="1"/>
  <c r="R609" i="29"/>
  <c r="R646" i="30"/>
  <c r="N646" i="30"/>
  <c r="R654" i="30"/>
  <c r="N654" i="30"/>
  <c r="R641" i="30"/>
  <c r="N641" i="30"/>
  <c r="R642" i="30"/>
  <c r="N642" i="30"/>
  <c r="R649" i="30"/>
  <c r="N649" i="30"/>
  <c r="R650" i="30"/>
  <c r="N650" i="30"/>
  <c r="R645" i="30"/>
  <c r="N645" i="30"/>
  <c r="R653" i="30"/>
  <c r="N653" i="30"/>
  <c r="R638" i="30"/>
  <c r="N638" i="30"/>
  <c r="R647" i="30"/>
  <c r="N647" i="30"/>
  <c r="S621" i="29"/>
  <c r="E611" i="29"/>
  <c r="B611" i="29"/>
  <c r="N601" i="29"/>
  <c r="O601" i="29" s="1"/>
  <c r="L601" i="29"/>
  <c r="M601" i="29" s="1"/>
  <c r="H601" i="29"/>
  <c r="I601" i="29" s="1"/>
  <c r="P601" i="29"/>
  <c r="Q601" i="29" s="1"/>
  <c r="S616" i="29"/>
  <c r="E606" i="29"/>
  <c r="B606" i="29"/>
  <c r="P612" i="29"/>
  <c r="Q612" i="29" s="1"/>
  <c r="N612" i="29"/>
  <c r="O612" i="29" s="1"/>
  <c r="L612" i="29"/>
  <c r="M612" i="29" s="1"/>
  <c r="H612" i="29"/>
  <c r="I612" i="29" s="1"/>
  <c r="S629" i="29"/>
  <c r="E619" i="29"/>
  <c r="B619" i="29"/>
  <c r="L597" i="29"/>
  <c r="M597" i="29" s="1"/>
  <c r="H597" i="29"/>
  <c r="I597" i="29" s="1"/>
  <c r="P597" i="29"/>
  <c r="Q597" i="29" s="1"/>
  <c r="N597" i="29"/>
  <c r="O597" i="29" s="1"/>
  <c r="L613" i="29"/>
  <c r="M613" i="29" s="1"/>
  <c r="H613" i="29"/>
  <c r="I613" i="29" s="1"/>
  <c r="P613" i="29"/>
  <c r="Q613" i="29" s="1"/>
  <c r="N613" i="29"/>
  <c r="O613" i="29" s="1"/>
  <c r="S625" i="29"/>
  <c r="E615" i="29"/>
  <c r="B615" i="29"/>
  <c r="S620" i="29"/>
  <c r="E610" i="29"/>
  <c r="B610" i="29"/>
  <c r="L604" i="29"/>
  <c r="M604" i="29" s="1"/>
  <c r="H604" i="29"/>
  <c r="I604" i="29" s="1"/>
  <c r="P604" i="29"/>
  <c r="Q604" i="29" s="1"/>
  <c r="N604" i="29"/>
  <c r="O604" i="29" s="1"/>
  <c r="S628" i="29"/>
  <c r="E618" i="29"/>
  <c r="B618" i="29"/>
  <c r="P596" i="29"/>
  <c r="Q596" i="29" s="1"/>
  <c r="N596" i="29"/>
  <c r="O596" i="29" s="1"/>
  <c r="L596" i="29"/>
  <c r="M596" i="29" s="1"/>
  <c r="H596" i="29"/>
  <c r="I596" i="29" s="1"/>
  <c r="S632" i="29"/>
  <c r="E622" i="29"/>
  <c r="B622" i="29"/>
  <c r="N609" i="29"/>
  <c r="O609" i="29" s="1"/>
  <c r="L609" i="29"/>
  <c r="M609" i="29" s="1"/>
  <c r="H609" i="29"/>
  <c r="I609" i="29" s="1"/>
  <c r="P609" i="29"/>
  <c r="Q609" i="29" s="1"/>
  <c r="S617" i="29"/>
  <c r="B607" i="29"/>
  <c r="E607" i="29"/>
  <c r="K608" i="29"/>
  <c r="H608" i="29"/>
  <c r="I608" i="29" s="1"/>
  <c r="P608" i="29"/>
  <c r="Q608" i="29" s="1"/>
  <c r="N608" i="29"/>
  <c r="O608" i="29" s="1"/>
  <c r="L608" i="29"/>
  <c r="M608" i="29" s="1"/>
  <c r="S633" i="29"/>
  <c r="E623" i="29"/>
  <c r="B623" i="29"/>
  <c r="P605" i="29"/>
  <c r="Q605" i="29" s="1"/>
  <c r="N605" i="29"/>
  <c r="O605" i="29" s="1"/>
  <c r="L605" i="29"/>
  <c r="M605" i="29" s="1"/>
  <c r="K605" i="29"/>
  <c r="H605" i="29"/>
  <c r="I605" i="29" s="1"/>
  <c r="N600" i="29"/>
  <c r="O600" i="29" s="1"/>
  <c r="L600" i="29"/>
  <c r="M600" i="29" s="1"/>
  <c r="H600" i="29"/>
  <c r="I600" i="29" s="1"/>
  <c r="P600" i="29"/>
  <c r="Q600" i="29" s="1"/>
  <c r="S624" i="29"/>
  <c r="E614" i="29"/>
  <c r="B614" i="29"/>
  <c r="F642" i="30"/>
  <c r="C642" i="30"/>
  <c r="F641" i="30"/>
  <c r="C641" i="30"/>
  <c r="F646" i="30"/>
  <c r="C646" i="30"/>
  <c r="F649" i="30"/>
  <c r="C649" i="30"/>
  <c r="F653" i="30"/>
  <c r="C653" i="30"/>
  <c r="F645" i="30"/>
  <c r="C645" i="30"/>
  <c r="F654" i="30"/>
  <c r="C654" i="30"/>
  <c r="F650" i="30"/>
  <c r="C650" i="30"/>
  <c r="F638" i="30"/>
  <c r="C638" i="30"/>
  <c r="F647" i="30"/>
  <c r="C647" i="30"/>
  <c r="B656" i="30"/>
  <c r="B652" i="30"/>
  <c r="B664" i="30"/>
  <c r="B659" i="30"/>
  <c r="B651" i="30"/>
  <c r="B663" i="30"/>
  <c r="B660" i="30"/>
  <c r="B648" i="30"/>
  <c r="B655" i="30"/>
  <c r="B657" i="30"/>
  <c r="AE405" i="28" l="1"/>
  <c r="W3358" i="30"/>
  <c r="V655" i="30"/>
  <c r="O655" i="30"/>
  <c r="H655" i="30"/>
  <c r="G655" i="30"/>
  <c r="V660" i="30"/>
  <c r="G660" i="30"/>
  <c r="O660" i="30"/>
  <c r="H660" i="30"/>
  <c r="V664" i="30"/>
  <c r="O664" i="30"/>
  <c r="G664" i="30"/>
  <c r="H664" i="30"/>
  <c r="V657" i="30"/>
  <c r="O657" i="30"/>
  <c r="H657" i="30"/>
  <c r="G657" i="30"/>
  <c r="V663" i="30"/>
  <c r="O663" i="30"/>
  <c r="H663" i="30"/>
  <c r="G663" i="30"/>
  <c r="V652" i="30"/>
  <c r="O652" i="30"/>
  <c r="G652" i="30"/>
  <c r="H652" i="30"/>
  <c r="V651" i="30"/>
  <c r="O651" i="30"/>
  <c r="H651" i="30"/>
  <c r="G651" i="30"/>
  <c r="V656" i="30"/>
  <c r="O656" i="30"/>
  <c r="G656" i="30"/>
  <c r="H656" i="30"/>
  <c r="V648" i="30"/>
  <c r="O648" i="30"/>
  <c r="G648" i="30"/>
  <c r="H648" i="30"/>
  <c r="V659" i="30"/>
  <c r="O659" i="30"/>
  <c r="H659" i="30"/>
  <c r="G659" i="30"/>
  <c r="J614" i="29"/>
  <c r="K614" i="29" s="1"/>
  <c r="R614" i="29"/>
  <c r="J615" i="29"/>
  <c r="K615" i="29" s="1"/>
  <c r="R615" i="29"/>
  <c r="J623" i="29"/>
  <c r="K623" i="29" s="1"/>
  <c r="R623" i="29"/>
  <c r="J610" i="29"/>
  <c r="K610" i="29" s="1"/>
  <c r="R610" i="29"/>
  <c r="J619" i="29"/>
  <c r="K619" i="29" s="1"/>
  <c r="R619" i="29"/>
  <c r="J606" i="29"/>
  <c r="K606" i="29" s="1"/>
  <c r="R606" i="29"/>
  <c r="J611" i="29"/>
  <c r="K611" i="29" s="1"/>
  <c r="R611" i="29"/>
  <c r="J622" i="29"/>
  <c r="K622" i="29" s="1"/>
  <c r="R622" i="29"/>
  <c r="J618" i="29"/>
  <c r="K618" i="29" s="1"/>
  <c r="R618" i="29"/>
  <c r="J607" i="29"/>
  <c r="K607" i="29" s="1"/>
  <c r="R607" i="29"/>
  <c r="R651" i="30"/>
  <c r="N651" i="30"/>
  <c r="R663" i="30"/>
  <c r="N663" i="30"/>
  <c r="R652" i="30"/>
  <c r="N652" i="30"/>
  <c r="R660" i="30"/>
  <c r="N660" i="30"/>
  <c r="R656" i="30"/>
  <c r="N656" i="30"/>
  <c r="R657" i="30"/>
  <c r="N657" i="30"/>
  <c r="R648" i="30"/>
  <c r="N648" i="30"/>
  <c r="R659" i="30"/>
  <c r="N659" i="30"/>
  <c r="R655" i="30"/>
  <c r="N655" i="30"/>
  <c r="R664" i="30"/>
  <c r="N664" i="30"/>
  <c r="L611" i="29"/>
  <c r="M611" i="29" s="1"/>
  <c r="H611" i="29"/>
  <c r="I611" i="29" s="1"/>
  <c r="P611" i="29"/>
  <c r="Q611" i="29" s="1"/>
  <c r="N611" i="29"/>
  <c r="O611" i="29" s="1"/>
  <c r="E621" i="29"/>
  <c r="B621" i="29"/>
  <c r="S631" i="29"/>
  <c r="S638" i="29"/>
  <c r="E628" i="29"/>
  <c r="B628" i="29"/>
  <c r="S630" i="29"/>
  <c r="E620" i="29"/>
  <c r="B620" i="29"/>
  <c r="S639" i="29"/>
  <c r="E629" i="29"/>
  <c r="B629" i="29"/>
  <c r="L614" i="29"/>
  <c r="M614" i="29" s="1"/>
  <c r="H614" i="29"/>
  <c r="I614" i="29" s="1"/>
  <c r="N614" i="29"/>
  <c r="O614" i="29" s="1"/>
  <c r="P614" i="29"/>
  <c r="Q614" i="29" s="1"/>
  <c r="L623" i="29"/>
  <c r="M623" i="29" s="1"/>
  <c r="H623" i="29"/>
  <c r="I623" i="29" s="1"/>
  <c r="P623" i="29"/>
  <c r="Q623" i="29" s="1"/>
  <c r="N623" i="29"/>
  <c r="O623" i="29" s="1"/>
  <c r="N622" i="29"/>
  <c r="O622" i="29" s="1"/>
  <c r="P622" i="29"/>
  <c r="Q622" i="29" s="1"/>
  <c r="H622" i="29"/>
  <c r="I622" i="29" s="1"/>
  <c r="L622" i="29"/>
  <c r="M622" i="29" s="1"/>
  <c r="P615" i="29"/>
  <c r="Q615" i="29" s="1"/>
  <c r="N615" i="29"/>
  <c r="O615" i="29" s="1"/>
  <c r="L615" i="29"/>
  <c r="M615" i="29" s="1"/>
  <c r="H615" i="29"/>
  <c r="I615" i="29" s="1"/>
  <c r="N606" i="29"/>
  <c r="O606" i="29" s="1"/>
  <c r="H606" i="29"/>
  <c r="I606" i="29" s="1"/>
  <c r="P606" i="29"/>
  <c r="Q606" i="29" s="1"/>
  <c r="L606" i="29"/>
  <c r="M606" i="29" s="1"/>
  <c r="S634" i="29"/>
  <c r="E624" i="29"/>
  <c r="B624" i="29"/>
  <c r="L607" i="29"/>
  <c r="M607" i="29" s="1"/>
  <c r="H607" i="29"/>
  <c r="I607" i="29" s="1"/>
  <c r="P607" i="29"/>
  <c r="Q607" i="29" s="1"/>
  <c r="N607" i="29"/>
  <c r="O607" i="29" s="1"/>
  <c r="H618" i="29"/>
  <c r="I618" i="29" s="1"/>
  <c r="L618" i="29"/>
  <c r="M618" i="29" s="1"/>
  <c r="N618" i="29"/>
  <c r="O618" i="29" s="1"/>
  <c r="P618" i="29"/>
  <c r="Q618" i="29" s="1"/>
  <c r="N610" i="29"/>
  <c r="O610" i="29" s="1"/>
  <c r="P610" i="29"/>
  <c r="Q610" i="29" s="1"/>
  <c r="L610" i="29"/>
  <c r="M610" i="29" s="1"/>
  <c r="H610" i="29"/>
  <c r="I610" i="29" s="1"/>
  <c r="N619" i="29"/>
  <c r="O619" i="29" s="1"/>
  <c r="L619" i="29"/>
  <c r="M619" i="29" s="1"/>
  <c r="H619" i="29"/>
  <c r="I619" i="29" s="1"/>
  <c r="P619" i="29"/>
  <c r="Q619" i="29" s="1"/>
  <c r="S643" i="29"/>
  <c r="E633" i="29"/>
  <c r="B633" i="29"/>
  <c r="S627" i="29"/>
  <c r="E617" i="29"/>
  <c r="B617" i="29"/>
  <c r="S642" i="29"/>
  <c r="E632" i="29"/>
  <c r="B632" i="29"/>
  <c r="S635" i="29"/>
  <c r="E625" i="29"/>
  <c r="B625" i="29"/>
  <c r="S626" i="29"/>
  <c r="E616" i="29"/>
  <c r="B616" i="29"/>
  <c r="F648" i="30"/>
  <c r="C648" i="30"/>
  <c r="F652" i="30"/>
  <c r="C652" i="30"/>
  <c r="F663" i="30"/>
  <c r="C663" i="30"/>
  <c r="F660" i="30"/>
  <c r="C660" i="30"/>
  <c r="F664" i="30"/>
  <c r="C664" i="30"/>
  <c r="F657" i="30"/>
  <c r="C657" i="30"/>
  <c r="F659" i="30"/>
  <c r="C659" i="30"/>
  <c r="F655" i="30"/>
  <c r="C655" i="30"/>
  <c r="F651" i="30"/>
  <c r="C651" i="30"/>
  <c r="F656" i="30"/>
  <c r="C656" i="30"/>
  <c r="B667" i="30"/>
  <c r="B658" i="30"/>
  <c r="B673" i="30"/>
  <c r="B669" i="30"/>
  <c r="B662" i="30"/>
  <c r="B665" i="30"/>
  <c r="B670" i="30"/>
  <c r="B661" i="30"/>
  <c r="B674" i="30"/>
  <c r="B666" i="30"/>
  <c r="AE406" i="28" l="1"/>
  <c r="W3368" i="30"/>
  <c r="V666" i="30"/>
  <c r="O666" i="30"/>
  <c r="H666" i="30"/>
  <c r="G666" i="30"/>
  <c r="V658" i="30"/>
  <c r="O658" i="30"/>
  <c r="H658" i="30"/>
  <c r="G658" i="30"/>
  <c r="V674" i="30"/>
  <c r="O674" i="30"/>
  <c r="H674" i="30"/>
  <c r="G674" i="30"/>
  <c r="V662" i="30"/>
  <c r="O662" i="30"/>
  <c r="H662" i="30"/>
  <c r="G662" i="30"/>
  <c r="V667" i="30"/>
  <c r="O667" i="30"/>
  <c r="G667" i="30"/>
  <c r="H667" i="30"/>
  <c r="V661" i="30"/>
  <c r="O661" i="30"/>
  <c r="H661" i="30"/>
  <c r="G661" i="30"/>
  <c r="V669" i="30"/>
  <c r="O669" i="30"/>
  <c r="H669" i="30"/>
  <c r="G669" i="30"/>
  <c r="V670" i="30"/>
  <c r="O670" i="30"/>
  <c r="H670" i="30"/>
  <c r="G670" i="30"/>
  <c r="V673" i="30"/>
  <c r="O673" i="30"/>
  <c r="H673" i="30"/>
  <c r="G673" i="30"/>
  <c r="V665" i="30"/>
  <c r="O665" i="30"/>
  <c r="H665" i="30"/>
  <c r="G665" i="30"/>
  <c r="J625" i="29"/>
  <c r="R625" i="29"/>
  <c r="J616" i="29"/>
  <c r="K616" i="29" s="1"/>
  <c r="R616" i="29"/>
  <c r="J633" i="29"/>
  <c r="K633" i="29" s="1"/>
  <c r="R633" i="29"/>
  <c r="J617" i="29"/>
  <c r="K617" i="29" s="1"/>
  <c r="R617" i="29"/>
  <c r="J628" i="29"/>
  <c r="K628" i="29" s="1"/>
  <c r="R628" i="29"/>
  <c r="J621" i="29"/>
  <c r="K621" i="29" s="1"/>
  <c r="R621" i="29"/>
  <c r="J620" i="29"/>
  <c r="R620" i="29"/>
  <c r="J632" i="29"/>
  <c r="K632" i="29" s="1"/>
  <c r="R632" i="29"/>
  <c r="J624" i="29"/>
  <c r="K624" i="29" s="1"/>
  <c r="R624" i="29"/>
  <c r="J629" i="29"/>
  <c r="R629" i="29"/>
  <c r="R661" i="30"/>
  <c r="N661" i="30"/>
  <c r="R658" i="30"/>
  <c r="N658" i="30"/>
  <c r="R665" i="30"/>
  <c r="N665" i="30"/>
  <c r="R669" i="30"/>
  <c r="N669" i="30"/>
  <c r="R666" i="30"/>
  <c r="N666" i="30"/>
  <c r="R670" i="30"/>
  <c r="N670" i="30"/>
  <c r="R673" i="30"/>
  <c r="N673" i="30"/>
  <c r="R674" i="30"/>
  <c r="N674" i="30"/>
  <c r="R662" i="30"/>
  <c r="N662" i="30"/>
  <c r="R667" i="30"/>
  <c r="N667" i="30"/>
  <c r="E631" i="29"/>
  <c r="B631" i="29"/>
  <c r="S641" i="29"/>
  <c r="N621" i="29"/>
  <c r="O621" i="29" s="1"/>
  <c r="L621" i="29"/>
  <c r="M621" i="29" s="1"/>
  <c r="P621" i="29"/>
  <c r="Q621" i="29" s="1"/>
  <c r="H621" i="29"/>
  <c r="I621" i="29" s="1"/>
  <c r="N616" i="29"/>
  <c r="O616" i="29" s="1"/>
  <c r="L616" i="29"/>
  <c r="M616" i="29" s="1"/>
  <c r="H616" i="29"/>
  <c r="I616" i="29" s="1"/>
  <c r="P616" i="29"/>
  <c r="Q616" i="29" s="1"/>
  <c r="S652" i="29"/>
  <c r="E642" i="29"/>
  <c r="B642" i="29"/>
  <c r="H633" i="29"/>
  <c r="I633" i="29" s="1"/>
  <c r="P633" i="29"/>
  <c r="Q633" i="29" s="1"/>
  <c r="N633" i="29"/>
  <c r="O633" i="29" s="1"/>
  <c r="L633" i="29"/>
  <c r="M633" i="29" s="1"/>
  <c r="H624" i="29"/>
  <c r="I624" i="29" s="1"/>
  <c r="P624" i="29"/>
  <c r="Q624" i="29" s="1"/>
  <c r="N624" i="29"/>
  <c r="O624" i="29" s="1"/>
  <c r="L624" i="29"/>
  <c r="M624" i="29" s="1"/>
  <c r="S640" i="29"/>
  <c r="E630" i="29"/>
  <c r="B630" i="29"/>
  <c r="S645" i="29"/>
  <c r="E635" i="29"/>
  <c r="B635" i="29"/>
  <c r="H617" i="29"/>
  <c r="I617" i="29" s="1"/>
  <c r="P617" i="29"/>
  <c r="Q617" i="29" s="1"/>
  <c r="N617" i="29"/>
  <c r="O617" i="29" s="1"/>
  <c r="L617" i="29"/>
  <c r="M617" i="29" s="1"/>
  <c r="S649" i="29"/>
  <c r="E639" i="29"/>
  <c r="B639" i="29"/>
  <c r="P628" i="29"/>
  <c r="Q628" i="29" s="1"/>
  <c r="N628" i="29"/>
  <c r="O628" i="29" s="1"/>
  <c r="L628" i="29"/>
  <c r="M628" i="29" s="1"/>
  <c r="H628" i="29"/>
  <c r="I628" i="29" s="1"/>
  <c r="N625" i="29"/>
  <c r="O625" i="29" s="1"/>
  <c r="L625" i="29"/>
  <c r="M625" i="29" s="1"/>
  <c r="K625" i="29"/>
  <c r="H625" i="29"/>
  <c r="I625" i="29" s="1"/>
  <c r="P625" i="29"/>
  <c r="Q625" i="29" s="1"/>
  <c r="S636" i="29"/>
  <c r="E626" i="29"/>
  <c r="B626" i="29"/>
  <c r="N632" i="29"/>
  <c r="O632" i="29" s="1"/>
  <c r="L632" i="29"/>
  <c r="M632" i="29" s="1"/>
  <c r="H632" i="29"/>
  <c r="I632" i="29" s="1"/>
  <c r="P632" i="29"/>
  <c r="Q632" i="29" s="1"/>
  <c r="S653" i="29"/>
  <c r="E643" i="29"/>
  <c r="B643" i="29"/>
  <c r="S644" i="29"/>
  <c r="E634" i="29"/>
  <c r="B634" i="29"/>
  <c r="L620" i="29"/>
  <c r="M620" i="29" s="1"/>
  <c r="K620" i="29"/>
  <c r="H620" i="29"/>
  <c r="I620" i="29" s="1"/>
  <c r="P620" i="29"/>
  <c r="Q620" i="29" s="1"/>
  <c r="N620" i="29"/>
  <c r="O620" i="29" s="1"/>
  <c r="S637" i="29"/>
  <c r="E627" i="29"/>
  <c r="B627" i="29"/>
  <c r="L629" i="29"/>
  <c r="M629" i="29" s="1"/>
  <c r="K629" i="29"/>
  <c r="H629" i="29"/>
  <c r="I629" i="29" s="1"/>
  <c r="P629" i="29"/>
  <c r="Q629" i="29" s="1"/>
  <c r="N629" i="29"/>
  <c r="O629" i="29" s="1"/>
  <c r="S648" i="29"/>
  <c r="E638" i="29"/>
  <c r="B638" i="29"/>
  <c r="F669" i="30"/>
  <c r="C669" i="30"/>
  <c r="F661" i="30"/>
  <c r="C661" i="30"/>
  <c r="F658" i="30"/>
  <c r="C658" i="30"/>
  <c r="F670" i="30"/>
  <c r="C670" i="30"/>
  <c r="F662" i="30"/>
  <c r="C662" i="30"/>
  <c r="F667" i="30"/>
  <c r="C667" i="30"/>
  <c r="F666" i="30"/>
  <c r="C666" i="30"/>
  <c r="F665" i="30"/>
  <c r="C665" i="30"/>
  <c r="F674" i="30"/>
  <c r="C674" i="30"/>
  <c r="F673" i="30"/>
  <c r="C673" i="30"/>
  <c r="B676" i="30"/>
  <c r="B671" i="30"/>
  <c r="B675" i="30"/>
  <c r="B679" i="30"/>
  <c r="B668" i="30"/>
  <c r="B684" i="30"/>
  <c r="B680" i="30"/>
  <c r="B672" i="30"/>
  <c r="B683" i="30"/>
  <c r="B677" i="30"/>
  <c r="AE407" i="28" l="1"/>
  <c r="W3378" i="30"/>
  <c r="V677" i="30"/>
  <c r="O677" i="30"/>
  <c r="H677" i="30"/>
  <c r="G677" i="30"/>
  <c r="V684" i="30"/>
  <c r="O684" i="30"/>
  <c r="G684" i="30"/>
  <c r="H684" i="30"/>
  <c r="V671" i="30"/>
  <c r="O671" i="30"/>
  <c r="H671" i="30"/>
  <c r="G671" i="30"/>
  <c r="V679" i="30"/>
  <c r="O679" i="30"/>
  <c r="H679" i="30"/>
  <c r="G679" i="30"/>
  <c r="V680" i="30"/>
  <c r="O680" i="30"/>
  <c r="G680" i="30"/>
  <c r="H680" i="30"/>
  <c r="V675" i="30"/>
  <c r="O675" i="30"/>
  <c r="H675" i="30"/>
  <c r="G675" i="30"/>
  <c r="V683" i="30"/>
  <c r="O683" i="30"/>
  <c r="H683" i="30"/>
  <c r="G683" i="30"/>
  <c r="V668" i="30"/>
  <c r="O668" i="30"/>
  <c r="G668" i="30"/>
  <c r="H668" i="30"/>
  <c r="V676" i="30"/>
  <c r="O676" i="30"/>
  <c r="G676" i="30"/>
  <c r="H676" i="30"/>
  <c r="V672" i="30"/>
  <c r="O672" i="30"/>
  <c r="G672" i="30"/>
  <c r="H672" i="30"/>
  <c r="J638" i="29"/>
  <c r="R638" i="29"/>
  <c r="J627" i="29"/>
  <c r="R627" i="29"/>
  <c r="J634" i="29"/>
  <c r="K634" i="29" s="1"/>
  <c r="R634" i="29"/>
  <c r="J639" i="29"/>
  <c r="R639" i="29"/>
  <c r="J635" i="29"/>
  <c r="R635" i="29"/>
  <c r="J642" i="29"/>
  <c r="K642" i="29" s="1"/>
  <c r="R642" i="29"/>
  <c r="J643" i="29"/>
  <c r="K643" i="29" s="1"/>
  <c r="R643" i="29"/>
  <c r="J626" i="29"/>
  <c r="K626" i="29" s="1"/>
  <c r="R626" i="29"/>
  <c r="J631" i="29"/>
  <c r="K631" i="29" s="1"/>
  <c r="R631" i="29"/>
  <c r="J630" i="29"/>
  <c r="K630" i="29" s="1"/>
  <c r="R630" i="29"/>
  <c r="R677" i="30"/>
  <c r="N677" i="30"/>
  <c r="R679" i="30"/>
  <c r="N679" i="30"/>
  <c r="R672" i="30"/>
  <c r="N672" i="30"/>
  <c r="R684" i="30"/>
  <c r="N684" i="30"/>
  <c r="R671" i="30"/>
  <c r="N671" i="30"/>
  <c r="R680" i="30"/>
  <c r="N680" i="30"/>
  <c r="R675" i="30"/>
  <c r="N675" i="30"/>
  <c r="R676" i="30"/>
  <c r="N676" i="30"/>
  <c r="R683" i="30"/>
  <c r="N683" i="30"/>
  <c r="R668" i="30"/>
  <c r="N668" i="30"/>
  <c r="S651" i="29"/>
  <c r="E641" i="29"/>
  <c r="B641" i="29"/>
  <c r="N631" i="29"/>
  <c r="O631" i="29" s="1"/>
  <c r="P631" i="29"/>
  <c r="Q631" i="29" s="1"/>
  <c r="L631" i="29"/>
  <c r="M631" i="29" s="1"/>
  <c r="H631" i="29"/>
  <c r="I631" i="29" s="1"/>
  <c r="S663" i="29"/>
  <c r="E653" i="29"/>
  <c r="B653" i="29"/>
  <c r="S650" i="29"/>
  <c r="E640" i="29"/>
  <c r="B640" i="29"/>
  <c r="N642" i="29"/>
  <c r="O642" i="29" s="1"/>
  <c r="L642" i="29"/>
  <c r="M642" i="29" s="1"/>
  <c r="P642" i="29"/>
  <c r="Q642" i="29" s="1"/>
  <c r="H642" i="29"/>
  <c r="I642" i="29" s="1"/>
  <c r="H634" i="29"/>
  <c r="I634" i="29" s="1"/>
  <c r="N634" i="29"/>
  <c r="O634" i="29" s="1"/>
  <c r="L634" i="29"/>
  <c r="M634" i="29" s="1"/>
  <c r="P634" i="29"/>
  <c r="Q634" i="29" s="1"/>
  <c r="N638" i="29"/>
  <c r="O638" i="29" s="1"/>
  <c r="K638" i="29"/>
  <c r="P638" i="29"/>
  <c r="Q638" i="29" s="1"/>
  <c r="H638" i="29"/>
  <c r="I638" i="29" s="1"/>
  <c r="L638" i="29"/>
  <c r="M638" i="29" s="1"/>
  <c r="K627" i="29"/>
  <c r="H627" i="29"/>
  <c r="I627" i="29" s="1"/>
  <c r="P627" i="29"/>
  <c r="Q627" i="29" s="1"/>
  <c r="N627" i="29"/>
  <c r="O627" i="29" s="1"/>
  <c r="L627" i="29"/>
  <c r="M627" i="29" s="1"/>
  <c r="S654" i="29"/>
  <c r="E644" i="29"/>
  <c r="B644" i="29"/>
  <c r="S659" i="29"/>
  <c r="E649" i="29"/>
  <c r="B649" i="29"/>
  <c r="S655" i="29"/>
  <c r="E645" i="29"/>
  <c r="B645" i="29"/>
  <c r="S646" i="29"/>
  <c r="E636" i="29"/>
  <c r="B636" i="29"/>
  <c r="S658" i="29"/>
  <c r="E648" i="29"/>
  <c r="B648" i="29"/>
  <c r="S647" i="29"/>
  <c r="E637" i="29"/>
  <c r="B637" i="29"/>
  <c r="H643" i="29"/>
  <c r="I643" i="29" s="1"/>
  <c r="P643" i="29"/>
  <c r="Q643" i="29" s="1"/>
  <c r="N643" i="29"/>
  <c r="O643" i="29" s="1"/>
  <c r="L643" i="29"/>
  <c r="M643" i="29" s="1"/>
  <c r="N626" i="29"/>
  <c r="O626" i="29" s="1"/>
  <c r="L626" i="29"/>
  <c r="M626" i="29" s="1"/>
  <c r="P626" i="29"/>
  <c r="Q626" i="29" s="1"/>
  <c r="H626" i="29"/>
  <c r="I626" i="29" s="1"/>
  <c r="L630" i="29"/>
  <c r="M630" i="29" s="1"/>
  <c r="N630" i="29"/>
  <c r="O630" i="29" s="1"/>
  <c r="H630" i="29"/>
  <c r="I630" i="29" s="1"/>
  <c r="P630" i="29"/>
  <c r="Q630" i="29" s="1"/>
  <c r="S662" i="29"/>
  <c r="E652" i="29"/>
  <c r="B652" i="29"/>
  <c r="L639" i="29"/>
  <c r="M639" i="29" s="1"/>
  <c r="K639" i="29"/>
  <c r="H639" i="29"/>
  <c r="I639" i="29" s="1"/>
  <c r="P639" i="29"/>
  <c r="Q639" i="29" s="1"/>
  <c r="N639" i="29"/>
  <c r="O639" i="29" s="1"/>
  <c r="N635" i="29"/>
  <c r="O635" i="29" s="1"/>
  <c r="L635" i="29"/>
  <c r="M635" i="29" s="1"/>
  <c r="K635" i="29"/>
  <c r="H635" i="29"/>
  <c r="I635" i="29" s="1"/>
  <c r="P635" i="29"/>
  <c r="Q635" i="29" s="1"/>
  <c r="F679" i="30"/>
  <c r="C679" i="30"/>
  <c r="F684" i="30"/>
  <c r="C684" i="30"/>
  <c r="F677" i="30"/>
  <c r="C677" i="30"/>
  <c r="F671" i="30"/>
  <c r="C671" i="30"/>
  <c r="F680" i="30"/>
  <c r="C680" i="30"/>
  <c r="F675" i="30"/>
  <c r="C675" i="30"/>
  <c r="F672" i="30"/>
  <c r="C672" i="30"/>
  <c r="F683" i="30"/>
  <c r="C683" i="30"/>
  <c r="F668" i="30"/>
  <c r="C668" i="30"/>
  <c r="F676" i="30"/>
  <c r="C676" i="30"/>
  <c r="B687" i="30"/>
  <c r="B682" i="30"/>
  <c r="B694" i="30"/>
  <c r="B689" i="30"/>
  <c r="B681" i="30"/>
  <c r="B693" i="30"/>
  <c r="B690" i="30"/>
  <c r="B678" i="30"/>
  <c r="B685" i="30"/>
  <c r="B686" i="30"/>
  <c r="AE408" i="28" l="1"/>
  <c r="W3388" i="30"/>
  <c r="V681" i="30"/>
  <c r="O681" i="30"/>
  <c r="H681" i="30"/>
  <c r="G681" i="30"/>
  <c r="V690" i="30"/>
  <c r="O690" i="30"/>
  <c r="H690" i="30"/>
  <c r="G690" i="30"/>
  <c r="V686" i="30"/>
  <c r="O686" i="30"/>
  <c r="H686" i="30"/>
  <c r="G686" i="30"/>
  <c r="V693" i="30"/>
  <c r="O693" i="30"/>
  <c r="H693" i="30"/>
  <c r="G693" i="30"/>
  <c r="V682" i="30"/>
  <c r="O682" i="30"/>
  <c r="H682" i="30"/>
  <c r="G682" i="30"/>
  <c r="V678" i="30"/>
  <c r="O678" i="30"/>
  <c r="H678" i="30"/>
  <c r="G678" i="30"/>
  <c r="V689" i="30"/>
  <c r="O689" i="30"/>
  <c r="H689" i="30"/>
  <c r="G689" i="30"/>
  <c r="V685" i="30"/>
  <c r="O685" i="30"/>
  <c r="H685" i="30"/>
  <c r="G685" i="30"/>
  <c r="V687" i="30"/>
  <c r="O687" i="30"/>
  <c r="H687" i="30"/>
  <c r="G687" i="30"/>
  <c r="V694" i="30"/>
  <c r="O694" i="30"/>
  <c r="H694" i="30"/>
  <c r="G694" i="30"/>
  <c r="J648" i="29"/>
  <c r="R648" i="29"/>
  <c r="J644" i="29"/>
  <c r="R644" i="29"/>
  <c r="J637" i="29"/>
  <c r="R637" i="29"/>
  <c r="J649" i="29"/>
  <c r="R649" i="29"/>
  <c r="J653" i="29"/>
  <c r="K653" i="29" s="1"/>
  <c r="R653" i="29"/>
  <c r="J645" i="29"/>
  <c r="K645" i="29" s="1"/>
  <c r="R645" i="29"/>
  <c r="J641" i="29"/>
  <c r="K641" i="29" s="1"/>
  <c r="R641" i="29"/>
  <c r="J652" i="29"/>
  <c r="K652" i="29" s="1"/>
  <c r="R652" i="29"/>
  <c r="J636" i="29"/>
  <c r="K636" i="29" s="1"/>
  <c r="R636" i="29"/>
  <c r="J640" i="29"/>
  <c r="K640" i="29" s="1"/>
  <c r="R640" i="29"/>
  <c r="R686" i="30"/>
  <c r="N686" i="30"/>
  <c r="R693" i="30"/>
  <c r="N693" i="30"/>
  <c r="R682" i="30"/>
  <c r="N682" i="30"/>
  <c r="R685" i="30"/>
  <c r="N685" i="30"/>
  <c r="R678" i="30"/>
  <c r="N678" i="30"/>
  <c r="R689" i="30"/>
  <c r="N689" i="30"/>
  <c r="R690" i="30"/>
  <c r="N690" i="30"/>
  <c r="R694" i="30"/>
  <c r="N694" i="30"/>
  <c r="R681" i="30"/>
  <c r="N681" i="30"/>
  <c r="R687" i="30"/>
  <c r="N687" i="30"/>
  <c r="H641" i="29"/>
  <c r="I641" i="29" s="1"/>
  <c r="N641" i="29"/>
  <c r="O641" i="29" s="1"/>
  <c r="P641" i="29"/>
  <c r="Q641" i="29" s="1"/>
  <c r="L641" i="29"/>
  <c r="M641" i="29" s="1"/>
  <c r="S661" i="29"/>
  <c r="E651" i="29"/>
  <c r="B651" i="29"/>
  <c r="S672" i="29"/>
  <c r="E662" i="29"/>
  <c r="B662" i="29"/>
  <c r="S668" i="29"/>
  <c r="E658" i="29"/>
  <c r="B658" i="29"/>
  <c r="L645" i="29"/>
  <c r="M645" i="29" s="1"/>
  <c r="H645" i="29"/>
  <c r="I645" i="29" s="1"/>
  <c r="P645" i="29"/>
  <c r="Q645" i="29" s="1"/>
  <c r="N645" i="29"/>
  <c r="O645" i="29" s="1"/>
  <c r="S664" i="29"/>
  <c r="E654" i="29"/>
  <c r="B654" i="29"/>
  <c r="P653" i="29"/>
  <c r="Q653" i="29" s="1"/>
  <c r="N653" i="29"/>
  <c r="O653" i="29" s="1"/>
  <c r="L653" i="29"/>
  <c r="M653" i="29" s="1"/>
  <c r="H653" i="29"/>
  <c r="I653" i="29" s="1"/>
  <c r="S657" i="29"/>
  <c r="E647" i="29"/>
  <c r="B647" i="29"/>
  <c r="L636" i="29"/>
  <c r="M636" i="29" s="1"/>
  <c r="H636" i="29"/>
  <c r="I636" i="29" s="1"/>
  <c r="P636" i="29"/>
  <c r="Q636" i="29" s="1"/>
  <c r="N636" i="29"/>
  <c r="O636" i="29" s="1"/>
  <c r="S669" i="29"/>
  <c r="E659" i="29"/>
  <c r="B659" i="29"/>
  <c r="H640" i="29"/>
  <c r="I640" i="29" s="1"/>
  <c r="P640" i="29"/>
  <c r="Q640" i="29" s="1"/>
  <c r="N640" i="29"/>
  <c r="O640" i="29" s="1"/>
  <c r="L640" i="29"/>
  <c r="M640" i="29" s="1"/>
  <c r="L652" i="29"/>
  <c r="M652" i="29" s="1"/>
  <c r="H652" i="29"/>
  <c r="I652" i="29" s="1"/>
  <c r="P652" i="29"/>
  <c r="Q652" i="29" s="1"/>
  <c r="N652" i="29"/>
  <c r="O652" i="29" s="1"/>
  <c r="N648" i="29"/>
  <c r="O648" i="29" s="1"/>
  <c r="L648" i="29"/>
  <c r="M648" i="29" s="1"/>
  <c r="K648" i="29"/>
  <c r="H648" i="29"/>
  <c r="I648" i="29" s="1"/>
  <c r="P648" i="29"/>
  <c r="Q648" i="29" s="1"/>
  <c r="S665" i="29"/>
  <c r="E655" i="29"/>
  <c r="B655" i="29"/>
  <c r="P644" i="29"/>
  <c r="Q644" i="29" s="1"/>
  <c r="N644" i="29"/>
  <c r="O644" i="29" s="1"/>
  <c r="L644" i="29"/>
  <c r="M644" i="29" s="1"/>
  <c r="H644" i="29"/>
  <c r="I644" i="29" s="1"/>
  <c r="K644" i="29"/>
  <c r="S673" i="29"/>
  <c r="E663" i="29"/>
  <c r="B663" i="29"/>
  <c r="P637" i="29"/>
  <c r="Q637" i="29" s="1"/>
  <c r="N637" i="29"/>
  <c r="O637" i="29" s="1"/>
  <c r="L637" i="29"/>
  <c r="M637" i="29" s="1"/>
  <c r="H637" i="29"/>
  <c r="I637" i="29" s="1"/>
  <c r="K637" i="29"/>
  <c r="S656" i="29"/>
  <c r="E646" i="29"/>
  <c r="B646" i="29"/>
  <c r="K649" i="29"/>
  <c r="H649" i="29"/>
  <c r="I649" i="29" s="1"/>
  <c r="P649" i="29"/>
  <c r="Q649" i="29" s="1"/>
  <c r="N649" i="29"/>
  <c r="O649" i="29" s="1"/>
  <c r="L649" i="29"/>
  <c r="M649" i="29" s="1"/>
  <c r="S660" i="29"/>
  <c r="E650" i="29"/>
  <c r="B650" i="29"/>
  <c r="F686" i="30"/>
  <c r="C686" i="30"/>
  <c r="F689" i="30"/>
  <c r="C689" i="30"/>
  <c r="F682" i="30"/>
  <c r="C682" i="30"/>
  <c r="F693" i="30"/>
  <c r="C693" i="30"/>
  <c r="F685" i="30"/>
  <c r="C685" i="30"/>
  <c r="F681" i="30"/>
  <c r="C681" i="30"/>
  <c r="F687" i="30"/>
  <c r="C687" i="30"/>
  <c r="F678" i="30"/>
  <c r="C678" i="30"/>
  <c r="F690" i="30"/>
  <c r="C690" i="30"/>
  <c r="F694" i="30"/>
  <c r="C694" i="30"/>
  <c r="B696" i="30"/>
  <c r="B688" i="30"/>
  <c r="B703" i="30"/>
  <c r="B699" i="30"/>
  <c r="B692" i="30"/>
  <c r="B695" i="30"/>
  <c r="B700" i="30"/>
  <c r="B691" i="30"/>
  <c r="B704" i="30"/>
  <c r="B697" i="30"/>
  <c r="AE409" i="28" l="1"/>
  <c r="W3398" i="30"/>
  <c r="V697" i="30"/>
  <c r="O697" i="30"/>
  <c r="H697" i="30"/>
  <c r="G697" i="30"/>
  <c r="V695" i="30"/>
  <c r="O695" i="30"/>
  <c r="H695" i="30"/>
  <c r="G695" i="30"/>
  <c r="V688" i="30"/>
  <c r="O688" i="30"/>
  <c r="G688" i="30"/>
  <c r="H688" i="30"/>
  <c r="V704" i="30"/>
  <c r="O704" i="30"/>
  <c r="G704" i="30"/>
  <c r="H704" i="30"/>
  <c r="V691" i="30"/>
  <c r="O691" i="30"/>
  <c r="H691" i="30"/>
  <c r="G691" i="30"/>
  <c r="V699" i="30"/>
  <c r="O699" i="30"/>
  <c r="G699" i="30"/>
  <c r="H699" i="30"/>
  <c r="V692" i="30"/>
  <c r="G692" i="30"/>
  <c r="H692" i="30"/>
  <c r="O692" i="30"/>
  <c r="V696" i="30"/>
  <c r="O696" i="30"/>
  <c r="G696" i="30"/>
  <c r="H696" i="30"/>
  <c r="V700" i="30"/>
  <c r="O700" i="30"/>
  <c r="G700" i="30"/>
  <c r="H700" i="30"/>
  <c r="V703" i="30"/>
  <c r="O703" i="30"/>
  <c r="H703" i="30"/>
  <c r="G703" i="30"/>
  <c r="J650" i="29"/>
  <c r="R650" i="29"/>
  <c r="J646" i="29"/>
  <c r="R646" i="29"/>
  <c r="J663" i="29"/>
  <c r="R663" i="29"/>
  <c r="J655" i="29"/>
  <c r="K655" i="29" s="1"/>
  <c r="R655" i="29"/>
  <c r="J651" i="29"/>
  <c r="K651" i="29" s="1"/>
  <c r="R651" i="29"/>
  <c r="J662" i="29"/>
  <c r="K662" i="29" s="1"/>
  <c r="R662" i="29"/>
  <c r="J659" i="29"/>
  <c r="K659" i="29" s="1"/>
  <c r="R659" i="29"/>
  <c r="J647" i="29"/>
  <c r="K647" i="29" s="1"/>
  <c r="R647" i="29"/>
  <c r="J654" i="29"/>
  <c r="K654" i="29" s="1"/>
  <c r="R654" i="29"/>
  <c r="J658" i="29"/>
  <c r="K658" i="29" s="1"/>
  <c r="R658" i="29"/>
  <c r="R695" i="30"/>
  <c r="N695" i="30"/>
  <c r="R688" i="30"/>
  <c r="N688" i="30"/>
  <c r="R691" i="30"/>
  <c r="N691" i="30"/>
  <c r="R699" i="30"/>
  <c r="N699" i="30"/>
  <c r="R704" i="30"/>
  <c r="N704" i="30"/>
  <c r="R692" i="30"/>
  <c r="N692" i="30"/>
  <c r="R696" i="30"/>
  <c r="N696" i="30"/>
  <c r="R697" i="30"/>
  <c r="N697" i="30"/>
  <c r="R700" i="30"/>
  <c r="N700" i="30"/>
  <c r="R703" i="30"/>
  <c r="N703" i="30"/>
  <c r="N651" i="29"/>
  <c r="O651" i="29" s="1"/>
  <c r="P651" i="29"/>
  <c r="Q651" i="29" s="1"/>
  <c r="L651" i="29"/>
  <c r="M651" i="29" s="1"/>
  <c r="H651" i="29"/>
  <c r="I651" i="29" s="1"/>
  <c r="S671" i="29"/>
  <c r="E661" i="29"/>
  <c r="B661" i="29"/>
  <c r="L655" i="29"/>
  <c r="M655" i="29" s="1"/>
  <c r="H655" i="29"/>
  <c r="I655" i="29" s="1"/>
  <c r="P655" i="29"/>
  <c r="Q655" i="29" s="1"/>
  <c r="N655" i="29"/>
  <c r="O655" i="29" s="1"/>
  <c r="H659" i="29"/>
  <c r="I659" i="29" s="1"/>
  <c r="P659" i="29"/>
  <c r="Q659" i="29" s="1"/>
  <c r="N659" i="29"/>
  <c r="O659" i="29" s="1"/>
  <c r="L659" i="29"/>
  <c r="M659" i="29" s="1"/>
  <c r="P647" i="29"/>
  <c r="Q647" i="29" s="1"/>
  <c r="N647" i="29"/>
  <c r="O647" i="29" s="1"/>
  <c r="L647" i="29"/>
  <c r="M647" i="29" s="1"/>
  <c r="H647" i="29"/>
  <c r="I647" i="29" s="1"/>
  <c r="N654" i="29"/>
  <c r="O654" i="29" s="1"/>
  <c r="H654" i="29"/>
  <c r="I654" i="29" s="1"/>
  <c r="P654" i="29"/>
  <c r="Q654" i="29" s="1"/>
  <c r="L654" i="29"/>
  <c r="M654" i="29" s="1"/>
  <c r="N658" i="29"/>
  <c r="O658" i="29" s="1"/>
  <c r="P658" i="29"/>
  <c r="Q658" i="29" s="1"/>
  <c r="L658" i="29"/>
  <c r="M658" i="29" s="1"/>
  <c r="H658" i="29"/>
  <c r="I658" i="29" s="1"/>
  <c r="L662" i="29"/>
  <c r="M662" i="29" s="1"/>
  <c r="H662" i="29"/>
  <c r="I662" i="29" s="1"/>
  <c r="N662" i="29"/>
  <c r="O662" i="29" s="1"/>
  <c r="P662" i="29"/>
  <c r="Q662" i="29" s="1"/>
  <c r="K650" i="29"/>
  <c r="H650" i="29"/>
  <c r="I650" i="29" s="1"/>
  <c r="N650" i="29"/>
  <c r="O650" i="29" s="1"/>
  <c r="L650" i="29"/>
  <c r="M650" i="29" s="1"/>
  <c r="P650" i="29"/>
  <c r="Q650" i="29" s="1"/>
  <c r="L646" i="29"/>
  <c r="M646" i="29" s="1"/>
  <c r="N646" i="29"/>
  <c r="O646" i="29" s="1"/>
  <c r="K646" i="29"/>
  <c r="H646" i="29"/>
  <c r="I646" i="29" s="1"/>
  <c r="P646" i="29"/>
  <c r="Q646" i="29" s="1"/>
  <c r="P663" i="29"/>
  <c r="Q663" i="29" s="1"/>
  <c r="N663" i="29"/>
  <c r="O663" i="29" s="1"/>
  <c r="L663" i="29"/>
  <c r="M663" i="29" s="1"/>
  <c r="K663" i="29"/>
  <c r="H663" i="29"/>
  <c r="I663" i="29" s="1"/>
  <c r="S670" i="29"/>
  <c r="E660" i="29"/>
  <c r="B660" i="29"/>
  <c r="S666" i="29"/>
  <c r="E656" i="29"/>
  <c r="B656" i="29"/>
  <c r="S683" i="29"/>
  <c r="E673" i="29"/>
  <c r="B673" i="29"/>
  <c r="S675" i="29"/>
  <c r="E665" i="29"/>
  <c r="B665" i="29"/>
  <c r="S679" i="29"/>
  <c r="E669" i="29"/>
  <c r="B669" i="29"/>
  <c r="S667" i="29"/>
  <c r="E657" i="29"/>
  <c r="B657" i="29"/>
  <c r="S674" i="29"/>
  <c r="E664" i="29"/>
  <c r="B664" i="29"/>
  <c r="S678" i="29"/>
  <c r="E668" i="29"/>
  <c r="B668" i="29"/>
  <c r="S682" i="29"/>
  <c r="E672" i="29"/>
  <c r="B672" i="29"/>
  <c r="F699" i="30"/>
  <c r="C699" i="30"/>
  <c r="F697" i="30"/>
  <c r="C697" i="30"/>
  <c r="F688" i="30"/>
  <c r="C688" i="30"/>
  <c r="F691" i="30"/>
  <c r="C691" i="30"/>
  <c r="F704" i="30"/>
  <c r="C704" i="30"/>
  <c r="F692" i="30"/>
  <c r="C692" i="30"/>
  <c r="F696" i="30"/>
  <c r="C696" i="30"/>
  <c r="F695" i="30"/>
  <c r="C695" i="30"/>
  <c r="F700" i="30"/>
  <c r="C700" i="30"/>
  <c r="F703" i="30"/>
  <c r="C703" i="30"/>
  <c r="B707" i="30"/>
  <c r="B701" i="30"/>
  <c r="B705" i="30"/>
  <c r="B709" i="30"/>
  <c r="B698" i="30"/>
  <c r="B714" i="30"/>
  <c r="B710" i="30"/>
  <c r="B702" i="30"/>
  <c r="B713" i="30"/>
  <c r="B706" i="30"/>
  <c r="AE410" i="28" l="1"/>
  <c r="W3408" i="30"/>
  <c r="V707" i="30"/>
  <c r="O707" i="30"/>
  <c r="H707" i="30"/>
  <c r="G707" i="30"/>
  <c r="V702" i="30"/>
  <c r="O702" i="30"/>
  <c r="H702" i="30"/>
  <c r="G702" i="30"/>
  <c r="V709" i="30"/>
  <c r="O709" i="30"/>
  <c r="H709" i="30"/>
  <c r="G709" i="30"/>
  <c r="V710" i="30"/>
  <c r="O710" i="30"/>
  <c r="H710" i="30"/>
  <c r="G710" i="30"/>
  <c r="V705" i="30"/>
  <c r="O705" i="30"/>
  <c r="H705" i="30"/>
  <c r="G705" i="30"/>
  <c r="V706" i="30"/>
  <c r="O706" i="30"/>
  <c r="H706" i="30"/>
  <c r="G706" i="30"/>
  <c r="V714" i="30"/>
  <c r="O714" i="30"/>
  <c r="H714" i="30"/>
  <c r="G714" i="30"/>
  <c r="V701" i="30"/>
  <c r="O701" i="30"/>
  <c r="H701" i="30"/>
  <c r="G701" i="30"/>
  <c r="V713" i="30"/>
  <c r="O713" i="30"/>
  <c r="H713" i="30"/>
  <c r="G713" i="30"/>
  <c r="V698" i="30"/>
  <c r="O698" i="30"/>
  <c r="H698" i="30"/>
  <c r="G698" i="30"/>
  <c r="J661" i="29"/>
  <c r="R661" i="29"/>
  <c r="J672" i="29"/>
  <c r="R672" i="29"/>
  <c r="J669" i="29"/>
  <c r="K669" i="29" s="1"/>
  <c r="R669" i="29"/>
  <c r="J660" i="29"/>
  <c r="K660" i="29" s="1"/>
  <c r="R660" i="29"/>
  <c r="J657" i="29"/>
  <c r="K657" i="29" s="1"/>
  <c r="R657" i="29"/>
  <c r="J656" i="29"/>
  <c r="K656" i="29" s="1"/>
  <c r="R656" i="29"/>
  <c r="J668" i="29"/>
  <c r="K668" i="29" s="1"/>
  <c r="R668" i="29"/>
  <c r="J665" i="29"/>
  <c r="K665" i="29" s="1"/>
  <c r="R665" i="29"/>
  <c r="J664" i="29"/>
  <c r="K664" i="29" s="1"/>
  <c r="R664" i="29"/>
  <c r="J673" i="29"/>
  <c r="R673" i="29"/>
  <c r="R702" i="30"/>
  <c r="N702" i="30"/>
  <c r="R709" i="30"/>
  <c r="N709" i="30"/>
  <c r="R706" i="30"/>
  <c r="N706" i="30"/>
  <c r="R714" i="30"/>
  <c r="N714" i="30"/>
  <c r="R701" i="30"/>
  <c r="N701" i="30"/>
  <c r="R710" i="30"/>
  <c r="N710" i="30"/>
  <c r="R705" i="30"/>
  <c r="N705" i="30"/>
  <c r="R713" i="30"/>
  <c r="N713" i="30"/>
  <c r="R698" i="30"/>
  <c r="N698" i="30"/>
  <c r="R707" i="30"/>
  <c r="N707" i="30"/>
  <c r="K661" i="29"/>
  <c r="H661" i="29"/>
  <c r="I661" i="29" s="1"/>
  <c r="P661" i="29"/>
  <c r="Q661" i="29" s="1"/>
  <c r="L661" i="29"/>
  <c r="M661" i="29" s="1"/>
  <c r="N661" i="29"/>
  <c r="O661" i="29" s="1"/>
  <c r="S681" i="29"/>
  <c r="E671" i="29"/>
  <c r="B671" i="29"/>
  <c r="S677" i="29"/>
  <c r="E667" i="29"/>
  <c r="B667" i="29"/>
  <c r="S693" i="29"/>
  <c r="E683" i="29"/>
  <c r="B683" i="29"/>
  <c r="P660" i="29"/>
  <c r="Q660" i="29" s="1"/>
  <c r="N660" i="29"/>
  <c r="O660" i="29" s="1"/>
  <c r="L660" i="29"/>
  <c r="M660" i="29" s="1"/>
  <c r="H660" i="29"/>
  <c r="I660" i="29" s="1"/>
  <c r="K672" i="29"/>
  <c r="H672" i="29"/>
  <c r="I672" i="29" s="1"/>
  <c r="P672" i="29"/>
  <c r="Q672" i="29" s="1"/>
  <c r="N672" i="29"/>
  <c r="O672" i="29" s="1"/>
  <c r="L672" i="29"/>
  <c r="M672" i="29" s="1"/>
  <c r="S684" i="29"/>
  <c r="E674" i="29"/>
  <c r="B674" i="29"/>
  <c r="P669" i="29"/>
  <c r="Q669" i="29" s="1"/>
  <c r="N669" i="29"/>
  <c r="O669" i="29" s="1"/>
  <c r="L669" i="29"/>
  <c r="M669" i="29" s="1"/>
  <c r="H669" i="29"/>
  <c r="I669" i="29" s="1"/>
  <c r="S685" i="29"/>
  <c r="E675" i="29"/>
  <c r="B675" i="29"/>
  <c r="H656" i="29"/>
  <c r="I656" i="29" s="1"/>
  <c r="P656" i="29"/>
  <c r="Q656" i="29" s="1"/>
  <c r="N656" i="29"/>
  <c r="O656" i="29" s="1"/>
  <c r="L656" i="29"/>
  <c r="M656" i="29" s="1"/>
  <c r="N664" i="29"/>
  <c r="O664" i="29" s="1"/>
  <c r="L664" i="29"/>
  <c r="M664" i="29" s="1"/>
  <c r="H664" i="29"/>
  <c r="I664" i="29" s="1"/>
  <c r="P664" i="29"/>
  <c r="Q664" i="29" s="1"/>
  <c r="S688" i="29"/>
  <c r="E678" i="29"/>
  <c r="B678" i="29"/>
  <c r="N657" i="29"/>
  <c r="O657" i="29" s="1"/>
  <c r="L657" i="29"/>
  <c r="M657" i="29" s="1"/>
  <c r="H657" i="29"/>
  <c r="I657" i="29" s="1"/>
  <c r="P657" i="29"/>
  <c r="Q657" i="29" s="1"/>
  <c r="N673" i="29"/>
  <c r="O673" i="29" s="1"/>
  <c r="L673" i="29"/>
  <c r="M673" i="29" s="1"/>
  <c r="K673" i="29"/>
  <c r="H673" i="29"/>
  <c r="I673" i="29" s="1"/>
  <c r="P673" i="29"/>
  <c r="Q673" i="29" s="1"/>
  <c r="S680" i="29"/>
  <c r="E670" i="29"/>
  <c r="B670" i="29"/>
  <c r="S692" i="29"/>
  <c r="E682" i="29"/>
  <c r="B682" i="29"/>
  <c r="S689" i="29"/>
  <c r="E679" i="29"/>
  <c r="B679" i="29"/>
  <c r="H665" i="29"/>
  <c r="I665" i="29" s="1"/>
  <c r="P665" i="29"/>
  <c r="Q665" i="29" s="1"/>
  <c r="N665" i="29"/>
  <c r="O665" i="29" s="1"/>
  <c r="L665" i="29"/>
  <c r="M665" i="29" s="1"/>
  <c r="S676" i="29"/>
  <c r="E666" i="29"/>
  <c r="B666" i="29"/>
  <c r="L668" i="29"/>
  <c r="M668" i="29" s="1"/>
  <c r="H668" i="29"/>
  <c r="I668" i="29" s="1"/>
  <c r="P668" i="29"/>
  <c r="Q668" i="29" s="1"/>
  <c r="N668" i="29"/>
  <c r="O668" i="29" s="1"/>
  <c r="F706" i="30"/>
  <c r="C706" i="30"/>
  <c r="F709" i="30"/>
  <c r="C709" i="30"/>
  <c r="F714" i="30"/>
  <c r="C714" i="30"/>
  <c r="F701" i="30"/>
  <c r="C701" i="30"/>
  <c r="F702" i="30"/>
  <c r="C702" i="30"/>
  <c r="F710" i="30"/>
  <c r="C710" i="30"/>
  <c r="F705" i="30"/>
  <c r="C705" i="30"/>
  <c r="F713" i="30"/>
  <c r="C713" i="30"/>
  <c r="F698" i="30"/>
  <c r="C698" i="30"/>
  <c r="F707" i="30"/>
  <c r="C707" i="30"/>
  <c r="B716" i="30"/>
  <c r="B712" i="30"/>
  <c r="B724" i="30"/>
  <c r="B719" i="30"/>
  <c r="B711" i="30"/>
  <c r="B723" i="30"/>
  <c r="B720" i="30"/>
  <c r="B708" i="30"/>
  <c r="B715" i="30"/>
  <c r="B717" i="30"/>
  <c r="AE411" i="28" l="1"/>
  <c r="W3418" i="30"/>
  <c r="V717" i="30"/>
  <c r="O717" i="30"/>
  <c r="H717" i="30"/>
  <c r="G717" i="30"/>
  <c r="V723" i="30"/>
  <c r="O723" i="30"/>
  <c r="H723" i="30"/>
  <c r="G723" i="30"/>
  <c r="V712" i="30"/>
  <c r="O712" i="30"/>
  <c r="G712" i="30"/>
  <c r="H712" i="30"/>
  <c r="V720" i="30"/>
  <c r="O720" i="30"/>
  <c r="G720" i="30"/>
  <c r="H720" i="30"/>
  <c r="V724" i="30"/>
  <c r="G724" i="30"/>
  <c r="O724" i="30"/>
  <c r="H724" i="30"/>
  <c r="V715" i="30"/>
  <c r="O715" i="30"/>
  <c r="G715" i="30"/>
  <c r="H715" i="30"/>
  <c r="V711" i="30"/>
  <c r="O711" i="30"/>
  <c r="H711" i="30"/>
  <c r="G711" i="30"/>
  <c r="V716" i="30"/>
  <c r="O716" i="30"/>
  <c r="G716" i="30"/>
  <c r="H716" i="30"/>
  <c r="V708" i="30"/>
  <c r="O708" i="30"/>
  <c r="G708" i="30"/>
  <c r="H708" i="30"/>
  <c r="V719" i="30"/>
  <c r="O719" i="30"/>
  <c r="H719" i="30"/>
  <c r="G719" i="30"/>
  <c r="J682" i="29"/>
  <c r="K682" i="29" s="1"/>
  <c r="R682" i="29"/>
  <c r="J678" i="29"/>
  <c r="K678" i="29" s="1"/>
  <c r="R678" i="29"/>
  <c r="J671" i="29"/>
  <c r="K671" i="29" s="1"/>
  <c r="R671" i="29"/>
  <c r="J670" i="29"/>
  <c r="K670" i="29" s="1"/>
  <c r="R670" i="29"/>
  <c r="J679" i="29"/>
  <c r="R679" i="29"/>
  <c r="J675" i="29"/>
  <c r="R675" i="29"/>
  <c r="J674" i="29"/>
  <c r="K674" i="29" s="1"/>
  <c r="R674" i="29"/>
  <c r="J667" i="29"/>
  <c r="K667" i="29" s="1"/>
  <c r="R667" i="29"/>
  <c r="J666" i="29"/>
  <c r="K666" i="29" s="1"/>
  <c r="R666" i="29"/>
  <c r="J683" i="29"/>
  <c r="K683" i="29" s="1"/>
  <c r="R683" i="29"/>
  <c r="R711" i="30"/>
  <c r="N711" i="30"/>
  <c r="R717" i="30"/>
  <c r="N717" i="30"/>
  <c r="R723" i="30"/>
  <c r="N723" i="30"/>
  <c r="R712" i="30"/>
  <c r="N712" i="30"/>
  <c r="R720" i="30"/>
  <c r="N720" i="30"/>
  <c r="R708" i="30"/>
  <c r="N708" i="30"/>
  <c r="R719" i="30"/>
  <c r="N719" i="30"/>
  <c r="R716" i="30"/>
  <c r="N716" i="30"/>
  <c r="R715" i="30"/>
  <c r="N715" i="30"/>
  <c r="R724" i="30"/>
  <c r="N724" i="30"/>
  <c r="P671" i="29"/>
  <c r="Q671" i="29" s="1"/>
  <c r="H671" i="29"/>
  <c r="I671" i="29" s="1"/>
  <c r="L671" i="29"/>
  <c r="M671" i="29" s="1"/>
  <c r="N671" i="29"/>
  <c r="O671" i="29" s="1"/>
  <c r="B681" i="29"/>
  <c r="S691" i="29"/>
  <c r="E681" i="29"/>
  <c r="H682" i="29"/>
  <c r="I682" i="29" s="1"/>
  <c r="L682" i="29"/>
  <c r="M682" i="29" s="1"/>
  <c r="N682" i="29"/>
  <c r="O682" i="29" s="1"/>
  <c r="P682" i="29"/>
  <c r="Q682" i="29" s="1"/>
  <c r="N674" i="29"/>
  <c r="O674" i="29" s="1"/>
  <c r="P674" i="29"/>
  <c r="Q674" i="29" s="1"/>
  <c r="L674" i="29"/>
  <c r="M674" i="29" s="1"/>
  <c r="H674" i="29"/>
  <c r="I674" i="29" s="1"/>
  <c r="H666" i="29"/>
  <c r="I666" i="29" s="1"/>
  <c r="L666" i="29"/>
  <c r="M666" i="29" s="1"/>
  <c r="N666" i="29"/>
  <c r="O666" i="29" s="1"/>
  <c r="P666" i="29"/>
  <c r="Q666" i="29" s="1"/>
  <c r="S698" i="29"/>
  <c r="E688" i="29"/>
  <c r="B688" i="29"/>
  <c r="N683" i="29"/>
  <c r="O683" i="29" s="1"/>
  <c r="L683" i="29"/>
  <c r="M683" i="29" s="1"/>
  <c r="H683" i="29"/>
  <c r="I683" i="29" s="1"/>
  <c r="P683" i="29"/>
  <c r="Q683" i="29" s="1"/>
  <c r="N667" i="29"/>
  <c r="O667" i="29" s="1"/>
  <c r="L667" i="29"/>
  <c r="M667" i="29" s="1"/>
  <c r="H667" i="29"/>
  <c r="I667" i="29" s="1"/>
  <c r="P667" i="29"/>
  <c r="Q667" i="29" s="1"/>
  <c r="K675" i="29"/>
  <c r="H675" i="29"/>
  <c r="I675" i="29" s="1"/>
  <c r="P675" i="29"/>
  <c r="Q675" i="29" s="1"/>
  <c r="N675" i="29"/>
  <c r="O675" i="29" s="1"/>
  <c r="L675" i="29"/>
  <c r="M675" i="29" s="1"/>
  <c r="S695" i="29"/>
  <c r="E685" i="29"/>
  <c r="B685" i="29"/>
  <c r="S694" i="29"/>
  <c r="E684" i="29"/>
  <c r="B684" i="29"/>
  <c r="P679" i="29"/>
  <c r="Q679" i="29" s="1"/>
  <c r="N679" i="29"/>
  <c r="O679" i="29" s="1"/>
  <c r="L679" i="29"/>
  <c r="M679" i="29" s="1"/>
  <c r="K679" i="29"/>
  <c r="H679" i="29"/>
  <c r="I679" i="29" s="1"/>
  <c r="S690" i="29"/>
  <c r="E680" i="29"/>
  <c r="B680" i="29"/>
  <c r="S702" i="29"/>
  <c r="E692" i="29"/>
  <c r="B692" i="29"/>
  <c r="S686" i="29"/>
  <c r="E676" i="29"/>
  <c r="B676" i="29"/>
  <c r="S699" i="29"/>
  <c r="E689" i="29"/>
  <c r="B689" i="29"/>
  <c r="N670" i="29"/>
  <c r="O670" i="29" s="1"/>
  <c r="P670" i="29"/>
  <c r="Q670" i="29" s="1"/>
  <c r="H670" i="29"/>
  <c r="I670" i="29" s="1"/>
  <c r="L670" i="29"/>
  <c r="M670" i="29" s="1"/>
  <c r="L678" i="29"/>
  <c r="M678" i="29" s="1"/>
  <c r="H678" i="29"/>
  <c r="I678" i="29" s="1"/>
  <c r="N678" i="29"/>
  <c r="O678" i="29" s="1"/>
  <c r="P678" i="29"/>
  <c r="Q678" i="29" s="1"/>
  <c r="S703" i="29"/>
  <c r="E693" i="29"/>
  <c r="B693" i="29"/>
  <c r="S687" i="29"/>
  <c r="E677" i="29"/>
  <c r="B677" i="29"/>
  <c r="F719" i="30"/>
  <c r="C719" i="30"/>
  <c r="F723" i="30"/>
  <c r="C723" i="30"/>
  <c r="F712" i="30"/>
  <c r="C712" i="30"/>
  <c r="F717" i="30"/>
  <c r="C717" i="30"/>
  <c r="F715" i="30"/>
  <c r="C715" i="30"/>
  <c r="F711" i="30"/>
  <c r="C711" i="30"/>
  <c r="F716" i="30"/>
  <c r="C716" i="30"/>
  <c r="F708" i="30"/>
  <c r="C708" i="30"/>
  <c r="F720" i="30"/>
  <c r="C720" i="30"/>
  <c r="F724" i="30"/>
  <c r="C724" i="30"/>
  <c r="B727" i="30"/>
  <c r="B718" i="30"/>
  <c r="B733" i="30"/>
  <c r="B729" i="30"/>
  <c r="B722" i="30"/>
  <c r="B725" i="30"/>
  <c r="B730" i="30"/>
  <c r="B721" i="30"/>
  <c r="B734" i="30"/>
  <c r="B726" i="30"/>
  <c r="AE412" i="28" l="1"/>
  <c r="W3428" i="30"/>
  <c r="V725" i="30"/>
  <c r="O725" i="30"/>
  <c r="H725" i="30"/>
  <c r="G725" i="30"/>
  <c r="V734" i="30"/>
  <c r="O734" i="30"/>
  <c r="H734" i="30"/>
  <c r="G734" i="30"/>
  <c r="V722" i="30"/>
  <c r="O722" i="30"/>
  <c r="H722" i="30"/>
  <c r="G722" i="30"/>
  <c r="V727" i="30"/>
  <c r="O727" i="30"/>
  <c r="H727" i="30"/>
  <c r="G727" i="30"/>
  <c r="V721" i="30"/>
  <c r="O721" i="30"/>
  <c r="H721" i="30"/>
  <c r="G721" i="30"/>
  <c r="V729" i="30"/>
  <c r="O729" i="30"/>
  <c r="H729" i="30"/>
  <c r="G729" i="30"/>
  <c r="V733" i="30"/>
  <c r="O733" i="30"/>
  <c r="H733" i="30"/>
  <c r="G733" i="30"/>
  <c r="V730" i="30"/>
  <c r="O730" i="30"/>
  <c r="H730" i="30"/>
  <c r="G730" i="30"/>
  <c r="V726" i="30"/>
  <c r="O726" i="30"/>
  <c r="H726" i="30"/>
  <c r="G726" i="30"/>
  <c r="V718" i="30"/>
  <c r="O718" i="30"/>
  <c r="H718" i="30"/>
  <c r="G718" i="30"/>
  <c r="J676" i="29"/>
  <c r="K676" i="29" s="1"/>
  <c r="R676" i="29"/>
  <c r="J693" i="29"/>
  <c r="K693" i="29" s="1"/>
  <c r="R693" i="29"/>
  <c r="J677" i="29"/>
  <c r="K677" i="29" s="1"/>
  <c r="R677" i="29"/>
  <c r="J689" i="29"/>
  <c r="K689" i="29" s="1"/>
  <c r="R689" i="29"/>
  <c r="J685" i="29"/>
  <c r="K685" i="29" s="1"/>
  <c r="R685" i="29"/>
  <c r="J680" i="29"/>
  <c r="K680" i="29" s="1"/>
  <c r="R680" i="29"/>
  <c r="J684" i="29"/>
  <c r="K684" i="29" s="1"/>
  <c r="R684" i="29"/>
  <c r="J692" i="29"/>
  <c r="K692" i="29" s="1"/>
  <c r="R692" i="29"/>
  <c r="J688" i="29"/>
  <c r="K688" i="29" s="1"/>
  <c r="R688" i="29"/>
  <c r="J681" i="29"/>
  <c r="K681" i="29" s="1"/>
  <c r="R681" i="29"/>
  <c r="R733" i="30"/>
  <c r="N733" i="30"/>
  <c r="R726" i="30"/>
  <c r="N726" i="30"/>
  <c r="R725" i="30"/>
  <c r="N725" i="30"/>
  <c r="R718" i="30"/>
  <c r="N718" i="30"/>
  <c r="R730" i="30"/>
  <c r="N730" i="30"/>
  <c r="R727" i="30"/>
  <c r="N727" i="30"/>
  <c r="R721" i="30"/>
  <c r="N721" i="30"/>
  <c r="R729" i="30"/>
  <c r="N729" i="30"/>
  <c r="R734" i="30"/>
  <c r="N734" i="30"/>
  <c r="R722" i="30"/>
  <c r="N722" i="30"/>
  <c r="B691" i="29"/>
  <c r="S701" i="29"/>
  <c r="E691" i="29"/>
  <c r="H681" i="29"/>
  <c r="I681" i="29" s="1"/>
  <c r="P681" i="29"/>
  <c r="Q681" i="29" s="1"/>
  <c r="N681" i="29"/>
  <c r="O681" i="29" s="1"/>
  <c r="L681" i="29"/>
  <c r="M681" i="29" s="1"/>
  <c r="P676" i="29"/>
  <c r="Q676" i="29" s="1"/>
  <c r="N676" i="29"/>
  <c r="O676" i="29" s="1"/>
  <c r="L676" i="29"/>
  <c r="M676" i="29" s="1"/>
  <c r="H676" i="29"/>
  <c r="I676" i="29" s="1"/>
  <c r="S700" i="29"/>
  <c r="E690" i="29"/>
  <c r="B690" i="29"/>
  <c r="S704" i="29"/>
  <c r="E694" i="29"/>
  <c r="B694" i="29"/>
  <c r="N689" i="29"/>
  <c r="O689" i="29" s="1"/>
  <c r="L689" i="29"/>
  <c r="M689" i="29" s="1"/>
  <c r="H689" i="29"/>
  <c r="I689" i="29" s="1"/>
  <c r="P689" i="29"/>
  <c r="Q689" i="29" s="1"/>
  <c r="S712" i="29"/>
  <c r="E702" i="29"/>
  <c r="B702" i="29"/>
  <c r="P685" i="29"/>
  <c r="Q685" i="29" s="1"/>
  <c r="N685" i="29"/>
  <c r="O685" i="29" s="1"/>
  <c r="L685" i="29"/>
  <c r="M685" i="29" s="1"/>
  <c r="H685" i="29"/>
  <c r="I685" i="29" s="1"/>
  <c r="S708" i="29"/>
  <c r="E698" i="29"/>
  <c r="B698" i="29"/>
  <c r="S697" i="29"/>
  <c r="E687" i="29"/>
  <c r="B687" i="29"/>
  <c r="S696" i="29"/>
  <c r="E686" i="29"/>
  <c r="B686" i="29"/>
  <c r="N680" i="29"/>
  <c r="O680" i="29" s="1"/>
  <c r="L680" i="29"/>
  <c r="M680" i="29" s="1"/>
  <c r="H680" i="29"/>
  <c r="I680" i="29" s="1"/>
  <c r="P680" i="29"/>
  <c r="Q680" i="29" s="1"/>
  <c r="L684" i="29"/>
  <c r="M684" i="29" s="1"/>
  <c r="H684" i="29"/>
  <c r="I684" i="29" s="1"/>
  <c r="P684" i="29"/>
  <c r="Q684" i="29" s="1"/>
  <c r="N684" i="29"/>
  <c r="O684" i="29" s="1"/>
  <c r="L677" i="29"/>
  <c r="M677" i="29" s="1"/>
  <c r="H677" i="29"/>
  <c r="I677" i="29" s="1"/>
  <c r="P677" i="29"/>
  <c r="Q677" i="29" s="1"/>
  <c r="N677" i="29"/>
  <c r="O677" i="29" s="1"/>
  <c r="S713" i="29"/>
  <c r="E703" i="29"/>
  <c r="B703" i="29"/>
  <c r="L693" i="29"/>
  <c r="M693" i="29" s="1"/>
  <c r="H693" i="29"/>
  <c r="I693" i="29" s="1"/>
  <c r="P693" i="29"/>
  <c r="Q693" i="29" s="1"/>
  <c r="N693" i="29"/>
  <c r="O693" i="29" s="1"/>
  <c r="S709" i="29"/>
  <c r="E699" i="29"/>
  <c r="B699" i="29"/>
  <c r="P692" i="29"/>
  <c r="Q692" i="29" s="1"/>
  <c r="N692" i="29"/>
  <c r="O692" i="29" s="1"/>
  <c r="L692" i="29"/>
  <c r="M692" i="29" s="1"/>
  <c r="H692" i="29"/>
  <c r="I692" i="29" s="1"/>
  <c r="S705" i="29"/>
  <c r="E695" i="29"/>
  <c r="B695" i="29"/>
  <c r="H688" i="29"/>
  <c r="I688" i="29" s="1"/>
  <c r="P688" i="29"/>
  <c r="Q688" i="29" s="1"/>
  <c r="N688" i="29"/>
  <c r="O688" i="29" s="1"/>
  <c r="L688" i="29"/>
  <c r="M688" i="29" s="1"/>
  <c r="F725" i="30"/>
  <c r="C725" i="30"/>
  <c r="F726" i="30"/>
  <c r="C726" i="30"/>
  <c r="F729" i="30"/>
  <c r="C729" i="30"/>
  <c r="F734" i="30"/>
  <c r="C734" i="30"/>
  <c r="F722" i="30"/>
  <c r="C722" i="30"/>
  <c r="F727" i="30"/>
  <c r="C727" i="30"/>
  <c r="F721" i="30"/>
  <c r="C721" i="30"/>
  <c r="F718" i="30"/>
  <c r="C718" i="30"/>
  <c r="F730" i="30"/>
  <c r="C730" i="30"/>
  <c r="F733" i="30"/>
  <c r="C733" i="30"/>
  <c r="B736" i="30"/>
  <c r="B731" i="30"/>
  <c r="B735" i="30"/>
  <c r="B739" i="30"/>
  <c r="B728" i="30"/>
  <c r="B744" i="30"/>
  <c r="B740" i="30"/>
  <c r="B732" i="30"/>
  <c r="B743" i="30"/>
  <c r="B737" i="30"/>
  <c r="AE413" i="28" l="1"/>
  <c r="W3438" i="30"/>
  <c r="V735" i="30"/>
  <c r="O735" i="30"/>
  <c r="H735" i="30"/>
  <c r="G735" i="30"/>
  <c r="V737" i="30"/>
  <c r="O737" i="30"/>
  <c r="H737" i="30"/>
  <c r="G737" i="30"/>
  <c r="V744" i="30"/>
  <c r="O744" i="30"/>
  <c r="G744" i="30"/>
  <c r="H744" i="30"/>
  <c r="V731" i="30"/>
  <c r="O731" i="30"/>
  <c r="H731" i="30"/>
  <c r="G731" i="30"/>
  <c r="V743" i="30"/>
  <c r="O743" i="30"/>
  <c r="H743" i="30"/>
  <c r="G743" i="30"/>
  <c r="V728" i="30"/>
  <c r="O728" i="30"/>
  <c r="G728" i="30"/>
  <c r="H728" i="30"/>
  <c r="V736" i="30"/>
  <c r="O736" i="30"/>
  <c r="G736" i="30"/>
  <c r="H736" i="30"/>
  <c r="V732" i="30"/>
  <c r="O732" i="30"/>
  <c r="G732" i="30"/>
  <c r="H732" i="30"/>
  <c r="V739" i="30"/>
  <c r="O739" i="30"/>
  <c r="H739" i="30"/>
  <c r="G739" i="30"/>
  <c r="V740" i="30"/>
  <c r="O740" i="30"/>
  <c r="G740" i="30"/>
  <c r="H740" i="30"/>
  <c r="J690" i="29"/>
  <c r="R690" i="29"/>
  <c r="J703" i="29"/>
  <c r="K703" i="29" s="1"/>
  <c r="R703" i="29"/>
  <c r="J698" i="29"/>
  <c r="K698" i="29" s="1"/>
  <c r="R698" i="29"/>
  <c r="J702" i="29"/>
  <c r="R702" i="29"/>
  <c r="J694" i="29"/>
  <c r="K694" i="29" s="1"/>
  <c r="R694" i="29"/>
  <c r="J695" i="29"/>
  <c r="R695" i="29"/>
  <c r="J699" i="29"/>
  <c r="K699" i="29" s="1"/>
  <c r="R699" i="29"/>
  <c r="J687" i="29"/>
  <c r="K687" i="29" s="1"/>
  <c r="R687" i="29"/>
  <c r="J686" i="29"/>
  <c r="K686" i="29" s="1"/>
  <c r="R686" i="29"/>
  <c r="J691" i="29"/>
  <c r="K691" i="29" s="1"/>
  <c r="R691" i="29"/>
  <c r="R744" i="30"/>
  <c r="N744" i="30"/>
  <c r="R731" i="30"/>
  <c r="N731" i="30"/>
  <c r="R732" i="30"/>
  <c r="N732" i="30"/>
  <c r="R739" i="30"/>
  <c r="N739" i="30"/>
  <c r="R743" i="30"/>
  <c r="N743" i="30"/>
  <c r="R728" i="30"/>
  <c r="N728" i="30"/>
  <c r="R736" i="30"/>
  <c r="N736" i="30"/>
  <c r="R737" i="30"/>
  <c r="N737" i="30"/>
  <c r="R740" i="30"/>
  <c r="N740" i="30"/>
  <c r="R735" i="30"/>
  <c r="N735" i="30"/>
  <c r="E701" i="29"/>
  <c r="B701" i="29"/>
  <c r="S711" i="29"/>
  <c r="L691" i="29"/>
  <c r="M691" i="29" s="1"/>
  <c r="H691" i="29"/>
  <c r="I691" i="29" s="1"/>
  <c r="P691" i="29"/>
  <c r="Q691" i="29" s="1"/>
  <c r="N691" i="29"/>
  <c r="O691" i="29" s="1"/>
  <c r="N686" i="29"/>
  <c r="O686" i="29" s="1"/>
  <c r="P686" i="29"/>
  <c r="Q686" i="29" s="1"/>
  <c r="H686" i="29"/>
  <c r="I686" i="29" s="1"/>
  <c r="L686" i="29"/>
  <c r="M686" i="29" s="1"/>
  <c r="S718" i="29"/>
  <c r="E708" i="29"/>
  <c r="B708" i="29"/>
  <c r="S722" i="29"/>
  <c r="E712" i="29"/>
  <c r="B712" i="29"/>
  <c r="N690" i="29"/>
  <c r="O690" i="29" s="1"/>
  <c r="L690" i="29"/>
  <c r="M690" i="29" s="1"/>
  <c r="P690" i="29"/>
  <c r="Q690" i="29" s="1"/>
  <c r="K690" i="29"/>
  <c r="H690" i="29"/>
  <c r="I690" i="29" s="1"/>
  <c r="P695" i="29"/>
  <c r="Q695" i="29" s="1"/>
  <c r="N695" i="29"/>
  <c r="O695" i="29" s="1"/>
  <c r="L695" i="29"/>
  <c r="M695" i="29" s="1"/>
  <c r="H695" i="29"/>
  <c r="I695" i="29" s="1"/>
  <c r="K695" i="29"/>
  <c r="L703" i="29"/>
  <c r="M703" i="29" s="1"/>
  <c r="H703" i="29"/>
  <c r="I703" i="29" s="1"/>
  <c r="P703" i="29"/>
  <c r="Q703" i="29" s="1"/>
  <c r="N703" i="29"/>
  <c r="O703" i="29" s="1"/>
  <c r="S707" i="29"/>
  <c r="E697" i="29"/>
  <c r="B697" i="29"/>
  <c r="L694" i="29"/>
  <c r="M694" i="29" s="1"/>
  <c r="N694" i="29"/>
  <c r="O694" i="29" s="1"/>
  <c r="H694" i="29"/>
  <c r="I694" i="29" s="1"/>
  <c r="P694" i="29"/>
  <c r="Q694" i="29" s="1"/>
  <c r="N699" i="29"/>
  <c r="O699" i="29" s="1"/>
  <c r="L699" i="29"/>
  <c r="M699" i="29" s="1"/>
  <c r="H699" i="29"/>
  <c r="I699" i="29" s="1"/>
  <c r="P699" i="29"/>
  <c r="Q699" i="29" s="1"/>
  <c r="S706" i="29"/>
  <c r="E696" i="29"/>
  <c r="B696" i="29"/>
  <c r="H698" i="29"/>
  <c r="I698" i="29" s="1"/>
  <c r="N698" i="29"/>
  <c r="O698" i="29" s="1"/>
  <c r="L698" i="29"/>
  <c r="M698" i="29" s="1"/>
  <c r="P698" i="29"/>
  <c r="Q698" i="29" s="1"/>
  <c r="N702" i="29"/>
  <c r="O702" i="29" s="1"/>
  <c r="K702" i="29"/>
  <c r="P702" i="29"/>
  <c r="Q702" i="29" s="1"/>
  <c r="H702" i="29"/>
  <c r="I702" i="29" s="1"/>
  <c r="L702" i="29"/>
  <c r="M702" i="29" s="1"/>
  <c r="S710" i="29"/>
  <c r="E700" i="29"/>
  <c r="B700" i="29"/>
  <c r="S715" i="29"/>
  <c r="E705" i="29"/>
  <c r="B705" i="29"/>
  <c r="S719" i="29"/>
  <c r="E709" i="29"/>
  <c r="B709" i="29"/>
  <c r="S723" i="29"/>
  <c r="E713" i="29"/>
  <c r="B713" i="29"/>
  <c r="L687" i="29"/>
  <c r="M687" i="29" s="1"/>
  <c r="H687" i="29"/>
  <c r="I687" i="29" s="1"/>
  <c r="P687" i="29"/>
  <c r="Q687" i="29" s="1"/>
  <c r="N687" i="29"/>
  <c r="O687" i="29" s="1"/>
  <c r="S714" i="29"/>
  <c r="E704" i="29"/>
  <c r="B704" i="29"/>
  <c r="F732" i="30"/>
  <c r="C732" i="30"/>
  <c r="F731" i="30"/>
  <c r="C731" i="30"/>
  <c r="F737" i="30"/>
  <c r="C737" i="30"/>
  <c r="F739" i="30"/>
  <c r="C739" i="30"/>
  <c r="F740" i="30"/>
  <c r="C740" i="30"/>
  <c r="F735" i="30"/>
  <c r="C735" i="30"/>
  <c r="F744" i="30"/>
  <c r="C744" i="30"/>
  <c r="F743" i="30"/>
  <c r="C743" i="30"/>
  <c r="F728" i="30"/>
  <c r="C728" i="30"/>
  <c r="F736" i="30"/>
  <c r="C736" i="30"/>
  <c r="B747" i="30"/>
  <c r="B742" i="30"/>
  <c r="B754" i="30"/>
  <c r="B749" i="30"/>
  <c r="B741" i="30"/>
  <c r="B753" i="30"/>
  <c r="B750" i="30"/>
  <c r="B738" i="30"/>
  <c r="B745" i="30"/>
  <c r="B746" i="30"/>
  <c r="AE414" i="28" l="1"/>
  <c r="W3448" i="30"/>
  <c r="V750" i="30"/>
  <c r="O750" i="30"/>
  <c r="H750" i="30"/>
  <c r="G750" i="30"/>
  <c r="V754" i="30"/>
  <c r="O754" i="30"/>
  <c r="H754" i="30"/>
  <c r="G754" i="30"/>
  <c r="V746" i="30"/>
  <c r="O746" i="30"/>
  <c r="H746" i="30"/>
  <c r="G746" i="30"/>
  <c r="V742" i="30"/>
  <c r="O742" i="30"/>
  <c r="H742" i="30"/>
  <c r="G742" i="30"/>
  <c r="V745" i="30"/>
  <c r="O745" i="30"/>
  <c r="H745" i="30"/>
  <c r="G745" i="30"/>
  <c r="V741" i="30"/>
  <c r="O741" i="30"/>
  <c r="H741" i="30"/>
  <c r="G741" i="30"/>
  <c r="V747" i="30"/>
  <c r="O747" i="30"/>
  <c r="G747" i="30"/>
  <c r="H747" i="30"/>
  <c r="V753" i="30"/>
  <c r="O753" i="30"/>
  <c r="H753" i="30"/>
  <c r="G753" i="30"/>
  <c r="V738" i="30"/>
  <c r="O738" i="30"/>
  <c r="H738" i="30"/>
  <c r="G738" i="30"/>
  <c r="V749" i="30"/>
  <c r="O749" i="30"/>
  <c r="H749" i="30"/>
  <c r="G749" i="30"/>
  <c r="J704" i="29"/>
  <c r="K704" i="29" s="1"/>
  <c r="R704" i="29"/>
  <c r="J713" i="29"/>
  <c r="K713" i="29" s="1"/>
  <c r="R713" i="29"/>
  <c r="J708" i="29"/>
  <c r="K708" i="29" s="1"/>
  <c r="R708" i="29"/>
  <c r="J709" i="29"/>
  <c r="K709" i="29" s="1"/>
  <c r="R709" i="29"/>
  <c r="J700" i="29"/>
  <c r="K700" i="29" s="1"/>
  <c r="R700" i="29"/>
  <c r="J712" i="29"/>
  <c r="K712" i="29" s="1"/>
  <c r="R712" i="29"/>
  <c r="J705" i="29"/>
  <c r="K705" i="29" s="1"/>
  <c r="R705" i="29"/>
  <c r="J696" i="29"/>
  <c r="K696" i="29" s="1"/>
  <c r="R696" i="29"/>
  <c r="J701" i="29"/>
  <c r="K701" i="29" s="1"/>
  <c r="R701" i="29"/>
  <c r="J697" i="29"/>
  <c r="K697" i="29" s="1"/>
  <c r="R697" i="29"/>
  <c r="R746" i="30"/>
  <c r="N746" i="30"/>
  <c r="R738" i="30"/>
  <c r="N738" i="30"/>
  <c r="R749" i="30"/>
  <c r="N749" i="30"/>
  <c r="R753" i="30"/>
  <c r="N753" i="30"/>
  <c r="R742" i="30"/>
  <c r="N742" i="30"/>
  <c r="R745" i="30"/>
  <c r="N745" i="30"/>
  <c r="R741" i="30"/>
  <c r="N741" i="30"/>
  <c r="R747" i="30"/>
  <c r="N747" i="30"/>
  <c r="R750" i="30"/>
  <c r="N750" i="30"/>
  <c r="R754" i="30"/>
  <c r="N754" i="30"/>
  <c r="E711" i="29"/>
  <c r="B711" i="29"/>
  <c r="S721" i="29"/>
  <c r="L701" i="29"/>
  <c r="M701" i="29" s="1"/>
  <c r="H701" i="29"/>
  <c r="I701" i="29" s="1"/>
  <c r="P701" i="29"/>
  <c r="Q701" i="29" s="1"/>
  <c r="N701" i="29"/>
  <c r="O701" i="29" s="1"/>
  <c r="S724" i="29"/>
  <c r="E714" i="29"/>
  <c r="B714" i="29"/>
  <c r="H704" i="29"/>
  <c r="I704" i="29" s="1"/>
  <c r="P704" i="29"/>
  <c r="Q704" i="29" s="1"/>
  <c r="N704" i="29"/>
  <c r="O704" i="29" s="1"/>
  <c r="L704" i="29"/>
  <c r="M704" i="29" s="1"/>
  <c r="H697" i="29"/>
  <c r="I697" i="29" s="1"/>
  <c r="P697" i="29"/>
  <c r="Q697" i="29" s="1"/>
  <c r="N697" i="29"/>
  <c r="O697" i="29" s="1"/>
  <c r="L697" i="29"/>
  <c r="M697" i="29" s="1"/>
  <c r="P708" i="29"/>
  <c r="Q708" i="29" s="1"/>
  <c r="N708" i="29"/>
  <c r="O708" i="29" s="1"/>
  <c r="L708" i="29"/>
  <c r="M708" i="29" s="1"/>
  <c r="H708" i="29"/>
  <c r="I708" i="29" s="1"/>
  <c r="H713" i="29"/>
  <c r="I713" i="29" s="1"/>
  <c r="P713" i="29"/>
  <c r="Q713" i="29" s="1"/>
  <c r="N713" i="29"/>
  <c r="O713" i="29" s="1"/>
  <c r="L713" i="29"/>
  <c r="M713" i="29" s="1"/>
  <c r="S725" i="29"/>
  <c r="E715" i="29"/>
  <c r="B715" i="29"/>
  <c r="S729" i="29"/>
  <c r="E719" i="29"/>
  <c r="B719" i="29"/>
  <c r="L700" i="29"/>
  <c r="M700" i="29" s="1"/>
  <c r="H700" i="29"/>
  <c r="I700" i="29" s="1"/>
  <c r="P700" i="29"/>
  <c r="Q700" i="29" s="1"/>
  <c r="N700" i="29"/>
  <c r="O700" i="29" s="1"/>
  <c r="S716" i="29"/>
  <c r="E706" i="29"/>
  <c r="B706" i="29"/>
  <c r="N712" i="29"/>
  <c r="O712" i="29" s="1"/>
  <c r="L712" i="29"/>
  <c r="M712" i="29" s="1"/>
  <c r="H712" i="29"/>
  <c r="I712" i="29" s="1"/>
  <c r="P712" i="29"/>
  <c r="Q712" i="29" s="1"/>
  <c r="S733" i="29"/>
  <c r="E723" i="29"/>
  <c r="B723" i="29"/>
  <c r="N705" i="29"/>
  <c r="O705" i="29" s="1"/>
  <c r="L705" i="29"/>
  <c r="M705" i="29" s="1"/>
  <c r="H705" i="29"/>
  <c r="I705" i="29" s="1"/>
  <c r="P705" i="29"/>
  <c r="Q705" i="29" s="1"/>
  <c r="S717" i="29"/>
  <c r="E707" i="29"/>
  <c r="B707" i="29"/>
  <c r="S728" i="29"/>
  <c r="E718" i="29"/>
  <c r="B718" i="29"/>
  <c r="L709" i="29"/>
  <c r="M709" i="29" s="1"/>
  <c r="H709" i="29"/>
  <c r="I709" i="29" s="1"/>
  <c r="P709" i="29"/>
  <c r="Q709" i="29" s="1"/>
  <c r="N709" i="29"/>
  <c r="O709" i="29" s="1"/>
  <c r="S720" i="29"/>
  <c r="E710" i="29"/>
  <c r="B710" i="29"/>
  <c r="N696" i="29"/>
  <c r="O696" i="29" s="1"/>
  <c r="L696" i="29"/>
  <c r="M696" i="29" s="1"/>
  <c r="H696" i="29"/>
  <c r="I696" i="29" s="1"/>
  <c r="P696" i="29"/>
  <c r="Q696" i="29" s="1"/>
  <c r="S732" i="29"/>
  <c r="E722" i="29"/>
  <c r="B722" i="29"/>
  <c r="F746" i="30"/>
  <c r="C746" i="30"/>
  <c r="F749" i="30"/>
  <c r="C749" i="30"/>
  <c r="F738" i="30"/>
  <c r="C738" i="30"/>
  <c r="F742" i="30"/>
  <c r="C742" i="30"/>
  <c r="F745" i="30"/>
  <c r="C745" i="30"/>
  <c r="F741" i="30"/>
  <c r="C741" i="30"/>
  <c r="F747" i="30"/>
  <c r="C747" i="30"/>
  <c r="F753" i="30"/>
  <c r="C753" i="30"/>
  <c r="F750" i="30"/>
  <c r="C750" i="30"/>
  <c r="F754" i="30"/>
  <c r="C754" i="30"/>
  <c r="B748" i="30"/>
  <c r="B763" i="30"/>
  <c r="B759" i="30"/>
  <c r="B752" i="30"/>
  <c r="B756" i="30"/>
  <c r="B755" i="30"/>
  <c r="B760" i="30"/>
  <c r="B751" i="30"/>
  <c r="B764" i="30"/>
  <c r="B757" i="30"/>
  <c r="AE415" i="28" l="1"/>
  <c r="W3458" i="30"/>
  <c r="V764" i="30"/>
  <c r="O764" i="30"/>
  <c r="G764" i="30"/>
  <c r="H764" i="30"/>
  <c r="V756" i="30"/>
  <c r="G756" i="30"/>
  <c r="O756" i="30"/>
  <c r="H756" i="30"/>
  <c r="V748" i="30"/>
  <c r="O748" i="30"/>
  <c r="G748" i="30"/>
  <c r="H748" i="30"/>
  <c r="V757" i="30"/>
  <c r="O757" i="30"/>
  <c r="H757" i="30"/>
  <c r="G757" i="30"/>
  <c r="V751" i="30"/>
  <c r="O751" i="30"/>
  <c r="H751" i="30"/>
  <c r="G751" i="30"/>
  <c r="V752" i="30"/>
  <c r="O752" i="30"/>
  <c r="G752" i="30"/>
  <c r="H752" i="30"/>
  <c r="V755" i="30"/>
  <c r="O755" i="30"/>
  <c r="H755" i="30"/>
  <c r="G755" i="30"/>
  <c r="V763" i="30"/>
  <c r="O763" i="30"/>
  <c r="H763" i="30"/>
  <c r="G763" i="30"/>
  <c r="V760" i="30"/>
  <c r="O760" i="30"/>
  <c r="G760" i="30"/>
  <c r="H760" i="30"/>
  <c r="V759" i="30"/>
  <c r="O759" i="30"/>
  <c r="H759" i="30"/>
  <c r="G759" i="30"/>
  <c r="J707" i="29"/>
  <c r="K707" i="29" s="1"/>
  <c r="R707" i="29"/>
  <c r="J723" i="29"/>
  <c r="K723" i="29" s="1"/>
  <c r="R723" i="29"/>
  <c r="J706" i="29"/>
  <c r="K706" i="29" s="1"/>
  <c r="R706" i="29"/>
  <c r="J722" i="29"/>
  <c r="R722" i="29"/>
  <c r="J710" i="29"/>
  <c r="K710" i="29" s="1"/>
  <c r="R710" i="29"/>
  <c r="J718" i="29"/>
  <c r="K718" i="29" s="1"/>
  <c r="R718" i="29"/>
  <c r="J714" i="29"/>
  <c r="K714" i="29" s="1"/>
  <c r="R714" i="29"/>
  <c r="J715" i="29"/>
  <c r="K715" i="29" s="1"/>
  <c r="R715" i="29"/>
  <c r="J711" i="29"/>
  <c r="K711" i="29" s="1"/>
  <c r="R711" i="29"/>
  <c r="J719" i="29"/>
  <c r="K719" i="29" s="1"/>
  <c r="R719" i="29"/>
  <c r="R757" i="30"/>
  <c r="N757" i="30"/>
  <c r="R755" i="30"/>
  <c r="N755" i="30"/>
  <c r="R763" i="30"/>
  <c r="N763" i="30"/>
  <c r="R751" i="30"/>
  <c r="N751" i="30"/>
  <c r="R752" i="30"/>
  <c r="N752" i="30"/>
  <c r="R760" i="30"/>
  <c r="N760" i="30"/>
  <c r="R759" i="30"/>
  <c r="N759" i="30"/>
  <c r="R764" i="30"/>
  <c r="N764" i="30"/>
  <c r="R756" i="30"/>
  <c r="N756" i="30"/>
  <c r="R748" i="30"/>
  <c r="N748" i="30"/>
  <c r="E721" i="29"/>
  <c r="B721" i="29"/>
  <c r="S731" i="29"/>
  <c r="L711" i="29"/>
  <c r="M711" i="29" s="1"/>
  <c r="N711" i="29"/>
  <c r="O711" i="29" s="1"/>
  <c r="P711" i="29"/>
  <c r="Q711" i="29" s="1"/>
  <c r="H711" i="29"/>
  <c r="I711" i="29" s="1"/>
  <c r="N722" i="29"/>
  <c r="O722" i="29" s="1"/>
  <c r="L722" i="29"/>
  <c r="M722" i="29" s="1"/>
  <c r="P722" i="29"/>
  <c r="Q722" i="29" s="1"/>
  <c r="K722" i="29"/>
  <c r="H722" i="29"/>
  <c r="I722" i="29" s="1"/>
  <c r="L710" i="29"/>
  <c r="M710" i="29" s="1"/>
  <c r="N710" i="29"/>
  <c r="O710" i="29" s="1"/>
  <c r="H710" i="29"/>
  <c r="I710" i="29" s="1"/>
  <c r="P710" i="29"/>
  <c r="Q710" i="29" s="1"/>
  <c r="L719" i="29"/>
  <c r="M719" i="29" s="1"/>
  <c r="H719" i="29"/>
  <c r="I719" i="29" s="1"/>
  <c r="P719" i="29"/>
  <c r="Q719" i="29" s="1"/>
  <c r="N719" i="29"/>
  <c r="O719" i="29" s="1"/>
  <c r="N718" i="29"/>
  <c r="O718" i="29" s="1"/>
  <c r="H718" i="29"/>
  <c r="I718" i="29" s="1"/>
  <c r="P718" i="29"/>
  <c r="Q718" i="29" s="1"/>
  <c r="L718" i="29"/>
  <c r="M718" i="29" s="1"/>
  <c r="H707" i="29"/>
  <c r="I707" i="29" s="1"/>
  <c r="P707" i="29"/>
  <c r="Q707" i="29" s="1"/>
  <c r="N707" i="29"/>
  <c r="O707" i="29" s="1"/>
  <c r="L707" i="29"/>
  <c r="M707" i="29" s="1"/>
  <c r="H723" i="29"/>
  <c r="I723" i="29" s="1"/>
  <c r="P723" i="29"/>
  <c r="Q723" i="29" s="1"/>
  <c r="N723" i="29"/>
  <c r="O723" i="29" s="1"/>
  <c r="L723" i="29"/>
  <c r="M723" i="29" s="1"/>
  <c r="N706" i="29"/>
  <c r="O706" i="29" s="1"/>
  <c r="L706" i="29"/>
  <c r="M706" i="29" s="1"/>
  <c r="P706" i="29"/>
  <c r="Q706" i="29" s="1"/>
  <c r="H706" i="29"/>
  <c r="I706" i="29" s="1"/>
  <c r="S735" i="29"/>
  <c r="E725" i="29"/>
  <c r="B725" i="29"/>
  <c r="H714" i="29"/>
  <c r="I714" i="29" s="1"/>
  <c r="N714" i="29"/>
  <c r="O714" i="29" s="1"/>
  <c r="L714" i="29"/>
  <c r="M714" i="29" s="1"/>
  <c r="P714" i="29"/>
  <c r="Q714" i="29" s="1"/>
  <c r="S742" i="29"/>
  <c r="E732" i="29"/>
  <c r="B732" i="29"/>
  <c r="S730" i="29"/>
  <c r="E720" i="29"/>
  <c r="B720" i="29"/>
  <c r="S738" i="29"/>
  <c r="E728" i="29"/>
  <c r="B728" i="29"/>
  <c r="S727" i="29"/>
  <c r="E717" i="29"/>
  <c r="B717" i="29"/>
  <c r="S743" i="29"/>
  <c r="E733" i="29"/>
  <c r="B733" i="29"/>
  <c r="S726" i="29"/>
  <c r="E716" i="29"/>
  <c r="B716" i="29"/>
  <c r="S739" i="29"/>
  <c r="E729" i="29"/>
  <c r="B729" i="29"/>
  <c r="N715" i="29"/>
  <c r="O715" i="29" s="1"/>
  <c r="L715" i="29"/>
  <c r="M715" i="29" s="1"/>
  <c r="H715" i="29"/>
  <c r="I715" i="29" s="1"/>
  <c r="P715" i="29"/>
  <c r="Q715" i="29" s="1"/>
  <c r="S734" i="29"/>
  <c r="E724" i="29"/>
  <c r="B724" i="29"/>
  <c r="F752" i="30"/>
  <c r="C752" i="30"/>
  <c r="F757" i="30"/>
  <c r="C757" i="30"/>
  <c r="F763" i="30"/>
  <c r="C763" i="30"/>
  <c r="F755" i="30"/>
  <c r="C755" i="30"/>
  <c r="F760" i="30"/>
  <c r="C760" i="30"/>
  <c r="F759" i="30"/>
  <c r="C759" i="30"/>
  <c r="F751" i="30"/>
  <c r="C751" i="30"/>
  <c r="F764" i="30"/>
  <c r="C764" i="30"/>
  <c r="F756" i="30"/>
  <c r="C756" i="30"/>
  <c r="F748" i="30"/>
  <c r="C748" i="30"/>
  <c r="B767" i="30"/>
  <c r="B761" i="30"/>
  <c r="B765" i="30"/>
  <c r="B762" i="30"/>
  <c r="B773" i="30"/>
  <c r="B774" i="30"/>
  <c r="B770" i="30"/>
  <c r="B766" i="30"/>
  <c r="B769" i="30"/>
  <c r="B758" i="30"/>
  <c r="AE416" i="28" l="1"/>
  <c r="W3468" i="30"/>
  <c r="V758" i="30"/>
  <c r="O758" i="30"/>
  <c r="H758" i="30"/>
  <c r="G758" i="30"/>
  <c r="V774" i="30"/>
  <c r="O774" i="30"/>
  <c r="H774" i="30"/>
  <c r="G774" i="30"/>
  <c r="V761" i="30"/>
  <c r="O761" i="30"/>
  <c r="H761" i="30"/>
  <c r="G761" i="30"/>
  <c r="V769" i="30"/>
  <c r="O769" i="30"/>
  <c r="H769" i="30"/>
  <c r="G769" i="30"/>
  <c r="V773" i="30"/>
  <c r="O773" i="30"/>
  <c r="H773" i="30"/>
  <c r="G773" i="30"/>
  <c r="V767" i="30"/>
  <c r="O767" i="30"/>
  <c r="H767" i="30"/>
  <c r="G767" i="30"/>
  <c r="V766" i="30"/>
  <c r="O766" i="30"/>
  <c r="H766" i="30"/>
  <c r="G766" i="30"/>
  <c r="V762" i="30"/>
  <c r="O762" i="30"/>
  <c r="H762" i="30"/>
  <c r="G762" i="30"/>
  <c r="V770" i="30"/>
  <c r="O770" i="30"/>
  <c r="H770" i="30"/>
  <c r="G770" i="30"/>
  <c r="V765" i="30"/>
  <c r="O765" i="30"/>
  <c r="H765" i="30"/>
  <c r="G765" i="30"/>
  <c r="J717" i="29"/>
  <c r="K717" i="29" s="1"/>
  <c r="R717" i="29"/>
  <c r="J716" i="29"/>
  <c r="K716" i="29" s="1"/>
  <c r="R716" i="29"/>
  <c r="J720" i="29"/>
  <c r="K720" i="29" s="1"/>
  <c r="R720" i="29"/>
  <c r="J724" i="29"/>
  <c r="K724" i="29" s="1"/>
  <c r="R724" i="29"/>
  <c r="J729" i="29"/>
  <c r="K729" i="29" s="1"/>
  <c r="R729" i="29"/>
  <c r="J728" i="29"/>
  <c r="K728" i="29" s="1"/>
  <c r="R728" i="29"/>
  <c r="J733" i="29"/>
  <c r="K733" i="29" s="1"/>
  <c r="R733" i="29"/>
  <c r="J732" i="29"/>
  <c r="K732" i="29" s="1"/>
  <c r="R732" i="29"/>
  <c r="J725" i="29"/>
  <c r="K725" i="29" s="1"/>
  <c r="R725" i="29"/>
  <c r="J721" i="29"/>
  <c r="K721" i="29" s="1"/>
  <c r="R721" i="29"/>
  <c r="R758" i="30"/>
  <c r="N758" i="30"/>
  <c r="R761" i="30"/>
  <c r="N761" i="30"/>
  <c r="R766" i="30"/>
  <c r="N766" i="30"/>
  <c r="R762" i="30"/>
  <c r="N762" i="30"/>
  <c r="R769" i="30"/>
  <c r="N769" i="30"/>
  <c r="R770" i="30"/>
  <c r="N770" i="30"/>
  <c r="R773" i="30"/>
  <c r="N773" i="30"/>
  <c r="R765" i="30"/>
  <c r="N765" i="30"/>
  <c r="R767" i="30"/>
  <c r="N767" i="30"/>
  <c r="R774" i="30"/>
  <c r="N774" i="30"/>
  <c r="S741" i="29"/>
  <c r="E731" i="29"/>
  <c r="B731" i="29"/>
  <c r="N721" i="29"/>
  <c r="O721" i="29" s="1"/>
  <c r="P721" i="29"/>
  <c r="Q721" i="29" s="1"/>
  <c r="L721" i="29"/>
  <c r="M721" i="29" s="1"/>
  <c r="H721" i="29"/>
  <c r="I721" i="29" s="1"/>
  <c r="S749" i="29"/>
  <c r="E739" i="29"/>
  <c r="B739" i="29"/>
  <c r="P733" i="29"/>
  <c r="Q733" i="29" s="1"/>
  <c r="N733" i="29"/>
  <c r="O733" i="29" s="1"/>
  <c r="L733" i="29"/>
  <c r="M733" i="29" s="1"/>
  <c r="H733" i="29"/>
  <c r="I733" i="29" s="1"/>
  <c r="S748" i="29"/>
  <c r="E738" i="29"/>
  <c r="B738" i="29"/>
  <c r="L732" i="29"/>
  <c r="M732" i="29" s="1"/>
  <c r="H732" i="29"/>
  <c r="I732" i="29" s="1"/>
  <c r="P732" i="29"/>
  <c r="Q732" i="29" s="1"/>
  <c r="N732" i="29"/>
  <c r="O732" i="29" s="1"/>
  <c r="L725" i="29"/>
  <c r="M725" i="29" s="1"/>
  <c r="H725" i="29"/>
  <c r="I725" i="29" s="1"/>
  <c r="P725" i="29"/>
  <c r="Q725" i="29" s="1"/>
  <c r="N725" i="29"/>
  <c r="O725" i="29" s="1"/>
  <c r="S744" i="29"/>
  <c r="E734" i="29"/>
  <c r="B734" i="29"/>
  <c r="P724" i="29"/>
  <c r="Q724" i="29" s="1"/>
  <c r="N724" i="29"/>
  <c r="O724" i="29" s="1"/>
  <c r="L724" i="29"/>
  <c r="M724" i="29" s="1"/>
  <c r="H724" i="29"/>
  <c r="I724" i="29" s="1"/>
  <c r="S736" i="29"/>
  <c r="E726" i="29"/>
  <c r="B726" i="29"/>
  <c r="P717" i="29"/>
  <c r="Q717" i="29" s="1"/>
  <c r="N717" i="29"/>
  <c r="O717" i="29" s="1"/>
  <c r="L717" i="29"/>
  <c r="M717" i="29" s="1"/>
  <c r="H717" i="29"/>
  <c r="I717" i="29" s="1"/>
  <c r="S740" i="29"/>
  <c r="E730" i="29"/>
  <c r="B730" i="29"/>
  <c r="L716" i="29"/>
  <c r="M716" i="29" s="1"/>
  <c r="H716" i="29"/>
  <c r="I716" i="29" s="1"/>
  <c r="P716" i="29"/>
  <c r="Q716" i="29" s="1"/>
  <c r="N716" i="29"/>
  <c r="O716" i="29" s="1"/>
  <c r="S737" i="29"/>
  <c r="E727" i="29"/>
  <c r="B727" i="29"/>
  <c r="H720" i="29"/>
  <c r="I720" i="29" s="1"/>
  <c r="P720" i="29"/>
  <c r="Q720" i="29" s="1"/>
  <c r="N720" i="29"/>
  <c r="O720" i="29" s="1"/>
  <c r="L720" i="29"/>
  <c r="M720" i="29" s="1"/>
  <c r="H729" i="29"/>
  <c r="I729" i="29" s="1"/>
  <c r="P729" i="29"/>
  <c r="Q729" i="29" s="1"/>
  <c r="N729" i="29"/>
  <c r="O729" i="29" s="1"/>
  <c r="L729" i="29"/>
  <c r="M729" i="29" s="1"/>
  <c r="S753" i="29"/>
  <c r="E743" i="29"/>
  <c r="B743" i="29"/>
  <c r="N728" i="29"/>
  <c r="O728" i="29" s="1"/>
  <c r="L728" i="29"/>
  <c r="M728" i="29" s="1"/>
  <c r="H728" i="29"/>
  <c r="I728" i="29" s="1"/>
  <c r="P728" i="29"/>
  <c r="Q728" i="29" s="1"/>
  <c r="S752" i="29"/>
  <c r="E742" i="29"/>
  <c r="B742" i="29"/>
  <c r="S745" i="29"/>
  <c r="E735" i="29"/>
  <c r="B735" i="29"/>
  <c r="F762" i="30"/>
  <c r="C762" i="30"/>
  <c r="F766" i="30"/>
  <c r="C766" i="30"/>
  <c r="F761" i="30"/>
  <c r="C761" i="30"/>
  <c r="F774" i="30"/>
  <c r="C774" i="30"/>
  <c r="F773" i="30"/>
  <c r="C773" i="30"/>
  <c r="F767" i="30"/>
  <c r="C767" i="30"/>
  <c r="F758" i="30"/>
  <c r="C758" i="30"/>
  <c r="F769" i="30"/>
  <c r="C769" i="30"/>
  <c r="F770" i="30"/>
  <c r="C770" i="30"/>
  <c r="F765" i="30"/>
  <c r="C765" i="30"/>
  <c r="B768" i="30"/>
  <c r="B776" i="30"/>
  <c r="B784" i="30"/>
  <c r="B772" i="30"/>
  <c r="B771" i="30"/>
  <c r="B779" i="30"/>
  <c r="B780" i="30"/>
  <c r="B783" i="30"/>
  <c r="B775" i="30"/>
  <c r="B777" i="30"/>
  <c r="AE417" i="28" l="1"/>
  <c r="W3478" i="30"/>
  <c r="V780" i="30"/>
  <c r="O780" i="30"/>
  <c r="G780" i="30"/>
  <c r="H780" i="30"/>
  <c r="V777" i="30"/>
  <c r="O777" i="30"/>
  <c r="H777" i="30"/>
  <c r="G777" i="30"/>
  <c r="V779" i="30"/>
  <c r="O779" i="30"/>
  <c r="H779" i="30"/>
  <c r="G779" i="30"/>
  <c r="V776" i="30"/>
  <c r="O776" i="30"/>
  <c r="G776" i="30"/>
  <c r="H776" i="30"/>
  <c r="V775" i="30"/>
  <c r="O775" i="30"/>
  <c r="H775" i="30"/>
  <c r="G775" i="30"/>
  <c r="V771" i="30"/>
  <c r="O771" i="30"/>
  <c r="H771" i="30"/>
  <c r="G771" i="30"/>
  <c r="V768" i="30"/>
  <c r="O768" i="30"/>
  <c r="G768" i="30"/>
  <c r="H768" i="30"/>
  <c r="V783" i="30"/>
  <c r="O783" i="30"/>
  <c r="H783" i="30"/>
  <c r="G783" i="30"/>
  <c r="V772" i="30"/>
  <c r="O772" i="30"/>
  <c r="G772" i="30"/>
  <c r="H772" i="30"/>
  <c r="V784" i="30"/>
  <c r="O784" i="30"/>
  <c r="G784" i="30"/>
  <c r="H784" i="30"/>
  <c r="J735" i="29"/>
  <c r="R735" i="29"/>
  <c r="J727" i="29"/>
  <c r="K727" i="29" s="1"/>
  <c r="R727" i="29"/>
  <c r="J730" i="29"/>
  <c r="K730" i="29" s="1"/>
  <c r="R730" i="29"/>
  <c r="J726" i="29"/>
  <c r="K726" i="29" s="1"/>
  <c r="R726" i="29"/>
  <c r="J734" i="29"/>
  <c r="R734" i="29"/>
  <c r="J742" i="29"/>
  <c r="K742" i="29" s="1"/>
  <c r="R742" i="29"/>
  <c r="J743" i="29"/>
  <c r="R743" i="29"/>
  <c r="J738" i="29"/>
  <c r="K738" i="29" s="1"/>
  <c r="R738" i="29"/>
  <c r="J739" i="29"/>
  <c r="K739" i="29" s="1"/>
  <c r="R739" i="29"/>
  <c r="J731" i="29"/>
  <c r="K731" i="29" s="1"/>
  <c r="R731" i="29"/>
  <c r="R777" i="30"/>
  <c r="N777" i="30"/>
  <c r="R776" i="30"/>
  <c r="N776" i="30"/>
  <c r="R783" i="30"/>
  <c r="N783" i="30"/>
  <c r="R772" i="30"/>
  <c r="N772" i="30"/>
  <c r="R775" i="30"/>
  <c r="N775" i="30"/>
  <c r="R771" i="30"/>
  <c r="N771" i="30"/>
  <c r="R784" i="30"/>
  <c r="N784" i="30"/>
  <c r="R768" i="30"/>
  <c r="N768" i="30"/>
  <c r="R779" i="30"/>
  <c r="N779" i="30"/>
  <c r="R780" i="30"/>
  <c r="N780" i="30"/>
  <c r="L731" i="29"/>
  <c r="M731" i="29" s="1"/>
  <c r="H731" i="29"/>
  <c r="I731" i="29" s="1"/>
  <c r="N731" i="29"/>
  <c r="O731" i="29" s="1"/>
  <c r="P731" i="29"/>
  <c r="Q731" i="29" s="1"/>
  <c r="S751" i="29"/>
  <c r="E741" i="29"/>
  <c r="B741" i="29"/>
  <c r="H730" i="29"/>
  <c r="I730" i="29" s="1"/>
  <c r="L730" i="29"/>
  <c r="M730" i="29" s="1"/>
  <c r="N730" i="29"/>
  <c r="O730" i="29" s="1"/>
  <c r="P730" i="29"/>
  <c r="Q730" i="29" s="1"/>
  <c r="P727" i="29"/>
  <c r="Q727" i="29" s="1"/>
  <c r="N727" i="29"/>
  <c r="O727" i="29" s="1"/>
  <c r="L727" i="29"/>
  <c r="M727" i="29" s="1"/>
  <c r="H727" i="29"/>
  <c r="I727" i="29" s="1"/>
  <c r="P738" i="29"/>
  <c r="Q738" i="29" s="1"/>
  <c r="N738" i="29"/>
  <c r="O738" i="29" s="1"/>
  <c r="L738" i="29"/>
  <c r="M738" i="29" s="1"/>
  <c r="L739" i="29"/>
  <c r="M739" i="29" s="1"/>
  <c r="P739" i="29"/>
  <c r="Q739" i="29" s="1"/>
  <c r="N739" i="29"/>
  <c r="O739" i="29" s="1"/>
  <c r="S755" i="29"/>
  <c r="E745" i="29"/>
  <c r="B745" i="29"/>
  <c r="P742" i="29"/>
  <c r="Q742" i="29" s="1"/>
  <c r="N742" i="29"/>
  <c r="O742" i="29" s="1"/>
  <c r="L742" i="29"/>
  <c r="M742" i="29" s="1"/>
  <c r="L743" i="29"/>
  <c r="M743" i="29" s="1"/>
  <c r="K743" i="29"/>
  <c r="P743" i="29"/>
  <c r="Q743" i="29" s="1"/>
  <c r="N743" i="29"/>
  <c r="O743" i="29" s="1"/>
  <c r="L726" i="29"/>
  <c r="M726" i="29" s="1"/>
  <c r="H726" i="29"/>
  <c r="I726" i="29" s="1"/>
  <c r="N726" i="29"/>
  <c r="O726" i="29" s="1"/>
  <c r="P726" i="29"/>
  <c r="Q726" i="29" s="1"/>
  <c r="N734" i="29"/>
  <c r="O734" i="29" s="1"/>
  <c r="K734" i="29"/>
  <c r="P734" i="29"/>
  <c r="Q734" i="29" s="1"/>
  <c r="H734" i="29"/>
  <c r="I734" i="29" s="1"/>
  <c r="L734" i="29"/>
  <c r="M734" i="29" s="1"/>
  <c r="L735" i="29"/>
  <c r="M735" i="29" s="1"/>
  <c r="K735" i="29"/>
  <c r="H735" i="29"/>
  <c r="I735" i="29" s="1"/>
  <c r="P735" i="29"/>
  <c r="Q735" i="29" s="1"/>
  <c r="N735" i="29"/>
  <c r="O735" i="29" s="1"/>
  <c r="S762" i="29"/>
  <c r="E752" i="29"/>
  <c r="B752" i="29"/>
  <c r="S763" i="29"/>
  <c r="E753" i="29"/>
  <c r="B753" i="29"/>
  <c r="S750" i="29"/>
  <c r="E740" i="29"/>
  <c r="B740" i="29"/>
  <c r="S746" i="29"/>
  <c r="E736" i="29"/>
  <c r="B736" i="29"/>
  <c r="S754" i="29"/>
  <c r="E744" i="29"/>
  <c r="B744" i="29"/>
  <c r="S747" i="29"/>
  <c r="E737" i="29"/>
  <c r="B737" i="29"/>
  <c r="S758" i="29"/>
  <c r="E748" i="29"/>
  <c r="B748" i="29"/>
  <c r="S759" i="29"/>
  <c r="E749" i="29"/>
  <c r="B749" i="29"/>
  <c r="F779" i="30"/>
  <c r="C779" i="30"/>
  <c r="F776" i="30"/>
  <c r="C776" i="30"/>
  <c r="F783" i="30"/>
  <c r="C783" i="30"/>
  <c r="F772" i="30"/>
  <c r="C772" i="30"/>
  <c r="F775" i="30"/>
  <c r="C775" i="30"/>
  <c r="F771" i="30"/>
  <c r="C771" i="30"/>
  <c r="F768" i="30"/>
  <c r="C768" i="30"/>
  <c r="F777" i="30"/>
  <c r="C777" i="30"/>
  <c r="F780" i="30"/>
  <c r="C780" i="30"/>
  <c r="F784" i="30"/>
  <c r="C784" i="30"/>
  <c r="B787" i="30"/>
  <c r="B793" i="30"/>
  <c r="B789" i="30"/>
  <c r="B782" i="30"/>
  <c r="B786" i="30"/>
  <c r="B785" i="30"/>
  <c r="B790" i="30"/>
  <c r="B781" i="30"/>
  <c r="B794" i="30"/>
  <c r="B778" i="30"/>
  <c r="AE418" i="28" l="1"/>
  <c r="W3488" i="30"/>
  <c r="V790" i="30"/>
  <c r="O790" i="30"/>
  <c r="H790" i="30"/>
  <c r="G790" i="30"/>
  <c r="V789" i="30"/>
  <c r="O789" i="30"/>
  <c r="H789" i="30"/>
  <c r="G789" i="30"/>
  <c r="V781" i="30"/>
  <c r="O781" i="30"/>
  <c r="H781" i="30"/>
  <c r="G781" i="30"/>
  <c r="V782" i="30"/>
  <c r="O782" i="30"/>
  <c r="H782" i="30"/>
  <c r="G782" i="30"/>
  <c r="V778" i="30"/>
  <c r="O778" i="30"/>
  <c r="H778" i="30"/>
  <c r="G778" i="30"/>
  <c r="V785" i="30"/>
  <c r="O785" i="30"/>
  <c r="H785" i="30"/>
  <c r="G785" i="30"/>
  <c r="V793" i="30"/>
  <c r="O793" i="30"/>
  <c r="H793" i="30"/>
  <c r="G793" i="30"/>
  <c r="V794" i="30"/>
  <c r="O794" i="30"/>
  <c r="H794" i="30"/>
  <c r="G794" i="30"/>
  <c r="V786" i="30"/>
  <c r="O786" i="30"/>
  <c r="H786" i="30"/>
  <c r="G786" i="30"/>
  <c r="V787" i="30"/>
  <c r="O787" i="30"/>
  <c r="H787" i="30"/>
  <c r="G787" i="30"/>
  <c r="J748" i="29"/>
  <c r="R748" i="29"/>
  <c r="J740" i="29"/>
  <c r="K740" i="29" s="1"/>
  <c r="R740" i="29"/>
  <c r="J741" i="29"/>
  <c r="R741" i="29"/>
  <c r="J749" i="29"/>
  <c r="R749" i="29"/>
  <c r="J736" i="29"/>
  <c r="K736" i="29" s="1"/>
  <c r="R736" i="29"/>
  <c r="J744" i="29"/>
  <c r="K744" i="29" s="1"/>
  <c r="R744" i="29"/>
  <c r="J752" i="29"/>
  <c r="K752" i="29" s="1"/>
  <c r="R752" i="29"/>
  <c r="J737" i="29"/>
  <c r="R737" i="29"/>
  <c r="J753" i="29"/>
  <c r="K753" i="29" s="1"/>
  <c r="R753" i="29"/>
  <c r="J745" i="29"/>
  <c r="K745" i="29" s="1"/>
  <c r="R745" i="29"/>
  <c r="R793" i="30"/>
  <c r="N793" i="30"/>
  <c r="R781" i="30"/>
  <c r="N781" i="30"/>
  <c r="R782" i="30"/>
  <c r="N782" i="30"/>
  <c r="R794" i="30"/>
  <c r="N794" i="30"/>
  <c r="R786" i="30"/>
  <c r="N786" i="30"/>
  <c r="R789" i="30"/>
  <c r="N789" i="30"/>
  <c r="R787" i="30"/>
  <c r="N787" i="30"/>
  <c r="R778" i="30"/>
  <c r="N778" i="30"/>
  <c r="R785" i="30"/>
  <c r="N785" i="30"/>
  <c r="R790" i="30"/>
  <c r="N790" i="30"/>
  <c r="K741" i="29"/>
  <c r="P741" i="29"/>
  <c r="Q741" i="29" s="1"/>
  <c r="N741" i="29"/>
  <c r="O741" i="29" s="1"/>
  <c r="L741" i="29"/>
  <c r="M741" i="29" s="1"/>
  <c r="S761" i="29"/>
  <c r="E751" i="29"/>
  <c r="B751" i="29"/>
  <c r="L748" i="29"/>
  <c r="M748" i="29" s="1"/>
  <c r="K748" i="29"/>
  <c r="P748" i="29"/>
  <c r="Q748" i="29" s="1"/>
  <c r="N748" i="29"/>
  <c r="O748" i="29" s="1"/>
  <c r="S765" i="29"/>
  <c r="E755" i="29"/>
  <c r="B755" i="29"/>
  <c r="S769" i="29"/>
  <c r="E759" i="29"/>
  <c r="B759" i="29"/>
  <c r="S764" i="29"/>
  <c r="E754" i="29"/>
  <c r="B754" i="29"/>
  <c r="L740" i="29"/>
  <c r="M740" i="29" s="1"/>
  <c r="P740" i="29"/>
  <c r="Q740" i="29" s="1"/>
  <c r="N740" i="29"/>
  <c r="O740" i="29" s="1"/>
  <c r="S772" i="29"/>
  <c r="E762" i="29"/>
  <c r="B762" i="29"/>
  <c r="S757" i="29"/>
  <c r="E747" i="29"/>
  <c r="B747" i="29"/>
  <c r="L736" i="29"/>
  <c r="M736" i="29" s="1"/>
  <c r="P736" i="29"/>
  <c r="Q736" i="29" s="1"/>
  <c r="N736" i="29"/>
  <c r="O736" i="29" s="1"/>
  <c r="S773" i="29"/>
  <c r="E763" i="29"/>
  <c r="B763" i="29"/>
  <c r="P749" i="29"/>
  <c r="Q749" i="29" s="1"/>
  <c r="N749" i="29"/>
  <c r="O749" i="29" s="1"/>
  <c r="L749" i="29"/>
  <c r="M749" i="29" s="1"/>
  <c r="K749" i="29"/>
  <c r="L744" i="29"/>
  <c r="M744" i="29" s="1"/>
  <c r="P744" i="29"/>
  <c r="Q744" i="29" s="1"/>
  <c r="N744" i="29"/>
  <c r="O744" i="29" s="1"/>
  <c r="S760" i="29"/>
  <c r="E750" i="29"/>
  <c r="B750" i="29"/>
  <c r="L752" i="29"/>
  <c r="M752" i="29" s="1"/>
  <c r="P752" i="29"/>
  <c r="Q752" i="29" s="1"/>
  <c r="N752" i="29"/>
  <c r="O752" i="29" s="1"/>
  <c r="S768" i="29"/>
  <c r="E758" i="29"/>
  <c r="B758" i="29"/>
  <c r="P737" i="29"/>
  <c r="Q737" i="29" s="1"/>
  <c r="N737" i="29"/>
  <c r="O737" i="29" s="1"/>
  <c r="L737" i="29"/>
  <c r="M737" i="29" s="1"/>
  <c r="K737" i="29"/>
  <c r="S756" i="29"/>
  <c r="E746" i="29"/>
  <c r="B746" i="29"/>
  <c r="P753" i="29"/>
  <c r="Q753" i="29" s="1"/>
  <c r="N753" i="29"/>
  <c r="O753" i="29" s="1"/>
  <c r="L753" i="29"/>
  <c r="M753" i="29" s="1"/>
  <c r="P745" i="29"/>
  <c r="Q745" i="29" s="1"/>
  <c r="N745" i="29"/>
  <c r="O745" i="29" s="1"/>
  <c r="L745" i="29"/>
  <c r="M745" i="29" s="1"/>
  <c r="F778" i="30"/>
  <c r="C778" i="30"/>
  <c r="F793" i="30"/>
  <c r="C793" i="30"/>
  <c r="F782" i="30"/>
  <c r="C782" i="30"/>
  <c r="F781" i="30"/>
  <c r="C781" i="30"/>
  <c r="F794" i="30"/>
  <c r="C794" i="30"/>
  <c r="F789" i="30"/>
  <c r="C789" i="30"/>
  <c r="F785" i="30"/>
  <c r="C785" i="30"/>
  <c r="F790" i="30"/>
  <c r="C790" i="30"/>
  <c r="F786" i="30"/>
  <c r="C786" i="30"/>
  <c r="F787" i="30"/>
  <c r="C787" i="30"/>
  <c r="B788" i="30"/>
  <c r="B791" i="30"/>
  <c r="B795" i="30"/>
  <c r="B792" i="30"/>
  <c r="B803" i="30"/>
  <c r="B804" i="30"/>
  <c r="B800" i="30"/>
  <c r="B796" i="30"/>
  <c r="B799" i="30"/>
  <c r="B797" i="30"/>
  <c r="AE419" i="28" l="1"/>
  <c r="W3498" i="30"/>
  <c r="V804" i="30"/>
  <c r="O804" i="30"/>
  <c r="G804" i="30"/>
  <c r="H804" i="30"/>
  <c r="V799" i="30"/>
  <c r="O799" i="30"/>
  <c r="H799" i="30"/>
  <c r="G799" i="30"/>
  <c r="V803" i="30"/>
  <c r="O803" i="30"/>
  <c r="H803" i="30"/>
  <c r="G803" i="30"/>
  <c r="V788" i="30"/>
  <c r="G788" i="30"/>
  <c r="O788" i="30"/>
  <c r="H788" i="30"/>
  <c r="V796" i="30"/>
  <c r="O796" i="30"/>
  <c r="G796" i="30"/>
  <c r="H796" i="30"/>
  <c r="V792" i="30"/>
  <c r="O792" i="30"/>
  <c r="G792" i="30"/>
  <c r="H792" i="30"/>
  <c r="V800" i="30"/>
  <c r="O800" i="30"/>
  <c r="G800" i="30"/>
  <c r="H800" i="30"/>
  <c r="V795" i="30"/>
  <c r="O795" i="30"/>
  <c r="G795" i="30"/>
  <c r="H795" i="30"/>
  <c r="V797" i="30"/>
  <c r="O797" i="30"/>
  <c r="H797" i="30"/>
  <c r="G797" i="30"/>
  <c r="V791" i="30"/>
  <c r="O791" i="30"/>
  <c r="H791" i="30"/>
  <c r="G791" i="30"/>
  <c r="J750" i="29"/>
  <c r="K750" i="29" s="1"/>
  <c r="R750" i="29"/>
  <c r="J754" i="29"/>
  <c r="R754" i="29"/>
  <c r="J762" i="29"/>
  <c r="R762" i="29"/>
  <c r="J751" i="29"/>
  <c r="K751" i="29" s="1"/>
  <c r="R751" i="29"/>
  <c r="J758" i="29"/>
  <c r="R758" i="29"/>
  <c r="J746" i="29"/>
  <c r="K746" i="29" s="1"/>
  <c r="R746" i="29"/>
  <c r="J747" i="29"/>
  <c r="K747" i="29" s="1"/>
  <c r="R747" i="29"/>
  <c r="J755" i="29"/>
  <c r="K755" i="29" s="1"/>
  <c r="R755" i="29"/>
  <c r="J763" i="29"/>
  <c r="K763" i="29" s="1"/>
  <c r="R763" i="29"/>
  <c r="J759" i="29"/>
  <c r="K759" i="29" s="1"/>
  <c r="R759" i="29"/>
  <c r="R799" i="30"/>
  <c r="N799" i="30"/>
  <c r="R795" i="30"/>
  <c r="N795" i="30"/>
  <c r="R803" i="30"/>
  <c r="N803" i="30"/>
  <c r="R797" i="30"/>
  <c r="N797" i="30"/>
  <c r="R804" i="30"/>
  <c r="N804" i="30"/>
  <c r="R792" i="30"/>
  <c r="N792" i="30"/>
  <c r="R791" i="30"/>
  <c r="N791" i="30"/>
  <c r="R800" i="30"/>
  <c r="N800" i="30"/>
  <c r="R788" i="30"/>
  <c r="N788" i="30"/>
  <c r="R796" i="30"/>
  <c r="N796" i="30"/>
  <c r="P751" i="29"/>
  <c r="Q751" i="29" s="1"/>
  <c r="N751" i="29"/>
  <c r="O751" i="29" s="1"/>
  <c r="L751" i="29"/>
  <c r="M751" i="29" s="1"/>
  <c r="B761" i="29"/>
  <c r="S771" i="29"/>
  <c r="E761" i="29"/>
  <c r="S766" i="29"/>
  <c r="E756" i="29"/>
  <c r="B756" i="29"/>
  <c r="N750" i="29"/>
  <c r="O750" i="29" s="1"/>
  <c r="P750" i="29"/>
  <c r="Q750" i="29" s="1"/>
  <c r="L750" i="29"/>
  <c r="M750" i="29" s="1"/>
  <c r="S783" i="29"/>
  <c r="E773" i="29"/>
  <c r="B773" i="29"/>
  <c r="N762" i="29"/>
  <c r="O762" i="29" s="1"/>
  <c r="K762" i="29"/>
  <c r="P762" i="29"/>
  <c r="Q762" i="29" s="1"/>
  <c r="L762" i="29"/>
  <c r="M762" i="29" s="1"/>
  <c r="S779" i="29"/>
  <c r="E769" i="29"/>
  <c r="B769" i="29"/>
  <c r="P758" i="29"/>
  <c r="Q758" i="29" s="1"/>
  <c r="N758" i="29"/>
  <c r="O758" i="29" s="1"/>
  <c r="K758" i="29"/>
  <c r="L758" i="29"/>
  <c r="M758" i="29" s="1"/>
  <c r="L747" i="29"/>
  <c r="M747" i="29" s="1"/>
  <c r="P747" i="29"/>
  <c r="Q747" i="29" s="1"/>
  <c r="N747" i="29"/>
  <c r="O747" i="29" s="1"/>
  <c r="S774" i="29"/>
  <c r="E764" i="29"/>
  <c r="B764" i="29"/>
  <c r="L755" i="29"/>
  <c r="M755" i="29" s="1"/>
  <c r="P755" i="29"/>
  <c r="Q755" i="29" s="1"/>
  <c r="N755" i="29"/>
  <c r="O755" i="29" s="1"/>
  <c r="N746" i="29"/>
  <c r="O746" i="29" s="1"/>
  <c r="P746" i="29"/>
  <c r="Q746" i="29" s="1"/>
  <c r="L746" i="29"/>
  <c r="M746" i="29" s="1"/>
  <c r="S770" i="29"/>
  <c r="E760" i="29"/>
  <c r="B760" i="29"/>
  <c r="L763" i="29"/>
  <c r="M763" i="29" s="1"/>
  <c r="P763" i="29"/>
  <c r="Q763" i="29" s="1"/>
  <c r="N763" i="29"/>
  <c r="O763" i="29" s="1"/>
  <c r="S782" i="29"/>
  <c r="E772" i="29"/>
  <c r="B772" i="29"/>
  <c r="L759" i="29"/>
  <c r="M759" i="29" s="1"/>
  <c r="P759" i="29"/>
  <c r="Q759" i="29" s="1"/>
  <c r="N759" i="29"/>
  <c r="O759" i="29" s="1"/>
  <c r="S778" i="29"/>
  <c r="E768" i="29"/>
  <c r="B768" i="29"/>
  <c r="S767" i="29"/>
  <c r="E757" i="29"/>
  <c r="B757" i="29"/>
  <c r="P754" i="29"/>
  <c r="Q754" i="29" s="1"/>
  <c r="K754" i="29"/>
  <c r="N754" i="29"/>
  <c r="O754" i="29" s="1"/>
  <c r="L754" i="29"/>
  <c r="M754" i="29" s="1"/>
  <c r="S775" i="29"/>
  <c r="E765" i="29"/>
  <c r="B765" i="29"/>
  <c r="F796" i="30"/>
  <c r="C796" i="30"/>
  <c r="F791" i="30"/>
  <c r="C791" i="30"/>
  <c r="F804" i="30"/>
  <c r="C804" i="30"/>
  <c r="F792" i="30"/>
  <c r="C792" i="30"/>
  <c r="F799" i="30"/>
  <c r="C799" i="30"/>
  <c r="F803" i="30"/>
  <c r="C803" i="30"/>
  <c r="F788" i="30"/>
  <c r="C788" i="30"/>
  <c r="F797" i="30"/>
  <c r="C797" i="30"/>
  <c r="F800" i="30"/>
  <c r="C800" i="30"/>
  <c r="F795" i="30"/>
  <c r="C795" i="30"/>
  <c r="B807" i="30"/>
  <c r="B806" i="30"/>
  <c r="B814" i="30"/>
  <c r="B802" i="30"/>
  <c r="B801" i="30"/>
  <c r="B809" i="30"/>
  <c r="B810" i="30"/>
  <c r="B813" i="30"/>
  <c r="B805" i="30"/>
  <c r="B798" i="30"/>
  <c r="AE420" i="28" l="1"/>
  <c r="W3508" i="30"/>
  <c r="V809" i="30"/>
  <c r="O809" i="30"/>
  <c r="H809" i="30"/>
  <c r="G809" i="30"/>
  <c r="V805" i="30"/>
  <c r="O805" i="30"/>
  <c r="H805" i="30"/>
  <c r="G805" i="30"/>
  <c r="V801" i="30"/>
  <c r="O801" i="30"/>
  <c r="H801" i="30"/>
  <c r="G801" i="30"/>
  <c r="V807" i="30"/>
  <c r="O807" i="30"/>
  <c r="H807" i="30"/>
  <c r="G807" i="30"/>
  <c r="V798" i="30"/>
  <c r="O798" i="30"/>
  <c r="H798" i="30"/>
  <c r="G798" i="30"/>
  <c r="V806" i="30"/>
  <c r="O806" i="30"/>
  <c r="H806" i="30"/>
  <c r="G806" i="30"/>
  <c r="V813" i="30"/>
  <c r="O813" i="30"/>
  <c r="H813" i="30"/>
  <c r="G813" i="30"/>
  <c r="V802" i="30"/>
  <c r="O802" i="30"/>
  <c r="H802" i="30"/>
  <c r="G802" i="30"/>
  <c r="V810" i="30"/>
  <c r="O810" i="30"/>
  <c r="H810" i="30"/>
  <c r="G810" i="30"/>
  <c r="V814" i="30"/>
  <c r="O814" i="30"/>
  <c r="H814" i="30"/>
  <c r="G814" i="30"/>
  <c r="J768" i="29"/>
  <c r="K768" i="29" s="1"/>
  <c r="R768" i="29"/>
  <c r="J769" i="29"/>
  <c r="R769" i="29"/>
  <c r="J772" i="29"/>
  <c r="K772" i="29" s="1"/>
  <c r="R772" i="29"/>
  <c r="J764" i="29"/>
  <c r="R764" i="29"/>
  <c r="J757" i="29"/>
  <c r="K757" i="29" s="1"/>
  <c r="R757" i="29"/>
  <c r="J765" i="29"/>
  <c r="K765" i="29" s="1"/>
  <c r="R765" i="29"/>
  <c r="J760" i="29"/>
  <c r="K760" i="29" s="1"/>
  <c r="R760" i="29"/>
  <c r="J756" i="29"/>
  <c r="K756" i="29" s="1"/>
  <c r="R756" i="29"/>
  <c r="J773" i="29"/>
  <c r="K773" i="29" s="1"/>
  <c r="R773" i="29"/>
  <c r="J761" i="29"/>
  <c r="K761" i="29" s="1"/>
  <c r="R761" i="29"/>
  <c r="R801" i="30"/>
  <c r="N801" i="30"/>
  <c r="R805" i="30"/>
  <c r="N805" i="30"/>
  <c r="R807" i="30"/>
  <c r="N807" i="30"/>
  <c r="R814" i="30"/>
  <c r="N814" i="30"/>
  <c r="R798" i="30"/>
  <c r="N798" i="30"/>
  <c r="R813" i="30"/>
  <c r="N813" i="30"/>
  <c r="R802" i="30"/>
  <c r="N802" i="30"/>
  <c r="R806" i="30"/>
  <c r="N806" i="30"/>
  <c r="R810" i="30"/>
  <c r="N810" i="30"/>
  <c r="R809" i="30"/>
  <c r="N809" i="30"/>
  <c r="S781" i="29"/>
  <c r="E771" i="29"/>
  <c r="B771" i="29"/>
  <c r="N761" i="29"/>
  <c r="O761" i="29" s="1"/>
  <c r="L761" i="29"/>
  <c r="M761" i="29" s="1"/>
  <c r="P761" i="29"/>
  <c r="Q761" i="29" s="1"/>
  <c r="L768" i="29"/>
  <c r="M768" i="29" s="1"/>
  <c r="P768" i="29"/>
  <c r="Q768" i="29" s="1"/>
  <c r="N768" i="29"/>
  <c r="O768" i="29" s="1"/>
  <c r="S780" i="29"/>
  <c r="E770" i="29"/>
  <c r="B770" i="29"/>
  <c r="S793" i="29"/>
  <c r="E783" i="29"/>
  <c r="B783" i="29"/>
  <c r="P757" i="29"/>
  <c r="Q757" i="29" s="1"/>
  <c r="N757" i="29"/>
  <c r="O757" i="29" s="1"/>
  <c r="L757" i="29"/>
  <c r="M757" i="29" s="1"/>
  <c r="S792" i="29"/>
  <c r="E782" i="29"/>
  <c r="B782" i="29"/>
  <c r="L764" i="29"/>
  <c r="M764" i="29" s="1"/>
  <c r="K764" i="29"/>
  <c r="P764" i="29"/>
  <c r="Q764" i="29" s="1"/>
  <c r="N764" i="29"/>
  <c r="O764" i="29" s="1"/>
  <c r="S789" i="29"/>
  <c r="E779" i="29"/>
  <c r="B779" i="29"/>
  <c r="L756" i="29"/>
  <c r="M756" i="29" s="1"/>
  <c r="P756" i="29"/>
  <c r="Q756" i="29" s="1"/>
  <c r="N756" i="29"/>
  <c r="O756" i="29" s="1"/>
  <c r="S785" i="29"/>
  <c r="E775" i="29"/>
  <c r="B775" i="29"/>
  <c r="P765" i="29"/>
  <c r="Q765" i="29" s="1"/>
  <c r="N765" i="29"/>
  <c r="O765" i="29" s="1"/>
  <c r="L765" i="29"/>
  <c r="M765" i="29" s="1"/>
  <c r="S788" i="29"/>
  <c r="E778" i="29"/>
  <c r="B778" i="29"/>
  <c r="L760" i="29"/>
  <c r="M760" i="29" s="1"/>
  <c r="P760" i="29"/>
  <c r="Q760" i="29" s="1"/>
  <c r="N760" i="29"/>
  <c r="O760" i="29" s="1"/>
  <c r="P773" i="29"/>
  <c r="Q773" i="29" s="1"/>
  <c r="N773" i="29"/>
  <c r="O773" i="29" s="1"/>
  <c r="L773" i="29"/>
  <c r="M773" i="29" s="1"/>
  <c r="S777" i="29"/>
  <c r="E767" i="29"/>
  <c r="B767" i="29"/>
  <c r="L772" i="29"/>
  <c r="M772" i="29" s="1"/>
  <c r="P772" i="29"/>
  <c r="Q772" i="29" s="1"/>
  <c r="N772" i="29"/>
  <c r="O772" i="29" s="1"/>
  <c r="S784" i="29"/>
  <c r="E774" i="29"/>
  <c r="B774" i="29"/>
  <c r="P769" i="29"/>
  <c r="Q769" i="29" s="1"/>
  <c r="N769" i="29"/>
  <c r="O769" i="29" s="1"/>
  <c r="L769" i="29"/>
  <c r="M769" i="29" s="1"/>
  <c r="K769" i="29"/>
  <c r="S776" i="29"/>
  <c r="E766" i="29"/>
  <c r="B766" i="29"/>
  <c r="F802" i="30"/>
  <c r="C802" i="30"/>
  <c r="F798" i="30"/>
  <c r="C798" i="30"/>
  <c r="F806" i="30"/>
  <c r="C806" i="30"/>
  <c r="F813" i="30"/>
  <c r="C813" i="30"/>
  <c r="F805" i="30"/>
  <c r="C805" i="30"/>
  <c r="F801" i="30"/>
  <c r="C801" i="30"/>
  <c r="F807" i="30"/>
  <c r="C807" i="30"/>
  <c r="F809" i="30"/>
  <c r="C809" i="30"/>
  <c r="F810" i="30"/>
  <c r="C810" i="30"/>
  <c r="F814" i="30"/>
  <c r="C814" i="30"/>
  <c r="B808" i="30"/>
  <c r="B823" i="30"/>
  <c r="B819" i="30"/>
  <c r="B812" i="30"/>
  <c r="B816" i="30"/>
  <c r="B815" i="30"/>
  <c r="B820" i="30"/>
  <c r="B811" i="30"/>
  <c r="B824" i="30"/>
  <c r="B817" i="30"/>
  <c r="AE421" i="28" l="1"/>
  <c r="W3518" i="30"/>
  <c r="V820" i="30"/>
  <c r="G820" i="30"/>
  <c r="O820" i="30"/>
  <c r="H820" i="30"/>
  <c r="V817" i="30"/>
  <c r="O817" i="30"/>
  <c r="H817" i="30"/>
  <c r="G817" i="30"/>
  <c r="V823" i="30"/>
  <c r="O823" i="30"/>
  <c r="H823" i="30"/>
  <c r="G823" i="30"/>
  <c r="V824" i="30"/>
  <c r="O824" i="30"/>
  <c r="G824" i="30"/>
  <c r="H824" i="30"/>
  <c r="V816" i="30"/>
  <c r="O816" i="30"/>
  <c r="G816" i="30"/>
  <c r="H816" i="30"/>
  <c r="V808" i="30"/>
  <c r="O808" i="30"/>
  <c r="G808" i="30"/>
  <c r="H808" i="30"/>
  <c r="V819" i="30"/>
  <c r="O819" i="30"/>
  <c r="H819" i="30"/>
  <c r="G819" i="30"/>
  <c r="V815" i="30"/>
  <c r="O815" i="30"/>
  <c r="H815" i="30"/>
  <c r="G815" i="30"/>
  <c r="V811" i="30"/>
  <c r="O811" i="30"/>
  <c r="H811" i="30"/>
  <c r="G811" i="30"/>
  <c r="V812" i="30"/>
  <c r="O812" i="30"/>
  <c r="G812" i="30"/>
  <c r="H812" i="30"/>
  <c r="J782" i="29"/>
  <c r="K782" i="29" s="1"/>
  <c r="R782" i="29"/>
  <c r="J771" i="29"/>
  <c r="K771" i="29" s="1"/>
  <c r="R771" i="29"/>
  <c r="J767" i="29"/>
  <c r="K767" i="29" s="1"/>
  <c r="R767" i="29"/>
  <c r="J774" i="29"/>
  <c r="K774" i="29" s="1"/>
  <c r="R774" i="29"/>
  <c r="J779" i="29"/>
  <c r="K779" i="29" s="1"/>
  <c r="R779" i="29"/>
  <c r="J766" i="29"/>
  <c r="K766" i="29" s="1"/>
  <c r="R766" i="29"/>
  <c r="J775" i="29"/>
  <c r="K775" i="29" s="1"/>
  <c r="R775" i="29"/>
  <c r="J770" i="29"/>
  <c r="K770" i="29" s="1"/>
  <c r="R770" i="29"/>
  <c r="J778" i="29"/>
  <c r="K778" i="29" s="1"/>
  <c r="R778" i="29"/>
  <c r="J783" i="29"/>
  <c r="K783" i="29" s="1"/>
  <c r="R783" i="29"/>
  <c r="R824" i="30"/>
  <c r="N824" i="30"/>
  <c r="R808" i="30"/>
  <c r="N808" i="30"/>
  <c r="R820" i="30"/>
  <c r="N820" i="30"/>
  <c r="R816" i="30"/>
  <c r="N816" i="30"/>
  <c r="R811" i="30"/>
  <c r="N811" i="30"/>
  <c r="R812" i="30"/>
  <c r="N812" i="30"/>
  <c r="R823" i="30"/>
  <c r="N823" i="30"/>
  <c r="R819" i="30"/>
  <c r="N819" i="30"/>
  <c r="R817" i="30"/>
  <c r="N817" i="30"/>
  <c r="R815" i="30"/>
  <c r="N815" i="30"/>
  <c r="L771" i="29"/>
  <c r="M771" i="29" s="1"/>
  <c r="P771" i="29"/>
  <c r="Q771" i="29" s="1"/>
  <c r="N771" i="29"/>
  <c r="O771" i="29" s="1"/>
  <c r="S791" i="29"/>
  <c r="E781" i="29"/>
  <c r="B781" i="29"/>
  <c r="L775" i="29"/>
  <c r="M775" i="29" s="1"/>
  <c r="P775" i="29"/>
  <c r="Q775" i="29" s="1"/>
  <c r="N775" i="29"/>
  <c r="O775" i="29" s="1"/>
  <c r="S786" i="29"/>
  <c r="E776" i="29"/>
  <c r="B776" i="29"/>
  <c r="L767" i="29"/>
  <c r="M767" i="29" s="1"/>
  <c r="P767" i="29"/>
  <c r="Q767" i="29" s="1"/>
  <c r="N767" i="29"/>
  <c r="O767" i="29" s="1"/>
  <c r="S798" i="29"/>
  <c r="E788" i="29"/>
  <c r="B788" i="29"/>
  <c r="L779" i="29"/>
  <c r="M779" i="29" s="1"/>
  <c r="P779" i="29"/>
  <c r="Q779" i="29" s="1"/>
  <c r="N779" i="29"/>
  <c r="O779" i="29" s="1"/>
  <c r="S803" i="29"/>
  <c r="E793" i="29"/>
  <c r="B793" i="29"/>
  <c r="P770" i="29"/>
  <c r="Q770" i="29" s="1"/>
  <c r="N770" i="29"/>
  <c r="O770" i="29" s="1"/>
  <c r="L770" i="29"/>
  <c r="M770" i="29" s="1"/>
  <c r="S787" i="29"/>
  <c r="E777" i="29"/>
  <c r="B777" i="29"/>
  <c r="N778" i="29"/>
  <c r="O778" i="29" s="1"/>
  <c r="P778" i="29"/>
  <c r="Q778" i="29" s="1"/>
  <c r="L778" i="29"/>
  <c r="M778" i="29" s="1"/>
  <c r="S799" i="29"/>
  <c r="E789" i="29"/>
  <c r="B789" i="29"/>
  <c r="L783" i="29"/>
  <c r="M783" i="29" s="1"/>
  <c r="P783" i="29"/>
  <c r="Q783" i="29" s="1"/>
  <c r="N783" i="29"/>
  <c r="O783" i="29" s="1"/>
  <c r="P774" i="29"/>
  <c r="Q774" i="29" s="1"/>
  <c r="N774" i="29"/>
  <c r="O774" i="29" s="1"/>
  <c r="L774" i="29"/>
  <c r="M774" i="29" s="1"/>
  <c r="S802" i="29"/>
  <c r="E792" i="29"/>
  <c r="B792" i="29"/>
  <c r="N766" i="29"/>
  <c r="O766" i="29" s="1"/>
  <c r="P766" i="29"/>
  <c r="Q766" i="29" s="1"/>
  <c r="L766" i="29"/>
  <c r="M766" i="29" s="1"/>
  <c r="S794" i="29"/>
  <c r="E784" i="29"/>
  <c r="B784" i="29"/>
  <c r="S795" i="29"/>
  <c r="E785" i="29"/>
  <c r="B785" i="29"/>
  <c r="N782" i="29"/>
  <c r="O782" i="29" s="1"/>
  <c r="P782" i="29"/>
  <c r="Q782" i="29" s="1"/>
  <c r="L782" i="29"/>
  <c r="M782" i="29" s="1"/>
  <c r="S790" i="29"/>
  <c r="E780" i="29"/>
  <c r="B780" i="29"/>
  <c r="F812" i="30"/>
  <c r="C812" i="30"/>
  <c r="F823" i="30"/>
  <c r="C823" i="30"/>
  <c r="F811" i="30"/>
  <c r="C811" i="30"/>
  <c r="F824" i="30"/>
  <c r="C824" i="30"/>
  <c r="F816" i="30"/>
  <c r="C816" i="30"/>
  <c r="F808" i="30"/>
  <c r="C808" i="30"/>
  <c r="F817" i="30"/>
  <c r="C817" i="30"/>
  <c r="F815" i="30"/>
  <c r="C815" i="30"/>
  <c r="F820" i="30"/>
  <c r="C820" i="30"/>
  <c r="F819" i="30"/>
  <c r="C819" i="30"/>
  <c r="B827" i="30"/>
  <c r="B821" i="30"/>
  <c r="B825" i="30"/>
  <c r="B822" i="30"/>
  <c r="B833" i="30"/>
  <c r="B834" i="30"/>
  <c r="B830" i="30"/>
  <c r="B826" i="30"/>
  <c r="B829" i="30"/>
  <c r="B818" i="30"/>
  <c r="AE422" i="28" l="1"/>
  <c r="W3528" i="30"/>
  <c r="V818" i="30"/>
  <c r="O818" i="30"/>
  <c r="H818" i="30"/>
  <c r="G818" i="30"/>
  <c r="V834" i="30"/>
  <c r="O834" i="30"/>
  <c r="H834" i="30"/>
  <c r="G834" i="30"/>
  <c r="V821" i="30"/>
  <c r="O821" i="30"/>
  <c r="H821" i="30"/>
  <c r="G821" i="30"/>
  <c r="V829" i="30"/>
  <c r="O829" i="30"/>
  <c r="H829" i="30"/>
  <c r="G829" i="30"/>
  <c r="V833" i="30"/>
  <c r="O833" i="30"/>
  <c r="H833" i="30"/>
  <c r="G833" i="30"/>
  <c r="V827" i="30"/>
  <c r="O827" i="30"/>
  <c r="G827" i="30"/>
  <c r="H827" i="30"/>
  <c r="V830" i="30"/>
  <c r="O830" i="30"/>
  <c r="H830" i="30"/>
  <c r="G830" i="30"/>
  <c r="V825" i="30"/>
  <c r="O825" i="30"/>
  <c r="H825" i="30"/>
  <c r="G825" i="30"/>
  <c r="V826" i="30"/>
  <c r="O826" i="30"/>
  <c r="H826" i="30"/>
  <c r="G826" i="30"/>
  <c r="V822" i="30"/>
  <c r="O822" i="30"/>
  <c r="H822" i="30"/>
  <c r="G822" i="30"/>
  <c r="J792" i="29"/>
  <c r="K792" i="29" s="1"/>
  <c r="R792" i="29"/>
  <c r="J784" i="29"/>
  <c r="K784" i="29" s="1"/>
  <c r="R784" i="29"/>
  <c r="J793" i="29"/>
  <c r="K793" i="29" s="1"/>
  <c r="R793" i="29"/>
  <c r="J785" i="29"/>
  <c r="K785" i="29" s="1"/>
  <c r="R785" i="29"/>
  <c r="J777" i="29"/>
  <c r="K777" i="29" s="1"/>
  <c r="R777" i="29"/>
  <c r="J781" i="29"/>
  <c r="K781" i="29" s="1"/>
  <c r="R781" i="29"/>
  <c r="J780" i="29"/>
  <c r="K780" i="29" s="1"/>
  <c r="R780" i="29"/>
  <c r="J789" i="29"/>
  <c r="K789" i="29" s="1"/>
  <c r="R789" i="29"/>
  <c r="J776" i="29"/>
  <c r="K776" i="29" s="1"/>
  <c r="R776" i="29"/>
  <c r="J788" i="29"/>
  <c r="K788" i="29" s="1"/>
  <c r="R788" i="29"/>
  <c r="R830" i="30"/>
  <c r="N830" i="30"/>
  <c r="R827" i="30"/>
  <c r="N827" i="30"/>
  <c r="R833" i="30"/>
  <c r="N833" i="30"/>
  <c r="R818" i="30"/>
  <c r="N818" i="30"/>
  <c r="R826" i="30"/>
  <c r="N826" i="30"/>
  <c r="R822" i="30"/>
  <c r="N822" i="30"/>
  <c r="R821" i="30"/>
  <c r="N821" i="30"/>
  <c r="R829" i="30"/>
  <c r="N829" i="30"/>
  <c r="R825" i="30"/>
  <c r="N825" i="30"/>
  <c r="R834" i="30"/>
  <c r="N834" i="30"/>
  <c r="L781" i="29"/>
  <c r="M781" i="29" s="1"/>
  <c r="P781" i="29"/>
  <c r="Q781" i="29" s="1"/>
  <c r="N781" i="29"/>
  <c r="O781" i="29" s="1"/>
  <c r="B791" i="29"/>
  <c r="S801" i="29"/>
  <c r="E791" i="29"/>
  <c r="P785" i="29"/>
  <c r="Q785" i="29" s="1"/>
  <c r="N785" i="29"/>
  <c r="O785" i="29" s="1"/>
  <c r="L785" i="29"/>
  <c r="M785" i="29" s="1"/>
  <c r="S813" i="29"/>
  <c r="E803" i="29"/>
  <c r="B803" i="29"/>
  <c r="L780" i="29"/>
  <c r="M780" i="29" s="1"/>
  <c r="P780" i="29"/>
  <c r="Q780" i="29" s="1"/>
  <c r="N780" i="29"/>
  <c r="O780" i="29" s="1"/>
  <c r="S800" i="29"/>
  <c r="E790" i="29"/>
  <c r="B790" i="29"/>
  <c r="L784" i="29"/>
  <c r="M784" i="29" s="1"/>
  <c r="P784" i="29"/>
  <c r="Q784" i="29" s="1"/>
  <c r="N784" i="29"/>
  <c r="O784" i="29" s="1"/>
  <c r="S809" i="29"/>
  <c r="E799" i="29"/>
  <c r="B799" i="29"/>
  <c r="S808" i="29"/>
  <c r="E798" i="29"/>
  <c r="B798" i="29"/>
  <c r="S812" i="29"/>
  <c r="E802" i="29"/>
  <c r="B802" i="29"/>
  <c r="S804" i="29"/>
  <c r="E794" i="29"/>
  <c r="B794" i="29"/>
  <c r="P789" i="29"/>
  <c r="Q789" i="29" s="1"/>
  <c r="N789" i="29"/>
  <c r="O789" i="29" s="1"/>
  <c r="L789" i="29"/>
  <c r="M789" i="29" s="1"/>
  <c r="L788" i="29"/>
  <c r="M788" i="29" s="1"/>
  <c r="P788" i="29"/>
  <c r="Q788" i="29" s="1"/>
  <c r="N788" i="29"/>
  <c r="O788" i="29" s="1"/>
  <c r="P777" i="29"/>
  <c r="Q777" i="29" s="1"/>
  <c r="N777" i="29"/>
  <c r="O777" i="29" s="1"/>
  <c r="L777" i="29"/>
  <c r="M777" i="29" s="1"/>
  <c r="L776" i="29"/>
  <c r="M776" i="29" s="1"/>
  <c r="P776" i="29"/>
  <c r="Q776" i="29" s="1"/>
  <c r="N776" i="29"/>
  <c r="O776" i="29" s="1"/>
  <c r="S805" i="29"/>
  <c r="E795" i="29"/>
  <c r="B795" i="29"/>
  <c r="L792" i="29"/>
  <c r="M792" i="29" s="1"/>
  <c r="P792" i="29"/>
  <c r="Q792" i="29" s="1"/>
  <c r="N792" i="29"/>
  <c r="O792" i="29" s="1"/>
  <c r="S797" i="29"/>
  <c r="E787" i="29"/>
  <c r="B787" i="29"/>
  <c r="P793" i="29"/>
  <c r="Q793" i="29" s="1"/>
  <c r="N793" i="29"/>
  <c r="O793" i="29" s="1"/>
  <c r="L793" i="29"/>
  <c r="M793" i="29" s="1"/>
  <c r="S796" i="29"/>
  <c r="E786" i="29"/>
  <c r="B786" i="29"/>
  <c r="F834" i="30"/>
  <c r="C834" i="30"/>
  <c r="F822" i="30"/>
  <c r="C822" i="30"/>
  <c r="F826" i="30"/>
  <c r="C826" i="30"/>
  <c r="F829" i="30"/>
  <c r="C829" i="30"/>
  <c r="F833" i="30"/>
  <c r="C833" i="30"/>
  <c r="F827" i="30"/>
  <c r="C827" i="30"/>
  <c r="F818" i="30"/>
  <c r="C818" i="30"/>
  <c r="F821" i="30"/>
  <c r="C821" i="30"/>
  <c r="F830" i="30"/>
  <c r="C830" i="30"/>
  <c r="F825" i="30"/>
  <c r="C825" i="30"/>
  <c r="B828" i="30"/>
  <c r="B836" i="30"/>
  <c r="B844" i="30"/>
  <c r="B832" i="30"/>
  <c r="B831" i="30"/>
  <c r="B839" i="30"/>
  <c r="B840" i="30"/>
  <c r="B843" i="30"/>
  <c r="B835" i="30"/>
  <c r="B837" i="30"/>
  <c r="AE423" i="28" l="1"/>
  <c r="W3538" i="30"/>
  <c r="V843" i="30"/>
  <c r="O843" i="30"/>
  <c r="H843" i="30"/>
  <c r="G843" i="30"/>
  <c r="V832" i="30"/>
  <c r="O832" i="30"/>
  <c r="G832" i="30"/>
  <c r="H832" i="30"/>
  <c r="V835" i="30"/>
  <c r="O835" i="30"/>
  <c r="H835" i="30"/>
  <c r="G835" i="30"/>
  <c r="V831" i="30"/>
  <c r="O831" i="30"/>
  <c r="H831" i="30"/>
  <c r="G831" i="30"/>
  <c r="V828" i="30"/>
  <c r="O828" i="30"/>
  <c r="G828" i="30"/>
  <c r="H828" i="30"/>
  <c r="V840" i="30"/>
  <c r="O840" i="30"/>
  <c r="G840" i="30"/>
  <c r="H840" i="30"/>
  <c r="V844" i="30"/>
  <c r="O844" i="30"/>
  <c r="G844" i="30"/>
  <c r="H844" i="30"/>
  <c r="V837" i="30"/>
  <c r="O837" i="30"/>
  <c r="H837" i="30"/>
  <c r="G837" i="30"/>
  <c r="V839" i="30"/>
  <c r="O839" i="30"/>
  <c r="H839" i="30"/>
  <c r="G839" i="30"/>
  <c r="V836" i="30"/>
  <c r="O836" i="30"/>
  <c r="G836" i="30"/>
  <c r="H836" i="30"/>
  <c r="J790" i="29"/>
  <c r="K790" i="29" s="1"/>
  <c r="R790" i="29"/>
  <c r="J799" i="29"/>
  <c r="R799" i="29"/>
  <c r="J794" i="29"/>
  <c r="R794" i="29"/>
  <c r="J795" i="29"/>
  <c r="K795" i="29" s="1"/>
  <c r="R795" i="29"/>
  <c r="J787" i="29"/>
  <c r="K787" i="29" s="1"/>
  <c r="R787" i="29"/>
  <c r="J798" i="29"/>
  <c r="K798" i="29" s="1"/>
  <c r="R798" i="29"/>
  <c r="J786" i="29"/>
  <c r="K786" i="29" s="1"/>
  <c r="R786" i="29"/>
  <c r="J802" i="29"/>
  <c r="K802" i="29" s="1"/>
  <c r="R802" i="29"/>
  <c r="J803" i="29"/>
  <c r="K803" i="29" s="1"/>
  <c r="R803" i="29"/>
  <c r="J791" i="29"/>
  <c r="K791" i="29" s="1"/>
  <c r="R791" i="29"/>
  <c r="R835" i="30"/>
  <c r="N835" i="30"/>
  <c r="R828" i="30"/>
  <c r="N828" i="30"/>
  <c r="R831" i="30"/>
  <c r="N831" i="30"/>
  <c r="R840" i="30"/>
  <c r="N840" i="30"/>
  <c r="R843" i="30"/>
  <c r="N843" i="30"/>
  <c r="R832" i="30"/>
  <c r="N832" i="30"/>
  <c r="R844" i="30"/>
  <c r="N844" i="30"/>
  <c r="R837" i="30"/>
  <c r="N837" i="30"/>
  <c r="R839" i="30"/>
  <c r="N839" i="30"/>
  <c r="R836" i="30"/>
  <c r="N836" i="30"/>
  <c r="S811" i="29"/>
  <c r="E801" i="29"/>
  <c r="B801" i="29"/>
  <c r="P791" i="29"/>
  <c r="Q791" i="29" s="1"/>
  <c r="L791" i="29"/>
  <c r="M791" i="29" s="1"/>
  <c r="N791" i="29"/>
  <c r="O791" i="29" s="1"/>
  <c r="L787" i="29"/>
  <c r="M787" i="29" s="1"/>
  <c r="P787" i="29"/>
  <c r="Q787" i="29" s="1"/>
  <c r="N787" i="29"/>
  <c r="O787" i="29" s="1"/>
  <c r="L802" i="29"/>
  <c r="M802" i="29" s="1"/>
  <c r="N802" i="29"/>
  <c r="O802" i="29" s="1"/>
  <c r="H802" i="29"/>
  <c r="I802" i="29" s="1"/>
  <c r="P802" i="29"/>
  <c r="Q802" i="29" s="1"/>
  <c r="S810" i="29"/>
  <c r="E800" i="29"/>
  <c r="B800" i="29"/>
  <c r="P786" i="29"/>
  <c r="Q786" i="29" s="1"/>
  <c r="N786" i="29"/>
  <c r="O786" i="29" s="1"/>
  <c r="L786" i="29"/>
  <c r="M786" i="29" s="1"/>
  <c r="N794" i="29"/>
  <c r="O794" i="29" s="1"/>
  <c r="K794" i="29"/>
  <c r="P794" i="29"/>
  <c r="Q794" i="29" s="1"/>
  <c r="L794" i="29"/>
  <c r="M794" i="29" s="1"/>
  <c r="S818" i="29"/>
  <c r="E808" i="29"/>
  <c r="B808" i="29"/>
  <c r="S819" i="29"/>
  <c r="E809" i="29"/>
  <c r="B809" i="29"/>
  <c r="P803" i="29"/>
  <c r="Q803" i="29" s="1"/>
  <c r="N803" i="29"/>
  <c r="O803" i="29" s="1"/>
  <c r="L803" i="29"/>
  <c r="M803" i="29" s="1"/>
  <c r="H803" i="29"/>
  <c r="I803" i="29" s="1"/>
  <c r="S815" i="29"/>
  <c r="E805" i="29"/>
  <c r="B805" i="29"/>
  <c r="S822" i="29"/>
  <c r="E812" i="29"/>
  <c r="B812" i="29"/>
  <c r="P790" i="29"/>
  <c r="Q790" i="29" s="1"/>
  <c r="N790" i="29"/>
  <c r="O790" i="29" s="1"/>
  <c r="L790" i="29"/>
  <c r="M790" i="29" s="1"/>
  <c r="S807" i="29"/>
  <c r="E797" i="29"/>
  <c r="B797" i="29"/>
  <c r="S806" i="29"/>
  <c r="E796" i="29"/>
  <c r="B796" i="29"/>
  <c r="L795" i="29"/>
  <c r="M795" i="29" s="1"/>
  <c r="P795" i="29"/>
  <c r="Q795" i="29" s="1"/>
  <c r="N795" i="29"/>
  <c r="O795" i="29" s="1"/>
  <c r="S814" i="29"/>
  <c r="E804" i="29"/>
  <c r="B804" i="29"/>
  <c r="P798" i="29"/>
  <c r="Q798" i="29" s="1"/>
  <c r="L798" i="29"/>
  <c r="M798" i="29" s="1"/>
  <c r="N798" i="29"/>
  <c r="O798" i="29" s="1"/>
  <c r="H798" i="29"/>
  <c r="I798" i="29" s="1"/>
  <c r="K799" i="29"/>
  <c r="H799" i="29"/>
  <c r="I799" i="29" s="1"/>
  <c r="P799" i="29"/>
  <c r="Q799" i="29" s="1"/>
  <c r="N799" i="29"/>
  <c r="O799" i="29" s="1"/>
  <c r="L799" i="29"/>
  <c r="M799" i="29" s="1"/>
  <c r="S823" i="29"/>
  <c r="E813" i="29"/>
  <c r="B813" i="29"/>
  <c r="F843" i="30"/>
  <c r="C843" i="30"/>
  <c r="F836" i="30"/>
  <c r="C836" i="30"/>
  <c r="F837" i="30"/>
  <c r="C837" i="30"/>
  <c r="F832" i="30"/>
  <c r="C832" i="30"/>
  <c r="F840" i="30"/>
  <c r="C840" i="30"/>
  <c r="F828" i="30"/>
  <c r="C828" i="30"/>
  <c r="F839" i="30"/>
  <c r="C839" i="30"/>
  <c r="F835" i="30"/>
  <c r="C835" i="30"/>
  <c r="F831" i="30"/>
  <c r="C831" i="30"/>
  <c r="F844" i="30"/>
  <c r="C844" i="30"/>
  <c r="B847" i="30"/>
  <c r="B853" i="30"/>
  <c r="B849" i="30"/>
  <c r="B842" i="30"/>
  <c r="B846" i="30"/>
  <c r="B845" i="30"/>
  <c r="B850" i="30"/>
  <c r="B841" i="30"/>
  <c r="B854" i="30"/>
  <c r="B838" i="30"/>
  <c r="AE424" i="28" l="1"/>
  <c r="W3548" i="30"/>
  <c r="V849" i="30"/>
  <c r="O849" i="30"/>
  <c r="H849" i="30"/>
  <c r="G849" i="30"/>
  <c r="V838" i="30"/>
  <c r="O838" i="30"/>
  <c r="H838" i="30"/>
  <c r="G838" i="30"/>
  <c r="V845" i="30"/>
  <c r="O845" i="30"/>
  <c r="H845" i="30"/>
  <c r="G845" i="30"/>
  <c r="V853" i="30"/>
  <c r="O853" i="30"/>
  <c r="H853" i="30"/>
  <c r="G853" i="30"/>
  <c r="V847" i="30"/>
  <c r="O847" i="30"/>
  <c r="H847" i="30"/>
  <c r="G847" i="30"/>
  <c r="V854" i="30"/>
  <c r="O854" i="30"/>
  <c r="H854" i="30"/>
  <c r="G854" i="30"/>
  <c r="V841" i="30"/>
  <c r="O841" i="30"/>
  <c r="H841" i="30"/>
  <c r="G841" i="30"/>
  <c r="V842" i="30"/>
  <c r="O842" i="30"/>
  <c r="H842" i="30"/>
  <c r="G842" i="30"/>
  <c r="V846" i="30"/>
  <c r="O846" i="30"/>
  <c r="H846" i="30"/>
  <c r="G846" i="30"/>
  <c r="V850" i="30"/>
  <c r="O850" i="30"/>
  <c r="H850" i="30"/>
  <c r="G850" i="30"/>
  <c r="J804" i="29"/>
  <c r="K804" i="29" s="1"/>
  <c r="R804" i="29"/>
  <c r="J812" i="29"/>
  <c r="K812" i="29" s="1"/>
  <c r="R812" i="29"/>
  <c r="J800" i="29"/>
  <c r="K800" i="29" s="1"/>
  <c r="R800" i="29"/>
  <c r="J801" i="29"/>
  <c r="K801" i="29" s="1"/>
  <c r="R801" i="29"/>
  <c r="J797" i="29"/>
  <c r="K797" i="29" s="1"/>
  <c r="R797" i="29"/>
  <c r="J813" i="29"/>
  <c r="K813" i="29" s="1"/>
  <c r="R813" i="29"/>
  <c r="J796" i="29"/>
  <c r="K796" i="29" s="1"/>
  <c r="R796" i="29"/>
  <c r="J808" i="29"/>
  <c r="K808" i="29" s="1"/>
  <c r="R808" i="29"/>
  <c r="J805" i="29"/>
  <c r="K805" i="29" s="1"/>
  <c r="R805" i="29"/>
  <c r="J809" i="29"/>
  <c r="K809" i="29" s="1"/>
  <c r="R809" i="29"/>
  <c r="R854" i="30"/>
  <c r="N854" i="30"/>
  <c r="R846" i="30"/>
  <c r="N846" i="30"/>
  <c r="R847" i="30"/>
  <c r="N847" i="30"/>
  <c r="R850" i="30"/>
  <c r="N850" i="30"/>
  <c r="R849" i="30"/>
  <c r="N849" i="30"/>
  <c r="R841" i="30"/>
  <c r="N841" i="30"/>
  <c r="R842" i="30"/>
  <c r="N842" i="30"/>
  <c r="R853" i="30"/>
  <c r="N853" i="30"/>
  <c r="R838" i="30"/>
  <c r="N838" i="30"/>
  <c r="R845" i="30"/>
  <c r="N845" i="30"/>
  <c r="L801" i="29"/>
  <c r="M801" i="29" s="1"/>
  <c r="N801" i="29"/>
  <c r="O801" i="29" s="1"/>
  <c r="H801" i="29"/>
  <c r="I801" i="29" s="1"/>
  <c r="P801" i="29"/>
  <c r="Q801" i="29" s="1"/>
  <c r="B811" i="29"/>
  <c r="S821" i="29"/>
  <c r="E811" i="29"/>
  <c r="N797" i="29"/>
  <c r="O797" i="29" s="1"/>
  <c r="L797" i="29"/>
  <c r="M797" i="29" s="1"/>
  <c r="H797" i="29"/>
  <c r="I797" i="29" s="1"/>
  <c r="P797" i="29"/>
  <c r="Q797" i="29" s="1"/>
  <c r="S828" i="29"/>
  <c r="E818" i="29"/>
  <c r="B818" i="29"/>
  <c r="N813" i="29"/>
  <c r="O813" i="29" s="1"/>
  <c r="L813" i="29"/>
  <c r="M813" i="29" s="1"/>
  <c r="H813" i="29"/>
  <c r="I813" i="29" s="1"/>
  <c r="P813" i="29"/>
  <c r="Q813" i="29" s="1"/>
  <c r="H796" i="29"/>
  <c r="I796" i="29" s="1"/>
  <c r="P796" i="29"/>
  <c r="Q796" i="29" s="1"/>
  <c r="N796" i="29"/>
  <c r="O796" i="29" s="1"/>
  <c r="L796" i="29"/>
  <c r="M796" i="29" s="1"/>
  <c r="S832" i="29"/>
  <c r="E822" i="29"/>
  <c r="B822" i="29"/>
  <c r="S825" i="29"/>
  <c r="E815" i="29"/>
  <c r="B815" i="29"/>
  <c r="S829" i="29"/>
  <c r="E819" i="29"/>
  <c r="B819" i="29"/>
  <c r="P800" i="29"/>
  <c r="Q800" i="29" s="1"/>
  <c r="N800" i="29"/>
  <c r="O800" i="29" s="1"/>
  <c r="L800" i="29"/>
  <c r="M800" i="29" s="1"/>
  <c r="H800" i="29"/>
  <c r="I800" i="29" s="1"/>
  <c r="S817" i="29"/>
  <c r="E807" i="29"/>
  <c r="B807" i="29"/>
  <c r="L808" i="29"/>
  <c r="M808" i="29" s="1"/>
  <c r="H808" i="29"/>
  <c r="I808" i="29" s="1"/>
  <c r="P808" i="29"/>
  <c r="Q808" i="29" s="1"/>
  <c r="N808" i="29"/>
  <c r="O808" i="29" s="1"/>
  <c r="S824" i="29"/>
  <c r="E814" i="29"/>
  <c r="B814" i="29"/>
  <c r="N804" i="29"/>
  <c r="O804" i="29" s="1"/>
  <c r="L804" i="29"/>
  <c r="M804" i="29" s="1"/>
  <c r="H804" i="29"/>
  <c r="I804" i="29" s="1"/>
  <c r="P804" i="29"/>
  <c r="Q804" i="29" s="1"/>
  <c r="S833" i="29"/>
  <c r="E823" i="29"/>
  <c r="B823" i="29"/>
  <c r="S816" i="29"/>
  <c r="E806" i="29"/>
  <c r="B806" i="29"/>
  <c r="H812" i="29"/>
  <c r="I812" i="29" s="1"/>
  <c r="P812" i="29"/>
  <c r="Q812" i="29" s="1"/>
  <c r="N812" i="29"/>
  <c r="O812" i="29" s="1"/>
  <c r="L812" i="29"/>
  <c r="M812" i="29" s="1"/>
  <c r="H805" i="29"/>
  <c r="I805" i="29" s="1"/>
  <c r="P805" i="29"/>
  <c r="Q805" i="29" s="1"/>
  <c r="N805" i="29"/>
  <c r="O805" i="29" s="1"/>
  <c r="L805" i="29"/>
  <c r="M805" i="29" s="1"/>
  <c r="P809" i="29"/>
  <c r="Q809" i="29" s="1"/>
  <c r="N809" i="29"/>
  <c r="O809" i="29" s="1"/>
  <c r="L809" i="29"/>
  <c r="M809" i="29" s="1"/>
  <c r="H809" i="29"/>
  <c r="I809" i="29" s="1"/>
  <c r="S820" i="29"/>
  <c r="E810" i="29"/>
  <c r="B810" i="29"/>
  <c r="F838" i="30"/>
  <c r="C838" i="30"/>
  <c r="F853" i="30"/>
  <c r="C853" i="30"/>
  <c r="F845" i="30"/>
  <c r="C845" i="30"/>
  <c r="F854" i="30"/>
  <c r="C854" i="30"/>
  <c r="F846" i="30"/>
  <c r="C846" i="30"/>
  <c r="F847" i="30"/>
  <c r="C847" i="30"/>
  <c r="F841" i="30"/>
  <c r="C841" i="30"/>
  <c r="F842" i="30"/>
  <c r="C842" i="30"/>
  <c r="F850" i="30"/>
  <c r="C850" i="30"/>
  <c r="F849" i="30"/>
  <c r="C849" i="30"/>
  <c r="B848" i="30"/>
  <c r="B851" i="30"/>
  <c r="B855" i="30"/>
  <c r="B852" i="30"/>
  <c r="B863" i="30"/>
  <c r="B864" i="30"/>
  <c r="B860" i="30"/>
  <c r="B856" i="30"/>
  <c r="B859" i="30"/>
  <c r="B857" i="30"/>
  <c r="AE425" i="28" l="1"/>
  <c r="W3558" i="30"/>
  <c r="V859" i="30"/>
  <c r="O859" i="30"/>
  <c r="G859" i="30"/>
  <c r="H859" i="30"/>
  <c r="V863" i="30"/>
  <c r="O863" i="30"/>
  <c r="H863" i="30"/>
  <c r="G863" i="30"/>
  <c r="V848" i="30"/>
  <c r="O848" i="30"/>
  <c r="G848" i="30"/>
  <c r="H848" i="30"/>
  <c r="V852" i="30"/>
  <c r="G852" i="30"/>
  <c r="O852" i="30"/>
  <c r="H852" i="30"/>
  <c r="V860" i="30"/>
  <c r="O860" i="30"/>
  <c r="G860" i="30"/>
  <c r="H860" i="30"/>
  <c r="V855" i="30"/>
  <c r="O855" i="30"/>
  <c r="H855" i="30"/>
  <c r="G855" i="30"/>
  <c r="V856" i="30"/>
  <c r="O856" i="30"/>
  <c r="G856" i="30"/>
  <c r="H856" i="30"/>
  <c r="V857" i="30"/>
  <c r="O857" i="30"/>
  <c r="H857" i="30"/>
  <c r="G857" i="30"/>
  <c r="V864" i="30"/>
  <c r="O864" i="30"/>
  <c r="G864" i="30"/>
  <c r="H864" i="30"/>
  <c r="V851" i="30"/>
  <c r="O851" i="30"/>
  <c r="H851" i="30"/>
  <c r="G851" i="30"/>
  <c r="J810" i="29"/>
  <c r="K810" i="29" s="1"/>
  <c r="R810" i="29"/>
  <c r="J815" i="29"/>
  <c r="R815" i="29"/>
  <c r="J818" i="29"/>
  <c r="K818" i="29" s="1"/>
  <c r="R818" i="29"/>
  <c r="J823" i="29"/>
  <c r="K823" i="29" s="1"/>
  <c r="R823" i="29"/>
  <c r="J814" i="29"/>
  <c r="K814" i="29" s="1"/>
  <c r="R814" i="29"/>
  <c r="J807" i="29"/>
  <c r="K807" i="29" s="1"/>
  <c r="R807" i="29"/>
  <c r="J819" i="29"/>
  <c r="K819" i="29" s="1"/>
  <c r="R819" i="29"/>
  <c r="J822" i="29"/>
  <c r="K822" i="29" s="1"/>
  <c r="R822" i="29"/>
  <c r="J806" i="29"/>
  <c r="K806" i="29" s="1"/>
  <c r="R806" i="29"/>
  <c r="J811" i="29"/>
  <c r="K811" i="29" s="1"/>
  <c r="R811" i="29"/>
  <c r="R857" i="30"/>
  <c r="N857" i="30"/>
  <c r="R852" i="30"/>
  <c r="N852" i="30"/>
  <c r="R856" i="30"/>
  <c r="N856" i="30"/>
  <c r="R851" i="30"/>
  <c r="N851" i="30"/>
  <c r="R860" i="30"/>
  <c r="N860" i="30"/>
  <c r="R855" i="30"/>
  <c r="N855" i="30"/>
  <c r="R864" i="30"/>
  <c r="N864" i="30"/>
  <c r="R859" i="30"/>
  <c r="N859" i="30"/>
  <c r="R863" i="30"/>
  <c r="N863" i="30"/>
  <c r="R848" i="30"/>
  <c r="N848" i="30"/>
  <c r="E821" i="29"/>
  <c r="B821" i="29"/>
  <c r="S831" i="29"/>
  <c r="L811" i="29"/>
  <c r="M811" i="29" s="1"/>
  <c r="N811" i="29"/>
  <c r="O811" i="29" s="1"/>
  <c r="H811" i="29"/>
  <c r="I811" i="29" s="1"/>
  <c r="P811" i="29"/>
  <c r="Q811" i="29" s="1"/>
  <c r="N810" i="29"/>
  <c r="O810" i="29" s="1"/>
  <c r="H810" i="29"/>
  <c r="I810" i="29" s="1"/>
  <c r="P810" i="29"/>
  <c r="Q810" i="29" s="1"/>
  <c r="L810" i="29"/>
  <c r="M810" i="29" s="1"/>
  <c r="S826" i="29"/>
  <c r="E816" i="29"/>
  <c r="B816" i="29"/>
  <c r="L823" i="29"/>
  <c r="M823" i="29" s="1"/>
  <c r="H823" i="29"/>
  <c r="I823" i="29" s="1"/>
  <c r="P823" i="29"/>
  <c r="Q823" i="29" s="1"/>
  <c r="N823" i="29"/>
  <c r="O823" i="29" s="1"/>
  <c r="P814" i="29"/>
  <c r="Q814" i="29" s="1"/>
  <c r="N814" i="29"/>
  <c r="O814" i="29" s="1"/>
  <c r="L814" i="29"/>
  <c r="M814" i="29" s="1"/>
  <c r="H814" i="29"/>
  <c r="I814" i="29" s="1"/>
  <c r="N807" i="29"/>
  <c r="O807" i="29" s="1"/>
  <c r="L807" i="29"/>
  <c r="M807" i="29" s="1"/>
  <c r="H807" i="29"/>
  <c r="I807" i="29" s="1"/>
  <c r="P807" i="29"/>
  <c r="Q807" i="29" s="1"/>
  <c r="K815" i="29"/>
  <c r="H815" i="29"/>
  <c r="I815" i="29" s="1"/>
  <c r="P815" i="29"/>
  <c r="Q815" i="29" s="1"/>
  <c r="N815" i="29"/>
  <c r="O815" i="29" s="1"/>
  <c r="L815" i="29"/>
  <c r="M815" i="29" s="1"/>
  <c r="H818" i="29"/>
  <c r="I818" i="29" s="1"/>
  <c r="N818" i="29"/>
  <c r="O818" i="29" s="1"/>
  <c r="L818" i="29"/>
  <c r="M818" i="29" s="1"/>
  <c r="P818" i="29"/>
  <c r="Q818" i="29" s="1"/>
  <c r="H806" i="29"/>
  <c r="I806" i="29" s="1"/>
  <c r="P806" i="29"/>
  <c r="Q806" i="29" s="1"/>
  <c r="L806" i="29"/>
  <c r="M806" i="29" s="1"/>
  <c r="N806" i="29"/>
  <c r="O806" i="29" s="1"/>
  <c r="N819" i="29"/>
  <c r="O819" i="29" s="1"/>
  <c r="L819" i="29"/>
  <c r="M819" i="29" s="1"/>
  <c r="H819" i="29"/>
  <c r="I819" i="29" s="1"/>
  <c r="P819" i="29"/>
  <c r="Q819" i="29" s="1"/>
  <c r="S842" i="29"/>
  <c r="E832" i="29"/>
  <c r="B832" i="29"/>
  <c r="S830" i="29"/>
  <c r="E820" i="29"/>
  <c r="B820" i="29"/>
  <c r="S843" i="29"/>
  <c r="E833" i="29"/>
  <c r="B833" i="29"/>
  <c r="S834" i="29"/>
  <c r="E824" i="29"/>
  <c r="B824" i="29"/>
  <c r="S827" i="29"/>
  <c r="E817" i="29"/>
  <c r="B817" i="29"/>
  <c r="S835" i="29"/>
  <c r="E825" i="29"/>
  <c r="B825" i="29"/>
  <c r="S838" i="29"/>
  <c r="E828" i="29"/>
  <c r="B828" i="29"/>
  <c r="S839" i="29"/>
  <c r="E829" i="29"/>
  <c r="B829" i="29"/>
  <c r="N822" i="29"/>
  <c r="O822" i="29" s="1"/>
  <c r="H822" i="29"/>
  <c r="I822" i="29" s="1"/>
  <c r="P822" i="29"/>
  <c r="Q822" i="29" s="1"/>
  <c r="L822" i="29"/>
  <c r="M822" i="29" s="1"/>
  <c r="F857" i="30"/>
  <c r="C857" i="30"/>
  <c r="F852" i="30"/>
  <c r="C852" i="30"/>
  <c r="F864" i="30"/>
  <c r="C864" i="30"/>
  <c r="F859" i="30"/>
  <c r="C859" i="30"/>
  <c r="F863" i="30"/>
  <c r="C863" i="30"/>
  <c r="F848" i="30"/>
  <c r="C848" i="30"/>
  <c r="F856" i="30"/>
  <c r="C856" i="30"/>
  <c r="F851" i="30"/>
  <c r="C851" i="30"/>
  <c r="F860" i="30"/>
  <c r="C860" i="30"/>
  <c r="F855" i="30"/>
  <c r="C855" i="30"/>
  <c r="B869" i="30"/>
  <c r="B870" i="30"/>
  <c r="B873" i="30"/>
  <c r="B865" i="30"/>
  <c r="B858" i="30"/>
  <c r="B867" i="30"/>
  <c r="B866" i="30"/>
  <c r="B874" i="30"/>
  <c r="B862" i="30"/>
  <c r="B861" i="30"/>
  <c r="AE426" i="28" l="1"/>
  <c r="W3568" i="30"/>
  <c r="V874" i="30"/>
  <c r="O874" i="30"/>
  <c r="H874" i="30"/>
  <c r="G874" i="30"/>
  <c r="V861" i="30"/>
  <c r="O861" i="30"/>
  <c r="H861" i="30"/>
  <c r="G861" i="30"/>
  <c r="V870" i="30"/>
  <c r="O870" i="30"/>
  <c r="H870" i="30"/>
  <c r="G870" i="30"/>
  <c r="V862" i="30"/>
  <c r="O862" i="30"/>
  <c r="H862" i="30"/>
  <c r="G862" i="30"/>
  <c r="V858" i="30"/>
  <c r="O858" i="30"/>
  <c r="H858" i="30"/>
  <c r="G858" i="30"/>
  <c r="V869" i="30"/>
  <c r="O869" i="30"/>
  <c r="H869" i="30"/>
  <c r="G869" i="30"/>
  <c r="V866" i="30"/>
  <c r="O866" i="30"/>
  <c r="H866" i="30"/>
  <c r="G866" i="30"/>
  <c r="V873" i="30"/>
  <c r="O873" i="30"/>
  <c r="H873" i="30"/>
  <c r="G873" i="30"/>
  <c r="V865" i="30"/>
  <c r="O865" i="30"/>
  <c r="H865" i="30"/>
  <c r="G865" i="30"/>
  <c r="V867" i="30"/>
  <c r="O867" i="30"/>
  <c r="H867" i="30"/>
  <c r="G867" i="30"/>
  <c r="J828" i="29"/>
  <c r="K828" i="29" s="1"/>
  <c r="R828" i="29"/>
  <c r="J833" i="29"/>
  <c r="K833" i="29" s="1"/>
  <c r="R833" i="29"/>
  <c r="J816" i="29"/>
  <c r="K816" i="29" s="1"/>
  <c r="R816" i="29"/>
  <c r="J829" i="29"/>
  <c r="K829" i="29" s="1"/>
  <c r="R829" i="29"/>
  <c r="J824" i="29"/>
  <c r="K824" i="29" s="1"/>
  <c r="R824" i="29"/>
  <c r="J825" i="29"/>
  <c r="K825" i="29" s="1"/>
  <c r="R825" i="29"/>
  <c r="J820" i="29"/>
  <c r="K820" i="29" s="1"/>
  <c r="R820" i="29"/>
  <c r="J817" i="29"/>
  <c r="K817" i="29" s="1"/>
  <c r="R817" i="29"/>
  <c r="J832" i="29"/>
  <c r="K832" i="29" s="1"/>
  <c r="R832" i="29"/>
  <c r="J821" i="29"/>
  <c r="K821" i="29" s="1"/>
  <c r="R821" i="29"/>
  <c r="R861" i="30"/>
  <c r="N861" i="30"/>
  <c r="R870" i="30"/>
  <c r="N870" i="30"/>
  <c r="R874" i="30"/>
  <c r="N874" i="30"/>
  <c r="R865" i="30"/>
  <c r="N865" i="30"/>
  <c r="R867" i="30"/>
  <c r="N867" i="30"/>
  <c r="R866" i="30"/>
  <c r="N866" i="30"/>
  <c r="R858" i="30"/>
  <c r="N858" i="30"/>
  <c r="R869" i="30"/>
  <c r="N869" i="30"/>
  <c r="R862" i="30"/>
  <c r="N862" i="30"/>
  <c r="R873" i="30"/>
  <c r="N873" i="30"/>
  <c r="S841" i="29"/>
  <c r="E831" i="29"/>
  <c r="B831" i="29"/>
  <c r="N821" i="29"/>
  <c r="O821" i="29" s="1"/>
  <c r="H821" i="29"/>
  <c r="I821" i="29" s="1"/>
  <c r="P821" i="29"/>
  <c r="Q821" i="29" s="1"/>
  <c r="L821" i="29"/>
  <c r="M821" i="29" s="1"/>
  <c r="H817" i="29"/>
  <c r="I817" i="29" s="1"/>
  <c r="N817" i="29"/>
  <c r="O817" i="29" s="1"/>
  <c r="P817" i="29"/>
  <c r="Q817" i="29" s="1"/>
  <c r="L817" i="29"/>
  <c r="M817" i="29" s="1"/>
  <c r="S853" i="29"/>
  <c r="E843" i="29"/>
  <c r="B843" i="29"/>
  <c r="N816" i="29"/>
  <c r="O816" i="29" s="1"/>
  <c r="L816" i="29"/>
  <c r="M816" i="29" s="1"/>
  <c r="H816" i="29"/>
  <c r="I816" i="29" s="1"/>
  <c r="P816" i="29"/>
  <c r="Q816" i="29" s="1"/>
  <c r="S848" i="29"/>
  <c r="E838" i="29"/>
  <c r="B838" i="29"/>
  <c r="L820" i="29"/>
  <c r="M820" i="29" s="1"/>
  <c r="H820" i="29"/>
  <c r="I820" i="29" s="1"/>
  <c r="P820" i="29"/>
  <c r="Q820" i="29" s="1"/>
  <c r="N820" i="29"/>
  <c r="O820" i="29" s="1"/>
  <c r="S849" i="29"/>
  <c r="E839" i="29"/>
  <c r="B839" i="29"/>
  <c r="N825" i="29"/>
  <c r="O825" i="29" s="1"/>
  <c r="P825" i="29"/>
  <c r="Q825" i="29" s="1"/>
  <c r="L825" i="29"/>
  <c r="M825" i="29" s="1"/>
  <c r="H825" i="29"/>
  <c r="I825" i="29" s="1"/>
  <c r="S844" i="29"/>
  <c r="E834" i="29"/>
  <c r="B834" i="29"/>
  <c r="S852" i="29"/>
  <c r="E842" i="29"/>
  <c r="B842" i="29"/>
  <c r="H828" i="29"/>
  <c r="I828" i="29" s="1"/>
  <c r="P828" i="29"/>
  <c r="Q828" i="29" s="1"/>
  <c r="N828" i="29"/>
  <c r="O828" i="29" s="1"/>
  <c r="L828" i="29"/>
  <c r="M828" i="29" s="1"/>
  <c r="S837" i="29"/>
  <c r="E827" i="29"/>
  <c r="B827" i="29"/>
  <c r="N833" i="29"/>
  <c r="O833" i="29" s="1"/>
  <c r="P833" i="29"/>
  <c r="Q833" i="29" s="1"/>
  <c r="L833" i="29"/>
  <c r="M833" i="29" s="1"/>
  <c r="H833" i="29"/>
  <c r="I833" i="29" s="1"/>
  <c r="S840" i="29"/>
  <c r="E830" i="29"/>
  <c r="B830" i="29"/>
  <c r="N829" i="29"/>
  <c r="O829" i="29" s="1"/>
  <c r="P829" i="29"/>
  <c r="Q829" i="29" s="1"/>
  <c r="L829" i="29"/>
  <c r="M829" i="29" s="1"/>
  <c r="H829" i="29"/>
  <c r="I829" i="29" s="1"/>
  <c r="S845" i="29"/>
  <c r="E835" i="29"/>
  <c r="B835" i="29"/>
  <c r="H824" i="29"/>
  <c r="I824" i="29" s="1"/>
  <c r="P824" i="29"/>
  <c r="Q824" i="29" s="1"/>
  <c r="N824" i="29"/>
  <c r="O824" i="29" s="1"/>
  <c r="L824" i="29"/>
  <c r="M824" i="29" s="1"/>
  <c r="H832" i="29"/>
  <c r="I832" i="29" s="1"/>
  <c r="P832" i="29"/>
  <c r="Q832" i="29" s="1"/>
  <c r="N832" i="29"/>
  <c r="O832" i="29" s="1"/>
  <c r="L832" i="29"/>
  <c r="M832" i="29" s="1"/>
  <c r="S836" i="29"/>
  <c r="E826" i="29"/>
  <c r="B826" i="29"/>
  <c r="F874" i="30"/>
  <c r="C874" i="30"/>
  <c r="F870" i="30"/>
  <c r="C870" i="30"/>
  <c r="F861" i="30"/>
  <c r="C861" i="30"/>
  <c r="F865" i="30"/>
  <c r="C865" i="30"/>
  <c r="F862" i="30"/>
  <c r="C862" i="30"/>
  <c r="F858" i="30"/>
  <c r="C858" i="30"/>
  <c r="F869" i="30"/>
  <c r="C869" i="30"/>
  <c r="F867" i="30"/>
  <c r="C867" i="30"/>
  <c r="F866" i="30"/>
  <c r="C866" i="30"/>
  <c r="F873" i="30"/>
  <c r="C873" i="30"/>
  <c r="B871" i="30"/>
  <c r="B884" i="30"/>
  <c r="B877" i="30"/>
  <c r="B875" i="30"/>
  <c r="B880" i="30"/>
  <c r="B872" i="30"/>
  <c r="B876" i="30"/>
  <c r="B868" i="30"/>
  <c r="B883" i="30"/>
  <c r="B879" i="30"/>
  <c r="AE427" i="28" l="1"/>
  <c r="W3578" i="30"/>
  <c r="V868" i="30"/>
  <c r="O868" i="30"/>
  <c r="G868" i="30"/>
  <c r="H868" i="30"/>
  <c r="V879" i="30"/>
  <c r="O879" i="30"/>
  <c r="H879" i="30"/>
  <c r="G879" i="30"/>
  <c r="V872" i="30"/>
  <c r="O872" i="30"/>
  <c r="G872" i="30"/>
  <c r="H872" i="30"/>
  <c r="V884" i="30"/>
  <c r="G884" i="30"/>
  <c r="O884" i="30"/>
  <c r="H884" i="30"/>
  <c r="V883" i="30"/>
  <c r="O883" i="30"/>
  <c r="H883" i="30"/>
  <c r="G883" i="30"/>
  <c r="V880" i="30"/>
  <c r="O880" i="30"/>
  <c r="G880" i="30"/>
  <c r="H880" i="30"/>
  <c r="V871" i="30"/>
  <c r="O871" i="30"/>
  <c r="H871" i="30"/>
  <c r="G871" i="30"/>
  <c r="V875" i="30"/>
  <c r="O875" i="30"/>
  <c r="H875" i="30"/>
  <c r="G875" i="30"/>
  <c r="V876" i="30"/>
  <c r="O876" i="30"/>
  <c r="G876" i="30"/>
  <c r="H876" i="30"/>
  <c r="V877" i="30"/>
  <c r="O877" i="30"/>
  <c r="H877" i="30"/>
  <c r="G877" i="30"/>
  <c r="J826" i="29"/>
  <c r="K826" i="29" s="1"/>
  <c r="R826" i="29"/>
  <c r="J834" i="29"/>
  <c r="K834" i="29" s="1"/>
  <c r="R834" i="29"/>
  <c r="J839" i="29"/>
  <c r="K839" i="29" s="1"/>
  <c r="R839" i="29"/>
  <c r="J838" i="29"/>
  <c r="K838" i="29" s="1"/>
  <c r="R838" i="29"/>
  <c r="J843" i="29"/>
  <c r="K843" i="29" s="1"/>
  <c r="R843" i="29"/>
  <c r="J835" i="29"/>
  <c r="K835" i="29" s="1"/>
  <c r="R835" i="29"/>
  <c r="J842" i="29"/>
  <c r="K842" i="29" s="1"/>
  <c r="R842" i="29"/>
  <c r="J831" i="29"/>
  <c r="K831" i="29" s="1"/>
  <c r="R831" i="29"/>
  <c r="J827" i="29"/>
  <c r="K827" i="29" s="1"/>
  <c r="R827" i="29"/>
  <c r="J830" i="29"/>
  <c r="K830" i="29" s="1"/>
  <c r="R830" i="29"/>
  <c r="R872" i="30"/>
  <c r="N872" i="30"/>
  <c r="R884" i="30"/>
  <c r="N884" i="30"/>
  <c r="R879" i="30"/>
  <c r="N879" i="30"/>
  <c r="R875" i="30"/>
  <c r="N875" i="30"/>
  <c r="R868" i="30"/>
  <c r="N868" i="30"/>
  <c r="R876" i="30"/>
  <c r="N876" i="30"/>
  <c r="R877" i="30"/>
  <c r="N877" i="30"/>
  <c r="R883" i="30"/>
  <c r="N883" i="30"/>
  <c r="R880" i="30"/>
  <c r="N880" i="30"/>
  <c r="R871" i="30"/>
  <c r="N871" i="30"/>
  <c r="N831" i="29"/>
  <c r="O831" i="29" s="1"/>
  <c r="L831" i="29"/>
  <c r="M831" i="29" s="1"/>
  <c r="H831" i="29"/>
  <c r="I831" i="29" s="1"/>
  <c r="P831" i="29"/>
  <c r="Q831" i="29" s="1"/>
  <c r="S851" i="29"/>
  <c r="E841" i="29"/>
  <c r="B841" i="29"/>
  <c r="S846" i="29"/>
  <c r="E836" i="29"/>
  <c r="B836" i="29"/>
  <c r="S847" i="29"/>
  <c r="E837" i="29"/>
  <c r="B837" i="29"/>
  <c r="N834" i="29"/>
  <c r="O834" i="29" s="1"/>
  <c r="P834" i="29"/>
  <c r="Q834" i="29" s="1"/>
  <c r="H834" i="29"/>
  <c r="I834" i="29" s="1"/>
  <c r="L834" i="29"/>
  <c r="M834" i="29" s="1"/>
  <c r="L839" i="29"/>
  <c r="M839" i="29" s="1"/>
  <c r="H839" i="29"/>
  <c r="I839" i="29" s="1"/>
  <c r="P839" i="29"/>
  <c r="Q839" i="29" s="1"/>
  <c r="N839" i="29"/>
  <c r="O839" i="29" s="1"/>
  <c r="N838" i="29"/>
  <c r="O838" i="29" s="1"/>
  <c r="H838" i="29"/>
  <c r="I838" i="29" s="1"/>
  <c r="P838" i="29"/>
  <c r="Q838" i="29" s="1"/>
  <c r="L838" i="29"/>
  <c r="M838" i="29" s="1"/>
  <c r="L843" i="29"/>
  <c r="M843" i="29" s="1"/>
  <c r="H843" i="29"/>
  <c r="I843" i="29" s="1"/>
  <c r="P843" i="29"/>
  <c r="Q843" i="29" s="1"/>
  <c r="N843" i="29"/>
  <c r="O843" i="29" s="1"/>
  <c r="S850" i="29"/>
  <c r="E840" i="29"/>
  <c r="B840" i="29"/>
  <c r="N842" i="29"/>
  <c r="O842" i="29" s="1"/>
  <c r="P842" i="29"/>
  <c r="Q842" i="29" s="1"/>
  <c r="H842" i="29"/>
  <c r="I842" i="29" s="1"/>
  <c r="L842" i="29"/>
  <c r="M842" i="29" s="1"/>
  <c r="L835" i="29"/>
  <c r="M835" i="29" s="1"/>
  <c r="H835" i="29"/>
  <c r="I835" i="29" s="1"/>
  <c r="P835" i="29"/>
  <c r="Q835" i="29" s="1"/>
  <c r="N835" i="29"/>
  <c r="O835" i="29" s="1"/>
  <c r="N826" i="29"/>
  <c r="O826" i="29" s="1"/>
  <c r="P826" i="29"/>
  <c r="Q826" i="29" s="1"/>
  <c r="H826" i="29"/>
  <c r="I826" i="29" s="1"/>
  <c r="L826" i="29"/>
  <c r="M826" i="29" s="1"/>
  <c r="S855" i="29"/>
  <c r="E845" i="29"/>
  <c r="B845" i="29"/>
  <c r="L827" i="29"/>
  <c r="M827" i="29" s="1"/>
  <c r="H827" i="29"/>
  <c r="I827" i="29" s="1"/>
  <c r="P827" i="29"/>
  <c r="Q827" i="29" s="1"/>
  <c r="N827" i="29"/>
  <c r="O827" i="29" s="1"/>
  <c r="S854" i="29"/>
  <c r="E844" i="29"/>
  <c r="B844" i="29"/>
  <c r="S859" i="29"/>
  <c r="E849" i="29"/>
  <c r="B849" i="29"/>
  <c r="S858" i="29"/>
  <c r="E848" i="29"/>
  <c r="B848" i="29"/>
  <c r="S863" i="29"/>
  <c r="E853" i="29"/>
  <c r="B853" i="29"/>
  <c r="N830" i="29"/>
  <c r="O830" i="29" s="1"/>
  <c r="H830" i="29"/>
  <c r="I830" i="29" s="1"/>
  <c r="P830" i="29"/>
  <c r="Q830" i="29" s="1"/>
  <c r="L830" i="29"/>
  <c r="M830" i="29" s="1"/>
  <c r="S862" i="29"/>
  <c r="E852" i="29"/>
  <c r="B852" i="29"/>
  <c r="F868" i="30"/>
  <c r="C868" i="30"/>
  <c r="F884" i="30"/>
  <c r="C884" i="30"/>
  <c r="F879" i="30"/>
  <c r="C879" i="30"/>
  <c r="F875" i="30"/>
  <c r="C875" i="30"/>
  <c r="F883" i="30"/>
  <c r="C883" i="30"/>
  <c r="F880" i="30"/>
  <c r="C880" i="30"/>
  <c r="F871" i="30"/>
  <c r="C871" i="30"/>
  <c r="F872" i="30"/>
  <c r="C872" i="30"/>
  <c r="F876" i="30"/>
  <c r="C876" i="30"/>
  <c r="F877" i="30"/>
  <c r="C877" i="30"/>
  <c r="B893" i="30"/>
  <c r="B886" i="30"/>
  <c r="B890" i="30"/>
  <c r="B887" i="30"/>
  <c r="B881" i="30"/>
  <c r="B889" i="30"/>
  <c r="B878" i="30"/>
  <c r="B882" i="30"/>
  <c r="B885" i="30"/>
  <c r="B894" i="30"/>
  <c r="AE428" i="28" l="1"/>
  <c r="W3588" i="30"/>
  <c r="V894" i="30"/>
  <c r="O894" i="30"/>
  <c r="H894" i="30"/>
  <c r="G894" i="30"/>
  <c r="V886" i="30"/>
  <c r="O886" i="30"/>
  <c r="H886" i="30"/>
  <c r="G886" i="30"/>
  <c r="V889" i="30"/>
  <c r="O889" i="30"/>
  <c r="H889" i="30"/>
  <c r="G889" i="30"/>
  <c r="V885" i="30"/>
  <c r="O885" i="30"/>
  <c r="H885" i="30"/>
  <c r="G885" i="30"/>
  <c r="V881" i="30"/>
  <c r="O881" i="30"/>
  <c r="H881" i="30"/>
  <c r="G881" i="30"/>
  <c r="V893" i="30"/>
  <c r="O893" i="30"/>
  <c r="H893" i="30"/>
  <c r="G893" i="30"/>
  <c r="V882" i="30"/>
  <c r="O882" i="30"/>
  <c r="H882" i="30"/>
  <c r="G882" i="30"/>
  <c r="V887" i="30"/>
  <c r="O887" i="30"/>
  <c r="H887" i="30"/>
  <c r="G887" i="30"/>
  <c r="V878" i="30"/>
  <c r="O878" i="30"/>
  <c r="H878" i="30"/>
  <c r="G878" i="30"/>
  <c r="V890" i="30"/>
  <c r="O890" i="30"/>
  <c r="H890" i="30"/>
  <c r="G890" i="30"/>
  <c r="J849" i="29"/>
  <c r="K849" i="29" s="1"/>
  <c r="R849" i="29"/>
  <c r="J848" i="29"/>
  <c r="K848" i="29" s="1"/>
  <c r="R848" i="29"/>
  <c r="J840" i="29"/>
  <c r="K840" i="29" s="1"/>
  <c r="R840" i="29"/>
  <c r="J853" i="29"/>
  <c r="K853" i="29" s="1"/>
  <c r="R853" i="29"/>
  <c r="J845" i="29"/>
  <c r="K845" i="29" s="1"/>
  <c r="R845" i="29"/>
  <c r="J841" i="29"/>
  <c r="K841" i="29" s="1"/>
  <c r="R841" i="29"/>
  <c r="J852" i="29"/>
  <c r="K852" i="29" s="1"/>
  <c r="R852" i="29"/>
  <c r="J844" i="29"/>
  <c r="K844" i="29" s="1"/>
  <c r="R844" i="29"/>
  <c r="J836" i="29"/>
  <c r="K836" i="29" s="1"/>
  <c r="R836" i="29"/>
  <c r="J837" i="29"/>
  <c r="K837" i="29" s="1"/>
  <c r="R837" i="29"/>
  <c r="R885" i="30"/>
  <c r="N885" i="30"/>
  <c r="R881" i="30"/>
  <c r="N881" i="30"/>
  <c r="R893" i="30"/>
  <c r="N893" i="30"/>
  <c r="R878" i="30"/>
  <c r="N878" i="30"/>
  <c r="R890" i="30"/>
  <c r="N890" i="30"/>
  <c r="R882" i="30"/>
  <c r="N882" i="30"/>
  <c r="R887" i="30"/>
  <c r="N887" i="30"/>
  <c r="R886" i="30"/>
  <c r="N886" i="30"/>
  <c r="R894" i="30"/>
  <c r="N894" i="30"/>
  <c r="R889" i="30"/>
  <c r="N889" i="30"/>
  <c r="N841" i="29"/>
  <c r="O841" i="29" s="1"/>
  <c r="P841" i="29"/>
  <c r="Q841" i="29" s="1"/>
  <c r="L841" i="29"/>
  <c r="M841" i="29" s="1"/>
  <c r="H841" i="29"/>
  <c r="I841" i="29" s="1"/>
  <c r="S861" i="29"/>
  <c r="E851" i="29"/>
  <c r="B851" i="29"/>
  <c r="H848" i="29"/>
  <c r="I848" i="29" s="1"/>
  <c r="P848" i="29"/>
  <c r="Q848" i="29" s="1"/>
  <c r="N848" i="29"/>
  <c r="O848" i="29" s="1"/>
  <c r="L848" i="29"/>
  <c r="M848" i="29" s="1"/>
  <c r="S864" i="29"/>
  <c r="E854" i="29"/>
  <c r="B854" i="29"/>
  <c r="S857" i="29"/>
  <c r="E847" i="29"/>
  <c r="B847" i="29"/>
  <c r="S872" i="29"/>
  <c r="E862" i="29"/>
  <c r="B862" i="29"/>
  <c r="N845" i="29"/>
  <c r="O845" i="29" s="1"/>
  <c r="P845" i="29"/>
  <c r="Q845" i="29" s="1"/>
  <c r="L845" i="29"/>
  <c r="M845" i="29" s="1"/>
  <c r="H845" i="29"/>
  <c r="I845" i="29" s="1"/>
  <c r="S860" i="29"/>
  <c r="E850" i="29"/>
  <c r="B850" i="29"/>
  <c r="H836" i="29"/>
  <c r="I836" i="29" s="1"/>
  <c r="P836" i="29"/>
  <c r="Q836" i="29" s="1"/>
  <c r="N836" i="29"/>
  <c r="O836" i="29" s="1"/>
  <c r="L836" i="29"/>
  <c r="M836" i="29" s="1"/>
  <c r="S868" i="29"/>
  <c r="E858" i="29"/>
  <c r="B858" i="29"/>
  <c r="H844" i="29"/>
  <c r="I844" i="29" s="1"/>
  <c r="P844" i="29"/>
  <c r="Q844" i="29" s="1"/>
  <c r="N844" i="29"/>
  <c r="O844" i="29" s="1"/>
  <c r="L844" i="29"/>
  <c r="M844" i="29" s="1"/>
  <c r="N837" i="29"/>
  <c r="O837" i="29" s="1"/>
  <c r="P837" i="29"/>
  <c r="Q837" i="29" s="1"/>
  <c r="L837" i="29"/>
  <c r="M837" i="29" s="1"/>
  <c r="H837" i="29"/>
  <c r="I837" i="29" s="1"/>
  <c r="N853" i="29"/>
  <c r="O853" i="29" s="1"/>
  <c r="P853" i="29"/>
  <c r="Q853" i="29" s="1"/>
  <c r="L853" i="29"/>
  <c r="M853" i="29" s="1"/>
  <c r="H853" i="29"/>
  <c r="I853" i="29" s="1"/>
  <c r="S869" i="29"/>
  <c r="E859" i="29"/>
  <c r="B859" i="29"/>
  <c r="H852" i="29"/>
  <c r="I852" i="29" s="1"/>
  <c r="P852" i="29"/>
  <c r="Q852" i="29" s="1"/>
  <c r="N852" i="29"/>
  <c r="O852" i="29" s="1"/>
  <c r="L852" i="29"/>
  <c r="M852" i="29" s="1"/>
  <c r="S873" i="29"/>
  <c r="E863" i="29"/>
  <c r="B863" i="29"/>
  <c r="N849" i="29"/>
  <c r="O849" i="29" s="1"/>
  <c r="P849" i="29"/>
  <c r="Q849" i="29" s="1"/>
  <c r="L849" i="29"/>
  <c r="M849" i="29" s="1"/>
  <c r="H849" i="29"/>
  <c r="I849" i="29" s="1"/>
  <c r="S865" i="29"/>
  <c r="E855" i="29"/>
  <c r="B855" i="29"/>
  <c r="H840" i="29"/>
  <c r="I840" i="29" s="1"/>
  <c r="P840" i="29"/>
  <c r="Q840" i="29" s="1"/>
  <c r="N840" i="29"/>
  <c r="O840" i="29" s="1"/>
  <c r="L840" i="29"/>
  <c r="M840" i="29" s="1"/>
  <c r="S856" i="29"/>
  <c r="E846" i="29"/>
  <c r="B846" i="29"/>
  <c r="B904" i="30"/>
  <c r="B899" i="30"/>
  <c r="B897" i="30"/>
  <c r="B896" i="30"/>
  <c r="B900" i="30"/>
  <c r="B903" i="30"/>
  <c r="F894" i="30"/>
  <c r="C894" i="30"/>
  <c r="F887" i="30"/>
  <c r="C887" i="30"/>
  <c r="F882" i="30"/>
  <c r="C882" i="30"/>
  <c r="F886" i="30"/>
  <c r="C886" i="30"/>
  <c r="F885" i="30"/>
  <c r="C885" i="30"/>
  <c r="F878" i="30"/>
  <c r="C878" i="30"/>
  <c r="F881" i="30"/>
  <c r="C881" i="30"/>
  <c r="F890" i="30"/>
  <c r="C890" i="30"/>
  <c r="F893" i="30"/>
  <c r="C893" i="30"/>
  <c r="F889" i="30"/>
  <c r="C889" i="30"/>
  <c r="B895" i="30"/>
  <c r="B891" i="30"/>
  <c r="B892" i="30"/>
  <c r="B888" i="30"/>
  <c r="AE429" i="28" l="1"/>
  <c r="W3598" i="30"/>
  <c r="V888" i="30"/>
  <c r="O888" i="30"/>
  <c r="G888" i="30"/>
  <c r="H888" i="30"/>
  <c r="V903" i="30"/>
  <c r="O903" i="30"/>
  <c r="H903" i="30"/>
  <c r="G903" i="30"/>
  <c r="V899" i="30"/>
  <c r="O899" i="30"/>
  <c r="H899" i="30"/>
  <c r="G899" i="30"/>
  <c r="V895" i="30"/>
  <c r="O895" i="30"/>
  <c r="H895" i="30"/>
  <c r="G895" i="30"/>
  <c r="V897" i="30"/>
  <c r="O897" i="30"/>
  <c r="H897" i="30"/>
  <c r="G897" i="30"/>
  <c r="V892" i="30"/>
  <c r="O892" i="30"/>
  <c r="G892" i="30"/>
  <c r="H892" i="30"/>
  <c r="V900" i="30"/>
  <c r="O900" i="30"/>
  <c r="G900" i="30"/>
  <c r="H900" i="30"/>
  <c r="V904" i="30"/>
  <c r="O904" i="30"/>
  <c r="G904" i="30"/>
  <c r="H904" i="30"/>
  <c r="V891" i="30"/>
  <c r="O891" i="30"/>
  <c r="G891" i="30"/>
  <c r="H891" i="30"/>
  <c r="V896" i="30"/>
  <c r="O896" i="30"/>
  <c r="G896" i="30"/>
  <c r="H896" i="30"/>
  <c r="J859" i="29"/>
  <c r="K859" i="29" s="1"/>
  <c r="R859" i="29"/>
  <c r="J863" i="29"/>
  <c r="K863" i="29" s="1"/>
  <c r="R863" i="29"/>
  <c r="J862" i="29"/>
  <c r="K862" i="29" s="1"/>
  <c r="R862" i="29"/>
  <c r="J855" i="29"/>
  <c r="K855" i="29" s="1"/>
  <c r="R855" i="29"/>
  <c r="J851" i="29"/>
  <c r="K851" i="29" s="1"/>
  <c r="R851" i="29"/>
  <c r="J850" i="29"/>
  <c r="K850" i="29" s="1"/>
  <c r="R850" i="29"/>
  <c r="J846" i="29"/>
  <c r="K846" i="29" s="1"/>
  <c r="R846" i="29"/>
  <c r="J858" i="29"/>
  <c r="K858" i="29" s="1"/>
  <c r="R858" i="29"/>
  <c r="J854" i="29"/>
  <c r="K854" i="29" s="1"/>
  <c r="R854" i="29"/>
  <c r="J847" i="29"/>
  <c r="K847" i="29" s="1"/>
  <c r="R847" i="29"/>
  <c r="R891" i="30"/>
  <c r="N891" i="30"/>
  <c r="R895" i="30"/>
  <c r="N895" i="30"/>
  <c r="R900" i="30"/>
  <c r="N900" i="30"/>
  <c r="R897" i="30"/>
  <c r="N897" i="30"/>
  <c r="R904" i="30"/>
  <c r="N904" i="30"/>
  <c r="R892" i="30"/>
  <c r="N892" i="30"/>
  <c r="R888" i="30"/>
  <c r="N888" i="30"/>
  <c r="R903" i="30"/>
  <c r="N903" i="30"/>
  <c r="R896" i="30"/>
  <c r="N896" i="30"/>
  <c r="R899" i="30"/>
  <c r="N899" i="30"/>
  <c r="N851" i="29"/>
  <c r="O851" i="29" s="1"/>
  <c r="L851" i="29"/>
  <c r="M851" i="29" s="1"/>
  <c r="H851" i="29"/>
  <c r="I851" i="29" s="1"/>
  <c r="P851" i="29"/>
  <c r="Q851" i="29" s="1"/>
  <c r="E861" i="29"/>
  <c r="B861" i="29"/>
  <c r="S871" i="29"/>
  <c r="S879" i="29"/>
  <c r="E869" i="29"/>
  <c r="B869" i="29"/>
  <c r="N850" i="29"/>
  <c r="O850" i="29" s="1"/>
  <c r="P850" i="29"/>
  <c r="Q850" i="29" s="1"/>
  <c r="H850" i="29"/>
  <c r="I850" i="29" s="1"/>
  <c r="L850" i="29"/>
  <c r="M850" i="29" s="1"/>
  <c r="S867" i="29"/>
  <c r="E857" i="29"/>
  <c r="B857" i="29"/>
  <c r="S866" i="29"/>
  <c r="E856" i="29"/>
  <c r="B856" i="29"/>
  <c r="L863" i="29"/>
  <c r="M863" i="29" s="1"/>
  <c r="H863" i="29"/>
  <c r="I863" i="29" s="1"/>
  <c r="P863" i="29"/>
  <c r="Q863" i="29" s="1"/>
  <c r="N863" i="29"/>
  <c r="O863" i="29" s="1"/>
  <c r="L855" i="29"/>
  <c r="M855" i="29" s="1"/>
  <c r="H855" i="29"/>
  <c r="I855" i="29" s="1"/>
  <c r="P855" i="29"/>
  <c r="Q855" i="29" s="1"/>
  <c r="N855" i="29"/>
  <c r="O855" i="29" s="1"/>
  <c r="N858" i="29"/>
  <c r="O858" i="29" s="1"/>
  <c r="P858" i="29"/>
  <c r="Q858" i="29" s="1"/>
  <c r="H858" i="29"/>
  <c r="I858" i="29" s="1"/>
  <c r="L858" i="29"/>
  <c r="M858" i="29" s="1"/>
  <c r="S882" i="29"/>
  <c r="E872" i="29"/>
  <c r="B872" i="29"/>
  <c r="N854" i="29"/>
  <c r="O854" i="29" s="1"/>
  <c r="H854" i="29"/>
  <c r="I854" i="29" s="1"/>
  <c r="P854" i="29"/>
  <c r="Q854" i="29" s="1"/>
  <c r="L854" i="29"/>
  <c r="M854" i="29" s="1"/>
  <c r="N846" i="29"/>
  <c r="O846" i="29" s="1"/>
  <c r="H846" i="29"/>
  <c r="I846" i="29" s="1"/>
  <c r="P846" i="29"/>
  <c r="Q846" i="29" s="1"/>
  <c r="L846" i="29"/>
  <c r="M846" i="29" s="1"/>
  <c r="L859" i="29"/>
  <c r="M859" i="29" s="1"/>
  <c r="H859" i="29"/>
  <c r="I859" i="29" s="1"/>
  <c r="P859" i="29"/>
  <c r="Q859" i="29" s="1"/>
  <c r="N859" i="29"/>
  <c r="O859" i="29" s="1"/>
  <c r="S870" i="29"/>
  <c r="E860" i="29"/>
  <c r="B860" i="29"/>
  <c r="L847" i="29"/>
  <c r="M847" i="29" s="1"/>
  <c r="H847" i="29"/>
  <c r="I847" i="29" s="1"/>
  <c r="P847" i="29"/>
  <c r="Q847" i="29" s="1"/>
  <c r="N847" i="29"/>
  <c r="O847" i="29" s="1"/>
  <c r="S883" i="29"/>
  <c r="E873" i="29"/>
  <c r="B873" i="29"/>
  <c r="S875" i="29"/>
  <c r="E865" i="29"/>
  <c r="B865" i="29"/>
  <c r="S878" i="29"/>
  <c r="E868" i="29"/>
  <c r="B868" i="29"/>
  <c r="N862" i="29"/>
  <c r="O862" i="29" s="1"/>
  <c r="H862" i="29"/>
  <c r="I862" i="29" s="1"/>
  <c r="P862" i="29"/>
  <c r="Q862" i="29" s="1"/>
  <c r="L862" i="29"/>
  <c r="M862" i="29" s="1"/>
  <c r="S874" i="29"/>
  <c r="E864" i="29"/>
  <c r="B864" i="29"/>
  <c r="F903" i="30"/>
  <c r="C903" i="30"/>
  <c r="C896" i="30"/>
  <c r="F896" i="30"/>
  <c r="F899" i="30"/>
  <c r="C899" i="30"/>
  <c r="B898" i="30"/>
  <c r="B901" i="30"/>
  <c r="B913" i="30"/>
  <c r="B906" i="30"/>
  <c r="B909" i="30"/>
  <c r="C900" i="30"/>
  <c r="F900" i="30"/>
  <c r="F897" i="30"/>
  <c r="C897" i="30"/>
  <c r="F904" i="30"/>
  <c r="C904" i="30"/>
  <c r="B902" i="30"/>
  <c r="B905" i="30"/>
  <c r="B910" i="30"/>
  <c r="B907" i="30"/>
  <c r="B914" i="30"/>
  <c r="F888" i="30"/>
  <c r="C888" i="30"/>
  <c r="F891" i="30"/>
  <c r="C891" i="30"/>
  <c r="F892" i="30"/>
  <c r="C892" i="30"/>
  <c r="F895" i="30"/>
  <c r="C895" i="30"/>
  <c r="AE430" i="28" l="1"/>
  <c r="W3608" i="30"/>
  <c r="V909" i="30"/>
  <c r="H909" i="30"/>
  <c r="O909" i="30"/>
  <c r="G909" i="30"/>
  <c r="V902" i="30"/>
  <c r="O902" i="30"/>
  <c r="H902" i="30"/>
  <c r="G902" i="30"/>
  <c r="V906" i="30"/>
  <c r="O906" i="30"/>
  <c r="H906" i="30"/>
  <c r="G906" i="30"/>
  <c r="V898" i="30"/>
  <c r="O898" i="30"/>
  <c r="H898" i="30"/>
  <c r="G898" i="30"/>
  <c r="V907" i="30"/>
  <c r="O907" i="30"/>
  <c r="H907" i="30"/>
  <c r="G907" i="30"/>
  <c r="V905" i="30"/>
  <c r="O905" i="30"/>
  <c r="H905" i="30"/>
  <c r="G905" i="30"/>
  <c r="V914" i="30"/>
  <c r="O914" i="30"/>
  <c r="H914" i="30"/>
  <c r="G914" i="30"/>
  <c r="V913" i="30"/>
  <c r="O913" i="30"/>
  <c r="H913" i="30"/>
  <c r="G913" i="30"/>
  <c r="V910" i="30"/>
  <c r="H910" i="30"/>
  <c r="O910" i="30"/>
  <c r="G910" i="30"/>
  <c r="V901" i="30"/>
  <c r="O901" i="30"/>
  <c r="H901" i="30"/>
  <c r="G901" i="30"/>
  <c r="J865" i="29"/>
  <c r="K865" i="29" s="1"/>
  <c r="R865" i="29"/>
  <c r="J856" i="29"/>
  <c r="K856" i="29" s="1"/>
  <c r="R856" i="29"/>
  <c r="J868" i="29"/>
  <c r="K868" i="29" s="1"/>
  <c r="R868" i="29"/>
  <c r="J872" i="29"/>
  <c r="K872" i="29" s="1"/>
  <c r="R872" i="29"/>
  <c r="J864" i="29"/>
  <c r="K864" i="29" s="1"/>
  <c r="R864" i="29"/>
  <c r="J860" i="29"/>
  <c r="K860" i="29" s="1"/>
  <c r="R860" i="29"/>
  <c r="J869" i="29"/>
  <c r="K869" i="29" s="1"/>
  <c r="R869" i="29"/>
  <c r="J861" i="29"/>
  <c r="K861" i="29" s="1"/>
  <c r="R861" i="29"/>
  <c r="J873" i="29"/>
  <c r="K873" i="29" s="1"/>
  <c r="R873" i="29"/>
  <c r="J857" i="29"/>
  <c r="K857" i="29" s="1"/>
  <c r="R857" i="29"/>
  <c r="R902" i="30"/>
  <c r="N902" i="30"/>
  <c r="R913" i="30"/>
  <c r="N913" i="30"/>
  <c r="R907" i="30"/>
  <c r="N907" i="30"/>
  <c r="R906" i="30"/>
  <c r="N906" i="30"/>
  <c r="R901" i="30"/>
  <c r="N901" i="30"/>
  <c r="R905" i="30"/>
  <c r="N905" i="30"/>
  <c r="R910" i="30"/>
  <c r="N910" i="30"/>
  <c r="R898" i="30"/>
  <c r="N898" i="30"/>
  <c r="R914" i="30"/>
  <c r="N914" i="30"/>
  <c r="R909" i="30"/>
  <c r="N909" i="30"/>
  <c r="S881" i="29"/>
  <c r="E871" i="29"/>
  <c r="B871" i="29"/>
  <c r="L861" i="29"/>
  <c r="M861" i="29" s="1"/>
  <c r="H861" i="29"/>
  <c r="I861" i="29" s="1"/>
  <c r="N861" i="29"/>
  <c r="O861" i="29" s="1"/>
  <c r="P861" i="29"/>
  <c r="Q861" i="29" s="1"/>
  <c r="S877" i="29"/>
  <c r="E867" i="29"/>
  <c r="B867" i="29"/>
  <c r="N865" i="29"/>
  <c r="O865" i="29" s="1"/>
  <c r="P865" i="29"/>
  <c r="Q865" i="29" s="1"/>
  <c r="L865" i="29"/>
  <c r="M865" i="29" s="1"/>
  <c r="H865" i="29"/>
  <c r="I865" i="29" s="1"/>
  <c r="S880" i="29"/>
  <c r="E870" i="29"/>
  <c r="B870" i="29"/>
  <c r="H868" i="29"/>
  <c r="I868" i="29" s="1"/>
  <c r="P868" i="29"/>
  <c r="Q868" i="29" s="1"/>
  <c r="N868" i="29"/>
  <c r="O868" i="29" s="1"/>
  <c r="L868" i="29"/>
  <c r="M868" i="29" s="1"/>
  <c r="S893" i="29"/>
  <c r="E883" i="29"/>
  <c r="B883" i="29"/>
  <c r="H872" i="29"/>
  <c r="I872" i="29" s="1"/>
  <c r="P872" i="29"/>
  <c r="Q872" i="29" s="1"/>
  <c r="N872" i="29"/>
  <c r="O872" i="29" s="1"/>
  <c r="L872" i="29"/>
  <c r="M872" i="29" s="1"/>
  <c r="S876" i="29"/>
  <c r="E866" i="29"/>
  <c r="B866" i="29"/>
  <c r="N869" i="29"/>
  <c r="O869" i="29" s="1"/>
  <c r="P869" i="29"/>
  <c r="Q869" i="29" s="1"/>
  <c r="L869" i="29"/>
  <c r="M869" i="29" s="1"/>
  <c r="H869" i="29"/>
  <c r="I869" i="29" s="1"/>
  <c r="H864" i="29"/>
  <c r="I864" i="29" s="1"/>
  <c r="P864" i="29"/>
  <c r="Q864" i="29" s="1"/>
  <c r="N864" i="29"/>
  <c r="O864" i="29" s="1"/>
  <c r="L864" i="29"/>
  <c r="M864" i="29" s="1"/>
  <c r="H860" i="29"/>
  <c r="I860" i="29" s="1"/>
  <c r="P860" i="29"/>
  <c r="Q860" i="29" s="1"/>
  <c r="N860" i="29"/>
  <c r="O860" i="29" s="1"/>
  <c r="L860" i="29"/>
  <c r="M860" i="29" s="1"/>
  <c r="N857" i="29"/>
  <c r="O857" i="29" s="1"/>
  <c r="P857" i="29"/>
  <c r="Q857" i="29" s="1"/>
  <c r="L857" i="29"/>
  <c r="M857" i="29" s="1"/>
  <c r="H857" i="29"/>
  <c r="I857" i="29" s="1"/>
  <c r="S884" i="29"/>
  <c r="E874" i="29"/>
  <c r="B874" i="29"/>
  <c r="S885" i="29"/>
  <c r="E875" i="29"/>
  <c r="B875" i="29"/>
  <c r="S888" i="29"/>
  <c r="E878" i="29"/>
  <c r="B878" i="29"/>
  <c r="N873" i="29"/>
  <c r="O873" i="29" s="1"/>
  <c r="P873" i="29"/>
  <c r="Q873" i="29" s="1"/>
  <c r="L873" i="29"/>
  <c r="M873" i="29" s="1"/>
  <c r="H873" i="29"/>
  <c r="I873" i="29" s="1"/>
  <c r="S892" i="29"/>
  <c r="E882" i="29"/>
  <c r="B882" i="29"/>
  <c r="H856" i="29"/>
  <c r="I856" i="29" s="1"/>
  <c r="P856" i="29"/>
  <c r="Q856" i="29" s="1"/>
  <c r="N856" i="29"/>
  <c r="O856" i="29" s="1"/>
  <c r="L856" i="29"/>
  <c r="M856" i="29" s="1"/>
  <c r="S889" i="29"/>
  <c r="E879" i="29"/>
  <c r="B879" i="29"/>
  <c r="F907" i="30"/>
  <c r="C907" i="30"/>
  <c r="C914" i="30"/>
  <c r="F914" i="30"/>
  <c r="F902" i="30"/>
  <c r="C902" i="30"/>
  <c r="F909" i="30"/>
  <c r="C909" i="30"/>
  <c r="C913" i="30"/>
  <c r="F913" i="30"/>
  <c r="F898" i="30"/>
  <c r="C898" i="30"/>
  <c r="F910" i="30"/>
  <c r="C910" i="30"/>
  <c r="B924" i="30"/>
  <c r="B920" i="30"/>
  <c r="B912" i="30"/>
  <c r="B919" i="30"/>
  <c r="B923" i="30"/>
  <c r="B908" i="30"/>
  <c r="C905" i="30"/>
  <c r="F905" i="30"/>
  <c r="C906" i="30"/>
  <c r="F906" i="30"/>
  <c r="F901" i="30"/>
  <c r="C901" i="30"/>
  <c r="B917" i="30"/>
  <c r="B915" i="30"/>
  <c r="B916" i="30"/>
  <c r="B911" i="30"/>
  <c r="AE431" i="28" l="1"/>
  <c r="W3618" i="30"/>
  <c r="V912" i="30"/>
  <c r="O912" i="30"/>
  <c r="G912" i="30"/>
  <c r="H912" i="30"/>
  <c r="V911" i="30"/>
  <c r="O911" i="30"/>
  <c r="H911" i="30"/>
  <c r="G911" i="30"/>
  <c r="V919" i="30"/>
  <c r="O919" i="30"/>
  <c r="H919" i="30"/>
  <c r="G919" i="30"/>
  <c r="V915" i="30"/>
  <c r="O915" i="30"/>
  <c r="H915" i="30"/>
  <c r="G915" i="30"/>
  <c r="V908" i="30"/>
  <c r="O908" i="30"/>
  <c r="G908" i="30"/>
  <c r="H908" i="30"/>
  <c r="V920" i="30"/>
  <c r="O920" i="30"/>
  <c r="G920" i="30"/>
  <c r="H920" i="30"/>
  <c r="V916" i="30"/>
  <c r="O916" i="30"/>
  <c r="G916" i="30"/>
  <c r="H916" i="30"/>
  <c r="V917" i="30"/>
  <c r="O917" i="30"/>
  <c r="H917" i="30"/>
  <c r="G917" i="30"/>
  <c r="V923" i="30"/>
  <c r="O923" i="30"/>
  <c r="G923" i="30"/>
  <c r="H923" i="30"/>
  <c r="V924" i="30"/>
  <c r="O924" i="30"/>
  <c r="G924" i="30"/>
  <c r="H924" i="30"/>
  <c r="J878" i="29"/>
  <c r="K878" i="29" s="1"/>
  <c r="R878" i="29"/>
  <c r="J883" i="29"/>
  <c r="K883" i="29" s="1"/>
  <c r="R883" i="29"/>
  <c r="J882" i="29"/>
  <c r="K882" i="29" s="1"/>
  <c r="R882" i="29"/>
  <c r="J866" i="29"/>
  <c r="K866" i="29" s="1"/>
  <c r="R866" i="29"/>
  <c r="J871" i="29"/>
  <c r="K871" i="29" s="1"/>
  <c r="R871" i="29"/>
  <c r="J879" i="29"/>
  <c r="R879" i="29"/>
  <c r="J874" i="29"/>
  <c r="K874" i="29" s="1"/>
  <c r="R874" i="29"/>
  <c r="J867" i="29"/>
  <c r="K867" i="29" s="1"/>
  <c r="R867" i="29"/>
  <c r="J875" i="29"/>
  <c r="K875" i="29" s="1"/>
  <c r="R875" i="29"/>
  <c r="J870" i="29"/>
  <c r="K870" i="29" s="1"/>
  <c r="R870" i="29"/>
  <c r="R917" i="30"/>
  <c r="N917" i="30"/>
  <c r="R908" i="30"/>
  <c r="N908" i="30"/>
  <c r="R920" i="30"/>
  <c r="N920" i="30"/>
  <c r="R916" i="30"/>
  <c r="N916" i="30"/>
  <c r="R919" i="30"/>
  <c r="N919" i="30"/>
  <c r="R915" i="30"/>
  <c r="N915" i="30"/>
  <c r="R912" i="30"/>
  <c r="N912" i="30"/>
  <c r="R911" i="30"/>
  <c r="N911" i="30"/>
  <c r="R923" i="30"/>
  <c r="N923" i="30"/>
  <c r="R924" i="30"/>
  <c r="N924" i="30"/>
  <c r="P871" i="29"/>
  <c r="Q871" i="29" s="1"/>
  <c r="L871" i="29"/>
  <c r="M871" i="29" s="1"/>
  <c r="H871" i="29"/>
  <c r="I871" i="29" s="1"/>
  <c r="N871" i="29"/>
  <c r="O871" i="29" s="1"/>
  <c r="S891" i="29"/>
  <c r="E881" i="29"/>
  <c r="B881" i="29"/>
  <c r="L879" i="29"/>
  <c r="M879" i="29" s="1"/>
  <c r="H879" i="29"/>
  <c r="I879" i="29" s="1"/>
  <c r="P879" i="29"/>
  <c r="Q879" i="29" s="1"/>
  <c r="K879" i="29"/>
  <c r="N879" i="29"/>
  <c r="O879" i="29" s="1"/>
  <c r="N882" i="29"/>
  <c r="O882" i="29" s="1"/>
  <c r="H882" i="29"/>
  <c r="I882" i="29" s="1"/>
  <c r="P882" i="29"/>
  <c r="Q882" i="29" s="1"/>
  <c r="L882" i="29"/>
  <c r="M882" i="29" s="1"/>
  <c r="S895" i="29"/>
  <c r="E885" i="29"/>
  <c r="B885" i="29"/>
  <c r="S903" i="29"/>
  <c r="E893" i="29"/>
  <c r="B893" i="29"/>
  <c r="L867" i="29"/>
  <c r="M867" i="29" s="1"/>
  <c r="H867" i="29"/>
  <c r="I867" i="29" s="1"/>
  <c r="P867" i="29"/>
  <c r="Q867" i="29" s="1"/>
  <c r="N867" i="29"/>
  <c r="O867" i="29" s="1"/>
  <c r="S898" i="29"/>
  <c r="E888" i="29"/>
  <c r="B888" i="29"/>
  <c r="N874" i="29"/>
  <c r="O874" i="29" s="1"/>
  <c r="P874" i="29"/>
  <c r="Q874" i="29" s="1"/>
  <c r="H874" i="29"/>
  <c r="I874" i="29" s="1"/>
  <c r="L874" i="29"/>
  <c r="M874" i="29" s="1"/>
  <c r="S886" i="29"/>
  <c r="E876" i="29"/>
  <c r="B876" i="29"/>
  <c r="N870" i="29"/>
  <c r="O870" i="29" s="1"/>
  <c r="H870" i="29"/>
  <c r="I870" i="29" s="1"/>
  <c r="P870" i="29"/>
  <c r="Q870" i="29" s="1"/>
  <c r="L870" i="29"/>
  <c r="M870" i="29" s="1"/>
  <c r="L875" i="29"/>
  <c r="M875" i="29" s="1"/>
  <c r="H875" i="29"/>
  <c r="I875" i="29" s="1"/>
  <c r="P875" i="29"/>
  <c r="Q875" i="29" s="1"/>
  <c r="N875" i="29"/>
  <c r="O875" i="29" s="1"/>
  <c r="L883" i="29"/>
  <c r="M883" i="29" s="1"/>
  <c r="H883" i="29"/>
  <c r="I883" i="29" s="1"/>
  <c r="P883" i="29"/>
  <c r="Q883" i="29" s="1"/>
  <c r="N883" i="29"/>
  <c r="O883" i="29" s="1"/>
  <c r="S887" i="29"/>
  <c r="E877" i="29"/>
  <c r="B877" i="29"/>
  <c r="S902" i="29"/>
  <c r="E892" i="29"/>
  <c r="B892" i="29"/>
  <c r="S899" i="29"/>
  <c r="E889" i="29"/>
  <c r="B889" i="29"/>
  <c r="N878" i="29"/>
  <c r="O878" i="29" s="1"/>
  <c r="P878" i="29"/>
  <c r="Q878" i="29" s="1"/>
  <c r="H878" i="29"/>
  <c r="I878" i="29" s="1"/>
  <c r="L878" i="29"/>
  <c r="M878" i="29" s="1"/>
  <c r="S894" i="29"/>
  <c r="E884" i="29"/>
  <c r="B884" i="29"/>
  <c r="N866" i="29"/>
  <c r="O866" i="29" s="1"/>
  <c r="P866" i="29"/>
  <c r="Q866" i="29" s="1"/>
  <c r="H866" i="29"/>
  <c r="I866" i="29" s="1"/>
  <c r="L866" i="29"/>
  <c r="M866" i="29" s="1"/>
  <c r="S890" i="29"/>
  <c r="E880" i="29"/>
  <c r="B880" i="29"/>
  <c r="F911" i="30"/>
  <c r="C911" i="30"/>
  <c r="F912" i="30"/>
  <c r="C912" i="30"/>
  <c r="C924" i="30"/>
  <c r="F924" i="30"/>
  <c r="F915" i="30"/>
  <c r="C915" i="30"/>
  <c r="F923" i="30"/>
  <c r="C923" i="30"/>
  <c r="B921" i="30"/>
  <c r="B925" i="30"/>
  <c r="B933" i="30"/>
  <c r="B922" i="30"/>
  <c r="B934" i="30"/>
  <c r="C916" i="30"/>
  <c r="F916" i="30"/>
  <c r="F917" i="30"/>
  <c r="C917" i="30"/>
  <c r="C908" i="30"/>
  <c r="F908" i="30"/>
  <c r="F919" i="30"/>
  <c r="C919" i="30"/>
  <c r="F920" i="30"/>
  <c r="C920" i="30"/>
  <c r="B926" i="30"/>
  <c r="B927" i="30"/>
  <c r="B918" i="30"/>
  <c r="B929" i="30"/>
  <c r="B930" i="30"/>
  <c r="AE432" i="28" l="1"/>
  <c r="W3628" i="30"/>
  <c r="V930" i="30"/>
  <c r="O930" i="30"/>
  <c r="H930" i="30"/>
  <c r="G930" i="30"/>
  <c r="V922" i="30"/>
  <c r="O922" i="30"/>
  <c r="H922" i="30"/>
  <c r="G922" i="30"/>
  <c r="V929" i="30"/>
  <c r="O929" i="30"/>
  <c r="H929" i="30"/>
  <c r="G929" i="30"/>
  <c r="V933" i="30"/>
  <c r="O933" i="30"/>
  <c r="H933" i="30"/>
  <c r="G933" i="30"/>
  <c r="V918" i="30"/>
  <c r="O918" i="30"/>
  <c r="H918" i="30"/>
  <c r="G918" i="30"/>
  <c r="V925" i="30"/>
  <c r="H925" i="30"/>
  <c r="G925" i="30"/>
  <c r="O925" i="30"/>
  <c r="V926" i="30"/>
  <c r="H926" i="30"/>
  <c r="G926" i="30"/>
  <c r="O926" i="30"/>
  <c r="V927" i="30"/>
  <c r="O927" i="30"/>
  <c r="H927" i="30"/>
  <c r="G927" i="30"/>
  <c r="V934" i="30"/>
  <c r="O934" i="30"/>
  <c r="H934" i="30"/>
  <c r="G934" i="30"/>
  <c r="V921" i="30"/>
  <c r="O921" i="30"/>
  <c r="H921" i="30"/>
  <c r="G921" i="30"/>
  <c r="J877" i="29"/>
  <c r="R877" i="29"/>
  <c r="J892" i="29"/>
  <c r="K892" i="29" s="1"/>
  <c r="R892" i="29"/>
  <c r="J885" i="29"/>
  <c r="R885" i="29"/>
  <c r="J889" i="29"/>
  <c r="K889" i="29" s="1"/>
  <c r="R889" i="29"/>
  <c r="J893" i="29"/>
  <c r="K893" i="29" s="1"/>
  <c r="R893" i="29"/>
  <c r="J881" i="29"/>
  <c r="K881" i="29" s="1"/>
  <c r="R881" i="29"/>
  <c r="J884" i="29"/>
  <c r="R884" i="29"/>
  <c r="J880" i="29"/>
  <c r="K880" i="29" s="1"/>
  <c r="R880" i="29"/>
  <c r="J888" i="29"/>
  <c r="K888" i="29" s="1"/>
  <c r="R888" i="29"/>
  <c r="J876" i="29"/>
  <c r="K876" i="29" s="1"/>
  <c r="R876" i="29"/>
  <c r="R926" i="30"/>
  <c r="N926" i="30"/>
  <c r="R933" i="30"/>
  <c r="N933" i="30"/>
  <c r="R927" i="30"/>
  <c r="N927" i="30"/>
  <c r="R922" i="30"/>
  <c r="N922" i="30"/>
  <c r="R925" i="30"/>
  <c r="N925" i="30"/>
  <c r="R930" i="30"/>
  <c r="N930" i="30"/>
  <c r="R921" i="30"/>
  <c r="N921" i="30"/>
  <c r="R929" i="30"/>
  <c r="N929" i="30"/>
  <c r="R918" i="30"/>
  <c r="N918" i="30"/>
  <c r="R934" i="30"/>
  <c r="N934" i="30"/>
  <c r="P881" i="29"/>
  <c r="Q881" i="29" s="1"/>
  <c r="L881" i="29"/>
  <c r="M881" i="29" s="1"/>
  <c r="H881" i="29"/>
  <c r="I881" i="29" s="1"/>
  <c r="N881" i="29"/>
  <c r="O881" i="29" s="1"/>
  <c r="S901" i="29"/>
  <c r="E891" i="29"/>
  <c r="B891" i="29"/>
  <c r="S900" i="29"/>
  <c r="E890" i="29"/>
  <c r="B890" i="29"/>
  <c r="N893" i="29"/>
  <c r="O893" i="29" s="1"/>
  <c r="P893" i="29"/>
  <c r="Q893" i="29" s="1"/>
  <c r="L893" i="29"/>
  <c r="M893" i="29" s="1"/>
  <c r="H893" i="29"/>
  <c r="I893" i="29" s="1"/>
  <c r="S909" i="29"/>
  <c r="E899" i="29"/>
  <c r="B899" i="29"/>
  <c r="N877" i="29"/>
  <c r="O877" i="29" s="1"/>
  <c r="P877" i="29"/>
  <c r="Q877" i="29" s="1"/>
  <c r="L877" i="29"/>
  <c r="M877" i="29" s="1"/>
  <c r="H877" i="29"/>
  <c r="I877" i="29" s="1"/>
  <c r="K877" i="29"/>
  <c r="P892" i="29"/>
  <c r="Q892" i="29" s="1"/>
  <c r="N892" i="29"/>
  <c r="O892" i="29" s="1"/>
  <c r="L892" i="29"/>
  <c r="M892" i="29" s="1"/>
  <c r="H892" i="29"/>
  <c r="I892" i="29" s="1"/>
  <c r="S896" i="29"/>
  <c r="E886" i="29"/>
  <c r="B886" i="29"/>
  <c r="N889" i="29"/>
  <c r="O889" i="29" s="1"/>
  <c r="P889" i="29"/>
  <c r="Q889" i="29" s="1"/>
  <c r="L889" i="29"/>
  <c r="M889" i="29" s="1"/>
  <c r="H889" i="29"/>
  <c r="I889" i="29" s="1"/>
  <c r="S897" i="29"/>
  <c r="E887" i="29"/>
  <c r="B887" i="29"/>
  <c r="P888" i="29"/>
  <c r="Q888" i="29" s="1"/>
  <c r="N888" i="29"/>
  <c r="O888" i="29" s="1"/>
  <c r="L888" i="29"/>
  <c r="M888" i="29" s="1"/>
  <c r="H888" i="29"/>
  <c r="I888" i="29" s="1"/>
  <c r="S905" i="29"/>
  <c r="E895" i="29"/>
  <c r="B895" i="29"/>
  <c r="P884" i="29"/>
  <c r="Q884" i="29" s="1"/>
  <c r="N884" i="29"/>
  <c r="O884" i="29" s="1"/>
  <c r="L884" i="29"/>
  <c r="M884" i="29" s="1"/>
  <c r="H884" i="29"/>
  <c r="I884" i="29" s="1"/>
  <c r="K884" i="29"/>
  <c r="H880" i="29"/>
  <c r="I880" i="29" s="1"/>
  <c r="P880" i="29"/>
  <c r="Q880" i="29" s="1"/>
  <c r="N880" i="29"/>
  <c r="O880" i="29" s="1"/>
  <c r="L880" i="29"/>
  <c r="M880" i="29" s="1"/>
  <c r="S912" i="29"/>
  <c r="E902" i="29"/>
  <c r="B902" i="29"/>
  <c r="H876" i="29"/>
  <c r="I876" i="29" s="1"/>
  <c r="P876" i="29"/>
  <c r="Q876" i="29" s="1"/>
  <c r="N876" i="29"/>
  <c r="O876" i="29" s="1"/>
  <c r="L876" i="29"/>
  <c r="M876" i="29" s="1"/>
  <c r="S913" i="29"/>
  <c r="E903" i="29"/>
  <c r="B903" i="29"/>
  <c r="S904" i="29"/>
  <c r="E894" i="29"/>
  <c r="B894" i="29"/>
  <c r="S908" i="29"/>
  <c r="E898" i="29"/>
  <c r="B898" i="29"/>
  <c r="N885" i="29"/>
  <c r="O885" i="29" s="1"/>
  <c r="P885" i="29"/>
  <c r="Q885" i="29" s="1"/>
  <c r="L885" i="29"/>
  <c r="M885" i="29" s="1"/>
  <c r="H885" i="29"/>
  <c r="I885" i="29" s="1"/>
  <c r="K885" i="29"/>
  <c r="F918" i="30"/>
  <c r="C918" i="30"/>
  <c r="F926" i="30"/>
  <c r="C926" i="30"/>
  <c r="F934" i="30"/>
  <c r="C934" i="30"/>
  <c r="F933" i="30"/>
  <c r="C933" i="30"/>
  <c r="F921" i="30"/>
  <c r="C921" i="30"/>
  <c r="B940" i="30"/>
  <c r="B928" i="30"/>
  <c r="B936" i="30"/>
  <c r="B944" i="30"/>
  <c r="B943" i="30"/>
  <c r="B931" i="30"/>
  <c r="F927" i="30"/>
  <c r="C927" i="30"/>
  <c r="C922" i="30"/>
  <c r="F922" i="30"/>
  <c r="C930" i="30"/>
  <c r="F930" i="30"/>
  <c r="F929" i="30"/>
  <c r="C929" i="30"/>
  <c r="F925" i="30"/>
  <c r="C925" i="30"/>
  <c r="B939" i="30"/>
  <c r="B937" i="30"/>
  <c r="B932" i="30"/>
  <c r="B935" i="30"/>
  <c r="AE433" i="28" l="1"/>
  <c r="W3638" i="30"/>
  <c r="V935" i="30"/>
  <c r="O935" i="30"/>
  <c r="H935" i="30"/>
  <c r="G935" i="30"/>
  <c r="V939" i="30"/>
  <c r="O939" i="30"/>
  <c r="H939" i="30"/>
  <c r="G939" i="30"/>
  <c r="V943" i="30"/>
  <c r="O943" i="30"/>
  <c r="H943" i="30"/>
  <c r="G943" i="30"/>
  <c r="V940" i="30"/>
  <c r="O940" i="30"/>
  <c r="G940" i="30"/>
  <c r="H940" i="30"/>
  <c r="V932" i="30"/>
  <c r="O932" i="30"/>
  <c r="G932" i="30"/>
  <c r="H932" i="30"/>
  <c r="V936" i="30"/>
  <c r="O936" i="30"/>
  <c r="G936" i="30"/>
  <c r="H936" i="30"/>
  <c r="V944" i="30"/>
  <c r="O944" i="30"/>
  <c r="G944" i="30"/>
  <c r="H944" i="30"/>
  <c r="V937" i="30"/>
  <c r="O937" i="30"/>
  <c r="H937" i="30"/>
  <c r="G937" i="30"/>
  <c r="V931" i="30"/>
  <c r="O931" i="30"/>
  <c r="H931" i="30"/>
  <c r="G931" i="30"/>
  <c r="V928" i="30"/>
  <c r="O928" i="30"/>
  <c r="G928" i="30"/>
  <c r="H928" i="30"/>
  <c r="J903" i="29"/>
  <c r="K903" i="29" s="1"/>
  <c r="R903" i="29"/>
  <c r="J902" i="29"/>
  <c r="R902" i="29"/>
  <c r="J895" i="29"/>
  <c r="K895" i="29" s="1"/>
  <c r="R895" i="29"/>
  <c r="J891" i="29"/>
  <c r="K891" i="29" s="1"/>
  <c r="R891" i="29"/>
  <c r="J887" i="29"/>
  <c r="K887" i="29" s="1"/>
  <c r="R887" i="29"/>
  <c r="J890" i="29"/>
  <c r="K890" i="29" s="1"/>
  <c r="R890" i="29"/>
  <c r="J894" i="29"/>
  <c r="K894" i="29" s="1"/>
  <c r="R894" i="29"/>
  <c r="J898" i="29"/>
  <c r="R898" i="29"/>
  <c r="J886" i="29"/>
  <c r="K886" i="29" s="1"/>
  <c r="R886" i="29"/>
  <c r="J899" i="29"/>
  <c r="K899" i="29" s="1"/>
  <c r="R899" i="29"/>
  <c r="R935" i="30"/>
  <c r="N935" i="30"/>
  <c r="R936" i="30"/>
  <c r="N936" i="30"/>
  <c r="R943" i="30"/>
  <c r="N943" i="30"/>
  <c r="R932" i="30"/>
  <c r="N932" i="30"/>
  <c r="R931" i="30"/>
  <c r="N931" i="30"/>
  <c r="R944" i="30"/>
  <c r="N944" i="30"/>
  <c r="R928" i="30"/>
  <c r="N928" i="30"/>
  <c r="R937" i="30"/>
  <c r="N937" i="30"/>
  <c r="R940" i="30"/>
  <c r="N940" i="30"/>
  <c r="R939" i="30"/>
  <c r="N939" i="30"/>
  <c r="L891" i="29"/>
  <c r="M891" i="29" s="1"/>
  <c r="H891" i="29"/>
  <c r="I891" i="29" s="1"/>
  <c r="P891" i="29"/>
  <c r="Q891" i="29" s="1"/>
  <c r="N891" i="29"/>
  <c r="O891" i="29" s="1"/>
  <c r="S911" i="29"/>
  <c r="E901" i="29"/>
  <c r="B901" i="29"/>
  <c r="S918" i="29"/>
  <c r="E908" i="29"/>
  <c r="B908" i="29"/>
  <c r="N903" i="29"/>
  <c r="O903" i="29" s="1"/>
  <c r="H903" i="29"/>
  <c r="I903" i="29" s="1"/>
  <c r="P903" i="29"/>
  <c r="Q903" i="29" s="1"/>
  <c r="L903" i="29"/>
  <c r="M903" i="29" s="1"/>
  <c r="N894" i="29"/>
  <c r="O894" i="29" s="1"/>
  <c r="P894" i="29"/>
  <c r="Q894" i="29" s="1"/>
  <c r="H894" i="29"/>
  <c r="I894" i="29" s="1"/>
  <c r="L894" i="29"/>
  <c r="M894" i="29" s="1"/>
  <c r="L895" i="29"/>
  <c r="M895" i="29" s="1"/>
  <c r="H895" i="29"/>
  <c r="I895" i="29" s="1"/>
  <c r="P895" i="29"/>
  <c r="Q895" i="29" s="1"/>
  <c r="N895" i="29"/>
  <c r="O895" i="29" s="1"/>
  <c r="S907" i="29"/>
  <c r="E897" i="29"/>
  <c r="B897" i="29"/>
  <c r="N890" i="29"/>
  <c r="O890" i="29" s="1"/>
  <c r="H890" i="29"/>
  <c r="I890" i="29" s="1"/>
  <c r="P890" i="29"/>
  <c r="Q890" i="29" s="1"/>
  <c r="L890" i="29"/>
  <c r="M890" i="29" s="1"/>
  <c r="N898" i="29"/>
  <c r="O898" i="29" s="1"/>
  <c r="K898" i="29"/>
  <c r="H898" i="29"/>
  <c r="I898" i="29" s="1"/>
  <c r="P898" i="29"/>
  <c r="Q898" i="29" s="1"/>
  <c r="L898" i="29"/>
  <c r="M898" i="29" s="1"/>
  <c r="S923" i="29"/>
  <c r="E913" i="29"/>
  <c r="B913" i="29"/>
  <c r="S922" i="29"/>
  <c r="E912" i="29"/>
  <c r="B912" i="29"/>
  <c r="N886" i="29"/>
  <c r="O886" i="29" s="1"/>
  <c r="P886" i="29"/>
  <c r="Q886" i="29" s="1"/>
  <c r="H886" i="29"/>
  <c r="I886" i="29" s="1"/>
  <c r="L886" i="29"/>
  <c r="M886" i="29" s="1"/>
  <c r="N899" i="29"/>
  <c r="O899" i="29" s="1"/>
  <c r="H899" i="29"/>
  <c r="I899" i="29" s="1"/>
  <c r="P899" i="29"/>
  <c r="Q899" i="29" s="1"/>
  <c r="L899" i="29"/>
  <c r="M899" i="29" s="1"/>
  <c r="S915" i="29"/>
  <c r="E905" i="29"/>
  <c r="B905" i="29"/>
  <c r="L887" i="29"/>
  <c r="M887" i="29" s="1"/>
  <c r="H887" i="29"/>
  <c r="I887" i="29" s="1"/>
  <c r="P887" i="29"/>
  <c r="Q887" i="29" s="1"/>
  <c r="N887" i="29"/>
  <c r="O887" i="29" s="1"/>
  <c r="S910" i="29"/>
  <c r="E900" i="29"/>
  <c r="B900" i="29"/>
  <c r="S914" i="29"/>
  <c r="E904" i="29"/>
  <c r="B904" i="29"/>
  <c r="N902" i="29"/>
  <c r="O902" i="29" s="1"/>
  <c r="K902" i="29"/>
  <c r="P902" i="29"/>
  <c r="Q902" i="29" s="1"/>
  <c r="H902" i="29"/>
  <c r="I902" i="29" s="1"/>
  <c r="L902" i="29"/>
  <c r="M902" i="29" s="1"/>
  <c r="S906" i="29"/>
  <c r="E896" i="29"/>
  <c r="B896" i="29"/>
  <c r="S919" i="29"/>
  <c r="E909" i="29"/>
  <c r="B909" i="29"/>
  <c r="F937" i="30"/>
  <c r="C937" i="30"/>
  <c r="F943" i="30"/>
  <c r="C943" i="30"/>
  <c r="F936" i="30"/>
  <c r="C936" i="30"/>
  <c r="C940" i="30"/>
  <c r="F940" i="30"/>
  <c r="B945" i="30"/>
  <c r="B947" i="30"/>
  <c r="B953" i="30"/>
  <c r="B946" i="30"/>
  <c r="B950" i="30"/>
  <c r="F935" i="30"/>
  <c r="C935" i="30"/>
  <c r="C932" i="30"/>
  <c r="F932" i="30"/>
  <c r="F931" i="30"/>
  <c r="C931" i="30"/>
  <c r="F928" i="30"/>
  <c r="C928" i="30"/>
  <c r="F939" i="30"/>
  <c r="C939" i="30"/>
  <c r="F944" i="30"/>
  <c r="C944" i="30"/>
  <c r="B942" i="30"/>
  <c r="B949" i="30"/>
  <c r="B941" i="30"/>
  <c r="B954" i="30"/>
  <c r="B938" i="30"/>
  <c r="AE434" i="28" l="1"/>
  <c r="W3648" i="30"/>
  <c r="V941" i="30"/>
  <c r="H941" i="30"/>
  <c r="O941" i="30"/>
  <c r="G941" i="30"/>
  <c r="V946" i="30"/>
  <c r="O946" i="30"/>
  <c r="H946" i="30"/>
  <c r="G946" i="30"/>
  <c r="V954" i="30"/>
  <c r="O954" i="30"/>
  <c r="H954" i="30"/>
  <c r="G954" i="30"/>
  <c r="V950" i="30"/>
  <c r="O950" i="30"/>
  <c r="H950" i="30"/>
  <c r="G950" i="30"/>
  <c r="V945" i="30"/>
  <c r="O945" i="30"/>
  <c r="H945" i="30"/>
  <c r="G945" i="30"/>
  <c r="V949" i="30"/>
  <c r="O949" i="30"/>
  <c r="H949" i="30"/>
  <c r="G949" i="30"/>
  <c r="V953" i="30"/>
  <c r="O953" i="30"/>
  <c r="H953" i="30"/>
  <c r="G953" i="30"/>
  <c r="V938" i="30"/>
  <c r="O938" i="30"/>
  <c r="H938" i="30"/>
  <c r="G938" i="30"/>
  <c r="V942" i="30"/>
  <c r="H942" i="30"/>
  <c r="O942" i="30"/>
  <c r="G942" i="30"/>
  <c r="V947" i="30"/>
  <c r="O947" i="30"/>
  <c r="H947" i="30"/>
  <c r="G947" i="30"/>
  <c r="J900" i="29"/>
  <c r="K900" i="29" s="1"/>
  <c r="R900" i="29"/>
  <c r="J901" i="29"/>
  <c r="K901" i="29" s="1"/>
  <c r="R901" i="29"/>
  <c r="J896" i="29"/>
  <c r="K896" i="29" s="1"/>
  <c r="R896" i="29"/>
  <c r="J904" i="29"/>
  <c r="K904" i="29" s="1"/>
  <c r="R904" i="29"/>
  <c r="J909" i="29"/>
  <c r="K909" i="29" s="1"/>
  <c r="R909" i="29"/>
  <c r="J913" i="29"/>
  <c r="K913" i="29" s="1"/>
  <c r="R913" i="29"/>
  <c r="J897" i="29"/>
  <c r="K897" i="29" s="1"/>
  <c r="R897" i="29"/>
  <c r="J908" i="29"/>
  <c r="K908" i="29" s="1"/>
  <c r="R908" i="29"/>
  <c r="J905" i="29"/>
  <c r="K905" i="29" s="1"/>
  <c r="R905" i="29"/>
  <c r="J912" i="29"/>
  <c r="K912" i="29" s="1"/>
  <c r="R912" i="29"/>
  <c r="R949" i="30"/>
  <c r="N949" i="30"/>
  <c r="R945" i="30"/>
  <c r="N945" i="30"/>
  <c r="R954" i="30"/>
  <c r="N954" i="30"/>
  <c r="R950" i="30"/>
  <c r="N950" i="30"/>
  <c r="R938" i="30"/>
  <c r="N938" i="30"/>
  <c r="R942" i="30"/>
  <c r="N942" i="30"/>
  <c r="R946" i="30"/>
  <c r="N946" i="30"/>
  <c r="R947" i="30"/>
  <c r="N947" i="30"/>
  <c r="R953" i="30"/>
  <c r="N953" i="30"/>
  <c r="R941" i="30"/>
  <c r="N941" i="30"/>
  <c r="N901" i="29"/>
  <c r="O901" i="29" s="1"/>
  <c r="P901" i="29"/>
  <c r="Q901" i="29" s="1"/>
  <c r="L901" i="29"/>
  <c r="M901" i="29" s="1"/>
  <c r="H901" i="29"/>
  <c r="I901" i="29" s="1"/>
  <c r="B911" i="29"/>
  <c r="S921" i="29"/>
  <c r="E911" i="29"/>
  <c r="P896" i="29"/>
  <c r="Q896" i="29" s="1"/>
  <c r="N896" i="29"/>
  <c r="O896" i="29" s="1"/>
  <c r="L896" i="29"/>
  <c r="M896" i="29" s="1"/>
  <c r="H896" i="29"/>
  <c r="I896" i="29" s="1"/>
  <c r="P904" i="29"/>
  <c r="Q904" i="29" s="1"/>
  <c r="N904" i="29"/>
  <c r="O904" i="29" s="1"/>
  <c r="L904" i="29"/>
  <c r="M904" i="29" s="1"/>
  <c r="H904" i="29"/>
  <c r="I904" i="29" s="1"/>
  <c r="S925" i="29"/>
  <c r="E915" i="29"/>
  <c r="B915" i="29"/>
  <c r="P913" i="29"/>
  <c r="Q913" i="29" s="1"/>
  <c r="L913" i="29"/>
  <c r="M913" i="29" s="1"/>
  <c r="H913" i="29"/>
  <c r="I913" i="29" s="1"/>
  <c r="N913" i="29"/>
  <c r="O913" i="29" s="1"/>
  <c r="N897" i="29"/>
  <c r="O897" i="29" s="1"/>
  <c r="P897" i="29"/>
  <c r="Q897" i="29" s="1"/>
  <c r="L897" i="29"/>
  <c r="M897" i="29" s="1"/>
  <c r="H897" i="29"/>
  <c r="I897" i="29" s="1"/>
  <c r="P908" i="29"/>
  <c r="Q908" i="29" s="1"/>
  <c r="N908" i="29"/>
  <c r="O908" i="29" s="1"/>
  <c r="L908" i="29"/>
  <c r="M908" i="29" s="1"/>
  <c r="H908" i="29"/>
  <c r="I908" i="29" s="1"/>
  <c r="S932" i="29"/>
  <c r="E922" i="29"/>
  <c r="B922" i="29"/>
  <c r="S920" i="29"/>
  <c r="E910" i="29"/>
  <c r="B910" i="29"/>
  <c r="N912" i="29"/>
  <c r="O912" i="29" s="1"/>
  <c r="L912" i="29"/>
  <c r="M912" i="29" s="1"/>
  <c r="H912" i="29"/>
  <c r="I912" i="29" s="1"/>
  <c r="P912" i="29"/>
  <c r="Q912" i="29" s="1"/>
  <c r="P900" i="29"/>
  <c r="Q900" i="29" s="1"/>
  <c r="N900" i="29"/>
  <c r="O900" i="29" s="1"/>
  <c r="L900" i="29"/>
  <c r="M900" i="29" s="1"/>
  <c r="H900" i="29"/>
  <c r="I900" i="29" s="1"/>
  <c r="N909" i="29"/>
  <c r="O909" i="29" s="1"/>
  <c r="P909" i="29"/>
  <c r="Q909" i="29" s="1"/>
  <c r="L909" i="29"/>
  <c r="M909" i="29" s="1"/>
  <c r="H909" i="29"/>
  <c r="I909" i="29" s="1"/>
  <c r="S916" i="29"/>
  <c r="E906" i="29"/>
  <c r="B906" i="29"/>
  <c r="S929" i="29"/>
  <c r="E919" i="29"/>
  <c r="B919" i="29"/>
  <c r="S924" i="29"/>
  <c r="E914" i="29"/>
  <c r="B914" i="29"/>
  <c r="N905" i="29"/>
  <c r="O905" i="29" s="1"/>
  <c r="P905" i="29"/>
  <c r="Q905" i="29" s="1"/>
  <c r="L905" i="29"/>
  <c r="M905" i="29" s="1"/>
  <c r="H905" i="29"/>
  <c r="I905" i="29" s="1"/>
  <c r="S933" i="29"/>
  <c r="E923" i="29"/>
  <c r="B923" i="29"/>
  <c r="S917" i="29"/>
  <c r="E907" i="29"/>
  <c r="B907" i="29"/>
  <c r="S928" i="29"/>
  <c r="E918" i="29"/>
  <c r="B918" i="29"/>
  <c r="C941" i="30"/>
  <c r="F941" i="30"/>
  <c r="C946" i="30"/>
  <c r="F946" i="30"/>
  <c r="F947" i="30"/>
  <c r="C947" i="30"/>
  <c r="B948" i="30"/>
  <c r="B951" i="30"/>
  <c r="B952" i="30"/>
  <c r="B956" i="30"/>
  <c r="B957" i="30"/>
  <c r="F942" i="30"/>
  <c r="C942" i="30"/>
  <c r="C949" i="30"/>
  <c r="F949" i="30"/>
  <c r="F950" i="30"/>
  <c r="C950" i="30"/>
  <c r="C938" i="30"/>
  <c r="F938" i="30"/>
  <c r="C954" i="30"/>
  <c r="F954" i="30"/>
  <c r="F953" i="30"/>
  <c r="C953" i="30"/>
  <c r="F945" i="30"/>
  <c r="C945" i="30"/>
  <c r="B964" i="30"/>
  <c r="B959" i="30"/>
  <c r="B960" i="30"/>
  <c r="B963" i="30"/>
  <c r="B955" i="30"/>
  <c r="AE435" i="28" l="1"/>
  <c r="W3658" i="30"/>
  <c r="V948" i="30"/>
  <c r="O948" i="30"/>
  <c r="G948" i="30"/>
  <c r="H948" i="30"/>
  <c r="V955" i="30"/>
  <c r="O955" i="30"/>
  <c r="H955" i="30"/>
  <c r="G955" i="30"/>
  <c r="V964" i="30"/>
  <c r="O964" i="30"/>
  <c r="G964" i="30"/>
  <c r="H964" i="30"/>
  <c r="V956" i="30"/>
  <c r="O956" i="30"/>
  <c r="G956" i="30"/>
  <c r="H956" i="30"/>
  <c r="V963" i="30"/>
  <c r="O963" i="30"/>
  <c r="H963" i="30"/>
  <c r="G963" i="30"/>
  <c r="V952" i="30"/>
  <c r="O952" i="30"/>
  <c r="G952" i="30"/>
  <c r="H952" i="30"/>
  <c r="V960" i="30"/>
  <c r="O960" i="30"/>
  <c r="G960" i="30"/>
  <c r="H960" i="30"/>
  <c r="V951" i="30"/>
  <c r="O951" i="30"/>
  <c r="H951" i="30"/>
  <c r="G951" i="30"/>
  <c r="V959" i="30"/>
  <c r="O959" i="30"/>
  <c r="H959" i="30"/>
  <c r="G959" i="30"/>
  <c r="V957" i="30"/>
  <c r="H957" i="30"/>
  <c r="G957" i="30"/>
  <c r="O957" i="30"/>
  <c r="J907" i="29"/>
  <c r="R907" i="29"/>
  <c r="J918" i="29"/>
  <c r="R918" i="29"/>
  <c r="J906" i="29"/>
  <c r="K906" i="29" s="1"/>
  <c r="R906" i="29"/>
  <c r="J919" i="29"/>
  <c r="K919" i="29" s="1"/>
  <c r="R919" i="29"/>
  <c r="J922" i="29"/>
  <c r="K922" i="29" s="1"/>
  <c r="R922" i="29"/>
  <c r="J923" i="29"/>
  <c r="K923" i="29" s="1"/>
  <c r="R923" i="29"/>
  <c r="J914" i="29"/>
  <c r="K914" i="29" s="1"/>
  <c r="R914" i="29"/>
  <c r="J910" i="29"/>
  <c r="K910" i="29" s="1"/>
  <c r="R910" i="29"/>
  <c r="J911" i="29"/>
  <c r="K911" i="29" s="1"/>
  <c r="R911" i="29"/>
  <c r="J915" i="29"/>
  <c r="K915" i="29" s="1"/>
  <c r="R915" i="29"/>
  <c r="R964" i="30"/>
  <c r="N964" i="30"/>
  <c r="R948" i="30"/>
  <c r="N948" i="30"/>
  <c r="R955" i="30"/>
  <c r="N955" i="30"/>
  <c r="R957" i="30"/>
  <c r="N957" i="30"/>
  <c r="R959" i="30"/>
  <c r="N959" i="30"/>
  <c r="R956" i="30"/>
  <c r="N956" i="30"/>
  <c r="R951" i="30"/>
  <c r="N951" i="30"/>
  <c r="R960" i="30"/>
  <c r="N960" i="30"/>
  <c r="R952" i="30"/>
  <c r="N952" i="30"/>
  <c r="R963" i="30"/>
  <c r="N963" i="30"/>
  <c r="S931" i="29"/>
  <c r="E921" i="29"/>
  <c r="B921" i="29"/>
  <c r="L911" i="29"/>
  <c r="M911" i="29" s="1"/>
  <c r="P911" i="29"/>
  <c r="Q911" i="29" s="1"/>
  <c r="N911" i="29"/>
  <c r="O911" i="29" s="1"/>
  <c r="H911" i="29"/>
  <c r="I911" i="29" s="1"/>
  <c r="S942" i="29"/>
  <c r="E932" i="29"/>
  <c r="B932" i="29"/>
  <c r="K918" i="29"/>
  <c r="H918" i="29"/>
  <c r="I918" i="29" s="1"/>
  <c r="L918" i="29"/>
  <c r="M918" i="29" s="1"/>
  <c r="N918" i="29"/>
  <c r="O918" i="29" s="1"/>
  <c r="P918" i="29"/>
  <c r="Q918" i="29" s="1"/>
  <c r="S943" i="29"/>
  <c r="E933" i="29"/>
  <c r="B933" i="29"/>
  <c r="S927" i="29"/>
  <c r="E917" i="29"/>
  <c r="B917" i="29"/>
  <c r="S930" i="29"/>
  <c r="E920" i="29"/>
  <c r="B920" i="29"/>
  <c r="S935" i="29"/>
  <c r="E925" i="29"/>
  <c r="B925" i="29"/>
  <c r="S939" i="29"/>
  <c r="E929" i="29"/>
  <c r="B929" i="29"/>
  <c r="N906" i="29"/>
  <c r="O906" i="29" s="1"/>
  <c r="H906" i="29"/>
  <c r="I906" i="29" s="1"/>
  <c r="P906" i="29"/>
  <c r="Q906" i="29" s="1"/>
  <c r="L906" i="29"/>
  <c r="M906" i="29" s="1"/>
  <c r="S938" i="29"/>
  <c r="E928" i="29"/>
  <c r="B928" i="29"/>
  <c r="L923" i="29"/>
  <c r="M923" i="29" s="1"/>
  <c r="H923" i="29"/>
  <c r="I923" i="29" s="1"/>
  <c r="P923" i="29"/>
  <c r="Q923" i="29" s="1"/>
  <c r="N923" i="29"/>
  <c r="O923" i="29" s="1"/>
  <c r="L919" i="29"/>
  <c r="M919" i="29" s="1"/>
  <c r="N919" i="29"/>
  <c r="O919" i="29" s="1"/>
  <c r="H919" i="29"/>
  <c r="I919" i="29" s="1"/>
  <c r="P919" i="29"/>
  <c r="Q919" i="29" s="1"/>
  <c r="N922" i="29"/>
  <c r="O922" i="29" s="1"/>
  <c r="P922" i="29"/>
  <c r="Q922" i="29" s="1"/>
  <c r="H922" i="29"/>
  <c r="I922" i="29" s="1"/>
  <c r="L922" i="29"/>
  <c r="M922" i="29" s="1"/>
  <c r="S934" i="29"/>
  <c r="E924" i="29"/>
  <c r="B924" i="29"/>
  <c r="L907" i="29"/>
  <c r="M907" i="29" s="1"/>
  <c r="K907" i="29"/>
  <c r="H907" i="29"/>
  <c r="I907" i="29" s="1"/>
  <c r="P907" i="29"/>
  <c r="Q907" i="29" s="1"/>
  <c r="N907" i="29"/>
  <c r="O907" i="29" s="1"/>
  <c r="L914" i="29"/>
  <c r="M914" i="29" s="1"/>
  <c r="H914" i="29"/>
  <c r="I914" i="29" s="1"/>
  <c r="P914" i="29"/>
  <c r="Q914" i="29" s="1"/>
  <c r="N914" i="29"/>
  <c r="O914" i="29" s="1"/>
  <c r="S926" i="29"/>
  <c r="E916" i="29"/>
  <c r="B916" i="29"/>
  <c r="P910" i="29"/>
  <c r="Q910" i="29" s="1"/>
  <c r="N910" i="29"/>
  <c r="O910" i="29" s="1"/>
  <c r="L910" i="29"/>
  <c r="M910" i="29" s="1"/>
  <c r="H910" i="29"/>
  <c r="I910" i="29" s="1"/>
  <c r="P915" i="29"/>
  <c r="Q915" i="29" s="1"/>
  <c r="N915" i="29"/>
  <c r="O915" i="29" s="1"/>
  <c r="L915" i="29"/>
  <c r="M915" i="29" s="1"/>
  <c r="H915" i="29"/>
  <c r="I915" i="29" s="1"/>
  <c r="F955" i="30"/>
  <c r="C955" i="30"/>
  <c r="C964" i="30"/>
  <c r="F964" i="30"/>
  <c r="F957" i="30"/>
  <c r="C957" i="30"/>
  <c r="F952" i="30"/>
  <c r="C952" i="30"/>
  <c r="C948" i="30"/>
  <c r="F948" i="30"/>
  <c r="F960" i="30"/>
  <c r="C960" i="30"/>
  <c r="B965" i="30"/>
  <c r="B970" i="30"/>
  <c r="B974" i="30"/>
  <c r="B967" i="30"/>
  <c r="B962" i="30"/>
  <c r="B958" i="30"/>
  <c r="F959" i="30"/>
  <c r="C959" i="30"/>
  <c r="C956" i="30"/>
  <c r="F956" i="30"/>
  <c r="F951" i="30"/>
  <c r="C951" i="30"/>
  <c r="F963" i="30"/>
  <c r="C963" i="30"/>
  <c r="B973" i="30"/>
  <c r="B969" i="30"/>
  <c r="B966" i="30"/>
  <c r="B961" i="30"/>
  <c r="AE436" i="28" l="1"/>
  <c r="W3668" i="30"/>
  <c r="V962" i="30"/>
  <c r="O962" i="30"/>
  <c r="H962" i="30"/>
  <c r="G962" i="30"/>
  <c r="V965" i="30"/>
  <c r="O965" i="30"/>
  <c r="H965" i="30"/>
  <c r="G965" i="30"/>
  <c r="V969" i="30"/>
  <c r="O969" i="30"/>
  <c r="H969" i="30"/>
  <c r="G969" i="30"/>
  <c r="V967" i="30"/>
  <c r="O967" i="30"/>
  <c r="H967" i="30"/>
  <c r="G967" i="30"/>
  <c r="V966" i="30"/>
  <c r="O966" i="30"/>
  <c r="H966" i="30"/>
  <c r="G966" i="30"/>
  <c r="V973" i="30"/>
  <c r="H973" i="30"/>
  <c r="O973" i="30"/>
  <c r="G973" i="30"/>
  <c r="V974" i="30"/>
  <c r="H974" i="30"/>
  <c r="O974" i="30"/>
  <c r="G974" i="30"/>
  <c r="V961" i="30"/>
  <c r="O961" i="30"/>
  <c r="H961" i="30"/>
  <c r="G961" i="30"/>
  <c r="V958" i="30"/>
  <c r="H958" i="30"/>
  <c r="O958" i="30"/>
  <c r="G958" i="30"/>
  <c r="V970" i="30"/>
  <c r="O970" i="30"/>
  <c r="H970" i="30"/>
  <c r="G970" i="30"/>
  <c r="J925" i="29"/>
  <c r="K925" i="29" s="1"/>
  <c r="R925" i="29"/>
  <c r="J928" i="29"/>
  <c r="K928" i="29" s="1"/>
  <c r="R928" i="29"/>
  <c r="J929" i="29"/>
  <c r="K929" i="29" s="1"/>
  <c r="R929" i="29"/>
  <c r="J933" i="29"/>
  <c r="K933" i="29" s="1"/>
  <c r="R933" i="29"/>
  <c r="J932" i="29"/>
  <c r="K932" i="29" s="1"/>
  <c r="R932" i="29"/>
  <c r="J921" i="29"/>
  <c r="R921" i="29"/>
  <c r="J916" i="29"/>
  <c r="K916" i="29" s="1"/>
  <c r="R916" i="29"/>
  <c r="J917" i="29"/>
  <c r="K917" i="29" s="1"/>
  <c r="R917" i="29"/>
  <c r="J924" i="29"/>
  <c r="K924" i="29" s="1"/>
  <c r="R924" i="29"/>
  <c r="J920" i="29"/>
  <c r="R920" i="29"/>
  <c r="R969" i="30"/>
  <c r="N969" i="30"/>
  <c r="R970" i="30"/>
  <c r="N970" i="30"/>
  <c r="R958" i="30"/>
  <c r="N958" i="30"/>
  <c r="R967" i="30"/>
  <c r="N967" i="30"/>
  <c r="R973" i="30"/>
  <c r="N973" i="30"/>
  <c r="R962" i="30"/>
  <c r="N962" i="30"/>
  <c r="R974" i="30"/>
  <c r="N974" i="30"/>
  <c r="R965" i="30"/>
  <c r="N965" i="30"/>
  <c r="R961" i="30"/>
  <c r="N961" i="30"/>
  <c r="R966" i="30"/>
  <c r="N966" i="30"/>
  <c r="N921" i="29"/>
  <c r="O921" i="29" s="1"/>
  <c r="P921" i="29"/>
  <c r="Q921" i="29" s="1"/>
  <c r="K921" i="29"/>
  <c r="L921" i="29"/>
  <c r="M921" i="29" s="1"/>
  <c r="H921" i="29"/>
  <c r="I921" i="29" s="1"/>
  <c r="S941" i="29"/>
  <c r="E931" i="29"/>
  <c r="B931" i="29"/>
  <c r="S936" i="29"/>
  <c r="E926" i="29"/>
  <c r="B926" i="29"/>
  <c r="N928" i="29"/>
  <c r="O928" i="29" s="1"/>
  <c r="L928" i="29"/>
  <c r="M928" i="29" s="1"/>
  <c r="H928" i="29"/>
  <c r="I928" i="29" s="1"/>
  <c r="P928" i="29"/>
  <c r="Q928" i="29" s="1"/>
  <c r="P929" i="29"/>
  <c r="Q929" i="29" s="1"/>
  <c r="L929" i="29"/>
  <c r="M929" i="29" s="1"/>
  <c r="H929" i="29"/>
  <c r="I929" i="29" s="1"/>
  <c r="N929" i="29"/>
  <c r="O929" i="29" s="1"/>
  <c r="S940" i="29"/>
  <c r="E930" i="29"/>
  <c r="B930" i="29"/>
  <c r="L933" i="29"/>
  <c r="M933" i="29" s="1"/>
  <c r="H933" i="29"/>
  <c r="I933" i="29" s="1"/>
  <c r="N933" i="29"/>
  <c r="O933" i="29" s="1"/>
  <c r="P933" i="29"/>
  <c r="Q933" i="29" s="1"/>
  <c r="S944" i="29"/>
  <c r="E934" i="29"/>
  <c r="B934" i="29"/>
  <c r="S945" i="29"/>
  <c r="E935" i="29"/>
  <c r="B935" i="29"/>
  <c r="L917" i="29"/>
  <c r="M917" i="29" s="1"/>
  <c r="H917" i="29"/>
  <c r="I917" i="29" s="1"/>
  <c r="N917" i="29"/>
  <c r="O917" i="29" s="1"/>
  <c r="P917" i="29"/>
  <c r="Q917" i="29" s="1"/>
  <c r="L932" i="29"/>
  <c r="M932" i="29" s="1"/>
  <c r="H932" i="29"/>
  <c r="I932" i="29" s="1"/>
  <c r="P932" i="29"/>
  <c r="Q932" i="29" s="1"/>
  <c r="N932" i="29"/>
  <c r="O932" i="29" s="1"/>
  <c r="L916" i="29"/>
  <c r="M916" i="29" s="1"/>
  <c r="H916" i="29"/>
  <c r="I916" i="29" s="1"/>
  <c r="P916" i="29"/>
  <c r="Q916" i="29" s="1"/>
  <c r="N916" i="29"/>
  <c r="O916" i="29" s="1"/>
  <c r="S948" i="29"/>
  <c r="E938" i="29"/>
  <c r="B938" i="29"/>
  <c r="S949" i="29"/>
  <c r="E939" i="29"/>
  <c r="B939" i="29"/>
  <c r="K920" i="29"/>
  <c r="H920" i="29"/>
  <c r="I920" i="29" s="1"/>
  <c r="P920" i="29"/>
  <c r="Q920" i="29" s="1"/>
  <c r="N920" i="29"/>
  <c r="O920" i="29" s="1"/>
  <c r="L920" i="29"/>
  <c r="M920" i="29" s="1"/>
  <c r="S953" i="29"/>
  <c r="E943" i="29"/>
  <c r="B943" i="29"/>
  <c r="P924" i="29"/>
  <c r="Q924" i="29" s="1"/>
  <c r="N924" i="29"/>
  <c r="O924" i="29" s="1"/>
  <c r="L924" i="29"/>
  <c r="M924" i="29" s="1"/>
  <c r="H924" i="29"/>
  <c r="I924" i="29" s="1"/>
  <c r="N925" i="29"/>
  <c r="O925" i="29" s="1"/>
  <c r="P925" i="29"/>
  <c r="Q925" i="29" s="1"/>
  <c r="L925" i="29"/>
  <c r="M925" i="29" s="1"/>
  <c r="H925" i="29"/>
  <c r="I925" i="29" s="1"/>
  <c r="S937" i="29"/>
  <c r="E927" i="29"/>
  <c r="B927" i="29"/>
  <c r="S952" i="29"/>
  <c r="E942" i="29"/>
  <c r="B942" i="29"/>
  <c r="C973" i="30"/>
  <c r="F973" i="30"/>
  <c r="F969" i="30"/>
  <c r="C969" i="30"/>
  <c r="F958" i="30"/>
  <c r="C958" i="30"/>
  <c r="F967" i="30"/>
  <c r="C967" i="30"/>
  <c r="C970" i="30"/>
  <c r="F970" i="30"/>
  <c r="F961" i="30"/>
  <c r="C961" i="30"/>
  <c r="B971" i="30"/>
  <c r="B979" i="30"/>
  <c r="B968" i="30"/>
  <c r="B977" i="30"/>
  <c r="B980" i="30"/>
  <c r="F966" i="30"/>
  <c r="C966" i="30"/>
  <c r="C962" i="30"/>
  <c r="F962" i="30"/>
  <c r="F974" i="30"/>
  <c r="C974" i="30"/>
  <c r="F965" i="30"/>
  <c r="C965" i="30"/>
  <c r="B976" i="30"/>
  <c r="B983" i="30"/>
  <c r="B972" i="30"/>
  <c r="B984" i="30"/>
  <c r="B975" i="30"/>
  <c r="AE437" i="28" l="1"/>
  <c r="W3678" i="30"/>
  <c r="V984" i="30"/>
  <c r="O984" i="30"/>
  <c r="G984" i="30"/>
  <c r="H984" i="30"/>
  <c r="V971" i="30"/>
  <c r="O971" i="30"/>
  <c r="G971" i="30"/>
  <c r="H971" i="30"/>
  <c r="V968" i="30"/>
  <c r="O968" i="30"/>
  <c r="G968" i="30"/>
  <c r="H968" i="30"/>
  <c r="V972" i="30"/>
  <c r="O972" i="30"/>
  <c r="G972" i="30"/>
  <c r="H972" i="30"/>
  <c r="V977" i="30"/>
  <c r="O977" i="30"/>
  <c r="H977" i="30"/>
  <c r="G977" i="30"/>
  <c r="V983" i="30"/>
  <c r="O983" i="30"/>
  <c r="H983" i="30"/>
  <c r="G983" i="30"/>
  <c r="V975" i="30"/>
  <c r="O975" i="30"/>
  <c r="H975" i="30"/>
  <c r="G975" i="30"/>
  <c r="V976" i="30"/>
  <c r="O976" i="30"/>
  <c r="G976" i="30"/>
  <c r="H976" i="30"/>
  <c r="V979" i="30"/>
  <c r="O979" i="30"/>
  <c r="H979" i="30"/>
  <c r="G979" i="30"/>
  <c r="V980" i="30"/>
  <c r="O980" i="30"/>
  <c r="G980" i="30"/>
  <c r="H980" i="30"/>
  <c r="J934" i="29"/>
  <c r="K934" i="29" s="1"/>
  <c r="R934" i="29"/>
  <c r="J930" i="29"/>
  <c r="K930" i="29" s="1"/>
  <c r="R930" i="29"/>
  <c r="J931" i="29"/>
  <c r="K931" i="29" s="1"/>
  <c r="R931" i="29"/>
  <c r="J939" i="29"/>
  <c r="R939" i="29"/>
  <c r="J935" i="29"/>
  <c r="K935" i="29" s="1"/>
  <c r="R935" i="29"/>
  <c r="J926" i="29"/>
  <c r="K926" i="29" s="1"/>
  <c r="R926" i="29"/>
  <c r="J938" i="29"/>
  <c r="K938" i="29" s="1"/>
  <c r="R938" i="29"/>
  <c r="J942" i="29"/>
  <c r="K942" i="29" s="1"/>
  <c r="R942" i="29"/>
  <c r="J943" i="29"/>
  <c r="K943" i="29" s="1"/>
  <c r="R943" i="29"/>
  <c r="J927" i="29"/>
  <c r="K927" i="29" s="1"/>
  <c r="R927" i="29"/>
  <c r="R976" i="30"/>
  <c r="N976" i="30"/>
  <c r="R979" i="30"/>
  <c r="N979" i="30"/>
  <c r="R972" i="30"/>
  <c r="N972" i="30"/>
  <c r="R977" i="30"/>
  <c r="N977" i="30"/>
  <c r="R983" i="30"/>
  <c r="N983" i="30"/>
  <c r="R980" i="30"/>
  <c r="N980" i="30"/>
  <c r="R968" i="30"/>
  <c r="N968" i="30"/>
  <c r="R971" i="30"/>
  <c r="N971" i="30"/>
  <c r="R975" i="30"/>
  <c r="N975" i="30"/>
  <c r="R984" i="30"/>
  <c r="N984" i="30"/>
  <c r="N931" i="29"/>
  <c r="O931" i="29" s="1"/>
  <c r="L931" i="29"/>
  <c r="M931" i="29" s="1"/>
  <c r="P931" i="29"/>
  <c r="Q931" i="29" s="1"/>
  <c r="H931" i="29"/>
  <c r="I931" i="29" s="1"/>
  <c r="E941" i="29"/>
  <c r="B941" i="29"/>
  <c r="S951" i="29"/>
  <c r="H943" i="29"/>
  <c r="I943" i="29" s="1"/>
  <c r="P943" i="29"/>
  <c r="Q943" i="29" s="1"/>
  <c r="L943" i="29"/>
  <c r="M943" i="29" s="1"/>
  <c r="N943" i="29"/>
  <c r="O943" i="29" s="1"/>
  <c r="S947" i="29"/>
  <c r="E937" i="29"/>
  <c r="B937" i="29"/>
  <c r="S958" i="29"/>
  <c r="E948" i="29"/>
  <c r="B948" i="29"/>
  <c r="H934" i="29"/>
  <c r="I934" i="29" s="1"/>
  <c r="L934" i="29"/>
  <c r="M934" i="29" s="1"/>
  <c r="N934" i="29"/>
  <c r="O934" i="29" s="1"/>
  <c r="P934" i="29"/>
  <c r="Q934" i="29" s="1"/>
  <c r="L930" i="29"/>
  <c r="M930" i="29" s="1"/>
  <c r="H930" i="29"/>
  <c r="I930" i="29" s="1"/>
  <c r="P930" i="29"/>
  <c r="Q930" i="29" s="1"/>
  <c r="N930" i="29"/>
  <c r="O930" i="29" s="1"/>
  <c r="P926" i="29"/>
  <c r="Q926" i="29" s="1"/>
  <c r="N926" i="29"/>
  <c r="O926" i="29" s="1"/>
  <c r="L926" i="29"/>
  <c r="M926" i="29" s="1"/>
  <c r="H926" i="29"/>
  <c r="I926" i="29" s="1"/>
  <c r="L939" i="29"/>
  <c r="M939" i="29" s="1"/>
  <c r="K939" i="29"/>
  <c r="H939" i="29"/>
  <c r="I939" i="29" s="1"/>
  <c r="P939" i="29"/>
  <c r="Q939" i="29" s="1"/>
  <c r="N939" i="29"/>
  <c r="O939" i="29" s="1"/>
  <c r="S955" i="29"/>
  <c r="E945" i="29"/>
  <c r="B945" i="29"/>
  <c r="S962" i="29"/>
  <c r="E952" i="29"/>
  <c r="B952" i="29"/>
  <c r="S963" i="29"/>
  <c r="E953" i="29"/>
  <c r="B953" i="29"/>
  <c r="S959" i="29"/>
  <c r="E949" i="29"/>
  <c r="B949" i="29"/>
  <c r="L935" i="29"/>
  <c r="M935" i="29" s="1"/>
  <c r="N935" i="29"/>
  <c r="O935" i="29" s="1"/>
  <c r="H935" i="29"/>
  <c r="I935" i="29" s="1"/>
  <c r="P935" i="29"/>
  <c r="Q935" i="29" s="1"/>
  <c r="P942" i="29"/>
  <c r="Q942" i="29" s="1"/>
  <c r="L942" i="29"/>
  <c r="M942" i="29" s="1"/>
  <c r="N942" i="29"/>
  <c r="O942" i="29" s="1"/>
  <c r="H942" i="29"/>
  <c r="I942" i="29" s="1"/>
  <c r="H927" i="29"/>
  <c r="I927" i="29" s="1"/>
  <c r="P927" i="29"/>
  <c r="Q927" i="29" s="1"/>
  <c r="L927" i="29"/>
  <c r="M927" i="29" s="1"/>
  <c r="N927" i="29"/>
  <c r="O927" i="29" s="1"/>
  <c r="N938" i="29"/>
  <c r="O938" i="29" s="1"/>
  <c r="P938" i="29"/>
  <c r="Q938" i="29" s="1"/>
  <c r="H938" i="29"/>
  <c r="I938" i="29" s="1"/>
  <c r="L938" i="29"/>
  <c r="M938" i="29" s="1"/>
  <c r="S954" i="29"/>
  <c r="E944" i="29"/>
  <c r="B944" i="29"/>
  <c r="S950" i="29"/>
  <c r="E940" i="29"/>
  <c r="B940" i="29"/>
  <c r="S946" i="29"/>
  <c r="E936" i="29"/>
  <c r="B936" i="29"/>
  <c r="C972" i="30"/>
  <c r="F972" i="30"/>
  <c r="F977" i="30"/>
  <c r="C977" i="30"/>
  <c r="F979" i="30"/>
  <c r="C979" i="30"/>
  <c r="F975" i="30"/>
  <c r="C975" i="30"/>
  <c r="F976" i="30"/>
  <c r="C976" i="30"/>
  <c r="B985" i="30"/>
  <c r="B982" i="30"/>
  <c r="B986" i="30"/>
  <c r="B987" i="30"/>
  <c r="B989" i="30"/>
  <c r="F983" i="30"/>
  <c r="C983" i="30"/>
  <c r="C980" i="30"/>
  <c r="F980" i="30"/>
  <c r="F968" i="30"/>
  <c r="C968" i="30"/>
  <c r="F971" i="30"/>
  <c r="C971" i="30"/>
  <c r="F984" i="30"/>
  <c r="C984" i="30"/>
  <c r="B994" i="30"/>
  <c r="B993" i="30"/>
  <c r="B990" i="30"/>
  <c r="B978" i="30"/>
  <c r="B981" i="30"/>
  <c r="AE438" i="28" l="1"/>
  <c r="W3688" i="30"/>
  <c r="V978" i="30"/>
  <c r="O978" i="30"/>
  <c r="H978" i="30"/>
  <c r="G978" i="30"/>
  <c r="V986" i="30"/>
  <c r="O986" i="30"/>
  <c r="H986" i="30"/>
  <c r="G986" i="30"/>
  <c r="V981" i="30"/>
  <c r="O981" i="30"/>
  <c r="H981" i="30"/>
  <c r="G981" i="30"/>
  <c r="V994" i="30"/>
  <c r="O994" i="30"/>
  <c r="H994" i="30"/>
  <c r="G994" i="30"/>
  <c r="V987" i="30"/>
  <c r="O987" i="30"/>
  <c r="H987" i="30"/>
  <c r="G987" i="30"/>
  <c r="V990" i="30"/>
  <c r="H990" i="30"/>
  <c r="O990" i="30"/>
  <c r="G990" i="30"/>
  <c r="V982" i="30"/>
  <c r="O982" i="30"/>
  <c r="H982" i="30"/>
  <c r="G982" i="30"/>
  <c r="V993" i="30"/>
  <c r="O993" i="30"/>
  <c r="H993" i="30"/>
  <c r="G993" i="30"/>
  <c r="V989" i="30"/>
  <c r="H989" i="30"/>
  <c r="G989" i="30"/>
  <c r="O989" i="30"/>
  <c r="V985" i="30"/>
  <c r="O985" i="30"/>
  <c r="H985" i="30"/>
  <c r="G985" i="30"/>
  <c r="J936" i="29"/>
  <c r="K936" i="29" s="1"/>
  <c r="R936" i="29"/>
  <c r="J953" i="29"/>
  <c r="K953" i="29" s="1"/>
  <c r="R953" i="29"/>
  <c r="J937" i="29"/>
  <c r="K937" i="29" s="1"/>
  <c r="R937" i="29"/>
  <c r="J940" i="29"/>
  <c r="K940" i="29" s="1"/>
  <c r="R940" i="29"/>
  <c r="J949" i="29"/>
  <c r="K949" i="29" s="1"/>
  <c r="R949" i="29"/>
  <c r="J948" i="29"/>
  <c r="K948" i="29" s="1"/>
  <c r="R948" i="29"/>
  <c r="J941" i="29"/>
  <c r="K941" i="29" s="1"/>
  <c r="R941" i="29"/>
  <c r="J944" i="29"/>
  <c r="K944" i="29" s="1"/>
  <c r="R944" i="29"/>
  <c r="J945" i="29"/>
  <c r="K945" i="29" s="1"/>
  <c r="R945" i="29"/>
  <c r="J952" i="29"/>
  <c r="K952" i="29" s="1"/>
  <c r="R952" i="29"/>
  <c r="R981" i="30"/>
  <c r="N981" i="30"/>
  <c r="R986" i="30"/>
  <c r="N986" i="30"/>
  <c r="R994" i="30"/>
  <c r="N994" i="30"/>
  <c r="R989" i="30"/>
  <c r="N989" i="30"/>
  <c r="R993" i="30"/>
  <c r="N993" i="30"/>
  <c r="R987" i="30"/>
  <c r="N987" i="30"/>
  <c r="R982" i="30"/>
  <c r="N982" i="30"/>
  <c r="R990" i="30"/>
  <c r="N990" i="30"/>
  <c r="R985" i="30"/>
  <c r="N985" i="30"/>
  <c r="R978" i="30"/>
  <c r="N978" i="30"/>
  <c r="E951" i="29"/>
  <c r="B951" i="29"/>
  <c r="S961" i="29"/>
  <c r="H941" i="29"/>
  <c r="I941" i="29" s="1"/>
  <c r="P941" i="29"/>
  <c r="Q941" i="29" s="1"/>
  <c r="N941" i="29"/>
  <c r="O941" i="29" s="1"/>
  <c r="L941" i="29"/>
  <c r="M941" i="29" s="1"/>
  <c r="P940" i="29"/>
  <c r="Q940" i="29" s="1"/>
  <c r="N940" i="29"/>
  <c r="O940" i="29" s="1"/>
  <c r="L940" i="29"/>
  <c r="M940" i="29" s="1"/>
  <c r="H940" i="29"/>
  <c r="I940" i="29" s="1"/>
  <c r="S969" i="29"/>
  <c r="E959" i="29"/>
  <c r="B959" i="29"/>
  <c r="H952" i="29"/>
  <c r="I952" i="29" s="1"/>
  <c r="P952" i="29"/>
  <c r="Q952" i="29" s="1"/>
  <c r="N952" i="29"/>
  <c r="O952" i="29" s="1"/>
  <c r="L952" i="29"/>
  <c r="M952" i="29" s="1"/>
  <c r="S968" i="29"/>
  <c r="E958" i="29"/>
  <c r="B958" i="29"/>
  <c r="H953" i="29"/>
  <c r="I953" i="29" s="1"/>
  <c r="P953" i="29"/>
  <c r="Q953" i="29" s="1"/>
  <c r="L953" i="29"/>
  <c r="M953" i="29" s="1"/>
  <c r="N953" i="29"/>
  <c r="O953" i="29" s="1"/>
  <c r="S965" i="29"/>
  <c r="E955" i="29"/>
  <c r="B955" i="29"/>
  <c r="H937" i="29"/>
  <c r="I937" i="29" s="1"/>
  <c r="N937" i="29"/>
  <c r="O937" i="29" s="1"/>
  <c r="P937" i="29"/>
  <c r="Q937" i="29" s="1"/>
  <c r="L937" i="29"/>
  <c r="M937" i="29" s="1"/>
  <c r="H936" i="29"/>
  <c r="I936" i="29" s="1"/>
  <c r="P936" i="29"/>
  <c r="Q936" i="29" s="1"/>
  <c r="N936" i="29"/>
  <c r="O936" i="29" s="1"/>
  <c r="L936" i="29"/>
  <c r="M936" i="29" s="1"/>
  <c r="S964" i="29"/>
  <c r="E954" i="29"/>
  <c r="B954" i="29"/>
  <c r="S960" i="29"/>
  <c r="E950" i="29"/>
  <c r="B950" i="29"/>
  <c r="S956" i="29"/>
  <c r="E946" i="29"/>
  <c r="B946" i="29"/>
  <c r="N944" i="29"/>
  <c r="O944" i="29" s="1"/>
  <c r="L944" i="29"/>
  <c r="M944" i="29" s="1"/>
  <c r="H944" i="29"/>
  <c r="I944" i="29" s="1"/>
  <c r="P944" i="29"/>
  <c r="Q944" i="29" s="1"/>
  <c r="N949" i="29"/>
  <c r="O949" i="29" s="1"/>
  <c r="H949" i="29"/>
  <c r="I949" i="29" s="1"/>
  <c r="P949" i="29"/>
  <c r="Q949" i="29" s="1"/>
  <c r="L949" i="29"/>
  <c r="M949" i="29" s="1"/>
  <c r="S972" i="29"/>
  <c r="E962" i="29"/>
  <c r="B962" i="29"/>
  <c r="L948" i="29"/>
  <c r="M948" i="29" s="1"/>
  <c r="H948" i="29"/>
  <c r="I948" i="29" s="1"/>
  <c r="P948" i="29"/>
  <c r="Q948" i="29" s="1"/>
  <c r="N948" i="29"/>
  <c r="O948" i="29" s="1"/>
  <c r="S973" i="29"/>
  <c r="E963" i="29"/>
  <c r="B963" i="29"/>
  <c r="L945" i="29"/>
  <c r="M945" i="29" s="1"/>
  <c r="N945" i="29"/>
  <c r="O945" i="29" s="1"/>
  <c r="H945" i="29"/>
  <c r="I945" i="29" s="1"/>
  <c r="P945" i="29"/>
  <c r="Q945" i="29" s="1"/>
  <c r="S957" i="29"/>
  <c r="E947" i="29"/>
  <c r="B947" i="29"/>
  <c r="F993" i="30"/>
  <c r="C993" i="30"/>
  <c r="C981" i="30"/>
  <c r="F981" i="30"/>
  <c r="F990" i="30"/>
  <c r="C990" i="30"/>
  <c r="C994" i="30"/>
  <c r="F994" i="30"/>
  <c r="F989" i="30"/>
  <c r="C989" i="30"/>
  <c r="C986" i="30"/>
  <c r="F986" i="30"/>
  <c r="F985" i="30"/>
  <c r="C985" i="30"/>
  <c r="F987" i="30"/>
  <c r="C987" i="30"/>
  <c r="B991" i="30"/>
  <c r="B1000" i="30"/>
  <c r="B1004" i="30"/>
  <c r="B999" i="30"/>
  <c r="B996" i="30"/>
  <c r="B995" i="30"/>
  <c r="C978" i="30"/>
  <c r="F978" i="30"/>
  <c r="F982" i="30"/>
  <c r="C982" i="30"/>
  <c r="B988" i="30"/>
  <c r="B1003" i="30"/>
  <c r="B997" i="30"/>
  <c r="B992" i="30"/>
  <c r="AE439" i="28" l="1"/>
  <c r="W3698" i="30"/>
  <c r="V992" i="30"/>
  <c r="O992" i="30"/>
  <c r="G992" i="30"/>
  <c r="H992" i="30"/>
  <c r="V995" i="30"/>
  <c r="O995" i="30"/>
  <c r="H995" i="30"/>
  <c r="G995" i="30"/>
  <c r="V1000" i="30"/>
  <c r="O1000" i="30"/>
  <c r="G1000" i="30"/>
  <c r="H1000" i="30"/>
  <c r="V988" i="30"/>
  <c r="O988" i="30"/>
  <c r="G988" i="30"/>
  <c r="H988" i="30"/>
  <c r="V1004" i="30"/>
  <c r="O1004" i="30"/>
  <c r="G1004" i="30"/>
  <c r="H1004" i="30"/>
  <c r="V997" i="30"/>
  <c r="O997" i="30"/>
  <c r="H997" i="30"/>
  <c r="G997" i="30"/>
  <c r="V996" i="30"/>
  <c r="O996" i="30"/>
  <c r="G996" i="30"/>
  <c r="H996" i="30"/>
  <c r="V991" i="30"/>
  <c r="O991" i="30"/>
  <c r="H991" i="30"/>
  <c r="G991" i="30"/>
  <c r="V1003" i="30"/>
  <c r="O1003" i="30"/>
  <c r="G1003" i="30"/>
  <c r="H1003" i="30"/>
  <c r="V999" i="30"/>
  <c r="O999" i="30"/>
  <c r="H999" i="30"/>
  <c r="G999" i="30"/>
  <c r="J947" i="29"/>
  <c r="K947" i="29" s="1"/>
  <c r="R947" i="29"/>
  <c r="J963" i="29"/>
  <c r="K963" i="29" s="1"/>
  <c r="R963" i="29"/>
  <c r="J955" i="29"/>
  <c r="K955" i="29" s="1"/>
  <c r="R955" i="29"/>
  <c r="J958" i="29"/>
  <c r="K958" i="29" s="1"/>
  <c r="R958" i="29"/>
  <c r="J959" i="29"/>
  <c r="K959" i="29" s="1"/>
  <c r="R959" i="29"/>
  <c r="J962" i="29"/>
  <c r="K962" i="29" s="1"/>
  <c r="R962" i="29"/>
  <c r="J950" i="29"/>
  <c r="K950" i="29" s="1"/>
  <c r="R950" i="29"/>
  <c r="J946" i="29"/>
  <c r="K946" i="29" s="1"/>
  <c r="R946" i="29"/>
  <c r="J951" i="29"/>
  <c r="K951" i="29" s="1"/>
  <c r="R951" i="29"/>
  <c r="J954" i="29"/>
  <c r="K954" i="29" s="1"/>
  <c r="R954" i="29"/>
  <c r="R995" i="30"/>
  <c r="N995" i="30"/>
  <c r="R992" i="30"/>
  <c r="N992" i="30"/>
  <c r="R1000" i="30"/>
  <c r="N1000" i="30"/>
  <c r="R988" i="30"/>
  <c r="N988" i="30"/>
  <c r="R996" i="30"/>
  <c r="N996" i="30"/>
  <c r="R1004" i="30"/>
  <c r="N1004" i="30"/>
  <c r="R991" i="30"/>
  <c r="N991" i="30"/>
  <c r="R1003" i="30"/>
  <c r="N1003" i="30"/>
  <c r="R999" i="30"/>
  <c r="N999" i="30"/>
  <c r="R997" i="30"/>
  <c r="N997" i="30"/>
  <c r="S971" i="29"/>
  <c r="E961" i="29"/>
  <c r="B961" i="29"/>
  <c r="L951" i="29"/>
  <c r="M951" i="29" s="1"/>
  <c r="H951" i="29"/>
  <c r="I951" i="29" s="1"/>
  <c r="N951" i="29"/>
  <c r="O951" i="29" s="1"/>
  <c r="P951" i="29"/>
  <c r="Q951" i="29" s="1"/>
  <c r="L962" i="29"/>
  <c r="M962" i="29" s="1"/>
  <c r="H962" i="29"/>
  <c r="I962" i="29" s="1"/>
  <c r="P962" i="29"/>
  <c r="Q962" i="29" s="1"/>
  <c r="N962" i="29"/>
  <c r="O962" i="29" s="1"/>
  <c r="H950" i="29"/>
  <c r="I950" i="29" s="1"/>
  <c r="N950" i="29"/>
  <c r="O950" i="29" s="1"/>
  <c r="L950" i="29"/>
  <c r="M950" i="29" s="1"/>
  <c r="P950" i="29"/>
  <c r="Q950" i="29" s="1"/>
  <c r="H959" i="29"/>
  <c r="I959" i="29" s="1"/>
  <c r="P959" i="29"/>
  <c r="Q959" i="29" s="1"/>
  <c r="L959" i="29"/>
  <c r="M959" i="29" s="1"/>
  <c r="N959" i="29"/>
  <c r="O959" i="29" s="1"/>
  <c r="S967" i="29"/>
  <c r="E957" i="29"/>
  <c r="B957" i="29"/>
  <c r="P947" i="29"/>
  <c r="Q947" i="29" s="1"/>
  <c r="N947" i="29"/>
  <c r="O947" i="29" s="1"/>
  <c r="L947" i="29"/>
  <c r="M947" i="29" s="1"/>
  <c r="H947" i="29"/>
  <c r="I947" i="29" s="1"/>
  <c r="P963" i="29"/>
  <c r="Q963" i="29" s="1"/>
  <c r="N963" i="29"/>
  <c r="O963" i="29" s="1"/>
  <c r="L963" i="29"/>
  <c r="M963" i="29" s="1"/>
  <c r="H963" i="29"/>
  <c r="I963" i="29" s="1"/>
  <c r="L946" i="29"/>
  <c r="M946" i="29" s="1"/>
  <c r="P946" i="29"/>
  <c r="Q946" i="29" s="1"/>
  <c r="H946" i="29"/>
  <c r="I946" i="29" s="1"/>
  <c r="N946" i="29"/>
  <c r="O946" i="29" s="1"/>
  <c r="S974" i="29"/>
  <c r="E964" i="29"/>
  <c r="B964" i="29"/>
  <c r="P958" i="29"/>
  <c r="Q958" i="29" s="1"/>
  <c r="N958" i="29"/>
  <c r="O958" i="29" s="1"/>
  <c r="L958" i="29"/>
  <c r="M958" i="29" s="1"/>
  <c r="H958" i="29"/>
  <c r="I958" i="29" s="1"/>
  <c r="S982" i="29"/>
  <c r="E972" i="29"/>
  <c r="B972" i="29"/>
  <c r="S970" i="29"/>
  <c r="E960" i="29"/>
  <c r="B960" i="29"/>
  <c r="S975" i="29"/>
  <c r="E965" i="29"/>
  <c r="B965" i="29"/>
  <c r="S966" i="29"/>
  <c r="E956" i="29"/>
  <c r="B956" i="29"/>
  <c r="N954" i="29"/>
  <c r="O954" i="29" s="1"/>
  <c r="H954" i="29"/>
  <c r="I954" i="29" s="1"/>
  <c r="P954" i="29"/>
  <c r="Q954" i="29" s="1"/>
  <c r="L954" i="29"/>
  <c r="M954" i="29" s="1"/>
  <c r="S978" i="29"/>
  <c r="E968" i="29"/>
  <c r="B968" i="29"/>
  <c r="S979" i="29"/>
  <c r="E969" i="29"/>
  <c r="B969" i="29"/>
  <c r="S983" i="29"/>
  <c r="E973" i="29"/>
  <c r="B973" i="29"/>
  <c r="L955" i="29"/>
  <c r="M955" i="29" s="1"/>
  <c r="H955" i="29"/>
  <c r="I955" i="29" s="1"/>
  <c r="P955" i="29"/>
  <c r="Q955" i="29" s="1"/>
  <c r="N955" i="29"/>
  <c r="O955" i="29" s="1"/>
  <c r="F992" i="30"/>
  <c r="C992" i="30"/>
  <c r="F1003" i="30"/>
  <c r="C1003" i="30"/>
  <c r="F995" i="30"/>
  <c r="C995" i="30"/>
  <c r="F999" i="30"/>
  <c r="C999" i="30"/>
  <c r="F1000" i="30"/>
  <c r="C1000" i="30"/>
  <c r="B1020" i="30"/>
  <c r="B1010" i="30"/>
  <c r="B1005" i="30"/>
  <c r="F997" i="30"/>
  <c r="C997" i="30"/>
  <c r="C996" i="30"/>
  <c r="F996" i="30"/>
  <c r="C1004" i="30"/>
  <c r="F1004" i="30"/>
  <c r="F991" i="30"/>
  <c r="C991" i="30"/>
  <c r="B1002" i="30"/>
  <c r="B1023" i="30"/>
  <c r="B1013" i="30"/>
  <c r="B1019" i="30"/>
  <c r="B1009" i="30"/>
  <c r="C988" i="30"/>
  <c r="F988" i="30"/>
  <c r="B1007" i="30"/>
  <c r="B998" i="30"/>
  <c r="B1006" i="30"/>
  <c r="B1024" i="30"/>
  <c r="B1014" i="30"/>
  <c r="B1001" i="30"/>
  <c r="AE440" i="28" l="1"/>
  <c r="W3708" i="30"/>
  <c r="V1014" i="30"/>
  <c r="O1014" i="30"/>
  <c r="H1014" i="30"/>
  <c r="G1014" i="30"/>
  <c r="V1007" i="30"/>
  <c r="O1007" i="30"/>
  <c r="H1007" i="30"/>
  <c r="G1007" i="30"/>
  <c r="V1019" i="30"/>
  <c r="O1019" i="30"/>
  <c r="H1019" i="30"/>
  <c r="G1019" i="30"/>
  <c r="V1005" i="30"/>
  <c r="H1005" i="30"/>
  <c r="O1005" i="30"/>
  <c r="G1005" i="30"/>
  <c r="V1006" i="30"/>
  <c r="H1006" i="30"/>
  <c r="O1006" i="30"/>
  <c r="G1006" i="30"/>
  <c r="V1023" i="30"/>
  <c r="O1023" i="30"/>
  <c r="H1023" i="30"/>
  <c r="G1023" i="30"/>
  <c r="V1020" i="30"/>
  <c r="O1020" i="30"/>
  <c r="G1020" i="30"/>
  <c r="H1020" i="30"/>
  <c r="V1001" i="30"/>
  <c r="O1001" i="30"/>
  <c r="H1001" i="30"/>
  <c r="G1001" i="30"/>
  <c r="V998" i="30"/>
  <c r="O998" i="30"/>
  <c r="H998" i="30"/>
  <c r="G998" i="30"/>
  <c r="V1009" i="30"/>
  <c r="O1009" i="30"/>
  <c r="H1009" i="30"/>
  <c r="G1009" i="30"/>
  <c r="V1002" i="30"/>
  <c r="O1002" i="30"/>
  <c r="H1002" i="30"/>
  <c r="G1002" i="30"/>
  <c r="V1024" i="30"/>
  <c r="O1024" i="30"/>
  <c r="G1024" i="30"/>
  <c r="H1024" i="30"/>
  <c r="V1013" i="30"/>
  <c r="O1013" i="30"/>
  <c r="H1013" i="30"/>
  <c r="G1013" i="30"/>
  <c r="V1010" i="30"/>
  <c r="O1010" i="30"/>
  <c r="H1010" i="30"/>
  <c r="G1010" i="30"/>
  <c r="J968" i="29"/>
  <c r="K968" i="29" s="1"/>
  <c r="R968" i="29"/>
  <c r="J956" i="29"/>
  <c r="K956" i="29" s="1"/>
  <c r="R956" i="29"/>
  <c r="J972" i="29"/>
  <c r="K972" i="29" s="1"/>
  <c r="R972" i="29"/>
  <c r="J964" i="29"/>
  <c r="K964" i="29" s="1"/>
  <c r="R964" i="29"/>
  <c r="J973" i="29"/>
  <c r="K973" i="29" s="1"/>
  <c r="R973" i="29"/>
  <c r="J960" i="29"/>
  <c r="K960" i="29" s="1"/>
  <c r="R960" i="29"/>
  <c r="J961" i="29"/>
  <c r="K961" i="29" s="1"/>
  <c r="R961" i="29"/>
  <c r="J969" i="29"/>
  <c r="K969" i="29" s="1"/>
  <c r="R969" i="29"/>
  <c r="J965" i="29"/>
  <c r="K965" i="29" s="1"/>
  <c r="R965" i="29"/>
  <c r="J957" i="29"/>
  <c r="K957" i="29" s="1"/>
  <c r="R957" i="29"/>
  <c r="R1014" i="30"/>
  <c r="N1014" i="30"/>
  <c r="R1001" i="30"/>
  <c r="N1001" i="30"/>
  <c r="R1006" i="30"/>
  <c r="N1006" i="30"/>
  <c r="R1009" i="30"/>
  <c r="N1009" i="30"/>
  <c r="R1010" i="30"/>
  <c r="N1010" i="30"/>
  <c r="R1007" i="30"/>
  <c r="N1007" i="30"/>
  <c r="R1002" i="30"/>
  <c r="N1002" i="30"/>
  <c r="R1019" i="30"/>
  <c r="N1019" i="30"/>
  <c r="R1020" i="30"/>
  <c r="N1020" i="30"/>
  <c r="R998" i="30"/>
  <c r="N998" i="30"/>
  <c r="R1013" i="30"/>
  <c r="N1013" i="30"/>
  <c r="R1005" i="30"/>
  <c r="N1005" i="30"/>
  <c r="C1024" i="30"/>
  <c r="R1024" i="30"/>
  <c r="N1024" i="30"/>
  <c r="C1023" i="30"/>
  <c r="R1023" i="30"/>
  <c r="N1023" i="30"/>
  <c r="L961" i="29"/>
  <c r="M961" i="29" s="1"/>
  <c r="P961" i="29"/>
  <c r="Q961" i="29" s="1"/>
  <c r="N961" i="29"/>
  <c r="O961" i="29" s="1"/>
  <c r="H961" i="29"/>
  <c r="I961" i="29" s="1"/>
  <c r="S981" i="29"/>
  <c r="E971" i="29"/>
  <c r="B971" i="29"/>
  <c r="S993" i="29"/>
  <c r="E983" i="29"/>
  <c r="B983" i="29"/>
  <c r="H968" i="29"/>
  <c r="I968" i="29" s="1"/>
  <c r="P968" i="29"/>
  <c r="Q968" i="29" s="1"/>
  <c r="N968" i="29"/>
  <c r="O968" i="29" s="1"/>
  <c r="L968" i="29"/>
  <c r="M968" i="29" s="1"/>
  <c r="P956" i="29"/>
  <c r="Q956" i="29" s="1"/>
  <c r="N956" i="29"/>
  <c r="O956" i="29" s="1"/>
  <c r="L956" i="29"/>
  <c r="M956" i="29" s="1"/>
  <c r="H956" i="29"/>
  <c r="I956" i="29" s="1"/>
  <c r="S980" i="29"/>
  <c r="E970" i="29"/>
  <c r="B970" i="29"/>
  <c r="L964" i="29"/>
  <c r="M964" i="29" s="1"/>
  <c r="H964" i="29"/>
  <c r="I964" i="29" s="1"/>
  <c r="P964" i="29"/>
  <c r="Q964" i="29" s="1"/>
  <c r="N964" i="29"/>
  <c r="O964" i="29" s="1"/>
  <c r="S977" i="29"/>
  <c r="E967" i="29"/>
  <c r="B967" i="29"/>
  <c r="N965" i="29"/>
  <c r="O965" i="29" s="1"/>
  <c r="H965" i="29"/>
  <c r="I965" i="29" s="1"/>
  <c r="P965" i="29"/>
  <c r="Q965" i="29" s="1"/>
  <c r="L965" i="29"/>
  <c r="M965" i="29" s="1"/>
  <c r="S992" i="29"/>
  <c r="E982" i="29"/>
  <c r="B982" i="29"/>
  <c r="H969" i="29"/>
  <c r="I969" i="29" s="1"/>
  <c r="P969" i="29"/>
  <c r="Q969" i="29" s="1"/>
  <c r="L969" i="29"/>
  <c r="M969" i="29" s="1"/>
  <c r="N969" i="29"/>
  <c r="O969" i="29" s="1"/>
  <c r="S985" i="29"/>
  <c r="E975" i="29"/>
  <c r="B975" i="29"/>
  <c r="P972" i="29"/>
  <c r="Q972" i="29" s="1"/>
  <c r="N972" i="29"/>
  <c r="O972" i="29" s="1"/>
  <c r="L972" i="29"/>
  <c r="M972" i="29" s="1"/>
  <c r="H972" i="29"/>
  <c r="I972" i="29" s="1"/>
  <c r="P973" i="29"/>
  <c r="Q973" i="29" s="1"/>
  <c r="L973" i="29"/>
  <c r="M973" i="29" s="1"/>
  <c r="N973" i="29"/>
  <c r="O973" i="29" s="1"/>
  <c r="H973" i="29"/>
  <c r="I973" i="29" s="1"/>
  <c r="S988" i="29"/>
  <c r="E978" i="29"/>
  <c r="B978" i="29"/>
  <c r="S976" i="29"/>
  <c r="E966" i="29"/>
  <c r="B966" i="29"/>
  <c r="N960" i="29"/>
  <c r="O960" i="29" s="1"/>
  <c r="L960" i="29"/>
  <c r="M960" i="29" s="1"/>
  <c r="H960" i="29"/>
  <c r="I960" i="29" s="1"/>
  <c r="P960" i="29"/>
  <c r="Q960" i="29" s="1"/>
  <c r="S984" i="29"/>
  <c r="E974" i="29"/>
  <c r="B974" i="29"/>
  <c r="P957" i="29"/>
  <c r="Q957" i="29" s="1"/>
  <c r="L957" i="29"/>
  <c r="M957" i="29" s="1"/>
  <c r="N957" i="29"/>
  <c r="O957" i="29" s="1"/>
  <c r="H957" i="29"/>
  <c r="I957" i="29" s="1"/>
  <c r="S989" i="29"/>
  <c r="E979" i="29"/>
  <c r="B979" i="29"/>
  <c r="B1034" i="30"/>
  <c r="B1025" i="30"/>
  <c r="B1015" i="30"/>
  <c r="F1001" i="30"/>
  <c r="C1001" i="30"/>
  <c r="F1006" i="30"/>
  <c r="C1006" i="30"/>
  <c r="F1007" i="30"/>
  <c r="C1007" i="30"/>
  <c r="F1009" i="30"/>
  <c r="C1009" i="30"/>
  <c r="C1002" i="30"/>
  <c r="F1002" i="30"/>
  <c r="C1010" i="30"/>
  <c r="F1010" i="30"/>
  <c r="B1033" i="30"/>
  <c r="B1021" i="30"/>
  <c r="B1011" i="30"/>
  <c r="B1026" i="30"/>
  <c r="B1016" i="30"/>
  <c r="B1027" i="30"/>
  <c r="B1017" i="30"/>
  <c r="B1029" i="30"/>
  <c r="B1022" i="30"/>
  <c r="B1012" i="30"/>
  <c r="B1030" i="30"/>
  <c r="B1008" i="30"/>
  <c r="F1014" i="30"/>
  <c r="C1014" i="30"/>
  <c r="F998" i="30"/>
  <c r="C998" i="30"/>
  <c r="C1013" i="30"/>
  <c r="F1013" i="30"/>
  <c r="F1005" i="30"/>
  <c r="C1005" i="30"/>
  <c r="AE441" i="28" l="1"/>
  <c r="W3718" i="30"/>
  <c r="V1017" i="30"/>
  <c r="O1017" i="30"/>
  <c r="H1017" i="30"/>
  <c r="G1017" i="30"/>
  <c r="V1012" i="30"/>
  <c r="O1012" i="30"/>
  <c r="G1012" i="30"/>
  <c r="H1012" i="30"/>
  <c r="V1027" i="30"/>
  <c r="O1027" i="30"/>
  <c r="H1027" i="30"/>
  <c r="G1027" i="30"/>
  <c r="V1021" i="30"/>
  <c r="H1021" i="30"/>
  <c r="G1021" i="30"/>
  <c r="O1021" i="30"/>
  <c r="V1034" i="30"/>
  <c r="O1034" i="30"/>
  <c r="H1034" i="30"/>
  <c r="G1034" i="30"/>
  <c r="V1022" i="30"/>
  <c r="H1022" i="30"/>
  <c r="O1022" i="30"/>
  <c r="G1022" i="30"/>
  <c r="V1016" i="30"/>
  <c r="O1016" i="30"/>
  <c r="G1016" i="30"/>
  <c r="H1016" i="30"/>
  <c r="V1033" i="30"/>
  <c r="O1033" i="30"/>
  <c r="H1033" i="30"/>
  <c r="G1033" i="30"/>
  <c r="V1008" i="30"/>
  <c r="O1008" i="30"/>
  <c r="G1008" i="30"/>
  <c r="H1008" i="30"/>
  <c r="V1029" i="30"/>
  <c r="O1029" i="30"/>
  <c r="H1029" i="30"/>
  <c r="G1029" i="30"/>
  <c r="V1026" i="30"/>
  <c r="O1026" i="30"/>
  <c r="H1026" i="30"/>
  <c r="G1026" i="30"/>
  <c r="V1015" i="30"/>
  <c r="O1015" i="30"/>
  <c r="H1015" i="30"/>
  <c r="G1015" i="30"/>
  <c r="V1030" i="30"/>
  <c r="O1030" i="30"/>
  <c r="H1030" i="30"/>
  <c r="G1030" i="30"/>
  <c r="V1011" i="30"/>
  <c r="O1011" i="30"/>
  <c r="H1011" i="30"/>
  <c r="G1011" i="30"/>
  <c r="V1025" i="30"/>
  <c r="O1025" i="30"/>
  <c r="H1025" i="30"/>
  <c r="G1025" i="30"/>
  <c r="J978" i="29"/>
  <c r="K978" i="29" s="1"/>
  <c r="R978" i="29"/>
  <c r="J979" i="29"/>
  <c r="K979" i="29" s="1"/>
  <c r="R979" i="29"/>
  <c r="J974" i="29"/>
  <c r="K974" i="29" s="1"/>
  <c r="R974" i="29"/>
  <c r="J966" i="29"/>
  <c r="K966" i="29" s="1"/>
  <c r="R966" i="29"/>
  <c r="J975" i="29"/>
  <c r="K975" i="29" s="1"/>
  <c r="R975" i="29"/>
  <c r="J982" i="29"/>
  <c r="K982" i="29" s="1"/>
  <c r="R982" i="29"/>
  <c r="J967" i="29"/>
  <c r="K967" i="29" s="1"/>
  <c r="R967" i="29"/>
  <c r="J970" i="29"/>
  <c r="K970" i="29" s="1"/>
  <c r="R970" i="29"/>
  <c r="J971" i="29"/>
  <c r="K971" i="29" s="1"/>
  <c r="R971" i="29"/>
  <c r="J983" i="29"/>
  <c r="K983" i="29" s="1"/>
  <c r="R983" i="29"/>
  <c r="C1030" i="30"/>
  <c r="R1030" i="30"/>
  <c r="N1030" i="30"/>
  <c r="R1017" i="30"/>
  <c r="N1017" i="30"/>
  <c r="R1011" i="30"/>
  <c r="N1011" i="30"/>
  <c r="C1025" i="30"/>
  <c r="R1025" i="30"/>
  <c r="N1025" i="30"/>
  <c r="R1012" i="30"/>
  <c r="N1012" i="30"/>
  <c r="C1027" i="30"/>
  <c r="R1027" i="30"/>
  <c r="N1027" i="30"/>
  <c r="R1021" i="30"/>
  <c r="N1021" i="30"/>
  <c r="R1034" i="30"/>
  <c r="N1034" i="30"/>
  <c r="R1008" i="30"/>
  <c r="N1008" i="30"/>
  <c r="R1022" i="30"/>
  <c r="N1022" i="30"/>
  <c r="R1016" i="30"/>
  <c r="N1016" i="30"/>
  <c r="C1033" i="30"/>
  <c r="R1033" i="30"/>
  <c r="N1033" i="30"/>
  <c r="C1029" i="30"/>
  <c r="R1029" i="30"/>
  <c r="N1029" i="30"/>
  <c r="C1026" i="30"/>
  <c r="R1026" i="30"/>
  <c r="N1026" i="30"/>
  <c r="R1015" i="30"/>
  <c r="N1015" i="30"/>
  <c r="P971" i="29"/>
  <c r="Q971" i="29" s="1"/>
  <c r="L971" i="29"/>
  <c r="M971" i="29" s="1"/>
  <c r="N971" i="29"/>
  <c r="O971" i="29" s="1"/>
  <c r="H971" i="29"/>
  <c r="I971" i="29" s="1"/>
  <c r="S991" i="29"/>
  <c r="E981" i="29"/>
  <c r="B981" i="29"/>
  <c r="P979" i="29"/>
  <c r="Q979" i="29" s="1"/>
  <c r="N979" i="29"/>
  <c r="O979" i="29" s="1"/>
  <c r="L979" i="29"/>
  <c r="M979" i="29" s="1"/>
  <c r="H979" i="29"/>
  <c r="I979" i="29" s="1"/>
  <c r="P974" i="29"/>
  <c r="Q974" i="29" s="1"/>
  <c r="L974" i="29"/>
  <c r="M974" i="29" s="1"/>
  <c r="N974" i="29"/>
  <c r="O974" i="29" s="1"/>
  <c r="H974" i="29"/>
  <c r="I974" i="29" s="1"/>
  <c r="N970" i="29"/>
  <c r="O970" i="29" s="1"/>
  <c r="P970" i="29"/>
  <c r="Q970" i="29" s="1"/>
  <c r="H970" i="29"/>
  <c r="I970" i="29" s="1"/>
  <c r="L970" i="29"/>
  <c r="M970" i="29" s="1"/>
  <c r="S994" i="29"/>
  <c r="E984" i="29"/>
  <c r="B984" i="29"/>
  <c r="L978" i="29"/>
  <c r="M978" i="29" s="1"/>
  <c r="P978" i="29"/>
  <c r="Q978" i="29" s="1"/>
  <c r="H978" i="29"/>
  <c r="I978" i="29" s="1"/>
  <c r="N978" i="29"/>
  <c r="O978" i="29" s="1"/>
  <c r="S998" i="29"/>
  <c r="E988" i="29"/>
  <c r="B988" i="29"/>
  <c r="S986" i="29"/>
  <c r="E976" i="29"/>
  <c r="B976" i="29"/>
  <c r="S995" i="29"/>
  <c r="E985" i="29"/>
  <c r="B985" i="29"/>
  <c r="S1002" i="29"/>
  <c r="E992" i="29"/>
  <c r="B992" i="29"/>
  <c r="S987" i="29"/>
  <c r="E977" i="29"/>
  <c r="B977" i="29"/>
  <c r="N983" i="29"/>
  <c r="O983" i="29" s="1"/>
  <c r="L983" i="29"/>
  <c r="M983" i="29" s="1"/>
  <c r="H983" i="29"/>
  <c r="I983" i="29" s="1"/>
  <c r="P983" i="29"/>
  <c r="Q983" i="29" s="1"/>
  <c r="S990" i="29"/>
  <c r="E980" i="29"/>
  <c r="B980" i="29"/>
  <c r="S999" i="29"/>
  <c r="E989" i="29"/>
  <c r="B989" i="29"/>
  <c r="H966" i="29"/>
  <c r="I966" i="29" s="1"/>
  <c r="L966" i="29"/>
  <c r="M966" i="29" s="1"/>
  <c r="N966" i="29"/>
  <c r="O966" i="29" s="1"/>
  <c r="P966" i="29"/>
  <c r="Q966" i="29" s="1"/>
  <c r="H975" i="29"/>
  <c r="I975" i="29" s="1"/>
  <c r="P975" i="29"/>
  <c r="Q975" i="29" s="1"/>
  <c r="L975" i="29"/>
  <c r="M975" i="29" s="1"/>
  <c r="N975" i="29"/>
  <c r="O975" i="29" s="1"/>
  <c r="H982" i="29"/>
  <c r="I982" i="29" s="1"/>
  <c r="N982" i="29"/>
  <c r="O982" i="29" s="1"/>
  <c r="L982" i="29"/>
  <c r="M982" i="29" s="1"/>
  <c r="P982" i="29"/>
  <c r="Q982" i="29" s="1"/>
  <c r="N967" i="29"/>
  <c r="O967" i="29" s="1"/>
  <c r="L967" i="29"/>
  <c r="M967" i="29" s="1"/>
  <c r="H967" i="29"/>
  <c r="I967" i="29" s="1"/>
  <c r="P967" i="29"/>
  <c r="Q967" i="29" s="1"/>
  <c r="S1003" i="29"/>
  <c r="E993" i="29"/>
  <c r="B993" i="29"/>
  <c r="F1017" i="30"/>
  <c r="C1017" i="30"/>
  <c r="F1015" i="30"/>
  <c r="C1015" i="30"/>
  <c r="B1028" i="30"/>
  <c r="B1018" i="30"/>
  <c r="B1032" i="30"/>
  <c r="B1031" i="30"/>
  <c r="B1035" i="30"/>
  <c r="F1008" i="30"/>
  <c r="C1008" i="30"/>
  <c r="F1011" i="30"/>
  <c r="C1011" i="30"/>
  <c r="C1020" i="30"/>
  <c r="F1020" i="30"/>
  <c r="F1016" i="30"/>
  <c r="C1016" i="30"/>
  <c r="F1024" i="30"/>
  <c r="C1012" i="30"/>
  <c r="F1012" i="30"/>
  <c r="F1019" i="30"/>
  <c r="C1019" i="30"/>
  <c r="F1023" i="30"/>
  <c r="B1036" i="30"/>
  <c r="AE442" i="28" l="1"/>
  <c r="W3728" i="30"/>
  <c r="V1018" i="30"/>
  <c r="O1018" i="30"/>
  <c r="H1018" i="30"/>
  <c r="G1018" i="30"/>
  <c r="V1035" i="30"/>
  <c r="O1035" i="30"/>
  <c r="G1035" i="30"/>
  <c r="H1035" i="30"/>
  <c r="V1028" i="30"/>
  <c r="O1028" i="30"/>
  <c r="G1028" i="30"/>
  <c r="H1028" i="30"/>
  <c r="V1036" i="30"/>
  <c r="O1036" i="30"/>
  <c r="G1036" i="30"/>
  <c r="H1036" i="30"/>
  <c r="V1031" i="30"/>
  <c r="O1031" i="30"/>
  <c r="H1031" i="30"/>
  <c r="G1031" i="30"/>
  <c r="V1032" i="30"/>
  <c r="O1032" i="30"/>
  <c r="G1032" i="30"/>
  <c r="H1032" i="30"/>
  <c r="J993" i="29"/>
  <c r="K993" i="29" s="1"/>
  <c r="R993" i="29"/>
  <c r="J985" i="29"/>
  <c r="K985" i="29" s="1"/>
  <c r="R985" i="29"/>
  <c r="J981" i="29"/>
  <c r="K981" i="29" s="1"/>
  <c r="R981" i="29"/>
  <c r="J992" i="29"/>
  <c r="K992" i="29" s="1"/>
  <c r="R992" i="29"/>
  <c r="J980" i="29"/>
  <c r="R980" i="29"/>
  <c r="J977" i="29"/>
  <c r="R977" i="29"/>
  <c r="J988" i="29"/>
  <c r="K988" i="29" s="1"/>
  <c r="R988" i="29"/>
  <c r="J984" i="29"/>
  <c r="R984" i="29"/>
  <c r="J989" i="29"/>
  <c r="K989" i="29" s="1"/>
  <c r="R989" i="29"/>
  <c r="J976" i="29"/>
  <c r="K976" i="29" s="1"/>
  <c r="R976" i="29"/>
  <c r="R1036" i="30"/>
  <c r="N1036" i="30"/>
  <c r="C1032" i="30"/>
  <c r="R1032" i="30"/>
  <c r="N1032" i="30"/>
  <c r="R1035" i="30"/>
  <c r="N1035" i="30"/>
  <c r="R1018" i="30"/>
  <c r="N1018" i="30"/>
  <c r="C1031" i="30"/>
  <c r="R1031" i="30"/>
  <c r="N1031" i="30"/>
  <c r="C1028" i="30"/>
  <c r="R1028" i="30"/>
  <c r="N1028" i="30"/>
  <c r="N981" i="29"/>
  <c r="O981" i="29" s="1"/>
  <c r="L981" i="29"/>
  <c r="M981" i="29" s="1"/>
  <c r="H981" i="29"/>
  <c r="I981" i="29" s="1"/>
  <c r="P981" i="29"/>
  <c r="Q981" i="29" s="1"/>
  <c r="S1001" i="29"/>
  <c r="E991" i="29"/>
  <c r="B991" i="29"/>
  <c r="L993" i="29"/>
  <c r="M993" i="29" s="1"/>
  <c r="N993" i="29"/>
  <c r="O993" i="29" s="1"/>
  <c r="H993" i="29"/>
  <c r="I993" i="29" s="1"/>
  <c r="P993" i="29"/>
  <c r="Q993" i="29" s="1"/>
  <c r="P989" i="29"/>
  <c r="Q989" i="29" s="1"/>
  <c r="L989" i="29"/>
  <c r="M989" i="29" s="1"/>
  <c r="N989" i="29"/>
  <c r="O989" i="29" s="1"/>
  <c r="H989" i="29"/>
  <c r="I989" i="29" s="1"/>
  <c r="S1012" i="29"/>
  <c r="E1002" i="29"/>
  <c r="B1002" i="29"/>
  <c r="N976" i="29"/>
  <c r="O976" i="29" s="1"/>
  <c r="L976" i="29"/>
  <c r="M976" i="29" s="1"/>
  <c r="H976" i="29"/>
  <c r="I976" i="29" s="1"/>
  <c r="P976" i="29"/>
  <c r="Q976" i="29" s="1"/>
  <c r="S1008" i="29"/>
  <c r="E998" i="29"/>
  <c r="B998" i="29"/>
  <c r="S1004" i="29"/>
  <c r="E994" i="29"/>
  <c r="B994" i="29"/>
  <c r="S997" i="29"/>
  <c r="E987" i="29"/>
  <c r="B987" i="29"/>
  <c r="H985" i="29"/>
  <c r="I985" i="29" s="1"/>
  <c r="P985" i="29"/>
  <c r="Q985" i="29" s="1"/>
  <c r="L985" i="29"/>
  <c r="M985" i="29" s="1"/>
  <c r="N985" i="29"/>
  <c r="O985" i="29" s="1"/>
  <c r="S1000" i="29"/>
  <c r="E990" i="29"/>
  <c r="B990" i="29"/>
  <c r="S1013" i="29"/>
  <c r="E1003" i="29"/>
  <c r="B1003" i="29"/>
  <c r="S1009" i="29"/>
  <c r="E999" i="29"/>
  <c r="B999" i="29"/>
  <c r="N992" i="29"/>
  <c r="O992" i="29" s="1"/>
  <c r="L992" i="29"/>
  <c r="M992" i="29" s="1"/>
  <c r="H992" i="29"/>
  <c r="I992" i="29" s="1"/>
  <c r="P992" i="29"/>
  <c r="Q992" i="29" s="1"/>
  <c r="S996" i="29"/>
  <c r="E986" i="29"/>
  <c r="B986" i="29"/>
  <c r="P988" i="29"/>
  <c r="Q988" i="29" s="1"/>
  <c r="N988" i="29"/>
  <c r="O988" i="29" s="1"/>
  <c r="L988" i="29"/>
  <c r="M988" i="29" s="1"/>
  <c r="H988" i="29"/>
  <c r="I988" i="29" s="1"/>
  <c r="K984" i="29"/>
  <c r="H984" i="29"/>
  <c r="I984" i="29" s="1"/>
  <c r="P984" i="29"/>
  <c r="Q984" i="29" s="1"/>
  <c r="N984" i="29"/>
  <c r="O984" i="29" s="1"/>
  <c r="L984" i="29"/>
  <c r="M984" i="29" s="1"/>
  <c r="L980" i="29"/>
  <c r="M980" i="29" s="1"/>
  <c r="K980" i="29"/>
  <c r="H980" i="29"/>
  <c r="I980" i="29" s="1"/>
  <c r="P980" i="29"/>
  <c r="Q980" i="29" s="1"/>
  <c r="N980" i="29"/>
  <c r="O980" i="29" s="1"/>
  <c r="L977" i="29"/>
  <c r="M977" i="29" s="1"/>
  <c r="N977" i="29"/>
  <c r="O977" i="29" s="1"/>
  <c r="K977" i="29"/>
  <c r="H977" i="29"/>
  <c r="I977" i="29" s="1"/>
  <c r="P977" i="29"/>
  <c r="Q977" i="29" s="1"/>
  <c r="S1005" i="29"/>
  <c r="E995" i="29"/>
  <c r="B995" i="29"/>
  <c r="F1026" i="30"/>
  <c r="F1021" i="30"/>
  <c r="C1021" i="30"/>
  <c r="B1044" i="30"/>
  <c r="B1040" i="30"/>
  <c r="F1033" i="30"/>
  <c r="C1034" i="30"/>
  <c r="F1034" i="30"/>
  <c r="F1030" i="30"/>
  <c r="F1022" i="30"/>
  <c r="C1022" i="30"/>
  <c r="F1029" i="30"/>
  <c r="F1025" i="30"/>
  <c r="F1027" i="30"/>
  <c r="C1018" i="30"/>
  <c r="F1018" i="30"/>
  <c r="B1043" i="30"/>
  <c r="B1039" i="30"/>
  <c r="B1037" i="30"/>
  <c r="AE443" i="28" l="1"/>
  <c r="W3738" i="30"/>
  <c r="V1044" i="30"/>
  <c r="O1044" i="30"/>
  <c r="G1044" i="30"/>
  <c r="H1044" i="30"/>
  <c r="V1037" i="30"/>
  <c r="H1037" i="30"/>
  <c r="O1037" i="30"/>
  <c r="G1037" i="30"/>
  <c r="V1039" i="30"/>
  <c r="O1039" i="30"/>
  <c r="H1039" i="30"/>
  <c r="G1039" i="30"/>
  <c r="V1043" i="30"/>
  <c r="O1043" i="30"/>
  <c r="H1043" i="30"/>
  <c r="G1043" i="30"/>
  <c r="V1040" i="30"/>
  <c r="O1040" i="30"/>
  <c r="G1040" i="30"/>
  <c r="H1040" i="30"/>
  <c r="J986" i="29"/>
  <c r="K986" i="29" s="1"/>
  <c r="R986" i="29"/>
  <c r="J999" i="29"/>
  <c r="K999" i="29" s="1"/>
  <c r="R999" i="29"/>
  <c r="J998" i="29"/>
  <c r="R998" i="29"/>
  <c r="J1002" i="29"/>
  <c r="K1002" i="29" s="1"/>
  <c r="R1002" i="29"/>
  <c r="J994" i="29"/>
  <c r="K994" i="29" s="1"/>
  <c r="R994" i="29"/>
  <c r="J991" i="29"/>
  <c r="R991" i="29"/>
  <c r="J995" i="29"/>
  <c r="R995" i="29"/>
  <c r="J990" i="29"/>
  <c r="K990" i="29" s="1"/>
  <c r="R990" i="29"/>
  <c r="J987" i="29"/>
  <c r="K987" i="29" s="1"/>
  <c r="R987" i="29"/>
  <c r="J1003" i="29"/>
  <c r="K1003" i="29" s="1"/>
  <c r="R1003" i="29"/>
  <c r="R1044" i="30"/>
  <c r="N1044" i="30"/>
  <c r="R1037" i="30"/>
  <c r="N1037" i="30"/>
  <c r="R1040" i="30"/>
  <c r="N1040" i="30"/>
  <c r="R1039" i="30"/>
  <c r="N1039" i="30"/>
  <c r="R1043" i="30"/>
  <c r="N1043" i="30"/>
  <c r="K991" i="29"/>
  <c r="N991" i="29"/>
  <c r="O991" i="29" s="1"/>
  <c r="P991" i="29"/>
  <c r="Q991" i="29" s="1"/>
  <c r="H991" i="29"/>
  <c r="I991" i="29" s="1"/>
  <c r="L991" i="29"/>
  <c r="M991" i="29" s="1"/>
  <c r="B1001" i="29"/>
  <c r="S1011" i="29"/>
  <c r="E1001" i="29"/>
  <c r="N986" i="29"/>
  <c r="O986" i="29" s="1"/>
  <c r="H986" i="29"/>
  <c r="I986" i="29" s="1"/>
  <c r="P986" i="29"/>
  <c r="Q986" i="29" s="1"/>
  <c r="L986" i="29"/>
  <c r="M986" i="29" s="1"/>
  <c r="N999" i="29"/>
  <c r="O999" i="29" s="1"/>
  <c r="L999" i="29"/>
  <c r="M999" i="29" s="1"/>
  <c r="H999" i="29"/>
  <c r="I999" i="29" s="1"/>
  <c r="P999" i="29"/>
  <c r="Q999" i="29" s="1"/>
  <c r="S1010" i="29"/>
  <c r="E1000" i="29"/>
  <c r="B1000" i="29"/>
  <c r="L994" i="29"/>
  <c r="M994" i="29" s="1"/>
  <c r="P994" i="29"/>
  <c r="Q994" i="29" s="1"/>
  <c r="H994" i="29"/>
  <c r="I994" i="29" s="1"/>
  <c r="N994" i="29"/>
  <c r="O994" i="29" s="1"/>
  <c r="P995" i="29"/>
  <c r="Q995" i="29" s="1"/>
  <c r="N995" i="29"/>
  <c r="O995" i="29" s="1"/>
  <c r="L995" i="29"/>
  <c r="M995" i="29" s="1"/>
  <c r="K995" i="29"/>
  <c r="H995" i="29"/>
  <c r="I995" i="29" s="1"/>
  <c r="S1023" i="29"/>
  <c r="E1013" i="29"/>
  <c r="B1013" i="29"/>
  <c r="L987" i="29"/>
  <c r="M987" i="29" s="1"/>
  <c r="H987" i="29"/>
  <c r="I987" i="29" s="1"/>
  <c r="P987" i="29"/>
  <c r="Q987" i="29" s="1"/>
  <c r="N987" i="29"/>
  <c r="O987" i="29" s="1"/>
  <c r="S1018" i="29"/>
  <c r="E1008" i="29"/>
  <c r="B1008" i="29"/>
  <c r="S1022" i="29"/>
  <c r="E1012" i="29"/>
  <c r="B1012" i="29"/>
  <c r="S1006" i="29"/>
  <c r="E996" i="29"/>
  <c r="B996" i="29"/>
  <c r="S1019" i="29"/>
  <c r="E1009" i="29"/>
  <c r="B1009" i="29"/>
  <c r="P990" i="29"/>
  <c r="Q990" i="29" s="1"/>
  <c r="N990" i="29"/>
  <c r="O990" i="29" s="1"/>
  <c r="L990" i="29"/>
  <c r="M990" i="29" s="1"/>
  <c r="H990" i="29"/>
  <c r="I990" i="29" s="1"/>
  <c r="S1014" i="29"/>
  <c r="E1004" i="29"/>
  <c r="B1004" i="29"/>
  <c r="S1015" i="29"/>
  <c r="E1005" i="29"/>
  <c r="B1005" i="29"/>
  <c r="L1003" i="29"/>
  <c r="M1003" i="29" s="1"/>
  <c r="H1003" i="29"/>
  <c r="I1003" i="29" s="1"/>
  <c r="P1003" i="29"/>
  <c r="Q1003" i="29" s="1"/>
  <c r="N1003" i="29"/>
  <c r="O1003" i="29" s="1"/>
  <c r="S1007" i="29"/>
  <c r="E997" i="29"/>
  <c r="B997" i="29"/>
  <c r="K998" i="29"/>
  <c r="H998" i="29"/>
  <c r="I998" i="29" s="1"/>
  <c r="N998" i="29"/>
  <c r="O998" i="29" s="1"/>
  <c r="L998" i="29"/>
  <c r="M998" i="29" s="1"/>
  <c r="P998" i="29"/>
  <c r="Q998" i="29" s="1"/>
  <c r="N1002" i="29"/>
  <c r="O1002" i="29" s="1"/>
  <c r="H1002" i="29"/>
  <c r="I1002" i="29" s="1"/>
  <c r="P1002" i="29"/>
  <c r="Q1002" i="29" s="1"/>
  <c r="L1002" i="29"/>
  <c r="M1002" i="29" s="1"/>
  <c r="B1041" i="30"/>
  <c r="B1046" i="30"/>
  <c r="F1028" i="30"/>
  <c r="F1043" i="30"/>
  <c r="C1043" i="30"/>
  <c r="B1045" i="30"/>
  <c r="B1053" i="30"/>
  <c r="F1039" i="30"/>
  <c r="C1039" i="30"/>
  <c r="F1044" i="30"/>
  <c r="C1044" i="30"/>
  <c r="F1035" i="30"/>
  <c r="C1035" i="30"/>
  <c r="F1031" i="30"/>
  <c r="F1036" i="30"/>
  <c r="C1036" i="30"/>
  <c r="B1038" i="30"/>
  <c r="F1037" i="30"/>
  <c r="C1037" i="30"/>
  <c r="F1032" i="30"/>
  <c r="C1040" i="30"/>
  <c r="F1040" i="30"/>
  <c r="B1047" i="30"/>
  <c r="B1049" i="30"/>
  <c r="B1042" i="30"/>
  <c r="B1050" i="30"/>
  <c r="B1054" i="30"/>
  <c r="AE444" i="28" l="1"/>
  <c r="W3748" i="30"/>
  <c r="V1054" i="30"/>
  <c r="H1054" i="30"/>
  <c r="O1054" i="30"/>
  <c r="G1054" i="30"/>
  <c r="V1047" i="30"/>
  <c r="O1047" i="30"/>
  <c r="H1047" i="30"/>
  <c r="G1047" i="30"/>
  <c r="V1053" i="30"/>
  <c r="H1053" i="30"/>
  <c r="G1053" i="30"/>
  <c r="O1053" i="30"/>
  <c r="V1042" i="30"/>
  <c r="O1042" i="30"/>
  <c r="H1042" i="30"/>
  <c r="G1042" i="30"/>
  <c r="V1038" i="30"/>
  <c r="H1038" i="30"/>
  <c r="O1038" i="30"/>
  <c r="G1038" i="30"/>
  <c r="V1041" i="30"/>
  <c r="O1041" i="30"/>
  <c r="H1041" i="30"/>
  <c r="G1041" i="30"/>
  <c r="V1049" i="30"/>
  <c r="O1049" i="30"/>
  <c r="H1049" i="30"/>
  <c r="G1049" i="30"/>
  <c r="V1050" i="30"/>
  <c r="O1050" i="30"/>
  <c r="H1050" i="30"/>
  <c r="G1050" i="30"/>
  <c r="V1045" i="30"/>
  <c r="O1045" i="30"/>
  <c r="H1045" i="30"/>
  <c r="G1045" i="30"/>
  <c r="V1046" i="30"/>
  <c r="O1046" i="30"/>
  <c r="H1046" i="30"/>
  <c r="G1046" i="30"/>
  <c r="J1008" i="29"/>
  <c r="K1008" i="29" s="1"/>
  <c r="R1008" i="29"/>
  <c r="J997" i="29"/>
  <c r="R997" i="29"/>
  <c r="J1013" i="29"/>
  <c r="K1013" i="29" s="1"/>
  <c r="R1013" i="29"/>
  <c r="J1001" i="29"/>
  <c r="K1001" i="29" s="1"/>
  <c r="R1001" i="29"/>
  <c r="J1012" i="29"/>
  <c r="K1012" i="29" s="1"/>
  <c r="R1012" i="29"/>
  <c r="J1005" i="29"/>
  <c r="R1005" i="29"/>
  <c r="J1000" i="29"/>
  <c r="K1000" i="29" s="1"/>
  <c r="R1000" i="29"/>
  <c r="J996" i="29"/>
  <c r="K996" i="29" s="1"/>
  <c r="R996" i="29"/>
  <c r="J1004" i="29"/>
  <c r="K1004" i="29" s="1"/>
  <c r="R1004" i="29"/>
  <c r="J1009" i="29"/>
  <c r="K1009" i="29" s="1"/>
  <c r="R1009" i="29"/>
  <c r="R1038" i="30"/>
  <c r="N1038" i="30"/>
  <c r="R1041" i="30"/>
  <c r="N1041" i="30"/>
  <c r="R1050" i="30"/>
  <c r="N1050" i="30"/>
  <c r="R1042" i="30"/>
  <c r="N1042" i="30"/>
  <c r="R1047" i="30"/>
  <c r="N1047" i="30"/>
  <c r="R1045" i="30"/>
  <c r="N1045" i="30"/>
  <c r="R1054" i="30"/>
  <c r="N1054" i="30"/>
  <c r="R1046" i="30"/>
  <c r="N1046" i="30"/>
  <c r="R1049" i="30"/>
  <c r="N1049" i="30"/>
  <c r="R1053" i="30"/>
  <c r="N1053" i="30"/>
  <c r="S1021" i="29"/>
  <c r="E1011" i="29"/>
  <c r="B1011" i="29"/>
  <c r="H1001" i="29"/>
  <c r="I1001" i="29" s="1"/>
  <c r="L1001" i="29"/>
  <c r="M1001" i="29" s="1"/>
  <c r="N1001" i="29"/>
  <c r="O1001" i="29" s="1"/>
  <c r="P1001" i="29"/>
  <c r="Q1001" i="29" s="1"/>
  <c r="S1017" i="29"/>
  <c r="E1007" i="29"/>
  <c r="B1007" i="29"/>
  <c r="P1004" i="29"/>
  <c r="Q1004" i="29" s="1"/>
  <c r="N1004" i="29"/>
  <c r="O1004" i="29" s="1"/>
  <c r="L1004" i="29"/>
  <c r="M1004" i="29" s="1"/>
  <c r="H1004" i="29"/>
  <c r="I1004" i="29" s="1"/>
  <c r="L1009" i="29"/>
  <c r="M1009" i="29" s="1"/>
  <c r="N1009" i="29"/>
  <c r="O1009" i="29" s="1"/>
  <c r="H1009" i="29"/>
  <c r="I1009" i="29" s="1"/>
  <c r="P1009" i="29"/>
  <c r="Q1009" i="29" s="1"/>
  <c r="S1032" i="29"/>
  <c r="B1022" i="29"/>
  <c r="E1022" i="29"/>
  <c r="S1033" i="29"/>
  <c r="E1023" i="29"/>
  <c r="B1023" i="29"/>
  <c r="S1016" i="29"/>
  <c r="E1006" i="29"/>
  <c r="B1006" i="29"/>
  <c r="N1008" i="29"/>
  <c r="O1008" i="29" s="1"/>
  <c r="L1008" i="29"/>
  <c r="M1008" i="29" s="1"/>
  <c r="H1008" i="29"/>
  <c r="I1008" i="29" s="1"/>
  <c r="P1008" i="29"/>
  <c r="Q1008" i="29" s="1"/>
  <c r="S1020" i="29"/>
  <c r="E1010" i="29"/>
  <c r="B1010" i="29"/>
  <c r="P1005" i="29"/>
  <c r="Q1005" i="29" s="1"/>
  <c r="L1005" i="29"/>
  <c r="M1005" i="29" s="1"/>
  <c r="N1005" i="29"/>
  <c r="O1005" i="29" s="1"/>
  <c r="H1005" i="29"/>
  <c r="I1005" i="29" s="1"/>
  <c r="K1005" i="29"/>
  <c r="N997" i="29"/>
  <c r="O997" i="29" s="1"/>
  <c r="K997" i="29"/>
  <c r="H997" i="29"/>
  <c r="I997" i="29" s="1"/>
  <c r="P997" i="29"/>
  <c r="Q997" i="29" s="1"/>
  <c r="L997" i="29"/>
  <c r="M997" i="29" s="1"/>
  <c r="S1024" i="29"/>
  <c r="E1014" i="29"/>
  <c r="B1014" i="29"/>
  <c r="S1029" i="29"/>
  <c r="E1019" i="29"/>
  <c r="B1019" i="29"/>
  <c r="L1012" i="29"/>
  <c r="M1012" i="29" s="1"/>
  <c r="H1012" i="29"/>
  <c r="I1012" i="29" s="1"/>
  <c r="P1012" i="29"/>
  <c r="Q1012" i="29" s="1"/>
  <c r="N1012" i="29"/>
  <c r="O1012" i="29" s="1"/>
  <c r="N1013" i="29"/>
  <c r="O1013" i="29" s="1"/>
  <c r="H1013" i="29"/>
  <c r="I1013" i="29" s="1"/>
  <c r="P1013" i="29"/>
  <c r="Q1013" i="29" s="1"/>
  <c r="L1013" i="29"/>
  <c r="M1013" i="29" s="1"/>
  <c r="S1025" i="29"/>
  <c r="E1015" i="29"/>
  <c r="B1015" i="29"/>
  <c r="L996" i="29"/>
  <c r="M996" i="29" s="1"/>
  <c r="H996" i="29"/>
  <c r="I996" i="29" s="1"/>
  <c r="P996" i="29"/>
  <c r="Q996" i="29" s="1"/>
  <c r="N996" i="29"/>
  <c r="O996" i="29" s="1"/>
  <c r="S1028" i="29"/>
  <c r="E1018" i="29"/>
  <c r="B1018" i="29"/>
  <c r="H1000" i="29"/>
  <c r="I1000" i="29" s="1"/>
  <c r="P1000" i="29"/>
  <c r="Q1000" i="29" s="1"/>
  <c r="N1000" i="29"/>
  <c r="O1000" i="29" s="1"/>
  <c r="L1000" i="29"/>
  <c r="M1000" i="29" s="1"/>
  <c r="F1054" i="30"/>
  <c r="C1054" i="30"/>
  <c r="F1046" i="30"/>
  <c r="C1046" i="30"/>
  <c r="B1064" i="30"/>
  <c r="B1052" i="30"/>
  <c r="B1057" i="30"/>
  <c r="B1048" i="30"/>
  <c r="B1063" i="30"/>
  <c r="B1056" i="30"/>
  <c r="F1047" i="30"/>
  <c r="C1047" i="30"/>
  <c r="F1049" i="30"/>
  <c r="C1049" i="30"/>
  <c r="F1045" i="30"/>
  <c r="C1045" i="30"/>
  <c r="F1041" i="30"/>
  <c r="C1041" i="30"/>
  <c r="C1042" i="30"/>
  <c r="F1042" i="30"/>
  <c r="F1038" i="30"/>
  <c r="C1038" i="30"/>
  <c r="F1053" i="30"/>
  <c r="C1053" i="30"/>
  <c r="C1050" i="30"/>
  <c r="F1050" i="30"/>
  <c r="B1060" i="30"/>
  <c r="B1059" i="30"/>
  <c r="B1055" i="30"/>
  <c r="B1051" i="30"/>
  <c r="AE445" i="28" l="1"/>
  <c r="W3758" i="30"/>
  <c r="V1059" i="30"/>
  <c r="O1059" i="30"/>
  <c r="H1059" i="30"/>
  <c r="G1059" i="30"/>
  <c r="V1048" i="30"/>
  <c r="O1048" i="30"/>
  <c r="G1048" i="30"/>
  <c r="H1048" i="30"/>
  <c r="V1064" i="30"/>
  <c r="O1064" i="30"/>
  <c r="G1064" i="30"/>
  <c r="H1064" i="30"/>
  <c r="V1060" i="30"/>
  <c r="O1060" i="30"/>
  <c r="G1060" i="30"/>
  <c r="H1060" i="30"/>
  <c r="V1057" i="30"/>
  <c r="O1057" i="30"/>
  <c r="H1057" i="30"/>
  <c r="G1057" i="30"/>
  <c r="V1051" i="30"/>
  <c r="O1051" i="30"/>
  <c r="H1051" i="30"/>
  <c r="G1051" i="30"/>
  <c r="V1056" i="30"/>
  <c r="O1056" i="30"/>
  <c r="G1056" i="30"/>
  <c r="H1056" i="30"/>
  <c r="V1052" i="30"/>
  <c r="O1052" i="30"/>
  <c r="G1052" i="30"/>
  <c r="H1052" i="30"/>
  <c r="V1055" i="30"/>
  <c r="O1055" i="30"/>
  <c r="H1055" i="30"/>
  <c r="G1055" i="30"/>
  <c r="V1063" i="30"/>
  <c r="O1063" i="30"/>
  <c r="H1063" i="30"/>
  <c r="G1063" i="30"/>
  <c r="J1015" i="29"/>
  <c r="K1015" i="29" s="1"/>
  <c r="R1015" i="29"/>
  <c r="J1011" i="29"/>
  <c r="K1011" i="29" s="1"/>
  <c r="R1011" i="29"/>
  <c r="J1018" i="29"/>
  <c r="R1018" i="29"/>
  <c r="J1014" i="29"/>
  <c r="K1014" i="29" s="1"/>
  <c r="R1014" i="29"/>
  <c r="J1023" i="29"/>
  <c r="K1023" i="29" s="1"/>
  <c r="R1023" i="29"/>
  <c r="J1022" i="29"/>
  <c r="K1022" i="29" s="1"/>
  <c r="R1022" i="29"/>
  <c r="J1007" i="29"/>
  <c r="K1007" i="29" s="1"/>
  <c r="R1007" i="29"/>
  <c r="J1019" i="29"/>
  <c r="K1019" i="29" s="1"/>
  <c r="R1019" i="29"/>
  <c r="J1010" i="29"/>
  <c r="K1010" i="29" s="1"/>
  <c r="R1010" i="29"/>
  <c r="J1006" i="29"/>
  <c r="K1006" i="29" s="1"/>
  <c r="R1006" i="29"/>
  <c r="R1051" i="30"/>
  <c r="N1051" i="30"/>
  <c r="R1048" i="30"/>
  <c r="N1048" i="30"/>
  <c r="R1052" i="30"/>
  <c r="N1052" i="30"/>
  <c r="R1055" i="30"/>
  <c r="N1055" i="30"/>
  <c r="R1059" i="30"/>
  <c r="N1059" i="30"/>
  <c r="R1056" i="30"/>
  <c r="N1056" i="30"/>
  <c r="R1057" i="30"/>
  <c r="N1057" i="30"/>
  <c r="R1064" i="30"/>
  <c r="N1064" i="30"/>
  <c r="R1060" i="30"/>
  <c r="N1060" i="30"/>
  <c r="R1063" i="30"/>
  <c r="N1063" i="30"/>
  <c r="L1011" i="29"/>
  <c r="M1011" i="29" s="1"/>
  <c r="P1011" i="29"/>
  <c r="Q1011" i="29" s="1"/>
  <c r="H1011" i="29"/>
  <c r="I1011" i="29" s="1"/>
  <c r="N1011" i="29"/>
  <c r="O1011" i="29" s="1"/>
  <c r="S1031" i="29"/>
  <c r="E1021" i="29"/>
  <c r="B1021" i="29"/>
  <c r="S1030" i="29"/>
  <c r="E1020" i="29"/>
  <c r="B1020" i="29"/>
  <c r="S1026" i="29"/>
  <c r="E1016" i="29"/>
  <c r="B1016" i="29"/>
  <c r="N1015" i="29"/>
  <c r="O1015" i="29" s="1"/>
  <c r="L1015" i="29"/>
  <c r="M1015" i="29" s="1"/>
  <c r="H1015" i="29"/>
  <c r="I1015" i="29" s="1"/>
  <c r="P1015" i="29"/>
  <c r="Q1015" i="29" s="1"/>
  <c r="H1014" i="29"/>
  <c r="I1014" i="29" s="1"/>
  <c r="L1014" i="29"/>
  <c r="M1014" i="29" s="1"/>
  <c r="N1014" i="29"/>
  <c r="O1014" i="29" s="1"/>
  <c r="P1014" i="29"/>
  <c r="Q1014" i="29" s="1"/>
  <c r="H1023" i="29"/>
  <c r="I1023" i="29" s="1"/>
  <c r="P1023" i="29"/>
  <c r="Q1023" i="29" s="1"/>
  <c r="L1023" i="29"/>
  <c r="M1023" i="29" s="1"/>
  <c r="N1023" i="29"/>
  <c r="O1023" i="29" s="1"/>
  <c r="P1022" i="29"/>
  <c r="Q1022" i="29" s="1"/>
  <c r="L1022" i="29"/>
  <c r="M1022" i="29" s="1"/>
  <c r="N1022" i="29"/>
  <c r="O1022" i="29" s="1"/>
  <c r="H1022" i="29"/>
  <c r="I1022" i="29" s="1"/>
  <c r="H1007" i="29"/>
  <c r="I1007" i="29" s="1"/>
  <c r="P1007" i="29"/>
  <c r="Q1007" i="29" s="1"/>
  <c r="L1007" i="29"/>
  <c r="M1007" i="29" s="1"/>
  <c r="N1007" i="29"/>
  <c r="O1007" i="29" s="1"/>
  <c r="S1039" i="29"/>
  <c r="E1029" i="29"/>
  <c r="B1029" i="29"/>
  <c r="L1019" i="29"/>
  <c r="M1019" i="29" s="1"/>
  <c r="H1019" i="29"/>
  <c r="I1019" i="29" s="1"/>
  <c r="P1019" i="29"/>
  <c r="Q1019" i="29" s="1"/>
  <c r="N1019" i="29"/>
  <c r="O1019" i="29" s="1"/>
  <c r="L1010" i="29"/>
  <c r="M1010" i="29" s="1"/>
  <c r="H1010" i="29"/>
  <c r="I1010" i="29" s="1"/>
  <c r="P1010" i="29"/>
  <c r="Q1010" i="29" s="1"/>
  <c r="N1010" i="29"/>
  <c r="O1010" i="29" s="1"/>
  <c r="P1006" i="29"/>
  <c r="Q1006" i="29" s="1"/>
  <c r="N1006" i="29"/>
  <c r="O1006" i="29" s="1"/>
  <c r="L1006" i="29"/>
  <c r="M1006" i="29" s="1"/>
  <c r="H1006" i="29"/>
  <c r="I1006" i="29" s="1"/>
  <c r="S1042" i="29"/>
  <c r="E1032" i="29"/>
  <c r="B1032" i="29"/>
  <c r="N1018" i="29"/>
  <c r="O1018" i="29" s="1"/>
  <c r="K1018" i="29"/>
  <c r="P1018" i="29"/>
  <c r="Q1018" i="29" s="1"/>
  <c r="H1018" i="29"/>
  <c r="I1018" i="29" s="1"/>
  <c r="L1018" i="29"/>
  <c r="M1018" i="29" s="1"/>
  <c r="S1038" i="29"/>
  <c r="E1028" i="29"/>
  <c r="B1028" i="29"/>
  <c r="S1035" i="29"/>
  <c r="E1025" i="29"/>
  <c r="B1025" i="29"/>
  <c r="S1034" i="29"/>
  <c r="E1024" i="29"/>
  <c r="B1024" i="29"/>
  <c r="S1043" i="29"/>
  <c r="E1033" i="29"/>
  <c r="B1033" i="29"/>
  <c r="S1027" i="29"/>
  <c r="E1017" i="29"/>
  <c r="B1017" i="29"/>
  <c r="F1051" i="30"/>
  <c r="C1051" i="30"/>
  <c r="F1059" i="30"/>
  <c r="C1059" i="30"/>
  <c r="F1056" i="30"/>
  <c r="C1056" i="30"/>
  <c r="F1048" i="30"/>
  <c r="C1048" i="30"/>
  <c r="C1052" i="30"/>
  <c r="F1052" i="30"/>
  <c r="B1061" i="30"/>
  <c r="B1069" i="30"/>
  <c r="B1066" i="30"/>
  <c r="B1058" i="30"/>
  <c r="B1062" i="30"/>
  <c r="F1055" i="30"/>
  <c r="C1055" i="30"/>
  <c r="F1063" i="30"/>
  <c r="C1063" i="30"/>
  <c r="F1057" i="30"/>
  <c r="C1057" i="30"/>
  <c r="C1064" i="30"/>
  <c r="F1064" i="30"/>
  <c r="F1060" i="30"/>
  <c r="C1060" i="30"/>
  <c r="B1065" i="30"/>
  <c r="B1070" i="30"/>
  <c r="B1073" i="30"/>
  <c r="B1067" i="30"/>
  <c r="B1074" i="30"/>
  <c r="AE446" i="28" l="1"/>
  <c r="W3768" i="30"/>
  <c r="V1065" i="30"/>
  <c r="O1065" i="30"/>
  <c r="H1065" i="30"/>
  <c r="G1065" i="30"/>
  <c r="V1058" i="30"/>
  <c r="O1058" i="30"/>
  <c r="H1058" i="30"/>
  <c r="G1058" i="30"/>
  <c r="V1073" i="30"/>
  <c r="O1073" i="30"/>
  <c r="H1073" i="30"/>
  <c r="G1073" i="30"/>
  <c r="V1069" i="30"/>
  <c r="H1069" i="30"/>
  <c r="O1069" i="30"/>
  <c r="G1069" i="30"/>
  <c r="V1074" i="30"/>
  <c r="O1074" i="30"/>
  <c r="H1074" i="30"/>
  <c r="G1074" i="30"/>
  <c r="V1067" i="30"/>
  <c r="O1067" i="30"/>
  <c r="G1067" i="30"/>
  <c r="H1067" i="30"/>
  <c r="V1066" i="30"/>
  <c r="O1066" i="30"/>
  <c r="H1066" i="30"/>
  <c r="G1066" i="30"/>
  <c r="V1070" i="30"/>
  <c r="H1070" i="30"/>
  <c r="O1070" i="30"/>
  <c r="G1070" i="30"/>
  <c r="V1062" i="30"/>
  <c r="O1062" i="30"/>
  <c r="H1062" i="30"/>
  <c r="G1062" i="30"/>
  <c r="V1061" i="30"/>
  <c r="O1061" i="30"/>
  <c r="H1061" i="30"/>
  <c r="G1061" i="30"/>
  <c r="J1033" i="29"/>
  <c r="K1033" i="29" s="1"/>
  <c r="R1033" i="29"/>
  <c r="J1017" i="29"/>
  <c r="K1017" i="29" s="1"/>
  <c r="R1017" i="29"/>
  <c r="J1028" i="29"/>
  <c r="K1028" i="29" s="1"/>
  <c r="R1028" i="29"/>
  <c r="J1032" i="29"/>
  <c r="K1032" i="29" s="1"/>
  <c r="R1032" i="29"/>
  <c r="J1021" i="29"/>
  <c r="R1021" i="29"/>
  <c r="J1020" i="29"/>
  <c r="K1020" i="29" s="1"/>
  <c r="R1020" i="29"/>
  <c r="J1024" i="29"/>
  <c r="K1024" i="29" s="1"/>
  <c r="R1024" i="29"/>
  <c r="J1029" i="29"/>
  <c r="K1029" i="29" s="1"/>
  <c r="R1029" i="29"/>
  <c r="J1016" i="29"/>
  <c r="K1016" i="29" s="1"/>
  <c r="R1016" i="29"/>
  <c r="J1025" i="29"/>
  <c r="K1025" i="29" s="1"/>
  <c r="R1025" i="29"/>
  <c r="R1067" i="30"/>
  <c r="N1067" i="30"/>
  <c r="R1073" i="30"/>
  <c r="N1073" i="30"/>
  <c r="R1062" i="30"/>
  <c r="N1062" i="30"/>
  <c r="R1061" i="30"/>
  <c r="N1061" i="30"/>
  <c r="R1074" i="30"/>
  <c r="N1074" i="30"/>
  <c r="R1065" i="30"/>
  <c r="N1065" i="30"/>
  <c r="R1066" i="30"/>
  <c r="N1066" i="30"/>
  <c r="R1069" i="30"/>
  <c r="N1069" i="30"/>
  <c r="R1070" i="30"/>
  <c r="N1070" i="30"/>
  <c r="R1058" i="30"/>
  <c r="N1058" i="30"/>
  <c r="P1021" i="29"/>
  <c r="Q1021" i="29" s="1"/>
  <c r="H1021" i="29"/>
  <c r="I1021" i="29" s="1"/>
  <c r="L1021" i="29"/>
  <c r="M1021" i="29" s="1"/>
  <c r="N1021" i="29"/>
  <c r="O1021" i="29" s="1"/>
  <c r="K1021" i="29"/>
  <c r="S1041" i="29"/>
  <c r="E1031" i="29"/>
  <c r="B1031" i="29"/>
  <c r="S1036" i="29"/>
  <c r="E1026" i="29"/>
  <c r="B1026" i="29"/>
  <c r="H1017" i="29"/>
  <c r="I1017" i="29" s="1"/>
  <c r="P1017" i="29"/>
  <c r="Q1017" i="29" s="1"/>
  <c r="L1017" i="29"/>
  <c r="M1017" i="29" s="1"/>
  <c r="N1017" i="29"/>
  <c r="O1017" i="29" s="1"/>
  <c r="S1044" i="29"/>
  <c r="E1034" i="29"/>
  <c r="B1034" i="29"/>
  <c r="L1028" i="29"/>
  <c r="M1028" i="29" s="1"/>
  <c r="H1028" i="29"/>
  <c r="I1028" i="29" s="1"/>
  <c r="P1028" i="29"/>
  <c r="Q1028" i="29" s="1"/>
  <c r="N1028" i="29"/>
  <c r="O1028" i="29" s="1"/>
  <c r="H1032" i="29"/>
  <c r="I1032" i="29" s="1"/>
  <c r="P1032" i="29"/>
  <c r="Q1032" i="29" s="1"/>
  <c r="N1032" i="29"/>
  <c r="O1032" i="29" s="1"/>
  <c r="L1032" i="29"/>
  <c r="M1032" i="29" s="1"/>
  <c r="P1020" i="29"/>
  <c r="Q1020" i="29" s="1"/>
  <c r="N1020" i="29"/>
  <c r="O1020" i="29" s="1"/>
  <c r="L1020" i="29"/>
  <c r="M1020" i="29" s="1"/>
  <c r="H1020" i="29"/>
  <c r="I1020" i="29" s="1"/>
  <c r="S1037" i="29"/>
  <c r="E1027" i="29"/>
  <c r="B1027" i="29"/>
  <c r="N1024" i="29"/>
  <c r="O1024" i="29" s="1"/>
  <c r="L1024" i="29"/>
  <c r="M1024" i="29" s="1"/>
  <c r="H1024" i="29"/>
  <c r="I1024" i="29" s="1"/>
  <c r="P1024" i="29"/>
  <c r="Q1024" i="29" s="1"/>
  <c r="S1048" i="29"/>
  <c r="E1038" i="29"/>
  <c r="B1038" i="29"/>
  <c r="N1029" i="29"/>
  <c r="O1029" i="29" s="1"/>
  <c r="H1029" i="29"/>
  <c r="I1029" i="29" s="1"/>
  <c r="P1029" i="29"/>
  <c r="Q1029" i="29" s="1"/>
  <c r="L1029" i="29"/>
  <c r="M1029" i="29" s="1"/>
  <c r="H1016" i="29"/>
  <c r="I1016" i="29" s="1"/>
  <c r="P1016" i="29"/>
  <c r="Q1016" i="29" s="1"/>
  <c r="N1016" i="29"/>
  <c r="O1016" i="29" s="1"/>
  <c r="L1016" i="29"/>
  <c r="M1016" i="29" s="1"/>
  <c r="S1049" i="29"/>
  <c r="E1039" i="29"/>
  <c r="B1039" i="29"/>
  <c r="S1053" i="29"/>
  <c r="E1043" i="29"/>
  <c r="B1043" i="29"/>
  <c r="L1025" i="29"/>
  <c r="M1025" i="29" s="1"/>
  <c r="N1025" i="29"/>
  <c r="O1025" i="29" s="1"/>
  <c r="H1025" i="29"/>
  <c r="I1025" i="29" s="1"/>
  <c r="P1025" i="29"/>
  <c r="Q1025" i="29" s="1"/>
  <c r="H1033" i="29"/>
  <c r="I1033" i="29" s="1"/>
  <c r="P1033" i="29"/>
  <c r="Q1033" i="29" s="1"/>
  <c r="L1033" i="29"/>
  <c r="M1033" i="29" s="1"/>
  <c r="N1033" i="29"/>
  <c r="O1033" i="29" s="1"/>
  <c r="S1045" i="29"/>
  <c r="E1035" i="29"/>
  <c r="B1035" i="29"/>
  <c r="S1052" i="29"/>
  <c r="E1042" i="29"/>
  <c r="B1042" i="29"/>
  <c r="S1040" i="29"/>
  <c r="E1030" i="29"/>
  <c r="B1030" i="29"/>
  <c r="C1074" i="30"/>
  <c r="F1074" i="30"/>
  <c r="F1065" i="30"/>
  <c r="C1065" i="30"/>
  <c r="F1062" i="30"/>
  <c r="C1062" i="30"/>
  <c r="B1084" i="30"/>
  <c r="B1083" i="30"/>
  <c r="B1075" i="30"/>
  <c r="B1072" i="30"/>
  <c r="B1076" i="30"/>
  <c r="B1071" i="30"/>
  <c r="C1066" i="30"/>
  <c r="F1066" i="30"/>
  <c r="F1070" i="30"/>
  <c r="C1070" i="30"/>
  <c r="F1069" i="30"/>
  <c r="C1069" i="30"/>
  <c r="F1073" i="30"/>
  <c r="C1073" i="30"/>
  <c r="C1061" i="30"/>
  <c r="F1061" i="30"/>
  <c r="F1067" i="30"/>
  <c r="C1067" i="30"/>
  <c r="C1058" i="30"/>
  <c r="F1058" i="30"/>
  <c r="B1077" i="30"/>
  <c r="B1080" i="30"/>
  <c r="B1068" i="30"/>
  <c r="B1079" i="30"/>
  <c r="AE447" i="28" l="1"/>
  <c r="W3778" i="30"/>
  <c r="V1068" i="30"/>
  <c r="O1068" i="30"/>
  <c r="G1068" i="30"/>
  <c r="H1068" i="30"/>
  <c r="V1075" i="30"/>
  <c r="O1075" i="30"/>
  <c r="H1075" i="30"/>
  <c r="G1075" i="30"/>
  <c r="V1080" i="30"/>
  <c r="O1080" i="30"/>
  <c r="G1080" i="30"/>
  <c r="H1080" i="30"/>
  <c r="V1071" i="30"/>
  <c r="O1071" i="30"/>
  <c r="H1071" i="30"/>
  <c r="G1071" i="30"/>
  <c r="V1083" i="30"/>
  <c r="O1083" i="30"/>
  <c r="G1083" i="30"/>
  <c r="H1083" i="30"/>
  <c r="V1077" i="30"/>
  <c r="O1077" i="30"/>
  <c r="H1077" i="30"/>
  <c r="G1077" i="30"/>
  <c r="V1076" i="30"/>
  <c r="O1076" i="30"/>
  <c r="G1076" i="30"/>
  <c r="H1076" i="30"/>
  <c r="V1084" i="30"/>
  <c r="O1084" i="30"/>
  <c r="G1084" i="30"/>
  <c r="H1084" i="30"/>
  <c r="V1079" i="30"/>
  <c r="O1079" i="30"/>
  <c r="H1079" i="30"/>
  <c r="G1079" i="30"/>
  <c r="V1072" i="30"/>
  <c r="O1072" i="30"/>
  <c r="G1072" i="30"/>
  <c r="H1072" i="30"/>
  <c r="J1035" i="29"/>
  <c r="K1035" i="29" s="1"/>
  <c r="R1035" i="29"/>
  <c r="J1042" i="29"/>
  <c r="K1042" i="29" s="1"/>
  <c r="R1042" i="29"/>
  <c r="J1030" i="29"/>
  <c r="K1030" i="29" s="1"/>
  <c r="R1030" i="29"/>
  <c r="J1031" i="29"/>
  <c r="K1031" i="29" s="1"/>
  <c r="R1031" i="29"/>
  <c r="J1034" i="29"/>
  <c r="K1034" i="29" s="1"/>
  <c r="R1034" i="29"/>
  <c r="J1026" i="29"/>
  <c r="R1026" i="29"/>
  <c r="J1039" i="29"/>
  <c r="K1039" i="29" s="1"/>
  <c r="R1039" i="29"/>
  <c r="J1043" i="29"/>
  <c r="K1043" i="29" s="1"/>
  <c r="R1043" i="29"/>
  <c r="J1038" i="29"/>
  <c r="K1038" i="29" s="1"/>
  <c r="R1038" i="29"/>
  <c r="J1027" i="29"/>
  <c r="K1027" i="29" s="1"/>
  <c r="R1027" i="29"/>
  <c r="R1083" i="30"/>
  <c r="N1083" i="30"/>
  <c r="R1079" i="30"/>
  <c r="N1079" i="30"/>
  <c r="R1075" i="30"/>
  <c r="N1075" i="30"/>
  <c r="R1084" i="30"/>
  <c r="N1084" i="30"/>
  <c r="R1072" i="30"/>
  <c r="N1072" i="30"/>
  <c r="R1080" i="30"/>
  <c r="N1080" i="30"/>
  <c r="R1076" i="30"/>
  <c r="N1076" i="30"/>
  <c r="R1068" i="30"/>
  <c r="N1068" i="30"/>
  <c r="R1077" i="30"/>
  <c r="N1077" i="30"/>
  <c r="R1071" i="30"/>
  <c r="N1071" i="30"/>
  <c r="L1031" i="29"/>
  <c r="M1031" i="29" s="1"/>
  <c r="H1031" i="29"/>
  <c r="I1031" i="29" s="1"/>
  <c r="N1031" i="29"/>
  <c r="O1031" i="29" s="1"/>
  <c r="P1031" i="29"/>
  <c r="Q1031" i="29" s="1"/>
  <c r="B1041" i="29"/>
  <c r="S1051" i="29"/>
  <c r="E1041" i="29"/>
  <c r="H1039" i="29"/>
  <c r="I1039" i="29" s="1"/>
  <c r="P1039" i="29"/>
  <c r="Q1039" i="29" s="1"/>
  <c r="L1039" i="29"/>
  <c r="M1039" i="29" s="1"/>
  <c r="N1039" i="29"/>
  <c r="O1039" i="29" s="1"/>
  <c r="P1043" i="29"/>
  <c r="Q1043" i="29" s="1"/>
  <c r="N1043" i="29"/>
  <c r="O1043" i="29" s="1"/>
  <c r="L1043" i="29"/>
  <c r="M1043" i="29" s="1"/>
  <c r="H1043" i="29"/>
  <c r="I1043" i="29" s="1"/>
  <c r="P1038" i="29"/>
  <c r="Q1038" i="29" s="1"/>
  <c r="N1038" i="29"/>
  <c r="O1038" i="29" s="1"/>
  <c r="L1038" i="29"/>
  <c r="M1038" i="29" s="1"/>
  <c r="H1038" i="29"/>
  <c r="I1038" i="29" s="1"/>
  <c r="P1027" i="29"/>
  <c r="Q1027" i="29" s="1"/>
  <c r="N1027" i="29"/>
  <c r="O1027" i="29" s="1"/>
  <c r="L1027" i="29"/>
  <c r="M1027" i="29" s="1"/>
  <c r="H1027" i="29"/>
  <c r="I1027" i="29" s="1"/>
  <c r="H1030" i="29"/>
  <c r="I1030" i="29" s="1"/>
  <c r="N1030" i="29"/>
  <c r="O1030" i="29" s="1"/>
  <c r="L1030" i="29"/>
  <c r="M1030" i="29" s="1"/>
  <c r="P1030" i="29"/>
  <c r="Q1030" i="29" s="1"/>
  <c r="L1042" i="29"/>
  <c r="M1042" i="29" s="1"/>
  <c r="P1042" i="29"/>
  <c r="Q1042" i="29" s="1"/>
  <c r="H1042" i="29"/>
  <c r="I1042" i="29" s="1"/>
  <c r="N1042" i="29"/>
  <c r="O1042" i="29" s="1"/>
  <c r="S1055" i="29"/>
  <c r="E1045" i="29"/>
  <c r="B1045" i="29"/>
  <c r="S1059" i="29"/>
  <c r="E1049" i="29"/>
  <c r="B1049" i="29"/>
  <c r="N1034" i="29"/>
  <c r="O1034" i="29" s="1"/>
  <c r="H1034" i="29"/>
  <c r="I1034" i="29" s="1"/>
  <c r="P1034" i="29"/>
  <c r="Q1034" i="29" s="1"/>
  <c r="L1034" i="29"/>
  <c r="M1034" i="29" s="1"/>
  <c r="L1026" i="29"/>
  <c r="M1026" i="29" s="1"/>
  <c r="P1026" i="29"/>
  <c r="Q1026" i="29" s="1"/>
  <c r="K1026" i="29"/>
  <c r="H1026" i="29"/>
  <c r="I1026" i="29" s="1"/>
  <c r="N1026" i="29"/>
  <c r="O1026" i="29" s="1"/>
  <c r="L1035" i="29"/>
  <c r="M1035" i="29" s="1"/>
  <c r="H1035" i="29"/>
  <c r="I1035" i="29" s="1"/>
  <c r="P1035" i="29"/>
  <c r="Q1035" i="29" s="1"/>
  <c r="N1035" i="29"/>
  <c r="O1035" i="29" s="1"/>
  <c r="S1050" i="29"/>
  <c r="E1040" i="29"/>
  <c r="B1040" i="29"/>
  <c r="S1062" i="29"/>
  <c r="E1052" i="29"/>
  <c r="B1052" i="29"/>
  <c r="S1063" i="29"/>
  <c r="E1053" i="29"/>
  <c r="B1053" i="29"/>
  <c r="S1058" i="29"/>
  <c r="E1048" i="29"/>
  <c r="B1048" i="29"/>
  <c r="S1047" i="29"/>
  <c r="E1037" i="29"/>
  <c r="B1037" i="29"/>
  <c r="S1054" i="29"/>
  <c r="E1044" i="29"/>
  <c r="B1044" i="29"/>
  <c r="S1046" i="29"/>
  <c r="E1036" i="29"/>
  <c r="B1036" i="29"/>
  <c r="C1080" i="30"/>
  <c r="F1080" i="30"/>
  <c r="F1076" i="30"/>
  <c r="C1076" i="30"/>
  <c r="F1075" i="30"/>
  <c r="C1075" i="30"/>
  <c r="F1084" i="30"/>
  <c r="C1084" i="30"/>
  <c r="B1089" i="30"/>
  <c r="B1090" i="30"/>
  <c r="B1086" i="30"/>
  <c r="B1085" i="30"/>
  <c r="B1094" i="30"/>
  <c r="F1079" i="30"/>
  <c r="C1079" i="30"/>
  <c r="F1077" i="30"/>
  <c r="C1077" i="30"/>
  <c r="F1068" i="30"/>
  <c r="C1068" i="30"/>
  <c r="F1071" i="30"/>
  <c r="C1071" i="30"/>
  <c r="C1072" i="30"/>
  <c r="F1072" i="30"/>
  <c r="F1083" i="30"/>
  <c r="C1083" i="30"/>
  <c r="B1078" i="30"/>
  <c r="B1087" i="30"/>
  <c r="B1081" i="30"/>
  <c r="B1082" i="30"/>
  <c r="B1093" i="30"/>
  <c r="AE448" i="28" l="1"/>
  <c r="W3788" i="30"/>
  <c r="V1094" i="30"/>
  <c r="O1094" i="30"/>
  <c r="H1094" i="30"/>
  <c r="G1094" i="30"/>
  <c r="V1089" i="30"/>
  <c r="O1089" i="30"/>
  <c r="H1089" i="30"/>
  <c r="G1089" i="30"/>
  <c r="V1081" i="30"/>
  <c r="O1081" i="30"/>
  <c r="H1081" i="30"/>
  <c r="G1081" i="30"/>
  <c r="V1085" i="30"/>
  <c r="H1085" i="30"/>
  <c r="G1085" i="30"/>
  <c r="O1085" i="30"/>
  <c r="V1082" i="30"/>
  <c r="O1082" i="30"/>
  <c r="H1082" i="30"/>
  <c r="G1082" i="30"/>
  <c r="V1087" i="30"/>
  <c r="O1087" i="30"/>
  <c r="H1087" i="30"/>
  <c r="G1087" i="30"/>
  <c r="V1086" i="30"/>
  <c r="H1086" i="30"/>
  <c r="G1086" i="30"/>
  <c r="O1086" i="30"/>
  <c r="V1093" i="30"/>
  <c r="O1093" i="30"/>
  <c r="H1093" i="30"/>
  <c r="G1093" i="30"/>
  <c r="V1078" i="30"/>
  <c r="O1078" i="30"/>
  <c r="H1078" i="30"/>
  <c r="G1078" i="30"/>
  <c r="V1090" i="30"/>
  <c r="O1090" i="30"/>
  <c r="H1090" i="30"/>
  <c r="G1090" i="30"/>
  <c r="J1036" i="29"/>
  <c r="K1036" i="29" s="1"/>
  <c r="R1036" i="29"/>
  <c r="J1053" i="29"/>
  <c r="K1053" i="29" s="1"/>
  <c r="R1053" i="29"/>
  <c r="J1049" i="29"/>
  <c r="R1049" i="29"/>
  <c r="J1037" i="29"/>
  <c r="K1037" i="29" s="1"/>
  <c r="R1037" i="29"/>
  <c r="J1040" i="29"/>
  <c r="K1040" i="29" s="1"/>
  <c r="R1040" i="29"/>
  <c r="J1041" i="29"/>
  <c r="R1041" i="29"/>
  <c r="J1048" i="29"/>
  <c r="K1048" i="29" s="1"/>
  <c r="R1048" i="29"/>
  <c r="J1044" i="29"/>
  <c r="K1044" i="29" s="1"/>
  <c r="R1044" i="29"/>
  <c r="J1052" i="29"/>
  <c r="K1052" i="29" s="1"/>
  <c r="R1052" i="29"/>
  <c r="J1045" i="29"/>
  <c r="K1045" i="29" s="1"/>
  <c r="R1045" i="29"/>
  <c r="R1093" i="30"/>
  <c r="N1093" i="30"/>
  <c r="R1078" i="30"/>
  <c r="N1078" i="30"/>
  <c r="R1090" i="30"/>
  <c r="N1090" i="30"/>
  <c r="R1082" i="30"/>
  <c r="N1082" i="30"/>
  <c r="R1081" i="30"/>
  <c r="N1081" i="30"/>
  <c r="R1085" i="30"/>
  <c r="N1085" i="30"/>
  <c r="R1087" i="30"/>
  <c r="N1087" i="30"/>
  <c r="R1094" i="30"/>
  <c r="N1094" i="30"/>
  <c r="R1086" i="30"/>
  <c r="N1086" i="30"/>
  <c r="R1089" i="30"/>
  <c r="N1089" i="30"/>
  <c r="S1061" i="29"/>
  <c r="B1051" i="29"/>
  <c r="E1051" i="29"/>
  <c r="N1041" i="29"/>
  <c r="O1041" i="29" s="1"/>
  <c r="L1041" i="29"/>
  <c r="M1041" i="29" s="1"/>
  <c r="P1041" i="29"/>
  <c r="Q1041" i="29" s="1"/>
  <c r="K1041" i="29"/>
  <c r="H1041" i="29"/>
  <c r="I1041" i="29" s="1"/>
  <c r="P1036" i="29"/>
  <c r="Q1036" i="29" s="1"/>
  <c r="N1036" i="29"/>
  <c r="O1036" i="29" s="1"/>
  <c r="L1036" i="29"/>
  <c r="M1036" i="29" s="1"/>
  <c r="H1036" i="29"/>
  <c r="I1036" i="29" s="1"/>
  <c r="S1072" i="29"/>
  <c r="E1062" i="29"/>
  <c r="B1062" i="29"/>
  <c r="S1065" i="29"/>
  <c r="E1055" i="29"/>
  <c r="B1055" i="29"/>
  <c r="S1064" i="29"/>
  <c r="E1054" i="29"/>
  <c r="B1054" i="29"/>
  <c r="N1040" i="29"/>
  <c r="O1040" i="29" s="1"/>
  <c r="L1040" i="29"/>
  <c r="M1040" i="29" s="1"/>
  <c r="H1040" i="29"/>
  <c r="I1040" i="29" s="1"/>
  <c r="P1040" i="29"/>
  <c r="Q1040" i="29" s="1"/>
  <c r="S1069" i="29"/>
  <c r="E1059" i="29"/>
  <c r="B1059" i="29"/>
  <c r="S1056" i="29"/>
  <c r="E1046" i="29"/>
  <c r="B1046" i="29"/>
  <c r="S1068" i="29"/>
  <c r="E1058" i="29"/>
  <c r="B1058" i="29"/>
  <c r="P1052" i="29"/>
  <c r="Q1052" i="29" s="1"/>
  <c r="N1052" i="29"/>
  <c r="O1052" i="29" s="1"/>
  <c r="L1052" i="29"/>
  <c r="M1052" i="29" s="1"/>
  <c r="H1052" i="29"/>
  <c r="I1052" i="29" s="1"/>
  <c r="N1045" i="29"/>
  <c r="O1045" i="29" s="1"/>
  <c r="H1045" i="29"/>
  <c r="I1045" i="29" s="1"/>
  <c r="P1045" i="29"/>
  <c r="Q1045" i="29" s="1"/>
  <c r="L1045" i="29"/>
  <c r="M1045" i="29" s="1"/>
  <c r="H1048" i="29"/>
  <c r="I1048" i="29" s="1"/>
  <c r="P1048" i="29"/>
  <c r="Q1048" i="29" s="1"/>
  <c r="N1048" i="29"/>
  <c r="O1048" i="29" s="1"/>
  <c r="L1048" i="29"/>
  <c r="M1048" i="29" s="1"/>
  <c r="P1037" i="29"/>
  <c r="Q1037" i="29" s="1"/>
  <c r="L1037" i="29"/>
  <c r="M1037" i="29" s="1"/>
  <c r="N1037" i="29"/>
  <c r="O1037" i="29" s="1"/>
  <c r="H1037" i="29"/>
  <c r="I1037" i="29" s="1"/>
  <c r="S1073" i="29"/>
  <c r="E1063" i="29"/>
  <c r="B1063" i="29"/>
  <c r="L1044" i="29"/>
  <c r="M1044" i="29" s="1"/>
  <c r="H1044" i="29"/>
  <c r="I1044" i="29" s="1"/>
  <c r="P1044" i="29"/>
  <c r="Q1044" i="29" s="1"/>
  <c r="N1044" i="29"/>
  <c r="O1044" i="29" s="1"/>
  <c r="S1057" i="29"/>
  <c r="E1047" i="29"/>
  <c r="B1047" i="29"/>
  <c r="P1053" i="29"/>
  <c r="Q1053" i="29" s="1"/>
  <c r="L1053" i="29"/>
  <c r="M1053" i="29" s="1"/>
  <c r="N1053" i="29"/>
  <c r="O1053" i="29" s="1"/>
  <c r="H1053" i="29"/>
  <c r="I1053" i="29" s="1"/>
  <c r="S1060" i="29"/>
  <c r="E1050" i="29"/>
  <c r="B1050" i="29"/>
  <c r="K1049" i="29"/>
  <c r="H1049" i="29"/>
  <c r="I1049" i="29" s="1"/>
  <c r="P1049" i="29"/>
  <c r="Q1049" i="29" s="1"/>
  <c r="L1049" i="29"/>
  <c r="M1049" i="29" s="1"/>
  <c r="N1049" i="29"/>
  <c r="O1049" i="29" s="1"/>
  <c r="C1093" i="30"/>
  <c r="F1093" i="30"/>
  <c r="F1085" i="30"/>
  <c r="C1085" i="30"/>
  <c r="C1090" i="30"/>
  <c r="F1090" i="30"/>
  <c r="B1103" i="30"/>
  <c r="B1091" i="30"/>
  <c r="B1088" i="30"/>
  <c r="B1095" i="30"/>
  <c r="B1100" i="30"/>
  <c r="F1081" i="30"/>
  <c r="C1081" i="30"/>
  <c r="C1082" i="30"/>
  <c r="F1082" i="30"/>
  <c r="F1094" i="30"/>
  <c r="C1094" i="30"/>
  <c r="F1089" i="30"/>
  <c r="C1089" i="30"/>
  <c r="F1078" i="30"/>
  <c r="C1078" i="30"/>
  <c r="F1087" i="30"/>
  <c r="C1087" i="30"/>
  <c r="F1086" i="30"/>
  <c r="C1086" i="30"/>
  <c r="B1092" i="30"/>
  <c r="B1097" i="30"/>
  <c r="B1104" i="30"/>
  <c r="B1096" i="30"/>
  <c r="B1099" i="30"/>
  <c r="AE449" i="28" l="1"/>
  <c r="W3798" i="30"/>
  <c r="V1096" i="30"/>
  <c r="O1096" i="30"/>
  <c r="G1096" i="30"/>
  <c r="H1096" i="30"/>
  <c r="V1088" i="30"/>
  <c r="O1088" i="30"/>
  <c r="G1088" i="30"/>
  <c r="H1088" i="30"/>
  <c r="V1097" i="30"/>
  <c r="O1097" i="30"/>
  <c r="H1097" i="30"/>
  <c r="G1097" i="30"/>
  <c r="V1104" i="30"/>
  <c r="O1104" i="30"/>
  <c r="G1104" i="30"/>
  <c r="H1104" i="30"/>
  <c r="V1091" i="30"/>
  <c r="O1091" i="30"/>
  <c r="H1091" i="30"/>
  <c r="G1091" i="30"/>
  <c r="V1100" i="30"/>
  <c r="O1100" i="30"/>
  <c r="G1100" i="30"/>
  <c r="H1100" i="30"/>
  <c r="V1103" i="30"/>
  <c r="O1103" i="30"/>
  <c r="H1103" i="30"/>
  <c r="G1103" i="30"/>
  <c r="V1099" i="30"/>
  <c r="O1099" i="30"/>
  <c r="H1099" i="30"/>
  <c r="G1099" i="30"/>
  <c r="V1092" i="30"/>
  <c r="O1092" i="30"/>
  <c r="G1092" i="30"/>
  <c r="H1092" i="30"/>
  <c r="V1095" i="30"/>
  <c r="O1095" i="30"/>
  <c r="H1095" i="30"/>
  <c r="G1095" i="30"/>
  <c r="J1063" i="29"/>
  <c r="K1063" i="29" s="1"/>
  <c r="R1063" i="29"/>
  <c r="J1058" i="29"/>
  <c r="K1058" i="29" s="1"/>
  <c r="R1058" i="29"/>
  <c r="J1062" i="29"/>
  <c r="K1062" i="29" s="1"/>
  <c r="R1062" i="29"/>
  <c r="J1050" i="29"/>
  <c r="R1050" i="29"/>
  <c r="J1047" i="29"/>
  <c r="R1047" i="29"/>
  <c r="J1055" i="29"/>
  <c r="K1055" i="29" s="1"/>
  <c r="R1055" i="29"/>
  <c r="J1059" i="29"/>
  <c r="K1059" i="29" s="1"/>
  <c r="R1059" i="29"/>
  <c r="J1054" i="29"/>
  <c r="K1054" i="29" s="1"/>
  <c r="R1054" i="29"/>
  <c r="J1051" i="29"/>
  <c r="K1051" i="29" s="1"/>
  <c r="R1051" i="29"/>
  <c r="J1046" i="29"/>
  <c r="K1046" i="29" s="1"/>
  <c r="R1046" i="29"/>
  <c r="R1104" i="30"/>
  <c r="N1104" i="30"/>
  <c r="R1103" i="30"/>
  <c r="N1103" i="30"/>
  <c r="R1092" i="30"/>
  <c r="N1092" i="30"/>
  <c r="R1100" i="30"/>
  <c r="N1100" i="30"/>
  <c r="R1097" i="30"/>
  <c r="N1097" i="30"/>
  <c r="R1095" i="30"/>
  <c r="N1095" i="30"/>
  <c r="R1091" i="30"/>
  <c r="N1091" i="30"/>
  <c r="R1099" i="30"/>
  <c r="N1099" i="30"/>
  <c r="R1088" i="30"/>
  <c r="N1088" i="30"/>
  <c r="R1096" i="30"/>
  <c r="N1096" i="30"/>
  <c r="L1051" i="29"/>
  <c r="M1051" i="29" s="1"/>
  <c r="N1051" i="29"/>
  <c r="O1051" i="29" s="1"/>
  <c r="P1051" i="29"/>
  <c r="Q1051" i="29" s="1"/>
  <c r="H1051" i="29"/>
  <c r="I1051" i="29" s="1"/>
  <c r="E1061" i="29"/>
  <c r="B1061" i="29"/>
  <c r="S1071" i="29"/>
  <c r="L1058" i="29"/>
  <c r="M1058" i="29" s="1"/>
  <c r="N1058" i="29"/>
  <c r="O1058" i="29" s="1"/>
  <c r="H1058" i="29"/>
  <c r="I1058" i="29" s="1"/>
  <c r="P1058" i="29"/>
  <c r="Q1058" i="29" s="1"/>
  <c r="H1046" i="29"/>
  <c r="I1046" i="29" s="1"/>
  <c r="N1046" i="29"/>
  <c r="O1046" i="29" s="1"/>
  <c r="L1046" i="29"/>
  <c r="M1046" i="29" s="1"/>
  <c r="P1046" i="29"/>
  <c r="Q1046" i="29" s="1"/>
  <c r="S1075" i="29"/>
  <c r="E1065" i="29"/>
  <c r="B1065" i="29"/>
  <c r="S1070" i="29"/>
  <c r="E1060" i="29"/>
  <c r="B1060" i="29"/>
  <c r="N1050" i="29"/>
  <c r="O1050" i="29" s="1"/>
  <c r="K1050" i="29"/>
  <c r="H1050" i="29"/>
  <c r="I1050" i="29" s="1"/>
  <c r="P1050" i="29"/>
  <c r="Q1050" i="29" s="1"/>
  <c r="L1050" i="29"/>
  <c r="M1050" i="29" s="1"/>
  <c r="N1047" i="29"/>
  <c r="O1047" i="29" s="1"/>
  <c r="L1047" i="29"/>
  <c r="M1047" i="29" s="1"/>
  <c r="K1047" i="29"/>
  <c r="H1047" i="29"/>
  <c r="I1047" i="29" s="1"/>
  <c r="P1047" i="29"/>
  <c r="Q1047" i="29" s="1"/>
  <c r="N1063" i="29"/>
  <c r="O1063" i="29" s="1"/>
  <c r="L1063" i="29"/>
  <c r="M1063" i="29" s="1"/>
  <c r="H1063" i="29"/>
  <c r="I1063" i="29" s="1"/>
  <c r="P1063" i="29"/>
  <c r="Q1063" i="29" s="1"/>
  <c r="S1079" i="29"/>
  <c r="E1069" i="29"/>
  <c r="B1069" i="29"/>
  <c r="S1074" i="29"/>
  <c r="E1064" i="29"/>
  <c r="B1064" i="29"/>
  <c r="H1062" i="29"/>
  <c r="I1062" i="29" s="1"/>
  <c r="P1062" i="29"/>
  <c r="Q1062" i="29" s="1"/>
  <c r="N1062" i="29"/>
  <c r="O1062" i="29" s="1"/>
  <c r="L1062" i="29"/>
  <c r="M1062" i="29" s="1"/>
  <c r="S1078" i="29"/>
  <c r="E1068" i="29"/>
  <c r="B1068" i="29"/>
  <c r="S1066" i="29"/>
  <c r="E1056" i="29"/>
  <c r="B1056" i="29"/>
  <c r="H1055" i="29"/>
  <c r="I1055" i="29" s="1"/>
  <c r="P1055" i="29"/>
  <c r="Q1055" i="29" s="1"/>
  <c r="L1055" i="29"/>
  <c r="M1055" i="29" s="1"/>
  <c r="N1055" i="29"/>
  <c r="O1055" i="29" s="1"/>
  <c r="S1067" i="29"/>
  <c r="E1057" i="29"/>
  <c r="B1057" i="29"/>
  <c r="S1083" i="29"/>
  <c r="E1073" i="29"/>
  <c r="B1073" i="29"/>
  <c r="P1059" i="29"/>
  <c r="Q1059" i="29" s="1"/>
  <c r="N1059" i="29"/>
  <c r="O1059" i="29" s="1"/>
  <c r="L1059" i="29"/>
  <c r="M1059" i="29" s="1"/>
  <c r="H1059" i="29"/>
  <c r="I1059" i="29" s="1"/>
  <c r="P1054" i="29"/>
  <c r="Q1054" i="29" s="1"/>
  <c r="L1054" i="29"/>
  <c r="M1054" i="29" s="1"/>
  <c r="N1054" i="29"/>
  <c r="O1054" i="29" s="1"/>
  <c r="H1054" i="29"/>
  <c r="I1054" i="29" s="1"/>
  <c r="S1082" i="29"/>
  <c r="E1072" i="29"/>
  <c r="B1072" i="29"/>
  <c r="F1099" i="30"/>
  <c r="C1099" i="30"/>
  <c r="F1100" i="30"/>
  <c r="C1100" i="30"/>
  <c r="C1088" i="30"/>
  <c r="F1088" i="30"/>
  <c r="F1103" i="30"/>
  <c r="C1103" i="30"/>
  <c r="B1109" i="30"/>
  <c r="B1114" i="30"/>
  <c r="B1102" i="30"/>
  <c r="B1110" i="30"/>
  <c r="B1098" i="30"/>
  <c r="B1113" i="30"/>
  <c r="F1092" i="30"/>
  <c r="C1092" i="30"/>
  <c r="C1096" i="30"/>
  <c r="F1096" i="30"/>
  <c r="F1097" i="30"/>
  <c r="C1097" i="30"/>
  <c r="F1095" i="30"/>
  <c r="C1095" i="30"/>
  <c r="F1091" i="30"/>
  <c r="C1091" i="30"/>
  <c r="C1104" i="30"/>
  <c r="F1104" i="30"/>
  <c r="B1106" i="30"/>
  <c r="B1107" i="30"/>
  <c r="B1105" i="30"/>
  <c r="B1101" i="30"/>
  <c r="AE450" i="28" l="1"/>
  <c r="W3808" i="30"/>
  <c r="V1113" i="30"/>
  <c r="O1113" i="30"/>
  <c r="H1113" i="30"/>
  <c r="G1113" i="30"/>
  <c r="V1105" i="30"/>
  <c r="O1105" i="30"/>
  <c r="H1105" i="30"/>
  <c r="G1105" i="30"/>
  <c r="V1098" i="30"/>
  <c r="O1098" i="30"/>
  <c r="H1098" i="30"/>
  <c r="G1098" i="30"/>
  <c r="V1109" i="30"/>
  <c r="O1109" i="30"/>
  <c r="H1109" i="30"/>
  <c r="G1109" i="30"/>
  <c r="V1107" i="30"/>
  <c r="O1107" i="30"/>
  <c r="H1107" i="30"/>
  <c r="G1107" i="30"/>
  <c r="V1110" i="30"/>
  <c r="O1110" i="30"/>
  <c r="H1110" i="30"/>
  <c r="G1110" i="30"/>
  <c r="V1101" i="30"/>
  <c r="H1101" i="30"/>
  <c r="O1101" i="30"/>
  <c r="G1101" i="30"/>
  <c r="V1114" i="30"/>
  <c r="O1114" i="30"/>
  <c r="H1114" i="30"/>
  <c r="G1114" i="30"/>
  <c r="V1106" i="30"/>
  <c r="O1106" i="30"/>
  <c r="H1106" i="30"/>
  <c r="G1106" i="30"/>
  <c r="V1102" i="30"/>
  <c r="H1102" i="30"/>
  <c r="O1102" i="30"/>
  <c r="G1102" i="30"/>
  <c r="J1064" i="29"/>
  <c r="K1064" i="29" s="1"/>
  <c r="R1064" i="29"/>
  <c r="J1065" i="29"/>
  <c r="R1065" i="29"/>
  <c r="J1072" i="29"/>
  <c r="K1072" i="29" s="1"/>
  <c r="R1072" i="29"/>
  <c r="J1057" i="29"/>
  <c r="K1057" i="29" s="1"/>
  <c r="R1057" i="29"/>
  <c r="J1056" i="29"/>
  <c r="K1056" i="29" s="1"/>
  <c r="R1056" i="29"/>
  <c r="J1060" i="29"/>
  <c r="K1060" i="29" s="1"/>
  <c r="R1060" i="29"/>
  <c r="J1068" i="29"/>
  <c r="R1068" i="29"/>
  <c r="J1061" i="29"/>
  <c r="K1061" i="29" s="1"/>
  <c r="R1061" i="29"/>
  <c r="J1073" i="29"/>
  <c r="K1073" i="29" s="1"/>
  <c r="R1073" i="29"/>
  <c r="J1069" i="29"/>
  <c r="K1069" i="29" s="1"/>
  <c r="R1069" i="29"/>
  <c r="R1107" i="30"/>
  <c r="N1107" i="30"/>
  <c r="R1113" i="30"/>
  <c r="N1113" i="30"/>
  <c r="R1114" i="30"/>
  <c r="N1114" i="30"/>
  <c r="R1105" i="30"/>
  <c r="N1105" i="30"/>
  <c r="R1098" i="30"/>
  <c r="N1098" i="30"/>
  <c r="R1102" i="30"/>
  <c r="N1102" i="30"/>
  <c r="R1109" i="30"/>
  <c r="N1109" i="30"/>
  <c r="R1101" i="30"/>
  <c r="N1101" i="30"/>
  <c r="R1110" i="30"/>
  <c r="N1110" i="30"/>
  <c r="R1106" i="30"/>
  <c r="N1106" i="30"/>
  <c r="S1081" i="29"/>
  <c r="E1071" i="29"/>
  <c r="B1071" i="29"/>
  <c r="N1061" i="29"/>
  <c r="O1061" i="29" s="1"/>
  <c r="L1061" i="29"/>
  <c r="M1061" i="29" s="1"/>
  <c r="H1061" i="29"/>
  <c r="I1061" i="29" s="1"/>
  <c r="P1061" i="29"/>
  <c r="Q1061" i="29" s="1"/>
  <c r="L1057" i="29"/>
  <c r="M1057" i="29" s="1"/>
  <c r="N1057" i="29"/>
  <c r="O1057" i="29" s="1"/>
  <c r="H1057" i="29"/>
  <c r="I1057" i="29" s="1"/>
  <c r="P1057" i="29"/>
  <c r="Q1057" i="29" s="1"/>
  <c r="S1092" i="29"/>
  <c r="E1082" i="29"/>
  <c r="B1082" i="29"/>
  <c r="N1072" i="29"/>
  <c r="O1072" i="29" s="1"/>
  <c r="L1072" i="29"/>
  <c r="M1072" i="29" s="1"/>
  <c r="H1072" i="29"/>
  <c r="I1072" i="29" s="1"/>
  <c r="P1072" i="29"/>
  <c r="Q1072" i="29" s="1"/>
  <c r="S1088" i="29"/>
  <c r="E1078" i="29"/>
  <c r="B1078" i="29"/>
  <c r="S1084" i="29"/>
  <c r="E1074" i="29"/>
  <c r="B1074" i="29"/>
  <c r="L1073" i="29"/>
  <c r="M1073" i="29" s="1"/>
  <c r="N1073" i="29"/>
  <c r="O1073" i="29" s="1"/>
  <c r="H1073" i="29"/>
  <c r="I1073" i="29" s="1"/>
  <c r="P1073" i="29"/>
  <c r="Q1073" i="29" s="1"/>
  <c r="S1076" i="29"/>
  <c r="E1066" i="29"/>
  <c r="B1066" i="29"/>
  <c r="P1069" i="29"/>
  <c r="Q1069" i="29" s="1"/>
  <c r="L1069" i="29"/>
  <c r="M1069" i="29" s="1"/>
  <c r="N1069" i="29"/>
  <c r="O1069" i="29" s="1"/>
  <c r="H1069" i="29"/>
  <c r="I1069" i="29" s="1"/>
  <c r="S1080" i="29"/>
  <c r="E1070" i="29"/>
  <c r="B1070" i="29"/>
  <c r="S1085" i="29"/>
  <c r="E1075" i="29"/>
  <c r="B1075" i="29"/>
  <c r="S1077" i="29"/>
  <c r="E1067" i="29"/>
  <c r="B1067" i="29"/>
  <c r="P1068" i="29"/>
  <c r="Q1068" i="29" s="1"/>
  <c r="N1068" i="29"/>
  <c r="O1068" i="29" s="1"/>
  <c r="L1068" i="29"/>
  <c r="M1068" i="29" s="1"/>
  <c r="H1068" i="29"/>
  <c r="I1068" i="29" s="1"/>
  <c r="K1068" i="29"/>
  <c r="H1064" i="29"/>
  <c r="I1064" i="29" s="1"/>
  <c r="P1064" i="29"/>
  <c r="Q1064" i="29" s="1"/>
  <c r="N1064" i="29"/>
  <c r="O1064" i="29" s="1"/>
  <c r="L1064" i="29"/>
  <c r="M1064" i="29" s="1"/>
  <c r="S1093" i="29"/>
  <c r="E1083" i="29"/>
  <c r="B1083" i="29"/>
  <c r="N1056" i="29"/>
  <c r="O1056" i="29" s="1"/>
  <c r="L1056" i="29"/>
  <c r="M1056" i="29" s="1"/>
  <c r="H1056" i="29"/>
  <c r="I1056" i="29" s="1"/>
  <c r="P1056" i="29"/>
  <c r="Q1056" i="29" s="1"/>
  <c r="S1089" i="29"/>
  <c r="E1079" i="29"/>
  <c r="B1079" i="29"/>
  <c r="L1060" i="29"/>
  <c r="M1060" i="29" s="1"/>
  <c r="H1060" i="29"/>
  <c r="I1060" i="29" s="1"/>
  <c r="P1060" i="29"/>
  <c r="Q1060" i="29" s="1"/>
  <c r="N1060" i="29"/>
  <c r="O1060" i="29" s="1"/>
  <c r="K1065" i="29"/>
  <c r="H1065" i="29"/>
  <c r="I1065" i="29" s="1"/>
  <c r="P1065" i="29"/>
  <c r="Q1065" i="29" s="1"/>
  <c r="L1065" i="29"/>
  <c r="M1065" i="29" s="1"/>
  <c r="N1065" i="29"/>
  <c r="O1065" i="29" s="1"/>
  <c r="F1107" i="30"/>
  <c r="C1107" i="30"/>
  <c r="F1110" i="30"/>
  <c r="C1110" i="30"/>
  <c r="B1111" i="30"/>
  <c r="B1117" i="30"/>
  <c r="B1123" i="30"/>
  <c r="B1120" i="30"/>
  <c r="B1124" i="30"/>
  <c r="F1113" i="30"/>
  <c r="C1113" i="30"/>
  <c r="C1114" i="30"/>
  <c r="F1114" i="30"/>
  <c r="C1106" i="30"/>
  <c r="F1106" i="30"/>
  <c r="C1098" i="30"/>
  <c r="F1098" i="30"/>
  <c r="F1102" i="30"/>
  <c r="C1102" i="30"/>
  <c r="C1109" i="30"/>
  <c r="F1109" i="30"/>
  <c r="F1101" i="30"/>
  <c r="C1101" i="30"/>
  <c r="F1105" i="30"/>
  <c r="C1105" i="30"/>
  <c r="B1115" i="30"/>
  <c r="B1116" i="30"/>
  <c r="B1108" i="30"/>
  <c r="B1112" i="30"/>
  <c r="B1119" i="30"/>
  <c r="AE451" i="28" l="1"/>
  <c r="W3818" i="30"/>
  <c r="V1116" i="30"/>
  <c r="O1116" i="30"/>
  <c r="G1116" i="30"/>
  <c r="H1116" i="30"/>
  <c r="V1123" i="30"/>
  <c r="O1123" i="30"/>
  <c r="H1123" i="30"/>
  <c r="G1123" i="30"/>
  <c r="V1119" i="30"/>
  <c r="O1119" i="30"/>
  <c r="H1119" i="30"/>
  <c r="G1119" i="30"/>
  <c r="V1115" i="30"/>
  <c r="O1115" i="30"/>
  <c r="G1115" i="30"/>
  <c r="H1115" i="30"/>
  <c r="V1117" i="30"/>
  <c r="H1117" i="30"/>
  <c r="G1117" i="30"/>
  <c r="O1117" i="30"/>
  <c r="V1112" i="30"/>
  <c r="O1112" i="30"/>
  <c r="G1112" i="30"/>
  <c r="H1112" i="30"/>
  <c r="V1124" i="30"/>
  <c r="O1124" i="30"/>
  <c r="G1124" i="30"/>
  <c r="H1124" i="30"/>
  <c r="V1111" i="30"/>
  <c r="O1111" i="30"/>
  <c r="H1111" i="30"/>
  <c r="G1111" i="30"/>
  <c r="V1108" i="30"/>
  <c r="O1108" i="30"/>
  <c r="G1108" i="30"/>
  <c r="H1108" i="30"/>
  <c r="V1120" i="30"/>
  <c r="O1120" i="30"/>
  <c r="G1120" i="30"/>
  <c r="H1120" i="30"/>
  <c r="J1078" i="29"/>
  <c r="R1078" i="29"/>
  <c r="J1082" i="29"/>
  <c r="K1082" i="29" s="1"/>
  <c r="R1082" i="29"/>
  <c r="J1070" i="29"/>
  <c r="R1070" i="29"/>
  <c r="J1066" i="29"/>
  <c r="K1066" i="29" s="1"/>
  <c r="R1066" i="29"/>
  <c r="J1074" i="29"/>
  <c r="K1074" i="29" s="1"/>
  <c r="R1074" i="29"/>
  <c r="J1071" i="29"/>
  <c r="K1071" i="29" s="1"/>
  <c r="R1071" i="29"/>
  <c r="J1067" i="29"/>
  <c r="K1067" i="29" s="1"/>
  <c r="R1067" i="29"/>
  <c r="J1079" i="29"/>
  <c r="K1079" i="29" s="1"/>
  <c r="R1079" i="29"/>
  <c r="J1083" i="29"/>
  <c r="K1083" i="29" s="1"/>
  <c r="R1083" i="29"/>
  <c r="J1075" i="29"/>
  <c r="K1075" i="29" s="1"/>
  <c r="R1075" i="29"/>
  <c r="R1108" i="30"/>
  <c r="N1108" i="30"/>
  <c r="R1117" i="30"/>
  <c r="N1117" i="30"/>
  <c r="R1115" i="30"/>
  <c r="N1115" i="30"/>
  <c r="R1116" i="30"/>
  <c r="N1116" i="30"/>
  <c r="R1124" i="30"/>
  <c r="N1124" i="30"/>
  <c r="R1123" i="30"/>
  <c r="N1123" i="30"/>
  <c r="R1111" i="30"/>
  <c r="N1111" i="30"/>
  <c r="R1119" i="30"/>
  <c r="N1119" i="30"/>
  <c r="R1120" i="30"/>
  <c r="N1120" i="30"/>
  <c r="R1112" i="30"/>
  <c r="N1112" i="30"/>
  <c r="L1071" i="29"/>
  <c r="M1071" i="29" s="1"/>
  <c r="N1071" i="29"/>
  <c r="O1071" i="29" s="1"/>
  <c r="H1071" i="29"/>
  <c r="I1071" i="29" s="1"/>
  <c r="P1071" i="29"/>
  <c r="Q1071" i="29" s="1"/>
  <c r="S1091" i="29"/>
  <c r="E1081" i="29"/>
  <c r="B1081" i="29"/>
  <c r="S1103" i="29"/>
  <c r="E1093" i="29"/>
  <c r="B1093" i="29"/>
  <c r="S1095" i="29"/>
  <c r="E1085" i="29"/>
  <c r="B1085" i="29"/>
  <c r="L1074" i="29"/>
  <c r="M1074" i="29" s="1"/>
  <c r="H1074" i="29"/>
  <c r="I1074" i="29" s="1"/>
  <c r="N1074" i="29"/>
  <c r="O1074" i="29" s="1"/>
  <c r="P1074" i="29"/>
  <c r="Q1074" i="29" s="1"/>
  <c r="S1099" i="29"/>
  <c r="E1089" i="29"/>
  <c r="B1089" i="29"/>
  <c r="S1087" i="29"/>
  <c r="E1077" i="29"/>
  <c r="B1077" i="29"/>
  <c r="N1070" i="29"/>
  <c r="O1070" i="29" s="1"/>
  <c r="P1070" i="29"/>
  <c r="Q1070" i="29" s="1"/>
  <c r="L1070" i="29"/>
  <c r="M1070" i="29" s="1"/>
  <c r="K1070" i="29"/>
  <c r="H1070" i="29"/>
  <c r="I1070" i="29" s="1"/>
  <c r="P1066" i="29"/>
  <c r="Q1066" i="29" s="1"/>
  <c r="H1066" i="29"/>
  <c r="I1066" i="29" s="1"/>
  <c r="L1066" i="29"/>
  <c r="M1066" i="29" s="1"/>
  <c r="N1066" i="29"/>
  <c r="O1066" i="29" s="1"/>
  <c r="S1098" i="29"/>
  <c r="E1088" i="29"/>
  <c r="B1088" i="29"/>
  <c r="S1102" i="29"/>
  <c r="E1092" i="29"/>
  <c r="B1092" i="29"/>
  <c r="N1079" i="29"/>
  <c r="O1079" i="29" s="1"/>
  <c r="L1079" i="29"/>
  <c r="M1079" i="29" s="1"/>
  <c r="H1079" i="29"/>
  <c r="I1079" i="29" s="1"/>
  <c r="P1079" i="29"/>
  <c r="Q1079" i="29" s="1"/>
  <c r="S1094" i="29"/>
  <c r="E1084" i="29"/>
  <c r="B1084" i="29"/>
  <c r="N1083" i="29"/>
  <c r="O1083" i="29" s="1"/>
  <c r="H1083" i="29"/>
  <c r="I1083" i="29" s="1"/>
  <c r="P1083" i="29"/>
  <c r="Q1083" i="29" s="1"/>
  <c r="L1083" i="29"/>
  <c r="M1083" i="29" s="1"/>
  <c r="P1075" i="29"/>
  <c r="Q1075" i="29" s="1"/>
  <c r="N1075" i="29"/>
  <c r="O1075" i="29" s="1"/>
  <c r="L1075" i="29"/>
  <c r="M1075" i="29" s="1"/>
  <c r="H1075" i="29"/>
  <c r="I1075" i="29" s="1"/>
  <c r="N1067" i="29"/>
  <c r="O1067" i="29" s="1"/>
  <c r="H1067" i="29"/>
  <c r="I1067" i="29" s="1"/>
  <c r="P1067" i="29"/>
  <c r="Q1067" i="29" s="1"/>
  <c r="L1067" i="29"/>
  <c r="M1067" i="29" s="1"/>
  <c r="S1090" i="29"/>
  <c r="E1080" i="29"/>
  <c r="B1080" i="29"/>
  <c r="S1086" i="29"/>
  <c r="E1076" i="29"/>
  <c r="B1076" i="29"/>
  <c r="K1078" i="29"/>
  <c r="H1078" i="29"/>
  <c r="I1078" i="29" s="1"/>
  <c r="N1078" i="29"/>
  <c r="O1078" i="29" s="1"/>
  <c r="P1078" i="29"/>
  <c r="Q1078" i="29" s="1"/>
  <c r="L1078" i="29"/>
  <c r="M1078" i="29" s="1"/>
  <c r="P1082" i="29"/>
  <c r="Q1082" i="29" s="1"/>
  <c r="L1082" i="29"/>
  <c r="M1082" i="29" s="1"/>
  <c r="H1082" i="29"/>
  <c r="I1082" i="29" s="1"/>
  <c r="N1082" i="29"/>
  <c r="O1082" i="29" s="1"/>
  <c r="F1115" i="30"/>
  <c r="C1115" i="30"/>
  <c r="F1120" i="30"/>
  <c r="C1120" i="30"/>
  <c r="F1117" i="30"/>
  <c r="C1117" i="30"/>
  <c r="B1118" i="30"/>
  <c r="B1130" i="30"/>
  <c r="B1127" i="30"/>
  <c r="F1119" i="30"/>
  <c r="C1119" i="30"/>
  <c r="C1116" i="30"/>
  <c r="F1116" i="30"/>
  <c r="F1124" i="30"/>
  <c r="C1124" i="30"/>
  <c r="F1111" i="30"/>
  <c r="C1111" i="30"/>
  <c r="F1108" i="30"/>
  <c r="C1108" i="30"/>
  <c r="B1129" i="30"/>
  <c r="B1125" i="30"/>
  <c r="F1112" i="30"/>
  <c r="C1112" i="30"/>
  <c r="F1123" i="30"/>
  <c r="C1123" i="30"/>
  <c r="B1122" i="30"/>
  <c r="B1126" i="30"/>
  <c r="B1134" i="30"/>
  <c r="B1133" i="30"/>
  <c r="B1121" i="30"/>
  <c r="AE452" i="28" l="1"/>
  <c r="W3828" i="30"/>
  <c r="V1118" i="30"/>
  <c r="H1118" i="30"/>
  <c r="O1118" i="30"/>
  <c r="G1118" i="30"/>
  <c r="V1134" i="30"/>
  <c r="H1134" i="30"/>
  <c r="O1134" i="30"/>
  <c r="G1134" i="30"/>
  <c r="V1129" i="30"/>
  <c r="O1129" i="30"/>
  <c r="H1129" i="30"/>
  <c r="G1129" i="30"/>
  <c r="V1130" i="30"/>
  <c r="O1130" i="30"/>
  <c r="H1130" i="30"/>
  <c r="G1130" i="30"/>
  <c r="V1126" i="30"/>
  <c r="O1126" i="30"/>
  <c r="H1126" i="30"/>
  <c r="G1126" i="30"/>
  <c r="V1121" i="30"/>
  <c r="O1121" i="30"/>
  <c r="H1121" i="30"/>
  <c r="G1121" i="30"/>
  <c r="V1122" i="30"/>
  <c r="O1122" i="30"/>
  <c r="H1122" i="30"/>
  <c r="G1122" i="30"/>
  <c r="V1133" i="30"/>
  <c r="H1133" i="30"/>
  <c r="O1133" i="30"/>
  <c r="G1133" i="30"/>
  <c r="V1125" i="30"/>
  <c r="O1125" i="30"/>
  <c r="H1125" i="30"/>
  <c r="G1125" i="30"/>
  <c r="V1127" i="30"/>
  <c r="O1127" i="30"/>
  <c r="H1127" i="30"/>
  <c r="G1127" i="30"/>
  <c r="J1080" i="29"/>
  <c r="R1080" i="29"/>
  <c r="J1077" i="29"/>
  <c r="K1077" i="29" s="1"/>
  <c r="R1077" i="29"/>
  <c r="J1081" i="29"/>
  <c r="R1081" i="29"/>
  <c r="J1093" i="29"/>
  <c r="K1093" i="29" s="1"/>
  <c r="R1093" i="29"/>
  <c r="J1076" i="29"/>
  <c r="K1076" i="29" s="1"/>
  <c r="R1076" i="29"/>
  <c r="J1088" i="29"/>
  <c r="K1088" i="29" s="1"/>
  <c r="R1088" i="29"/>
  <c r="J1089" i="29"/>
  <c r="K1089" i="29" s="1"/>
  <c r="R1089" i="29"/>
  <c r="J1085" i="29"/>
  <c r="K1085" i="29" s="1"/>
  <c r="R1085" i="29"/>
  <c r="J1084" i="29"/>
  <c r="K1084" i="29" s="1"/>
  <c r="R1084" i="29"/>
  <c r="J1092" i="29"/>
  <c r="K1092" i="29" s="1"/>
  <c r="R1092" i="29"/>
  <c r="R1121" i="30"/>
  <c r="N1121" i="30"/>
  <c r="R1122" i="30"/>
  <c r="N1122" i="30"/>
  <c r="R1129" i="30"/>
  <c r="N1129" i="30"/>
  <c r="R1127" i="30"/>
  <c r="N1127" i="30"/>
  <c r="R1118" i="30"/>
  <c r="N1118" i="30"/>
  <c r="R1134" i="30"/>
  <c r="N1134" i="30"/>
  <c r="R1133" i="30"/>
  <c r="N1133" i="30"/>
  <c r="R1125" i="30"/>
  <c r="N1125" i="30"/>
  <c r="R1130" i="30"/>
  <c r="N1130" i="30"/>
  <c r="R1126" i="30"/>
  <c r="N1126" i="30"/>
  <c r="K1081" i="29"/>
  <c r="N1081" i="29"/>
  <c r="O1081" i="29" s="1"/>
  <c r="H1081" i="29"/>
  <c r="I1081" i="29" s="1"/>
  <c r="P1081" i="29"/>
  <c r="Q1081" i="29" s="1"/>
  <c r="L1081" i="29"/>
  <c r="M1081" i="29" s="1"/>
  <c r="S1101" i="29"/>
  <c r="E1091" i="29"/>
  <c r="B1091" i="29"/>
  <c r="S1096" i="29"/>
  <c r="E1086" i="29"/>
  <c r="B1086" i="29"/>
  <c r="S1097" i="29"/>
  <c r="E1087" i="29"/>
  <c r="B1087" i="29"/>
  <c r="S1105" i="29"/>
  <c r="E1095" i="29"/>
  <c r="B1095" i="29"/>
  <c r="N1088" i="29"/>
  <c r="O1088" i="29" s="1"/>
  <c r="L1088" i="29"/>
  <c r="M1088" i="29" s="1"/>
  <c r="H1088" i="29"/>
  <c r="I1088" i="29" s="1"/>
  <c r="P1088" i="29"/>
  <c r="Q1088" i="29" s="1"/>
  <c r="L1089" i="29"/>
  <c r="M1089" i="29" s="1"/>
  <c r="N1089" i="29"/>
  <c r="O1089" i="29" s="1"/>
  <c r="H1089" i="29"/>
  <c r="I1089" i="29" s="1"/>
  <c r="P1089" i="29"/>
  <c r="Q1089" i="29" s="1"/>
  <c r="N1093" i="29"/>
  <c r="O1093" i="29" s="1"/>
  <c r="H1093" i="29"/>
  <c r="I1093" i="29" s="1"/>
  <c r="P1093" i="29"/>
  <c r="Q1093" i="29" s="1"/>
  <c r="L1093" i="29"/>
  <c r="M1093" i="29" s="1"/>
  <c r="S1112" i="29"/>
  <c r="E1102" i="29"/>
  <c r="B1102" i="29"/>
  <c r="K1080" i="29"/>
  <c r="H1080" i="29"/>
  <c r="I1080" i="29" s="1"/>
  <c r="P1080" i="29"/>
  <c r="Q1080" i="29" s="1"/>
  <c r="N1080" i="29"/>
  <c r="O1080" i="29" s="1"/>
  <c r="L1080" i="29"/>
  <c r="M1080" i="29" s="1"/>
  <c r="L1076" i="29"/>
  <c r="M1076" i="29" s="1"/>
  <c r="H1076" i="29"/>
  <c r="I1076" i="29" s="1"/>
  <c r="P1076" i="29"/>
  <c r="Q1076" i="29" s="1"/>
  <c r="N1076" i="29"/>
  <c r="O1076" i="29" s="1"/>
  <c r="L1092" i="29"/>
  <c r="M1092" i="29" s="1"/>
  <c r="H1092" i="29"/>
  <c r="I1092" i="29" s="1"/>
  <c r="P1092" i="29"/>
  <c r="Q1092" i="29" s="1"/>
  <c r="N1092" i="29"/>
  <c r="O1092" i="29" s="1"/>
  <c r="N1077" i="29"/>
  <c r="O1077" i="29" s="1"/>
  <c r="H1077" i="29"/>
  <c r="I1077" i="29" s="1"/>
  <c r="P1077" i="29"/>
  <c r="Q1077" i="29" s="1"/>
  <c r="L1077" i="29"/>
  <c r="M1077" i="29" s="1"/>
  <c r="P1085" i="29"/>
  <c r="Q1085" i="29" s="1"/>
  <c r="L1085" i="29"/>
  <c r="M1085" i="29" s="1"/>
  <c r="N1085" i="29"/>
  <c r="O1085" i="29" s="1"/>
  <c r="H1085" i="29"/>
  <c r="I1085" i="29" s="1"/>
  <c r="S1104" i="29"/>
  <c r="E1094" i="29"/>
  <c r="B1094" i="29"/>
  <c r="S1100" i="29"/>
  <c r="E1090" i="29"/>
  <c r="B1090" i="29"/>
  <c r="P1084" i="29"/>
  <c r="Q1084" i="29" s="1"/>
  <c r="N1084" i="29"/>
  <c r="O1084" i="29" s="1"/>
  <c r="L1084" i="29"/>
  <c r="M1084" i="29" s="1"/>
  <c r="H1084" i="29"/>
  <c r="I1084" i="29" s="1"/>
  <c r="S1108" i="29"/>
  <c r="E1098" i="29"/>
  <c r="B1098" i="29"/>
  <c r="S1109" i="29"/>
  <c r="E1099" i="29"/>
  <c r="B1099" i="29"/>
  <c r="S1113" i="29"/>
  <c r="E1103" i="29"/>
  <c r="B1103" i="29"/>
  <c r="F1118" i="30"/>
  <c r="C1118" i="30"/>
  <c r="B1131" i="30"/>
  <c r="B1132" i="30"/>
  <c r="B1139" i="30"/>
  <c r="B1137" i="30"/>
  <c r="B1128" i="30"/>
  <c r="F1121" i="30"/>
  <c r="C1121" i="30"/>
  <c r="C1122" i="30"/>
  <c r="F1122" i="30"/>
  <c r="F1129" i="30"/>
  <c r="C1129" i="30"/>
  <c r="F1127" i="30"/>
  <c r="C1127" i="30"/>
  <c r="F1133" i="30"/>
  <c r="C1133" i="30"/>
  <c r="F1126" i="30"/>
  <c r="C1126" i="30"/>
  <c r="F1125" i="30"/>
  <c r="C1125" i="30"/>
  <c r="C1130" i="30"/>
  <c r="F1130" i="30"/>
  <c r="F1134" i="30"/>
  <c r="C1134" i="30"/>
  <c r="B1144" i="30"/>
  <c r="B1143" i="30"/>
  <c r="B1136" i="30"/>
  <c r="B1135" i="30"/>
  <c r="B1140" i="30"/>
  <c r="AE453" i="28" l="1"/>
  <c r="W3838" i="30"/>
  <c r="V1136" i="30"/>
  <c r="O1136" i="30"/>
  <c r="G1136" i="30"/>
  <c r="H1136" i="30"/>
  <c r="V1132" i="30"/>
  <c r="O1132" i="30"/>
  <c r="G1132" i="30"/>
  <c r="H1132" i="30"/>
  <c r="V1143" i="30"/>
  <c r="O1143" i="30"/>
  <c r="H1143" i="30"/>
  <c r="G1143" i="30"/>
  <c r="V1128" i="30"/>
  <c r="O1128" i="30"/>
  <c r="G1128" i="30"/>
  <c r="H1128" i="30"/>
  <c r="V1131" i="30"/>
  <c r="O1131" i="30"/>
  <c r="H1131" i="30"/>
  <c r="G1131" i="30"/>
  <c r="V1135" i="30"/>
  <c r="O1135" i="30"/>
  <c r="H1135" i="30"/>
  <c r="G1135" i="30"/>
  <c r="V1139" i="30"/>
  <c r="O1139" i="30"/>
  <c r="H1139" i="30"/>
  <c r="G1139" i="30"/>
  <c r="V1140" i="30"/>
  <c r="O1140" i="30"/>
  <c r="G1140" i="30"/>
  <c r="H1140" i="30"/>
  <c r="V1144" i="30"/>
  <c r="O1144" i="30"/>
  <c r="G1144" i="30"/>
  <c r="H1144" i="30"/>
  <c r="V1137" i="30"/>
  <c r="O1137" i="30"/>
  <c r="H1137" i="30"/>
  <c r="G1137" i="30"/>
  <c r="J1103" i="29"/>
  <c r="K1103" i="29" s="1"/>
  <c r="R1103" i="29"/>
  <c r="J1091" i="29"/>
  <c r="K1091" i="29" s="1"/>
  <c r="R1091" i="29"/>
  <c r="J1086" i="29"/>
  <c r="K1086" i="29" s="1"/>
  <c r="R1086" i="29"/>
  <c r="J1094" i="29"/>
  <c r="K1094" i="29" s="1"/>
  <c r="R1094" i="29"/>
  <c r="J1102" i="29"/>
  <c r="K1102" i="29" s="1"/>
  <c r="R1102" i="29"/>
  <c r="J1098" i="29"/>
  <c r="K1098" i="29" s="1"/>
  <c r="R1098" i="29"/>
  <c r="J1090" i="29"/>
  <c r="K1090" i="29" s="1"/>
  <c r="R1090" i="29"/>
  <c r="J1087" i="29"/>
  <c r="K1087" i="29" s="1"/>
  <c r="R1087" i="29"/>
  <c r="J1099" i="29"/>
  <c r="K1099" i="29" s="1"/>
  <c r="R1099" i="29"/>
  <c r="J1095" i="29"/>
  <c r="K1095" i="29" s="1"/>
  <c r="R1095" i="29"/>
  <c r="R1140" i="30"/>
  <c r="N1140" i="30"/>
  <c r="R1144" i="30"/>
  <c r="N1144" i="30"/>
  <c r="R1128" i="30"/>
  <c r="N1128" i="30"/>
  <c r="R1139" i="30"/>
  <c r="N1139" i="30"/>
  <c r="R1131" i="30"/>
  <c r="N1131" i="30"/>
  <c r="R1143" i="30"/>
  <c r="N1143" i="30"/>
  <c r="R1136" i="30"/>
  <c r="N1136" i="30"/>
  <c r="R1137" i="30"/>
  <c r="N1137" i="30"/>
  <c r="R1132" i="30"/>
  <c r="N1132" i="30"/>
  <c r="R1135" i="30"/>
  <c r="N1135" i="30"/>
  <c r="L1091" i="29"/>
  <c r="M1091" i="29" s="1"/>
  <c r="P1091" i="29"/>
  <c r="Q1091" i="29" s="1"/>
  <c r="H1091" i="29"/>
  <c r="I1091" i="29" s="1"/>
  <c r="N1091" i="29"/>
  <c r="O1091" i="29" s="1"/>
  <c r="E1101" i="29"/>
  <c r="B1101" i="29"/>
  <c r="S1111" i="29"/>
  <c r="S1122" i="29"/>
  <c r="E1112" i="29"/>
  <c r="B1112" i="29"/>
  <c r="S1107" i="29"/>
  <c r="E1097" i="29"/>
  <c r="B1097" i="29"/>
  <c r="S1110" i="29"/>
  <c r="E1100" i="29"/>
  <c r="B1100" i="29"/>
  <c r="S1119" i="29"/>
  <c r="E1109" i="29"/>
  <c r="B1109" i="29"/>
  <c r="S1115" i="29"/>
  <c r="E1105" i="29"/>
  <c r="B1105" i="29"/>
  <c r="N1086" i="29"/>
  <c r="O1086" i="29" s="1"/>
  <c r="L1086" i="29"/>
  <c r="M1086" i="29" s="1"/>
  <c r="P1086" i="29"/>
  <c r="Q1086" i="29" s="1"/>
  <c r="H1086" i="29"/>
  <c r="I1086" i="29" s="1"/>
  <c r="H1103" i="29"/>
  <c r="I1103" i="29" s="1"/>
  <c r="P1103" i="29"/>
  <c r="Q1103" i="29" s="1"/>
  <c r="L1103" i="29"/>
  <c r="M1103" i="29" s="1"/>
  <c r="N1103" i="29"/>
  <c r="O1103" i="29" s="1"/>
  <c r="S1118" i="29"/>
  <c r="E1108" i="29"/>
  <c r="B1108" i="29"/>
  <c r="S1123" i="29"/>
  <c r="B1113" i="29"/>
  <c r="E1113" i="29"/>
  <c r="N1102" i="29"/>
  <c r="O1102" i="29" s="1"/>
  <c r="P1102" i="29"/>
  <c r="Q1102" i="29" s="1"/>
  <c r="L1102" i="29"/>
  <c r="M1102" i="29" s="1"/>
  <c r="H1102" i="29"/>
  <c r="I1102" i="29" s="1"/>
  <c r="H1087" i="29"/>
  <c r="I1087" i="29" s="1"/>
  <c r="P1087" i="29"/>
  <c r="Q1087" i="29" s="1"/>
  <c r="L1087" i="29"/>
  <c r="M1087" i="29" s="1"/>
  <c r="N1087" i="29"/>
  <c r="O1087" i="29" s="1"/>
  <c r="H1094" i="29"/>
  <c r="I1094" i="29" s="1"/>
  <c r="P1094" i="29"/>
  <c r="Q1094" i="29" s="1"/>
  <c r="N1094" i="29"/>
  <c r="O1094" i="29" s="1"/>
  <c r="L1094" i="29"/>
  <c r="M1094" i="29" s="1"/>
  <c r="P1098" i="29"/>
  <c r="Q1098" i="29" s="1"/>
  <c r="H1098" i="29"/>
  <c r="I1098" i="29" s="1"/>
  <c r="L1098" i="29"/>
  <c r="M1098" i="29" s="1"/>
  <c r="N1098" i="29"/>
  <c r="O1098" i="29" s="1"/>
  <c r="L1090" i="29"/>
  <c r="M1090" i="29" s="1"/>
  <c r="N1090" i="29"/>
  <c r="O1090" i="29" s="1"/>
  <c r="H1090" i="29"/>
  <c r="I1090" i="29" s="1"/>
  <c r="P1090" i="29"/>
  <c r="Q1090" i="29" s="1"/>
  <c r="N1099" i="29"/>
  <c r="O1099" i="29" s="1"/>
  <c r="H1099" i="29"/>
  <c r="I1099" i="29" s="1"/>
  <c r="P1099" i="29"/>
  <c r="Q1099" i="29" s="1"/>
  <c r="L1099" i="29"/>
  <c r="M1099" i="29" s="1"/>
  <c r="S1114" i="29"/>
  <c r="E1104" i="29"/>
  <c r="B1104" i="29"/>
  <c r="N1095" i="29"/>
  <c r="O1095" i="29" s="1"/>
  <c r="L1095" i="29"/>
  <c r="M1095" i="29" s="1"/>
  <c r="H1095" i="29"/>
  <c r="I1095" i="29" s="1"/>
  <c r="P1095" i="29"/>
  <c r="Q1095" i="29" s="1"/>
  <c r="S1106" i="29"/>
  <c r="E1096" i="29"/>
  <c r="B1096" i="29"/>
  <c r="F1140" i="30"/>
  <c r="C1140" i="30"/>
  <c r="F1128" i="30"/>
  <c r="C1128" i="30"/>
  <c r="F1139" i="30"/>
  <c r="C1139" i="30"/>
  <c r="F1131" i="30"/>
  <c r="C1131" i="30"/>
  <c r="B1150" i="30"/>
  <c r="B1146" i="30"/>
  <c r="B1154" i="30"/>
  <c r="B1138" i="30"/>
  <c r="B1149" i="30"/>
  <c r="B1141" i="30"/>
  <c r="F1136" i="30"/>
  <c r="C1136" i="30"/>
  <c r="F1135" i="30"/>
  <c r="C1135" i="30"/>
  <c r="F1137" i="30"/>
  <c r="C1137" i="30"/>
  <c r="C1132" i="30"/>
  <c r="F1132" i="30"/>
  <c r="F1144" i="30"/>
  <c r="C1144" i="30"/>
  <c r="F1143" i="30"/>
  <c r="C1143" i="30"/>
  <c r="B1145" i="30"/>
  <c r="B1153" i="30"/>
  <c r="B1147" i="30"/>
  <c r="B1142" i="30"/>
  <c r="AE454" i="28" l="1"/>
  <c r="W3848" i="30"/>
  <c r="O1153" i="30"/>
  <c r="H1153" i="30"/>
  <c r="G1153" i="30"/>
  <c r="V1138" i="30"/>
  <c r="O1138" i="30"/>
  <c r="H1138" i="30"/>
  <c r="G1138" i="30"/>
  <c r="V1145" i="30"/>
  <c r="O1145" i="30"/>
  <c r="H1145" i="30"/>
  <c r="G1145" i="30"/>
  <c r="O1154" i="30"/>
  <c r="H1154" i="30"/>
  <c r="G1154" i="30"/>
  <c r="V1142" i="30"/>
  <c r="O1142" i="30"/>
  <c r="H1142" i="30"/>
  <c r="G1142" i="30"/>
  <c r="V1141" i="30"/>
  <c r="O1141" i="30"/>
  <c r="H1141" i="30"/>
  <c r="G1141" i="30"/>
  <c r="V1146" i="30"/>
  <c r="O1146" i="30"/>
  <c r="H1146" i="30"/>
  <c r="G1146" i="30"/>
  <c r="V1147" i="30"/>
  <c r="O1147" i="30"/>
  <c r="G1147" i="30"/>
  <c r="H1147" i="30"/>
  <c r="H1149" i="30"/>
  <c r="G1149" i="30"/>
  <c r="O1149" i="30"/>
  <c r="H1150" i="30"/>
  <c r="O1150" i="30"/>
  <c r="G1150" i="30"/>
  <c r="V1154" i="30"/>
  <c r="N1154" i="30"/>
  <c r="V1149" i="30"/>
  <c r="N1149" i="30"/>
  <c r="V1150" i="30"/>
  <c r="N1150" i="30"/>
  <c r="V1153" i="30"/>
  <c r="N1153" i="30"/>
  <c r="J1096" i="29"/>
  <c r="K1096" i="29" s="1"/>
  <c r="R1096" i="29"/>
  <c r="J1104" i="29"/>
  <c r="K1104" i="29" s="1"/>
  <c r="R1104" i="29"/>
  <c r="J1108" i="29"/>
  <c r="R1108" i="29"/>
  <c r="J1109" i="29"/>
  <c r="K1109" i="29" s="1"/>
  <c r="R1109" i="29"/>
  <c r="J1105" i="29"/>
  <c r="K1105" i="29" s="1"/>
  <c r="R1105" i="29"/>
  <c r="J1112" i="29"/>
  <c r="K1112" i="29" s="1"/>
  <c r="R1112" i="29"/>
  <c r="J1101" i="29"/>
  <c r="K1101" i="29" s="1"/>
  <c r="R1101" i="29"/>
  <c r="J1113" i="29"/>
  <c r="K1113" i="29" s="1"/>
  <c r="R1113" i="29"/>
  <c r="J1097" i="29"/>
  <c r="K1097" i="29" s="1"/>
  <c r="R1097" i="29"/>
  <c r="J1100" i="29"/>
  <c r="K1100" i="29" s="1"/>
  <c r="R1100" i="29"/>
  <c r="R1138" i="30"/>
  <c r="N1138" i="30"/>
  <c r="R1146" i="30"/>
  <c r="N1146" i="30"/>
  <c r="R1153" i="30"/>
  <c r="R1141" i="30"/>
  <c r="N1141" i="30"/>
  <c r="R1142" i="30"/>
  <c r="N1142" i="30"/>
  <c r="R1145" i="30"/>
  <c r="N1145" i="30"/>
  <c r="R1149" i="30"/>
  <c r="R1154" i="30"/>
  <c r="R1150" i="30"/>
  <c r="R1147" i="30"/>
  <c r="N1147" i="30"/>
  <c r="S1121" i="29"/>
  <c r="E1111" i="29"/>
  <c r="B1111" i="29"/>
  <c r="P1101" i="29"/>
  <c r="Q1101" i="29" s="1"/>
  <c r="H1101" i="29"/>
  <c r="I1101" i="29" s="1"/>
  <c r="L1101" i="29"/>
  <c r="M1101" i="29" s="1"/>
  <c r="N1101" i="29"/>
  <c r="O1101" i="29" s="1"/>
  <c r="N1104" i="29"/>
  <c r="O1104" i="29" s="1"/>
  <c r="L1104" i="29"/>
  <c r="M1104" i="29" s="1"/>
  <c r="H1104" i="29"/>
  <c r="I1104" i="29" s="1"/>
  <c r="P1104" i="29"/>
  <c r="Q1104" i="29" s="1"/>
  <c r="H1096" i="29"/>
  <c r="I1096" i="29" s="1"/>
  <c r="P1096" i="29"/>
  <c r="Q1096" i="29" s="1"/>
  <c r="N1096" i="29"/>
  <c r="O1096" i="29" s="1"/>
  <c r="L1096" i="29"/>
  <c r="M1096" i="29" s="1"/>
  <c r="L1105" i="29"/>
  <c r="M1105" i="29" s="1"/>
  <c r="N1105" i="29"/>
  <c r="O1105" i="29" s="1"/>
  <c r="H1105" i="29"/>
  <c r="I1105" i="29" s="1"/>
  <c r="P1105" i="29"/>
  <c r="Q1105" i="29" s="1"/>
  <c r="L1109" i="29"/>
  <c r="M1109" i="29" s="1"/>
  <c r="H1109" i="29"/>
  <c r="I1109" i="29" s="1"/>
  <c r="P1109" i="29"/>
  <c r="Q1109" i="29" s="1"/>
  <c r="N1109" i="29"/>
  <c r="O1109" i="29" s="1"/>
  <c r="S1117" i="29"/>
  <c r="E1107" i="29"/>
  <c r="B1107" i="29"/>
  <c r="S1124" i="29"/>
  <c r="E1114" i="29"/>
  <c r="B1114" i="29"/>
  <c r="H1113" i="29"/>
  <c r="I1113" i="29" s="1"/>
  <c r="P1113" i="29"/>
  <c r="Q1113" i="29" s="1"/>
  <c r="N1113" i="29"/>
  <c r="O1113" i="29" s="1"/>
  <c r="L1113" i="29"/>
  <c r="M1113" i="29" s="1"/>
  <c r="S1128" i="29"/>
  <c r="E1118" i="29"/>
  <c r="B1118" i="29"/>
  <c r="S1120" i="29"/>
  <c r="E1110" i="29"/>
  <c r="B1110" i="29"/>
  <c r="H1112" i="29"/>
  <c r="I1112" i="29" s="1"/>
  <c r="P1112" i="29"/>
  <c r="Q1112" i="29" s="1"/>
  <c r="N1112" i="29"/>
  <c r="O1112" i="29" s="1"/>
  <c r="L1112" i="29"/>
  <c r="M1112" i="29" s="1"/>
  <c r="S1116" i="29"/>
  <c r="E1106" i="29"/>
  <c r="B1106" i="29"/>
  <c r="S1133" i="29"/>
  <c r="E1123" i="29"/>
  <c r="B1123" i="29"/>
  <c r="S1125" i="29"/>
  <c r="E1115" i="29"/>
  <c r="B1115" i="29"/>
  <c r="S1129" i="29"/>
  <c r="E1119" i="29"/>
  <c r="B1119" i="29"/>
  <c r="H1097" i="29"/>
  <c r="I1097" i="29" s="1"/>
  <c r="P1097" i="29"/>
  <c r="Q1097" i="29" s="1"/>
  <c r="L1097" i="29"/>
  <c r="M1097" i="29" s="1"/>
  <c r="N1097" i="29"/>
  <c r="O1097" i="29" s="1"/>
  <c r="L1108" i="29"/>
  <c r="M1108" i="29" s="1"/>
  <c r="K1108" i="29"/>
  <c r="H1108" i="29"/>
  <c r="I1108" i="29" s="1"/>
  <c r="P1108" i="29"/>
  <c r="Q1108" i="29" s="1"/>
  <c r="N1108" i="29"/>
  <c r="O1108" i="29" s="1"/>
  <c r="P1100" i="29"/>
  <c r="Q1100" i="29" s="1"/>
  <c r="N1100" i="29"/>
  <c r="O1100" i="29" s="1"/>
  <c r="L1100" i="29"/>
  <c r="M1100" i="29" s="1"/>
  <c r="H1100" i="29"/>
  <c r="I1100" i="29" s="1"/>
  <c r="S1132" i="29"/>
  <c r="E1122" i="29"/>
  <c r="B1122" i="29"/>
  <c r="C1138" i="30"/>
  <c r="F1138" i="30"/>
  <c r="C1141" i="30"/>
  <c r="F1141" i="30"/>
  <c r="B1152" i="30"/>
  <c r="B1163" i="30"/>
  <c r="B1151" i="30"/>
  <c r="B1148" i="30"/>
  <c r="B1156" i="30"/>
  <c r="F1142" i="30"/>
  <c r="C1142" i="30"/>
  <c r="C1146" i="30"/>
  <c r="F1146" i="30"/>
  <c r="F1145" i="30"/>
  <c r="C1145" i="30"/>
  <c r="F1149" i="30"/>
  <c r="C1149" i="30"/>
  <c r="F1150" i="30"/>
  <c r="C1150" i="30"/>
  <c r="F1153" i="30"/>
  <c r="C1153" i="30"/>
  <c r="F1147" i="30"/>
  <c r="C1147" i="30"/>
  <c r="C1154" i="30"/>
  <c r="F1154" i="30"/>
  <c r="B1157" i="30"/>
  <c r="B1155" i="30"/>
  <c r="B1159" i="30"/>
  <c r="B1164" i="30"/>
  <c r="B1160" i="30"/>
  <c r="AE455" i="28" l="1"/>
  <c r="W3858" i="30"/>
  <c r="O1159" i="30"/>
  <c r="H1159" i="30"/>
  <c r="G1159" i="30"/>
  <c r="O1148" i="30"/>
  <c r="G1148" i="30"/>
  <c r="H1148" i="30"/>
  <c r="O1160" i="30"/>
  <c r="G1160" i="30"/>
  <c r="H1160" i="30"/>
  <c r="O1157" i="30"/>
  <c r="H1157" i="30"/>
  <c r="G1157" i="30"/>
  <c r="V1163" i="30"/>
  <c r="O1163" i="30"/>
  <c r="H1163" i="30"/>
  <c r="G1163" i="30"/>
  <c r="O1155" i="30"/>
  <c r="H1155" i="30"/>
  <c r="G1155" i="30"/>
  <c r="O1151" i="30"/>
  <c r="H1151" i="30"/>
  <c r="G1151" i="30"/>
  <c r="V1164" i="30"/>
  <c r="O1164" i="30"/>
  <c r="G1164" i="30"/>
  <c r="H1164" i="30"/>
  <c r="O1156" i="30"/>
  <c r="G1156" i="30"/>
  <c r="H1156" i="30"/>
  <c r="O1152" i="30"/>
  <c r="G1152" i="30"/>
  <c r="H1152" i="30"/>
  <c r="V1151" i="30"/>
  <c r="N1151" i="30"/>
  <c r="V1160" i="30"/>
  <c r="N1160" i="30"/>
  <c r="V1155" i="30"/>
  <c r="N1155" i="30"/>
  <c r="V1157" i="30"/>
  <c r="N1157" i="30"/>
  <c r="V1156" i="30"/>
  <c r="N1156" i="30"/>
  <c r="V1152" i="30"/>
  <c r="N1152" i="30"/>
  <c r="V1159" i="30"/>
  <c r="N1159" i="30"/>
  <c r="V1148" i="30"/>
  <c r="N1148" i="30"/>
  <c r="J1106" i="29"/>
  <c r="K1106" i="29" s="1"/>
  <c r="R1106" i="29"/>
  <c r="J1122" i="29"/>
  <c r="R1122" i="29"/>
  <c r="J1123" i="29"/>
  <c r="K1123" i="29" s="1"/>
  <c r="R1123" i="29"/>
  <c r="J1107" i="29"/>
  <c r="R1107" i="29"/>
  <c r="J1111" i="29"/>
  <c r="K1111" i="29" s="1"/>
  <c r="R1111" i="29"/>
  <c r="J1115" i="29"/>
  <c r="K1115" i="29" s="1"/>
  <c r="R1115" i="29"/>
  <c r="J1119" i="29"/>
  <c r="K1119" i="29" s="1"/>
  <c r="R1119" i="29"/>
  <c r="J1118" i="29"/>
  <c r="K1118" i="29" s="1"/>
  <c r="R1118" i="29"/>
  <c r="J1114" i="29"/>
  <c r="K1114" i="29" s="1"/>
  <c r="R1114" i="29"/>
  <c r="J1110" i="29"/>
  <c r="K1110" i="29" s="1"/>
  <c r="R1110" i="29"/>
  <c r="R1157" i="30"/>
  <c r="R1148" i="30"/>
  <c r="R1163" i="30"/>
  <c r="R1159" i="30"/>
  <c r="R1160" i="30"/>
  <c r="R1155" i="30"/>
  <c r="R1156" i="30"/>
  <c r="R1151" i="30"/>
  <c r="R1152" i="30"/>
  <c r="R1164" i="30"/>
  <c r="N1111" i="29"/>
  <c r="O1111" i="29" s="1"/>
  <c r="P1111" i="29"/>
  <c r="Q1111" i="29" s="1"/>
  <c r="L1111" i="29"/>
  <c r="M1111" i="29" s="1"/>
  <c r="H1111" i="29"/>
  <c r="I1111" i="29" s="1"/>
  <c r="S1131" i="29"/>
  <c r="E1121" i="29"/>
  <c r="B1121" i="29"/>
  <c r="N1115" i="29"/>
  <c r="O1115" i="29" s="1"/>
  <c r="H1115" i="29"/>
  <c r="I1115" i="29" s="1"/>
  <c r="P1115" i="29"/>
  <c r="Q1115" i="29" s="1"/>
  <c r="L1115" i="29"/>
  <c r="M1115" i="29" s="1"/>
  <c r="S1126" i="29"/>
  <c r="E1116" i="29"/>
  <c r="B1116" i="29"/>
  <c r="S1130" i="29"/>
  <c r="E1120" i="29"/>
  <c r="B1120" i="29"/>
  <c r="H1119" i="29"/>
  <c r="I1119" i="29" s="1"/>
  <c r="P1119" i="29"/>
  <c r="Q1119" i="29" s="1"/>
  <c r="L1119" i="29"/>
  <c r="M1119" i="29" s="1"/>
  <c r="N1119" i="29"/>
  <c r="O1119" i="29" s="1"/>
  <c r="S1143" i="29"/>
  <c r="E1133" i="29"/>
  <c r="B1133" i="29"/>
  <c r="N1118" i="29"/>
  <c r="O1118" i="29" s="1"/>
  <c r="L1118" i="29"/>
  <c r="M1118" i="29" s="1"/>
  <c r="P1118" i="29"/>
  <c r="Q1118" i="29" s="1"/>
  <c r="H1118" i="29"/>
  <c r="I1118" i="29" s="1"/>
  <c r="P1114" i="29"/>
  <c r="Q1114" i="29" s="1"/>
  <c r="N1114" i="29"/>
  <c r="O1114" i="29" s="1"/>
  <c r="H1114" i="29"/>
  <c r="I1114" i="29" s="1"/>
  <c r="L1114" i="29"/>
  <c r="M1114" i="29" s="1"/>
  <c r="P1107" i="29"/>
  <c r="Q1107" i="29" s="1"/>
  <c r="L1107" i="29"/>
  <c r="M1107" i="29" s="1"/>
  <c r="N1107" i="29"/>
  <c r="O1107" i="29" s="1"/>
  <c r="H1107" i="29"/>
  <c r="I1107" i="29" s="1"/>
  <c r="K1107" i="29"/>
  <c r="S1135" i="29"/>
  <c r="E1125" i="29"/>
  <c r="B1125" i="29"/>
  <c r="L1106" i="29"/>
  <c r="M1106" i="29" s="1"/>
  <c r="H1106" i="29"/>
  <c r="I1106" i="29" s="1"/>
  <c r="N1106" i="29"/>
  <c r="O1106" i="29" s="1"/>
  <c r="P1106" i="29"/>
  <c r="Q1106" i="29" s="1"/>
  <c r="H1110" i="29"/>
  <c r="I1110" i="29" s="1"/>
  <c r="L1110" i="29"/>
  <c r="M1110" i="29" s="1"/>
  <c r="P1110" i="29"/>
  <c r="Q1110" i="29" s="1"/>
  <c r="N1110" i="29"/>
  <c r="O1110" i="29" s="1"/>
  <c r="L1122" i="29"/>
  <c r="M1122" i="29" s="1"/>
  <c r="N1122" i="29"/>
  <c r="O1122" i="29" s="1"/>
  <c r="K1122" i="29"/>
  <c r="H1122" i="29"/>
  <c r="I1122" i="29" s="1"/>
  <c r="P1122" i="29"/>
  <c r="Q1122" i="29" s="1"/>
  <c r="S1142" i="29"/>
  <c r="E1132" i="29"/>
  <c r="B1132" i="29"/>
  <c r="S1139" i="29"/>
  <c r="E1129" i="29"/>
  <c r="B1129" i="29"/>
  <c r="P1123" i="29"/>
  <c r="Q1123" i="29" s="1"/>
  <c r="L1123" i="29"/>
  <c r="M1123" i="29" s="1"/>
  <c r="N1123" i="29"/>
  <c r="O1123" i="29" s="1"/>
  <c r="H1123" i="29"/>
  <c r="I1123" i="29" s="1"/>
  <c r="S1138" i="29"/>
  <c r="E1128" i="29"/>
  <c r="B1128" i="29"/>
  <c r="S1134" i="29"/>
  <c r="E1124" i="29"/>
  <c r="B1124" i="29"/>
  <c r="S1127" i="29"/>
  <c r="E1117" i="29"/>
  <c r="B1117" i="29"/>
  <c r="F1159" i="30"/>
  <c r="C1159" i="30"/>
  <c r="C1148" i="30"/>
  <c r="F1148" i="30"/>
  <c r="F1163" i="30"/>
  <c r="C1163" i="30"/>
  <c r="C1157" i="30"/>
  <c r="F1157" i="30"/>
  <c r="B1169" i="30"/>
  <c r="B1167" i="30"/>
  <c r="B1158" i="30"/>
  <c r="B1173" i="30"/>
  <c r="F1164" i="30"/>
  <c r="C1164" i="30"/>
  <c r="F1156" i="30"/>
  <c r="C1156" i="30"/>
  <c r="F1151" i="30"/>
  <c r="C1151" i="30"/>
  <c r="F1152" i="30"/>
  <c r="C1152" i="30"/>
  <c r="C1160" i="30"/>
  <c r="F1160" i="30"/>
  <c r="B1170" i="30"/>
  <c r="F1155" i="30"/>
  <c r="C1155" i="30"/>
  <c r="B1174" i="30"/>
  <c r="B1165" i="30"/>
  <c r="B1166" i="30"/>
  <c r="B1161" i="30"/>
  <c r="B1162" i="30"/>
  <c r="AE456" i="28" l="1"/>
  <c r="W3868" i="30"/>
  <c r="V1165" i="30"/>
  <c r="H1165" i="30"/>
  <c r="O1165" i="30"/>
  <c r="G1165" i="30"/>
  <c r="V1170" i="30"/>
  <c r="O1170" i="30"/>
  <c r="H1170" i="30"/>
  <c r="G1170" i="30"/>
  <c r="O1158" i="30"/>
  <c r="H1158" i="30"/>
  <c r="G1158" i="30"/>
  <c r="V1162" i="30"/>
  <c r="O1162" i="30"/>
  <c r="H1162" i="30"/>
  <c r="G1162" i="30"/>
  <c r="V1167" i="30"/>
  <c r="O1167" i="30"/>
  <c r="H1167" i="30"/>
  <c r="G1167" i="30"/>
  <c r="V1174" i="30"/>
  <c r="O1174" i="30"/>
  <c r="H1174" i="30"/>
  <c r="G1174" i="30"/>
  <c r="V1161" i="30"/>
  <c r="O1161" i="30"/>
  <c r="H1161" i="30"/>
  <c r="G1161" i="30"/>
  <c r="V1169" i="30"/>
  <c r="O1169" i="30"/>
  <c r="H1169" i="30"/>
  <c r="G1169" i="30"/>
  <c r="V1166" i="30"/>
  <c r="H1166" i="30"/>
  <c r="O1166" i="30"/>
  <c r="G1166" i="30"/>
  <c r="V1173" i="30"/>
  <c r="O1173" i="30"/>
  <c r="H1173" i="30"/>
  <c r="G1173" i="30"/>
  <c r="V1158" i="30"/>
  <c r="N1158" i="30"/>
  <c r="J1117" i="29"/>
  <c r="K1117" i="29" s="1"/>
  <c r="R1117" i="29"/>
  <c r="J1116" i="29"/>
  <c r="K1116" i="29" s="1"/>
  <c r="R1116" i="29"/>
  <c r="J1121" i="29"/>
  <c r="K1121" i="29" s="1"/>
  <c r="R1121" i="29"/>
  <c r="J1133" i="29"/>
  <c r="K1133" i="29" s="1"/>
  <c r="R1133" i="29"/>
  <c r="J1120" i="29"/>
  <c r="K1120" i="29" s="1"/>
  <c r="R1120" i="29"/>
  <c r="J1132" i="29"/>
  <c r="K1132" i="29" s="1"/>
  <c r="R1132" i="29"/>
  <c r="J1128" i="29"/>
  <c r="K1128" i="29" s="1"/>
  <c r="R1128" i="29"/>
  <c r="J1129" i="29"/>
  <c r="K1129" i="29" s="1"/>
  <c r="R1129" i="29"/>
  <c r="J1124" i="29"/>
  <c r="K1124" i="29" s="1"/>
  <c r="R1124" i="29"/>
  <c r="J1125" i="29"/>
  <c r="K1125" i="29" s="1"/>
  <c r="R1125" i="29"/>
  <c r="R1170" i="30"/>
  <c r="N1170" i="30"/>
  <c r="R1162" i="30"/>
  <c r="R1174" i="30"/>
  <c r="N1174" i="30"/>
  <c r="R1173" i="30"/>
  <c r="N1173" i="30"/>
  <c r="R1161" i="30"/>
  <c r="R1158" i="30"/>
  <c r="R1169" i="30"/>
  <c r="N1169" i="30"/>
  <c r="R1166" i="30"/>
  <c r="R1167" i="30"/>
  <c r="R1165" i="30"/>
  <c r="N1121" i="29"/>
  <c r="O1121" i="29" s="1"/>
  <c r="L1121" i="29"/>
  <c r="M1121" i="29" s="1"/>
  <c r="P1121" i="29"/>
  <c r="Q1121" i="29" s="1"/>
  <c r="H1121" i="29"/>
  <c r="I1121" i="29" s="1"/>
  <c r="S1141" i="29"/>
  <c r="B1131" i="29"/>
  <c r="E1131" i="29"/>
  <c r="L1124" i="29"/>
  <c r="M1124" i="29" s="1"/>
  <c r="H1124" i="29"/>
  <c r="I1124" i="29" s="1"/>
  <c r="P1124" i="29"/>
  <c r="Q1124" i="29" s="1"/>
  <c r="N1124" i="29"/>
  <c r="O1124" i="29" s="1"/>
  <c r="S1149" i="29"/>
  <c r="E1139" i="29"/>
  <c r="B1139" i="29"/>
  <c r="P1116" i="29"/>
  <c r="Q1116" i="29" s="1"/>
  <c r="N1116" i="29"/>
  <c r="O1116" i="29" s="1"/>
  <c r="L1116" i="29"/>
  <c r="M1116" i="29" s="1"/>
  <c r="H1116" i="29"/>
  <c r="I1116" i="29" s="1"/>
  <c r="P1117" i="29"/>
  <c r="Q1117" i="29" s="1"/>
  <c r="N1117" i="29"/>
  <c r="O1117" i="29" s="1"/>
  <c r="L1117" i="29"/>
  <c r="M1117" i="29" s="1"/>
  <c r="H1117" i="29"/>
  <c r="I1117" i="29" s="1"/>
  <c r="P1132" i="29"/>
  <c r="Q1132" i="29" s="1"/>
  <c r="N1132" i="29"/>
  <c r="O1132" i="29" s="1"/>
  <c r="L1132" i="29"/>
  <c r="M1132" i="29" s="1"/>
  <c r="H1132" i="29"/>
  <c r="I1132" i="29" s="1"/>
  <c r="S1144" i="29"/>
  <c r="E1134" i="29"/>
  <c r="B1134" i="29"/>
  <c r="S1145" i="29"/>
  <c r="E1135" i="29"/>
  <c r="B1135" i="29"/>
  <c r="P1133" i="29"/>
  <c r="Q1133" i="29" s="1"/>
  <c r="N1133" i="29"/>
  <c r="O1133" i="29" s="1"/>
  <c r="L1133" i="29"/>
  <c r="M1133" i="29" s="1"/>
  <c r="H1133" i="29"/>
  <c r="I1133" i="29" s="1"/>
  <c r="N1120" i="29"/>
  <c r="O1120" i="29" s="1"/>
  <c r="L1120" i="29"/>
  <c r="M1120" i="29" s="1"/>
  <c r="H1120" i="29"/>
  <c r="I1120" i="29" s="1"/>
  <c r="P1120" i="29"/>
  <c r="Q1120" i="29" s="1"/>
  <c r="S1148" i="29"/>
  <c r="E1138" i="29"/>
  <c r="B1138" i="29"/>
  <c r="S1137" i="29"/>
  <c r="E1127" i="29"/>
  <c r="B1127" i="29"/>
  <c r="H1128" i="29"/>
  <c r="I1128" i="29" s="1"/>
  <c r="P1128" i="29"/>
  <c r="Q1128" i="29" s="1"/>
  <c r="N1128" i="29"/>
  <c r="O1128" i="29" s="1"/>
  <c r="L1128" i="29"/>
  <c r="M1128" i="29" s="1"/>
  <c r="H1129" i="29"/>
  <c r="I1129" i="29" s="1"/>
  <c r="P1129" i="29"/>
  <c r="Q1129" i="29" s="1"/>
  <c r="N1129" i="29"/>
  <c r="O1129" i="29" s="1"/>
  <c r="L1129" i="29"/>
  <c r="M1129" i="29" s="1"/>
  <c r="S1152" i="29"/>
  <c r="E1142" i="29"/>
  <c r="B1142" i="29"/>
  <c r="S1136" i="29"/>
  <c r="E1126" i="29"/>
  <c r="B1126" i="29"/>
  <c r="L1125" i="29"/>
  <c r="M1125" i="29" s="1"/>
  <c r="H1125" i="29"/>
  <c r="I1125" i="29" s="1"/>
  <c r="P1125" i="29"/>
  <c r="Q1125" i="29" s="1"/>
  <c r="N1125" i="29"/>
  <c r="O1125" i="29" s="1"/>
  <c r="S1153" i="29"/>
  <c r="E1143" i="29"/>
  <c r="B1143" i="29"/>
  <c r="S1140" i="29"/>
  <c r="E1130" i="29"/>
  <c r="B1130" i="29"/>
  <c r="B1172" i="30"/>
  <c r="B1176" i="30"/>
  <c r="B1184" i="30"/>
  <c r="B1180" i="30"/>
  <c r="B1183" i="30"/>
  <c r="C1162" i="30"/>
  <c r="F1162" i="30"/>
  <c r="F1166" i="30"/>
  <c r="C1166" i="30"/>
  <c r="F1174" i="30"/>
  <c r="C1174" i="30"/>
  <c r="C1170" i="30"/>
  <c r="F1170" i="30"/>
  <c r="F1173" i="30"/>
  <c r="C1173" i="30"/>
  <c r="F1167" i="30"/>
  <c r="C1167" i="30"/>
  <c r="B1177" i="30"/>
  <c r="F1161" i="30"/>
  <c r="C1161" i="30"/>
  <c r="F1169" i="30"/>
  <c r="C1169" i="30"/>
  <c r="F1165" i="30"/>
  <c r="C1165" i="30"/>
  <c r="F1158" i="30"/>
  <c r="C1158" i="30"/>
  <c r="B1171" i="30"/>
  <c r="B1175" i="30"/>
  <c r="B1168" i="30"/>
  <c r="B1179" i="30"/>
  <c r="AE457" i="28" l="1"/>
  <c r="W3878" i="30"/>
  <c r="V1179" i="30"/>
  <c r="O1179" i="30"/>
  <c r="G1179" i="30"/>
  <c r="H1179" i="30"/>
  <c r="V1177" i="30"/>
  <c r="O1177" i="30"/>
  <c r="H1177" i="30"/>
  <c r="G1177" i="30"/>
  <c r="V1176" i="30"/>
  <c r="O1176" i="30"/>
  <c r="G1176" i="30"/>
  <c r="H1176" i="30"/>
  <c r="V1183" i="30"/>
  <c r="O1183" i="30"/>
  <c r="H1183" i="30"/>
  <c r="G1183" i="30"/>
  <c r="V1172" i="30"/>
  <c r="O1172" i="30"/>
  <c r="G1172" i="30"/>
  <c r="H1172" i="30"/>
  <c r="V1171" i="30"/>
  <c r="O1171" i="30"/>
  <c r="H1171" i="30"/>
  <c r="G1171" i="30"/>
  <c r="V1184" i="30"/>
  <c r="O1184" i="30"/>
  <c r="G1184" i="30"/>
  <c r="H1184" i="30"/>
  <c r="V1168" i="30"/>
  <c r="O1168" i="30"/>
  <c r="G1168" i="30"/>
  <c r="H1168" i="30"/>
  <c r="V1175" i="30"/>
  <c r="O1175" i="30"/>
  <c r="H1175" i="30"/>
  <c r="G1175" i="30"/>
  <c r="V1180" i="30"/>
  <c r="O1180" i="30"/>
  <c r="G1180" i="30"/>
  <c r="H1180" i="30"/>
  <c r="J1127" i="29"/>
  <c r="K1127" i="29" s="1"/>
  <c r="R1127" i="29"/>
  <c r="J1135" i="29"/>
  <c r="K1135" i="29" s="1"/>
  <c r="R1135" i="29"/>
  <c r="J1130" i="29"/>
  <c r="K1130" i="29" s="1"/>
  <c r="R1130" i="29"/>
  <c r="J1139" i="29"/>
  <c r="K1139" i="29" s="1"/>
  <c r="R1139" i="29"/>
  <c r="J1131" i="29"/>
  <c r="K1131" i="29" s="1"/>
  <c r="R1131" i="29"/>
  <c r="J1142" i="29"/>
  <c r="K1142" i="29" s="1"/>
  <c r="R1142" i="29"/>
  <c r="J1138" i="29"/>
  <c r="K1138" i="29" s="1"/>
  <c r="R1138" i="29"/>
  <c r="J1134" i="29"/>
  <c r="K1134" i="29" s="1"/>
  <c r="R1134" i="29"/>
  <c r="J1143" i="29"/>
  <c r="K1143" i="29" s="1"/>
  <c r="R1143" i="29"/>
  <c r="J1126" i="29"/>
  <c r="K1126" i="29" s="1"/>
  <c r="R1126" i="29"/>
  <c r="R1180" i="30"/>
  <c r="N1180" i="30"/>
  <c r="R1179" i="30"/>
  <c r="N1179" i="30"/>
  <c r="R1176" i="30"/>
  <c r="N1176" i="30"/>
  <c r="R1171" i="30"/>
  <c r="N1171" i="30"/>
  <c r="R1183" i="30"/>
  <c r="N1183" i="30"/>
  <c r="R1184" i="30"/>
  <c r="N1184" i="30"/>
  <c r="R1172" i="30"/>
  <c r="N1172" i="30"/>
  <c r="R1175" i="30"/>
  <c r="N1175" i="30"/>
  <c r="R1177" i="30"/>
  <c r="N1177" i="30"/>
  <c r="R1168" i="30"/>
  <c r="N1168" i="30"/>
  <c r="N1131" i="29"/>
  <c r="O1131" i="29" s="1"/>
  <c r="L1131" i="29"/>
  <c r="M1131" i="29" s="1"/>
  <c r="P1131" i="29"/>
  <c r="Q1131" i="29" s="1"/>
  <c r="H1131" i="29"/>
  <c r="I1131" i="29" s="1"/>
  <c r="S1151" i="29"/>
  <c r="E1141" i="29"/>
  <c r="B1141" i="29"/>
  <c r="P1130" i="29"/>
  <c r="Q1130" i="29" s="1"/>
  <c r="H1130" i="29"/>
  <c r="I1130" i="29" s="1"/>
  <c r="N1130" i="29"/>
  <c r="O1130" i="29" s="1"/>
  <c r="L1130" i="29"/>
  <c r="M1130" i="29" s="1"/>
  <c r="S1146" i="29"/>
  <c r="E1136" i="29"/>
  <c r="B1136" i="29"/>
  <c r="S1155" i="29"/>
  <c r="E1145" i="29"/>
  <c r="B1145" i="29"/>
  <c r="S1154" i="29"/>
  <c r="E1144" i="29"/>
  <c r="B1144" i="29"/>
  <c r="P1139" i="29"/>
  <c r="Q1139" i="29" s="1"/>
  <c r="L1139" i="29"/>
  <c r="M1139" i="29" s="1"/>
  <c r="N1139" i="29"/>
  <c r="O1139" i="29" s="1"/>
  <c r="H1139" i="29"/>
  <c r="I1139" i="29" s="1"/>
  <c r="S1147" i="29"/>
  <c r="E1137" i="29"/>
  <c r="B1137" i="29"/>
  <c r="S1163" i="29"/>
  <c r="S1173" i="29" s="1"/>
  <c r="S1183" i="29" s="1"/>
  <c r="S1193" i="29" s="1"/>
  <c r="S1203" i="29" s="1"/>
  <c r="S1213" i="29" s="1"/>
  <c r="S1223" i="29" s="1"/>
  <c r="S1233" i="29" s="1"/>
  <c r="S1243" i="29" s="1"/>
  <c r="S1253" i="29" s="1"/>
  <c r="S1263" i="29" s="1"/>
  <c r="S1273" i="29" s="1"/>
  <c r="S1283" i="29" s="1"/>
  <c r="S1293" i="29" s="1"/>
  <c r="S1303" i="29" s="1"/>
  <c r="S1313" i="29" s="1"/>
  <c r="S1323" i="29" s="1"/>
  <c r="S1333" i="29" s="1"/>
  <c r="S1343" i="29" s="1"/>
  <c r="S1353" i="29" s="1"/>
  <c r="E1153" i="29"/>
  <c r="B1153" i="29"/>
  <c r="H1142" i="29"/>
  <c r="I1142" i="29" s="1"/>
  <c r="L1142" i="29"/>
  <c r="M1142" i="29" s="1"/>
  <c r="P1142" i="29"/>
  <c r="Q1142" i="29" s="1"/>
  <c r="N1142" i="29"/>
  <c r="O1142" i="29" s="1"/>
  <c r="L1138" i="29"/>
  <c r="M1138" i="29" s="1"/>
  <c r="H1138" i="29"/>
  <c r="I1138" i="29" s="1"/>
  <c r="N1138" i="29"/>
  <c r="O1138" i="29" s="1"/>
  <c r="P1138" i="29"/>
  <c r="Q1138" i="29" s="1"/>
  <c r="S1150" i="29"/>
  <c r="E1140" i="29"/>
  <c r="B1140" i="29"/>
  <c r="H1126" i="29"/>
  <c r="I1126" i="29" s="1"/>
  <c r="P1126" i="29"/>
  <c r="Q1126" i="29" s="1"/>
  <c r="L1126" i="29"/>
  <c r="M1126" i="29" s="1"/>
  <c r="N1126" i="29"/>
  <c r="O1126" i="29" s="1"/>
  <c r="N1127" i="29"/>
  <c r="O1127" i="29" s="1"/>
  <c r="L1127" i="29"/>
  <c r="M1127" i="29" s="1"/>
  <c r="H1127" i="29"/>
  <c r="I1127" i="29" s="1"/>
  <c r="P1127" i="29"/>
  <c r="Q1127" i="29" s="1"/>
  <c r="H1135" i="29"/>
  <c r="I1135" i="29" s="1"/>
  <c r="P1135" i="29"/>
  <c r="Q1135" i="29" s="1"/>
  <c r="L1135" i="29"/>
  <c r="M1135" i="29" s="1"/>
  <c r="N1135" i="29"/>
  <c r="O1135" i="29" s="1"/>
  <c r="N1134" i="29"/>
  <c r="O1134" i="29" s="1"/>
  <c r="P1134" i="29"/>
  <c r="Q1134" i="29" s="1"/>
  <c r="L1134" i="29"/>
  <c r="M1134" i="29" s="1"/>
  <c r="H1134" i="29"/>
  <c r="I1134" i="29" s="1"/>
  <c r="S1159" i="29"/>
  <c r="S1169" i="29" s="1"/>
  <c r="S1179" i="29" s="1"/>
  <c r="S1189" i="29" s="1"/>
  <c r="S1199" i="29" s="1"/>
  <c r="S1209" i="29" s="1"/>
  <c r="S1219" i="29" s="1"/>
  <c r="S1229" i="29" s="1"/>
  <c r="S1239" i="29" s="1"/>
  <c r="S1249" i="29" s="1"/>
  <c r="S1259" i="29" s="1"/>
  <c r="S1269" i="29" s="1"/>
  <c r="S1279" i="29" s="1"/>
  <c r="S1289" i="29" s="1"/>
  <c r="S1299" i="29" s="1"/>
  <c r="S1309" i="29" s="1"/>
  <c r="S1319" i="29" s="1"/>
  <c r="S1329" i="29" s="1"/>
  <c r="S1339" i="29" s="1"/>
  <c r="S1349" i="29" s="1"/>
  <c r="E1149" i="29"/>
  <c r="B1149" i="29"/>
  <c r="N1143" i="29"/>
  <c r="O1143" i="29" s="1"/>
  <c r="L1143" i="29"/>
  <c r="M1143" i="29" s="1"/>
  <c r="H1143" i="29"/>
  <c r="I1143" i="29" s="1"/>
  <c r="P1143" i="29"/>
  <c r="Q1143" i="29" s="1"/>
  <c r="S1162" i="29"/>
  <c r="S1172" i="29" s="1"/>
  <c r="S1182" i="29" s="1"/>
  <c r="S1192" i="29" s="1"/>
  <c r="S1202" i="29" s="1"/>
  <c r="S1212" i="29" s="1"/>
  <c r="S1222" i="29" s="1"/>
  <c r="S1232" i="29" s="1"/>
  <c r="S1242" i="29" s="1"/>
  <c r="S1252" i="29" s="1"/>
  <c r="S1262" i="29" s="1"/>
  <c r="S1272" i="29" s="1"/>
  <c r="S1282" i="29" s="1"/>
  <c r="S1292" i="29" s="1"/>
  <c r="S1302" i="29" s="1"/>
  <c r="S1312" i="29" s="1"/>
  <c r="S1322" i="29" s="1"/>
  <c r="S1332" i="29" s="1"/>
  <c r="S1342" i="29" s="1"/>
  <c r="S1352" i="29" s="1"/>
  <c r="E1152" i="29"/>
  <c r="B1152" i="29"/>
  <c r="S1158" i="29"/>
  <c r="S1168" i="29" s="1"/>
  <c r="S1178" i="29" s="1"/>
  <c r="S1188" i="29" s="1"/>
  <c r="S1198" i="29" s="1"/>
  <c r="S1208" i="29" s="1"/>
  <c r="S1218" i="29" s="1"/>
  <c r="S1228" i="29" s="1"/>
  <c r="S1238" i="29" s="1"/>
  <c r="S1248" i="29" s="1"/>
  <c r="S1258" i="29" s="1"/>
  <c r="S1268" i="29" s="1"/>
  <c r="S1278" i="29" s="1"/>
  <c r="S1288" i="29" s="1"/>
  <c r="S1298" i="29" s="1"/>
  <c r="S1308" i="29" s="1"/>
  <c r="S1318" i="29" s="1"/>
  <c r="S1328" i="29" s="1"/>
  <c r="S1338" i="29" s="1"/>
  <c r="S1348" i="29" s="1"/>
  <c r="E1148" i="29"/>
  <c r="B1148" i="29"/>
  <c r="F1177" i="30"/>
  <c r="C1177" i="30"/>
  <c r="F1180" i="30"/>
  <c r="C1180" i="30"/>
  <c r="C1176" i="30"/>
  <c r="F1176" i="30"/>
  <c r="B1187" i="30"/>
  <c r="B1190" i="30"/>
  <c r="B1186" i="30"/>
  <c r="F1179" i="30"/>
  <c r="C1179" i="30"/>
  <c r="F1171" i="30"/>
  <c r="C1171" i="30"/>
  <c r="F1183" i="30"/>
  <c r="C1183" i="30"/>
  <c r="F1184" i="30"/>
  <c r="C1184" i="30"/>
  <c r="F1172" i="30"/>
  <c r="C1172" i="30"/>
  <c r="F1175" i="30"/>
  <c r="C1175" i="30"/>
  <c r="B1189" i="30"/>
  <c r="B1185" i="30"/>
  <c r="F1168" i="30"/>
  <c r="C1168" i="30"/>
  <c r="B1178" i="30"/>
  <c r="B1181" i="30"/>
  <c r="B1193" i="30"/>
  <c r="B1194" i="30"/>
  <c r="B1182" i="30"/>
  <c r="AE458" i="28" l="1"/>
  <c r="S1359" i="29"/>
  <c r="E1349" i="29"/>
  <c r="B1349" i="29"/>
  <c r="S1362" i="29"/>
  <c r="E1352" i="29"/>
  <c r="B1352" i="29"/>
  <c r="S1358" i="29"/>
  <c r="E1348" i="29"/>
  <c r="B1348" i="29"/>
  <c r="S1363" i="29"/>
  <c r="E1353" i="29"/>
  <c r="B1353" i="29"/>
  <c r="W3888" i="30"/>
  <c r="V1182" i="30"/>
  <c r="H1182" i="30"/>
  <c r="O1182" i="30"/>
  <c r="G1182" i="30"/>
  <c r="V1178" i="30"/>
  <c r="O1178" i="30"/>
  <c r="H1178" i="30"/>
  <c r="G1178" i="30"/>
  <c r="V1189" i="30"/>
  <c r="O1189" i="30"/>
  <c r="H1189" i="30"/>
  <c r="G1189" i="30"/>
  <c r="V1185" i="30"/>
  <c r="O1185" i="30"/>
  <c r="H1185" i="30"/>
  <c r="G1185" i="30"/>
  <c r="V1187" i="30"/>
  <c r="O1187" i="30"/>
  <c r="H1187" i="30"/>
  <c r="G1187" i="30"/>
  <c r="V1194" i="30"/>
  <c r="O1194" i="30"/>
  <c r="H1194" i="30"/>
  <c r="G1194" i="30"/>
  <c r="V1186" i="30"/>
  <c r="O1186" i="30"/>
  <c r="H1186" i="30"/>
  <c r="G1186" i="30"/>
  <c r="V1193" i="30"/>
  <c r="O1193" i="30"/>
  <c r="H1193" i="30"/>
  <c r="G1193" i="30"/>
  <c r="V1190" i="30"/>
  <c r="O1190" i="30"/>
  <c r="H1190" i="30"/>
  <c r="G1190" i="30"/>
  <c r="V1181" i="30"/>
  <c r="H1181" i="30"/>
  <c r="G1181" i="30"/>
  <c r="O1181" i="30"/>
  <c r="J1153" i="29"/>
  <c r="K1153" i="29" s="1"/>
  <c r="R1153" i="29"/>
  <c r="J1148" i="29"/>
  <c r="K1148" i="29" s="1"/>
  <c r="R1148" i="29"/>
  <c r="J1136" i="29"/>
  <c r="K1136" i="29" s="1"/>
  <c r="R1136" i="29"/>
  <c r="J1141" i="29"/>
  <c r="K1141" i="29" s="1"/>
  <c r="R1141" i="29"/>
  <c r="J1152" i="29"/>
  <c r="K1152" i="29" s="1"/>
  <c r="R1152" i="29"/>
  <c r="J1145" i="29"/>
  <c r="K1145" i="29" s="1"/>
  <c r="R1145" i="29"/>
  <c r="J1140" i="29"/>
  <c r="K1140" i="29" s="1"/>
  <c r="R1140" i="29"/>
  <c r="J1137" i="29"/>
  <c r="K1137" i="29" s="1"/>
  <c r="R1137" i="29"/>
  <c r="J1144" i="29"/>
  <c r="K1144" i="29" s="1"/>
  <c r="R1144" i="29"/>
  <c r="J1149" i="29"/>
  <c r="K1149" i="29" s="1"/>
  <c r="R1149" i="29"/>
  <c r="R1193" i="30"/>
  <c r="N1193" i="30"/>
  <c r="R1185" i="30"/>
  <c r="N1185" i="30"/>
  <c r="R1182" i="30"/>
  <c r="N1182" i="30"/>
  <c r="R1186" i="30"/>
  <c r="N1186" i="30"/>
  <c r="R1181" i="30"/>
  <c r="N1181" i="30"/>
  <c r="R1189" i="30"/>
  <c r="N1189" i="30"/>
  <c r="R1190" i="30"/>
  <c r="N1190" i="30"/>
  <c r="R1178" i="30"/>
  <c r="N1178" i="30"/>
  <c r="R1187" i="30"/>
  <c r="N1187" i="30"/>
  <c r="R1194" i="30"/>
  <c r="N1194" i="30"/>
  <c r="H1141" i="29"/>
  <c r="I1141" i="29" s="1"/>
  <c r="P1141" i="29"/>
  <c r="Q1141" i="29" s="1"/>
  <c r="L1141" i="29"/>
  <c r="M1141" i="29" s="1"/>
  <c r="N1141" i="29"/>
  <c r="O1141" i="29" s="1"/>
  <c r="S1161" i="29"/>
  <c r="S1171" i="29" s="1"/>
  <c r="S1181" i="29" s="1"/>
  <c r="S1191" i="29" s="1"/>
  <c r="S1201" i="29" s="1"/>
  <c r="S1211" i="29" s="1"/>
  <c r="S1221" i="29" s="1"/>
  <c r="S1231" i="29" s="1"/>
  <c r="S1241" i="29" s="1"/>
  <c r="S1251" i="29" s="1"/>
  <c r="S1261" i="29" s="1"/>
  <c r="S1271" i="29" s="1"/>
  <c r="S1281" i="29" s="1"/>
  <c r="S1291" i="29" s="1"/>
  <c r="S1301" i="29" s="1"/>
  <c r="S1311" i="29" s="1"/>
  <c r="S1321" i="29" s="1"/>
  <c r="S1331" i="29" s="1"/>
  <c r="S1341" i="29" s="1"/>
  <c r="S1351" i="29" s="1"/>
  <c r="E1151" i="29"/>
  <c r="B1151" i="29"/>
  <c r="S1157" i="29"/>
  <c r="S1167" i="29" s="1"/>
  <c r="S1177" i="29" s="1"/>
  <c r="S1187" i="29" s="1"/>
  <c r="S1197" i="29" s="1"/>
  <c r="S1207" i="29" s="1"/>
  <c r="S1217" i="29" s="1"/>
  <c r="S1227" i="29" s="1"/>
  <c r="S1237" i="29" s="1"/>
  <c r="S1247" i="29" s="1"/>
  <c r="S1257" i="29" s="1"/>
  <c r="S1267" i="29" s="1"/>
  <c r="S1277" i="29" s="1"/>
  <c r="S1287" i="29" s="1"/>
  <c r="S1297" i="29" s="1"/>
  <c r="S1307" i="29" s="1"/>
  <c r="S1317" i="29" s="1"/>
  <c r="S1327" i="29" s="1"/>
  <c r="S1337" i="29" s="1"/>
  <c r="S1347" i="29" s="1"/>
  <c r="E1147" i="29"/>
  <c r="B1147" i="29"/>
  <c r="S1164" i="29"/>
  <c r="S1174" i="29" s="1"/>
  <c r="S1184" i="29" s="1"/>
  <c r="S1194" i="29" s="1"/>
  <c r="S1204" i="29" s="1"/>
  <c r="S1214" i="29" s="1"/>
  <c r="S1224" i="29" s="1"/>
  <c r="S1234" i="29" s="1"/>
  <c r="S1244" i="29" s="1"/>
  <c r="S1254" i="29" s="1"/>
  <c r="S1264" i="29" s="1"/>
  <c r="S1274" i="29" s="1"/>
  <c r="S1284" i="29" s="1"/>
  <c r="S1294" i="29" s="1"/>
  <c r="S1304" i="29" s="1"/>
  <c r="S1314" i="29" s="1"/>
  <c r="S1324" i="29" s="1"/>
  <c r="S1334" i="29" s="1"/>
  <c r="S1344" i="29" s="1"/>
  <c r="S1354" i="29" s="1"/>
  <c r="E1154" i="29"/>
  <c r="B1154" i="29"/>
  <c r="N1136" i="29"/>
  <c r="O1136" i="29" s="1"/>
  <c r="L1136" i="29"/>
  <c r="M1136" i="29" s="1"/>
  <c r="H1136" i="29"/>
  <c r="I1136" i="29" s="1"/>
  <c r="P1136" i="29"/>
  <c r="Q1136" i="29" s="1"/>
  <c r="P1148" i="29"/>
  <c r="Q1148" i="29" s="1"/>
  <c r="N1148" i="29"/>
  <c r="O1148" i="29" s="1"/>
  <c r="L1148" i="29"/>
  <c r="M1148" i="29" s="1"/>
  <c r="H1148" i="29"/>
  <c r="I1148" i="29" s="1"/>
  <c r="P1149" i="29"/>
  <c r="Q1149" i="29" s="1"/>
  <c r="N1149" i="29"/>
  <c r="O1149" i="29" s="1"/>
  <c r="L1149" i="29"/>
  <c r="M1149" i="29" s="1"/>
  <c r="H1149" i="29"/>
  <c r="I1149" i="29" s="1"/>
  <c r="S1160" i="29"/>
  <c r="S1170" i="29" s="1"/>
  <c r="S1180" i="29" s="1"/>
  <c r="S1190" i="29" s="1"/>
  <c r="S1200" i="29" s="1"/>
  <c r="S1210" i="29" s="1"/>
  <c r="S1220" i="29" s="1"/>
  <c r="S1230" i="29" s="1"/>
  <c r="S1240" i="29" s="1"/>
  <c r="S1250" i="29" s="1"/>
  <c r="S1260" i="29" s="1"/>
  <c r="S1270" i="29" s="1"/>
  <c r="S1280" i="29" s="1"/>
  <c r="S1290" i="29" s="1"/>
  <c r="S1300" i="29" s="1"/>
  <c r="S1310" i="29" s="1"/>
  <c r="S1320" i="29" s="1"/>
  <c r="S1330" i="29" s="1"/>
  <c r="S1340" i="29" s="1"/>
  <c r="S1350" i="29" s="1"/>
  <c r="E1150" i="29"/>
  <c r="B1150" i="29"/>
  <c r="E1163" i="29"/>
  <c r="B1163" i="29"/>
  <c r="H1145" i="29"/>
  <c r="I1145" i="29" s="1"/>
  <c r="P1145" i="29"/>
  <c r="Q1145" i="29" s="1"/>
  <c r="N1145" i="29"/>
  <c r="O1145" i="29" s="1"/>
  <c r="L1145" i="29"/>
  <c r="M1145" i="29" s="1"/>
  <c r="E1162" i="29"/>
  <c r="B1162" i="29"/>
  <c r="E1158" i="29"/>
  <c r="B1158" i="29"/>
  <c r="E1159" i="29"/>
  <c r="B1159" i="29"/>
  <c r="L1137" i="29"/>
  <c r="M1137" i="29" s="1"/>
  <c r="N1137" i="29"/>
  <c r="O1137" i="29" s="1"/>
  <c r="H1137" i="29"/>
  <c r="I1137" i="29" s="1"/>
  <c r="P1137" i="29"/>
  <c r="Q1137" i="29" s="1"/>
  <c r="H1144" i="29"/>
  <c r="I1144" i="29" s="1"/>
  <c r="P1144" i="29"/>
  <c r="Q1144" i="29" s="1"/>
  <c r="N1144" i="29"/>
  <c r="O1144" i="29" s="1"/>
  <c r="L1144" i="29"/>
  <c r="M1144" i="29" s="1"/>
  <c r="S1156" i="29"/>
  <c r="S1166" i="29" s="1"/>
  <c r="S1176" i="29" s="1"/>
  <c r="S1186" i="29" s="1"/>
  <c r="S1196" i="29" s="1"/>
  <c r="S1206" i="29" s="1"/>
  <c r="S1216" i="29" s="1"/>
  <c r="S1226" i="29" s="1"/>
  <c r="S1236" i="29" s="1"/>
  <c r="S1246" i="29" s="1"/>
  <c r="S1256" i="29" s="1"/>
  <c r="S1266" i="29" s="1"/>
  <c r="S1276" i="29" s="1"/>
  <c r="S1286" i="29" s="1"/>
  <c r="S1296" i="29" s="1"/>
  <c r="S1306" i="29" s="1"/>
  <c r="S1316" i="29" s="1"/>
  <c r="S1326" i="29" s="1"/>
  <c r="S1336" i="29" s="1"/>
  <c r="S1346" i="29" s="1"/>
  <c r="E1146" i="29"/>
  <c r="B1146" i="29"/>
  <c r="N1152" i="29"/>
  <c r="O1152" i="29" s="1"/>
  <c r="L1152" i="29"/>
  <c r="M1152" i="29" s="1"/>
  <c r="H1152" i="29"/>
  <c r="I1152" i="29" s="1"/>
  <c r="P1152" i="29"/>
  <c r="Q1152" i="29" s="1"/>
  <c r="L1140" i="29"/>
  <c r="M1140" i="29" s="1"/>
  <c r="H1140" i="29"/>
  <c r="I1140" i="29" s="1"/>
  <c r="P1140" i="29"/>
  <c r="Q1140" i="29" s="1"/>
  <c r="N1140" i="29"/>
  <c r="O1140" i="29" s="1"/>
  <c r="L1153" i="29"/>
  <c r="M1153" i="29" s="1"/>
  <c r="N1153" i="29"/>
  <c r="O1153" i="29" s="1"/>
  <c r="H1153" i="29"/>
  <c r="I1153" i="29" s="1"/>
  <c r="P1153" i="29"/>
  <c r="Q1153" i="29" s="1"/>
  <c r="S1165" i="29"/>
  <c r="S1175" i="29" s="1"/>
  <c r="S1185" i="29" s="1"/>
  <c r="S1195" i="29" s="1"/>
  <c r="S1205" i="29" s="1"/>
  <c r="S1215" i="29" s="1"/>
  <c r="S1225" i="29" s="1"/>
  <c r="S1235" i="29" s="1"/>
  <c r="S1245" i="29" s="1"/>
  <c r="S1255" i="29" s="1"/>
  <c r="S1265" i="29" s="1"/>
  <c r="S1275" i="29" s="1"/>
  <c r="S1285" i="29" s="1"/>
  <c r="S1295" i="29" s="1"/>
  <c r="S1305" i="29" s="1"/>
  <c r="S1315" i="29" s="1"/>
  <c r="S1325" i="29" s="1"/>
  <c r="S1335" i="29" s="1"/>
  <c r="S1345" i="29" s="1"/>
  <c r="S1355" i="29" s="1"/>
  <c r="E1155" i="29"/>
  <c r="B1155" i="29"/>
  <c r="B1203" i="30"/>
  <c r="F1181" i="30"/>
  <c r="C1181" i="30"/>
  <c r="F1182" i="30"/>
  <c r="C1182" i="30"/>
  <c r="F1193" i="30"/>
  <c r="C1193" i="30"/>
  <c r="C1178" i="30"/>
  <c r="F1178" i="30"/>
  <c r="F1185" i="30"/>
  <c r="C1185" i="30"/>
  <c r="C1186" i="30"/>
  <c r="F1186" i="30"/>
  <c r="F1187" i="30"/>
  <c r="C1187" i="30"/>
  <c r="B1195" i="30"/>
  <c r="B1196" i="30"/>
  <c r="B1197" i="30"/>
  <c r="B1192" i="30"/>
  <c r="B1188" i="30"/>
  <c r="C1189" i="30"/>
  <c r="F1189" i="30"/>
  <c r="C1194" i="30"/>
  <c r="F1194" i="30"/>
  <c r="F1190" i="30"/>
  <c r="C1190" i="30"/>
  <c r="B1204" i="30"/>
  <c r="B1191" i="30"/>
  <c r="B1199" i="30"/>
  <c r="B1200" i="30"/>
  <c r="AE459" i="28" l="1"/>
  <c r="W3898" i="30"/>
  <c r="H1348" i="29"/>
  <c r="R1348" i="29"/>
  <c r="J1348" i="29"/>
  <c r="K1348" i="29" s="1"/>
  <c r="N1348" i="29"/>
  <c r="O1348" i="29" s="1"/>
  <c r="L1348" i="29"/>
  <c r="M1348" i="29" s="1"/>
  <c r="P1348" i="29"/>
  <c r="Q1348" i="29" s="1"/>
  <c r="S1372" i="29"/>
  <c r="E1362" i="29"/>
  <c r="B1362" i="29"/>
  <c r="S1360" i="29"/>
  <c r="E1350" i="29"/>
  <c r="B1350" i="29"/>
  <c r="H1353" i="29"/>
  <c r="R1353" i="29"/>
  <c r="J1353" i="29"/>
  <c r="K1353" i="29" s="1"/>
  <c r="N1353" i="29"/>
  <c r="O1353" i="29" s="1"/>
  <c r="L1353" i="29"/>
  <c r="M1353" i="29" s="1"/>
  <c r="P1353" i="29"/>
  <c r="Q1353" i="29" s="1"/>
  <c r="H1349" i="29"/>
  <c r="R1349" i="29"/>
  <c r="J1349" i="29"/>
  <c r="K1349" i="29" s="1"/>
  <c r="L1349" i="29"/>
  <c r="M1349" i="29" s="1"/>
  <c r="P1349" i="29"/>
  <c r="Q1349" i="29" s="1"/>
  <c r="N1349" i="29"/>
  <c r="O1349" i="29" s="1"/>
  <c r="S1364" i="29"/>
  <c r="E1354" i="29"/>
  <c r="B1354" i="29"/>
  <c r="S1356" i="29"/>
  <c r="E1346" i="29"/>
  <c r="B1346" i="29"/>
  <c r="S1361" i="29"/>
  <c r="E1351" i="29"/>
  <c r="B1351" i="29"/>
  <c r="S1368" i="29"/>
  <c r="E1358" i="29"/>
  <c r="B1358" i="29"/>
  <c r="H1352" i="29"/>
  <c r="R1352" i="29"/>
  <c r="J1352" i="29"/>
  <c r="K1352" i="29" s="1"/>
  <c r="L1352" i="29"/>
  <c r="M1352" i="29" s="1"/>
  <c r="N1352" i="29"/>
  <c r="O1352" i="29" s="1"/>
  <c r="P1352" i="29"/>
  <c r="Q1352" i="29" s="1"/>
  <c r="S1365" i="29"/>
  <c r="E1355" i="29"/>
  <c r="B1355" i="29"/>
  <c r="S1357" i="29"/>
  <c r="E1347" i="29"/>
  <c r="B1347" i="29"/>
  <c r="S1373" i="29"/>
  <c r="E1363" i="29"/>
  <c r="B1363" i="29"/>
  <c r="S1369" i="29"/>
  <c r="E1359" i="29"/>
  <c r="B1359" i="29"/>
  <c r="O1200" i="30"/>
  <c r="G1200" i="30"/>
  <c r="H1200" i="30"/>
  <c r="H1197" i="30"/>
  <c r="O1197" i="30"/>
  <c r="G1197" i="30"/>
  <c r="O1199" i="30"/>
  <c r="H1199" i="30"/>
  <c r="G1199" i="30"/>
  <c r="V1196" i="30"/>
  <c r="O1196" i="30"/>
  <c r="G1196" i="30"/>
  <c r="H1196" i="30"/>
  <c r="O1203" i="30"/>
  <c r="H1203" i="30"/>
  <c r="G1203" i="30"/>
  <c r="V1191" i="30"/>
  <c r="O1191" i="30"/>
  <c r="H1191" i="30"/>
  <c r="G1191" i="30"/>
  <c r="V1188" i="30"/>
  <c r="O1188" i="30"/>
  <c r="G1188" i="30"/>
  <c r="H1188" i="30"/>
  <c r="V1195" i="30"/>
  <c r="O1195" i="30"/>
  <c r="H1195" i="30"/>
  <c r="G1195" i="30"/>
  <c r="O1204" i="30"/>
  <c r="G1204" i="30"/>
  <c r="H1204" i="30"/>
  <c r="V1192" i="30"/>
  <c r="O1192" i="30"/>
  <c r="G1192" i="30"/>
  <c r="H1192" i="30"/>
  <c r="V1203" i="30"/>
  <c r="N1203" i="30"/>
  <c r="V1200" i="30"/>
  <c r="N1200" i="30"/>
  <c r="V1197" i="30"/>
  <c r="N1197" i="30"/>
  <c r="V1204" i="30"/>
  <c r="N1204" i="30"/>
  <c r="V1199" i="30"/>
  <c r="N1199" i="30"/>
  <c r="J1155" i="29"/>
  <c r="K1155" i="29" s="1"/>
  <c r="R1155" i="29"/>
  <c r="J1150" i="29"/>
  <c r="R1150" i="29"/>
  <c r="J1151" i="29"/>
  <c r="K1151" i="29" s="1"/>
  <c r="R1151" i="29"/>
  <c r="J1162" i="29"/>
  <c r="K1162" i="29" s="1"/>
  <c r="R1162" i="29"/>
  <c r="J1163" i="29"/>
  <c r="K1163" i="29" s="1"/>
  <c r="R1163" i="29"/>
  <c r="J1147" i="29"/>
  <c r="K1147" i="29" s="1"/>
  <c r="R1147" i="29"/>
  <c r="J1146" i="29"/>
  <c r="K1146" i="29" s="1"/>
  <c r="R1146" i="29"/>
  <c r="J1158" i="29"/>
  <c r="K1158" i="29" s="1"/>
  <c r="R1158" i="29"/>
  <c r="J1154" i="29"/>
  <c r="K1154" i="29" s="1"/>
  <c r="R1154" i="29"/>
  <c r="J1159" i="29"/>
  <c r="K1159" i="29" s="1"/>
  <c r="R1159" i="29"/>
  <c r="R1200" i="30"/>
  <c r="R1191" i="30"/>
  <c r="N1191" i="30"/>
  <c r="R1192" i="30"/>
  <c r="N1192" i="30"/>
  <c r="R1204" i="30"/>
  <c r="R1188" i="30"/>
  <c r="N1188" i="30"/>
  <c r="R1195" i="30"/>
  <c r="N1195" i="30"/>
  <c r="R1203" i="30"/>
  <c r="R1196" i="30"/>
  <c r="N1196" i="30"/>
  <c r="R1199" i="30"/>
  <c r="R1197" i="30"/>
  <c r="L1151" i="29"/>
  <c r="M1151" i="29" s="1"/>
  <c r="N1151" i="29"/>
  <c r="O1151" i="29" s="1"/>
  <c r="H1151" i="29"/>
  <c r="I1151" i="29" s="1"/>
  <c r="P1151" i="29"/>
  <c r="Q1151" i="29" s="1"/>
  <c r="E1161" i="29"/>
  <c r="B1161" i="29"/>
  <c r="E1156" i="29"/>
  <c r="B1156" i="29"/>
  <c r="P1162" i="29"/>
  <c r="Q1162" i="29" s="1"/>
  <c r="H1162" i="29"/>
  <c r="I1162" i="29" s="1"/>
  <c r="N1162" i="29"/>
  <c r="O1162" i="29" s="1"/>
  <c r="L1162" i="29"/>
  <c r="M1162" i="29" s="1"/>
  <c r="N1163" i="29"/>
  <c r="O1163" i="29" s="1"/>
  <c r="H1163" i="29"/>
  <c r="I1163" i="29" s="1"/>
  <c r="P1163" i="29"/>
  <c r="Q1163" i="29" s="1"/>
  <c r="L1163" i="29"/>
  <c r="M1163" i="29" s="1"/>
  <c r="N1147" i="29"/>
  <c r="O1147" i="29" s="1"/>
  <c r="H1147" i="29"/>
  <c r="I1147" i="29" s="1"/>
  <c r="P1147" i="29"/>
  <c r="Q1147" i="29" s="1"/>
  <c r="L1147" i="29"/>
  <c r="M1147" i="29" s="1"/>
  <c r="H1158" i="29"/>
  <c r="I1158" i="29" s="1"/>
  <c r="P1158" i="29"/>
  <c r="Q1158" i="29" s="1"/>
  <c r="L1158" i="29"/>
  <c r="M1158" i="29" s="1"/>
  <c r="N1158" i="29"/>
  <c r="O1158" i="29" s="1"/>
  <c r="E1160" i="29"/>
  <c r="B1160" i="29"/>
  <c r="L1154" i="29"/>
  <c r="M1154" i="29" s="1"/>
  <c r="N1154" i="29"/>
  <c r="O1154" i="29" s="1"/>
  <c r="H1154" i="29"/>
  <c r="I1154" i="29" s="1"/>
  <c r="P1154" i="29"/>
  <c r="Q1154" i="29" s="1"/>
  <c r="P1155" i="29"/>
  <c r="Q1155" i="29" s="1"/>
  <c r="L1155" i="29"/>
  <c r="M1155" i="29" s="1"/>
  <c r="N1155" i="29"/>
  <c r="O1155" i="29" s="1"/>
  <c r="H1155" i="29"/>
  <c r="I1155" i="29" s="1"/>
  <c r="E1165" i="29"/>
  <c r="B1165" i="29"/>
  <c r="P1146" i="29"/>
  <c r="Q1146" i="29" s="1"/>
  <c r="N1146" i="29"/>
  <c r="O1146" i="29" s="1"/>
  <c r="H1146" i="29"/>
  <c r="I1146" i="29" s="1"/>
  <c r="L1146" i="29"/>
  <c r="M1146" i="29" s="1"/>
  <c r="N1159" i="29"/>
  <c r="O1159" i="29" s="1"/>
  <c r="L1159" i="29"/>
  <c r="M1159" i="29" s="1"/>
  <c r="H1159" i="29"/>
  <c r="I1159" i="29" s="1"/>
  <c r="P1159" i="29"/>
  <c r="Q1159" i="29" s="1"/>
  <c r="E1157" i="29"/>
  <c r="B1157" i="29"/>
  <c r="N1150" i="29"/>
  <c r="O1150" i="29" s="1"/>
  <c r="L1150" i="29"/>
  <c r="M1150" i="29" s="1"/>
  <c r="P1150" i="29"/>
  <c r="Q1150" i="29" s="1"/>
  <c r="K1150" i="29"/>
  <c r="H1150" i="29"/>
  <c r="I1150" i="29" s="1"/>
  <c r="E1164" i="29"/>
  <c r="B1164" i="29"/>
  <c r="F1200" i="30"/>
  <c r="C1200" i="30"/>
  <c r="F1196" i="30"/>
  <c r="C1196" i="30"/>
  <c r="B1210" i="30"/>
  <c r="B1201" i="30"/>
  <c r="B1202" i="30"/>
  <c r="B1206" i="30"/>
  <c r="F1191" i="30"/>
  <c r="C1191" i="30"/>
  <c r="C1192" i="30"/>
  <c r="F1192" i="30"/>
  <c r="F1199" i="30"/>
  <c r="C1199" i="30"/>
  <c r="F1204" i="30"/>
  <c r="C1204" i="30"/>
  <c r="F1188" i="30"/>
  <c r="C1188" i="30"/>
  <c r="F1195" i="30"/>
  <c r="C1195" i="30"/>
  <c r="F1203" i="30"/>
  <c r="C1203" i="30"/>
  <c r="F1197" i="30"/>
  <c r="C1197" i="30"/>
  <c r="B1209" i="30"/>
  <c r="B1214" i="30"/>
  <c r="B1198" i="30"/>
  <c r="B1207" i="30"/>
  <c r="B1205" i="30"/>
  <c r="B1213" i="30"/>
  <c r="AE460" i="28" l="1"/>
  <c r="S1378" i="29"/>
  <c r="E1368" i="29"/>
  <c r="B1368" i="29"/>
  <c r="H1346" i="29"/>
  <c r="R1346" i="29"/>
  <c r="J1346" i="29"/>
  <c r="K1346" i="29" s="1"/>
  <c r="L1346" i="29"/>
  <c r="M1346" i="29" s="1"/>
  <c r="N1346" i="29"/>
  <c r="O1346" i="29" s="1"/>
  <c r="P1346" i="29"/>
  <c r="Q1346" i="29" s="1"/>
  <c r="S1370" i="29"/>
  <c r="E1360" i="29"/>
  <c r="B1360" i="29"/>
  <c r="H1359" i="29"/>
  <c r="R1359" i="29"/>
  <c r="J1359" i="29"/>
  <c r="K1359" i="29" s="1"/>
  <c r="L1359" i="29"/>
  <c r="M1359" i="29" s="1"/>
  <c r="N1359" i="29"/>
  <c r="O1359" i="29" s="1"/>
  <c r="P1359" i="29"/>
  <c r="Q1359" i="29" s="1"/>
  <c r="H1355" i="29"/>
  <c r="R1355" i="29"/>
  <c r="J1355" i="29"/>
  <c r="K1355" i="29" s="1"/>
  <c r="N1355" i="29"/>
  <c r="O1355" i="29" s="1"/>
  <c r="P1355" i="29"/>
  <c r="Q1355" i="29" s="1"/>
  <c r="L1355" i="29"/>
  <c r="M1355" i="29" s="1"/>
  <c r="H1351" i="29"/>
  <c r="R1351" i="29"/>
  <c r="J1351" i="29"/>
  <c r="K1351" i="29" s="1"/>
  <c r="L1351" i="29"/>
  <c r="M1351" i="29" s="1"/>
  <c r="P1351" i="29"/>
  <c r="Q1351" i="29" s="1"/>
  <c r="N1351" i="29"/>
  <c r="O1351" i="29" s="1"/>
  <c r="S1374" i="29"/>
  <c r="E1364" i="29"/>
  <c r="B1364" i="29"/>
  <c r="H1362" i="29"/>
  <c r="R1362" i="29"/>
  <c r="L1362" i="29"/>
  <c r="M1362" i="29" s="1"/>
  <c r="J1362" i="29"/>
  <c r="K1362" i="29" s="1"/>
  <c r="N1362" i="29"/>
  <c r="O1362" i="29" s="1"/>
  <c r="P1362" i="29"/>
  <c r="Q1362" i="29" s="1"/>
  <c r="H1363" i="29"/>
  <c r="R1363" i="29"/>
  <c r="L1363" i="29"/>
  <c r="M1363" i="29" s="1"/>
  <c r="J1363" i="29"/>
  <c r="K1363" i="29" s="1"/>
  <c r="N1363" i="29"/>
  <c r="O1363" i="29" s="1"/>
  <c r="P1363" i="29"/>
  <c r="Q1363" i="29" s="1"/>
  <c r="S1367" i="29"/>
  <c r="E1357" i="29"/>
  <c r="B1357" i="29"/>
  <c r="S1383" i="29"/>
  <c r="E1373" i="29"/>
  <c r="B1373" i="29"/>
  <c r="H1347" i="29"/>
  <c r="R1347" i="29"/>
  <c r="J1347" i="29"/>
  <c r="K1347" i="29" s="1"/>
  <c r="N1347" i="29"/>
  <c r="O1347" i="29" s="1"/>
  <c r="P1347" i="29"/>
  <c r="Q1347" i="29" s="1"/>
  <c r="L1347" i="29"/>
  <c r="M1347" i="29" s="1"/>
  <c r="H1358" i="29"/>
  <c r="R1358" i="29"/>
  <c r="P1358" i="29"/>
  <c r="Q1358" i="29" s="1"/>
  <c r="L1358" i="29"/>
  <c r="M1358" i="29" s="1"/>
  <c r="J1358" i="29"/>
  <c r="K1358" i="29" s="1"/>
  <c r="N1358" i="29"/>
  <c r="O1358" i="29" s="1"/>
  <c r="S1366" i="29"/>
  <c r="E1356" i="29"/>
  <c r="B1356" i="29"/>
  <c r="H1350" i="29"/>
  <c r="R1350" i="29"/>
  <c r="J1350" i="29"/>
  <c r="K1350" i="29" s="1"/>
  <c r="N1350" i="29"/>
  <c r="O1350" i="29" s="1"/>
  <c r="P1350" i="29"/>
  <c r="Q1350" i="29" s="1"/>
  <c r="L1350" i="29"/>
  <c r="M1350" i="29" s="1"/>
  <c r="S1379" i="29"/>
  <c r="E1369" i="29"/>
  <c r="B1369" i="29"/>
  <c r="S1375" i="29"/>
  <c r="E1365" i="29"/>
  <c r="B1365" i="29"/>
  <c r="S1371" i="29"/>
  <c r="E1361" i="29"/>
  <c r="B1361" i="29"/>
  <c r="H1354" i="29"/>
  <c r="R1354" i="29"/>
  <c r="J1354" i="29"/>
  <c r="K1354" i="29" s="1"/>
  <c r="N1354" i="29"/>
  <c r="O1354" i="29" s="1"/>
  <c r="P1354" i="29"/>
  <c r="Q1354" i="29" s="1"/>
  <c r="L1354" i="29"/>
  <c r="M1354" i="29" s="1"/>
  <c r="S1382" i="29"/>
  <c r="E1372" i="29"/>
  <c r="B1372" i="29"/>
  <c r="W3908" i="30"/>
  <c r="H1198" i="30"/>
  <c r="O1198" i="30"/>
  <c r="G1198" i="30"/>
  <c r="O1202" i="30"/>
  <c r="H1202" i="30"/>
  <c r="G1202" i="30"/>
  <c r="O1201" i="30"/>
  <c r="H1201" i="30"/>
  <c r="G1201" i="30"/>
  <c r="H1214" i="30"/>
  <c r="G1214" i="30"/>
  <c r="O1214" i="30"/>
  <c r="O1205" i="30"/>
  <c r="H1205" i="30"/>
  <c r="G1205" i="30"/>
  <c r="O1209" i="30"/>
  <c r="H1209" i="30"/>
  <c r="G1209" i="30"/>
  <c r="O1210" i="30"/>
  <c r="H1210" i="30"/>
  <c r="G1210" i="30"/>
  <c r="H1213" i="30"/>
  <c r="G1213" i="30"/>
  <c r="O1213" i="30"/>
  <c r="O1207" i="30"/>
  <c r="H1207" i="30"/>
  <c r="G1207" i="30"/>
  <c r="O1206" i="30"/>
  <c r="H1206" i="30"/>
  <c r="G1206" i="30"/>
  <c r="V1213" i="30"/>
  <c r="N1213" i="30"/>
  <c r="V1214" i="30"/>
  <c r="N1214" i="30"/>
  <c r="V1201" i="30"/>
  <c r="N1201" i="30"/>
  <c r="V1205" i="30"/>
  <c r="N1205" i="30"/>
  <c r="V1209" i="30"/>
  <c r="N1209" i="30"/>
  <c r="V1210" i="30"/>
  <c r="N1210" i="30"/>
  <c r="V1207" i="30"/>
  <c r="N1207" i="30"/>
  <c r="V1206" i="30"/>
  <c r="N1206" i="30"/>
  <c r="V1198" i="30"/>
  <c r="N1198" i="30"/>
  <c r="V1202" i="30"/>
  <c r="N1202" i="30"/>
  <c r="J1157" i="29"/>
  <c r="K1157" i="29" s="1"/>
  <c r="R1157" i="29"/>
  <c r="J1164" i="29"/>
  <c r="K1164" i="29" s="1"/>
  <c r="R1164" i="29"/>
  <c r="J1161" i="29"/>
  <c r="K1161" i="29" s="1"/>
  <c r="R1161" i="29"/>
  <c r="J1156" i="29"/>
  <c r="K1156" i="29" s="1"/>
  <c r="R1156" i="29"/>
  <c r="J1165" i="29"/>
  <c r="K1165" i="29" s="1"/>
  <c r="R1165" i="29"/>
  <c r="J1160" i="29"/>
  <c r="K1160" i="29" s="1"/>
  <c r="R1160" i="29"/>
  <c r="R1201" i="30"/>
  <c r="R1213" i="30"/>
  <c r="R1207" i="30"/>
  <c r="R1214" i="30"/>
  <c r="R1206" i="30"/>
  <c r="R1205" i="30"/>
  <c r="R1198" i="30"/>
  <c r="R1209" i="30"/>
  <c r="R1202" i="30"/>
  <c r="R1210" i="30"/>
  <c r="L1161" i="29"/>
  <c r="M1161" i="29" s="1"/>
  <c r="H1161" i="29"/>
  <c r="I1161" i="29" s="1"/>
  <c r="P1161" i="29"/>
  <c r="Q1161" i="29" s="1"/>
  <c r="N1161" i="29"/>
  <c r="O1161" i="29" s="1"/>
  <c r="P1164" i="29"/>
  <c r="Q1164" i="29" s="1"/>
  <c r="N1164" i="29"/>
  <c r="O1164" i="29" s="1"/>
  <c r="L1164" i="29"/>
  <c r="M1164" i="29" s="1"/>
  <c r="H1164" i="29"/>
  <c r="I1164" i="29" s="1"/>
  <c r="L1157" i="29"/>
  <c r="M1157" i="29" s="1"/>
  <c r="H1157" i="29"/>
  <c r="I1157" i="29" s="1"/>
  <c r="P1157" i="29"/>
  <c r="Q1157" i="29" s="1"/>
  <c r="N1157" i="29"/>
  <c r="O1157" i="29" s="1"/>
  <c r="H1160" i="29"/>
  <c r="I1160" i="29" s="1"/>
  <c r="P1160" i="29"/>
  <c r="Q1160" i="29" s="1"/>
  <c r="N1160" i="29"/>
  <c r="O1160" i="29" s="1"/>
  <c r="L1160" i="29"/>
  <c r="M1160" i="29" s="1"/>
  <c r="L1156" i="29"/>
  <c r="M1156" i="29" s="1"/>
  <c r="H1156" i="29"/>
  <c r="I1156" i="29" s="1"/>
  <c r="P1156" i="29"/>
  <c r="Q1156" i="29" s="1"/>
  <c r="N1156" i="29"/>
  <c r="O1156" i="29" s="1"/>
  <c r="P1165" i="29"/>
  <c r="Q1165" i="29" s="1"/>
  <c r="N1165" i="29"/>
  <c r="O1165" i="29" s="1"/>
  <c r="L1165" i="29"/>
  <c r="M1165" i="29" s="1"/>
  <c r="H1165" i="29"/>
  <c r="I1165" i="29" s="1"/>
  <c r="F1207" i="30"/>
  <c r="C1207" i="30"/>
  <c r="F1206" i="30"/>
  <c r="C1206" i="30"/>
  <c r="F1201" i="30"/>
  <c r="C1201" i="30"/>
  <c r="B1223" i="30"/>
  <c r="B1217" i="30"/>
  <c r="B1224" i="30"/>
  <c r="B1216" i="30"/>
  <c r="B1211" i="30"/>
  <c r="F1214" i="30"/>
  <c r="C1214" i="30"/>
  <c r="F1198" i="30"/>
  <c r="C1198" i="30"/>
  <c r="F1213" i="30"/>
  <c r="C1213" i="30"/>
  <c r="C1205" i="30"/>
  <c r="F1205" i="30"/>
  <c r="F1209" i="30"/>
  <c r="C1209" i="30"/>
  <c r="C1202" i="30"/>
  <c r="F1202" i="30"/>
  <c r="C1210" i="30"/>
  <c r="F1210" i="30"/>
  <c r="B1215" i="30"/>
  <c r="B1208" i="30"/>
  <c r="B1219" i="30"/>
  <c r="B1212" i="30"/>
  <c r="B1220" i="30"/>
  <c r="AE461" i="28" l="1"/>
  <c r="H1361" i="29"/>
  <c r="R1361" i="29"/>
  <c r="J1361" i="29"/>
  <c r="K1361" i="29" s="1"/>
  <c r="P1361" i="29"/>
  <c r="Q1361" i="29" s="1"/>
  <c r="L1361" i="29"/>
  <c r="M1361" i="29" s="1"/>
  <c r="N1361" i="29"/>
  <c r="O1361" i="29" s="1"/>
  <c r="S1389" i="29"/>
  <c r="E1379" i="29"/>
  <c r="B1379" i="29"/>
  <c r="S1376" i="29"/>
  <c r="E1366" i="29"/>
  <c r="B1366" i="29"/>
  <c r="H1357" i="29"/>
  <c r="R1357" i="29"/>
  <c r="J1357" i="29"/>
  <c r="K1357" i="29" s="1"/>
  <c r="N1357" i="29"/>
  <c r="O1357" i="29" s="1"/>
  <c r="L1357" i="29"/>
  <c r="M1357" i="29" s="1"/>
  <c r="P1357" i="29"/>
  <c r="Q1357" i="29" s="1"/>
  <c r="H1360" i="29"/>
  <c r="R1360" i="29"/>
  <c r="J1360" i="29"/>
  <c r="K1360" i="29" s="1"/>
  <c r="N1360" i="29"/>
  <c r="O1360" i="29" s="1"/>
  <c r="L1360" i="29"/>
  <c r="M1360" i="29" s="1"/>
  <c r="P1360" i="29"/>
  <c r="Q1360" i="29" s="1"/>
  <c r="S1392" i="29"/>
  <c r="E1382" i="29"/>
  <c r="B1382" i="29"/>
  <c r="S1385" i="29"/>
  <c r="E1375" i="29"/>
  <c r="B1375" i="29"/>
  <c r="H1373" i="29"/>
  <c r="R1373" i="29"/>
  <c r="J1373" i="29"/>
  <c r="K1373" i="29" s="1"/>
  <c r="N1373" i="29"/>
  <c r="O1373" i="29" s="1"/>
  <c r="P1373" i="29"/>
  <c r="Q1373" i="29" s="1"/>
  <c r="L1373" i="29"/>
  <c r="M1373" i="29" s="1"/>
  <c r="S1384" i="29"/>
  <c r="E1374" i="29"/>
  <c r="B1374" i="29"/>
  <c r="H1368" i="29"/>
  <c r="R1368" i="29"/>
  <c r="J1368" i="29"/>
  <c r="K1368" i="29" s="1"/>
  <c r="L1368" i="29"/>
  <c r="M1368" i="29" s="1"/>
  <c r="P1368" i="29"/>
  <c r="Q1368" i="29" s="1"/>
  <c r="N1368" i="29"/>
  <c r="O1368" i="29" s="1"/>
  <c r="W3918" i="30"/>
  <c r="S1381" i="29"/>
  <c r="E1371" i="29"/>
  <c r="B1371" i="29"/>
  <c r="H1369" i="29"/>
  <c r="R1369" i="29"/>
  <c r="J1369" i="29"/>
  <c r="K1369" i="29" s="1"/>
  <c r="N1369" i="29"/>
  <c r="O1369" i="29" s="1"/>
  <c r="P1369" i="29"/>
  <c r="Q1369" i="29" s="1"/>
  <c r="L1369" i="29"/>
  <c r="M1369" i="29" s="1"/>
  <c r="H1356" i="29"/>
  <c r="R1356" i="29"/>
  <c r="J1356" i="29"/>
  <c r="K1356" i="29" s="1"/>
  <c r="N1356" i="29"/>
  <c r="O1356" i="29" s="1"/>
  <c r="L1356" i="29"/>
  <c r="M1356" i="29" s="1"/>
  <c r="P1356" i="29"/>
  <c r="Q1356" i="29" s="1"/>
  <c r="S1377" i="29"/>
  <c r="E1367" i="29"/>
  <c r="B1367" i="29"/>
  <c r="S1380" i="29"/>
  <c r="E1370" i="29"/>
  <c r="B1370" i="29"/>
  <c r="H1372" i="29"/>
  <c r="R1372" i="29"/>
  <c r="J1372" i="29"/>
  <c r="K1372" i="29" s="1"/>
  <c r="P1372" i="29"/>
  <c r="Q1372" i="29" s="1"/>
  <c r="N1372" i="29"/>
  <c r="O1372" i="29" s="1"/>
  <c r="L1372" i="29"/>
  <c r="M1372" i="29" s="1"/>
  <c r="H1365" i="29"/>
  <c r="R1365" i="29"/>
  <c r="J1365" i="29"/>
  <c r="K1365" i="29" s="1"/>
  <c r="L1365" i="29"/>
  <c r="M1365" i="29" s="1"/>
  <c r="P1365" i="29"/>
  <c r="Q1365" i="29" s="1"/>
  <c r="N1365" i="29"/>
  <c r="O1365" i="29" s="1"/>
  <c r="S1393" i="29"/>
  <c r="E1383" i="29"/>
  <c r="B1383" i="29"/>
  <c r="H1364" i="29"/>
  <c r="R1364" i="29"/>
  <c r="J1364" i="29"/>
  <c r="K1364" i="29" s="1"/>
  <c r="P1364" i="29"/>
  <c r="Q1364" i="29" s="1"/>
  <c r="L1364" i="29"/>
  <c r="M1364" i="29" s="1"/>
  <c r="N1364" i="29"/>
  <c r="O1364" i="29" s="1"/>
  <c r="S1388" i="29"/>
  <c r="E1378" i="29"/>
  <c r="B1378" i="29"/>
  <c r="V1219" i="30"/>
  <c r="O1219" i="30"/>
  <c r="H1219" i="30"/>
  <c r="G1219" i="30"/>
  <c r="O1217" i="30"/>
  <c r="H1217" i="30"/>
  <c r="G1217" i="30"/>
  <c r="O1212" i="30"/>
  <c r="G1212" i="30"/>
  <c r="H1212" i="30"/>
  <c r="O1208" i="30"/>
  <c r="G1208" i="30"/>
  <c r="H1208" i="30"/>
  <c r="O1211" i="30"/>
  <c r="G1211" i="30"/>
  <c r="H1211" i="30"/>
  <c r="V1223" i="30"/>
  <c r="O1223" i="30"/>
  <c r="H1223" i="30"/>
  <c r="G1223" i="30"/>
  <c r="V1220" i="30"/>
  <c r="O1220" i="30"/>
  <c r="G1220" i="30"/>
  <c r="H1220" i="30"/>
  <c r="O1215" i="30"/>
  <c r="H1215" i="30"/>
  <c r="G1215" i="30"/>
  <c r="O1216" i="30"/>
  <c r="G1216" i="30"/>
  <c r="H1216" i="30"/>
  <c r="V1224" i="30"/>
  <c r="O1224" i="30"/>
  <c r="G1224" i="30"/>
  <c r="H1224" i="30"/>
  <c r="V1215" i="30"/>
  <c r="N1215" i="30"/>
  <c r="V1216" i="30"/>
  <c r="N1216" i="30"/>
  <c r="V1212" i="30"/>
  <c r="N1212" i="30"/>
  <c r="V1217" i="30"/>
  <c r="N1217" i="30"/>
  <c r="V1208" i="30"/>
  <c r="N1208" i="30"/>
  <c r="V1211" i="30"/>
  <c r="N1211" i="30"/>
  <c r="R1224" i="30"/>
  <c r="N1224" i="30"/>
  <c r="R1219" i="30"/>
  <c r="N1219" i="30"/>
  <c r="R1223" i="30"/>
  <c r="N1223" i="30"/>
  <c r="R1215" i="30"/>
  <c r="R1211" i="30"/>
  <c r="R1208" i="30"/>
  <c r="R1216" i="30"/>
  <c r="R1217" i="30"/>
  <c r="R1220" i="30"/>
  <c r="N1220" i="30"/>
  <c r="R1212" i="30"/>
  <c r="F1219" i="30"/>
  <c r="C1219" i="30"/>
  <c r="F1211" i="30"/>
  <c r="C1211" i="30"/>
  <c r="F1224" i="30"/>
  <c r="C1224" i="30"/>
  <c r="F1223" i="30"/>
  <c r="C1223" i="30"/>
  <c r="B1230" i="30"/>
  <c r="B1229" i="30"/>
  <c r="B1225" i="30"/>
  <c r="B1221" i="30"/>
  <c r="B1234" i="30"/>
  <c r="B1233" i="30"/>
  <c r="F1215" i="30"/>
  <c r="C1215" i="30"/>
  <c r="F1212" i="30"/>
  <c r="C1212" i="30"/>
  <c r="F1220" i="30"/>
  <c r="C1220" i="30"/>
  <c r="C1208" i="30"/>
  <c r="F1208" i="30"/>
  <c r="F1216" i="30"/>
  <c r="C1216" i="30"/>
  <c r="F1217" i="30"/>
  <c r="C1217" i="30"/>
  <c r="B1222" i="30"/>
  <c r="B1218" i="30"/>
  <c r="B1226" i="30"/>
  <c r="B1227" i="30"/>
  <c r="AE462" i="28" l="1"/>
  <c r="H1367" i="29"/>
  <c r="R1367" i="29"/>
  <c r="L1367" i="29"/>
  <c r="M1367" i="29" s="1"/>
  <c r="J1367" i="29"/>
  <c r="K1367" i="29" s="1"/>
  <c r="N1367" i="29"/>
  <c r="O1367" i="29" s="1"/>
  <c r="P1367" i="29"/>
  <c r="Q1367" i="29" s="1"/>
  <c r="H1366" i="29"/>
  <c r="R1366" i="29"/>
  <c r="J1366" i="29"/>
  <c r="K1366" i="29" s="1"/>
  <c r="N1366" i="29"/>
  <c r="O1366" i="29" s="1"/>
  <c r="P1366" i="29"/>
  <c r="Q1366" i="29" s="1"/>
  <c r="L1366" i="29"/>
  <c r="M1366" i="29" s="1"/>
  <c r="H1378" i="29"/>
  <c r="R1378" i="29"/>
  <c r="J1378" i="29"/>
  <c r="K1378" i="29" s="1"/>
  <c r="L1378" i="29"/>
  <c r="M1378" i="29" s="1"/>
  <c r="P1378" i="29"/>
  <c r="Q1378" i="29" s="1"/>
  <c r="N1378" i="29"/>
  <c r="O1378" i="29" s="1"/>
  <c r="H1370" i="29"/>
  <c r="R1370" i="29"/>
  <c r="L1370" i="29"/>
  <c r="M1370" i="29" s="1"/>
  <c r="J1370" i="29"/>
  <c r="K1370" i="29" s="1"/>
  <c r="P1370" i="29"/>
  <c r="Q1370" i="29" s="1"/>
  <c r="N1370" i="29"/>
  <c r="O1370" i="29" s="1"/>
  <c r="S1391" i="29"/>
  <c r="E1381" i="29"/>
  <c r="B1381" i="29"/>
  <c r="S1395" i="29"/>
  <c r="E1385" i="29"/>
  <c r="B1385" i="29"/>
  <c r="S1399" i="29"/>
  <c r="E1389" i="29"/>
  <c r="B1389" i="29"/>
  <c r="S1394" i="29"/>
  <c r="E1384" i="29"/>
  <c r="B1384" i="29"/>
  <c r="H1383" i="29"/>
  <c r="R1383" i="29"/>
  <c r="J1383" i="29"/>
  <c r="K1383" i="29" s="1"/>
  <c r="P1383" i="29"/>
  <c r="Q1383" i="29" s="1"/>
  <c r="L1383" i="29"/>
  <c r="M1383" i="29" s="1"/>
  <c r="N1383" i="29"/>
  <c r="O1383" i="29" s="1"/>
  <c r="S1387" i="29"/>
  <c r="E1377" i="29"/>
  <c r="B1377" i="29"/>
  <c r="H1374" i="29"/>
  <c r="R1374" i="29"/>
  <c r="J1374" i="29"/>
  <c r="K1374" i="29" s="1"/>
  <c r="L1374" i="29"/>
  <c r="M1374" i="29" s="1"/>
  <c r="N1374" i="29"/>
  <c r="O1374" i="29" s="1"/>
  <c r="P1374" i="29"/>
  <c r="Q1374" i="29" s="1"/>
  <c r="H1382" i="29"/>
  <c r="R1382" i="29"/>
  <c r="J1382" i="29"/>
  <c r="K1382" i="29" s="1"/>
  <c r="N1382" i="29"/>
  <c r="O1382" i="29" s="1"/>
  <c r="L1382" i="29"/>
  <c r="M1382" i="29" s="1"/>
  <c r="P1382" i="29"/>
  <c r="Q1382" i="29" s="1"/>
  <c r="S1386" i="29"/>
  <c r="E1376" i="29"/>
  <c r="B1376" i="29"/>
  <c r="S1403" i="29"/>
  <c r="E1393" i="29"/>
  <c r="B1393" i="29"/>
  <c r="S1402" i="29"/>
  <c r="E1392" i="29"/>
  <c r="B1392" i="29"/>
  <c r="S1398" i="29"/>
  <c r="E1388" i="29"/>
  <c r="B1388" i="29"/>
  <c r="S1390" i="29"/>
  <c r="E1380" i="29"/>
  <c r="B1380" i="29"/>
  <c r="H1371" i="29"/>
  <c r="R1371" i="29"/>
  <c r="J1371" i="29"/>
  <c r="K1371" i="29" s="1"/>
  <c r="L1371" i="29"/>
  <c r="M1371" i="29" s="1"/>
  <c r="P1371" i="29"/>
  <c r="Q1371" i="29" s="1"/>
  <c r="N1371" i="29"/>
  <c r="O1371" i="29" s="1"/>
  <c r="W3928" i="30"/>
  <c r="H1375" i="29"/>
  <c r="R1375" i="29"/>
  <c r="J1375" i="29"/>
  <c r="K1375" i="29" s="1"/>
  <c r="L1375" i="29"/>
  <c r="M1375" i="29" s="1"/>
  <c r="P1375" i="29"/>
  <c r="Q1375" i="29" s="1"/>
  <c r="N1375" i="29"/>
  <c r="O1375" i="29" s="1"/>
  <c r="H1379" i="29"/>
  <c r="R1379" i="29"/>
  <c r="L1379" i="29"/>
  <c r="M1379" i="29" s="1"/>
  <c r="J1379" i="29"/>
  <c r="K1379" i="29" s="1"/>
  <c r="N1379" i="29"/>
  <c r="O1379" i="29" s="1"/>
  <c r="P1379" i="29"/>
  <c r="Q1379" i="29" s="1"/>
  <c r="O1218" i="30"/>
  <c r="H1218" i="30"/>
  <c r="G1218" i="30"/>
  <c r="V1222" i="30"/>
  <c r="O1222" i="30"/>
  <c r="H1222" i="30"/>
  <c r="G1222" i="30"/>
  <c r="V1225" i="30"/>
  <c r="O1225" i="30"/>
  <c r="H1225" i="30"/>
  <c r="G1225" i="30"/>
  <c r="V1221" i="30"/>
  <c r="O1221" i="30"/>
  <c r="H1221" i="30"/>
  <c r="G1221" i="30"/>
  <c r="V1227" i="30"/>
  <c r="O1227" i="30"/>
  <c r="H1227" i="30"/>
  <c r="G1227" i="30"/>
  <c r="V1233" i="30"/>
  <c r="O1233" i="30"/>
  <c r="H1233" i="30"/>
  <c r="G1233" i="30"/>
  <c r="V1229" i="30"/>
  <c r="H1229" i="30"/>
  <c r="O1229" i="30"/>
  <c r="G1229" i="30"/>
  <c r="V1226" i="30"/>
  <c r="O1226" i="30"/>
  <c r="H1226" i="30"/>
  <c r="G1226" i="30"/>
  <c r="V1234" i="30"/>
  <c r="O1234" i="30"/>
  <c r="H1234" i="30"/>
  <c r="G1234" i="30"/>
  <c r="V1230" i="30"/>
  <c r="H1230" i="30"/>
  <c r="O1230" i="30"/>
  <c r="G1230" i="30"/>
  <c r="V1218" i="30"/>
  <c r="N1218" i="30"/>
  <c r="R1227" i="30"/>
  <c r="N1227" i="30"/>
  <c r="R1221" i="30"/>
  <c r="N1221" i="30"/>
  <c r="R1229" i="30"/>
  <c r="N1229" i="30"/>
  <c r="R1218" i="30"/>
  <c r="R1233" i="30"/>
  <c r="N1233" i="30"/>
  <c r="R1222" i="30"/>
  <c r="N1222" i="30"/>
  <c r="R1234" i="30"/>
  <c r="N1234" i="30"/>
  <c r="R1225" i="30"/>
  <c r="N1225" i="30"/>
  <c r="R1230" i="30"/>
  <c r="N1230" i="30"/>
  <c r="R1226" i="30"/>
  <c r="N1226" i="30"/>
  <c r="F1233" i="30"/>
  <c r="C1233" i="30"/>
  <c r="B1237" i="30"/>
  <c r="B1228" i="30"/>
  <c r="B1243" i="30"/>
  <c r="B1231" i="30"/>
  <c r="B1239" i="30"/>
  <c r="F1227" i="30"/>
  <c r="C1227" i="30"/>
  <c r="F1221" i="30"/>
  <c r="C1221" i="30"/>
  <c r="C1226" i="30"/>
  <c r="F1226" i="30"/>
  <c r="F1225" i="30"/>
  <c r="C1225" i="30"/>
  <c r="C1230" i="30"/>
  <c r="F1230" i="30"/>
  <c r="C1218" i="30"/>
  <c r="F1218" i="30"/>
  <c r="F1229" i="30"/>
  <c r="C1229" i="30"/>
  <c r="F1222" i="30"/>
  <c r="C1222" i="30"/>
  <c r="F1234" i="30"/>
  <c r="C1234" i="30"/>
  <c r="B1236" i="30"/>
  <c r="B1232" i="30"/>
  <c r="B1244" i="30"/>
  <c r="B1235" i="30"/>
  <c r="B1240" i="30"/>
  <c r="AE463" i="28" l="1"/>
  <c r="R1377" i="29"/>
  <c r="H1377" i="29"/>
  <c r="J1377" i="29"/>
  <c r="K1377" i="29" s="1"/>
  <c r="N1377" i="29"/>
  <c r="O1377" i="29" s="1"/>
  <c r="L1377" i="29"/>
  <c r="M1377" i="29" s="1"/>
  <c r="P1377" i="29"/>
  <c r="Q1377" i="29" s="1"/>
  <c r="H1389" i="29"/>
  <c r="R1389" i="29"/>
  <c r="J1389" i="29"/>
  <c r="K1389" i="29" s="1"/>
  <c r="N1389" i="29"/>
  <c r="O1389" i="29" s="1"/>
  <c r="L1389" i="29"/>
  <c r="M1389" i="29" s="1"/>
  <c r="P1389" i="29"/>
  <c r="Q1389" i="29" s="1"/>
  <c r="H1388" i="29"/>
  <c r="R1388" i="29"/>
  <c r="J1388" i="29"/>
  <c r="K1388" i="29" s="1"/>
  <c r="N1388" i="29"/>
  <c r="O1388" i="29" s="1"/>
  <c r="P1388" i="29"/>
  <c r="Q1388" i="29" s="1"/>
  <c r="L1388" i="29"/>
  <c r="M1388" i="29" s="1"/>
  <c r="S1413" i="29"/>
  <c r="E1403" i="29"/>
  <c r="B1403" i="29"/>
  <c r="H1384" i="29"/>
  <c r="R1384" i="29"/>
  <c r="J1384" i="29"/>
  <c r="K1384" i="29" s="1"/>
  <c r="L1384" i="29"/>
  <c r="M1384" i="29" s="1"/>
  <c r="N1384" i="29"/>
  <c r="O1384" i="29" s="1"/>
  <c r="P1384" i="29"/>
  <c r="Q1384" i="29" s="1"/>
  <c r="S1405" i="29"/>
  <c r="E1395" i="29"/>
  <c r="B1395" i="29"/>
  <c r="H1380" i="29"/>
  <c r="R1380" i="29"/>
  <c r="J1380" i="29"/>
  <c r="K1380" i="29" s="1"/>
  <c r="P1380" i="29"/>
  <c r="Q1380" i="29" s="1"/>
  <c r="N1380" i="29"/>
  <c r="O1380" i="29" s="1"/>
  <c r="L1380" i="29"/>
  <c r="M1380" i="29" s="1"/>
  <c r="S1412" i="29"/>
  <c r="E1402" i="29"/>
  <c r="B1402" i="29"/>
  <c r="H1376" i="29"/>
  <c r="R1376" i="29"/>
  <c r="J1376" i="29"/>
  <c r="K1376" i="29" s="1"/>
  <c r="L1376" i="29"/>
  <c r="M1376" i="29" s="1"/>
  <c r="N1376" i="29"/>
  <c r="O1376" i="29" s="1"/>
  <c r="P1376" i="29"/>
  <c r="Q1376" i="29" s="1"/>
  <c r="S1397" i="29"/>
  <c r="E1387" i="29"/>
  <c r="B1387" i="29"/>
  <c r="S1409" i="29"/>
  <c r="E1399" i="29"/>
  <c r="B1399" i="29"/>
  <c r="H1381" i="29"/>
  <c r="R1381" i="29"/>
  <c r="J1381" i="29"/>
  <c r="K1381" i="29" s="1"/>
  <c r="L1381" i="29"/>
  <c r="M1381" i="29" s="1"/>
  <c r="P1381" i="29"/>
  <c r="Q1381" i="29" s="1"/>
  <c r="N1381" i="29"/>
  <c r="O1381" i="29" s="1"/>
  <c r="S1400" i="29"/>
  <c r="E1390" i="29"/>
  <c r="B1390" i="29"/>
  <c r="H1392" i="29"/>
  <c r="R1392" i="29"/>
  <c r="J1392" i="29"/>
  <c r="K1392" i="29" s="1"/>
  <c r="L1392" i="29"/>
  <c r="M1392" i="29" s="1"/>
  <c r="N1392" i="29"/>
  <c r="O1392" i="29" s="1"/>
  <c r="P1392" i="29"/>
  <c r="Q1392" i="29" s="1"/>
  <c r="S1396" i="29"/>
  <c r="E1386" i="29"/>
  <c r="B1386" i="29"/>
  <c r="S1401" i="29"/>
  <c r="E1391" i="29"/>
  <c r="B1391" i="29"/>
  <c r="W3938" i="30"/>
  <c r="S1408" i="29"/>
  <c r="E1398" i="29"/>
  <c r="B1398" i="29"/>
  <c r="H1393" i="29"/>
  <c r="R1393" i="29"/>
  <c r="J1393" i="29"/>
  <c r="K1393" i="29" s="1"/>
  <c r="L1393" i="29"/>
  <c r="M1393" i="29" s="1"/>
  <c r="N1393" i="29"/>
  <c r="O1393" i="29" s="1"/>
  <c r="P1393" i="29"/>
  <c r="Q1393" i="29" s="1"/>
  <c r="S1404" i="29"/>
  <c r="E1394" i="29"/>
  <c r="B1394" i="29"/>
  <c r="H1385" i="29"/>
  <c r="R1385" i="29"/>
  <c r="J1385" i="29"/>
  <c r="K1385" i="29" s="1"/>
  <c r="N1385" i="29"/>
  <c r="O1385" i="29" s="1"/>
  <c r="P1385" i="29"/>
  <c r="Q1385" i="29" s="1"/>
  <c r="L1385" i="29"/>
  <c r="M1385" i="29" s="1"/>
  <c r="V1244" i="30"/>
  <c r="O1244" i="30"/>
  <c r="G1244" i="30"/>
  <c r="H1244" i="30"/>
  <c r="V1228" i="30"/>
  <c r="O1228" i="30"/>
  <c r="G1228" i="30"/>
  <c r="H1228" i="30"/>
  <c r="V1232" i="30"/>
  <c r="O1232" i="30"/>
  <c r="G1232" i="30"/>
  <c r="H1232" i="30"/>
  <c r="V1239" i="30"/>
  <c r="O1239" i="30"/>
  <c r="H1239" i="30"/>
  <c r="G1239" i="30"/>
  <c r="V1237" i="30"/>
  <c r="O1237" i="30"/>
  <c r="H1237" i="30"/>
  <c r="G1237" i="30"/>
  <c r="V1240" i="30"/>
  <c r="O1240" i="30"/>
  <c r="G1240" i="30"/>
  <c r="H1240" i="30"/>
  <c r="V1236" i="30"/>
  <c r="O1236" i="30"/>
  <c r="G1236" i="30"/>
  <c r="H1236" i="30"/>
  <c r="V1231" i="30"/>
  <c r="O1231" i="30"/>
  <c r="H1231" i="30"/>
  <c r="G1231" i="30"/>
  <c r="V1235" i="30"/>
  <c r="O1235" i="30"/>
  <c r="H1235" i="30"/>
  <c r="G1235" i="30"/>
  <c r="V1243" i="30"/>
  <c r="O1243" i="30"/>
  <c r="G1243" i="30"/>
  <c r="H1243" i="30"/>
  <c r="R1240" i="30"/>
  <c r="N1240" i="30"/>
  <c r="R1236" i="30"/>
  <c r="N1236" i="30"/>
  <c r="R1239" i="30"/>
  <c r="N1239" i="30"/>
  <c r="R1243" i="30"/>
  <c r="N1243" i="30"/>
  <c r="R1237" i="30"/>
  <c r="N1237" i="30"/>
  <c r="R1244" i="30"/>
  <c r="N1244" i="30"/>
  <c r="R1235" i="30"/>
  <c r="N1235" i="30"/>
  <c r="R1231" i="30"/>
  <c r="N1231" i="30"/>
  <c r="R1228" i="30"/>
  <c r="N1228" i="30"/>
  <c r="R1232" i="30"/>
  <c r="N1232" i="30"/>
  <c r="F1240" i="30"/>
  <c r="C1240" i="30"/>
  <c r="F1236" i="30"/>
  <c r="C1236" i="30"/>
  <c r="F1239" i="30"/>
  <c r="C1239" i="30"/>
  <c r="C1237" i="30"/>
  <c r="F1237" i="30"/>
  <c r="B1250" i="30"/>
  <c r="B1254" i="30"/>
  <c r="B1246" i="30"/>
  <c r="B1249" i="30"/>
  <c r="B1253" i="30"/>
  <c r="B1247" i="30"/>
  <c r="C1244" i="30"/>
  <c r="F1244" i="30"/>
  <c r="F1243" i="30"/>
  <c r="C1243" i="30"/>
  <c r="F1232" i="30"/>
  <c r="C1232" i="30"/>
  <c r="F1231" i="30"/>
  <c r="C1231" i="30"/>
  <c r="C1228" i="30"/>
  <c r="F1228" i="30"/>
  <c r="F1235" i="30"/>
  <c r="C1235" i="30"/>
  <c r="B1245" i="30"/>
  <c r="B1242" i="30"/>
  <c r="B1241" i="30"/>
  <c r="B1238" i="30"/>
  <c r="AE464" i="28" l="1"/>
  <c r="H1398" i="29"/>
  <c r="R1398" i="29"/>
  <c r="J1398" i="29"/>
  <c r="K1398" i="29" s="1"/>
  <c r="L1398" i="29"/>
  <c r="M1398" i="29" s="1"/>
  <c r="N1398" i="29"/>
  <c r="O1398" i="29" s="1"/>
  <c r="P1398" i="29"/>
  <c r="Q1398" i="29" s="1"/>
  <c r="W3948" i="30"/>
  <c r="H1386" i="29"/>
  <c r="R1386" i="29"/>
  <c r="L1386" i="29"/>
  <c r="M1386" i="29" s="1"/>
  <c r="J1386" i="29"/>
  <c r="K1386" i="29" s="1"/>
  <c r="P1386" i="29"/>
  <c r="Q1386" i="29" s="1"/>
  <c r="N1386" i="29"/>
  <c r="O1386" i="29" s="1"/>
  <c r="S1419" i="29"/>
  <c r="E1409" i="29"/>
  <c r="B1409" i="29"/>
  <c r="S1422" i="29"/>
  <c r="E1412" i="29"/>
  <c r="B1412" i="29"/>
  <c r="S1415" i="29"/>
  <c r="E1405" i="29"/>
  <c r="B1405" i="29"/>
  <c r="S1414" i="29"/>
  <c r="E1404" i="29"/>
  <c r="B1404" i="29"/>
  <c r="H1391" i="29"/>
  <c r="R1391" i="29"/>
  <c r="J1391" i="29"/>
  <c r="K1391" i="29" s="1"/>
  <c r="L1391" i="29"/>
  <c r="M1391" i="29" s="1"/>
  <c r="N1391" i="29"/>
  <c r="O1391" i="29" s="1"/>
  <c r="P1391" i="29"/>
  <c r="Q1391" i="29" s="1"/>
  <c r="H1390" i="29"/>
  <c r="R1390" i="29"/>
  <c r="L1390" i="29"/>
  <c r="M1390" i="29" s="1"/>
  <c r="J1390" i="29"/>
  <c r="K1390" i="29" s="1"/>
  <c r="P1390" i="29"/>
  <c r="Q1390" i="29" s="1"/>
  <c r="N1390" i="29"/>
  <c r="O1390" i="29" s="1"/>
  <c r="H1387" i="29"/>
  <c r="R1387" i="29"/>
  <c r="J1387" i="29"/>
  <c r="K1387" i="29" s="1"/>
  <c r="L1387" i="29"/>
  <c r="M1387" i="29" s="1"/>
  <c r="P1387" i="29"/>
  <c r="Q1387" i="29" s="1"/>
  <c r="N1387" i="29"/>
  <c r="O1387" i="29" s="1"/>
  <c r="S1423" i="29"/>
  <c r="E1413" i="29"/>
  <c r="B1413" i="29"/>
  <c r="S1418" i="29"/>
  <c r="E1408" i="29"/>
  <c r="B1408" i="29"/>
  <c r="S1406" i="29"/>
  <c r="E1396" i="29"/>
  <c r="B1396" i="29"/>
  <c r="H1399" i="29"/>
  <c r="R1399" i="29"/>
  <c r="J1399" i="29"/>
  <c r="K1399" i="29" s="1"/>
  <c r="P1399" i="29"/>
  <c r="Q1399" i="29" s="1"/>
  <c r="L1399" i="29"/>
  <c r="M1399" i="29" s="1"/>
  <c r="N1399" i="29"/>
  <c r="O1399" i="29" s="1"/>
  <c r="H1402" i="29"/>
  <c r="R1402" i="29"/>
  <c r="J1402" i="29"/>
  <c r="K1402" i="29" s="1"/>
  <c r="L1402" i="29"/>
  <c r="M1402" i="29" s="1"/>
  <c r="N1402" i="29"/>
  <c r="O1402" i="29" s="1"/>
  <c r="P1402" i="29"/>
  <c r="Q1402" i="29" s="1"/>
  <c r="H1395" i="29"/>
  <c r="R1395" i="29"/>
  <c r="J1395" i="29"/>
  <c r="K1395" i="29" s="1"/>
  <c r="L1395" i="29"/>
  <c r="M1395" i="29" s="1"/>
  <c r="N1395" i="29"/>
  <c r="O1395" i="29" s="1"/>
  <c r="P1395" i="29"/>
  <c r="Q1395" i="29" s="1"/>
  <c r="H1394" i="29"/>
  <c r="R1394" i="29"/>
  <c r="J1394" i="29"/>
  <c r="K1394" i="29" s="1"/>
  <c r="N1394" i="29"/>
  <c r="O1394" i="29" s="1"/>
  <c r="P1394" i="29"/>
  <c r="Q1394" i="29" s="1"/>
  <c r="L1394" i="29"/>
  <c r="M1394" i="29" s="1"/>
  <c r="S1411" i="29"/>
  <c r="E1401" i="29"/>
  <c r="B1401" i="29"/>
  <c r="S1410" i="29"/>
  <c r="E1400" i="29"/>
  <c r="B1400" i="29"/>
  <c r="S1407" i="29"/>
  <c r="E1397" i="29"/>
  <c r="B1397" i="29"/>
  <c r="H1403" i="29"/>
  <c r="R1403" i="29"/>
  <c r="J1403" i="29"/>
  <c r="K1403" i="29" s="1"/>
  <c r="L1403" i="29"/>
  <c r="M1403" i="29" s="1"/>
  <c r="P1403" i="29"/>
  <c r="Q1403" i="29" s="1"/>
  <c r="N1403" i="29"/>
  <c r="O1403" i="29" s="1"/>
  <c r="V1242" i="30"/>
  <c r="O1242" i="30"/>
  <c r="H1242" i="30"/>
  <c r="G1242" i="30"/>
  <c r="V1245" i="30"/>
  <c r="H1245" i="30"/>
  <c r="G1245" i="30"/>
  <c r="O1245" i="30"/>
  <c r="V1246" i="30"/>
  <c r="H1246" i="30"/>
  <c r="G1246" i="30"/>
  <c r="O1246" i="30"/>
  <c r="V1249" i="30"/>
  <c r="O1249" i="30"/>
  <c r="H1249" i="30"/>
  <c r="G1249" i="30"/>
  <c r="V1247" i="30"/>
  <c r="O1247" i="30"/>
  <c r="H1247" i="30"/>
  <c r="G1247" i="30"/>
  <c r="V1254" i="30"/>
  <c r="O1254" i="30"/>
  <c r="H1254" i="30"/>
  <c r="G1254" i="30"/>
  <c r="V1238" i="30"/>
  <c r="O1238" i="30"/>
  <c r="H1238" i="30"/>
  <c r="G1238" i="30"/>
  <c r="V1241" i="30"/>
  <c r="O1241" i="30"/>
  <c r="H1241" i="30"/>
  <c r="G1241" i="30"/>
  <c r="V1253" i="30"/>
  <c r="O1253" i="30"/>
  <c r="H1253" i="30"/>
  <c r="G1253" i="30"/>
  <c r="V1250" i="30"/>
  <c r="O1250" i="30"/>
  <c r="H1250" i="30"/>
  <c r="G1250" i="30"/>
  <c r="R1247" i="30"/>
  <c r="N1247" i="30"/>
  <c r="R1238" i="30"/>
  <c r="N1238" i="30"/>
  <c r="R1249" i="30"/>
  <c r="N1249" i="30"/>
  <c r="R1245" i="30"/>
  <c r="N1245" i="30"/>
  <c r="R1253" i="30"/>
  <c r="N1253" i="30"/>
  <c r="R1246" i="30"/>
  <c r="N1246" i="30"/>
  <c r="R1250" i="30"/>
  <c r="N1250" i="30"/>
  <c r="R1242" i="30"/>
  <c r="N1242" i="30"/>
  <c r="R1254" i="30"/>
  <c r="N1254" i="30"/>
  <c r="R1241" i="30"/>
  <c r="N1241" i="30"/>
  <c r="F1242" i="30"/>
  <c r="C1242" i="30"/>
  <c r="B1257" i="30"/>
  <c r="B1259" i="30"/>
  <c r="B1264" i="30"/>
  <c r="F1247" i="30"/>
  <c r="C1247" i="30"/>
  <c r="C1254" i="30"/>
  <c r="F1254" i="30"/>
  <c r="F1241" i="30"/>
  <c r="C1241" i="30"/>
  <c r="C1246" i="30"/>
  <c r="F1246" i="30"/>
  <c r="F1250" i="30"/>
  <c r="C1250" i="30"/>
  <c r="C1238" i="30"/>
  <c r="F1238" i="30"/>
  <c r="F1249" i="30"/>
  <c r="C1249" i="30"/>
  <c r="B1248" i="30"/>
  <c r="B1252" i="30"/>
  <c r="C1245" i="30"/>
  <c r="F1245" i="30"/>
  <c r="C1253" i="30"/>
  <c r="F1253" i="30"/>
  <c r="B1251" i="30"/>
  <c r="B1255" i="30"/>
  <c r="B1263" i="30"/>
  <c r="B1256" i="30"/>
  <c r="B1260" i="30"/>
  <c r="AE465" i="28" l="1"/>
  <c r="S1420" i="29"/>
  <c r="E1410" i="29"/>
  <c r="B1410" i="29"/>
  <c r="S1428" i="29"/>
  <c r="E1418" i="29"/>
  <c r="B1418" i="29"/>
  <c r="S1424" i="29"/>
  <c r="E1414" i="29"/>
  <c r="B1414" i="29"/>
  <c r="H1412" i="29"/>
  <c r="R1412" i="29"/>
  <c r="J1412" i="29"/>
  <c r="K1412" i="29" s="1"/>
  <c r="L1412" i="29"/>
  <c r="M1412" i="29" s="1"/>
  <c r="N1412" i="29"/>
  <c r="O1412" i="29" s="1"/>
  <c r="P1412" i="29"/>
  <c r="Q1412" i="29" s="1"/>
  <c r="S1417" i="29"/>
  <c r="E1407" i="29"/>
  <c r="B1407" i="29"/>
  <c r="H1401" i="29"/>
  <c r="R1401" i="29"/>
  <c r="J1401" i="29"/>
  <c r="K1401" i="29" s="1"/>
  <c r="L1401" i="29"/>
  <c r="M1401" i="29" s="1"/>
  <c r="P1401" i="29"/>
  <c r="Q1401" i="29" s="1"/>
  <c r="N1401" i="29"/>
  <c r="O1401" i="29" s="1"/>
  <c r="S1416" i="29"/>
  <c r="E1406" i="29"/>
  <c r="B1406" i="29"/>
  <c r="H1413" i="29"/>
  <c r="R1413" i="29"/>
  <c r="J1413" i="29"/>
  <c r="K1413" i="29" s="1"/>
  <c r="L1413" i="29"/>
  <c r="M1413" i="29" s="1"/>
  <c r="P1413" i="29"/>
  <c r="Q1413" i="29" s="1"/>
  <c r="N1413" i="29"/>
  <c r="O1413" i="29" s="1"/>
  <c r="H1405" i="29"/>
  <c r="R1405" i="29"/>
  <c r="J1405" i="29"/>
  <c r="K1405" i="29" s="1"/>
  <c r="L1405" i="29"/>
  <c r="M1405" i="29" s="1"/>
  <c r="P1405" i="29"/>
  <c r="Q1405" i="29" s="1"/>
  <c r="N1405" i="29"/>
  <c r="O1405" i="29" s="1"/>
  <c r="S1429" i="29"/>
  <c r="E1419" i="29"/>
  <c r="B1419" i="29"/>
  <c r="W3958" i="30"/>
  <c r="H1400" i="29"/>
  <c r="R1400" i="29"/>
  <c r="J1400" i="29"/>
  <c r="K1400" i="29" s="1"/>
  <c r="P1400" i="29"/>
  <c r="Q1400" i="29" s="1"/>
  <c r="N1400" i="29"/>
  <c r="O1400" i="29" s="1"/>
  <c r="L1400" i="29"/>
  <c r="M1400" i="29" s="1"/>
  <c r="H1408" i="29"/>
  <c r="R1408" i="29"/>
  <c r="J1408" i="29"/>
  <c r="K1408" i="29" s="1"/>
  <c r="L1408" i="29"/>
  <c r="M1408" i="29" s="1"/>
  <c r="P1408" i="29"/>
  <c r="Q1408" i="29" s="1"/>
  <c r="N1408" i="29"/>
  <c r="O1408" i="29" s="1"/>
  <c r="H1404" i="29"/>
  <c r="R1404" i="29"/>
  <c r="J1404" i="29"/>
  <c r="K1404" i="29" s="1"/>
  <c r="N1404" i="29"/>
  <c r="O1404" i="29" s="1"/>
  <c r="P1404" i="29"/>
  <c r="Q1404" i="29" s="1"/>
  <c r="L1404" i="29"/>
  <c r="M1404" i="29" s="1"/>
  <c r="S1432" i="29"/>
  <c r="E1422" i="29"/>
  <c r="B1422" i="29"/>
  <c r="H1397" i="29"/>
  <c r="R1397" i="29"/>
  <c r="J1397" i="29"/>
  <c r="K1397" i="29" s="1"/>
  <c r="P1397" i="29"/>
  <c r="Q1397" i="29" s="1"/>
  <c r="N1397" i="29"/>
  <c r="O1397" i="29" s="1"/>
  <c r="L1397" i="29"/>
  <c r="M1397" i="29" s="1"/>
  <c r="S1421" i="29"/>
  <c r="E1411" i="29"/>
  <c r="B1411" i="29"/>
  <c r="H1396" i="29"/>
  <c r="R1396" i="29"/>
  <c r="J1396" i="29"/>
  <c r="K1396" i="29" s="1"/>
  <c r="N1396" i="29"/>
  <c r="O1396" i="29" s="1"/>
  <c r="L1396" i="29"/>
  <c r="M1396" i="29" s="1"/>
  <c r="P1396" i="29"/>
  <c r="Q1396" i="29" s="1"/>
  <c r="S1433" i="29"/>
  <c r="E1423" i="29"/>
  <c r="B1423" i="29"/>
  <c r="S1425" i="29"/>
  <c r="E1415" i="29"/>
  <c r="B1415" i="29"/>
  <c r="R1409" i="29"/>
  <c r="H1409" i="29"/>
  <c r="J1409" i="29"/>
  <c r="K1409" i="29" s="1"/>
  <c r="L1409" i="29"/>
  <c r="M1409" i="29" s="1"/>
  <c r="N1409" i="29"/>
  <c r="O1409" i="29" s="1"/>
  <c r="P1409" i="29"/>
  <c r="Q1409" i="29" s="1"/>
  <c r="V1259" i="30"/>
  <c r="O1259" i="30"/>
  <c r="H1259" i="30"/>
  <c r="G1259" i="30"/>
  <c r="V1255" i="30"/>
  <c r="O1255" i="30"/>
  <c r="H1255" i="30"/>
  <c r="G1255" i="30"/>
  <c r="V1257" i="30"/>
  <c r="O1257" i="30"/>
  <c r="H1257" i="30"/>
  <c r="G1257" i="30"/>
  <c r="V1263" i="30"/>
  <c r="O1263" i="30"/>
  <c r="H1263" i="30"/>
  <c r="G1263" i="30"/>
  <c r="V1251" i="30"/>
  <c r="O1251" i="30"/>
  <c r="H1251" i="30"/>
  <c r="G1251" i="30"/>
  <c r="V1248" i="30"/>
  <c r="O1248" i="30"/>
  <c r="G1248" i="30"/>
  <c r="H1248" i="30"/>
  <c r="V1260" i="30"/>
  <c r="O1260" i="30"/>
  <c r="G1260" i="30"/>
  <c r="H1260" i="30"/>
  <c r="V1256" i="30"/>
  <c r="O1256" i="30"/>
  <c r="G1256" i="30"/>
  <c r="H1256" i="30"/>
  <c r="V1252" i="30"/>
  <c r="O1252" i="30"/>
  <c r="G1252" i="30"/>
  <c r="H1252" i="30"/>
  <c r="V1264" i="30"/>
  <c r="O1264" i="30"/>
  <c r="G1264" i="30"/>
  <c r="H1264" i="30"/>
  <c r="R1251" i="30"/>
  <c r="N1251" i="30"/>
  <c r="R1257" i="30"/>
  <c r="N1257" i="30"/>
  <c r="R1263" i="30"/>
  <c r="N1263" i="30"/>
  <c r="R1248" i="30"/>
  <c r="N1248" i="30"/>
  <c r="R1255" i="30"/>
  <c r="N1255" i="30"/>
  <c r="R1252" i="30"/>
  <c r="N1252" i="30"/>
  <c r="R1259" i="30"/>
  <c r="N1259" i="30"/>
  <c r="R1260" i="30"/>
  <c r="N1260" i="30"/>
  <c r="R1264" i="30"/>
  <c r="N1264" i="30"/>
  <c r="R1256" i="30"/>
  <c r="N1256" i="30"/>
  <c r="F1251" i="30"/>
  <c r="C1251" i="30"/>
  <c r="F1248" i="30"/>
  <c r="C1248" i="30"/>
  <c r="F1264" i="30"/>
  <c r="C1264" i="30"/>
  <c r="F1257" i="30"/>
  <c r="C1257" i="30"/>
  <c r="B1270" i="30"/>
  <c r="B1273" i="30"/>
  <c r="B1261" i="30"/>
  <c r="B1258" i="30"/>
  <c r="B1274" i="30"/>
  <c r="B1267" i="30"/>
  <c r="F1260" i="30"/>
  <c r="C1260" i="30"/>
  <c r="F1263" i="30"/>
  <c r="C1263" i="30"/>
  <c r="C1256" i="30"/>
  <c r="F1256" i="30"/>
  <c r="F1255" i="30"/>
  <c r="C1255" i="30"/>
  <c r="F1252" i="30"/>
  <c r="C1252" i="30"/>
  <c r="F1259" i="30"/>
  <c r="C1259" i="30"/>
  <c r="B1266" i="30"/>
  <c r="B1265" i="30"/>
  <c r="B1262" i="30"/>
  <c r="B1269" i="30"/>
  <c r="AE466" i="28" l="1"/>
  <c r="S1443" i="29"/>
  <c r="E1433" i="29"/>
  <c r="B1433" i="29"/>
  <c r="H1422" i="29"/>
  <c r="R1422" i="29"/>
  <c r="J1422" i="29"/>
  <c r="K1422" i="29" s="1"/>
  <c r="L1422" i="29"/>
  <c r="M1422" i="29" s="1"/>
  <c r="P1422" i="29"/>
  <c r="Q1422" i="29" s="1"/>
  <c r="N1422" i="29"/>
  <c r="O1422" i="29" s="1"/>
  <c r="S1426" i="29"/>
  <c r="E1416" i="29"/>
  <c r="B1416" i="29"/>
  <c r="S1438" i="29"/>
  <c r="E1428" i="29"/>
  <c r="B1428" i="29"/>
  <c r="S1435" i="29"/>
  <c r="E1425" i="29"/>
  <c r="B1425" i="29"/>
  <c r="S1431" i="29"/>
  <c r="E1421" i="29"/>
  <c r="B1421" i="29"/>
  <c r="S1439" i="29"/>
  <c r="E1429" i="29"/>
  <c r="B1429" i="29"/>
  <c r="S1427" i="29"/>
  <c r="E1417" i="29"/>
  <c r="B1417" i="29"/>
  <c r="S1434" i="29"/>
  <c r="E1424" i="29"/>
  <c r="B1424" i="29"/>
  <c r="H1410" i="29"/>
  <c r="R1410" i="29"/>
  <c r="J1410" i="29"/>
  <c r="K1410" i="29" s="1"/>
  <c r="L1410" i="29"/>
  <c r="M1410" i="29" s="1"/>
  <c r="P1410" i="29"/>
  <c r="Q1410" i="29" s="1"/>
  <c r="N1410" i="29"/>
  <c r="O1410" i="29" s="1"/>
  <c r="H1423" i="29"/>
  <c r="R1423" i="29"/>
  <c r="J1423" i="29"/>
  <c r="K1423" i="29" s="1"/>
  <c r="L1423" i="29"/>
  <c r="M1423" i="29" s="1"/>
  <c r="N1423" i="29"/>
  <c r="O1423" i="29" s="1"/>
  <c r="P1423" i="29"/>
  <c r="Q1423" i="29" s="1"/>
  <c r="S1442" i="29"/>
  <c r="E1432" i="29"/>
  <c r="B1432" i="29"/>
  <c r="W3968" i="30"/>
  <c r="H1406" i="29"/>
  <c r="R1406" i="29"/>
  <c r="L1406" i="29"/>
  <c r="M1406" i="29" s="1"/>
  <c r="N1406" i="29"/>
  <c r="O1406" i="29" s="1"/>
  <c r="P1406" i="29"/>
  <c r="Q1406" i="29" s="1"/>
  <c r="J1406" i="29"/>
  <c r="K1406" i="29" s="1"/>
  <c r="H1418" i="29"/>
  <c r="R1418" i="29"/>
  <c r="J1418" i="29"/>
  <c r="K1418" i="29" s="1"/>
  <c r="L1418" i="29"/>
  <c r="M1418" i="29" s="1"/>
  <c r="N1418" i="29"/>
  <c r="O1418" i="29" s="1"/>
  <c r="P1418" i="29"/>
  <c r="Q1418" i="29" s="1"/>
  <c r="H1415" i="29"/>
  <c r="R1415" i="29"/>
  <c r="J1415" i="29"/>
  <c r="K1415" i="29" s="1"/>
  <c r="N1415" i="29"/>
  <c r="O1415" i="29" s="1"/>
  <c r="L1415" i="29"/>
  <c r="M1415" i="29" s="1"/>
  <c r="P1415" i="29"/>
  <c r="Q1415" i="29" s="1"/>
  <c r="H1411" i="29"/>
  <c r="R1411" i="29"/>
  <c r="L1411" i="29"/>
  <c r="M1411" i="29" s="1"/>
  <c r="J1411" i="29"/>
  <c r="K1411" i="29" s="1"/>
  <c r="P1411" i="29"/>
  <c r="Q1411" i="29" s="1"/>
  <c r="N1411" i="29"/>
  <c r="O1411" i="29" s="1"/>
  <c r="H1419" i="29"/>
  <c r="R1419" i="29"/>
  <c r="L1419" i="29"/>
  <c r="M1419" i="29" s="1"/>
  <c r="J1419" i="29"/>
  <c r="K1419" i="29" s="1"/>
  <c r="P1419" i="29"/>
  <c r="Q1419" i="29" s="1"/>
  <c r="N1419" i="29"/>
  <c r="O1419" i="29" s="1"/>
  <c r="H1407" i="29"/>
  <c r="R1407" i="29"/>
  <c r="L1407" i="29"/>
  <c r="M1407" i="29" s="1"/>
  <c r="J1407" i="29"/>
  <c r="K1407" i="29" s="1"/>
  <c r="N1407" i="29"/>
  <c r="O1407" i="29" s="1"/>
  <c r="P1407" i="29"/>
  <c r="Q1407" i="29" s="1"/>
  <c r="H1414" i="29"/>
  <c r="R1414" i="29"/>
  <c r="L1414" i="29"/>
  <c r="M1414" i="29" s="1"/>
  <c r="J1414" i="29"/>
  <c r="K1414" i="29" s="1"/>
  <c r="N1414" i="29"/>
  <c r="O1414" i="29" s="1"/>
  <c r="P1414" i="29"/>
  <c r="Q1414" i="29" s="1"/>
  <c r="S1430" i="29"/>
  <c r="E1420" i="29"/>
  <c r="B1420" i="29"/>
  <c r="V1258" i="30"/>
  <c r="O1258" i="30"/>
  <c r="H1258" i="30"/>
  <c r="G1258" i="30"/>
  <c r="V1261" i="30"/>
  <c r="H1261" i="30"/>
  <c r="O1261" i="30"/>
  <c r="G1261" i="30"/>
  <c r="V1266" i="30"/>
  <c r="O1266" i="30"/>
  <c r="H1266" i="30"/>
  <c r="G1266" i="30"/>
  <c r="V1269" i="30"/>
  <c r="O1269" i="30"/>
  <c r="H1269" i="30"/>
  <c r="G1269" i="30"/>
  <c r="V1273" i="30"/>
  <c r="O1273" i="30"/>
  <c r="H1273" i="30"/>
  <c r="G1273" i="30"/>
  <c r="V1265" i="30"/>
  <c r="O1265" i="30"/>
  <c r="H1265" i="30"/>
  <c r="G1265" i="30"/>
  <c r="V1267" i="30"/>
  <c r="O1267" i="30"/>
  <c r="H1267" i="30"/>
  <c r="G1267" i="30"/>
  <c r="V1262" i="30"/>
  <c r="H1262" i="30"/>
  <c r="O1262" i="30"/>
  <c r="G1262" i="30"/>
  <c r="V1274" i="30"/>
  <c r="O1274" i="30"/>
  <c r="H1274" i="30"/>
  <c r="G1274" i="30"/>
  <c r="V1270" i="30"/>
  <c r="O1270" i="30"/>
  <c r="H1270" i="30"/>
  <c r="G1270" i="30"/>
  <c r="R1258" i="30"/>
  <c r="N1258" i="30"/>
  <c r="R1269" i="30"/>
  <c r="N1269" i="30"/>
  <c r="R1273" i="30"/>
  <c r="N1273" i="30"/>
  <c r="R1262" i="30"/>
  <c r="N1262" i="30"/>
  <c r="R1274" i="30"/>
  <c r="N1274" i="30"/>
  <c r="R1261" i="30"/>
  <c r="N1261" i="30"/>
  <c r="R1270" i="30"/>
  <c r="N1270" i="30"/>
  <c r="R1265" i="30"/>
  <c r="N1265" i="30"/>
  <c r="R1267" i="30"/>
  <c r="N1267" i="30"/>
  <c r="R1266" i="30"/>
  <c r="N1266" i="30"/>
  <c r="C1269" i="30"/>
  <c r="F1269" i="30"/>
  <c r="F1267" i="30"/>
  <c r="C1267" i="30"/>
  <c r="C1258" i="30"/>
  <c r="F1258" i="30"/>
  <c r="B1279" i="30"/>
  <c r="B1275" i="30"/>
  <c r="B1268" i="30"/>
  <c r="B1283" i="30"/>
  <c r="F1266" i="30"/>
  <c r="C1266" i="30"/>
  <c r="F1274" i="30"/>
  <c r="C1274" i="30"/>
  <c r="C1261" i="30"/>
  <c r="F1261" i="30"/>
  <c r="C1270" i="30"/>
  <c r="F1270" i="30"/>
  <c r="F1265" i="30"/>
  <c r="C1265" i="30"/>
  <c r="F1273" i="30"/>
  <c r="C1273" i="30"/>
  <c r="B1277" i="30"/>
  <c r="C1262" i="30"/>
  <c r="F1262" i="30"/>
  <c r="B1272" i="30"/>
  <c r="B1276" i="30"/>
  <c r="B1284" i="30"/>
  <c r="B1271" i="30"/>
  <c r="B1280" i="30"/>
  <c r="AE467" i="28" l="1"/>
  <c r="H1432" i="29"/>
  <c r="R1432" i="29"/>
  <c r="J1432" i="29"/>
  <c r="K1432" i="29" s="1"/>
  <c r="L1432" i="29"/>
  <c r="M1432" i="29" s="1"/>
  <c r="N1432" i="29"/>
  <c r="O1432" i="29" s="1"/>
  <c r="P1432" i="29"/>
  <c r="Q1432" i="29" s="1"/>
  <c r="S1437" i="29"/>
  <c r="E1427" i="29"/>
  <c r="B1427" i="29"/>
  <c r="S1445" i="29"/>
  <c r="E1435" i="29"/>
  <c r="B1435" i="29"/>
  <c r="H1416" i="29"/>
  <c r="R1416" i="29"/>
  <c r="P1416" i="29"/>
  <c r="Q1416" i="29" s="1"/>
  <c r="J1416" i="29"/>
  <c r="K1416" i="29" s="1"/>
  <c r="L1416" i="29"/>
  <c r="M1416" i="29" s="1"/>
  <c r="N1416" i="29"/>
  <c r="O1416" i="29" s="1"/>
  <c r="H1420" i="29"/>
  <c r="R1420" i="29"/>
  <c r="J1420" i="29"/>
  <c r="K1420" i="29" s="1"/>
  <c r="N1420" i="29"/>
  <c r="O1420" i="29" s="1"/>
  <c r="P1420" i="29"/>
  <c r="Q1420" i="29" s="1"/>
  <c r="L1420" i="29"/>
  <c r="M1420" i="29" s="1"/>
  <c r="S1444" i="29"/>
  <c r="E1434" i="29"/>
  <c r="B1434" i="29"/>
  <c r="H1429" i="29"/>
  <c r="R1429" i="29"/>
  <c r="L1429" i="29"/>
  <c r="M1429" i="29" s="1"/>
  <c r="J1429" i="29"/>
  <c r="K1429" i="29" s="1"/>
  <c r="P1429" i="29"/>
  <c r="Q1429" i="29" s="1"/>
  <c r="N1429" i="29"/>
  <c r="O1429" i="29" s="1"/>
  <c r="S1441" i="29"/>
  <c r="E1431" i="29"/>
  <c r="B1431" i="29"/>
  <c r="R1428" i="29"/>
  <c r="H1428" i="29"/>
  <c r="J1428" i="29"/>
  <c r="K1428" i="29" s="1"/>
  <c r="N1428" i="29"/>
  <c r="O1428" i="29" s="1"/>
  <c r="P1428" i="29"/>
  <c r="Q1428" i="29" s="1"/>
  <c r="L1428" i="29"/>
  <c r="M1428" i="29" s="1"/>
  <c r="H1433" i="29"/>
  <c r="R1433" i="29"/>
  <c r="J1433" i="29"/>
  <c r="K1433" i="29" s="1"/>
  <c r="N1433" i="29"/>
  <c r="O1433" i="29" s="1"/>
  <c r="L1433" i="29"/>
  <c r="M1433" i="29" s="1"/>
  <c r="P1433" i="29"/>
  <c r="Q1433" i="29" s="1"/>
  <c r="S1452" i="29"/>
  <c r="E1442" i="29"/>
  <c r="B1442" i="29"/>
  <c r="H1417" i="29"/>
  <c r="R1417" i="29"/>
  <c r="J1417" i="29"/>
  <c r="K1417" i="29" s="1"/>
  <c r="P1417" i="29"/>
  <c r="Q1417" i="29" s="1"/>
  <c r="L1417" i="29"/>
  <c r="M1417" i="29" s="1"/>
  <c r="N1417" i="29"/>
  <c r="O1417" i="29" s="1"/>
  <c r="H1425" i="29"/>
  <c r="R1425" i="29"/>
  <c r="N1425" i="29"/>
  <c r="O1425" i="29" s="1"/>
  <c r="P1425" i="29"/>
  <c r="Q1425" i="29" s="1"/>
  <c r="L1425" i="29"/>
  <c r="M1425" i="29" s="1"/>
  <c r="J1425" i="29"/>
  <c r="K1425" i="29" s="1"/>
  <c r="S1436" i="29"/>
  <c r="E1426" i="29"/>
  <c r="B1426" i="29"/>
  <c r="S1440" i="29"/>
  <c r="E1430" i="29"/>
  <c r="B1430" i="29"/>
  <c r="W3978" i="30"/>
  <c r="H1424" i="29"/>
  <c r="R1424" i="29"/>
  <c r="J1424" i="29"/>
  <c r="K1424" i="29" s="1"/>
  <c r="N1424" i="29"/>
  <c r="O1424" i="29" s="1"/>
  <c r="L1424" i="29"/>
  <c r="M1424" i="29" s="1"/>
  <c r="P1424" i="29"/>
  <c r="Q1424" i="29" s="1"/>
  <c r="S1449" i="29"/>
  <c r="E1439" i="29"/>
  <c r="B1439" i="29"/>
  <c r="H1421" i="29"/>
  <c r="R1421" i="29"/>
  <c r="J1421" i="29"/>
  <c r="K1421" i="29" s="1"/>
  <c r="P1421" i="29"/>
  <c r="Q1421" i="29" s="1"/>
  <c r="N1421" i="29"/>
  <c r="O1421" i="29" s="1"/>
  <c r="L1421" i="29"/>
  <c r="M1421" i="29" s="1"/>
  <c r="S1448" i="29"/>
  <c r="E1438" i="29"/>
  <c r="B1438" i="29"/>
  <c r="S1453" i="29"/>
  <c r="E1443" i="29"/>
  <c r="B1443" i="29"/>
  <c r="V1284" i="30"/>
  <c r="O1284" i="30"/>
  <c r="G1284" i="30"/>
  <c r="H1284" i="30"/>
  <c r="V1276" i="30"/>
  <c r="O1276" i="30"/>
  <c r="G1276" i="30"/>
  <c r="H1276" i="30"/>
  <c r="V1277" i="30"/>
  <c r="H1277" i="30"/>
  <c r="G1277" i="30"/>
  <c r="O1277" i="30"/>
  <c r="V1279" i="30"/>
  <c r="O1279" i="30"/>
  <c r="H1279" i="30"/>
  <c r="G1279" i="30"/>
  <c r="V1272" i="30"/>
  <c r="O1272" i="30"/>
  <c r="G1272" i="30"/>
  <c r="H1272" i="30"/>
  <c r="V1283" i="30"/>
  <c r="O1283" i="30"/>
  <c r="H1283" i="30"/>
  <c r="G1283" i="30"/>
  <c r="V1275" i="30"/>
  <c r="O1275" i="30"/>
  <c r="G1275" i="30"/>
  <c r="H1275" i="30"/>
  <c r="V1280" i="30"/>
  <c r="O1280" i="30"/>
  <c r="G1280" i="30"/>
  <c r="H1280" i="30"/>
  <c r="V1271" i="30"/>
  <c r="O1271" i="30"/>
  <c r="H1271" i="30"/>
  <c r="G1271" i="30"/>
  <c r="V1268" i="30"/>
  <c r="O1268" i="30"/>
  <c r="G1268" i="30"/>
  <c r="H1268" i="30"/>
  <c r="R1284" i="30"/>
  <c r="N1284" i="30"/>
  <c r="R1277" i="30"/>
  <c r="N1277" i="30"/>
  <c r="R1268" i="30"/>
  <c r="N1268" i="30"/>
  <c r="R1279" i="30"/>
  <c r="N1279" i="30"/>
  <c r="R1280" i="30"/>
  <c r="N1280" i="30"/>
  <c r="R1272" i="30"/>
  <c r="N1272" i="30"/>
  <c r="R1271" i="30"/>
  <c r="N1271" i="30"/>
  <c r="R1283" i="30"/>
  <c r="N1283" i="30"/>
  <c r="R1275" i="30"/>
  <c r="N1275" i="30"/>
  <c r="R1276" i="30"/>
  <c r="N1276" i="30"/>
  <c r="F1280" i="30"/>
  <c r="C1280" i="30"/>
  <c r="C1272" i="30"/>
  <c r="F1272" i="30"/>
  <c r="F1268" i="30"/>
  <c r="C1268" i="30"/>
  <c r="F1279" i="30"/>
  <c r="C1279" i="30"/>
  <c r="C1277" i="30"/>
  <c r="F1277" i="30"/>
  <c r="B1290" i="30"/>
  <c r="B1294" i="30"/>
  <c r="B1282" i="30"/>
  <c r="B1287" i="30"/>
  <c r="B1278" i="30"/>
  <c r="B1289" i="30"/>
  <c r="F1284" i="30"/>
  <c r="C1284" i="30"/>
  <c r="F1276" i="30"/>
  <c r="C1276" i="30"/>
  <c r="F1283" i="30"/>
  <c r="C1283" i="30"/>
  <c r="F1275" i="30"/>
  <c r="C1275" i="30"/>
  <c r="F1271" i="30"/>
  <c r="C1271" i="30"/>
  <c r="B1281" i="30"/>
  <c r="B1286" i="30"/>
  <c r="B1293" i="30"/>
  <c r="B1285" i="30"/>
  <c r="AE468" i="28" l="1"/>
  <c r="H1438" i="29"/>
  <c r="R1438" i="29"/>
  <c r="J1438" i="29"/>
  <c r="K1438" i="29" s="1"/>
  <c r="L1438" i="29"/>
  <c r="M1438" i="29" s="1"/>
  <c r="N1438" i="29"/>
  <c r="O1438" i="29" s="1"/>
  <c r="P1438" i="29"/>
  <c r="Q1438" i="29" s="1"/>
  <c r="H1430" i="29"/>
  <c r="R1430" i="29"/>
  <c r="N1430" i="29"/>
  <c r="O1430" i="29" s="1"/>
  <c r="J1430" i="29"/>
  <c r="K1430" i="29" s="1"/>
  <c r="L1430" i="29"/>
  <c r="M1430" i="29" s="1"/>
  <c r="P1430" i="29"/>
  <c r="Q1430" i="29" s="1"/>
  <c r="S1462" i="29"/>
  <c r="E1452" i="29"/>
  <c r="B1452" i="29"/>
  <c r="H1431" i="29"/>
  <c r="R1431" i="29"/>
  <c r="J1431" i="29"/>
  <c r="K1431" i="29" s="1"/>
  <c r="L1431" i="29"/>
  <c r="M1431" i="29" s="1"/>
  <c r="N1431" i="29"/>
  <c r="O1431" i="29" s="1"/>
  <c r="P1431" i="29"/>
  <c r="Q1431" i="29" s="1"/>
  <c r="H1435" i="29"/>
  <c r="R1435" i="29"/>
  <c r="L1435" i="29"/>
  <c r="M1435" i="29" s="1"/>
  <c r="P1435" i="29"/>
  <c r="Q1435" i="29" s="1"/>
  <c r="J1435" i="29"/>
  <c r="K1435" i="29" s="1"/>
  <c r="N1435" i="29"/>
  <c r="O1435" i="29" s="1"/>
  <c r="H1443" i="29"/>
  <c r="R1443" i="29"/>
  <c r="J1443" i="29"/>
  <c r="K1443" i="29" s="1"/>
  <c r="N1443" i="29"/>
  <c r="O1443" i="29" s="1"/>
  <c r="P1443" i="29"/>
  <c r="Q1443" i="29" s="1"/>
  <c r="L1443" i="29"/>
  <c r="M1443" i="29" s="1"/>
  <c r="H1439" i="29"/>
  <c r="R1439" i="29"/>
  <c r="J1439" i="29"/>
  <c r="K1439" i="29" s="1"/>
  <c r="L1439" i="29"/>
  <c r="M1439" i="29" s="1"/>
  <c r="N1439" i="29"/>
  <c r="O1439" i="29" s="1"/>
  <c r="P1439" i="29"/>
  <c r="Q1439" i="29" s="1"/>
  <c r="S1446" i="29"/>
  <c r="E1436" i="29"/>
  <c r="B1436" i="29"/>
  <c r="H1434" i="29"/>
  <c r="R1434" i="29"/>
  <c r="L1434" i="29"/>
  <c r="M1434" i="29" s="1"/>
  <c r="J1434" i="29"/>
  <c r="K1434" i="29" s="1"/>
  <c r="P1434" i="29"/>
  <c r="Q1434" i="29" s="1"/>
  <c r="N1434" i="29"/>
  <c r="O1434" i="29" s="1"/>
  <c r="S1447" i="29"/>
  <c r="E1437" i="29"/>
  <c r="B1437" i="29"/>
  <c r="S1458" i="29"/>
  <c r="E1448" i="29"/>
  <c r="B1448" i="29"/>
  <c r="S1450" i="29"/>
  <c r="E1440" i="29"/>
  <c r="B1440" i="29"/>
  <c r="H1442" i="29"/>
  <c r="R1442" i="29"/>
  <c r="L1442" i="29"/>
  <c r="M1442" i="29" s="1"/>
  <c r="J1442" i="29"/>
  <c r="K1442" i="29" s="1"/>
  <c r="N1442" i="29"/>
  <c r="O1442" i="29" s="1"/>
  <c r="P1442" i="29"/>
  <c r="Q1442" i="29" s="1"/>
  <c r="S1451" i="29"/>
  <c r="E1441" i="29"/>
  <c r="B1441" i="29"/>
  <c r="S1455" i="29"/>
  <c r="E1445" i="29"/>
  <c r="B1445" i="29"/>
  <c r="S1463" i="29"/>
  <c r="E1453" i="29"/>
  <c r="B1453" i="29"/>
  <c r="S1459" i="29"/>
  <c r="E1449" i="29"/>
  <c r="B1449" i="29"/>
  <c r="W3988" i="30"/>
  <c r="H1426" i="29"/>
  <c r="R1426" i="29"/>
  <c r="J1426" i="29"/>
  <c r="K1426" i="29" s="1"/>
  <c r="L1426" i="29"/>
  <c r="M1426" i="29" s="1"/>
  <c r="N1426" i="29"/>
  <c r="O1426" i="29" s="1"/>
  <c r="P1426" i="29"/>
  <c r="Q1426" i="29" s="1"/>
  <c r="S1454" i="29"/>
  <c r="E1444" i="29"/>
  <c r="B1444" i="29"/>
  <c r="H1427" i="29"/>
  <c r="R1427" i="29"/>
  <c r="L1427" i="29"/>
  <c r="M1427" i="29" s="1"/>
  <c r="N1427" i="29"/>
  <c r="O1427" i="29" s="1"/>
  <c r="P1427" i="29"/>
  <c r="Q1427" i="29" s="1"/>
  <c r="J1427" i="29"/>
  <c r="K1427" i="29" s="1"/>
  <c r="V1294" i="30"/>
  <c r="H1294" i="30"/>
  <c r="O1294" i="30"/>
  <c r="G1294" i="30"/>
  <c r="V1290" i="30"/>
  <c r="O1290" i="30"/>
  <c r="H1290" i="30"/>
  <c r="G1290" i="30"/>
  <c r="V1286" i="30"/>
  <c r="O1286" i="30"/>
  <c r="H1286" i="30"/>
  <c r="G1286" i="30"/>
  <c r="V1289" i="30"/>
  <c r="O1289" i="30"/>
  <c r="H1289" i="30"/>
  <c r="G1289" i="30"/>
  <c r="V1281" i="30"/>
  <c r="O1281" i="30"/>
  <c r="H1281" i="30"/>
  <c r="G1281" i="30"/>
  <c r="V1285" i="30"/>
  <c r="O1285" i="30"/>
  <c r="H1285" i="30"/>
  <c r="G1285" i="30"/>
  <c r="V1287" i="30"/>
  <c r="O1287" i="30"/>
  <c r="H1287" i="30"/>
  <c r="G1287" i="30"/>
  <c r="V1278" i="30"/>
  <c r="H1278" i="30"/>
  <c r="O1278" i="30"/>
  <c r="G1278" i="30"/>
  <c r="V1293" i="30"/>
  <c r="H1293" i="30"/>
  <c r="O1293" i="30"/>
  <c r="G1293" i="30"/>
  <c r="V1282" i="30"/>
  <c r="O1282" i="30"/>
  <c r="H1282" i="30"/>
  <c r="G1282" i="30"/>
  <c r="R1285" i="30"/>
  <c r="N1285" i="30"/>
  <c r="R1282" i="30"/>
  <c r="N1282" i="30"/>
  <c r="R1290" i="30"/>
  <c r="N1290" i="30"/>
  <c r="R1286" i="30"/>
  <c r="N1286" i="30"/>
  <c r="R1278" i="30"/>
  <c r="N1278" i="30"/>
  <c r="R1293" i="30"/>
  <c r="N1293" i="30"/>
  <c r="R1289" i="30"/>
  <c r="N1289" i="30"/>
  <c r="R1287" i="30"/>
  <c r="N1287" i="30"/>
  <c r="R1294" i="30"/>
  <c r="N1294" i="30"/>
  <c r="R1281" i="30"/>
  <c r="N1281" i="30"/>
  <c r="B1295" i="30"/>
  <c r="B1296" i="30"/>
  <c r="B1303" i="30"/>
  <c r="B1291" i="30"/>
  <c r="B1299" i="30"/>
  <c r="B1297" i="30"/>
  <c r="C1285" i="30"/>
  <c r="F1285" i="30"/>
  <c r="C1286" i="30"/>
  <c r="F1286" i="30"/>
  <c r="C1278" i="30"/>
  <c r="F1278" i="30"/>
  <c r="F1282" i="30"/>
  <c r="C1282" i="30"/>
  <c r="C1290" i="30"/>
  <c r="F1290" i="30"/>
  <c r="B1288" i="30"/>
  <c r="B1292" i="30"/>
  <c r="B1300" i="30"/>
  <c r="C1293" i="30"/>
  <c r="F1293" i="30"/>
  <c r="F1281" i="30"/>
  <c r="C1281" i="30"/>
  <c r="F1289" i="30"/>
  <c r="C1289" i="30"/>
  <c r="F1287" i="30"/>
  <c r="C1287" i="30"/>
  <c r="C1294" i="30"/>
  <c r="F1294" i="30"/>
  <c r="B1304" i="30"/>
  <c r="AE469" i="28" l="1"/>
  <c r="S1469" i="29"/>
  <c r="E1459" i="29"/>
  <c r="B1459" i="29"/>
  <c r="H1445" i="29"/>
  <c r="R1445" i="29"/>
  <c r="J1445" i="29"/>
  <c r="K1445" i="29" s="1"/>
  <c r="L1445" i="29"/>
  <c r="M1445" i="29" s="1"/>
  <c r="N1445" i="29"/>
  <c r="O1445" i="29" s="1"/>
  <c r="P1445" i="29"/>
  <c r="Q1445" i="29" s="1"/>
  <c r="H1440" i="29"/>
  <c r="R1440" i="29"/>
  <c r="J1440" i="29"/>
  <c r="K1440" i="29" s="1"/>
  <c r="L1440" i="29"/>
  <c r="M1440" i="29" s="1"/>
  <c r="P1440" i="29"/>
  <c r="Q1440" i="29" s="1"/>
  <c r="N1440" i="29"/>
  <c r="O1440" i="29" s="1"/>
  <c r="S1468" i="29"/>
  <c r="E1458" i="29"/>
  <c r="B1458" i="29"/>
  <c r="S1456" i="29"/>
  <c r="E1446" i="29"/>
  <c r="B1446" i="29"/>
  <c r="S1464" i="29"/>
  <c r="E1454" i="29"/>
  <c r="B1454" i="29"/>
  <c r="W3998" i="30"/>
  <c r="H1453" i="29"/>
  <c r="R1453" i="29"/>
  <c r="J1453" i="29"/>
  <c r="K1453" i="29" s="1"/>
  <c r="N1453" i="29"/>
  <c r="O1453" i="29" s="1"/>
  <c r="P1453" i="29"/>
  <c r="Q1453" i="29" s="1"/>
  <c r="L1453" i="29"/>
  <c r="M1453" i="29" s="1"/>
  <c r="S1461" i="29"/>
  <c r="E1451" i="29"/>
  <c r="B1451" i="29"/>
  <c r="H1437" i="29"/>
  <c r="R1437" i="29"/>
  <c r="J1437" i="29"/>
  <c r="K1437" i="29" s="1"/>
  <c r="L1437" i="29"/>
  <c r="M1437" i="29" s="1"/>
  <c r="N1437" i="29"/>
  <c r="O1437" i="29" s="1"/>
  <c r="P1437" i="29"/>
  <c r="Q1437" i="29" s="1"/>
  <c r="H1452" i="29"/>
  <c r="R1452" i="29"/>
  <c r="J1452" i="29"/>
  <c r="K1452" i="29" s="1"/>
  <c r="N1452" i="29"/>
  <c r="O1452" i="29" s="1"/>
  <c r="L1452" i="29"/>
  <c r="M1452" i="29" s="1"/>
  <c r="P1452" i="29"/>
  <c r="Q1452" i="29" s="1"/>
  <c r="H1449" i="29"/>
  <c r="R1449" i="29"/>
  <c r="J1449" i="29"/>
  <c r="K1449" i="29" s="1"/>
  <c r="N1449" i="29"/>
  <c r="O1449" i="29" s="1"/>
  <c r="P1449" i="29"/>
  <c r="Q1449" i="29" s="1"/>
  <c r="L1449" i="29"/>
  <c r="M1449" i="29" s="1"/>
  <c r="S1465" i="29"/>
  <c r="E1455" i="29"/>
  <c r="B1455" i="29"/>
  <c r="S1460" i="29"/>
  <c r="E1450" i="29"/>
  <c r="B1450" i="29"/>
  <c r="H1448" i="29"/>
  <c r="R1448" i="29"/>
  <c r="J1448" i="29"/>
  <c r="K1448" i="29" s="1"/>
  <c r="L1448" i="29"/>
  <c r="M1448" i="29" s="1"/>
  <c r="P1448" i="29"/>
  <c r="Q1448" i="29" s="1"/>
  <c r="N1448" i="29"/>
  <c r="O1448" i="29" s="1"/>
  <c r="H1436" i="29"/>
  <c r="R1436" i="29"/>
  <c r="J1436" i="29"/>
  <c r="K1436" i="29" s="1"/>
  <c r="P1436" i="29"/>
  <c r="Q1436" i="29" s="1"/>
  <c r="N1436" i="29"/>
  <c r="O1436" i="29" s="1"/>
  <c r="L1436" i="29"/>
  <c r="M1436" i="29" s="1"/>
  <c r="H1444" i="29"/>
  <c r="R1444" i="29"/>
  <c r="J1444" i="29"/>
  <c r="K1444" i="29" s="1"/>
  <c r="N1444" i="29"/>
  <c r="O1444" i="29" s="1"/>
  <c r="L1444" i="29"/>
  <c r="M1444" i="29" s="1"/>
  <c r="P1444" i="29"/>
  <c r="Q1444" i="29" s="1"/>
  <c r="S1473" i="29"/>
  <c r="E1463" i="29"/>
  <c r="B1463" i="29"/>
  <c r="R1441" i="29"/>
  <c r="H1441" i="29"/>
  <c r="J1441" i="29"/>
  <c r="K1441" i="29" s="1"/>
  <c r="L1441" i="29"/>
  <c r="M1441" i="29" s="1"/>
  <c r="N1441" i="29"/>
  <c r="O1441" i="29" s="1"/>
  <c r="P1441" i="29"/>
  <c r="Q1441" i="29" s="1"/>
  <c r="S1457" i="29"/>
  <c r="E1447" i="29"/>
  <c r="B1447" i="29"/>
  <c r="S1472" i="29"/>
  <c r="E1462" i="29"/>
  <c r="B1462" i="29"/>
  <c r="O1300" i="30"/>
  <c r="G1300" i="30"/>
  <c r="H1300" i="30"/>
  <c r="O1303" i="30"/>
  <c r="H1303" i="30"/>
  <c r="G1303" i="30"/>
  <c r="V1291" i="30"/>
  <c r="O1291" i="30"/>
  <c r="G1291" i="30"/>
  <c r="H1291" i="30"/>
  <c r="O1304" i="30"/>
  <c r="G1304" i="30"/>
  <c r="H1304" i="30"/>
  <c r="V1292" i="30"/>
  <c r="O1292" i="30"/>
  <c r="G1292" i="30"/>
  <c r="H1292" i="30"/>
  <c r="V1297" i="30"/>
  <c r="O1297" i="30"/>
  <c r="H1297" i="30"/>
  <c r="G1297" i="30"/>
  <c r="V1296" i="30"/>
  <c r="O1296" i="30"/>
  <c r="G1296" i="30"/>
  <c r="H1296" i="30"/>
  <c r="V1288" i="30"/>
  <c r="O1288" i="30"/>
  <c r="G1288" i="30"/>
  <c r="H1288" i="30"/>
  <c r="O1299" i="30"/>
  <c r="H1299" i="30"/>
  <c r="G1299" i="30"/>
  <c r="V1295" i="30"/>
  <c r="O1295" i="30"/>
  <c r="H1295" i="30"/>
  <c r="G1295" i="30"/>
  <c r="V1300" i="30"/>
  <c r="N1300" i="30"/>
  <c r="V1303" i="30"/>
  <c r="N1303" i="30"/>
  <c r="V1299" i="30"/>
  <c r="N1299" i="30"/>
  <c r="V1304" i="30"/>
  <c r="N1304" i="30"/>
  <c r="R1291" i="30"/>
  <c r="N1291" i="30"/>
  <c r="R1288" i="30"/>
  <c r="N1288" i="30"/>
  <c r="R1297" i="30"/>
  <c r="N1297" i="30"/>
  <c r="R1299" i="30"/>
  <c r="R1303" i="30"/>
  <c r="R1295" i="30"/>
  <c r="N1295" i="30"/>
  <c r="R1304" i="30"/>
  <c r="R1300" i="30"/>
  <c r="R1296" i="30"/>
  <c r="N1296" i="30"/>
  <c r="R1292" i="30"/>
  <c r="N1292" i="30"/>
  <c r="F1300" i="30"/>
  <c r="C1300" i="30"/>
  <c r="F1297" i="30"/>
  <c r="C1297" i="30"/>
  <c r="F1291" i="30"/>
  <c r="C1291" i="30"/>
  <c r="F1296" i="30"/>
  <c r="C1296" i="30"/>
  <c r="B1314" i="30"/>
  <c r="B1310" i="30"/>
  <c r="B1298" i="30"/>
  <c r="B1307" i="30"/>
  <c r="B1301" i="30"/>
  <c r="B1306" i="30"/>
  <c r="C1304" i="30"/>
  <c r="F1304" i="30"/>
  <c r="F1292" i="30"/>
  <c r="C1292" i="30"/>
  <c r="F1299" i="30"/>
  <c r="C1299" i="30"/>
  <c r="F1295" i="30"/>
  <c r="C1295" i="30"/>
  <c r="C1288" i="30"/>
  <c r="F1288" i="30"/>
  <c r="F1303" i="30"/>
  <c r="C1303" i="30"/>
  <c r="B1302" i="30"/>
  <c r="B1309" i="30"/>
  <c r="B1313" i="30"/>
  <c r="B1305" i="30"/>
  <c r="AE470" i="28" l="1"/>
  <c r="H1447" i="29"/>
  <c r="R1447" i="29"/>
  <c r="L1447" i="29"/>
  <c r="M1447" i="29" s="1"/>
  <c r="J1447" i="29"/>
  <c r="K1447" i="29" s="1"/>
  <c r="P1447" i="29"/>
  <c r="Q1447" i="29" s="1"/>
  <c r="N1447" i="29"/>
  <c r="O1447" i="29" s="1"/>
  <c r="S1470" i="29"/>
  <c r="E1460" i="29"/>
  <c r="B1460" i="29"/>
  <c r="S1471" i="29"/>
  <c r="E1461" i="29"/>
  <c r="B1461" i="29"/>
  <c r="W4008" i="30"/>
  <c r="H1446" i="29"/>
  <c r="R1446" i="29"/>
  <c r="J1446" i="29"/>
  <c r="K1446" i="29" s="1"/>
  <c r="N1446" i="29"/>
  <c r="O1446" i="29" s="1"/>
  <c r="L1446" i="29"/>
  <c r="M1446" i="29" s="1"/>
  <c r="P1446" i="29"/>
  <c r="Q1446" i="29" s="1"/>
  <c r="S1479" i="29"/>
  <c r="E1469" i="29"/>
  <c r="B1469" i="29"/>
  <c r="H1462" i="29"/>
  <c r="R1462" i="29"/>
  <c r="L1462" i="29"/>
  <c r="M1462" i="29" s="1"/>
  <c r="J1462" i="29"/>
  <c r="K1462" i="29" s="1"/>
  <c r="P1462" i="29"/>
  <c r="Q1462" i="29" s="1"/>
  <c r="N1462" i="29"/>
  <c r="O1462" i="29" s="1"/>
  <c r="H1463" i="29"/>
  <c r="R1463" i="29"/>
  <c r="L1463" i="29"/>
  <c r="M1463" i="29" s="1"/>
  <c r="J1463" i="29"/>
  <c r="K1463" i="29" s="1"/>
  <c r="P1463" i="29"/>
  <c r="Q1463" i="29" s="1"/>
  <c r="N1463" i="29"/>
  <c r="O1463" i="29" s="1"/>
  <c r="H1455" i="29"/>
  <c r="R1455" i="29"/>
  <c r="L1455" i="29"/>
  <c r="M1455" i="29" s="1"/>
  <c r="J1455" i="29"/>
  <c r="K1455" i="29" s="1"/>
  <c r="N1455" i="29"/>
  <c r="O1455" i="29" s="1"/>
  <c r="P1455" i="29"/>
  <c r="Q1455" i="29" s="1"/>
  <c r="H1454" i="29"/>
  <c r="R1454" i="29"/>
  <c r="L1454" i="29"/>
  <c r="M1454" i="29" s="1"/>
  <c r="J1454" i="29"/>
  <c r="K1454" i="29" s="1"/>
  <c r="N1454" i="29"/>
  <c r="O1454" i="29" s="1"/>
  <c r="P1454" i="29"/>
  <c r="Q1454" i="29" s="1"/>
  <c r="S1478" i="29"/>
  <c r="E1468" i="29"/>
  <c r="B1468" i="29"/>
  <c r="S1467" i="29"/>
  <c r="E1457" i="29"/>
  <c r="B1457" i="29"/>
  <c r="H1450" i="29"/>
  <c r="R1450" i="29"/>
  <c r="L1450" i="29"/>
  <c r="M1450" i="29" s="1"/>
  <c r="J1450" i="29"/>
  <c r="K1450" i="29" s="1"/>
  <c r="P1450" i="29"/>
  <c r="Q1450" i="29" s="1"/>
  <c r="N1450" i="29"/>
  <c r="O1450" i="29" s="1"/>
  <c r="H1451" i="29"/>
  <c r="R1451" i="29"/>
  <c r="J1451" i="29"/>
  <c r="K1451" i="29" s="1"/>
  <c r="L1451" i="29"/>
  <c r="M1451" i="29" s="1"/>
  <c r="P1451" i="29"/>
  <c r="Q1451" i="29" s="1"/>
  <c r="N1451" i="29"/>
  <c r="O1451" i="29" s="1"/>
  <c r="S1466" i="29"/>
  <c r="E1456" i="29"/>
  <c r="B1456" i="29"/>
  <c r="H1459" i="29"/>
  <c r="R1459" i="29"/>
  <c r="L1459" i="29"/>
  <c r="M1459" i="29" s="1"/>
  <c r="J1459" i="29"/>
  <c r="K1459" i="29" s="1"/>
  <c r="N1459" i="29"/>
  <c r="O1459" i="29" s="1"/>
  <c r="P1459" i="29"/>
  <c r="Q1459" i="29" s="1"/>
  <c r="S1482" i="29"/>
  <c r="E1472" i="29"/>
  <c r="B1472" i="29"/>
  <c r="S1483" i="29"/>
  <c r="E1473" i="29"/>
  <c r="B1473" i="29"/>
  <c r="S1475" i="29"/>
  <c r="E1465" i="29"/>
  <c r="B1465" i="29"/>
  <c r="S1474" i="29"/>
  <c r="E1464" i="29"/>
  <c r="B1464" i="29"/>
  <c r="H1458" i="29"/>
  <c r="R1458" i="29"/>
  <c r="J1458" i="29"/>
  <c r="K1458" i="29" s="1"/>
  <c r="N1458" i="29"/>
  <c r="O1458" i="29" s="1"/>
  <c r="L1458" i="29"/>
  <c r="M1458" i="29" s="1"/>
  <c r="P1458" i="29"/>
  <c r="Q1458" i="29" s="1"/>
  <c r="V1309" i="30"/>
  <c r="H1309" i="30"/>
  <c r="G1309" i="30"/>
  <c r="O1309" i="30"/>
  <c r="O1298" i="30"/>
  <c r="H1298" i="30"/>
  <c r="G1298" i="30"/>
  <c r="O1307" i="30"/>
  <c r="H1307" i="30"/>
  <c r="G1307" i="30"/>
  <c r="O1302" i="30"/>
  <c r="H1302" i="30"/>
  <c r="G1302" i="30"/>
  <c r="O1306" i="30"/>
  <c r="H1306" i="30"/>
  <c r="G1306" i="30"/>
  <c r="V1310" i="30"/>
  <c r="H1310" i="30"/>
  <c r="G1310" i="30"/>
  <c r="O1310" i="30"/>
  <c r="O1305" i="30"/>
  <c r="H1305" i="30"/>
  <c r="G1305" i="30"/>
  <c r="V1313" i="30"/>
  <c r="O1313" i="30"/>
  <c r="H1313" i="30"/>
  <c r="G1313" i="30"/>
  <c r="O1301" i="30"/>
  <c r="H1301" i="30"/>
  <c r="G1301" i="30"/>
  <c r="V1314" i="30"/>
  <c r="O1314" i="30"/>
  <c r="H1314" i="30"/>
  <c r="G1314" i="30"/>
  <c r="V1302" i="30"/>
  <c r="N1302" i="30"/>
  <c r="V1298" i="30"/>
  <c r="N1298" i="30"/>
  <c r="V1307" i="30"/>
  <c r="N1307" i="30"/>
  <c r="V1305" i="30"/>
  <c r="N1305" i="30"/>
  <c r="V1306" i="30"/>
  <c r="N1306" i="30"/>
  <c r="V1301" i="30"/>
  <c r="N1301" i="30"/>
  <c r="R1309" i="30"/>
  <c r="N1309" i="30"/>
  <c r="R1306" i="30"/>
  <c r="R1307" i="30"/>
  <c r="R1305" i="30"/>
  <c r="R1310" i="30"/>
  <c r="N1310" i="30"/>
  <c r="R1314" i="30"/>
  <c r="N1314" i="30"/>
  <c r="R1313" i="30"/>
  <c r="N1313" i="30"/>
  <c r="R1302" i="30"/>
  <c r="R1301" i="30"/>
  <c r="R1298" i="30"/>
  <c r="C1309" i="30"/>
  <c r="F1309" i="30"/>
  <c r="B1315" i="30"/>
  <c r="B1319" i="30"/>
  <c r="B1316" i="30"/>
  <c r="B1317" i="30"/>
  <c r="B1320" i="30"/>
  <c r="F1306" i="30"/>
  <c r="C1306" i="30"/>
  <c r="C1310" i="30"/>
  <c r="F1310" i="30"/>
  <c r="C1302" i="30"/>
  <c r="F1302" i="30"/>
  <c r="C1301" i="30"/>
  <c r="F1301" i="30"/>
  <c r="F1298" i="30"/>
  <c r="C1298" i="30"/>
  <c r="F1314" i="30"/>
  <c r="C1314" i="30"/>
  <c r="F1305" i="30"/>
  <c r="C1305" i="30"/>
  <c r="F1307" i="30"/>
  <c r="C1307" i="30"/>
  <c r="F1313" i="30"/>
  <c r="C1313" i="30"/>
  <c r="B1323" i="30"/>
  <c r="B1312" i="30"/>
  <c r="B1311" i="30"/>
  <c r="B1308" i="30"/>
  <c r="B1324" i="30"/>
  <c r="AE471" i="28" l="1"/>
  <c r="R1473" i="29"/>
  <c r="H1473" i="29"/>
  <c r="L1473" i="29"/>
  <c r="M1473" i="29" s="1"/>
  <c r="J1473" i="29"/>
  <c r="K1473" i="29" s="1"/>
  <c r="N1473" i="29"/>
  <c r="O1473" i="29" s="1"/>
  <c r="P1473" i="29"/>
  <c r="Q1473" i="29" s="1"/>
  <c r="H1456" i="29"/>
  <c r="R1456" i="29"/>
  <c r="J1456" i="29"/>
  <c r="K1456" i="29" s="1"/>
  <c r="L1456" i="29"/>
  <c r="M1456" i="29" s="1"/>
  <c r="N1456" i="29"/>
  <c r="O1456" i="29" s="1"/>
  <c r="P1456" i="29"/>
  <c r="Q1456" i="29" s="1"/>
  <c r="S1488" i="29"/>
  <c r="E1478" i="29"/>
  <c r="B1478" i="29"/>
  <c r="H1461" i="29"/>
  <c r="R1461" i="29"/>
  <c r="L1461" i="29"/>
  <c r="M1461" i="29" s="1"/>
  <c r="J1461" i="29"/>
  <c r="K1461" i="29" s="1"/>
  <c r="N1461" i="29"/>
  <c r="O1461" i="29" s="1"/>
  <c r="P1461" i="29"/>
  <c r="Q1461" i="29" s="1"/>
  <c r="S1484" i="29"/>
  <c r="E1474" i="29"/>
  <c r="B1474" i="29"/>
  <c r="H1465" i="29"/>
  <c r="R1465" i="29"/>
  <c r="J1465" i="29"/>
  <c r="K1465" i="29" s="1"/>
  <c r="L1465" i="29"/>
  <c r="M1465" i="29" s="1"/>
  <c r="P1465" i="29"/>
  <c r="Q1465" i="29" s="1"/>
  <c r="N1465" i="29"/>
  <c r="O1465" i="29" s="1"/>
  <c r="S1492" i="29"/>
  <c r="E1482" i="29"/>
  <c r="B1482" i="29"/>
  <c r="S1477" i="29"/>
  <c r="E1467" i="29"/>
  <c r="B1467" i="29"/>
  <c r="H1469" i="29"/>
  <c r="R1469" i="29"/>
  <c r="J1469" i="29"/>
  <c r="K1469" i="29" s="1"/>
  <c r="L1469" i="29"/>
  <c r="M1469" i="29" s="1"/>
  <c r="P1469" i="29"/>
  <c r="Q1469" i="29" s="1"/>
  <c r="N1469" i="29"/>
  <c r="O1469" i="29" s="1"/>
  <c r="S1480" i="29"/>
  <c r="E1470" i="29"/>
  <c r="B1470" i="29"/>
  <c r="S1493" i="29"/>
  <c r="E1483" i="29"/>
  <c r="B1483" i="29"/>
  <c r="S1476" i="29"/>
  <c r="E1466" i="29"/>
  <c r="B1466" i="29"/>
  <c r="H1468" i="29"/>
  <c r="R1468" i="29"/>
  <c r="J1468" i="29"/>
  <c r="K1468" i="29" s="1"/>
  <c r="N1468" i="29"/>
  <c r="O1468" i="29" s="1"/>
  <c r="L1468" i="29"/>
  <c r="M1468" i="29" s="1"/>
  <c r="P1468" i="29"/>
  <c r="Q1468" i="29" s="1"/>
  <c r="S1481" i="29"/>
  <c r="E1471" i="29"/>
  <c r="B1471" i="29"/>
  <c r="R1464" i="29"/>
  <c r="H1464" i="29"/>
  <c r="J1464" i="29"/>
  <c r="K1464" i="29" s="1"/>
  <c r="P1464" i="29"/>
  <c r="Q1464" i="29" s="1"/>
  <c r="L1464" i="29"/>
  <c r="M1464" i="29" s="1"/>
  <c r="N1464" i="29"/>
  <c r="O1464" i="29" s="1"/>
  <c r="S1485" i="29"/>
  <c r="E1475" i="29"/>
  <c r="B1475" i="29"/>
  <c r="H1472" i="29"/>
  <c r="R1472" i="29"/>
  <c r="J1472" i="29"/>
  <c r="K1472" i="29" s="1"/>
  <c r="L1472" i="29"/>
  <c r="M1472" i="29" s="1"/>
  <c r="N1472" i="29"/>
  <c r="O1472" i="29" s="1"/>
  <c r="P1472" i="29"/>
  <c r="Q1472" i="29" s="1"/>
  <c r="R1457" i="29"/>
  <c r="H1457" i="29"/>
  <c r="L1457" i="29"/>
  <c r="M1457" i="29" s="1"/>
  <c r="J1457" i="29"/>
  <c r="K1457" i="29" s="1"/>
  <c r="N1457" i="29"/>
  <c r="O1457" i="29" s="1"/>
  <c r="P1457" i="29"/>
  <c r="Q1457" i="29" s="1"/>
  <c r="S1489" i="29"/>
  <c r="E1479" i="29"/>
  <c r="B1479" i="29"/>
  <c r="W4018" i="30"/>
  <c r="H1460" i="29"/>
  <c r="R1460" i="29"/>
  <c r="J1460" i="29"/>
  <c r="K1460" i="29" s="1"/>
  <c r="N1460" i="29"/>
  <c r="O1460" i="29" s="1"/>
  <c r="P1460" i="29"/>
  <c r="Q1460" i="29" s="1"/>
  <c r="L1460" i="29"/>
  <c r="M1460" i="29" s="1"/>
  <c r="V1320" i="30"/>
  <c r="O1320" i="30"/>
  <c r="G1320" i="30"/>
  <c r="H1320" i="30"/>
  <c r="V1315" i="30"/>
  <c r="O1315" i="30"/>
  <c r="H1315" i="30"/>
  <c r="G1315" i="30"/>
  <c r="V1312" i="30"/>
  <c r="O1312" i="30"/>
  <c r="G1312" i="30"/>
  <c r="H1312" i="30"/>
  <c r="V1323" i="30"/>
  <c r="O1323" i="30"/>
  <c r="G1323" i="30"/>
  <c r="H1323" i="30"/>
  <c r="V1317" i="30"/>
  <c r="O1317" i="30"/>
  <c r="H1317" i="30"/>
  <c r="G1317" i="30"/>
  <c r="V1311" i="30"/>
  <c r="O1311" i="30"/>
  <c r="H1311" i="30"/>
  <c r="G1311" i="30"/>
  <c r="V1319" i="30"/>
  <c r="O1319" i="30"/>
  <c r="H1319" i="30"/>
  <c r="G1319" i="30"/>
  <c r="V1324" i="30"/>
  <c r="O1324" i="30"/>
  <c r="G1324" i="30"/>
  <c r="H1324" i="30"/>
  <c r="O1308" i="30"/>
  <c r="G1308" i="30"/>
  <c r="H1308" i="30"/>
  <c r="V1316" i="30"/>
  <c r="O1316" i="30"/>
  <c r="G1316" i="30"/>
  <c r="H1316" i="30"/>
  <c r="V1308" i="30"/>
  <c r="N1308" i="30"/>
  <c r="R1308" i="30"/>
  <c r="R1320" i="30"/>
  <c r="N1320" i="30"/>
  <c r="R1316" i="30"/>
  <c r="N1316" i="30"/>
  <c r="R1315" i="30"/>
  <c r="N1315" i="30"/>
  <c r="R1312" i="30"/>
  <c r="N1312" i="30"/>
  <c r="R1324" i="30"/>
  <c r="N1324" i="30"/>
  <c r="R1311" i="30"/>
  <c r="N1311" i="30"/>
  <c r="R1323" i="30"/>
  <c r="N1323" i="30"/>
  <c r="R1317" i="30"/>
  <c r="N1317" i="30"/>
  <c r="R1319" i="30"/>
  <c r="N1319" i="30"/>
  <c r="F1316" i="30"/>
  <c r="C1316" i="30"/>
  <c r="F1311" i="30"/>
  <c r="C1311" i="30"/>
  <c r="F1320" i="30"/>
  <c r="C1320" i="30"/>
  <c r="F1315" i="30"/>
  <c r="C1315" i="30"/>
  <c r="B1334" i="30"/>
  <c r="B1321" i="30"/>
  <c r="B1333" i="30"/>
  <c r="B1330" i="30"/>
  <c r="B1326" i="30"/>
  <c r="B1325" i="30"/>
  <c r="F1312" i="30"/>
  <c r="C1312" i="30"/>
  <c r="C1317" i="30"/>
  <c r="F1317" i="30"/>
  <c r="F1319" i="30"/>
  <c r="C1319" i="30"/>
  <c r="C1324" i="30"/>
  <c r="F1324" i="30"/>
  <c r="F1323" i="30"/>
  <c r="C1323" i="30"/>
  <c r="F1308" i="30"/>
  <c r="C1308" i="30"/>
  <c r="B1318" i="30"/>
  <c r="B1322" i="30"/>
  <c r="B1327" i="30"/>
  <c r="B1329" i="30"/>
  <c r="AE472" i="28" l="1"/>
  <c r="W4028" i="30"/>
  <c r="H1475" i="29"/>
  <c r="R1475" i="29"/>
  <c r="J1475" i="29"/>
  <c r="K1475" i="29" s="1"/>
  <c r="L1475" i="29"/>
  <c r="M1475" i="29" s="1"/>
  <c r="N1475" i="29"/>
  <c r="O1475" i="29" s="1"/>
  <c r="P1475" i="29"/>
  <c r="Q1475" i="29" s="1"/>
  <c r="H1483" i="29"/>
  <c r="R1483" i="29"/>
  <c r="J1483" i="29"/>
  <c r="K1483" i="29" s="1"/>
  <c r="L1483" i="29"/>
  <c r="M1483" i="29" s="1"/>
  <c r="P1483" i="29"/>
  <c r="Q1483" i="29" s="1"/>
  <c r="N1483" i="29"/>
  <c r="O1483" i="29" s="1"/>
  <c r="H1467" i="29"/>
  <c r="R1467" i="29"/>
  <c r="J1467" i="29"/>
  <c r="K1467" i="29" s="1"/>
  <c r="L1467" i="29"/>
  <c r="M1467" i="29" s="1"/>
  <c r="P1467" i="29"/>
  <c r="Q1467" i="29" s="1"/>
  <c r="N1467" i="29"/>
  <c r="O1467" i="29" s="1"/>
  <c r="H1474" i="29"/>
  <c r="R1474" i="29"/>
  <c r="L1474" i="29"/>
  <c r="M1474" i="29" s="1"/>
  <c r="J1474" i="29"/>
  <c r="K1474" i="29" s="1"/>
  <c r="P1474" i="29"/>
  <c r="Q1474" i="29" s="1"/>
  <c r="N1474" i="29"/>
  <c r="O1474" i="29" s="1"/>
  <c r="H1479" i="29"/>
  <c r="R1479" i="29"/>
  <c r="J1479" i="29"/>
  <c r="K1479" i="29" s="1"/>
  <c r="N1479" i="29"/>
  <c r="O1479" i="29" s="1"/>
  <c r="L1479" i="29"/>
  <c r="M1479" i="29" s="1"/>
  <c r="P1479" i="29"/>
  <c r="Q1479" i="29" s="1"/>
  <c r="H1471" i="29"/>
  <c r="R1471" i="29"/>
  <c r="J1471" i="29"/>
  <c r="K1471" i="29" s="1"/>
  <c r="L1471" i="29"/>
  <c r="M1471" i="29" s="1"/>
  <c r="P1471" i="29"/>
  <c r="Q1471" i="29" s="1"/>
  <c r="N1471" i="29"/>
  <c r="O1471" i="29" s="1"/>
  <c r="H1466" i="29"/>
  <c r="R1466" i="29"/>
  <c r="J1466" i="29"/>
  <c r="K1466" i="29" s="1"/>
  <c r="L1466" i="29"/>
  <c r="M1466" i="29" s="1"/>
  <c r="P1466" i="29"/>
  <c r="Q1466" i="29" s="1"/>
  <c r="N1466" i="29"/>
  <c r="O1466" i="29" s="1"/>
  <c r="S1490" i="29"/>
  <c r="E1480" i="29"/>
  <c r="B1480" i="29"/>
  <c r="S1502" i="29"/>
  <c r="E1492" i="29"/>
  <c r="B1492" i="29"/>
  <c r="H1478" i="29"/>
  <c r="R1478" i="29"/>
  <c r="J1478" i="29"/>
  <c r="K1478" i="29" s="1"/>
  <c r="L1478" i="29"/>
  <c r="M1478" i="29" s="1"/>
  <c r="N1478" i="29"/>
  <c r="O1478" i="29" s="1"/>
  <c r="P1478" i="29"/>
  <c r="Q1478" i="29" s="1"/>
  <c r="S1495" i="29"/>
  <c r="E1485" i="29"/>
  <c r="B1485" i="29"/>
  <c r="S1503" i="29"/>
  <c r="E1493" i="29"/>
  <c r="B1493" i="29"/>
  <c r="S1487" i="29"/>
  <c r="E1477" i="29"/>
  <c r="B1477" i="29"/>
  <c r="S1494" i="29"/>
  <c r="E1484" i="29"/>
  <c r="B1484" i="29"/>
  <c r="S1499" i="29"/>
  <c r="E1489" i="29"/>
  <c r="B1489" i="29"/>
  <c r="S1491" i="29"/>
  <c r="E1481" i="29"/>
  <c r="B1481" i="29"/>
  <c r="S1486" i="29"/>
  <c r="E1476" i="29"/>
  <c r="B1476" i="29"/>
  <c r="H1470" i="29"/>
  <c r="R1470" i="29"/>
  <c r="L1470" i="29"/>
  <c r="M1470" i="29" s="1"/>
  <c r="J1470" i="29"/>
  <c r="K1470" i="29" s="1"/>
  <c r="P1470" i="29"/>
  <c r="Q1470" i="29" s="1"/>
  <c r="N1470" i="29"/>
  <c r="O1470" i="29" s="1"/>
  <c r="H1482" i="29"/>
  <c r="R1482" i="29"/>
  <c r="L1482" i="29"/>
  <c r="M1482" i="29" s="1"/>
  <c r="J1482" i="29"/>
  <c r="K1482" i="29" s="1"/>
  <c r="N1482" i="29"/>
  <c r="O1482" i="29" s="1"/>
  <c r="P1482" i="29"/>
  <c r="Q1482" i="29" s="1"/>
  <c r="S1498" i="29"/>
  <c r="E1488" i="29"/>
  <c r="B1488" i="29"/>
  <c r="V1330" i="30"/>
  <c r="O1330" i="30"/>
  <c r="H1330" i="30"/>
  <c r="G1330" i="30"/>
  <c r="V1318" i="30"/>
  <c r="O1318" i="30"/>
  <c r="H1318" i="30"/>
  <c r="G1318" i="30"/>
  <c r="V1333" i="30"/>
  <c r="O1333" i="30"/>
  <c r="H1333" i="30"/>
  <c r="G1333" i="30"/>
  <c r="V1329" i="30"/>
  <c r="O1329" i="30"/>
  <c r="H1329" i="30"/>
  <c r="G1329" i="30"/>
  <c r="V1325" i="30"/>
  <c r="H1325" i="30"/>
  <c r="O1325" i="30"/>
  <c r="G1325" i="30"/>
  <c r="V1321" i="30"/>
  <c r="O1321" i="30"/>
  <c r="H1321" i="30"/>
  <c r="G1321" i="30"/>
  <c r="V1322" i="30"/>
  <c r="O1322" i="30"/>
  <c r="H1322" i="30"/>
  <c r="G1322" i="30"/>
  <c r="V1327" i="30"/>
  <c r="O1327" i="30"/>
  <c r="H1327" i="30"/>
  <c r="G1327" i="30"/>
  <c r="V1326" i="30"/>
  <c r="H1326" i="30"/>
  <c r="O1326" i="30"/>
  <c r="G1326" i="30"/>
  <c r="V1334" i="30"/>
  <c r="O1334" i="30"/>
  <c r="H1334" i="30"/>
  <c r="G1334" i="30"/>
  <c r="R1329" i="30"/>
  <c r="N1329" i="30"/>
  <c r="R1322" i="30"/>
  <c r="N1322" i="30"/>
  <c r="R1325" i="30"/>
  <c r="N1325" i="30"/>
  <c r="R1330" i="30"/>
  <c r="N1330" i="30"/>
  <c r="R1321" i="30"/>
  <c r="N1321" i="30"/>
  <c r="R1318" i="30"/>
  <c r="N1318" i="30"/>
  <c r="R1333" i="30"/>
  <c r="N1333" i="30"/>
  <c r="R1327" i="30"/>
  <c r="N1327" i="30"/>
  <c r="R1326" i="30"/>
  <c r="N1326" i="30"/>
  <c r="R1334" i="30"/>
  <c r="N1334" i="30"/>
  <c r="B1335" i="30"/>
  <c r="F1327" i="30"/>
  <c r="C1327" i="30"/>
  <c r="F1329" i="30"/>
  <c r="C1329" i="30"/>
  <c r="C1322" i="30"/>
  <c r="F1322" i="30"/>
  <c r="C1325" i="30"/>
  <c r="F1325" i="30"/>
  <c r="F1330" i="30"/>
  <c r="C1330" i="30"/>
  <c r="F1321" i="30"/>
  <c r="C1321" i="30"/>
  <c r="B1339" i="30"/>
  <c r="B1332" i="30"/>
  <c r="C1318" i="30"/>
  <c r="F1318" i="30"/>
  <c r="C1333" i="30"/>
  <c r="F1333" i="30"/>
  <c r="B1340" i="30"/>
  <c r="B1331" i="30"/>
  <c r="C1326" i="30"/>
  <c r="F1326" i="30"/>
  <c r="C1334" i="30"/>
  <c r="F1334" i="30"/>
  <c r="B1337" i="30"/>
  <c r="B1328" i="30"/>
  <c r="B1336" i="30"/>
  <c r="B1343" i="30"/>
  <c r="B1344" i="30"/>
  <c r="AE473" i="28" l="1"/>
  <c r="W4038" i="30"/>
  <c r="W4048" i="30" s="1"/>
  <c r="W4058" i="30" s="1"/>
  <c r="W4068" i="30" s="1"/>
  <c r="W4078" i="30" s="1"/>
  <c r="W4088" i="30" s="1"/>
  <c r="W4098" i="30" s="1"/>
  <c r="W4108" i="30" s="1"/>
  <c r="W4118" i="30" s="1"/>
  <c r="W4128" i="30" s="1"/>
  <c r="W4138" i="30" s="1"/>
  <c r="W4148" i="30" s="1"/>
  <c r="W4158" i="30" s="1"/>
  <c r="W4168" i="30" s="1"/>
  <c r="W4178" i="30" s="1"/>
  <c r="W4188" i="30" s="1"/>
  <c r="W4198" i="30" s="1"/>
  <c r="W4208" i="30" s="1"/>
  <c r="W4218" i="30" s="1"/>
  <c r="W4228" i="30" s="1"/>
  <c r="W4238" i="30" s="1"/>
  <c r="W4248" i="30" s="1"/>
  <c r="W4258" i="30" s="1"/>
  <c r="W4268" i="30" s="1"/>
  <c r="W4278" i="30" s="1"/>
  <c r="W4288" i="30" s="1"/>
  <c r="W4298" i="30" s="1"/>
  <c r="W4308" i="30" s="1"/>
  <c r="W4318" i="30" s="1"/>
  <c r="W4328" i="30" s="1"/>
  <c r="W4338" i="30" s="1"/>
  <c r="W4348" i="30" s="1"/>
  <c r="W4358" i="30" s="1"/>
  <c r="W4368" i="30" s="1"/>
  <c r="W4378" i="30" s="1"/>
  <c r="W4388" i="30" s="1"/>
  <c r="W4398" i="30" s="1"/>
  <c r="W4408" i="30" s="1"/>
  <c r="W4418" i="30" s="1"/>
  <c r="W4428" i="30" s="1"/>
  <c r="W4438" i="30" s="1"/>
  <c r="W4448" i="30" s="1"/>
  <c r="W4458" i="30" s="1"/>
  <c r="W4468" i="30" s="1"/>
  <c r="W4478" i="30" s="1"/>
  <c r="W4488" i="30" s="1"/>
  <c r="W4498" i="30" s="1"/>
  <c r="W4508" i="30" s="1"/>
  <c r="W4518" i="30" s="1"/>
  <c r="W4528" i="30" s="1"/>
  <c r="W4538" i="30" s="1"/>
  <c r="W4548" i="30" s="1"/>
  <c r="W4558" i="30" s="1"/>
  <c r="W4568" i="30" s="1"/>
  <c r="W4578" i="30" s="1"/>
  <c r="W4588" i="30" s="1"/>
  <c r="W4598" i="30" s="1"/>
  <c r="W4608" i="30" s="1"/>
  <c r="W4618" i="30" s="1"/>
  <c r="W4628" i="30" s="1"/>
  <c r="W4638" i="30" s="1"/>
  <c r="W4648" i="30" s="1"/>
  <c r="W4658" i="30" s="1"/>
  <c r="W4668" i="30" s="1"/>
  <c r="W4678" i="30" s="1"/>
  <c r="W4688" i="30" s="1"/>
  <c r="W4698" i="30" s="1"/>
  <c r="W4708" i="30" s="1"/>
  <c r="W4718" i="30" s="1"/>
  <c r="W4728" i="30" s="1"/>
  <c r="W4738" i="30" s="1"/>
  <c r="W4748" i="30" s="1"/>
  <c r="W4758" i="30" s="1"/>
  <c r="W4768" i="30" s="1"/>
  <c r="W4778" i="30" s="1"/>
  <c r="W4788" i="30" s="1"/>
  <c r="W4798" i="30" s="1"/>
  <c r="W4808" i="30" s="1"/>
  <c r="W4818" i="30" s="1"/>
  <c r="W4828" i="30" s="1"/>
  <c r="H1476" i="29"/>
  <c r="R1476" i="29"/>
  <c r="J1476" i="29"/>
  <c r="K1476" i="29" s="1"/>
  <c r="L1476" i="29"/>
  <c r="M1476" i="29" s="1"/>
  <c r="P1476" i="29"/>
  <c r="Q1476" i="29" s="1"/>
  <c r="N1476" i="29"/>
  <c r="O1476" i="29" s="1"/>
  <c r="S1509" i="29"/>
  <c r="E1499" i="29"/>
  <c r="B1499" i="29"/>
  <c r="H1484" i="29"/>
  <c r="R1484" i="29"/>
  <c r="J1484" i="29"/>
  <c r="K1484" i="29" s="1"/>
  <c r="N1484" i="29"/>
  <c r="O1484" i="29" s="1"/>
  <c r="L1484" i="29"/>
  <c r="M1484" i="29" s="1"/>
  <c r="P1484" i="29"/>
  <c r="Q1484" i="29" s="1"/>
  <c r="S1513" i="29"/>
  <c r="E1503" i="29"/>
  <c r="B1503" i="29"/>
  <c r="S1512" i="29"/>
  <c r="E1502" i="29"/>
  <c r="B1502" i="29"/>
  <c r="S1501" i="29"/>
  <c r="E1491" i="29"/>
  <c r="B1491" i="29"/>
  <c r="S1497" i="29"/>
  <c r="E1487" i="29"/>
  <c r="B1487" i="29"/>
  <c r="H1485" i="29"/>
  <c r="R1485" i="29"/>
  <c r="J1485" i="29"/>
  <c r="K1485" i="29" s="1"/>
  <c r="L1485" i="29"/>
  <c r="M1485" i="29" s="1"/>
  <c r="N1485" i="29"/>
  <c r="O1485" i="29" s="1"/>
  <c r="P1485" i="29"/>
  <c r="Q1485" i="29" s="1"/>
  <c r="H1480" i="29"/>
  <c r="R1480" i="29"/>
  <c r="J1480" i="29"/>
  <c r="K1480" i="29" s="1"/>
  <c r="P1480" i="29"/>
  <c r="Q1480" i="29" s="1"/>
  <c r="L1480" i="29"/>
  <c r="M1480" i="29" s="1"/>
  <c r="N1480" i="29"/>
  <c r="O1480" i="29" s="1"/>
  <c r="H1488" i="29"/>
  <c r="R1488" i="29"/>
  <c r="J1488" i="29"/>
  <c r="K1488" i="29" s="1"/>
  <c r="N1488" i="29"/>
  <c r="O1488" i="29" s="1"/>
  <c r="L1488" i="29"/>
  <c r="M1488" i="29" s="1"/>
  <c r="P1488" i="29"/>
  <c r="Q1488" i="29" s="1"/>
  <c r="S1496" i="29"/>
  <c r="E1486" i="29"/>
  <c r="B1486" i="29"/>
  <c r="H1489" i="29"/>
  <c r="R1489" i="29"/>
  <c r="N1489" i="29"/>
  <c r="O1489" i="29" s="1"/>
  <c r="L1489" i="29"/>
  <c r="M1489" i="29" s="1"/>
  <c r="P1489" i="29"/>
  <c r="Q1489" i="29" s="1"/>
  <c r="J1489" i="29"/>
  <c r="K1489" i="29" s="1"/>
  <c r="S1504" i="29"/>
  <c r="E1494" i="29"/>
  <c r="B1494" i="29"/>
  <c r="H1493" i="29"/>
  <c r="R1493" i="29"/>
  <c r="L1493" i="29"/>
  <c r="M1493" i="29" s="1"/>
  <c r="J1493" i="29"/>
  <c r="K1493" i="29" s="1"/>
  <c r="P1493" i="29"/>
  <c r="Q1493" i="29" s="1"/>
  <c r="N1493" i="29"/>
  <c r="O1493" i="29" s="1"/>
  <c r="H1492" i="29"/>
  <c r="R1492" i="29"/>
  <c r="J1492" i="29"/>
  <c r="K1492" i="29" s="1"/>
  <c r="P1492" i="29"/>
  <c r="Q1492" i="29" s="1"/>
  <c r="N1492" i="29"/>
  <c r="O1492" i="29" s="1"/>
  <c r="L1492" i="29"/>
  <c r="M1492" i="29" s="1"/>
  <c r="S1508" i="29"/>
  <c r="E1498" i="29"/>
  <c r="B1498" i="29"/>
  <c r="H1481" i="29"/>
  <c r="R1481" i="29"/>
  <c r="J1481" i="29"/>
  <c r="K1481" i="29" s="1"/>
  <c r="P1481" i="29"/>
  <c r="Q1481" i="29" s="1"/>
  <c r="N1481" i="29"/>
  <c r="O1481" i="29" s="1"/>
  <c r="L1481" i="29"/>
  <c r="M1481" i="29" s="1"/>
  <c r="H1477" i="29"/>
  <c r="R1477" i="29"/>
  <c r="J1477" i="29"/>
  <c r="K1477" i="29" s="1"/>
  <c r="L1477" i="29"/>
  <c r="M1477" i="29" s="1"/>
  <c r="P1477" i="29"/>
  <c r="Q1477" i="29" s="1"/>
  <c r="N1477" i="29"/>
  <c r="O1477" i="29" s="1"/>
  <c r="S1505" i="29"/>
  <c r="E1495" i="29"/>
  <c r="B1495" i="29"/>
  <c r="S1500" i="29"/>
  <c r="E1490" i="29"/>
  <c r="B1490" i="29"/>
  <c r="V1328" i="30"/>
  <c r="O1328" i="30"/>
  <c r="G1328" i="30"/>
  <c r="H1328" i="30"/>
  <c r="V1332" i="30"/>
  <c r="O1332" i="30"/>
  <c r="G1332" i="30"/>
  <c r="H1332" i="30"/>
  <c r="V1336" i="30"/>
  <c r="O1336" i="30"/>
  <c r="G1336" i="30"/>
  <c r="H1336" i="30"/>
  <c r="V1344" i="30"/>
  <c r="O1344" i="30"/>
  <c r="G1344" i="30"/>
  <c r="H1344" i="30"/>
  <c r="V1339" i="30"/>
  <c r="O1339" i="30"/>
  <c r="H1339" i="30"/>
  <c r="G1339" i="30"/>
  <c r="V1340" i="30"/>
  <c r="O1340" i="30"/>
  <c r="G1340" i="30"/>
  <c r="H1340" i="30"/>
  <c r="V1337" i="30"/>
  <c r="O1337" i="30"/>
  <c r="H1337" i="30"/>
  <c r="G1337" i="30"/>
  <c r="V1343" i="30"/>
  <c r="O1343" i="30"/>
  <c r="H1343" i="30"/>
  <c r="G1343" i="30"/>
  <c r="V1331" i="30"/>
  <c r="O1331" i="30"/>
  <c r="H1331" i="30"/>
  <c r="G1331" i="30"/>
  <c r="V1335" i="30"/>
  <c r="O1335" i="30"/>
  <c r="H1335" i="30"/>
  <c r="G1335" i="30"/>
  <c r="R1343" i="30"/>
  <c r="N1343" i="30"/>
  <c r="R1331" i="30"/>
  <c r="N1331" i="30"/>
  <c r="R1332" i="30"/>
  <c r="N1332" i="30"/>
  <c r="R1344" i="30"/>
  <c r="N1344" i="30"/>
  <c r="R1336" i="30"/>
  <c r="N1336" i="30"/>
  <c r="R1337" i="30"/>
  <c r="N1337" i="30"/>
  <c r="R1340" i="30"/>
  <c r="N1340" i="30"/>
  <c r="R1339" i="30"/>
  <c r="N1339" i="30"/>
  <c r="R1328" i="30"/>
  <c r="N1328" i="30"/>
  <c r="R1335" i="30"/>
  <c r="N1335" i="30"/>
  <c r="C1336" i="30"/>
  <c r="F1336" i="30"/>
  <c r="F1337" i="30"/>
  <c r="C1337" i="30"/>
  <c r="F1340" i="30"/>
  <c r="C1340" i="30"/>
  <c r="F1339" i="30"/>
  <c r="C1339" i="30"/>
  <c r="B1342" i="30"/>
  <c r="B1350" i="30"/>
  <c r="B1349" i="30"/>
  <c r="F1344" i="30"/>
  <c r="C1344" i="30"/>
  <c r="B1354" i="30"/>
  <c r="B1346" i="30"/>
  <c r="B1347" i="30"/>
  <c r="F1343" i="30"/>
  <c r="C1343" i="30"/>
  <c r="F1328" i="30"/>
  <c r="C1328" i="30"/>
  <c r="F1331" i="30"/>
  <c r="C1331" i="30"/>
  <c r="F1332" i="30"/>
  <c r="C1332" i="30"/>
  <c r="F1335" i="30"/>
  <c r="C1335" i="30"/>
  <c r="B1353" i="30"/>
  <c r="B1338" i="30"/>
  <c r="B1341" i="30"/>
  <c r="B1345" i="30"/>
  <c r="AE474" i="28" l="1"/>
  <c r="H1486" i="29"/>
  <c r="R1486" i="29"/>
  <c r="J1486" i="29"/>
  <c r="K1486" i="29" s="1"/>
  <c r="L1486" i="29"/>
  <c r="M1486" i="29" s="1"/>
  <c r="N1486" i="29"/>
  <c r="O1486" i="29" s="1"/>
  <c r="P1486" i="29"/>
  <c r="Q1486" i="29" s="1"/>
  <c r="H1491" i="29"/>
  <c r="R1491" i="29"/>
  <c r="J1491" i="29"/>
  <c r="K1491" i="29" s="1"/>
  <c r="L1491" i="29"/>
  <c r="M1491" i="29" s="1"/>
  <c r="P1491" i="29"/>
  <c r="Q1491" i="29" s="1"/>
  <c r="N1491" i="29"/>
  <c r="O1491" i="29" s="1"/>
  <c r="S1523" i="29"/>
  <c r="E1513" i="29"/>
  <c r="B1513" i="29"/>
  <c r="S1510" i="29"/>
  <c r="E1500" i="29"/>
  <c r="B1500" i="29"/>
  <c r="H1498" i="29"/>
  <c r="R1498" i="29"/>
  <c r="J1498" i="29"/>
  <c r="K1498" i="29" s="1"/>
  <c r="L1498" i="29"/>
  <c r="M1498" i="29" s="1"/>
  <c r="N1498" i="29"/>
  <c r="O1498" i="29" s="1"/>
  <c r="P1498" i="29"/>
  <c r="Q1498" i="29" s="1"/>
  <c r="S1514" i="29"/>
  <c r="E1504" i="29"/>
  <c r="B1504" i="29"/>
  <c r="H1487" i="29"/>
  <c r="R1487" i="29"/>
  <c r="J1487" i="29"/>
  <c r="K1487" i="29" s="1"/>
  <c r="L1487" i="29"/>
  <c r="M1487" i="29" s="1"/>
  <c r="N1487" i="29"/>
  <c r="O1487" i="29" s="1"/>
  <c r="P1487" i="29"/>
  <c r="Q1487" i="29" s="1"/>
  <c r="S1522" i="29"/>
  <c r="E1512" i="29"/>
  <c r="B1512" i="29"/>
  <c r="S1519" i="29"/>
  <c r="E1509" i="29"/>
  <c r="B1509" i="29"/>
  <c r="S1515" i="29"/>
  <c r="E1505" i="29"/>
  <c r="B1505" i="29"/>
  <c r="H1495" i="29"/>
  <c r="R1495" i="29"/>
  <c r="L1495" i="29"/>
  <c r="M1495" i="29" s="1"/>
  <c r="J1495" i="29"/>
  <c r="K1495" i="29" s="1"/>
  <c r="N1495" i="29"/>
  <c r="O1495" i="29" s="1"/>
  <c r="P1495" i="29"/>
  <c r="Q1495" i="29" s="1"/>
  <c r="S1506" i="29"/>
  <c r="E1496" i="29"/>
  <c r="B1496" i="29"/>
  <c r="S1511" i="29"/>
  <c r="E1501" i="29"/>
  <c r="B1501" i="29"/>
  <c r="H1503" i="29"/>
  <c r="R1503" i="29"/>
  <c r="L1503" i="29"/>
  <c r="M1503" i="29" s="1"/>
  <c r="J1503" i="29"/>
  <c r="K1503" i="29" s="1"/>
  <c r="N1503" i="29"/>
  <c r="O1503" i="29" s="1"/>
  <c r="P1503" i="29"/>
  <c r="Q1503" i="29" s="1"/>
  <c r="H1490" i="29"/>
  <c r="R1490" i="29"/>
  <c r="J1490" i="29"/>
  <c r="K1490" i="29" s="1"/>
  <c r="P1490" i="29"/>
  <c r="Q1490" i="29" s="1"/>
  <c r="N1490" i="29"/>
  <c r="O1490" i="29" s="1"/>
  <c r="L1490" i="29"/>
  <c r="M1490" i="29" s="1"/>
  <c r="S1518" i="29"/>
  <c r="E1508" i="29"/>
  <c r="B1508" i="29"/>
  <c r="H1494" i="29"/>
  <c r="R1494" i="29"/>
  <c r="J1494" i="29"/>
  <c r="K1494" i="29" s="1"/>
  <c r="N1494" i="29"/>
  <c r="O1494" i="29" s="1"/>
  <c r="P1494" i="29"/>
  <c r="Q1494" i="29" s="1"/>
  <c r="L1494" i="29"/>
  <c r="M1494" i="29" s="1"/>
  <c r="S1507" i="29"/>
  <c r="E1497" i="29"/>
  <c r="B1497" i="29"/>
  <c r="H1502" i="29"/>
  <c r="R1502" i="29"/>
  <c r="L1502" i="29"/>
  <c r="M1502" i="29" s="1"/>
  <c r="P1502" i="29"/>
  <c r="Q1502" i="29" s="1"/>
  <c r="J1502" i="29"/>
  <c r="K1502" i="29" s="1"/>
  <c r="N1502" i="29"/>
  <c r="O1502" i="29" s="1"/>
  <c r="H1499" i="29"/>
  <c r="R1499" i="29"/>
  <c r="L1499" i="29"/>
  <c r="M1499" i="29" s="1"/>
  <c r="J1499" i="29"/>
  <c r="K1499" i="29" s="1"/>
  <c r="P1499" i="29"/>
  <c r="Q1499" i="29" s="1"/>
  <c r="N1499" i="29"/>
  <c r="O1499" i="29" s="1"/>
  <c r="V1338" i="30"/>
  <c r="O1338" i="30"/>
  <c r="H1338" i="30"/>
  <c r="G1338" i="30"/>
  <c r="V1353" i="30"/>
  <c r="O1353" i="30"/>
  <c r="H1353" i="30"/>
  <c r="G1353" i="30"/>
  <c r="V1346" i="30"/>
  <c r="O1346" i="30"/>
  <c r="H1346" i="30"/>
  <c r="G1346" i="30"/>
  <c r="V1349" i="30"/>
  <c r="O1349" i="30"/>
  <c r="H1349" i="30"/>
  <c r="G1349" i="30"/>
  <c r="V1347" i="30"/>
  <c r="O1347" i="30"/>
  <c r="H1347" i="30"/>
  <c r="G1347" i="30"/>
  <c r="V1345" i="30"/>
  <c r="O1345" i="30"/>
  <c r="H1345" i="30"/>
  <c r="G1345" i="30"/>
  <c r="V1350" i="30"/>
  <c r="O1350" i="30"/>
  <c r="H1350" i="30"/>
  <c r="G1350" i="30"/>
  <c r="V1354" i="30"/>
  <c r="O1354" i="30"/>
  <c r="H1354" i="30"/>
  <c r="G1354" i="30"/>
  <c r="V1341" i="30"/>
  <c r="H1341" i="30"/>
  <c r="G1341" i="30"/>
  <c r="O1341" i="30"/>
  <c r="V1342" i="30"/>
  <c r="H1342" i="30"/>
  <c r="G1342" i="30"/>
  <c r="O1342" i="30"/>
  <c r="R1353" i="30"/>
  <c r="N1353" i="30"/>
  <c r="R1345" i="30"/>
  <c r="N1345" i="30"/>
  <c r="R1346" i="30"/>
  <c r="N1346" i="30"/>
  <c r="R1350" i="30"/>
  <c r="N1350" i="30"/>
  <c r="R1338" i="30"/>
  <c r="N1338" i="30"/>
  <c r="R1347" i="30"/>
  <c r="N1347" i="30"/>
  <c r="R1354" i="30"/>
  <c r="N1354" i="30"/>
  <c r="R1342" i="30"/>
  <c r="N1342" i="30"/>
  <c r="R1341" i="30"/>
  <c r="N1341" i="30"/>
  <c r="R1349" i="30"/>
  <c r="N1349" i="30"/>
  <c r="F1338" i="30"/>
  <c r="C1338" i="30"/>
  <c r="F1346" i="30"/>
  <c r="C1346" i="30"/>
  <c r="C1350" i="30"/>
  <c r="F1350" i="30"/>
  <c r="B1355" i="30"/>
  <c r="B1360" i="30"/>
  <c r="F1345" i="30"/>
  <c r="C1345" i="30"/>
  <c r="B1348" i="30"/>
  <c r="B1356" i="30"/>
  <c r="F1353" i="30"/>
  <c r="C1353" i="30"/>
  <c r="C1354" i="30"/>
  <c r="F1354" i="30"/>
  <c r="C1349" i="30"/>
  <c r="F1349" i="30"/>
  <c r="C1342" i="30"/>
  <c r="F1342" i="30"/>
  <c r="C1341" i="30"/>
  <c r="F1341" i="30"/>
  <c r="F1347" i="30"/>
  <c r="C1347" i="30"/>
  <c r="B1351" i="30"/>
  <c r="B1363" i="30"/>
  <c r="B1357" i="30"/>
  <c r="B1364" i="30"/>
  <c r="B1359" i="30"/>
  <c r="B1352" i="30"/>
  <c r="AE475" i="28" l="1"/>
  <c r="S1528" i="29"/>
  <c r="E1518" i="29"/>
  <c r="B1518" i="29"/>
  <c r="H1496" i="29"/>
  <c r="R1496" i="29"/>
  <c r="J1496" i="29"/>
  <c r="K1496" i="29" s="1"/>
  <c r="P1496" i="29"/>
  <c r="Q1496" i="29" s="1"/>
  <c r="L1496" i="29"/>
  <c r="M1496" i="29" s="1"/>
  <c r="N1496" i="29"/>
  <c r="O1496" i="29" s="1"/>
  <c r="H1509" i="29"/>
  <c r="R1509" i="29"/>
  <c r="J1509" i="29"/>
  <c r="K1509" i="29" s="1"/>
  <c r="L1509" i="29"/>
  <c r="M1509" i="29" s="1"/>
  <c r="P1509" i="29"/>
  <c r="Q1509" i="29" s="1"/>
  <c r="N1509" i="29"/>
  <c r="O1509" i="29" s="1"/>
  <c r="H1504" i="29"/>
  <c r="R1504" i="29"/>
  <c r="J1504" i="29"/>
  <c r="K1504" i="29" s="1"/>
  <c r="L1504" i="29"/>
  <c r="M1504" i="29" s="1"/>
  <c r="N1504" i="29"/>
  <c r="O1504" i="29" s="1"/>
  <c r="P1504" i="29"/>
  <c r="Q1504" i="29" s="1"/>
  <c r="H1513" i="29"/>
  <c r="R1513" i="29"/>
  <c r="J1513" i="29"/>
  <c r="K1513" i="29" s="1"/>
  <c r="N1513" i="29"/>
  <c r="O1513" i="29" s="1"/>
  <c r="P1513" i="29"/>
  <c r="Q1513" i="29" s="1"/>
  <c r="L1513" i="29"/>
  <c r="M1513" i="29" s="1"/>
  <c r="S1517" i="29"/>
  <c r="E1507" i="29"/>
  <c r="B1507" i="29"/>
  <c r="S1521" i="29"/>
  <c r="E1511" i="29"/>
  <c r="B1511" i="29"/>
  <c r="R1512" i="29"/>
  <c r="H1512" i="29"/>
  <c r="J1512" i="29"/>
  <c r="K1512" i="29" s="1"/>
  <c r="L1512" i="29"/>
  <c r="M1512" i="29" s="1"/>
  <c r="N1512" i="29"/>
  <c r="O1512" i="29" s="1"/>
  <c r="P1512" i="29"/>
  <c r="Q1512" i="29" s="1"/>
  <c r="H1497" i="29"/>
  <c r="R1497" i="29"/>
  <c r="J1497" i="29"/>
  <c r="K1497" i="29" s="1"/>
  <c r="L1497" i="29"/>
  <c r="M1497" i="29" s="1"/>
  <c r="N1497" i="29"/>
  <c r="O1497" i="29" s="1"/>
  <c r="P1497" i="29"/>
  <c r="Q1497" i="29" s="1"/>
  <c r="H1501" i="29"/>
  <c r="R1501" i="29"/>
  <c r="L1501" i="29"/>
  <c r="M1501" i="29" s="1"/>
  <c r="J1501" i="29"/>
  <c r="K1501" i="29" s="1"/>
  <c r="N1501" i="29"/>
  <c r="O1501" i="29" s="1"/>
  <c r="P1501" i="29"/>
  <c r="Q1501" i="29" s="1"/>
  <c r="H1505" i="29"/>
  <c r="R1505" i="29"/>
  <c r="J1505" i="29"/>
  <c r="K1505" i="29" s="1"/>
  <c r="L1505" i="29"/>
  <c r="M1505" i="29" s="1"/>
  <c r="P1505" i="29"/>
  <c r="Q1505" i="29" s="1"/>
  <c r="N1505" i="29"/>
  <c r="O1505" i="29" s="1"/>
  <c r="S1532" i="29"/>
  <c r="E1522" i="29"/>
  <c r="B1522" i="29"/>
  <c r="H1500" i="29"/>
  <c r="R1500" i="29"/>
  <c r="J1500" i="29"/>
  <c r="K1500" i="29" s="1"/>
  <c r="P1500" i="29"/>
  <c r="Q1500" i="29" s="1"/>
  <c r="L1500" i="29"/>
  <c r="M1500" i="29" s="1"/>
  <c r="N1500" i="29"/>
  <c r="O1500" i="29" s="1"/>
  <c r="S1525" i="29"/>
  <c r="E1515" i="29"/>
  <c r="B1515" i="29"/>
  <c r="S1520" i="29"/>
  <c r="E1510" i="29"/>
  <c r="B1510" i="29"/>
  <c r="H1508" i="29"/>
  <c r="R1508" i="29"/>
  <c r="N1508" i="29"/>
  <c r="O1508" i="29" s="1"/>
  <c r="J1508" i="29"/>
  <c r="K1508" i="29" s="1"/>
  <c r="L1508" i="29"/>
  <c r="M1508" i="29" s="1"/>
  <c r="P1508" i="29"/>
  <c r="Q1508" i="29" s="1"/>
  <c r="S1516" i="29"/>
  <c r="E1506" i="29"/>
  <c r="B1506" i="29"/>
  <c r="S1529" i="29"/>
  <c r="E1519" i="29"/>
  <c r="B1519" i="29"/>
  <c r="S1524" i="29"/>
  <c r="E1514" i="29"/>
  <c r="B1514" i="29"/>
  <c r="S1533" i="29"/>
  <c r="E1523" i="29"/>
  <c r="B1523" i="29"/>
  <c r="V1364" i="30"/>
  <c r="O1364" i="30"/>
  <c r="G1364" i="30"/>
  <c r="H1364" i="30"/>
  <c r="V1360" i="30"/>
  <c r="O1360" i="30"/>
  <c r="G1360" i="30"/>
  <c r="H1360" i="30"/>
  <c r="V1357" i="30"/>
  <c r="H1357" i="30"/>
  <c r="O1357" i="30"/>
  <c r="G1357" i="30"/>
  <c r="V1348" i="30"/>
  <c r="O1348" i="30"/>
  <c r="G1348" i="30"/>
  <c r="H1348" i="30"/>
  <c r="V1355" i="30"/>
  <c r="O1355" i="30"/>
  <c r="G1355" i="30"/>
  <c r="H1355" i="30"/>
  <c r="V1356" i="30"/>
  <c r="O1356" i="30"/>
  <c r="G1356" i="30"/>
  <c r="H1356" i="30"/>
  <c r="V1363" i="30"/>
  <c r="O1363" i="30"/>
  <c r="H1363" i="30"/>
  <c r="G1363" i="30"/>
  <c r="V1352" i="30"/>
  <c r="O1352" i="30"/>
  <c r="G1352" i="30"/>
  <c r="H1352" i="30"/>
  <c r="V1359" i="30"/>
  <c r="O1359" i="30"/>
  <c r="H1359" i="30"/>
  <c r="G1359" i="30"/>
  <c r="V1351" i="30"/>
  <c r="O1351" i="30"/>
  <c r="H1351" i="30"/>
  <c r="G1351" i="30"/>
  <c r="R1359" i="30"/>
  <c r="N1359" i="30"/>
  <c r="R1348" i="30"/>
  <c r="N1348" i="30"/>
  <c r="R1352" i="30"/>
  <c r="N1352" i="30"/>
  <c r="R1364" i="30"/>
  <c r="N1364" i="30"/>
  <c r="R1356" i="30"/>
  <c r="N1356" i="30"/>
  <c r="R1355" i="30"/>
  <c r="N1355" i="30"/>
  <c r="R1351" i="30"/>
  <c r="N1351" i="30"/>
  <c r="R1360" i="30"/>
  <c r="N1360" i="30"/>
  <c r="R1363" i="30"/>
  <c r="N1363" i="30"/>
  <c r="R1357" i="30"/>
  <c r="N1357" i="30"/>
  <c r="F1363" i="30"/>
  <c r="C1363" i="30"/>
  <c r="C1356" i="30"/>
  <c r="F1356" i="30"/>
  <c r="F1355" i="30"/>
  <c r="C1355" i="30"/>
  <c r="F1352" i="30"/>
  <c r="C1352" i="30"/>
  <c r="B1374" i="30"/>
  <c r="B1366" i="30"/>
  <c r="B1365" i="30"/>
  <c r="F1359" i="30"/>
  <c r="C1359" i="30"/>
  <c r="F1351" i="30"/>
  <c r="C1351" i="30"/>
  <c r="F1348" i="30"/>
  <c r="C1348" i="30"/>
  <c r="F1360" i="30"/>
  <c r="C1360" i="30"/>
  <c r="F1364" i="30"/>
  <c r="C1364" i="30"/>
  <c r="B1362" i="30"/>
  <c r="B1373" i="30"/>
  <c r="C1357" i="30"/>
  <c r="F1357" i="30"/>
  <c r="B1369" i="30"/>
  <c r="B1367" i="30"/>
  <c r="B1361" i="30"/>
  <c r="B1358" i="30"/>
  <c r="B1370" i="30"/>
  <c r="AE476" i="28" l="1"/>
  <c r="H1522" i="29"/>
  <c r="R1522" i="29"/>
  <c r="J1522" i="29"/>
  <c r="K1522" i="29" s="1"/>
  <c r="L1522" i="29"/>
  <c r="M1522" i="29" s="1"/>
  <c r="N1522" i="29"/>
  <c r="O1522" i="29" s="1"/>
  <c r="P1522" i="29"/>
  <c r="Q1522" i="29" s="1"/>
  <c r="S1527" i="29"/>
  <c r="E1517" i="29"/>
  <c r="B1517" i="29"/>
  <c r="S1535" i="29"/>
  <c r="E1525" i="29"/>
  <c r="B1525" i="29"/>
  <c r="S1531" i="29"/>
  <c r="E1521" i="29"/>
  <c r="B1521" i="29"/>
  <c r="S1530" i="29"/>
  <c r="E1520" i="29"/>
  <c r="B1520" i="29"/>
  <c r="S1542" i="29"/>
  <c r="E1532" i="29"/>
  <c r="B1532" i="29"/>
  <c r="H1507" i="29"/>
  <c r="R1507" i="29"/>
  <c r="J1507" i="29"/>
  <c r="K1507" i="29" s="1"/>
  <c r="L1507" i="29"/>
  <c r="M1507" i="29" s="1"/>
  <c r="P1507" i="29"/>
  <c r="Q1507" i="29" s="1"/>
  <c r="N1507" i="29"/>
  <c r="O1507" i="29" s="1"/>
  <c r="S1543" i="29"/>
  <c r="E1533" i="29"/>
  <c r="B1533" i="29"/>
  <c r="H1519" i="29"/>
  <c r="R1519" i="29"/>
  <c r="L1519" i="29"/>
  <c r="M1519" i="29" s="1"/>
  <c r="J1519" i="29"/>
  <c r="K1519" i="29" s="1"/>
  <c r="N1519" i="29"/>
  <c r="O1519" i="29" s="1"/>
  <c r="P1519" i="29"/>
  <c r="Q1519" i="29" s="1"/>
  <c r="H1510" i="29"/>
  <c r="R1510" i="29"/>
  <c r="L1510" i="29"/>
  <c r="M1510" i="29" s="1"/>
  <c r="J1510" i="29"/>
  <c r="K1510" i="29" s="1"/>
  <c r="N1510" i="29"/>
  <c r="O1510" i="29" s="1"/>
  <c r="P1510" i="29"/>
  <c r="Q1510" i="29" s="1"/>
  <c r="H1514" i="29"/>
  <c r="R1514" i="29"/>
  <c r="L1514" i="29"/>
  <c r="M1514" i="29" s="1"/>
  <c r="J1514" i="29"/>
  <c r="K1514" i="29" s="1"/>
  <c r="P1514" i="29"/>
  <c r="Q1514" i="29" s="1"/>
  <c r="N1514" i="29"/>
  <c r="O1514" i="29" s="1"/>
  <c r="S1526" i="29"/>
  <c r="E1516" i="29"/>
  <c r="B1516" i="29"/>
  <c r="H1518" i="29"/>
  <c r="R1518" i="29"/>
  <c r="J1518" i="29"/>
  <c r="K1518" i="29" s="1"/>
  <c r="L1518" i="29"/>
  <c r="M1518" i="29" s="1"/>
  <c r="N1518" i="29"/>
  <c r="O1518" i="29" s="1"/>
  <c r="P1518" i="29"/>
  <c r="Q1518" i="29" s="1"/>
  <c r="H1523" i="29"/>
  <c r="R1523" i="29"/>
  <c r="J1523" i="29"/>
  <c r="K1523" i="29" s="1"/>
  <c r="L1523" i="29"/>
  <c r="M1523" i="29" s="1"/>
  <c r="P1523" i="29"/>
  <c r="Q1523" i="29" s="1"/>
  <c r="N1523" i="29"/>
  <c r="O1523" i="29" s="1"/>
  <c r="S1539" i="29"/>
  <c r="E1529" i="29"/>
  <c r="B1529" i="29"/>
  <c r="S1534" i="29"/>
  <c r="E1524" i="29"/>
  <c r="B1524" i="29"/>
  <c r="H1506" i="29"/>
  <c r="R1506" i="29"/>
  <c r="J1506" i="29"/>
  <c r="K1506" i="29" s="1"/>
  <c r="N1506" i="29"/>
  <c r="O1506" i="29" s="1"/>
  <c r="P1506" i="29"/>
  <c r="Q1506" i="29" s="1"/>
  <c r="L1506" i="29"/>
  <c r="M1506" i="29" s="1"/>
  <c r="H1515" i="29"/>
  <c r="R1515" i="29"/>
  <c r="J1515" i="29"/>
  <c r="K1515" i="29" s="1"/>
  <c r="L1515" i="29"/>
  <c r="M1515" i="29" s="1"/>
  <c r="P1515" i="29"/>
  <c r="Q1515" i="29" s="1"/>
  <c r="N1515" i="29"/>
  <c r="O1515" i="29" s="1"/>
  <c r="H1511" i="29"/>
  <c r="R1511" i="29"/>
  <c r="J1511" i="29"/>
  <c r="K1511" i="29" s="1"/>
  <c r="L1511" i="29"/>
  <c r="M1511" i="29" s="1"/>
  <c r="N1511" i="29"/>
  <c r="O1511" i="29" s="1"/>
  <c r="P1511" i="29"/>
  <c r="Q1511" i="29" s="1"/>
  <c r="S1538" i="29"/>
  <c r="E1528" i="29"/>
  <c r="B1528" i="29"/>
  <c r="V1361" i="30"/>
  <c r="O1361" i="30"/>
  <c r="H1361" i="30"/>
  <c r="G1361" i="30"/>
  <c r="V1367" i="30"/>
  <c r="O1367" i="30"/>
  <c r="H1367" i="30"/>
  <c r="G1367" i="30"/>
  <c r="V1373" i="30"/>
  <c r="H1373" i="30"/>
  <c r="G1373" i="30"/>
  <c r="O1373" i="30"/>
  <c r="V1365" i="30"/>
  <c r="O1365" i="30"/>
  <c r="H1365" i="30"/>
  <c r="G1365" i="30"/>
  <c r="V1369" i="30"/>
  <c r="O1369" i="30"/>
  <c r="H1369" i="30"/>
  <c r="G1369" i="30"/>
  <c r="V1362" i="30"/>
  <c r="O1362" i="30"/>
  <c r="H1362" i="30"/>
  <c r="G1362" i="30"/>
  <c r="V1366" i="30"/>
  <c r="O1366" i="30"/>
  <c r="H1366" i="30"/>
  <c r="G1366" i="30"/>
  <c r="V1370" i="30"/>
  <c r="O1370" i="30"/>
  <c r="H1370" i="30"/>
  <c r="G1370" i="30"/>
  <c r="V1358" i="30"/>
  <c r="H1358" i="30"/>
  <c r="O1358" i="30"/>
  <c r="G1358" i="30"/>
  <c r="V1374" i="30"/>
  <c r="H1374" i="30"/>
  <c r="O1374" i="30"/>
  <c r="G1374" i="30"/>
  <c r="R1362" i="30"/>
  <c r="N1362" i="30"/>
  <c r="R1374" i="30"/>
  <c r="N1374" i="30"/>
  <c r="R1370" i="30"/>
  <c r="N1370" i="30"/>
  <c r="R1361" i="30"/>
  <c r="N1361" i="30"/>
  <c r="R1373" i="30"/>
  <c r="N1373" i="30"/>
  <c r="R1366" i="30"/>
  <c r="N1366" i="30"/>
  <c r="R1358" i="30"/>
  <c r="N1358" i="30"/>
  <c r="R1369" i="30"/>
  <c r="N1369" i="30"/>
  <c r="R1365" i="30"/>
  <c r="N1365" i="30"/>
  <c r="R1367" i="30"/>
  <c r="N1367" i="30"/>
  <c r="F1370" i="30"/>
  <c r="C1370" i="30"/>
  <c r="F1361" i="30"/>
  <c r="C1361" i="30"/>
  <c r="F1369" i="30"/>
  <c r="C1369" i="30"/>
  <c r="C1373" i="30"/>
  <c r="F1373" i="30"/>
  <c r="C1366" i="30"/>
  <c r="F1366" i="30"/>
  <c r="B1380" i="30"/>
  <c r="B1371" i="30"/>
  <c r="B1379" i="30"/>
  <c r="B1383" i="30"/>
  <c r="B1376" i="30"/>
  <c r="C1358" i="30"/>
  <c r="F1358" i="30"/>
  <c r="F1367" i="30"/>
  <c r="C1367" i="30"/>
  <c r="F1362" i="30"/>
  <c r="C1362" i="30"/>
  <c r="C1365" i="30"/>
  <c r="F1365" i="30"/>
  <c r="C1374" i="30"/>
  <c r="F1374" i="30"/>
  <c r="B1368" i="30"/>
  <c r="B1377" i="30"/>
  <c r="B1372" i="30"/>
  <c r="B1375" i="30"/>
  <c r="B1384" i="30"/>
  <c r="AE477" i="28" l="1"/>
  <c r="S1549" i="29"/>
  <c r="E1539" i="29"/>
  <c r="B1539" i="29"/>
  <c r="S1553" i="29"/>
  <c r="E1543" i="29"/>
  <c r="B1543" i="29"/>
  <c r="S1540" i="29"/>
  <c r="E1530" i="29"/>
  <c r="B1530" i="29"/>
  <c r="H1525" i="29"/>
  <c r="R1525" i="29"/>
  <c r="L1525" i="29"/>
  <c r="M1525" i="29" s="1"/>
  <c r="J1525" i="29"/>
  <c r="K1525" i="29" s="1"/>
  <c r="N1525" i="29"/>
  <c r="O1525" i="29" s="1"/>
  <c r="P1525" i="29"/>
  <c r="Q1525" i="29" s="1"/>
  <c r="S1544" i="29"/>
  <c r="E1534" i="29"/>
  <c r="B1534" i="29"/>
  <c r="H1516" i="29"/>
  <c r="R1516" i="29"/>
  <c r="J1516" i="29"/>
  <c r="K1516" i="29" s="1"/>
  <c r="P1516" i="29"/>
  <c r="Q1516" i="29" s="1"/>
  <c r="N1516" i="29"/>
  <c r="O1516" i="29" s="1"/>
  <c r="L1516" i="29"/>
  <c r="M1516" i="29" s="1"/>
  <c r="S1552" i="29"/>
  <c r="E1542" i="29"/>
  <c r="B1542" i="29"/>
  <c r="R1521" i="29"/>
  <c r="H1521" i="29"/>
  <c r="L1521" i="29"/>
  <c r="M1521" i="29" s="1"/>
  <c r="J1521" i="29"/>
  <c r="K1521" i="29" s="1"/>
  <c r="N1521" i="29"/>
  <c r="O1521" i="29" s="1"/>
  <c r="P1521" i="29"/>
  <c r="Q1521" i="29" s="1"/>
  <c r="S1537" i="29"/>
  <c r="E1527" i="29"/>
  <c r="B1527" i="29"/>
  <c r="H1529" i="29"/>
  <c r="R1529" i="29"/>
  <c r="J1529" i="29"/>
  <c r="K1529" i="29" s="1"/>
  <c r="L1529" i="29"/>
  <c r="M1529" i="29" s="1"/>
  <c r="P1529" i="29"/>
  <c r="Q1529" i="29" s="1"/>
  <c r="N1529" i="29"/>
  <c r="O1529" i="29" s="1"/>
  <c r="H1533" i="29"/>
  <c r="R1533" i="29"/>
  <c r="J1533" i="29"/>
  <c r="K1533" i="29" s="1"/>
  <c r="L1533" i="29"/>
  <c r="M1533" i="29" s="1"/>
  <c r="P1533" i="29"/>
  <c r="Q1533" i="29" s="1"/>
  <c r="N1533" i="29"/>
  <c r="O1533" i="29" s="1"/>
  <c r="H1520" i="29"/>
  <c r="R1520" i="29"/>
  <c r="J1520" i="29"/>
  <c r="K1520" i="29" s="1"/>
  <c r="L1520" i="29"/>
  <c r="M1520" i="29" s="1"/>
  <c r="N1520" i="29"/>
  <c r="O1520" i="29" s="1"/>
  <c r="P1520" i="29"/>
  <c r="Q1520" i="29" s="1"/>
  <c r="S1545" i="29"/>
  <c r="E1535" i="29"/>
  <c r="B1535" i="29"/>
  <c r="S1548" i="29"/>
  <c r="E1538" i="29"/>
  <c r="B1538" i="29"/>
  <c r="H1528" i="29"/>
  <c r="R1528" i="29"/>
  <c r="L1528" i="29"/>
  <c r="M1528" i="29" s="1"/>
  <c r="J1528" i="29"/>
  <c r="K1528" i="29" s="1"/>
  <c r="P1528" i="29"/>
  <c r="Q1528" i="29" s="1"/>
  <c r="N1528" i="29"/>
  <c r="O1528" i="29" s="1"/>
  <c r="H1524" i="29"/>
  <c r="R1524" i="29"/>
  <c r="J1524" i="29"/>
  <c r="K1524" i="29" s="1"/>
  <c r="N1524" i="29"/>
  <c r="O1524" i="29" s="1"/>
  <c r="L1524" i="29"/>
  <c r="M1524" i="29" s="1"/>
  <c r="P1524" i="29"/>
  <c r="Q1524" i="29" s="1"/>
  <c r="S1536" i="29"/>
  <c r="E1526" i="29"/>
  <c r="B1526" i="29"/>
  <c r="H1532" i="29"/>
  <c r="R1532" i="29"/>
  <c r="L1532" i="29"/>
  <c r="M1532" i="29" s="1"/>
  <c r="J1532" i="29"/>
  <c r="K1532" i="29" s="1"/>
  <c r="P1532" i="29"/>
  <c r="Q1532" i="29" s="1"/>
  <c r="N1532" i="29"/>
  <c r="O1532" i="29" s="1"/>
  <c r="S1541" i="29"/>
  <c r="E1531" i="29"/>
  <c r="B1531" i="29"/>
  <c r="H1517" i="29"/>
  <c r="R1517" i="29"/>
  <c r="J1517" i="29"/>
  <c r="K1517" i="29" s="1"/>
  <c r="N1517" i="29"/>
  <c r="O1517" i="29" s="1"/>
  <c r="L1517" i="29"/>
  <c r="M1517" i="29" s="1"/>
  <c r="P1517" i="29"/>
  <c r="Q1517" i="29" s="1"/>
  <c r="V1371" i="30"/>
  <c r="O1371" i="30"/>
  <c r="H1371" i="30"/>
  <c r="G1371" i="30"/>
  <c r="V1377" i="30"/>
  <c r="O1377" i="30"/>
  <c r="H1377" i="30"/>
  <c r="G1377" i="30"/>
  <c r="V1376" i="30"/>
  <c r="O1376" i="30"/>
  <c r="G1376" i="30"/>
  <c r="H1376" i="30"/>
  <c r="V1380" i="30"/>
  <c r="O1380" i="30"/>
  <c r="G1380" i="30"/>
  <c r="H1380" i="30"/>
  <c r="V1372" i="30"/>
  <c r="O1372" i="30"/>
  <c r="G1372" i="30"/>
  <c r="H1372" i="30"/>
  <c r="V1384" i="30"/>
  <c r="O1384" i="30"/>
  <c r="G1384" i="30"/>
  <c r="H1384" i="30"/>
  <c r="V1368" i="30"/>
  <c r="O1368" i="30"/>
  <c r="G1368" i="30"/>
  <c r="H1368" i="30"/>
  <c r="V1383" i="30"/>
  <c r="O1383" i="30"/>
  <c r="H1383" i="30"/>
  <c r="G1383" i="30"/>
  <c r="V1375" i="30"/>
  <c r="O1375" i="30"/>
  <c r="H1375" i="30"/>
  <c r="G1375" i="30"/>
  <c r="V1379" i="30"/>
  <c r="O1379" i="30"/>
  <c r="H1379" i="30"/>
  <c r="G1379" i="30"/>
  <c r="R1375" i="30"/>
  <c r="N1375" i="30"/>
  <c r="R1383" i="30"/>
  <c r="N1383" i="30"/>
  <c r="R1384" i="30"/>
  <c r="N1384" i="30"/>
  <c r="R1372" i="30"/>
  <c r="N1372" i="30"/>
  <c r="R1368" i="30"/>
  <c r="N1368" i="30"/>
  <c r="R1376" i="30"/>
  <c r="N1376" i="30"/>
  <c r="R1379" i="30"/>
  <c r="N1379" i="30"/>
  <c r="R1380" i="30"/>
  <c r="N1380" i="30"/>
  <c r="R1377" i="30"/>
  <c r="N1377" i="30"/>
  <c r="R1371" i="30"/>
  <c r="N1371" i="30"/>
  <c r="F1379" i="30"/>
  <c r="C1379" i="30"/>
  <c r="B1386" i="30"/>
  <c r="B1389" i="30"/>
  <c r="B1390" i="30"/>
  <c r="F1384" i="30"/>
  <c r="C1384" i="30"/>
  <c r="F1368" i="30"/>
  <c r="C1368" i="30"/>
  <c r="F1376" i="30"/>
  <c r="C1376" i="30"/>
  <c r="F1380" i="30"/>
  <c r="C1380" i="30"/>
  <c r="B1382" i="30"/>
  <c r="B1378" i="30"/>
  <c r="F1377" i="30"/>
  <c r="C1377" i="30"/>
  <c r="F1383" i="30"/>
  <c r="C1383" i="30"/>
  <c r="F1371" i="30"/>
  <c r="C1371" i="30"/>
  <c r="C1372" i="30"/>
  <c r="F1372" i="30"/>
  <c r="B1394" i="30"/>
  <c r="F1375" i="30"/>
  <c r="C1375" i="30"/>
  <c r="B1385" i="30"/>
  <c r="B1387" i="30"/>
  <c r="B1393" i="30"/>
  <c r="B1381" i="30"/>
  <c r="AE478" i="28" l="1"/>
  <c r="H1538" i="29"/>
  <c r="R1538" i="29"/>
  <c r="J1538" i="29"/>
  <c r="K1538" i="29" s="1"/>
  <c r="L1538" i="29"/>
  <c r="M1538" i="29" s="1"/>
  <c r="N1538" i="29"/>
  <c r="O1538" i="29" s="1"/>
  <c r="P1538" i="29"/>
  <c r="Q1538" i="29" s="1"/>
  <c r="H1527" i="29"/>
  <c r="R1527" i="29"/>
  <c r="J1527" i="29"/>
  <c r="K1527" i="29" s="1"/>
  <c r="L1527" i="29"/>
  <c r="M1527" i="29" s="1"/>
  <c r="N1527" i="29"/>
  <c r="O1527" i="29" s="1"/>
  <c r="P1527" i="29"/>
  <c r="Q1527" i="29" s="1"/>
  <c r="S1554" i="29"/>
  <c r="E1544" i="29"/>
  <c r="B1544" i="29"/>
  <c r="S1563" i="29"/>
  <c r="E1553" i="29"/>
  <c r="B1553" i="29"/>
  <c r="H1526" i="29"/>
  <c r="R1526" i="29"/>
  <c r="L1526" i="29"/>
  <c r="M1526" i="29" s="1"/>
  <c r="N1526" i="29"/>
  <c r="O1526" i="29" s="1"/>
  <c r="P1526" i="29"/>
  <c r="Q1526" i="29" s="1"/>
  <c r="J1526" i="29"/>
  <c r="K1526" i="29" s="1"/>
  <c r="S1555" i="29"/>
  <c r="E1545" i="29"/>
  <c r="B1545" i="29"/>
  <c r="H1542" i="29"/>
  <c r="R1542" i="29"/>
  <c r="J1542" i="29"/>
  <c r="K1542" i="29" s="1"/>
  <c r="L1542" i="29"/>
  <c r="M1542" i="29" s="1"/>
  <c r="P1542" i="29"/>
  <c r="Q1542" i="29" s="1"/>
  <c r="N1542" i="29"/>
  <c r="O1542" i="29" s="1"/>
  <c r="S1550" i="29"/>
  <c r="E1540" i="29"/>
  <c r="B1540" i="29"/>
  <c r="H1539" i="29"/>
  <c r="R1539" i="29"/>
  <c r="L1539" i="29"/>
  <c r="M1539" i="29" s="1"/>
  <c r="J1539" i="29"/>
  <c r="K1539" i="29" s="1"/>
  <c r="N1539" i="29"/>
  <c r="O1539" i="29" s="1"/>
  <c r="P1539" i="29"/>
  <c r="Q1539" i="29" s="1"/>
  <c r="H1531" i="29"/>
  <c r="R1531" i="29"/>
  <c r="L1531" i="29"/>
  <c r="M1531" i="29" s="1"/>
  <c r="J1531" i="29"/>
  <c r="K1531" i="29" s="1"/>
  <c r="P1531" i="29"/>
  <c r="Q1531" i="29" s="1"/>
  <c r="N1531" i="29"/>
  <c r="O1531" i="29" s="1"/>
  <c r="S1551" i="29"/>
  <c r="E1541" i="29"/>
  <c r="B1541" i="29"/>
  <c r="S1558" i="29"/>
  <c r="E1548" i="29"/>
  <c r="B1548" i="29"/>
  <c r="S1547" i="29"/>
  <c r="E1537" i="29"/>
  <c r="B1537" i="29"/>
  <c r="H1534" i="29"/>
  <c r="R1534" i="29"/>
  <c r="J1534" i="29"/>
  <c r="K1534" i="29" s="1"/>
  <c r="L1534" i="29"/>
  <c r="M1534" i="29" s="1"/>
  <c r="N1534" i="29"/>
  <c r="O1534" i="29" s="1"/>
  <c r="P1534" i="29"/>
  <c r="Q1534" i="29" s="1"/>
  <c r="H1543" i="29"/>
  <c r="R1543" i="29"/>
  <c r="L1543" i="29"/>
  <c r="M1543" i="29" s="1"/>
  <c r="J1543" i="29"/>
  <c r="K1543" i="29" s="1"/>
  <c r="N1543" i="29"/>
  <c r="O1543" i="29" s="1"/>
  <c r="P1543" i="29"/>
  <c r="Q1543" i="29" s="1"/>
  <c r="S1546" i="29"/>
  <c r="E1536" i="29"/>
  <c r="B1536" i="29"/>
  <c r="H1535" i="29"/>
  <c r="R1535" i="29"/>
  <c r="J1535" i="29"/>
  <c r="K1535" i="29" s="1"/>
  <c r="L1535" i="29"/>
  <c r="M1535" i="29" s="1"/>
  <c r="P1535" i="29"/>
  <c r="Q1535" i="29" s="1"/>
  <c r="N1535" i="29"/>
  <c r="O1535" i="29" s="1"/>
  <c r="S1562" i="29"/>
  <c r="E1552" i="29"/>
  <c r="B1552" i="29"/>
  <c r="H1530" i="29"/>
  <c r="R1530" i="29"/>
  <c r="J1530" i="29"/>
  <c r="K1530" i="29" s="1"/>
  <c r="L1530" i="29"/>
  <c r="M1530" i="29" s="1"/>
  <c r="N1530" i="29"/>
  <c r="O1530" i="29" s="1"/>
  <c r="P1530" i="29"/>
  <c r="Q1530" i="29" s="1"/>
  <c r="S1559" i="29"/>
  <c r="E1549" i="29"/>
  <c r="B1549" i="29"/>
  <c r="V1387" i="30"/>
  <c r="O1387" i="30"/>
  <c r="G1387" i="30"/>
  <c r="H1387" i="30"/>
  <c r="V1385" i="30"/>
  <c r="O1385" i="30"/>
  <c r="H1385" i="30"/>
  <c r="G1385" i="30"/>
  <c r="V1378" i="30"/>
  <c r="O1378" i="30"/>
  <c r="H1378" i="30"/>
  <c r="G1378" i="30"/>
  <c r="V1386" i="30"/>
  <c r="O1386" i="30"/>
  <c r="H1386" i="30"/>
  <c r="G1386" i="30"/>
  <c r="V1389" i="30"/>
  <c r="H1389" i="30"/>
  <c r="O1389" i="30"/>
  <c r="G1389" i="30"/>
  <c r="V1382" i="30"/>
  <c r="O1382" i="30"/>
  <c r="H1382" i="30"/>
  <c r="G1382" i="30"/>
  <c r="V1394" i="30"/>
  <c r="O1394" i="30"/>
  <c r="H1394" i="30"/>
  <c r="G1394" i="30"/>
  <c r="V1381" i="30"/>
  <c r="O1381" i="30"/>
  <c r="H1381" i="30"/>
  <c r="G1381" i="30"/>
  <c r="V1393" i="30"/>
  <c r="O1393" i="30"/>
  <c r="H1393" i="30"/>
  <c r="G1393" i="30"/>
  <c r="V1390" i="30"/>
  <c r="H1390" i="30"/>
  <c r="O1390" i="30"/>
  <c r="G1390" i="30"/>
  <c r="R1393" i="30"/>
  <c r="N1393" i="30"/>
  <c r="R1394" i="30"/>
  <c r="N1394" i="30"/>
  <c r="R1382" i="30"/>
  <c r="N1382" i="30"/>
  <c r="R1381" i="30"/>
  <c r="N1381" i="30"/>
  <c r="R1387" i="30"/>
  <c r="N1387" i="30"/>
  <c r="R1378" i="30"/>
  <c r="N1378" i="30"/>
  <c r="R1390" i="30"/>
  <c r="N1390" i="30"/>
  <c r="R1386" i="30"/>
  <c r="N1386" i="30"/>
  <c r="R1385" i="30"/>
  <c r="N1385" i="30"/>
  <c r="R1389" i="30"/>
  <c r="N1389" i="30"/>
  <c r="F1387" i="30"/>
  <c r="C1387" i="30"/>
  <c r="C1390" i="30"/>
  <c r="F1390" i="30"/>
  <c r="C1386" i="30"/>
  <c r="F1386" i="30"/>
  <c r="B1391" i="30"/>
  <c r="B1397" i="30"/>
  <c r="B1388" i="30"/>
  <c r="B1400" i="30"/>
  <c r="B1396" i="30"/>
  <c r="F1378" i="30"/>
  <c r="C1378" i="30"/>
  <c r="F1385" i="30"/>
  <c r="C1385" i="30"/>
  <c r="F1394" i="30"/>
  <c r="C1394" i="30"/>
  <c r="C1382" i="30"/>
  <c r="F1382" i="30"/>
  <c r="C1389" i="30"/>
  <c r="F1389" i="30"/>
  <c r="C1381" i="30"/>
  <c r="F1381" i="30"/>
  <c r="F1393" i="30"/>
  <c r="C1393" i="30"/>
  <c r="B1403" i="30"/>
  <c r="B1395" i="30"/>
  <c r="B1404" i="30"/>
  <c r="B1392" i="30"/>
  <c r="B1399" i="30"/>
  <c r="AE479" i="28" l="1"/>
  <c r="S1569" i="29"/>
  <c r="E1559" i="29"/>
  <c r="B1559" i="29"/>
  <c r="S1568" i="29"/>
  <c r="E1558" i="29"/>
  <c r="B1558" i="29"/>
  <c r="R1540" i="29"/>
  <c r="H1540" i="29"/>
  <c r="J1540" i="29"/>
  <c r="K1540" i="29" s="1"/>
  <c r="L1540" i="29"/>
  <c r="M1540" i="29" s="1"/>
  <c r="P1540" i="29"/>
  <c r="Q1540" i="29" s="1"/>
  <c r="N1540" i="29"/>
  <c r="O1540" i="29" s="1"/>
  <c r="S1573" i="29"/>
  <c r="E1563" i="29"/>
  <c r="B1563" i="29"/>
  <c r="S1572" i="29"/>
  <c r="E1562" i="29"/>
  <c r="B1562" i="29"/>
  <c r="S1557" i="29"/>
  <c r="E1547" i="29"/>
  <c r="B1547" i="29"/>
  <c r="H1541" i="29"/>
  <c r="R1541" i="29"/>
  <c r="J1541" i="29"/>
  <c r="K1541" i="29" s="1"/>
  <c r="L1541" i="29"/>
  <c r="M1541" i="29" s="1"/>
  <c r="P1541" i="29"/>
  <c r="Q1541" i="29" s="1"/>
  <c r="N1541" i="29"/>
  <c r="O1541" i="29" s="1"/>
  <c r="H1545" i="29"/>
  <c r="R1545" i="29"/>
  <c r="J1545" i="29"/>
  <c r="K1545" i="29" s="1"/>
  <c r="L1545" i="29"/>
  <c r="M1545" i="29" s="1"/>
  <c r="P1545" i="29"/>
  <c r="Q1545" i="29" s="1"/>
  <c r="N1545" i="29"/>
  <c r="O1545" i="29" s="1"/>
  <c r="H1544" i="29"/>
  <c r="R1544" i="29"/>
  <c r="L1544" i="29"/>
  <c r="M1544" i="29" s="1"/>
  <c r="J1544" i="29"/>
  <c r="K1544" i="29" s="1"/>
  <c r="P1544" i="29"/>
  <c r="Q1544" i="29" s="1"/>
  <c r="N1544" i="29"/>
  <c r="O1544" i="29" s="1"/>
  <c r="H1536" i="29"/>
  <c r="R1536" i="29"/>
  <c r="J1536" i="29"/>
  <c r="K1536" i="29" s="1"/>
  <c r="L1536" i="29"/>
  <c r="M1536" i="29" s="1"/>
  <c r="N1536" i="29"/>
  <c r="O1536" i="29" s="1"/>
  <c r="P1536" i="29"/>
  <c r="Q1536" i="29" s="1"/>
  <c r="H1549" i="29"/>
  <c r="R1549" i="29"/>
  <c r="J1549" i="29"/>
  <c r="K1549" i="29" s="1"/>
  <c r="L1549" i="29"/>
  <c r="M1549" i="29" s="1"/>
  <c r="N1549" i="29"/>
  <c r="O1549" i="29" s="1"/>
  <c r="P1549" i="29"/>
  <c r="Q1549" i="29" s="1"/>
  <c r="S1556" i="29"/>
  <c r="E1546" i="29"/>
  <c r="B1546" i="29"/>
  <c r="H1548" i="29"/>
  <c r="R1548" i="29"/>
  <c r="J1548" i="29"/>
  <c r="K1548" i="29" s="1"/>
  <c r="L1548" i="29"/>
  <c r="M1548" i="29" s="1"/>
  <c r="N1548" i="29"/>
  <c r="O1548" i="29" s="1"/>
  <c r="P1548" i="29"/>
  <c r="Q1548" i="29" s="1"/>
  <c r="S1560" i="29"/>
  <c r="E1550" i="29"/>
  <c r="B1550" i="29"/>
  <c r="H1553" i="29"/>
  <c r="R1553" i="29"/>
  <c r="J1553" i="29"/>
  <c r="K1553" i="29" s="1"/>
  <c r="N1553" i="29"/>
  <c r="O1553" i="29" s="1"/>
  <c r="L1553" i="29"/>
  <c r="M1553" i="29" s="1"/>
  <c r="P1553" i="29"/>
  <c r="Q1553" i="29" s="1"/>
  <c r="R1552" i="29"/>
  <c r="H1552" i="29"/>
  <c r="L1552" i="29"/>
  <c r="M1552" i="29" s="1"/>
  <c r="J1552" i="29"/>
  <c r="K1552" i="29" s="1"/>
  <c r="P1552" i="29"/>
  <c r="Q1552" i="29" s="1"/>
  <c r="N1552" i="29"/>
  <c r="O1552" i="29" s="1"/>
  <c r="H1537" i="29"/>
  <c r="R1537" i="29"/>
  <c r="L1537" i="29"/>
  <c r="M1537" i="29" s="1"/>
  <c r="J1537" i="29"/>
  <c r="K1537" i="29" s="1"/>
  <c r="N1537" i="29"/>
  <c r="O1537" i="29" s="1"/>
  <c r="P1537" i="29"/>
  <c r="Q1537" i="29" s="1"/>
  <c r="S1561" i="29"/>
  <c r="E1551" i="29"/>
  <c r="B1551" i="29"/>
  <c r="S1565" i="29"/>
  <c r="E1555" i="29"/>
  <c r="B1555" i="29"/>
  <c r="S1564" i="29"/>
  <c r="E1554" i="29"/>
  <c r="B1554" i="29"/>
  <c r="V1404" i="30"/>
  <c r="O1404" i="30"/>
  <c r="G1404" i="30"/>
  <c r="H1404" i="30"/>
  <c r="V1395" i="30"/>
  <c r="O1395" i="30"/>
  <c r="H1395" i="30"/>
  <c r="G1395" i="30"/>
  <c r="V1396" i="30"/>
  <c r="O1396" i="30"/>
  <c r="G1396" i="30"/>
  <c r="H1396" i="30"/>
  <c r="V1391" i="30"/>
  <c r="O1391" i="30"/>
  <c r="H1391" i="30"/>
  <c r="G1391" i="30"/>
  <c r="V1397" i="30"/>
  <c r="O1397" i="30"/>
  <c r="H1397" i="30"/>
  <c r="G1397" i="30"/>
  <c r="V1403" i="30"/>
  <c r="O1403" i="30"/>
  <c r="H1403" i="30"/>
  <c r="G1403" i="30"/>
  <c r="V1400" i="30"/>
  <c r="O1400" i="30"/>
  <c r="G1400" i="30"/>
  <c r="H1400" i="30"/>
  <c r="V1399" i="30"/>
  <c r="O1399" i="30"/>
  <c r="H1399" i="30"/>
  <c r="G1399" i="30"/>
  <c r="V1392" i="30"/>
  <c r="O1392" i="30"/>
  <c r="G1392" i="30"/>
  <c r="H1392" i="30"/>
  <c r="V1388" i="30"/>
  <c r="O1388" i="30"/>
  <c r="G1388" i="30"/>
  <c r="H1388" i="30"/>
  <c r="R1395" i="30"/>
  <c r="N1395" i="30"/>
  <c r="R1399" i="30"/>
  <c r="N1399" i="30"/>
  <c r="R1403" i="30"/>
  <c r="N1403" i="30"/>
  <c r="R1396" i="30"/>
  <c r="N1396" i="30"/>
  <c r="R1388" i="30"/>
  <c r="N1388" i="30"/>
  <c r="R1391" i="30"/>
  <c r="N1391" i="30"/>
  <c r="R1404" i="30"/>
  <c r="N1404" i="30"/>
  <c r="R1392" i="30"/>
  <c r="N1392" i="30"/>
  <c r="R1397" i="30"/>
  <c r="N1397" i="30"/>
  <c r="R1400" i="30"/>
  <c r="N1400" i="30"/>
  <c r="F1404" i="30"/>
  <c r="C1404" i="30"/>
  <c r="C1403" i="30"/>
  <c r="F1403" i="30"/>
  <c r="F1396" i="30"/>
  <c r="C1396" i="30"/>
  <c r="C1388" i="30"/>
  <c r="F1388" i="30"/>
  <c r="F1391" i="30"/>
  <c r="C1391" i="30"/>
  <c r="B1409" i="30"/>
  <c r="B1414" i="30"/>
  <c r="B1413" i="30"/>
  <c r="B1406" i="30"/>
  <c r="B1398" i="30"/>
  <c r="B1401" i="30"/>
  <c r="F1399" i="30"/>
  <c r="C1399" i="30"/>
  <c r="F1395" i="30"/>
  <c r="C1395" i="30"/>
  <c r="C1397" i="30"/>
  <c r="F1397" i="30"/>
  <c r="F1392" i="30"/>
  <c r="C1392" i="30"/>
  <c r="C1400" i="30"/>
  <c r="F1400" i="30"/>
  <c r="B1402" i="30"/>
  <c r="B1405" i="30"/>
  <c r="B1410" i="30"/>
  <c r="B1407" i="30"/>
  <c r="AE480" i="28" l="1"/>
  <c r="S1566" i="29"/>
  <c r="E1556" i="29"/>
  <c r="B1556" i="29"/>
  <c r="S1582" i="29"/>
  <c r="E1572" i="29"/>
  <c r="B1572" i="29"/>
  <c r="S1578" i="29"/>
  <c r="E1568" i="29"/>
  <c r="B1568" i="29"/>
  <c r="S1574" i="29"/>
  <c r="E1564" i="29"/>
  <c r="B1564" i="29"/>
  <c r="H1555" i="29"/>
  <c r="R1555" i="29"/>
  <c r="J1555" i="29"/>
  <c r="K1555" i="29" s="1"/>
  <c r="L1555" i="29"/>
  <c r="M1555" i="29" s="1"/>
  <c r="N1555" i="29"/>
  <c r="O1555" i="29" s="1"/>
  <c r="P1555" i="29"/>
  <c r="Q1555" i="29" s="1"/>
  <c r="H1550" i="29"/>
  <c r="R1550" i="29"/>
  <c r="J1550" i="29"/>
  <c r="K1550" i="29" s="1"/>
  <c r="L1550" i="29"/>
  <c r="M1550" i="29" s="1"/>
  <c r="N1550" i="29"/>
  <c r="O1550" i="29" s="1"/>
  <c r="P1550" i="29"/>
  <c r="Q1550" i="29" s="1"/>
  <c r="S1567" i="29"/>
  <c r="E1557" i="29"/>
  <c r="B1557" i="29"/>
  <c r="H1563" i="29"/>
  <c r="R1563" i="29"/>
  <c r="L1563" i="29"/>
  <c r="M1563" i="29" s="1"/>
  <c r="J1563" i="29"/>
  <c r="K1563" i="29" s="1"/>
  <c r="N1563" i="29"/>
  <c r="O1563" i="29" s="1"/>
  <c r="P1563" i="29"/>
  <c r="Q1563" i="29" s="1"/>
  <c r="H1559" i="29"/>
  <c r="R1559" i="29"/>
  <c r="J1559" i="29"/>
  <c r="K1559" i="29" s="1"/>
  <c r="L1559" i="29"/>
  <c r="M1559" i="29" s="1"/>
  <c r="N1559" i="29"/>
  <c r="O1559" i="29" s="1"/>
  <c r="P1559" i="29"/>
  <c r="Q1559" i="29" s="1"/>
  <c r="H1551" i="29"/>
  <c r="R1551" i="29"/>
  <c r="J1551" i="29"/>
  <c r="K1551" i="29" s="1"/>
  <c r="P1551" i="29"/>
  <c r="Q1551" i="29" s="1"/>
  <c r="N1551" i="29"/>
  <c r="O1551" i="29" s="1"/>
  <c r="L1551" i="29"/>
  <c r="M1551" i="29" s="1"/>
  <c r="H1554" i="29"/>
  <c r="R1554" i="29"/>
  <c r="J1554" i="29"/>
  <c r="K1554" i="29" s="1"/>
  <c r="L1554" i="29"/>
  <c r="M1554" i="29" s="1"/>
  <c r="N1554" i="29"/>
  <c r="O1554" i="29" s="1"/>
  <c r="P1554" i="29"/>
  <c r="Q1554" i="29" s="1"/>
  <c r="S1571" i="29"/>
  <c r="E1561" i="29"/>
  <c r="B1561" i="29"/>
  <c r="H1546" i="29"/>
  <c r="R1546" i="29"/>
  <c r="J1546" i="29"/>
  <c r="K1546" i="29" s="1"/>
  <c r="L1546" i="29"/>
  <c r="M1546" i="29" s="1"/>
  <c r="P1546" i="29"/>
  <c r="Q1546" i="29" s="1"/>
  <c r="N1546" i="29"/>
  <c r="O1546" i="29" s="1"/>
  <c r="H1562" i="29"/>
  <c r="R1562" i="29"/>
  <c r="L1562" i="29"/>
  <c r="M1562" i="29" s="1"/>
  <c r="J1562" i="29"/>
  <c r="K1562" i="29" s="1"/>
  <c r="N1562" i="29"/>
  <c r="O1562" i="29" s="1"/>
  <c r="P1562" i="29"/>
  <c r="Q1562" i="29" s="1"/>
  <c r="H1558" i="29"/>
  <c r="R1558" i="29"/>
  <c r="J1558" i="29"/>
  <c r="K1558" i="29" s="1"/>
  <c r="L1558" i="29"/>
  <c r="M1558" i="29" s="1"/>
  <c r="N1558" i="29"/>
  <c r="O1558" i="29" s="1"/>
  <c r="P1558" i="29"/>
  <c r="Q1558" i="29" s="1"/>
  <c r="S1575" i="29"/>
  <c r="E1565" i="29"/>
  <c r="B1565" i="29"/>
  <c r="S1570" i="29"/>
  <c r="E1560" i="29"/>
  <c r="B1560" i="29"/>
  <c r="H1547" i="29"/>
  <c r="R1547" i="29"/>
  <c r="J1547" i="29"/>
  <c r="K1547" i="29" s="1"/>
  <c r="L1547" i="29"/>
  <c r="M1547" i="29" s="1"/>
  <c r="P1547" i="29"/>
  <c r="Q1547" i="29" s="1"/>
  <c r="N1547" i="29"/>
  <c r="O1547" i="29" s="1"/>
  <c r="S1583" i="29"/>
  <c r="E1573" i="29"/>
  <c r="B1573" i="29"/>
  <c r="S1579" i="29"/>
  <c r="E1569" i="29"/>
  <c r="B1569" i="29"/>
  <c r="V1401" i="30"/>
  <c r="O1401" i="30"/>
  <c r="H1401" i="30"/>
  <c r="G1401" i="30"/>
  <c r="V1402" i="30"/>
  <c r="O1402" i="30"/>
  <c r="H1402" i="30"/>
  <c r="G1402" i="30"/>
  <c r="V1398" i="30"/>
  <c r="O1398" i="30"/>
  <c r="H1398" i="30"/>
  <c r="G1398" i="30"/>
  <c r="V1409" i="30"/>
  <c r="O1409" i="30"/>
  <c r="H1409" i="30"/>
  <c r="G1409" i="30"/>
  <c r="V1405" i="30"/>
  <c r="H1405" i="30"/>
  <c r="G1405" i="30"/>
  <c r="O1405" i="30"/>
  <c r="V1414" i="30"/>
  <c r="O1414" i="30"/>
  <c r="H1414" i="30"/>
  <c r="G1414" i="30"/>
  <c r="V1407" i="30"/>
  <c r="O1407" i="30"/>
  <c r="H1407" i="30"/>
  <c r="G1407" i="30"/>
  <c r="V1406" i="30"/>
  <c r="H1406" i="30"/>
  <c r="O1406" i="30"/>
  <c r="G1406" i="30"/>
  <c r="V1410" i="30"/>
  <c r="O1410" i="30"/>
  <c r="H1410" i="30"/>
  <c r="G1410" i="30"/>
  <c r="V1413" i="30"/>
  <c r="O1413" i="30"/>
  <c r="H1413" i="30"/>
  <c r="G1413" i="30"/>
  <c r="R1405" i="30"/>
  <c r="N1405" i="30"/>
  <c r="R1398" i="30"/>
  <c r="N1398" i="30"/>
  <c r="R1409" i="30"/>
  <c r="N1409" i="30"/>
  <c r="R1410" i="30"/>
  <c r="N1410" i="30"/>
  <c r="R1407" i="30"/>
  <c r="N1407" i="30"/>
  <c r="R1413" i="30"/>
  <c r="N1413" i="30"/>
  <c r="R1402" i="30"/>
  <c r="N1402" i="30"/>
  <c r="R1401" i="30"/>
  <c r="N1401" i="30"/>
  <c r="R1414" i="30"/>
  <c r="N1414" i="30"/>
  <c r="R1406" i="30"/>
  <c r="N1406" i="30"/>
  <c r="C1405" i="30"/>
  <c r="F1405" i="30"/>
  <c r="C1413" i="30"/>
  <c r="F1413" i="30"/>
  <c r="B1417" i="30"/>
  <c r="B1415" i="30"/>
  <c r="B1408" i="30"/>
  <c r="B1423" i="30"/>
  <c r="B1419" i="30"/>
  <c r="C1398" i="30"/>
  <c r="F1398" i="30"/>
  <c r="F1410" i="30"/>
  <c r="C1410" i="30"/>
  <c r="F1401" i="30"/>
  <c r="C1401" i="30"/>
  <c r="C1414" i="30"/>
  <c r="F1414" i="30"/>
  <c r="F1407" i="30"/>
  <c r="C1407" i="30"/>
  <c r="F1409" i="30"/>
  <c r="C1409" i="30"/>
  <c r="F1402" i="30"/>
  <c r="C1402" i="30"/>
  <c r="C1406" i="30"/>
  <c r="F1406" i="30"/>
  <c r="B1420" i="30"/>
  <c r="B1412" i="30"/>
  <c r="B1411" i="30"/>
  <c r="B1416" i="30"/>
  <c r="B1424" i="30"/>
  <c r="AE481" i="28" l="1"/>
  <c r="S1589" i="29"/>
  <c r="E1579" i="29"/>
  <c r="B1579" i="29"/>
  <c r="S1580" i="29"/>
  <c r="E1570" i="29"/>
  <c r="B1570" i="29"/>
  <c r="S1581" i="29"/>
  <c r="E1571" i="29"/>
  <c r="B1571" i="29"/>
  <c r="H1564" i="29"/>
  <c r="R1564" i="29"/>
  <c r="L1564" i="29"/>
  <c r="M1564" i="29" s="1"/>
  <c r="J1564" i="29"/>
  <c r="K1564" i="29" s="1"/>
  <c r="P1564" i="29"/>
  <c r="Q1564" i="29" s="1"/>
  <c r="N1564" i="29"/>
  <c r="O1564" i="29" s="1"/>
  <c r="S1592" i="29"/>
  <c r="E1582" i="29"/>
  <c r="B1582" i="29"/>
  <c r="H1573" i="29"/>
  <c r="R1573" i="29"/>
  <c r="L1573" i="29"/>
  <c r="M1573" i="29" s="1"/>
  <c r="J1573" i="29"/>
  <c r="K1573" i="29" s="1"/>
  <c r="P1573" i="29"/>
  <c r="Q1573" i="29" s="1"/>
  <c r="N1573" i="29"/>
  <c r="O1573" i="29" s="1"/>
  <c r="R1565" i="29"/>
  <c r="H1565" i="29"/>
  <c r="J1565" i="29"/>
  <c r="K1565" i="29" s="1"/>
  <c r="L1565" i="29"/>
  <c r="M1565" i="29" s="1"/>
  <c r="N1565" i="29"/>
  <c r="O1565" i="29" s="1"/>
  <c r="P1565" i="29"/>
  <c r="Q1565" i="29" s="1"/>
  <c r="H1557" i="29"/>
  <c r="R1557" i="29"/>
  <c r="L1557" i="29"/>
  <c r="M1557" i="29" s="1"/>
  <c r="J1557" i="29"/>
  <c r="K1557" i="29" s="1"/>
  <c r="P1557" i="29"/>
  <c r="Q1557" i="29" s="1"/>
  <c r="N1557" i="29"/>
  <c r="O1557" i="29" s="1"/>
  <c r="S1588" i="29"/>
  <c r="E1578" i="29"/>
  <c r="B1578" i="29"/>
  <c r="H1556" i="29"/>
  <c r="R1556" i="29"/>
  <c r="J1556" i="29"/>
  <c r="K1556" i="29" s="1"/>
  <c r="P1556" i="29"/>
  <c r="Q1556" i="29" s="1"/>
  <c r="L1556" i="29"/>
  <c r="M1556" i="29" s="1"/>
  <c r="N1556" i="29"/>
  <c r="O1556" i="29" s="1"/>
  <c r="H1569" i="29"/>
  <c r="R1569" i="29"/>
  <c r="J1569" i="29"/>
  <c r="K1569" i="29" s="1"/>
  <c r="L1569" i="29"/>
  <c r="M1569" i="29" s="1"/>
  <c r="P1569" i="29"/>
  <c r="Q1569" i="29" s="1"/>
  <c r="N1569" i="29"/>
  <c r="O1569" i="29" s="1"/>
  <c r="H1560" i="29"/>
  <c r="R1560" i="29"/>
  <c r="J1560" i="29"/>
  <c r="K1560" i="29" s="1"/>
  <c r="P1560" i="29"/>
  <c r="Q1560" i="29" s="1"/>
  <c r="N1560" i="29"/>
  <c r="O1560" i="29" s="1"/>
  <c r="L1560" i="29"/>
  <c r="M1560" i="29" s="1"/>
  <c r="H1561" i="29"/>
  <c r="R1561" i="29"/>
  <c r="J1561" i="29"/>
  <c r="K1561" i="29" s="1"/>
  <c r="L1561" i="29"/>
  <c r="M1561" i="29" s="1"/>
  <c r="N1561" i="29"/>
  <c r="O1561" i="29" s="1"/>
  <c r="P1561" i="29"/>
  <c r="Q1561" i="29" s="1"/>
  <c r="S1584" i="29"/>
  <c r="E1574" i="29"/>
  <c r="B1574" i="29"/>
  <c r="H1572" i="29"/>
  <c r="R1572" i="29"/>
  <c r="L1572" i="29"/>
  <c r="M1572" i="29" s="1"/>
  <c r="N1572" i="29"/>
  <c r="O1572" i="29" s="1"/>
  <c r="J1572" i="29"/>
  <c r="K1572" i="29" s="1"/>
  <c r="P1572" i="29"/>
  <c r="Q1572" i="29" s="1"/>
  <c r="S1593" i="29"/>
  <c r="E1583" i="29"/>
  <c r="B1583" i="29"/>
  <c r="S1585" i="29"/>
  <c r="E1575" i="29"/>
  <c r="B1575" i="29"/>
  <c r="S1577" i="29"/>
  <c r="E1567" i="29"/>
  <c r="B1567" i="29"/>
  <c r="H1568" i="29"/>
  <c r="R1568" i="29"/>
  <c r="J1568" i="29"/>
  <c r="K1568" i="29" s="1"/>
  <c r="L1568" i="29"/>
  <c r="M1568" i="29" s="1"/>
  <c r="P1568" i="29"/>
  <c r="Q1568" i="29" s="1"/>
  <c r="N1568" i="29"/>
  <c r="O1568" i="29" s="1"/>
  <c r="S1576" i="29"/>
  <c r="E1566" i="29"/>
  <c r="B1566" i="29"/>
  <c r="V1423" i="30"/>
  <c r="O1423" i="30"/>
  <c r="H1423" i="30"/>
  <c r="G1423" i="30"/>
  <c r="V1412" i="30"/>
  <c r="O1412" i="30"/>
  <c r="G1412" i="30"/>
  <c r="H1412" i="30"/>
  <c r="V1408" i="30"/>
  <c r="O1408" i="30"/>
  <c r="G1408" i="30"/>
  <c r="H1408" i="30"/>
  <c r="V1411" i="30"/>
  <c r="O1411" i="30"/>
  <c r="H1411" i="30"/>
  <c r="G1411" i="30"/>
  <c r="V1424" i="30"/>
  <c r="O1424" i="30"/>
  <c r="G1424" i="30"/>
  <c r="H1424" i="30"/>
  <c r="V1420" i="30"/>
  <c r="O1420" i="30"/>
  <c r="G1420" i="30"/>
  <c r="H1420" i="30"/>
  <c r="V1415" i="30"/>
  <c r="O1415" i="30"/>
  <c r="H1415" i="30"/>
  <c r="G1415" i="30"/>
  <c r="V1416" i="30"/>
  <c r="O1416" i="30"/>
  <c r="G1416" i="30"/>
  <c r="H1416" i="30"/>
  <c r="V1419" i="30"/>
  <c r="O1419" i="30"/>
  <c r="G1419" i="30"/>
  <c r="H1419" i="30"/>
  <c r="V1417" i="30"/>
  <c r="O1417" i="30"/>
  <c r="H1417" i="30"/>
  <c r="G1417" i="30"/>
  <c r="R1412" i="30"/>
  <c r="N1412" i="30"/>
  <c r="R1411" i="30"/>
  <c r="N1411" i="30"/>
  <c r="R1415" i="30"/>
  <c r="N1415" i="30"/>
  <c r="R1424" i="30"/>
  <c r="N1424" i="30"/>
  <c r="R1420" i="30"/>
  <c r="N1420" i="30"/>
  <c r="R1423" i="30"/>
  <c r="N1423" i="30"/>
  <c r="R1416" i="30"/>
  <c r="N1416" i="30"/>
  <c r="R1419" i="30"/>
  <c r="N1419" i="30"/>
  <c r="R1417" i="30"/>
  <c r="N1417" i="30"/>
  <c r="R1408" i="30"/>
  <c r="N1408" i="30"/>
  <c r="F1411" i="30"/>
  <c r="C1411" i="30"/>
  <c r="F1423" i="30"/>
  <c r="C1423" i="30"/>
  <c r="F1415" i="30"/>
  <c r="C1415" i="30"/>
  <c r="F1420" i="30"/>
  <c r="C1420" i="30"/>
  <c r="B1434" i="30"/>
  <c r="B1421" i="30"/>
  <c r="B1430" i="30"/>
  <c r="B1433" i="30"/>
  <c r="B1425" i="30"/>
  <c r="F1424" i="30"/>
  <c r="C1424" i="30"/>
  <c r="F1412" i="30"/>
  <c r="C1412" i="30"/>
  <c r="C1419" i="30"/>
  <c r="F1419" i="30"/>
  <c r="F1408" i="30"/>
  <c r="C1408" i="30"/>
  <c r="F1417" i="30"/>
  <c r="C1417" i="30"/>
  <c r="C1416" i="30"/>
  <c r="F1416" i="30"/>
  <c r="B1426" i="30"/>
  <c r="B1422" i="30"/>
  <c r="B1429" i="30"/>
  <c r="B1418" i="30"/>
  <c r="B1427" i="30"/>
  <c r="AE482" i="28" l="1"/>
  <c r="S1586" i="29"/>
  <c r="E1576" i="29"/>
  <c r="B1576" i="29"/>
  <c r="S1595" i="29"/>
  <c r="E1585" i="29"/>
  <c r="B1585" i="29"/>
  <c r="S1594" i="29"/>
  <c r="E1584" i="29"/>
  <c r="B1584" i="29"/>
  <c r="S1602" i="29"/>
  <c r="E1592" i="29"/>
  <c r="B1592" i="29"/>
  <c r="S1590" i="29"/>
  <c r="E1580" i="29"/>
  <c r="B1580" i="29"/>
  <c r="S1587" i="29"/>
  <c r="E1577" i="29"/>
  <c r="B1577" i="29"/>
  <c r="H1583" i="29"/>
  <c r="R1583" i="29"/>
  <c r="J1583" i="29"/>
  <c r="K1583" i="29" s="1"/>
  <c r="L1583" i="29"/>
  <c r="M1583" i="29" s="1"/>
  <c r="N1583" i="29"/>
  <c r="O1583" i="29" s="1"/>
  <c r="P1583" i="29"/>
  <c r="Q1583" i="29" s="1"/>
  <c r="H1578" i="29"/>
  <c r="R1578" i="29"/>
  <c r="L1578" i="29"/>
  <c r="M1578" i="29" s="1"/>
  <c r="J1578" i="29"/>
  <c r="K1578" i="29" s="1"/>
  <c r="P1578" i="29"/>
  <c r="Q1578" i="29" s="1"/>
  <c r="N1578" i="29"/>
  <c r="O1578" i="29" s="1"/>
  <c r="S1591" i="29"/>
  <c r="E1581" i="29"/>
  <c r="B1581" i="29"/>
  <c r="H1579" i="29"/>
  <c r="R1579" i="29"/>
  <c r="L1579" i="29"/>
  <c r="M1579" i="29" s="1"/>
  <c r="J1579" i="29"/>
  <c r="K1579" i="29" s="1"/>
  <c r="N1579" i="29"/>
  <c r="O1579" i="29" s="1"/>
  <c r="P1579" i="29"/>
  <c r="Q1579" i="29" s="1"/>
  <c r="H1566" i="29"/>
  <c r="R1566" i="29"/>
  <c r="L1566" i="29"/>
  <c r="M1566" i="29" s="1"/>
  <c r="J1566" i="29"/>
  <c r="K1566" i="29" s="1"/>
  <c r="N1566" i="29"/>
  <c r="O1566" i="29" s="1"/>
  <c r="P1566" i="29"/>
  <c r="Q1566" i="29" s="1"/>
  <c r="R1575" i="29"/>
  <c r="H1575" i="29"/>
  <c r="L1575" i="29"/>
  <c r="M1575" i="29" s="1"/>
  <c r="J1575" i="29"/>
  <c r="K1575" i="29" s="1"/>
  <c r="P1575" i="29"/>
  <c r="Q1575" i="29" s="1"/>
  <c r="N1575" i="29"/>
  <c r="O1575" i="29" s="1"/>
  <c r="H1574" i="29"/>
  <c r="R1574" i="29"/>
  <c r="J1574" i="29"/>
  <c r="K1574" i="29" s="1"/>
  <c r="L1574" i="29"/>
  <c r="M1574" i="29" s="1"/>
  <c r="N1574" i="29"/>
  <c r="O1574" i="29" s="1"/>
  <c r="P1574" i="29"/>
  <c r="Q1574" i="29" s="1"/>
  <c r="H1582" i="29"/>
  <c r="R1582" i="29"/>
  <c r="L1582" i="29"/>
  <c r="M1582" i="29" s="1"/>
  <c r="J1582" i="29"/>
  <c r="K1582" i="29" s="1"/>
  <c r="N1582" i="29"/>
  <c r="O1582" i="29" s="1"/>
  <c r="P1582" i="29"/>
  <c r="Q1582" i="29" s="1"/>
  <c r="H1570" i="29"/>
  <c r="R1570" i="29"/>
  <c r="J1570" i="29"/>
  <c r="K1570" i="29" s="1"/>
  <c r="L1570" i="29"/>
  <c r="M1570" i="29" s="1"/>
  <c r="P1570" i="29"/>
  <c r="Q1570" i="29" s="1"/>
  <c r="N1570" i="29"/>
  <c r="O1570" i="29" s="1"/>
  <c r="H1567" i="29"/>
  <c r="R1567" i="29"/>
  <c r="J1567" i="29"/>
  <c r="K1567" i="29" s="1"/>
  <c r="L1567" i="29"/>
  <c r="M1567" i="29" s="1"/>
  <c r="N1567" i="29"/>
  <c r="O1567" i="29" s="1"/>
  <c r="P1567" i="29"/>
  <c r="Q1567" i="29" s="1"/>
  <c r="S1603" i="29"/>
  <c r="E1593" i="29"/>
  <c r="B1593" i="29"/>
  <c r="S1598" i="29"/>
  <c r="E1588" i="29"/>
  <c r="B1588" i="29"/>
  <c r="H1571" i="29"/>
  <c r="R1571" i="29"/>
  <c r="J1571" i="29"/>
  <c r="K1571" i="29" s="1"/>
  <c r="L1571" i="29"/>
  <c r="M1571" i="29" s="1"/>
  <c r="P1571" i="29"/>
  <c r="Q1571" i="29" s="1"/>
  <c r="N1571" i="29"/>
  <c r="O1571" i="29" s="1"/>
  <c r="S1599" i="29"/>
  <c r="E1589" i="29"/>
  <c r="B1589" i="29"/>
  <c r="V1422" i="30"/>
  <c r="H1422" i="30"/>
  <c r="O1422" i="30"/>
  <c r="G1422" i="30"/>
  <c r="V1430" i="30"/>
  <c r="O1430" i="30"/>
  <c r="H1430" i="30"/>
  <c r="G1430" i="30"/>
  <c r="V1429" i="30"/>
  <c r="O1429" i="30"/>
  <c r="H1429" i="30"/>
  <c r="G1429" i="30"/>
  <c r="V1427" i="30"/>
  <c r="O1427" i="30"/>
  <c r="H1427" i="30"/>
  <c r="G1427" i="30"/>
  <c r="V1426" i="30"/>
  <c r="O1426" i="30"/>
  <c r="H1426" i="30"/>
  <c r="G1426" i="30"/>
  <c r="V1421" i="30"/>
  <c r="H1421" i="30"/>
  <c r="O1421" i="30"/>
  <c r="G1421" i="30"/>
  <c r="V1433" i="30"/>
  <c r="O1433" i="30"/>
  <c r="H1433" i="30"/>
  <c r="G1433" i="30"/>
  <c r="V1418" i="30"/>
  <c r="O1418" i="30"/>
  <c r="H1418" i="30"/>
  <c r="G1418" i="30"/>
  <c r="V1425" i="30"/>
  <c r="O1425" i="30"/>
  <c r="H1425" i="30"/>
  <c r="G1425" i="30"/>
  <c r="V1434" i="30"/>
  <c r="O1434" i="30"/>
  <c r="H1434" i="30"/>
  <c r="G1434" i="30"/>
  <c r="R1427" i="30"/>
  <c r="N1427" i="30"/>
  <c r="R1426" i="30"/>
  <c r="N1426" i="30"/>
  <c r="R1421" i="30"/>
  <c r="N1421" i="30"/>
  <c r="R1422" i="30"/>
  <c r="N1422" i="30"/>
  <c r="R1429" i="30"/>
  <c r="N1429" i="30"/>
  <c r="R1433" i="30"/>
  <c r="N1433" i="30"/>
  <c r="R1425" i="30"/>
  <c r="N1425" i="30"/>
  <c r="R1434" i="30"/>
  <c r="N1434" i="30"/>
  <c r="R1418" i="30"/>
  <c r="N1418" i="30"/>
  <c r="R1430" i="30"/>
  <c r="N1430" i="30"/>
  <c r="C1418" i="30"/>
  <c r="F1418" i="30"/>
  <c r="C1422" i="30"/>
  <c r="F1422" i="30"/>
  <c r="F1427" i="30"/>
  <c r="C1427" i="30"/>
  <c r="C1429" i="30"/>
  <c r="F1429" i="30"/>
  <c r="F1426" i="30"/>
  <c r="C1426" i="30"/>
  <c r="F1433" i="30"/>
  <c r="C1433" i="30"/>
  <c r="C1421" i="30"/>
  <c r="F1421" i="30"/>
  <c r="B1437" i="30"/>
  <c r="B1439" i="30"/>
  <c r="B1436" i="30"/>
  <c r="B1443" i="30"/>
  <c r="B1431" i="30"/>
  <c r="F1425" i="30"/>
  <c r="C1425" i="30"/>
  <c r="C1430" i="30"/>
  <c r="F1430" i="30"/>
  <c r="F1434" i="30"/>
  <c r="C1434" i="30"/>
  <c r="B1428" i="30"/>
  <c r="B1432" i="30"/>
  <c r="B1435" i="30"/>
  <c r="B1440" i="30"/>
  <c r="B1444" i="30"/>
  <c r="AE483" i="28" l="1"/>
  <c r="AE484" i="28" s="1"/>
  <c r="AE485" i="28" s="1"/>
  <c r="AE486" i="28" s="1"/>
  <c r="AE487" i="28" s="1"/>
  <c r="AE488" i="28" s="1"/>
  <c r="AE489" i="28" s="1"/>
  <c r="AE490" i="28" s="1"/>
  <c r="AE491" i="28" s="1"/>
  <c r="AE492" i="28" s="1"/>
  <c r="AE493" i="28" s="1"/>
  <c r="AE494" i="28" s="1"/>
  <c r="AE495" i="28" s="1"/>
  <c r="AE496" i="28" s="1"/>
  <c r="AE497" i="28" s="1"/>
  <c r="AE498" i="28" s="1"/>
  <c r="AE499" i="28" s="1"/>
  <c r="AE500" i="28" s="1"/>
  <c r="AE501" i="28" s="1"/>
  <c r="AE502" i="28" s="1"/>
  <c r="AE503" i="28" s="1"/>
  <c r="AE504" i="28" s="1"/>
  <c r="AE505" i="28" s="1"/>
  <c r="AE506" i="28" s="1"/>
  <c r="AE507" i="28" s="1"/>
  <c r="AE508" i="28" s="1"/>
  <c r="AE509" i="28" s="1"/>
  <c r="AE510" i="28" s="1"/>
  <c r="AE511" i="28" s="1"/>
  <c r="AE512" i="28" s="1"/>
  <c r="AE513" i="28" s="1"/>
  <c r="AE514" i="28" s="1"/>
  <c r="AE515" i="28" s="1"/>
  <c r="AE516" i="28" s="1"/>
  <c r="AE517" i="28" s="1"/>
  <c r="AE518" i="28" s="1"/>
  <c r="AE519" i="28" s="1"/>
  <c r="AE520" i="28" s="1"/>
  <c r="AE521" i="28" s="1"/>
  <c r="AE522" i="28" s="1"/>
  <c r="AE523" i="28" s="1"/>
  <c r="AE524" i="28" s="1"/>
  <c r="AE525" i="28" s="1"/>
  <c r="AE526" i="28" s="1"/>
  <c r="AE527" i="28" s="1"/>
  <c r="AE528" i="28" s="1"/>
  <c r="AE529" i="28" s="1"/>
  <c r="AE530" i="28" s="1"/>
  <c r="AE531" i="28" s="1"/>
  <c r="AE532" i="28" s="1"/>
  <c r="AE533" i="28" s="1"/>
  <c r="AE534" i="28" s="1"/>
  <c r="AE535" i="28" s="1"/>
  <c r="AE536" i="28" s="1"/>
  <c r="AE537" i="28" s="1"/>
  <c r="AE538" i="28" s="1"/>
  <c r="AE539" i="28" s="1"/>
  <c r="AE540" i="28" s="1"/>
  <c r="AE541" i="28" s="1"/>
  <c r="AE542" i="28" s="1"/>
  <c r="AE543" i="28" s="1"/>
  <c r="AE544" i="28" s="1"/>
  <c r="AE545" i="28" s="1"/>
  <c r="AE546" i="28" s="1"/>
  <c r="AE547" i="28" s="1"/>
  <c r="AE548" i="28" s="1"/>
  <c r="AE549" i="28" s="1"/>
  <c r="AE550" i="28" s="1"/>
  <c r="AE551" i="28" s="1"/>
  <c r="AE552" i="28" s="1"/>
  <c r="AE553" i="28" s="1"/>
  <c r="AE554" i="28" s="1"/>
  <c r="AE555" i="28" s="1"/>
  <c r="AE556" i="28" s="1"/>
  <c r="AE557" i="28" s="1"/>
  <c r="AE558" i="28" s="1"/>
  <c r="AE559" i="28" s="1"/>
  <c r="AE560" i="28" s="1"/>
  <c r="AE561" i="28" s="1"/>
  <c r="AE562" i="28" s="1"/>
  <c r="AE563" i="28" s="1"/>
  <c r="AE564" i="28" s="1"/>
  <c r="AE565" i="28" s="1"/>
  <c r="AE566" i="28" s="1"/>
  <c r="AE567" i="28" s="1"/>
  <c r="AE568" i="28" s="1"/>
  <c r="AE569" i="28" s="1"/>
  <c r="AE570" i="28" s="1"/>
  <c r="AE571" i="28" s="1"/>
  <c r="B4028" i="30"/>
  <c r="S1608" i="29"/>
  <c r="E1598" i="29"/>
  <c r="B1598" i="29"/>
  <c r="S1601" i="29"/>
  <c r="E1591" i="29"/>
  <c r="B1591" i="29"/>
  <c r="H1580" i="29"/>
  <c r="R1580" i="29"/>
  <c r="L1580" i="29"/>
  <c r="M1580" i="29" s="1"/>
  <c r="J1580" i="29"/>
  <c r="K1580" i="29" s="1"/>
  <c r="N1580" i="29"/>
  <c r="O1580" i="29" s="1"/>
  <c r="P1580" i="29"/>
  <c r="Q1580" i="29" s="1"/>
  <c r="S1604" i="29"/>
  <c r="E1594" i="29"/>
  <c r="B1594" i="29"/>
  <c r="R1576" i="29"/>
  <c r="H1576" i="29"/>
  <c r="J1576" i="29"/>
  <c r="K1576" i="29" s="1"/>
  <c r="L1576" i="29"/>
  <c r="M1576" i="29" s="1"/>
  <c r="N1576" i="29"/>
  <c r="O1576" i="29" s="1"/>
  <c r="P1576" i="29"/>
  <c r="Q1576" i="29" s="1"/>
  <c r="S1597" i="29"/>
  <c r="E1587" i="29"/>
  <c r="B1587" i="29"/>
  <c r="S1605" i="29"/>
  <c r="E1595" i="29"/>
  <c r="B1595" i="29"/>
  <c r="H1589" i="29"/>
  <c r="R1589" i="29"/>
  <c r="L1589" i="29"/>
  <c r="M1589" i="29" s="1"/>
  <c r="J1589" i="29"/>
  <c r="K1589" i="29" s="1"/>
  <c r="P1589" i="29"/>
  <c r="Q1589" i="29" s="1"/>
  <c r="N1589" i="29"/>
  <c r="O1589" i="29" s="1"/>
  <c r="H1593" i="29"/>
  <c r="R1593" i="29"/>
  <c r="J1593" i="29"/>
  <c r="K1593" i="29" s="1"/>
  <c r="L1593" i="29"/>
  <c r="M1593" i="29" s="1"/>
  <c r="P1593" i="29"/>
  <c r="Q1593" i="29" s="1"/>
  <c r="N1593" i="29"/>
  <c r="O1593" i="29" s="1"/>
  <c r="H1577" i="29"/>
  <c r="R1577" i="29"/>
  <c r="L1577" i="29"/>
  <c r="M1577" i="29" s="1"/>
  <c r="J1577" i="29"/>
  <c r="K1577" i="29" s="1"/>
  <c r="N1577" i="29"/>
  <c r="O1577" i="29" s="1"/>
  <c r="P1577" i="29"/>
  <c r="Q1577" i="29" s="1"/>
  <c r="S1612" i="29"/>
  <c r="E1602" i="29"/>
  <c r="B1602" i="29"/>
  <c r="H1585" i="29"/>
  <c r="R1585" i="29"/>
  <c r="J1585" i="29"/>
  <c r="K1585" i="29" s="1"/>
  <c r="L1585" i="29"/>
  <c r="M1585" i="29" s="1"/>
  <c r="N1585" i="29"/>
  <c r="O1585" i="29" s="1"/>
  <c r="P1585" i="29"/>
  <c r="Q1585" i="29" s="1"/>
  <c r="S1609" i="29"/>
  <c r="E1599" i="29"/>
  <c r="B1599" i="29"/>
  <c r="S1613" i="29"/>
  <c r="E1603" i="29"/>
  <c r="B1603" i="29"/>
  <c r="H1592" i="29"/>
  <c r="R1592" i="29"/>
  <c r="L1592" i="29"/>
  <c r="M1592" i="29" s="1"/>
  <c r="J1592" i="29"/>
  <c r="K1592" i="29" s="1"/>
  <c r="P1592" i="29"/>
  <c r="Q1592" i="29" s="1"/>
  <c r="N1592" i="29"/>
  <c r="O1592" i="29" s="1"/>
  <c r="R1588" i="29"/>
  <c r="H1588" i="29"/>
  <c r="J1588" i="29"/>
  <c r="K1588" i="29" s="1"/>
  <c r="L1588" i="29"/>
  <c r="M1588" i="29" s="1"/>
  <c r="N1588" i="29"/>
  <c r="O1588" i="29" s="1"/>
  <c r="P1588" i="29"/>
  <c r="Q1588" i="29" s="1"/>
  <c r="H1581" i="29"/>
  <c r="R1581" i="29"/>
  <c r="L1581" i="29"/>
  <c r="M1581" i="29" s="1"/>
  <c r="J1581" i="29"/>
  <c r="K1581" i="29" s="1"/>
  <c r="N1581" i="29"/>
  <c r="O1581" i="29" s="1"/>
  <c r="P1581" i="29"/>
  <c r="Q1581" i="29" s="1"/>
  <c r="S1600" i="29"/>
  <c r="E1590" i="29"/>
  <c r="B1590" i="29"/>
  <c r="R1584" i="29"/>
  <c r="H1584" i="29"/>
  <c r="L1584" i="29"/>
  <c r="M1584" i="29" s="1"/>
  <c r="J1584" i="29"/>
  <c r="K1584" i="29" s="1"/>
  <c r="N1584" i="29"/>
  <c r="O1584" i="29" s="1"/>
  <c r="P1584" i="29"/>
  <c r="Q1584" i="29" s="1"/>
  <c r="S1596" i="29"/>
  <c r="E1586" i="29"/>
  <c r="B1586" i="29"/>
  <c r="V1432" i="30"/>
  <c r="O1432" i="30"/>
  <c r="G1432" i="30"/>
  <c r="H1432" i="30"/>
  <c r="V1431" i="30"/>
  <c r="O1431" i="30"/>
  <c r="H1431" i="30"/>
  <c r="G1431" i="30"/>
  <c r="V1437" i="30"/>
  <c r="H1437" i="30"/>
  <c r="G1437" i="30"/>
  <c r="O1437" i="30"/>
  <c r="V1439" i="30"/>
  <c r="O1439" i="30"/>
  <c r="H1439" i="30"/>
  <c r="G1439" i="30"/>
  <c r="V1428" i="30"/>
  <c r="O1428" i="30"/>
  <c r="G1428" i="30"/>
  <c r="H1428" i="30"/>
  <c r="V1443" i="30"/>
  <c r="O1443" i="30"/>
  <c r="H1443" i="30"/>
  <c r="G1443" i="30"/>
  <c r="V1435" i="30"/>
  <c r="O1435" i="30"/>
  <c r="H1435" i="30"/>
  <c r="G1435" i="30"/>
  <c r="V1444" i="30"/>
  <c r="O1444" i="30"/>
  <c r="G1444" i="30"/>
  <c r="H1444" i="30"/>
  <c r="V1440" i="30"/>
  <c r="O1440" i="30"/>
  <c r="G1440" i="30"/>
  <c r="H1440" i="30"/>
  <c r="V1436" i="30"/>
  <c r="O1436" i="30"/>
  <c r="G1436" i="30"/>
  <c r="H1436" i="30"/>
  <c r="R1444" i="30"/>
  <c r="N1444" i="30"/>
  <c r="R1428" i="30"/>
  <c r="N1428" i="30"/>
  <c r="R1431" i="30"/>
  <c r="N1431" i="30"/>
  <c r="R1437" i="30"/>
  <c r="N1437" i="30"/>
  <c r="R1435" i="30"/>
  <c r="N1435" i="30"/>
  <c r="R1436" i="30"/>
  <c r="N1436" i="30"/>
  <c r="R1440" i="30"/>
  <c r="N1440" i="30"/>
  <c r="R1443" i="30"/>
  <c r="N1443" i="30"/>
  <c r="R1432" i="30"/>
  <c r="N1432" i="30"/>
  <c r="R1439" i="30"/>
  <c r="N1439" i="30"/>
  <c r="C1435" i="30"/>
  <c r="F1435" i="30"/>
  <c r="F1431" i="30"/>
  <c r="C1431" i="30"/>
  <c r="B1454" i="30"/>
  <c r="B1445" i="30"/>
  <c r="B1438" i="30"/>
  <c r="B1441" i="30"/>
  <c r="B1446" i="30"/>
  <c r="B1447" i="30"/>
  <c r="C1437" i="30"/>
  <c r="F1437" i="30"/>
  <c r="F1432" i="30"/>
  <c r="C1432" i="30"/>
  <c r="F1439" i="30"/>
  <c r="C1439" i="30"/>
  <c r="F1444" i="30"/>
  <c r="C1444" i="30"/>
  <c r="F1428" i="30"/>
  <c r="C1428" i="30"/>
  <c r="C1436" i="30"/>
  <c r="F1436" i="30"/>
  <c r="F1440" i="30"/>
  <c r="C1440" i="30"/>
  <c r="F1443" i="30"/>
  <c r="C1443" i="30"/>
  <c r="B1450" i="30"/>
  <c r="B1442" i="30"/>
  <c r="B1453" i="30"/>
  <c r="B1449" i="30"/>
  <c r="C4028" i="30" l="1"/>
  <c r="V4028" i="30"/>
  <c r="O4028" i="30"/>
  <c r="H4028" i="30"/>
  <c r="F4028" i="30"/>
  <c r="N4028" i="30"/>
  <c r="G4028" i="30"/>
  <c r="B4040" i="30"/>
  <c r="B4047" i="30"/>
  <c r="B4056" i="30"/>
  <c r="B4044" i="30"/>
  <c r="B4043" i="30"/>
  <c r="B4045" i="30"/>
  <c r="B4055" i="30"/>
  <c r="B4046" i="30"/>
  <c r="B4052" i="30"/>
  <c r="B4041" i="30"/>
  <c r="B4050" i="30"/>
  <c r="B4057" i="30"/>
  <c r="B4048" i="30"/>
  <c r="B4039" i="30"/>
  <c r="B4049" i="30"/>
  <c r="B4054" i="30"/>
  <c r="B4051" i="30"/>
  <c r="B4053" i="30"/>
  <c r="B4038" i="30"/>
  <c r="B4042" i="30"/>
  <c r="B3892" i="30"/>
  <c r="B3873" i="30"/>
  <c r="B3017" i="30"/>
  <c r="B3304" i="30"/>
  <c r="B3814" i="30"/>
  <c r="B3561" i="30"/>
  <c r="B3141" i="30"/>
  <c r="B3659" i="30"/>
  <c r="B3275" i="30"/>
  <c r="B3259" i="30"/>
  <c r="B3350" i="30"/>
  <c r="B3343" i="30"/>
  <c r="B3644" i="30"/>
  <c r="B3204" i="30"/>
  <c r="B3753" i="30"/>
  <c r="B2981" i="30"/>
  <c r="B3787" i="30"/>
  <c r="B3765" i="30"/>
  <c r="B3236" i="30"/>
  <c r="B2886" i="30"/>
  <c r="B3000" i="30"/>
  <c r="B3230" i="30"/>
  <c r="B2881" i="30"/>
  <c r="B3011" i="30"/>
  <c r="B3503" i="30"/>
  <c r="B3671" i="30"/>
  <c r="B3750" i="30"/>
  <c r="B3329" i="30"/>
  <c r="B3582" i="30"/>
  <c r="B3042" i="30"/>
  <c r="B3819" i="30"/>
  <c r="B3459" i="30"/>
  <c r="B3279" i="30"/>
  <c r="B3533" i="30"/>
  <c r="B3871" i="30"/>
  <c r="B3474" i="30"/>
  <c r="B3173" i="30"/>
  <c r="B3410" i="30"/>
  <c r="B2935" i="30"/>
  <c r="B3191" i="30"/>
  <c r="B2923" i="30"/>
  <c r="B3680" i="30"/>
  <c r="B3770" i="30"/>
  <c r="B2877" i="30"/>
  <c r="B3663" i="30"/>
  <c r="B2855" i="30"/>
  <c r="B3737" i="30"/>
  <c r="B2897" i="30"/>
  <c r="B3432" i="30"/>
  <c r="B3919" i="30"/>
  <c r="B3416" i="30"/>
  <c r="B3674" i="30"/>
  <c r="B2892" i="30"/>
  <c r="B3830" i="30"/>
  <c r="B2811" i="30"/>
  <c r="B3781" i="30"/>
  <c r="B3352" i="30"/>
  <c r="B3379" i="30"/>
  <c r="B2804" i="30"/>
  <c r="B3626" i="30"/>
  <c r="B3024" i="30"/>
  <c r="B3066" i="30"/>
  <c r="B3256" i="30"/>
  <c r="B3713" i="30"/>
  <c r="B3243" i="30"/>
  <c r="B3135" i="30"/>
  <c r="B2934" i="30"/>
  <c r="B3447" i="30"/>
  <c r="B3664" i="30"/>
  <c r="B3446" i="30"/>
  <c r="B3404" i="30"/>
  <c r="B3652" i="30"/>
  <c r="B3874" i="30"/>
  <c r="B3957" i="30"/>
  <c r="B3727" i="30"/>
  <c r="B2840" i="30"/>
  <c r="B3105" i="30"/>
  <c r="B3676" i="30"/>
  <c r="B2931" i="30"/>
  <c r="B3513" i="30"/>
  <c r="B2903" i="30"/>
  <c r="B2964" i="30"/>
  <c r="B3206" i="30"/>
  <c r="B3859" i="30"/>
  <c r="B2809" i="30"/>
  <c r="B3362" i="30"/>
  <c r="B3411" i="30"/>
  <c r="B2993" i="30"/>
  <c r="B3010" i="30"/>
  <c r="B2880" i="30"/>
  <c r="B3050" i="30"/>
  <c r="B3802" i="30"/>
  <c r="B3067" i="30"/>
  <c r="B3399" i="30"/>
  <c r="B3565" i="30"/>
  <c r="B3005" i="30"/>
  <c r="B3924" i="30"/>
  <c r="B3544" i="30"/>
  <c r="B3185" i="30"/>
  <c r="B2995" i="30"/>
  <c r="B3622" i="30"/>
  <c r="B3611" i="30"/>
  <c r="B3084" i="30"/>
  <c r="B3491" i="30"/>
  <c r="B2904" i="30"/>
  <c r="B3517" i="30"/>
  <c r="B3137" i="30"/>
  <c r="B3412" i="30"/>
  <c r="B3246" i="30"/>
  <c r="B3912" i="30"/>
  <c r="B3233" i="30"/>
  <c r="B3301" i="30"/>
  <c r="B2836" i="30"/>
  <c r="B3681" i="30"/>
  <c r="B3013" i="30"/>
  <c r="B3732" i="30"/>
  <c r="B2943" i="30"/>
  <c r="B3424" i="30"/>
  <c r="B2989" i="30"/>
  <c r="B3363" i="30"/>
  <c r="B3433" i="30"/>
  <c r="B3596" i="30"/>
  <c r="B3540" i="30"/>
  <c r="B2832" i="30"/>
  <c r="B3545" i="30"/>
  <c r="B3677" i="30"/>
  <c r="B3396" i="30"/>
  <c r="B2912" i="30"/>
  <c r="B3633" i="30"/>
  <c r="B3445" i="30"/>
  <c r="B3340" i="30"/>
  <c r="B3461" i="30"/>
  <c r="B3566" i="30"/>
  <c r="B3695" i="30"/>
  <c r="B3726" i="30"/>
  <c r="B3240" i="30"/>
  <c r="B3623" i="30"/>
  <c r="B3203" i="30"/>
  <c r="B3500" i="30"/>
  <c r="B3136" i="30"/>
  <c r="B3353" i="30"/>
  <c r="B2930" i="30"/>
  <c r="B2932" i="30"/>
  <c r="B3086" i="30"/>
  <c r="B3759" i="30"/>
  <c r="B3849" i="30"/>
  <c r="B3314" i="30"/>
  <c r="B3514" i="30"/>
  <c r="B3756" i="30"/>
  <c r="B3286" i="30"/>
  <c r="B3641" i="30"/>
  <c r="B3951" i="30"/>
  <c r="B3899" i="30"/>
  <c r="B3220" i="30"/>
  <c r="B2833" i="30"/>
  <c r="B3869" i="30"/>
  <c r="B3789" i="30"/>
  <c r="B2872" i="30"/>
  <c r="B3512" i="30"/>
  <c r="B3392" i="30"/>
  <c r="B3292" i="30"/>
  <c r="B3297" i="30"/>
  <c r="B3519" i="30"/>
  <c r="B2875" i="30"/>
  <c r="B3181" i="30"/>
  <c r="B3609" i="30"/>
  <c r="B3522" i="30"/>
  <c r="B3175" i="30"/>
  <c r="B3562" i="30"/>
  <c r="B3627" i="30"/>
  <c r="B2842" i="30"/>
  <c r="B2801" i="30"/>
  <c r="B3225" i="30"/>
  <c r="B3657" i="30"/>
  <c r="B2970" i="30"/>
  <c r="B3037" i="30"/>
  <c r="B3645" i="30"/>
  <c r="B3857" i="30"/>
  <c r="B3075" i="30"/>
  <c r="B3009" i="30"/>
  <c r="B3319" i="30"/>
  <c r="B3214" i="30"/>
  <c r="B3577" i="30"/>
  <c r="B3862" i="30"/>
  <c r="B2827" i="30"/>
  <c r="B3769" i="30"/>
  <c r="B2829" i="30"/>
  <c r="B3162" i="30"/>
  <c r="B2883" i="30"/>
  <c r="B3909" i="30"/>
  <c r="B3614" i="30"/>
  <c r="B3053" i="30"/>
  <c r="B3476" i="30"/>
  <c r="B3324" i="30"/>
  <c r="B3184" i="30"/>
  <c r="B3703" i="30"/>
  <c r="B3864" i="30"/>
  <c r="B3615" i="30"/>
  <c r="B3375" i="30"/>
  <c r="B3134" i="30"/>
  <c r="B3684" i="30"/>
  <c r="B3406" i="30"/>
  <c r="B3696" i="30"/>
  <c r="B3336" i="30"/>
  <c r="B3377" i="30"/>
  <c r="B2825" i="30"/>
  <c r="B3146" i="30"/>
  <c r="B2924" i="30"/>
  <c r="B3564" i="30"/>
  <c r="B3807" i="30"/>
  <c r="B2936" i="30"/>
  <c r="B3895" i="30"/>
  <c r="B3402" i="30"/>
  <c r="B2814" i="30"/>
  <c r="B3351" i="30"/>
  <c r="B3941" i="30"/>
  <c r="B3014" i="30"/>
  <c r="B3927" i="30"/>
  <c r="B3532" i="30"/>
  <c r="B3795" i="30"/>
  <c r="B3757" i="30"/>
  <c r="B3694" i="30"/>
  <c r="B3119" i="30"/>
  <c r="B2959" i="30"/>
  <c r="B3439" i="30"/>
  <c r="B3366" i="30"/>
  <c r="B3212" i="30"/>
  <c r="B3372" i="30"/>
  <c r="B3002" i="30"/>
  <c r="B3510" i="30"/>
  <c r="B3096" i="30"/>
  <c r="B3493" i="30"/>
  <c r="B3327" i="30"/>
  <c r="B3733" i="30"/>
  <c r="B2859" i="30"/>
  <c r="B3226" i="30"/>
  <c r="B2812" i="30"/>
  <c r="B2882" i="30"/>
  <c r="B2821" i="30"/>
  <c r="B2803" i="30"/>
  <c r="B3122" i="30"/>
  <c r="B3272" i="30"/>
  <c r="B3837" i="30"/>
  <c r="B3169" i="30"/>
  <c r="B3036" i="30"/>
  <c r="B3103" i="30"/>
  <c r="B3430" i="30"/>
  <c r="B3716" i="30"/>
  <c r="B3824" i="30"/>
  <c r="B3219" i="30"/>
  <c r="B3170" i="30"/>
  <c r="B3530" i="30"/>
  <c r="B2922" i="30"/>
  <c r="B3055" i="30"/>
  <c r="B3420" i="30"/>
  <c r="B3699" i="30"/>
  <c r="B3060" i="30"/>
  <c r="B2806" i="30"/>
  <c r="B3910" i="30"/>
  <c r="B3147" i="30"/>
  <c r="B3132" i="30"/>
  <c r="B2927" i="30"/>
  <c r="B3706" i="30"/>
  <c r="B3074" i="30"/>
  <c r="B3057" i="30"/>
  <c r="B3083" i="30"/>
  <c r="B2893" i="30"/>
  <c r="B3575" i="30"/>
  <c r="B3640" i="30"/>
  <c r="B3861" i="30"/>
  <c r="B3125" i="30"/>
  <c r="B3602" i="30"/>
  <c r="B3621" i="30"/>
  <c r="B3666" i="30"/>
  <c r="B3790" i="30"/>
  <c r="B3784" i="30"/>
  <c r="B3740" i="30"/>
  <c r="B3397" i="30"/>
  <c r="B3106" i="30"/>
  <c r="B3163" i="30"/>
  <c r="B3262" i="30"/>
  <c r="B3952" i="30"/>
  <c r="B2846" i="30"/>
  <c r="B3709" i="30"/>
  <c r="B3154" i="30"/>
  <c r="B3334" i="30"/>
  <c r="B3851" i="30"/>
  <c r="B3865" i="30"/>
  <c r="B3356" i="30"/>
  <c r="B3065" i="30"/>
  <c r="B3482" i="30"/>
  <c r="B3653" i="30"/>
  <c r="B2863" i="30"/>
  <c r="B3245" i="30"/>
  <c r="B3211" i="30"/>
  <c r="B3883" i="30"/>
  <c r="B3687" i="30"/>
  <c r="B3749" i="30"/>
  <c r="B3692" i="30"/>
  <c r="B3471" i="30"/>
  <c r="B2954" i="30"/>
  <c r="B3554" i="30"/>
  <c r="B3064" i="30"/>
  <c r="B3715" i="30"/>
  <c r="B2810" i="30"/>
  <c r="B3625" i="30"/>
  <c r="B3620" i="30"/>
  <c r="B3234" i="30"/>
  <c r="B3586" i="30"/>
  <c r="B3707" i="30"/>
  <c r="B3307" i="30"/>
  <c r="B3557" i="30"/>
  <c r="B2870" i="30"/>
  <c r="B3357" i="30"/>
  <c r="B3121" i="30"/>
  <c r="B2963" i="30"/>
  <c r="B3691" i="30"/>
  <c r="B3591" i="30"/>
  <c r="B3867" i="30"/>
  <c r="B2885" i="30"/>
  <c r="B3955" i="30"/>
  <c r="B3940" i="30"/>
  <c r="B3295" i="30"/>
  <c r="B3567" i="30"/>
  <c r="B3370" i="30"/>
  <c r="B3270" i="30"/>
  <c r="B2817" i="30"/>
  <c r="B3155" i="30"/>
  <c r="B3070" i="30"/>
  <c r="B3111" i="30"/>
  <c r="B3906" i="30"/>
  <c r="B3935" i="30"/>
  <c r="B3950" i="30"/>
  <c r="B3151" i="30"/>
  <c r="B2867" i="30"/>
  <c r="B2917" i="30"/>
  <c r="B2919" i="30"/>
  <c r="B3526" i="30"/>
  <c r="B3051" i="30"/>
  <c r="B2907" i="30"/>
  <c r="B3369" i="30"/>
  <c r="B2874" i="30"/>
  <c r="B3021" i="30"/>
  <c r="B3896" i="30"/>
  <c r="B3916" i="30"/>
  <c r="B3167" i="30"/>
  <c r="B3449" i="30"/>
  <c r="B3574" i="30"/>
  <c r="B3735" i="30"/>
  <c r="B3034" i="30"/>
  <c r="B3177" i="30"/>
  <c r="B3705" i="30"/>
  <c r="B2860" i="30"/>
  <c r="B3277" i="30"/>
  <c r="B3313" i="30"/>
  <c r="B3891" i="30"/>
  <c r="B3592" i="30"/>
  <c r="B3472" i="30"/>
  <c r="B2869" i="30"/>
  <c r="B3232" i="30"/>
  <c r="B3734" i="30"/>
  <c r="B3712" i="30"/>
  <c r="B3813" i="30"/>
  <c r="B3444" i="30"/>
  <c r="B2865" i="30"/>
  <c r="B3847" i="30"/>
  <c r="B3190" i="30"/>
  <c r="B3390" i="30"/>
  <c r="B3239" i="30"/>
  <c r="B3897" i="30"/>
  <c r="B3035" i="30"/>
  <c r="B3077" i="30"/>
  <c r="B3719" i="30"/>
  <c r="B3354" i="30"/>
  <c r="B3662" i="30"/>
  <c r="B2992" i="30"/>
  <c r="B3276" i="30"/>
  <c r="B3205" i="30"/>
  <c r="B2862" i="30"/>
  <c r="B3342" i="30"/>
  <c r="B3387" i="30"/>
  <c r="B3632" i="30"/>
  <c r="B3196" i="30"/>
  <c r="B3127" i="30"/>
  <c r="B2819" i="30"/>
  <c r="B3367" i="30"/>
  <c r="B3534" i="30"/>
  <c r="B3124" i="30"/>
  <c r="B3700" i="30"/>
  <c r="B3779" i="30"/>
  <c r="B3056" i="30"/>
  <c r="B3502" i="30"/>
  <c r="B3081" i="30"/>
  <c r="B3257" i="30"/>
  <c r="B3332" i="30"/>
  <c r="B3250" i="30"/>
  <c r="B3071" i="30"/>
  <c r="B2831" i="30"/>
  <c r="B3820" i="30"/>
  <c r="B3139" i="30"/>
  <c r="B3302" i="30"/>
  <c r="B3274" i="30"/>
  <c r="B2956" i="30"/>
  <c r="B3201" i="30"/>
  <c r="B3630" i="30"/>
  <c r="B3094" i="30"/>
  <c r="B2986" i="30"/>
  <c r="B3934" i="30"/>
  <c r="B3044" i="30"/>
  <c r="B3877" i="30"/>
  <c r="B2946" i="30"/>
  <c r="B2965" i="30"/>
  <c r="B3457" i="30"/>
  <c r="B3285" i="30"/>
  <c r="B2805" i="30"/>
  <c r="B3604" i="30"/>
  <c r="B3570" i="30"/>
  <c r="B3187" i="30"/>
  <c r="B2920" i="30"/>
  <c r="B3603" i="30"/>
  <c r="B3282" i="30"/>
  <c r="B3323" i="30"/>
  <c r="B3267" i="30"/>
  <c r="B3436" i="30"/>
  <c r="B3126" i="30"/>
  <c r="B3926" i="30"/>
  <c r="B3403" i="30"/>
  <c r="B3650" i="30"/>
  <c r="B2942" i="30"/>
  <c r="B3109" i="30"/>
  <c r="B3521" i="30"/>
  <c r="B3497" i="30"/>
  <c r="B3537" i="30"/>
  <c r="B3160" i="30"/>
  <c r="B3386" i="30"/>
  <c r="B3922" i="30"/>
  <c r="B3739" i="30"/>
  <c r="B3589" i="30"/>
  <c r="B3827" i="30"/>
  <c r="B3413" i="30"/>
  <c r="B3594" i="30"/>
  <c r="B3667" i="30"/>
  <c r="B3414" i="30"/>
  <c r="B3344" i="30"/>
  <c r="B3380" i="30"/>
  <c r="B3422" i="30"/>
  <c r="B3946" i="30"/>
  <c r="B3333" i="30"/>
  <c r="B3473" i="30"/>
  <c r="B3486" i="30"/>
  <c r="B3007" i="30"/>
  <c r="B3026" i="30"/>
  <c r="B3479" i="30"/>
  <c r="B3612" i="30"/>
  <c r="B2980" i="30"/>
  <c r="B3539" i="30"/>
  <c r="B3772" i="30"/>
  <c r="B3341" i="30"/>
  <c r="B3069" i="30"/>
  <c r="B3305" i="30"/>
  <c r="B3431" i="30"/>
  <c r="B3844" i="30"/>
  <c r="B2909" i="30"/>
  <c r="B2914" i="30"/>
  <c r="B3642" i="30"/>
  <c r="B3117" i="30"/>
  <c r="B3801" i="30"/>
  <c r="B3429" i="30"/>
  <c r="B3364" i="30"/>
  <c r="B3593" i="30"/>
  <c r="B3266" i="30"/>
  <c r="B3523" i="30"/>
  <c r="B3782" i="30"/>
  <c r="B3244" i="30"/>
  <c r="B3199" i="30"/>
  <c r="B3743" i="30"/>
  <c r="B2802" i="30"/>
  <c r="B3059" i="30"/>
  <c r="B3661" i="30"/>
  <c r="B3525" i="30"/>
  <c r="B3263" i="30"/>
  <c r="B2984" i="30"/>
  <c r="B3499" i="30"/>
  <c r="B3325" i="30"/>
  <c r="B3033" i="30"/>
  <c r="B3702" i="30"/>
  <c r="B3061" i="30"/>
  <c r="B3803" i="30"/>
  <c r="B3261" i="30"/>
  <c r="B3576" i="30"/>
  <c r="B2921" i="30"/>
  <c r="B2999" i="30"/>
  <c r="B3595" i="30"/>
  <c r="B3043" i="30"/>
  <c r="B2972" i="30"/>
  <c r="B3215" i="30"/>
  <c r="B2947" i="30"/>
  <c r="B3153" i="30"/>
  <c r="B3255" i="30"/>
  <c r="B3361" i="30"/>
  <c r="B3241" i="30"/>
  <c r="B3907" i="30"/>
  <c r="B3741" i="30"/>
  <c r="B2901" i="30"/>
  <c r="B3549" i="30"/>
  <c r="B3460" i="30"/>
  <c r="B3455" i="30"/>
  <c r="B3520" i="30"/>
  <c r="B3441" i="30"/>
  <c r="B3087" i="30"/>
  <c r="B3041" i="30"/>
  <c r="B3092" i="30"/>
  <c r="B3616" i="30"/>
  <c r="B3462" i="30"/>
  <c r="B3393" i="30"/>
  <c r="B3113" i="30"/>
  <c r="B3207" i="30"/>
  <c r="B3746" i="30"/>
  <c r="B2962" i="30"/>
  <c r="B3312" i="30"/>
  <c r="B3453" i="30"/>
  <c r="B2905" i="30"/>
  <c r="B3254" i="30"/>
  <c r="B3080" i="30"/>
  <c r="B3619" i="30"/>
  <c r="B2891" i="30"/>
  <c r="B3872" i="30"/>
  <c r="B3157" i="30"/>
  <c r="B2899" i="30"/>
  <c r="B3320" i="30"/>
  <c r="B3949" i="30"/>
  <c r="B3505" i="30"/>
  <c r="B3091" i="30"/>
  <c r="B2950" i="30"/>
  <c r="B3142" i="30"/>
  <c r="B3931" i="30"/>
  <c r="B3560" i="30"/>
  <c r="B2820" i="30"/>
  <c r="B2971" i="30"/>
  <c r="B3284" i="30"/>
  <c r="B3636" i="30"/>
  <c r="B2955" i="30"/>
  <c r="B3242" i="30"/>
  <c r="B3501" i="30"/>
  <c r="B2900" i="30"/>
  <c r="B3031" i="30"/>
  <c r="B3823" i="30"/>
  <c r="B3346" i="30"/>
  <c r="B3637" i="30"/>
  <c r="B3794" i="30"/>
  <c r="B2960" i="30"/>
  <c r="B3536" i="30"/>
  <c r="B3426" i="30"/>
  <c r="B3291" i="30"/>
  <c r="B3776" i="30"/>
  <c r="B3836" i="30"/>
  <c r="B3886" i="30"/>
  <c r="B2816" i="30"/>
  <c r="B2973" i="30"/>
  <c r="B2800" i="30"/>
  <c r="B3090" i="30"/>
  <c r="B2982" i="30"/>
  <c r="B2933" i="30"/>
  <c r="B3524" i="30"/>
  <c r="B3747" i="30"/>
  <c r="B3763" i="30"/>
  <c r="B3456" i="30"/>
  <c r="B3440" i="30"/>
  <c r="B3003" i="30"/>
  <c r="B2967" i="30"/>
  <c r="B3451" i="30"/>
  <c r="B3945" i="30"/>
  <c r="B2813" i="30"/>
  <c r="B3799" i="30"/>
  <c r="B2966" i="30"/>
  <c r="B3624" i="30"/>
  <c r="B3710" i="30"/>
  <c r="B3260" i="30"/>
  <c r="B3902" i="30"/>
  <c r="B3419" i="30"/>
  <c r="B3917" i="30"/>
  <c r="B3882" i="30"/>
  <c r="B3231" i="30"/>
  <c r="B3407" i="30"/>
  <c r="B3947" i="30"/>
  <c r="B3939" i="30"/>
  <c r="B3697" i="30"/>
  <c r="B3825" i="30"/>
  <c r="B3487" i="30"/>
  <c r="B3806" i="30"/>
  <c r="B3186" i="30"/>
  <c r="B3901" i="30"/>
  <c r="B2823" i="30"/>
  <c r="B3469" i="30"/>
  <c r="B3682" i="30"/>
  <c r="B3531" i="30"/>
  <c r="B3290" i="30"/>
  <c r="B3183" i="30"/>
  <c r="B3022" i="30"/>
  <c r="B3300" i="30"/>
  <c r="B3829" i="30"/>
  <c r="B2915" i="30"/>
  <c r="B3852" i="30"/>
  <c r="B3723" i="30"/>
  <c r="B3894" i="30"/>
  <c r="B3400" i="30"/>
  <c r="B3029" i="30"/>
  <c r="B3850" i="30"/>
  <c r="B3812" i="30"/>
  <c r="B3161" i="30"/>
  <c r="B3306" i="30"/>
  <c r="B3796" i="30"/>
  <c r="B3001" i="30"/>
  <c r="B3101" i="30"/>
  <c r="B3846" i="30"/>
  <c r="B3417" i="30"/>
  <c r="B3597" i="30"/>
  <c r="B2969" i="30"/>
  <c r="B2951" i="30"/>
  <c r="B3227" i="30"/>
  <c r="B3670" i="30"/>
  <c r="B3800" i="30"/>
  <c r="B2945" i="30"/>
  <c r="B3287" i="30"/>
  <c r="B3062" i="30"/>
  <c r="B3605" i="30"/>
  <c r="B3915" i="30"/>
  <c r="B2996" i="30"/>
  <c r="B3581" i="30"/>
  <c r="B3450" i="30"/>
  <c r="B3744" i="30"/>
  <c r="B3112" i="30"/>
  <c r="B2864" i="30"/>
  <c r="B2873" i="30"/>
  <c r="B3541" i="30"/>
  <c r="B3507" i="30"/>
  <c r="B3673" i="30"/>
  <c r="B3047" i="30"/>
  <c r="B3452" i="30"/>
  <c r="B3643" i="30"/>
  <c r="B3563" i="30"/>
  <c r="B3797" i="30"/>
  <c r="B2941" i="30"/>
  <c r="B3649" i="30"/>
  <c r="B3133" i="30"/>
  <c r="B3546" i="30"/>
  <c r="B3875" i="30"/>
  <c r="B3082" i="30"/>
  <c r="B3249" i="30"/>
  <c r="B3599" i="30"/>
  <c r="B3843" i="30"/>
  <c r="B3736" i="30"/>
  <c r="B2824" i="30"/>
  <c r="B3434" i="30"/>
  <c r="B3860" i="30"/>
  <c r="B3335" i="30"/>
  <c r="B3337" i="30"/>
  <c r="B2837" i="30"/>
  <c r="B2985" i="30"/>
  <c r="B3571" i="30"/>
  <c r="B3585" i="30"/>
  <c r="B3189" i="30"/>
  <c r="B3855" i="30"/>
  <c r="B3731" i="30"/>
  <c r="B3804" i="30"/>
  <c r="B2884" i="30"/>
  <c r="B3076" i="30"/>
  <c r="B3930" i="30"/>
  <c r="B3835" i="30"/>
  <c r="B3932" i="30"/>
  <c r="B2845" i="30"/>
  <c r="B3774" i="30"/>
  <c r="B3409" i="30"/>
  <c r="B3437" i="30"/>
  <c r="B3347" i="30"/>
  <c r="B3464" i="30"/>
  <c r="B3197" i="30"/>
  <c r="B3130" i="30"/>
  <c r="B3384" i="30"/>
  <c r="B2910" i="30"/>
  <c r="B2957" i="30"/>
  <c r="B3477" i="30"/>
  <c r="B3811" i="30"/>
  <c r="B3556" i="30"/>
  <c r="B3579" i="30"/>
  <c r="B3755" i="30"/>
  <c r="B3516" i="30"/>
  <c r="B3310" i="30"/>
  <c r="B3202" i="30"/>
  <c r="B3881" i="30"/>
  <c r="B2994" i="30"/>
  <c r="B3052" i="30"/>
  <c r="B3192" i="30"/>
  <c r="B3294" i="30"/>
  <c r="B2852" i="30"/>
  <c r="B3023" i="30"/>
  <c r="B3150" i="30"/>
  <c r="B3463" i="30"/>
  <c r="B3466" i="30"/>
  <c r="B3315" i="30"/>
  <c r="B3391" i="30"/>
  <c r="B3114" i="30"/>
  <c r="B3817" i="30"/>
  <c r="B3470" i="30"/>
  <c r="B3515" i="30"/>
  <c r="B3903" i="30"/>
  <c r="B3701" i="30"/>
  <c r="B2815" i="30"/>
  <c r="B3483" i="30"/>
  <c r="B3880" i="30"/>
  <c r="B2944" i="30"/>
  <c r="B3617" i="30"/>
  <c r="B3839" i="30"/>
  <c r="B3195" i="30"/>
  <c r="B3489" i="30"/>
  <c r="B3265" i="30"/>
  <c r="B2844" i="30"/>
  <c r="B3762" i="30"/>
  <c r="B3223" i="30"/>
  <c r="B3194" i="30"/>
  <c r="B3115" i="30"/>
  <c r="B3730" i="30"/>
  <c r="B2911" i="30"/>
  <c r="B2861" i="30"/>
  <c r="B3159" i="30"/>
  <c r="B3045" i="30"/>
  <c r="B3442" i="30"/>
  <c r="B3656" i="30"/>
  <c r="B3550" i="30"/>
  <c r="B3283" i="30"/>
  <c r="B3496" i="30"/>
  <c r="B3385" i="30"/>
  <c r="B3405" i="30"/>
  <c r="B3655" i="30"/>
  <c r="B3180" i="30"/>
  <c r="B3552" i="30"/>
  <c r="B2866" i="30"/>
  <c r="B3771" i="30"/>
  <c r="B3572" i="30"/>
  <c r="B3863" i="30"/>
  <c r="B3704" i="30"/>
  <c r="B3542" i="30"/>
  <c r="B3359" i="30"/>
  <c r="B2835" i="30"/>
  <c r="B3651" i="30"/>
  <c r="B3742" i="30"/>
  <c r="B3289" i="30"/>
  <c r="B3039" i="30"/>
  <c r="B3224" i="30"/>
  <c r="B3381" i="30"/>
  <c r="B3349" i="30"/>
  <c r="B3427" i="30"/>
  <c r="B3253" i="30"/>
  <c r="B2843" i="30"/>
  <c r="B3810" i="30"/>
  <c r="B2979" i="30"/>
  <c r="B3247" i="30"/>
  <c r="B3027" i="30"/>
  <c r="B3816" i="30"/>
  <c r="B3015" i="30"/>
  <c r="B3879" i="30"/>
  <c r="B3780" i="30"/>
  <c r="B2991" i="30"/>
  <c r="B2997" i="30"/>
  <c r="B3216" i="30"/>
  <c r="B3006" i="30"/>
  <c r="B3317" i="30"/>
  <c r="B3415" i="30"/>
  <c r="B3331" i="30"/>
  <c r="B2839" i="30"/>
  <c r="B3509" i="30"/>
  <c r="B2990" i="30"/>
  <c r="B3601" i="30"/>
  <c r="B3854" i="30"/>
  <c r="B3326" i="30"/>
  <c r="B3401" i="30"/>
  <c r="B3834" i="30"/>
  <c r="B3107" i="30"/>
  <c r="B3555" i="30"/>
  <c r="B3097" i="30"/>
  <c r="B3389" i="30"/>
  <c r="B3374" i="30"/>
  <c r="B3911" i="30"/>
  <c r="B3954" i="30"/>
  <c r="B2976" i="30"/>
  <c r="B3551" i="30"/>
  <c r="B3063" i="30"/>
  <c r="B3583" i="30"/>
  <c r="B3166" i="30"/>
  <c r="B2847" i="30"/>
  <c r="B3484" i="30"/>
  <c r="B3720" i="30"/>
  <c r="B3646" i="30"/>
  <c r="B2916" i="30"/>
  <c r="B3293" i="30"/>
  <c r="B2879" i="30"/>
  <c r="B3729" i="30"/>
  <c r="B3822" i="30"/>
  <c r="B3842" i="30"/>
  <c r="B2894" i="30"/>
  <c r="B2953" i="30"/>
  <c r="B3607" i="30"/>
  <c r="B2857" i="30"/>
  <c r="B3675" i="30"/>
  <c r="B2937" i="30"/>
  <c r="B3235" i="30"/>
  <c r="B3714" i="30"/>
  <c r="B3237" i="30"/>
  <c r="B3032" i="30"/>
  <c r="B3309" i="30"/>
  <c r="B3766" i="30"/>
  <c r="B3073" i="30"/>
  <c r="B3264" i="30"/>
  <c r="B3229" i="30"/>
  <c r="B3752" i="30"/>
  <c r="B2961" i="30"/>
  <c r="B3046" i="30"/>
  <c r="B3925" i="30"/>
  <c r="B3373" i="30"/>
  <c r="B3495" i="30"/>
  <c r="B2850" i="30"/>
  <c r="B3339" i="30"/>
  <c r="B3140" i="30"/>
  <c r="B3492" i="30"/>
  <c r="B3584" i="30"/>
  <c r="B2925" i="30"/>
  <c r="B3639" i="30"/>
  <c r="B2889" i="30"/>
  <c r="B2896" i="30"/>
  <c r="B3421" i="30"/>
  <c r="B2849" i="30"/>
  <c r="B3783" i="30"/>
  <c r="B3172" i="30"/>
  <c r="B3870" i="30"/>
  <c r="B2851" i="30"/>
  <c r="B3606" i="30"/>
  <c r="B2822" i="30"/>
  <c r="B3647" i="30"/>
  <c r="B3635" i="30"/>
  <c r="B3890" i="30"/>
  <c r="B3376" i="30"/>
  <c r="B3672" i="30"/>
  <c r="B3271" i="30"/>
  <c r="B3559" i="30"/>
  <c r="B3174" i="30"/>
  <c r="B2949" i="30"/>
  <c r="B3330" i="30"/>
  <c r="B3322" i="30"/>
  <c r="B3176" i="30"/>
  <c r="B3345" i="30"/>
  <c r="B3490" i="30"/>
  <c r="B3944" i="30"/>
  <c r="B2890" i="30"/>
  <c r="B2826" i="30"/>
  <c r="B3095" i="30"/>
  <c r="B3821" i="30"/>
  <c r="B3511" i="30"/>
  <c r="B3145" i="30"/>
  <c r="B3833" i="30"/>
  <c r="B3273" i="30"/>
  <c r="B3200" i="30"/>
  <c r="B3722" i="30"/>
  <c r="B3690" i="30"/>
  <c r="B3527" i="30"/>
  <c r="B3296" i="30"/>
  <c r="B3217" i="30"/>
  <c r="B3840" i="30"/>
  <c r="B3900" i="30"/>
  <c r="B3425" i="30"/>
  <c r="B3751" i="30"/>
  <c r="B3543" i="30"/>
  <c r="B3144" i="30"/>
  <c r="B3089" i="30"/>
  <c r="B3914" i="30"/>
  <c r="B3553" i="30"/>
  <c r="B3104" i="30"/>
  <c r="B3165" i="30"/>
  <c r="B3465" i="30"/>
  <c r="B2983" i="30"/>
  <c r="B3686" i="30"/>
  <c r="B3933" i="30"/>
  <c r="B3631" i="30"/>
  <c r="B3156" i="30"/>
  <c r="B3754" i="30"/>
  <c r="B3152" i="30"/>
  <c r="B3299" i="30"/>
  <c r="B3885" i="30"/>
  <c r="B2926" i="30"/>
  <c r="B3587" i="30"/>
  <c r="B3936" i="30"/>
  <c r="B3281" i="30"/>
  <c r="B2906" i="30"/>
  <c r="B3182" i="30"/>
  <c r="B3079" i="30"/>
  <c r="B3221" i="30"/>
  <c r="B3805" i="30"/>
  <c r="B3475" i="30"/>
  <c r="B2887" i="30"/>
  <c r="B3054" i="30"/>
  <c r="B3660" i="30"/>
  <c r="B3923" i="30"/>
  <c r="B3481" i="30"/>
  <c r="B3116" i="30"/>
  <c r="B2841" i="30"/>
  <c r="B3123" i="30"/>
  <c r="B3303" i="30"/>
  <c r="B3004" i="30"/>
  <c r="B3049" i="30"/>
  <c r="B3355" i="30"/>
  <c r="B3792" i="30"/>
  <c r="B2913" i="30"/>
  <c r="B2853" i="30"/>
  <c r="B3213" i="30"/>
  <c r="B3480" i="30"/>
  <c r="B3785" i="30"/>
  <c r="B3435" i="30"/>
  <c r="B3252" i="30"/>
  <c r="B3394" i="30"/>
  <c r="B3573" i="30"/>
  <c r="B2807" i="30"/>
  <c r="B3395" i="30"/>
  <c r="B2929" i="30"/>
  <c r="B3149" i="30"/>
  <c r="B2856" i="30"/>
  <c r="B3193" i="30"/>
  <c r="B3845" i="30"/>
  <c r="B3210" i="30"/>
  <c r="B3721" i="30"/>
  <c r="B3120" i="30"/>
  <c r="B3099" i="30"/>
  <c r="B3884" i="30"/>
  <c r="B2902" i="30"/>
  <c r="B3629" i="30"/>
  <c r="B3920" i="30"/>
  <c r="B3600" i="30"/>
  <c r="B3382" i="30"/>
  <c r="B3904" i="30"/>
  <c r="B3129" i="30"/>
  <c r="B2834" i="30"/>
  <c r="B3025" i="30"/>
  <c r="B2799" i="30"/>
  <c r="B3321" i="30"/>
  <c r="B3171" i="30"/>
  <c r="B3866" i="30"/>
  <c r="B3711" i="30"/>
  <c r="B3131" i="30"/>
  <c r="B3669" i="30"/>
  <c r="B3365" i="30"/>
  <c r="B3893" i="30"/>
  <c r="B3887" i="30"/>
  <c r="B2974" i="30"/>
  <c r="B3504" i="30"/>
  <c r="B3764" i="30"/>
  <c r="B3316" i="30"/>
  <c r="B3791" i="30"/>
  <c r="B3529" i="30"/>
  <c r="B3423" i="30"/>
  <c r="B3767" i="30"/>
  <c r="B3831" i="30"/>
  <c r="B2977" i="30"/>
  <c r="B3580" i="30"/>
  <c r="B3786" i="30"/>
  <c r="B3943" i="30"/>
  <c r="B3016" i="30"/>
  <c r="B3826" i="30"/>
  <c r="B3929" i="30"/>
  <c r="B2940" i="30"/>
  <c r="B3102" i="30"/>
  <c r="B2871" i="30"/>
  <c r="B2952" i="30"/>
  <c r="B3569" i="30"/>
  <c r="B3942" i="30"/>
  <c r="B3913" i="30"/>
  <c r="B3775" i="30"/>
  <c r="B3383" i="30"/>
  <c r="B3012" i="30"/>
  <c r="B3689" i="30"/>
  <c r="B3665" i="30"/>
  <c r="B3443" i="30"/>
  <c r="B3209" i="30"/>
  <c r="B3179" i="30"/>
  <c r="B3832" i="30"/>
  <c r="B3020" i="30"/>
  <c r="B3019" i="30"/>
  <c r="B2939" i="30"/>
  <c r="B2876" i="30"/>
  <c r="B3717" i="30"/>
  <c r="B3251" i="30"/>
  <c r="B3467" i="30"/>
  <c r="B3164" i="30"/>
  <c r="B3547" i="30"/>
  <c r="B3815" i="30"/>
  <c r="B3030" i="30"/>
  <c r="B3100" i="30"/>
  <c r="B3654" i="30"/>
  <c r="B3856" i="30"/>
  <c r="B3760" i="30"/>
  <c r="B3110" i="30"/>
  <c r="B3853" i="30"/>
  <c r="B3610" i="30"/>
  <c r="B2987" i="30"/>
  <c r="B2854" i="30"/>
  <c r="B2895" i="30"/>
  <c r="B2975" i="30"/>
  <c r="B3683" i="30"/>
  <c r="B3093" i="30"/>
  <c r="B3143" i="30"/>
  <c r="B3506" i="30"/>
  <c r="B3360" i="30"/>
  <c r="B3613" i="30"/>
  <c r="B3590" i="30"/>
  <c r="B3679" i="30"/>
  <c r="B3773" i="30"/>
  <c r="B3222" i="30"/>
  <c r="B3269" i="30"/>
  <c r="B3535" i="30"/>
  <c r="B3311" i="30"/>
  <c r="B3724" i="30"/>
  <c r="B3494" i="30"/>
  <c r="B3371" i="30"/>
  <c r="B3085" i="30"/>
  <c r="B3454" i="30"/>
  <c r="B2830" i="30"/>
  <c r="B3280" i="30"/>
  <c r="B3072" i="30"/>
  <c r="B3485" i="30"/>
  <c r="B3693" i="30"/>
  <c r="B3634" i="30"/>
  <c r="B3040" i="30"/>
  <c r="B3953" i="30"/>
  <c r="B3937" i="30"/>
  <c r="B3905" i="30"/>
  <c r="B3745" i="30"/>
  <c r="B3841" i="30"/>
  <c r="B3956" i="30"/>
  <c r="B3685" i="30"/>
  <c r="B3725" i="30"/>
  <c r="B3777" i="30"/>
  <c r="B3793" i="30"/>
  <c r="B3809" i="30"/>
  <c r="B3921" i="30"/>
  <c r="B3889" i="30"/>
  <c r="B3761" i="30"/>
  <c r="B3876" i="30"/>
  <c r="B4015" i="30"/>
  <c r="B3966" i="30"/>
  <c r="B4024" i="30"/>
  <c r="B3979" i="30"/>
  <c r="B3986" i="30"/>
  <c r="B3996" i="30"/>
  <c r="B3967" i="30"/>
  <c r="B4001" i="30"/>
  <c r="B3960" i="30"/>
  <c r="B3959" i="30"/>
  <c r="B3975" i="30"/>
  <c r="B3961" i="30"/>
  <c r="B3982" i="30"/>
  <c r="B4023" i="30"/>
  <c r="B4014" i="30"/>
  <c r="B3972" i="30"/>
  <c r="B3981" i="30"/>
  <c r="B3989" i="30"/>
  <c r="B3962" i="30"/>
  <c r="B3987" i="30"/>
  <c r="B4000" i="30"/>
  <c r="B3977" i="30"/>
  <c r="B3993" i="30"/>
  <c r="B4035" i="30"/>
  <c r="B3964" i="30"/>
  <c r="B3994" i="30"/>
  <c r="B3983" i="30"/>
  <c r="B4026" i="30"/>
  <c r="B4030" i="30"/>
  <c r="B4006" i="30"/>
  <c r="B3970" i="30"/>
  <c r="B4031" i="30"/>
  <c r="B4005" i="30"/>
  <c r="B4017" i="30"/>
  <c r="B4021" i="30"/>
  <c r="B4027" i="30"/>
  <c r="B4002" i="30"/>
  <c r="B3974" i="30"/>
  <c r="B3963" i="30"/>
  <c r="B4020" i="30"/>
  <c r="B4007" i="30"/>
  <c r="B3985" i="30"/>
  <c r="B3995" i="30"/>
  <c r="B3973" i="30"/>
  <c r="B3999" i="30"/>
  <c r="B4011" i="30"/>
  <c r="B3990" i="30"/>
  <c r="B4010" i="30"/>
  <c r="B3984" i="30"/>
  <c r="B4016" i="30"/>
  <c r="B4036" i="30"/>
  <c r="B4033" i="30"/>
  <c r="B4013" i="30"/>
  <c r="B4004" i="30"/>
  <c r="B3980" i="30"/>
  <c r="B4029" i="30"/>
  <c r="B3976" i="30"/>
  <c r="B4012" i="30"/>
  <c r="B3992" i="30"/>
  <c r="B4019" i="30"/>
  <c r="B3971" i="30"/>
  <c r="B4003" i="30"/>
  <c r="B3965" i="30"/>
  <c r="B4034" i="30"/>
  <c r="B4032" i="30"/>
  <c r="B4022" i="30"/>
  <c r="B4037" i="30"/>
  <c r="B3969" i="30"/>
  <c r="B3991" i="30"/>
  <c r="B4009" i="30"/>
  <c r="B3997" i="30"/>
  <c r="B4025" i="30"/>
  <c r="B2798" i="30"/>
  <c r="B2818" i="30"/>
  <c r="B2808" i="30"/>
  <c r="B2828" i="30"/>
  <c r="B2838" i="30"/>
  <c r="B2848" i="30"/>
  <c r="B2858" i="30"/>
  <c r="B2868" i="30"/>
  <c r="B2878" i="30"/>
  <c r="B2888" i="30"/>
  <c r="B2898" i="30"/>
  <c r="B2908" i="30"/>
  <c r="B2918" i="30"/>
  <c r="B2928" i="30"/>
  <c r="B2938" i="30"/>
  <c r="B2948" i="30"/>
  <c r="B2958" i="30"/>
  <c r="B2968" i="30"/>
  <c r="B2978" i="30"/>
  <c r="B2988" i="30"/>
  <c r="B2998" i="30"/>
  <c r="B3008" i="30"/>
  <c r="B3018" i="30"/>
  <c r="B3028" i="30"/>
  <c r="B3038" i="30"/>
  <c r="B3048" i="30"/>
  <c r="B3058" i="30"/>
  <c r="B3068" i="30"/>
  <c r="B3078" i="30"/>
  <c r="B3088" i="30"/>
  <c r="B3098" i="30"/>
  <c r="B3108" i="30"/>
  <c r="B3118" i="30"/>
  <c r="B3128" i="30"/>
  <c r="B3138" i="30"/>
  <c r="B3148" i="30"/>
  <c r="B3158" i="30"/>
  <c r="B3168" i="30"/>
  <c r="B3178" i="30"/>
  <c r="B3188" i="30"/>
  <c r="B3198" i="30"/>
  <c r="B3208" i="30"/>
  <c r="B3218" i="30"/>
  <c r="B3228" i="30"/>
  <c r="B3238" i="30"/>
  <c r="B3248" i="30"/>
  <c r="B3258" i="30"/>
  <c r="B3268" i="30"/>
  <c r="B3278" i="30"/>
  <c r="B3288" i="30"/>
  <c r="B3298" i="30"/>
  <c r="B3308" i="30"/>
  <c r="B3318" i="30"/>
  <c r="B3328" i="30"/>
  <c r="B3338" i="30"/>
  <c r="B3348" i="30"/>
  <c r="B3358" i="30"/>
  <c r="B3368" i="30"/>
  <c r="B3378" i="30"/>
  <c r="B3388" i="30"/>
  <c r="B3398" i="30"/>
  <c r="B3408" i="30"/>
  <c r="B3418" i="30"/>
  <c r="B3428" i="30"/>
  <c r="B3438" i="30"/>
  <c r="B3448" i="30"/>
  <c r="B3458" i="30"/>
  <c r="B3468" i="30"/>
  <c r="B3478" i="30"/>
  <c r="B3488" i="30"/>
  <c r="B3498" i="30"/>
  <c r="B3508" i="30"/>
  <c r="B3518" i="30"/>
  <c r="B3528" i="30"/>
  <c r="B3538" i="30"/>
  <c r="B3548" i="30"/>
  <c r="B3558" i="30"/>
  <c r="B3568" i="30"/>
  <c r="B3578" i="30"/>
  <c r="B3588" i="30"/>
  <c r="B3598" i="30"/>
  <c r="B3608" i="30"/>
  <c r="B3618" i="30"/>
  <c r="B3628" i="30"/>
  <c r="B3638" i="30"/>
  <c r="B3648" i="30"/>
  <c r="B3658" i="30"/>
  <c r="B3668" i="30"/>
  <c r="B3678" i="30"/>
  <c r="B3688" i="30"/>
  <c r="B3698" i="30"/>
  <c r="B3708" i="30"/>
  <c r="B3718" i="30"/>
  <c r="B3728" i="30"/>
  <c r="B3738" i="30"/>
  <c r="B3748" i="30"/>
  <c r="B3758" i="30"/>
  <c r="B3768" i="30"/>
  <c r="B3778" i="30"/>
  <c r="B3788" i="30"/>
  <c r="B3808" i="30"/>
  <c r="B3798" i="30"/>
  <c r="B3848" i="30"/>
  <c r="B3818" i="30"/>
  <c r="B3828" i="30"/>
  <c r="B3838" i="30"/>
  <c r="B3858" i="30"/>
  <c r="B3868" i="30"/>
  <c r="B3878" i="30"/>
  <c r="B3888" i="30"/>
  <c r="B3898" i="30"/>
  <c r="B3908" i="30"/>
  <c r="B3918" i="30"/>
  <c r="B3928" i="30"/>
  <c r="B3938" i="30"/>
  <c r="B3948" i="30"/>
  <c r="B3958" i="30"/>
  <c r="B3968" i="30"/>
  <c r="B3978" i="30"/>
  <c r="B3988" i="30"/>
  <c r="B3998" i="30"/>
  <c r="B4008" i="30"/>
  <c r="B4018" i="30"/>
  <c r="H1603" i="29"/>
  <c r="R1603" i="29"/>
  <c r="L1603" i="29"/>
  <c r="M1603" i="29" s="1"/>
  <c r="J1603" i="29"/>
  <c r="K1603" i="29" s="1"/>
  <c r="N1603" i="29"/>
  <c r="O1603" i="29" s="1"/>
  <c r="P1603" i="29"/>
  <c r="Q1603" i="29" s="1"/>
  <c r="S1611" i="29"/>
  <c r="E1601" i="29"/>
  <c r="B1601" i="29"/>
  <c r="S1610" i="29"/>
  <c r="E1600" i="29"/>
  <c r="B1600" i="29"/>
  <c r="S1619" i="29"/>
  <c r="E1609" i="29"/>
  <c r="B1609" i="29"/>
  <c r="H1595" i="29"/>
  <c r="R1595" i="29"/>
  <c r="L1595" i="29"/>
  <c r="M1595" i="29" s="1"/>
  <c r="N1595" i="29"/>
  <c r="O1595" i="29" s="1"/>
  <c r="J1595" i="29"/>
  <c r="K1595" i="29" s="1"/>
  <c r="P1595" i="29"/>
  <c r="Q1595" i="29" s="1"/>
  <c r="H1594" i="29"/>
  <c r="R1594" i="29"/>
  <c r="L1594" i="29"/>
  <c r="M1594" i="29" s="1"/>
  <c r="J1594" i="29"/>
  <c r="K1594" i="29" s="1"/>
  <c r="N1594" i="29"/>
  <c r="O1594" i="29" s="1"/>
  <c r="P1594" i="29"/>
  <c r="Q1594" i="29" s="1"/>
  <c r="H1598" i="29"/>
  <c r="R1598" i="29"/>
  <c r="L1598" i="29"/>
  <c r="M1598" i="29" s="1"/>
  <c r="J1598" i="29"/>
  <c r="K1598" i="29" s="1"/>
  <c r="N1598" i="29"/>
  <c r="O1598" i="29" s="1"/>
  <c r="P1598" i="29"/>
  <c r="Q1598" i="29" s="1"/>
  <c r="H1602" i="29"/>
  <c r="R1602" i="29"/>
  <c r="L1602" i="29"/>
  <c r="M1602" i="29" s="1"/>
  <c r="J1602" i="29"/>
  <c r="K1602" i="29" s="1"/>
  <c r="P1602" i="29"/>
  <c r="Q1602" i="29" s="1"/>
  <c r="N1602" i="29"/>
  <c r="O1602" i="29" s="1"/>
  <c r="R1587" i="29"/>
  <c r="H1587" i="29"/>
  <c r="J1587" i="29"/>
  <c r="K1587" i="29" s="1"/>
  <c r="L1587" i="29"/>
  <c r="M1587" i="29" s="1"/>
  <c r="P1587" i="29"/>
  <c r="Q1587" i="29" s="1"/>
  <c r="N1587" i="29"/>
  <c r="O1587" i="29" s="1"/>
  <c r="H1586" i="29"/>
  <c r="R1586" i="29"/>
  <c r="L1586" i="29"/>
  <c r="M1586" i="29" s="1"/>
  <c r="J1586" i="29"/>
  <c r="K1586" i="29" s="1"/>
  <c r="P1586" i="29"/>
  <c r="Q1586" i="29" s="1"/>
  <c r="N1586" i="29"/>
  <c r="O1586" i="29" s="1"/>
  <c r="S1623" i="29"/>
  <c r="E1613" i="29"/>
  <c r="B1613" i="29"/>
  <c r="S1622" i="29"/>
  <c r="E1612" i="29"/>
  <c r="B1612" i="29"/>
  <c r="S1607" i="29"/>
  <c r="E1597" i="29"/>
  <c r="B1597" i="29"/>
  <c r="H1591" i="29"/>
  <c r="R1591" i="29"/>
  <c r="N1591" i="29"/>
  <c r="O1591" i="29" s="1"/>
  <c r="J1591" i="29"/>
  <c r="K1591" i="29" s="1"/>
  <c r="L1591" i="29"/>
  <c r="M1591" i="29" s="1"/>
  <c r="P1591" i="29"/>
  <c r="Q1591" i="29" s="1"/>
  <c r="S1606" i="29"/>
  <c r="E1596" i="29"/>
  <c r="B1596" i="29"/>
  <c r="H1590" i="29"/>
  <c r="R1590" i="29"/>
  <c r="J1590" i="29"/>
  <c r="K1590" i="29" s="1"/>
  <c r="P1590" i="29"/>
  <c r="Q1590" i="29" s="1"/>
  <c r="L1590" i="29"/>
  <c r="M1590" i="29" s="1"/>
  <c r="N1590" i="29"/>
  <c r="O1590" i="29" s="1"/>
  <c r="H1599" i="29"/>
  <c r="R1599" i="29"/>
  <c r="J1599" i="29"/>
  <c r="K1599" i="29" s="1"/>
  <c r="L1599" i="29"/>
  <c r="M1599" i="29" s="1"/>
  <c r="P1599" i="29"/>
  <c r="Q1599" i="29" s="1"/>
  <c r="N1599" i="29"/>
  <c r="O1599" i="29" s="1"/>
  <c r="S1615" i="29"/>
  <c r="E1605" i="29"/>
  <c r="B1605" i="29"/>
  <c r="S1614" i="29"/>
  <c r="E1604" i="29"/>
  <c r="B1604" i="29"/>
  <c r="S1618" i="29"/>
  <c r="E1608" i="29"/>
  <c r="B1608" i="29"/>
  <c r="V1442" i="30"/>
  <c r="O1442" i="30"/>
  <c r="H1442" i="30"/>
  <c r="G1442" i="30"/>
  <c r="V1450" i="30"/>
  <c r="O1450" i="30"/>
  <c r="H1450" i="30"/>
  <c r="G1450" i="30"/>
  <c r="V1438" i="30"/>
  <c r="H1438" i="30"/>
  <c r="O1438" i="30"/>
  <c r="G1438" i="30"/>
  <c r="V1449" i="30"/>
  <c r="O1449" i="30"/>
  <c r="H1449" i="30"/>
  <c r="G1449" i="30"/>
  <c r="V1447" i="30"/>
  <c r="O1447" i="30"/>
  <c r="H1447" i="30"/>
  <c r="G1447" i="30"/>
  <c r="V1445" i="30"/>
  <c r="O1445" i="30"/>
  <c r="H1445" i="30"/>
  <c r="G1445" i="30"/>
  <c r="V1441" i="30"/>
  <c r="O1441" i="30"/>
  <c r="H1441" i="30"/>
  <c r="G1441" i="30"/>
  <c r="V1453" i="30"/>
  <c r="H1453" i="30"/>
  <c r="O1453" i="30"/>
  <c r="G1453" i="30"/>
  <c r="V1446" i="30"/>
  <c r="O1446" i="30"/>
  <c r="H1446" i="30"/>
  <c r="G1446" i="30"/>
  <c r="V1454" i="30"/>
  <c r="H1454" i="30"/>
  <c r="O1454" i="30"/>
  <c r="G1454" i="30"/>
  <c r="R1450" i="30"/>
  <c r="N1450" i="30"/>
  <c r="R1442" i="30"/>
  <c r="N1442" i="30"/>
  <c r="R1447" i="30"/>
  <c r="N1447" i="30"/>
  <c r="R1445" i="30"/>
  <c r="N1445" i="30"/>
  <c r="R1449" i="30"/>
  <c r="N1449" i="30"/>
  <c r="R1441" i="30"/>
  <c r="N1441" i="30"/>
  <c r="R1453" i="30"/>
  <c r="N1453" i="30"/>
  <c r="R1446" i="30"/>
  <c r="N1446" i="30"/>
  <c r="R1454" i="30"/>
  <c r="N1454" i="30"/>
  <c r="R1438" i="30"/>
  <c r="N1438" i="30"/>
  <c r="F1442" i="30"/>
  <c r="C1442" i="30"/>
  <c r="F1441" i="30"/>
  <c r="C1441" i="30"/>
  <c r="B1457" i="30"/>
  <c r="B1451" i="30"/>
  <c r="B1455" i="30"/>
  <c r="B1459" i="30"/>
  <c r="B1452" i="30"/>
  <c r="C1450" i="30"/>
  <c r="F1450" i="30"/>
  <c r="C1446" i="30"/>
  <c r="F1446" i="30"/>
  <c r="C1438" i="30"/>
  <c r="F1438" i="30"/>
  <c r="C1454" i="30"/>
  <c r="F1454" i="30"/>
  <c r="F1449" i="30"/>
  <c r="C1449" i="30"/>
  <c r="F1447" i="30"/>
  <c r="C1447" i="30"/>
  <c r="C1445" i="30"/>
  <c r="F1445" i="30"/>
  <c r="C1453" i="30"/>
  <c r="F1453" i="30"/>
  <c r="B1463" i="30"/>
  <c r="B1460" i="30"/>
  <c r="B1456" i="30"/>
  <c r="B1448" i="30"/>
  <c r="B1464" i="30"/>
  <c r="V3998" i="30" l="1"/>
  <c r="O3998" i="30"/>
  <c r="G3998" i="30"/>
  <c r="F3998" i="30"/>
  <c r="N3998" i="30"/>
  <c r="H3998" i="30"/>
  <c r="C3998" i="30"/>
  <c r="O3958" i="30"/>
  <c r="N3958" i="30"/>
  <c r="C3958" i="30"/>
  <c r="F3958" i="30"/>
  <c r="V3958" i="30"/>
  <c r="G3958" i="30"/>
  <c r="H3958" i="30"/>
  <c r="G3918" i="30"/>
  <c r="O3918" i="30"/>
  <c r="N3918" i="30"/>
  <c r="H3918" i="30"/>
  <c r="F3918" i="30"/>
  <c r="V3918" i="30"/>
  <c r="C3918" i="30"/>
  <c r="O3878" i="30"/>
  <c r="V3878" i="30"/>
  <c r="H3878" i="30"/>
  <c r="G3878" i="30"/>
  <c r="C3878" i="30"/>
  <c r="N3878" i="30"/>
  <c r="F3878" i="30"/>
  <c r="N3828" i="30"/>
  <c r="F3828" i="30"/>
  <c r="O3828" i="30"/>
  <c r="V3828" i="30"/>
  <c r="G3828" i="30"/>
  <c r="H3828" i="30"/>
  <c r="C3828" i="30"/>
  <c r="H3808" i="30"/>
  <c r="C3808" i="30"/>
  <c r="N3808" i="30"/>
  <c r="G3808" i="30"/>
  <c r="O3808" i="30"/>
  <c r="V3808" i="30"/>
  <c r="F3808" i="30"/>
  <c r="V3758" i="30"/>
  <c r="O3758" i="30"/>
  <c r="G3758" i="30"/>
  <c r="F3758" i="30"/>
  <c r="N3758" i="30"/>
  <c r="H3758" i="30"/>
  <c r="C3758" i="30"/>
  <c r="H3718" i="30"/>
  <c r="O3718" i="30"/>
  <c r="V3718" i="30"/>
  <c r="F3718" i="30"/>
  <c r="G3718" i="30"/>
  <c r="C3718" i="30"/>
  <c r="N3718" i="30"/>
  <c r="N3678" i="30"/>
  <c r="G3678" i="30"/>
  <c r="O3678" i="30"/>
  <c r="F3678" i="30"/>
  <c r="H3678" i="30"/>
  <c r="C3678" i="30"/>
  <c r="V3678" i="30"/>
  <c r="N3638" i="30"/>
  <c r="G3638" i="30"/>
  <c r="O3638" i="30"/>
  <c r="F3638" i="30"/>
  <c r="H3638" i="30"/>
  <c r="C3638" i="30"/>
  <c r="V3638" i="30"/>
  <c r="N3598" i="30"/>
  <c r="G3598" i="30"/>
  <c r="O3598" i="30"/>
  <c r="F3598" i="30"/>
  <c r="H3598" i="30"/>
  <c r="C3598" i="30"/>
  <c r="V3598" i="30"/>
  <c r="V3558" i="30"/>
  <c r="H3558" i="30"/>
  <c r="G3558" i="30"/>
  <c r="C3558" i="30"/>
  <c r="N3558" i="30"/>
  <c r="F3558" i="30"/>
  <c r="O3558" i="30"/>
  <c r="O3518" i="30"/>
  <c r="N3518" i="30"/>
  <c r="H3518" i="30"/>
  <c r="F3518" i="30"/>
  <c r="V3518" i="30"/>
  <c r="C3518" i="30"/>
  <c r="G3518" i="30"/>
  <c r="V3478" i="30"/>
  <c r="O3478" i="30"/>
  <c r="G3478" i="30"/>
  <c r="F3478" i="30"/>
  <c r="N3478" i="30"/>
  <c r="H3478" i="30"/>
  <c r="C3478" i="30"/>
  <c r="N3438" i="30"/>
  <c r="G3438" i="30"/>
  <c r="O3438" i="30"/>
  <c r="F3438" i="30"/>
  <c r="H3438" i="30"/>
  <c r="C3438" i="30"/>
  <c r="V3438" i="30"/>
  <c r="H3398" i="30"/>
  <c r="O3398" i="30"/>
  <c r="V3398" i="30"/>
  <c r="F3398" i="30"/>
  <c r="G3398" i="30"/>
  <c r="C3398" i="30"/>
  <c r="N3398" i="30"/>
  <c r="V3358" i="30"/>
  <c r="H3358" i="30"/>
  <c r="G3358" i="30"/>
  <c r="C3358" i="30"/>
  <c r="N3358" i="30"/>
  <c r="F3358" i="30"/>
  <c r="O3358" i="30"/>
  <c r="V3318" i="30"/>
  <c r="H3318" i="30"/>
  <c r="G3318" i="30"/>
  <c r="C3318" i="30"/>
  <c r="N3318" i="30"/>
  <c r="F3318" i="30"/>
  <c r="O3318" i="30"/>
  <c r="O3278" i="30"/>
  <c r="N3278" i="30"/>
  <c r="H3278" i="30"/>
  <c r="C3278" i="30"/>
  <c r="V3278" i="30"/>
  <c r="F3278" i="30"/>
  <c r="G3278" i="30"/>
  <c r="O3238" i="30"/>
  <c r="G3238" i="30"/>
  <c r="H3238" i="30"/>
  <c r="F3238" i="30"/>
  <c r="C3238" i="30"/>
  <c r="N3238" i="30"/>
  <c r="V3238" i="30"/>
  <c r="V3198" i="30"/>
  <c r="G3198" i="30"/>
  <c r="H3198" i="30"/>
  <c r="F3198" i="30"/>
  <c r="N3198" i="30"/>
  <c r="O3198" i="30"/>
  <c r="C3198" i="30"/>
  <c r="O3158" i="30"/>
  <c r="G3158" i="30"/>
  <c r="V3158" i="30"/>
  <c r="C3158" i="30"/>
  <c r="H3158" i="30"/>
  <c r="F3158" i="30"/>
  <c r="N3158" i="30"/>
  <c r="G3118" i="30"/>
  <c r="N3118" i="30"/>
  <c r="O3118" i="30"/>
  <c r="C3118" i="30"/>
  <c r="V3118" i="30"/>
  <c r="F3118" i="30"/>
  <c r="H3118" i="30"/>
  <c r="V3078" i="30"/>
  <c r="O3078" i="30"/>
  <c r="H3078" i="30"/>
  <c r="F3078" i="30"/>
  <c r="N3078" i="30"/>
  <c r="C3078" i="30"/>
  <c r="G3078" i="30"/>
  <c r="G3038" i="30"/>
  <c r="N3038" i="30"/>
  <c r="O3038" i="30"/>
  <c r="C3038" i="30"/>
  <c r="V3038" i="30"/>
  <c r="F3038" i="30"/>
  <c r="H3038" i="30"/>
  <c r="V2998" i="30"/>
  <c r="O2998" i="30"/>
  <c r="H2998" i="30"/>
  <c r="C2998" i="30"/>
  <c r="N2998" i="30"/>
  <c r="F2998" i="30"/>
  <c r="G2998" i="30"/>
  <c r="O2958" i="30"/>
  <c r="N2958" i="30"/>
  <c r="V2958" i="30"/>
  <c r="F2958" i="30"/>
  <c r="H2958" i="30"/>
  <c r="G2958" i="30"/>
  <c r="C2958" i="30"/>
  <c r="V2918" i="30"/>
  <c r="N2918" i="30"/>
  <c r="H2918" i="30"/>
  <c r="G2918" i="30"/>
  <c r="F2918" i="30"/>
  <c r="O2918" i="30"/>
  <c r="C2918" i="30"/>
  <c r="G2878" i="30"/>
  <c r="V2878" i="30"/>
  <c r="H2878" i="30"/>
  <c r="O2878" i="30"/>
  <c r="C2878" i="30"/>
  <c r="N2878" i="30"/>
  <c r="F2878" i="30"/>
  <c r="N2838" i="30"/>
  <c r="O2838" i="30"/>
  <c r="G2838" i="30"/>
  <c r="V2838" i="30"/>
  <c r="F2838" i="30"/>
  <c r="H2838" i="30"/>
  <c r="C2838" i="30"/>
  <c r="O2798" i="30"/>
  <c r="G2798" i="30"/>
  <c r="N2798" i="30"/>
  <c r="H2798" i="30"/>
  <c r="C2798" i="30"/>
  <c r="V2798" i="30"/>
  <c r="F2798" i="30"/>
  <c r="N3991" i="30"/>
  <c r="C3991" i="30"/>
  <c r="O3991" i="30"/>
  <c r="F3991" i="30"/>
  <c r="V3991" i="30"/>
  <c r="G3991" i="30"/>
  <c r="H3991" i="30"/>
  <c r="O4032" i="30"/>
  <c r="F4032" i="30"/>
  <c r="G4032" i="30"/>
  <c r="V4032" i="30"/>
  <c r="H4032" i="30"/>
  <c r="N4032" i="30"/>
  <c r="C4032" i="30"/>
  <c r="H3971" i="30"/>
  <c r="V3971" i="30"/>
  <c r="G3971" i="30"/>
  <c r="N3971" i="30"/>
  <c r="C3971" i="30"/>
  <c r="O3971" i="30"/>
  <c r="F3971" i="30"/>
  <c r="G3976" i="30"/>
  <c r="V3976" i="30"/>
  <c r="H3976" i="30"/>
  <c r="N3976" i="30"/>
  <c r="F3976" i="30"/>
  <c r="O3976" i="30"/>
  <c r="C3976" i="30"/>
  <c r="O4013" i="30"/>
  <c r="C4013" i="30"/>
  <c r="H4013" i="30"/>
  <c r="F4013" i="30"/>
  <c r="G4013" i="30"/>
  <c r="V4013" i="30"/>
  <c r="N4013" i="30"/>
  <c r="O3984" i="30"/>
  <c r="F3984" i="30"/>
  <c r="V3984" i="30"/>
  <c r="G3984" i="30"/>
  <c r="H3984" i="30"/>
  <c r="N3984" i="30"/>
  <c r="C3984" i="30"/>
  <c r="O3999" i="30"/>
  <c r="C3999" i="30"/>
  <c r="G3999" i="30"/>
  <c r="H3999" i="30"/>
  <c r="V3999" i="30"/>
  <c r="N3999" i="30"/>
  <c r="F3999" i="30"/>
  <c r="N4007" i="30"/>
  <c r="C4007" i="30"/>
  <c r="O4007" i="30"/>
  <c r="F4007" i="30"/>
  <c r="H4007" i="30"/>
  <c r="V4007" i="30"/>
  <c r="G4007" i="30"/>
  <c r="V4002" i="30"/>
  <c r="G4002" i="30"/>
  <c r="N4002" i="30"/>
  <c r="F4002" i="30"/>
  <c r="H4002" i="30"/>
  <c r="C4002" i="30"/>
  <c r="O4002" i="30"/>
  <c r="V4005" i="30"/>
  <c r="G4005" i="30"/>
  <c r="N4005" i="30"/>
  <c r="C4005" i="30"/>
  <c r="O4005" i="30"/>
  <c r="F4005" i="30"/>
  <c r="H4005" i="30"/>
  <c r="O4030" i="30"/>
  <c r="F4030" i="30"/>
  <c r="G4030" i="30"/>
  <c r="H4030" i="30"/>
  <c r="V4030" i="30"/>
  <c r="N4030" i="30"/>
  <c r="C4030" i="30"/>
  <c r="G3964" i="30"/>
  <c r="N3964" i="30"/>
  <c r="V3964" i="30"/>
  <c r="H3964" i="30"/>
  <c r="C3964" i="30"/>
  <c r="O3964" i="30"/>
  <c r="F3964" i="30"/>
  <c r="V4000" i="30"/>
  <c r="H4000" i="30"/>
  <c r="N4000" i="30"/>
  <c r="F4000" i="30"/>
  <c r="O4000" i="30"/>
  <c r="C4000" i="30"/>
  <c r="G4000" i="30"/>
  <c r="H3981" i="30"/>
  <c r="F3981" i="30"/>
  <c r="N3981" i="30"/>
  <c r="V3981" i="30"/>
  <c r="G3981" i="30"/>
  <c r="O3981" i="30"/>
  <c r="C3981" i="30"/>
  <c r="H3982" i="30"/>
  <c r="N3982" i="30"/>
  <c r="V3982" i="30"/>
  <c r="G3982" i="30"/>
  <c r="C3982" i="30"/>
  <c r="O3982" i="30"/>
  <c r="F3982" i="30"/>
  <c r="V3960" i="30"/>
  <c r="H3960" i="30"/>
  <c r="F3960" i="30"/>
  <c r="N3960" i="30"/>
  <c r="C3960" i="30"/>
  <c r="O3960" i="30"/>
  <c r="G3960" i="30"/>
  <c r="V3986" i="30"/>
  <c r="O3986" i="30"/>
  <c r="N3986" i="30"/>
  <c r="C3986" i="30"/>
  <c r="H3986" i="30"/>
  <c r="F3986" i="30"/>
  <c r="G3986" i="30"/>
  <c r="N4015" i="30"/>
  <c r="C4015" i="30"/>
  <c r="H4015" i="30"/>
  <c r="O4015" i="30"/>
  <c r="F4015" i="30"/>
  <c r="V4015" i="30"/>
  <c r="G4015" i="30"/>
  <c r="G3921" i="30"/>
  <c r="V3921" i="30"/>
  <c r="O3921" i="30"/>
  <c r="N3921" i="30"/>
  <c r="H3921" i="30"/>
  <c r="C3921" i="30"/>
  <c r="F3921" i="30"/>
  <c r="O3725" i="30"/>
  <c r="H3725" i="30"/>
  <c r="N3725" i="30"/>
  <c r="V3725" i="30"/>
  <c r="G3725" i="30"/>
  <c r="C3725" i="30"/>
  <c r="F3725" i="30"/>
  <c r="N3745" i="30"/>
  <c r="H3745" i="30"/>
  <c r="G3745" i="30"/>
  <c r="V3745" i="30"/>
  <c r="O3745" i="30"/>
  <c r="C3745" i="30"/>
  <c r="F3745" i="30"/>
  <c r="H3040" i="30"/>
  <c r="V3040" i="30"/>
  <c r="G3040" i="30"/>
  <c r="N3040" i="30"/>
  <c r="O3040" i="30"/>
  <c r="F3040" i="30"/>
  <c r="C3040" i="30"/>
  <c r="H3072" i="30"/>
  <c r="V3072" i="30"/>
  <c r="G3072" i="30"/>
  <c r="N3072" i="30"/>
  <c r="O3072" i="30"/>
  <c r="C3072" i="30"/>
  <c r="F3072" i="30"/>
  <c r="N3085" i="30"/>
  <c r="V3085" i="30"/>
  <c r="G3085" i="30"/>
  <c r="O3085" i="30"/>
  <c r="H3085" i="30"/>
  <c r="C3085" i="30"/>
  <c r="F3085" i="30"/>
  <c r="H3311" i="30"/>
  <c r="V3311" i="30"/>
  <c r="G3311" i="30"/>
  <c r="N3311" i="30"/>
  <c r="O3311" i="30"/>
  <c r="C3311" i="30"/>
  <c r="F3311" i="30"/>
  <c r="V3773" i="30"/>
  <c r="G3773" i="30"/>
  <c r="N3773" i="30"/>
  <c r="O3773" i="30"/>
  <c r="H3773" i="30"/>
  <c r="C3773" i="30"/>
  <c r="F3773" i="30"/>
  <c r="V3360" i="30"/>
  <c r="H3360" i="30"/>
  <c r="N3360" i="30"/>
  <c r="O3360" i="30"/>
  <c r="G3360" i="30"/>
  <c r="C3360" i="30"/>
  <c r="F3360" i="30"/>
  <c r="O3683" i="30"/>
  <c r="H3683" i="30"/>
  <c r="V3683" i="30"/>
  <c r="G3683" i="30"/>
  <c r="N3683" i="30"/>
  <c r="C3683" i="30"/>
  <c r="F3683" i="30"/>
  <c r="N2987" i="30"/>
  <c r="O2987" i="30"/>
  <c r="G2987" i="30"/>
  <c r="V2987" i="30"/>
  <c r="H2987" i="30"/>
  <c r="C2987" i="30"/>
  <c r="F2987" i="30"/>
  <c r="O3760" i="30"/>
  <c r="G3760" i="30"/>
  <c r="V3760" i="30"/>
  <c r="H3760" i="30"/>
  <c r="N3760" i="30"/>
  <c r="C3760" i="30"/>
  <c r="F3760" i="30"/>
  <c r="G3030" i="30"/>
  <c r="O3030" i="30"/>
  <c r="V3030" i="30"/>
  <c r="H3030" i="30"/>
  <c r="N3030" i="30"/>
  <c r="F3030" i="30"/>
  <c r="C3030" i="30"/>
  <c r="N3467" i="30"/>
  <c r="O3467" i="30"/>
  <c r="H3467" i="30"/>
  <c r="V3467" i="30"/>
  <c r="G3467" i="30"/>
  <c r="C3467" i="30"/>
  <c r="F3467" i="30"/>
  <c r="V2939" i="30"/>
  <c r="H2939" i="30"/>
  <c r="N2939" i="30"/>
  <c r="O2939" i="30"/>
  <c r="G2939" i="30"/>
  <c r="C2939" i="30"/>
  <c r="F2939" i="30"/>
  <c r="G3179" i="30"/>
  <c r="V3179" i="30"/>
  <c r="H3179" i="30"/>
  <c r="N3179" i="30"/>
  <c r="O3179" i="30"/>
  <c r="C3179" i="30"/>
  <c r="F3179" i="30"/>
  <c r="O3689" i="30"/>
  <c r="V3689" i="30"/>
  <c r="G3689" i="30"/>
  <c r="N3689" i="30"/>
  <c r="H3689" i="30"/>
  <c r="C3689" i="30"/>
  <c r="F3689" i="30"/>
  <c r="N3913" i="30"/>
  <c r="H3913" i="30"/>
  <c r="O3913" i="30"/>
  <c r="G3913" i="30"/>
  <c r="V3913" i="30"/>
  <c r="C3913" i="30"/>
  <c r="F3913" i="30"/>
  <c r="V2871" i="30"/>
  <c r="H2871" i="30"/>
  <c r="N2871" i="30"/>
  <c r="O2871" i="30"/>
  <c r="G2871" i="30"/>
  <c r="C2871" i="30"/>
  <c r="F2871" i="30"/>
  <c r="H3826" i="30"/>
  <c r="O3826" i="30"/>
  <c r="V3826" i="30"/>
  <c r="G3826" i="30"/>
  <c r="N3826" i="30"/>
  <c r="C3826" i="30"/>
  <c r="F3826" i="30"/>
  <c r="V3580" i="30"/>
  <c r="H3580" i="30"/>
  <c r="N3580" i="30"/>
  <c r="O3580" i="30"/>
  <c r="G3580" i="30"/>
  <c r="C3580" i="30"/>
  <c r="F3580" i="30"/>
  <c r="N3423" i="30"/>
  <c r="O3423" i="30"/>
  <c r="H3423" i="30"/>
  <c r="V3423" i="30"/>
  <c r="G3423" i="30"/>
  <c r="C3423" i="30"/>
  <c r="F3423" i="30"/>
  <c r="O3764" i="30"/>
  <c r="G3764" i="30"/>
  <c r="V3764" i="30"/>
  <c r="H3764" i="30"/>
  <c r="N3764" i="30"/>
  <c r="C3764" i="30"/>
  <c r="F3764" i="30"/>
  <c r="V3893" i="30"/>
  <c r="G3893" i="30"/>
  <c r="N3893" i="30"/>
  <c r="O3893" i="30"/>
  <c r="H3893" i="30"/>
  <c r="F3893" i="30"/>
  <c r="C3893" i="30"/>
  <c r="H3711" i="30"/>
  <c r="V3711" i="30"/>
  <c r="G3711" i="30"/>
  <c r="N3711" i="30"/>
  <c r="O3711" i="30"/>
  <c r="C3711" i="30"/>
  <c r="F3711" i="30"/>
  <c r="N2799" i="30"/>
  <c r="O2799" i="30"/>
  <c r="G2799" i="30"/>
  <c r="V2799" i="30"/>
  <c r="H2799" i="30"/>
  <c r="C2799" i="30"/>
  <c r="F2799" i="30"/>
  <c r="N3904" i="30"/>
  <c r="O3904" i="30"/>
  <c r="G3904" i="30"/>
  <c r="V3904" i="30"/>
  <c r="H3904" i="30"/>
  <c r="C3904" i="30"/>
  <c r="F3904" i="30"/>
  <c r="V3629" i="30"/>
  <c r="N3629" i="30"/>
  <c r="O3629" i="30"/>
  <c r="H3629" i="30"/>
  <c r="G3629" i="30"/>
  <c r="C3629" i="30"/>
  <c r="F3629" i="30"/>
  <c r="V3120" i="30"/>
  <c r="G3120" i="30"/>
  <c r="N3120" i="30"/>
  <c r="O3120" i="30"/>
  <c r="H3120" i="30"/>
  <c r="C3120" i="30"/>
  <c r="F3120" i="30"/>
  <c r="O3193" i="30"/>
  <c r="V3193" i="30"/>
  <c r="G3193" i="30"/>
  <c r="N3193" i="30"/>
  <c r="H3193" i="30"/>
  <c r="C3193" i="30"/>
  <c r="F3193" i="30"/>
  <c r="N3395" i="30"/>
  <c r="O3395" i="30"/>
  <c r="H3395" i="30"/>
  <c r="G3395" i="30"/>
  <c r="V3395" i="30"/>
  <c r="C3395" i="30"/>
  <c r="F3395" i="30"/>
  <c r="G3252" i="30"/>
  <c r="V3252" i="30"/>
  <c r="H3252" i="30"/>
  <c r="N3252" i="30"/>
  <c r="O3252" i="30"/>
  <c r="C3252" i="30"/>
  <c r="F3252" i="30"/>
  <c r="N3213" i="30"/>
  <c r="V3213" i="30"/>
  <c r="G3213" i="30"/>
  <c r="O3213" i="30"/>
  <c r="H3213" i="30"/>
  <c r="F3213" i="30"/>
  <c r="C3213" i="30"/>
  <c r="O3355" i="30"/>
  <c r="H3355" i="30"/>
  <c r="V3355" i="30"/>
  <c r="G3355" i="30"/>
  <c r="N3355" i="30"/>
  <c r="F3355" i="30"/>
  <c r="C3355" i="30"/>
  <c r="V3123" i="30"/>
  <c r="H3123" i="30"/>
  <c r="N3123" i="30"/>
  <c r="O3123" i="30"/>
  <c r="G3123" i="30"/>
  <c r="C3123" i="30"/>
  <c r="F3123" i="30"/>
  <c r="G3923" i="30"/>
  <c r="V3923" i="30"/>
  <c r="H3923" i="30"/>
  <c r="N3923" i="30"/>
  <c r="O3923" i="30"/>
  <c r="C3923" i="30"/>
  <c r="F3923" i="30"/>
  <c r="H3475" i="30"/>
  <c r="V3475" i="30"/>
  <c r="G3475" i="30"/>
  <c r="N3475" i="30"/>
  <c r="O3475" i="30"/>
  <c r="F3475" i="30"/>
  <c r="C3475" i="30"/>
  <c r="O3182" i="30"/>
  <c r="V3182" i="30"/>
  <c r="H3182" i="30"/>
  <c r="N3182" i="30"/>
  <c r="G3182" i="30"/>
  <c r="C3182" i="30"/>
  <c r="F3182" i="30"/>
  <c r="N3587" i="30"/>
  <c r="O3587" i="30"/>
  <c r="H3587" i="30"/>
  <c r="V3587" i="30"/>
  <c r="G3587" i="30"/>
  <c r="C3587" i="30"/>
  <c r="F3587" i="30"/>
  <c r="N3152" i="30"/>
  <c r="O3152" i="30"/>
  <c r="H3152" i="30"/>
  <c r="V3152" i="30"/>
  <c r="G3152" i="30"/>
  <c r="C3152" i="30"/>
  <c r="F3152" i="30"/>
  <c r="V3933" i="30"/>
  <c r="G3933" i="30"/>
  <c r="N3933" i="30"/>
  <c r="O3933" i="30"/>
  <c r="H3933" i="30"/>
  <c r="C3933" i="30"/>
  <c r="F3933" i="30"/>
  <c r="N3165" i="30"/>
  <c r="O3165" i="30"/>
  <c r="H3165" i="30"/>
  <c r="V3165" i="30"/>
  <c r="G3165" i="30"/>
  <c r="C3165" i="30"/>
  <c r="F3165" i="30"/>
  <c r="N3089" i="30"/>
  <c r="H3089" i="30"/>
  <c r="O3089" i="30"/>
  <c r="V3089" i="30"/>
  <c r="G3089" i="30"/>
  <c r="F3089" i="30"/>
  <c r="C3089" i="30"/>
  <c r="N3425" i="30"/>
  <c r="H3425" i="30"/>
  <c r="G3425" i="30"/>
  <c r="V3425" i="30"/>
  <c r="O3425" i="30"/>
  <c r="C3425" i="30"/>
  <c r="F3425" i="30"/>
  <c r="O3296" i="30"/>
  <c r="G3296" i="30"/>
  <c r="V3296" i="30"/>
  <c r="H3296" i="30"/>
  <c r="N3296" i="30"/>
  <c r="F3296" i="30"/>
  <c r="C3296" i="30"/>
  <c r="N3200" i="30"/>
  <c r="O3200" i="30"/>
  <c r="H3200" i="30"/>
  <c r="V3200" i="30"/>
  <c r="G3200" i="30"/>
  <c r="C3200" i="30"/>
  <c r="F3200" i="30"/>
  <c r="N3511" i="30"/>
  <c r="O3511" i="30"/>
  <c r="H3511" i="30"/>
  <c r="V3511" i="30"/>
  <c r="G3511" i="30"/>
  <c r="F3511" i="30"/>
  <c r="C3511" i="30"/>
  <c r="V2890" i="30"/>
  <c r="H2890" i="30"/>
  <c r="N2890" i="30"/>
  <c r="O2890" i="30"/>
  <c r="G2890" i="30"/>
  <c r="C2890" i="30"/>
  <c r="F2890" i="30"/>
  <c r="H3176" i="30"/>
  <c r="V3176" i="30"/>
  <c r="G3176" i="30"/>
  <c r="N3176" i="30"/>
  <c r="O3176" i="30"/>
  <c r="C3176" i="30"/>
  <c r="F3176" i="30"/>
  <c r="O3174" i="30"/>
  <c r="V3174" i="30"/>
  <c r="H3174" i="30"/>
  <c r="N3174" i="30"/>
  <c r="G3174" i="30"/>
  <c r="C3174" i="30"/>
  <c r="F3174" i="30"/>
  <c r="V3376" i="30"/>
  <c r="H3376" i="30"/>
  <c r="N3376" i="30"/>
  <c r="O3376" i="30"/>
  <c r="G3376" i="30"/>
  <c r="C3376" i="30"/>
  <c r="F3376" i="30"/>
  <c r="O2822" i="30"/>
  <c r="V2822" i="30"/>
  <c r="H2822" i="30"/>
  <c r="N2822" i="30"/>
  <c r="G2822" i="30"/>
  <c r="C2822" i="30"/>
  <c r="F2822" i="30"/>
  <c r="G3172" i="30"/>
  <c r="V3172" i="30"/>
  <c r="H3172" i="30"/>
  <c r="N3172" i="30"/>
  <c r="O3172" i="30"/>
  <c r="C3172" i="30"/>
  <c r="F3172" i="30"/>
  <c r="N2896" i="30"/>
  <c r="O2896" i="30"/>
  <c r="H2896" i="30"/>
  <c r="V2896" i="30"/>
  <c r="G2896" i="30"/>
  <c r="F2896" i="30"/>
  <c r="C2896" i="30"/>
  <c r="N3584" i="30"/>
  <c r="O3584" i="30"/>
  <c r="G3584" i="30"/>
  <c r="V3584" i="30"/>
  <c r="H3584" i="30"/>
  <c r="C3584" i="30"/>
  <c r="F3584" i="30"/>
  <c r="N2850" i="30"/>
  <c r="O2850" i="30"/>
  <c r="G2850" i="30"/>
  <c r="V2850" i="30"/>
  <c r="H2850" i="30"/>
  <c r="C2850" i="30"/>
  <c r="F2850" i="30"/>
  <c r="V3046" i="30"/>
  <c r="H3046" i="30"/>
  <c r="N3046" i="30"/>
  <c r="G3046" i="30"/>
  <c r="O3046" i="30"/>
  <c r="C3046" i="30"/>
  <c r="F3046" i="30"/>
  <c r="V3264" i="30"/>
  <c r="H3264" i="30"/>
  <c r="N3264" i="30"/>
  <c r="O3264" i="30"/>
  <c r="G3264" i="30"/>
  <c r="C3264" i="30"/>
  <c r="F3264" i="30"/>
  <c r="H3032" i="30"/>
  <c r="V3032" i="30"/>
  <c r="G3032" i="30"/>
  <c r="N3032" i="30"/>
  <c r="O3032" i="30"/>
  <c r="C3032" i="30"/>
  <c r="F3032" i="30"/>
  <c r="O2937" i="30"/>
  <c r="H2937" i="30"/>
  <c r="V2937" i="30"/>
  <c r="G2937" i="30"/>
  <c r="N2937" i="30"/>
  <c r="C2937" i="30"/>
  <c r="F2937" i="30"/>
  <c r="V2953" i="30"/>
  <c r="G2953" i="30"/>
  <c r="N2953" i="30"/>
  <c r="H2953" i="30"/>
  <c r="O2953" i="30"/>
  <c r="C2953" i="30"/>
  <c r="F2953" i="30"/>
  <c r="V3729" i="30"/>
  <c r="O3729" i="30"/>
  <c r="N3729" i="30"/>
  <c r="H3729" i="30"/>
  <c r="G3729" i="30"/>
  <c r="F3729" i="30"/>
  <c r="C3729" i="30"/>
  <c r="O3646" i="30"/>
  <c r="H3646" i="30"/>
  <c r="V3646" i="30"/>
  <c r="G3646" i="30"/>
  <c r="N3646" i="30"/>
  <c r="F3646" i="30"/>
  <c r="C3646" i="30"/>
  <c r="N3166" i="30"/>
  <c r="G3166" i="30"/>
  <c r="O3166" i="30"/>
  <c r="V3166" i="30"/>
  <c r="H3166" i="30"/>
  <c r="C3166" i="30"/>
  <c r="F3166" i="30"/>
  <c r="O2976" i="30"/>
  <c r="H2976" i="30"/>
  <c r="V2976" i="30"/>
  <c r="G2976" i="30"/>
  <c r="N2976" i="30"/>
  <c r="C2976" i="30"/>
  <c r="F2976" i="30"/>
  <c r="N3389" i="30"/>
  <c r="O3389" i="30"/>
  <c r="H3389" i="30"/>
  <c r="V3389" i="30"/>
  <c r="G3389" i="30"/>
  <c r="C3389" i="30"/>
  <c r="F3389" i="30"/>
  <c r="H3834" i="30"/>
  <c r="O3834" i="30"/>
  <c r="V3834" i="30"/>
  <c r="G3834" i="30"/>
  <c r="N3834" i="30"/>
  <c r="C3834" i="30"/>
  <c r="F3834" i="30"/>
  <c r="G3601" i="30"/>
  <c r="V3601" i="30"/>
  <c r="O3601" i="30"/>
  <c r="N3601" i="30"/>
  <c r="H3601" i="30"/>
  <c r="C3601" i="30"/>
  <c r="F3601" i="30"/>
  <c r="O3331" i="30"/>
  <c r="H3331" i="30"/>
  <c r="V3331" i="30"/>
  <c r="G3331" i="30"/>
  <c r="N3331" i="30"/>
  <c r="C3331" i="30"/>
  <c r="F3331" i="30"/>
  <c r="V3216" i="30"/>
  <c r="G3216" i="30"/>
  <c r="N3216" i="30"/>
  <c r="O3216" i="30"/>
  <c r="H3216" i="30"/>
  <c r="C3216" i="30"/>
  <c r="F3216" i="30"/>
  <c r="H3879" i="30"/>
  <c r="V3879" i="30"/>
  <c r="G3879" i="30"/>
  <c r="N3879" i="30"/>
  <c r="O3879" i="30"/>
  <c r="C3879" i="30"/>
  <c r="F3879" i="30"/>
  <c r="V3247" i="30"/>
  <c r="G3247" i="30"/>
  <c r="N3247" i="30"/>
  <c r="O3247" i="30"/>
  <c r="H3247" i="30"/>
  <c r="C3247" i="30"/>
  <c r="F3247" i="30"/>
  <c r="H3253" i="30"/>
  <c r="V3253" i="30"/>
  <c r="G3253" i="30"/>
  <c r="N3253" i="30"/>
  <c r="O3253" i="30"/>
  <c r="C3253" i="30"/>
  <c r="F3253" i="30"/>
  <c r="O3224" i="30"/>
  <c r="H3224" i="30"/>
  <c r="V3224" i="30"/>
  <c r="G3224" i="30"/>
  <c r="N3224" i="30"/>
  <c r="C3224" i="30"/>
  <c r="F3224" i="30"/>
  <c r="V3651" i="30"/>
  <c r="G3651" i="30"/>
  <c r="N3651" i="30"/>
  <c r="O3651" i="30"/>
  <c r="H3651" i="30"/>
  <c r="C3651" i="30"/>
  <c r="F3651" i="30"/>
  <c r="V3704" i="30"/>
  <c r="H3704" i="30"/>
  <c r="N3704" i="30"/>
  <c r="O3704" i="30"/>
  <c r="G3704" i="30"/>
  <c r="C3704" i="30"/>
  <c r="F3704" i="30"/>
  <c r="V2866" i="30"/>
  <c r="H2866" i="30"/>
  <c r="N2866" i="30"/>
  <c r="O2866" i="30"/>
  <c r="G2866" i="30"/>
  <c r="C2866" i="30"/>
  <c r="F2866" i="30"/>
  <c r="H3405" i="30"/>
  <c r="N3405" i="30"/>
  <c r="G3405" i="30"/>
  <c r="V3405" i="30"/>
  <c r="O3405" i="30"/>
  <c r="C3405" i="30"/>
  <c r="F3405" i="30"/>
  <c r="N3550" i="30"/>
  <c r="O3550" i="30"/>
  <c r="H3550" i="30"/>
  <c r="V3550" i="30"/>
  <c r="G3550" i="30"/>
  <c r="C3550" i="30"/>
  <c r="F3550" i="30"/>
  <c r="V3159" i="30"/>
  <c r="H3159" i="30"/>
  <c r="N3159" i="30"/>
  <c r="O3159" i="30"/>
  <c r="G3159" i="30"/>
  <c r="C3159" i="30"/>
  <c r="F3159" i="30"/>
  <c r="V3115" i="30"/>
  <c r="H3115" i="30"/>
  <c r="N3115" i="30"/>
  <c r="O3115" i="30"/>
  <c r="G3115" i="30"/>
  <c r="C3115" i="30"/>
  <c r="F3115" i="30"/>
  <c r="V2844" i="30"/>
  <c r="H2844" i="30"/>
  <c r="O2844" i="30"/>
  <c r="N2844" i="30"/>
  <c r="G2844" i="30"/>
  <c r="C2844" i="30"/>
  <c r="F2844" i="30"/>
  <c r="V3839" i="30"/>
  <c r="G3839" i="30"/>
  <c r="N3839" i="30"/>
  <c r="O3839" i="30"/>
  <c r="H3839" i="30"/>
  <c r="C3839" i="30"/>
  <c r="F3839" i="30"/>
  <c r="V3483" i="30"/>
  <c r="G3483" i="30"/>
  <c r="N3483" i="30"/>
  <c r="O3483" i="30"/>
  <c r="H3483" i="30"/>
  <c r="C3483" i="30"/>
  <c r="F3483" i="30"/>
  <c r="H3515" i="30"/>
  <c r="V3515" i="30"/>
  <c r="G3515" i="30"/>
  <c r="N3515" i="30"/>
  <c r="O3515" i="30"/>
  <c r="C3515" i="30"/>
  <c r="F3515" i="30"/>
  <c r="N3391" i="30"/>
  <c r="O3391" i="30"/>
  <c r="H3391" i="30"/>
  <c r="V3391" i="30"/>
  <c r="G3391" i="30"/>
  <c r="C3391" i="30"/>
  <c r="F3391" i="30"/>
  <c r="G3150" i="30"/>
  <c r="O3150" i="30"/>
  <c r="V3150" i="30"/>
  <c r="H3150" i="30"/>
  <c r="N3150" i="30"/>
  <c r="C3150" i="30"/>
  <c r="F3150" i="30"/>
  <c r="V3192" i="30"/>
  <c r="G3192" i="30"/>
  <c r="N3192" i="30"/>
  <c r="O3192" i="30"/>
  <c r="H3192" i="30"/>
  <c r="C3192" i="30"/>
  <c r="F3192" i="30"/>
  <c r="V3202" i="30"/>
  <c r="O3202" i="30"/>
  <c r="N3202" i="30"/>
  <c r="G3202" i="30"/>
  <c r="H3202" i="30"/>
  <c r="C3202" i="30"/>
  <c r="F3202" i="30"/>
  <c r="O3579" i="30"/>
  <c r="H3579" i="30"/>
  <c r="V3579" i="30"/>
  <c r="G3579" i="30"/>
  <c r="N3579" i="30"/>
  <c r="C3579" i="30"/>
  <c r="F3579" i="30"/>
  <c r="H2957" i="30"/>
  <c r="N2957" i="30"/>
  <c r="V2957" i="30"/>
  <c r="G2957" i="30"/>
  <c r="O2957" i="30"/>
  <c r="C2957" i="30"/>
  <c r="F2957" i="30"/>
  <c r="H3197" i="30"/>
  <c r="V3197" i="30"/>
  <c r="G3197" i="30"/>
  <c r="N3197" i="30"/>
  <c r="O3197" i="30"/>
  <c r="C3197" i="30"/>
  <c r="F3197" i="30"/>
  <c r="H3409" i="30"/>
  <c r="G3409" i="30"/>
  <c r="V3409" i="30"/>
  <c r="O3409" i="30"/>
  <c r="N3409" i="30"/>
  <c r="C3409" i="30"/>
  <c r="F3409" i="30"/>
  <c r="V3835" i="30"/>
  <c r="G3835" i="30"/>
  <c r="N3835" i="30"/>
  <c r="O3835" i="30"/>
  <c r="H3835" i="30"/>
  <c r="C3835" i="30"/>
  <c r="F3835" i="30"/>
  <c r="G3804" i="30"/>
  <c r="V3804" i="30"/>
  <c r="H3804" i="30"/>
  <c r="N3804" i="30"/>
  <c r="O3804" i="30"/>
  <c r="C3804" i="30"/>
  <c r="F3804" i="30"/>
  <c r="H3585" i="30"/>
  <c r="G3585" i="30"/>
  <c r="V3585" i="30"/>
  <c r="O3585" i="30"/>
  <c r="N3585" i="30"/>
  <c r="F3585" i="30"/>
  <c r="C3585" i="30"/>
  <c r="H3337" i="30"/>
  <c r="O3337" i="30"/>
  <c r="V3337" i="30"/>
  <c r="G3337" i="30"/>
  <c r="N3337" i="30"/>
  <c r="F3337" i="30"/>
  <c r="C3337" i="30"/>
  <c r="H2824" i="30"/>
  <c r="V2824" i="30"/>
  <c r="G2824" i="30"/>
  <c r="N2824" i="30"/>
  <c r="O2824" i="30"/>
  <c r="C2824" i="30"/>
  <c r="F2824" i="30"/>
  <c r="H3249" i="30"/>
  <c r="G3249" i="30"/>
  <c r="V3249" i="30"/>
  <c r="O3249" i="30"/>
  <c r="N3249" i="30"/>
  <c r="C3249" i="30"/>
  <c r="F3249" i="30"/>
  <c r="V3133" i="30"/>
  <c r="G3133" i="30"/>
  <c r="N3133" i="30"/>
  <c r="O3133" i="30"/>
  <c r="H3133" i="30"/>
  <c r="C3133" i="30"/>
  <c r="F3133" i="30"/>
  <c r="N3563" i="30"/>
  <c r="O3563" i="30"/>
  <c r="H3563" i="30"/>
  <c r="G3563" i="30"/>
  <c r="V3563" i="30"/>
  <c r="C3563" i="30"/>
  <c r="F3563" i="30"/>
  <c r="V3673" i="30"/>
  <c r="G3673" i="30"/>
  <c r="N3673" i="30"/>
  <c r="H3673" i="30"/>
  <c r="O3673" i="30"/>
  <c r="C3673" i="30"/>
  <c r="F3673" i="30"/>
  <c r="N2864" i="30"/>
  <c r="O2864" i="30"/>
  <c r="H2864" i="30"/>
  <c r="G2864" i="30"/>
  <c r="V2864" i="30"/>
  <c r="C2864" i="30"/>
  <c r="F2864" i="30"/>
  <c r="N3581" i="30"/>
  <c r="O3581" i="30"/>
  <c r="H3581" i="30"/>
  <c r="V3581" i="30"/>
  <c r="G3581" i="30"/>
  <c r="C3581" i="30"/>
  <c r="F3581" i="30"/>
  <c r="V3062" i="30"/>
  <c r="H3062" i="30"/>
  <c r="N3062" i="30"/>
  <c r="G3062" i="30"/>
  <c r="O3062" i="30"/>
  <c r="C3062" i="30"/>
  <c r="F3062" i="30"/>
  <c r="V3670" i="30"/>
  <c r="G3670" i="30"/>
  <c r="N3670" i="30"/>
  <c r="O3670" i="30"/>
  <c r="H3670" i="30"/>
  <c r="C3670" i="30"/>
  <c r="F3670" i="30"/>
  <c r="H3597" i="30"/>
  <c r="N3597" i="30"/>
  <c r="V3597" i="30"/>
  <c r="G3597" i="30"/>
  <c r="O3597" i="30"/>
  <c r="C3597" i="30"/>
  <c r="F3597" i="30"/>
  <c r="H3001" i="30"/>
  <c r="O3001" i="30"/>
  <c r="V3001" i="30"/>
  <c r="G3001" i="30"/>
  <c r="N3001" i="30"/>
  <c r="C3001" i="30"/>
  <c r="F3001" i="30"/>
  <c r="V3812" i="30"/>
  <c r="H3812" i="30"/>
  <c r="N3812" i="30"/>
  <c r="O3812" i="30"/>
  <c r="G3812" i="30"/>
  <c r="F3812" i="30"/>
  <c r="C3812" i="30"/>
  <c r="O3894" i="30"/>
  <c r="H3894" i="30"/>
  <c r="V3894" i="30"/>
  <c r="G3894" i="30"/>
  <c r="N3894" i="30"/>
  <c r="C3894" i="30"/>
  <c r="F3894" i="30"/>
  <c r="N3829" i="30"/>
  <c r="O3829" i="30"/>
  <c r="H3829" i="30"/>
  <c r="V3829" i="30"/>
  <c r="G3829" i="30"/>
  <c r="C3829" i="30"/>
  <c r="F3829" i="30"/>
  <c r="O3290" i="30"/>
  <c r="V3290" i="30"/>
  <c r="G3290" i="30"/>
  <c r="N3290" i="30"/>
  <c r="H3290" i="30"/>
  <c r="F3290" i="30"/>
  <c r="C3290" i="30"/>
  <c r="N2823" i="30"/>
  <c r="O2823" i="30"/>
  <c r="G2823" i="30"/>
  <c r="H2823" i="30"/>
  <c r="V2823" i="30"/>
  <c r="C2823" i="30"/>
  <c r="F2823" i="30"/>
  <c r="N3487" i="30"/>
  <c r="O3487" i="30"/>
  <c r="H3487" i="30"/>
  <c r="V3487" i="30"/>
  <c r="G3487" i="30"/>
  <c r="C3487" i="30"/>
  <c r="F3487" i="30"/>
  <c r="N3947" i="30"/>
  <c r="O3947" i="30"/>
  <c r="H3947" i="30"/>
  <c r="V3947" i="30"/>
  <c r="G3947" i="30"/>
  <c r="C3947" i="30"/>
  <c r="F3947" i="30"/>
  <c r="O3917" i="30"/>
  <c r="H3917" i="30"/>
  <c r="N3917" i="30"/>
  <c r="V3917" i="30"/>
  <c r="G3917" i="30"/>
  <c r="C3917" i="30"/>
  <c r="F3917" i="30"/>
  <c r="N3710" i="30"/>
  <c r="O3710" i="30"/>
  <c r="H3710" i="30"/>
  <c r="V3710" i="30"/>
  <c r="G3710" i="30"/>
  <c r="C3710" i="30"/>
  <c r="F3710" i="30"/>
  <c r="H2813" i="30"/>
  <c r="G2813" i="30"/>
  <c r="V2813" i="30"/>
  <c r="O2813" i="30"/>
  <c r="N2813" i="30"/>
  <c r="C2813" i="30"/>
  <c r="F2813" i="30"/>
  <c r="N3003" i="30"/>
  <c r="O3003" i="30"/>
  <c r="G3003" i="30"/>
  <c r="V3003" i="30"/>
  <c r="H3003" i="30"/>
  <c r="C3003" i="30"/>
  <c r="F3003" i="30"/>
  <c r="N3747" i="30"/>
  <c r="O3747" i="30"/>
  <c r="H3747" i="30"/>
  <c r="V3747" i="30"/>
  <c r="G3747" i="30"/>
  <c r="C3747" i="30"/>
  <c r="F3747" i="30"/>
  <c r="H3090" i="30"/>
  <c r="V3090" i="30"/>
  <c r="O3090" i="30"/>
  <c r="N3090" i="30"/>
  <c r="G3090" i="30"/>
  <c r="C3090" i="30"/>
  <c r="F3090" i="30"/>
  <c r="H3886" i="30"/>
  <c r="V3886" i="30"/>
  <c r="G3886" i="30"/>
  <c r="N3886" i="30"/>
  <c r="O3886" i="30"/>
  <c r="C3886" i="30"/>
  <c r="F3886" i="30"/>
  <c r="H3426" i="30"/>
  <c r="O3426" i="30"/>
  <c r="V3426" i="30"/>
  <c r="G3426" i="30"/>
  <c r="N3426" i="30"/>
  <c r="F3426" i="30"/>
  <c r="C3426" i="30"/>
  <c r="H3637" i="30"/>
  <c r="V3637" i="30"/>
  <c r="G3637" i="30"/>
  <c r="N3637" i="30"/>
  <c r="O3637" i="30"/>
  <c r="C3637" i="30"/>
  <c r="F3637" i="30"/>
  <c r="O2900" i="30"/>
  <c r="G2900" i="30"/>
  <c r="V2900" i="30"/>
  <c r="H2900" i="30"/>
  <c r="N2900" i="30"/>
  <c r="C2900" i="30"/>
  <c r="F2900" i="30"/>
  <c r="O3636" i="30"/>
  <c r="G3636" i="30"/>
  <c r="V3636" i="30"/>
  <c r="H3636" i="30"/>
  <c r="N3636" i="30"/>
  <c r="C3636" i="30"/>
  <c r="F3636" i="30"/>
  <c r="N3560" i="30"/>
  <c r="O3560" i="30"/>
  <c r="G3560" i="30"/>
  <c r="V3560" i="30"/>
  <c r="H3560" i="30"/>
  <c r="C3560" i="30"/>
  <c r="F3560" i="30"/>
  <c r="N3091" i="30"/>
  <c r="O3091" i="30"/>
  <c r="G3091" i="30"/>
  <c r="V3091" i="30"/>
  <c r="H3091" i="30"/>
  <c r="F3091" i="30"/>
  <c r="C3091" i="30"/>
  <c r="V2899" i="30"/>
  <c r="H2899" i="30"/>
  <c r="N2899" i="30"/>
  <c r="O2899" i="30"/>
  <c r="G2899" i="30"/>
  <c r="C2899" i="30"/>
  <c r="F2899" i="30"/>
  <c r="H3619" i="30"/>
  <c r="V3619" i="30"/>
  <c r="G3619" i="30"/>
  <c r="N3619" i="30"/>
  <c r="O3619" i="30"/>
  <c r="C3619" i="30"/>
  <c r="F3619" i="30"/>
  <c r="O3453" i="30"/>
  <c r="H3453" i="30"/>
  <c r="V3453" i="30"/>
  <c r="G3453" i="30"/>
  <c r="N3453" i="30"/>
  <c r="C3453" i="30"/>
  <c r="F3453" i="30"/>
  <c r="N3207" i="30"/>
  <c r="O3207" i="30"/>
  <c r="G3207" i="30"/>
  <c r="V3207" i="30"/>
  <c r="H3207" i="30"/>
  <c r="C3207" i="30"/>
  <c r="F3207" i="30"/>
  <c r="O3616" i="30"/>
  <c r="G3616" i="30"/>
  <c r="V3616" i="30"/>
  <c r="H3616" i="30"/>
  <c r="N3616" i="30"/>
  <c r="C3616" i="30"/>
  <c r="F3616" i="30"/>
  <c r="V3441" i="30"/>
  <c r="O3441" i="30"/>
  <c r="N3441" i="30"/>
  <c r="H3441" i="30"/>
  <c r="G3441" i="30"/>
  <c r="C3441" i="30"/>
  <c r="F3441" i="30"/>
  <c r="O3549" i="30"/>
  <c r="H3549" i="30"/>
  <c r="V3549" i="30"/>
  <c r="G3549" i="30"/>
  <c r="N3549" i="30"/>
  <c r="C3549" i="30"/>
  <c r="F3549" i="30"/>
  <c r="V3241" i="30"/>
  <c r="G3241" i="30"/>
  <c r="N3241" i="30"/>
  <c r="H3241" i="30"/>
  <c r="O3241" i="30"/>
  <c r="C3241" i="30"/>
  <c r="F3241" i="30"/>
  <c r="O2947" i="30"/>
  <c r="G2947" i="30"/>
  <c r="V2947" i="30"/>
  <c r="H2947" i="30"/>
  <c r="N2947" i="30"/>
  <c r="C2947" i="30"/>
  <c r="F2947" i="30"/>
  <c r="H3595" i="30"/>
  <c r="V3595" i="30"/>
  <c r="G3595" i="30"/>
  <c r="N3595" i="30"/>
  <c r="O3595" i="30"/>
  <c r="C3595" i="30"/>
  <c r="F3595" i="30"/>
  <c r="V3261" i="30"/>
  <c r="G3261" i="30"/>
  <c r="N3261" i="30"/>
  <c r="O3261" i="30"/>
  <c r="H3261" i="30"/>
  <c r="C3261" i="30"/>
  <c r="F3261" i="30"/>
  <c r="O3033" i="30"/>
  <c r="V3033" i="30"/>
  <c r="G3033" i="30"/>
  <c r="N3033" i="30"/>
  <c r="H3033" i="30"/>
  <c r="F3033" i="30"/>
  <c r="C3033" i="30"/>
  <c r="H3263" i="30"/>
  <c r="V3263" i="30"/>
  <c r="G3263" i="30"/>
  <c r="N3263" i="30"/>
  <c r="O3263" i="30"/>
  <c r="F3263" i="30"/>
  <c r="C3263" i="30"/>
  <c r="V2802" i="30"/>
  <c r="H2802" i="30"/>
  <c r="N2802" i="30"/>
  <c r="O2802" i="30"/>
  <c r="G2802" i="30"/>
  <c r="C2802" i="30"/>
  <c r="F2802" i="30"/>
  <c r="H3782" i="30"/>
  <c r="V3782" i="30"/>
  <c r="G3782" i="30"/>
  <c r="N3782" i="30"/>
  <c r="O3782" i="30"/>
  <c r="C3782" i="30"/>
  <c r="F3782" i="30"/>
  <c r="G3364" i="30"/>
  <c r="V3364" i="30"/>
  <c r="H3364" i="30"/>
  <c r="N3364" i="30"/>
  <c r="O3364" i="30"/>
  <c r="C3364" i="30"/>
  <c r="F3364" i="30"/>
  <c r="V3642" i="30"/>
  <c r="G3642" i="30"/>
  <c r="N3642" i="30"/>
  <c r="H3642" i="30"/>
  <c r="O3642" i="30"/>
  <c r="C3642" i="30"/>
  <c r="F3642" i="30"/>
  <c r="O3431" i="30"/>
  <c r="N3431" i="30"/>
  <c r="H3431" i="30"/>
  <c r="G3431" i="30"/>
  <c r="V3431" i="30"/>
  <c r="C3431" i="30"/>
  <c r="F3431" i="30"/>
  <c r="G3772" i="30"/>
  <c r="V3772" i="30"/>
  <c r="H3772" i="30"/>
  <c r="N3772" i="30"/>
  <c r="O3772" i="30"/>
  <c r="C3772" i="30"/>
  <c r="F3772" i="30"/>
  <c r="H3479" i="30"/>
  <c r="V3479" i="30"/>
  <c r="G3479" i="30"/>
  <c r="N3479" i="30"/>
  <c r="O3479" i="30"/>
  <c r="C3479" i="30"/>
  <c r="F3479" i="30"/>
  <c r="V3473" i="30"/>
  <c r="O3473" i="30"/>
  <c r="N3473" i="30"/>
  <c r="H3473" i="30"/>
  <c r="G3473" i="30"/>
  <c r="C3473" i="30"/>
  <c r="F3473" i="30"/>
  <c r="V3380" i="30"/>
  <c r="H3380" i="30"/>
  <c r="N3380" i="30"/>
  <c r="O3380" i="30"/>
  <c r="G3380" i="30"/>
  <c r="C3380" i="30"/>
  <c r="F3380" i="30"/>
  <c r="H3594" i="30"/>
  <c r="O3594" i="30"/>
  <c r="V3594" i="30"/>
  <c r="G3594" i="30"/>
  <c r="N3594" i="30"/>
  <c r="C3594" i="30"/>
  <c r="F3594" i="30"/>
  <c r="N3739" i="30"/>
  <c r="O3739" i="30"/>
  <c r="H3739" i="30"/>
  <c r="V3739" i="30"/>
  <c r="G3739" i="30"/>
  <c r="C3739" i="30"/>
  <c r="F3739" i="30"/>
  <c r="N3537" i="30"/>
  <c r="H3537" i="30"/>
  <c r="G3537" i="30"/>
  <c r="V3537" i="30"/>
  <c r="O3537" i="30"/>
  <c r="F3537" i="30"/>
  <c r="C3537" i="30"/>
  <c r="V2942" i="30"/>
  <c r="O2942" i="30"/>
  <c r="N2942" i="30"/>
  <c r="G2942" i="30"/>
  <c r="H2942" i="30"/>
  <c r="C2942" i="30"/>
  <c r="F2942" i="30"/>
  <c r="O3126" i="30"/>
  <c r="V3126" i="30"/>
  <c r="H3126" i="30"/>
  <c r="N3126" i="30"/>
  <c r="G3126" i="30"/>
  <c r="C3126" i="30"/>
  <c r="F3126" i="30"/>
  <c r="N3282" i="30"/>
  <c r="H3282" i="30"/>
  <c r="G3282" i="30"/>
  <c r="V3282" i="30"/>
  <c r="O3282" i="30"/>
  <c r="C3282" i="30"/>
  <c r="F3282" i="30"/>
  <c r="H3570" i="30"/>
  <c r="G3570" i="30"/>
  <c r="V3570" i="30"/>
  <c r="O3570" i="30"/>
  <c r="N3570" i="30"/>
  <c r="C3570" i="30"/>
  <c r="F3570" i="30"/>
  <c r="V3457" i="30"/>
  <c r="O3457" i="30"/>
  <c r="N3457" i="30"/>
  <c r="H3457" i="30"/>
  <c r="G3457" i="30"/>
  <c r="C3457" i="30"/>
  <c r="F3457" i="30"/>
  <c r="V3044" i="30"/>
  <c r="H3044" i="30"/>
  <c r="N3044" i="30"/>
  <c r="O3044" i="30"/>
  <c r="G3044" i="30"/>
  <c r="C3044" i="30"/>
  <c r="F3044" i="30"/>
  <c r="O3630" i="30"/>
  <c r="H3630" i="30"/>
  <c r="V3630" i="30"/>
  <c r="G3630" i="30"/>
  <c r="N3630" i="30"/>
  <c r="C3630" i="30"/>
  <c r="F3630" i="30"/>
  <c r="O3302" i="30"/>
  <c r="H3302" i="30"/>
  <c r="V3302" i="30"/>
  <c r="G3302" i="30"/>
  <c r="N3302" i="30"/>
  <c r="C3302" i="30"/>
  <c r="F3302" i="30"/>
  <c r="O3071" i="30"/>
  <c r="G3071" i="30"/>
  <c r="V3071" i="30"/>
  <c r="H3071" i="30"/>
  <c r="N3071" i="30"/>
  <c r="C3071" i="30"/>
  <c r="F3071" i="30"/>
  <c r="O3081" i="30"/>
  <c r="V3081" i="30"/>
  <c r="G3081" i="30"/>
  <c r="N3081" i="30"/>
  <c r="H3081" i="30"/>
  <c r="C3081" i="30"/>
  <c r="F3081" i="30"/>
  <c r="N3700" i="30"/>
  <c r="O3700" i="30"/>
  <c r="G3700" i="30"/>
  <c r="V3700" i="30"/>
  <c r="H3700" i="30"/>
  <c r="C3700" i="30"/>
  <c r="F3700" i="30"/>
  <c r="V2819" i="30"/>
  <c r="H2819" i="30"/>
  <c r="N2819" i="30"/>
  <c r="O2819" i="30"/>
  <c r="G2819" i="30"/>
  <c r="F2819" i="30"/>
  <c r="C2819" i="30"/>
  <c r="N3387" i="30"/>
  <c r="O3387" i="30"/>
  <c r="H3387" i="30"/>
  <c r="G3387" i="30"/>
  <c r="V3387" i="30"/>
  <c r="C3387" i="30"/>
  <c r="F3387" i="30"/>
  <c r="N3276" i="30"/>
  <c r="G3276" i="30"/>
  <c r="V3276" i="30"/>
  <c r="H3276" i="30"/>
  <c r="O3276" i="30"/>
  <c r="C3276" i="30"/>
  <c r="F3276" i="30"/>
  <c r="H3719" i="30"/>
  <c r="V3719" i="30"/>
  <c r="G3719" i="30"/>
  <c r="N3719" i="30"/>
  <c r="O3719" i="30"/>
  <c r="C3719" i="30"/>
  <c r="F3719" i="30"/>
  <c r="N3239" i="30"/>
  <c r="O3239" i="30"/>
  <c r="H3239" i="30"/>
  <c r="G3239" i="30"/>
  <c r="V3239" i="30"/>
  <c r="C3239" i="30"/>
  <c r="F3239" i="30"/>
  <c r="V2865" i="30"/>
  <c r="G2865" i="30"/>
  <c r="N2865" i="30"/>
  <c r="O2865" i="30"/>
  <c r="H2865" i="30"/>
  <c r="C2865" i="30"/>
  <c r="F2865" i="30"/>
  <c r="N3734" i="30"/>
  <c r="O3734" i="30"/>
  <c r="H3734" i="30"/>
  <c r="V3734" i="30"/>
  <c r="G3734" i="30"/>
  <c r="C3734" i="30"/>
  <c r="F3734" i="30"/>
  <c r="O3592" i="30"/>
  <c r="G3592" i="30"/>
  <c r="V3592" i="30"/>
  <c r="H3592" i="30"/>
  <c r="N3592" i="30"/>
  <c r="C3592" i="30"/>
  <c r="F3592" i="30"/>
  <c r="V2860" i="30"/>
  <c r="H2860" i="30"/>
  <c r="O2860" i="30"/>
  <c r="N2860" i="30"/>
  <c r="G2860" i="30"/>
  <c r="C2860" i="30"/>
  <c r="F2860" i="30"/>
  <c r="N3735" i="30"/>
  <c r="O3735" i="30"/>
  <c r="H3735" i="30"/>
  <c r="G3735" i="30"/>
  <c r="V3735" i="30"/>
  <c r="C3735" i="30"/>
  <c r="F3735" i="30"/>
  <c r="O3916" i="30"/>
  <c r="N3916" i="30"/>
  <c r="G3916" i="30"/>
  <c r="V3916" i="30"/>
  <c r="H3916" i="30"/>
  <c r="C3916" i="30"/>
  <c r="F3916" i="30"/>
  <c r="O3369" i="30"/>
  <c r="V3369" i="30"/>
  <c r="G3369" i="30"/>
  <c r="N3369" i="30"/>
  <c r="H3369" i="30"/>
  <c r="C3369" i="30"/>
  <c r="F3369" i="30"/>
  <c r="N2919" i="30"/>
  <c r="O2919" i="30"/>
  <c r="G2919" i="30"/>
  <c r="V2919" i="30"/>
  <c r="H2919" i="30"/>
  <c r="C2919" i="30"/>
  <c r="F2919" i="30"/>
  <c r="O3950" i="30"/>
  <c r="H3950" i="30"/>
  <c r="V3950" i="30"/>
  <c r="G3950" i="30"/>
  <c r="N3950" i="30"/>
  <c r="C3950" i="30"/>
  <c r="F3950" i="30"/>
  <c r="G3070" i="30"/>
  <c r="O3070" i="30"/>
  <c r="V3070" i="30"/>
  <c r="H3070" i="30"/>
  <c r="N3070" i="30"/>
  <c r="F3070" i="30"/>
  <c r="C3070" i="30"/>
  <c r="O3370" i="30"/>
  <c r="V3370" i="30"/>
  <c r="G3370" i="30"/>
  <c r="N3370" i="30"/>
  <c r="H3370" i="30"/>
  <c r="C3370" i="30"/>
  <c r="F3370" i="30"/>
  <c r="V3955" i="30"/>
  <c r="H3955" i="30"/>
  <c r="N3955" i="30"/>
  <c r="O3955" i="30"/>
  <c r="G3955" i="30"/>
  <c r="C3955" i="30"/>
  <c r="F3955" i="30"/>
  <c r="H3691" i="30"/>
  <c r="V3691" i="30"/>
  <c r="G3691" i="30"/>
  <c r="N3691" i="30"/>
  <c r="O3691" i="30"/>
  <c r="F3691" i="30"/>
  <c r="C3691" i="30"/>
  <c r="V2870" i="30"/>
  <c r="H2870" i="30"/>
  <c r="N2870" i="30"/>
  <c r="G2870" i="30"/>
  <c r="O2870" i="30"/>
  <c r="C2870" i="30"/>
  <c r="F2870" i="30"/>
  <c r="O3586" i="30"/>
  <c r="V3586" i="30"/>
  <c r="G3586" i="30"/>
  <c r="N3586" i="30"/>
  <c r="H3586" i="30"/>
  <c r="C3586" i="30"/>
  <c r="F3586" i="30"/>
  <c r="V2810" i="30"/>
  <c r="H2810" i="30"/>
  <c r="N2810" i="30"/>
  <c r="O2810" i="30"/>
  <c r="G2810" i="30"/>
  <c r="C2810" i="30"/>
  <c r="F2810" i="30"/>
  <c r="V2954" i="30"/>
  <c r="O2954" i="30"/>
  <c r="N2954" i="30"/>
  <c r="G2954" i="30"/>
  <c r="H2954" i="30"/>
  <c r="C2954" i="30"/>
  <c r="F2954" i="30"/>
  <c r="H3687" i="30"/>
  <c r="V3687" i="30"/>
  <c r="G3687" i="30"/>
  <c r="N3687" i="30"/>
  <c r="O3687" i="30"/>
  <c r="C3687" i="30"/>
  <c r="F3687" i="30"/>
  <c r="O2863" i="30"/>
  <c r="G2863" i="30"/>
  <c r="V2863" i="30"/>
  <c r="H2863" i="30"/>
  <c r="N2863" i="30"/>
  <c r="C2863" i="30"/>
  <c r="F2863" i="30"/>
  <c r="G3356" i="30"/>
  <c r="V3356" i="30"/>
  <c r="H3356" i="30"/>
  <c r="N3356" i="30"/>
  <c r="O3356" i="30"/>
  <c r="C3356" i="30"/>
  <c r="F3356" i="30"/>
  <c r="G3154" i="30"/>
  <c r="H3154" i="30"/>
  <c r="V3154" i="30"/>
  <c r="O3154" i="30"/>
  <c r="N3154" i="30"/>
  <c r="C3154" i="30"/>
  <c r="F3154" i="30"/>
  <c r="N3262" i="30"/>
  <c r="O3262" i="30"/>
  <c r="H3262" i="30"/>
  <c r="V3262" i="30"/>
  <c r="G3262" i="30"/>
  <c r="C3262" i="30"/>
  <c r="F3262" i="30"/>
  <c r="V3740" i="30"/>
  <c r="H3740" i="30"/>
  <c r="N3740" i="30"/>
  <c r="O3740" i="30"/>
  <c r="G3740" i="30"/>
  <c r="C3740" i="30"/>
  <c r="F3740" i="30"/>
  <c r="N3621" i="30"/>
  <c r="O3621" i="30"/>
  <c r="H3621" i="30"/>
  <c r="V3621" i="30"/>
  <c r="G3621" i="30"/>
  <c r="F3621" i="30"/>
  <c r="C3621" i="30"/>
  <c r="G3640" i="30"/>
  <c r="V3640" i="30"/>
  <c r="H3640" i="30"/>
  <c r="N3640" i="30"/>
  <c r="O3640" i="30"/>
  <c r="C3640" i="30"/>
  <c r="F3640" i="30"/>
  <c r="H3057" i="30"/>
  <c r="O3057" i="30"/>
  <c r="V3057" i="30"/>
  <c r="G3057" i="30"/>
  <c r="N3057" i="30"/>
  <c r="C3057" i="30"/>
  <c r="F3057" i="30"/>
  <c r="G3132" i="30"/>
  <c r="V3132" i="30"/>
  <c r="H3132" i="30"/>
  <c r="N3132" i="30"/>
  <c r="O3132" i="30"/>
  <c r="F3132" i="30"/>
  <c r="C3132" i="30"/>
  <c r="N3060" i="30"/>
  <c r="O3060" i="30"/>
  <c r="G3060" i="30"/>
  <c r="V3060" i="30"/>
  <c r="H3060" i="30"/>
  <c r="C3060" i="30"/>
  <c r="F3060" i="30"/>
  <c r="G2922" i="30"/>
  <c r="V2922" i="30"/>
  <c r="H2922" i="30"/>
  <c r="N2922" i="30"/>
  <c r="O2922" i="30"/>
  <c r="C2922" i="30"/>
  <c r="F2922" i="30"/>
  <c r="N3824" i="30"/>
  <c r="O3824" i="30"/>
  <c r="G3824" i="30"/>
  <c r="V3824" i="30"/>
  <c r="H3824" i="30"/>
  <c r="C3824" i="30"/>
  <c r="F3824" i="30"/>
  <c r="V3036" i="30"/>
  <c r="H3036" i="30"/>
  <c r="N3036" i="30"/>
  <c r="O3036" i="30"/>
  <c r="G3036" i="30"/>
  <c r="C3036" i="30"/>
  <c r="F3036" i="30"/>
  <c r="N3122" i="30"/>
  <c r="G3122" i="30"/>
  <c r="H3122" i="30"/>
  <c r="O3122" i="30"/>
  <c r="V3122" i="30"/>
  <c r="C3122" i="30"/>
  <c r="F3122" i="30"/>
  <c r="O2812" i="30"/>
  <c r="N2812" i="30"/>
  <c r="G2812" i="30"/>
  <c r="V2812" i="30"/>
  <c r="H2812" i="30"/>
  <c r="C2812" i="30"/>
  <c r="F2812" i="30"/>
  <c r="O3327" i="30"/>
  <c r="H3327" i="30"/>
  <c r="V3327" i="30"/>
  <c r="G3327" i="30"/>
  <c r="N3327" i="30"/>
  <c r="F3327" i="30"/>
  <c r="C3327" i="30"/>
  <c r="V3002" i="30"/>
  <c r="O3002" i="30"/>
  <c r="N3002" i="30"/>
  <c r="G3002" i="30"/>
  <c r="H3002" i="30"/>
  <c r="C3002" i="30"/>
  <c r="F3002" i="30"/>
  <c r="N3439" i="30"/>
  <c r="O3439" i="30"/>
  <c r="H3439" i="30"/>
  <c r="G3439" i="30"/>
  <c r="V3439" i="30"/>
  <c r="C3439" i="30"/>
  <c r="F3439" i="30"/>
  <c r="G3757" i="30"/>
  <c r="V3757" i="30"/>
  <c r="N3757" i="30"/>
  <c r="O3757" i="30"/>
  <c r="H3757" i="30"/>
  <c r="C3757" i="30"/>
  <c r="F3757" i="30"/>
  <c r="V3014" i="30"/>
  <c r="H3014" i="30"/>
  <c r="N3014" i="30"/>
  <c r="G3014" i="30"/>
  <c r="O3014" i="30"/>
  <c r="C3014" i="30"/>
  <c r="F3014" i="30"/>
  <c r="O3402" i="30"/>
  <c r="V3402" i="30"/>
  <c r="G3402" i="30"/>
  <c r="N3402" i="30"/>
  <c r="H3402" i="30"/>
  <c r="C3402" i="30"/>
  <c r="F3402" i="30"/>
  <c r="N3564" i="30"/>
  <c r="V3564" i="30"/>
  <c r="H3564" i="30"/>
  <c r="O3564" i="30"/>
  <c r="G3564" i="30"/>
  <c r="F3564" i="30"/>
  <c r="C3564" i="30"/>
  <c r="N3377" i="30"/>
  <c r="H3377" i="30"/>
  <c r="G3377" i="30"/>
  <c r="O3377" i="30"/>
  <c r="V3377" i="30"/>
  <c r="C3377" i="30"/>
  <c r="F3377" i="30"/>
  <c r="V3684" i="30"/>
  <c r="H3684" i="30"/>
  <c r="N3684" i="30"/>
  <c r="O3684" i="30"/>
  <c r="G3684" i="30"/>
  <c r="C3684" i="30"/>
  <c r="F3684" i="30"/>
  <c r="N3864" i="30"/>
  <c r="O3864" i="30"/>
  <c r="G3864" i="30"/>
  <c r="V3864" i="30"/>
  <c r="H3864" i="30"/>
  <c r="C3864" i="30"/>
  <c r="F3864" i="30"/>
  <c r="N3476" i="30"/>
  <c r="O3476" i="30"/>
  <c r="G3476" i="30"/>
  <c r="V3476" i="30"/>
  <c r="H3476" i="30"/>
  <c r="C3476" i="30"/>
  <c r="F3476" i="30"/>
  <c r="N2883" i="30"/>
  <c r="O2883" i="30"/>
  <c r="G2883" i="30"/>
  <c r="V2883" i="30"/>
  <c r="H2883" i="30"/>
  <c r="C2883" i="30"/>
  <c r="F2883" i="30"/>
  <c r="O2827" i="30"/>
  <c r="G2827" i="30"/>
  <c r="V2827" i="30"/>
  <c r="H2827" i="30"/>
  <c r="N2827" i="30"/>
  <c r="C2827" i="30"/>
  <c r="F2827" i="30"/>
  <c r="O3319" i="30"/>
  <c r="H3319" i="30"/>
  <c r="V3319" i="30"/>
  <c r="G3319" i="30"/>
  <c r="N3319" i="30"/>
  <c r="C3319" i="30"/>
  <c r="F3319" i="30"/>
  <c r="N3645" i="30"/>
  <c r="O3645" i="30"/>
  <c r="H3645" i="30"/>
  <c r="V3645" i="30"/>
  <c r="G3645" i="30"/>
  <c r="F3645" i="30"/>
  <c r="C3645" i="30"/>
  <c r="N3225" i="30"/>
  <c r="H3225" i="30"/>
  <c r="O3225" i="30"/>
  <c r="G3225" i="30"/>
  <c r="V3225" i="30"/>
  <c r="F3225" i="30"/>
  <c r="C3225" i="30"/>
  <c r="N3562" i="30"/>
  <c r="H3562" i="30"/>
  <c r="O3562" i="30"/>
  <c r="V3562" i="30"/>
  <c r="G3562" i="30"/>
  <c r="F3562" i="30"/>
  <c r="C3562" i="30"/>
  <c r="V3181" i="30"/>
  <c r="N3181" i="30"/>
  <c r="O3181" i="30"/>
  <c r="H3181" i="30"/>
  <c r="G3181" i="30"/>
  <c r="C3181" i="30"/>
  <c r="F3181" i="30"/>
  <c r="V3292" i="30"/>
  <c r="H3292" i="30"/>
  <c r="N3292" i="30"/>
  <c r="O3292" i="30"/>
  <c r="G3292" i="30"/>
  <c r="C3292" i="30"/>
  <c r="F3292" i="30"/>
  <c r="N3789" i="30"/>
  <c r="V3789" i="30"/>
  <c r="G3789" i="30"/>
  <c r="O3789" i="30"/>
  <c r="H3789" i="30"/>
  <c r="C3789" i="30"/>
  <c r="F3789" i="30"/>
  <c r="H3899" i="30"/>
  <c r="V3899" i="30"/>
  <c r="G3899" i="30"/>
  <c r="N3899" i="30"/>
  <c r="O3899" i="30"/>
  <c r="C3899" i="30"/>
  <c r="F3899" i="30"/>
  <c r="N3756" i="30"/>
  <c r="G3756" i="30"/>
  <c r="V3756" i="30"/>
  <c r="H3756" i="30"/>
  <c r="O3756" i="30"/>
  <c r="C3756" i="30"/>
  <c r="F3756" i="30"/>
  <c r="V3759" i="30"/>
  <c r="G3759" i="30"/>
  <c r="N3759" i="30"/>
  <c r="O3759" i="30"/>
  <c r="H3759" i="30"/>
  <c r="C3759" i="30"/>
  <c r="F3759" i="30"/>
  <c r="O3353" i="30"/>
  <c r="V3353" i="30"/>
  <c r="G3353" i="30"/>
  <c r="N3353" i="30"/>
  <c r="H3353" i="30"/>
  <c r="C3353" i="30"/>
  <c r="F3353" i="30"/>
  <c r="V3623" i="30"/>
  <c r="G3623" i="30"/>
  <c r="N3623" i="30"/>
  <c r="O3623" i="30"/>
  <c r="H3623" i="30"/>
  <c r="C3623" i="30"/>
  <c r="F3623" i="30"/>
  <c r="H3566" i="30"/>
  <c r="V3566" i="30"/>
  <c r="G3566" i="30"/>
  <c r="N3566" i="30"/>
  <c r="O3566" i="30"/>
  <c r="C3566" i="30"/>
  <c r="F3566" i="30"/>
  <c r="G3633" i="30"/>
  <c r="V3633" i="30"/>
  <c r="O3633" i="30"/>
  <c r="N3633" i="30"/>
  <c r="H3633" i="30"/>
  <c r="C3633" i="30"/>
  <c r="F3633" i="30"/>
  <c r="V3545" i="30"/>
  <c r="G3545" i="30"/>
  <c r="N3545" i="30"/>
  <c r="H3545" i="30"/>
  <c r="O3545" i="30"/>
  <c r="C3545" i="30"/>
  <c r="F3545" i="30"/>
  <c r="H3433" i="30"/>
  <c r="O3433" i="30"/>
  <c r="V3433" i="30"/>
  <c r="G3433" i="30"/>
  <c r="N3433" i="30"/>
  <c r="C3433" i="30"/>
  <c r="F3433" i="30"/>
  <c r="V2943" i="30"/>
  <c r="H2943" i="30"/>
  <c r="N2943" i="30"/>
  <c r="O2943" i="30"/>
  <c r="G2943" i="30"/>
  <c r="C2943" i="30"/>
  <c r="F2943" i="30"/>
  <c r="G2836" i="30"/>
  <c r="V2836" i="30"/>
  <c r="H2836" i="30"/>
  <c r="N2836" i="30"/>
  <c r="O2836" i="30"/>
  <c r="C2836" i="30"/>
  <c r="F2836" i="30"/>
  <c r="O3246" i="30"/>
  <c r="H3246" i="30"/>
  <c r="V3246" i="30"/>
  <c r="G3246" i="30"/>
  <c r="N3246" i="30"/>
  <c r="C3246" i="30"/>
  <c r="F3246" i="30"/>
  <c r="O2904" i="30"/>
  <c r="H2904" i="30"/>
  <c r="V2904" i="30"/>
  <c r="G2904" i="30"/>
  <c r="N2904" i="30"/>
  <c r="C2904" i="30"/>
  <c r="F2904" i="30"/>
  <c r="N3622" i="30"/>
  <c r="O3622" i="30"/>
  <c r="H3622" i="30"/>
  <c r="V3622" i="30"/>
  <c r="G3622" i="30"/>
  <c r="C3622" i="30"/>
  <c r="F3622" i="30"/>
  <c r="O3924" i="30"/>
  <c r="G3924" i="30"/>
  <c r="V3924" i="30"/>
  <c r="H3924" i="30"/>
  <c r="N3924" i="30"/>
  <c r="C3924" i="30"/>
  <c r="F3924" i="30"/>
  <c r="O3067" i="30"/>
  <c r="G3067" i="30"/>
  <c r="V3067" i="30"/>
  <c r="H3067" i="30"/>
  <c r="N3067" i="30"/>
  <c r="C3067" i="30"/>
  <c r="F3067" i="30"/>
  <c r="V3010" i="30"/>
  <c r="O3010" i="30"/>
  <c r="N3010" i="30"/>
  <c r="G3010" i="30"/>
  <c r="H3010" i="30"/>
  <c r="C3010" i="30"/>
  <c r="F3010" i="30"/>
  <c r="H2809" i="30"/>
  <c r="V2809" i="30"/>
  <c r="G2809" i="30"/>
  <c r="N2809" i="30"/>
  <c r="O2809" i="30"/>
  <c r="F2809" i="30"/>
  <c r="C2809" i="30"/>
  <c r="N2903" i="30"/>
  <c r="O2903" i="30"/>
  <c r="G2903" i="30"/>
  <c r="V2903" i="30"/>
  <c r="H2903" i="30"/>
  <c r="C2903" i="30"/>
  <c r="F2903" i="30"/>
  <c r="V3105" i="30"/>
  <c r="G3105" i="30"/>
  <c r="N3105" i="30"/>
  <c r="H3105" i="30"/>
  <c r="O3105" i="30"/>
  <c r="C3105" i="30"/>
  <c r="F3105" i="30"/>
  <c r="N3874" i="30"/>
  <c r="H3874" i="30"/>
  <c r="O3874" i="30"/>
  <c r="G3874" i="30"/>
  <c r="V3874" i="30"/>
  <c r="C3874" i="30"/>
  <c r="F3874" i="30"/>
  <c r="O3664" i="30"/>
  <c r="G3664" i="30"/>
  <c r="V3664" i="30"/>
  <c r="H3664" i="30"/>
  <c r="N3664" i="30"/>
  <c r="C3664" i="30"/>
  <c r="F3664" i="30"/>
  <c r="O3243" i="30"/>
  <c r="H3243" i="30"/>
  <c r="V3243" i="30"/>
  <c r="G3243" i="30"/>
  <c r="N3243" i="30"/>
  <c r="C3243" i="30"/>
  <c r="F3243" i="30"/>
  <c r="V3024" i="30"/>
  <c r="G3024" i="30"/>
  <c r="N3024" i="30"/>
  <c r="O3024" i="30"/>
  <c r="H3024" i="30"/>
  <c r="C3024" i="30"/>
  <c r="F3024" i="30"/>
  <c r="N3352" i="30"/>
  <c r="O3352" i="30"/>
  <c r="G3352" i="30"/>
  <c r="V3352" i="30"/>
  <c r="H3352" i="30"/>
  <c r="C3352" i="30"/>
  <c r="F3352" i="30"/>
  <c r="O2892" i="30"/>
  <c r="N2892" i="30"/>
  <c r="G2892" i="30"/>
  <c r="H2892" i="30"/>
  <c r="V2892" i="30"/>
  <c r="F2892" i="30"/>
  <c r="C2892" i="30"/>
  <c r="G3432" i="30"/>
  <c r="V3432" i="30"/>
  <c r="H3432" i="30"/>
  <c r="N3432" i="30"/>
  <c r="O3432" i="30"/>
  <c r="C3432" i="30"/>
  <c r="F3432" i="30"/>
  <c r="O3663" i="30"/>
  <c r="H3663" i="30"/>
  <c r="V3663" i="30"/>
  <c r="G3663" i="30"/>
  <c r="N3663" i="30"/>
  <c r="C3663" i="30"/>
  <c r="F3663" i="30"/>
  <c r="V2923" i="30"/>
  <c r="H2923" i="30"/>
  <c r="N2923" i="30"/>
  <c r="O2923" i="30"/>
  <c r="G2923" i="30"/>
  <c r="C2923" i="30"/>
  <c r="F2923" i="30"/>
  <c r="N3173" i="30"/>
  <c r="O3173" i="30"/>
  <c r="H3173" i="30"/>
  <c r="V3173" i="30"/>
  <c r="G3173" i="30"/>
  <c r="C3173" i="30"/>
  <c r="F3173" i="30"/>
  <c r="H3279" i="30"/>
  <c r="V3279" i="30"/>
  <c r="G3279" i="30"/>
  <c r="N3279" i="30"/>
  <c r="O3279" i="30"/>
  <c r="C3279" i="30"/>
  <c r="F3279" i="30"/>
  <c r="H3582" i="30"/>
  <c r="V3582" i="30"/>
  <c r="G3582" i="30"/>
  <c r="N3582" i="30"/>
  <c r="O3582" i="30"/>
  <c r="F3582" i="30"/>
  <c r="C3582" i="30"/>
  <c r="V3503" i="30"/>
  <c r="G3503" i="30"/>
  <c r="N3503" i="30"/>
  <c r="O3503" i="30"/>
  <c r="H3503" i="30"/>
  <c r="C3503" i="30"/>
  <c r="F3503" i="30"/>
  <c r="N3000" i="30"/>
  <c r="O3000" i="30"/>
  <c r="H3000" i="30"/>
  <c r="V3000" i="30"/>
  <c r="G3000" i="30"/>
  <c r="C3000" i="30"/>
  <c r="F3000" i="30"/>
  <c r="O3787" i="30"/>
  <c r="H3787" i="30"/>
  <c r="V3787" i="30"/>
  <c r="G3787" i="30"/>
  <c r="N3787" i="30"/>
  <c r="C3787" i="30"/>
  <c r="F3787" i="30"/>
  <c r="G3644" i="30"/>
  <c r="V3644" i="30"/>
  <c r="H3644" i="30"/>
  <c r="N3644" i="30"/>
  <c r="O3644" i="30"/>
  <c r="C3644" i="30"/>
  <c r="F3644" i="30"/>
  <c r="V3275" i="30"/>
  <c r="G3275" i="30"/>
  <c r="N3275" i="30"/>
  <c r="O3275" i="30"/>
  <c r="H3275" i="30"/>
  <c r="C3275" i="30"/>
  <c r="F3275" i="30"/>
  <c r="N3814" i="30"/>
  <c r="O3814" i="30"/>
  <c r="H3814" i="30"/>
  <c r="V3814" i="30"/>
  <c r="G3814" i="30"/>
  <c r="C3814" i="30"/>
  <c r="F3814" i="30"/>
  <c r="G3892" i="30"/>
  <c r="N3892" i="30"/>
  <c r="V3892" i="30"/>
  <c r="H3892" i="30"/>
  <c r="C3892" i="30"/>
  <c r="O3892" i="30"/>
  <c r="F3892" i="30"/>
  <c r="H4051" i="30"/>
  <c r="G4051" i="30"/>
  <c r="C4051" i="30"/>
  <c r="F4051" i="30"/>
  <c r="O4051" i="30"/>
  <c r="N4051" i="30"/>
  <c r="V4051" i="30"/>
  <c r="F4048" i="30"/>
  <c r="C4048" i="30"/>
  <c r="O4048" i="30"/>
  <c r="V4048" i="30"/>
  <c r="N4048" i="30"/>
  <c r="G4048" i="30"/>
  <c r="H4048" i="30"/>
  <c r="O4052" i="30"/>
  <c r="F4052" i="30"/>
  <c r="C4052" i="30"/>
  <c r="G4052" i="30"/>
  <c r="H4052" i="30"/>
  <c r="N4052" i="30"/>
  <c r="V4052" i="30"/>
  <c r="C4043" i="30"/>
  <c r="G4043" i="30"/>
  <c r="O4043" i="30"/>
  <c r="N4043" i="30"/>
  <c r="H4043" i="30"/>
  <c r="F4043" i="30"/>
  <c r="V4043" i="30"/>
  <c r="C4040" i="30"/>
  <c r="H4040" i="30"/>
  <c r="V4040" i="30"/>
  <c r="N4040" i="30"/>
  <c r="G4040" i="30"/>
  <c r="F4040" i="30"/>
  <c r="O4040" i="30"/>
  <c r="G3988" i="30"/>
  <c r="O3988" i="30"/>
  <c r="V3988" i="30"/>
  <c r="C3988" i="30"/>
  <c r="H3988" i="30"/>
  <c r="F3988" i="30"/>
  <c r="N3988" i="30"/>
  <c r="N3948" i="30"/>
  <c r="G3948" i="30"/>
  <c r="V3948" i="30"/>
  <c r="F3948" i="30"/>
  <c r="H3948" i="30"/>
  <c r="C3948" i="30"/>
  <c r="O3948" i="30"/>
  <c r="O3908" i="30"/>
  <c r="V3908" i="30"/>
  <c r="G3908" i="30"/>
  <c r="H3908" i="30"/>
  <c r="C3908" i="30"/>
  <c r="N3908" i="30"/>
  <c r="F3908" i="30"/>
  <c r="V3868" i="30"/>
  <c r="G3868" i="30"/>
  <c r="H3868" i="30"/>
  <c r="C3868" i="30"/>
  <c r="N3868" i="30"/>
  <c r="F3868" i="30"/>
  <c r="O3868" i="30"/>
  <c r="H3818" i="30"/>
  <c r="N3818" i="30"/>
  <c r="O3818" i="30"/>
  <c r="C3818" i="30"/>
  <c r="V3818" i="30"/>
  <c r="F3818" i="30"/>
  <c r="G3818" i="30"/>
  <c r="V3788" i="30"/>
  <c r="F3788" i="30"/>
  <c r="H3788" i="30"/>
  <c r="N3788" i="30"/>
  <c r="O3788" i="30"/>
  <c r="G3788" i="30"/>
  <c r="C3788" i="30"/>
  <c r="N3748" i="30"/>
  <c r="G3748" i="30"/>
  <c r="C3748" i="30"/>
  <c r="V3748" i="30"/>
  <c r="O3748" i="30"/>
  <c r="H3748" i="30"/>
  <c r="F3748" i="30"/>
  <c r="N3708" i="30"/>
  <c r="C3708" i="30"/>
  <c r="O3708" i="30"/>
  <c r="V3708" i="30"/>
  <c r="G3708" i="30"/>
  <c r="H3708" i="30"/>
  <c r="F3708" i="30"/>
  <c r="G3668" i="30"/>
  <c r="C3668" i="30"/>
  <c r="V3668" i="30"/>
  <c r="N3668" i="30"/>
  <c r="H3668" i="30"/>
  <c r="O3668" i="30"/>
  <c r="F3668" i="30"/>
  <c r="O3628" i="30"/>
  <c r="F3628" i="30"/>
  <c r="N3628" i="30"/>
  <c r="V3628" i="30"/>
  <c r="G3628" i="30"/>
  <c r="H3628" i="30"/>
  <c r="C3628" i="30"/>
  <c r="N3588" i="30"/>
  <c r="F3588" i="30"/>
  <c r="O3588" i="30"/>
  <c r="V3588" i="30"/>
  <c r="G3588" i="30"/>
  <c r="H3588" i="30"/>
  <c r="C3588" i="30"/>
  <c r="V3548" i="30"/>
  <c r="C3548" i="30"/>
  <c r="H3548" i="30"/>
  <c r="O3548" i="30"/>
  <c r="N3548" i="30"/>
  <c r="G3548" i="30"/>
  <c r="F3548" i="30"/>
  <c r="H3508" i="30"/>
  <c r="C3508" i="30"/>
  <c r="N3508" i="30"/>
  <c r="G3508" i="30"/>
  <c r="O3508" i="30"/>
  <c r="V3508" i="30"/>
  <c r="F3508" i="30"/>
  <c r="H3468" i="30"/>
  <c r="C3468" i="30"/>
  <c r="O3468" i="30"/>
  <c r="G3468" i="30"/>
  <c r="N3468" i="30"/>
  <c r="V3468" i="30"/>
  <c r="F3468" i="30"/>
  <c r="H3428" i="30"/>
  <c r="O3428" i="30"/>
  <c r="C3428" i="30"/>
  <c r="G3428" i="30"/>
  <c r="N3428" i="30"/>
  <c r="V3428" i="30"/>
  <c r="F3428" i="30"/>
  <c r="G3388" i="30"/>
  <c r="F3388" i="30"/>
  <c r="V3388" i="30"/>
  <c r="N3388" i="30"/>
  <c r="H3388" i="30"/>
  <c r="O3388" i="30"/>
  <c r="C3388" i="30"/>
  <c r="H3348" i="30"/>
  <c r="C3348" i="30"/>
  <c r="N3348" i="30"/>
  <c r="G3348" i="30"/>
  <c r="O3348" i="30"/>
  <c r="V3348" i="30"/>
  <c r="F3348" i="30"/>
  <c r="H3308" i="30"/>
  <c r="C3308" i="30"/>
  <c r="O3308" i="30"/>
  <c r="N3308" i="30"/>
  <c r="G3308" i="30"/>
  <c r="V3308" i="30"/>
  <c r="F3308" i="30"/>
  <c r="V3268" i="30"/>
  <c r="F3268" i="30"/>
  <c r="H3268" i="30"/>
  <c r="O3268" i="30"/>
  <c r="N3268" i="30"/>
  <c r="G3268" i="30"/>
  <c r="C3268" i="30"/>
  <c r="V3228" i="30"/>
  <c r="F3228" i="30"/>
  <c r="H3228" i="30"/>
  <c r="O3228" i="30"/>
  <c r="N3228" i="30"/>
  <c r="G3228" i="30"/>
  <c r="C3228" i="30"/>
  <c r="N3188" i="30"/>
  <c r="F3188" i="30"/>
  <c r="O3188" i="30"/>
  <c r="V3188" i="30"/>
  <c r="G3188" i="30"/>
  <c r="H3188" i="30"/>
  <c r="C3188" i="30"/>
  <c r="O3148" i="30"/>
  <c r="F3148" i="30"/>
  <c r="N3148" i="30"/>
  <c r="V3148" i="30"/>
  <c r="G3148" i="30"/>
  <c r="H3148" i="30"/>
  <c r="C3148" i="30"/>
  <c r="V3108" i="30"/>
  <c r="F3108" i="30"/>
  <c r="H3108" i="30"/>
  <c r="O3108" i="30"/>
  <c r="N3108" i="30"/>
  <c r="G3108" i="30"/>
  <c r="C3108" i="30"/>
  <c r="C3068" i="30"/>
  <c r="N3068" i="30"/>
  <c r="V3068" i="30"/>
  <c r="O3068" i="30"/>
  <c r="H3068" i="30"/>
  <c r="G3068" i="30"/>
  <c r="F3068" i="30"/>
  <c r="V3028" i="30"/>
  <c r="F3028" i="30"/>
  <c r="H3028" i="30"/>
  <c r="O3028" i="30"/>
  <c r="N3028" i="30"/>
  <c r="G3028" i="30"/>
  <c r="C3028" i="30"/>
  <c r="V2988" i="30"/>
  <c r="F2988" i="30"/>
  <c r="H2988" i="30"/>
  <c r="N2988" i="30"/>
  <c r="O2988" i="30"/>
  <c r="G2988" i="30"/>
  <c r="C2988" i="30"/>
  <c r="N2948" i="30"/>
  <c r="F2948" i="30"/>
  <c r="O2948" i="30"/>
  <c r="V2948" i="30"/>
  <c r="G2948" i="30"/>
  <c r="H2948" i="30"/>
  <c r="C2948" i="30"/>
  <c r="G2908" i="30"/>
  <c r="F2908" i="30"/>
  <c r="V2908" i="30"/>
  <c r="N2908" i="30"/>
  <c r="H2908" i="30"/>
  <c r="C2908" i="30"/>
  <c r="O2908" i="30"/>
  <c r="H2868" i="30"/>
  <c r="O2868" i="30"/>
  <c r="C2868" i="30"/>
  <c r="G2868" i="30"/>
  <c r="N2868" i="30"/>
  <c r="V2868" i="30"/>
  <c r="F2868" i="30"/>
  <c r="N2828" i="30"/>
  <c r="F2828" i="30"/>
  <c r="G2828" i="30"/>
  <c r="C2828" i="30"/>
  <c r="V2828" i="30"/>
  <c r="O2828" i="30"/>
  <c r="H2828" i="30"/>
  <c r="O4025" i="30"/>
  <c r="V4025" i="30"/>
  <c r="G4025" i="30"/>
  <c r="C4025" i="30"/>
  <c r="N4025" i="30"/>
  <c r="H4025" i="30"/>
  <c r="F4025" i="30"/>
  <c r="C3969" i="30"/>
  <c r="F3969" i="30"/>
  <c r="O3969" i="30"/>
  <c r="G3969" i="30"/>
  <c r="V3969" i="30"/>
  <c r="H3969" i="30"/>
  <c r="N3969" i="30"/>
  <c r="H4034" i="30"/>
  <c r="F4034" i="30"/>
  <c r="V4034" i="30"/>
  <c r="O4034" i="30"/>
  <c r="G4034" i="30"/>
  <c r="N4034" i="30"/>
  <c r="C4034" i="30"/>
  <c r="V4019" i="30"/>
  <c r="G4019" i="30"/>
  <c r="F4019" i="30"/>
  <c r="N4019" i="30"/>
  <c r="C4019" i="30"/>
  <c r="O4019" i="30"/>
  <c r="H4019" i="30"/>
  <c r="O4029" i="30"/>
  <c r="F4029" i="30"/>
  <c r="H4029" i="30"/>
  <c r="V4029" i="30"/>
  <c r="G4029" i="30"/>
  <c r="N4029" i="30"/>
  <c r="C4029" i="30"/>
  <c r="G4033" i="30"/>
  <c r="N4033" i="30"/>
  <c r="V4033" i="30"/>
  <c r="O4033" i="30"/>
  <c r="C4033" i="30"/>
  <c r="H4033" i="30"/>
  <c r="F4033" i="30"/>
  <c r="H4010" i="30"/>
  <c r="F4010" i="30"/>
  <c r="G4010" i="30"/>
  <c r="O4010" i="30"/>
  <c r="V4010" i="30"/>
  <c r="N4010" i="30"/>
  <c r="C4010" i="30"/>
  <c r="H3973" i="30"/>
  <c r="V3973" i="30"/>
  <c r="G3973" i="30"/>
  <c r="N3973" i="30"/>
  <c r="C3973" i="30"/>
  <c r="O3973" i="30"/>
  <c r="F3973" i="30"/>
  <c r="O4020" i="30"/>
  <c r="F4020" i="30"/>
  <c r="G4020" i="30"/>
  <c r="V4020" i="30"/>
  <c r="H4020" i="30"/>
  <c r="N4020" i="30"/>
  <c r="C4020" i="30"/>
  <c r="V4027" i="30"/>
  <c r="G4027" i="30"/>
  <c r="C4027" i="30"/>
  <c r="N4027" i="30"/>
  <c r="F4027" i="30"/>
  <c r="O4027" i="30"/>
  <c r="H4027" i="30"/>
  <c r="V4031" i="30"/>
  <c r="G4031" i="30"/>
  <c r="N4031" i="30"/>
  <c r="C4031" i="30"/>
  <c r="O4031" i="30"/>
  <c r="F4031" i="30"/>
  <c r="H4031" i="30"/>
  <c r="H4026" i="30"/>
  <c r="C4026" i="30"/>
  <c r="O4026" i="30"/>
  <c r="V4026" i="30"/>
  <c r="G4026" i="30"/>
  <c r="N4026" i="30"/>
  <c r="F4026" i="30"/>
  <c r="N4035" i="30"/>
  <c r="F4035" i="30"/>
  <c r="O4035" i="30"/>
  <c r="C4035" i="30"/>
  <c r="H4035" i="30"/>
  <c r="V4035" i="30"/>
  <c r="G4035" i="30"/>
  <c r="V3987" i="30"/>
  <c r="G3987" i="30"/>
  <c r="N3987" i="30"/>
  <c r="C3987" i="30"/>
  <c r="O3987" i="30"/>
  <c r="F3987" i="30"/>
  <c r="H3987" i="30"/>
  <c r="N3972" i="30"/>
  <c r="C3972" i="30"/>
  <c r="O3972" i="30"/>
  <c r="F3972" i="30"/>
  <c r="G3972" i="30"/>
  <c r="V3972" i="30"/>
  <c r="H3972" i="30"/>
  <c r="V3961" i="30"/>
  <c r="G3961" i="30"/>
  <c r="N3961" i="30"/>
  <c r="C3961" i="30"/>
  <c r="H3961" i="30"/>
  <c r="F3961" i="30"/>
  <c r="O3961" i="30"/>
  <c r="H4001" i="30"/>
  <c r="F4001" i="30"/>
  <c r="G4001" i="30"/>
  <c r="V4001" i="30"/>
  <c r="O4001" i="30"/>
  <c r="N4001" i="30"/>
  <c r="C4001" i="30"/>
  <c r="V3979" i="30"/>
  <c r="G3979" i="30"/>
  <c r="N3979" i="30"/>
  <c r="F3979" i="30"/>
  <c r="O3979" i="30"/>
  <c r="C3979" i="30"/>
  <c r="H3979" i="30"/>
  <c r="V3876" i="30"/>
  <c r="G3876" i="30"/>
  <c r="O3876" i="30"/>
  <c r="H3876" i="30"/>
  <c r="F3876" i="30"/>
  <c r="N3876" i="30"/>
  <c r="C3876" i="30"/>
  <c r="V3809" i="30"/>
  <c r="O3809" i="30"/>
  <c r="N3809" i="30"/>
  <c r="H3809" i="30"/>
  <c r="G3809" i="30"/>
  <c r="C3809" i="30"/>
  <c r="F3809" i="30"/>
  <c r="F3685" i="30"/>
  <c r="H3685" i="30"/>
  <c r="V3685" i="30"/>
  <c r="C3685" i="30"/>
  <c r="O3685" i="30"/>
  <c r="G3685" i="30"/>
  <c r="N3685" i="30"/>
  <c r="C3905" i="30"/>
  <c r="F3905" i="30"/>
  <c r="G3905" i="30"/>
  <c r="H3905" i="30"/>
  <c r="V3905" i="30"/>
  <c r="O3905" i="30"/>
  <c r="N3905" i="30"/>
  <c r="H3634" i="30"/>
  <c r="O3634" i="30"/>
  <c r="V3634" i="30"/>
  <c r="G3634" i="30"/>
  <c r="N3634" i="30"/>
  <c r="C3634" i="30"/>
  <c r="F3634" i="30"/>
  <c r="G3280" i="30"/>
  <c r="V3280" i="30"/>
  <c r="H3280" i="30"/>
  <c r="N3280" i="30"/>
  <c r="O3280" i="30"/>
  <c r="C3280" i="30"/>
  <c r="F3280" i="30"/>
  <c r="V3371" i="30"/>
  <c r="G3371" i="30"/>
  <c r="N3371" i="30"/>
  <c r="O3371" i="30"/>
  <c r="H3371" i="30"/>
  <c r="C3371" i="30"/>
  <c r="F3371" i="30"/>
  <c r="O3535" i="30"/>
  <c r="H3535" i="30"/>
  <c r="V3535" i="30"/>
  <c r="G3535" i="30"/>
  <c r="N3535" i="30"/>
  <c r="C3535" i="30"/>
  <c r="F3535" i="30"/>
  <c r="O3679" i="30"/>
  <c r="H3679" i="30"/>
  <c r="V3679" i="30"/>
  <c r="G3679" i="30"/>
  <c r="N3679" i="30"/>
  <c r="C3679" i="30"/>
  <c r="F3679" i="30"/>
  <c r="V3506" i="30"/>
  <c r="G3506" i="30"/>
  <c r="N3506" i="30"/>
  <c r="H3506" i="30"/>
  <c r="O3506" i="30"/>
  <c r="C3506" i="30"/>
  <c r="F3506" i="30"/>
  <c r="G2975" i="30"/>
  <c r="V2975" i="30"/>
  <c r="H2975" i="30"/>
  <c r="N2975" i="30"/>
  <c r="O2975" i="30"/>
  <c r="C2975" i="30"/>
  <c r="F2975" i="30"/>
  <c r="H3610" i="30"/>
  <c r="O3610" i="30"/>
  <c r="V3610" i="30"/>
  <c r="G3610" i="30"/>
  <c r="N3610" i="30"/>
  <c r="C3610" i="30"/>
  <c r="F3610" i="30"/>
  <c r="G3856" i="30"/>
  <c r="V3856" i="30"/>
  <c r="H3856" i="30"/>
  <c r="N3856" i="30"/>
  <c r="O3856" i="30"/>
  <c r="C3856" i="30"/>
  <c r="F3856" i="30"/>
  <c r="V3815" i="30"/>
  <c r="G3815" i="30"/>
  <c r="N3815" i="30"/>
  <c r="O3815" i="30"/>
  <c r="H3815" i="30"/>
  <c r="C3815" i="30"/>
  <c r="F3815" i="30"/>
  <c r="O3251" i="30"/>
  <c r="G3251" i="30"/>
  <c r="V3251" i="30"/>
  <c r="H3251" i="30"/>
  <c r="N3251" i="30"/>
  <c r="C3251" i="30"/>
  <c r="F3251" i="30"/>
  <c r="V3019" i="30"/>
  <c r="H3019" i="30"/>
  <c r="N3019" i="30"/>
  <c r="O3019" i="30"/>
  <c r="G3019" i="30"/>
  <c r="C3019" i="30"/>
  <c r="F3019" i="30"/>
  <c r="O3209" i="30"/>
  <c r="V3209" i="30"/>
  <c r="G3209" i="30"/>
  <c r="N3209" i="30"/>
  <c r="H3209" i="30"/>
  <c r="C3209" i="30"/>
  <c r="F3209" i="30"/>
  <c r="N3012" i="30"/>
  <c r="O3012" i="30"/>
  <c r="G3012" i="30"/>
  <c r="V3012" i="30"/>
  <c r="H3012" i="30"/>
  <c r="C3012" i="30"/>
  <c r="F3012" i="30"/>
  <c r="O3942" i="30"/>
  <c r="H3942" i="30"/>
  <c r="V3942" i="30"/>
  <c r="G3942" i="30"/>
  <c r="N3942" i="30"/>
  <c r="F3942" i="30"/>
  <c r="C3942" i="30"/>
  <c r="G3102" i="30"/>
  <c r="O3102" i="30"/>
  <c r="V3102" i="30"/>
  <c r="H3102" i="30"/>
  <c r="N3102" i="30"/>
  <c r="C3102" i="30"/>
  <c r="F3102" i="30"/>
  <c r="O3016" i="30"/>
  <c r="H3016" i="30"/>
  <c r="V3016" i="30"/>
  <c r="G3016" i="30"/>
  <c r="N3016" i="30"/>
  <c r="C3016" i="30"/>
  <c r="F3016" i="30"/>
  <c r="G2977" i="30"/>
  <c r="V2977" i="30"/>
  <c r="O2977" i="30"/>
  <c r="N2977" i="30"/>
  <c r="H2977" i="30"/>
  <c r="C2977" i="30"/>
  <c r="F2977" i="30"/>
  <c r="V3529" i="30"/>
  <c r="G3529" i="30"/>
  <c r="N3529" i="30"/>
  <c r="H3529" i="30"/>
  <c r="O3529" i="30"/>
  <c r="C3529" i="30"/>
  <c r="F3529" i="30"/>
  <c r="G3504" i="30"/>
  <c r="V3504" i="30"/>
  <c r="H3504" i="30"/>
  <c r="N3504" i="30"/>
  <c r="O3504" i="30"/>
  <c r="C3504" i="30"/>
  <c r="F3504" i="30"/>
  <c r="V3365" i="30"/>
  <c r="G3365" i="30"/>
  <c r="N3365" i="30"/>
  <c r="O3365" i="30"/>
  <c r="H3365" i="30"/>
  <c r="C3365" i="30"/>
  <c r="F3365" i="30"/>
  <c r="N3866" i="30"/>
  <c r="H3866" i="30"/>
  <c r="O3866" i="30"/>
  <c r="V3866" i="30"/>
  <c r="G3866" i="30"/>
  <c r="C3866" i="30"/>
  <c r="F3866" i="30"/>
  <c r="O3025" i="30"/>
  <c r="V3025" i="30"/>
  <c r="G3025" i="30"/>
  <c r="N3025" i="30"/>
  <c r="H3025" i="30"/>
  <c r="C3025" i="30"/>
  <c r="F3025" i="30"/>
  <c r="V3382" i="30"/>
  <c r="G3382" i="30"/>
  <c r="N3382" i="30"/>
  <c r="O3382" i="30"/>
  <c r="H3382" i="30"/>
  <c r="C3382" i="30"/>
  <c r="F3382" i="30"/>
  <c r="V2902" i="30"/>
  <c r="H2902" i="30"/>
  <c r="N2902" i="30"/>
  <c r="G2902" i="30"/>
  <c r="O2902" i="30"/>
  <c r="C2902" i="30"/>
  <c r="F2902" i="30"/>
  <c r="V3721" i="30"/>
  <c r="G3721" i="30"/>
  <c r="N3721" i="30"/>
  <c r="H3721" i="30"/>
  <c r="O3721" i="30"/>
  <c r="C3721" i="30"/>
  <c r="F3721" i="30"/>
  <c r="N2856" i="30"/>
  <c r="O2856" i="30"/>
  <c r="H2856" i="30"/>
  <c r="V2856" i="30"/>
  <c r="G2856" i="30"/>
  <c r="C2856" i="30"/>
  <c r="F2856" i="30"/>
  <c r="V2807" i="30"/>
  <c r="H2807" i="30"/>
  <c r="N2807" i="30"/>
  <c r="O2807" i="30"/>
  <c r="G2807" i="30"/>
  <c r="C2807" i="30"/>
  <c r="F2807" i="30"/>
  <c r="H3435" i="30"/>
  <c r="V3435" i="30"/>
  <c r="G3435" i="30"/>
  <c r="N3435" i="30"/>
  <c r="O3435" i="30"/>
  <c r="C3435" i="30"/>
  <c r="F3435" i="30"/>
  <c r="N2853" i="30"/>
  <c r="O2853" i="30"/>
  <c r="H2853" i="30"/>
  <c r="V2853" i="30"/>
  <c r="G2853" i="30"/>
  <c r="C2853" i="30"/>
  <c r="F2853" i="30"/>
  <c r="V3049" i="30"/>
  <c r="G3049" i="30"/>
  <c r="N3049" i="30"/>
  <c r="H3049" i="30"/>
  <c r="O3049" i="30"/>
  <c r="C3049" i="30"/>
  <c r="F3049" i="30"/>
  <c r="O2841" i="30"/>
  <c r="H2841" i="30"/>
  <c r="V2841" i="30"/>
  <c r="G2841" i="30"/>
  <c r="N2841" i="30"/>
  <c r="F2841" i="30"/>
  <c r="C2841" i="30"/>
  <c r="N3660" i="30"/>
  <c r="G3660" i="30"/>
  <c r="V3660" i="30"/>
  <c r="H3660" i="30"/>
  <c r="O3660" i="30"/>
  <c r="C3660" i="30"/>
  <c r="F3660" i="30"/>
  <c r="O3805" i="30"/>
  <c r="H3805" i="30"/>
  <c r="V3805" i="30"/>
  <c r="G3805" i="30"/>
  <c r="N3805" i="30"/>
  <c r="C3805" i="30"/>
  <c r="F3805" i="30"/>
  <c r="N2906" i="30"/>
  <c r="O2906" i="30"/>
  <c r="G2906" i="30"/>
  <c r="V2906" i="30"/>
  <c r="H2906" i="30"/>
  <c r="C2906" i="30"/>
  <c r="F2906" i="30"/>
  <c r="G2926" i="30"/>
  <c r="H2926" i="30"/>
  <c r="V2926" i="30"/>
  <c r="O2926" i="30"/>
  <c r="N2926" i="30"/>
  <c r="C2926" i="30"/>
  <c r="F2926" i="30"/>
  <c r="V3754" i="30"/>
  <c r="G3754" i="30"/>
  <c r="N3754" i="30"/>
  <c r="H3754" i="30"/>
  <c r="O3754" i="30"/>
  <c r="C3754" i="30"/>
  <c r="F3754" i="30"/>
  <c r="V3686" i="30"/>
  <c r="G3686" i="30"/>
  <c r="N3686" i="30"/>
  <c r="O3686" i="30"/>
  <c r="H3686" i="30"/>
  <c r="C3686" i="30"/>
  <c r="F3686" i="30"/>
  <c r="H3104" i="30"/>
  <c r="V3104" i="30"/>
  <c r="G3104" i="30"/>
  <c r="N3104" i="30"/>
  <c r="O3104" i="30"/>
  <c r="C3104" i="30"/>
  <c r="F3104" i="30"/>
  <c r="O3144" i="30"/>
  <c r="H3144" i="30"/>
  <c r="V3144" i="30"/>
  <c r="G3144" i="30"/>
  <c r="N3144" i="30"/>
  <c r="F3144" i="30"/>
  <c r="C3144" i="30"/>
  <c r="N3900" i="30"/>
  <c r="O3900" i="30"/>
  <c r="G3900" i="30"/>
  <c r="H3900" i="30"/>
  <c r="V3900" i="30"/>
  <c r="C3900" i="30"/>
  <c r="F3900" i="30"/>
  <c r="V3527" i="30"/>
  <c r="G3527" i="30"/>
  <c r="N3527" i="30"/>
  <c r="O3527" i="30"/>
  <c r="H3527" i="30"/>
  <c r="C3527" i="30"/>
  <c r="F3527" i="30"/>
  <c r="O3273" i="30"/>
  <c r="V3273" i="30"/>
  <c r="G3273" i="30"/>
  <c r="N3273" i="30"/>
  <c r="H3273" i="30"/>
  <c r="C3273" i="30"/>
  <c r="F3273" i="30"/>
  <c r="H3821" i="30"/>
  <c r="G3821" i="30"/>
  <c r="V3821" i="30"/>
  <c r="N3821" i="30"/>
  <c r="O3821" i="30"/>
  <c r="C3821" i="30"/>
  <c r="F3821" i="30"/>
  <c r="G3944" i="30"/>
  <c r="V3944" i="30"/>
  <c r="H3944" i="30"/>
  <c r="N3944" i="30"/>
  <c r="O3944" i="30"/>
  <c r="C3944" i="30"/>
  <c r="F3944" i="30"/>
  <c r="N3322" i="30"/>
  <c r="H3322" i="30"/>
  <c r="O3322" i="30"/>
  <c r="V3322" i="30"/>
  <c r="G3322" i="30"/>
  <c r="C3322" i="30"/>
  <c r="F3322" i="30"/>
  <c r="V3559" i="30"/>
  <c r="G3559" i="30"/>
  <c r="N3559" i="30"/>
  <c r="O3559" i="30"/>
  <c r="H3559" i="30"/>
  <c r="C3559" i="30"/>
  <c r="F3559" i="30"/>
  <c r="N3890" i="30"/>
  <c r="H3890" i="30"/>
  <c r="G3890" i="30"/>
  <c r="O3890" i="30"/>
  <c r="V3890" i="30"/>
  <c r="C3890" i="30"/>
  <c r="F3890" i="30"/>
  <c r="N3606" i="30"/>
  <c r="O3606" i="30"/>
  <c r="H3606" i="30"/>
  <c r="V3606" i="30"/>
  <c r="G3606" i="30"/>
  <c r="C3606" i="30"/>
  <c r="F3606" i="30"/>
  <c r="O3783" i="30"/>
  <c r="H3783" i="30"/>
  <c r="V3783" i="30"/>
  <c r="G3783" i="30"/>
  <c r="N3783" i="30"/>
  <c r="C3783" i="30"/>
  <c r="F3783" i="30"/>
  <c r="N2889" i="30"/>
  <c r="O2889" i="30"/>
  <c r="H2889" i="30"/>
  <c r="V2889" i="30"/>
  <c r="G2889" i="30"/>
  <c r="C2889" i="30"/>
  <c r="F2889" i="30"/>
  <c r="O3492" i="30"/>
  <c r="G3492" i="30"/>
  <c r="V3492" i="30"/>
  <c r="N3492" i="30"/>
  <c r="H3492" i="30"/>
  <c r="C3492" i="30"/>
  <c r="F3492" i="30"/>
  <c r="N3495" i="30"/>
  <c r="O3495" i="30"/>
  <c r="H3495" i="30"/>
  <c r="V3495" i="30"/>
  <c r="G3495" i="30"/>
  <c r="C3495" i="30"/>
  <c r="F3495" i="30"/>
  <c r="O2961" i="30"/>
  <c r="V2961" i="30"/>
  <c r="G2961" i="30"/>
  <c r="N2961" i="30"/>
  <c r="H2961" i="30"/>
  <c r="C2961" i="30"/>
  <c r="F2961" i="30"/>
  <c r="V3073" i="30"/>
  <c r="G3073" i="30"/>
  <c r="N3073" i="30"/>
  <c r="H3073" i="30"/>
  <c r="O3073" i="30"/>
  <c r="C3073" i="30"/>
  <c r="F3073" i="30"/>
  <c r="H3237" i="30"/>
  <c r="V3237" i="30"/>
  <c r="G3237" i="30"/>
  <c r="N3237" i="30"/>
  <c r="O3237" i="30"/>
  <c r="C3237" i="30"/>
  <c r="F3237" i="30"/>
  <c r="H3675" i="30"/>
  <c r="V3675" i="30"/>
  <c r="G3675" i="30"/>
  <c r="N3675" i="30"/>
  <c r="O3675" i="30"/>
  <c r="F3675" i="30"/>
  <c r="C3675" i="30"/>
  <c r="N2894" i="30"/>
  <c r="G2894" i="30"/>
  <c r="H2894" i="30"/>
  <c r="O2894" i="30"/>
  <c r="V2894" i="30"/>
  <c r="C2894" i="30"/>
  <c r="F2894" i="30"/>
  <c r="V2879" i="30"/>
  <c r="H2879" i="30"/>
  <c r="N2879" i="30"/>
  <c r="O2879" i="30"/>
  <c r="G2879" i="30"/>
  <c r="C2879" i="30"/>
  <c r="F2879" i="30"/>
  <c r="G3720" i="30"/>
  <c r="V3720" i="30"/>
  <c r="H3720" i="30"/>
  <c r="N3720" i="30"/>
  <c r="O3720" i="30"/>
  <c r="C3720" i="30"/>
  <c r="F3720" i="30"/>
  <c r="N3583" i="30"/>
  <c r="O3583" i="30"/>
  <c r="H3583" i="30"/>
  <c r="V3583" i="30"/>
  <c r="G3583" i="30"/>
  <c r="C3583" i="30"/>
  <c r="F3583" i="30"/>
  <c r="V3954" i="30"/>
  <c r="O3954" i="30"/>
  <c r="N3954" i="30"/>
  <c r="H3954" i="30"/>
  <c r="G3954" i="30"/>
  <c r="C3954" i="30"/>
  <c r="F3954" i="30"/>
  <c r="V3097" i="30"/>
  <c r="G3097" i="30"/>
  <c r="N3097" i="30"/>
  <c r="H3097" i="30"/>
  <c r="O3097" i="30"/>
  <c r="C3097" i="30"/>
  <c r="F3097" i="30"/>
  <c r="N3401" i="30"/>
  <c r="H3401" i="30"/>
  <c r="O3401" i="30"/>
  <c r="G3401" i="30"/>
  <c r="V3401" i="30"/>
  <c r="C3401" i="30"/>
  <c r="F3401" i="30"/>
  <c r="V2990" i="30"/>
  <c r="H2990" i="30"/>
  <c r="N2990" i="30"/>
  <c r="G2990" i="30"/>
  <c r="O2990" i="30"/>
  <c r="C2990" i="30"/>
  <c r="F2990" i="30"/>
  <c r="V3415" i="30"/>
  <c r="G3415" i="30"/>
  <c r="N3415" i="30"/>
  <c r="O3415" i="30"/>
  <c r="H3415" i="30"/>
  <c r="C3415" i="30"/>
  <c r="F3415" i="30"/>
  <c r="O2997" i="30"/>
  <c r="H2997" i="30"/>
  <c r="V2997" i="30"/>
  <c r="G2997" i="30"/>
  <c r="N2997" i="30"/>
  <c r="C2997" i="30"/>
  <c r="F2997" i="30"/>
  <c r="O3015" i="30"/>
  <c r="G3015" i="30"/>
  <c r="V3015" i="30"/>
  <c r="H3015" i="30"/>
  <c r="N3015" i="30"/>
  <c r="F3015" i="30"/>
  <c r="C3015" i="30"/>
  <c r="O2979" i="30"/>
  <c r="G2979" i="30"/>
  <c r="V2979" i="30"/>
  <c r="H2979" i="30"/>
  <c r="N2979" i="30"/>
  <c r="C2979" i="30"/>
  <c r="F2979" i="30"/>
  <c r="N3427" i="30"/>
  <c r="O3427" i="30"/>
  <c r="H3427" i="30"/>
  <c r="V3427" i="30"/>
  <c r="G3427" i="30"/>
  <c r="C3427" i="30"/>
  <c r="F3427" i="30"/>
  <c r="O3039" i="30"/>
  <c r="G3039" i="30"/>
  <c r="V3039" i="30"/>
  <c r="H3039" i="30"/>
  <c r="N3039" i="30"/>
  <c r="C3039" i="30"/>
  <c r="F3039" i="30"/>
  <c r="O2835" i="30"/>
  <c r="G2835" i="30"/>
  <c r="V2835" i="30"/>
  <c r="H2835" i="30"/>
  <c r="N2835" i="30"/>
  <c r="F2835" i="30"/>
  <c r="C2835" i="30"/>
  <c r="H3863" i="30"/>
  <c r="V3863" i="30"/>
  <c r="G3863" i="30"/>
  <c r="N3863" i="30"/>
  <c r="O3863" i="30"/>
  <c r="C3863" i="30"/>
  <c r="F3863" i="30"/>
  <c r="V3552" i="30"/>
  <c r="H3552" i="30"/>
  <c r="N3552" i="30"/>
  <c r="O3552" i="30"/>
  <c r="G3552" i="30"/>
  <c r="C3552" i="30"/>
  <c r="F3552" i="30"/>
  <c r="N3385" i="30"/>
  <c r="H3385" i="30"/>
  <c r="O3385" i="30"/>
  <c r="G3385" i="30"/>
  <c r="V3385" i="30"/>
  <c r="C3385" i="30"/>
  <c r="F3385" i="30"/>
  <c r="N3656" i="30"/>
  <c r="O3656" i="30"/>
  <c r="G3656" i="30"/>
  <c r="V3656" i="30"/>
  <c r="H3656" i="30"/>
  <c r="C3656" i="30"/>
  <c r="F3656" i="30"/>
  <c r="G2861" i="30"/>
  <c r="V2861" i="30"/>
  <c r="N2861" i="30"/>
  <c r="H2861" i="30"/>
  <c r="O2861" i="30"/>
  <c r="F2861" i="30"/>
  <c r="C2861" i="30"/>
  <c r="G3194" i="30"/>
  <c r="H3194" i="30"/>
  <c r="V3194" i="30"/>
  <c r="O3194" i="30"/>
  <c r="N3194" i="30"/>
  <c r="C3194" i="30"/>
  <c r="F3194" i="30"/>
  <c r="G3265" i="30"/>
  <c r="V3265" i="30"/>
  <c r="O3265" i="30"/>
  <c r="N3265" i="30"/>
  <c r="H3265" i="30"/>
  <c r="C3265" i="30"/>
  <c r="F3265" i="30"/>
  <c r="N3617" i="30"/>
  <c r="H3617" i="30"/>
  <c r="G3617" i="30"/>
  <c r="V3617" i="30"/>
  <c r="O3617" i="30"/>
  <c r="C3617" i="30"/>
  <c r="F3617" i="30"/>
  <c r="N2815" i="30"/>
  <c r="O2815" i="30"/>
  <c r="G2815" i="30"/>
  <c r="H2815" i="30"/>
  <c r="V2815" i="30"/>
  <c r="C2815" i="30"/>
  <c r="F2815" i="30"/>
  <c r="O3470" i="30"/>
  <c r="H3470" i="30"/>
  <c r="V3470" i="30"/>
  <c r="G3470" i="30"/>
  <c r="N3470" i="30"/>
  <c r="C3470" i="30"/>
  <c r="F3470" i="30"/>
  <c r="N3315" i="30"/>
  <c r="O3315" i="30"/>
  <c r="G3315" i="30"/>
  <c r="H3315" i="30"/>
  <c r="V3315" i="30"/>
  <c r="C3315" i="30"/>
  <c r="F3315" i="30"/>
  <c r="O3023" i="30"/>
  <c r="G3023" i="30"/>
  <c r="V3023" i="30"/>
  <c r="H3023" i="30"/>
  <c r="N3023" i="30"/>
  <c r="C3023" i="30"/>
  <c r="F3023" i="30"/>
  <c r="O3052" i="30"/>
  <c r="G3052" i="30"/>
  <c r="N3052" i="30"/>
  <c r="V3052" i="30"/>
  <c r="H3052" i="30"/>
  <c r="C3052" i="30"/>
  <c r="F3052" i="30"/>
  <c r="N3310" i="30"/>
  <c r="O3310" i="30"/>
  <c r="H3310" i="30"/>
  <c r="V3310" i="30"/>
  <c r="G3310" i="30"/>
  <c r="C3310" i="30"/>
  <c r="F3310" i="30"/>
  <c r="O3556" i="30"/>
  <c r="G3556" i="30"/>
  <c r="V3556" i="30"/>
  <c r="H3556" i="30"/>
  <c r="N3556" i="30"/>
  <c r="C3556" i="30"/>
  <c r="F3556" i="30"/>
  <c r="N2910" i="30"/>
  <c r="G2910" i="30"/>
  <c r="H2910" i="30"/>
  <c r="O2910" i="30"/>
  <c r="V2910" i="30"/>
  <c r="C2910" i="30"/>
  <c r="F2910" i="30"/>
  <c r="N3464" i="30"/>
  <c r="O3464" i="30"/>
  <c r="G3464" i="30"/>
  <c r="V3464" i="30"/>
  <c r="H3464" i="30"/>
  <c r="F3464" i="30"/>
  <c r="C3464" i="30"/>
  <c r="H3774" i="30"/>
  <c r="V3774" i="30"/>
  <c r="G3774" i="30"/>
  <c r="N3774" i="30"/>
  <c r="O3774" i="30"/>
  <c r="C3774" i="30"/>
  <c r="F3774" i="30"/>
  <c r="V3930" i="30"/>
  <c r="G3930" i="30"/>
  <c r="N3930" i="30"/>
  <c r="H3930" i="30"/>
  <c r="O3930" i="30"/>
  <c r="C3930" i="30"/>
  <c r="F3930" i="30"/>
  <c r="N3731" i="30"/>
  <c r="O3731" i="30"/>
  <c r="H3731" i="30"/>
  <c r="V3731" i="30"/>
  <c r="G3731" i="30"/>
  <c r="C3731" i="30"/>
  <c r="F3731" i="30"/>
  <c r="H3571" i="30"/>
  <c r="V3571" i="30"/>
  <c r="G3571" i="30"/>
  <c r="N3571" i="30"/>
  <c r="O3571" i="30"/>
  <c r="C3571" i="30"/>
  <c r="F3571" i="30"/>
  <c r="H3335" i="30"/>
  <c r="V3335" i="30"/>
  <c r="G3335" i="30"/>
  <c r="N3335" i="30"/>
  <c r="O3335" i="30"/>
  <c r="C3335" i="30"/>
  <c r="F3335" i="30"/>
  <c r="N3736" i="30"/>
  <c r="O3736" i="30"/>
  <c r="G3736" i="30"/>
  <c r="H3736" i="30"/>
  <c r="V3736" i="30"/>
  <c r="C3736" i="30"/>
  <c r="F3736" i="30"/>
  <c r="H3082" i="30"/>
  <c r="V3082" i="30"/>
  <c r="O3082" i="30"/>
  <c r="N3082" i="30"/>
  <c r="G3082" i="30"/>
  <c r="C3082" i="30"/>
  <c r="F3082" i="30"/>
  <c r="G3649" i="30"/>
  <c r="V3649" i="30"/>
  <c r="O3649" i="30"/>
  <c r="N3649" i="30"/>
  <c r="H3649" i="30"/>
  <c r="C3649" i="30"/>
  <c r="F3649" i="30"/>
  <c r="H3643" i="30"/>
  <c r="V3643" i="30"/>
  <c r="G3643" i="30"/>
  <c r="N3643" i="30"/>
  <c r="O3643" i="30"/>
  <c r="C3643" i="30"/>
  <c r="F3643" i="30"/>
  <c r="O3507" i="30"/>
  <c r="H3507" i="30"/>
  <c r="V3507" i="30"/>
  <c r="G3507" i="30"/>
  <c r="N3507" i="30"/>
  <c r="C3507" i="30"/>
  <c r="F3507" i="30"/>
  <c r="V3112" i="30"/>
  <c r="G3112" i="30"/>
  <c r="N3112" i="30"/>
  <c r="O3112" i="30"/>
  <c r="H3112" i="30"/>
  <c r="C3112" i="30"/>
  <c r="F3112" i="30"/>
  <c r="V2996" i="30"/>
  <c r="H2996" i="30"/>
  <c r="N2996" i="30"/>
  <c r="O2996" i="30"/>
  <c r="G2996" i="30"/>
  <c r="C2996" i="30"/>
  <c r="F2996" i="30"/>
  <c r="O3287" i="30"/>
  <c r="H3287" i="30"/>
  <c r="V3287" i="30"/>
  <c r="G3287" i="30"/>
  <c r="N3287" i="30"/>
  <c r="C3287" i="30"/>
  <c r="F3287" i="30"/>
  <c r="V3227" i="30"/>
  <c r="H3227" i="30"/>
  <c r="N3227" i="30"/>
  <c r="O3227" i="30"/>
  <c r="G3227" i="30"/>
  <c r="C3227" i="30"/>
  <c r="F3227" i="30"/>
  <c r="N3417" i="30"/>
  <c r="H3417" i="30"/>
  <c r="O3417" i="30"/>
  <c r="G3417" i="30"/>
  <c r="V3417" i="30"/>
  <c r="C3417" i="30"/>
  <c r="F3417" i="30"/>
  <c r="V3796" i="30"/>
  <c r="H3796" i="30"/>
  <c r="N3796" i="30"/>
  <c r="O3796" i="30"/>
  <c r="G3796" i="30"/>
  <c r="C3796" i="30"/>
  <c r="F3796" i="30"/>
  <c r="O3850" i="30"/>
  <c r="V3850" i="30"/>
  <c r="G3850" i="30"/>
  <c r="N3850" i="30"/>
  <c r="H3850" i="30"/>
  <c r="C3850" i="30"/>
  <c r="F3850" i="30"/>
  <c r="N3723" i="30"/>
  <c r="O3723" i="30"/>
  <c r="H3723" i="30"/>
  <c r="V3723" i="30"/>
  <c r="G3723" i="30"/>
  <c r="C3723" i="30"/>
  <c r="F3723" i="30"/>
  <c r="N3300" i="30"/>
  <c r="O3300" i="30"/>
  <c r="G3300" i="30"/>
  <c r="V3300" i="30"/>
  <c r="H3300" i="30"/>
  <c r="C3300" i="30"/>
  <c r="F3300" i="30"/>
  <c r="V3531" i="30"/>
  <c r="G3531" i="30"/>
  <c r="N3531" i="30"/>
  <c r="O3531" i="30"/>
  <c r="H3531" i="30"/>
  <c r="C3531" i="30"/>
  <c r="F3531" i="30"/>
  <c r="O3901" i="30"/>
  <c r="H3901" i="30"/>
  <c r="V3901" i="30"/>
  <c r="G3901" i="30"/>
  <c r="N3901" i="30"/>
  <c r="C3901" i="30"/>
  <c r="F3901" i="30"/>
  <c r="V3825" i="30"/>
  <c r="O3825" i="30"/>
  <c r="N3825" i="30"/>
  <c r="H3825" i="30"/>
  <c r="G3825" i="30"/>
  <c r="C3825" i="30"/>
  <c r="F3825" i="30"/>
  <c r="V3407" i="30"/>
  <c r="G3407" i="30"/>
  <c r="N3407" i="30"/>
  <c r="O3407" i="30"/>
  <c r="H3407" i="30"/>
  <c r="C3407" i="30"/>
  <c r="F3407" i="30"/>
  <c r="N3419" i="30"/>
  <c r="O3419" i="30"/>
  <c r="H3419" i="30"/>
  <c r="G3419" i="30"/>
  <c r="V3419" i="30"/>
  <c r="C3419" i="30"/>
  <c r="F3419" i="30"/>
  <c r="N3624" i="30"/>
  <c r="O3624" i="30"/>
  <c r="G3624" i="30"/>
  <c r="V3624" i="30"/>
  <c r="H3624" i="30"/>
  <c r="C3624" i="30"/>
  <c r="F3624" i="30"/>
  <c r="V3945" i="30"/>
  <c r="G3945" i="30"/>
  <c r="N3945" i="30"/>
  <c r="H3945" i="30"/>
  <c r="O3945" i="30"/>
  <c r="C3945" i="30"/>
  <c r="F3945" i="30"/>
  <c r="G3440" i="30"/>
  <c r="V3440" i="30"/>
  <c r="H3440" i="30"/>
  <c r="N3440" i="30"/>
  <c r="O3440" i="30"/>
  <c r="C3440" i="30"/>
  <c r="F3440" i="30"/>
  <c r="O3524" i="30"/>
  <c r="G3524" i="30"/>
  <c r="V3524" i="30"/>
  <c r="H3524" i="30"/>
  <c r="N3524" i="30"/>
  <c r="C3524" i="30"/>
  <c r="F3524" i="30"/>
  <c r="O2800" i="30"/>
  <c r="H2800" i="30"/>
  <c r="V2800" i="30"/>
  <c r="G2800" i="30"/>
  <c r="N2800" i="30"/>
  <c r="C2800" i="30"/>
  <c r="F2800" i="30"/>
  <c r="O3836" i="30"/>
  <c r="G3836" i="30"/>
  <c r="V3836" i="30"/>
  <c r="N3836" i="30"/>
  <c r="H3836" i="30"/>
  <c r="C3836" i="30"/>
  <c r="F3836" i="30"/>
  <c r="V3536" i="30"/>
  <c r="H3536" i="30"/>
  <c r="N3536" i="30"/>
  <c r="O3536" i="30"/>
  <c r="G3536" i="30"/>
  <c r="C3536" i="30"/>
  <c r="F3536" i="30"/>
  <c r="V3346" i="30"/>
  <c r="G3346" i="30"/>
  <c r="N3346" i="30"/>
  <c r="H3346" i="30"/>
  <c r="O3346" i="30"/>
  <c r="C3346" i="30"/>
  <c r="F3346" i="30"/>
  <c r="H3501" i="30"/>
  <c r="G3501" i="30"/>
  <c r="V3501" i="30"/>
  <c r="N3501" i="30"/>
  <c r="O3501" i="30"/>
  <c r="C3501" i="30"/>
  <c r="F3501" i="30"/>
  <c r="G3284" i="30"/>
  <c r="V3284" i="30"/>
  <c r="H3284" i="30"/>
  <c r="N3284" i="30"/>
  <c r="O3284" i="30"/>
  <c r="C3284" i="30"/>
  <c r="F3284" i="30"/>
  <c r="O3931" i="30"/>
  <c r="H3931" i="30"/>
  <c r="V3931" i="30"/>
  <c r="G3931" i="30"/>
  <c r="N3931" i="30"/>
  <c r="C3931" i="30"/>
  <c r="F3931" i="30"/>
  <c r="V3505" i="30"/>
  <c r="O3505" i="30"/>
  <c r="N3505" i="30"/>
  <c r="H3505" i="30"/>
  <c r="G3505" i="30"/>
  <c r="C3505" i="30"/>
  <c r="F3505" i="30"/>
  <c r="N3157" i="30"/>
  <c r="O3157" i="30"/>
  <c r="H3157" i="30"/>
  <c r="V3157" i="30"/>
  <c r="G3157" i="30"/>
  <c r="C3157" i="30"/>
  <c r="F3157" i="30"/>
  <c r="H3080" i="30"/>
  <c r="V3080" i="30"/>
  <c r="G3080" i="30"/>
  <c r="N3080" i="30"/>
  <c r="O3080" i="30"/>
  <c r="C3080" i="30"/>
  <c r="F3080" i="30"/>
  <c r="O3312" i="30"/>
  <c r="G3312" i="30"/>
  <c r="V3312" i="30"/>
  <c r="H3312" i="30"/>
  <c r="N3312" i="30"/>
  <c r="C3312" i="30"/>
  <c r="F3312" i="30"/>
  <c r="N3113" i="30"/>
  <c r="H3113" i="30"/>
  <c r="O3113" i="30"/>
  <c r="V3113" i="30"/>
  <c r="G3113" i="30"/>
  <c r="C3113" i="30"/>
  <c r="F3113" i="30"/>
  <c r="O3092" i="30"/>
  <c r="G3092" i="30"/>
  <c r="V3092" i="30"/>
  <c r="H3092" i="30"/>
  <c r="N3092" i="30"/>
  <c r="C3092" i="30"/>
  <c r="F3092" i="30"/>
  <c r="O3520" i="30"/>
  <c r="G3520" i="30"/>
  <c r="V3520" i="30"/>
  <c r="H3520" i="30"/>
  <c r="N3520" i="30"/>
  <c r="C3520" i="30"/>
  <c r="F3520" i="30"/>
  <c r="N2901" i="30"/>
  <c r="O2901" i="30"/>
  <c r="H2901" i="30"/>
  <c r="G2901" i="30"/>
  <c r="V2901" i="30"/>
  <c r="C2901" i="30"/>
  <c r="F2901" i="30"/>
  <c r="G3361" i="30"/>
  <c r="V3361" i="30"/>
  <c r="O3361" i="30"/>
  <c r="N3361" i="30"/>
  <c r="H3361" i="30"/>
  <c r="C3361" i="30"/>
  <c r="F3361" i="30"/>
  <c r="N3215" i="30"/>
  <c r="O3215" i="30"/>
  <c r="G3215" i="30"/>
  <c r="V3215" i="30"/>
  <c r="H3215" i="30"/>
  <c r="C3215" i="30"/>
  <c r="F3215" i="30"/>
  <c r="G2999" i="30"/>
  <c r="V2999" i="30"/>
  <c r="H2999" i="30"/>
  <c r="N2999" i="30"/>
  <c r="O2999" i="30"/>
  <c r="C2999" i="30"/>
  <c r="F2999" i="30"/>
  <c r="V3803" i="30"/>
  <c r="G3803" i="30"/>
  <c r="N3803" i="30"/>
  <c r="O3803" i="30"/>
  <c r="H3803" i="30"/>
  <c r="F3803" i="30"/>
  <c r="C3803" i="30"/>
  <c r="O3325" i="30"/>
  <c r="H3325" i="30"/>
  <c r="V3325" i="30"/>
  <c r="G3325" i="30"/>
  <c r="N3325" i="30"/>
  <c r="C3325" i="30"/>
  <c r="F3325" i="30"/>
  <c r="N3525" i="30"/>
  <c r="O3525" i="30"/>
  <c r="H3525" i="30"/>
  <c r="V3525" i="30"/>
  <c r="G3525" i="30"/>
  <c r="C3525" i="30"/>
  <c r="F3525" i="30"/>
  <c r="H3743" i="30"/>
  <c r="V3743" i="30"/>
  <c r="G3743" i="30"/>
  <c r="N3743" i="30"/>
  <c r="O3743" i="30"/>
  <c r="C3743" i="30"/>
  <c r="F3743" i="30"/>
  <c r="H3523" i="30"/>
  <c r="V3523" i="30"/>
  <c r="G3523" i="30"/>
  <c r="N3523" i="30"/>
  <c r="O3523" i="30"/>
  <c r="C3523" i="30"/>
  <c r="F3523" i="30"/>
  <c r="H3429" i="30"/>
  <c r="V3429" i="30"/>
  <c r="G3429" i="30"/>
  <c r="N3429" i="30"/>
  <c r="O3429" i="30"/>
  <c r="F3429" i="30"/>
  <c r="C3429" i="30"/>
  <c r="N2914" i="30"/>
  <c r="O2914" i="30"/>
  <c r="G2914" i="30"/>
  <c r="V2914" i="30"/>
  <c r="H2914" i="30"/>
  <c r="C2914" i="30"/>
  <c r="F2914" i="30"/>
  <c r="O3305" i="30"/>
  <c r="V3305" i="30"/>
  <c r="G3305" i="30"/>
  <c r="N3305" i="30"/>
  <c r="H3305" i="30"/>
  <c r="F3305" i="30"/>
  <c r="C3305" i="30"/>
  <c r="O3539" i="30"/>
  <c r="H3539" i="30"/>
  <c r="V3539" i="30"/>
  <c r="G3539" i="30"/>
  <c r="N3539" i="30"/>
  <c r="C3539" i="30"/>
  <c r="F3539" i="30"/>
  <c r="G3026" i="30"/>
  <c r="H3026" i="30"/>
  <c r="V3026" i="30"/>
  <c r="O3026" i="30"/>
  <c r="N3026" i="30"/>
  <c r="C3026" i="30"/>
  <c r="F3026" i="30"/>
  <c r="N3333" i="30"/>
  <c r="O3333" i="30"/>
  <c r="H3333" i="30"/>
  <c r="V3333" i="30"/>
  <c r="G3333" i="30"/>
  <c r="C3333" i="30"/>
  <c r="F3333" i="30"/>
  <c r="O3344" i="30"/>
  <c r="G3344" i="30"/>
  <c r="V3344" i="30"/>
  <c r="H3344" i="30"/>
  <c r="N3344" i="30"/>
  <c r="C3344" i="30"/>
  <c r="F3344" i="30"/>
  <c r="V3413" i="30"/>
  <c r="G3413" i="30"/>
  <c r="N3413" i="30"/>
  <c r="O3413" i="30"/>
  <c r="H3413" i="30"/>
  <c r="F3413" i="30"/>
  <c r="C3413" i="30"/>
  <c r="O3922" i="30"/>
  <c r="V3922" i="30"/>
  <c r="G3922" i="30"/>
  <c r="N3922" i="30"/>
  <c r="H3922" i="30"/>
  <c r="C3922" i="30"/>
  <c r="F3922" i="30"/>
  <c r="H3497" i="30"/>
  <c r="O3497" i="30"/>
  <c r="V3497" i="30"/>
  <c r="G3497" i="30"/>
  <c r="N3497" i="30"/>
  <c r="C3497" i="30"/>
  <c r="F3497" i="30"/>
  <c r="V3650" i="30"/>
  <c r="G3650" i="30"/>
  <c r="N3650" i="30"/>
  <c r="H3650" i="30"/>
  <c r="O3650" i="30"/>
  <c r="F3650" i="30"/>
  <c r="C3650" i="30"/>
  <c r="G3436" i="30"/>
  <c r="N3436" i="30"/>
  <c r="V3436" i="30"/>
  <c r="H3436" i="30"/>
  <c r="O3436" i="30"/>
  <c r="C3436" i="30"/>
  <c r="F3436" i="30"/>
  <c r="V3603" i="30"/>
  <c r="G3603" i="30"/>
  <c r="N3603" i="30"/>
  <c r="O3603" i="30"/>
  <c r="H3603" i="30"/>
  <c r="C3603" i="30"/>
  <c r="F3603" i="30"/>
  <c r="N3604" i="30"/>
  <c r="O3604" i="30"/>
  <c r="G3604" i="30"/>
  <c r="V3604" i="30"/>
  <c r="H3604" i="30"/>
  <c r="C3604" i="30"/>
  <c r="F3604" i="30"/>
  <c r="V2965" i="30"/>
  <c r="G2965" i="30"/>
  <c r="N2965" i="30"/>
  <c r="O2965" i="30"/>
  <c r="H2965" i="30"/>
  <c r="C2965" i="30"/>
  <c r="F2965" i="30"/>
  <c r="V3934" i="30"/>
  <c r="G3934" i="30"/>
  <c r="N3934" i="30"/>
  <c r="O3934" i="30"/>
  <c r="H3934" i="30"/>
  <c r="C3934" i="30"/>
  <c r="F3934" i="30"/>
  <c r="H3201" i="30"/>
  <c r="G3201" i="30"/>
  <c r="V3201" i="30"/>
  <c r="O3201" i="30"/>
  <c r="N3201" i="30"/>
  <c r="C3201" i="30"/>
  <c r="F3201" i="30"/>
  <c r="N3139" i="30"/>
  <c r="O3139" i="30"/>
  <c r="G3139" i="30"/>
  <c r="V3139" i="30"/>
  <c r="H3139" i="30"/>
  <c r="C3139" i="30"/>
  <c r="F3139" i="30"/>
  <c r="O3250" i="30"/>
  <c r="V3250" i="30"/>
  <c r="G3250" i="30"/>
  <c r="N3250" i="30"/>
  <c r="H3250" i="30"/>
  <c r="C3250" i="30"/>
  <c r="F3250" i="30"/>
  <c r="H3502" i="30"/>
  <c r="V3502" i="30"/>
  <c r="G3502" i="30"/>
  <c r="N3502" i="30"/>
  <c r="O3502" i="30"/>
  <c r="C3502" i="30"/>
  <c r="F3502" i="30"/>
  <c r="V3124" i="30"/>
  <c r="H3124" i="30"/>
  <c r="N3124" i="30"/>
  <c r="O3124" i="30"/>
  <c r="G3124" i="30"/>
  <c r="C3124" i="30"/>
  <c r="F3124" i="30"/>
  <c r="G3127" i="30"/>
  <c r="V3127" i="30"/>
  <c r="H3127" i="30"/>
  <c r="N3127" i="30"/>
  <c r="O3127" i="30"/>
  <c r="C3127" i="30"/>
  <c r="F3127" i="30"/>
  <c r="V3342" i="30"/>
  <c r="G3342" i="30"/>
  <c r="N3342" i="30"/>
  <c r="O3342" i="30"/>
  <c r="H3342" i="30"/>
  <c r="C3342" i="30"/>
  <c r="F3342" i="30"/>
  <c r="O2992" i="30"/>
  <c r="H2992" i="30"/>
  <c r="V2992" i="30"/>
  <c r="G2992" i="30"/>
  <c r="N2992" i="30"/>
  <c r="C2992" i="30"/>
  <c r="F2992" i="30"/>
  <c r="O3077" i="30"/>
  <c r="H3077" i="30"/>
  <c r="V3077" i="30"/>
  <c r="G3077" i="30"/>
  <c r="N3077" i="30"/>
  <c r="C3077" i="30"/>
  <c r="F3077" i="30"/>
  <c r="N3390" i="30"/>
  <c r="O3390" i="30"/>
  <c r="H3390" i="30"/>
  <c r="V3390" i="30"/>
  <c r="G3390" i="30"/>
  <c r="C3390" i="30"/>
  <c r="F3390" i="30"/>
  <c r="V3444" i="30"/>
  <c r="H3444" i="30"/>
  <c r="N3444" i="30"/>
  <c r="O3444" i="30"/>
  <c r="G3444" i="30"/>
  <c r="C3444" i="30"/>
  <c r="F3444" i="30"/>
  <c r="V3232" i="30"/>
  <c r="H3232" i="30"/>
  <c r="N3232" i="30"/>
  <c r="O3232" i="30"/>
  <c r="G3232" i="30"/>
  <c r="C3232" i="30"/>
  <c r="F3232" i="30"/>
  <c r="N3891" i="30"/>
  <c r="O3891" i="30"/>
  <c r="G3891" i="30"/>
  <c r="V3891" i="30"/>
  <c r="H3891" i="30"/>
  <c r="C3891" i="30"/>
  <c r="F3891" i="30"/>
  <c r="O3705" i="30"/>
  <c r="V3705" i="30"/>
  <c r="G3705" i="30"/>
  <c r="N3705" i="30"/>
  <c r="H3705" i="30"/>
  <c r="C3705" i="30"/>
  <c r="F3705" i="30"/>
  <c r="V3574" i="30"/>
  <c r="G3574" i="30"/>
  <c r="N3574" i="30"/>
  <c r="O3574" i="30"/>
  <c r="H3574" i="30"/>
  <c r="F3574" i="30"/>
  <c r="C3574" i="30"/>
  <c r="N3896" i="30"/>
  <c r="O3896" i="30"/>
  <c r="G3896" i="30"/>
  <c r="V3896" i="30"/>
  <c r="H3896" i="30"/>
  <c r="C3896" i="30"/>
  <c r="F3896" i="30"/>
  <c r="O2907" i="30"/>
  <c r="G2907" i="30"/>
  <c r="V2907" i="30"/>
  <c r="H2907" i="30"/>
  <c r="N2907" i="30"/>
  <c r="C2907" i="30"/>
  <c r="F2907" i="30"/>
  <c r="V2917" i="30"/>
  <c r="G2917" i="30"/>
  <c r="N2917" i="30"/>
  <c r="O2917" i="30"/>
  <c r="H2917" i="30"/>
  <c r="C2917" i="30"/>
  <c r="F2917" i="30"/>
  <c r="V3935" i="30"/>
  <c r="G3935" i="30"/>
  <c r="N3935" i="30"/>
  <c r="O3935" i="30"/>
  <c r="H3935" i="30"/>
  <c r="C3935" i="30"/>
  <c r="F3935" i="30"/>
  <c r="V3155" i="30"/>
  <c r="H3155" i="30"/>
  <c r="N3155" i="30"/>
  <c r="O3155" i="30"/>
  <c r="G3155" i="30"/>
  <c r="C3155" i="30"/>
  <c r="F3155" i="30"/>
  <c r="H3567" i="30"/>
  <c r="V3567" i="30"/>
  <c r="G3567" i="30"/>
  <c r="N3567" i="30"/>
  <c r="O3567" i="30"/>
  <c r="C3567" i="30"/>
  <c r="F3567" i="30"/>
  <c r="O2885" i="30"/>
  <c r="H2885" i="30"/>
  <c r="V2885" i="30"/>
  <c r="G2885" i="30"/>
  <c r="N2885" i="30"/>
  <c r="C2885" i="30"/>
  <c r="F2885" i="30"/>
  <c r="N2963" i="30"/>
  <c r="O2963" i="30"/>
  <c r="G2963" i="30"/>
  <c r="V2963" i="30"/>
  <c r="H2963" i="30"/>
  <c r="F2963" i="30"/>
  <c r="C2963" i="30"/>
  <c r="N3557" i="30"/>
  <c r="O3557" i="30"/>
  <c r="H3557" i="30"/>
  <c r="V3557" i="30"/>
  <c r="G3557" i="30"/>
  <c r="C3557" i="30"/>
  <c r="F3557" i="30"/>
  <c r="V3234" i="30"/>
  <c r="G3234" i="30"/>
  <c r="N3234" i="30"/>
  <c r="H3234" i="30"/>
  <c r="O3234" i="30"/>
  <c r="C3234" i="30"/>
  <c r="F3234" i="30"/>
  <c r="G3715" i="30"/>
  <c r="V3715" i="30"/>
  <c r="H3715" i="30"/>
  <c r="N3715" i="30"/>
  <c r="O3715" i="30"/>
  <c r="C3715" i="30"/>
  <c r="F3715" i="30"/>
  <c r="O3471" i="30"/>
  <c r="H3471" i="30"/>
  <c r="V3471" i="30"/>
  <c r="G3471" i="30"/>
  <c r="N3471" i="30"/>
  <c r="C3471" i="30"/>
  <c r="F3471" i="30"/>
  <c r="O3883" i="30"/>
  <c r="H3883" i="30"/>
  <c r="V3883" i="30"/>
  <c r="G3883" i="30"/>
  <c r="N3883" i="30"/>
  <c r="C3883" i="30"/>
  <c r="F3883" i="30"/>
  <c r="V3653" i="30"/>
  <c r="G3653" i="30"/>
  <c r="N3653" i="30"/>
  <c r="O3653" i="30"/>
  <c r="H3653" i="30"/>
  <c r="C3653" i="30"/>
  <c r="F3653" i="30"/>
  <c r="N3865" i="30"/>
  <c r="H3865" i="30"/>
  <c r="O3865" i="30"/>
  <c r="V3865" i="30"/>
  <c r="G3865" i="30"/>
  <c r="C3865" i="30"/>
  <c r="F3865" i="30"/>
  <c r="O3709" i="30"/>
  <c r="H3709" i="30"/>
  <c r="V3709" i="30"/>
  <c r="G3709" i="30"/>
  <c r="N3709" i="30"/>
  <c r="F3709" i="30"/>
  <c r="C3709" i="30"/>
  <c r="N3163" i="30"/>
  <c r="O3163" i="30"/>
  <c r="G3163" i="30"/>
  <c r="V3163" i="30"/>
  <c r="H3163" i="30"/>
  <c r="F3163" i="30"/>
  <c r="C3163" i="30"/>
  <c r="N3784" i="30"/>
  <c r="O3784" i="30"/>
  <c r="G3784" i="30"/>
  <c r="V3784" i="30"/>
  <c r="H3784" i="30"/>
  <c r="C3784" i="30"/>
  <c r="F3784" i="30"/>
  <c r="N3602" i="30"/>
  <c r="H3602" i="30"/>
  <c r="G3602" i="30"/>
  <c r="V3602" i="30"/>
  <c r="O3602" i="30"/>
  <c r="C3602" i="30"/>
  <c r="F3602" i="30"/>
  <c r="N3575" i="30"/>
  <c r="O3575" i="30"/>
  <c r="H3575" i="30"/>
  <c r="V3575" i="30"/>
  <c r="G3575" i="30"/>
  <c r="F3575" i="30"/>
  <c r="C3575" i="30"/>
  <c r="N3074" i="30"/>
  <c r="G3074" i="30"/>
  <c r="H3074" i="30"/>
  <c r="V3074" i="30"/>
  <c r="O3074" i="30"/>
  <c r="C3074" i="30"/>
  <c r="F3074" i="30"/>
  <c r="O3147" i="30"/>
  <c r="G3147" i="30"/>
  <c r="V3147" i="30"/>
  <c r="H3147" i="30"/>
  <c r="N3147" i="30"/>
  <c r="C3147" i="30"/>
  <c r="F3147" i="30"/>
  <c r="N3699" i="30"/>
  <c r="O3699" i="30"/>
  <c r="H3699" i="30"/>
  <c r="V3699" i="30"/>
  <c r="G3699" i="30"/>
  <c r="C3699" i="30"/>
  <c r="F3699" i="30"/>
  <c r="N3530" i="30"/>
  <c r="H3530" i="30"/>
  <c r="O3530" i="30"/>
  <c r="V3530" i="30"/>
  <c r="G3530" i="30"/>
  <c r="C3530" i="30"/>
  <c r="F3530" i="30"/>
  <c r="G3716" i="30"/>
  <c r="V3716" i="30"/>
  <c r="H3716" i="30"/>
  <c r="N3716" i="30"/>
  <c r="O3716" i="30"/>
  <c r="C3716" i="30"/>
  <c r="F3716" i="30"/>
  <c r="H3169" i="30"/>
  <c r="O3169" i="30"/>
  <c r="V3169" i="30"/>
  <c r="G3169" i="30"/>
  <c r="N3169" i="30"/>
  <c r="C3169" i="30"/>
  <c r="F3169" i="30"/>
  <c r="G2803" i="30"/>
  <c r="V2803" i="30"/>
  <c r="H2803" i="30"/>
  <c r="N2803" i="30"/>
  <c r="O2803" i="30"/>
  <c r="C2803" i="30"/>
  <c r="F2803" i="30"/>
  <c r="V3226" i="30"/>
  <c r="O3226" i="30"/>
  <c r="N3226" i="30"/>
  <c r="G3226" i="30"/>
  <c r="H3226" i="30"/>
  <c r="C3226" i="30"/>
  <c r="F3226" i="30"/>
  <c r="H3493" i="30"/>
  <c r="V3493" i="30"/>
  <c r="G3493" i="30"/>
  <c r="N3493" i="30"/>
  <c r="O3493" i="30"/>
  <c r="C3493" i="30"/>
  <c r="F3493" i="30"/>
  <c r="N3372" i="30"/>
  <c r="G3372" i="30"/>
  <c r="V3372" i="30"/>
  <c r="H3372" i="30"/>
  <c r="O3372" i="30"/>
  <c r="F3372" i="30"/>
  <c r="C3372" i="30"/>
  <c r="N2959" i="30"/>
  <c r="O2959" i="30"/>
  <c r="G2959" i="30"/>
  <c r="H2959" i="30"/>
  <c r="V2959" i="30"/>
  <c r="C2959" i="30"/>
  <c r="F2959" i="30"/>
  <c r="H3795" i="30"/>
  <c r="V3795" i="30"/>
  <c r="G3795" i="30"/>
  <c r="N3795" i="30"/>
  <c r="O3795" i="30"/>
  <c r="C3795" i="30"/>
  <c r="F3795" i="30"/>
  <c r="N3941" i="30"/>
  <c r="O3941" i="30"/>
  <c r="H3941" i="30"/>
  <c r="V3941" i="30"/>
  <c r="G3941" i="30"/>
  <c r="C3941" i="30"/>
  <c r="F3941" i="30"/>
  <c r="O3895" i="30"/>
  <c r="H3895" i="30"/>
  <c r="V3895" i="30"/>
  <c r="G3895" i="30"/>
  <c r="N3895" i="30"/>
  <c r="C3895" i="30"/>
  <c r="F3895" i="30"/>
  <c r="N2924" i="30"/>
  <c r="V2924" i="30"/>
  <c r="H2924" i="30"/>
  <c r="O2924" i="30"/>
  <c r="G2924" i="30"/>
  <c r="C2924" i="30"/>
  <c r="F2924" i="30"/>
  <c r="N3336" i="30"/>
  <c r="O3336" i="30"/>
  <c r="G3336" i="30"/>
  <c r="V3336" i="30"/>
  <c r="H3336" i="30"/>
  <c r="C3336" i="30"/>
  <c r="F3336" i="30"/>
  <c r="O3134" i="30"/>
  <c r="V3134" i="30"/>
  <c r="H3134" i="30"/>
  <c r="N3134" i="30"/>
  <c r="G3134" i="30"/>
  <c r="F3134" i="30"/>
  <c r="C3134" i="30"/>
  <c r="H3703" i="30"/>
  <c r="V3703" i="30"/>
  <c r="G3703" i="30"/>
  <c r="N3703" i="30"/>
  <c r="O3703" i="30"/>
  <c r="C3703" i="30"/>
  <c r="F3703" i="30"/>
  <c r="G3053" i="30"/>
  <c r="V3053" i="30"/>
  <c r="N3053" i="30"/>
  <c r="O3053" i="30"/>
  <c r="H3053" i="30"/>
  <c r="C3053" i="30"/>
  <c r="F3053" i="30"/>
  <c r="N3162" i="30"/>
  <c r="G3162" i="30"/>
  <c r="H3162" i="30"/>
  <c r="V3162" i="30"/>
  <c r="O3162" i="30"/>
  <c r="C3162" i="30"/>
  <c r="F3162" i="30"/>
  <c r="V3862" i="30"/>
  <c r="G3862" i="30"/>
  <c r="N3862" i="30"/>
  <c r="O3862" i="30"/>
  <c r="H3862" i="30"/>
  <c r="C3862" i="30"/>
  <c r="F3862" i="30"/>
  <c r="O3009" i="30"/>
  <c r="V3009" i="30"/>
  <c r="G3009" i="30"/>
  <c r="N3009" i="30"/>
  <c r="H3009" i="30"/>
  <c r="C3009" i="30"/>
  <c r="F3009" i="30"/>
  <c r="O3037" i="30"/>
  <c r="H3037" i="30"/>
  <c r="V3037" i="30"/>
  <c r="G3037" i="30"/>
  <c r="N3037" i="30"/>
  <c r="C3037" i="30"/>
  <c r="F3037" i="30"/>
  <c r="N2801" i="30"/>
  <c r="O2801" i="30"/>
  <c r="H2801" i="30"/>
  <c r="V2801" i="30"/>
  <c r="G2801" i="30"/>
  <c r="C2801" i="30"/>
  <c r="F2801" i="30"/>
  <c r="O3175" i="30"/>
  <c r="G3175" i="30"/>
  <c r="V3175" i="30"/>
  <c r="H3175" i="30"/>
  <c r="N3175" i="30"/>
  <c r="C3175" i="30"/>
  <c r="F3175" i="30"/>
  <c r="N2875" i="30"/>
  <c r="O2875" i="30"/>
  <c r="G2875" i="30"/>
  <c r="V2875" i="30"/>
  <c r="H2875" i="30"/>
  <c r="C2875" i="30"/>
  <c r="F2875" i="30"/>
  <c r="G3392" i="30"/>
  <c r="V3392" i="30"/>
  <c r="H3392" i="30"/>
  <c r="N3392" i="30"/>
  <c r="O3392" i="30"/>
  <c r="C3392" i="30"/>
  <c r="F3392" i="30"/>
  <c r="N3869" i="30"/>
  <c r="O3869" i="30"/>
  <c r="H3869" i="30"/>
  <c r="V3869" i="30"/>
  <c r="G3869" i="30"/>
  <c r="C3869" i="30"/>
  <c r="F3869" i="30"/>
  <c r="H3951" i="30"/>
  <c r="V3951" i="30"/>
  <c r="G3951" i="30"/>
  <c r="N3951" i="30"/>
  <c r="O3951" i="30"/>
  <c r="F3951" i="30"/>
  <c r="C3951" i="30"/>
  <c r="H3514" i="30"/>
  <c r="O3514" i="30"/>
  <c r="V3514" i="30"/>
  <c r="G3514" i="30"/>
  <c r="N3514" i="30"/>
  <c r="C3514" i="30"/>
  <c r="F3514" i="30"/>
  <c r="O3086" i="30"/>
  <c r="V3086" i="30"/>
  <c r="H3086" i="30"/>
  <c r="N3086" i="30"/>
  <c r="G3086" i="30"/>
  <c r="C3086" i="30"/>
  <c r="F3086" i="30"/>
  <c r="O3136" i="30"/>
  <c r="H3136" i="30"/>
  <c r="V3136" i="30"/>
  <c r="G3136" i="30"/>
  <c r="N3136" i="30"/>
  <c r="C3136" i="30"/>
  <c r="F3136" i="30"/>
  <c r="O3240" i="30"/>
  <c r="G3240" i="30"/>
  <c r="V3240" i="30"/>
  <c r="H3240" i="30"/>
  <c r="N3240" i="30"/>
  <c r="F3240" i="30"/>
  <c r="C3240" i="30"/>
  <c r="V3461" i="30"/>
  <c r="G3461" i="30"/>
  <c r="N3461" i="30"/>
  <c r="O3461" i="30"/>
  <c r="H3461" i="30"/>
  <c r="C3461" i="30"/>
  <c r="F3461" i="30"/>
  <c r="O2912" i="30"/>
  <c r="H2912" i="30"/>
  <c r="V2912" i="30"/>
  <c r="G2912" i="30"/>
  <c r="N2912" i="30"/>
  <c r="C2912" i="30"/>
  <c r="F2912" i="30"/>
  <c r="O2832" i="30"/>
  <c r="H2832" i="30"/>
  <c r="V2832" i="30"/>
  <c r="G2832" i="30"/>
  <c r="N2832" i="30"/>
  <c r="C2832" i="30"/>
  <c r="F2832" i="30"/>
  <c r="O3363" i="30"/>
  <c r="H3363" i="30"/>
  <c r="V3363" i="30"/>
  <c r="G3363" i="30"/>
  <c r="N3363" i="30"/>
  <c r="C3363" i="30"/>
  <c r="F3363" i="30"/>
  <c r="N3732" i="30"/>
  <c r="O3732" i="30"/>
  <c r="G3732" i="30"/>
  <c r="V3732" i="30"/>
  <c r="H3732" i="30"/>
  <c r="F3732" i="30"/>
  <c r="C3732" i="30"/>
  <c r="O3301" i="30"/>
  <c r="H3301" i="30"/>
  <c r="V3301" i="30"/>
  <c r="G3301" i="30"/>
  <c r="N3301" i="30"/>
  <c r="C3301" i="30"/>
  <c r="F3301" i="30"/>
  <c r="V3412" i="30"/>
  <c r="H3412" i="30"/>
  <c r="N3412" i="30"/>
  <c r="O3412" i="30"/>
  <c r="G3412" i="30"/>
  <c r="C3412" i="30"/>
  <c r="F3412" i="30"/>
  <c r="V3491" i="30"/>
  <c r="G3491" i="30"/>
  <c r="N3491" i="30"/>
  <c r="O3491" i="30"/>
  <c r="H3491" i="30"/>
  <c r="C3491" i="30"/>
  <c r="F3491" i="30"/>
  <c r="V2995" i="30"/>
  <c r="H2995" i="30"/>
  <c r="N2995" i="30"/>
  <c r="O2995" i="30"/>
  <c r="G2995" i="30"/>
  <c r="C2995" i="30"/>
  <c r="F2995" i="30"/>
  <c r="N3005" i="30"/>
  <c r="O3005" i="30"/>
  <c r="H3005" i="30"/>
  <c r="G3005" i="30"/>
  <c r="V3005" i="30"/>
  <c r="C3005" i="30"/>
  <c r="F3005" i="30"/>
  <c r="H3802" i="30"/>
  <c r="O3802" i="30"/>
  <c r="V3802" i="30"/>
  <c r="G3802" i="30"/>
  <c r="N3802" i="30"/>
  <c r="C3802" i="30"/>
  <c r="F3802" i="30"/>
  <c r="H2993" i="30"/>
  <c r="O2993" i="30"/>
  <c r="V2993" i="30"/>
  <c r="G2993" i="30"/>
  <c r="N2993" i="30"/>
  <c r="C2993" i="30"/>
  <c r="F2993" i="30"/>
  <c r="N3859" i="30"/>
  <c r="O3859" i="30"/>
  <c r="H3859" i="30"/>
  <c r="V3859" i="30"/>
  <c r="G3859" i="30"/>
  <c r="C3859" i="30"/>
  <c r="F3859" i="30"/>
  <c r="V3513" i="30"/>
  <c r="G3513" i="30"/>
  <c r="N3513" i="30"/>
  <c r="H3513" i="30"/>
  <c r="O3513" i="30"/>
  <c r="C3513" i="30"/>
  <c r="F3513" i="30"/>
  <c r="H2840" i="30"/>
  <c r="V2840" i="30"/>
  <c r="G2840" i="30"/>
  <c r="N2840" i="30"/>
  <c r="O2840" i="30"/>
  <c r="F2840" i="30"/>
  <c r="C2840" i="30"/>
  <c r="N3652" i="30"/>
  <c r="O3652" i="30"/>
  <c r="G3652" i="30"/>
  <c r="H3652" i="30"/>
  <c r="V3652" i="30"/>
  <c r="C3652" i="30"/>
  <c r="F3652" i="30"/>
  <c r="H3447" i="30"/>
  <c r="V3447" i="30"/>
  <c r="G3447" i="30"/>
  <c r="N3447" i="30"/>
  <c r="O3447" i="30"/>
  <c r="C3447" i="30"/>
  <c r="F3447" i="30"/>
  <c r="G3713" i="30"/>
  <c r="V3713" i="30"/>
  <c r="O3713" i="30"/>
  <c r="N3713" i="30"/>
  <c r="H3713" i="30"/>
  <c r="C3713" i="30"/>
  <c r="F3713" i="30"/>
  <c r="N3626" i="30"/>
  <c r="H3626" i="30"/>
  <c r="O3626" i="30"/>
  <c r="V3626" i="30"/>
  <c r="G3626" i="30"/>
  <c r="C3626" i="30"/>
  <c r="F3626" i="30"/>
  <c r="V3781" i="30"/>
  <c r="G3781" i="30"/>
  <c r="N3781" i="30"/>
  <c r="O3781" i="30"/>
  <c r="H3781" i="30"/>
  <c r="C3781" i="30"/>
  <c r="F3781" i="30"/>
  <c r="N3674" i="30"/>
  <c r="H3674" i="30"/>
  <c r="O3674" i="30"/>
  <c r="G3674" i="30"/>
  <c r="V3674" i="30"/>
  <c r="C3674" i="30"/>
  <c r="F3674" i="30"/>
  <c r="N2897" i="30"/>
  <c r="O2897" i="30"/>
  <c r="H2897" i="30"/>
  <c r="V2897" i="30"/>
  <c r="G2897" i="30"/>
  <c r="F2897" i="30"/>
  <c r="C2897" i="30"/>
  <c r="G2877" i="30"/>
  <c r="V2877" i="30"/>
  <c r="O2877" i="30"/>
  <c r="N2877" i="30"/>
  <c r="H2877" i="30"/>
  <c r="C2877" i="30"/>
  <c r="F2877" i="30"/>
  <c r="O3191" i="30"/>
  <c r="G3191" i="30"/>
  <c r="V3191" i="30"/>
  <c r="H3191" i="30"/>
  <c r="N3191" i="30"/>
  <c r="F3191" i="30"/>
  <c r="C3191" i="30"/>
  <c r="H3474" i="30"/>
  <c r="G3474" i="30"/>
  <c r="V3474" i="30"/>
  <c r="O3474" i="30"/>
  <c r="N3474" i="30"/>
  <c r="C3474" i="30"/>
  <c r="F3474" i="30"/>
  <c r="V3459" i="30"/>
  <c r="G3459" i="30"/>
  <c r="N3459" i="30"/>
  <c r="O3459" i="30"/>
  <c r="H3459" i="30"/>
  <c r="C3459" i="30"/>
  <c r="F3459" i="30"/>
  <c r="G3329" i="30"/>
  <c r="V3329" i="30"/>
  <c r="O3329" i="30"/>
  <c r="N3329" i="30"/>
  <c r="H3329" i="30"/>
  <c r="C3329" i="30"/>
  <c r="F3329" i="30"/>
  <c r="N3011" i="30"/>
  <c r="O3011" i="30"/>
  <c r="G3011" i="30"/>
  <c r="H3011" i="30"/>
  <c r="V3011" i="30"/>
  <c r="C3011" i="30"/>
  <c r="F3011" i="30"/>
  <c r="O2886" i="30"/>
  <c r="V2886" i="30"/>
  <c r="H2886" i="30"/>
  <c r="N2886" i="30"/>
  <c r="G2886" i="30"/>
  <c r="C2886" i="30"/>
  <c r="F2886" i="30"/>
  <c r="H2981" i="30"/>
  <c r="V2981" i="30"/>
  <c r="G2981" i="30"/>
  <c r="N2981" i="30"/>
  <c r="O2981" i="30"/>
  <c r="C2981" i="30"/>
  <c r="F2981" i="30"/>
  <c r="H3343" i="30"/>
  <c r="V3343" i="30"/>
  <c r="G3343" i="30"/>
  <c r="N3343" i="30"/>
  <c r="O3343" i="30"/>
  <c r="F3343" i="30"/>
  <c r="C3343" i="30"/>
  <c r="O3659" i="30"/>
  <c r="H3659" i="30"/>
  <c r="V3659" i="30"/>
  <c r="G3659" i="30"/>
  <c r="N3659" i="30"/>
  <c r="C3659" i="30"/>
  <c r="F3659" i="30"/>
  <c r="N3304" i="30"/>
  <c r="O3304" i="30"/>
  <c r="G3304" i="30"/>
  <c r="V3304" i="30"/>
  <c r="H3304" i="30"/>
  <c r="F3304" i="30"/>
  <c r="C3304" i="30"/>
  <c r="C4042" i="30"/>
  <c r="N4042" i="30"/>
  <c r="V4042" i="30"/>
  <c r="G4042" i="30"/>
  <c r="F4042" i="30"/>
  <c r="H4042" i="30"/>
  <c r="O4042" i="30"/>
  <c r="N4054" i="30"/>
  <c r="V4054" i="30"/>
  <c r="H4054" i="30"/>
  <c r="F4054" i="30"/>
  <c r="G4054" i="30"/>
  <c r="O4054" i="30"/>
  <c r="C4054" i="30"/>
  <c r="H4057" i="30"/>
  <c r="G4057" i="30"/>
  <c r="C4057" i="30"/>
  <c r="O4057" i="30"/>
  <c r="F4057" i="30"/>
  <c r="N4057" i="30"/>
  <c r="V4057" i="30"/>
  <c r="N4046" i="30"/>
  <c r="V4046" i="30"/>
  <c r="H4046" i="30"/>
  <c r="C4046" i="30"/>
  <c r="O4046" i="30"/>
  <c r="F4046" i="30"/>
  <c r="G4046" i="30"/>
  <c r="C4044" i="30"/>
  <c r="F4044" i="30"/>
  <c r="H4044" i="30"/>
  <c r="G4044" i="30"/>
  <c r="O4044" i="30"/>
  <c r="V4044" i="30"/>
  <c r="N4044" i="30"/>
  <c r="O4018" i="30"/>
  <c r="H4018" i="30"/>
  <c r="V4018" i="30"/>
  <c r="F4018" i="30"/>
  <c r="G4018" i="30"/>
  <c r="C4018" i="30"/>
  <c r="N4018" i="30"/>
  <c r="O3978" i="30"/>
  <c r="C3978" i="30"/>
  <c r="V3978" i="30"/>
  <c r="H3978" i="30"/>
  <c r="G3978" i="30"/>
  <c r="F3978" i="30"/>
  <c r="N3978" i="30"/>
  <c r="O3938" i="30"/>
  <c r="C3938" i="30"/>
  <c r="V3938" i="30"/>
  <c r="F3938" i="30"/>
  <c r="G3938" i="30"/>
  <c r="H3938" i="30"/>
  <c r="N3938" i="30"/>
  <c r="H3898" i="30"/>
  <c r="G3898" i="30"/>
  <c r="O3898" i="30"/>
  <c r="F3898" i="30"/>
  <c r="C3898" i="30"/>
  <c r="N3898" i="30"/>
  <c r="V3898" i="30"/>
  <c r="V3858" i="30"/>
  <c r="O3858" i="30"/>
  <c r="G3858" i="30"/>
  <c r="C3858" i="30"/>
  <c r="N3858" i="30"/>
  <c r="F3858" i="30"/>
  <c r="H3858" i="30"/>
  <c r="V3848" i="30"/>
  <c r="F3848" i="30"/>
  <c r="H3848" i="30"/>
  <c r="O3848" i="30"/>
  <c r="N3848" i="30"/>
  <c r="G3848" i="30"/>
  <c r="C3848" i="30"/>
  <c r="H3778" i="30"/>
  <c r="N3778" i="30"/>
  <c r="O3778" i="30"/>
  <c r="C3778" i="30"/>
  <c r="V3778" i="30"/>
  <c r="F3778" i="30"/>
  <c r="G3778" i="30"/>
  <c r="H3738" i="30"/>
  <c r="N3738" i="30"/>
  <c r="O3738" i="30"/>
  <c r="C3738" i="30"/>
  <c r="V3738" i="30"/>
  <c r="F3738" i="30"/>
  <c r="G3738" i="30"/>
  <c r="V3698" i="30"/>
  <c r="H3698" i="30"/>
  <c r="G3698" i="30"/>
  <c r="F3698" i="30"/>
  <c r="N3698" i="30"/>
  <c r="O3698" i="30"/>
  <c r="C3698" i="30"/>
  <c r="N3658" i="30"/>
  <c r="G3658" i="30"/>
  <c r="H3658" i="30"/>
  <c r="F3658" i="30"/>
  <c r="O3658" i="30"/>
  <c r="C3658" i="30"/>
  <c r="V3658" i="30"/>
  <c r="O3618" i="30"/>
  <c r="H3618" i="30"/>
  <c r="V3618" i="30"/>
  <c r="C3618" i="30"/>
  <c r="G3618" i="30"/>
  <c r="F3618" i="30"/>
  <c r="N3618" i="30"/>
  <c r="V3578" i="30"/>
  <c r="O3578" i="30"/>
  <c r="G3578" i="30"/>
  <c r="C3578" i="30"/>
  <c r="N3578" i="30"/>
  <c r="F3578" i="30"/>
  <c r="H3578" i="30"/>
  <c r="O3538" i="30"/>
  <c r="H3538" i="30"/>
  <c r="V3538" i="30"/>
  <c r="F3538" i="30"/>
  <c r="G3538" i="30"/>
  <c r="C3538" i="30"/>
  <c r="N3538" i="30"/>
  <c r="O3498" i="30"/>
  <c r="H3498" i="30"/>
  <c r="V3498" i="30"/>
  <c r="F3498" i="30"/>
  <c r="G3498" i="30"/>
  <c r="C3498" i="30"/>
  <c r="N3498" i="30"/>
  <c r="N3458" i="30"/>
  <c r="G3458" i="30"/>
  <c r="H3458" i="30"/>
  <c r="F3458" i="30"/>
  <c r="O3458" i="30"/>
  <c r="C3458" i="30"/>
  <c r="V3458" i="30"/>
  <c r="N3418" i="30"/>
  <c r="G3418" i="30"/>
  <c r="H3418" i="30"/>
  <c r="C3418" i="30"/>
  <c r="O3418" i="30"/>
  <c r="F3418" i="30"/>
  <c r="V3418" i="30"/>
  <c r="N3378" i="30"/>
  <c r="O3378" i="30"/>
  <c r="H3378" i="30"/>
  <c r="F3378" i="30"/>
  <c r="G3378" i="30"/>
  <c r="C3378" i="30"/>
  <c r="V3378" i="30"/>
  <c r="O3338" i="30"/>
  <c r="H3338" i="30"/>
  <c r="V3338" i="30"/>
  <c r="F3338" i="30"/>
  <c r="G3338" i="30"/>
  <c r="C3338" i="30"/>
  <c r="N3338" i="30"/>
  <c r="H3298" i="30"/>
  <c r="F3298" i="30"/>
  <c r="O3298" i="30"/>
  <c r="N3298" i="30"/>
  <c r="V3298" i="30"/>
  <c r="C3298" i="30"/>
  <c r="G3298" i="30"/>
  <c r="H3258" i="30"/>
  <c r="N3258" i="30"/>
  <c r="O3258" i="30"/>
  <c r="C3258" i="30"/>
  <c r="V3258" i="30"/>
  <c r="F3258" i="30"/>
  <c r="G3258" i="30"/>
  <c r="V3218" i="30"/>
  <c r="H3218" i="30"/>
  <c r="O3218" i="30"/>
  <c r="C3218" i="30"/>
  <c r="N3218" i="30"/>
  <c r="F3218" i="30"/>
  <c r="G3218" i="30"/>
  <c r="V3178" i="30"/>
  <c r="H3178" i="30"/>
  <c r="O3178" i="30"/>
  <c r="C3178" i="30"/>
  <c r="N3178" i="30"/>
  <c r="F3178" i="30"/>
  <c r="G3178" i="30"/>
  <c r="G3138" i="30"/>
  <c r="N3138" i="30"/>
  <c r="H3138" i="30"/>
  <c r="C3138" i="30"/>
  <c r="V3138" i="30"/>
  <c r="F3138" i="30"/>
  <c r="O3138" i="30"/>
  <c r="G3098" i="30"/>
  <c r="N3098" i="30"/>
  <c r="H3098" i="30"/>
  <c r="C3098" i="30"/>
  <c r="V3098" i="30"/>
  <c r="F3098" i="30"/>
  <c r="O3098" i="30"/>
  <c r="G3058" i="30"/>
  <c r="N3058" i="30"/>
  <c r="H3058" i="30"/>
  <c r="C3058" i="30"/>
  <c r="V3058" i="30"/>
  <c r="F3058" i="30"/>
  <c r="O3058" i="30"/>
  <c r="N3018" i="30"/>
  <c r="O3018" i="30"/>
  <c r="G3018" i="30"/>
  <c r="C3018" i="30"/>
  <c r="H3018" i="30"/>
  <c r="F3018" i="30"/>
  <c r="V3018" i="30"/>
  <c r="V2978" i="30"/>
  <c r="H2978" i="30"/>
  <c r="O2978" i="30"/>
  <c r="C2978" i="30"/>
  <c r="N2978" i="30"/>
  <c r="F2978" i="30"/>
  <c r="G2978" i="30"/>
  <c r="N2938" i="30"/>
  <c r="F2938" i="30"/>
  <c r="O2938" i="30"/>
  <c r="V2938" i="30"/>
  <c r="C2938" i="30"/>
  <c r="H2938" i="30"/>
  <c r="G2938" i="30"/>
  <c r="G2898" i="30"/>
  <c r="C2898" i="30"/>
  <c r="V2898" i="30"/>
  <c r="N2898" i="30"/>
  <c r="H2898" i="30"/>
  <c r="O2898" i="30"/>
  <c r="F2898" i="30"/>
  <c r="V2858" i="30"/>
  <c r="N2858" i="30"/>
  <c r="H2858" i="30"/>
  <c r="O2858" i="30"/>
  <c r="F2858" i="30"/>
  <c r="G2858" i="30"/>
  <c r="C2858" i="30"/>
  <c r="V2808" i="30"/>
  <c r="H2808" i="30"/>
  <c r="G2808" i="30"/>
  <c r="C2808" i="30"/>
  <c r="N2808" i="30"/>
  <c r="F2808" i="30"/>
  <c r="O2808" i="30"/>
  <c r="V3997" i="30"/>
  <c r="G3997" i="30"/>
  <c r="O3997" i="30"/>
  <c r="N3997" i="30"/>
  <c r="C3997" i="30"/>
  <c r="H3997" i="30"/>
  <c r="F3997" i="30"/>
  <c r="O4037" i="30"/>
  <c r="C4037" i="30"/>
  <c r="V4037" i="30"/>
  <c r="H4037" i="30"/>
  <c r="G4037" i="30"/>
  <c r="N4037" i="30"/>
  <c r="F4037" i="30"/>
  <c r="N3965" i="30"/>
  <c r="F3965" i="30"/>
  <c r="H3965" i="30"/>
  <c r="O3965" i="30"/>
  <c r="C3965" i="30"/>
  <c r="V3965" i="30"/>
  <c r="G3965" i="30"/>
  <c r="G3992" i="30"/>
  <c r="C3992" i="30"/>
  <c r="V3992" i="30"/>
  <c r="H3992" i="30"/>
  <c r="N3992" i="30"/>
  <c r="O3992" i="30"/>
  <c r="F3992" i="30"/>
  <c r="N3980" i="30"/>
  <c r="F3980" i="30"/>
  <c r="G3980" i="30"/>
  <c r="V3980" i="30"/>
  <c r="H3980" i="30"/>
  <c r="O3980" i="30"/>
  <c r="C3980" i="30"/>
  <c r="G4036" i="30"/>
  <c r="V4036" i="30"/>
  <c r="H4036" i="30"/>
  <c r="N4036" i="30"/>
  <c r="F4036" i="30"/>
  <c r="O4036" i="30"/>
  <c r="C4036" i="30"/>
  <c r="H3990" i="30"/>
  <c r="V3990" i="30"/>
  <c r="G3990" i="30"/>
  <c r="C3990" i="30"/>
  <c r="N3990" i="30"/>
  <c r="O3990" i="30"/>
  <c r="F3990" i="30"/>
  <c r="O3995" i="30"/>
  <c r="F3995" i="30"/>
  <c r="H3995" i="30"/>
  <c r="V3995" i="30"/>
  <c r="G3995" i="30"/>
  <c r="N3995" i="30"/>
  <c r="C3995" i="30"/>
  <c r="H3963" i="30"/>
  <c r="V3963" i="30"/>
  <c r="G3963" i="30"/>
  <c r="N3963" i="30"/>
  <c r="C3963" i="30"/>
  <c r="O3963" i="30"/>
  <c r="F3963" i="30"/>
  <c r="H4021" i="30"/>
  <c r="C4021" i="30"/>
  <c r="V4021" i="30"/>
  <c r="G4021" i="30"/>
  <c r="N4021" i="30"/>
  <c r="O4021" i="30"/>
  <c r="F4021" i="30"/>
  <c r="O3970" i="30"/>
  <c r="N3970" i="30"/>
  <c r="C3970" i="30"/>
  <c r="V3970" i="30"/>
  <c r="G3970" i="30"/>
  <c r="H3970" i="30"/>
  <c r="F3970" i="30"/>
  <c r="V3983" i="30"/>
  <c r="G3983" i="30"/>
  <c r="F3983" i="30"/>
  <c r="N3983" i="30"/>
  <c r="C3983" i="30"/>
  <c r="O3983" i="30"/>
  <c r="H3983" i="30"/>
  <c r="N3993" i="30"/>
  <c r="C3993" i="30"/>
  <c r="H3993" i="30"/>
  <c r="F3993" i="30"/>
  <c r="O3993" i="30"/>
  <c r="V3993" i="30"/>
  <c r="G3993" i="30"/>
  <c r="V3962" i="30"/>
  <c r="G3962" i="30"/>
  <c r="N3962" i="30"/>
  <c r="C3962" i="30"/>
  <c r="H3962" i="30"/>
  <c r="F3962" i="30"/>
  <c r="O3962" i="30"/>
  <c r="O4014" i="30"/>
  <c r="F4014" i="30"/>
  <c r="H4014" i="30"/>
  <c r="G4014" i="30"/>
  <c r="V4014" i="30"/>
  <c r="N4014" i="30"/>
  <c r="C4014" i="30"/>
  <c r="H3975" i="30"/>
  <c r="C3975" i="30"/>
  <c r="V3975" i="30"/>
  <c r="G3975" i="30"/>
  <c r="N3975" i="30"/>
  <c r="O3975" i="30"/>
  <c r="F3975" i="30"/>
  <c r="V3967" i="30"/>
  <c r="G3967" i="30"/>
  <c r="N3967" i="30"/>
  <c r="F3967" i="30"/>
  <c r="C3967" i="30"/>
  <c r="O3967" i="30"/>
  <c r="H3967" i="30"/>
  <c r="V4024" i="30"/>
  <c r="H4024" i="30"/>
  <c r="C4024" i="30"/>
  <c r="N4024" i="30"/>
  <c r="F4024" i="30"/>
  <c r="O4024" i="30"/>
  <c r="G4024" i="30"/>
  <c r="G3761" i="30"/>
  <c r="H3761" i="30"/>
  <c r="F3761" i="30"/>
  <c r="V3761" i="30"/>
  <c r="N3761" i="30"/>
  <c r="C3761" i="30"/>
  <c r="O3761" i="30"/>
  <c r="H3793" i="30"/>
  <c r="G3793" i="30"/>
  <c r="V3793" i="30"/>
  <c r="O3793" i="30"/>
  <c r="N3793" i="30"/>
  <c r="C3793" i="30"/>
  <c r="F3793" i="30"/>
  <c r="N3956" i="30"/>
  <c r="O3956" i="30"/>
  <c r="G3956" i="30"/>
  <c r="V3956" i="30"/>
  <c r="H3956" i="30"/>
  <c r="C3956" i="30"/>
  <c r="F3956" i="30"/>
  <c r="H3937" i="30"/>
  <c r="G3937" i="30"/>
  <c r="V3937" i="30"/>
  <c r="O3937" i="30"/>
  <c r="N3937" i="30"/>
  <c r="C3937" i="30"/>
  <c r="F3937" i="30"/>
  <c r="H3693" i="30"/>
  <c r="G3693" i="30"/>
  <c r="V3693" i="30"/>
  <c r="N3693" i="30"/>
  <c r="O3693" i="30"/>
  <c r="C3693" i="30"/>
  <c r="F3693" i="30"/>
  <c r="G2830" i="30"/>
  <c r="H2830" i="30"/>
  <c r="V2830" i="30"/>
  <c r="O2830" i="30"/>
  <c r="N2830" i="30"/>
  <c r="C2830" i="30"/>
  <c r="F2830" i="30"/>
  <c r="O3494" i="30"/>
  <c r="H3494" i="30"/>
  <c r="V3494" i="30"/>
  <c r="G3494" i="30"/>
  <c r="N3494" i="30"/>
  <c r="C3494" i="30"/>
  <c r="F3494" i="30"/>
  <c r="H3269" i="30"/>
  <c r="V3269" i="30"/>
  <c r="G3269" i="30"/>
  <c r="N3269" i="30"/>
  <c r="O3269" i="30"/>
  <c r="C3269" i="30"/>
  <c r="F3269" i="30"/>
  <c r="O3590" i="30"/>
  <c r="H3590" i="30"/>
  <c r="V3590" i="30"/>
  <c r="G3590" i="30"/>
  <c r="N3590" i="30"/>
  <c r="C3590" i="30"/>
  <c r="F3590" i="30"/>
  <c r="O3143" i="30"/>
  <c r="G3143" i="30"/>
  <c r="V3143" i="30"/>
  <c r="H3143" i="30"/>
  <c r="N3143" i="30"/>
  <c r="C3143" i="30"/>
  <c r="F3143" i="30"/>
  <c r="O2895" i="30"/>
  <c r="G2895" i="30"/>
  <c r="V2895" i="30"/>
  <c r="H2895" i="30"/>
  <c r="N2895" i="30"/>
  <c r="F2895" i="30"/>
  <c r="C2895" i="30"/>
  <c r="H3853" i="30"/>
  <c r="N3853" i="30"/>
  <c r="V3853" i="30"/>
  <c r="G3853" i="30"/>
  <c r="O3853" i="30"/>
  <c r="C3853" i="30"/>
  <c r="F3853" i="30"/>
  <c r="N3654" i="30"/>
  <c r="O3654" i="30"/>
  <c r="H3654" i="30"/>
  <c r="V3654" i="30"/>
  <c r="G3654" i="30"/>
  <c r="C3654" i="30"/>
  <c r="F3654" i="30"/>
  <c r="H3547" i="30"/>
  <c r="V3547" i="30"/>
  <c r="G3547" i="30"/>
  <c r="N3547" i="30"/>
  <c r="O3547" i="30"/>
  <c r="F3547" i="30"/>
  <c r="C3547" i="30"/>
  <c r="V3717" i="30"/>
  <c r="G3717" i="30"/>
  <c r="N3717" i="30"/>
  <c r="O3717" i="30"/>
  <c r="H3717" i="30"/>
  <c r="C3717" i="30"/>
  <c r="F3717" i="30"/>
  <c r="N3020" i="30"/>
  <c r="G3020" i="30"/>
  <c r="V3020" i="30"/>
  <c r="H3020" i="30"/>
  <c r="O3020" i="30"/>
  <c r="F3020" i="30"/>
  <c r="C3020" i="30"/>
  <c r="H3443" i="30"/>
  <c r="V3443" i="30"/>
  <c r="G3443" i="30"/>
  <c r="N3443" i="30"/>
  <c r="O3443" i="30"/>
  <c r="C3443" i="30"/>
  <c r="F3443" i="30"/>
  <c r="N3383" i="30"/>
  <c r="O3383" i="30"/>
  <c r="H3383" i="30"/>
  <c r="V3383" i="30"/>
  <c r="G3383" i="30"/>
  <c r="C3383" i="30"/>
  <c r="F3383" i="30"/>
  <c r="N3569" i="30"/>
  <c r="H3569" i="30"/>
  <c r="G3569" i="30"/>
  <c r="V3569" i="30"/>
  <c r="O3569" i="30"/>
  <c r="C3569" i="30"/>
  <c r="F3569" i="30"/>
  <c r="G2940" i="30"/>
  <c r="V2940" i="30"/>
  <c r="H2940" i="30"/>
  <c r="O2940" i="30"/>
  <c r="N2940" i="30"/>
  <c r="F2940" i="30"/>
  <c r="C2940" i="30"/>
  <c r="O3943" i="30"/>
  <c r="H3943" i="30"/>
  <c r="V3943" i="30"/>
  <c r="G3943" i="30"/>
  <c r="N3943" i="30"/>
  <c r="C3943" i="30"/>
  <c r="F3943" i="30"/>
  <c r="H3831" i="30"/>
  <c r="V3831" i="30"/>
  <c r="G3831" i="30"/>
  <c r="N3831" i="30"/>
  <c r="O3831" i="30"/>
  <c r="C3831" i="30"/>
  <c r="F3831" i="30"/>
  <c r="H3791" i="30"/>
  <c r="V3791" i="30"/>
  <c r="G3791" i="30"/>
  <c r="N3791" i="30"/>
  <c r="O3791" i="30"/>
  <c r="C3791" i="30"/>
  <c r="F3791" i="30"/>
  <c r="G2974" i="30"/>
  <c r="O2974" i="30"/>
  <c r="V2974" i="30"/>
  <c r="H2974" i="30"/>
  <c r="N2974" i="30"/>
  <c r="C2974" i="30"/>
  <c r="F2974" i="30"/>
  <c r="N3669" i="30"/>
  <c r="O3669" i="30"/>
  <c r="H3669" i="30"/>
  <c r="V3669" i="30"/>
  <c r="G3669" i="30"/>
  <c r="C3669" i="30"/>
  <c r="F3669" i="30"/>
  <c r="N3171" i="30"/>
  <c r="O3171" i="30"/>
  <c r="G3171" i="30"/>
  <c r="V3171" i="30"/>
  <c r="H3171" i="30"/>
  <c r="C3171" i="30"/>
  <c r="F3171" i="30"/>
  <c r="O2834" i="30"/>
  <c r="G2834" i="30"/>
  <c r="V2834" i="30"/>
  <c r="H2834" i="30"/>
  <c r="N2834" i="30"/>
  <c r="C2834" i="30"/>
  <c r="F2834" i="30"/>
  <c r="G3600" i="30"/>
  <c r="V3600" i="30"/>
  <c r="H3600" i="30"/>
  <c r="N3600" i="30"/>
  <c r="O3600" i="30"/>
  <c r="C3600" i="30"/>
  <c r="F3600" i="30"/>
  <c r="V3884" i="30"/>
  <c r="H3884" i="30"/>
  <c r="O3884" i="30"/>
  <c r="N3884" i="30"/>
  <c r="G3884" i="30"/>
  <c r="C3884" i="30"/>
  <c r="F3884" i="30"/>
  <c r="N3210" i="30"/>
  <c r="G3210" i="30"/>
  <c r="H3210" i="30"/>
  <c r="V3210" i="30"/>
  <c r="O3210" i="30"/>
  <c r="C3210" i="30"/>
  <c r="F3210" i="30"/>
  <c r="O3149" i="30"/>
  <c r="H3149" i="30"/>
  <c r="N3149" i="30"/>
  <c r="V3149" i="30"/>
  <c r="G3149" i="30"/>
  <c r="C3149" i="30"/>
  <c r="F3149" i="30"/>
  <c r="H3573" i="30"/>
  <c r="V3573" i="30"/>
  <c r="G3573" i="30"/>
  <c r="N3573" i="30"/>
  <c r="O3573" i="30"/>
  <c r="F3573" i="30"/>
  <c r="C3573" i="30"/>
  <c r="H3785" i="30"/>
  <c r="O3785" i="30"/>
  <c r="V3785" i="30"/>
  <c r="G3785" i="30"/>
  <c r="N3785" i="30"/>
  <c r="C3785" i="30"/>
  <c r="F3785" i="30"/>
  <c r="V2913" i="30"/>
  <c r="G2913" i="30"/>
  <c r="N2913" i="30"/>
  <c r="O2913" i="30"/>
  <c r="H2913" i="30"/>
  <c r="C2913" i="30"/>
  <c r="F2913" i="30"/>
  <c r="V3004" i="30"/>
  <c r="H3004" i="30"/>
  <c r="N3004" i="30"/>
  <c r="O3004" i="30"/>
  <c r="G3004" i="30"/>
  <c r="C3004" i="30"/>
  <c r="F3004" i="30"/>
  <c r="V3116" i="30"/>
  <c r="H3116" i="30"/>
  <c r="O3116" i="30"/>
  <c r="N3116" i="30"/>
  <c r="G3116" i="30"/>
  <c r="C3116" i="30"/>
  <c r="F3116" i="30"/>
  <c r="V3054" i="30"/>
  <c r="H3054" i="30"/>
  <c r="N3054" i="30"/>
  <c r="G3054" i="30"/>
  <c r="O3054" i="30"/>
  <c r="C3054" i="30"/>
  <c r="F3054" i="30"/>
  <c r="N3221" i="30"/>
  <c r="O3221" i="30"/>
  <c r="H3221" i="30"/>
  <c r="V3221" i="30"/>
  <c r="G3221" i="30"/>
  <c r="C3221" i="30"/>
  <c r="F3221" i="30"/>
  <c r="N3281" i="30"/>
  <c r="H3281" i="30"/>
  <c r="G3281" i="30"/>
  <c r="V3281" i="30"/>
  <c r="O3281" i="30"/>
  <c r="F3281" i="30"/>
  <c r="C3281" i="30"/>
  <c r="O3885" i="30"/>
  <c r="H3885" i="30"/>
  <c r="G3885" i="30"/>
  <c r="V3885" i="30"/>
  <c r="N3885" i="30"/>
  <c r="C3885" i="30"/>
  <c r="F3885" i="30"/>
  <c r="N3156" i="30"/>
  <c r="O3156" i="30"/>
  <c r="G3156" i="30"/>
  <c r="V3156" i="30"/>
  <c r="H3156" i="30"/>
  <c r="C3156" i="30"/>
  <c r="F3156" i="30"/>
  <c r="G2983" i="30"/>
  <c r="V2983" i="30"/>
  <c r="H2983" i="30"/>
  <c r="N2983" i="30"/>
  <c r="O2983" i="30"/>
  <c r="C2983" i="30"/>
  <c r="F2983" i="30"/>
  <c r="H3553" i="30"/>
  <c r="G3553" i="30"/>
  <c r="V3553" i="30"/>
  <c r="O3553" i="30"/>
  <c r="N3553" i="30"/>
  <c r="C3553" i="30"/>
  <c r="F3553" i="30"/>
  <c r="O3543" i="30"/>
  <c r="H3543" i="30"/>
  <c r="V3543" i="30"/>
  <c r="G3543" i="30"/>
  <c r="N3543" i="30"/>
  <c r="C3543" i="30"/>
  <c r="F3543" i="30"/>
  <c r="V3840" i="30"/>
  <c r="H3840" i="30"/>
  <c r="N3840" i="30"/>
  <c r="O3840" i="30"/>
  <c r="G3840" i="30"/>
  <c r="F3840" i="30"/>
  <c r="C3840" i="30"/>
  <c r="V3690" i="30"/>
  <c r="G3690" i="30"/>
  <c r="N3690" i="30"/>
  <c r="H3690" i="30"/>
  <c r="O3690" i="30"/>
  <c r="C3690" i="30"/>
  <c r="F3690" i="30"/>
  <c r="H3833" i="30"/>
  <c r="O3833" i="30"/>
  <c r="V3833" i="30"/>
  <c r="G3833" i="30"/>
  <c r="N3833" i="30"/>
  <c r="C3833" i="30"/>
  <c r="F3833" i="30"/>
  <c r="N3095" i="30"/>
  <c r="O3095" i="30"/>
  <c r="G3095" i="30"/>
  <c r="V3095" i="30"/>
  <c r="H3095" i="30"/>
  <c r="C3095" i="30"/>
  <c r="F3095" i="30"/>
  <c r="N3490" i="30"/>
  <c r="H3490" i="30"/>
  <c r="O3490" i="30"/>
  <c r="V3490" i="30"/>
  <c r="G3490" i="30"/>
  <c r="C3490" i="30"/>
  <c r="F3490" i="30"/>
  <c r="H3330" i="30"/>
  <c r="O3330" i="30"/>
  <c r="V3330" i="30"/>
  <c r="G3330" i="30"/>
  <c r="N3330" i="30"/>
  <c r="C3330" i="30"/>
  <c r="F3330" i="30"/>
  <c r="V3271" i="30"/>
  <c r="G3271" i="30"/>
  <c r="N3271" i="30"/>
  <c r="O3271" i="30"/>
  <c r="H3271" i="30"/>
  <c r="C3271" i="30"/>
  <c r="F3271" i="30"/>
  <c r="O3635" i="30"/>
  <c r="G3635" i="30"/>
  <c r="V3635" i="30"/>
  <c r="H3635" i="30"/>
  <c r="N3635" i="30"/>
  <c r="C3635" i="30"/>
  <c r="F3635" i="30"/>
  <c r="G2851" i="30"/>
  <c r="V2851" i="30"/>
  <c r="H2851" i="30"/>
  <c r="N2851" i="30"/>
  <c r="O2851" i="30"/>
  <c r="C2851" i="30"/>
  <c r="F2851" i="30"/>
  <c r="N2849" i="30"/>
  <c r="O2849" i="30"/>
  <c r="H2849" i="30"/>
  <c r="V2849" i="30"/>
  <c r="G2849" i="30"/>
  <c r="C2849" i="30"/>
  <c r="F2849" i="30"/>
  <c r="V3639" i="30"/>
  <c r="G3639" i="30"/>
  <c r="N3639" i="30"/>
  <c r="O3639" i="30"/>
  <c r="H3639" i="30"/>
  <c r="F3639" i="30"/>
  <c r="C3639" i="30"/>
  <c r="G3140" i="30"/>
  <c r="V3140" i="30"/>
  <c r="H3140" i="30"/>
  <c r="N3140" i="30"/>
  <c r="O3140" i="30"/>
  <c r="C3140" i="30"/>
  <c r="F3140" i="30"/>
  <c r="G3373" i="30"/>
  <c r="V3373" i="30"/>
  <c r="N3373" i="30"/>
  <c r="O3373" i="30"/>
  <c r="H3373" i="30"/>
  <c r="C3373" i="30"/>
  <c r="F3373" i="30"/>
  <c r="O3752" i="30"/>
  <c r="G3752" i="30"/>
  <c r="V3752" i="30"/>
  <c r="H3752" i="30"/>
  <c r="N3752" i="30"/>
  <c r="C3752" i="30"/>
  <c r="F3752" i="30"/>
  <c r="V3766" i="30"/>
  <c r="G3766" i="30"/>
  <c r="N3766" i="30"/>
  <c r="O3766" i="30"/>
  <c r="H3766" i="30"/>
  <c r="C3766" i="30"/>
  <c r="F3766" i="30"/>
  <c r="H3714" i="30"/>
  <c r="O3714" i="30"/>
  <c r="V3714" i="30"/>
  <c r="G3714" i="30"/>
  <c r="N3714" i="30"/>
  <c r="C3714" i="30"/>
  <c r="F3714" i="30"/>
  <c r="O2857" i="30"/>
  <c r="H2857" i="30"/>
  <c r="V2857" i="30"/>
  <c r="G2857" i="30"/>
  <c r="N2857" i="30"/>
  <c r="F2857" i="30"/>
  <c r="C2857" i="30"/>
  <c r="H3842" i="30"/>
  <c r="O3842" i="30"/>
  <c r="V3842" i="30"/>
  <c r="G3842" i="30"/>
  <c r="N3842" i="30"/>
  <c r="C3842" i="30"/>
  <c r="F3842" i="30"/>
  <c r="V3293" i="30"/>
  <c r="G3293" i="30"/>
  <c r="N3293" i="30"/>
  <c r="O3293" i="30"/>
  <c r="H3293" i="30"/>
  <c r="C3293" i="30"/>
  <c r="F3293" i="30"/>
  <c r="O3484" i="30"/>
  <c r="G3484" i="30"/>
  <c r="V3484" i="30"/>
  <c r="H3484" i="30"/>
  <c r="N3484" i="30"/>
  <c r="C3484" i="30"/>
  <c r="F3484" i="30"/>
  <c r="N3063" i="30"/>
  <c r="O3063" i="30"/>
  <c r="G3063" i="30"/>
  <c r="V3063" i="30"/>
  <c r="H3063" i="30"/>
  <c r="F3063" i="30"/>
  <c r="C3063" i="30"/>
  <c r="V3911" i="30"/>
  <c r="G3911" i="30"/>
  <c r="N3911" i="30"/>
  <c r="O3911" i="30"/>
  <c r="H3911" i="30"/>
  <c r="C3911" i="30"/>
  <c r="F3911" i="30"/>
  <c r="H3555" i="30"/>
  <c r="V3555" i="30"/>
  <c r="G3555" i="30"/>
  <c r="N3555" i="30"/>
  <c r="O3555" i="30"/>
  <c r="C3555" i="30"/>
  <c r="F3555" i="30"/>
  <c r="O3326" i="30"/>
  <c r="H3326" i="30"/>
  <c r="V3326" i="30"/>
  <c r="G3326" i="30"/>
  <c r="N3326" i="30"/>
  <c r="C3326" i="30"/>
  <c r="F3326" i="30"/>
  <c r="H3509" i="30"/>
  <c r="V3509" i="30"/>
  <c r="G3509" i="30"/>
  <c r="N3509" i="30"/>
  <c r="O3509" i="30"/>
  <c r="C3509" i="30"/>
  <c r="F3509" i="30"/>
  <c r="N3317" i="30"/>
  <c r="O3317" i="30"/>
  <c r="H3317" i="30"/>
  <c r="G3317" i="30"/>
  <c r="V3317" i="30"/>
  <c r="C3317" i="30"/>
  <c r="F3317" i="30"/>
  <c r="N2991" i="30"/>
  <c r="O2991" i="30"/>
  <c r="G2991" i="30"/>
  <c r="V2991" i="30"/>
  <c r="H2991" i="30"/>
  <c r="C2991" i="30"/>
  <c r="F2991" i="30"/>
  <c r="N3816" i="30"/>
  <c r="O3816" i="30"/>
  <c r="G3816" i="30"/>
  <c r="V3816" i="30"/>
  <c r="H3816" i="30"/>
  <c r="C3816" i="30"/>
  <c r="F3816" i="30"/>
  <c r="H3810" i="30"/>
  <c r="O3810" i="30"/>
  <c r="V3810" i="30"/>
  <c r="N3810" i="30"/>
  <c r="G3810" i="30"/>
  <c r="C3810" i="30"/>
  <c r="F3810" i="30"/>
  <c r="H3349" i="30"/>
  <c r="V3349" i="30"/>
  <c r="G3349" i="30"/>
  <c r="N3349" i="30"/>
  <c r="O3349" i="30"/>
  <c r="C3349" i="30"/>
  <c r="F3349" i="30"/>
  <c r="V3289" i="30"/>
  <c r="G3289" i="30"/>
  <c r="N3289" i="30"/>
  <c r="H3289" i="30"/>
  <c r="O3289" i="30"/>
  <c r="C3289" i="30"/>
  <c r="F3289" i="30"/>
  <c r="O3359" i="30"/>
  <c r="H3359" i="30"/>
  <c r="V3359" i="30"/>
  <c r="G3359" i="30"/>
  <c r="N3359" i="30"/>
  <c r="C3359" i="30"/>
  <c r="F3359" i="30"/>
  <c r="G3572" i="30"/>
  <c r="V3572" i="30"/>
  <c r="H3572" i="30"/>
  <c r="N3572" i="30"/>
  <c r="O3572" i="30"/>
  <c r="C3572" i="30"/>
  <c r="F3572" i="30"/>
  <c r="N3180" i="30"/>
  <c r="V3180" i="30"/>
  <c r="H3180" i="30"/>
  <c r="O3180" i="30"/>
  <c r="G3180" i="30"/>
  <c r="C3180" i="30"/>
  <c r="F3180" i="30"/>
  <c r="G3496" i="30"/>
  <c r="V3496" i="30"/>
  <c r="H3496" i="30"/>
  <c r="N3496" i="30"/>
  <c r="O3496" i="30"/>
  <c r="C3496" i="30"/>
  <c r="F3496" i="30"/>
  <c r="N3442" i="30"/>
  <c r="H3442" i="30"/>
  <c r="G3442" i="30"/>
  <c r="V3442" i="30"/>
  <c r="O3442" i="30"/>
  <c r="C3442" i="30"/>
  <c r="F3442" i="30"/>
  <c r="N2911" i="30"/>
  <c r="O2911" i="30"/>
  <c r="G2911" i="30"/>
  <c r="V2911" i="30"/>
  <c r="H2911" i="30"/>
  <c r="C2911" i="30"/>
  <c r="F2911" i="30"/>
  <c r="G3223" i="30"/>
  <c r="V3223" i="30"/>
  <c r="H3223" i="30"/>
  <c r="N3223" i="30"/>
  <c r="O3223" i="30"/>
  <c r="C3223" i="30"/>
  <c r="F3223" i="30"/>
  <c r="H3489" i="30"/>
  <c r="G3489" i="30"/>
  <c r="V3489" i="30"/>
  <c r="O3489" i="30"/>
  <c r="N3489" i="30"/>
  <c r="C3489" i="30"/>
  <c r="F3489" i="30"/>
  <c r="O2944" i="30"/>
  <c r="H2944" i="30"/>
  <c r="V2944" i="30"/>
  <c r="G2944" i="30"/>
  <c r="N2944" i="30"/>
  <c r="C2944" i="30"/>
  <c r="F2944" i="30"/>
  <c r="V3701" i="30"/>
  <c r="G3701" i="30"/>
  <c r="N3701" i="30"/>
  <c r="O3701" i="30"/>
  <c r="H3701" i="30"/>
  <c r="C3701" i="30"/>
  <c r="F3701" i="30"/>
  <c r="H3817" i="30"/>
  <c r="O3817" i="30"/>
  <c r="V3817" i="30"/>
  <c r="G3817" i="30"/>
  <c r="N3817" i="30"/>
  <c r="C3817" i="30"/>
  <c r="F3817" i="30"/>
  <c r="H3466" i="30"/>
  <c r="O3466" i="30"/>
  <c r="V3466" i="30"/>
  <c r="G3466" i="30"/>
  <c r="N3466" i="30"/>
  <c r="C3466" i="30"/>
  <c r="F3466" i="30"/>
  <c r="V2852" i="30"/>
  <c r="H2852" i="30"/>
  <c r="N2852" i="30"/>
  <c r="O2852" i="30"/>
  <c r="G2852" i="30"/>
  <c r="C2852" i="30"/>
  <c r="F2852" i="30"/>
  <c r="H2994" i="30"/>
  <c r="V2994" i="30"/>
  <c r="O2994" i="30"/>
  <c r="N2994" i="30"/>
  <c r="G2994" i="30"/>
  <c r="C2994" i="30"/>
  <c r="F2994" i="30"/>
  <c r="V3516" i="30"/>
  <c r="H3516" i="30"/>
  <c r="N3516" i="30"/>
  <c r="O3516" i="30"/>
  <c r="G3516" i="30"/>
  <c r="F3516" i="30"/>
  <c r="C3516" i="30"/>
  <c r="V3811" i="30"/>
  <c r="G3811" i="30"/>
  <c r="N3811" i="30"/>
  <c r="O3811" i="30"/>
  <c r="H3811" i="30"/>
  <c r="C3811" i="30"/>
  <c r="F3811" i="30"/>
  <c r="V3384" i="30"/>
  <c r="H3384" i="30"/>
  <c r="N3384" i="30"/>
  <c r="O3384" i="30"/>
  <c r="G3384" i="30"/>
  <c r="C3384" i="30"/>
  <c r="F3384" i="30"/>
  <c r="N3347" i="30"/>
  <c r="O3347" i="30"/>
  <c r="V3347" i="30"/>
  <c r="G3347" i="30"/>
  <c r="H3347" i="30"/>
  <c r="C3347" i="30"/>
  <c r="F3347" i="30"/>
  <c r="N2845" i="30"/>
  <c r="H2845" i="30"/>
  <c r="G2845" i="30"/>
  <c r="O2845" i="30"/>
  <c r="V2845" i="30"/>
  <c r="C2845" i="30"/>
  <c r="F2845" i="30"/>
  <c r="V3076" i="30"/>
  <c r="H3076" i="30"/>
  <c r="N3076" i="30"/>
  <c r="O3076" i="30"/>
  <c r="G3076" i="30"/>
  <c r="F3076" i="30"/>
  <c r="C3076" i="30"/>
  <c r="O3855" i="30"/>
  <c r="H3855" i="30"/>
  <c r="G3855" i="30"/>
  <c r="V3855" i="30"/>
  <c r="N3855" i="30"/>
  <c r="C3855" i="30"/>
  <c r="F3855" i="30"/>
  <c r="N2985" i="30"/>
  <c r="H2985" i="30"/>
  <c r="O2985" i="30"/>
  <c r="V2985" i="30"/>
  <c r="G2985" i="30"/>
  <c r="C2985" i="30"/>
  <c r="F2985" i="30"/>
  <c r="G3860" i="30"/>
  <c r="V3860" i="30"/>
  <c r="H3860" i="30"/>
  <c r="N3860" i="30"/>
  <c r="O3860" i="30"/>
  <c r="F3860" i="30"/>
  <c r="C3860" i="30"/>
  <c r="V3843" i="30"/>
  <c r="G3843" i="30"/>
  <c r="N3843" i="30"/>
  <c r="O3843" i="30"/>
  <c r="H3843" i="30"/>
  <c r="C3843" i="30"/>
  <c r="F3843" i="30"/>
  <c r="H3875" i="30"/>
  <c r="V3875" i="30"/>
  <c r="G3875" i="30"/>
  <c r="N3875" i="30"/>
  <c r="O3875" i="30"/>
  <c r="C3875" i="30"/>
  <c r="F3875" i="30"/>
  <c r="N2941" i="30"/>
  <c r="H2941" i="30"/>
  <c r="G2941" i="30"/>
  <c r="V2941" i="30"/>
  <c r="O2941" i="30"/>
  <c r="C2941" i="30"/>
  <c r="F2941" i="30"/>
  <c r="G3452" i="30"/>
  <c r="V3452" i="30"/>
  <c r="H3452" i="30"/>
  <c r="N3452" i="30"/>
  <c r="O3452" i="30"/>
  <c r="C3452" i="30"/>
  <c r="F3452" i="30"/>
  <c r="O3541" i="30"/>
  <c r="H3541" i="30"/>
  <c r="V3541" i="30"/>
  <c r="G3541" i="30"/>
  <c r="N3541" i="30"/>
  <c r="C3541" i="30"/>
  <c r="F3541" i="30"/>
  <c r="G3744" i="30"/>
  <c r="V3744" i="30"/>
  <c r="H3744" i="30"/>
  <c r="N3744" i="30"/>
  <c r="O3744" i="30"/>
  <c r="C3744" i="30"/>
  <c r="F3744" i="30"/>
  <c r="V3915" i="30"/>
  <c r="G3915" i="30"/>
  <c r="N3915" i="30"/>
  <c r="O3915" i="30"/>
  <c r="H3915" i="30"/>
  <c r="C3915" i="30"/>
  <c r="F3915" i="30"/>
  <c r="V2945" i="30"/>
  <c r="G2945" i="30"/>
  <c r="N2945" i="30"/>
  <c r="O2945" i="30"/>
  <c r="H2945" i="30"/>
  <c r="C2945" i="30"/>
  <c r="F2945" i="30"/>
  <c r="V2951" i="30"/>
  <c r="H2951" i="30"/>
  <c r="N2951" i="30"/>
  <c r="O2951" i="30"/>
  <c r="G2951" i="30"/>
  <c r="F2951" i="30"/>
  <c r="C2951" i="30"/>
  <c r="O3846" i="30"/>
  <c r="H3846" i="30"/>
  <c r="V3846" i="30"/>
  <c r="G3846" i="30"/>
  <c r="N3846" i="30"/>
  <c r="C3846" i="30"/>
  <c r="F3846" i="30"/>
  <c r="V3306" i="30"/>
  <c r="G3306" i="30"/>
  <c r="N3306" i="30"/>
  <c r="H3306" i="30"/>
  <c r="O3306" i="30"/>
  <c r="C3306" i="30"/>
  <c r="F3306" i="30"/>
  <c r="H3029" i="30"/>
  <c r="V3029" i="30"/>
  <c r="G3029" i="30"/>
  <c r="N3029" i="30"/>
  <c r="O3029" i="30"/>
  <c r="C3029" i="30"/>
  <c r="F3029" i="30"/>
  <c r="N3852" i="30"/>
  <c r="G3852" i="30"/>
  <c r="V3852" i="30"/>
  <c r="H3852" i="30"/>
  <c r="O3852" i="30"/>
  <c r="C3852" i="30"/>
  <c r="F3852" i="30"/>
  <c r="O3022" i="30"/>
  <c r="V3022" i="30"/>
  <c r="H3022" i="30"/>
  <c r="N3022" i="30"/>
  <c r="G3022" i="30"/>
  <c r="C3022" i="30"/>
  <c r="F3022" i="30"/>
  <c r="V3682" i="30"/>
  <c r="G3682" i="30"/>
  <c r="N3682" i="30"/>
  <c r="H3682" i="30"/>
  <c r="O3682" i="30"/>
  <c r="F3682" i="30"/>
  <c r="C3682" i="30"/>
  <c r="V3186" i="30"/>
  <c r="O3186" i="30"/>
  <c r="N3186" i="30"/>
  <c r="G3186" i="30"/>
  <c r="H3186" i="30"/>
  <c r="C3186" i="30"/>
  <c r="F3186" i="30"/>
  <c r="N3697" i="30"/>
  <c r="H3697" i="30"/>
  <c r="G3697" i="30"/>
  <c r="V3697" i="30"/>
  <c r="O3697" i="30"/>
  <c r="C3697" i="30"/>
  <c r="F3697" i="30"/>
  <c r="H3231" i="30"/>
  <c r="V3231" i="30"/>
  <c r="G3231" i="30"/>
  <c r="N3231" i="30"/>
  <c r="O3231" i="30"/>
  <c r="F3231" i="30"/>
  <c r="C3231" i="30"/>
  <c r="H3902" i="30"/>
  <c r="V3902" i="30"/>
  <c r="G3902" i="30"/>
  <c r="N3902" i="30"/>
  <c r="O3902" i="30"/>
  <c r="C3902" i="30"/>
  <c r="F3902" i="30"/>
  <c r="V2966" i="30"/>
  <c r="H2966" i="30"/>
  <c r="N2966" i="30"/>
  <c r="G2966" i="30"/>
  <c r="O2966" i="30"/>
  <c r="C2966" i="30"/>
  <c r="F2966" i="30"/>
  <c r="V3451" i="30"/>
  <c r="G3451" i="30"/>
  <c r="N3451" i="30"/>
  <c r="O3451" i="30"/>
  <c r="H3451" i="30"/>
  <c r="C3451" i="30"/>
  <c r="F3451" i="30"/>
  <c r="N3456" i="30"/>
  <c r="O3456" i="30"/>
  <c r="G3456" i="30"/>
  <c r="H3456" i="30"/>
  <c r="V3456" i="30"/>
  <c r="F3456" i="30"/>
  <c r="C3456" i="30"/>
  <c r="H2933" i="30"/>
  <c r="V2933" i="30"/>
  <c r="G2933" i="30"/>
  <c r="N2933" i="30"/>
  <c r="O2933" i="30"/>
  <c r="C2933" i="30"/>
  <c r="F2933" i="30"/>
  <c r="H2973" i="30"/>
  <c r="V2973" i="30"/>
  <c r="G2973" i="30"/>
  <c r="N2973" i="30"/>
  <c r="O2973" i="30"/>
  <c r="C2973" i="30"/>
  <c r="F2973" i="30"/>
  <c r="O3776" i="30"/>
  <c r="G3776" i="30"/>
  <c r="V3776" i="30"/>
  <c r="H3776" i="30"/>
  <c r="N3776" i="30"/>
  <c r="F3776" i="30"/>
  <c r="C3776" i="30"/>
  <c r="V2960" i="30"/>
  <c r="G2960" i="30"/>
  <c r="N2960" i="30"/>
  <c r="O2960" i="30"/>
  <c r="H2960" i="30"/>
  <c r="C2960" i="30"/>
  <c r="F2960" i="30"/>
  <c r="N3823" i="30"/>
  <c r="O3823" i="30"/>
  <c r="H3823" i="30"/>
  <c r="V3823" i="30"/>
  <c r="G3823" i="30"/>
  <c r="C3823" i="30"/>
  <c r="F3823" i="30"/>
  <c r="N3242" i="30"/>
  <c r="H3242" i="30"/>
  <c r="O3242" i="30"/>
  <c r="V3242" i="30"/>
  <c r="G3242" i="30"/>
  <c r="C3242" i="30"/>
  <c r="F3242" i="30"/>
  <c r="N2971" i="30"/>
  <c r="O2971" i="30"/>
  <c r="G2971" i="30"/>
  <c r="V2971" i="30"/>
  <c r="H2971" i="30"/>
  <c r="C2971" i="30"/>
  <c r="F2971" i="30"/>
  <c r="V3142" i="30"/>
  <c r="H3142" i="30"/>
  <c r="N3142" i="30"/>
  <c r="G3142" i="30"/>
  <c r="O3142" i="30"/>
  <c r="F3142" i="30"/>
  <c r="C3142" i="30"/>
  <c r="V3949" i="30"/>
  <c r="N3949" i="30"/>
  <c r="O3949" i="30"/>
  <c r="H3949" i="30"/>
  <c r="G3949" i="30"/>
  <c r="C3949" i="30"/>
  <c r="F3949" i="30"/>
  <c r="O3872" i="30"/>
  <c r="G3872" i="30"/>
  <c r="V3872" i="30"/>
  <c r="H3872" i="30"/>
  <c r="N3872" i="30"/>
  <c r="C3872" i="30"/>
  <c r="F3872" i="30"/>
  <c r="N3254" i="30"/>
  <c r="O3254" i="30"/>
  <c r="H3254" i="30"/>
  <c r="V3254" i="30"/>
  <c r="G3254" i="30"/>
  <c r="C3254" i="30"/>
  <c r="F3254" i="30"/>
  <c r="N2962" i="30"/>
  <c r="G2962" i="30"/>
  <c r="H2962" i="30"/>
  <c r="V2962" i="30"/>
  <c r="O2962" i="30"/>
  <c r="C2962" i="30"/>
  <c r="F2962" i="30"/>
  <c r="V3393" i="30"/>
  <c r="O3393" i="30"/>
  <c r="N3393" i="30"/>
  <c r="H3393" i="30"/>
  <c r="G3393" i="30"/>
  <c r="F3393" i="30"/>
  <c r="C3393" i="30"/>
  <c r="H3041" i="30"/>
  <c r="O3041" i="30"/>
  <c r="V3041" i="30"/>
  <c r="G3041" i="30"/>
  <c r="N3041" i="30"/>
  <c r="C3041" i="30"/>
  <c r="F3041" i="30"/>
  <c r="V3455" i="30"/>
  <c r="G3455" i="30"/>
  <c r="N3455" i="30"/>
  <c r="O3455" i="30"/>
  <c r="H3455" i="30"/>
  <c r="C3455" i="30"/>
  <c r="F3455" i="30"/>
  <c r="H3741" i="30"/>
  <c r="V3741" i="30"/>
  <c r="G3741" i="30"/>
  <c r="N3741" i="30"/>
  <c r="O3741" i="30"/>
  <c r="C3741" i="30"/>
  <c r="F3741" i="30"/>
  <c r="V3255" i="30"/>
  <c r="G3255" i="30"/>
  <c r="N3255" i="30"/>
  <c r="O3255" i="30"/>
  <c r="H3255" i="30"/>
  <c r="C3255" i="30"/>
  <c r="F3255" i="30"/>
  <c r="V2972" i="30"/>
  <c r="H2972" i="30"/>
  <c r="N2972" i="30"/>
  <c r="O2972" i="30"/>
  <c r="G2972" i="30"/>
  <c r="C2972" i="30"/>
  <c r="F2972" i="30"/>
  <c r="V2921" i="30"/>
  <c r="G2921" i="30"/>
  <c r="N2921" i="30"/>
  <c r="O2921" i="30"/>
  <c r="H2921" i="30"/>
  <c r="C2921" i="30"/>
  <c r="F2921" i="30"/>
  <c r="O3061" i="30"/>
  <c r="H3061" i="30"/>
  <c r="V3061" i="30"/>
  <c r="G3061" i="30"/>
  <c r="N3061" i="30"/>
  <c r="C3061" i="30"/>
  <c r="F3061" i="30"/>
  <c r="O3499" i="30"/>
  <c r="H3499" i="30"/>
  <c r="V3499" i="30"/>
  <c r="G3499" i="30"/>
  <c r="N3499" i="30"/>
  <c r="C3499" i="30"/>
  <c r="F3499" i="30"/>
  <c r="O3661" i="30"/>
  <c r="H3661" i="30"/>
  <c r="N3661" i="30"/>
  <c r="V3661" i="30"/>
  <c r="G3661" i="30"/>
  <c r="C3661" i="30"/>
  <c r="F3661" i="30"/>
  <c r="V3199" i="30"/>
  <c r="H3199" i="30"/>
  <c r="N3199" i="30"/>
  <c r="O3199" i="30"/>
  <c r="G3199" i="30"/>
  <c r="F3199" i="30"/>
  <c r="C3199" i="30"/>
  <c r="O3266" i="30"/>
  <c r="V3266" i="30"/>
  <c r="G3266" i="30"/>
  <c r="N3266" i="30"/>
  <c r="H3266" i="30"/>
  <c r="C3266" i="30"/>
  <c r="F3266" i="30"/>
  <c r="H3801" i="30"/>
  <c r="O3801" i="30"/>
  <c r="V3801" i="30"/>
  <c r="G3801" i="30"/>
  <c r="N3801" i="30"/>
  <c r="C3801" i="30"/>
  <c r="F3801" i="30"/>
  <c r="V2909" i="30"/>
  <c r="O2909" i="30"/>
  <c r="N2909" i="30"/>
  <c r="H2909" i="30"/>
  <c r="G2909" i="30"/>
  <c r="C2909" i="30"/>
  <c r="F2909" i="30"/>
  <c r="H3069" i="30"/>
  <c r="V3069" i="30"/>
  <c r="G3069" i="30"/>
  <c r="N3069" i="30"/>
  <c r="O3069" i="30"/>
  <c r="C3069" i="30"/>
  <c r="F3069" i="30"/>
  <c r="V2980" i="30"/>
  <c r="H2980" i="30"/>
  <c r="N2980" i="30"/>
  <c r="O2980" i="30"/>
  <c r="G2980" i="30"/>
  <c r="F2980" i="30"/>
  <c r="C2980" i="30"/>
  <c r="V3007" i="30"/>
  <c r="H3007" i="30"/>
  <c r="N3007" i="30"/>
  <c r="O3007" i="30"/>
  <c r="G3007" i="30"/>
  <c r="C3007" i="30"/>
  <c r="F3007" i="30"/>
  <c r="H3946" i="30"/>
  <c r="O3946" i="30"/>
  <c r="V3946" i="30"/>
  <c r="G3946" i="30"/>
  <c r="N3946" i="30"/>
  <c r="C3946" i="30"/>
  <c r="F3946" i="30"/>
  <c r="O3414" i="30"/>
  <c r="H3414" i="30"/>
  <c r="V3414" i="30"/>
  <c r="G3414" i="30"/>
  <c r="N3414" i="30"/>
  <c r="F3414" i="30"/>
  <c r="C3414" i="30"/>
  <c r="O3827" i="30"/>
  <c r="H3827" i="30"/>
  <c r="V3827" i="30"/>
  <c r="G3827" i="30"/>
  <c r="N3827" i="30"/>
  <c r="C3827" i="30"/>
  <c r="F3827" i="30"/>
  <c r="V3386" i="30"/>
  <c r="G3386" i="30"/>
  <c r="N3386" i="30"/>
  <c r="H3386" i="30"/>
  <c r="O3386" i="30"/>
  <c r="C3386" i="30"/>
  <c r="F3386" i="30"/>
  <c r="H3521" i="30"/>
  <c r="G3521" i="30"/>
  <c r="V3521" i="30"/>
  <c r="O3521" i="30"/>
  <c r="N3521" i="30"/>
  <c r="C3521" i="30"/>
  <c r="F3521" i="30"/>
  <c r="O3403" i="30"/>
  <c r="H3403" i="30"/>
  <c r="V3403" i="30"/>
  <c r="G3403" i="30"/>
  <c r="N3403" i="30"/>
  <c r="C3403" i="30"/>
  <c r="F3403" i="30"/>
  <c r="H3267" i="30"/>
  <c r="V3267" i="30"/>
  <c r="G3267" i="30"/>
  <c r="N3267" i="30"/>
  <c r="O3267" i="30"/>
  <c r="C3267" i="30"/>
  <c r="F3267" i="30"/>
  <c r="V2920" i="30"/>
  <c r="G2920" i="30"/>
  <c r="N2920" i="30"/>
  <c r="O2920" i="30"/>
  <c r="H2920" i="30"/>
  <c r="C2920" i="30"/>
  <c r="F2920" i="30"/>
  <c r="N2805" i="30"/>
  <c r="O2805" i="30"/>
  <c r="H2805" i="30"/>
  <c r="V2805" i="30"/>
  <c r="G2805" i="30"/>
  <c r="F2805" i="30"/>
  <c r="C2805" i="30"/>
  <c r="N2946" i="30"/>
  <c r="O2946" i="30"/>
  <c r="G2946" i="30"/>
  <c r="V2946" i="30"/>
  <c r="H2946" i="30"/>
  <c r="F2946" i="30"/>
  <c r="C2946" i="30"/>
  <c r="N2986" i="30"/>
  <c r="G2986" i="30"/>
  <c r="H2986" i="30"/>
  <c r="V2986" i="30"/>
  <c r="O2986" i="30"/>
  <c r="C2986" i="30"/>
  <c r="F2986" i="30"/>
  <c r="N2956" i="30"/>
  <c r="G2956" i="30"/>
  <c r="V2956" i="30"/>
  <c r="H2956" i="30"/>
  <c r="O2956" i="30"/>
  <c r="C2956" i="30"/>
  <c r="F2956" i="30"/>
  <c r="O3820" i="30"/>
  <c r="G3820" i="30"/>
  <c r="N3820" i="30"/>
  <c r="H3820" i="30"/>
  <c r="V3820" i="30"/>
  <c r="C3820" i="30"/>
  <c r="F3820" i="30"/>
  <c r="N3332" i="30"/>
  <c r="O3332" i="30"/>
  <c r="G3332" i="30"/>
  <c r="V3332" i="30"/>
  <c r="H3332" i="30"/>
  <c r="C3332" i="30"/>
  <c r="F3332" i="30"/>
  <c r="N3056" i="30"/>
  <c r="O3056" i="30"/>
  <c r="H3056" i="30"/>
  <c r="G3056" i="30"/>
  <c r="V3056" i="30"/>
  <c r="C3056" i="30"/>
  <c r="F3056" i="30"/>
  <c r="N3534" i="30"/>
  <c r="O3534" i="30"/>
  <c r="H3534" i="30"/>
  <c r="V3534" i="30"/>
  <c r="G3534" i="30"/>
  <c r="C3534" i="30"/>
  <c r="F3534" i="30"/>
  <c r="O3196" i="30"/>
  <c r="G3196" i="30"/>
  <c r="V3196" i="30"/>
  <c r="H3196" i="30"/>
  <c r="N3196" i="30"/>
  <c r="F3196" i="30"/>
  <c r="C3196" i="30"/>
  <c r="N2862" i="30"/>
  <c r="G2862" i="30"/>
  <c r="H2862" i="30"/>
  <c r="V2862" i="30"/>
  <c r="O2862" i="30"/>
  <c r="C2862" i="30"/>
  <c r="F2862" i="30"/>
  <c r="O3662" i="30"/>
  <c r="H3662" i="30"/>
  <c r="V3662" i="30"/>
  <c r="G3662" i="30"/>
  <c r="N3662" i="30"/>
  <c r="C3662" i="30"/>
  <c r="F3662" i="30"/>
  <c r="G3035" i="30"/>
  <c r="V3035" i="30"/>
  <c r="H3035" i="30"/>
  <c r="N3035" i="30"/>
  <c r="O3035" i="30"/>
  <c r="C3035" i="30"/>
  <c r="F3035" i="30"/>
  <c r="G3190" i="30"/>
  <c r="O3190" i="30"/>
  <c r="V3190" i="30"/>
  <c r="H3190" i="30"/>
  <c r="N3190" i="30"/>
  <c r="C3190" i="30"/>
  <c r="F3190" i="30"/>
  <c r="H3813" i="30"/>
  <c r="V3813" i="30"/>
  <c r="G3813" i="30"/>
  <c r="N3813" i="30"/>
  <c r="O3813" i="30"/>
  <c r="C3813" i="30"/>
  <c r="F3813" i="30"/>
  <c r="V2869" i="30"/>
  <c r="G2869" i="30"/>
  <c r="N2869" i="30"/>
  <c r="O2869" i="30"/>
  <c r="H2869" i="30"/>
  <c r="C2869" i="30"/>
  <c r="F2869" i="30"/>
  <c r="N3313" i="30"/>
  <c r="H3313" i="30"/>
  <c r="G3313" i="30"/>
  <c r="O3313" i="30"/>
  <c r="V3313" i="30"/>
  <c r="C3313" i="30"/>
  <c r="F3313" i="30"/>
  <c r="H3177" i="30"/>
  <c r="O3177" i="30"/>
  <c r="V3177" i="30"/>
  <c r="G3177" i="30"/>
  <c r="N3177" i="30"/>
  <c r="C3177" i="30"/>
  <c r="F3177" i="30"/>
  <c r="V3449" i="30"/>
  <c r="G3449" i="30"/>
  <c r="N3449" i="30"/>
  <c r="H3449" i="30"/>
  <c r="O3449" i="30"/>
  <c r="F3449" i="30"/>
  <c r="C3449" i="30"/>
  <c r="O3021" i="30"/>
  <c r="H3021" i="30"/>
  <c r="N3021" i="30"/>
  <c r="V3021" i="30"/>
  <c r="G3021" i="30"/>
  <c r="C3021" i="30"/>
  <c r="F3021" i="30"/>
  <c r="N3051" i="30"/>
  <c r="O3051" i="30"/>
  <c r="G3051" i="30"/>
  <c r="V3051" i="30"/>
  <c r="H3051" i="30"/>
  <c r="C3051" i="30"/>
  <c r="F3051" i="30"/>
  <c r="G2867" i="30"/>
  <c r="V2867" i="30"/>
  <c r="H2867" i="30"/>
  <c r="N2867" i="30"/>
  <c r="O2867" i="30"/>
  <c r="F2867" i="30"/>
  <c r="C2867" i="30"/>
  <c r="N3906" i="30"/>
  <c r="H3906" i="30"/>
  <c r="O3906" i="30"/>
  <c r="V3906" i="30"/>
  <c r="G3906" i="30"/>
  <c r="F3906" i="30"/>
  <c r="C3906" i="30"/>
  <c r="O2817" i="30"/>
  <c r="H2817" i="30"/>
  <c r="V2817" i="30"/>
  <c r="G2817" i="30"/>
  <c r="N2817" i="30"/>
  <c r="C2817" i="30"/>
  <c r="F2817" i="30"/>
  <c r="O3295" i="30"/>
  <c r="H3295" i="30"/>
  <c r="V3295" i="30"/>
  <c r="G3295" i="30"/>
  <c r="N3295" i="30"/>
  <c r="C3295" i="30"/>
  <c r="F3295" i="30"/>
  <c r="H3867" i="30"/>
  <c r="V3867" i="30"/>
  <c r="G3867" i="30"/>
  <c r="N3867" i="30"/>
  <c r="O3867" i="30"/>
  <c r="F3867" i="30"/>
  <c r="C3867" i="30"/>
  <c r="V3121" i="30"/>
  <c r="G3121" i="30"/>
  <c r="N3121" i="30"/>
  <c r="H3121" i="30"/>
  <c r="O3121" i="30"/>
  <c r="C3121" i="30"/>
  <c r="F3121" i="30"/>
  <c r="N3307" i="30"/>
  <c r="O3307" i="30"/>
  <c r="H3307" i="30"/>
  <c r="V3307" i="30"/>
  <c r="G3307" i="30"/>
  <c r="C3307" i="30"/>
  <c r="F3307" i="30"/>
  <c r="N3620" i="30"/>
  <c r="O3620" i="30"/>
  <c r="G3620" i="30"/>
  <c r="V3620" i="30"/>
  <c r="H3620" i="30"/>
  <c r="C3620" i="30"/>
  <c r="F3620" i="30"/>
  <c r="N3064" i="30"/>
  <c r="O3064" i="30"/>
  <c r="H3064" i="30"/>
  <c r="G3064" i="30"/>
  <c r="V3064" i="30"/>
  <c r="F3064" i="30"/>
  <c r="C3064" i="30"/>
  <c r="G3692" i="30"/>
  <c r="N3692" i="30"/>
  <c r="V3692" i="30"/>
  <c r="H3692" i="30"/>
  <c r="O3692" i="30"/>
  <c r="C3692" i="30"/>
  <c r="F3692" i="30"/>
  <c r="N3211" i="30"/>
  <c r="O3211" i="30"/>
  <c r="G3211" i="30"/>
  <c r="V3211" i="30"/>
  <c r="H3211" i="30"/>
  <c r="C3211" i="30"/>
  <c r="F3211" i="30"/>
  <c r="N3482" i="30"/>
  <c r="H3482" i="30"/>
  <c r="O3482" i="30"/>
  <c r="V3482" i="30"/>
  <c r="G3482" i="30"/>
  <c r="C3482" i="30"/>
  <c r="F3482" i="30"/>
  <c r="N3851" i="30"/>
  <c r="O3851" i="30"/>
  <c r="H3851" i="30"/>
  <c r="V3851" i="30"/>
  <c r="G3851" i="30"/>
  <c r="C3851" i="30"/>
  <c r="F3851" i="30"/>
  <c r="N2846" i="30"/>
  <c r="G2846" i="30"/>
  <c r="H2846" i="30"/>
  <c r="V2846" i="30"/>
  <c r="O2846" i="30"/>
  <c r="C2846" i="30"/>
  <c r="F2846" i="30"/>
  <c r="G3106" i="30"/>
  <c r="H3106" i="30"/>
  <c r="V3106" i="30"/>
  <c r="O3106" i="30"/>
  <c r="N3106" i="30"/>
  <c r="C3106" i="30"/>
  <c r="F3106" i="30"/>
  <c r="O3790" i="30"/>
  <c r="H3790" i="30"/>
  <c r="V3790" i="30"/>
  <c r="G3790" i="30"/>
  <c r="N3790" i="30"/>
  <c r="C3790" i="30"/>
  <c r="F3790" i="30"/>
  <c r="V3125" i="30"/>
  <c r="G3125" i="30"/>
  <c r="N3125" i="30"/>
  <c r="O3125" i="30"/>
  <c r="H3125" i="30"/>
  <c r="C3125" i="30"/>
  <c r="F3125" i="30"/>
  <c r="O2893" i="30"/>
  <c r="V2893" i="30"/>
  <c r="G2893" i="30"/>
  <c r="H2893" i="30"/>
  <c r="N2893" i="30"/>
  <c r="C2893" i="30"/>
  <c r="F2893" i="30"/>
  <c r="O3706" i="30"/>
  <c r="V3706" i="30"/>
  <c r="G3706" i="30"/>
  <c r="N3706" i="30"/>
  <c r="H3706" i="30"/>
  <c r="C3706" i="30"/>
  <c r="F3706" i="30"/>
  <c r="N3910" i="30"/>
  <c r="O3910" i="30"/>
  <c r="H3910" i="30"/>
  <c r="G3910" i="30"/>
  <c r="V3910" i="30"/>
  <c r="C3910" i="30"/>
  <c r="F3910" i="30"/>
  <c r="O3420" i="30"/>
  <c r="G3420" i="30"/>
  <c r="V3420" i="30"/>
  <c r="H3420" i="30"/>
  <c r="N3420" i="30"/>
  <c r="F3420" i="30"/>
  <c r="C3420" i="30"/>
  <c r="N3170" i="30"/>
  <c r="G3170" i="30"/>
  <c r="H3170" i="30"/>
  <c r="V3170" i="30"/>
  <c r="O3170" i="30"/>
  <c r="C3170" i="30"/>
  <c r="F3170" i="30"/>
  <c r="N3430" i="30"/>
  <c r="O3430" i="30"/>
  <c r="H3430" i="30"/>
  <c r="G3430" i="30"/>
  <c r="V3430" i="30"/>
  <c r="C3430" i="30"/>
  <c r="F3430" i="30"/>
  <c r="H3837" i="30"/>
  <c r="V3837" i="30"/>
  <c r="G3837" i="30"/>
  <c r="N3837" i="30"/>
  <c r="O3837" i="30"/>
  <c r="C3837" i="30"/>
  <c r="F3837" i="30"/>
  <c r="H2821" i="30"/>
  <c r="V2821" i="30"/>
  <c r="G2821" i="30"/>
  <c r="N2821" i="30"/>
  <c r="O2821" i="30"/>
  <c r="C2821" i="30"/>
  <c r="F2821" i="30"/>
  <c r="G2859" i="30"/>
  <c r="V2859" i="30"/>
  <c r="H2859" i="30"/>
  <c r="N2859" i="30"/>
  <c r="O2859" i="30"/>
  <c r="C2859" i="30"/>
  <c r="F2859" i="30"/>
  <c r="V3096" i="30"/>
  <c r="G3096" i="30"/>
  <c r="N3096" i="30"/>
  <c r="O3096" i="30"/>
  <c r="H3096" i="30"/>
  <c r="C3096" i="30"/>
  <c r="F3096" i="30"/>
  <c r="G3212" i="30"/>
  <c r="V3212" i="30"/>
  <c r="H3212" i="30"/>
  <c r="O3212" i="30"/>
  <c r="N3212" i="30"/>
  <c r="C3212" i="30"/>
  <c r="F3212" i="30"/>
  <c r="O3119" i="30"/>
  <c r="G3119" i="30"/>
  <c r="V3119" i="30"/>
  <c r="H3119" i="30"/>
  <c r="N3119" i="30"/>
  <c r="C3119" i="30"/>
  <c r="F3119" i="30"/>
  <c r="N3532" i="30"/>
  <c r="G3532" i="30"/>
  <c r="V3532" i="30"/>
  <c r="H3532" i="30"/>
  <c r="O3532" i="30"/>
  <c r="C3532" i="30"/>
  <c r="F3532" i="30"/>
  <c r="N3351" i="30"/>
  <c r="O3351" i="30"/>
  <c r="H3351" i="30"/>
  <c r="G3351" i="30"/>
  <c r="V3351" i="30"/>
  <c r="C3351" i="30"/>
  <c r="F3351" i="30"/>
  <c r="H2936" i="30"/>
  <c r="V2936" i="30"/>
  <c r="G2936" i="30"/>
  <c r="N2936" i="30"/>
  <c r="O2936" i="30"/>
  <c r="C2936" i="30"/>
  <c r="F2936" i="30"/>
  <c r="G3146" i="30"/>
  <c r="H3146" i="30"/>
  <c r="V3146" i="30"/>
  <c r="O3146" i="30"/>
  <c r="N3146" i="30"/>
  <c r="C3146" i="30"/>
  <c r="F3146" i="30"/>
  <c r="N3696" i="30"/>
  <c r="O3696" i="30"/>
  <c r="G3696" i="30"/>
  <c r="H3696" i="30"/>
  <c r="V3696" i="30"/>
  <c r="C3696" i="30"/>
  <c r="F3696" i="30"/>
  <c r="O3375" i="30"/>
  <c r="H3375" i="30"/>
  <c r="V3375" i="30"/>
  <c r="G3375" i="30"/>
  <c r="N3375" i="30"/>
  <c r="C3375" i="30"/>
  <c r="F3375" i="30"/>
  <c r="H3184" i="30"/>
  <c r="V3184" i="30"/>
  <c r="G3184" i="30"/>
  <c r="N3184" i="30"/>
  <c r="O3184" i="30"/>
  <c r="C3184" i="30"/>
  <c r="F3184" i="30"/>
  <c r="V3614" i="30"/>
  <c r="G3614" i="30"/>
  <c r="N3614" i="30"/>
  <c r="O3614" i="30"/>
  <c r="H3614" i="30"/>
  <c r="C3614" i="30"/>
  <c r="F3614" i="30"/>
  <c r="V2829" i="30"/>
  <c r="G2829" i="30"/>
  <c r="H2829" i="30"/>
  <c r="N2829" i="30"/>
  <c r="O2829" i="30"/>
  <c r="C2829" i="30"/>
  <c r="F2829" i="30"/>
  <c r="V3577" i="30"/>
  <c r="G3577" i="30"/>
  <c r="N3577" i="30"/>
  <c r="H3577" i="30"/>
  <c r="O3577" i="30"/>
  <c r="C3577" i="30"/>
  <c r="F3577" i="30"/>
  <c r="O3075" i="30"/>
  <c r="G3075" i="30"/>
  <c r="V3075" i="30"/>
  <c r="H3075" i="30"/>
  <c r="N3075" i="30"/>
  <c r="C3075" i="30"/>
  <c r="F3075" i="30"/>
  <c r="V2970" i="30"/>
  <c r="O2970" i="30"/>
  <c r="N2970" i="30"/>
  <c r="G2970" i="30"/>
  <c r="H2970" i="30"/>
  <c r="F2970" i="30"/>
  <c r="C2970" i="30"/>
  <c r="G2842" i="30"/>
  <c r="V2842" i="30"/>
  <c r="H2842" i="30"/>
  <c r="N2842" i="30"/>
  <c r="O2842" i="30"/>
  <c r="C2842" i="30"/>
  <c r="F2842" i="30"/>
  <c r="V3522" i="30"/>
  <c r="G3522" i="30"/>
  <c r="N3522" i="30"/>
  <c r="H3522" i="30"/>
  <c r="O3522" i="30"/>
  <c r="C3522" i="30"/>
  <c r="F3522" i="30"/>
  <c r="H3519" i="30"/>
  <c r="V3519" i="30"/>
  <c r="G3519" i="30"/>
  <c r="N3519" i="30"/>
  <c r="O3519" i="30"/>
  <c r="C3519" i="30"/>
  <c r="F3519" i="30"/>
  <c r="G3512" i="30"/>
  <c r="V3512" i="30"/>
  <c r="H3512" i="30"/>
  <c r="N3512" i="30"/>
  <c r="O3512" i="30"/>
  <c r="C3512" i="30"/>
  <c r="F3512" i="30"/>
  <c r="V2833" i="30"/>
  <c r="G2833" i="30"/>
  <c r="N2833" i="30"/>
  <c r="O2833" i="30"/>
  <c r="H2833" i="30"/>
  <c r="F2833" i="30"/>
  <c r="C2833" i="30"/>
  <c r="N3641" i="30"/>
  <c r="H3641" i="30"/>
  <c r="O3641" i="30"/>
  <c r="V3641" i="30"/>
  <c r="G3641" i="30"/>
  <c r="C3641" i="30"/>
  <c r="F3641" i="30"/>
  <c r="H3314" i="30"/>
  <c r="O3314" i="30"/>
  <c r="V3314" i="30"/>
  <c r="G3314" i="30"/>
  <c r="N3314" i="30"/>
  <c r="C3314" i="30"/>
  <c r="F3314" i="30"/>
  <c r="V2932" i="30"/>
  <c r="H2932" i="30"/>
  <c r="N2932" i="30"/>
  <c r="O2932" i="30"/>
  <c r="G2932" i="30"/>
  <c r="C2932" i="30"/>
  <c r="F2932" i="30"/>
  <c r="V3500" i="30"/>
  <c r="H3500" i="30"/>
  <c r="O3500" i="30"/>
  <c r="N3500" i="30"/>
  <c r="G3500" i="30"/>
  <c r="C3500" i="30"/>
  <c r="F3500" i="30"/>
  <c r="N3726" i="30"/>
  <c r="O3726" i="30"/>
  <c r="H3726" i="30"/>
  <c r="V3726" i="30"/>
  <c r="G3726" i="30"/>
  <c r="C3726" i="30"/>
  <c r="F3726" i="30"/>
  <c r="O3340" i="30"/>
  <c r="N3340" i="30"/>
  <c r="G3340" i="30"/>
  <c r="V3340" i="30"/>
  <c r="H3340" i="30"/>
  <c r="C3340" i="30"/>
  <c r="F3340" i="30"/>
  <c r="G3396" i="30"/>
  <c r="V3396" i="30"/>
  <c r="H3396" i="30"/>
  <c r="N3396" i="30"/>
  <c r="O3396" i="30"/>
  <c r="C3396" i="30"/>
  <c r="F3396" i="30"/>
  <c r="G3540" i="30"/>
  <c r="V3540" i="30"/>
  <c r="H3540" i="30"/>
  <c r="N3540" i="30"/>
  <c r="O3540" i="30"/>
  <c r="F3540" i="30"/>
  <c r="C3540" i="30"/>
  <c r="O2989" i="30"/>
  <c r="H2989" i="30"/>
  <c r="G2989" i="30"/>
  <c r="V2989" i="30"/>
  <c r="N2989" i="30"/>
  <c r="C2989" i="30"/>
  <c r="F2989" i="30"/>
  <c r="V3013" i="30"/>
  <c r="G3013" i="30"/>
  <c r="N3013" i="30"/>
  <c r="O3013" i="30"/>
  <c r="H3013" i="30"/>
  <c r="C3013" i="30"/>
  <c r="F3013" i="30"/>
  <c r="H3233" i="30"/>
  <c r="G3233" i="30"/>
  <c r="V3233" i="30"/>
  <c r="O3233" i="30"/>
  <c r="N3233" i="30"/>
  <c r="C3233" i="30"/>
  <c r="F3233" i="30"/>
  <c r="V3137" i="30"/>
  <c r="O3137" i="30"/>
  <c r="N3137" i="30"/>
  <c r="H3137" i="30"/>
  <c r="G3137" i="30"/>
  <c r="C3137" i="30"/>
  <c r="F3137" i="30"/>
  <c r="V3084" i="30"/>
  <c r="H3084" i="30"/>
  <c r="O3084" i="30"/>
  <c r="N3084" i="30"/>
  <c r="G3084" i="30"/>
  <c r="C3084" i="30"/>
  <c r="F3084" i="30"/>
  <c r="N3185" i="30"/>
  <c r="H3185" i="30"/>
  <c r="O3185" i="30"/>
  <c r="V3185" i="30"/>
  <c r="G3185" i="30"/>
  <c r="F3185" i="30"/>
  <c r="C3185" i="30"/>
  <c r="H3565" i="30"/>
  <c r="G3565" i="30"/>
  <c r="V3565" i="30"/>
  <c r="N3565" i="30"/>
  <c r="O3565" i="30"/>
  <c r="C3565" i="30"/>
  <c r="F3565" i="30"/>
  <c r="H3050" i="30"/>
  <c r="V3050" i="30"/>
  <c r="O3050" i="30"/>
  <c r="N3050" i="30"/>
  <c r="G3050" i="30"/>
  <c r="C3050" i="30"/>
  <c r="F3050" i="30"/>
  <c r="V3411" i="30"/>
  <c r="G3411" i="30"/>
  <c r="N3411" i="30"/>
  <c r="O3411" i="30"/>
  <c r="H3411" i="30"/>
  <c r="F3411" i="30"/>
  <c r="C3411" i="30"/>
  <c r="V3206" i="30"/>
  <c r="N3206" i="30"/>
  <c r="G3206" i="30"/>
  <c r="O3206" i="30"/>
  <c r="H3206" i="30"/>
  <c r="C3206" i="30"/>
  <c r="F3206" i="30"/>
  <c r="O2931" i="30"/>
  <c r="G2931" i="30"/>
  <c r="V2931" i="30"/>
  <c r="H2931" i="30"/>
  <c r="N2931" i="30"/>
  <c r="C2931" i="30"/>
  <c r="F2931" i="30"/>
  <c r="N3727" i="30"/>
  <c r="O3727" i="30"/>
  <c r="V3727" i="30"/>
  <c r="H3727" i="30"/>
  <c r="G3727" i="30"/>
  <c r="C3727" i="30"/>
  <c r="F3727" i="30"/>
  <c r="G3404" i="30"/>
  <c r="V3404" i="30"/>
  <c r="H3404" i="30"/>
  <c r="O3404" i="30"/>
  <c r="N3404" i="30"/>
  <c r="C3404" i="30"/>
  <c r="F3404" i="30"/>
  <c r="O2934" i="30"/>
  <c r="V2934" i="30"/>
  <c r="H2934" i="30"/>
  <c r="N2934" i="30"/>
  <c r="G2934" i="30"/>
  <c r="C2934" i="30"/>
  <c r="F2934" i="30"/>
  <c r="V3256" i="30"/>
  <c r="H3256" i="30"/>
  <c r="N3256" i="30"/>
  <c r="O3256" i="30"/>
  <c r="G3256" i="30"/>
  <c r="C3256" i="30"/>
  <c r="F3256" i="30"/>
  <c r="N2804" i="30"/>
  <c r="O2804" i="30"/>
  <c r="G2804" i="30"/>
  <c r="V2804" i="30"/>
  <c r="H2804" i="30"/>
  <c r="C2804" i="30"/>
  <c r="F2804" i="30"/>
  <c r="N2811" i="30"/>
  <c r="O2811" i="30"/>
  <c r="G2811" i="30"/>
  <c r="V2811" i="30"/>
  <c r="H2811" i="30"/>
  <c r="C2811" i="30"/>
  <c r="F2811" i="30"/>
  <c r="O3416" i="30"/>
  <c r="G3416" i="30"/>
  <c r="V3416" i="30"/>
  <c r="H3416" i="30"/>
  <c r="N3416" i="30"/>
  <c r="C3416" i="30"/>
  <c r="F3416" i="30"/>
  <c r="O3737" i="30"/>
  <c r="V3737" i="30"/>
  <c r="G3737" i="30"/>
  <c r="N3737" i="30"/>
  <c r="H3737" i="30"/>
  <c r="C3737" i="30"/>
  <c r="F3737" i="30"/>
  <c r="O3770" i="30"/>
  <c r="V3770" i="30"/>
  <c r="G3770" i="30"/>
  <c r="N3770" i="30"/>
  <c r="H3770" i="30"/>
  <c r="C3770" i="30"/>
  <c r="F3770" i="30"/>
  <c r="G2935" i="30"/>
  <c r="V2935" i="30"/>
  <c r="H2935" i="30"/>
  <c r="N2935" i="30"/>
  <c r="O2935" i="30"/>
  <c r="F2935" i="30"/>
  <c r="C2935" i="30"/>
  <c r="N3871" i="30"/>
  <c r="O3871" i="30"/>
  <c r="H3871" i="30"/>
  <c r="V3871" i="30"/>
  <c r="G3871" i="30"/>
  <c r="C3871" i="30"/>
  <c r="F3871" i="30"/>
  <c r="O3819" i="30"/>
  <c r="H3819" i="30"/>
  <c r="V3819" i="30"/>
  <c r="G3819" i="30"/>
  <c r="N3819" i="30"/>
  <c r="C3819" i="30"/>
  <c r="F3819" i="30"/>
  <c r="H3750" i="30"/>
  <c r="V3750" i="30"/>
  <c r="G3750" i="30"/>
  <c r="N3750" i="30"/>
  <c r="O3750" i="30"/>
  <c r="C3750" i="30"/>
  <c r="F3750" i="30"/>
  <c r="N2881" i="30"/>
  <c r="O2881" i="30"/>
  <c r="H2881" i="30"/>
  <c r="G2881" i="30"/>
  <c r="V2881" i="30"/>
  <c r="C2881" i="30"/>
  <c r="F2881" i="30"/>
  <c r="O3236" i="30"/>
  <c r="G3236" i="30"/>
  <c r="V3236" i="30"/>
  <c r="H3236" i="30"/>
  <c r="N3236" i="30"/>
  <c r="C3236" i="30"/>
  <c r="F3236" i="30"/>
  <c r="N3753" i="30"/>
  <c r="O3753" i="30"/>
  <c r="G3753" i="30"/>
  <c r="V3753" i="30"/>
  <c r="H3753" i="30"/>
  <c r="C3753" i="30"/>
  <c r="F3753" i="30"/>
  <c r="O3350" i="30"/>
  <c r="H3350" i="30"/>
  <c r="V3350" i="30"/>
  <c r="G3350" i="30"/>
  <c r="N3350" i="30"/>
  <c r="C3350" i="30"/>
  <c r="F3350" i="30"/>
  <c r="H3141" i="30"/>
  <c r="V3141" i="30"/>
  <c r="G3141" i="30"/>
  <c r="N3141" i="30"/>
  <c r="O3141" i="30"/>
  <c r="F3141" i="30"/>
  <c r="C3141" i="30"/>
  <c r="O3017" i="30"/>
  <c r="V3017" i="30"/>
  <c r="G3017" i="30"/>
  <c r="N3017" i="30"/>
  <c r="H3017" i="30"/>
  <c r="C3017" i="30"/>
  <c r="F3017" i="30"/>
  <c r="C4038" i="30"/>
  <c r="F4038" i="30"/>
  <c r="H4038" i="30"/>
  <c r="G4038" i="30"/>
  <c r="N4038" i="30"/>
  <c r="V4038" i="30"/>
  <c r="O4038" i="30"/>
  <c r="H4049" i="30"/>
  <c r="N4049" i="30"/>
  <c r="G4049" i="30"/>
  <c r="C4049" i="30"/>
  <c r="F4049" i="30"/>
  <c r="V4049" i="30"/>
  <c r="O4049" i="30"/>
  <c r="N4050" i="30"/>
  <c r="V4050" i="30"/>
  <c r="O4050" i="30"/>
  <c r="C4050" i="30"/>
  <c r="F4050" i="30"/>
  <c r="H4050" i="30"/>
  <c r="G4050" i="30"/>
  <c r="H4055" i="30"/>
  <c r="N4055" i="30"/>
  <c r="V4055" i="30"/>
  <c r="O4055" i="30"/>
  <c r="F4055" i="30"/>
  <c r="C4055" i="30"/>
  <c r="G4055" i="30"/>
  <c r="G4056" i="30"/>
  <c r="F4056" i="30"/>
  <c r="H4056" i="30"/>
  <c r="C4056" i="30"/>
  <c r="O4056" i="30"/>
  <c r="N4056" i="30"/>
  <c r="V4056" i="30"/>
  <c r="N4008" i="30"/>
  <c r="G4008" i="30"/>
  <c r="C4008" i="30"/>
  <c r="V4008" i="30"/>
  <c r="O4008" i="30"/>
  <c r="H4008" i="30"/>
  <c r="F4008" i="30"/>
  <c r="G3968" i="30"/>
  <c r="C3968" i="30"/>
  <c r="V3968" i="30"/>
  <c r="O3968" i="30"/>
  <c r="H3968" i="30"/>
  <c r="F3968" i="30"/>
  <c r="N3968" i="30"/>
  <c r="V3928" i="30"/>
  <c r="G3928" i="30"/>
  <c r="H3928" i="30"/>
  <c r="C3928" i="30"/>
  <c r="N3928" i="30"/>
  <c r="F3928" i="30"/>
  <c r="O3928" i="30"/>
  <c r="V3888" i="30"/>
  <c r="N3888" i="30"/>
  <c r="H3888" i="30"/>
  <c r="O3888" i="30"/>
  <c r="F3888" i="30"/>
  <c r="G3888" i="30"/>
  <c r="C3888" i="30"/>
  <c r="H3838" i="30"/>
  <c r="F3838" i="30"/>
  <c r="V3838" i="30"/>
  <c r="O3838" i="30"/>
  <c r="G3838" i="30"/>
  <c r="C3838" i="30"/>
  <c r="N3838" i="30"/>
  <c r="O3798" i="30"/>
  <c r="N3798" i="30"/>
  <c r="H3798" i="30"/>
  <c r="C3798" i="30"/>
  <c r="V3798" i="30"/>
  <c r="F3798" i="30"/>
  <c r="G3798" i="30"/>
  <c r="H3768" i="30"/>
  <c r="C3768" i="30"/>
  <c r="N3768" i="30"/>
  <c r="G3768" i="30"/>
  <c r="O3768" i="30"/>
  <c r="V3768" i="30"/>
  <c r="F3768" i="30"/>
  <c r="V3728" i="30"/>
  <c r="F3728" i="30"/>
  <c r="H3728" i="30"/>
  <c r="O3728" i="30"/>
  <c r="N3728" i="30"/>
  <c r="G3728" i="30"/>
  <c r="C3728" i="30"/>
  <c r="V3688" i="30"/>
  <c r="F3688" i="30"/>
  <c r="H3688" i="30"/>
  <c r="O3688" i="30"/>
  <c r="N3688" i="30"/>
  <c r="G3688" i="30"/>
  <c r="C3688" i="30"/>
  <c r="V3648" i="30"/>
  <c r="F3648" i="30"/>
  <c r="H3648" i="30"/>
  <c r="O3648" i="30"/>
  <c r="N3648" i="30"/>
  <c r="G3648" i="30"/>
  <c r="C3648" i="30"/>
  <c r="N3608" i="30"/>
  <c r="F3608" i="30"/>
  <c r="O3608" i="30"/>
  <c r="V3608" i="30"/>
  <c r="G3608" i="30"/>
  <c r="H3608" i="30"/>
  <c r="C3608" i="30"/>
  <c r="H3568" i="30"/>
  <c r="C3568" i="30"/>
  <c r="N3568" i="30"/>
  <c r="G3568" i="30"/>
  <c r="O3568" i="30"/>
  <c r="V3568" i="30"/>
  <c r="F3568" i="30"/>
  <c r="G3528" i="30"/>
  <c r="C3528" i="30"/>
  <c r="V3528" i="30"/>
  <c r="N3528" i="30"/>
  <c r="H3528" i="30"/>
  <c r="O3528" i="30"/>
  <c r="F3528" i="30"/>
  <c r="C3488" i="30"/>
  <c r="H3488" i="30"/>
  <c r="G3488" i="30"/>
  <c r="N3488" i="30"/>
  <c r="F3488" i="30"/>
  <c r="O3488" i="30"/>
  <c r="V3488" i="30"/>
  <c r="H3448" i="30"/>
  <c r="C3448" i="30"/>
  <c r="N3448" i="30"/>
  <c r="G3448" i="30"/>
  <c r="O3448" i="30"/>
  <c r="V3448" i="30"/>
  <c r="F3448" i="30"/>
  <c r="V3408" i="30"/>
  <c r="C3408" i="30"/>
  <c r="H3408" i="30"/>
  <c r="O3408" i="30"/>
  <c r="N3408" i="30"/>
  <c r="G3408" i="30"/>
  <c r="F3408" i="30"/>
  <c r="H3368" i="30"/>
  <c r="C3368" i="30"/>
  <c r="N3368" i="30"/>
  <c r="G3368" i="30"/>
  <c r="O3368" i="30"/>
  <c r="V3368" i="30"/>
  <c r="F3368" i="30"/>
  <c r="N3328" i="30"/>
  <c r="F3328" i="30"/>
  <c r="O3328" i="30"/>
  <c r="V3328" i="30"/>
  <c r="G3328" i="30"/>
  <c r="H3328" i="30"/>
  <c r="C3328" i="30"/>
  <c r="N3288" i="30"/>
  <c r="F3288" i="30"/>
  <c r="O3288" i="30"/>
  <c r="V3288" i="30"/>
  <c r="G3288" i="30"/>
  <c r="H3288" i="30"/>
  <c r="C3288" i="30"/>
  <c r="V3248" i="30"/>
  <c r="F3248" i="30"/>
  <c r="H3248" i="30"/>
  <c r="O3248" i="30"/>
  <c r="N3248" i="30"/>
  <c r="G3248" i="30"/>
  <c r="C3248" i="30"/>
  <c r="N3208" i="30"/>
  <c r="C3208" i="30"/>
  <c r="O3208" i="30"/>
  <c r="V3208" i="30"/>
  <c r="F3208" i="30"/>
  <c r="G3208" i="30"/>
  <c r="H3208" i="30"/>
  <c r="H3168" i="30"/>
  <c r="F3168" i="30"/>
  <c r="V3168" i="30"/>
  <c r="N3168" i="30"/>
  <c r="G3168" i="30"/>
  <c r="O3168" i="30"/>
  <c r="C3168" i="30"/>
  <c r="G3128" i="30"/>
  <c r="F3128" i="30"/>
  <c r="N3128" i="30"/>
  <c r="H3128" i="30"/>
  <c r="O3128" i="30"/>
  <c r="V3128" i="30"/>
  <c r="C3128" i="30"/>
  <c r="V3088" i="30"/>
  <c r="F3088" i="30"/>
  <c r="G3088" i="30"/>
  <c r="O3088" i="30"/>
  <c r="N3088" i="30"/>
  <c r="H3088" i="30"/>
  <c r="C3088" i="30"/>
  <c r="N3048" i="30"/>
  <c r="H3048" i="30"/>
  <c r="C3048" i="30"/>
  <c r="V3048" i="30"/>
  <c r="O3048" i="30"/>
  <c r="G3048" i="30"/>
  <c r="F3048" i="30"/>
  <c r="N3008" i="30"/>
  <c r="F3008" i="30"/>
  <c r="O3008" i="30"/>
  <c r="V3008" i="30"/>
  <c r="H3008" i="30"/>
  <c r="G3008" i="30"/>
  <c r="C3008" i="30"/>
  <c r="N2968" i="30"/>
  <c r="F2968" i="30"/>
  <c r="O2968" i="30"/>
  <c r="V2968" i="30"/>
  <c r="H2968" i="30"/>
  <c r="G2968" i="30"/>
  <c r="C2968" i="30"/>
  <c r="O2928" i="30"/>
  <c r="V2928" i="30"/>
  <c r="H2928" i="30"/>
  <c r="G2928" i="30"/>
  <c r="C2928" i="30"/>
  <c r="N2928" i="30"/>
  <c r="F2928" i="30"/>
  <c r="H2888" i="30"/>
  <c r="C2888" i="30"/>
  <c r="V2888" i="30"/>
  <c r="F2888" i="30"/>
  <c r="G2888" i="30"/>
  <c r="O2888" i="30"/>
  <c r="N2888" i="30"/>
  <c r="O2848" i="30"/>
  <c r="F2848" i="30"/>
  <c r="H2848" i="30"/>
  <c r="N2848" i="30"/>
  <c r="V2848" i="30"/>
  <c r="C2848" i="30"/>
  <c r="G2848" i="30"/>
  <c r="H2818" i="30"/>
  <c r="C2818" i="30"/>
  <c r="N2818" i="30"/>
  <c r="G2818" i="30"/>
  <c r="F2818" i="30"/>
  <c r="V2818" i="30"/>
  <c r="O2818" i="30"/>
  <c r="N4009" i="30"/>
  <c r="F4009" i="30"/>
  <c r="H4009" i="30"/>
  <c r="C4009" i="30"/>
  <c r="O4009" i="30"/>
  <c r="V4009" i="30"/>
  <c r="G4009" i="30"/>
  <c r="N4022" i="30"/>
  <c r="C4022" i="30"/>
  <c r="O4022" i="30"/>
  <c r="F4022" i="30"/>
  <c r="H4022" i="30"/>
  <c r="V4022" i="30"/>
  <c r="G4022" i="30"/>
  <c r="O4003" i="30"/>
  <c r="F4003" i="30"/>
  <c r="H4003" i="30"/>
  <c r="V4003" i="30"/>
  <c r="G4003" i="30"/>
  <c r="N4003" i="30"/>
  <c r="C4003" i="30"/>
  <c r="O4012" i="30"/>
  <c r="F4012" i="30"/>
  <c r="N4012" i="30"/>
  <c r="C4012" i="30"/>
  <c r="G4012" i="30"/>
  <c r="V4012" i="30"/>
  <c r="H4012" i="30"/>
  <c r="V4004" i="30"/>
  <c r="H4004" i="30"/>
  <c r="N4004" i="30"/>
  <c r="C4004" i="30"/>
  <c r="O4004" i="30"/>
  <c r="F4004" i="30"/>
  <c r="G4004" i="30"/>
  <c r="V4016" i="30"/>
  <c r="H4016" i="30"/>
  <c r="O4016" i="30"/>
  <c r="N4016" i="30"/>
  <c r="C4016" i="30"/>
  <c r="F4016" i="30"/>
  <c r="G4016" i="30"/>
  <c r="O4011" i="30"/>
  <c r="F4011" i="30"/>
  <c r="H4011" i="30"/>
  <c r="V4011" i="30"/>
  <c r="G4011" i="30"/>
  <c r="N4011" i="30"/>
  <c r="C4011" i="30"/>
  <c r="N3985" i="30"/>
  <c r="C3985" i="30"/>
  <c r="H3985" i="30"/>
  <c r="F3985" i="30"/>
  <c r="G3985" i="30"/>
  <c r="V3985" i="30"/>
  <c r="O3985" i="30"/>
  <c r="N3974" i="30"/>
  <c r="C3974" i="30"/>
  <c r="O3974" i="30"/>
  <c r="F3974" i="30"/>
  <c r="H3974" i="30"/>
  <c r="V3974" i="30"/>
  <c r="G3974" i="30"/>
  <c r="G4017" i="30"/>
  <c r="V4017" i="30"/>
  <c r="O4017" i="30"/>
  <c r="N4017" i="30"/>
  <c r="C4017" i="30"/>
  <c r="H4017" i="30"/>
  <c r="F4017" i="30"/>
  <c r="N4006" i="30"/>
  <c r="C4006" i="30"/>
  <c r="O4006" i="30"/>
  <c r="F4006" i="30"/>
  <c r="H4006" i="30"/>
  <c r="V4006" i="30"/>
  <c r="G4006" i="30"/>
  <c r="O3994" i="30"/>
  <c r="C3994" i="30"/>
  <c r="V3994" i="30"/>
  <c r="G3994" i="30"/>
  <c r="N3994" i="30"/>
  <c r="H3994" i="30"/>
  <c r="F3994" i="30"/>
  <c r="O3977" i="30"/>
  <c r="V3977" i="30"/>
  <c r="G3977" i="30"/>
  <c r="N3977" i="30"/>
  <c r="F3977" i="30"/>
  <c r="H3977" i="30"/>
  <c r="C3977" i="30"/>
  <c r="O3989" i="30"/>
  <c r="C3989" i="30"/>
  <c r="H3989" i="30"/>
  <c r="V3989" i="30"/>
  <c r="G3989" i="30"/>
  <c r="N3989" i="30"/>
  <c r="F3989" i="30"/>
  <c r="N4023" i="30"/>
  <c r="C4023" i="30"/>
  <c r="O4023" i="30"/>
  <c r="F4023" i="30"/>
  <c r="V4023" i="30"/>
  <c r="G4023" i="30"/>
  <c r="H4023" i="30"/>
  <c r="H3959" i="30"/>
  <c r="V3959" i="30"/>
  <c r="G3959" i="30"/>
  <c r="N3959" i="30"/>
  <c r="F3959" i="30"/>
  <c r="O3959" i="30"/>
  <c r="C3959" i="30"/>
  <c r="N3996" i="30"/>
  <c r="F3996" i="30"/>
  <c r="O3996" i="30"/>
  <c r="C3996" i="30"/>
  <c r="G3996" i="30"/>
  <c r="V3996" i="30"/>
  <c r="H3996" i="30"/>
  <c r="N3966" i="30"/>
  <c r="C3966" i="30"/>
  <c r="O3966" i="30"/>
  <c r="F3966" i="30"/>
  <c r="H3966" i="30"/>
  <c r="V3966" i="30"/>
  <c r="G3966" i="30"/>
  <c r="N3889" i="30"/>
  <c r="V3889" i="30"/>
  <c r="O3889" i="30"/>
  <c r="H3889" i="30"/>
  <c r="C3889" i="30"/>
  <c r="F3889" i="30"/>
  <c r="G3889" i="30"/>
  <c r="C3777" i="30"/>
  <c r="N3777" i="30"/>
  <c r="H3777" i="30"/>
  <c r="V3777" i="30"/>
  <c r="O3777" i="30"/>
  <c r="F3777" i="30"/>
  <c r="G3777" i="30"/>
  <c r="F3841" i="30"/>
  <c r="C3841" i="30"/>
  <c r="V3841" i="30"/>
  <c r="O3841" i="30"/>
  <c r="N3841" i="30"/>
  <c r="G3841" i="30"/>
  <c r="H3841" i="30"/>
  <c r="N3953" i="30"/>
  <c r="O3953" i="30"/>
  <c r="V3953" i="30"/>
  <c r="F3953" i="30"/>
  <c r="C3953" i="30"/>
  <c r="G3953" i="30"/>
  <c r="H3953" i="30"/>
  <c r="H3485" i="30"/>
  <c r="V3485" i="30"/>
  <c r="G3485" i="30"/>
  <c r="N3485" i="30"/>
  <c r="O3485" i="30"/>
  <c r="C3485" i="30"/>
  <c r="F3485" i="30"/>
  <c r="V3454" i="30"/>
  <c r="G3454" i="30"/>
  <c r="N3454" i="30"/>
  <c r="O3454" i="30"/>
  <c r="H3454" i="30"/>
  <c r="F3454" i="30"/>
  <c r="C3454" i="30"/>
  <c r="O3724" i="30"/>
  <c r="N3724" i="30"/>
  <c r="G3724" i="30"/>
  <c r="H3724" i="30"/>
  <c r="V3724" i="30"/>
  <c r="C3724" i="30"/>
  <c r="F3724" i="30"/>
  <c r="O3222" i="30"/>
  <c r="V3222" i="30"/>
  <c r="H3222" i="30"/>
  <c r="N3222" i="30"/>
  <c r="G3222" i="30"/>
  <c r="C3222" i="30"/>
  <c r="F3222" i="30"/>
  <c r="V3613" i="30"/>
  <c r="G3613" i="30"/>
  <c r="N3613" i="30"/>
  <c r="O3613" i="30"/>
  <c r="H3613" i="30"/>
  <c r="C3613" i="30"/>
  <c r="F3613" i="30"/>
  <c r="O3093" i="30"/>
  <c r="H3093" i="30"/>
  <c r="V3093" i="30"/>
  <c r="G3093" i="30"/>
  <c r="N3093" i="30"/>
  <c r="C3093" i="30"/>
  <c r="F3093" i="30"/>
  <c r="O2854" i="30"/>
  <c r="V2854" i="30"/>
  <c r="H2854" i="30"/>
  <c r="N2854" i="30"/>
  <c r="G2854" i="30"/>
  <c r="C2854" i="30"/>
  <c r="F2854" i="30"/>
  <c r="V3110" i="30"/>
  <c r="H3110" i="30"/>
  <c r="N3110" i="30"/>
  <c r="G3110" i="30"/>
  <c r="O3110" i="30"/>
  <c r="C3110" i="30"/>
  <c r="F3110" i="30"/>
  <c r="O3100" i="30"/>
  <c r="G3100" i="30"/>
  <c r="V3100" i="30"/>
  <c r="H3100" i="30"/>
  <c r="N3100" i="30"/>
  <c r="C3100" i="30"/>
  <c r="F3100" i="30"/>
  <c r="N3164" i="30"/>
  <c r="O3164" i="30"/>
  <c r="G3164" i="30"/>
  <c r="V3164" i="30"/>
  <c r="H3164" i="30"/>
  <c r="C3164" i="30"/>
  <c r="F3164" i="30"/>
  <c r="V2876" i="30"/>
  <c r="H2876" i="30"/>
  <c r="O2876" i="30"/>
  <c r="N2876" i="30"/>
  <c r="G2876" i="30"/>
  <c r="C2876" i="30"/>
  <c r="F2876" i="30"/>
  <c r="O3832" i="30"/>
  <c r="G3832" i="30"/>
  <c r="V3832" i="30"/>
  <c r="H3832" i="30"/>
  <c r="N3832" i="30"/>
  <c r="C3832" i="30"/>
  <c r="F3832" i="30"/>
  <c r="V3665" i="30"/>
  <c r="O3665" i="30"/>
  <c r="N3665" i="30"/>
  <c r="H3665" i="30"/>
  <c r="G3665" i="30"/>
  <c r="C3665" i="30"/>
  <c r="F3665" i="30"/>
  <c r="N3775" i="30"/>
  <c r="O3775" i="30"/>
  <c r="H3775" i="30"/>
  <c r="V3775" i="30"/>
  <c r="G3775" i="30"/>
  <c r="C3775" i="30"/>
  <c r="F3775" i="30"/>
  <c r="O2952" i="30"/>
  <c r="H2952" i="30"/>
  <c r="V2952" i="30"/>
  <c r="G2952" i="30"/>
  <c r="N2952" i="30"/>
  <c r="C2952" i="30"/>
  <c r="F2952" i="30"/>
  <c r="V3929" i="30"/>
  <c r="G3929" i="30"/>
  <c r="N3929" i="30"/>
  <c r="H3929" i="30"/>
  <c r="O3929" i="30"/>
  <c r="C3929" i="30"/>
  <c r="F3929" i="30"/>
  <c r="V3786" i="30"/>
  <c r="G3786" i="30"/>
  <c r="N3786" i="30"/>
  <c r="H3786" i="30"/>
  <c r="O3786" i="30"/>
  <c r="C3786" i="30"/>
  <c r="F3786" i="30"/>
  <c r="V3767" i="30"/>
  <c r="G3767" i="30"/>
  <c r="N3767" i="30"/>
  <c r="O3767" i="30"/>
  <c r="H3767" i="30"/>
  <c r="C3767" i="30"/>
  <c r="F3767" i="30"/>
  <c r="O3316" i="30"/>
  <c r="G3316" i="30"/>
  <c r="V3316" i="30"/>
  <c r="H3316" i="30"/>
  <c r="N3316" i="30"/>
  <c r="C3316" i="30"/>
  <c r="F3316" i="30"/>
  <c r="V3887" i="30"/>
  <c r="G3887" i="30"/>
  <c r="N3887" i="30"/>
  <c r="O3887" i="30"/>
  <c r="H3887" i="30"/>
  <c r="C3887" i="30"/>
  <c r="F3887" i="30"/>
  <c r="N3131" i="30"/>
  <c r="O3131" i="30"/>
  <c r="G3131" i="30"/>
  <c r="V3131" i="30"/>
  <c r="H3131" i="30"/>
  <c r="C3131" i="30"/>
  <c r="F3131" i="30"/>
  <c r="N3321" i="30"/>
  <c r="H3321" i="30"/>
  <c r="O3321" i="30"/>
  <c r="V3321" i="30"/>
  <c r="G3321" i="30"/>
  <c r="F3321" i="30"/>
  <c r="C3321" i="30"/>
  <c r="N3129" i="30"/>
  <c r="H3129" i="30"/>
  <c r="O3129" i="30"/>
  <c r="V3129" i="30"/>
  <c r="G3129" i="30"/>
  <c r="C3129" i="30"/>
  <c r="F3129" i="30"/>
  <c r="O3920" i="30"/>
  <c r="G3920" i="30"/>
  <c r="V3920" i="30"/>
  <c r="H3920" i="30"/>
  <c r="N3920" i="30"/>
  <c r="C3920" i="30"/>
  <c r="F3920" i="30"/>
  <c r="O3099" i="30"/>
  <c r="G3099" i="30"/>
  <c r="V3099" i="30"/>
  <c r="H3099" i="30"/>
  <c r="N3099" i="30"/>
  <c r="C3099" i="30"/>
  <c r="F3099" i="30"/>
  <c r="H3845" i="30"/>
  <c r="V3845" i="30"/>
  <c r="G3845" i="30"/>
  <c r="N3845" i="30"/>
  <c r="O3845" i="30"/>
  <c r="C3845" i="30"/>
  <c r="F3845" i="30"/>
  <c r="H2929" i="30"/>
  <c r="V2929" i="30"/>
  <c r="G2929" i="30"/>
  <c r="N2929" i="30"/>
  <c r="O2929" i="30"/>
  <c r="C2929" i="30"/>
  <c r="F2929" i="30"/>
  <c r="N3394" i="30"/>
  <c r="H3394" i="30"/>
  <c r="O3394" i="30"/>
  <c r="V3394" i="30"/>
  <c r="G3394" i="30"/>
  <c r="C3394" i="30"/>
  <c r="F3394" i="30"/>
  <c r="V3480" i="30"/>
  <c r="H3480" i="30"/>
  <c r="N3480" i="30"/>
  <c r="O3480" i="30"/>
  <c r="G3480" i="30"/>
  <c r="C3480" i="30"/>
  <c r="F3480" i="30"/>
  <c r="V3792" i="30"/>
  <c r="H3792" i="30"/>
  <c r="N3792" i="30"/>
  <c r="O3792" i="30"/>
  <c r="G3792" i="30"/>
  <c r="C3792" i="30"/>
  <c r="F3792" i="30"/>
  <c r="V3303" i="30"/>
  <c r="G3303" i="30"/>
  <c r="N3303" i="30"/>
  <c r="O3303" i="30"/>
  <c r="H3303" i="30"/>
  <c r="C3303" i="30"/>
  <c r="F3303" i="30"/>
  <c r="H3481" i="30"/>
  <c r="O3481" i="30"/>
  <c r="V3481" i="30"/>
  <c r="G3481" i="30"/>
  <c r="N3481" i="30"/>
  <c r="C3481" i="30"/>
  <c r="F3481" i="30"/>
  <c r="O2887" i="30"/>
  <c r="G2887" i="30"/>
  <c r="V2887" i="30"/>
  <c r="H2887" i="30"/>
  <c r="N2887" i="30"/>
  <c r="C2887" i="30"/>
  <c r="F2887" i="30"/>
  <c r="G3079" i="30"/>
  <c r="V3079" i="30"/>
  <c r="H3079" i="30"/>
  <c r="N3079" i="30"/>
  <c r="O3079" i="30"/>
  <c r="C3079" i="30"/>
  <c r="F3079" i="30"/>
  <c r="N3936" i="30"/>
  <c r="O3936" i="30"/>
  <c r="G3936" i="30"/>
  <c r="V3936" i="30"/>
  <c r="H3936" i="30"/>
  <c r="C3936" i="30"/>
  <c r="F3936" i="30"/>
  <c r="H3299" i="30"/>
  <c r="V3299" i="30"/>
  <c r="G3299" i="30"/>
  <c r="N3299" i="30"/>
  <c r="O3299" i="30"/>
  <c r="C3299" i="30"/>
  <c r="F3299" i="30"/>
  <c r="O3631" i="30"/>
  <c r="H3631" i="30"/>
  <c r="V3631" i="30"/>
  <c r="G3631" i="30"/>
  <c r="N3631" i="30"/>
  <c r="C3631" i="30"/>
  <c r="F3631" i="30"/>
  <c r="H3465" i="30"/>
  <c r="O3465" i="30"/>
  <c r="V3465" i="30"/>
  <c r="G3465" i="30"/>
  <c r="N3465" i="30"/>
  <c r="C3465" i="30"/>
  <c r="F3465" i="30"/>
  <c r="H3914" i="30"/>
  <c r="O3914" i="30"/>
  <c r="V3914" i="30"/>
  <c r="G3914" i="30"/>
  <c r="N3914" i="30"/>
  <c r="F3914" i="30"/>
  <c r="C3914" i="30"/>
  <c r="N3751" i="30"/>
  <c r="O3751" i="30"/>
  <c r="H3751" i="30"/>
  <c r="V3751" i="30"/>
  <c r="G3751" i="30"/>
  <c r="F3751" i="30"/>
  <c r="C3751" i="30"/>
  <c r="O3217" i="30"/>
  <c r="V3217" i="30"/>
  <c r="G3217" i="30"/>
  <c r="N3217" i="30"/>
  <c r="H3217" i="30"/>
  <c r="F3217" i="30"/>
  <c r="C3217" i="30"/>
  <c r="N3722" i="30"/>
  <c r="H3722" i="30"/>
  <c r="O3722" i="30"/>
  <c r="V3722" i="30"/>
  <c r="G3722" i="30"/>
  <c r="C3722" i="30"/>
  <c r="F3722" i="30"/>
  <c r="V3145" i="30"/>
  <c r="G3145" i="30"/>
  <c r="N3145" i="30"/>
  <c r="H3145" i="30"/>
  <c r="O3145" i="30"/>
  <c r="C3145" i="30"/>
  <c r="F3145" i="30"/>
  <c r="N2826" i="30"/>
  <c r="O2826" i="30"/>
  <c r="G2826" i="30"/>
  <c r="V2826" i="30"/>
  <c r="H2826" i="30"/>
  <c r="C2826" i="30"/>
  <c r="F2826" i="30"/>
  <c r="G3345" i="30"/>
  <c r="V3345" i="30"/>
  <c r="O3345" i="30"/>
  <c r="N3345" i="30"/>
  <c r="H3345" i="30"/>
  <c r="C3345" i="30"/>
  <c r="F3345" i="30"/>
  <c r="N2949" i="30"/>
  <c r="O2949" i="30"/>
  <c r="H2949" i="30"/>
  <c r="V2949" i="30"/>
  <c r="G2949" i="30"/>
  <c r="C2949" i="30"/>
  <c r="F2949" i="30"/>
  <c r="N3672" i="30"/>
  <c r="O3672" i="30"/>
  <c r="G3672" i="30"/>
  <c r="V3672" i="30"/>
  <c r="H3672" i="30"/>
  <c r="C3672" i="30"/>
  <c r="F3672" i="30"/>
  <c r="V3647" i="30"/>
  <c r="G3647" i="30"/>
  <c r="N3647" i="30"/>
  <c r="O3647" i="30"/>
  <c r="H3647" i="30"/>
  <c r="C3647" i="30"/>
  <c r="F3647" i="30"/>
  <c r="N3870" i="30"/>
  <c r="O3870" i="30"/>
  <c r="H3870" i="30"/>
  <c r="G3870" i="30"/>
  <c r="V3870" i="30"/>
  <c r="C3870" i="30"/>
  <c r="F3870" i="30"/>
  <c r="H3421" i="30"/>
  <c r="V3421" i="30"/>
  <c r="G3421" i="30"/>
  <c r="N3421" i="30"/>
  <c r="O3421" i="30"/>
  <c r="C3421" i="30"/>
  <c r="F3421" i="30"/>
  <c r="O2925" i="30"/>
  <c r="G2925" i="30"/>
  <c r="V2925" i="30"/>
  <c r="N2925" i="30"/>
  <c r="H2925" i="30"/>
  <c r="C2925" i="30"/>
  <c r="F2925" i="30"/>
  <c r="H3339" i="30"/>
  <c r="V3339" i="30"/>
  <c r="G3339" i="30"/>
  <c r="N3339" i="30"/>
  <c r="O3339" i="30"/>
  <c r="C3339" i="30"/>
  <c r="F3339" i="30"/>
  <c r="H3925" i="30"/>
  <c r="V3925" i="30"/>
  <c r="G3925" i="30"/>
  <c r="N3925" i="30"/>
  <c r="O3925" i="30"/>
  <c r="C3925" i="30"/>
  <c r="F3925" i="30"/>
  <c r="H3229" i="30"/>
  <c r="V3229" i="30"/>
  <c r="G3229" i="30"/>
  <c r="N3229" i="30"/>
  <c r="O3229" i="30"/>
  <c r="C3229" i="30"/>
  <c r="F3229" i="30"/>
  <c r="G3309" i="30"/>
  <c r="V3309" i="30"/>
  <c r="N3309" i="30"/>
  <c r="O3309" i="30"/>
  <c r="H3309" i="30"/>
  <c r="F3309" i="30"/>
  <c r="C3309" i="30"/>
  <c r="V3235" i="30"/>
  <c r="G3235" i="30"/>
  <c r="N3235" i="30"/>
  <c r="O3235" i="30"/>
  <c r="H3235" i="30"/>
  <c r="C3235" i="30"/>
  <c r="F3235" i="30"/>
  <c r="H3607" i="30"/>
  <c r="V3607" i="30"/>
  <c r="G3607" i="30"/>
  <c r="N3607" i="30"/>
  <c r="O3607" i="30"/>
  <c r="C3607" i="30"/>
  <c r="F3607" i="30"/>
  <c r="V3822" i="30"/>
  <c r="G3822" i="30"/>
  <c r="N3822" i="30"/>
  <c r="O3822" i="30"/>
  <c r="H3822" i="30"/>
  <c r="C3822" i="30"/>
  <c r="F3822" i="30"/>
  <c r="G2916" i="30"/>
  <c r="V2916" i="30"/>
  <c r="H2916" i="30"/>
  <c r="N2916" i="30"/>
  <c r="O2916" i="30"/>
  <c r="C2916" i="30"/>
  <c r="F2916" i="30"/>
  <c r="O2847" i="30"/>
  <c r="G2847" i="30"/>
  <c r="V2847" i="30"/>
  <c r="H2847" i="30"/>
  <c r="N2847" i="30"/>
  <c r="C2847" i="30"/>
  <c r="F2847" i="30"/>
  <c r="V3551" i="30"/>
  <c r="G3551" i="30"/>
  <c r="N3551" i="30"/>
  <c r="O3551" i="30"/>
  <c r="H3551" i="30"/>
  <c r="F3551" i="30"/>
  <c r="C3551" i="30"/>
  <c r="V3374" i="30"/>
  <c r="G3374" i="30"/>
  <c r="N3374" i="30"/>
  <c r="O3374" i="30"/>
  <c r="H3374" i="30"/>
  <c r="C3374" i="30"/>
  <c r="F3374" i="30"/>
  <c r="O3107" i="30"/>
  <c r="G3107" i="30"/>
  <c r="V3107" i="30"/>
  <c r="H3107" i="30"/>
  <c r="N3107" i="30"/>
  <c r="C3107" i="30"/>
  <c r="F3107" i="30"/>
  <c r="O3854" i="30"/>
  <c r="H3854" i="30"/>
  <c r="V3854" i="30"/>
  <c r="G3854" i="30"/>
  <c r="N3854" i="30"/>
  <c r="C3854" i="30"/>
  <c r="F3854" i="30"/>
  <c r="O2839" i="30"/>
  <c r="G2839" i="30"/>
  <c r="V2839" i="30"/>
  <c r="H2839" i="30"/>
  <c r="N2839" i="30"/>
  <c r="C2839" i="30"/>
  <c r="F2839" i="30"/>
  <c r="O3006" i="30"/>
  <c r="V3006" i="30"/>
  <c r="H3006" i="30"/>
  <c r="N3006" i="30"/>
  <c r="G3006" i="30"/>
  <c r="C3006" i="30"/>
  <c r="F3006" i="30"/>
  <c r="V3780" i="30"/>
  <c r="H3780" i="30"/>
  <c r="N3780" i="30"/>
  <c r="O3780" i="30"/>
  <c r="G3780" i="30"/>
  <c r="C3780" i="30"/>
  <c r="F3780" i="30"/>
  <c r="N3027" i="30"/>
  <c r="O3027" i="30"/>
  <c r="G3027" i="30"/>
  <c r="V3027" i="30"/>
  <c r="H3027" i="30"/>
  <c r="C3027" i="30"/>
  <c r="F3027" i="30"/>
  <c r="O2843" i="30"/>
  <c r="G2843" i="30"/>
  <c r="V2843" i="30"/>
  <c r="H2843" i="30"/>
  <c r="N2843" i="30"/>
  <c r="C2843" i="30"/>
  <c r="F2843" i="30"/>
  <c r="V3381" i="30"/>
  <c r="G3381" i="30"/>
  <c r="N3381" i="30"/>
  <c r="O3381" i="30"/>
  <c r="H3381" i="30"/>
  <c r="C3381" i="30"/>
  <c r="F3381" i="30"/>
  <c r="H3742" i="30"/>
  <c r="V3742" i="30"/>
  <c r="G3742" i="30"/>
  <c r="N3742" i="30"/>
  <c r="O3742" i="30"/>
  <c r="C3742" i="30"/>
  <c r="F3742" i="30"/>
  <c r="N3542" i="30"/>
  <c r="O3542" i="30"/>
  <c r="H3542" i="30"/>
  <c r="V3542" i="30"/>
  <c r="G3542" i="30"/>
  <c r="C3542" i="30"/>
  <c r="F3542" i="30"/>
  <c r="N3771" i="30"/>
  <c r="O3771" i="30"/>
  <c r="H3771" i="30"/>
  <c r="V3771" i="30"/>
  <c r="G3771" i="30"/>
  <c r="C3771" i="30"/>
  <c r="F3771" i="30"/>
  <c r="V3655" i="30"/>
  <c r="G3655" i="30"/>
  <c r="N3655" i="30"/>
  <c r="O3655" i="30"/>
  <c r="H3655" i="30"/>
  <c r="C3655" i="30"/>
  <c r="F3655" i="30"/>
  <c r="O3283" i="30"/>
  <c r="G3283" i="30"/>
  <c r="V3283" i="30"/>
  <c r="H3283" i="30"/>
  <c r="N3283" i="30"/>
  <c r="C3283" i="30"/>
  <c r="F3283" i="30"/>
  <c r="O3045" i="30"/>
  <c r="H3045" i="30"/>
  <c r="V3045" i="30"/>
  <c r="G3045" i="30"/>
  <c r="N3045" i="30"/>
  <c r="C3045" i="30"/>
  <c r="F3045" i="30"/>
  <c r="G3730" i="30"/>
  <c r="V3730" i="30"/>
  <c r="O3730" i="30"/>
  <c r="N3730" i="30"/>
  <c r="H3730" i="30"/>
  <c r="C3730" i="30"/>
  <c r="F3730" i="30"/>
  <c r="G3762" i="30"/>
  <c r="V3762" i="30"/>
  <c r="O3762" i="30"/>
  <c r="N3762" i="30"/>
  <c r="H3762" i="30"/>
  <c r="C3762" i="30"/>
  <c r="F3762" i="30"/>
  <c r="V3195" i="30"/>
  <c r="H3195" i="30"/>
  <c r="N3195" i="30"/>
  <c r="O3195" i="30"/>
  <c r="G3195" i="30"/>
  <c r="C3195" i="30"/>
  <c r="F3195" i="30"/>
  <c r="V3880" i="30"/>
  <c r="H3880" i="30"/>
  <c r="N3880" i="30"/>
  <c r="O3880" i="30"/>
  <c r="G3880" i="30"/>
  <c r="C3880" i="30"/>
  <c r="F3880" i="30"/>
  <c r="H3903" i="30"/>
  <c r="V3903" i="30"/>
  <c r="G3903" i="30"/>
  <c r="N3903" i="30"/>
  <c r="O3903" i="30"/>
  <c r="C3903" i="30"/>
  <c r="F3903" i="30"/>
  <c r="G3114" i="30"/>
  <c r="H3114" i="30"/>
  <c r="V3114" i="30"/>
  <c r="O3114" i="30"/>
  <c r="N3114" i="30"/>
  <c r="C3114" i="30"/>
  <c r="F3114" i="30"/>
  <c r="N3463" i="30"/>
  <c r="O3463" i="30"/>
  <c r="H3463" i="30"/>
  <c r="V3463" i="30"/>
  <c r="G3463" i="30"/>
  <c r="C3463" i="30"/>
  <c r="F3463" i="30"/>
  <c r="H3294" i="30"/>
  <c r="V3294" i="30"/>
  <c r="G3294" i="30"/>
  <c r="N3294" i="30"/>
  <c r="O3294" i="30"/>
  <c r="C3294" i="30"/>
  <c r="F3294" i="30"/>
  <c r="N3881" i="30"/>
  <c r="H3881" i="30"/>
  <c r="O3881" i="30"/>
  <c r="V3881" i="30"/>
  <c r="G3881" i="30"/>
  <c r="C3881" i="30"/>
  <c r="F3881" i="30"/>
  <c r="O3755" i="30"/>
  <c r="H3755" i="30"/>
  <c r="V3755" i="30"/>
  <c r="G3755" i="30"/>
  <c r="N3755" i="30"/>
  <c r="C3755" i="30"/>
  <c r="F3755" i="30"/>
  <c r="O3477" i="30"/>
  <c r="H3477" i="30"/>
  <c r="V3477" i="30"/>
  <c r="G3477" i="30"/>
  <c r="N3477" i="30"/>
  <c r="C3477" i="30"/>
  <c r="F3477" i="30"/>
  <c r="H3130" i="30"/>
  <c r="V3130" i="30"/>
  <c r="O3130" i="30"/>
  <c r="N3130" i="30"/>
  <c r="G3130" i="30"/>
  <c r="C3130" i="30"/>
  <c r="F3130" i="30"/>
  <c r="H3437" i="30"/>
  <c r="G3437" i="30"/>
  <c r="V3437" i="30"/>
  <c r="N3437" i="30"/>
  <c r="O3437" i="30"/>
  <c r="C3437" i="30"/>
  <c r="F3437" i="30"/>
  <c r="G3932" i="30"/>
  <c r="V3932" i="30"/>
  <c r="H3932" i="30"/>
  <c r="N3932" i="30"/>
  <c r="O3932" i="30"/>
  <c r="C3932" i="30"/>
  <c r="F3932" i="30"/>
  <c r="O2884" i="30"/>
  <c r="G2884" i="30"/>
  <c r="V2884" i="30"/>
  <c r="H2884" i="30"/>
  <c r="N2884" i="30"/>
  <c r="C2884" i="30"/>
  <c r="F2884" i="30"/>
  <c r="V3189" i="30"/>
  <c r="G3189" i="30"/>
  <c r="N3189" i="30"/>
  <c r="O3189" i="30"/>
  <c r="H3189" i="30"/>
  <c r="C3189" i="30"/>
  <c r="F3189" i="30"/>
  <c r="O2837" i="30"/>
  <c r="H2837" i="30"/>
  <c r="V2837" i="30"/>
  <c r="G2837" i="30"/>
  <c r="N2837" i="30"/>
  <c r="C2837" i="30"/>
  <c r="F2837" i="30"/>
  <c r="H3434" i="30"/>
  <c r="O3434" i="30"/>
  <c r="V3434" i="30"/>
  <c r="G3434" i="30"/>
  <c r="N3434" i="30"/>
  <c r="C3434" i="30"/>
  <c r="F3434" i="30"/>
  <c r="H3599" i="30"/>
  <c r="V3599" i="30"/>
  <c r="G3599" i="30"/>
  <c r="N3599" i="30"/>
  <c r="O3599" i="30"/>
  <c r="C3599" i="30"/>
  <c r="F3599" i="30"/>
  <c r="V3546" i="30"/>
  <c r="G3546" i="30"/>
  <c r="N3546" i="30"/>
  <c r="H3546" i="30"/>
  <c r="O3546" i="30"/>
  <c r="C3546" i="30"/>
  <c r="F3546" i="30"/>
  <c r="N3797" i="30"/>
  <c r="O3797" i="30"/>
  <c r="H3797" i="30"/>
  <c r="V3797" i="30"/>
  <c r="G3797" i="30"/>
  <c r="C3797" i="30"/>
  <c r="F3797" i="30"/>
  <c r="V3047" i="30"/>
  <c r="H3047" i="30"/>
  <c r="N3047" i="30"/>
  <c r="O3047" i="30"/>
  <c r="G3047" i="30"/>
  <c r="C3047" i="30"/>
  <c r="F3047" i="30"/>
  <c r="H2873" i="30"/>
  <c r="V2873" i="30"/>
  <c r="G2873" i="30"/>
  <c r="N2873" i="30"/>
  <c r="O2873" i="30"/>
  <c r="C2873" i="30"/>
  <c r="F2873" i="30"/>
  <c r="O3450" i="30"/>
  <c r="V3450" i="30"/>
  <c r="G3450" i="30"/>
  <c r="N3450" i="30"/>
  <c r="H3450" i="30"/>
  <c r="C3450" i="30"/>
  <c r="F3450" i="30"/>
  <c r="V3605" i="30"/>
  <c r="G3605" i="30"/>
  <c r="N3605" i="30"/>
  <c r="O3605" i="30"/>
  <c r="H3605" i="30"/>
  <c r="C3605" i="30"/>
  <c r="F3605" i="30"/>
  <c r="V3800" i="30"/>
  <c r="H3800" i="30"/>
  <c r="N3800" i="30"/>
  <c r="O3800" i="30"/>
  <c r="G3800" i="30"/>
  <c r="C3800" i="30"/>
  <c r="F3800" i="30"/>
  <c r="V2969" i="30"/>
  <c r="G2969" i="30"/>
  <c r="N2969" i="30"/>
  <c r="H2969" i="30"/>
  <c r="O2969" i="30"/>
  <c r="C2969" i="30"/>
  <c r="F2969" i="30"/>
  <c r="V3101" i="30"/>
  <c r="O3101" i="30"/>
  <c r="H3101" i="30"/>
  <c r="G3101" i="30"/>
  <c r="N3101" i="30"/>
  <c r="C3101" i="30"/>
  <c r="F3101" i="30"/>
  <c r="N3161" i="30"/>
  <c r="H3161" i="30"/>
  <c r="O3161" i="30"/>
  <c r="V3161" i="30"/>
  <c r="G3161" i="30"/>
  <c r="C3161" i="30"/>
  <c r="F3161" i="30"/>
  <c r="O3400" i="30"/>
  <c r="G3400" i="30"/>
  <c r="V3400" i="30"/>
  <c r="H3400" i="30"/>
  <c r="N3400" i="30"/>
  <c r="C3400" i="30"/>
  <c r="F3400" i="30"/>
  <c r="G2915" i="30"/>
  <c r="V2915" i="30"/>
  <c r="H2915" i="30"/>
  <c r="N2915" i="30"/>
  <c r="O2915" i="30"/>
  <c r="C2915" i="30"/>
  <c r="F2915" i="30"/>
  <c r="N3183" i="30"/>
  <c r="O3183" i="30"/>
  <c r="G3183" i="30"/>
  <c r="V3183" i="30"/>
  <c r="H3183" i="30"/>
  <c r="C3183" i="30"/>
  <c r="F3183" i="30"/>
  <c r="O3469" i="30"/>
  <c r="H3469" i="30"/>
  <c r="N3469" i="30"/>
  <c r="V3469" i="30"/>
  <c r="G3469" i="30"/>
  <c r="F3469" i="30"/>
  <c r="C3469" i="30"/>
  <c r="O3806" i="30"/>
  <c r="H3806" i="30"/>
  <c r="V3806" i="30"/>
  <c r="G3806" i="30"/>
  <c r="N3806" i="30"/>
  <c r="C3806" i="30"/>
  <c r="F3806" i="30"/>
  <c r="O3939" i="30"/>
  <c r="H3939" i="30"/>
  <c r="V3939" i="30"/>
  <c r="G3939" i="30"/>
  <c r="N3939" i="30"/>
  <c r="C3939" i="30"/>
  <c r="F3939" i="30"/>
  <c r="O3882" i="30"/>
  <c r="V3882" i="30"/>
  <c r="G3882" i="30"/>
  <c r="N3882" i="30"/>
  <c r="H3882" i="30"/>
  <c r="C3882" i="30"/>
  <c r="F3882" i="30"/>
  <c r="N3260" i="30"/>
  <c r="O3260" i="30"/>
  <c r="G3260" i="30"/>
  <c r="V3260" i="30"/>
  <c r="H3260" i="30"/>
  <c r="C3260" i="30"/>
  <c r="F3260" i="30"/>
  <c r="V3799" i="30"/>
  <c r="G3799" i="30"/>
  <c r="N3799" i="30"/>
  <c r="O3799" i="30"/>
  <c r="H3799" i="30"/>
  <c r="C3799" i="30"/>
  <c r="F3799" i="30"/>
  <c r="O2967" i="30"/>
  <c r="G2967" i="30"/>
  <c r="V2967" i="30"/>
  <c r="H2967" i="30"/>
  <c r="N2967" i="30"/>
  <c r="C2967" i="30"/>
  <c r="F2967" i="30"/>
  <c r="H3763" i="30"/>
  <c r="V3763" i="30"/>
  <c r="G3763" i="30"/>
  <c r="N3763" i="30"/>
  <c r="O3763" i="30"/>
  <c r="C3763" i="30"/>
  <c r="F3763" i="30"/>
  <c r="N2982" i="30"/>
  <c r="G2982" i="30"/>
  <c r="O2982" i="30"/>
  <c r="H2982" i="30"/>
  <c r="V2982" i="30"/>
  <c r="C2982" i="30"/>
  <c r="F2982" i="30"/>
  <c r="V2816" i="30"/>
  <c r="G2816" i="30"/>
  <c r="N2816" i="30"/>
  <c r="O2816" i="30"/>
  <c r="H2816" i="30"/>
  <c r="C2816" i="30"/>
  <c r="F2816" i="30"/>
  <c r="H3291" i="30"/>
  <c r="V3291" i="30"/>
  <c r="G3291" i="30"/>
  <c r="N3291" i="30"/>
  <c r="O3291" i="30"/>
  <c r="C3291" i="30"/>
  <c r="F3291" i="30"/>
  <c r="V3794" i="30"/>
  <c r="O3794" i="30"/>
  <c r="N3794" i="30"/>
  <c r="H3794" i="30"/>
  <c r="G3794" i="30"/>
  <c r="C3794" i="30"/>
  <c r="F3794" i="30"/>
  <c r="G3031" i="30"/>
  <c r="V3031" i="30"/>
  <c r="H3031" i="30"/>
  <c r="N3031" i="30"/>
  <c r="O3031" i="30"/>
  <c r="C3031" i="30"/>
  <c r="F3031" i="30"/>
  <c r="N2955" i="30"/>
  <c r="O2955" i="30"/>
  <c r="G2955" i="30"/>
  <c r="V2955" i="30"/>
  <c r="H2955" i="30"/>
  <c r="C2955" i="30"/>
  <c r="F2955" i="30"/>
  <c r="G2820" i="30"/>
  <c r="V2820" i="30"/>
  <c r="H2820" i="30"/>
  <c r="N2820" i="30"/>
  <c r="O2820" i="30"/>
  <c r="C2820" i="30"/>
  <c r="F2820" i="30"/>
  <c r="O2950" i="30"/>
  <c r="V2950" i="30"/>
  <c r="H2950" i="30"/>
  <c r="N2950" i="30"/>
  <c r="G2950" i="30"/>
  <c r="C2950" i="30"/>
  <c r="F2950" i="30"/>
  <c r="O3320" i="30"/>
  <c r="G3320" i="30"/>
  <c r="V3320" i="30"/>
  <c r="H3320" i="30"/>
  <c r="N3320" i="30"/>
  <c r="C3320" i="30"/>
  <c r="F3320" i="30"/>
  <c r="O2891" i="30"/>
  <c r="G2891" i="30"/>
  <c r="V2891" i="30"/>
  <c r="H2891" i="30"/>
  <c r="N2891" i="30"/>
  <c r="C2891" i="30"/>
  <c r="F2891" i="30"/>
  <c r="N2905" i="30"/>
  <c r="O2905" i="30"/>
  <c r="H2905" i="30"/>
  <c r="V2905" i="30"/>
  <c r="G2905" i="30"/>
  <c r="C2905" i="30"/>
  <c r="F2905" i="30"/>
  <c r="O3746" i="30"/>
  <c r="V3746" i="30"/>
  <c r="G3746" i="30"/>
  <c r="N3746" i="30"/>
  <c r="H3746" i="30"/>
  <c r="C3746" i="30"/>
  <c r="F3746" i="30"/>
  <c r="O3462" i="30"/>
  <c r="H3462" i="30"/>
  <c r="V3462" i="30"/>
  <c r="G3462" i="30"/>
  <c r="N3462" i="30"/>
  <c r="F3462" i="30"/>
  <c r="C3462" i="30"/>
  <c r="V3087" i="30"/>
  <c r="H3087" i="30"/>
  <c r="N3087" i="30"/>
  <c r="O3087" i="30"/>
  <c r="G3087" i="30"/>
  <c r="C3087" i="30"/>
  <c r="F3087" i="30"/>
  <c r="V3460" i="30"/>
  <c r="H3460" i="30"/>
  <c r="N3460" i="30"/>
  <c r="O3460" i="30"/>
  <c r="G3460" i="30"/>
  <c r="C3460" i="30"/>
  <c r="F3460" i="30"/>
  <c r="H3907" i="30"/>
  <c r="V3907" i="30"/>
  <c r="G3907" i="30"/>
  <c r="N3907" i="30"/>
  <c r="O3907" i="30"/>
  <c r="C3907" i="30"/>
  <c r="F3907" i="30"/>
  <c r="H3153" i="30"/>
  <c r="O3153" i="30"/>
  <c r="V3153" i="30"/>
  <c r="G3153" i="30"/>
  <c r="N3153" i="30"/>
  <c r="C3153" i="30"/>
  <c r="F3153" i="30"/>
  <c r="V3043" i="30"/>
  <c r="H3043" i="30"/>
  <c r="N3043" i="30"/>
  <c r="O3043" i="30"/>
  <c r="G3043" i="30"/>
  <c r="C3043" i="30"/>
  <c r="F3043" i="30"/>
  <c r="V3576" i="30"/>
  <c r="H3576" i="30"/>
  <c r="N3576" i="30"/>
  <c r="O3576" i="30"/>
  <c r="G3576" i="30"/>
  <c r="C3576" i="30"/>
  <c r="F3576" i="30"/>
  <c r="H3702" i="30"/>
  <c r="V3702" i="30"/>
  <c r="G3702" i="30"/>
  <c r="N3702" i="30"/>
  <c r="O3702" i="30"/>
  <c r="C3702" i="30"/>
  <c r="F3702" i="30"/>
  <c r="N2984" i="30"/>
  <c r="O2984" i="30"/>
  <c r="H2984" i="30"/>
  <c r="V2984" i="30"/>
  <c r="G2984" i="30"/>
  <c r="C2984" i="30"/>
  <c r="F2984" i="30"/>
  <c r="N3059" i="30"/>
  <c r="O3059" i="30"/>
  <c r="G3059" i="30"/>
  <c r="V3059" i="30"/>
  <c r="H3059" i="30"/>
  <c r="C3059" i="30"/>
  <c r="F3059" i="30"/>
  <c r="N3244" i="30"/>
  <c r="G3244" i="30"/>
  <c r="V3244" i="30"/>
  <c r="H3244" i="30"/>
  <c r="O3244" i="30"/>
  <c r="C3244" i="30"/>
  <c r="F3244" i="30"/>
  <c r="N3593" i="30"/>
  <c r="H3593" i="30"/>
  <c r="O3593" i="30"/>
  <c r="V3593" i="30"/>
  <c r="G3593" i="30"/>
  <c r="C3593" i="30"/>
  <c r="F3593" i="30"/>
  <c r="O3117" i="30"/>
  <c r="H3117" i="30"/>
  <c r="G3117" i="30"/>
  <c r="V3117" i="30"/>
  <c r="N3117" i="30"/>
  <c r="F3117" i="30"/>
  <c r="C3117" i="30"/>
  <c r="G3844" i="30"/>
  <c r="V3844" i="30"/>
  <c r="H3844" i="30"/>
  <c r="N3844" i="30"/>
  <c r="O3844" i="30"/>
  <c r="C3844" i="30"/>
  <c r="F3844" i="30"/>
  <c r="H3341" i="30"/>
  <c r="N3341" i="30"/>
  <c r="V3341" i="30"/>
  <c r="G3341" i="30"/>
  <c r="O3341" i="30"/>
  <c r="C3341" i="30"/>
  <c r="F3341" i="30"/>
  <c r="O3612" i="30"/>
  <c r="G3612" i="30"/>
  <c r="V3612" i="30"/>
  <c r="H3612" i="30"/>
  <c r="N3612" i="30"/>
  <c r="C3612" i="30"/>
  <c r="F3612" i="30"/>
  <c r="N3486" i="30"/>
  <c r="O3486" i="30"/>
  <c r="H3486" i="30"/>
  <c r="V3486" i="30"/>
  <c r="G3486" i="30"/>
  <c r="C3486" i="30"/>
  <c r="F3486" i="30"/>
  <c r="O3422" i="30"/>
  <c r="H3422" i="30"/>
  <c r="V3422" i="30"/>
  <c r="G3422" i="30"/>
  <c r="N3422" i="30"/>
  <c r="C3422" i="30"/>
  <c r="F3422" i="30"/>
  <c r="H3667" i="30"/>
  <c r="V3667" i="30"/>
  <c r="G3667" i="30"/>
  <c r="N3667" i="30"/>
  <c r="O3667" i="30"/>
  <c r="C3667" i="30"/>
  <c r="F3667" i="30"/>
  <c r="V3589" i="30"/>
  <c r="G3589" i="30"/>
  <c r="N3589" i="30"/>
  <c r="O3589" i="30"/>
  <c r="H3589" i="30"/>
  <c r="C3589" i="30"/>
  <c r="F3589" i="30"/>
  <c r="H3160" i="30"/>
  <c r="V3160" i="30"/>
  <c r="G3160" i="30"/>
  <c r="N3160" i="30"/>
  <c r="O3160" i="30"/>
  <c r="C3160" i="30"/>
  <c r="F3160" i="30"/>
  <c r="V3109" i="30"/>
  <c r="G3109" i="30"/>
  <c r="N3109" i="30"/>
  <c r="O3109" i="30"/>
  <c r="H3109" i="30"/>
  <c r="C3109" i="30"/>
  <c r="F3109" i="30"/>
  <c r="H3926" i="30"/>
  <c r="V3926" i="30"/>
  <c r="G3926" i="30"/>
  <c r="N3926" i="30"/>
  <c r="O3926" i="30"/>
  <c r="C3926" i="30"/>
  <c r="F3926" i="30"/>
  <c r="O3323" i="30"/>
  <c r="H3323" i="30"/>
  <c r="V3323" i="30"/>
  <c r="G3323" i="30"/>
  <c r="N3323" i="30"/>
  <c r="C3323" i="30"/>
  <c r="F3323" i="30"/>
  <c r="G3187" i="30"/>
  <c r="V3187" i="30"/>
  <c r="H3187" i="30"/>
  <c r="N3187" i="30"/>
  <c r="O3187" i="30"/>
  <c r="C3187" i="30"/>
  <c r="F3187" i="30"/>
  <c r="N3285" i="30"/>
  <c r="O3285" i="30"/>
  <c r="H3285" i="30"/>
  <c r="G3285" i="30"/>
  <c r="V3285" i="30"/>
  <c r="C3285" i="30"/>
  <c r="F3285" i="30"/>
  <c r="O3877" i="30"/>
  <c r="H3877" i="30"/>
  <c r="V3877" i="30"/>
  <c r="G3877" i="30"/>
  <c r="N3877" i="30"/>
  <c r="C3877" i="30"/>
  <c r="F3877" i="30"/>
  <c r="V3094" i="30"/>
  <c r="H3094" i="30"/>
  <c r="N3094" i="30"/>
  <c r="G3094" i="30"/>
  <c r="O3094" i="30"/>
  <c r="F3094" i="30"/>
  <c r="C3094" i="30"/>
  <c r="V3274" i="30"/>
  <c r="G3274" i="30"/>
  <c r="N3274" i="30"/>
  <c r="H3274" i="30"/>
  <c r="O3274" i="30"/>
  <c r="C3274" i="30"/>
  <c r="F3274" i="30"/>
  <c r="N2831" i="30"/>
  <c r="O2831" i="30"/>
  <c r="G2831" i="30"/>
  <c r="V2831" i="30"/>
  <c r="H2831" i="30"/>
  <c r="F2831" i="30"/>
  <c r="C2831" i="30"/>
  <c r="V3257" i="30"/>
  <c r="G3257" i="30"/>
  <c r="N3257" i="30"/>
  <c r="H3257" i="30"/>
  <c r="O3257" i="30"/>
  <c r="C3257" i="30"/>
  <c r="F3257" i="30"/>
  <c r="N3779" i="30"/>
  <c r="O3779" i="30"/>
  <c r="H3779" i="30"/>
  <c r="V3779" i="30"/>
  <c r="G3779" i="30"/>
  <c r="C3779" i="30"/>
  <c r="F3779" i="30"/>
  <c r="H3367" i="30"/>
  <c r="V3367" i="30"/>
  <c r="G3367" i="30"/>
  <c r="N3367" i="30"/>
  <c r="O3367" i="30"/>
  <c r="C3367" i="30"/>
  <c r="F3367" i="30"/>
  <c r="O3632" i="30"/>
  <c r="G3632" i="30"/>
  <c r="V3632" i="30"/>
  <c r="H3632" i="30"/>
  <c r="N3632" i="30"/>
  <c r="C3632" i="30"/>
  <c r="F3632" i="30"/>
  <c r="V3205" i="30"/>
  <c r="G3205" i="30"/>
  <c r="N3205" i="30"/>
  <c r="O3205" i="30"/>
  <c r="H3205" i="30"/>
  <c r="C3205" i="30"/>
  <c r="F3205" i="30"/>
  <c r="H3354" i="30"/>
  <c r="O3354" i="30"/>
  <c r="V3354" i="30"/>
  <c r="G3354" i="30"/>
  <c r="N3354" i="30"/>
  <c r="F3354" i="30"/>
  <c r="C3354" i="30"/>
  <c r="N3897" i="30"/>
  <c r="H3897" i="30"/>
  <c r="O3897" i="30"/>
  <c r="V3897" i="30"/>
  <c r="G3897" i="30"/>
  <c r="C3897" i="30"/>
  <c r="F3897" i="30"/>
  <c r="N3847" i="30"/>
  <c r="O3847" i="30"/>
  <c r="H3847" i="30"/>
  <c r="G3847" i="30"/>
  <c r="V3847" i="30"/>
  <c r="C3847" i="30"/>
  <c r="F3847" i="30"/>
  <c r="N3712" i="30"/>
  <c r="O3712" i="30"/>
  <c r="G3712" i="30"/>
  <c r="V3712" i="30"/>
  <c r="H3712" i="30"/>
  <c r="C3712" i="30"/>
  <c r="F3712" i="30"/>
  <c r="N3472" i="30"/>
  <c r="O3472" i="30"/>
  <c r="G3472" i="30"/>
  <c r="V3472" i="30"/>
  <c r="H3472" i="30"/>
  <c r="C3472" i="30"/>
  <c r="F3472" i="30"/>
  <c r="V3277" i="30"/>
  <c r="G3277" i="30"/>
  <c r="O3277" i="30"/>
  <c r="H3277" i="30"/>
  <c r="N3277" i="30"/>
  <c r="C3277" i="30"/>
  <c r="F3277" i="30"/>
  <c r="N3034" i="30"/>
  <c r="G3034" i="30"/>
  <c r="H3034" i="30"/>
  <c r="V3034" i="30"/>
  <c r="O3034" i="30"/>
  <c r="F3034" i="30"/>
  <c r="C3034" i="30"/>
  <c r="G3167" i="30"/>
  <c r="V3167" i="30"/>
  <c r="H3167" i="30"/>
  <c r="N3167" i="30"/>
  <c r="O3167" i="30"/>
  <c r="C3167" i="30"/>
  <c r="F3167" i="30"/>
  <c r="G2874" i="30"/>
  <c r="V2874" i="30"/>
  <c r="H2874" i="30"/>
  <c r="N2874" i="30"/>
  <c r="O2874" i="30"/>
  <c r="C2874" i="30"/>
  <c r="F2874" i="30"/>
  <c r="N3526" i="30"/>
  <c r="O3526" i="30"/>
  <c r="H3526" i="30"/>
  <c r="V3526" i="30"/>
  <c r="G3526" i="30"/>
  <c r="F3526" i="30"/>
  <c r="C3526" i="30"/>
  <c r="V3151" i="30"/>
  <c r="H3151" i="30"/>
  <c r="N3151" i="30"/>
  <c r="O3151" i="30"/>
  <c r="G3151" i="30"/>
  <c r="F3151" i="30"/>
  <c r="C3151" i="30"/>
  <c r="G3111" i="30"/>
  <c r="V3111" i="30"/>
  <c r="H3111" i="30"/>
  <c r="N3111" i="30"/>
  <c r="O3111" i="30"/>
  <c r="C3111" i="30"/>
  <c r="F3111" i="30"/>
  <c r="V3270" i="30"/>
  <c r="G3270" i="30"/>
  <c r="N3270" i="30"/>
  <c r="O3270" i="30"/>
  <c r="H3270" i="30"/>
  <c r="C3270" i="30"/>
  <c r="F3270" i="30"/>
  <c r="O3940" i="30"/>
  <c r="G3940" i="30"/>
  <c r="V3940" i="30"/>
  <c r="H3940" i="30"/>
  <c r="N3940" i="30"/>
  <c r="F3940" i="30"/>
  <c r="C3940" i="30"/>
  <c r="N3591" i="30"/>
  <c r="O3591" i="30"/>
  <c r="H3591" i="30"/>
  <c r="G3591" i="30"/>
  <c r="V3591" i="30"/>
  <c r="C3591" i="30"/>
  <c r="F3591" i="30"/>
  <c r="V3357" i="30"/>
  <c r="G3357" i="30"/>
  <c r="N3357" i="30"/>
  <c r="O3357" i="30"/>
  <c r="H3357" i="30"/>
  <c r="F3357" i="30"/>
  <c r="C3357" i="30"/>
  <c r="N3707" i="30"/>
  <c r="O3707" i="30"/>
  <c r="H3707" i="30"/>
  <c r="G3707" i="30"/>
  <c r="V3707" i="30"/>
  <c r="C3707" i="30"/>
  <c r="F3707" i="30"/>
  <c r="V3625" i="30"/>
  <c r="G3625" i="30"/>
  <c r="N3625" i="30"/>
  <c r="H3625" i="30"/>
  <c r="O3625" i="30"/>
  <c r="C3625" i="30"/>
  <c r="F3625" i="30"/>
  <c r="H3554" i="30"/>
  <c r="O3554" i="30"/>
  <c r="V3554" i="30"/>
  <c r="G3554" i="30"/>
  <c r="N3554" i="30"/>
  <c r="F3554" i="30"/>
  <c r="C3554" i="30"/>
  <c r="V3749" i="30"/>
  <c r="G3749" i="30"/>
  <c r="N3749" i="30"/>
  <c r="O3749" i="30"/>
  <c r="H3749" i="30"/>
  <c r="C3749" i="30"/>
  <c r="F3749" i="30"/>
  <c r="G3245" i="30"/>
  <c r="V3245" i="30"/>
  <c r="N3245" i="30"/>
  <c r="O3245" i="30"/>
  <c r="H3245" i="30"/>
  <c r="C3245" i="30"/>
  <c r="F3245" i="30"/>
  <c r="V3065" i="30"/>
  <c r="G3065" i="30"/>
  <c r="N3065" i="30"/>
  <c r="H3065" i="30"/>
  <c r="O3065" i="30"/>
  <c r="C3065" i="30"/>
  <c r="F3065" i="30"/>
  <c r="H3334" i="30"/>
  <c r="V3334" i="30"/>
  <c r="G3334" i="30"/>
  <c r="N3334" i="30"/>
  <c r="O3334" i="30"/>
  <c r="C3334" i="30"/>
  <c r="F3334" i="30"/>
  <c r="V3952" i="30"/>
  <c r="H3952" i="30"/>
  <c r="N3952" i="30"/>
  <c r="O3952" i="30"/>
  <c r="G3952" i="30"/>
  <c r="C3952" i="30"/>
  <c r="F3952" i="30"/>
  <c r="O3397" i="30"/>
  <c r="H3397" i="30"/>
  <c r="V3397" i="30"/>
  <c r="G3397" i="30"/>
  <c r="N3397" i="30"/>
  <c r="C3397" i="30"/>
  <c r="F3397" i="30"/>
  <c r="V3666" i="30"/>
  <c r="G3666" i="30"/>
  <c r="N3666" i="30"/>
  <c r="H3666" i="30"/>
  <c r="O3666" i="30"/>
  <c r="C3666" i="30"/>
  <c r="F3666" i="30"/>
  <c r="V3861" i="30"/>
  <c r="G3861" i="30"/>
  <c r="N3861" i="30"/>
  <c r="O3861" i="30"/>
  <c r="H3861" i="30"/>
  <c r="C3861" i="30"/>
  <c r="F3861" i="30"/>
  <c r="G3083" i="30"/>
  <c r="V3083" i="30"/>
  <c r="H3083" i="30"/>
  <c r="N3083" i="30"/>
  <c r="O3083" i="30"/>
  <c r="C3083" i="30"/>
  <c r="F3083" i="30"/>
  <c r="G2927" i="30"/>
  <c r="V2927" i="30"/>
  <c r="H2927" i="30"/>
  <c r="N2927" i="30"/>
  <c r="O2927" i="30"/>
  <c r="F2927" i="30"/>
  <c r="C2927" i="30"/>
  <c r="G2806" i="30"/>
  <c r="O2806" i="30"/>
  <c r="V2806" i="30"/>
  <c r="H2806" i="30"/>
  <c r="N2806" i="30"/>
  <c r="C2806" i="30"/>
  <c r="F2806" i="30"/>
  <c r="G3055" i="30"/>
  <c r="V3055" i="30"/>
  <c r="H3055" i="30"/>
  <c r="N3055" i="30"/>
  <c r="O3055" i="30"/>
  <c r="C3055" i="30"/>
  <c r="F3055" i="30"/>
  <c r="G3219" i="30"/>
  <c r="V3219" i="30"/>
  <c r="H3219" i="30"/>
  <c r="N3219" i="30"/>
  <c r="O3219" i="30"/>
  <c r="C3219" i="30"/>
  <c r="F3219" i="30"/>
  <c r="V3103" i="30"/>
  <c r="H3103" i="30"/>
  <c r="N3103" i="30"/>
  <c r="O3103" i="30"/>
  <c r="G3103" i="30"/>
  <c r="C3103" i="30"/>
  <c r="F3103" i="30"/>
  <c r="O3272" i="30"/>
  <c r="G3272" i="30"/>
  <c r="V3272" i="30"/>
  <c r="H3272" i="30"/>
  <c r="N3272" i="30"/>
  <c r="C3272" i="30"/>
  <c r="F3272" i="30"/>
  <c r="V2882" i="30"/>
  <c r="H2882" i="30"/>
  <c r="N2882" i="30"/>
  <c r="O2882" i="30"/>
  <c r="G2882" i="30"/>
  <c r="F2882" i="30"/>
  <c r="C2882" i="30"/>
  <c r="O3733" i="30"/>
  <c r="H3733" i="30"/>
  <c r="V3733" i="30"/>
  <c r="G3733" i="30"/>
  <c r="N3733" i="30"/>
  <c r="C3733" i="30"/>
  <c r="F3733" i="30"/>
  <c r="O3510" i="30"/>
  <c r="H3510" i="30"/>
  <c r="V3510" i="30"/>
  <c r="G3510" i="30"/>
  <c r="N3510" i="30"/>
  <c r="C3510" i="30"/>
  <c r="F3510" i="30"/>
  <c r="H3366" i="30"/>
  <c r="V3366" i="30"/>
  <c r="G3366" i="30"/>
  <c r="N3366" i="30"/>
  <c r="O3366" i="30"/>
  <c r="F3366" i="30"/>
  <c r="C3366" i="30"/>
  <c r="N3694" i="30"/>
  <c r="O3694" i="30"/>
  <c r="H3694" i="30"/>
  <c r="V3694" i="30"/>
  <c r="G3694" i="30"/>
  <c r="C3694" i="30"/>
  <c r="F3694" i="30"/>
  <c r="O3927" i="30"/>
  <c r="H3927" i="30"/>
  <c r="V3927" i="30"/>
  <c r="G3927" i="30"/>
  <c r="N3927" i="30"/>
  <c r="C3927" i="30"/>
  <c r="F3927" i="30"/>
  <c r="G2814" i="30"/>
  <c r="H2814" i="30"/>
  <c r="V2814" i="30"/>
  <c r="O2814" i="30"/>
  <c r="N2814" i="30"/>
  <c r="C2814" i="30"/>
  <c r="F2814" i="30"/>
  <c r="O3807" i="30"/>
  <c r="H3807" i="30"/>
  <c r="V3807" i="30"/>
  <c r="G3807" i="30"/>
  <c r="N3807" i="30"/>
  <c r="C3807" i="30"/>
  <c r="F3807" i="30"/>
  <c r="O2825" i="30"/>
  <c r="H2825" i="30"/>
  <c r="V2825" i="30"/>
  <c r="G2825" i="30"/>
  <c r="N2825" i="30"/>
  <c r="C2825" i="30"/>
  <c r="F2825" i="30"/>
  <c r="H3406" i="30"/>
  <c r="V3406" i="30"/>
  <c r="G3406" i="30"/>
  <c r="N3406" i="30"/>
  <c r="O3406" i="30"/>
  <c r="C3406" i="30"/>
  <c r="F3406" i="30"/>
  <c r="H3615" i="30"/>
  <c r="V3615" i="30"/>
  <c r="G3615" i="30"/>
  <c r="N3615" i="30"/>
  <c r="O3615" i="30"/>
  <c r="C3615" i="30"/>
  <c r="F3615" i="30"/>
  <c r="V3324" i="30"/>
  <c r="H3324" i="30"/>
  <c r="N3324" i="30"/>
  <c r="O3324" i="30"/>
  <c r="G3324" i="30"/>
  <c r="C3324" i="30"/>
  <c r="F3324" i="30"/>
  <c r="H3909" i="30"/>
  <c r="V3909" i="30"/>
  <c r="G3909" i="30"/>
  <c r="N3909" i="30"/>
  <c r="O3909" i="30"/>
  <c r="C3909" i="30"/>
  <c r="F3909" i="30"/>
  <c r="O3769" i="30"/>
  <c r="V3769" i="30"/>
  <c r="G3769" i="30"/>
  <c r="N3769" i="30"/>
  <c r="H3769" i="30"/>
  <c r="C3769" i="30"/>
  <c r="F3769" i="30"/>
  <c r="N3214" i="30"/>
  <c r="G3214" i="30"/>
  <c r="O3214" i="30"/>
  <c r="H3214" i="30"/>
  <c r="V3214" i="30"/>
  <c r="C3214" i="30"/>
  <c r="F3214" i="30"/>
  <c r="G3857" i="30"/>
  <c r="V3857" i="30"/>
  <c r="O3857" i="30"/>
  <c r="N3857" i="30"/>
  <c r="H3857" i="30"/>
  <c r="C3857" i="30"/>
  <c r="F3857" i="30"/>
  <c r="V3657" i="30"/>
  <c r="G3657" i="30"/>
  <c r="N3657" i="30"/>
  <c r="H3657" i="30"/>
  <c r="O3657" i="30"/>
  <c r="C3657" i="30"/>
  <c r="F3657" i="30"/>
  <c r="V3627" i="30"/>
  <c r="G3627" i="30"/>
  <c r="N3627" i="30"/>
  <c r="O3627" i="30"/>
  <c r="H3627" i="30"/>
  <c r="C3627" i="30"/>
  <c r="F3627" i="30"/>
  <c r="V3609" i="30"/>
  <c r="G3609" i="30"/>
  <c r="N3609" i="30"/>
  <c r="H3609" i="30"/>
  <c r="O3609" i="30"/>
  <c r="C3609" i="30"/>
  <c r="F3609" i="30"/>
  <c r="N3297" i="30"/>
  <c r="H3297" i="30"/>
  <c r="G3297" i="30"/>
  <c r="V3297" i="30"/>
  <c r="O3297" i="30"/>
  <c r="F3297" i="30"/>
  <c r="C3297" i="30"/>
  <c r="V2872" i="30"/>
  <c r="G2872" i="30"/>
  <c r="N2872" i="30"/>
  <c r="O2872" i="30"/>
  <c r="H2872" i="30"/>
  <c r="C2872" i="30"/>
  <c r="F2872" i="30"/>
  <c r="V3220" i="30"/>
  <c r="H3220" i="30"/>
  <c r="N3220" i="30"/>
  <c r="O3220" i="30"/>
  <c r="G3220" i="30"/>
  <c r="C3220" i="30"/>
  <c r="F3220" i="30"/>
  <c r="H3286" i="30"/>
  <c r="V3286" i="30"/>
  <c r="G3286" i="30"/>
  <c r="N3286" i="30"/>
  <c r="O3286" i="30"/>
  <c r="C3286" i="30"/>
  <c r="F3286" i="30"/>
  <c r="H3849" i="30"/>
  <c r="O3849" i="30"/>
  <c r="V3849" i="30"/>
  <c r="G3849" i="30"/>
  <c r="N3849" i="30"/>
  <c r="F3849" i="30"/>
  <c r="C3849" i="30"/>
  <c r="G2930" i="30"/>
  <c r="V2930" i="30"/>
  <c r="H2930" i="30"/>
  <c r="N2930" i="30"/>
  <c r="O2930" i="30"/>
  <c r="C2930" i="30"/>
  <c r="F2930" i="30"/>
  <c r="V3203" i="30"/>
  <c r="H3203" i="30"/>
  <c r="N3203" i="30"/>
  <c r="O3203" i="30"/>
  <c r="G3203" i="30"/>
  <c r="C3203" i="30"/>
  <c r="F3203" i="30"/>
  <c r="N3695" i="30"/>
  <c r="O3695" i="30"/>
  <c r="H3695" i="30"/>
  <c r="V3695" i="30"/>
  <c r="G3695" i="30"/>
  <c r="F3695" i="30"/>
  <c r="C3695" i="30"/>
  <c r="H3445" i="30"/>
  <c r="V3445" i="30"/>
  <c r="G3445" i="30"/>
  <c r="N3445" i="30"/>
  <c r="O3445" i="30"/>
  <c r="C3445" i="30"/>
  <c r="F3445" i="30"/>
  <c r="O3677" i="30"/>
  <c r="H3677" i="30"/>
  <c r="V3677" i="30"/>
  <c r="G3677" i="30"/>
  <c r="N3677" i="30"/>
  <c r="C3677" i="30"/>
  <c r="F3677" i="30"/>
  <c r="G3596" i="30"/>
  <c r="V3596" i="30"/>
  <c r="H3596" i="30"/>
  <c r="O3596" i="30"/>
  <c r="N3596" i="30"/>
  <c r="C3596" i="30"/>
  <c r="F3596" i="30"/>
  <c r="O3424" i="30"/>
  <c r="G3424" i="30"/>
  <c r="V3424" i="30"/>
  <c r="H3424" i="30"/>
  <c r="N3424" i="30"/>
  <c r="C3424" i="30"/>
  <c r="F3424" i="30"/>
  <c r="H3681" i="30"/>
  <c r="G3681" i="30"/>
  <c r="V3681" i="30"/>
  <c r="O3681" i="30"/>
  <c r="N3681" i="30"/>
  <c r="C3681" i="30"/>
  <c r="F3681" i="30"/>
  <c r="V3912" i="30"/>
  <c r="H3912" i="30"/>
  <c r="N3912" i="30"/>
  <c r="O3912" i="30"/>
  <c r="G3912" i="30"/>
  <c r="C3912" i="30"/>
  <c r="F3912" i="30"/>
  <c r="V3517" i="30"/>
  <c r="G3517" i="30"/>
  <c r="N3517" i="30"/>
  <c r="O3517" i="30"/>
  <c r="H3517" i="30"/>
  <c r="C3517" i="30"/>
  <c r="F3517" i="30"/>
  <c r="V3611" i="30"/>
  <c r="G3611" i="30"/>
  <c r="N3611" i="30"/>
  <c r="O3611" i="30"/>
  <c r="H3611" i="30"/>
  <c r="C3611" i="30"/>
  <c r="F3611" i="30"/>
  <c r="N3544" i="30"/>
  <c r="O3544" i="30"/>
  <c r="G3544" i="30"/>
  <c r="V3544" i="30"/>
  <c r="H3544" i="30"/>
  <c r="C3544" i="30"/>
  <c r="F3544" i="30"/>
  <c r="O3399" i="30"/>
  <c r="H3399" i="30"/>
  <c r="V3399" i="30"/>
  <c r="G3399" i="30"/>
  <c r="N3399" i="30"/>
  <c r="C3399" i="30"/>
  <c r="F3399" i="30"/>
  <c r="H2880" i="30"/>
  <c r="V2880" i="30"/>
  <c r="G2880" i="30"/>
  <c r="N2880" i="30"/>
  <c r="O2880" i="30"/>
  <c r="C2880" i="30"/>
  <c r="F2880" i="30"/>
  <c r="O3362" i="30"/>
  <c r="V3362" i="30"/>
  <c r="G3362" i="30"/>
  <c r="N3362" i="30"/>
  <c r="H3362" i="30"/>
  <c r="F3362" i="30"/>
  <c r="C3362" i="30"/>
  <c r="N2964" i="30"/>
  <c r="O2964" i="30"/>
  <c r="G2964" i="30"/>
  <c r="V2964" i="30"/>
  <c r="H2964" i="30"/>
  <c r="C2964" i="30"/>
  <c r="F2964" i="30"/>
  <c r="N3676" i="30"/>
  <c r="O3676" i="30"/>
  <c r="G3676" i="30"/>
  <c r="V3676" i="30"/>
  <c r="H3676" i="30"/>
  <c r="C3676" i="30"/>
  <c r="F3676" i="30"/>
  <c r="H3957" i="30"/>
  <c r="V3957" i="30"/>
  <c r="G3957" i="30"/>
  <c r="N3957" i="30"/>
  <c r="O3957" i="30"/>
  <c r="C3957" i="30"/>
  <c r="F3957" i="30"/>
  <c r="H3446" i="30"/>
  <c r="V3446" i="30"/>
  <c r="G3446" i="30"/>
  <c r="N3446" i="30"/>
  <c r="O3446" i="30"/>
  <c r="C3446" i="30"/>
  <c r="F3446" i="30"/>
  <c r="N3135" i="30"/>
  <c r="O3135" i="30"/>
  <c r="G3135" i="30"/>
  <c r="V3135" i="30"/>
  <c r="H3135" i="30"/>
  <c r="C3135" i="30"/>
  <c r="F3135" i="30"/>
  <c r="V3066" i="30"/>
  <c r="O3066" i="30"/>
  <c r="N3066" i="30"/>
  <c r="G3066" i="30"/>
  <c r="H3066" i="30"/>
  <c r="C3066" i="30"/>
  <c r="F3066" i="30"/>
  <c r="V3379" i="30"/>
  <c r="H3379" i="30"/>
  <c r="N3379" i="30"/>
  <c r="O3379" i="30"/>
  <c r="G3379" i="30"/>
  <c r="C3379" i="30"/>
  <c r="F3379" i="30"/>
  <c r="H3830" i="30"/>
  <c r="V3830" i="30"/>
  <c r="G3830" i="30"/>
  <c r="N3830" i="30"/>
  <c r="O3830" i="30"/>
  <c r="C3830" i="30"/>
  <c r="F3830" i="30"/>
  <c r="N3919" i="30"/>
  <c r="O3919" i="30"/>
  <c r="V3919" i="30"/>
  <c r="H3919" i="30"/>
  <c r="G3919" i="30"/>
  <c r="C3919" i="30"/>
  <c r="F3919" i="30"/>
  <c r="G2855" i="30"/>
  <c r="V2855" i="30"/>
  <c r="H2855" i="30"/>
  <c r="N2855" i="30"/>
  <c r="O2855" i="30"/>
  <c r="C2855" i="30"/>
  <c r="F2855" i="30"/>
  <c r="N3680" i="30"/>
  <c r="O3680" i="30"/>
  <c r="G3680" i="30"/>
  <c r="V3680" i="30"/>
  <c r="H3680" i="30"/>
  <c r="F3680" i="30"/>
  <c r="C3680" i="30"/>
  <c r="G3410" i="30"/>
  <c r="V3410" i="30"/>
  <c r="O3410" i="30"/>
  <c r="N3410" i="30"/>
  <c r="H3410" i="30"/>
  <c r="C3410" i="30"/>
  <c r="F3410" i="30"/>
  <c r="O3533" i="30"/>
  <c r="H3533" i="30"/>
  <c r="V3533" i="30"/>
  <c r="N3533" i="30"/>
  <c r="G3533" i="30"/>
  <c r="C3533" i="30"/>
  <c r="F3533" i="30"/>
  <c r="H3042" i="30"/>
  <c r="V3042" i="30"/>
  <c r="O3042" i="30"/>
  <c r="N3042" i="30"/>
  <c r="G3042" i="30"/>
  <c r="C3042" i="30"/>
  <c r="F3042" i="30"/>
  <c r="O3671" i="30"/>
  <c r="H3671" i="30"/>
  <c r="V3671" i="30"/>
  <c r="G3671" i="30"/>
  <c r="N3671" i="30"/>
  <c r="C3671" i="30"/>
  <c r="F3671" i="30"/>
  <c r="V3230" i="30"/>
  <c r="G3230" i="30"/>
  <c r="N3230" i="30"/>
  <c r="O3230" i="30"/>
  <c r="H3230" i="30"/>
  <c r="C3230" i="30"/>
  <c r="F3230" i="30"/>
  <c r="O3765" i="30"/>
  <c r="H3765" i="30"/>
  <c r="V3765" i="30"/>
  <c r="G3765" i="30"/>
  <c r="N3765" i="30"/>
  <c r="F3765" i="30"/>
  <c r="C3765" i="30"/>
  <c r="O3204" i="30"/>
  <c r="G3204" i="30"/>
  <c r="V3204" i="30"/>
  <c r="H3204" i="30"/>
  <c r="N3204" i="30"/>
  <c r="F3204" i="30"/>
  <c r="C3204" i="30"/>
  <c r="H3259" i="30"/>
  <c r="V3259" i="30"/>
  <c r="G3259" i="30"/>
  <c r="N3259" i="30"/>
  <c r="O3259" i="30"/>
  <c r="C3259" i="30"/>
  <c r="F3259" i="30"/>
  <c r="H3561" i="30"/>
  <c r="O3561" i="30"/>
  <c r="V3561" i="30"/>
  <c r="G3561" i="30"/>
  <c r="N3561" i="30"/>
  <c r="C3561" i="30"/>
  <c r="F3561" i="30"/>
  <c r="G3873" i="30"/>
  <c r="V3873" i="30"/>
  <c r="N3873" i="30"/>
  <c r="O3873" i="30"/>
  <c r="C3873" i="30"/>
  <c r="H3873" i="30"/>
  <c r="F3873" i="30"/>
  <c r="H4053" i="30"/>
  <c r="N4053" i="30"/>
  <c r="V4053" i="30"/>
  <c r="C4053" i="30"/>
  <c r="F4053" i="30"/>
  <c r="O4053" i="30"/>
  <c r="G4053" i="30"/>
  <c r="C4039" i="30"/>
  <c r="F4039" i="30"/>
  <c r="H4039" i="30"/>
  <c r="G4039" i="30"/>
  <c r="O4039" i="30"/>
  <c r="N4039" i="30"/>
  <c r="V4039" i="30"/>
  <c r="C4041" i="30"/>
  <c r="H4041" i="30"/>
  <c r="G4041" i="30"/>
  <c r="O4041" i="30"/>
  <c r="N4041" i="30"/>
  <c r="F4041" i="30"/>
  <c r="V4041" i="30"/>
  <c r="H4045" i="30"/>
  <c r="G4045" i="30"/>
  <c r="O4045" i="30"/>
  <c r="C4045" i="30"/>
  <c r="F4045" i="30"/>
  <c r="N4045" i="30"/>
  <c r="V4045" i="30"/>
  <c r="H4047" i="30"/>
  <c r="V4047" i="30"/>
  <c r="C4047" i="30"/>
  <c r="F4047" i="30"/>
  <c r="O4047" i="30"/>
  <c r="N4047" i="30"/>
  <c r="G4047" i="30"/>
  <c r="S1628" i="29"/>
  <c r="E1618" i="29"/>
  <c r="B1618" i="29"/>
  <c r="H1597" i="29"/>
  <c r="R1597" i="29"/>
  <c r="L1597" i="29"/>
  <c r="M1597" i="29" s="1"/>
  <c r="J1597" i="29"/>
  <c r="K1597" i="29" s="1"/>
  <c r="N1597" i="29"/>
  <c r="O1597" i="29" s="1"/>
  <c r="P1597" i="29"/>
  <c r="Q1597" i="29" s="1"/>
  <c r="S1633" i="29"/>
  <c r="E1623" i="29"/>
  <c r="B1623" i="29"/>
  <c r="H1604" i="29"/>
  <c r="R1604" i="29"/>
  <c r="L1604" i="29"/>
  <c r="M1604" i="29" s="1"/>
  <c r="J1604" i="29"/>
  <c r="K1604" i="29" s="1"/>
  <c r="N1604" i="29"/>
  <c r="O1604" i="29" s="1"/>
  <c r="P1604" i="29"/>
  <c r="Q1604" i="29" s="1"/>
  <c r="S1616" i="29"/>
  <c r="E1606" i="29"/>
  <c r="B1606" i="29"/>
  <c r="S1632" i="29"/>
  <c r="E1622" i="29"/>
  <c r="B1622" i="29"/>
  <c r="H1609" i="29"/>
  <c r="R1609" i="29"/>
  <c r="L1609" i="29"/>
  <c r="M1609" i="29" s="1"/>
  <c r="J1609" i="29"/>
  <c r="K1609" i="29" s="1"/>
  <c r="P1609" i="29"/>
  <c r="Q1609" i="29" s="1"/>
  <c r="N1609" i="29"/>
  <c r="O1609" i="29" s="1"/>
  <c r="S1621" i="29"/>
  <c r="E1611" i="29"/>
  <c r="B1611" i="29"/>
  <c r="R1608" i="29"/>
  <c r="H1608" i="29"/>
  <c r="L1608" i="29"/>
  <c r="M1608" i="29" s="1"/>
  <c r="J1608" i="29"/>
  <c r="K1608" i="29" s="1"/>
  <c r="P1608" i="29"/>
  <c r="Q1608" i="29" s="1"/>
  <c r="N1608" i="29"/>
  <c r="O1608" i="29" s="1"/>
  <c r="S1625" i="29"/>
  <c r="E1615" i="29"/>
  <c r="B1615" i="29"/>
  <c r="S1617" i="29"/>
  <c r="E1607" i="29"/>
  <c r="B1607" i="29"/>
  <c r="H1613" i="29"/>
  <c r="R1613" i="29"/>
  <c r="J1613" i="29"/>
  <c r="K1613" i="29" s="1"/>
  <c r="L1613" i="29"/>
  <c r="M1613" i="29" s="1"/>
  <c r="N1613" i="29"/>
  <c r="O1613" i="29" s="1"/>
  <c r="P1613" i="29"/>
  <c r="Q1613" i="29" s="1"/>
  <c r="S1620" i="29"/>
  <c r="E1610" i="29"/>
  <c r="B1610" i="29"/>
  <c r="H1605" i="29"/>
  <c r="R1605" i="29"/>
  <c r="J1605" i="29"/>
  <c r="K1605" i="29" s="1"/>
  <c r="L1605" i="29"/>
  <c r="M1605" i="29" s="1"/>
  <c r="P1605" i="29"/>
  <c r="Q1605" i="29" s="1"/>
  <c r="N1605" i="29"/>
  <c r="O1605" i="29" s="1"/>
  <c r="H1600" i="29"/>
  <c r="R1600" i="29"/>
  <c r="L1600" i="29"/>
  <c r="M1600" i="29" s="1"/>
  <c r="J1600" i="29"/>
  <c r="K1600" i="29" s="1"/>
  <c r="N1600" i="29"/>
  <c r="O1600" i="29" s="1"/>
  <c r="P1600" i="29"/>
  <c r="Q1600" i="29" s="1"/>
  <c r="S1624" i="29"/>
  <c r="E1614" i="29"/>
  <c r="B1614" i="29"/>
  <c r="H1596" i="29"/>
  <c r="R1596" i="29"/>
  <c r="L1596" i="29"/>
  <c r="M1596" i="29" s="1"/>
  <c r="J1596" i="29"/>
  <c r="K1596" i="29" s="1"/>
  <c r="P1596" i="29"/>
  <c r="Q1596" i="29" s="1"/>
  <c r="N1596" i="29"/>
  <c r="O1596" i="29" s="1"/>
  <c r="H1612" i="29"/>
  <c r="R1612" i="29"/>
  <c r="J1612" i="29"/>
  <c r="K1612" i="29" s="1"/>
  <c r="L1612" i="29"/>
  <c r="M1612" i="29" s="1"/>
  <c r="P1612" i="29"/>
  <c r="Q1612" i="29" s="1"/>
  <c r="N1612" i="29"/>
  <c r="O1612" i="29" s="1"/>
  <c r="S1629" i="29"/>
  <c r="E1619" i="29"/>
  <c r="B1619" i="29"/>
  <c r="H1601" i="29"/>
  <c r="R1601" i="29"/>
  <c r="J1601" i="29"/>
  <c r="K1601" i="29" s="1"/>
  <c r="L1601" i="29"/>
  <c r="M1601" i="29" s="1"/>
  <c r="P1601" i="29"/>
  <c r="Q1601" i="29" s="1"/>
  <c r="N1601" i="29"/>
  <c r="O1601" i="29" s="1"/>
  <c r="V1460" i="30"/>
  <c r="O1460" i="30"/>
  <c r="G1460" i="30"/>
  <c r="H1460" i="30"/>
  <c r="V1455" i="30"/>
  <c r="O1455" i="30"/>
  <c r="H1455" i="30"/>
  <c r="G1455" i="30"/>
  <c r="V1459" i="30"/>
  <c r="O1459" i="30"/>
  <c r="H1459" i="30"/>
  <c r="G1459" i="30"/>
  <c r="V1463" i="30"/>
  <c r="O1463" i="30"/>
  <c r="H1463" i="30"/>
  <c r="G1463" i="30"/>
  <c r="V1451" i="30"/>
  <c r="O1451" i="30"/>
  <c r="G1451" i="30"/>
  <c r="H1451" i="30"/>
  <c r="V1456" i="30"/>
  <c r="O1456" i="30"/>
  <c r="G1456" i="30"/>
  <c r="H1456" i="30"/>
  <c r="V1464" i="30"/>
  <c r="O1464" i="30"/>
  <c r="G1464" i="30"/>
  <c r="H1464" i="30"/>
  <c r="V1448" i="30"/>
  <c r="O1448" i="30"/>
  <c r="G1448" i="30"/>
  <c r="H1448" i="30"/>
  <c r="V1452" i="30"/>
  <c r="O1452" i="30"/>
  <c r="G1452" i="30"/>
  <c r="H1452" i="30"/>
  <c r="V1457" i="30"/>
  <c r="O1457" i="30"/>
  <c r="H1457" i="30"/>
  <c r="G1457" i="30"/>
  <c r="R1448" i="30"/>
  <c r="N1448" i="30"/>
  <c r="R1464" i="30"/>
  <c r="N1464" i="30"/>
  <c r="R1463" i="30"/>
  <c r="N1463" i="30"/>
  <c r="R1459" i="30"/>
  <c r="N1459" i="30"/>
  <c r="R1451" i="30"/>
  <c r="N1451" i="30"/>
  <c r="R1456" i="30"/>
  <c r="N1456" i="30"/>
  <c r="R1460" i="30"/>
  <c r="N1460" i="30"/>
  <c r="R1452" i="30"/>
  <c r="N1452" i="30"/>
  <c r="R1457" i="30"/>
  <c r="N1457" i="30"/>
  <c r="R1455" i="30"/>
  <c r="N1455" i="30"/>
  <c r="F1463" i="30"/>
  <c r="C1463" i="30"/>
  <c r="F1459" i="30"/>
  <c r="C1459" i="30"/>
  <c r="C1451" i="30"/>
  <c r="F1451" i="30"/>
  <c r="B1474" i="30"/>
  <c r="B1466" i="30"/>
  <c r="B1473" i="30"/>
  <c r="B1469" i="30"/>
  <c r="B1461" i="30"/>
  <c r="C1464" i="30"/>
  <c r="F1464" i="30"/>
  <c r="F1448" i="30"/>
  <c r="C1448" i="30"/>
  <c r="F1455" i="30"/>
  <c r="C1455" i="30"/>
  <c r="F1456" i="30"/>
  <c r="C1456" i="30"/>
  <c r="F1460" i="30"/>
  <c r="C1460" i="30"/>
  <c r="C1452" i="30"/>
  <c r="F1452" i="30"/>
  <c r="F1457" i="30"/>
  <c r="C1457" i="30"/>
  <c r="B1458" i="30"/>
  <c r="B1470" i="30"/>
  <c r="B1462" i="30"/>
  <c r="B1465" i="30"/>
  <c r="B1467" i="30"/>
  <c r="S1630" i="29" l="1"/>
  <c r="E1620" i="29"/>
  <c r="B1620" i="29"/>
  <c r="H1622" i="29"/>
  <c r="R1622" i="29"/>
  <c r="J1622" i="29"/>
  <c r="K1622" i="29" s="1"/>
  <c r="L1622" i="29"/>
  <c r="M1622" i="29" s="1"/>
  <c r="P1622" i="29"/>
  <c r="Q1622" i="29" s="1"/>
  <c r="N1622" i="29"/>
  <c r="O1622" i="29" s="1"/>
  <c r="R1623" i="29"/>
  <c r="H1623" i="29"/>
  <c r="L1623" i="29"/>
  <c r="M1623" i="29" s="1"/>
  <c r="N1623" i="29"/>
  <c r="O1623" i="29" s="1"/>
  <c r="J1623" i="29"/>
  <c r="K1623" i="29" s="1"/>
  <c r="P1623" i="29"/>
  <c r="Q1623" i="29" s="1"/>
  <c r="S1634" i="29"/>
  <c r="E1624" i="29"/>
  <c r="B1624" i="29"/>
  <c r="S1627" i="29"/>
  <c r="E1617" i="29"/>
  <c r="B1617" i="29"/>
  <c r="S1631" i="29"/>
  <c r="E1621" i="29"/>
  <c r="B1621" i="29"/>
  <c r="S1626" i="29"/>
  <c r="E1616" i="29"/>
  <c r="B1616" i="29"/>
  <c r="H1618" i="29"/>
  <c r="R1618" i="29"/>
  <c r="J1618" i="29"/>
  <c r="K1618" i="29" s="1"/>
  <c r="N1618" i="29"/>
  <c r="O1618" i="29" s="1"/>
  <c r="L1618" i="29"/>
  <c r="M1618" i="29" s="1"/>
  <c r="P1618" i="29"/>
  <c r="Q1618" i="29" s="1"/>
  <c r="S1635" i="29"/>
  <c r="E1625" i="29"/>
  <c r="B1625" i="29"/>
  <c r="S1639" i="29"/>
  <c r="E1629" i="29"/>
  <c r="B1629" i="29"/>
  <c r="H1610" i="29"/>
  <c r="R1610" i="29"/>
  <c r="N1610" i="29"/>
  <c r="O1610" i="29" s="1"/>
  <c r="J1610" i="29"/>
  <c r="K1610" i="29" s="1"/>
  <c r="L1610" i="29"/>
  <c r="M1610" i="29" s="1"/>
  <c r="P1610" i="29"/>
  <c r="Q1610" i="29" s="1"/>
  <c r="H1615" i="29"/>
  <c r="R1615" i="29"/>
  <c r="J1615" i="29"/>
  <c r="K1615" i="29" s="1"/>
  <c r="L1615" i="29"/>
  <c r="M1615" i="29" s="1"/>
  <c r="P1615" i="29"/>
  <c r="Q1615" i="29" s="1"/>
  <c r="N1615" i="29"/>
  <c r="O1615" i="29" s="1"/>
  <c r="S1642" i="29"/>
  <c r="E1632" i="29"/>
  <c r="B1632" i="29"/>
  <c r="S1643" i="29"/>
  <c r="E1633" i="29"/>
  <c r="B1633" i="29"/>
  <c r="H1619" i="29"/>
  <c r="R1619" i="29"/>
  <c r="J1619" i="29"/>
  <c r="K1619" i="29" s="1"/>
  <c r="L1619" i="29"/>
  <c r="M1619" i="29" s="1"/>
  <c r="N1619" i="29"/>
  <c r="O1619" i="29" s="1"/>
  <c r="P1619" i="29"/>
  <c r="Q1619" i="29" s="1"/>
  <c r="H1614" i="29"/>
  <c r="R1614" i="29"/>
  <c r="L1614" i="29"/>
  <c r="M1614" i="29" s="1"/>
  <c r="J1614" i="29"/>
  <c r="K1614" i="29" s="1"/>
  <c r="P1614" i="29"/>
  <c r="Q1614" i="29" s="1"/>
  <c r="N1614" i="29"/>
  <c r="O1614" i="29" s="1"/>
  <c r="R1607" i="29"/>
  <c r="H1607" i="29"/>
  <c r="N1607" i="29"/>
  <c r="O1607" i="29" s="1"/>
  <c r="J1607" i="29"/>
  <c r="K1607" i="29" s="1"/>
  <c r="L1607" i="29"/>
  <c r="M1607" i="29" s="1"/>
  <c r="P1607" i="29"/>
  <c r="Q1607" i="29" s="1"/>
  <c r="H1611" i="29"/>
  <c r="R1611" i="29"/>
  <c r="J1611" i="29"/>
  <c r="K1611" i="29" s="1"/>
  <c r="L1611" i="29"/>
  <c r="M1611" i="29" s="1"/>
  <c r="P1611" i="29"/>
  <c r="Q1611" i="29" s="1"/>
  <c r="N1611" i="29"/>
  <c r="O1611" i="29" s="1"/>
  <c r="H1606" i="29"/>
  <c r="R1606" i="29"/>
  <c r="L1606" i="29"/>
  <c r="M1606" i="29" s="1"/>
  <c r="J1606" i="29"/>
  <c r="K1606" i="29" s="1"/>
  <c r="P1606" i="29"/>
  <c r="Q1606" i="29" s="1"/>
  <c r="N1606" i="29"/>
  <c r="O1606" i="29" s="1"/>
  <c r="S1638" i="29"/>
  <c r="E1628" i="29"/>
  <c r="B1628" i="29"/>
  <c r="V1466" i="30"/>
  <c r="O1466" i="30"/>
  <c r="H1466" i="30"/>
  <c r="G1466" i="30"/>
  <c r="V1470" i="30"/>
  <c r="H1470" i="30"/>
  <c r="O1470" i="30"/>
  <c r="G1470" i="30"/>
  <c r="V1461" i="30"/>
  <c r="O1461" i="30"/>
  <c r="H1461" i="30"/>
  <c r="G1461" i="30"/>
  <c r="V1474" i="30"/>
  <c r="O1474" i="30"/>
  <c r="H1474" i="30"/>
  <c r="G1474" i="30"/>
  <c r="V1467" i="30"/>
  <c r="O1467" i="30"/>
  <c r="H1467" i="30"/>
  <c r="G1467" i="30"/>
  <c r="V1462" i="30"/>
  <c r="O1462" i="30"/>
  <c r="H1462" i="30"/>
  <c r="G1462" i="30"/>
  <c r="V1458" i="30"/>
  <c r="O1458" i="30"/>
  <c r="H1458" i="30"/>
  <c r="G1458" i="30"/>
  <c r="V1469" i="30"/>
  <c r="H1469" i="30"/>
  <c r="G1469" i="30"/>
  <c r="O1469" i="30"/>
  <c r="V1465" i="30"/>
  <c r="O1465" i="30"/>
  <c r="H1465" i="30"/>
  <c r="G1465" i="30"/>
  <c r="V1473" i="30"/>
  <c r="O1473" i="30"/>
  <c r="H1473" i="30"/>
  <c r="G1473" i="30"/>
  <c r="R1467" i="30"/>
  <c r="N1467" i="30"/>
  <c r="R1473" i="30"/>
  <c r="N1473" i="30"/>
  <c r="R1474" i="30"/>
  <c r="N1474" i="30"/>
  <c r="R1461" i="30"/>
  <c r="N1461" i="30"/>
  <c r="R1458" i="30"/>
  <c r="N1458" i="30"/>
  <c r="R1470" i="30"/>
  <c r="N1470" i="30"/>
  <c r="R1466" i="30"/>
  <c r="N1466" i="30"/>
  <c r="R1462" i="30"/>
  <c r="N1462" i="30"/>
  <c r="R1465" i="30"/>
  <c r="N1465" i="30"/>
  <c r="R1469" i="30"/>
  <c r="N1469" i="30"/>
  <c r="C1467" i="30"/>
  <c r="F1467" i="30"/>
  <c r="C1461" i="30"/>
  <c r="F1461" i="30"/>
  <c r="F1473" i="30"/>
  <c r="C1473" i="30"/>
  <c r="C1474" i="30"/>
  <c r="F1474" i="30"/>
  <c r="B1477" i="30"/>
  <c r="B1472" i="30"/>
  <c r="B1468" i="30"/>
  <c r="B1471" i="30"/>
  <c r="B1483" i="30"/>
  <c r="B1484" i="30"/>
  <c r="C1462" i="30"/>
  <c r="F1462" i="30"/>
  <c r="F1465" i="30"/>
  <c r="C1465" i="30"/>
  <c r="C1469" i="30"/>
  <c r="F1469" i="30"/>
  <c r="F1458" i="30"/>
  <c r="C1458" i="30"/>
  <c r="F1470" i="30"/>
  <c r="C1470" i="30"/>
  <c r="F1466" i="30"/>
  <c r="C1466" i="30"/>
  <c r="B1475" i="30"/>
  <c r="B1480" i="30"/>
  <c r="B1479" i="30"/>
  <c r="B1476" i="30"/>
  <c r="H1625" i="29" l="1"/>
  <c r="R1625" i="29"/>
  <c r="J1625" i="29"/>
  <c r="K1625" i="29" s="1"/>
  <c r="L1625" i="29"/>
  <c r="M1625" i="29" s="1"/>
  <c r="P1625" i="29"/>
  <c r="Q1625" i="29" s="1"/>
  <c r="N1625" i="29"/>
  <c r="O1625" i="29" s="1"/>
  <c r="R1629" i="29"/>
  <c r="H1629" i="29"/>
  <c r="J1629" i="29"/>
  <c r="K1629" i="29" s="1"/>
  <c r="L1629" i="29"/>
  <c r="M1629" i="29" s="1"/>
  <c r="P1629" i="29"/>
  <c r="Q1629" i="29" s="1"/>
  <c r="N1629" i="29"/>
  <c r="O1629" i="29" s="1"/>
  <c r="H1616" i="29"/>
  <c r="R1616" i="29"/>
  <c r="L1616" i="29"/>
  <c r="M1616" i="29" s="1"/>
  <c r="J1616" i="29"/>
  <c r="K1616" i="29" s="1"/>
  <c r="N1616" i="29"/>
  <c r="O1616" i="29" s="1"/>
  <c r="P1616" i="29"/>
  <c r="Q1616" i="29" s="1"/>
  <c r="S1637" i="29"/>
  <c r="E1627" i="29"/>
  <c r="B1627" i="29"/>
  <c r="H1620" i="29"/>
  <c r="R1620" i="29"/>
  <c r="L1620" i="29"/>
  <c r="M1620" i="29" s="1"/>
  <c r="J1620" i="29"/>
  <c r="K1620" i="29" s="1"/>
  <c r="P1620" i="29"/>
  <c r="Q1620" i="29" s="1"/>
  <c r="N1620" i="29"/>
  <c r="O1620" i="29" s="1"/>
  <c r="S1652" i="29"/>
  <c r="E1642" i="29"/>
  <c r="B1642" i="29"/>
  <c r="H1621" i="29"/>
  <c r="R1621" i="29"/>
  <c r="J1621" i="29"/>
  <c r="K1621" i="29" s="1"/>
  <c r="L1621" i="29"/>
  <c r="M1621" i="29" s="1"/>
  <c r="P1621" i="29"/>
  <c r="Q1621" i="29" s="1"/>
  <c r="N1621" i="29"/>
  <c r="O1621" i="29" s="1"/>
  <c r="S1644" i="29"/>
  <c r="E1634" i="29"/>
  <c r="B1634" i="29"/>
  <c r="H1628" i="29"/>
  <c r="R1628" i="29"/>
  <c r="J1628" i="29"/>
  <c r="K1628" i="29" s="1"/>
  <c r="P1628" i="29"/>
  <c r="Q1628" i="29" s="1"/>
  <c r="N1628" i="29"/>
  <c r="O1628" i="29" s="1"/>
  <c r="L1628" i="29"/>
  <c r="M1628" i="29" s="1"/>
  <c r="R1632" i="29"/>
  <c r="H1632" i="29"/>
  <c r="L1632" i="29"/>
  <c r="M1632" i="29" s="1"/>
  <c r="J1632" i="29"/>
  <c r="K1632" i="29" s="1"/>
  <c r="N1632" i="29"/>
  <c r="O1632" i="29" s="1"/>
  <c r="P1632" i="29"/>
  <c r="Q1632" i="29" s="1"/>
  <c r="S1645" i="29"/>
  <c r="E1635" i="29"/>
  <c r="B1635" i="29"/>
  <c r="S1641" i="29"/>
  <c r="E1631" i="29"/>
  <c r="B1631" i="29"/>
  <c r="H1624" i="29"/>
  <c r="R1624" i="29"/>
  <c r="J1624" i="29"/>
  <c r="K1624" i="29" s="1"/>
  <c r="L1624" i="29"/>
  <c r="M1624" i="29" s="1"/>
  <c r="P1624" i="29"/>
  <c r="Q1624" i="29" s="1"/>
  <c r="N1624" i="29"/>
  <c r="O1624" i="29" s="1"/>
  <c r="S1648" i="29"/>
  <c r="E1638" i="29"/>
  <c r="B1638" i="29"/>
  <c r="S1653" i="29"/>
  <c r="E1643" i="29"/>
  <c r="B1643" i="29"/>
  <c r="H1633" i="29"/>
  <c r="R1633" i="29"/>
  <c r="J1633" i="29"/>
  <c r="K1633" i="29" s="1"/>
  <c r="L1633" i="29"/>
  <c r="M1633" i="29" s="1"/>
  <c r="N1633" i="29"/>
  <c r="O1633" i="29" s="1"/>
  <c r="P1633" i="29"/>
  <c r="Q1633" i="29" s="1"/>
  <c r="S1649" i="29"/>
  <c r="E1639" i="29"/>
  <c r="B1639" i="29"/>
  <c r="S1636" i="29"/>
  <c r="E1626" i="29"/>
  <c r="B1626" i="29"/>
  <c r="H1617" i="29"/>
  <c r="R1617" i="29"/>
  <c r="L1617" i="29"/>
  <c r="M1617" i="29" s="1"/>
  <c r="J1617" i="29"/>
  <c r="K1617" i="29" s="1"/>
  <c r="P1617" i="29"/>
  <c r="Q1617" i="29" s="1"/>
  <c r="N1617" i="29"/>
  <c r="O1617" i="29" s="1"/>
  <c r="S1640" i="29"/>
  <c r="E1630" i="29"/>
  <c r="B1630" i="29"/>
  <c r="V1471" i="30"/>
  <c r="O1471" i="30"/>
  <c r="H1471" i="30"/>
  <c r="G1471" i="30"/>
  <c r="V1475" i="30"/>
  <c r="O1475" i="30"/>
  <c r="H1475" i="30"/>
  <c r="G1475" i="30"/>
  <c r="V1468" i="30"/>
  <c r="O1468" i="30"/>
  <c r="G1468" i="30"/>
  <c r="H1468" i="30"/>
  <c r="V1480" i="30"/>
  <c r="O1480" i="30"/>
  <c r="G1480" i="30"/>
  <c r="H1480" i="30"/>
  <c r="V1476" i="30"/>
  <c r="O1476" i="30"/>
  <c r="G1476" i="30"/>
  <c r="H1476" i="30"/>
  <c r="V1484" i="30"/>
  <c r="O1484" i="30"/>
  <c r="G1484" i="30"/>
  <c r="H1484" i="30"/>
  <c r="V1472" i="30"/>
  <c r="O1472" i="30"/>
  <c r="G1472" i="30"/>
  <c r="H1472" i="30"/>
  <c r="V1479" i="30"/>
  <c r="O1479" i="30"/>
  <c r="H1479" i="30"/>
  <c r="G1479" i="30"/>
  <c r="V1483" i="30"/>
  <c r="O1483" i="30"/>
  <c r="G1483" i="30"/>
  <c r="H1483" i="30"/>
  <c r="V1477" i="30"/>
  <c r="O1477" i="30"/>
  <c r="H1477" i="30"/>
  <c r="G1477" i="30"/>
  <c r="R1471" i="30"/>
  <c r="N1471" i="30"/>
  <c r="R1472" i="30"/>
  <c r="N1472" i="30"/>
  <c r="R1484" i="30"/>
  <c r="N1484" i="30"/>
  <c r="R1476" i="30"/>
  <c r="N1476" i="30"/>
  <c r="R1479" i="30"/>
  <c r="N1479" i="30"/>
  <c r="R1483" i="30"/>
  <c r="N1483" i="30"/>
  <c r="R1477" i="30"/>
  <c r="N1477" i="30"/>
  <c r="R1480" i="30"/>
  <c r="N1480" i="30"/>
  <c r="R1475" i="30"/>
  <c r="N1475" i="30"/>
  <c r="R1468" i="30"/>
  <c r="N1468" i="30"/>
  <c r="F1476" i="30"/>
  <c r="C1476" i="30"/>
  <c r="F1471" i="30"/>
  <c r="C1471" i="30"/>
  <c r="F1472" i="30"/>
  <c r="C1472" i="30"/>
  <c r="B1486" i="30"/>
  <c r="B1490" i="30"/>
  <c r="B1494" i="30"/>
  <c r="B1481" i="30"/>
  <c r="B1482" i="30"/>
  <c r="F1484" i="30"/>
  <c r="C1484" i="30"/>
  <c r="F1468" i="30"/>
  <c r="C1468" i="30"/>
  <c r="C1480" i="30"/>
  <c r="F1480" i="30"/>
  <c r="F1479" i="30"/>
  <c r="C1479" i="30"/>
  <c r="F1475" i="30"/>
  <c r="C1475" i="30"/>
  <c r="C1483" i="30"/>
  <c r="F1483" i="30"/>
  <c r="C1477" i="30"/>
  <c r="F1477" i="30"/>
  <c r="B1489" i="30"/>
  <c r="B1485" i="30"/>
  <c r="B1493" i="30"/>
  <c r="B1478" i="30"/>
  <c r="B1487" i="30"/>
  <c r="S1650" i="29" l="1"/>
  <c r="E1640" i="29"/>
  <c r="B1640" i="29"/>
  <c r="S1659" i="29"/>
  <c r="E1649" i="29"/>
  <c r="B1649" i="29"/>
  <c r="S1646" i="29"/>
  <c r="E1636" i="29"/>
  <c r="B1636" i="29"/>
  <c r="S1663" i="29"/>
  <c r="E1653" i="29"/>
  <c r="B1653" i="29"/>
  <c r="S1651" i="29"/>
  <c r="E1641" i="29"/>
  <c r="B1641" i="29"/>
  <c r="H1634" i="29"/>
  <c r="R1634" i="29"/>
  <c r="L1634" i="29"/>
  <c r="M1634" i="29" s="1"/>
  <c r="J1634" i="29"/>
  <c r="K1634" i="29" s="1"/>
  <c r="N1634" i="29"/>
  <c r="O1634" i="29" s="1"/>
  <c r="P1634" i="29"/>
  <c r="Q1634" i="29" s="1"/>
  <c r="S1647" i="29"/>
  <c r="E1637" i="29"/>
  <c r="B1637" i="29"/>
  <c r="S1658" i="29"/>
  <c r="E1648" i="29"/>
  <c r="B1648" i="29"/>
  <c r="S1662" i="29"/>
  <c r="E1652" i="29"/>
  <c r="B1652" i="29"/>
  <c r="H1630" i="29"/>
  <c r="R1630" i="29"/>
  <c r="J1630" i="29"/>
  <c r="K1630" i="29" s="1"/>
  <c r="L1630" i="29"/>
  <c r="M1630" i="29" s="1"/>
  <c r="P1630" i="29"/>
  <c r="Q1630" i="29" s="1"/>
  <c r="N1630" i="29"/>
  <c r="O1630" i="29" s="1"/>
  <c r="R1639" i="29"/>
  <c r="H1639" i="29"/>
  <c r="J1639" i="29"/>
  <c r="K1639" i="29" s="1"/>
  <c r="N1639" i="29"/>
  <c r="O1639" i="29" s="1"/>
  <c r="L1639" i="29"/>
  <c r="M1639" i="29" s="1"/>
  <c r="P1639" i="29"/>
  <c r="Q1639" i="29" s="1"/>
  <c r="H1638" i="29"/>
  <c r="R1638" i="29"/>
  <c r="L1638" i="29"/>
  <c r="M1638" i="29" s="1"/>
  <c r="J1638" i="29"/>
  <c r="K1638" i="29" s="1"/>
  <c r="N1638" i="29"/>
  <c r="O1638" i="29" s="1"/>
  <c r="P1638" i="29"/>
  <c r="Q1638" i="29" s="1"/>
  <c r="H1635" i="29"/>
  <c r="R1635" i="29"/>
  <c r="L1635" i="29"/>
  <c r="M1635" i="29" s="1"/>
  <c r="J1635" i="29"/>
  <c r="K1635" i="29" s="1"/>
  <c r="P1635" i="29"/>
  <c r="Q1635" i="29" s="1"/>
  <c r="N1635" i="29"/>
  <c r="O1635" i="29" s="1"/>
  <c r="H1642" i="29"/>
  <c r="R1642" i="29"/>
  <c r="N1642" i="29"/>
  <c r="O1642" i="29" s="1"/>
  <c r="J1642" i="29"/>
  <c r="K1642" i="29" s="1"/>
  <c r="L1642" i="29"/>
  <c r="M1642" i="29" s="1"/>
  <c r="P1642" i="29"/>
  <c r="Q1642" i="29" s="1"/>
  <c r="S1655" i="29"/>
  <c r="E1645" i="29"/>
  <c r="B1645" i="29"/>
  <c r="H1626" i="29"/>
  <c r="R1626" i="29"/>
  <c r="N1626" i="29"/>
  <c r="O1626" i="29" s="1"/>
  <c r="J1626" i="29"/>
  <c r="K1626" i="29" s="1"/>
  <c r="L1626" i="29"/>
  <c r="M1626" i="29" s="1"/>
  <c r="P1626" i="29"/>
  <c r="Q1626" i="29" s="1"/>
  <c r="H1643" i="29"/>
  <c r="R1643" i="29"/>
  <c r="L1643" i="29"/>
  <c r="M1643" i="29" s="1"/>
  <c r="J1643" i="29"/>
  <c r="K1643" i="29" s="1"/>
  <c r="N1643" i="29"/>
  <c r="O1643" i="29" s="1"/>
  <c r="P1643" i="29"/>
  <c r="Q1643" i="29" s="1"/>
  <c r="H1631" i="29"/>
  <c r="R1631" i="29"/>
  <c r="L1631" i="29"/>
  <c r="M1631" i="29" s="1"/>
  <c r="N1631" i="29"/>
  <c r="O1631" i="29" s="1"/>
  <c r="J1631" i="29"/>
  <c r="K1631" i="29" s="1"/>
  <c r="P1631" i="29"/>
  <c r="Q1631" i="29" s="1"/>
  <c r="S1654" i="29"/>
  <c r="E1644" i="29"/>
  <c r="B1644" i="29"/>
  <c r="H1627" i="29"/>
  <c r="R1627" i="29"/>
  <c r="J1627" i="29"/>
  <c r="K1627" i="29" s="1"/>
  <c r="L1627" i="29"/>
  <c r="M1627" i="29" s="1"/>
  <c r="P1627" i="29"/>
  <c r="Q1627" i="29" s="1"/>
  <c r="N1627" i="29"/>
  <c r="O1627" i="29" s="1"/>
  <c r="V1490" i="30"/>
  <c r="O1490" i="30"/>
  <c r="H1490" i="30"/>
  <c r="G1490" i="30"/>
  <c r="V1485" i="30"/>
  <c r="H1485" i="30"/>
  <c r="O1485" i="30"/>
  <c r="G1485" i="30"/>
  <c r="V1482" i="30"/>
  <c r="O1482" i="30"/>
  <c r="H1482" i="30"/>
  <c r="G1482" i="30"/>
  <c r="V1486" i="30"/>
  <c r="H1486" i="30"/>
  <c r="O1486" i="30"/>
  <c r="G1486" i="30"/>
  <c r="V1493" i="30"/>
  <c r="O1493" i="30"/>
  <c r="H1493" i="30"/>
  <c r="G1493" i="30"/>
  <c r="V1487" i="30"/>
  <c r="O1487" i="30"/>
  <c r="H1487" i="30"/>
  <c r="G1487" i="30"/>
  <c r="V1489" i="30"/>
  <c r="O1489" i="30"/>
  <c r="H1489" i="30"/>
  <c r="G1489" i="30"/>
  <c r="V1481" i="30"/>
  <c r="O1481" i="30"/>
  <c r="H1481" i="30"/>
  <c r="G1481" i="30"/>
  <c r="V1478" i="30"/>
  <c r="O1478" i="30"/>
  <c r="H1478" i="30"/>
  <c r="G1478" i="30"/>
  <c r="V1494" i="30"/>
  <c r="O1494" i="30"/>
  <c r="H1494" i="30"/>
  <c r="G1494" i="30"/>
  <c r="R1485" i="30"/>
  <c r="N1485" i="30"/>
  <c r="R1487" i="30"/>
  <c r="N1487" i="30"/>
  <c r="R1493" i="30"/>
  <c r="N1493" i="30"/>
  <c r="R1482" i="30"/>
  <c r="N1482" i="30"/>
  <c r="R1494" i="30"/>
  <c r="N1494" i="30"/>
  <c r="R1486" i="30"/>
  <c r="N1486" i="30"/>
  <c r="R1489" i="30"/>
  <c r="N1489" i="30"/>
  <c r="R1478" i="30"/>
  <c r="N1478" i="30"/>
  <c r="R1481" i="30"/>
  <c r="N1481" i="30"/>
  <c r="R1490" i="30"/>
  <c r="N1490" i="30"/>
  <c r="C1493" i="30"/>
  <c r="F1493" i="30"/>
  <c r="F1482" i="30"/>
  <c r="C1482" i="30"/>
  <c r="F1494" i="30"/>
  <c r="C1494" i="30"/>
  <c r="F1486" i="30"/>
  <c r="C1486" i="30"/>
  <c r="B1497" i="30"/>
  <c r="B1503" i="30"/>
  <c r="B1499" i="30"/>
  <c r="B1492" i="30"/>
  <c r="B1504" i="30"/>
  <c r="B1496" i="30"/>
  <c r="F1489" i="30"/>
  <c r="C1489" i="30"/>
  <c r="C1485" i="30"/>
  <c r="F1485" i="30"/>
  <c r="F1481" i="30"/>
  <c r="C1481" i="30"/>
  <c r="C1490" i="30"/>
  <c r="F1490" i="30"/>
  <c r="F1487" i="30"/>
  <c r="C1487" i="30"/>
  <c r="F1478" i="30"/>
  <c r="C1478" i="30"/>
  <c r="B1488" i="30"/>
  <c r="B1495" i="30"/>
  <c r="B1491" i="30"/>
  <c r="B1500" i="30"/>
  <c r="H1644" i="29" l="1"/>
  <c r="R1644" i="29"/>
  <c r="L1644" i="29"/>
  <c r="M1644" i="29" s="1"/>
  <c r="J1644" i="29"/>
  <c r="K1644" i="29" s="1"/>
  <c r="P1644" i="29"/>
  <c r="Q1644" i="29" s="1"/>
  <c r="N1644" i="29"/>
  <c r="O1644" i="29" s="1"/>
  <c r="S1669" i="29"/>
  <c r="E1659" i="29"/>
  <c r="B1659" i="29"/>
  <c r="H1645" i="29"/>
  <c r="R1645" i="29"/>
  <c r="L1645" i="29"/>
  <c r="M1645" i="29" s="1"/>
  <c r="J1645" i="29"/>
  <c r="K1645" i="29" s="1"/>
  <c r="N1645" i="29"/>
  <c r="O1645" i="29" s="1"/>
  <c r="P1645" i="29"/>
  <c r="Q1645" i="29" s="1"/>
  <c r="H1648" i="29"/>
  <c r="R1648" i="29"/>
  <c r="J1648" i="29"/>
  <c r="K1648" i="29" s="1"/>
  <c r="N1648" i="29"/>
  <c r="O1648" i="29" s="1"/>
  <c r="P1648" i="29"/>
  <c r="Q1648" i="29" s="1"/>
  <c r="L1648" i="29"/>
  <c r="M1648" i="29" s="1"/>
  <c r="H1641" i="29"/>
  <c r="R1641" i="29"/>
  <c r="L1641" i="29"/>
  <c r="M1641" i="29" s="1"/>
  <c r="J1641" i="29"/>
  <c r="K1641" i="29" s="1"/>
  <c r="N1641" i="29"/>
  <c r="O1641" i="29" s="1"/>
  <c r="P1641" i="29"/>
  <c r="Q1641" i="29" s="1"/>
  <c r="S1656" i="29"/>
  <c r="E1646" i="29"/>
  <c r="B1646" i="29"/>
  <c r="H1640" i="29"/>
  <c r="R1640" i="29"/>
  <c r="J1640" i="29"/>
  <c r="K1640" i="29" s="1"/>
  <c r="L1640" i="29"/>
  <c r="M1640" i="29" s="1"/>
  <c r="N1640" i="29"/>
  <c r="O1640" i="29" s="1"/>
  <c r="P1640" i="29"/>
  <c r="Q1640" i="29" s="1"/>
  <c r="S1672" i="29"/>
  <c r="E1662" i="29"/>
  <c r="B1662" i="29"/>
  <c r="H1637" i="29"/>
  <c r="R1637" i="29"/>
  <c r="L1637" i="29"/>
  <c r="M1637" i="29" s="1"/>
  <c r="J1637" i="29"/>
  <c r="K1637" i="29" s="1"/>
  <c r="P1637" i="29"/>
  <c r="Q1637" i="29" s="1"/>
  <c r="N1637" i="29"/>
  <c r="O1637" i="29" s="1"/>
  <c r="H1653" i="29"/>
  <c r="R1653" i="29"/>
  <c r="J1653" i="29"/>
  <c r="K1653" i="29" s="1"/>
  <c r="L1653" i="29"/>
  <c r="M1653" i="29" s="1"/>
  <c r="P1653" i="29"/>
  <c r="Q1653" i="29" s="1"/>
  <c r="N1653" i="29"/>
  <c r="O1653" i="29" s="1"/>
  <c r="S1664" i="29"/>
  <c r="E1654" i="29"/>
  <c r="B1654" i="29"/>
  <c r="H1652" i="29"/>
  <c r="R1652" i="29"/>
  <c r="L1652" i="29"/>
  <c r="M1652" i="29" s="1"/>
  <c r="J1652" i="29"/>
  <c r="K1652" i="29" s="1"/>
  <c r="N1652" i="29"/>
  <c r="O1652" i="29" s="1"/>
  <c r="P1652" i="29"/>
  <c r="Q1652" i="29" s="1"/>
  <c r="S1657" i="29"/>
  <c r="E1647" i="29"/>
  <c r="B1647" i="29"/>
  <c r="S1673" i="29"/>
  <c r="E1663" i="29"/>
  <c r="B1663" i="29"/>
  <c r="H1649" i="29"/>
  <c r="R1649" i="29"/>
  <c r="J1649" i="29"/>
  <c r="K1649" i="29" s="1"/>
  <c r="N1649" i="29"/>
  <c r="O1649" i="29" s="1"/>
  <c r="P1649" i="29"/>
  <c r="Q1649" i="29" s="1"/>
  <c r="L1649" i="29"/>
  <c r="M1649" i="29" s="1"/>
  <c r="S1665" i="29"/>
  <c r="E1655" i="29"/>
  <c r="B1655" i="29"/>
  <c r="S1668" i="29"/>
  <c r="E1658" i="29"/>
  <c r="B1658" i="29"/>
  <c r="S1661" i="29"/>
  <c r="E1651" i="29"/>
  <c r="B1651" i="29"/>
  <c r="H1636" i="29"/>
  <c r="R1636" i="29"/>
  <c r="L1636" i="29"/>
  <c r="M1636" i="29" s="1"/>
  <c r="J1636" i="29"/>
  <c r="K1636" i="29" s="1"/>
  <c r="N1636" i="29"/>
  <c r="O1636" i="29" s="1"/>
  <c r="P1636" i="29"/>
  <c r="Q1636" i="29" s="1"/>
  <c r="S1660" i="29"/>
  <c r="E1650" i="29"/>
  <c r="B1650" i="29"/>
  <c r="V1495" i="30"/>
  <c r="O1495" i="30"/>
  <c r="H1495" i="30"/>
  <c r="G1495" i="30"/>
  <c r="V1492" i="30"/>
  <c r="O1492" i="30"/>
  <c r="G1492" i="30"/>
  <c r="H1492" i="30"/>
  <c r="V1488" i="30"/>
  <c r="O1488" i="30"/>
  <c r="G1488" i="30"/>
  <c r="H1488" i="30"/>
  <c r="V1499" i="30"/>
  <c r="O1499" i="30"/>
  <c r="G1499" i="30"/>
  <c r="H1499" i="30"/>
  <c r="V1500" i="30"/>
  <c r="O1500" i="30"/>
  <c r="G1500" i="30"/>
  <c r="H1500" i="30"/>
  <c r="V1496" i="30"/>
  <c r="O1496" i="30"/>
  <c r="G1496" i="30"/>
  <c r="H1496" i="30"/>
  <c r="V1503" i="30"/>
  <c r="O1503" i="30"/>
  <c r="H1503" i="30"/>
  <c r="G1503" i="30"/>
  <c r="V1491" i="30"/>
  <c r="O1491" i="30"/>
  <c r="H1491" i="30"/>
  <c r="G1491" i="30"/>
  <c r="V1504" i="30"/>
  <c r="O1504" i="30"/>
  <c r="G1504" i="30"/>
  <c r="H1504" i="30"/>
  <c r="V1497" i="30"/>
  <c r="O1497" i="30"/>
  <c r="H1497" i="30"/>
  <c r="G1497" i="30"/>
  <c r="R1500" i="30"/>
  <c r="N1500" i="30"/>
  <c r="R1495" i="30"/>
  <c r="N1495" i="30"/>
  <c r="R1496" i="30"/>
  <c r="N1496" i="30"/>
  <c r="R1492" i="30"/>
  <c r="N1492" i="30"/>
  <c r="R1503" i="30"/>
  <c r="N1503" i="30"/>
  <c r="R1488" i="30"/>
  <c r="N1488" i="30"/>
  <c r="R1499" i="30"/>
  <c r="N1499" i="30"/>
  <c r="R1491" i="30"/>
  <c r="N1491" i="30"/>
  <c r="R1504" i="30"/>
  <c r="N1504" i="30"/>
  <c r="R1497" i="30"/>
  <c r="N1497" i="30"/>
  <c r="F1496" i="30"/>
  <c r="C1496" i="30"/>
  <c r="F1503" i="30"/>
  <c r="C1503" i="30"/>
  <c r="B1510" i="30"/>
  <c r="B1505" i="30"/>
  <c r="B1506" i="30"/>
  <c r="B1502" i="30"/>
  <c r="B1513" i="30"/>
  <c r="F1500" i="30"/>
  <c r="C1500" i="30"/>
  <c r="F1492" i="30"/>
  <c r="C1492" i="30"/>
  <c r="F1488" i="30"/>
  <c r="C1488" i="30"/>
  <c r="F1504" i="30"/>
  <c r="C1504" i="30"/>
  <c r="F1497" i="30"/>
  <c r="C1497" i="30"/>
  <c r="F1495" i="30"/>
  <c r="C1495" i="30"/>
  <c r="F1491" i="30"/>
  <c r="C1491" i="30"/>
  <c r="C1499" i="30"/>
  <c r="F1499" i="30"/>
  <c r="B1501" i="30"/>
  <c r="B1498" i="30"/>
  <c r="B1514" i="30"/>
  <c r="B1509" i="30"/>
  <c r="B1507" i="30"/>
  <c r="S1678" i="29" l="1"/>
  <c r="E1668" i="29"/>
  <c r="B1668" i="29"/>
  <c r="S1671" i="29"/>
  <c r="E1661" i="29"/>
  <c r="B1661" i="29"/>
  <c r="H1655" i="29"/>
  <c r="R1655" i="29"/>
  <c r="L1655" i="29"/>
  <c r="M1655" i="29" s="1"/>
  <c r="N1655" i="29"/>
  <c r="O1655" i="29" s="1"/>
  <c r="J1655" i="29"/>
  <c r="K1655" i="29" s="1"/>
  <c r="P1655" i="29"/>
  <c r="Q1655" i="29" s="1"/>
  <c r="H1647" i="29"/>
  <c r="R1647" i="29"/>
  <c r="L1647" i="29"/>
  <c r="M1647" i="29" s="1"/>
  <c r="J1647" i="29"/>
  <c r="K1647" i="29" s="1"/>
  <c r="N1647" i="29"/>
  <c r="O1647" i="29" s="1"/>
  <c r="P1647" i="29"/>
  <c r="Q1647" i="29" s="1"/>
  <c r="H1662" i="29"/>
  <c r="R1662" i="29"/>
  <c r="J1662" i="29"/>
  <c r="K1662" i="29" s="1"/>
  <c r="L1662" i="29"/>
  <c r="M1662" i="29" s="1"/>
  <c r="N1662" i="29"/>
  <c r="O1662" i="29" s="1"/>
  <c r="P1662" i="29"/>
  <c r="Q1662" i="29" s="1"/>
  <c r="S1679" i="29"/>
  <c r="E1669" i="29"/>
  <c r="B1669" i="29"/>
  <c r="S1670" i="29"/>
  <c r="E1660" i="29"/>
  <c r="B1660" i="29"/>
  <c r="S1666" i="29"/>
  <c r="E1656" i="29"/>
  <c r="B1656" i="29"/>
  <c r="H1650" i="29"/>
  <c r="R1650" i="29"/>
  <c r="J1650" i="29"/>
  <c r="K1650" i="29" s="1"/>
  <c r="L1650" i="29"/>
  <c r="M1650" i="29" s="1"/>
  <c r="P1650" i="29"/>
  <c r="Q1650" i="29" s="1"/>
  <c r="N1650" i="29"/>
  <c r="O1650" i="29" s="1"/>
  <c r="H1658" i="29"/>
  <c r="R1658" i="29"/>
  <c r="J1658" i="29"/>
  <c r="K1658" i="29" s="1"/>
  <c r="L1658" i="29"/>
  <c r="M1658" i="29" s="1"/>
  <c r="N1658" i="29"/>
  <c r="O1658" i="29" s="1"/>
  <c r="P1658" i="29"/>
  <c r="Q1658" i="29" s="1"/>
  <c r="H1663" i="29"/>
  <c r="R1663" i="29"/>
  <c r="J1663" i="29"/>
  <c r="K1663" i="29" s="1"/>
  <c r="N1663" i="29"/>
  <c r="O1663" i="29" s="1"/>
  <c r="L1663" i="29"/>
  <c r="M1663" i="29" s="1"/>
  <c r="P1663" i="29"/>
  <c r="Q1663" i="29" s="1"/>
  <c r="H1654" i="29"/>
  <c r="R1654" i="29"/>
  <c r="J1654" i="29"/>
  <c r="K1654" i="29" s="1"/>
  <c r="L1654" i="29"/>
  <c r="M1654" i="29" s="1"/>
  <c r="P1654" i="29"/>
  <c r="Q1654" i="29" s="1"/>
  <c r="N1654" i="29"/>
  <c r="O1654" i="29" s="1"/>
  <c r="H1646" i="29"/>
  <c r="R1646" i="29"/>
  <c r="L1646" i="29"/>
  <c r="M1646" i="29" s="1"/>
  <c r="N1646" i="29"/>
  <c r="O1646" i="29" s="1"/>
  <c r="P1646" i="29"/>
  <c r="Q1646" i="29" s="1"/>
  <c r="J1646" i="29"/>
  <c r="K1646" i="29" s="1"/>
  <c r="S1683" i="29"/>
  <c r="E1673" i="29"/>
  <c r="B1673" i="29"/>
  <c r="S1674" i="29"/>
  <c r="E1664" i="29"/>
  <c r="B1664" i="29"/>
  <c r="R1651" i="29"/>
  <c r="H1651" i="29"/>
  <c r="L1651" i="29"/>
  <c r="M1651" i="29" s="1"/>
  <c r="J1651" i="29"/>
  <c r="K1651" i="29" s="1"/>
  <c r="N1651" i="29"/>
  <c r="O1651" i="29" s="1"/>
  <c r="P1651" i="29"/>
  <c r="Q1651" i="29" s="1"/>
  <c r="S1675" i="29"/>
  <c r="E1665" i="29"/>
  <c r="B1665" i="29"/>
  <c r="S1667" i="29"/>
  <c r="E1657" i="29"/>
  <c r="B1657" i="29"/>
  <c r="S1682" i="29"/>
  <c r="E1672" i="29"/>
  <c r="B1672" i="29"/>
  <c r="R1659" i="29"/>
  <c r="H1659" i="29"/>
  <c r="L1659" i="29"/>
  <c r="M1659" i="29" s="1"/>
  <c r="J1659" i="29"/>
  <c r="K1659" i="29" s="1"/>
  <c r="P1659" i="29"/>
  <c r="Q1659" i="29" s="1"/>
  <c r="N1659" i="29"/>
  <c r="O1659" i="29" s="1"/>
  <c r="V1514" i="30"/>
  <c r="O1514" i="30"/>
  <c r="H1514" i="30"/>
  <c r="G1514" i="30"/>
  <c r="V1498" i="30"/>
  <c r="O1498" i="30"/>
  <c r="H1498" i="30"/>
  <c r="G1498" i="30"/>
  <c r="V1506" i="30"/>
  <c r="O1506" i="30"/>
  <c r="H1506" i="30"/>
  <c r="G1506" i="30"/>
  <c r="V1507" i="30"/>
  <c r="O1507" i="30"/>
  <c r="H1507" i="30"/>
  <c r="G1507" i="30"/>
  <c r="V1505" i="30"/>
  <c r="O1505" i="30"/>
  <c r="H1505" i="30"/>
  <c r="G1505" i="30"/>
  <c r="V1502" i="30"/>
  <c r="H1502" i="30"/>
  <c r="G1502" i="30"/>
  <c r="O1502" i="30"/>
  <c r="V1501" i="30"/>
  <c r="H1501" i="30"/>
  <c r="G1501" i="30"/>
  <c r="O1501" i="30"/>
  <c r="V1509" i="30"/>
  <c r="O1509" i="30"/>
  <c r="H1509" i="30"/>
  <c r="G1509" i="30"/>
  <c r="V1513" i="30"/>
  <c r="O1513" i="30"/>
  <c r="H1513" i="30"/>
  <c r="G1513" i="30"/>
  <c r="V1510" i="30"/>
  <c r="O1510" i="30"/>
  <c r="H1510" i="30"/>
  <c r="G1510" i="30"/>
  <c r="R1507" i="30"/>
  <c r="N1507" i="30"/>
  <c r="R1514" i="30"/>
  <c r="N1514" i="30"/>
  <c r="R1501" i="30"/>
  <c r="N1501" i="30"/>
  <c r="R1502" i="30"/>
  <c r="N1502" i="30"/>
  <c r="R1505" i="30"/>
  <c r="N1505" i="30"/>
  <c r="R1509" i="30"/>
  <c r="N1509" i="30"/>
  <c r="R1498" i="30"/>
  <c r="N1498" i="30"/>
  <c r="R1513" i="30"/>
  <c r="N1513" i="30"/>
  <c r="R1506" i="30"/>
  <c r="N1506" i="30"/>
  <c r="R1510" i="30"/>
  <c r="N1510" i="30"/>
  <c r="C1501" i="30"/>
  <c r="F1501" i="30"/>
  <c r="F1505" i="30"/>
  <c r="C1505" i="30"/>
  <c r="B1517" i="30"/>
  <c r="B1524" i="30"/>
  <c r="B1511" i="30"/>
  <c r="B1512" i="30"/>
  <c r="B1515" i="30"/>
  <c r="F1507" i="30"/>
  <c r="C1507" i="30"/>
  <c r="C1509" i="30"/>
  <c r="F1509" i="30"/>
  <c r="C1506" i="30"/>
  <c r="F1506" i="30"/>
  <c r="F1514" i="30"/>
  <c r="C1514" i="30"/>
  <c r="F1502" i="30"/>
  <c r="C1502" i="30"/>
  <c r="F1498" i="30"/>
  <c r="C1498" i="30"/>
  <c r="F1513" i="30"/>
  <c r="C1513" i="30"/>
  <c r="F1510" i="30"/>
  <c r="C1510" i="30"/>
  <c r="B1519" i="30"/>
  <c r="B1508" i="30"/>
  <c r="B1523" i="30"/>
  <c r="B1516" i="30"/>
  <c r="B1520" i="30"/>
  <c r="S1685" i="29" l="1"/>
  <c r="E1675" i="29"/>
  <c r="B1675" i="29"/>
  <c r="S1681" i="29"/>
  <c r="E1671" i="29"/>
  <c r="B1671" i="29"/>
  <c r="S1677" i="29"/>
  <c r="E1667" i="29"/>
  <c r="B1667" i="29"/>
  <c r="S1684" i="29"/>
  <c r="E1674" i="29"/>
  <c r="B1674" i="29"/>
  <c r="S1676" i="29"/>
  <c r="E1666" i="29"/>
  <c r="B1666" i="29"/>
  <c r="H1669" i="29"/>
  <c r="R1669" i="29"/>
  <c r="L1669" i="29"/>
  <c r="M1669" i="29" s="1"/>
  <c r="J1669" i="29"/>
  <c r="K1669" i="29" s="1"/>
  <c r="N1669" i="29"/>
  <c r="O1669" i="29" s="1"/>
  <c r="P1669" i="29"/>
  <c r="Q1669" i="29" s="1"/>
  <c r="H1668" i="29"/>
  <c r="R1668" i="29"/>
  <c r="J1668" i="29"/>
  <c r="K1668" i="29" s="1"/>
  <c r="L1668" i="29"/>
  <c r="M1668" i="29" s="1"/>
  <c r="N1668" i="29"/>
  <c r="O1668" i="29" s="1"/>
  <c r="P1668" i="29"/>
  <c r="Q1668" i="29" s="1"/>
  <c r="S1693" i="29"/>
  <c r="E1683" i="29"/>
  <c r="B1683" i="29"/>
  <c r="S1692" i="29"/>
  <c r="E1682" i="29"/>
  <c r="B1682" i="29"/>
  <c r="H1665" i="29"/>
  <c r="R1665" i="29"/>
  <c r="L1665" i="29"/>
  <c r="M1665" i="29" s="1"/>
  <c r="J1665" i="29"/>
  <c r="K1665" i="29" s="1"/>
  <c r="P1665" i="29"/>
  <c r="Q1665" i="29" s="1"/>
  <c r="N1665" i="29"/>
  <c r="O1665" i="29" s="1"/>
  <c r="H1673" i="29"/>
  <c r="R1673" i="29"/>
  <c r="J1673" i="29"/>
  <c r="K1673" i="29" s="1"/>
  <c r="L1673" i="29"/>
  <c r="M1673" i="29" s="1"/>
  <c r="N1673" i="29"/>
  <c r="O1673" i="29" s="1"/>
  <c r="P1673" i="29"/>
  <c r="Q1673" i="29" s="1"/>
  <c r="H1660" i="29"/>
  <c r="R1660" i="29"/>
  <c r="J1660" i="29"/>
  <c r="K1660" i="29" s="1"/>
  <c r="L1660" i="29"/>
  <c r="M1660" i="29" s="1"/>
  <c r="P1660" i="29"/>
  <c r="Q1660" i="29" s="1"/>
  <c r="N1660" i="29"/>
  <c r="O1660" i="29" s="1"/>
  <c r="R1661" i="29"/>
  <c r="H1661" i="29"/>
  <c r="J1661" i="29"/>
  <c r="K1661" i="29" s="1"/>
  <c r="P1661" i="29"/>
  <c r="Q1661" i="29" s="1"/>
  <c r="L1661" i="29"/>
  <c r="M1661" i="29" s="1"/>
  <c r="N1661" i="29"/>
  <c r="O1661" i="29" s="1"/>
  <c r="R1672" i="29"/>
  <c r="H1672" i="29"/>
  <c r="L1672" i="29"/>
  <c r="M1672" i="29" s="1"/>
  <c r="J1672" i="29"/>
  <c r="K1672" i="29" s="1"/>
  <c r="P1672" i="29"/>
  <c r="Q1672" i="29" s="1"/>
  <c r="N1672" i="29"/>
  <c r="O1672" i="29" s="1"/>
  <c r="S1680" i="29"/>
  <c r="E1670" i="29"/>
  <c r="B1670" i="29"/>
  <c r="H1657" i="29"/>
  <c r="R1657" i="29"/>
  <c r="J1657" i="29"/>
  <c r="K1657" i="29" s="1"/>
  <c r="L1657" i="29"/>
  <c r="M1657" i="29" s="1"/>
  <c r="P1657" i="29"/>
  <c r="Q1657" i="29" s="1"/>
  <c r="N1657" i="29"/>
  <c r="O1657" i="29" s="1"/>
  <c r="H1664" i="29"/>
  <c r="R1664" i="29"/>
  <c r="L1664" i="29"/>
  <c r="M1664" i="29" s="1"/>
  <c r="J1664" i="29"/>
  <c r="K1664" i="29" s="1"/>
  <c r="N1664" i="29"/>
  <c r="O1664" i="29" s="1"/>
  <c r="P1664" i="29"/>
  <c r="Q1664" i="29" s="1"/>
  <c r="R1656" i="29"/>
  <c r="H1656" i="29"/>
  <c r="J1656" i="29"/>
  <c r="K1656" i="29" s="1"/>
  <c r="L1656" i="29"/>
  <c r="M1656" i="29" s="1"/>
  <c r="P1656" i="29"/>
  <c r="Q1656" i="29" s="1"/>
  <c r="N1656" i="29"/>
  <c r="O1656" i="29" s="1"/>
  <c r="S1689" i="29"/>
  <c r="E1679" i="29"/>
  <c r="B1679" i="29"/>
  <c r="S1688" i="29"/>
  <c r="E1678" i="29"/>
  <c r="B1678" i="29"/>
  <c r="V1508" i="30"/>
  <c r="O1508" i="30"/>
  <c r="G1508" i="30"/>
  <c r="H1508" i="30"/>
  <c r="V1511" i="30"/>
  <c r="O1511" i="30"/>
  <c r="H1511" i="30"/>
  <c r="G1511" i="30"/>
  <c r="V1523" i="30"/>
  <c r="O1523" i="30"/>
  <c r="H1523" i="30"/>
  <c r="G1523" i="30"/>
  <c r="V1512" i="30"/>
  <c r="O1512" i="30"/>
  <c r="G1512" i="30"/>
  <c r="H1512" i="30"/>
  <c r="V1520" i="30"/>
  <c r="O1520" i="30"/>
  <c r="G1520" i="30"/>
  <c r="H1520" i="30"/>
  <c r="V1519" i="30"/>
  <c r="O1519" i="30"/>
  <c r="H1519" i="30"/>
  <c r="G1519" i="30"/>
  <c r="V1524" i="30"/>
  <c r="O1524" i="30"/>
  <c r="G1524" i="30"/>
  <c r="H1524" i="30"/>
  <c r="V1516" i="30"/>
  <c r="O1516" i="30"/>
  <c r="G1516" i="30"/>
  <c r="H1516" i="30"/>
  <c r="V1515" i="30"/>
  <c r="O1515" i="30"/>
  <c r="H1515" i="30"/>
  <c r="G1515" i="30"/>
  <c r="V1517" i="30"/>
  <c r="H1517" i="30"/>
  <c r="O1517" i="30"/>
  <c r="G1517" i="30"/>
  <c r="R1508" i="30"/>
  <c r="N1508" i="30"/>
  <c r="R1520" i="30"/>
  <c r="N1520" i="30"/>
  <c r="R1519" i="30"/>
  <c r="N1519" i="30"/>
  <c r="R1512" i="30"/>
  <c r="N1512" i="30"/>
  <c r="R1524" i="30"/>
  <c r="N1524" i="30"/>
  <c r="R1523" i="30"/>
  <c r="N1523" i="30"/>
  <c r="R1516" i="30"/>
  <c r="N1516" i="30"/>
  <c r="R1515" i="30"/>
  <c r="N1515" i="30"/>
  <c r="R1517" i="30"/>
  <c r="N1517" i="30"/>
  <c r="R1511" i="30"/>
  <c r="N1511" i="30"/>
  <c r="F1520" i="30"/>
  <c r="C1520" i="30"/>
  <c r="F1524" i="30"/>
  <c r="C1524" i="30"/>
  <c r="F1523" i="30"/>
  <c r="C1523" i="30"/>
  <c r="B1530" i="30"/>
  <c r="B1529" i="30"/>
  <c r="B1522" i="30"/>
  <c r="B1534" i="30"/>
  <c r="F1512" i="30"/>
  <c r="C1512" i="30"/>
  <c r="B1533" i="30"/>
  <c r="F1508" i="30"/>
  <c r="C1508" i="30"/>
  <c r="C1515" i="30"/>
  <c r="F1515" i="30"/>
  <c r="F1511" i="30"/>
  <c r="C1511" i="30"/>
  <c r="C1517" i="30"/>
  <c r="F1517" i="30"/>
  <c r="F1519" i="30"/>
  <c r="C1519" i="30"/>
  <c r="F1516" i="30"/>
  <c r="C1516" i="30"/>
  <c r="B1526" i="30"/>
  <c r="B1518" i="30"/>
  <c r="B1525" i="30"/>
  <c r="B1521" i="30"/>
  <c r="B1527" i="30"/>
  <c r="H1674" i="29" l="1"/>
  <c r="R1674" i="29"/>
  <c r="N1674" i="29"/>
  <c r="O1674" i="29" s="1"/>
  <c r="J1674" i="29"/>
  <c r="K1674" i="29" s="1"/>
  <c r="L1674" i="29"/>
  <c r="M1674" i="29" s="1"/>
  <c r="P1674" i="29"/>
  <c r="Q1674" i="29" s="1"/>
  <c r="S1691" i="29"/>
  <c r="E1681" i="29"/>
  <c r="B1681" i="29"/>
  <c r="H1679" i="29"/>
  <c r="R1679" i="29"/>
  <c r="L1679" i="29"/>
  <c r="M1679" i="29" s="1"/>
  <c r="P1679" i="29"/>
  <c r="Q1679" i="29" s="1"/>
  <c r="N1679" i="29"/>
  <c r="O1679" i="29" s="1"/>
  <c r="J1679" i="29"/>
  <c r="K1679" i="29" s="1"/>
  <c r="S1702" i="29"/>
  <c r="E1692" i="29"/>
  <c r="B1692" i="29"/>
  <c r="H1666" i="29"/>
  <c r="R1666" i="29"/>
  <c r="N1666" i="29"/>
  <c r="O1666" i="29" s="1"/>
  <c r="J1666" i="29"/>
  <c r="K1666" i="29" s="1"/>
  <c r="L1666" i="29"/>
  <c r="M1666" i="29" s="1"/>
  <c r="P1666" i="29"/>
  <c r="Q1666" i="29" s="1"/>
  <c r="S1687" i="29"/>
  <c r="E1677" i="29"/>
  <c r="B1677" i="29"/>
  <c r="H1675" i="29"/>
  <c r="R1675" i="29"/>
  <c r="J1675" i="29"/>
  <c r="K1675" i="29" s="1"/>
  <c r="L1675" i="29"/>
  <c r="M1675" i="29" s="1"/>
  <c r="P1675" i="29"/>
  <c r="Q1675" i="29" s="1"/>
  <c r="N1675" i="29"/>
  <c r="O1675" i="29" s="1"/>
  <c r="S1703" i="29"/>
  <c r="E1693" i="29"/>
  <c r="B1693" i="29"/>
  <c r="H1678" i="29"/>
  <c r="R1678" i="29"/>
  <c r="L1678" i="29"/>
  <c r="M1678" i="29" s="1"/>
  <c r="J1678" i="29"/>
  <c r="K1678" i="29" s="1"/>
  <c r="P1678" i="29"/>
  <c r="Q1678" i="29" s="1"/>
  <c r="N1678" i="29"/>
  <c r="O1678" i="29" s="1"/>
  <c r="H1670" i="29"/>
  <c r="R1670" i="29"/>
  <c r="J1670" i="29"/>
  <c r="K1670" i="29" s="1"/>
  <c r="L1670" i="29"/>
  <c r="M1670" i="29" s="1"/>
  <c r="N1670" i="29"/>
  <c r="O1670" i="29" s="1"/>
  <c r="P1670" i="29"/>
  <c r="Q1670" i="29" s="1"/>
  <c r="R1683" i="29"/>
  <c r="H1683" i="29"/>
  <c r="L1683" i="29"/>
  <c r="M1683" i="29" s="1"/>
  <c r="J1683" i="29"/>
  <c r="K1683" i="29" s="1"/>
  <c r="P1683" i="29"/>
  <c r="Q1683" i="29" s="1"/>
  <c r="N1683" i="29"/>
  <c r="O1683" i="29" s="1"/>
  <c r="S1694" i="29"/>
  <c r="E1684" i="29"/>
  <c r="B1684" i="29"/>
  <c r="R1671" i="29"/>
  <c r="H1671" i="29"/>
  <c r="J1671" i="29"/>
  <c r="K1671" i="29" s="1"/>
  <c r="N1671" i="29"/>
  <c r="O1671" i="29" s="1"/>
  <c r="L1671" i="29"/>
  <c r="M1671" i="29" s="1"/>
  <c r="P1671" i="29"/>
  <c r="Q1671" i="29" s="1"/>
  <c r="S1698" i="29"/>
  <c r="E1688" i="29"/>
  <c r="B1688" i="29"/>
  <c r="S1690" i="29"/>
  <c r="E1680" i="29"/>
  <c r="B1680" i="29"/>
  <c r="S1699" i="29"/>
  <c r="E1689" i="29"/>
  <c r="B1689" i="29"/>
  <c r="H1682" i="29"/>
  <c r="R1682" i="29"/>
  <c r="J1682" i="29"/>
  <c r="K1682" i="29" s="1"/>
  <c r="L1682" i="29"/>
  <c r="M1682" i="29" s="1"/>
  <c r="P1682" i="29"/>
  <c r="Q1682" i="29" s="1"/>
  <c r="N1682" i="29"/>
  <c r="O1682" i="29" s="1"/>
  <c r="S1686" i="29"/>
  <c r="E1676" i="29"/>
  <c r="B1676" i="29"/>
  <c r="H1667" i="29"/>
  <c r="R1667" i="29"/>
  <c r="J1667" i="29"/>
  <c r="K1667" i="29" s="1"/>
  <c r="L1667" i="29"/>
  <c r="M1667" i="29" s="1"/>
  <c r="N1667" i="29"/>
  <c r="O1667" i="29" s="1"/>
  <c r="P1667" i="29"/>
  <c r="Q1667" i="29" s="1"/>
  <c r="S1695" i="29"/>
  <c r="E1685" i="29"/>
  <c r="B1685" i="29"/>
  <c r="V1518" i="30"/>
  <c r="H1518" i="30"/>
  <c r="O1518" i="30"/>
  <c r="G1518" i="30"/>
  <c r="V1530" i="30"/>
  <c r="O1530" i="30"/>
  <c r="H1530" i="30"/>
  <c r="G1530" i="30"/>
  <c r="V1529" i="30"/>
  <c r="O1529" i="30"/>
  <c r="H1529" i="30"/>
  <c r="G1529" i="30"/>
  <c r="V1527" i="30"/>
  <c r="O1527" i="30"/>
  <c r="H1527" i="30"/>
  <c r="G1527" i="30"/>
  <c r="V1526" i="30"/>
  <c r="O1526" i="30"/>
  <c r="H1526" i="30"/>
  <c r="G1526" i="30"/>
  <c r="V1534" i="30"/>
  <c r="H1534" i="30"/>
  <c r="O1534" i="30"/>
  <c r="G1534" i="30"/>
  <c r="V1525" i="30"/>
  <c r="O1525" i="30"/>
  <c r="H1525" i="30"/>
  <c r="G1525" i="30"/>
  <c r="V1521" i="30"/>
  <c r="O1521" i="30"/>
  <c r="H1521" i="30"/>
  <c r="G1521" i="30"/>
  <c r="V1533" i="30"/>
  <c r="H1533" i="30"/>
  <c r="G1533" i="30"/>
  <c r="O1533" i="30"/>
  <c r="V1522" i="30"/>
  <c r="O1522" i="30"/>
  <c r="H1522" i="30"/>
  <c r="G1522" i="30"/>
  <c r="R1518" i="30"/>
  <c r="N1518" i="30"/>
  <c r="R1527" i="30"/>
  <c r="N1527" i="30"/>
  <c r="R1526" i="30"/>
  <c r="N1526" i="30"/>
  <c r="R1522" i="30"/>
  <c r="N1522" i="30"/>
  <c r="R1530" i="30"/>
  <c r="N1530" i="30"/>
  <c r="R1525" i="30"/>
  <c r="N1525" i="30"/>
  <c r="R1521" i="30"/>
  <c r="N1521" i="30"/>
  <c r="R1533" i="30"/>
  <c r="N1533" i="30"/>
  <c r="R1529" i="30"/>
  <c r="N1529" i="30"/>
  <c r="R1534" i="30"/>
  <c r="N1534" i="30"/>
  <c r="C1522" i="30"/>
  <c r="F1522" i="30"/>
  <c r="F1530" i="30"/>
  <c r="C1530" i="30"/>
  <c r="C1525" i="30"/>
  <c r="F1525" i="30"/>
  <c r="B1532" i="30"/>
  <c r="B1540" i="30"/>
  <c r="F1526" i="30"/>
  <c r="C1526" i="30"/>
  <c r="B1537" i="30"/>
  <c r="B1535" i="30"/>
  <c r="B1536" i="30"/>
  <c r="C1533" i="30"/>
  <c r="F1533" i="30"/>
  <c r="F1534" i="30"/>
  <c r="C1534" i="30"/>
  <c r="F1529" i="30"/>
  <c r="C1529" i="30"/>
  <c r="F1527" i="30"/>
  <c r="C1527" i="30"/>
  <c r="F1521" i="30"/>
  <c r="C1521" i="30"/>
  <c r="F1518" i="30"/>
  <c r="C1518" i="30"/>
  <c r="B1531" i="30"/>
  <c r="B1528" i="30"/>
  <c r="B1543" i="30"/>
  <c r="B1544" i="30"/>
  <c r="B1539" i="30"/>
  <c r="H1677" i="29" l="1"/>
  <c r="R1677" i="29"/>
  <c r="J1677" i="29"/>
  <c r="K1677" i="29" s="1"/>
  <c r="L1677" i="29"/>
  <c r="M1677" i="29" s="1"/>
  <c r="N1677" i="29"/>
  <c r="O1677" i="29" s="1"/>
  <c r="P1677" i="29"/>
  <c r="Q1677" i="29" s="1"/>
  <c r="H1689" i="29"/>
  <c r="R1689" i="29"/>
  <c r="J1689" i="29"/>
  <c r="K1689" i="29" s="1"/>
  <c r="L1689" i="29"/>
  <c r="M1689" i="29" s="1"/>
  <c r="P1689" i="29"/>
  <c r="Q1689" i="29" s="1"/>
  <c r="N1689" i="29"/>
  <c r="O1689" i="29" s="1"/>
  <c r="S1708" i="29"/>
  <c r="S1718" i="29" s="1"/>
  <c r="S1728" i="29" s="1"/>
  <c r="S1738" i="29" s="1"/>
  <c r="S1748" i="29" s="1"/>
  <c r="S1758" i="29" s="1"/>
  <c r="S1768" i="29" s="1"/>
  <c r="S1778" i="29" s="1"/>
  <c r="S1788" i="29" s="1"/>
  <c r="S1798" i="29" s="1"/>
  <c r="S1808" i="29" s="1"/>
  <c r="S1818" i="29" s="1"/>
  <c r="S1828" i="29" s="1"/>
  <c r="S1838" i="29" s="1"/>
  <c r="S1848" i="29" s="1"/>
  <c r="S1858" i="29" s="1"/>
  <c r="S1868" i="29" s="1"/>
  <c r="S1878" i="29" s="1"/>
  <c r="S1888" i="29" s="1"/>
  <c r="S1898" i="29" s="1"/>
  <c r="S1908" i="29" s="1"/>
  <c r="S1918" i="29" s="1"/>
  <c r="S1928" i="29" s="1"/>
  <c r="S1938" i="29" s="1"/>
  <c r="S1948" i="29" s="1"/>
  <c r="S1958" i="29" s="1"/>
  <c r="S1968" i="29" s="1"/>
  <c r="S1978" i="29" s="1"/>
  <c r="S1988" i="29" s="1"/>
  <c r="S1998" i="29" s="1"/>
  <c r="S2008" i="29" s="1"/>
  <c r="S2018" i="29" s="1"/>
  <c r="S2028" i="29" s="1"/>
  <c r="S2038" i="29" s="1"/>
  <c r="S2048" i="29" s="1"/>
  <c r="S2058" i="29" s="1"/>
  <c r="S2068" i="29" s="1"/>
  <c r="S2078" i="29" s="1"/>
  <c r="S2088" i="29" s="1"/>
  <c r="S2098" i="29" s="1"/>
  <c r="E1698" i="29"/>
  <c r="B1698" i="29"/>
  <c r="S1712" i="29"/>
  <c r="S1722" i="29" s="1"/>
  <c r="S1732" i="29" s="1"/>
  <c r="S1742" i="29" s="1"/>
  <c r="S1752" i="29" s="1"/>
  <c r="S1762" i="29" s="1"/>
  <c r="S1772" i="29" s="1"/>
  <c r="S1782" i="29" s="1"/>
  <c r="S1792" i="29" s="1"/>
  <c r="S1802" i="29" s="1"/>
  <c r="S1812" i="29" s="1"/>
  <c r="S1822" i="29" s="1"/>
  <c r="S1832" i="29" s="1"/>
  <c r="S1842" i="29" s="1"/>
  <c r="S1852" i="29" s="1"/>
  <c r="S1862" i="29" s="1"/>
  <c r="S1872" i="29" s="1"/>
  <c r="S1882" i="29" s="1"/>
  <c r="S1892" i="29" s="1"/>
  <c r="S1902" i="29" s="1"/>
  <c r="S1912" i="29" s="1"/>
  <c r="S1922" i="29" s="1"/>
  <c r="S1932" i="29" s="1"/>
  <c r="S1942" i="29" s="1"/>
  <c r="S1952" i="29" s="1"/>
  <c r="S1962" i="29" s="1"/>
  <c r="S1972" i="29" s="1"/>
  <c r="S1982" i="29" s="1"/>
  <c r="S1992" i="29" s="1"/>
  <c r="S2002" i="29" s="1"/>
  <c r="S2012" i="29" s="1"/>
  <c r="S2022" i="29" s="1"/>
  <c r="S2032" i="29" s="1"/>
  <c r="S2042" i="29" s="1"/>
  <c r="S2052" i="29" s="1"/>
  <c r="S2062" i="29" s="1"/>
  <c r="S2072" i="29" s="1"/>
  <c r="S2082" i="29" s="1"/>
  <c r="S2092" i="29" s="1"/>
  <c r="S2102" i="29" s="1"/>
  <c r="E1702" i="29"/>
  <c r="B1702" i="29"/>
  <c r="S1696" i="29"/>
  <c r="E1686" i="29"/>
  <c r="B1686" i="29"/>
  <c r="S1700" i="29"/>
  <c r="E1690" i="29"/>
  <c r="B1690" i="29"/>
  <c r="H1685" i="29"/>
  <c r="R1685" i="29"/>
  <c r="J1685" i="29"/>
  <c r="K1685" i="29" s="1"/>
  <c r="L1685" i="29"/>
  <c r="M1685" i="29" s="1"/>
  <c r="P1685" i="29"/>
  <c r="Q1685" i="29" s="1"/>
  <c r="N1685" i="29"/>
  <c r="O1685" i="29" s="1"/>
  <c r="S1709" i="29"/>
  <c r="S1719" i="29" s="1"/>
  <c r="S1729" i="29" s="1"/>
  <c r="S1739" i="29" s="1"/>
  <c r="S1749" i="29" s="1"/>
  <c r="S1759" i="29" s="1"/>
  <c r="S1769" i="29" s="1"/>
  <c r="S1779" i="29" s="1"/>
  <c r="S1789" i="29" s="1"/>
  <c r="S1799" i="29" s="1"/>
  <c r="S1809" i="29" s="1"/>
  <c r="S1819" i="29" s="1"/>
  <c r="S1829" i="29" s="1"/>
  <c r="S1839" i="29" s="1"/>
  <c r="S1849" i="29" s="1"/>
  <c r="S1859" i="29" s="1"/>
  <c r="S1869" i="29" s="1"/>
  <c r="S1879" i="29" s="1"/>
  <c r="S1889" i="29" s="1"/>
  <c r="S1899" i="29" s="1"/>
  <c r="S1909" i="29" s="1"/>
  <c r="S1919" i="29" s="1"/>
  <c r="S1929" i="29" s="1"/>
  <c r="S1939" i="29" s="1"/>
  <c r="S1949" i="29" s="1"/>
  <c r="S1959" i="29" s="1"/>
  <c r="S1969" i="29" s="1"/>
  <c r="S1979" i="29" s="1"/>
  <c r="S1989" i="29" s="1"/>
  <c r="S1999" i="29" s="1"/>
  <c r="S2009" i="29" s="1"/>
  <c r="S2019" i="29" s="1"/>
  <c r="S2029" i="29" s="1"/>
  <c r="S2039" i="29" s="1"/>
  <c r="S2049" i="29" s="1"/>
  <c r="S2059" i="29" s="1"/>
  <c r="S2069" i="29" s="1"/>
  <c r="S2079" i="29" s="1"/>
  <c r="S2089" i="29" s="1"/>
  <c r="S2099" i="29" s="1"/>
  <c r="E1699" i="29"/>
  <c r="B1699" i="29"/>
  <c r="H1688" i="29"/>
  <c r="R1688" i="29"/>
  <c r="L1688" i="29"/>
  <c r="M1688" i="29" s="1"/>
  <c r="N1688" i="29"/>
  <c r="O1688" i="29" s="1"/>
  <c r="J1688" i="29"/>
  <c r="K1688" i="29" s="1"/>
  <c r="P1688" i="29"/>
  <c r="Q1688" i="29" s="1"/>
  <c r="S1713" i="29"/>
  <c r="S1723" i="29" s="1"/>
  <c r="S1733" i="29" s="1"/>
  <c r="S1743" i="29" s="1"/>
  <c r="S1753" i="29" s="1"/>
  <c r="S1763" i="29" s="1"/>
  <c r="S1773" i="29" s="1"/>
  <c r="S1783" i="29" s="1"/>
  <c r="S1793" i="29" s="1"/>
  <c r="S1803" i="29" s="1"/>
  <c r="S1813" i="29" s="1"/>
  <c r="S1823" i="29" s="1"/>
  <c r="S1833" i="29" s="1"/>
  <c r="S1843" i="29" s="1"/>
  <c r="S1853" i="29" s="1"/>
  <c r="S1863" i="29" s="1"/>
  <c r="S1873" i="29" s="1"/>
  <c r="S1883" i="29" s="1"/>
  <c r="S1893" i="29" s="1"/>
  <c r="S1903" i="29" s="1"/>
  <c r="S1913" i="29" s="1"/>
  <c r="S1923" i="29" s="1"/>
  <c r="S1933" i="29" s="1"/>
  <c r="S1943" i="29" s="1"/>
  <c r="S1953" i="29" s="1"/>
  <c r="S1963" i="29" s="1"/>
  <c r="S1973" i="29" s="1"/>
  <c r="S1983" i="29" s="1"/>
  <c r="S1993" i="29" s="1"/>
  <c r="S2003" i="29" s="1"/>
  <c r="S2013" i="29" s="1"/>
  <c r="S2023" i="29" s="1"/>
  <c r="S2033" i="29" s="1"/>
  <c r="S2043" i="29" s="1"/>
  <c r="S2053" i="29" s="1"/>
  <c r="S2063" i="29" s="1"/>
  <c r="S2073" i="29" s="1"/>
  <c r="S2083" i="29" s="1"/>
  <c r="S2093" i="29" s="1"/>
  <c r="S2103" i="29" s="1"/>
  <c r="E1703" i="29"/>
  <c r="B1703" i="29"/>
  <c r="H1692" i="29"/>
  <c r="R1692" i="29"/>
  <c r="L1692" i="29"/>
  <c r="M1692" i="29" s="1"/>
  <c r="J1692" i="29"/>
  <c r="K1692" i="29" s="1"/>
  <c r="N1692" i="29"/>
  <c r="O1692" i="29" s="1"/>
  <c r="P1692" i="29"/>
  <c r="Q1692" i="29" s="1"/>
  <c r="S1705" i="29"/>
  <c r="E1695" i="29"/>
  <c r="B1695" i="29"/>
  <c r="H1693" i="29"/>
  <c r="R1693" i="29"/>
  <c r="L1693" i="29"/>
  <c r="M1693" i="29" s="1"/>
  <c r="J1693" i="29"/>
  <c r="K1693" i="29" s="1"/>
  <c r="P1693" i="29"/>
  <c r="Q1693" i="29" s="1"/>
  <c r="N1693" i="29"/>
  <c r="O1693" i="29" s="1"/>
  <c r="S1704" i="29"/>
  <c r="E1694" i="29"/>
  <c r="B1694" i="29"/>
  <c r="S1701" i="29"/>
  <c r="E1691" i="29"/>
  <c r="B1691" i="29"/>
  <c r="H1676" i="29"/>
  <c r="R1676" i="29"/>
  <c r="L1676" i="29"/>
  <c r="M1676" i="29" s="1"/>
  <c r="J1676" i="29"/>
  <c r="K1676" i="29" s="1"/>
  <c r="P1676" i="29"/>
  <c r="Q1676" i="29" s="1"/>
  <c r="N1676" i="29"/>
  <c r="O1676" i="29" s="1"/>
  <c r="H1680" i="29"/>
  <c r="R1680" i="29"/>
  <c r="J1680" i="29"/>
  <c r="K1680" i="29" s="1"/>
  <c r="L1680" i="29"/>
  <c r="M1680" i="29" s="1"/>
  <c r="N1680" i="29"/>
  <c r="O1680" i="29" s="1"/>
  <c r="P1680" i="29"/>
  <c r="Q1680" i="29" s="1"/>
  <c r="H1684" i="29"/>
  <c r="R1684" i="29"/>
  <c r="J1684" i="29"/>
  <c r="K1684" i="29" s="1"/>
  <c r="L1684" i="29"/>
  <c r="M1684" i="29" s="1"/>
  <c r="P1684" i="29"/>
  <c r="Q1684" i="29" s="1"/>
  <c r="N1684" i="29"/>
  <c r="O1684" i="29" s="1"/>
  <c r="S1697" i="29"/>
  <c r="E1687" i="29"/>
  <c r="B1687" i="29"/>
  <c r="H1681" i="29"/>
  <c r="R1681" i="29"/>
  <c r="J1681" i="29"/>
  <c r="K1681" i="29" s="1"/>
  <c r="L1681" i="29"/>
  <c r="M1681" i="29" s="1"/>
  <c r="N1681" i="29"/>
  <c r="O1681" i="29" s="1"/>
  <c r="P1681" i="29"/>
  <c r="Q1681" i="29" s="1"/>
  <c r="V1540" i="30"/>
  <c r="O1540" i="30"/>
  <c r="G1540" i="30"/>
  <c r="H1540" i="30"/>
  <c r="V1535" i="30"/>
  <c r="O1535" i="30"/>
  <c r="H1535" i="30"/>
  <c r="G1535" i="30"/>
  <c r="V1528" i="30"/>
  <c r="O1528" i="30"/>
  <c r="G1528" i="30"/>
  <c r="H1528" i="30"/>
  <c r="V1537" i="30"/>
  <c r="O1537" i="30"/>
  <c r="H1537" i="30"/>
  <c r="G1537" i="30"/>
  <c r="V1532" i="30"/>
  <c r="O1532" i="30"/>
  <c r="G1532" i="30"/>
  <c r="H1532" i="30"/>
  <c r="V1543" i="30"/>
  <c r="O1543" i="30"/>
  <c r="H1543" i="30"/>
  <c r="G1543" i="30"/>
  <c r="V1531" i="30"/>
  <c r="O1531" i="30"/>
  <c r="G1531" i="30"/>
  <c r="H1531" i="30"/>
  <c r="V1539" i="30"/>
  <c r="O1539" i="30"/>
  <c r="H1539" i="30"/>
  <c r="G1539" i="30"/>
  <c r="V1544" i="30"/>
  <c r="O1544" i="30"/>
  <c r="G1544" i="30"/>
  <c r="H1544" i="30"/>
  <c r="V1536" i="30"/>
  <c r="O1536" i="30"/>
  <c r="G1536" i="30"/>
  <c r="H1536" i="30"/>
  <c r="R1544" i="30"/>
  <c r="N1544" i="30"/>
  <c r="R1543" i="30"/>
  <c r="N1543" i="30"/>
  <c r="R1531" i="30"/>
  <c r="N1531" i="30"/>
  <c r="R1535" i="30"/>
  <c r="N1535" i="30"/>
  <c r="R1532" i="30"/>
  <c r="N1532" i="30"/>
  <c r="R1539" i="30"/>
  <c r="N1539" i="30"/>
  <c r="R1536" i="30"/>
  <c r="N1536" i="30"/>
  <c r="R1540" i="30"/>
  <c r="N1540" i="30"/>
  <c r="R1528" i="30"/>
  <c r="N1528" i="30"/>
  <c r="R1537" i="30"/>
  <c r="N1537" i="30"/>
  <c r="F1531" i="30"/>
  <c r="C1531" i="30"/>
  <c r="F1532" i="30"/>
  <c r="C1532" i="30"/>
  <c r="B1549" i="30"/>
  <c r="B1553" i="30"/>
  <c r="B1541" i="30"/>
  <c r="B1545" i="30"/>
  <c r="B1542" i="30"/>
  <c r="C1543" i="30"/>
  <c r="F1543" i="30"/>
  <c r="F1544" i="30"/>
  <c r="C1544" i="30"/>
  <c r="F1537" i="30"/>
  <c r="C1537" i="30"/>
  <c r="F1539" i="30"/>
  <c r="C1539" i="30"/>
  <c r="C1535" i="30"/>
  <c r="F1535" i="30"/>
  <c r="F1528" i="30"/>
  <c r="C1528" i="30"/>
  <c r="F1536" i="30"/>
  <c r="C1536" i="30"/>
  <c r="F1540" i="30"/>
  <c r="C1540" i="30"/>
  <c r="B1554" i="30"/>
  <c r="B1538" i="30"/>
  <c r="B1546" i="30"/>
  <c r="B1547" i="30"/>
  <c r="B1550" i="30"/>
  <c r="E1713" i="29" l="1"/>
  <c r="B1713" i="29"/>
  <c r="H1687" i="29"/>
  <c r="R1687" i="29"/>
  <c r="J1687" i="29"/>
  <c r="K1687" i="29" s="1"/>
  <c r="L1687" i="29"/>
  <c r="M1687" i="29" s="1"/>
  <c r="N1687" i="29"/>
  <c r="O1687" i="29" s="1"/>
  <c r="P1687" i="29"/>
  <c r="Q1687" i="29" s="1"/>
  <c r="H1694" i="29"/>
  <c r="R1694" i="29"/>
  <c r="J1694" i="29"/>
  <c r="K1694" i="29" s="1"/>
  <c r="L1694" i="29"/>
  <c r="M1694" i="29" s="1"/>
  <c r="N1694" i="29"/>
  <c r="O1694" i="29" s="1"/>
  <c r="P1694" i="29"/>
  <c r="Q1694" i="29" s="1"/>
  <c r="R1691" i="29"/>
  <c r="H1691" i="29"/>
  <c r="L1691" i="29"/>
  <c r="M1691" i="29" s="1"/>
  <c r="J1691" i="29"/>
  <c r="K1691" i="29" s="1"/>
  <c r="N1691" i="29"/>
  <c r="O1691" i="29" s="1"/>
  <c r="P1691" i="29"/>
  <c r="Q1691" i="29" s="1"/>
  <c r="R1698" i="29"/>
  <c r="H1698" i="29"/>
  <c r="L1698" i="29"/>
  <c r="M1698" i="29" s="1"/>
  <c r="J1698" i="29"/>
  <c r="K1698" i="29" s="1"/>
  <c r="N1698" i="29"/>
  <c r="O1698" i="29" s="1"/>
  <c r="P1698" i="29"/>
  <c r="Q1698" i="29" s="1"/>
  <c r="S1707" i="29"/>
  <c r="S1717" i="29" s="1"/>
  <c r="S1727" i="29" s="1"/>
  <c r="S1737" i="29" s="1"/>
  <c r="S1747" i="29" s="1"/>
  <c r="S1757" i="29" s="1"/>
  <c r="S1767" i="29" s="1"/>
  <c r="S1777" i="29" s="1"/>
  <c r="S1787" i="29" s="1"/>
  <c r="S1797" i="29" s="1"/>
  <c r="S1807" i="29" s="1"/>
  <c r="S1817" i="29" s="1"/>
  <c r="S1827" i="29" s="1"/>
  <c r="S1837" i="29" s="1"/>
  <c r="S1847" i="29" s="1"/>
  <c r="S1857" i="29" s="1"/>
  <c r="S1867" i="29" s="1"/>
  <c r="S1877" i="29" s="1"/>
  <c r="S1887" i="29" s="1"/>
  <c r="S1897" i="29" s="1"/>
  <c r="S1907" i="29" s="1"/>
  <c r="S1917" i="29" s="1"/>
  <c r="S1927" i="29" s="1"/>
  <c r="S1937" i="29" s="1"/>
  <c r="S1947" i="29" s="1"/>
  <c r="S1957" i="29" s="1"/>
  <c r="S1967" i="29" s="1"/>
  <c r="S1977" i="29" s="1"/>
  <c r="S1987" i="29" s="1"/>
  <c r="S1997" i="29" s="1"/>
  <c r="S2007" i="29" s="1"/>
  <c r="S2017" i="29" s="1"/>
  <c r="S2027" i="29" s="1"/>
  <c r="S2037" i="29" s="1"/>
  <c r="S2047" i="29" s="1"/>
  <c r="S2057" i="29" s="1"/>
  <c r="S2067" i="29" s="1"/>
  <c r="S2077" i="29" s="1"/>
  <c r="S2087" i="29" s="1"/>
  <c r="S2097" i="29" s="1"/>
  <c r="E1697" i="29"/>
  <c r="B1697" i="29"/>
  <c r="S1714" i="29"/>
  <c r="S1724" i="29" s="1"/>
  <c r="S1734" i="29" s="1"/>
  <c r="S1744" i="29" s="1"/>
  <c r="S1754" i="29" s="1"/>
  <c r="S1764" i="29" s="1"/>
  <c r="S1774" i="29" s="1"/>
  <c r="S1784" i="29" s="1"/>
  <c r="S1794" i="29" s="1"/>
  <c r="S1804" i="29" s="1"/>
  <c r="S1814" i="29" s="1"/>
  <c r="S1824" i="29" s="1"/>
  <c r="S1834" i="29" s="1"/>
  <c r="S1844" i="29" s="1"/>
  <c r="S1854" i="29" s="1"/>
  <c r="S1864" i="29" s="1"/>
  <c r="S1874" i="29" s="1"/>
  <c r="S1884" i="29" s="1"/>
  <c r="S1894" i="29" s="1"/>
  <c r="S1904" i="29" s="1"/>
  <c r="S1914" i="29" s="1"/>
  <c r="S1924" i="29" s="1"/>
  <c r="S1934" i="29" s="1"/>
  <c r="S1944" i="29" s="1"/>
  <c r="S1954" i="29" s="1"/>
  <c r="S1964" i="29" s="1"/>
  <c r="S1974" i="29" s="1"/>
  <c r="S1984" i="29" s="1"/>
  <c r="S1994" i="29" s="1"/>
  <c r="S2004" i="29" s="1"/>
  <c r="S2014" i="29" s="1"/>
  <c r="S2024" i="29" s="1"/>
  <c r="S2034" i="29" s="1"/>
  <c r="S2044" i="29" s="1"/>
  <c r="S2054" i="29" s="1"/>
  <c r="S2064" i="29" s="1"/>
  <c r="S2074" i="29" s="1"/>
  <c r="S2084" i="29" s="1"/>
  <c r="S2094" i="29" s="1"/>
  <c r="S2104" i="29" s="1"/>
  <c r="E1704" i="29"/>
  <c r="B1704" i="29"/>
  <c r="R1703" i="29"/>
  <c r="H1703" i="29"/>
  <c r="J1703" i="29"/>
  <c r="K1703" i="29" s="1"/>
  <c r="N1703" i="29"/>
  <c r="O1703" i="29" s="1"/>
  <c r="L1703" i="29"/>
  <c r="M1703" i="29" s="1"/>
  <c r="P1703" i="29"/>
  <c r="Q1703" i="29" s="1"/>
  <c r="S1710" i="29"/>
  <c r="S1720" i="29" s="1"/>
  <c r="S1730" i="29" s="1"/>
  <c r="S1740" i="29" s="1"/>
  <c r="S1750" i="29" s="1"/>
  <c r="S1760" i="29" s="1"/>
  <c r="S1770" i="29" s="1"/>
  <c r="S1780" i="29" s="1"/>
  <c r="S1790" i="29" s="1"/>
  <c r="S1800" i="29" s="1"/>
  <c r="S1810" i="29" s="1"/>
  <c r="S1820" i="29" s="1"/>
  <c r="S1830" i="29" s="1"/>
  <c r="S1840" i="29" s="1"/>
  <c r="S1850" i="29" s="1"/>
  <c r="S1860" i="29" s="1"/>
  <c r="S1870" i="29" s="1"/>
  <c r="S1880" i="29" s="1"/>
  <c r="S1890" i="29" s="1"/>
  <c r="S1900" i="29" s="1"/>
  <c r="S1910" i="29" s="1"/>
  <c r="S1920" i="29" s="1"/>
  <c r="S1930" i="29" s="1"/>
  <c r="S1940" i="29" s="1"/>
  <c r="S1950" i="29" s="1"/>
  <c r="S1960" i="29" s="1"/>
  <c r="S1970" i="29" s="1"/>
  <c r="S1980" i="29" s="1"/>
  <c r="S1990" i="29" s="1"/>
  <c r="S2000" i="29" s="1"/>
  <c r="S2010" i="29" s="1"/>
  <c r="S2020" i="29" s="1"/>
  <c r="S2030" i="29" s="1"/>
  <c r="S2040" i="29" s="1"/>
  <c r="S2050" i="29" s="1"/>
  <c r="S2060" i="29" s="1"/>
  <c r="S2070" i="29" s="1"/>
  <c r="S2080" i="29" s="1"/>
  <c r="S2090" i="29" s="1"/>
  <c r="S2100" i="29" s="1"/>
  <c r="E1700" i="29"/>
  <c r="B1700" i="29"/>
  <c r="H1702" i="29"/>
  <c r="R1702" i="29"/>
  <c r="J1702" i="29"/>
  <c r="K1702" i="29" s="1"/>
  <c r="L1702" i="29"/>
  <c r="M1702" i="29" s="1"/>
  <c r="N1702" i="29"/>
  <c r="O1702" i="29" s="1"/>
  <c r="P1702" i="29"/>
  <c r="Q1702" i="29" s="1"/>
  <c r="R1690" i="29"/>
  <c r="H1690" i="29"/>
  <c r="L1690" i="29"/>
  <c r="M1690" i="29" s="1"/>
  <c r="J1690" i="29"/>
  <c r="K1690" i="29" s="1"/>
  <c r="P1690" i="29"/>
  <c r="Q1690" i="29" s="1"/>
  <c r="N1690" i="29"/>
  <c r="O1690" i="29" s="1"/>
  <c r="E1712" i="29"/>
  <c r="B1712" i="29"/>
  <c r="H1695" i="29"/>
  <c r="R1695" i="29"/>
  <c r="J1695" i="29"/>
  <c r="K1695" i="29" s="1"/>
  <c r="L1695" i="29"/>
  <c r="M1695" i="29" s="1"/>
  <c r="N1695" i="29"/>
  <c r="O1695" i="29" s="1"/>
  <c r="P1695" i="29"/>
  <c r="Q1695" i="29" s="1"/>
  <c r="E1709" i="29"/>
  <c r="B1709" i="29"/>
  <c r="S1706" i="29"/>
  <c r="S1716" i="29" s="1"/>
  <c r="S1726" i="29" s="1"/>
  <c r="S1736" i="29" s="1"/>
  <c r="S1746" i="29" s="1"/>
  <c r="S1756" i="29" s="1"/>
  <c r="S1766" i="29" s="1"/>
  <c r="S1776" i="29" s="1"/>
  <c r="S1786" i="29" s="1"/>
  <c r="S1796" i="29" s="1"/>
  <c r="S1806" i="29" s="1"/>
  <c r="S1816" i="29" s="1"/>
  <c r="S1826" i="29" s="1"/>
  <c r="S1836" i="29" s="1"/>
  <c r="S1846" i="29" s="1"/>
  <c r="S1856" i="29" s="1"/>
  <c r="S1866" i="29" s="1"/>
  <c r="S1876" i="29" s="1"/>
  <c r="S1886" i="29" s="1"/>
  <c r="S1896" i="29" s="1"/>
  <c r="S1906" i="29" s="1"/>
  <c r="S1916" i="29" s="1"/>
  <c r="S1926" i="29" s="1"/>
  <c r="S1936" i="29" s="1"/>
  <c r="S1946" i="29" s="1"/>
  <c r="S1956" i="29" s="1"/>
  <c r="S1966" i="29" s="1"/>
  <c r="S1976" i="29" s="1"/>
  <c r="S1986" i="29" s="1"/>
  <c r="S1996" i="29" s="1"/>
  <c r="S2006" i="29" s="1"/>
  <c r="S2016" i="29" s="1"/>
  <c r="S2026" i="29" s="1"/>
  <c r="S2036" i="29" s="1"/>
  <c r="S2046" i="29" s="1"/>
  <c r="S2056" i="29" s="1"/>
  <c r="S2066" i="29" s="1"/>
  <c r="S2076" i="29" s="1"/>
  <c r="S2086" i="29" s="1"/>
  <c r="S2096" i="29" s="1"/>
  <c r="E1696" i="29"/>
  <c r="B1696" i="29"/>
  <c r="S1711" i="29"/>
  <c r="S1721" i="29" s="1"/>
  <c r="S1731" i="29" s="1"/>
  <c r="S1741" i="29" s="1"/>
  <c r="S1751" i="29" s="1"/>
  <c r="S1761" i="29" s="1"/>
  <c r="S1771" i="29" s="1"/>
  <c r="S1781" i="29" s="1"/>
  <c r="S1791" i="29" s="1"/>
  <c r="S1801" i="29" s="1"/>
  <c r="S1811" i="29" s="1"/>
  <c r="S1821" i="29" s="1"/>
  <c r="S1831" i="29" s="1"/>
  <c r="S1841" i="29" s="1"/>
  <c r="S1851" i="29" s="1"/>
  <c r="S1861" i="29" s="1"/>
  <c r="S1871" i="29" s="1"/>
  <c r="S1881" i="29" s="1"/>
  <c r="S1891" i="29" s="1"/>
  <c r="S1901" i="29" s="1"/>
  <c r="S1911" i="29" s="1"/>
  <c r="S1921" i="29" s="1"/>
  <c r="S1931" i="29" s="1"/>
  <c r="S1941" i="29" s="1"/>
  <c r="S1951" i="29" s="1"/>
  <c r="S1961" i="29" s="1"/>
  <c r="S1971" i="29" s="1"/>
  <c r="S1981" i="29" s="1"/>
  <c r="S1991" i="29" s="1"/>
  <c r="S2001" i="29" s="1"/>
  <c r="S2011" i="29" s="1"/>
  <c r="S2021" i="29" s="1"/>
  <c r="S2031" i="29" s="1"/>
  <c r="S2041" i="29" s="1"/>
  <c r="S2051" i="29" s="1"/>
  <c r="S2061" i="29" s="1"/>
  <c r="S2071" i="29" s="1"/>
  <c r="S2081" i="29" s="1"/>
  <c r="S2091" i="29" s="1"/>
  <c r="S2101" i="29" s="1"/>
  <c r="E1701" i="29"/>
  <c r="B1701" i="29"/>
  <c r="S1715" i="29"/>
  <c r="S1725" i="29" s="1"/>
  <c r="S1735" i="29" s="1"/>
  <c r="S1745" i="29" s="1"/>
  <c r="S1755" i="29" s="1"/>
  <c r="S1765" i="29" s="1"/>
  <c r="S1775" i="29" s="1"/>
  <c r="S1785" i="29" s="1"/>
  <c r="S1795" i="29" s="1"/>
  <c r="S1805" i="29" s="1"/>
  <c r="S1815" i="29" s="1"/>
  <c r="S1825" i="29" s="1"/>
  <c r="S1835" i="29" s="1"/>
  <c r="S1845" i="29" s="1"/>
  <c r="S1855" i="29" s="1"/>
  <c r="S1865" i="29" s="1"/>
  <c r="S1875" i="29" s="1"/>
  <c r="S1885" i="29" s="1"/>
  <c r="S1895" i="29" s="1"/>
  <c r="S1905" i="29" s="1"/>
  <c r="S1915" i="29" s="1"/>
  <c r="S1925" i="29" s="1"/>
  <c r="S1935" i="29" s="1"/>
  <c r="S1945" i="29" s="1"/>
  <c r="S1955" i="29" s="1"/>
  <c r="S1965" i="29" s="1"/>
  <c r="S1975" i="29" s="1"/>
  <c r="S1985" i="29" s="1"/>
  <c r="S1995" i="29" s="1"/>
  <c r="S2005" i="29" s="1"/>
  <c r="S2015" i="29" s="1"/>
  <c r="S2025" i="29" s="1"/>
  <c r="S2035" i="29" s="1"/>
  <c r="S2045" i="29" s="1"/>
  <c r="S2055" i="29" s="1"/>
  <c r="S2065" i="29" s="1"/>
  <c r="S2075" i="29" s="1"/>
  <c r="S2085" i="29" s="1"/>
  <c r="S2095" i="29" s="1"/>
  <c r="S2105" i="29" s="1"/>
  <c r="E1705" i="29"/>
  <c r="B1705" i="29"/>
  <c r="H1699" i="29"/>
  <c r="R1699" i="29"/>
  <c r="J1699" i="29"/>
  <c r="K1699" i="29" s="1"/>
  <c r="L1699" i="29"/>
  <c r="M1699" i="29" s="1"/>
  <c r="N1699" i="29"/>
  <c r="O1699" i="29" s="1"/>
  <c r="P1699" i="29"/>
  <c r="Q1699" i="29" s="1"/>
  <c r="H1686" i="29"/>
  <c r="R1686" i="29"/>
  <c r="J1686" i="29"/>
  <c r="K1686" i="29" s="1"/>
  <c r="L1686" i="29"/>
  <c r="M1686" i="29" s="1"/>
  <c r="P1686" i="29"/>
  <c r="Q1686" i="29" s="1"/>
  <c r="N1686" i="29"/>
  <c r="O1686" i="29" s="1"/>
  <c r="E1708" i="29"/>
  <c r="B1708" i="29"/>
  <c r="V1545" i="30"/>
  <c r="O1545" i="30"/>
  <c r="H1545" i="30"/>
  <c r="G1545" i="30"/>
  <c r="V1538" i="30"/>
  <c r="O1538" i="30"/>
  <c r="H1538" i="30"/>
  <c r="G1538" i="30"/>
  <c r="V1541" i="30"/>
  <c r="O1541" i="30"/>
  <c r="H1541" i="30"/>
  <c r="G1541" i="30"/>
  <c r="V1546" i="30"/>
  <c r="O1546" i="30"/>
  <c r="H1546" i="30"/>
  <c r="G1546" i="30"/>
  <c r="V1550" i="30"/>
  <c r="H1550" i="30"/>
  <c r="O1550" i="30"/>
  <c r="G1550" i="30"/>
  <c r="V1553" i="30"/>
  <c r="O1553" i="30"/>
  <c r="H1553" i="30"/>
  <c r="G1553" i="30"/>
  <c r="V1554" i="30"/>
  <c r="O1554" i="30"/>
  <c r="H1554" i="30"/>
  <c r="G1554" i="30"/>
  <c r="V1547" i="30"/>
  <c r="O1547" i="30"/>
  <c r="H1547" i="30"/>
  <c r="G1547" i="30"/>
  <c r="V1542" i="30"/>
  <c r="O1542" i="30"/>
  <c r="H1542" i="30"/>
  <c r="G1542" i="30"/>
  <c r="V1549" i="30"/>
  <c r="H1549" i="30"/>
  <c r="O1549" i="30"/>
  <c r="G1549" i="30"/>
  <c r="R1542" i="30"/>
  <c r="N1542" i="30"/>
  <c r="R1541" i="30"/>
  <c r="N1541" i="30"/>
  <c r="R1550" i="30"/>
  <c r="N1550" i="30"/>
  <c r="R1546" i="30"/>
  <c r="N1546" i="30"/>
  <c r="R1545" i="30"/>
  <c r="N1545" i="30"/>
  <c r="R1553" i="30"/>
  <c r="N1553" i="30"/>
  <c r="R1538" i="30"/>
  <c r="N1538" i="30"/>
  <c r="R1554" i="30"/>
  <c r="N1554" i="30"/>
  <c r="R1547" i="30"/>
  <c r="N1547" i="30"/>
  <c r="R1549" i="30"/>
  <c r="N1549" i="30"/>
  <c r="F1550" i="30"/>
  <c r="C1550" i="30"/>
  <c r="C1554" i="30"/>
  <c r="F1554" i="30"/>
  <c r="B1556" i="30"/>
  <c r="B1555" i="30"/>
  <c r="B1563" i="30"/>
  <c r="F1546" i="30"/>
  <c r="C1546" i="30"/>
  <c r="F1545" i="30"/>
  <c r="C1545" i="30"/>
  <c r="F1547" i="30"/>
  <c r="C1547" i="30"/>
  <c r="C1538" i="30"/>
  <c r="F1538" i="30"/>
  <c r="F1542" i="30"/>
  <c r="C1542" i="30"/>
  <c r="C1541" i="30"/>
  <c r="F1541" i="30"/>
  <c r="C1549" i="30"/>
  <c r="F1549" i="30"/>
  <c r="F1553" i="30"/>
  <c r="C1553" i="30"/>
  <c r="B1560" i="30"/>
  <c r="B1564" i="30"/>
  <c r="B1557" i="30"/>
  <c r="B1548" i="30"/>
  <c r="B1552" i="30"/>
  <c r="B1551" i="30"/>
  <c r="B1559" i="30"/>
  <c r="E1711" i="29" l="1"/>
  <c r="B1711" i="29"/>
  <c r="H1709" i="29"/>
  <c r="R1709" i="29"/>
  <c r="L1709" i="29"/>
  <c r="M1709" i="29" s="1"/>
  <c r="J1709" i="29"/>
  <c r="K1709" i="29" s="1"/>
  <c r="N1709" i="29"/>
  <c r="O1709" i="29" s="1"/>
  <c r="P1709" i="29"/>
  <c r="Q1709" i="29" s="1"/>
  <c r="R1712" i="29"/>
  <c r="H1712" i="29"/>
  <c r="L1712" i="29"/>
  <c r="M1712" i="29" s="1"/>
  <c r="J1712" i="29"/>
  <c r="K1712" i="29" s="1"/>
  <c r="P1712" i="29"/>
  <c r="Q1712" i="29" s="1"/>
  <c r="N1712" i="29"/>
  <c r="O1712" i="29" s="1"/>
  <c r="E1710" i="29"/>
  <c r="B1710" i="29"/>
  <c r="E1707" i="29"/>
  <c r="B1707" i="29"/>
  <c r="H1705" i="29"/>
  <c r="R1705" i="29"/>
  <c r="J1705" i="29"/>
  <c r="K1705" i="29" s="1"/>
  <c r="L1705" i="29"/>
  <c r="M1705" i="29" s="1"/>
  <c r="N1705" i="29"/>
  <c r="O1705" i="29" s="1"/>
  <c r="P1705" i="29"/>
  <c r="Q1705" i="29" s="1"/>
  <c r="E1706" i="29"/>
  <c r="B1706" i="29"/>
  <c r="H1704" i="29"/>
  <c r="R1704" i="29"/>
  <c r="L1704" i="29"/>
  <c r="M1704" i="29" s="1"/>
  <c r="J1704" i="29"/>
  <c r="K1704" i="29" s="1"/>
  <c r="N1704" i="29"/>
  <c r="O1704" i="29" s="1"/>
  <c r="P1704" i="29"/>
  <c r="Q1704" i="29" s="1"/>
  <c r="H1708" i="29"/>
  <c r="R1708" i="29"/>
  <c r="L1708" i="29"/>
  <c r="M1708" i="29" s="1"/>
  <c r="J1708" i="29"/>
  <c r="K1708" i="29" s="1"/>
  <c r="N1708" i="29"/>
  <c r="O1708" i="29" s="1"/>
  <c r="P1708" i="29"/>
  <c r="Q1708" i="29" s="1"/>
  <c r="E1715" i="29"/>
  <c r="B1715" i="29"/>
  <c r="R1696" i="29"/>
  <c r="H1696" i="29"/>
  <c r="J1696" i="29"/>
  <c r="K1696" i="29" s="1"/>
  <c r="L1696" i="29"/>
  <c r="M1696" i="29" s="1"/>
  <c r="N1696" i="29"/>
  <c r="O1696" i="29" s="1"/>
  <c r="P1696" i="29"/>
  <c r="Q1696" i="29" s="1"/>
  <c r="E1714" i="29"/>
  <c r="B1714" i="29"/>
  <c r="H1713" i="29"/>
  <c r="R1713" i="29"/>
  <c r="L1713" i="29"/>
  <c r="M1713" i="29" s="1"/>
  <c r="J1713" i="29"/>
  <c r="K1713" i="29" s="1"/>
  <c r="N1713" i="29"/>
  <c r="O1713" i="29" s="1"/>
  <c r="P1713" i="29"/>
  <c r="Q1713" i="29" s="1"/>
  <c r="H1701" i="29"/>
  <c r="R1701" i="29"/>
  <c r="J1701" i="29"/>
  <c r="K1701" i="29" s="1"/>
  <c r="L1701" i="29"/>
  <c r="M1701" i="29" s="1"/>
  <c r="N1701" i="29"/>
  <c r="O1701" i="29" s="1"/>
  <c r="P1701" i="29"/>
  <c r="Q1701" i="29" s="1"/>
  <c r="H1700" i="29"/>
  <c r="R1700" i="29"/>
  <c r="J1700" i="29"/>
  <c r="K1700" i="29" s="1"/>
  <c r="L1700" i="29"/>
  <c r="M1700" i="29" s="1"/>
  <c r="P1700" i="29"/>
  <c r="Q1700" i="29" s="1"/>
  <c r="N1700" i="29"/>
  <c r="O1700" i="29" s="1"/>
  <c r="H1697" i="29"/>
  <c r="R1697" i="29"/>
  <c r="L1697" i="29"/>
  <c r="M1697" i="29" s="1"/>
  <c r="J1697" i="29"/>
  <c r="K1697" i="29" s="1"/>
  <c r="N1697" i="29"/>
  <c r="O1697" i="29" s="1"/>
  <c r="P1697" i="29"/>
  <c r="Q1697" i="29" s="1"/>
  <c r="V1552" i="30"/>
  <c r="O1552" i="30"/>
  <c r="G1552" i="30"/>
  <c r="H1552" i="30"/>
  <c r="V1548" i="30"/>
  <c r="O1548" i="30"/>
  <c r="G1548" i="30"/>
  <c r="H1548" i="30"/>
  <c r="V1563" i="30"/>
  <c r="O1563" i="30"/>
  <c r="G1563" i="30"/>
  <c r="H1563" i="30"/>
  <c r="V1559" i="30"/>
  <c r="O1559" i="30"/>
  <c r="H1559" i="30"/>
  <c r="G1559" i="30"/>
  <c r="V1557" i="30"/>
  <c r="O1557" i="30"/>
  <c r="H1557" i="30"/>
  <c r="G1557" i="30"/>
  <c r="V1555" i="30"/>
  <c r="O1555" i="30"/>
  <c r="H1555" i="30"/>
  <c r="G1555" i="30"/>
  <c r="V1560" i="30"/>
  <c r="O1560" i="30"/>
  <c r="G1560" i="30"/>
  <c r="H1560" i="30"/>
  <c r="V1551" i="30"/>
  <c r="O1551" i="30"/>
  <c r="H1551" i="30"/>
  <c r="G1551" i="30"/>
  <c r="V1564" i="30"/>
  <c r="O1564" i="30"/>
  <c r="G1564" i="30"/>
  <c r="H1564" i="30"/>
  <c r="V1556" i="30"/>
  <c r="O1556" i="30"/>
  <c r="G1556" i="30"/>
  <c r="H1556" i="30"/>
  <c r="R1551" i="30"/>
  <c r="N1551" i="30"/>
  <c r="R1563" i="30"/>
  <c r="N1563" i="30"/>
  <c r="R1556" i="30"/>
  <c r="N1556" i="30"/>
  <c r="R1559" i="30"/>
  <c r="N1559" i="30"/>
  <c r="R1552" i="30"/>
  <c r="N1552" i="30"/>
  <c r="R1557" i="30"/>
  <c r="N1557" i="30"/>
  <c r="R1560" i="30"/>
  <c r="N1560" i="30"/>
  <c r="R1555" i="30"/>
  <c r="N1555" i="30"/>
  <c r="R1564" i="30"/>
  <c r="N1564" i="30"/>
  <c r="R1548" i="30"/>
  <c r="N1548" i="30"/>
  <c r="F1564" i="30"/>
  <c r="C1564" i="30"/>
  <c r="C1552" i="30"/>
  <c r="F1552" i="30"/>
  <c r="F1560" i="30"/>
  <c r="C1560" i="30"/>
  <c r="F1555" i="30"/>
  <c r="C1555" i="30"/>
  <c r="F1551" i="30"/>
  <c r="C1551" i="30"/>
  <c r="F1559" i="30"/>
  <c r="C1559" i="30"/>
  <c r="C1557" i="30"/>
  <c r="F1557" i="30"/>
  <c r="B1569" i="30"/>
  <c r="B1562" i="30"/>
  <c r="B1567" i="30"/>
  <c r="B1570" i="30"/>
  <c r="B1565" i="30"/>
  <c r="F1563" i="30"/>
  <c r="C1563" i="30"/>
  <c r="F1548" i="30"/>
  <c r="C1548" i="30"/>
  <c r="F1556" i="30"/>
  <c r="C1556" i="30"/>
  <c r="B1561" i="30"/>
  <c r="B1558" i="30"/>
  <c r="B1574" i="30"/>
  <c r="B1573" i="30"/>
  <c r="B1566" i="30"/>
  <c r="R1714" i="29" l="1"/>
  <c r="H1714" i="29"/>
  <c r="N1714" i="29"/>
  <c r="O1714" i="29" s="1"/>
  <c r="J1714" i="29"/>
  <c r="K1714" i="29" s="1"/>
  <c r="L1714" i="29"/>
  <c r="M1714" i="29" s="1"/>
  <c r="P1714" i="29"/>
  <c r="Q1714" i="29" s="1"/>
  <c r="R1706" i="29"/>
  <c r="H1706" i="29"/>
  <c r="J1706" i="29"/>
  <c r="K1706" i="29" s="1"/>
  <c r="L1706" i="29"/>
  <c r="M1706" i="29" s="1"/>
  <c r="P1706" i="29"/>
  <c r="Q1706" i="29" s="1"/>
  <c r="N1706" i="29"/>
  <c r="O1706" i="29" s="1"/>
  <c r="R1707" i="29"/>
  <c r="H1707" i="29"/>
  <c r="J1707" i="29"/>
  <c r="K1707" i="29" s="1"/>
  <c r="L1707" i="29"/>
  <c r="M1707" i="29" s="1"/>
  <c r="N1707" i="29"/>
  <c r="O1707" i="29" s="1"/>
  <c r="P1707" i="29"/>
  <c r="Q1707" i="29" s="1"/>
  <c r="H1711" i="29"/>
  <c r="R1711" i="29"/>
  <c r="L1711" i="29"/>
  <c r="M1711" i="29" s="1"/>
  <c r="J1711" i="29"/>
  <c r="K1711" i="29" s="1"/>
  <c r="P1711" i="29"/>
  <c r="Q1711" i="29" s="1"/>
  <c r="N1711" i="29"/>
  <c r="O1711" i="29" s="1"/>
  <c r="R1715" i="29"/>
  <c r="H1715" i="29"/>
  <c r="L1715" i="29"/>
  <c r="M1715" i="29" s="1"/>
  <c r="J1715" i="29"/>
  <c r="K1715" i="29" s="1"/>
  <c r="P1715" i="29"/>
  <c r="Q1715" i="29" s="1"/>
  <c r="N1715" i="29"/>
  <c r="O1715" i="29" s="1"/>
  <c r="H1710" i="29"/>
  <c r="R1710" i="29"/>
  <c r="L1710" i="29"/>
  <c r="M1710" i="29" s="1"/>
  <c r="J1710" i="29"/>
  <c r="K1710" i="29" s="1"/>
  <c r="N1710" i="29"/>
  <c r="O1710" i="29" s="1"/>
  <c r="P1710" i="29"/>
  <c r="Q1710" i="29" s="1"/>
  <c r="V1574" i="30"/>
  <c r="O1574" i="30"/>
  <c r="H1574" i="30"/>
  <c r="G1574" i="30"/>
  <c r="V1558" i="30"/>
  <c r="O1558" i="30"/>
  <c r="H1558" i="30"/>
  <c r="G1558" i="30"/>
  <c r="V1565" i="30"/>
  <c r="H1565" i="30"/>
  <c r="G1565" i="30"/>
  <c r="O1565" i="30"/>
  <c r="V1569" i="30"/>
  <c r="O1569" i="30"/>
  <c r="H1569" i="30"/>
  <c r="G1569" i="30"/>
  <c r="V1566" i="30"/>
  <c r="H1566" i="30"/>
  <c r="O1566" i="30"/>
  <c r="G1566" i="30"/>
  <c r="V1570" i="30"/>
  <c r="O1570" i="30"/>
  <c r="H1570" i="30"/>
  <c r="G1570" i="30"/>
  <c r="V1562" i="30"/>
  <c r="O1562" i="30"/>
  <c r="H1562" i="30"/>
  <c r="G1562" i="30"/>
  <c r="V1561" i="30"/>
  <c r="O1561" i="30"/>
  <c r="H1561" i="30"/>
  <c r="G1561" i="30"/>
  <c r="V1573" i="30"/>
  <c r="O1573" i="30"/>
  <c r="H1573" i="30"/>
  <c r="G1573" i="30"/>
  <c r="V1567" i="30"/>
  <c r="O1567" i="30"/>
  <c r="H1567" i="30"/>
  <c r="G1567" i="30"/>
  <c r="R1566" i="30"/>
  <c r="N1566" i="30"/>
  <c r="R1574" i="30"/>
  <c r="N1574" i="30"/>
  <c r="R1561" i="30"/>
  <c r="N1561" i="30"/>
  <c r="R1565" i="30"/>
  <c r="N1565" i="30"/>
  <c r="R1567" i="30"/>
  <c r="N1567" i="30"/>
  <c r="R1569" i="30"/>
  <c r="N1569" i="30"/>
  <c r="R1573" i="30"/>
  <c r="N1573" i="30"/>
  <c r="R1558" i="30"/>
  <c r="N1558" i="30"/>
  <c r="R1570" i="30"/>
  <c r="N1570" i="30"/>
  <c r="R1562" i="30"/>
  <c r="N1562" i="30"/>
  <c r="F1558" i="30"/>
  <c r="C1558" i="30"/>
  <c r="C1570" i="30"/>
  <c r="F1570" i="30"/>
  <c r="F1566" i="30"/>
  <c r="C1566" i="30"/>
  <c r="F1574" i="30"/>
  <c r="C1574" i="30"/>
  <c r="F1561" i="30"/>
  <c r="C1561" i="30"/>
  <c r="C1565" i="30"/>
  <c r="F1565" i="30"/>
  <c r="F1567" i="30"/>
  <c r="C1567" i="30"/>
  <c r="F1569" i="30"/>
  <c r="C1569" i="30"/>
  <c r="B1584" i="30"/>
  <c r="B1579" i="30"/>
  <c r="F1562" i="30"/>
  <c r="C1562" i="30"/>
  <c r="B1576" i="30"/>
  <c r="B1571" i="30"/>
  <c r="B1575" i="30"/>
  <c r="B1577" i="30"/>
  <c r="C1573" i="30"/>
  <c r="F1573" i="30"/>
  <c r="B1583" i="30"/>
  <c r="B1568" i="30"/>
  <c r="B1580" i="30"/>
  <c r="B1572" i="30"/>
  <c r="V1577" i="30" l="1"/>
  <c r="O1577" i="30"/>
  <c r="H1577" i="30"/>
  <c r="G1577" i="30"/>
  <c r="V1583" i="30"/>
  <c r="O1583" i="30"/>
  <c r="H1583" i="30"/>
  <c r="G1583" i="30"/>
  <c r="V1575" i="30"/>
  <c r="O1575" i="30"/>
  <c r="H1575" i="30"/>
  <c r="G1575" i="30"/>
  <c r="V1571" i="30"/>
  <c r="O1571" i="30"/>
  <c r="H1571" i="30"/>
  <c r="G1571" i="30"/>
  <c r="V1568" i="30"/>
  <c r="O1568" i="30"/>
  <c r="G1568" i="30"/>
  <c r="H1568" i="30"/>
  <c r="V1572" i="30"/>
  <c r="O1572" i="30"/>
  <c r="G1572" i="30"/>
  <c r="H1572" i="30"/>
  <c r="V1579" i="30"/>
  <c r="O1579" i="30"/>
  <c r="H1579" i="30"/>
  <c r="G1579" i="30"/>
  <c r="V1580" i="30"/>
  <c r="O1580" i="30"/>
  <c r="G1580" i="30"/>
  <c r="H1580" i="30"/>
  <c r="V1576" i="30"/>
  <c r="O1576" i="30"/>
  <c r="G1576" i="30"/>
  <c r="H1576" i="30"/>
  <c r="V1584" i="30"/>
  <c r="O1584" i="30"/>
  <c r="G1584" i="30"/>
  <c r="H1584" i="30"/>
  <c r="R1583" i="30"/>
  <c r="N1583" i="30"/>
  <c r="R1577" i="30"/>
  <c r="N1577" i="30"/>
  <c r="R1584" i="30"/>
  <c r="N1584" i="30"/>
  <c r="R1572" i="30"/>
  <c r="N1572" i="30"/>
  <c r="R1568" i="30"/>
  <c r="N1568" i="30"/>
  <c r="R1575" i="30"/>
  <c r="N1575" i="30"/>
  <c r="R1576" i="30"/>
  <c r="N1576" i="30"/>
  <c r="R1579" i="30"/>
  <c r="N1579" i="30"/>
  <c r="R1571" i="30"/>
  <c r="N1571" i="30"/>
  <c r="R1580" i="30"/>
  <c r="N1580" i="30"/>
  <c r="C1576" i="30"/>
  <c r="F1576" i="30"/>
  <c r="F1579" i="30"/>
  <c r="C1579" i="30"/>
  <c r="F1568" i="30"/>
  <c r="C1568" i="30"/>
  <c r="C1575" i="30"/>
  <c r="F1575" i="30"/>
  <c r="B1582" i="30"/>
  <c r="B1578" i="30"/>
  <c r="B1585" i="30"/>
  <c r="B1586" i="30"/>
  <c r="B1589" i="30"/>
  <c r="F1580" i="30"/>
  <c r="C1580" i="30"/>
  <c r="F1577" i="30"/>
  <c r="C1577" i="30"/>
  <c r="F1571" i="30"/>
  <c r="C1571" i="30"/>
  <c r="F1584" i="30"/>
  <c r="C1584" i="30"/>
  <c r="F1572" i="30"/>
  <c r="C1572" i="30"/>
  <c r="F1583" i="30"/>
  <c r="C1583" i="30"/>
  <c r="B1590" i="30"/>
  <c r="B1593" i="30"/>
  <c r="B1587" i="30"/>
  <c r="B1581" i="30"/>
  <c r="B1594" i="30"/>
  <c r="V1587" i="30" l="1"/>
  <c r="O1587" i="30"/>
  <c r="H1587" i="30"/>
  <c r="G1587" i="30"/>
  <c r="V1586" i="30"/>
  <c r="O1586" i="30"/>
  <c r="H1586" i="30"/>
  <c r="G1586" i="30"/>
  <c r="V1593" i="30"/>
  <c r="O1593" i="30"/>
  <c r="H1593" i="30"/>
  <c r="G1593" i="30"/>
  <c r="V1585" i="30"/>
  <c r="O1585" i="30"/>
  <c r="H1585" i="30"/>
  <c r="G1585" i="30"/>
  <c r="V1590" i="30"/>
  <c r="O1590" i="30"/>
  <c r="H1590" i="30"/>
  <c r="G1590" i="30"/>
  <c r="V1578" i="30"/>
  <c r="O1578" i="30"/>
  <c r="H1578" i="30"/>
  <c r="G1578" i="30"/>
  <c r="V1594" i="30"/>
  <c r="O1594" i="30"/>
  <c r="H1594" i="30"/>
  <c r="G1594" i="30"/>
  <c r="V1581" i="30"/>
  <c r="H1581" i="30"/>
  <c r="O1581" i="30"/>
  <c r="G1581" i="30"/>
  <c r="V1589" i="30"/>
  <c r="O1589" i="30"/>
  <c r="H1589" i="30"/>
  <c r="G1589" i="30"/>
  <c r="V1582" i="30"/>
  <c r="H1582" i="30"/>
  <c r="O1582" i="30"/>
  <c r="G1582" i="30"/>
  <c r="R1594" i="30"/>
  <c r="N1594" i="30"/>
  <c r="R1587" i="30"/>
  <c r="N1587" i="30"/>
  <c r="R1590" i="30"/>
  <c r="N1590" i="30"/>
  <c r="R1586" i="30"/>
  <c r="N1586" i="30"/>
  <c r="R1578" i="30"/>
  <c r="N1578" i="30"/>
  <c r="R1581" i="30"/>
  <c r="N1581" i="30"/>
  <c r="R1589" i="30"/>
  <c r="N1589" i="30"/>
  <c r="R1582" i="30"/>
  <c r="N1582" i="30"/>
  <c r="R1593" i="30"/>
  <c r="N1593" i="30"/>
  <c r="R1585" i="30"/>
  <c r="N1585" i="30"/>
  <c r="F1594" i="30"/>
  <c r="C1594" i="30"/>
  <c r="F1587" i="30"/>
  <c r="C1587" i="30"/>
  <c r="F1590" i="30"/>
  <c r="C1590" i="30"/>
  <c r="C1586" i="30"/>
  <c r="F1586" i="30"/>
  <c r="F1578" i="30"/>
  <c r="C1578" i="30"/>
  <c r="B1604" i="30"/>
  <c r="B1597" i="30"/>
  <c r="B1600" i="30"/>
  <c r="B1596" i="30"/>
  <c r="B1588" i="30"/>
  <c r="C1581" i="30"/>
  <c r="F1581" i="30"/>
  <c r="C1589" i="30"/>
  <c r="F1589" i="30"/>
  <c r="F1585" i="30"/>
  <c r="C1585" i="30"/>
  <c r="F1582" i="30"/>
  <c r="C1582" i="30"/>
  <c r="F1593" i="30"/>
  <c r="C1593" i="30"/>
  <c r="B1591" i="30"/>
  <c r="B1603" i="30"/>
  <c r="B1599" i="30"/>
  <c r="B1595" i="30"/>
  <c r="B1592" i="30"/>
  <c r="V1595" i="30" l="1"/>
  <c r="O1595" i="30"/>
  <c r="G1595" i="30"/>
  <c r="H1595" i="30"/>
  <c r="V1599" i="30"/>
  <c r="O1599" i="30"/>
  <c r="H1599" i="30"/>
  <c r="G1599" i="30"/>
  <c r="V1603" i="30"/>
  <c r="O1603" i="30"/>
  <c r="H1603" i="30"/>
  <c r="G1603" i="30"/>
  <c r="V1588" i="30"/>
  <c r="O1588" i="30"/>
  <c r="G1588" i="30"/>
  <c r="H1588" i="30"/>
  <c r="V1604" i="30"/>
  <c r="O1604" i="30"/>
  <c r="G1604" i="30"/>
  <c r="H1604" i="30"/>
  <c r="V1597" i="30"/>
  <c r="H1597" i="30"/>
  <c r="G1597" i="30"/>
  <c r="O1597" i="30"/>
  <c r="V1592" i="30"/>
  <c r="O1592" i="30"/>
  <c r="G1592" i="30"/>
  <c r="H1592" i="30"/>
  <c r="V1591" i="30"/>
  <c r="O1591" i="30"/>
  <c r="H1591" i="30"/>
  <c r="G1591" i="30"/>
  <c r="V1596" i="30"/>
  <c r="O1596" i="30"/>
  <c r="G1596" i="30"/>
  <c r="H1596" i="30"/>
  <c r="V1600" i="30"/>
  <c r="O1600" i="30"/>
  <c r="G1600" i="30"/>
  <c r="H1600" i="30"/>
  <c r="R1592" i="30"/>
  <c r="N1592" i="30"/>
  <c r="R1599" i="30"/>
  <c r="N1599" i="30"/>
  <c r="R1591" i="30"/>
  <c r="N1591" i="30"/>
  <c r="R1588" i="30"/>
  <c r="N1588" i="30"/>
  <c r="R1600" i="30"/>
  <c r="N1600" i="30"/>
  <c r="R1604" i="30"/>
  <c r="N1604" i="30"/>
  <c r="R1595" i="30"/>
  <c r="N1595" i="30"/>
  <c r="R1603" i="30"/>
  <c r="N1603" i="30"/>
  <c r="R1596" i="30"/>
  <c r="N1596" i="30"/>
  <c r="R1597" i="30"/>
  <c r="N1597" i="30"/>
  <c r="F1599" i="30"/>
  <c r="C1599" i="30"/>
  <c r="F1591" i="30"/>
  <c r="C1591" i="30"/>
  <c r="F1588" i="30"/>
  <c r="C1588" i="30"/>
  <c r="F1600" i="30"/>
  <c r="C1600" i="30"/>
  <c r="F1604" i="30"/>
  <c r="C1604" i="30"/>
  <c r="C1592" i="30"/>
  <c r="F1592" i="30"/>
  <c r="B1609" i="30"/>
  <c r="B1601" i="30"/>
  <c r="B1598" i="30"/>
  <c r="B1610" i="30"/>
  <c r="B1614" i="30"/>
  <c r="B1602" i="30"/>
  <c r="F1595" i="30"/>
  <c r="C1595" i="30"/>
  <c r="F1596" i="30"/>
  <c r="C1596" i="30"/>
  <c r="C1597" i="30"/>
  <c r="F1597" i="30"/>
  <c r="F1603" i="30"/>
  <c r="C1603" i="30"/>
  <c r="B1605" i="30"/>
  <c r="B1613" i="30"/>
  <c r="B1606" i="30"/>
  <c r="B1607" i="30"/>
  <c r="V1610" i="30" l="1"/>
  <c r="O1610" i="30"/>
  <c r="H1610" i="30"/>
  <c r="G1610" i="30"/>
  <c r="V1605" i="30"/>
  <c r="O1605" i="30"/>
  <c r="H1605" i="30"/>
  <c r="G1605" i="30"/>
  <c r="V1598" i="30"/>
  <c r="H1598" i="30"/>
  <c r="G1598" i="30"/>
  <c r="O1598" i="30"/>
  <c r="V1613" i="30"/>
  <c r="H1613" i="30"/>
  <c r="O1613" i="30"/>
  <c r="G1613" i="30"/>
  <c r="V1602" i="30"/>
  <c r="O1602" i="30"/>
  <c r="H1602" i="30"/>
  <c r="G1602" i="30"/>
  <c r="V1601" i="30"/>
  <c r="O1601" i="30"/>
  <c r="H1601" i="30"/>
  <c r="G1601" i="30"/>
  <c r="V1607" i="30"/>
  <c r="O1607" i="30"/>
  <c r="H1607" i="30"/>
  <c r="G1607" i="30"/>
  <c r="V1606" i="30"/>
  <c r="O1606" i="30"/>
  <c r="H1606" i="30"/>
  <c r="G1606" i="30"/>
  <c r="V1614" i="30"/>
  <c r="H1614" i="30"/>
  <c r="O1614" i="30"/>
  <c r="G1614" i="30"/>
  <c r="V1609" i="30"/>
  <c r="O1609" i="30"/>
  <c r="H1609" i="30"/>
  <c r="G1609" i="30"/>
  <c r="R1607" i="30"/>
  <c r="N1607" i="30"/>
  <c r="R1613" i="30"/>
  <c r="N1613" i="30"/>
  <c r="R1602" i="30"/>
  <c r="N1602" i="30"/>
  <c r="R1610" i="30"/>
  <c r="N1610" i="30"/>
  <c r="R1601" i="30"/>
  <c r="N1601" i="30"/>
  <c r="R1606" i="30"/>
  <c r="N1606" i="30"/>
  <c r="R1614" i="30"/>
  <c r="N1614" i="30"/>
  <c r="R1598" i="30"/>
  <c r="N1598" i="30"/>
  <c r="R1605" i="30"/>
  <c r="N1605" i="30"/>
  <c r="R1609" i="30"/>
  <c r="N1609" i="30"/>
  <c r="C1607" i="30"/>
  <c r="F1607" i="30"/>
  <c r="C1602" i="30"/>
  <c r="F1602" i="30"/>
  <c r="F1610" i="30"/>
  <c r="C1610" i="30"/>
  <c r="F1601" i="30"/>
  <c r="C1601" i="30"/>
  <c r="F1606" i="30"/>
  <c r="C1606" i="30"/>
  <c r="C1613" i="30"/>
  <c r="F1613" i="30"/>
  <c r="B1617" i="30"/>
  <c r="B1623" i="30"/>
  <c r="B1612" i="30"/>
  <c r="B1620" i="30"/>
  <c r="B1611" i="30"/>
  <c r="F1614" i="30"/>
  <c r="C1614" i="30"/>
  <c r="C1605" i="30"/>
  <c r="F1605" i="30"/>
  <c r="F1598" i="30"/>
  <c r="C1598" i="30"/>
  <c r="F1609" i="30"/>
  <c r="C1609" i="30"/>
  <c r="B1616" i="30"/>
  <c r="B1615" i="30"/>
  <c r="B1624" i="30"/>
  <c r="B1608" i="30"/>
  <c r="B1619" i="30"/>
  <c r="V1624" i="30" l="1"/>
  <c r="O1624" i="30"/>
  <c r="G1624" i="30"/>
  <c r="H1624" i="30"/>
  <c r="V1615" i="30"/>
  <c r="O1615" i="30"/>
  <c r="H1615" i="30"/>
  <c r="G1615" i="30"/>
  <c r="V1612" i="30"/>
  <c r="O1612" i="30"/>
  <c r="G1612" i="30"/>
  <c r="H1612" i="30"/>
  <c r="V1620" i="30"/>
  <c r="O1620" i="30"/>
  <c r="G1620" i="30"/>
  <c r="H1620" i="30"/>
  <c r="V1619" i="30"/>
  <c r="O1619" i="30"/>
  <c r="H1619" i="30"/>
  <c r="G1619" i="30"/>
  <c r="V1623" i="30"/>
  <c r="O1623" i="30"/>
  <c r="H1623" i="30"/>
  <c r="G1623" i="30"/>
  <c r="V1616" i="30"/>
  <c r="O1616" i="30"/>
  <c r="G1616" i="30"/>
  <c r="H1616" i="30"/>
  <c r="V1608" i="30"/>
  <c r="O1608" i="30"/>
  <c r="G1608" i="30"/>
  <c r="H1608" i="30"/>
  <c r="V1611" i="30"/>
  <c r="O1611" i="30"/>
  <c r="H1611" i="30"/>
  <c r="G1611" i="30"/>
  <c r="V1617" i="30"/>
  <c r="O1617" i="30"/>
  <c r="H1617" i="30"/>
  <c r="G1617" i="30"/>
  <c r="R1619" i="30"/>
  <c r="N1619" i="30"/>
  <c r="R1624" i="30"/>
  <c r="N1624" i="30"/>
  <c r="R1616" i="30"/>
  <c r="N1616" i="30"/>
  <c r="R1620" i="30"/>
  <c r="N1620" i="30"/>
  <c r="R1623" i="30"/>
  <c r="N1623" i="30"/>
  <c r="R1608" i="30"/>
  <c r="N1608" i="30"/>
  <c r="R1615" i="30"/>
  <c r="N1615" i="30"/>
  <c r="R1611" i="30"/>
  <c r="N1611" i="30"/>
  <c r="R1612" i="30"/>
  <c r="N1612" i="30"/>
  <c r="R1617" i="30"/>
  <c r="N1617" i="30"/>
  <c r="F1619" i="30"/>
  <c r="C1619" i="30"/>
  <c r="F1616" i="30"/>
  <c r="C1616" i="30"/>
  <c r="F1620" i="30"/>
  <c r="C1620" i="30"/>
  <c r="F1623" i="30"/>
  <c r="C1623" i="30"/>
  <c r="C1624" i="30"/>
  <c r="F1624" i="30"/>
  <c r="B1629" i="30"/>
  <c r="B1634" i="30"/>
  <c r="B1626" i="30"/>
  <c r="B1630" i="30"/>
  <c r="B1633" i="30"/>
  <c r="C1608" i="30"/>
  <c r="F1608" i="30"/>
  <c r="F1611" i="30"/>
  <c r="C1611" i="30"/>
  <c r="F1617" i="30"/>
  <c r="C1617" i="30"/>
  <c r="F1615" i="30"/>
  <c r="C1615" i="30"/>
  <c r="F1612" i="30"/>
  <c r="C1612" i="30"/>
  <c r="B1618" i="30"/>
  <c r="B1625" i="30"/>
  <c r="B1621" i="30"/>
  <c r="B1622" i="30"/>
  <c r="B1627" i="30"/>
  <c r="V1625" i="30" l="1"/>
  <c r="O1625" i="30"/>
  <c r="H1625" i="30"/>
  <c r="G1625" i="30"/>
  <c r="V1633" i="30"/>
  <c r="O1633" i="30"/>
  <c r="H1633" i="30"/>
  <c r="G1633" i="30"/>
  <c r="V1629" i="30"/>
  <c r="H1629" i="30"/>
  <c r="G1629" i="30"/>
  <c r="O1629" i="30"/>
  <c r="V1634" i="30"/>
  <c r="O1634" i="30"/>
  <c r="H1634" i="30"/>
  <c r="G1634" i="30"/>
  <c r="V1627" i="30"/>
  <c r="O1627" i="30"/>
  <c r="G1627" i="30"/>
  <c r="H1627" i="30"/>
  <c r="V1630" i="30"/>
  <c r="H1630" i="30"/>
  <c r="O1630" i="30"/>
  <c r="G1630" i="30"/>
  <c r="V1621" i="30"/>
  <c r="O1621" i="30"/>
  <c r="H1621" i="30"/>
  <c r="G1621" i="30"/>
  <c r="V1618" i="30"/>
  <c r="O1618" i="30"/>
  <c r="H1618" i="30"/>
  <c r="G1618" i="30"/>
  <c r="V1622" i="30"/>
  <c r="O1622" i="30"/>
  <c r="H1622" i="30"/>
  <c r="G1622" i="30"/>
  <c r="V1626" i="30"/>
  <c r="O1626" i="30"/>
  <c r="H1626" i="30"/>
  <c r="G1626" i="30"/>
  <c r="R1627" i="30"/>
  <c r="N1627" i="30"/>
  <c r="R1633" i="30"/>
  <c r="N1633" i="30"/>
  <c r="R1629" i="30"/>
  <c r="N1629" i="30"/>
  <c r="R1621" i="30"/>
  <c r="N1621" i="30"/>
  <c r="R1626" i="30"/>
  <c r="N1626" i="30"/>
  <c r="R1618" i="30"/>
  <c r="N1618" i="30"/>
  <c r="R1622" i="30"/>
  <c r="N1622" i="30"/>
  <c r="R1625" i="30"/>
  <c r="N1625" i="30"/>
  <c r="R1634" i="30"/>
  <c r="N1634" i="30"/>
  <c r="R1630" i="30"/>
  <c r="N1630" i="30"/>
  <c r="F1622" i="30"/>
  <c r="C1622" i="30"/>
  <c r="C1621" i="30"/>
  <c r="F1621" i="30"/>
  <c r="F1633" i="30"/>
  <c r="C1633" i="30"/>
  <c r="F1626" i="30"/>
  <c r="C1626" i="30"/>
  <c r="C1629" i="30"/>
  <c r="F1629" i="30"/>
  <c r="F1625" i="30"/>
  <c r="C1625" i="30"/>
  <c r="F1627" i="30"/>
  <c r="C1627" i="30"/>
  <c r="C1618" i="30"/>
  <c r="F1618" i="30"/>
  <c r="B1637" i="30"/>
  <c r="B1631" i="30"/>
  <c r="B1628" i="30"/>
  <c r="B1643" i="30"/>
  <c r="B1636" i="30"/>
  <c r="B1639" i="30"/>
  <c r="C1634" i="30"/>
  <c r="F1634" i="30"/>
  <c r="F1630" i="30"/>
  <c r="C1630" i="30"/>
  <c r="B1632" i="30"/>
  <c r="B1635" i="30"/>
  <c r="B1640" i="30"/>
  <c r="B1644" i="30"/>
  <c r="V1643" i="30" l="1"/>
  <c r="O1643" i="30"/>
  <c r="H1643" i="30"/>
  <c r="G1643" i="30"/>
  <c r="V1628" i="30"/>
  <c r="O1628" i="30"/>
  <c r="G1628" i="30"/>
  <c r="H1628" i="30"/>
  <c r="V1635" i="30"/>
  <c r="O1635" i="30"/>
  <c r="H1635" i="30"/>
  <c r="G1635" i="30"/>
  <c r="V1644" i="30"/>
  <c r="O1644" i="30"/>
  <c r="G1644" i="30"/>
  <c r="H1644" i="30"/>
  <c r="V1631" i="30"/>
  <c r="O1631" i="30"/>
  <c r="H1631" i="30"/>
  <c r="G1631" i="30"/>
  <c r="V1632" i="30"/>
  <c r="O1632" i="30"/>
  <c r="G1632" i="30"/>
  <c r="H1632" i="30"/>
  <c r="V1639" i="30"/>
  <c r="O1639" i="30"/>
  <c r="H1639" i="30"/>
  <c r="G1639" i="30"/>
  <c r="V1640" i="30"/>
  <c r="O1640" i="30"/>
  <c r="G1640" i="30"/>
  <c r="H1640" i="30"/>
  <c r="V1636" i="30"/>
  <c r="O1636" i="30"/>
  <c r="G1636" i="30"/>
  <c r="H1636" i="30"/>
  <c r="V1637" i="30"/>
  <c r="O1637" i="30"/>
  <c r="H1637" i="30"/>
  <c r="G1637" i="30"/>
  <c r="R1644" i="30"/>
  <c r="N1644" i="30"/>
  <c r="R1635" i="30"/>
  <c r="N1635" i="30"/>
  <c r="R1643" i="30"/>
  <c r="N1643" i="30"/>
  <c r="R1631" i="30"/>
  <c r="N1631" i="30"/>
  <c r="R1632" i="30"/>
  <c r="N1632" i="30"/>
  <c r="R1636" i="30"/>
  <c r="N1636" i="30"/>
  <c r="R1639" i="30"/>
  <c r="N1639" i="30"/>
  <c r="R1628" i="30"/>
  <c r="N1628" i="30"/>
  <c r="R1640" i="30"/>
  <c r="N1640" i="30"/>
  <c r="R1637" i="30"/>
  <c r="N1637" i="30"/>
  <c r="F1631" i="30"/>
  <c r="C1631" i="30"/>
  <c r="B1649" i="30"/>
  <c r="B1653" i="30"/>
  <c r="B1641" i="30"/>
  <c r="F1644" i="30"/>
  <c r="C1644" i="30"/>
  <c r="C1639" i="30"/>
  <c r="F1639" i="30"/>
  <c r="B1654" i="30"/>
  <c r="B1645" i="30"/>
  <c r="F1632" i="30"/>
  <c r="C1632" i="30"/>
  <c r="F1636" i="30"/>
  <c r="C1636" i="30"/>
  <c r="F1628" i="30"/>
  <c r="C1628" i="30"/>
  <c r="C1637" i="30"/>
  <c r="F1637" i="30"/>
  <c r="F1635" i="30"/>
  <c r="C1635" i="30"/>
  <c r="F1643" i="30"/>
  <c r="C1643" i="30"/>
  <c r="C1640" i="30"/>
  <c r="F1640" i="30"/>
  <c r="B1650" i="30"/>
  <c r="B1642" i="30"/>
  <c r="B1646" i="30"/>
  <c r="B1638" i="30"/>
  <c r="B1647" i="30"/>
  <c r="V1646" i="30" l="1"/>
  <c r="H1646" i="30"/>
  <c r="O1646" i="30"/>
  <c r="G1646" i="30"/>
  <c r="V1653" i="30"/>
  <c r="O1653" i="30"/>
  <c r="H1653" i="30"/>
  <c r="G1653" i="30"/>
  <c r="V1642" i="30"/>
  <c r="O1642" i="30"/>
  <c r="H1642" i="30"/>
  <c r="G1642" i="30"/>
  <c r="V1645" i="30"/>
  <c r="H1645" i="30"/>
  <c r="O1645" i="30"/>
  <c r="G1645" i="30"/>
  <c r="V1649" i="30"/>
  <c r="O1649" i="30"/>
  <c r="H1649" i="30"/>
  <c r="G1649" i="30"/>
  <c r="V1650" i="30"/>
  <c r="O1650" i="30"/>
  <c r="H1650" i="30"/>
  <c r="G1650" i="30"/>
  <c r="V1654" i="30"/>
  <c r="O1654" i="30"/>
  <c r="H1654" i="30"/>
  <c r="G1654" i="30"/>
  <c r="V1647" i="30"/>
  <c r="O1647" i="30"/>
  <c r="H1647" i="30"/>
  <c r="G1647" i="30"/>
  <c r="V1638" i="30"/>
  <c r="O1638" i="30"/>
  <c r="H1638" i="30"/>
  <c r="G1638" i="30"/>
  <c r="V1641" i="30"/>
  <c r="O1641" i="30"/>
  <c r="H1641" i="30"/>
  <c r="G1641" i="30"/>
  <c r="R1646" i="30"/>
  <c r="N1646" i="30"/>
  <c r="R1645" i="30"/>
  <c r="N1645" i="30"/>
  <c r="R1649" i="30"/>
  <c r="N1649" i="30"/>
  <c r="R1647" i="30"/>
  <c r="N1647" i="30"/>
  <c r="R1650" i="30"/>
  <c r="N1650" i="30"/>
  <c r="R1641" i="30"/>
  <c r="N1641" i="30"/>
  <c r="R1638" i="30"/>
  <c r="N1638" i="30"/>
  <c r="R1653" i="30"/>
  <c r="N1653" i="30"/>
  <c r="R1642" i="30"/>
  <c r="N1642" i="30"/>
  <c r="R1654" i="30"/>
  <c r="N1654" i="30"/>
  <c r="C1650" i="30"/>
  <c r="F1650" i="30"/>
  <c r="F1641" i="30"/>
  <c r="C1641" i="30"/>
  <c r="F1649" i="30"/>
  <c r="C1649" i="30"/>
  <c r="B1657" i="30"/>
  <c r="B1656" i="30"/>
  <c r="B1660" i="30"/>
  <c r="B1655" i="30"/>
  <c r="B1651" i="30"/>
  <c r="B1659" i="30"/>
  <c r="F1646" i="30"/>
  <c r="C1646" i="30"/>
  <c r="F1638" i="30"/>
  <c r="C1638" i="30"/>
  <c r="F1654" i="30"/>
  <c r="C1654" i="30"/>
  <c r="C1653" i="30"/>
  <c r="F1653" i="30"/>
  <c r="F1647" i="30"/>
  <c r="C1647" i="30"/>
  <c r="C1645" i="30"/>
  <c r="F1645" i="30"/>
  <c r="F1642" i="30"/>
  <c r="C1642" i="30"/>
  <c r="B1648" i="30"/>
  <c r="B1652" i="30"/>
  <c r="B1664" i="30"/>
  <c r="B1663" i="30"/>
  <c r="V1648" i="30" l="1"/>
  <c r="O1648" i="30"/>
  <c r="G1648" i="30"/>
  <c r="H1648" i="30"/>
  <c r="V1651" i="30"/>
  <c r="O1651" i="30"/>
  <c r="H1651" i="30"/>
  <c r="G1651" i="30"/>
  <c r="V1657" i="30"/>
  <c r="O1657" i="30"/>
  <c r="H1657" i="30"/>
  <c r="G1657" i="30"/>
  <c r="V1652" i="30"/>
  <c r="O1652" i="30"/>
  <c r="G1652" i="30"/>
  <c r="H1652" i="30"/>
  <c r="V1656" i="30"/>
  <c r="O1656" i="30"/>
  <c r="G1656" i="30"/>
  <c r="H1656" i="30"/>
  <c r="V1663" i="30"/>
  <c r="O1663" i="30"/>
  <c r="H1663" i="30"/>
  <c r="G1663" i="30"/>
  <c r="V1655" i="30"/>
  <c r="O1655" i="30"/>
  <c r="H1655" i="30"/>
  <c r="G1655" i="30"/>
  <c r="V1659" i="30"/>
  <c r="O1659" i="30"/>
  <c r="G1659" i="30"/>
  <c r="H1659" i="30"/>
  <c r="V1664" i="30"/>
  <c r="O1664" i="30"/>
  <c r="G1664" i="30"/>
  <c r="H1664" i="30"/>
  <c r="V1660" i="30"/>
  <c r="O1660" i="30"/>
  <c r="G1660" i="30"/>
  <c r="H1660" i="30"/>
  <c r="R1651" i="30"/>
  <c r="N1651" i="30"/>
  <c r="R1660" i="30"/>
  <c r="N1660" i="30"/>
  <c r="R1657" i="30"/>
  <c r="N1657" i="30"/>
  <c r="R1663" i="30"/>
  <c r="N1663" i="30"/>
  <c r="R1648" i="30"/>
  <c r="N1648" i="30"/>
  <c r="R1659" i="30"/>
  <c r="N1659" i="30"/>
  <c r="R1656" i="30"/>
  <c r="N1656" i="30"/>
  <c r="R1652" i="30"/>
  <c r="N1652" i="30"/>
  <c r="R1664" i="30"/>
  <c r="N1664" i="30"/>
  <c r="R1655" i="30"/>
  <c r="N1655" i="30"/>
  <c r="F1651" i="30"/>
  <c r="C1651" i="30"/>
  <c r="F1660" i="30"/>
  <c r="C1660" i="30"/>
  <c r="F1657" i="30"/>
  <c r="C1657" i="30"/>
  <c r="B1673" i="30"/>
  <c r="B1662" i="30"/>
  <c r="B1661" i="30"/>
  <c r="B1670" i="30"/>
  <c r="B1667" i="30"/>
  <c r="F1663" i="30"/>
  <c r="C1663" i="30"/>
  <c r="F1664" i="30"/>
  <c r="C1664" i="30"/>
  <c r="F1655" i="30"/>
  <c r="C1655" i="30"/>
  <c r="F1652" i="30"/>
  <c r="C1652" i="30"/>
  <c r="F1648" i="30"/>
  <c r="C1648" i="30"/>
  <c r="F1659" i="30"/>
  <c r="C1659" i="30"/>
  <c r="C1656" i="30"/>
  <c r="F1656" i="30"/>
  <c r="B1674" i="30"/>
  <c r="B1658" i="30"/>
  <c r="B1669" i="30"/>
  <c r="B1665" i="30"/>
  <c r="B1666" i="30"/>
  <c r="V1662" i="30" l="1"/>
  <c r="H1662" i="30"/>
  <c r="O1662" i="30"/>
  <c r="G1662" i="30"/>
  <c r="V1669" i="30"/>
  <c r="O1669" i="30"/>
  <c r="H1669" i="30"/>
  <c r="G1669" i="30"/>
  <c r="V1658" i="30"/>
  <c r="O1658" i="30"/>
  <c r="H1658" i="30"/>
  <c r="G1658" i="30"/>
  <c r="V1667" i="30"/>
  <c r="O1667" i="30"/>
  <c r="H1667" i="30"/>
  <c r="G1667" i="30"/>
  <c r="V1673" i="30"/>
  <c r="O1673" i="30"/>
  <c r="H1673" i="30"/>
  <c r="G1673" i="30"/>
  <c r="V1666" i="30"/>
  <c r="O1666" i="30"/>
  <c r="H1666" i="30"/>
  <c r="G1666" i="30"/>
  <c r="V1670" i="30"/>
  <c r="O1670" i="30"/>
  <c r="H1670" i="30"/>
  <c r="G1670" i="30"/>
  <c r="V1674" i="30"/>
  <c r="O1674" i="30"/>
  <c r="H1674" i="30"/>
  <c r="G1674" i="30"/>
  <c r="V1665" i="30"/>
  <c r="O1665" i="30"/>
  <c r="H1665" i="30"/>
  <c r="G1665" i="30"/>
  <c r="V1661" i="30"/>
  <c r="H1661" i="30"/>
  <c r="G1661" i="30"/>
  <c r="O1661" i="30"/>
  <c r="R1666" i="30"/>
  <c r="N1666" i="30"/>
  <c r="R1674" i="30"/>
  <c r="N1674" i="30"/>
  <c r="R1661" i="30"/>
  <c r="N1661" i="30"/>
  <c r="R1673" i="30"/>
  <c r="N1673" i="30"/>
  <c r="R1658" i="30"/>
  <c r="N1658" i="30"/>
  <c r="R1669" i="30"/>
  <c r="N1669" i="30"/>
  <c r="R1667" i="30"/>
  <c r="N1667" i="30"/>
  <c r="R1670" i="30"/>
  <c r="N1670" i="30"/>
  <c r="R1665" i="30"/>
  <c r="N1665" i="30"/>
  <c r="R1662" i="30"/>
  <c r="N1662" i="30"/>
  <c r="C1666" i="30"/>
  <c r="F1666" i="30"/>
  <c r="F1674" i="30"/>
  <c r="C1674" i="30"/>
  <c r="F1673" i="30"/>
  <c r="C1673" i="30"/>
  <c r="B1676" i="30"/>
  <c r="B1679" i="30"/>
  <c r="B1684" i="30"/>
  <c r="B1677" i="30"/>
  <c r="B1671" i="30"/>
  <c r="B1683" i="30"/>
  <c r="F1667" i="30"/>
  <c r="C1667" i="30"/>
  <c r="F1665" i="30"/>
  <c r="C1665" i="30"/>
  <c r="F1670" i="30"/>
  <c r="C1670" i="30"/>
  <c r="F1662" i="30"/>
  <c r="C1662" i="30"/>
  <c r="C1669" i="30"/>
  <c r="F1669" i="30"/>
  <c r="C1661" i="30"/>
  <c r="F1661" i="30"/>
  <c r="F1658" i="30"/>
  <c r="C1658" i="30"/>
  <c r="B1675" i="30"/>
  <c r="B1668" i="30"/>
  <c r="B1680" i="30"/>
  <c r="B1672" i="30"/>
  <c r="V1679" i="30" l="1"/>
  <c r="O1679" i="30"/>
  <c r="H1679" i="30"/>
  <c r="G1679" i="30"/>
  <c r="V1675" i="30"/>
  <c r="O1675" i="30"/>
  <c r="H1675" i="30"/>
  <c r="G1675" i="30"/>
  <c r="V1671" i="30"/>
  <c r="O1671" i="30"/>
  <c r="H1671" i="30"/>
  <c r="G1671" i="30"/>
  <c r="V1676" i="30"/>
  <c r="O1676" i="30"/>
  <c r="G1676" i="30"/>
  <c r="H1676" i="30"/>
  <c r="V1683" i="30"/>
  <c r="O1683" i="30"/>
  <c r="H1683" i="30"/>
  <c r="G1683" i="30"/>
  <c r="V1672" i="30"/>
  <c r="O1672" i="30"/>
  <c r="G1672" i="30"/>
  <c r="H1672" i="30"/>
  <c r="V1677" i="30"/>
  <c r="H1677" i="30"/>
  <c r="O1677" i="30"/>
  <c r="G1677" i="30"/>
  <c r="V1668" i="30"/>
  <c r="O1668" i="30"/>
  <c r="G1668" i="30"/>
  <c r="H1668" i="30"/>
  <c r="V1680" i="30"/>
  <c r="O1680" i="30"/>
  <c r="G1680" i="30"/>
  <c r="H1680" i="30"/>
  <c r="V1684" i="30"/>
  <c r="O1684" i="30"/>
  <c r="G1684" i="30"/>
  <c r="H1684" i="30"/>
  <c r="R1675" i="30"/>
  <c r="N1675" i="30"/>
  <c r="R1677" i="30"/>
  <c r="N1677" i="30"/>
  <c r="R1668" i="30"/>
  <c r="N1668" i="30"/>
  <c r="R1671" i="30"/>
  <c r="N1671" i="30"/>
  <c r="R1676" i="30"/>
  <c r="N1676" i="30"/>
  <c r="R1680" i="30"/>
  <c r="N1680" i="30"/>
  <c r="R1683" i="30"/>
  <c r="N1683" i="30"/>
  <c r="R1672" i="30"/>
  <c r="N1672" i="30"/>
  <c r="R1684" i="30"/>
  <c r="N1684" i="30"/>
  <c r="R1679" i="30"/>
  <c r="N1679" i="30"/>
  <c r="C1672" i="30"/>
  <c r="F1672" i="30"/>
  <c r="C1671" i="30"/>
  <c r="F1671" i="30"/>
  <c r="F1676" i="30"/>
  <c r="C1676" i="30"/>
  <c r="B1682" i="30"/>
  <c r="B1681" i="30"/>
  <c r="B1694" i="30"/>
  <c r="B1686" i="30"/>
  <c r="F1668" i="30"/>
  <c r="C1668" i="30"/>
  <c r="F1684" i="30"/>
  <c r="C1684" i="30"/>
  <c r="F1680" i="30"/>
  <c r="C1680" i="30"/>
  <c r="C1677" i="30"/>
  <c r="F1677" i="30"/>
  <c r="F1679" i="30"/>
  <c r="C1679" i="30"/>
  <c r="B1678" i="30"/>
  <c r="F1675" i="30"/>
  <c r="C1675" i="30"/>
  <c r="F1683" i="30"/>
  <c r="C1683" i="30"/>
  <c r="B1690" i="30"/>
  <c r="B1685" i="30"/>
  <c r="B1693" i="30"/>
  <c r="B1687" i="30"/>
  <c r="B1689" i="30"/>
  <c r="V1693" i="30" l="1"/>
  <c r="H1693" i="30"/>
  <c r="G1693" i="30"/>
  <c r="O1693" i="30"/>
  <c r="V1685" i="30"/>
  <c r="O1685" i="30"/>
  <c r="H1685" i="30"/>
  <c r="G1685" i="30"/>
  <c r="V1682" i="30"/>
  <c r="O1682" i="30"/>
  <c r="H1682" i="30"/>
  <c r="G1682" i="30"/>
  <c r="V1690" i="30"/>
  <c r="O1690" i="30"/>
  <c r="H1690" i="30"/>
  <c r="G1690" i="30"/>
  <c r="V1686" i="30"/>
  <c r="O1686" i="30"/>
  <c r="H1686" i="30"/>
  <c r="G1686" i="30"/>
  <c r="V1681" i="30"/>
  <c r="O1681" i="30"/>
  <c r="H1681" i="30"/>
  <c r="G1681" i="30"/>
  <c r="V1689" i="30"/>
  <c r="O1689" i="30"/>
  <c r="H1689" i="30"/>
  <c r="G1689" i="30"/>
  <c r="V1687" i="30"/>
  <c r="O1687" i="30"/>
  <c r="H1687" i="30"/>
  <c r="G1687" i="30"/>
  <c r="V1678" i="30"/>
  <c r="H1678" i="30"/>
  <c r="O1678" i="30"/>
  <c r="G1678" i="30"/>
  <c r="V1694" i="30"/>
  <c r="H1694" i="30"/>
  <c r="G1694" i="30"/>
  <c r="O1694" i="30"/>
  <c r="R1687" i="30"/>
  <c r="N1687" i="30"/>
  <c r="R1678" i="30"/>
  <c r="N1678" i="30"/>
  <c r="R1681" i="30"/>
  <c r="N1681" i="30"/>
  <c r="R1690" i="30"/>
  <c r="N1690" i="30"/>
  <c r="R1694" i="30"/>
  <c r="N1694" i="30"/>
  <c r="R1685" i="30"/>
  <c r="N1685" i="30"/>
  <c r="R1686" i="30"/>
  <c r="N1686" i="30"/>
  <c r="R1689" i="30"/>
  <c r="N1689" i="30"/>
  <c r="R1693" i="30"/>
  <c r="N1693" i="30"/>
  <c r="R1682" i="30"/>
  <c r="N1682" i="30"/>
  <c r="C1693" i="30"/>
  <c r="F1693" i="30"/>
  <c r="F1694" i="30"/>
  <c r="C1694" i="30"/>
  <c r="C1682" i="30"/>
  <c r="F1682" i="30"/>
  <c r="B1699" i="30"/>
  <c r="B1703" i="30"/>
  <c r="B1700" i="30"/>
  <c r="B1704" i="30"/>
  <c r="B1692" i="30"/>
  <c r="F1689" i="30"/>
  <c r="C1689" i="30"/>
  <c r="C1685" i="30"/>
  <c r="F1685" i="30"/>
  <c r="F1678" i="30"/>
  <c r="C1678" i="30"/>
  <c r="F1681" i="30"/>
  <c r="C1681" i="30"/>
  <c r="F1690" i="30"/>
  <c r="C1690" i="30"/>
  <c r="F1687" i="30"/>
  <c r="C1687" i="30"/>
  <c r="F1686" i="30"/>
  <c r="C1686" i="30"/>
  <c r="B1697" i="30"/>
  <c r="B1695" i="30"/>
  <c r="B1688" i="30"/>
  <c r="B1696" i="30"/>
  <c r="B1691" i="30"/>
  <c r="V1688" i="30" l="1"/>
  <c r="O1688" i="30"/>
  <c r="G1688" i="30"/>
  <c r="H1688" i="30"/>
  <c r="V1695" i="30"/>
  <c r="O1695" i="30"/>
  <c r="H1695" i="30"/>
  <c r="G1695" i="30"/>
  <c r="V1692" i="30"/>
  <c r="O1692" i="30"/>
  <c r="G1692" i="30"/>
  <c r="H1692" i="30"/>
  <c r="V1699" i="30"/>
  <c r="O1699" i="30"/>
  <c r="H1699" i="30"/>
  <c r="G1699" i="30"/>
  <c r="V1691" i="30"/>
  <c r="O1691" i="30"/>
  <c r="G1691" i="30"/>
  <c r="H1691" i="30"/>
  <c r="V1697" i="30"/>
  <c r="O1697" i="30"/>
  <c r="H1697" i="30"/>
  <c r="G1697" i="30"/>
  <c r="V1704" i="30"/>
  <c r="O1704" i="30"/>
  <c r="G1704" i="30"/>
  <c r="H1704" i="30"/>
  <c r="V1703" i="30"/>
  <c r="O1703" i="30"/>
  <c r="H1703" i="30"/>
  <c r="G1703" i="30"/>
  <c r="V1696" i="30"/>
  <c r="O1696" i="30"/>
  <c r="G1696" i="30"/>
  <c r="H1696" i="30"/>
  <c r="V1700" i="30"/>
  <c r="O1700" i="30"/>
  <c r="G1700" i="30"/>
  <c r="H1700" i="30"/>
  <c r="R1695" i="30"/>
  <c r="N1695" i="30"/>
  <c r="R1703" i="30"/>
  <c r="N1703" i="30"/>
  <c r="R1697" i="30"/>
  <c r="N1697" i="30"/>
  <c r="R1699" i="30"/>
  <c r="N1699" i="30"/>
  <c r="R1696" i="30"/>
  <c r="N1696" i="30"/>
  <c r="R1704" i="30"/>
  <c r="N1704" i="30"/>
  <c r="R1691" i="30"/>
  <c r="N1691" i="30"/>
  <c r="R1688" i="30"/>
  <c r="N1688" i="30"/>
  <c r="R1692" i="30"/>
  <c r="N1692" i="30"/>
  <c r="R1700" i="30"/>
  <c r="N1700" i="30"/>
  <c r="F1691" i="30"/>
  <c r="C1691" i="30"/>
  <c r="F1699" i="30"/>
  <c r="C1699" i="30"/>
  <c r="F1697" i="30"/>
  <c r="C1697" i="30"/>
  <c r="F1692" i="30"/>
  <c r="C1692" i="30"/>
  <c r="B1702" i="30"/>
  <c r="B1710" i="30"/>
  <c r="B1709" i="30"/>
  <c r="F1700" i="30"/>
  <c r="C1700" i="30"/>
  <c r="B1701" i="30"/>
  <c r="B1698" i="30"/>
  <c r="B1707" i="30"/>
  <c r="F1696" i="30"/>
  <c r="C1696" i="30"/>
  <c r="C1704" i="30"/>
  <c r="F1704" i="30"/>
  <c r="C1703" i="30"/>
  <c r="F1703" i="30"/>
  <c r="C1688" i="30"/>
  <c r="F1688" i="30"/>
  <c r="F1695" i="30"/>
  <c r="C1695" i="30"/>
  <c r="B1706" i="30"/>
  <c r="B1705" i="30"/>
  <c r="B1714" i="30"/>
  <c r="B1713" i="30"/>
  <c r="V1706" i="30" l="1"/>
  <c r="O1706" i="30"/>
  <c r="H1706" i="30"/>
  <c r="G1706" i="30"/>
  <c r="V1698" i="30"/>
  <c r="O1698" i="30"/>
  <c r="H1698" i="30"/>
  <c r="G1698" i="30"/>
  <c r="V1709" i="30"/>
  <c r="H1709" i="30"/>
  <c r="O1709" i="30"/>
  <c r="G1709" i="30"/>
  <c r="V1705" i="30"/>
  <c r="O1705" i="30"/>
  <c r="H1705" i="30"/>
  <c r="G1705" i="30"/>
  <c r="V1713" i="30"/>
  <c r="O1713" i="30"/>
  <c r="H1713" i="30"/>
  <c r="G1713" i="30"/>
  <c r="V1701" i="30"/>
  <c r="O1701" i="30"/>
  <c r="H1701" i="30"/>
  <c r="G1701" i="30"/>
  <c r="V1710" i="30"/>
  <c r="H1710" i="30"/>
  <c r="O1710" i="30"/>
  <c r="G1710" i="30"/>
  <c r="V1707" i="30"/>
  <c r="O1707" i="30"/>
  <c r="H1707" i="30"/>
  <c r="G1707" i="30"/>
  <c r="V1714" i="30"/>
  <c r="O1714" i="30"/>
  <c r="H1714" i="30"/>
  <c r="G1714" i="30"/>
  <c r="V1702" i="30"/>
  <c r="O1702" i="30"/>
  <c r="H1702" i="30"/>
  <c r="G1702" i="30"/>
  <c r="R1706" i="30"/>
  <c r="N1706" i="30"/>
  <c r="R1707" i="30"/>
  <c r="N1707" i="30"/>
  <c r="R1709" i="30"/>
  <c r="N1709" i="30"/>
  <c r="R1713" i="30"/>
  <c r="N1713" i="30"/>
  <c r="R1698" i="30"/>
  <c r="N1698" i="30"/>
  <c r="R1714" i="30"/>
  <c r="N1714" i="30"/>
  <c r="R1701" i="30"/>
  <c r="N1701" i="30"/>
  <c r="R1702" i="30"/>
  <c r="N1702" i="30"/>
  <c r="R1705" i="30"/>
  <c r="N1705" i="30"/>
  <c r="R1710" i="30"/>
  <c r="N1710" i="30"/>
  <c r="F1713" i="30"/>
  <c r="C1713" i="30"/>
  <c r="C1698" i="30"/>
  <c r="F1698" i="30"/>
  <c r="F1710" i="30"/>
  <c r="C1710" i="30"/>
  <c r="F1705" i="30"/>
  <c r="C1705" i="30"/>
  <c r="B1708" i="30"/>
  <c r="B1720" i="30"/>
  <c r="F1706" i="30"/>
  <c r="C1706" i="30"/>
  <c r="F1707" i="30"/>
  <c r="C1707" i="30"/>
  <c r="C1701" i="30"/>
  <c r="F1701" i="30"/>
  <c r="C1709" i="30"/>
  <c r="F1709" i="30"/>
  <c r="F1702" i="30"/>
  <c r="C1702" i="30"/>
  <c r="B1723" i="30"/>
  <c r="B1715" i="30"/>
  <c r="C1714" i="30"/>
  <c r="F1714" i="30"/>
  <c r="B1724" i="30"/>
  <c r="B1716" i="30"/>
  <c r="B1717" i="30"/>
  <c r="B1711" i="30"/>
  <c r="B1719" i="30"/>
  <c r="B1712" i="30"/>
  <c r="V1717" i="30" l="1"/>
  <c r="O1717" i="30"/>
  <c r="H1717" i="30"/>
  <c r="G1717" i="30"/>
  <c r="V1712" i="30"/>
  <c r="O1712" i="30"/>
  <c r="G1712" i="30"/>
  <c r="H1712" i="30"/>
  <c r="V1715" i="30"/>
  <c r="O1715" i="30"/>
  <c r="H1715" i="30"/>
  <c r="G1715" i="30"/>
  <c r="V1720" i="30"/>
  <c r="O1720" i="30"/>
  <c r="G1720" i="30"/>
  <c r="H1720" i="30"/>
  <c r="V1711" i="30"/>
  <c r="O1711" i="30"/>
  <c r="H1711" i="30"/>
  <c r="G1711" i="30"/>
  <c r="V1716" i="30"/>
  <c r="O1716" i="30"/>
  <c r="G1716" i="30"/>
  <c r="H1716" i="30"/>
  <c r="V1719" i="30"/>
  <c r="O1719" i="30"/>
  <c r="H1719" i="30"/>
  <c r="G1719" i="30"/>
  <c r="V1724" i="30"/>
  <c r="O1724" i="30"/>
  <c r="G1724" i="30"/>
  <c r="H1724" i="30"/>
  <c r="V1723" i="30"/>
  <c r="O1723" i="30"/>
  <c r="G1723" i="30"/>
  <c r="H1723" i="30"/>
  <c r="V1708" i="30"/>
  <c r="O1708" i="30"/>
  <c r="G1708" i="30"/>
  <c r="H1708" i="30"/>
  <c r="R1723" i="30"/>
  <c r="N1723" i="30"/>
  <c r="R1712" i="30"/>
  <c r="N1712" i="30"/>
  <c r="R1711" i="30"/>
  <c r="N1711" i="30"/>
  <c r="R1716" i="30"/>
  <c r="N1716" i="30"/>
  <c r="R1720" i="30"/>
  <c r="N1720" i="30"/>
  <c r="R1719" i="30"/>
  <c r="N1719" i="30"/>
  <c r="R1717" i="30"/>
  <c r="N1717" i="30"/>
  <c r="R1724" i="30"/>
  <c r="N1724" i="30"/>
  <c r="R1715" i="30"/>
  <c r="N1715" i="30"/>
  <c r="R1708" i="30"/>
  <c r="N1708" i="30"/>
  <c r="C1711" i="30"/>
  <c r="F1711" i="30"/>
  <c r="C1723" i="30"/>
  <c r="F1723" i="30"/>
  <c r="F1720" i="30"/>
  <c r="C1720" i="30"/>
  <c r="B1722" i="30"/>
  <c r="B1721" i="30"/>
  <c r="B1726" i="30"/>
  <c r="B1733" i="30"/>
  <c r="B1730" i="30"/>
  <c r="C1719" i="30"/>
  <c r="F1719" i="30"/>
  <c r="F1724" i="30"/>
  <c r="C1724" i="30"/>
  <c r="F1712" i="30"/>
  <c r="C1712" i="30"/>
  <c r="F1716" i="30"/>
  <c r="C1716" i="30"/>
  <c r="C1717" i="30"/>
  <c r="F1717" i="30"/>
  <c r="F1715" i="30"/>
  <c r="C1715" i="30"/>
  <c r="F1708" i="30"/>
  <c r="C1708" i="30"/>
  <c r="B1729" i="30"/>
  <c r="B1727" i="30"/>
  <c r="B1734" i="30"/>
  <c r="B1725" i="30"/>
  <c r="B1718" i="30"/>
  <c r="V1721" i="30" l="1"/>
  <c r="O1721" i="30"/>
  <c r="H1721" i="30"/>
  <c r="G1721" i="30"/>
  <c r="V1727" i="30"/>
  <c r="O1727" i="30"/>
  <c r="H1727" i="30"/>
  <c r="G1727" i="30"/>
  <c r="V1730" i="30"/>
  <c r="O1730" i="30"/>
  <c r="H1730" i="30"/>
  <c r="G1730" i="30"/>
  <c r="V1722" i="30"/>
  <c r="O1722" i="30"/>
  <c r="H1722" i="30"/>
  <c r="G1722" i="30"/>
  <c r="V1734" i="30"/>
  <c r="O1734" i="30"/>
  <c r="H1734" i="30"/>
  <c r="G1734" i="30"/>
  <c r="V1729" i="30"/>
  <c r="O1729" i="30"/>
  <c r="H1729" i="30"/>
  <c r="G1729" i="30"/>
  <c r="V1733" i="30"/>
  <c r="O1733" i="30"/>
  <c r="H1733" i="30"/>
  <c r="G1733" i="30"/>
  <c r="V1718" i="30"/>
  <c r="O1718" i="30"/>
  <c r="H1718" i="30"/>
  <c r="G1718" i="30"/>
  <c r="V1725" i="30"/>
  <c r="H1725" i="30"/>
  <c r="G1725" i="30"/>
  <c r="O1725" i="30"/>
  <c r="V1726" i="30"/>
  <c r="H1726" i="30"/>
  <c r="G1726" i="30"/>
  <c r="O1726" i="30"/>
  <c r="R1718" i="30"/>
  <c r="N1718" i="30"/>
  <c r="R1729" i="30"/>
  <c r="N1729" i="30"/>
  <c r="R1730" i="30"/>
  <c r="N1730" i="30"/>
  <c r="R1722" i="30"/>
  <c r="N1722" i="30"/>
  <c r="R1734" i="30"/>
  <c r="N1734" i="30"/>
  <c r="R1726" i="30"/>
  <c r="N1726" i="30"/>
  <c r="R1725" i="30"/>
  <c r="N1725" i="30"/>
  <c r="R1727" i="30"/>
  <c r="N1727" i="30"/>
  <c r="R1733" i="30"/>
  <c r="N1733" i="30"/>
  <c r="R1721" i="30"/>
  <c r="N1721" i="30"/>
  <c r="F1729" i="30"/>
  <c r="C1729" i="30"/>
  <c r="C1730" i="30"/>
  <c r="F1730" i="30"/>
  <c r="F1726" i="30"/>
  <c r="C1726" i="30"/>
  <c r="F1722" i="30"/>
  <c r="C1722" i="30"/>
  <c r="B1728" i="30"/>
  <c r="B1744" i="30"/>
  <c r="B1739" i="30"/>
  <c r="B1740" i="30"/>
  <c r="B1736" i="30"/>
  <c r="B1732" i="30"/>
  <c r="F1718" i="30"/>
  <c r="C1718" i="30"/>
  <c r="C1725" i="30"/>
  <c r="F1725" i="30"/>
  <c r="C1733" i="30"/>
  <c r="F1733" i="30"/>
  <c r="F1721" i="30"/>
  <c r="C1721" i="30"/>
  <c r="F1734" i="30"/>
  <c r="C1734" i="30"/>
  <c r="C1727" i="30"/>
  <c r="F1727" i="30"/>
  <c r="B1735" i="30"/>
  <c r="B1737" i="30"/>
  <c r="B1743" i="30"/>
  <c r="B1731" i="30"/>
  <c r="V1737" i="30" l="1"/>
  <c r="O1737" i="30"/>
  <c r="H1737" i="30"/>
  <c r="G1737" i="30"/>
  <c r="V1735" i="30"/>
  <c r="O1735" i="30"/>
  <c r="H1735" i="30"/>
  <c r="G1735" i="30"/>
  <c r="V1739" i="30"/>
  <c r="O1739" i="30"/>
  <c r="H1739" i="30"/>
  <c r="G1739" i="30"/>
  <c r="V1740" i="30"/>
  <c r="O1740" i="30"/>
  <c r="G1740" i="30"/>
  <c r="H1740" i="30"/>
  <c r="V1731" i="30"/>
  <c r="O1731" i="30"/>
  <c r="H1731" i="30"/>
  <c r="G1731" i="30"/>
  <c r="V1732" i="30"/>
  <c r="O1732" i="30"/>
  <c r="G1732" i="30"/>
  <c r="H1732" i="30"/>
  <c r="V1744" i="30"/>
  <c r="O1744" i="30"/>
  <c r="G1744" i="30"/>
  <c r="H1744" i="30"/>
  <c r="V1743" i="30"/>
  <c r="O1743" i="30"/>
  <c r="H1743" i="30"/>
  <c r="G1743" i="30"/>
  <c r="V1736" i="30"/>
  <c r="O1736" i="30"/>
  <c r="G1736" i="30"/>
  <c r="H1736" i="30"/>
  <c r="V1728" i="30"/>
  <c r="O1728" i="30"/>
  <c r="G1728" i="30"/>
  <c r="H1728" i="30"/>
  <c r="R1737" i="30"/>
  <c r="N1737" i="30"/>
  <c r="R1732" i="30"/>
  <c r="N1732" i="30"/>
  <c r="R1744" i="30"/>
  <c r="N1744" i="30"/>
  <c r="R1731" i="30"/>
  <c r="N1731" i="30"/>
  <c r="R1740" i="30"/>
  <c r="N1740" i="30"/>
  <c r="R1743" i="30"/>
  <c r="N1743" i="30"/>
  <c r="R1735" i="30"/>
  <c r="N1735" i="30"/>
  <c r="R1736" i="30"/>
  <c r="N1736" i="30"/>
  <c r="R1739" i="30"/>
  <c r="N1739" i="30"/>
  <c r="R1728" i="30"/>
  <c r="N1728" i="30"/>
  <c r="F1744" i="30"/>
  <c r="C1744" i="30"/>
  <c r="F1737" i="30"/>
  <c r="C1737" i="30"/>
  <c r="F1732" i="30"/>
  <c r="C1732" i="30"/>
  <c r="B1741" i="30"/>
  <c r="B1747" i="30"/>
  <c r="B1742" i="30"/>
  <c r="B1750" i="30"/>
  <c r="B1754" i="30"/>
  <c r="F1740" i="30"/>
  <c r="C1740" i="30"/>
  <c r="C1735" i="30"/>
  <c r="F1735" i="30"/>
  <c r="F1736" i="30"/>
  <c r="C1736" i="30"/>
  <c r="F1739" i="30"/>
  <c r="C1739" i="30"/>
  <c r="F1728" i="30"/>
  <c r="C1728" i="30"/>
  <c r="F1731" i="30"/>
  <c r="C1731" i="30"/>
  <c r="C1743" i="30"/>
  <c r="F1743" i="30"/>
  <c r="B1753" i="30"/>
  <c r="B1745" i="30"/>
  <c r="B1746" i="30"/>
  <c r="B1749" i="30"/>
  <c r="B1738" i="30"/>
  <c r="V1746" i="30" l="1"/>
  <c r="O1746" i="30"/>
  <c r="H1746" i="30"/>
  <c r="G1746" i="30"/>
  <c r="V1745" i="30"/>
  <c r="O1745" i="30"/>
  <c r="H1745" i="30"/>
  <c r="G1745" i="30"/>
  <c r="V1754" i="30"/>
  <c r="O1754" i="30"/>
  <c r="H1754" i="30"/>
  <c r="G1754" i="30"/>
  <c r="V1741" i="30"/>
  <c r="H1741" i="30"/>
  <c r="O1741" i="30"/>
  <c r="G1741" i="30"/>
  <c r="V1747" i="30"/>
  <c r="O1747" i="30"/>
  <c r="G1747" i="30"/>
  <c r="H1747" i="30"/>
  <c r="V1753" i="30"/>
  <c r="O1753" i="30"/>
  <c r="H1753" i="30"/>
  <c r="G1753" i="30"/>
  <c r="V1750" i="30"/>
  <c r="O1750" i="30"/>
  <c r="H1750" i="30"/>
  <c r="G1750" i="30"/>
  <c r="V1738" i="30"/>
  <c r="O1738" i="30"/>
  <c r="H1738" i="30"/>
  <c r="G1738" i="30"/>
  <c r="V1749" i="30"/>
  <c r="O1749" i="30"/>
  <c r="H1749" i="30"/>
  <c r="G1749" i="30"/>
  <c r="V1742" i="30"/>
  <c r="H1742" i="30"/>
  <c r="O1742" i="30"/>
  <c r="G1742" i="30"/>
  <c r="R1746" i="30"/>
  <c r="N1746" i="30"/>
  <c r="R1754" i="30"/>
  <c r="N1754" i="30"/>
  <c r="R1741" i="30"/>
  <c r="N1741" i="30"/>
  <c r="R1738" i="30"/>
  <c r="N1738" i="30"/>
  <c r="R1753" i="30"/>
  <c r="N1753" i="30"/>
  <c r="R1742" i="30"/>
  <c r="N1742" i="30"/>
  <c r="R1749" i="30"/>
  <c r="N1749" i="30"/>
  <c r="R1745" i="30"/>
  <c r="N1745" i="30"/>
  <c r="R1750" i="30"/>
  <c r="N1750" i="30"/>
  <c r="R1747" i="30"/>
  <c r="N1747" i="30"/>
  <c r="F1738" i="30"/>
  <c r="C1738" i="30"/>
  <c r="F1753" i="30"/>
  <c r="C1753" i="30"/>
  <c r="F1754" i="30"/>
  <c r="C1754" i="30"/>
  <c r="F1742" i="30"/>
  <c r="C1742" i="30"/>
  <c r="C1741" i="30"/>
  <c r="F1741" i="30"/>
  <c r="F1745" i="30"/>
  <c r="C1745" i="30"/>
  <c r="B1759" i="30"/>
  <c r="B1755" i="30"/>
  <c r="C1746" i="30"/>
  <c r="F1746" i="30"/>
  <c r="B1748" i="30"/>
  <c r="B1756" i="30"/>
  <c r="B1763" i="30"/>
  <c r="B1764" i="30"/>
  <c r="B1752" i="30"/>
  <c r="B1751" i="30"/>
  <c r="C1749" i="30"/>
  <c r="F1749" i="30"/>
  <c r="F1750" i="30"/>
  <c r="C1750" i="30"/>
  <c r="F1747" i="30"/>
  <c r="C1747" i="30"/>
  <c r="B1760" i="30"/>
  <c r="B1757" i="30"/>
  <c r="V1763" i="30" l="1"/>
  <c r="O1763" i="30"/>
  <c r="G1763" i="30"/>
  <c r="H1763" i="30"/>
  <c r="V1757" i="30"/>
  <c r="H1757" i="30"/>
  <c r="G1757" i="30"/>
  <c r="O1757" i="30"/>
  <c r="V1751" i="30"/>
  <c r="O1751" i="30"/>
  <c r="H1751" i="30"/>
  <c r="G1751" i="30"/>
  <c r="V1756" i="30"/>
  <c r="O1756" i="30"/>
  <c r="G1756" i="30"/>
  <c r="H1756" i="30"/>
  <c r="V1755" i="30"/>
  <c r="O1755" i="30"/>
  <c r="G1755" i="30"/>
  <c r="H1755" i="30"/>
  <c r="V1764" i="30"/>
  <c r="O1764" i="30"/>
  <c r="G1764" i="30"/>
  <c r="H1764" i="30"/>
  <c r="V1760" i="30"/>
  <c r="O1760" i="30"/>
  <c r="G1760" i="30"/>
  <c r="H1760" i="30"/>
  <c r="V1752" i="30"/>
  <c r="O1752" i="30"/>
  <c r="G1752" i="30"/>
  <c r="H1752" i="30"/>
  <c r="V1748" i="30"/>
  <c r="O1748" i="30"/>
  <c r="G1748" i="30"/>
  <c r="H1748" i="30"/>
  <c r="V1759" i="30"/>
  <c r="O1759" i="30"/>
  <c r="H1759" i="30"/>
  <c r="G1759" i="30"/>
  <c r="R1763" i="30"/>
  <c r="N1763" i="30"/>
  <c r="R1755" i="30"/>
  <c r="N1755" i="30"/>
  <c r="R1752" i="30"/>
  <c r="N1752" i="30"/>
  <c r="R1748" i="30"/>
  <c r="N1748" i="30"/>
  <c r="R1760" i="30"/>
  <c r="N1760" i="30"/>
  <c r="R1751" i="30"/>
  <c r="N1751" i="30"/>
  <c r="R1764" i="30"/>
  <c r="N1764" i="30"/>
  <c r="R1759" i="30"/>
  <c r="N1759" i="30"/>
  <c r="R1757" i="30"/>
  <c r="N1757" i="30"/>
  <c r="R1756" i="30"/>
  <c r="N1756" i="30"/>
  <c r="F1752" i="30"/>
  <c r="C1752" i="30"/>
  <c r="F1763" i="30"/>
  <c r="C1763" i="30"/>
  <c r="F1748" i="30"/>
  <c r="C1748" i="30"/>
  <c r="F1755" i="30"/>
  <c r="C1755" i="30"/>
  <c r="B1767" i="30"/>
  <c r="B1762" i="30"/>
  <c r="B1773" i="30"/>
  <c r="B1758" i="30"/>
  <c r="B1765" i="30"/>
  <c r="C1757" i="30"/>
  <c r="F1757" i="30"/>
  <c r="F1760" i="30"/>
  <c r="C1760" i="30"/>
  <c r="C1751" i="30"/>
  <c r="F1751" i="30"/>
  <c r="F1756" i="30"/>
  <c r="C1756" i="30"/>
  <c r="C1759" i="30"/>
  <c r="F1759" i="30"/>
  <c r="F1764" i="30"/>
  <c r="C1764" i="30"/>
  <c r="B1770" i="30"/>
  <c r="B1761" i="30"/>
  <c r="B1774" i="30"/>
  <c r="B1766" i="30"/>
  <c r="B1769" i="30"/>
  <c r="V1761" i="30" l="1"/>
  <c r="O1761" i="30"/>
  <c r="H1761" i="30"/>
  <c r="G1761" i="30"/>
  <c r="V1773" i="30"/>
  <c r="H1773" i="30"/>
  <c r="O1773" i="30"/>
  <c r="G1773" i="30"/>
  <c r="V1758" i="30"/>
  <c r="H1758" i="30"/>
  <c r="O1758" i="30"/>
  <c r="G1758" i="30"/>
  <c r="V1769" i="30"/>
  <c r="O1769" i="30"/>
  <c r="H1769" i="30"/>
  <c r="G1769" i="30"/>
  <c r="V1762" i="30"/>
  <c r="O1762" i="30"/>
  <c r="H1762" i="30"/>
  <c r="G1762" i="30"/>
  <c r="V1774" i="30"/>
  <c r="H1774" i="30"/>
  <c r="O1774" i="30"/>
  <c r="G1774" i="30"/>
  <c r="V1770" i="30"/>
  <c r="O1770" i="30"/>
  <c r="H1770" i="30"/>
  <c r="G1770" i="30"/>
  <c r="V1766" i="30"/>
  <c r="O1766" i="30"/>
  <c r="H1766" i="30"/>
  <c r="G1766" i="30"/>
  <c r="V1765" i="30"/>
  <c r="O1765" i="30"/>
  <c r="H1765" i="30"/>
  <c r="G1765" i="30"/>
  <c r="V1767" i="30"/>
  <c r="O1767" i="30"/>
  <c r="H1767" i="30"/>
  <c r="G1767" i="30"/>
  <c r="R1762" i="30"/>
  <c r="N1762" i="30"/>
  <c r="R1774" i="30"/>
  <c r="N1774" i="30"/>
  <c r="R1758" i="30"/>
  <c r="N1758" i="30"/>
  <c r="R1770" i="30"/>
  <c r="N1770" i="30"/>
  <c r="R1766" i="30"/>
  <c r="N1766" i="30"/>
  <c r="R1765" i="30"/>
  <c r="N1765" i="30"/>
  <c r="R1767" i="30"/>
  <c r="N1767" i="30"/>
  <c r="R1769" i="30"/>
  <c r="N1769" i="30"/>
  <c r="R1761" i="30"/>
  <c r="N1761" i="30"/>
  <c r="R1773" i="30"/>
  <c r="N1773" i="30"/>
  <c r="F1770" i="30"/>
  <c r="C1770" i="30"/>
  <c r="F1758" i="30"/>
  <c r="C1758" i="30"/>
  <c r="C1762" i="30"/>
  <c r="F1762" i="30"/>
  <c r="B1768" i="30"/>
  <c r="B1772" i="30"/>
  <c r="F1769" i="30"/>
  <c r="C1769" i="30"/>
  <c r="F1766" i="30"/>
  <c r="C1766" i="30"/>
  <c r="C1773" i="30"/>
  <c r="F1773" i="30"/>
  <c r="C1767" i="30"/>
  <c r="F1767" i="30"/>
  <c r="F1774" i="30"/>
  <c r="C1774" i="30"/>
  <c r="B1779" i="30"/>
  <c r="B1784" i="30"/>
  <c r="B1780" i="30"/>
  <c r="F1761" i="30"/>
  <c r="C1761" i="30"/>
  <c r="C1765" i="30"/>
  <c r="F1765" i="30"/>
  <c r="B1776" i="30"/>
  <c r="B1771" i="30"/>
  <c r="B1775" i="30"/>
  <c r="B1783" i="30"/>
  <c r="B1777" i="30"/>
  <c r="V1784" i="30" l="1"/>
  <c r="O1784" i="30"/>
  <c r="G1784" i="30"/>
  <c r="H1784" i="30"/>
  <c r="V1775" i="30"/>
  <c r="O1775" i="30"/>
  <c r="H1775" i="30"/>
  <c r="G1775" i="30"/>
  <c r="V1771" i="30"/>
  <c r="O1771" i="30"/>
  <c r="G1771" i="30"/>
  <c r="H1771" i="30"/>
  <c r="V1779" i="30"/>
  <c r="O1779" i="30"/>
  <c r="H1779" i="30"/>
  <c r="G1779" i="30"/>
  <c r="V1768" i="30"/>
  <c r="O1768" i="30"/>
  <c r="G1768" i="30"/>
  <c r="H1768" i="30"/>
  <c r="V1776" i="30"/>
  <c r="O1776" i="30"/>
  <c r="G1776" i="30"/>
  <c r="H1776" i="30"/>
  <c r="V1772" i="30"/>
  <c r="O1772" i="30"/>
  <c r="G1772" i="30"/>
  <c r="H1772" i="30"/>
  <c r="V1777" i="30"/>
  <c r="O1777" i="30"/>
  <c r="H1777" i="30"/>
  <c r="G1777" i="30"/>
  <c r="V1783" i="30"/>
  <c r="O1783" i="30"/>
  <c r="H1783" i="30"/>
  <c r="G1783" i="30"/>
  <c r="V1780" i="30"/>
  <c r="O1780" i="30"/>
  <c r="G1780" i="30"/>
  <c r="H1780" i="30"/>
  <c r="R1777" i="30"/>
  <c r="N1777" i="30"/>
  <c r="R1784" i="30"/>
  <c r="N1784" i="30"/>
  <c r="R1768" i="30"/>
  <c r="N1768" i="30"/>
  <c r="R1775" i="30"/>
  <c r="N1775" i="30"/>
  <c r="R1776" i="30"/>
  <c r="N1776" i="30"/>
  <c r="R1771" i="30"/>
  <c r="N1771" i="30"/>
  <c r="R1780" i="30"/>
  <c r="N1780" i="30"/>
  <c r="R1772" i="30"/>
  <c r="N1772" i="30"/>
  <c r="R1783" i="30"/>
  <c r="N1783" i="30"/>
  <c r="R1779" i="30"/>
  <c r="N1779" i="30"/>
  <c r="F1777" i="30"/>
  <c r="C1777" i="30"/>
  <c r="C1775" i="30"/>
  <c r="F1775" i="30"/>
  <c r="F1776" i="30"/>
  <c r="C1776" i="30"/>
  <c r="F1784" i="30"/>
  <c r="C1784" i="30"/>
  <c r="C1768" i="30"/>
  <c r="F1768" i="30"/>
  <c r="B1787" i="30"/>
  <c r="B1778" i="30"/>
  <c r="B1785" i="30"/>
  <c r="B1786" i="30"/>
  <c r="F1780" i="30"/>
  <c r="C1780" i="30"/>
  <c r="F1779" i="30"/>
  <c r="C1779" i="30"/>
  <c r="F1772" i="30"/>
  <c r="C1772" i="30"/>
  <c r="B1794" i="30"/>
  <c r="C1783" i="30"/>
  <c r="F1783" i="30"/>
  <c r="F1771" i="30"/>
  <c r="C1771" i="30"/>
  <c r="B1793" i="30"/>
  <c r="B1781" i="30"/>
  <c r="B1790" i="30"/>
  <c r="B1789" i="30"/>
  <c r="B1782" i="30"/>
  <c r="V1781" i="30" l="1"/>
  <c r="O1781" i="30"/>
  <c r="H1781" i="30"/>
  <c r="G1781" i="30"/>
  <c r="V1790" i="30"/>
  <c r="H1790" i="30"/>
  <c r="O1790" i="30"/>
  <c r="G1790" i="30"/>
  <c r="V1782" i="30"/>
  <c r="O1782" i="30"/>
  <c r="H1782" i="30"/>
  <c r="G1782" i="30"/>
  <c r="V1786" i="30"/>
  <c r="O1786" i="30"/>
  <c r="H1786" i="30"/>
  <c r="G1786" i="30"/>
  <c r="V1778" i="30"/>
  <c r="O1778" i="30"/>
  <c r="H1778" i="30"/>
  <c r="G1778" i="30"/>
  <c r="V1787" i="30"/>
  <c r="O1787" i="30"/>
  <c r="G1787" i="30"/>
  <c r="H1787" i="30"/>
  <c r="V1793" i="30"/>
  <c r="O1793" i="30"/>
  <c r="H1793" i="30"/>
  <c r="G1793" i="30"/>
  <c r="V1789" i="30"/>
  <c r="H1789" i="30"/>
  <c r="G1789" i="30"/>
  <c r="O1789" i="30"/>
  <c r="V1794" i="30"/>
  <c r="O1794" i="30"/>
  <c r="H1794" i="30"/>
  <c r="G1794" i="30"/>
  <c r="V1785" i="30"/>
  <c r="O1785" i="30"/>
  <c r="H1785" i="30"/>
  <c r="G1785" i="30"/>
  <c r="R1787" i="30"/>
  <c r="N1787" i="30"/>
  <c r="R1782" i="30"/>
  <c r="N1782" i="30"/>
  <c r="R1785" i="30"/>
  <c r="N1785" i="30"/>
  <c r="R1790" i="30"/>
  <c r="N1790" i="30"/>
  <c r="R1789" i="30"/>
  <c r="N1789" i="30"/>
  <c r="R1794" i="30"/>
  <c r="N1794" i="30"/>
  <c r="R1778" i="30"/>
  <c r="N1778" i="30"/>
  <c r="R1793" i="30"/>
  <c r="N1793" i="30"/>
  <c r="R1781" i="30"/>
  <c r="N1781" i="30"/>
  <c r="R1786" i="30"/>
  <c r="N1786" i="30"/>
  <c r="F1790" i="30"/>
  <c r="C1790" i="30"/>
  <c r="F1785" i="30"/>
  <c r="C1785" i="30"/>
  <c r="C1787" i="30"/>
  <c r="F1787" i="30"/>
  <c r="F1782" i="30"/>
  <c r="C1782" i="30"/>
  <c r="F1793" i="30"/>
  <c r="C1793" i="30"/>
  <c r="B1792" i="30"/>
  <c r="B1800" i="30"/>
  <c r="B1803" i="30"/>
  <c r="B1795" i="30"/>
  <c r="B1797" i="30"/>
  <c r="C1789" i="30"/>
  <c r="F1789" i="30"/>
  <c r="C1778" i="30"/>
  <c r="F1778" i="30"/>
  <c r="C1781" i="30"/>
  <c r="F1781" i="30"/>
  <c r="C1794" i="30"/>
  <c r="F1794" i="30"/>
  <c r="F1786" i="30"/>
  <c r="C1786" i="30"/>
  <c r="B1799" i="30"/>
  <c r="B1791" i="30"/>
  <c r="B1804" i="30"/>
  <c r="B1796" i="30"/>
  <c r="B1788" i="30"/>
  <c r="V1791" i="30" l="1"/>
  <c r="O1791" i="30"/>
  <c r="H1791" i="30"/>
  <c r="G1791" i="30"/>
  <c r="V1797" i="30"/>
  <c r="O1797" i="30"/>
  <c r="H1797" i="30"/>
  <c r="G1797" i="30"/>
  <c r="V1792" i="30"/>
  <c r="O1792" i="30"/>
  <c r="G1792" i="30"/>
  <c r="H1792" i="30"/>
  <c r="V1800" i="30"/>
  <c r="O1800" i="30"/>
  <c r="G1800" i="30"/>
  <c r="H1800" i="30"/>
  <c r="V1799" i="30"/>
  <c r="O1799" i="30"/>
  <c r="H1799" i="30"/>
  <c r="G1799" i="30"/>
  <c r="V1795" i="30"/>
  <c r="O1795" i="30"/>
  <c r="H1795" i="30"/>
  <c r="G1795" i="30"/>
  <c r="V1804" i="30"/>
  <c r="O1804" i="30"/>
  <c r="G1804" i="30"/>
  <c r="H1804" i="30"/>
  <c r="V1788" i="30"/>
  <c r="O1788" i="30"/>
  <c r="G1788" i="30"/>
  <c r="H1788" i="30"/>
  <c r="V1796" i="30"/>
  <c r="O1796" i="30"/>
  <c r="G1796" i="30"/>
  <c r="H1796" i="30"/>
  <c r="V1803" i="30"/>
  <c r="O1803" i="30"/>
  <c r="G1803" i="30"/>
  <c r="H1803" i="30"/>
  <c r="R1797" i="30"/>
  <c r="N1797" i="30"/>
  <c r="R1792" i="30"/>
  <c r="N1792" i="30"/>
  <c r="R1788" i="30"/>
  <c r="N1788" i="30"/>
  <c r="R1803" i="30"/>
  <c r="N1803" i="30"/>
  <c r="R1804" i="30"/>
  <c r="N1804" i="30"/>
  <c r="R1796" i="30"/>
  <c r="N1796" i="30"/>
  <c r="R1800" i="30"/>
  <c r="N1800" i="30"/>
  <c r="R1799" i="30"/>
  <c r="N1799" i="30"/>
  <c r="R1791" i="30"/>
  <c r="N1791" i="30"/>
  <c r="R1795" i="30"/>
  <c r="N1795" i="30"/>
  <c r="F1804" i="30"/>
  <c r="C1804" i="30"/>
  <c r="C1799" i="30"/>
  <c r="F1799" i="30"/>
  <c r="C1797" i="30"/>
  <c r="F1797" i="30"/>
  <c r="F1803" i="30"/>
  <c r="C1803" i="30"/>
  <c r="C1792" i="30"/>
  <c r="F1792" i="30"/>
  <c r="F1788" i="30"/>
  <c r="C1788" i="30"/>
  <c r="B1798" i="30"/>
  <c r="B1814" i="30"/>
  <c r="B1809" i="30"/>
  <c r="B1807" i="30"/>
  <c r="B1813" i="30"/>
  <c r="B1802" i="30"/>
  <c r="C1791" i="30"/>
  <c r="F1791" i="30"/>
  <c r="F1795" i="30"/>
  <c r="C1795" i="30"/>
  <c r="F1800" i="30"/>
  <c r="C1800" i="30"/>
  <c r="F1796" i="30"/>
  <c r="C1796" i="30"/>
  <c r="B1806" i="30"/>
  <c r="B1801" i="30"/>
  <c r="B1805" i="30"/>
  <c r="B1810" i="30"/>
  <c r="V1806" i="30" l="1"/>
  <c r="H1806" i="30"/>
  <c r="O1806" i="30"/>
  <c r="G1806" i="30"/>
  <c r="V1809" i="30"/>
  <c r="O1809" i="30"/>
  <c r="H1809" i="30"/>
  <c r="G1809" i="30"/>
  <c r="V1801" i="30"/>
  <c r="O1801" i="30"/>
  <c r="H1801" i="30"/>
  <c r="G1801" i="30"/>
  <c r="V1802" i="30"/>
  <c r="O1802" i="30"/>
  <c r="H1802" i="30"/>
  <c r="G1802" i="30"/>
  <c r="V1814" i="30"/>
  <c r="O1814" i="30"/>
  <c r="H1814" i="30"/>
  <c r="G1814" i="30"/>
  <c r="V1807" i="30"/>
  <c r="O1807" i="30"/>
  <c r="H1807" i="30"/>
  <c r="G1807" i="30"/>
  <c r="V1810" i="30"/>
  <c r="O1810" i="30"/>
  <c r="H1810" i="30"/>
  <c r="G1810" i="30"/>
  <c r="V1805" i="30"/>
  <c r="H1805" i="30"/>
  <c r="O1805" i="30"/>
  <c r="G1805" i="30"/>
  <c r="V1813" i="30"/>
  <c r="O1813" i="30"/>
  <c r="H1813" i="30"/>
  <c r="G1813" i="30"/>
  <c r="V1798" i="30"/>
  <c r="O1798" i="30"/>
  <c r="H1798" i="30"/>
  <c r="G1798" i="30"/>
  <c r="R1814" i="30"/>
  <c r="N1814" i="30"/>
  <c r="R1801" i="30"/>
  <c r="N1801" i="30"/>
  <c r="R1807" i="30"/>
  <c r="N1807" i="30"/>
  <c r="R1810" i="30"/>
  <c r="N1810" i="30"/>
  <c r="R1806" i="30"/>
  <c r="N1806" i="30"/>
  <c r="R1813" i="30"/>
  <c r="N1813" i="30"/>
  <c r="R1798" i="30"/>
  <c r="N1798" i="30"/>
  <c r="R1802" i="30"/>
  <c r="N1802" i="30"/>
  <c r="R1805" i="30"/>
  <c r="N1805" i="30"/>
  <c r="R1809" i="30"/>
  <c r="N1809" i="30"/>
  <c r="F1801" i="30"/>
  <c r="C1801" i="30"/>
  <c r="F1802" i="30"/>
  <c r="C1802" i="30"/>
  <c r="C1807" i="30"/>
  <c r="F1807" i="30"/>
  <c r="F1814" i="30"/>
  <c r="C1814" i="30"/>
  <c r="B1820" i="30"/>
  <c r="B1811" i="30"/>
  <c r="B1812" i="30"/>
  <c r="B1817" i="30"/>
  <c r="B1824" i="30"/>
  <c r="C1810" i="30"/>
  <c r="F1810" i="30"/>
  <c r="F1806" i="30"/>
  <c r="C1806" i="30"/>
  <c r="C1813" i="30"/>
  <c r="F1813" i="30"/>
  <c r="F1798" i="30"/>
  <c r="C1798" i="30"/>
  <c r="C1805" i="30"/>
  <c r="F1805" i="30"/>
  <c r="F1809" i="30"/>
  <c r="C1809" i="30"/>
  <c r="B1815" i="30"/>
  <c r="B1816" i="30"/>
  <c r="B1823" i="30"/>
  <c r="B1819" i="30"/>
  <c r="B1808" i="30"/>
  <c r="V1823" i="30" l="1"/>
  <c r="O1823" i="30"/>
  <c r="H1823" i="30"/>
  <c r="G1823" i="30"/>
  <c r="V1816" i="30"/>
  <c r="O1816" i="30"/>
  <c r="G1816" i="30"/>
  <c r="H1816" i="30"/>
  <c r="V1812" i="30"/>
  <c r="O1812" i="30"/>
  <c r="G1812" i="30"/>
  <c r="H1812" i="30"/>
  <c r="V1815" i="30"/>
  <c r="O1815" i="30"/>
  <c r="H1815" i="30"/>
  <c r="G1815" i="30"/>
  <c r="V1811" i="30"/>
  <c r="O1811" i="30"/>
  <c r="H1811" i="30"/>
  <c r="G1811" i="30"/>
  <c r="V1817" i="30"/>
  <c r="O1817" i="30"/>
  <c r="H1817" i="30"/>
  <c r="G1817" i="30"/>
  <c r="V1808" i="30"/>
  <c r="O1808" i="30"/>
  <c r="G1808" i="30"/>
  <c r="H1808" i="30"/>
  <c r="V1819" i="30"/>
  <c r="O1819" i="30"/>
  <c r="G1819" i="30"/>
  <c r="H1819" i="30"/>
  <c r="V1824" i="30"/>
  <c r="O1824" i="30"/>
  <c r="G1824" i="30"/>
  <c r="H1824" i="30"/>
  <c r="V1820" i="30"/>
  <c r="O1820" i="30"/>
  <c r="G1820" i="30"/>
  <c r="H1820" i="30"/>
  <c r="R1808" i="30"/>
  <c r="N1808" i="30"/>
  <c r="R1811" i="30"/>
  <c r="N1811" i="30"/>
  <c r="R1817" i="30"/>
  <c r="N1817" i="30"/>
  <c r="R1823" i="30"/>
  <c r="N1823" i="30"/>
  <c r="R1816" i="30"/>
  <c r="N1816" i="30"/>
  <c r="R1824" i="30"/>
  <c r="N1824" i="30"/>
  <c r="R1820" i="30"/>
  <c r="N1820" i="30"/>
  <c r="R1815" i="30"/>
  <c r="N1815" i="30"/>
  <c r="R1819" i="30"/>
  <c r="N1819" i="30"/>
  <c r="R1812" i="30"/>
  <c r="N1812" i="30"/>
  <c r="C1823" i="30"/>
  <c r="F1823" i="30"/>
  <c r="C1815" i="30"/>
  <c r="F1815" i="30"/>
  <c r="F1817" i="30"/>
  <c r="C1817" i="30"/>
  <c r="F1811" i="30"/>
  <c r="C1811" i="30"/>
  <c r="B1818" i="30"/>
  <c r="B1821" i="30"/>
  <c r="F1819" i="30"/>
  <c r="C1819" i="30"/>
  <c r="C1824" i="30"/>
  <c r="F1824" i="30"/>
  <c r="F1812" i="30"/>
  <c r="C1812" i="30"/>
  <c r="F1820" i="30"/>
  <c r="C1820" i="30"/>
  <c r="C1808" i="30"/>
  <c r="F1808" i="30"/>
  <c r="B1833" i="30"/>
  <c r="B1825" i="30"/>
  <c r="B1827" i="30"/>
  <c r="F1816" i="30"/>
  <c r="C1816" i="30"/>
  <c r="B1829" i="30"/>
  <c r="B1826" i="30"/>
  <c r="B1834" i="30"/>
  <c r="B1822" i="30"/>
  <c r="B1830" i="30"/>
  <c r="V1834" i="30" l="1"/>
  <c r="O1834" i="30"/>
  <c r="H1834" i="30"/>
  <c r="G1834" i="30"/>
  <c r="V1827" i="30"/>
  <c r="O1827" i="30"/>
  <c r="G1827" i="30"/>
  <c r="H1827" i="30"/>
  <c r="V1830" i="30"/>
  <c r="O1830" i="30"/>
  <c r="H1830" i="30"/>
  <c r="G1830" i="30"/>
  <c r="V1825" i="30"/>
  <c r="O1825" i="30"/>
  <c r="H1825" i="30"/>
  <c r="G1825" i="30"/>
  <c r="V1821" i="30"/>
  <c r="H1821" i="30"/>
  <c r="G1821" i="30"/>
  <c r="O1821" i="30"/>
  <c r="V1826" i="30"/>
  <c r="O1826" i="30"/>
  <c r="H1826" i="30"/>
  <c r="G1826" i="30"/>
  <c r="V1829" i="30"/>
  <c r="O1829" i="30"/>
  <c r="H1829" i="30"/>
  <c r="G1829" i="30"/>
  <c r="V1822" i="30"/>
  <c r="H1822" i="30"/>
  <c r="O1822" i="30"/>
  <c r="G1822" i="30"/>
  <c r="V1833" i="30"/>
  <c r="O1833" i="30"/>
  <c r="H1833" i="30"/>
  <c r="G1833" i="30"/>
  <c r="V1818" i="30"/>
  <c r="O1818" i="30"/>
  <c r="H1818" i="30"/>
  <c r="G1818" i="30"/>
  <c r="R1822" i="30"/>
  <c r="N1822" i="30"/>
  <c r="R1830" i="30"/>
  <c r="N1830" i="30"/>
  <c r="R1829" i="30"/>
  <c r="N1829" i="30"/>
  <c r="R1827" i="30"/>
  <c r="N1827" i="30"/>
  <c r="R1821" i="30"/>
  <c r="N1821" i="30"/>
  <c r="R1825" i="30"/>
  <c r="N1825" i="30"/>
  <c r="R1834" i="30"/>
  <c r="N1834" i="30"/>
  <c r="R1833" i="30"/>
  <c r="N1833" i="30"/>
  <c r="R1826" i="30"/>
  <c r="N1826" i="30"/>
  <c r="R1818" i="30"/>
  <c r="N1818" i="30"/>
  <c r="F1834" i="30"/>
  <c r="C1834" i="30"/>
  <c r="F1827" i="30"/>
  <c r="C1827" i="30"/>
  <c r="C1821" i="30"/>
  <c r="F1821" i="30"/>
  <c r="F1822" i="30"/>
  <c r="C1822" i="30"/>
  <c r="F1830" i="30"/>
  <c r="C1830" i="30"/>
  <c r="C1829" i="30"/>
  <c r="F1829" i="30"/>
  <c r="F1833" i="30"/>
  <c r="C1833" i="30"/>
  <c r="B1840" i="30"/>
  <c r="B1844" i="30"/>
  <c r="B1839" i="30"/>
  <c r="B1837" i="30"/>
  <c r="B1843" i="30"/>
  <c r="B1831" i="30"/>
  <c r="F1818" i="30"/>
  <c r="C1818" i="30"/>
  <c r="C1826" i="30"/>
  <c r="F1826" i="30"/>
  <c r="F1825" i="30"/>
  <c r="C1825" i="30"/>
  <c r="B1832" i="30"/>
  <c r="B1836" i="30"/>
  <c r="B1835" i="30"/>
  <c r="B1828" i="30"/>
  <c r="V1836" i="30" l="1"/>
  <c r="O1836" i="30"/>
  <c r="G1836" i="30"/>
  <c r="H1836" i="30"/>
  <c r="V1844" i="30"/>
  <c r="O1844" i="30"/>
  <c r="G1844" i="30"/>
  <c r="H1844" i="30"/>
  <c r="V1832" i="30"/>
  <c r="O1832" i="30"/>
  <c r="G1832" i="30"/>
  <c r="H1832" i="30"/>
  <c r="V1843" i="30"/>
  <c r="O1843" i="30"/>
  <c r="G1843" i="30"/>
  <c r="H1843" i="30"/>
  <c r="V1840" i="30"/>
  <c r="O1840" i="30"/>
  <c r="G1840" i="30"/>
  <c r="H1840" i="30"/>
  <c r="V1831" i="30"/>
  <c r="O1831" i="30"/>
  <c r="H1831" i="30"/>
  <c r="G1831" i="30"/>
  <c r="V1828" i="30"/>
  <c r="O1828" i="30"/>
  <c r="G1828" i="30"/>
  <c r="H1828" i="30"/>
  <c r="V1837" i="30"/>
  <c r="H1837" i="30"/>
  <c r="O1837" i="30"/>
  <c r="G1837" i="30"/>
  <c r="V1835" i="30"/>
  <c r="O1835" i="30"/>
  <c r="H1835" i="30"/>
  <c r="G1835" i="30"/>
  <c r="V1839" i="30"/>
  <c r="O1839" i="30"/>
  <c r="H1839" i="30"/>
  <c r="G1839" i="30"/>
  <c r="R1828" i="30"/>
  <c r="N1828" i="30"/>
  <c r="R1843" i="30"/>
  <c r="N1843" i="30"/>
  <c r="R1840" i="30"/>
  <c r="N1840" i="30"/>
  <c r="R1836" i="30"/>
  <c r="N1836" i="30"/>
  <c r="R1839" i="30"/>
  <c r="N1839" i="30"/>
  <c r="R1832" i="30"/>
  <c r="N1832" i="30"/>
  <c r="R1837" i="30"/>
  <c r="N1837" i="30"/>
  <c r="R1835" i="30"/>
  <c r="N1835" i="30"/>
  <c r="R1831" i="30"/>
  <c r="N1831" i="30"/>
  <c r="R1844" i="30"/>
  <c r="N1844" i="30"/>
  <c r="F1836" i="30"/>
  <c r="C1836" i="30"/>
  <c r="F1843" i="30"/>
  <c r="C1843" i="30"/>
  <c r="B1838" i="30"/>
  <c r="B1846" i="30"/>
  <c r="B1853" i="30"/>
  <c r="B1849" i="30"/>
  <c r="B1850" i="30"/>
  <c r="F1828" i="30"/>
  <c r="C1828" i="30"/>
  <c r="F1840" i="30"/>
  <c r="C1840" i="30"/>
  <c r="F1835" i="30"/>
  <c r="C1835" i="30"/>
  <c r="F1832" i="30"/>
  <c r="C1832" i="30"/>
  <c r="C1831" i="30"/>
  <c r="F1831" i="30"/>
  <c r="C1837" i="30"/>
  <c r="F1837" i="30"/>
  <c r="F1844" i="30"/>
  <c r="C1844" i="30"/>
  <c r="C1839" i="30"/>
  <c r="F1839" i="30"/>
  <c r="B1845" i="30"/>
  <c r="B1842" i="30"/>
  <c r="B1841" i="30"/>
  <c r="B1847" i="30"/>
  <c r="B1854" i="30"/>
  <c r="V1849" i="30" l="1"/>
  <c r="O1849" i="30"/>
  <c r="H1849" i="30"/>
  <c r="G1849" i="30"/>
  <c r="V1853" i="30"/>
  <c r="H1853" i="30"/>
  <c r="G1853" i="30"/>
  <c r="O1853" i="30"/>
  <c r="V1845" i="30"/>
  <c r="O1845" i="30"/>
  <c r="H1845" i="30"/>
  <c r="G1845" i="30"/>
  <c r="V1846" i="30"/>
  <c r="O1846" i="30"/>
  <c r="H1846" i="30"/>
  <c r="G1846" i="30"/>
  <c r="V1841" i="30"/>
  <c r="O1841" i="30"/>
  <c r="H1841" i="30"/>
  <c r="G1841" i="30"/>
  <c r="V1842" i="30"/>
  <c r="O1842" i="30"/>
  <c r="H1842" i="30"/>
  <c r="G1842" i="30"/>
  <c r="V1854" i="30"/>
  <c r="H1854" i="30"/>
  <c r="O1854" i="30"/>
  <c r="G1854" i="30"/>
  <c r="V1847" i="30"/>
  <c r="O1847" i="30"/>
  <c r="H1847" i="30"/>
  <c r="G1847" i="30"/>
  <c r="V1850" i="30"/>
  <c r="O1850" i="30"/>
  <c r="H1850" i="30"/>
  <c r="G1850" i="30"/>
  <c r="V1838" i="30"/>
  <c r="H1838" i="30"/>
  <c r="O1838" i="30"/>
  <c r="G1838" i="30"/>
  <c r="R1850" i="30"/>
  <c r="N1850" i="30"/>
  <c r="R1841" i="30"/>
  <c r="N1841" i="30"/>
  <c r="R1846" i="30"/>
  <c r="N1846" i="30"/>
  <c r="R1842" i="30"/>
  <c r="N1842" i="30"/>
  <c r="R1854" i="30"/>
  <c r="N1854" i="30"/>
  <c r="R1845" i="30"/>
  <c r="N1845" i="30"/>
  <c r="R1849" i="30"/>
  <c r="N1849" i="30"/>
  <c r="R1847" i="30"/>
  <c r="N1847" i="30"/>
  <c r="R1853" i="30"/>
  <c r="N1853" i="30"/>
  <c r="R1838" i="30"/>
  <c r="N1838" i="30"/>
  <c r="F1854" i="30"/>
  <c r="C1854" i="30"/>
  <c r="F1846" i="30"/>
  <c r="C1846" i="30"/>
  <c r="B1859" i="30"/>
  <c r="B1856" i="30"/>
  <c r="F1841" i="30"/>
  <c r="C1841" i="30"/>
  <c r="F1849" i="30"/>
  <c r="C1849" i="30"/>
  <c r="C1847" i="30"/>
  <c r="F1847" i="30"/>
  <c r="C1842" i="30"/>
  <c r="F1842" i="30"/>
  <c r="F1850" i="30"/>
  <c r="C1850" i="30"/>
  <c r="C1853" i="30"/>
  <c r="F1853" i="30"/>
  <c r="F1838" i="30"/>
  <c r="C1838" i="30"/>
  <c r="C1845" i="30"/>
  <c r="F1845" i="30"/>
  <c r="B1864" i="30"/>
  <c r="B1851" i="30"/>
  <c r="B1855" i="30"/>
  <c r="B1857" i="30"/>
  <c r="B1852" i="30"/>
  <c r="B1860" i="30"/>
  <c r="B1863" i="30"/>
  <c r="B1848" i="30"/>
  <c r="V1852" i="30" l="1"/>
  <c r="O1852" i="30"/>
  <c r="G1852" i="30"/>
  <c r="H1852" i="30"/>
  <c r="V1864" i="30"/>
  <c r="O1864" i="30"/>
  <c r="G1864" i="30"/>
  <c r="H1864" i="30"/>
  <c r="V1860" i="30"/>
  <c r="O1860" i="30"/>
  <c r="G1860" i="30"/>
  <c r="H1860" i="30"/>
  <c r="V1848" i="30"/>
  <c r="O1848" i="30"/>
  <c r="G1848" i="30"/>
  <c r="H1848" i="30"/>
  <c r="V1856" i="30"/>
  <c r="O1856" i="30"/>
  <c r="G1856" i="30"/>
  <c r="H1856" i="30"/>
  <c r="V1851" i="30"/>
  <c r="O1851" i="30"/>
  <c r="G1851" i="30"/>
  <c r="H1851" i="30"/>
  <c r="V1857" i="30"/>
  <c r="O1857" i="30"/>
  <c r="H1857" i="30"/>
  <c r="G1857" i="30"/>
  <c r="V1863" i="30"/>
  <c r="O1863" i="30"/>
  <c r="H1863" i="30"/>
  <c r="G1863" i="30"/>
  <c r="V1855" i="30"/>
  <c r="O1855" i="30"/>
  <c r="H1855" i="30"/>
  <c r="G1855" i="30"/>
  <c r="V1859" i="30"/>
  <c r="O1859" i="30"/>
  <c r="H1859" i="30"/>
  <c r="G1859" i="30"/>
  <c r="R1848" i="30"/>
  <c r="N1848" i="30"/>
  <c r="R1860" i="30"/>
  <c r="N1860" i="30"/>
  <c r="R1851" i="30"/>
  <c r="N1851" i="30"/>
  <c r="R1856" i="30"/>
  <c r="N1856" i="30"/>
  <c r="R1857" i="30"/>
  <c r="N1857" i="30"/>
  <c r="R1864" i="30"/>
  <c r="N1864" i="30"/>
  <c r="R1863" i="30"/>
  <c r="N1863" i="30"/>
  <c r="R1852" i="30"/>
  <c r="N1852" i="30"/>
  <c r="R1855" i="30"/>
  <c r="N1855" i="30"/>
  <c r="R1859" i="30"/>
  <c r="N1859" i="30"/>
  <c r="F1848" i="30"/>
  <c r="C1848" i="30"/>
  <c r="C1851" i="30"/>
  <c r="F1851" i="30"/>
  <c r="B1858" i="30"/>
  <c r="B1870" i="30"/>
  <c r="B1867" i="30"/>
  <c r="B1861" i="30"/>
  <c r="B1866" i="30"/>
  <c r="F1857" i="30"/>
  <c r="C1857" i="30"/>
  <c r="C1856" i="30"/>
  <c r="F1856" i="30"/>
  <c r="F1852" i="30"/>
  <c r="C1852" i="30"/>
  <c r="F1864" i="30"/>
  <c r="C1864" i="30"/>
  <c r="F1859" i="30"/>
  <c r="C1859" i="30"/>
  <c r="F1860" i="30"/>
  <c r="C1860" i="30"/>
  <c r="C1863" i="30"/>
  <c r="F1863" i="30"/>
  <c r="C1855" i="30"/>
  <c r="F1855" i="30"/>
  <c r="B1873" i="30"/>
  <c r="B1862" i="30"/>
  <c r="B1865" i="30"/>
  <c r="B1874" i="30"/>
  <c r="B1869" i="30"/>
  <c r="V1865" i="30" l="1"/>
  <c r="O1865" i="30"/>
  <c r="H1865" i="30"/>
  <c r="G1865" i="30"/>
  <c r="V1867" i="30"/>
  <c r="O1867" i="30"/>
  <c r="G1867" i="30"/>
  <c r="H1867" i="30"/>
  <c r="V1862" i="30"/>
  <c r="O1862" i="30"/>
  <c r="H1862" i="30"/>
  <c r="G1862" i="30"/>
  <c r="V1873" i="30"/>
  <c r="O1873" i="30"/>
  <c r="H1873" i="30"/>
  <c r="G1873" i="30"/>
  <c r="V1870" i="30"/>
  <c r="H1870" i="30"/>
  <c r="O1870" i="30"/>
  <c r="G1870" i="30"/>
  <c r="V1861" i="30"/>
  <c r="O1861" i="30"/>
  <c r="H1861" i="30"/>
  <c r="G1861" i="30"/>
  <c r="V1869" i="30"/>
  <c r="H1869" i="30"/>
  <c r="O1869" i="30"/>
  <c r="G1869" i="30"/>
  <c r="V1874" i="30"/>
  <c r="O1874" i="30"/>
  <c r="H1874" i="30"/>
  <c r="G1874" i="30"/>
  <c r="V1866" i="30"/>
  <c r="O1866" i="30"/>
  <c r="H1866" i="30"/>
  <c r="G1866" i="30"/>
  <c r="V1858" i="30"/>
  <c r="O1858" i="30"/>
  <c r="H1858" i="30"/>
  <c r="G1858" i="30"/>
  <c r="R1865" i="30"/>
  <c r="N1865" i="30"/>
  <c r="R1870" i="30"/>
  <c r="N1870" i="30"/>
  <c r="R1869" i="30"/>
  <c r="N1869" i="30"/>
  <c r="N1861" i="30"/>
  <c r="R1861" i="30"/>
  <c r="R1873" i="30"/>
  <c r="N1873" i="30"/>
  <c r="R1874" i="30"/>
  <c r="N1874" i="30"/>
  <c r="R1866" i="30"/>
  <c r="N1866" i="30"/>
  <c r="R1858" i="30"/>
  <c r="N1858" i="30"/>
  <c r="R1862" i="30"/>
  <c r="N1862" i="30"/>
  <c r="R1867" i="30"/>
  <c r="N1867" i="30"/>
  <c r="C1869" i="30"/>
  <c r="F1869" i="30"/>
  <c r="F1870" i="30"/>
  <c r="C1870" i="30"/>
  <c r="B1879" i="30"/>
  <c r="B1875" i="30"/>
  <c r="B1883" i="30"/>
  <c r="B1871" i="30"/>
  <c r="B1880" i="30"/>
  <c r="F1873" i="30"/>
  <c r="C1873" i="30"/>
  <c r="F1866" i="30"/>
  <c r="C1866" i="30"/>
  <c r="F1867" i="30"/>
  <c r="C1867" i="30"/>
  <c r="C1858" i="30"/>
  <c r="F1858" i="30"/>
  <c r="F1865" i="30"/>
  <c r="C1865" i="30"/>
  <c r="C1861" i="30"/>
  <c r="F1861" i="30"/>
  <c r="C1874" i="30"/>
  <c r="F1874" i="30"/>
  <c r="F1862" i="30"/>
  <c r="C1862" i="30"/>
  <c r="B1884" i="30"/>
  <c r="B1872" i="30"/>
  <c r="B1876" i="30"/>
  <c r="B1877" i="30"/>
  <c r="B1868" i="30"/>
  <c r="V1876" i="30" l="1"/>
  <c r="O1876" i="30"/>
  <c r="G1876" i="30"/>
  <c r="H1876" i="30"/>
  <c r="V1871" i="30"/>
  <c r="O1871" i="30"/>
  <c r="H1871" i="30"/>
  <c r="G1871" i="30"/>
  <c r="V1872" i="30"/>
  <c r="O1872" i="30"/>
  <c r="G1872" i="30"/>
  <c r="H1872" i="30"/>
  <c r="V1883" i="30"/>
  <c r="O1883" i="30"/>
  <c r="G1883" i="30"/>
  <c r="H1883" i="30"/>
  <c r="V1868" i="30"/>
  <c r="O1868" i="30"/>
  <c r="G1868" i="30"/>
  <c r="H1868" i="30"/>
  <c r="V1884" i="30"/>
  <c r="O1884" i="30"/>
  <c r="G1884" i="30"/>
  <c r="H1884" i="30"/>
  <c r="V1875" i="30"/>
  <c r="O1875" i="30"/>
  <c r="G1875" i="30"/>
  <c r="H1875" i="30"/>
  <c r="V1877" i="30"/>
  <c r="O1877" i="30"/>
  <c r="H1877" i="30"/>
  <c r="G1877" i="30"/>
  <c r="V1880" i="30"/>
  <c r="O1880" i="30"/>
  <c r="G1880" i="30"/>
  <c r="H1880" i="30"/>
  <c r="V1879" i="30"/>
  <c r="O1879" i="30"/>
  <c r="H1879" i="30"/>
  <c r="G1879" i="30"/>
  <c r="R1875" i="30"/>
  <c r="N1875" i="30"/>
  <c r="R1868" i="30"/>
  <c r="N1868" i="30"/>
  <c r="R1871" i="30"/>
  <c r="N1871" i="30"/>
  <c r="R1884" i="30"/>
  <c r="N1884" i="30"/>
  <c r="R1877" i="30"/>
  <c r="N1877" i="30"/>
  <c r="R1880" i="30"/>
  <c r="N1880" i="30"/>
  <c r="R1879" i="30"/>
  <c r="N1879" i="30"/>
  <c r="R1876" i="30"/>
  <c r="N1876" i="30"/>
  <c r="R1872" i="30"/>
  <c r="N1872" i="30"/>
  <c r="R1883" i="30"/>
  <c r="N1883" i="30"/>
  <c r="F1868" i="30"/>
  <c r="C1868" i="30"/>
  <c r="F1875" i="30"/>
  <c r="C1875" i="30"/>
  <c r="C1871" i="30"/>
  <c r="F1871" i="30"/>
  <c r="B1886" i="30"/>
  <c r="B1894" i="30"/>
  <c r="B1881" i="30"/>
  <c r="B1885" i="30"/>
  <c r="F1884" i="30"/>
  <c r="C1884" i="30"/>
  <c r="B1878" i="30"/>
  <c r="F1872" i="30"/>
  <c r="C1872" i="30"/>
  <c r="F1880" i="30"/>
  <c r="C1880" i="30"/>
  <c r="F1883" i="30"/>
  <c r="C1883" i="30"/>
  <c r="C1879" i="30"/>
  <c r="F1879" i="30"/>
  <c r="C1876" i="30"/>
  <c r="F1876" i="30"/>
  <c r="C1877" i="30"/>
  <c r="F1877" i="30"/>
  <c r="B1887" i="30"/>
  <c r="B1882" i="30"/>
  <c r="B1890" i="30"/>
  <c r="B1893" i="30"/>
  <c r="B1889" i="30"/>
  <c r="V1890" i="30" l="1"/>
  <c r="O1890" i="30"/>
  <c r="H1890" i="30"/>
  <c r="G1890" i="30"/>
  <c r="V1882" i="30"/>
  <c r="O1882" i="30"/>
  <c r="H1882" i="30"/>
  <c r="G1882" i="30"/>
  <c r="V1886" i="30"/>
  <c r="H1886" i="30"/>
  <c r="G1886" i="30"/>
  <c r="O1886" i="30"/>
  <c r="V1894" i="30"/>
  <c r="O1894" i="30"/>
  <c r="H1894" i="30"/>
  <c r="G1894" i="30"/>
  <c r="V1887" i="30"/>
  <c r="O1887" i="30"/>
  <c r="H1887" i="30"/>
  <c r="G1887" i="30"/>
  <c r="V1885" i="30"/>
  <c r="H1885" i="30"/>
  <c r="G1885" i="30"/>
  <c r="O1885" i="30"/>
  <c r="V1889" i="30"/>
  <c r="O1889" i="30"/>
  <c r="H1889" i="30"/>
  <c r="G1889" i="30"/>
  <c r="V1893" i="30"/>
  <c r="O1893" i="30"/>
  <c r="H1893" i="30"/>
  <c r="G1893" i="30"/>
  <c r="V1878" i="30"/>
  <c r="O1878" i="30"/>
  <c r="H1878" i="30"/>
  <c r="G1878" i="30"/>
  <c r="V1881" i="30"/>
  <c r="O1881" i="30"/>
  <c r="H1881" i="30"/>
  <c r="G1881" i="30"/>
  <c r="R1887" i="30"/>
  <c r="N1887" i="30"/>
  <c r="R1886" i="30"/>
  <c r="N1886" i="30"/>
  <c r="R1881" i="30"/>
  <c r="N1881" i="30"/>
  <c r="R1890" i="30"/>
  <c r="N1890" i="30"/>
  <c r="R1893" i="30"/>
  <c r="N1893" i="30"/>
  <c r="R1878" i="30"/>
  <c r="N1878" i="30"/>
  <c r="R1894" i="30"/>
  <c r="N1894" i="30"/>
  <c r="R1889" i="30"/>
  <c r="N1889" i="30"/>
  <c r="R1882" i="30"/>
  <c r="N1882" i="30"/>
  <c r="R1885" i="30"/>
  <c r="N1885" i="30"/>
  <c r="C1887" i="30"/>
  <c r="F1887" i="30"/>
  <c r="F1881" i="30"/>
  <c r="C1881" i="30"/>
  <c r="F1886" i="30"/>
  <c r="C1886" i="30"/>
  <c r="F1889" i="30"/>
  <c r="C1889" i="30"/>
  <c r="B1899" i="30"/>
  <c r="B1900" i="30"/>
  <c r="B1897" i="30"/>
  <c r="B1891" i="30"/>
  <c r="B1896" i="30"/>
  <c r="C1893" i="30"/>
  <c r="F1893" i="30"/>
  <c r="C1885" i="30"/>
  <c r="F1885" i="30"/>
  <c r="F1894" i="30"/>
  <c r="C1894" i="30"/>
  <c r="C1890" i="30"/>
  <c r="F1890" i="30"/>
  <c r="F1882" i="30"/>
  <c r="C1882" i="30"/>
  <c r="F1878" i="30"/>
  <c r="C1878" i="30"/>
  <c r="B1903" i="30"/>
  <c r="B1892" i="30"/>
  <c r="B1888" i="30"/>
  <c r="B1895" i="30"/>
  <c r="B1904" i="30"/>
  <c r="V1888" i="30" l="1"/>
  <c r="O1888" i="30"/>
  <c r="G1888" i="30"/>
  <c r="H1888" i="30"/>
  <c r="V1892" i="30"/>
  <c r="O1892" i="30"/>
  <c r="G1892" i="30"/>
  <c r="H1892" i="30"/>
  <c r="V1897" i="30"/>
  <c r="O1897" i="30"/>
  <c r="H1897" i="30"/>
  <c r="G1897" i="30"/>
  <c r="V1891" i="30"/>
  <c r="O1891" i="30"/>
  <c r="G1891" i="30"/>
  <c r="H1891" i="30"/>
  <c r="V1904" i="30"/>
  <c r="O1904" i="30"/>
  <c r="G1904" i="30"/>
  <c r="H1904" i="30"/>
  <c r="V1903" i="30"/>
  <c r="O1903" i="30"/>
  <c r="H1903" i="30"/>
  <c r="G1903" i="30"/>
  <c r="V1900" i="30"/>
  <c r="O1900" i="30"/>
  <c r="G1900" i="30"/>
  <c r="H1900" i="30"/>
  <c r="V1895" i="30"/>
  <c r="O1895" i="30"/>
  <c r="H1895" i="30"/>
  <c r="G1895" i="30"/>
  <c r="V1896" i="30"/>
  <c r="O1896" i="30"/>
  <c r="G1896" i="30"/>
  <c r="H1896" i="30"/>
  <c r="V1899" i="30"/>
  <c r="O1899" i="30"/>
  <c r="G1899" i="30"/>
  <c r="H1899" i="30"/>
  <c r="R1892" i="30"/>
  <c r="N1892" i="30"/>
  <c r="R1896" i="30"/>
  <c r="N1896" i="30"/>
  <c r="R1904" i="30"/>
  <c r="N1904" i="30"/>
  <c r="R1903" i="30"/>
  <c r="N1903" i="30"/>
  <c r="R1891" i="30"/>
  <c r="N1891" i="30"/>
  <c r="R1900" i="30"/>
  <c r="N1900" i="30"/>
  <c r="R1895" i="30"/>
  <c r="N1895" i="30"/>
  <c r="R1888" i="30"/>
  <c r="N1888" i="30"/>
  <c r="R1897" i="30"/>
  <c r="N1897" i="30"/>
  <c r="R1899" i="30"/>
  <c r="N1899" i="30"/>
  <c r="F1888" i="30"/>
  <c r="C1888" i="30"/>
  <c r="F1891" i="30"/>
  <c r="C1891" i="30"/>
  <c r="B1914" i="30"/>
  <c r="B1898" i="30"/>
  <c r="B1913" i="30"/>
  <c r="B1901" i="30"/>
  <c r="B1910" i="30"/>
  <c r="C1903" i="30"/>
  <c r="F1903" i="30"/>
  <c r="F1896" i="30"/>
  <c r="C1896" i="30"/>
  <c r="F1897" i="30"/>
  <c r="C1897" i="30"/>
  <c r="F1899" i="30"/>
  <c r="C1899" i="30"/>
  <c r="F1904" i="30"/>
  <c r="C1904" i="30"/>
  <c r="F1900" i="30"/>
  <c r="C1900" i="30"/>
  <c r="C1895" i="30"/>
  <c r="F1895" i="30"/>
  <c r="C1892" i="30"/>
  <c r="F1892" i="30"/>
  <c r="B1905" i="30"/>
  <c r="B1902" i="30"/>
  <c r="B1906" i="30"/>
  <c r="B1907" i="30"/>
  <c r="B1909" i="30"/>
  <c r="V1902" i="30" l="1"/>
  <c r="H1902" i="30"/>
  <c r="O1902" i="30"/>
  <c r="G1902" i="30"/>
  <c r="V1913" i="30"/>
  <c r="O1913" i="30"/>
  <c r="H1913" i="30"/>
  <c r="G1913" i="30"/>
  <c r="V1906" i="30"/>
  <c r="O1906" i="30"/>
  <c r="H1906" i="30"/>
  <c r="G1906" i="30"/>
  <c r="V1905" i="30"/>
  <c r="O1905" i="30"/>
  <c r="H1905" i="30"/>
  <c r="G1905" i="30"/>
  <c r="V1898" i="30"/>
  <c r="O1898" i="30"/>
  <c r="H1898" i="30"/>
  <c r="G1898" i="30"/>
  <c r="V1901" i="30"/>
  <c r="H1901" i="30"/>
  <c r="O1901" i="30"/>
  <c r="G1901" i="30"/>
  <c r="V1909" i="30"/>
  <c r="O1909" i="30"/>
  <c r="H1909" i="30"/>
  <c r="G1909" i="30"/>
  <c r="V1907" i="30"/>
  <c r="O1907" i="30"/>
  <c r="H1907" i="30"/>
  <c r="G1907" i="30"/>
  <c r="V1910" i="30"/>
  <c r="O1910" i="30"/>
  <c r="H1910" i="30"/>
  <c r="G1910" i="30"/>
  <c r="V1914" i="30"/>
  <c r="O1914" i="30"/>
  <c r="H1914" i="30"/>
  <c r="G1914" i="30"/>
  <c r="R1907" i="30"/>
  <c r="N1907" i="30"/>
  <c r="N1909" i="30"/>
  <c r="R1909" i="30"/>
  <c r="R1905" i="30"/>
  <c r="N1905" i="30"/>
  <c r="R1898" i="30"/>
  <c r="N1898" i="30"/>
  <c r="R1913" i="30"/>
  <c r="N1913" i="30"/>
  <c r="R1906" i="30"/>
  <c r="N1906" i="30"/>
  <c r="R1901" i="30"/>
  <c r="N1901" i="30"/>
  <c r="R1902" i="30"/>
  <c r="N1902" i="30"/>
  <c r="R1910" i="30"/>
  <c r="N1910" i="30"/>
  <c r="R1914" i="30"/>
  <c r="N1914" i="30"/>
  <c r="C1906" i="30"/>
  <c r="F1906" i="30"/>
  <c r="C1901" i="30"/>
  <c r="F1901" i="30"/>
  <c r="B1911" i="30"/>
  <c r="B1908" i="30"/>
  <c r="F1905" i="30"/>
  <c r="C1905" i="30"/>
  <c r="F1898" i="30"/>
  <c r="C1898" i="30"/>
  <c r="F1907" i="30"/>
  <c r="C1907" i="30"/>
  <c r="F1910" i="30"/>
  <c r="C1910" i="30"/>
  <c r="C1909" i="30"/>
  <c r="F1909" i="30"/>
  <c r="B1919" i="30"/>
  <c r="B1916" i="30"/>
  <c r="B1915" i="30"/>
  <c r="F1902" i="30"/>
  <c r="C1902" i="30"/>
  <c r="F1913" i="30"/>
  <c r="C1913" i="30"/>
  <c r="F1914" i="30"/>
  <c r="C1914" i="30"/>
  <c r="B1917" i="30"/>
  <c r="B1912" i="30"/>
  <c r="B1920" i="30"/>
  <c r="B1923" i="30"/>
  <c r="B1924" i="30"/>
  <c r="V1912" i="30" l="1"/>
  <c r="O1912" i="30"/>
  <c r="G1912" i="30"/>
  <c r="H1912" i="30"/>
  <c r="V1915" i="30"/>
  <c r="O1915" i="30"/>
  <c r="G1915" i="30"/>
  <c r="H1915" i="30"/>
  <c r="V1917" i="30"/>
  <c r="H1917" i="30"/>
  <c r="G1917" i="30"/>
  <c r="O1917" i="30"/>
  <c r="V1908" i="30"/>
  <c r="O1908" i="30"/>
  <c r="G1908" i="30"/>
  <c r="H1908" i="30"/>
  <c r="V1920" i="30"/>
  <c r="O1920" i="30"/>
  <c r="G1920" i="30"/>
  <c r="H1920" i="30"/>
  <c r="V1924" i="30"/>
  <c r="O1924" i="30"/>
  <c r="G1924" i="30"/>
  <c r="H1924" i="30"/>
  <c r="V1916" i="30"/>
  <c r="O1916" i="30"/>
  <c r="G1916" i="30"/>
  <c r="H1916" i="30"/>
  <c r="V1923" i="30"/>
  <c r="O1923" i="30"/>
  <c r="G1923" i="30"/>
  <c r="H1923" i="30"/>
  <c r="V1919" i="30"/>
  <c r="O1919" i="30"/>
  <c r="H1919" i="30"/>
  <c r="G1919" i="30"/>
  <c r="V1911" i="30"/>
  <c r="O1911" i="30"/>
  <c r="H1911" i="30"/>
  <c r="G1911" i="30"/>
  <c r="B1169" i="29"/>
  <c r="H1169" i="29" s="1"/>
  <c r="I1169" i="29" s="1"/>
  <c r="E1169" i="29"/>
  <c r="B1168" i="29"/>
  <c r="H1168" i="29" s="1"/>
  <c r="I1168" i="29" s="1"/>
  <c r="E1168" i="29"/>
  <c r="R1920" i="30"/>
  <c r="N1920" i="30"/>
  <c r="R1917" i="30"/>
  <c r="N1917" i="30"/>
  <c r="R1919" i="30"/>
  <c r="N1919" i="30"/>
  <c r="R1908" i="30"/>
  <c r="N1908" i="30"/>
  <c r="R1924" i="30"/>
  <c r="N1924" i="30"/>
  <c r="R1915" i="30"/>
  <c r="N1915" i="30"/>
  <c r="R1923" i="30"/>
  <c r="N1923" i="30"/>
  <c r="R1911" i="30"/>
  <c r="N1911" i="30"/>
  <c r="R1912" i="30"/>
  <c r="N1912" i="30"/>
  <c r="R1916" i="30"/>
  <c r="N1916" i="30"/>
  <c r="C1924" i="30"/>
  <c r="F1924" i="30"/>
  <c r="C1917" i="30"/>
  <c r="F1917" i="30"/>
  <c r="C1908" i="30"/>
  <c r="F1908" i="30"/>
  <c r="B1934" i="30"/>
  <c r="B1930" i="30"/>
  <c r="B1927" i="30"/>
  <c r="B1925" i="30"/>
  <c r="B1929" i="30"/>
  <c r="B1918" i="30"/>
  <c r="F1920" i="30"/>
  <c r="C1920" i="30"/>
  <c r="F1915" i="30"/>
  <c r="C1915" i="30"/>
  <c r="F1923" i="30"/>
  <c r="C1923" i="30"/>
  <c r="F1916" i="30"/>
  <c r="C1916" i="30"/>
  <c r="C1919" i="30"/>
  <c r="F1919" i="30"/>
  <c r="F1912" i="30"/>
  <c r="C1912" i="30"/>
  <c r="C1911" i="30"/>
  <c r="F1911" i="30"/>
  <c r="B1933" i="30"/>
  <c r="B1922" i="30"/>
  <c r="B1926" i="30"/>
  <c r="B1921" i="30"/>
  <c r="V1918" i="30" l="1"/>
  <c r="H1918" i="30"/>
  <c r="O1918" i="30"/>
  <c r="G1918" i="30"/>
  <c r="V1933" i="30"/>
  <c r="H1933" i="30"/>
  <c r="O1933" i="30"/>
  <c r="G1933" i="30"/>
  <c r="V1929" i="30"/>
  <c r="O1929" i="30"/>
  <c r="H1929" i="30"/>
  <c r="G1929" i="30"/>
  <c r="V1934" i="30"/>
  <c r="H1934" i="30"/>
  <c r="O1934" i="30"/>
  <c r="G1934" i="30"/>
  <c r="V1921" i="30"/>
  <c r="O1921" i="30"/>
  <c r="H1921" i="30"/>
  <c r="G1921" i="30"/>
  <c r="V1925" i="30"/>
  <c r="O1925" i="30"/>
  <c r="H1925" i="30"/>
  <c r="G1925" i="30"/>
  <c r="V1922" i="30"/>
  <c r="O1922" i="30"/>
  <c r="H1922" i="30"/>
  <c r="G1922" i="30"/>
  <c r="V1930" i="30"/>
  <c r="O1930" i="30"/>
  <c r="H1930" i="30"/>
  <c r="G1930" i="30"/>
  <c r="V1926" i="30"/>
  <c r="O1926" i="30"/>
  <c r="H1926" i="30"/>
  <c r="G1926" i="30"/>
  <c r="V1927" i="30"/>
  <c r="O1927" i="30"/>
  <c r="H1927" i="30"/>
  <c r="G1927" i="30"/>
  <c r="J1168" i="29"/>
  <c r="K1168" i="29" s="1"/>
  <c r="R1168" i="29"/>
  <c r="L1168" i="29"/>
  <c r="M1168" i="29" s="1"/>
  <c r="P1168" i="29"/>
  <c r="Q1168" i="29" s="1"/>
  <c r="N1168" i="29"/>
  <c r="O1168" i="29" s="1"/>
  <c r="B1178" i="29"/>
  <c r="H1178" i="29" s="1"/>
  <c r="I1178" i="29" s="1"/>
  <c r="E1178" i="29"/>
  <c r="B1173" i="29"/>
  <c r="H1173" i="29" s="1"/>
  <c r="I1173" i="29" s="1"/>
  <c r="E1173" i="29"/>
  <c r="L1169" i="29"/>
  <c r="M1169" i="29" s="1"/>
  <c r="N1169" i="29"/>
  <c r="O1169" i="29" s="1"/>
  <c r="R1169" i="29"/>
  <c r="J1169" i="29"/>
  <c r="K1169" i="29" s="1"/>
  <c r="P1169" i="29"/>
  <c r="Q1169" i="29" s="1"/>
  <c r="B1166" i="29"/>
  <c r="H1166" i="29" s="1"/>
  <c r="I1166" i="29" s="1"/>
  <c r="E1166" i="29"/>
  <c r="B1179" i="29"/>
  <c r="H1179" i="29" s="1"/>
  <c r="I1179" i="29" s="1"/>
  <c r="E1179" i="29"/>
  <c r="B1172" i="29"/>
  <c r="H1172" i="29" s="1"/>
  <c r="I1172" i="29" s="1"/>
  <c r="E1172" i="29"/>
  <c r="R1922" i="30"/>
  <c r="N1922" i="30"/>
  <c r="R1929" i="30"/>
  <c r="N1929" i="30"/>
  <c r="R1934" i="30"/>
  <c r="N1934" i="30"/>
  <c r="R1921" i="30"/>
  <c r="N1921" i="30"/>
  <c r="R1927" i="30"/>
  <c r="N1927" i="30"/>
  <c r="R1933" i="30"/>
  <c r="N1933" i="30"/>
  <c r="N1930" i="30"/>
  <c r="R1930" i="30"/>
  <c r="R1926" i="30"/>
  <c r="N1926" i="30"/>
  <c r="R1918" i="30"/>
  <c r="N1918" i="30"/>
  <c r="R1925" i="30"/>
  <c r="N1925" i="30"/>
  <c r="F1921" i="30"/>
  <c r="C1921" i="30"/>
  <c r="F1929" i="30"/>
  <c r="C1929" i="30"/>
  <c r="F1934" i="30"/>
  <c r="C1934" i="30"/>
  <c r="B1931" i="30"/>
  <c r="B1932" i="30"/>
  <c r="B1939" i="30"/>
  <c r="B1937" i="30"/>
  <c r="B1944" i="30"/>
  <c r="C1922" i="30"/>
  <c r="F1922" i="30"/>
  <c r="F1927" i="30"/>
  <c r="C1927" i="30"/>
  <c r="C1933" i="30"/>
  <c r="F1933" i="30"/>
  <c r="F1918" i="30"/>
  <c r="C1918" i="30"/>
  <c r="F1930" i="30"/>
  <c r="C1930" i="30"/>
  <c r="F1926" i="30"/>
  <c r="C1926" i="30"/>
  <c r="C1925" i="30"/>
  <c r="F1925" i="30"/>
  <c r="B1936" i="30"/>
  <c r="B1943" i="30"/>
  <c r="B1928" i="30"/>
  <c r="B1935" i="30"/>
  <c r="B1940" i="30"/>
  <c r="V1928" i="30" l="1"/>
  <c r="O1928" i="30"/>
  <c r="G1928" i="30"/>
  <c r="H1928" i="30"/>
  <c r="V1935" i="30"/>
  <c r="O1935" i="30"/>
  <c r="H1935" i="30"/>
  <c r="G1935" i="30"/>
  <c r="V1939" i="30"/>
  <c r="O1939" i="30"/>
  <c r="H1939" i="30"/>
  <c r="G1939" i="30"/>
  <c r="V1932" i="30"/>
  <c r="O1932" i="30"/>
  <c r="G1932" i="30"/>
  <c r="H1932" i="30"/>
  <c r="V1943" i="30"/>
  <c r="O1943" i="30"/>
  <c r="H1943" i="30"/>
  <c r="G1943" i="30"/>
  <c r="V1944" i="30"/>
  <c r="O1944" i="30"/>
  <c r="G1944" i="30"/>
  <c r="H1944" i="30"/>
  <c r="V1931" i="30"/>
  <c r="O1931" i="30"/>
  <c r="G1931" i="30"/>
  <c r="H1931" i="30"/>
  <c r="V1940" i="30"/>
  <c r="O1940" i="30"/>
  <c r="G1940" i="30"/>
  <c r="H1940" i="30"/>
  <c r="V1936" i="30"/>
  <c r="O1936" i="30"/>
  <c r="G1936" i="30"/>
  <c r="H1936" i="30"/>
  <c r="V1937" i="30"/>
  <c r="O1937" i="30"/>
  <c r="H1937" i="30"/>
  <c r="G1937" i="30"/>
  <c r="P1179" i="29"/>
  <c r="Q1179" i="29" s="1"/>
  <c r="J1179" i="29"/>
  <c r="K1179" i="29" s="1"/>
  <c r="R1179" i="29"/>
  <c r="N1179" i="29"/>
  <c r="O1179" i="29" s="1"/>
  <c r="L1179" i="29"/>
  <c r="M1179" i="29" s="1"/>
  <c r="B1176" i="29"/>
  <c r="H1176" i="29" s="1"/>
  <c r="I1176" i="29" s="1"/>
  <c r="E1176" i="29"/>
  <c r="J1172" i="29"/>
  <c r="K1172" i="29" s="1"/>
  <c r="R1172" i="29"/>
  <c r="L1172" i="29"/>
  <c r="M1172" i="29" s="1"/>
  <c r="P1172" i="29"/>
  <c r="Q1172" i="29" s="1"/>
  <c r="N1172" i="29"/>
  <c r="O1172" i="29" s="1"/>
  <c r="B1189" i="29"/>
  <c r="H1189" i="29" s="1"/>
  <c r="I1189" i="29" s="1"/>
  <c r="E1189" i="29"/>
  <c r="B1183" i="29"/>
  <c r="H1183" i="29" s="1"/>
  <c r="I1183" i="29" s="1"/>
  <c r="E1183" i="29"/>
  <c r="B1182" i="29"/>
  <c r="H1182" i="29" s="1"/>
  <c r="I1182" i="29" s="1"/>
  <c r="E1182" i="29"/>
  <c r="B1170" i="29"/>
  <c r="H1170" i="29" s="1"/>
  <c r="I1170" i="29" s="1"/>
  <c r="E1170" i="29"/>
  <c r="N1166" i="29"/>
  <c r="O1166" i="29" s="1"/>
  <c r="P1166" i="29"/>
  <c r="Q1166" i="29" s="1"/>
  <c r="R1166" i="29"/>
  <c r="J1166" i="29"/>
  <c r="K1166" i="29" s="1"/>
  <c r="L1166" i="29"/>
  <c r="M1166" i="29" s="1"/>
  <c r="B1171" i="29"/>
  <c r="H1171" i="29" s="1"/>
  <c r="I1171" i="29" s="1"/>
  <c r="E1171" i="29"/>
  <c r="N1178" i="29"/>
  <c r="O1178" i="29" s="1"/>
  <c r="P1178" i="29"/>
  <c r="Q1178" i="29" s="1"/>
  <c r="R1178" i="29"/>
  <c r="J1178" i="29"/>
  <c r="K1178" i="29" s="1"/>
  <c r="L1178" i="29"/>
  <c r="M1178" i="29" s="1"/>
  <c r="B1174" i="29"/>
  <c r="H1174" i="29" s="1"/>
  <c r="I1174" i="29" s="1"/>
  <c r="E1174" i="29"/>
  <c r="L1173" i="29"/>
  <c r="M1173" i="29" s="1"/>
  <c r="N1173" i="29"/>
  <c r="O1173" i="29" s="1"/>
  <c r="R1173" i="29"/>
  <c r="J1173" i="29"/>
  <c r="K1173" i="29" s="1"/>
  <c r="P1173" i="29"/>
  <c r="Q1173" i="29" s="1"/>
  <c r="B1167" i="29"/>
  <c r="H1167" i="29" s="1"/>
  <c r="I1167" i="29" s="1"/>
  <c r="E1167" i="29"/>
  <c r="B1188" i="29"/>
  <c r="H1188" i="29" s="1"/>
  <c r="I1188" i="29" s="1"/>
  <c r="E1188" i="29"/>
  <c r="B1175" i="29"/>
  <c r="H1175" i="29" s="1"/>
  <c r="I1175" i="29" s="1"/>
  <c r="E1175" i="29"/>
  <c r="R1928" i="30"/>
  <c r="N1928" i="30"/>
  <c r="R1944" i="30"/>
  <c r="N1944" i="30"/>
  <c r="R1931" i="30"/>
  <c r="N1931" i="30"/>
  <c r="R1936" i="30"/>
  <c r="N1936" i="30"/>
  <c r="R1939" i="30"/>
  <c r="N1939" i="30"/>
  <c r="R1935" i="30"/>
  <c r="N1935" i="30"/>
  <c r="R1932" i="30"/>
  <c r="N1932" i="30"/>
  <c r="R1940" i="30"/>
  <c r="N1940" i="30"/>
  <c r="R1943" i="30"/>
  <c r="N1943" i="30"/>
  <c r="R1937" i="30"/>
  <c r="N1937" i="30"/>
  <c r="F1928" i="30"/>
  <c r="C1928" i="30"/>
  <c r="F1939" i="30"/>
  <c r="C1939" i="30"/>
  <c r="F1931" i="30"/>
  <c r="C1931" i="30"/>
  <c r="B1950" i="30"/>
  <c r="B1938" i="30"/>
  <c r="B1946" i="30"/>
  <c r="B1954" i="30"/>
  <c r="B1949" i="30"/>
  <c r="B1941" i="30"/>
  <c r="F1940" i="30"/>
  <c r="C1940" i="30"/>
  <c r="F1944" i="30"/>
  <c r="C1944" i="30"/>
  <c r="F1943" i="30"/>
  <c r="C1943" i="30"/>
  <c r="F1937" i="30"/>
  <c r="C1937" i="30"/>
  <c r="F1932" i="30"/>
  <c r="C1932" i="30"/>
  <c r="F1936" i="30"/>
  <c r="C1936" i="30"/>
  <c r="F1935" i="30"/>
  <c r="C1935" i="30"/>
  <c r="B1945" i="30"/>
  <c r="B1953" i="30"/>
  <c r="B1947" i="30"/>
  <c r="B1942" i="30"/>
  <c r="V1945" i="30" l="1"/>
  <c r="O1945" i="30"/>
  <c r="H1945" i="30"/>
  <c r="G1945" i="30"/>
  <c r="V1949" i="30"/>
  <c r="H1949" i="30"/>
  <c r="G1949" i="30"/>
  <c r="O1949" i="30"/>
  <c r="V1950" i="30"/>
  <c r="H1950" i="30"/>
  <c r="G1950" i="30"/>
  <c r="O1950" i="30"/>
  <c r="V1942" i="30"/>
  <c r="O1942" i="30"/>
  <c r="H1942" i="30"/>
  <c r="G1942" i="30"/>
  <c r="V1954" i="30"/>
  <c r="O1954" i="30"/>
  <c r="H1954" i="30"/>
  <c r="G1954" i="30"/>
  <c r="V1947" i="30"/>
  <c r="O1947" i="30"/>
  <c r="G1947" i="30"/>
  <c r="H1947" i="30"/>
  <c r="V1946" i="30"/>
  <c r="O1946" i="30"/>
  <c r="H1946" i="30"/>
  <c r="G1946" i="30"/>
  <c r="V1953" i="30"/>
  <c r="O1953" i="30"/>
  <c r="H1953" i="30"/>
  <c r="G1953" i="30"/>
  <c r="V1941" i="30"/>
  <c r="O1941" i="30"/>
  <c r="H1941" i="30"/>
  <c r="G1941" i="30"/>
  <c r="V1938" i="30"/>
  <c r="O1938" i="30"/>
  <c r="H1938" i="30"/>
  <c r="G1938" i="30"/>
  <c r="P1171" i="29"/>
  <c r="Q1171" i="29" s="1"/>
  <c r="J1171" i="29"/>
  <c r="K1171" i="29" s="1"/>
  <c r="R1171" i="29"/>
  <c r="N1171" i="29"/>
  <c r="O1171" i="29" s="1"/>
  <c r="L1171" i="29"/>
  <c r="M1171" i="29" s="1"/>
  <c r="P1175" i="29"/>
  <c r="Q1175" i="29" s="1"/>
  <c r="J1175" i="29"/>
  <c r="K1175" i="29" s="1"/>
  <c r="R1175" i="29"/>
  <c r="N1175" i="29"/>
  <c r="O1175" i="29" s="1"/>
  <c r="L1175" i="29"/>
  <c r="M1175" i="29" s="1"/>
  <c r="B1198" i="29"/>
  <c r="H1198" i="29" s="1"/>
  <c r="I1198" i="29" s="1"/>
  <c r="E1198" i="29"/>
  <c r="N1189" i="29"/>
  <c r="O1189" i="29" s="1"/>
  <c r="J1189" i="29"/>
  <c r="K1189" i="29" s="1"/>
  <c r="L1189" i="29"/>
  <c r="M1189" i="29" s="1"/>
  <c r="P1189" i="29"/>
  <c r="Q1189" i="29" s="1"/>
  <c r="R1189" i="29"/>
  <c r="J1176" i="29"/>
  <c r="K1176" i="29" s="1"/>
  <c r="R1176" i="29"/>
  <c r="L1176" i="29"/>
  <c r="M1176" i="29" s="1"/>
  <c r="P1176" i="29"/>
  <c r="Q1176" i="29" s="1"/>
  <c r="N1176" i="29"/>
  <c r="O1176" i="29" s="1"/>
  <c r="B1181" i="29"/>
  <c r="H1181" i="29" s="1"/>
  <c r="I1181" i="29" s="1"/>
  <c r="E1181" i="29"/>
  <c r="B1185" i="29"/>
  <c r="H1185" i="29" s="1"/>
  <c r="I1185" i="29" s="1"/>
  <c r="E1185" i="29"/>
  <c r="N1170" i="29"/>
  <c r="O1170" i="29" s="1"/>
  <c r="P1170" i="29"/>
  <c r="Q1170" i="29" s="1"/>
  <c r="R1170" i="29"/>
  <c r="J1170" i="29"/>
  <c r="K1170" i="29" s="1"/>
  <c r="L1170" i="29"/>
  <c r="M1170" i="29" s="1"/>
  <c r="N1182" i="29"/>
  <c r="O1182" i="29" s="1"/>
  <c r="P1182" i="29"/>
  <c r="Q1182" i="29" s="1"/>
  <c r="R1182" i="29"/>
  <c r="J1182" i="29"/>
  <c r="K1182" i="29" s="1"/>
  <c r="L1182" i="29"/>
  <c r="M1182" i="29" s="1"/>
  <c r="P1183" i="29"/>
  <c r="Q1183" i="29" s="1"/>
  <c r="J1183" i="29"/>
  <c r="K1183" i="29" s="1"/>
  <c r="R1183" i="29"/>
  <c r="N1183" i="29"/>
  <c r="O1183" i="29" s="1"/>
  <c r="L1183" i="29"/>
  <c r="M1183" i="29" s="1"/>
  <c r="B1199" i="29"/>
  <c r="H1199" i="29" s="1"/>
  <c r="I1199" i="29" s="1"/>
  <c r="E1199" i="29"/>
  <c r="B1186" i="29"/>
  <c r="H1186" i="29" s="1"/>
  <c r="I1186" i="29" s="1"/>
  <c r="E1186" i="29"/>
  <c r="L1188" i="29"/>
  <c r="M1188" i="29" s="1"/>
  <c r="N1188" i="29"/>
  <c r="O1188" i="29" s="1"/>
  <c r="P1188" i="29"/>
  <c r="Q1188" i="29" s="1"/>
  <c r="R1188" i="29"/>
  <c r="J1188" i="29"/>
  <c r="K1188" i="29" s="1"/>
  <c r="B1177" i="29"/>
  <c r="H1177" i="29" s="1"/>
  <c r="I1177" i="29" s="1"/>
  <c r="E1177" i="29"/>
  <c r="B1184" i="29"/>
  <c r="H1184" i="29" s="1"/>
  <c r="I1184" i="29" s="1"/>
  <c r="E1184" i="29"/>
  <c r="P1167" i="29"/>
  <c r="Q1167" i="29" s="1"/>
  <c r="J1167" i="29"/>
  <c r="K1167" i="29" s="1"/>
  <c r="R1167" i="29"/>
  <c r="N1167" i="29"/>
  <c r="O1167" i="29" s="1"/>
  <c r="L1167" i="29"/>
  <c r="M1167" i="29" s="1"/>
  <c r="N1174" i="29"/>
  <c r="O1174" i="29" s="1"/>
  <c r="P1174" i="29"/>
  <c r="Q1174" i="29" s="1"/>
  <c r="R1174" i="29"/>
  <c r="J1174" i="29"/>
  <c r="K1174" i="29" s="1"/>
  <c r="L1174" i="29"/>
  <c r="M1174" i="29" s="1"/>
  <c r="B1180" i="29"/>
  <c r="H1180" i="29" s="1"/>
  <c r="I1180" i="29" s="1"/>
  <c r="E1180" i="29"/>
  <c r="B1192" i="29"/>
  <c r="H1192" i="29" s="1"/>
  <c r="I1192" i="29" s="1"/>
  <c r="E1192" i="29"/>
  <c r="B1193" i="29"/>
  <c r="H1193" i="29" s="1"/>
  <c r="I1193" i="29" s="1"/>
  <c r="E1193" i="29"/>
  <c r="R1949" i="30"/>
  <c r="N1949" i="30"/>
  <c r="R1950" i="30"/>
  <c r="N1950" i="30"/>
  <c r="N1946" i="30"/>
  <c r="R1946" i="30"/>
  <c r="R1942" i="30"/>
  <c r="N1942" i="30"/>
  <c r="R1947" i="30"/>
  <c r="N1947" i="30"/>
  <c r="R1941" i="30"/>
  <c r="N1941" i="30"/>
  <c r="R1938" i="30"/>
  <c r="N1938" i="30"/>
  <c r="R1953" i="30"/>
  <c r="N1953" i="30"/>
  <c r="R1945" i="30"/>
  <c r="N1945" i="30"/>
  <c r="R1954" i="30"/>
  <c r="N1954" i="30"/>
  <c r="F1953" i="30"/>
  <c r="C1953" i="30"/>
  <c r="F1946" i="30"/>
  <c r="C1946" i="30"/>
  <c r="F1950" i="30"/>
  <c r="C1950" i="30"/>
  <c r="B1952" i="30"/>
  <c r="B1963" i="30"/>
  <c r="B1959" i="30"/>
  <c r="B1956" i="30"/>
  <c r="B1960" i="30"/>
  <c r="F1942" i="30"/>
  <c r="C1942" i="30"/>
  <c r="C1949" i="30"/>
  <c r="F1949" i="30"/>
  <c r="F1945" i="30"/>
  <c r="C1945" i="30"/>
  <c r="C1941" i="30"/>
  <c r="F1941" i="30"/>
  <c r="C1938" i="30"/>
  <c r="F1938" i="30"/>
  <c r="F1947" i="30"/>
  <c r="C1947" i="30"/>
  <c r="C1954" i="30"/>
  <c r="F1954" i="30"/>
  <c r="B1957" i="30"/>
  <c r="B1955" i="30"/>
  <c r="B1951" i="30"/>
  <c r="B1964" i="30"/>
  <c r="B1948" i="30"/>
  <c r="V1964" i="30" l="1"/>
  <c r="O1964" i="30"/>
  <c r="G1964" i="30"/>
  <c r="H1964" i="30"/>
  <c r="V1959" i="30"/>
  <c r="O1959" i="30"/>
  <c r="H1959" i="30"/>
  <c r="G1959" i="30"/>
  <c r="V1957" i="30"/>
  <c r="O1957" i="30"/>
  <c r="H1957" i="30"/>
  <c r="G1957" i="30"/>
  <c r="V1948" i="30"/>
  <c r="O1948" i="30"/>
  <c r="G1948" i="30"/>
  <c r="H1948" i="30"/>
  <c r="V1956" i="30"/>
  <c r="O1956" i="30"/>
  <c r="G1956" i="30"/>
  <c r="H1956" i="30"/>
  <c r="V1951" i="30"/>
  <c r="O1951" i="30"/>
  <c r="H1951" i="30"/>
  <c r="G1951" i="30"/>
  <c r="V1963" i="30"/>
  <c r="O1963" i="30"/>
  <c r="G1963" i="30"/>
  <c r="H1963" i="30"/>
  <c r="V1955" i="30"/>
  <c r="O1955" i="30"/>
  <c r="H1955" i="30"/>
  <c r="G1955" i="30"/>
  <c r="V1960" i="30"/>
  <c r="O1960" i="30"/>
  <c r="G1960" i="30"/>
  <c r="H1960" i="30"/>
  <c r="V1952" i="30"/>
  <c r="O1952" i="30"/>
  <c r="G1952" i="30"/>
  <c r="H1952" i="30"/>
  <c r="J1180" i="29"/>
  <c r="K1180" i="29" s="1"/>
  <c r="R1180" i="29"/>
  <c r="L1180" i="29"/>
  <c r="M1180" i="29" s="1"/>
  <c r="P1180" i="29"/>
  <c r="Q1180" i="29" s="1"/>
  <c r="N1180" i="29"/>
  <c r="O1180" i="29" s="1"/>
  <c r="N1186" i="29"/>
  <c r="O1186" i="29" s="1"/>
  <c r="P1186" i="29"/>
  <c r="Q1186" i="29" s="1"/>
  <c r="R1186" i="29"/>
  <c r="J1186" i="29"/>
  <c r="K1186" i="29" s="1"/>
  <c r="L1186" i="29"/>
  <c r="M1186" i="29" s="1"/>
  <c r="B1209" i="29"/>
  <c r="H1209" i="29" s="1"/>
  <c r="I1209" i="29" s="1"/>
  <c r="E1209" i="29"/>
  <c r="J1192" i="29"/>
  <c r="K1192" i="29" s="1"/>
  <c r="R1192" i="29"/>
  <c r="L1192" i="29"/>
  <c r="M1192" i="29" s="1"/>
  <c r="N1192" i="29"/>
  <c r="O1192" i="29" s="1"/>
  <c r="P1192" i="29"/>
  <c r="Q1192" i="29" s="1"/>
  <c r="B1190" i="29"/>
  <c r="H1190" i="29" s="1"/>
  <c r="I1190" i="29" s="1"/>
  <c r="E1190" i="29"/>
  <c r="J1184" i="29"/>
  <c r="K1184" i="29" s="1"/>
  <c r="R1184" i="29"/>
  <c r="L1184" i="29"/>
  <c r="M1184" i="29" s="1"/>
  <c r="P1184" i="29"/>
  <c r="Q1184" i="29" s="1"/>
  <c r="N1184" i="29"/>
  <c r="O1184" i="29" s="1"/>
  <c r="B1187" i="29"/>
  <c r="H1187" i="29" s="1"/>
  <c r="I1187" i="29" s="1"/>
  <c r="E1187" i="29"/>
  <c r="B1196" i="29"/>
  <c r="H1196" i="29" s="1"/>
  <c r="I1196" i="29" s="1"/>
  <c r="E1196" i="29"/>
  <c r="L1185" i="29"/>
  <c r="M1185" i="29" s="1"/>
  <c r="N1185" i="29"/>
  <c r="O1185" i="29" s="1"/>
  <c r="R1185" i="29"/>
  <c r="J1185" i="29"/>
  <c r="K1185" i="29" s="1"/>
  <c r="P1185" i="29"/>
  <c r="Q1185" i="29" s="1"/>
  <c r="B1191" i="29"/>
  <c r="H1191" i="29" s="1"/>
  <c r="I1191" i="29" s="1"/>
  <c r="E1191" i="29"/>
  <c r="N1198" i="29"/>
  <c r="O1198" i="29" s="1"/>
  <c r="P1198" i="29"/>
  <c r="Q1198" i="29" s="1"/>
  <c r="J1198" i="29"/>
  <c r="K1198" i="29" s="1"/>
  <c r="R1198" i="29"/>
  <c r="L1198" i="29"/>
  <c r="M1198" i="29" s="1"/>
  <c r="B1195" i="29"/>
  <c r="H1195" i="29" s="1"/>
  <c r="I1195" i="29" s="1"/>
  <c r="E1195" i="29"/>
  <c r="B1208" i="29"/>
  <c r="H1208" i="29" s="1"/>
  <c r="I1208" i="29" s="1"/>
  <c r="E1208" i="29"/>
  <c r="L1193" i="29"/>
  <c r="M1193" i="29" s="1"/>
  <c r="N1193" i="29"/>
  <c r="O1193" i="29" s="1"/>
  <c r="P1193" i="29"/>
  <c r="Q1193" i="29" s="1"/>
  <c r="J1193" i="29"/>
  <c r="K1193" i="29" s="1"/>
  <c r="R1193" i="29"/>
  <c r="B1202" i="29"/>
  <c r="H1202" i="29" s="1"/>
  <c r="I1202" i="29" s="1"/>
  <c r="E1202" i="29"/>
  <c r="P1199" i="29"/>
  <c r="Q1199" i="29" s="1"/>
  <c r="J1199" i="29"/>
  <c r="K1199" i="29" s="1"/>
  <c r="R1199" i="29"/>
  <c r="L1199" i="29"/>
  <c r="M1199" i="29" s="1"/>
  <c r="N1199" i="29"/>
  <c r="O1199" i="29" s="1"/>
  <c r="B1194" i="29"/>
  <c r="H1194" i="29" s="1"/>
  <c r="I1194" i="29" s="1"/>
  <c r="E1194" i="29"/>
  <c r="B1203" i="29"/>
  <c r="H1203" i="29" s="1"/>
  <c r="I1203" i="29" s="1"/>
  <c r="E1203" i="29"/>
  <c r="L1177" i="29"/>
  <c r="M1177" i="29" s="1"/>
  <c r="N1177" i="29"/>
  <c r="O1177" i="29" s="1"/>
  <c r="R1177" i="29"/>
  <c r="J1177" i="29"/>
  <c r="K1177" i="29" s="1"/>
  <c r="P1177" i="29"/>
  <c r="Q1177" i="29" s="1"/>
  <c r="L1181" i="29"/>
  <c r="M1181" i="29" s="1"/>
  <c r="N1181" i="29"/>
  <c r="O1181" i="29" s="1"/>
  <c r="R1181" i="29"/>
  <c r="J1181" i="29"/>
  <c r="K1181" i="29" s="1"/>
  <c r="P1181" i="29"/>
  <c r="Q1181" i="29" s="1"/>
  <c r="R1948" i="30"/>
  <c r="N1948" i="30"/>
  <c r="R1960" i="30"/>
  <c r="N1960" i="30"/>
  <c r="N1952" i="30"/>
  <c r="R1952" i="30"/>
  <c r="R1957" i="30"/>
  <c r="N1957" i="30"/>
  <c r="R1959" i="30"/>
  <c r="N1959" i="30"/>
  <c r="R1951" i="30"/>
  <c r="N1951" i="30"/>
  <c r="R1955" i="30"/>
  <c r="N1955" i="30"/>
  <c r="R1963" i="30"/>
  <c r="N1963" i="30"/>
  <c r="R1964" i="30"/>
  <c r="N1964" i="30"/>
  <c r="R1956" i="30"/>
  <c r="N1956" i="30"/>
  <c r="F1951" i="30"/>
  <c r="C1951" i="30"/>
  <c r="F1960" i="30"/>
  <c r="C1960" i="30"/>
  <c r="B1970" i="30"/>
  <c r="B1969" i="30"/>
  <c r="B1962" i="30"/>
  <c r="C1957" i="30"/>
  <c r="F1957" i="30"/>
  <c r="F1959" i="30"/>
  <c r="C1959" i="30"/>
  <c r="B1961" i="30"/>
  <c r="F1955" i="30"/>
  <c r="C1955" i="30"/>
  <c r="F1956" i="30"/>
  <c r="C1956" i="30"/>
  <c r="F1963" i="30"/>
  <c r="C1963" i="30"/>
  <c r="F1948" i="30"/>
  <c r="C1948" i="30"/>
  <c r="F1952" i="30"/>
  <c r="C1952" i="30"/>
  <c r="B1958" i="30"/>
  <c r="B1967" i="30"/>
  <c r="F1964" i="30"/>
  <c r="C1964" i="30"/>
  <c r="B1974" i="30"/>
  <c r="B1965" i="30"/>
  <c r="B1966" i="30"/>
  <c r="B1973" i="30"/>
  <c r="V1958" i="30" l="1"/>
  <c r="O1958" i="30"/>
  <c r="H1958" i="30"/>
  <c r="G1958" i="30"/>
  <c r="V1962" i="30"/>
  <c r="O1962" i="30"/>
  <c r="H1962" i="30"/>
  <c r="G1962" i="30"/>
  <c r="V1973" i="30"/>
  <c r="O1973" i="30"/>
  <c r="H1973" i="30"/>
  <c r="G1973" i="30"/>
  <c r="V1969" i="30"/>
  <c r="O1969" i="30"/>
  <c r="H1969" i="30"/>
  <c r="G1969" i="30"/>
  <c r="V1966" i="30"/>
  <c r="H1966" i="30"/>
  <c r="O1966" i="30"/>
  <c r="G1966" i="30"/>
  <c r="V1970" i="30"/>
  <c r="O1970" i="30"/>
  <c r="H1970" i="30"/>
  <c r="G1970" i="30"/>
  <c r="V1974" i="30"/>
  <c r="O1974" i="30"/>
  <c r="H1974" i="30"/>
  <c r="G1974" i="30"/>
  <c r="V1965" i="30"/>
  <c r="H1965" i="30"/>
  <c r="O1965" i="30"/>
  <c r="G1965" i="30"/>
  <c r="V1967" i="30"/>
  <c r="O1967" i="30"/>
  <c r="H1967" i="30"/>
  <c r="G1967" i="30"/>
  <c r="V1961" i="30"/>
  <c r="O1961" i="30"/>
  <c r="H1961" i="30"/>
  <c r="G1961" i="30"/>
  <c r="P1203" i="29"/>
  <c r="Q1203" i="29" s="1"/>
  <c r="J1203" i="29"/>
  <c r="K1203" i="29" s="1"/>
  <c r="R1203" i="29"/>
  <c r="L1203" i="29"/>
  <c r="M1203" i="29" s="1"/>
  <c r="N1203" i="29"/>
  <c r="O1203" i="29" s="1"/>
  <c r="B1204" i="29"/>
  <c r="H1204" i="29" s="1"/>
  <c r="I1204" i="29" s="1"/>
  <c r="E1204" i="29"/>
  <c r="B1213" i="29"/>
  <c r="H1213" i="29" s="1"/>
  <c r="I1213" i="29" s="1"/>
  <c r="E1213" i="29"/>
  <c r="P1187" i="29"/>
  <c r="Q1187" i="29" s="1"/>
  <c r="J1187" i="29"/>
  <c r="K1187" i="29" s="1"/>
  <c r="R1187" i="29"/>
  <c r="N1187" i="29"/>
  <c r="O1187" i="29" s="1"/>
  <c r="L1187" i="29"/>
  <c r="M1187" i="29" s="1"/>
  <c r="N1190" i="29"/>
  <c r="O1190" i="29" s="1"/>
  <c r="P1190" i="29"/>
  <c r="Q1190" i="29" s="1"/>
  <c r="J1190" i="29"/>
  <c r="K1190" i="29" s="1"/>
  <c r="R1190" i="29"/>
  <c r="L1190" i="29"/>
  <c r="M1190" i="29" s="1"/>
  <c r="L1209" i="29"/>
  <c r="M1209" i="29" s="1"/>
  <c r="N1209" i="29"/>
  <c r="O1209" i="29" s="1"/>
  <c r="P1209" i="29"/>
  <c r="Q1209" i="29" s="1"/>
  <c r="J1209" i="29"/>
  <c r="K1209" i="29" s="1"/>
  <c r="R1209" i="29"/>
  <c r="P1195" i="29"/>
  <c r="Q1195" i="29" s="1"/>
  <c r="J1195" i="29"/>
  <c r="K1195" i="29" s="1"/>
  <c r="R1195" i="29"/>
  <c r="L1195" i="29"/>
  <c r="M1195" i="29" s="1"/>
  <c r="N1195" i="29"/>
  <c r="O1195" i="29" s="1"/>
  <c r="P1191" i="29"/>
  <c r="Q1191" i="29" s="1"/>
  <c r="J1191" i="29"/>
  <c r="K1191" i="29" s="1"/>
  <c r="R1191" i="29"/>
  <c r="L1191" i="29"/>
  <c r="M1191" i="29" s="1"/>
  <c r="N1191" i="29"/>
  <c r="O1191" i="29" s="1"/>
  <c r="J1196" i="29"/>
  <c r="K1196" i="29" s="1"/>
  <c r="R1196" i="29"/>
  <c r="L1196" i="29"/>
  <c r="M1196" i="29" s="1"/>
  <c r="N1196" i="29"/>
  <c r="O1196" i="29" s="1"/>
  <c r="P1196" i="29"/>
  <c r="Q1196" i="29" s="1"/>
  <c r="B1197" i="29"/>
  <c r="H1197" i="29" s="1"/>
  <c r="I1197" i="29" s="1"/>
  <c r="E1197" i="29"/>
  <c r="B1200" i="29"/>
  <c r="H1200" i="29" s="1"/>
  <c r="I1200" i="29" s="1"/>
  <c r="E1200" i="29"/>
  <c r="B1219" i="29"/>
  <c r="H1219" i="29" s="1"/>
  <c r="I1219" i="29" s="1"/>
  <c r="E1219" i="29"/>
  <c r="B1212" i="29"/>
  <c r="H1212" i="29" s="1"/>
  <c r="I1212" i="29" s="1"/>
  <c r="E1212" i="29"/>
  <c r="N1194" i="29"/>
  <c r="O1194" i="29" s="1"/>
  <c r="P1194" i="29"/>
  <c r="Q1194" i="29" s="1"/>
  <c r="J1194" i="29"/>
  <c r="K1194" i="29" s="1"/>
  <c r="R1194" i="29"/>
  <c r="L1194" i="29"/>
  <c r="M1194" i="29" s="1"/>
  <c r="N1202" i="29"/>
  <c r="O1202" i="29" s="1"/>
  <c r="P1202" i="29"/>
  <c r="Q1202" i="29" s="1"/>
  <c r="J1202" i="29"/>
  <c r="K1202" i="29" s="1"/>
  <c r="R1202" i="29"/>
  <c r="L1202" i="29"/>
  <c r="M1202" i="29" s="1"/>
  <c r="J1208" i="29"/>
  <c r="K1208" i="29" s="1"/>
  <c r="R1208" i="29"/>
  <c r="L1208" i="29"/>
  <c r="M1208" i="29" s="1"/>
  <c r="N1208" i="29"/>
  <c r="O1208" i="29" s="1"/>
  <c r="P1208" i="29"/>
  <c r="Q1208" i="29" s="1"/>
  <c r="B1205" i="29"/>
  <c r="H1205" i="29" s="1"/>
  <c r="I1205" i="29" s="1"/>
  <c r="E1205" i="29"/>
  <c r="B1201" i="29"/>
  <c r="H1201" i="29" s="1"/>
  <c r="I1201" i="29" s="1"/>
  <c r="E1201" i="29"/>
  <c r="B1206" i="29"/>
  <c r="H1206" i="29" s="1"/>
  <c r="I1206" i="29" s="1"/>
  <c r="E1206" i="29"/>
  <c r="B1218" i="29"/>
  <c r="H1218" i="29" s="1"/>
  <c r="I1218" i="29" s="1"/>
  <c r="E1218" i="29"/>
  <c r="R1973" i="30"/>
  <c r="N1973" i="30"/>
  <c r="R1958" i="30"/>
  <c r="N1958" i="30"/>
  <c r="R1969" i="30"/>
  <c r="N1969" i="30"/>
  <c r="R1965" i="30"/>
  <c r="N1965" i="30"/>
  <c r="R1961" i="30"/>
  <c r="N1961" i="30"/>
  <c r="R1974" i="30"/>
  <c r="N1974" i="30"/>
  <c r="N1962" i="30"/>
  <c r="R1962" i="30"/>
  <c r="N1966" i="30"/>
  <c r="R1966" i="30"/>
  <c r="R1967" i="30"/>
  <c r="N1967" i="30"/>
  <c r="N1970" i="30"/>
  <c r="R1970" i="30"/>
  <c r="B1968" i="30"/>
  <c r="B1971" i="30"/>
  <c r="B1979" i="30"/>
  <c r="C1973" i="30"/>
  <c r="F1973" i="30"/>
  <c r="F1958" i="30"/>
  <c r="C1958" i="30"/>
  <c r="F1961" i="30"/>
  <c r="C1961" i="30"/>
  <c r="F1969" i="30"/>
  <c r="C1969" i="30"/>
  <c r="B1983" i="30"/>
  <c r="B1975" i="30"/>
  <c r="F1974" i="30"/>
  <c r="C1974" i="30"/>
  <c r="F1962" i="30"/>
  <c r="C1962" i="30"/>
  <c r="C1970" i="30"/>
  <c r="F1970" i="30"/>
  <c r="C1965" i="30"/>
  <c r="F1965" i="30"/>
  <c r="F1966" i="30"/>
  <c r="C1966" i="30"/>
  <c r="F1967" i="30"/>
  <c r="C1967" i="30"/>
  <c r="B1976" i="30"/>
  <c r="B1984" i="30"/>
  <c r="B1977" i="30"/>
  <c r="B1972" i="30"/>
  <c r="B1980" i="30"/>
  <c r="V1980" i="30" l="1"/>
  <c r="O1980" i="30"/>
  <c r="G1980" i="30"/>
  <c r="H1980" i="30"/>
  <c r="V1976" i="30"/>
  <c r="O1976" i="30"/>
  <c r="G1976" i="30"/>
  <c r="H1976" i="30"/>
  <c r="V1971" i="30"/>
  <c r="O1971" i="30"/>
  <c r="H1971" i="30"/>
  <c r="G1971" i="30"/>
  <c r="V1972" i="30"/>
  <c r="O1972" i="30"/>
  <c r="G1972" i="30"/>
  <c r="H1972" i="30"/>
  <c r="V1975" i="30"/>
  <c r="O1975" i="30"/>
  <c r="H1975" i="30"/>
  <c r="G1975" i="30"/>
  <c r="V1968" i="30"/>
  <c r="O1968" i="30"/>
  <c r="G1968" i="30"/>
  <c r="H1968" i="30"/>
  <c r="V1977" i="30"/>
  <c r="O1977" i="30"/>
  <c r="H1977" i="30"/>
  <c r="G1977" i="30"/>
  <c r="V1983" i="30"/>
  <c r="O1983" i="30"/>
  <c r="H1983" i="30"/>
  <c r="G1983" i="30"/>
  <c r="V1984" i="30"/>
  <c r="O1984" i="30"/>
  <c r="G1984" i="30"/>
  <c r="H1984" i="30"/>
  <c r="V1979" i="30"/>
  <c r="O1979" i="30"/>
  <c r="G1979" i="30"/>
  <c r="H1979" i="30"/>
  <c r="B1228" i="29"/>
  <c r="H1228" i="29" s="1"/>
  <c r="I1228" i="29" s="1"/>
  <c r="E1228" i="29"/>
  <c r="L1205" i="29"/>
  <c r="M1205" i="29" s="1"/>
  <c r="N1205" i="29"/>
  <c r="O1205" i="29" s="1"/>
  <c r="P1205" i="29"/>
  <c r="Q1205" i="29" s="1"/>
  <c r="R1205" i="29"/>
  <c r="J1205" i="29"/>
  <c r="K1205" i="29" s="1"/>
  <c r="N1206" i="29"/>
  <c r="O1206" i="29" s="1"/>
  <c r="P1206" i="29"/>
  <c r="Q1206" i="29" s="1"/>
  <c r="J1206" i="29"/>
  <c r="K1206" i="29" s="1"/>
  <c r="R1206" i="29"/>
  <c r="L1206" i="29"/>
  <c r="M1206" i="29" s="1"/>
  <c r="B1211" i="29"/>
  <c r="H1211" i="29" s="1"/>
  <c r="I1211" i="29" s="1"/>
  <c r="E1211" i="29"/>
  <c r="J1212" i="29"/>
  <c r="K1212" i="29" s="1"/>
  <c r="R1212" i="29"/>
  <c r="L1212" i="29"/>
  <c r="M1212" i="29" s="1"/>
  <c r="N1212" i="29"/>
  <c r="O1212" i="29" s="1"/>
  <c r="P1212" i="29"/>
  <c r="Q1212" i="29" s="1"/>
  <c r="B1229" i="29"/>
  <c r="H1229" i="29" s="1"/>
  <c r="I1229" i="29" s="1"/>
  <c r="E1229" i="29"/>
  <c r="N1218" i="29"/>
  <c r="O1218" i="29" s="1"/>
  <c r="P1218" i="29"/>
  <c r="Q1218" i="29" s="1"/>
  <c r="J1218" i="29"/>
  <c r="K1218" i="29" s="1"/>
  <c r="R1218" i="29"/>
  <c r="L1218" i="29"/>
  <c r="M1218" i="29" s="1"/>
  <c r="B1216" i="29"/>
  <c r="H1216" i="29" s="1"/>
  <c r="I1216" i="29" s="1"/>
  <c r="E1216" i="29"/>
  <c r="B1222" i="29"/>
  <c r="H1222" i="29" s="1"/>
  <c r="I1222" i="29" s="1"/>
  <c r="E1222" i="29"/>
  <c r="L1197" i="29"/>
  <c r="M1197" i="29" s="1"/>
  <c r="N1197" i="29"/>
  <c r="O1197" i="29" s="1"/>
  <c r="P1197" i="29"/>
  <c r="Q1197" i="29" s="1"/>
  <c r="R1197" i="29"/>
  <c r="J1197" i="29"/>
  <c r="K1197" i="29" s="1"/>
  <c r="J1204" i="29"/>
  <c r="K1204" i="29" s="1"/>
  <c r="R1204" i="29"/>
  <c r="L1204" i="29"/>
  <c r="M1204" i="29" s="1"/>
  <c r="N1204" i="29"/>
  <c r="O1204" i="29" s="1"/>
  <c r="P1204" i="29"/>
  <c r="Q1204" i="29" s="1"/>
  <c r="L1213" i="29"/>
  <c r="M1213" i="29" s="1"/>
  <c r="N1213" i="29"/>
  <c r="O1213" i="29" s="1"/>
  <c r="P1213" i="29"/>
  <c r="Q1213" i="29" s="1"/>
  <c r="R1213" i="29"/>
  <c r="J1213" i="29"/>
  <c r="K1213" i="29" s="1"/>
  <c r="B1214" i="29"/>
  <c r="H1214" i="29" s="1"/>
  <c r="I1214" i="29" s="1"/>
  <c r="E1214" i="29"/>
  <c r="J1200" i="29"/>
  <c r="K1200" i="29" s="1"/>
  <c r="R1200" i="29"/>
  <c r="L1200" i="29"/>
  <c r="M1200" i="29" s="1"/>
  <c r="N1200" i="29"/>
  <c r="O1200" i="29" s="1"/>
  <c r="P1200" i="29"/>
  <c r="Q1200" i="29" s="1"/>
  <c r="B1207" i="29"/>
  <c r="H1207" i="29" s="1"/>
  <c r="I1207" i="29" s="1"/>
  <c r="E1207" i="29"/>
  <c r="L1201" i="29"/>
  <c r="M1201" i="29" s="1"/>
  <c r="N1201" i="29"/>
  <c r="O1201" i="29" s="1"/>
  <c r="P1201" i="29"/>
  <c r="Q1201" i="29" s="1"/>
  <c r="J1201" i="29"/>
  <c r="K1201" i="29" s="1"/>
  <c r="R1201" i="29"/>
  <c r="B1215" i="29"/>
  <c r="H1215" i="29" s="1"/>
  <c r="I1215" i="29" s="1"/>
  <c r="E1215" i="29"/>
  <c r="P1219" i="29"/>
  <c r="Q1219" i="29" s="1"/>
  <c r="J1219" i="29"/>
  <c r="K1219" i="29" s="1"/>
  <c r="R1219" i="29"/>
  <c r="L1219" i="29"/>
  <c r="M1219" i="29" s="1"/>
  <c r="N1219" i="29"/>
  <c r="O1219" i="29" s="1"/>
  <c r="B1210" i="29"/>
  <c r="H1210" i="29" s="1"/>
  <c r="I1210" i="29" s="1"/>
  <c r="E1210" i="29"/>
  <c r="B1223" i="29"/>
  <c r="H1223" i="29" s="1"/>
  <c r="I1223" i="29" s="1"/>
  <c r="E1223" i="29"/>
  <c r="R1983" i="30"/>
  <c r="N1983" i="30"/>
  <c r="R1971" i="30"/>
  <c r="N1971" i="30"/>
  <c r="R1976" i="30"/>
  <c r="N1976" i="30"/>
  <c r="R1977" i="30"/>
  <c r="N1977" i="30"/>
  <c r="R1984" i="30"/>
  <c r="N1984" i="30"/>
  <c r="R1975" i="30"/>
  <c r="N1975" i="30"/>
  <c r="R1968" i="30"/>
  <c r="N1968" i="30"/>
  <c r="R1980" i="30"/>
  <c r="N1980" i="30"/>
  <c r="R1972" i="30"/>
  <c r="N1972" i="30"/>
  <c r="R1979" i="30"/>
  <c r="N1979" i="30"/>
  <c r="F1977" i="30"/>
  <c r="C1977" i="30"/>
  <c r="F1971" i="30"/>
  <c r="C1971" i="30"/>
  <c r="B1990" i="30"/>
  <c r="B1987" i="30"/>
  <c r="B1986" i="30"/>
  <c r="B1993" i="30"/>
  <c r="B1981" i="30"/>
  <c r="F1976" i="30"/>
  <c r="C1976" i="30"/>
  <c r="F1984" i="30"/>
  <c r="C1984" i="30"/>
  <c r="F1975" i="30"/>
  <c r="C1975" i="30"/>
  <c r="F1979" i="30"/>
  <c r="C1979" i="30"/>
  <c r="C1968" i="30"/>
  <c r="F1968" i="30"/>
  <c r="C1980" i="30"/>
  <c r="F1980" i="30"/>
  <c r="F1983" i="30"/>
  <c r="C1983" i="30"/>
  <c r="F1972" i="30"/>
  <c r="C1972" i="30"/>
  <c r="B1982" i="30"/>
  <c r="B1994" i="30"/>
  <c r="B1985" i="30"/>
  <c r="B1989" i="30"/>
  <c r="B1978" i="30"/>
  <c r="V1978" i="30" l="1"/>
  <c r="O1978" i="30"/>
  <c r="H1978" i="30"/>
  <c r="G1978" i="30"/>
  <c r="V1989" i="30"/>
  <c r="O1989" i="30"/>
  <c r="H1989" i="30"/>
  <c r="G1989" i="30"/>
  <c r="V1990" i="30"/>
  <c r="O1990" i="30"/>
  <c r="H1990" i="30"/>
  <c r="G1990" i="30"/>
  <c r="V1981" i="30"/>
  <c r="H1981" i="30"/>
  <c r="G1981" i="30"/>
  <c r="O1981" i="30"/>
  <c r="V1985" i="30"/>
  <c r="O1985" i="30"/>
  <c r="H1985" i="30"/>
  <c r="G1985" i="30"/>
  <c r="V1993" i="30"/>
  <c r="O1993" i="30"/>
  <c r="H1993" i="30"/>
  <c r="G1993" i="30"/>
  <c r="V1982" i="30"/>
  <c r="H1982" i="30"/>
  <c r="G1982" i="30"/>
  <c r="O1982" i="30"/>
  <c r="V1987" i="30"/>
  <c r="O1987" i="30"/>
  <c r="G1987" i="30"/>
  <c r="H1987" i="30"/>
  <c r="V1994" i="30"/>
  <c r="O1994" i="30"/>
  <c r="H1994" i="30"/>
  <c r="G1994" i="30"/>
  <c r="V1986" i="30"/>
  <c r="O1986" i="30"/>
  <c r="H1986" i="30"/>
  <c r="G1986" i="30"/>
  <c r="P1207" i="29"/>
  <c r="Q1207" i="29" s="1"/>
  <c r="J1207" i="29"/>
  <c r="K1207" i="29" s="1"/>
  <c r="R1207" i="29"/>
  <c r="L1207" i="29"/>
  <c r="M1207" i="29" s="1"/>
  <c r="N1207" i="29"/>
  <c r="O1207" i="29" s="1"/>
  <c r="N1210" i="29"/>
  <c r="O1210" i="29" s="1"/>
  <c r="P1210" i="29"/>
  <c r="Q1210" i="29" s="1"/>
  <c r="J1210" i="29"/>
  <c r="K1210" i="29" s="1"/>
  <c r="R1210" i="29"/>
  <c r="L1210" i="29"/>
  <c r="M1210" i="29" s="1"/>
  <c r="P1215" i="29"/>
  <c r="Q1215" i="29" s="1"/>
  <c r="J1215" i="29"/>
  <c r="K1215" i="29" s="1"/>
  <c r="R1215" i="29"/>
  <c r="L1215" i="29"/>
  <c r="M1215" i="29" s="1"/>
  <c r="N1215" i="29"/>
  <c r="O1215" i="29" s="1"/>
  <c r="N1214" i="29"/>
  <c r="O1214" i="29" s="1"/>
  <c r="P1214" i="29"/>
  <c r="Q1214" i="29" s="1"/>
  <c r="J1214" i="29"/>
  <c r="K1214" i="29" s="1"/>
  <c r="R1214" i="29"/>
  <c r="L1214" i="29"/>
  <c r="M1214" i="29" s="1"/>
  <c r="P1223" i="29"/>
  <c r="Q1223" i="29" s="1"/>
  <c r="J1223" i="29"/>
  <c r="K1223" i="29" s="1"/>
  <c r="R1223" i="29"/>
  <c r="L1223" i="29"/>
  <c r="M1223" i="29" s="1"/>
  <c r="N1223" i="29"/>
  <c r="O1223" i="29" s="1"/>
  <c r="B1220" i="29"/>
  <c r="H1220" i="29" s="1"/>
  <c r="I1220" i="29" s="1"/>
  <c r="E1220" i="29"/>
  <c r="B1225" i="29"/>
  <c r="H1225" i="29" s="1"/>
  <c r="I1225" i="29" s="1"/>
  <c r="E1225" i="29"/>
  <c r="B1217" i="29"/>
  <c r="H1217" i="29" s="1"/>
  <c r="I1217" i="29" s="1"/>
  <c r="E1217" i="29"/>
  <c r="B1224" i="29"/>
  <c r="H1224" i="29" s="1"/>
  <c r="I1224" i="29" s="1"/>
  <c r="E1224" i="29"/>
  <c r="J1216" i="29"/>
  <c r="K1216" i="29" s="1"/>
  <c r="R1216" i="29"/>
  <c r="L1216" i="29"/>
  <c r="M1216" i="29" s="1"/>
  <c r="N1216" i="29"/>
  <c r="O1216" i="29" s="1"/>
  <c r="P1216" i="29"/>
  <c r="Q1216" i="29" s="1"/>
  <c r="L1229" i="29"/>
  <c r="M1229" i="29" s="1"/>
  <c r="N1229" i="29"/>
  <c r="O1229" i="29" s="1"/>
  <c r="P1229" i="29"/>
  <c r="Q1229" i="29" s="1"/>
  <c r="R1229" i="29"/>
  <c r="J1229" i="29"/>
  <c r="K1229" i="29" s="1"/>
  <c r="P1211" i="29"/>
  <c r="Q1211" i="29" s="1"/>
  <c r="J1211" i="29"/>
  <c r="K1211" i="29" s="1"/>
  <c r="R1211" i="29"/>
  <c r="L1211" i="29"/>
  <c r="M1211" i="29" s="1"/>
  <c r="N1211" i="29"/>
  <c r="O1211" i="29" s="1"/>
  <c r="B1233" i="29"/>
  <c r="H1233" i="29" s="1"/>
  <c r="I1233" i="29" s="1"/>
  <c r="E1233" i="29"/>
  <c r="N1222" i="29"/>
  <c r="O1222" i="29" s="1"/>
  <c r="P1222" i="29"/>
  <c r="Q1222" i="29" s="1"/>
  <c r="J1222" i="29"/>
  <c r="K1222" i="29" s="1"/>
  <c r="R1222" i="29"/>
  <c r="L1222" i="29"/>
  <c r="M1222" i="29" s="1"/>
  <c r="B1226" i="29"/>
  <c r="H1226" i="29" s="1"/>
  <c r="I1226" i="29" s="1"/>
  <c r="E1226" i="29"/>
  <c r="B1239" i="29"/>
  <c r="H1239" i="29" s="1"/>
  <c r="I1239" i="29" s="1"/>
  <c r="E1239" i="29"/>
  <c r="B1221" i="29"/>
  <c r="H1221" i="29" s="1"/>
  <c r="I1221" i="29" s="1"/>
  <c r="E1221" i="29"/>
  <c r="J1228" i="29"/>
  <c r="K1228" i="29" s="1"/>
  <c r="R1228" i="29"/>
  <c r="L1228" i="29"/>
  <c r="M1228" i="29" s="1"/>
  <c r="N1228" i="29"/>
  <c r="O1228" i="29" s="1"/>
  <c r="P1228" i="29"/>
  <c r="Q1228" i="29" s="1"/>
  <c r="B1232" i="29"/>
  <c r="H1232" i="29" s="1"/>
  <c r="I1232" i="29" s="1"/>
  <c r="E1232" i="29"/>
  <c r="B1238" i="29"/>
  <c r="H1238" i="29" s="1"/>
  <c r="I1238" i="29" s="1"/>
  <c r="E1238" i="29"/>
  <c r="R1987" i="30"/>
  <c r="N1987" i="30"/>
  <c r="N1982" i="30"/>
  <c r="R1982" i="30"/>
  <c r="R1993" i="30"/>
  <c r="N1993" i="30"/>
  <c r="R1985" i="30"/>
  <c r="N1985" i="30"/>
  <c r="R1989" i="30"/>
  <c r="N1989" i="30"/>
  <c r="R1981" i="30"/>
  <c r="N1981" i="30"/>
  <c r="R1990" i="30"/>
  <c r="N1990" i="30"/>
  <c r="N1978" i="30"/>
  <c r="R1978" i="30"/>
  <c r="N1994" i="30"/>
  <c r="R1994" i="30"/>
  <c r="N1986" i="30"/>
  <c r="R1986" i="30"/>
  <c r="F1982" i="30"/>
  <c r="C1982" i="30"/>
  <c r="F1993" i="30"/>
  <c r="C1993" i="30"/>
  <c r="F1987" i="30"/>
  <c r="C1987" i="30"/>
  <c r="B2003" i="30"/>
  <c r="B1997" i="30"/>
  <c r="F1985" i="30"/>
  <c r="C1985" i="30"/>
  <c r="B1988" i="30"/>
  <c r="B1995" i="30"/>
  <c r="B1992" i="30"/>
  <c r="C1989" i="30"/>
  <c r="F1989" i="30"/>
  <c r="C1981" i="30"/>
  <c r="F1981" i="30"/>
  <c r="C1986" i="30"/>
  <c r="F1986" i="30"/>
  <c r="F1990" i="30"/>
  <c r="C1990" i="30"/>
  <c r="F1978" i="30"/>
  <c r="C1978" i="30"/>
  <c r="F1994" i="30"/>
  <c r="C1994" i="30"/>
  <c r="B1999" i="30"/>
  <c r="B2004" i="30"/>
  <c r="B1991" i="30"/>
  <c r="B1996" i="30"/>
  <c r="B2000" i="30"/>
  <c r="V1999" i="30" l="1"/>
  <c r="O1999" i="30"/>
  <c r="H1999" i="30"/>
  <c r="G1999" i="30"/>
  <c r="V1996" i="30"/>
  <c r="O1996" i="30"/>
  <c r="G1996" i="30"/>
  <c r="H1996" i="30"/>
  <c r="V1992" i="30"/>
  <c r="O1992" i="30"/>
  <c r="G1992" i="30"/>
  <c r="H1992" i="30"/>
  <c r="V2000" i="30"/>
  <c r="O2000" i="30"/>
  <c r="G2000" i="30"/>
  <c r="H2000" i="30"/>
  <c r="V1991" i="30"/>
  <c r="O1991" i="30"/>
  <c r="H1991" i="30"/>
  <c r="G1991" i="30"/>
  <c r="V1995" i="30"/>
  <c r="O1995" i="30"/>
  <c r="G1995" i="30"/>
  <c r="H1995" i="30"/>
  <c r="V1997" i="30"/>
  <c r="H1997" i="30"/>
  <c r="O1997" i="30"/>
  <c r="G1997" i="30"/>
  <c r="V2004" i="30"/>
  <c r="O2004" i="30"/>
  <c r="G2004" i="30"/>
  <c r="H2004" i="30"/>
  <c r="V1988" i="30"/>
  <c r="O1988" i="30"/>
  <c r="G1988" i="30"/>
  <c r="H1988" i="30"/>
  <c r="V2003" i="30"/>
  <c r="O2003" i="30"/>
  <c r="G2003" i="30"/>
  <c r="H2003" i="30"/>
  <c r="J1224" i="29"/>
  <c r="K1224" i="29" s="1"/>
  <c r="R1224" i="29"/>
  <c r="L1224" i="29"/>
  <c r="M1224" i="29" s="1"/>
  <c r="N1224" i="29"/>
  <c r="O1224" i="29" s="1"/>
  <c r="P1224" i="29"/>
  <c r="Q1224" i="29" s="1"/>
  <c r="B1227" i="29"/>
  <c r="H1227" i="29" s="1"/>
  <c r="I1227" i="29" s="1"/>
  <c r="E1227" i="29"/>
  <c r="L1232" i="29"/>
  <c r="M1232" i="29" s="1"/>
  <c r="N1232" i="29"/>
  <c r="O1232" i="29" s="1"/>
  <c r="R1232" i="29"/>
  <c r="P1232" i="29"/>
  <c r="Q1232" i="29" s="1"/>
  <c r="J1232" i="29"/>
  <c r="K1232" i="29" s="1"/>
  <c r="P1238" i="29"/>
  <c r="Q1238" i="29" s="1"/>
  <c r="J1238" i="29"/>
  <c r="K1238" i="29" s="1"/>
  <c r="R1238" i="29"/>
  <c r="N1238" i="29"/>
  <c r="O1238" i="29" s="1"/>
  <c r="L1238" i="29"/>
  <c r="M1238" i="29" s="1"/>
  <c r="B1242" i="29"/>
  <c r="H1242" i="29" s="1"/>
  <c r="I1242" i="29" s="1"/>
  <c r="E1242" i="29"/>
  <c r="B1231" i="29"/>
  <c r="H1231" i="29" s="1"/>
  <c r="I1231" i="29" s="1"/>
  <c r="E1231" i="29"/>
  <c r="B1234" i="29"/>
  <c r="H1234" i="29" s="1"/>
  <c r="I1234" i="29" s="1"/>
  <c r="E1234" i="29"/>
  <c r="J1220" i="29"/>
  <c r="K1220" i="29" s="1"/>
  <c r="R1220" i="29"/>
  <c r="L1220" i="29"/>
  <c r="M1220" i="29" s="1"/>
  <c r="N1220" i="29"/>
  <c r="O1220" i="29" s="1"/>
  <c r="P1220" i="29"/>
  <c r="Q1220" i="29" s="1"/>
  <c r="N1226" i="29"/>
  <c r="O1226" i="29" s="1"/>
  <c r="P1226" i="29"/>
  <c r="Q1226" i="29" s="1"/>
  <c r="J1226" i="29"/>
  <c r="K1226" i="29" s="1"/>
  <c r="R1226" i="29"/>
  <c r="L1226" i="29"/>
  <c r="M1226" i="29" s="1"/>
  <c r="N1233" i="29"/>
  <c r="O1233" i="29" s="1"/>
  <c r="P1233" i="29"/>
  <c r="Q1233" i="29" s="1"/>
  <c r="R1233" i="29"/>
  <c r="J1233" i="29"/>
  <c r="K1233" i="29" s="1"/>
  <c r="L1233" i="29"/>
  <c r="M1233" i="29" s="1"/>
  <c r="L1225" i="29"/>
  <c r="M1225" i="29" s="1"/>
  <c r="N1225" i="29"/>
  <c r="O1225" i="29" s="1"/>
  <c r="P1225" i="29"/>
  <c r="Q1225" i="29" s="1"/>
  <c r="J1225" i="29"/>
  <c r="K1225" i="29" s="1"/>
  <c r="R1225" i="29"/>
  <c r="B1230" i="29"/>
  <c r="H1230" i="29" s="1"/>
  <c r="I1230" i="29" s="1"/>
  <c r="E1230" i="29"/>
  <c r="L1221" i="29"/>
  <c r="M1221" i="29" s="1"/>
  <c r="N1221" i="29"/>
  <c r="O1221" i="29" s="1"/>
  <c r="P1221" i="29"/>
  <c r="Q1221" i="29" s="1"/>
  <c r="R1221" i="29"/>
  <c r="J1221" i="29"/>
  <c r="K1221" i="29" s="1"/>
  <c r="B1249" i="29"/>
  <c r="H1249" i="29" s="1"/>
  <c r="I1249" i="29" s="1"/>
  <c r="E1249" i="29"/>
  <c r="B1248" i="29"/>
  <c r="H1248" i="29" s="1"/>
  <c r="I1248" i="29" s="1"/>
  <c r="E1248" i="29"/>
  <c r="J1239" i="29"/>
  <c r="K1239" i="29" s="1"/>
  <c r="R1239" i="29"/>
  <c r="L1239" i="29"/>
  <c r="M1239" i="29" s="1"/>
  <c r="P1239" i="29"/>
  <c r="Q1239" i="29" s="1"/>
  <c r="N1239" i="29"/>
  <c r="O1239" i="29" s="1"/>
  <c r="B1236" i="29"/>
  <c r="H1236" i="29" s="1"/>
  <c r="I1236" i="29" s="1"/>
  <c r="E1236" i="29"/>
  <c r="B1243" i="29"/>
  <c r="H1243" i="29" s="1"/>
  <c r="I1243" i="29" s="1"/>
  <c r="E1243" i="29"/>
  <c r="L1217" i="29"/>
  <c r="M1217" i="29" s="1"/>
  <c r="N1217" i="29"/>
  <c r="O1217" i="29" s="1"/>
  <c r="P1217" i="29"/>
  <c r="Q1217" i="29" s="1"/>
  <c r="J1217" i="29"/>
  <c r="K1217" i="29" s="1"/>
  <c r="R1217" i="29"/>
  <c r="B1235" i="29"/>
  <c r="H1235" i="29" s="1"/>
  <c r="I1235" i="29" s="1"/>
  <c r="E1235" i="29"/>
  <c r="R1999" i="30"/>
  <c r="N1999" i="30"/>
  <c r="R2003" i="30"/>
  <c r="N2003" i="30"/>
  <c r="R1995" i="30"/>
  <c r="N1995" i="30"/>
  <c r="R2000" i="30"/>
  <c r="N2000" i="30"/>
  <c r="R2004" i="30"/>
  <c r="N2004" i="30"/>
  <c r="R1992" i="30"/>
  <c r="N1992" i="30"/>
  <c r="R1997" i="30"/>
  <c r="N1997" i="30"/>
  <c r="R1991" i="30"/>
  <c r="N1991" i="30"/>
  <c r="R1996" i="30"/>
  <c r="N1996" i="30"/>
  <c r="R1988" i="30"/>
  <c r="N1988" i="30"/>
  <c r="F2000" i="30"/>
  <c r="C2000" i="30"/>
  <c r="B2010" i="30"/>
  <c r="B2001" i="30"/>
  <c r="B2009" i="30"/>
  <c r="B2005" i="30"/>
  <c r="B2013" i="30"/>
  <c r="F1999" i="30"/>
  <c r="C1999" i="30"/>
  <c r="F2003" i="30"/>
  <c r="C2003" i="30"/>
  <c r="F2004" i="30"/>
  <c r="C2004" i="30"/>
  <c r="C1992" i="30"/>
  <c r="F1992" i="30"/>
  <c r="F1988" i="30"/>
  <c r="C1988" i="30"/>
  <c r="C1997" i="30"/>
  <c r="F1997" i="30"/>
  <c r="F1991" i="30"/>
  <c r="C1991" i="30"/>
  <c r="F1995" i="30"/>
  <c r="C1995" i="30"/>
  <c r="F1996" i="30"/>
  <c r="C1996" i="30"/>
  <c r="B2006" i="30"/>
  <c r="B2014" i="30"/>
  <c r="B2002" i="30"/>
  <c r="B1998" i="30"/>
  <c r="B2007" i="30"/>
  <c r="V2014" i="30" l="1"/>
  <c r="H2014" i="30"/>
  <c r="G2014" i="30"/>
  <c r="O2014" i="30"/>
  <c r="V2013" i="30"/>
  <c r="H2013" i="30"/>
  <c r="G2013" i="30"/>
  <c r="O2013" i="30"/>
  <c r="V2006" i="30"/>
  <c r="O2006" i="30"/>
  <c r="H2006" i="30"/>
  <c r="G2006" i="30"/>
  <c r="V1998" i="30"/>
  <c r="H1998" i="30"/>
  <c r="O1998" i="30"/>
  <c r="G1998" i="30"/>
  <c r="V2009" i="30"/>
  <c r="O2009" i="30"/>
  <c r="H2009" i="30"/>
  <c r="G2009" i="30"/>
  <c r="V2010" i="30"/>
  <c r="O2010" i="30"/>
  <c r="H2010" i="30"/>
  <c r="G2010" i="30"/>
  <c r="V2007" i="30"/>
  <c r="O2007" i="30"/>
  <c r="H2007" i="30"/>
  <c r="G2007" i="30"/>
  <c r="V2005" i="30"/>
  <c r="O2005" i="30"/>
  <c r="H2005" i="30"/>
  <c r="G2005" i="30"/>
  <c r="V2002" i="30"/>
  <c r="O2002" i="30"/>
  <c r="H2002" i="30"/>
  <c r="G2002" i="30"/>
  <c r="V2001" i="30"/>
  <c r="O2001" i="30"/>
  <c r="H2001" i="30"/>
  <c r="G2001" i="30"/>
  <c r="N1249" i="29"/>
  <c r="O1249" i="29" s="1"/>
  <c r="P1249" i="29"/>
  <c r="Q1249" i="29" s="1"/>
  <c r="R1249" i="29"/>
  <c r="L1249" i="29"/>
  <c r="M1249" i="29" s="1"/>
  <c r="J1249" i="29"/>
  <c r="K1249" i="29" s="1"/>
  <c r="L1236" i="29"/>
  <c r="M1236" i="29" s="1"/>
  <c r="N1236" i="29"/>
  <c r="O1236" i="29" s="1"/>
  <c r="R1236" i="29"/>
  <c r="P1236" i="29"/>
  <c r="Q1236" i="29" s="1"/>
  <c r="J1236" i="29"/>
  <c r="K1236" i="29" s="1"/>
  <c r="L1248" i="29"/>
  <c r="M1248" i="29" s="1"/>
  <c r="N1248" i="29"/>
  <c r="O1248" i="29" s="1"/>
  <c r="R1248" i="29"/>
  <c r="P1248" i="29"/>
  <c r="Q1248" i="29" s="1"/>
  <c r="J1248" i="29"/>
  <c r="K1248" i="29" s="1"/>
  <c r="B1259" i="29"/>
  <c r="H1259" i="29" s="1"/>
  <c r="I1259" i="29" s="1"/>
  <c r="E1259" i="29"/>
  <c r="B1240" i="29"/>
  <c r="H1240" i="29" s="1"/>
  <c r="I1240" i="29" s="1"/>
  <c r="E1240" i="29"/>
  <c r="P1242" i="29"/>
  <c r="Q1242" i="29" s="1"/>
  <c r="J1242" i="29"/>
  <c r="K1242" i="29" s="1"/>
  <c r="R1242" i="29"/>
  <c r="N1242" i="29"/>
  <c r="O1242" i="29" s="1"/>
  <c r="L1242" i="29"/>
  <c r="M1242" i="29" s="1"/>
  <c r="B1253" i="29"/>
  <c r="H1253" i="29" s="1"/>
  <c r="I1253" i="29" s="1"/>
  <c r="E1253" i="29"/>
  <c r="J1235" i="29"/>
  <c r="K1235" i="29" s="1"/>
  <c r="R1235" i="29"/>
  <c r="L1235" i="29"/>
  <c r="M1235" i="29" s="1"/>
  <c r="P1235" i="29"/>
  <c r="Q1235" i="29" s="1"/>
  <c r="N1235" i="29"/>
  <c r="O1235" i="29" s="1"/>
  <c r="J1243" i="29"/>
  <c r="K1243" i="29" s="1"/>
  <c r="R1243" i="29"/>
  <c r="L1243" i="29"/>
  <c r="M1243" i="29" s="1"/>
  <c r="P1243" i="29"/>
  <c r="Q1243" i="29" s="1"/>
  <c r="N1243" i="29"/>
  <c r="O1243" i="29" s="1"/>
  <c r="B1246" i="29"/>
  <c r="H1246" i="29" s="1"/>
  <c r="I1246" i="29" s="1"/>
  <c r="E1246" i="29"/>
  <c r="B1258" i="29"/>
  <c r="H1258" i="29" s="1"/>
  <c r="I1258" i="29" s="1"/>
  <c r="E1258" i="29"/>
  <c r="J1231" i="29"/>
  <c r="K1231" i="29" s="1"/>
  <c r="R1231" i="29"/>
  <c r="L1231" i="29"/>
  <c r="M1231" i="29" s="1"/>
  <c r="P1231" i="29"/>
  <c r="Q1231" i="29" s="1"/>
  <c r="N1231" i="29"/>
  <c r="O1231" i="29" s="1"/>
  <c r="B1252" i="29"/>
  <c r="H1252" i="29" s="1"/>
  <c r="I1252" i="29" s="1"/>
  <c r="E1252" i="29"/>
  <c r="P1227" i="29"/>
  <c r="Q1227" i="29" s="1"/>
  <c r="J1227" i="29"/>
  <c r="K1227" i="29" s="1"/>
  <c r="R1227" i="29"/>
  <c r="L1227" i="29"/>
  <c r="M1227" i="29" s="1"/>
  <c r="N1227" i="29"/>
  <c r="O1227" i="29" s="1"/>
  <c r="B1245" i="29"/>
  <c r="H1245" i="29" s="1"/>
  <c r="I1245" i="29" s="1"/>
  <c r="E1245" i="29"/>
  <c r="P1234" i="29"/>
  <c r="Q1234" i="29" s="1"/>
  <c r="J1234" i="29"/>
  <c r="K1234" i="29" s="1"/>
  <c r="R1234" i="29"/>
  <c r="N1234" i="29"/>
  <c r="O1234" i="29" s="1"/>
  <c r="L1234" i="29"/>
  <c r="M1234" i="29" s="1"/>
  <c r="B1241" i="29"/>
  <c r="H1241" i="29" s="1"/>
  <c r="I1241" i="29" s="1"/>
  <c r="E1241" i="29"/>
  <c r="B1237" i="29"/>
  <c r="H1237" i="29" s="1"/>
  <c r="I1237" i="29" s="1"/>
  <c r="E1237" i="29"/>
  <c r="P1230" i="29"/>
  <c r="Q1230" i="29" s="1"/>
  <c r="J1230" i="29"/>
  <c r="K1230" i="29" s="1"/>
  <c r="R1230" i="29"/>
  <c r="N1230" i="29"/>
  <c r="O1230" i="29" s="1"/>
  <c r="L1230" i="29"/>
  <c r="M1230" i="29" s="1"/>
  <c r="B1244" i="29"/>
  <c r="H1244" i="29" s="1"/>
  <c r="I1244" i="29" s="1"/>
  <c r="E1244" i="29"/>
  <c r="R2006" i="30"/>
  <c r="N2006" i="30"/>
  <c r="R2013" i="30"/>
  <c r="N2013" i="30"/>
  <c r="N2010" i="30"/>
  <c r="R2010" i="30"/>
  <c r="R2009" i="30"/>
  <c r="N2009" i="30"/>
  <c r="R2007" i="30"/>
  <c r="N2007" i="30"/>
  <c r="N1998" i="30"/>
  <c r="R1998" i="30"/>
  <c r="R2001" i="30"/>
  <c r="N2001" i="30"/>
  <c r="N2002" i="30"/>
  <c r="R2002" i="30"/>
  <c r="N2014" i="30"/>
  <c r="R2014" i="30"/>
  <c r="R2005" i="30"/>
  <c r="N2005" i="30"/>
  <c r="F2009" i="30"/>
  <c r="C2009" i="30"/>
  <c r="F2010" i="30"/>
  <c r="C2010" i="30"/>
  <c r="B2017" i="30"/>
  <c r="B2012" i="30"/>
  <c r="B2016" i="30"/>
  <c r="B2023" i="30"/>
  <c r="B2019" i="30"/>
  <c r="B2020" i="30"/>
  <c r="F2007" i="30"/>
  <c r="C2007" i="30"/>
  <c r="F2006" i="30"/>
  <c r="C2006" i="30"/>
  <c r="F1998" i="30"/>
  <c r="C1998" i="30"/>
  <c r="C2005" i="30"/>
  <c r="F2005" i="30"/>
  <c r="F2001" i="30"/>
  <c r="C2001" i="30"/>
  <c r="C2002" i="30"/>
  <c r="F2002" i="30"/>
  <c r="C2013" i="30"/>
  <c r="F2013" i="30"/>
  <c r="F2014" i="30"/>
  <c r="C2014" i="30"/>
  <c r="B2008" i="30"/>
  <c r="B2024" i="30"/>
  <c r="B2015" i="30"/>
  <c r="B2011" i="30"/>
  <c r="V2011" i="30" l="1"/>
  <c r="O2011" i="30"/>
  <c r="G2011" i="30"/>
  <c r="H2011" i="30"/>
  <c r="V2020" i="30"/>
  <c r="O2020" i="30"/>
  <c r="G2020" i="30"/>
  <c r="H2020" i="30"/>
  <c r="V2012" i="30"/>
  <c r="O2012" i="30"/>
  <c r="G2012" i="30"/>
  <c r="H2012" i="30"/>
  <c r="V2015" i="30"/>
  <c r="O2015" i="30"/>
  <c r="H2015" i="30"/>
  <c r="G2015" i="30"/>
  <c r="V2019" i="30"/>
  <c r="O2019" i="30"/>
  <c r="H2019" i="30"/>
  <c r="G2019" i="30"/>
  <c r="V2017" i="30"/>
  <c r="O2017" i="30"/>
  <c r="H2017" i="30"/>
  <c r="G2017" i="30"/>
  <c r="V2024" i="30"/>
  <c r="O2024" i="30"/>
  <c r="G2024" i="30"/>
  <c r="H2024" i="30"/>
  <c r="V2023" i="30"/>
  <c r="O2023" i="30"/>
  <c r="H2023" i="30"/>
  <c r="G2023" i="30"/>
  <c r="V2008" i="30"/>
  <c r="O2008" i="30"/>
  <c r="G2008" i="30"/>
  <c r="H2008" i="30"/>
  <c r="V2016" i="30"/>
  <c r="O2016" i="30"/>
  <c r="G2016" i="30"/>
  <c r="H2016" i="30"/>
  <c r="N1241" i="29"/>
  <c r="O1241" i="29" s="1"/>
  <c r="P1241" i="29"/>
  <c r="Q1241" i="29" s="1"/>
  <c r="R1241" i="29"/>
  <c r="J1241" i="29"/>
  <c r="K1241" i="29" s="1"/>
  <c r="L1241" i="29"/>
  <c r="M1241" i="29" s="1"/>
  <c r="N1245" i="29"/>
  <c r="O1245" i="29" s="1"/>
  <c r="P1245" i="29"/>
  <c r="Q1245" i="29" s="1"/>
  <c r="R1245" i="29"/>
  <c r="J1245" i="29"/>
  <c r="K1245" i="29" s="1"/>
  <c r="L1245" i="29"/>
  <c r="M1245" i="29" s="1"/>
  <c r="L1252" i="29"/>
  <c r="M1252" i="29" s="1"/>
  <c r="N1252" i="29"/>
  <c r="O1252" i="29" s="1"/>
  <c r="R1252" i="29"/>
  <c r="J1252" i="29"/>
  <c r="K1252" i="29" s="1"/>
  <c r="P1252" i="29"/>
  <c r="Q1252" i="29" s="1"/>
  <c r="P1258" i="29"/>
  <c r="Q1258" i="29" s="1"/>
  <c r="J1258" i="29"/>
  <c r="K1258" i="29" s="1"/>
  <c r="R1258" i="29"/>
  <c r="N1258" i="29"/>
  <c r="O1258" i="29" s="1"/>
  <c r="L1258" i="29"/>
  <c r="M1258" i="29" s="1"/>
  <c r="B1256" i="29"/>
  <c r="H1256" i="29" s="1"/>
  <c r="I1256" i="29" s="1"/>
  <c r="E1256" i="29"/>
  <c r="N1253" i="29"/>
  <c r="O1253" i="29" s="1"/>
  <c r="P1253" i="29"/>
  <c r="Q1253" i="29" s="1"/>
  <c r="R1253" i="29"/>
  <c r="L1253" i="29"/>
  <c r="M1253" i="29" s="1"/>
  <c r="J1253" i="29"/>
  <c r="K1253" i="29" s="1"/>
  <c r="L1240" i="29"/>
  <c r="M1240" i="29" s="1"/>
  <c r="N1240" i="29"/>
  <c r="O1240" i="29" s="1"/>
  <c r="R1240" i="29"/>
  <c r="P1240" i="29"/>
  <c r="Q1240" i="29" s="1"/>
  <c r="J1240" i="29"/>
  <c r="K1240" i="29" s="1"/>
  <c r="B1269" i="29"/>
  <c r="H1269" i="29" s="1"/>
  <c r="I1269" i="29" s="1"/>
  <c r="E1269" i="29"/>
  <c r="B1254" i="29"/>
  <c r="H1254" i="29" s="1"/>
  <c r="I1254" i="29" s="1"/>
  <c r="E1254" i="29"/>
  <c r="L1244" i="29"/>
  <c r="M1244" i="29" s="1"/>
  <c r="N1244" i="29"/>
  <c r="O1244" i="29" s="1"/>
  <c r="R1244" i="29"/>
  <c r="P1244" i="29"/>
  <c r="Q1244" i="29" s="1"/>
  <c r="J1244" i="29"/>
  <c r="K1244" i="29" s="1"/>
  <c r="N1237" i="29"/>
  <c r="O1237" i="29" s="1"/>
  <c r="P1237" i="29"/>
  <c r="Q1237" i="29" s="1"/>
  <c r="R1237" i="29"/>
  <c r="J1237" i="29"/>
  <c r="K1237" i="29" s="1"/>
  <c r="L1237" i="29"/>
  <c r="M1237" i="29" s="1"/>
  <c r="B1251" i="29"/>
  <c r="H1251" i="29" s="1"/>
  <c r="I1251" i="29" s="1"/>
  <c r="E1251" i="29"/>
  <c r="B1255" i="29"/>
  <c r="H1255" i="29" s="1"/>
  <c r="I1255" i="29" s="1"/>
  <c r="E1255" i="29"/>
  <c r="B1262" i="29"/>
  <c r="H1262" i="29" s="1"/>
  <c r="I1262" i="29" s="1"/>
  <c r="E1262" i="29"/>
  <c r="B1268" i="29"/>
  <c r="H1268" i="29" s="1"/>
  <c r="I1268" i="29" s="1"/>
  <c r="E1268" i="29"/>
  <c r="B1263" i="29"/>
  <c r="H1263" i="29" s="1"/>
  <c r="I1263" i="29" s="1"/>
  <c r="E1263" i="29"/>
  <c r="B1250" i="29"/>
  <c r="H1250" i="29" s="1"/>
  <c r="I1250" i="29" s="1"/>
  <c r="E1250" i="29"/>
  <c r="B1247" i="29"/>
  <c r="H1247" i="29" s="1"/>
  <c r="I1247" i="29" s="1"/>
  <c r="E1247" i="29"/>
  <c r="P1246" i="29"/>
  <c r="Q1246" i="29" s="1"/>
  <c r="J1246" i="29"/>
  <c r="K1246" i="29" s="1"/>
  <c r="R1246" i="29"/>
  <c r="N1246" i="29"/>
  <c r="O1246" i="29" s="1"/>
  <c r="L1246" i="29"/>
  <c r="M1246" i="29" s="1"/>
  <c r="J1259" i="29"/>
  <c r="K1259" i="29" s="1"/>
  <c r="R1259" i="29"/>
  <c r="L1259" i="29"/>
  <c r="M1259" i="29" s="1"/>
  <c r="P1259" i="29"/>
  <c r="Q1259" i="29" s="1"/>
  <c r="N1259" i="29"/>
  <c r="O1259" i="29" s="1"/>
  <c r="R2011" i="30"/>
  <c r="N2011" i="30"/>
  <c r="R2020" i="30"/>
  <c r="N2020" i="30"/>
  <c r="R2012" i="30"/>
  <c r="N2012" i="30"/>
  <c r="R2023" i="30"/>
  <c r="N2023" i="30"/>
  <c r="R2024" i="30"/>
  <c r="N2024" i="30"/>
  <c r="R2008" i="30"/>
  <c r="N2008" i="30"/>
  <c r="R2019" i="30"/>
  <c r="N2019" i="30"/>
  <c r="R2017" i="30"/>
  <c r="N2017" i="30"/>
  <c r="R2015" i="30"/>
  <c r="N2015" i="30"/>
  <c r="R2016" i="30"/>
  <c r="N2016" i="30"/>
  <c r="F2012" i="30"/>
  <c r="C2012" i="30"/>
  <c r="B2030" i="30"/>
  <c r="B2033" i="30"/>
  <c r="B2022" i="30"/>
  <c r="C2024" i="30"/>
  <c r="F2024" i="30"/>
  <c r="F2023" i="30"/>
  <c r="C2023" i="30"/>
  <c r="C2008" i="30"/>
  <c r="F2008" i="30"/>
  <c r="F2016" i="30"/>
  <c r="C2016" i="30"/>
  <c r="F2017" i="30"/>
  <c r="C2017" i="30"/>
  <c r="F2011" i="30"/>
  <c r="C2011" i="30"/>
  <c r="F2020" i="30"/>
  <c r="C2020" i="30"/>
  <c r="B2021" i="30"/>
  <c r="B2034" i="30"/>
  <c r="F2015" i="30"/>
  <c r="C2015" i="30"/>
  <c r="F2019" i="30"/>
  <c r="C2019" i="30"/>
  <c r="B2025" i="30"/>
  <c r="B2018" i="30"/>
  <c r="B2029" i="30"/>
  <c r="B2026" i="30"/>
  <c r="B2027" i="30"/>
  <c r="V2025" i="30" l="1"/>
  <c r="O2025" i="30"/>
  <c r="H2025" i="30"/>
  <c r="G2025" i="30"/>
  <c r="V2026" i="30"/>
  <c r="O2026" i="30"/>
  <c r="H2026" i="30"/>
  <c r="G2026" i="30"/>
  <c r="V2034" i="30"/>
  <c r="O2034" i="30"/>
  <c r="H2034" i="30"/>
  <c r="G2034" i="30"/>
  <c r="V2022" i="30"/>
  <c r="O2022" i="30"/>
  <c r="H2022" i="30"/>
  <c r="G2022" i="30"/>
  <c r="V2027" i="30"/>
  <c r="O2027" i="30"/>
  <c r="G2027" i="30"/>
  <c r="H2027" i="30"/>
  <c r="V2029" i="30"/>
  <c r="H2029" i="30"/>
  <c r="O2029" i="30"/>
  <c r="G2029" i="30"/>
  <c r="V2021" i="30"/>
  <c r="O2021" i="30"/>
  <c r="H2021" i="30"/>
  <c r="G2021" i="30"/>
  <c r="V2033" i="30"/>
  <c r="O2033" i="30"/>
  <c r="H2033" i="30"/>
  <c r="G2033" i="30"/>
  <c r="V2018" i="30"/>
  <c r="O2018" i="30"/>
  <c r="H2018" i="30"/>
  <c r="G2018" i="30"/>
  <c r="V2030" i="30"/>
  <c r="H2030" i="30"/>
  <c r="O2030" i="30"/>
  <c r="G2030" i="30"/>
  <c r="B1257" i="29"/>
  <c r="H1257" i="29" s="1"/>
  <c r="I1257" i="29" s="1"/>
  <c r="E1257" i="29"/>
  <c r="L1268" i="29"/>
  <c r="M1268" i="29" s="1"/>
  <c r="N1268" i="29"/>
  <c r="O1268" i="29" s="1"/>
  <c r="R1268" i="29"/>
  <c r="P1268" i="29"/>
  <c r="Q1268" i="29" s="1"/>
  <c r="J1268" i="29"/>
  <c r="K1268" i="29" s="1"/>
  <c r="B1272" i="29"/>
  <c r="H1272" i="29" s="1"/>
  <c r="I1272" i="29" s="1"/>
  <c r="E1272" i="29"/>
  <c r="J1263" i="29"/>
  <c r="K1263" i="29" s="1"/>
  <c r="R1263" i="29"/>
  <c r="L1263" i="29"/>
  <c r="M1263" i="29" s="1"/>
  <c r="P1263" i="29"/>
  <c r="Q1263" i="29" s="1"/>
  <c r="N1263" i="29"/>
  <c r="O1263" i="29" s="1"/>
  <c r="B1278" i="29"/>
  <c r="H1278" i="29" s="1"/>
  <c r="I1278" i="29" s="1"/>
  <c r="E1278" i="29"/>
  <c r="J1251" i="29"/>
  <c r="K1251" i="29" s="1"/>
  <c r="R1251" i="29"/>
  <c r="L1251" i="29"/>
  <c r="M1251" i="29" s="1"/>
  <c r="P1251" i="29"/>
  <c r="Q1251" i="29" s="1"/>
  <c r="N1251" i="29"/>
  <c r="O1251" i="29" s="1"/>
  <c r="N1269" i="29"/>
  <c r="O1269" i="29" s="1"/>
  <c r="P1269" i="29"/>
  <c r="Q1269" i="29" s="1"/>
  <c r="R1269" i="29"/>
  <c r="J1269" i="29"/>
  <c r="K1269" i="29" s="1"/>
  <c r="L1269" i="29"/>
  <c r="M1269" i="29" s="1"/>
  <c r="P1250" i="29"/>
  <c r="Q1250" i="29" s="1"/>
  <c r="J1250" i="29"/>
  <c r="K1250" i="29" s="1"/>
  <c r="R1250" i="29"/>
  <c r="N1250" i="29"/>
  <c r="O1250" i="29" s="1"/>
  <c r="L1250" i="29"/>
  <c r="M1250" i="29" s="1"/>
  <c r="B1273" i="29"/>
  <c r="H1273" i="29" s="1"/>
  <c r="I1273" i="29" s="1"/>
  <c r="E1273" i="29"/>
  <c r="J1255" i="29"/>
  <c r="K1255" i="29" s="1"/>
  <c r="R1255" i="29"/>
  <c r="L1255" i="29"/>
  <c r="M1255" i="29" s="1"/>
  <c r="P1255" i="29"/>
  <c r="Q1255" i="29" s="1"/>
  <c r="N1255" i="29"/>
  <c r="O1255" i="29" s="1"/>
  <c r="B1261" i="29"/>
  <c r="H1261" i="29" s="1"/>
  <c r="I1261" i="29" s="1"/>
  <c r="E1261" i="29"/>
  <c r="P1254" i="29"/>
  <c r="Q1254" i="29" s="1"/>
  <c r="J1254" i="29"/>
  <c r="K1254" i="29" s="1"/>
  <c r="R1254" i="29"/>
  <c r="N1254" i="29"/>
  <c r="O1254" i="29" s="1"/>
  <c r="L1254" i="29"/>
  <c r="M1254" i="29" s="1"/>
  <c r="B1279" i="29"/>
  <c r="H1279" i="29" s="1"/>
  <c r="I1279" i="29" s="1"/>
  <c r="E1279" i="29"/>
  <c r="L1256" i="29"/>
  <c r="M1256" i="29" s="1"/>
  <c r="N1256" i="29"/>
  <c r="O1256" i="29" s="1"/>
  <c r="R1256" i="29"/>
  <c r="J1256" i="29"/>
  <c r="K1256" i="29" s="1"/>
  <c r="P1256" i="29"/>
  <c r="Q1256" i="29" s="1"/>
  <c r="J1247" i="29"/>
  <c r="K1247" i="29" s="1"/>
  <c r="R1247" i="29"/>
  <c r="L1247" i="29"/>
  <c r="M1247" i="29" s="1"/>
  <c r="P1247" i="29"/>
  <c r="Q1247" i="29" s="1"/>
  <c r="N1247" i="29"/>
  <c r="O1247" i="29" s="1"/>
  <c r="B1260" i="29"/>
  <c r="H1260" i="29" s="1"/>
  <c r="I1260" i="29" s="1"/>
  <c r="E1260" i="29"/>
  <c r="P1262" i="29"/>
  <c r="Q1262" i="29" s="1"/>
  <c r="J1262" i="29"/>
  <c r="K1262" i="29" s="1"/>
  <c r="R1262" i="29"/>
  <c r="N1262" i="29"/>
  <c r="O1262" i="29" s="1"/>
  <c r="L1262" i="29"/>
  <c r="M1262" i="29" s="1"/>
  <c r="B1265" i="29"/>
  <c r="H1265" i="29" s="1"/>
  <c r="I1265" i="29" s="1"/>
  <c r="E1265" i="29"/>
  <c r="B1264" i="29"/>
  <c r="H1264" i="29" s="1"/>
  <c r="I1264" i="29" s="1"/>
  <c r="E1264" i="29"/>
  <c r="B1266" i="29"/>
  <c r="H1266" i="29" s="1"/>
  <c r="I1266" i="29" s="1"/>
  <c r="E1266" i="29"/>
  <c r="R2025" i="30"/>
  <c r="N2025" i="30"/>
  <c r="N2030" i="30"/>
  <c r="R2030" i="30"/>
  <c r="R2029" i="30"/>
  <c r="N2029" i="30"/>
  <c r="R2021" i="30"/>
  <c r="N2021" i="30"/>
  <c r="R2022" i="30"/>
  <c r="N2022" i="30"/>
  <c r="R2027" i="30"/>
  <c r="N2027" i="30"/>
  <c r="N2018" i="30"/>
  <c r="R2018" i="30"/>
  <c r="R2033" i="30"/>
  <c r="N2033" i="30"/>
  <c r="N2026" i="30"/>
  <c r="R2026" i="30"/>
  <c r="N2034" i="30"/>
  <c r="R2034" i="30"/>
  <c r="C2029" i="30"/>
  <c r="F2029" i="30"/>
  <c r="C2021" i="30"/>
  <c r="F2021" i="30"/>
  <c r="F2022" i="30"/>
  <c r="C2022" i="30"/>
  <c r="F2030" i="30"/>
  <c r="C2030" i="30"/>
  <c r="B2037" i="30"/>
  <c r="B2039" i="30"/>
  <c r="B2035" i="30"/>
  <c r="B2031" i="30"/>
  <c r="B2032" i="30"/>
  <c r="B2040" i="30"/>
  <c r="F2025" i="30"/>
  <c r="C2025" i="30"/>
  <c r="F2026" i="30"/>
  <c r="C2026" i="30"/>
  <c r="F2033" i="30"/>
  <c r="C2033" i="30"/>
  <c r="F2027" i="30"/>
  <c r="C2027" i="30"/>
  <c r="C2018" i="30"/>
  <c r="F2018" i="30"/>
  <c r="C2034" i="30"/>
  <c r="F2034" i="30"/>
  <c r="B2036" i="30"/>
  <c r="B2028" i="30"/>
  <c r="B2044" i="30"/>
  <c r="B2043" i="30"/>
  <c r="V2043" i="30" l="1"/>
  <c r="O2043" i="30"/>
  <c r="H2043" i="30"/>
  <c r="G2043" i="30"/>
  <c r="V2040" i="30"/>
  <c r="O2040" i="30"/>
  <c r="G2040" i="30"/>
  <c r="H2040" i="30"/>
  <c r="V2044" i="30"/>
  <c r="O2044" i="30"/>
  <c r="G2044" i="30"/>
  <c r="H2044" i="30"/>
  <c r="V2032" i="30"/>
  <c r="O2032" i="30"/>
  <c r="G2032" i="30"/>
  <c r="H2032" i="30"/>
  <c r="V2037" i="30"/>
  <c r="O2037" i="30"/>
  <c r="H2037" i="30"/>
  <c r="G2037" i="30"/>
  <c r="V2035" i="30"/>
  <c r="O2035" i="30"/>
  <c r="G2035" i="30"/>
  <c r="H2035" i="30"/>
  <c r="V2039" i="30"/>
  <c r="O2039" i="30"/>
  <c r="H2039" i="30"/>
  <c r="G2039" i="30"/>
  <c r="V2028" i="30"/>
  <c r="O2028" i="30"/>
  <c r="G2028" i="30"/>
  <c r="H2028" i="30"/>
  <c r="V2031" i="30"/>
  <c r="O2031" i="30"/>
  <c r="H2031" i="30"/>
  <c r="G2031" i="30"/>
  <c r="V2036" i="30"/>
  <c r="O2036" i="30"/>
  <c r="G2036" i="30"/>
  <c r="H2036" i="30"/>
  <c r="L1264" i="29"/>
  <c r="M1264" i="29" s="1"/>
  <c r="N1264" i="29"/>
  <c r="O1264" i="29" s="1"/>
  <c r="R1264" i="29"/>
  <c r="J1264" i="29"/>
  <c r="K1264" i="29" s="1"/>
  <c r="P1264" i="29"/>
  <c r="Q1264" i="29" s="1"/>
  <c r="B1275" i="29"/>
  <c r="H1275" i="29" s="1"/>
  <c r="I1275" i="29" s="1"/>
  <c r="E1275" i="29"/>
  <c r="N1273" i="29"/>
  <c r="O1273" i="29" s="1"/>
  <c r="P1273" i="29"/>
  <c r="Q1273" i="29" s="1"/>
  <c r="R1273" i="29"/>
  <c r="J1273" i="29"/>
  <c r="K1273" i="29" s="1"/>
  <c r="L1273" i="29"/>
  <c r="M1273" i="29" s="1"/>
  <c r="B1289" i="29"/>
  <c r="H1289" i="29" s="1"/>
  <c r="I1289" i="29" s="1"/>
  <c r="E1289" i="29"/>
  <c r="B1271" i="29"/>
  <c r="H1271" i="29" s="1"/>
  <c r="I1271" i="29" s="1"/>
  <c r="E1271" i="29"/>
  <c r="B1283" i="29"/>
  <c r="H1283" i="29" s="1"/>
  <c r="I1283" i="29" s="1"/>
  <c r="E1283" i="29"/>
  <c r="P1278" i="29"/>
  <c r="Q1278" i="29" s="1"/>
  <c r="J1278" i="29"/>
  <c r="K1278" i="29" s="1"/>
  <c r="R1278" i="29"/>
  <c r="N1278" i="29"/>
  <c r="O1278" i="29" s="1"/>
  <c r="L1278" i="29"/>
  <c r="M1278" i="29" s="1"/>
  <c r="L1272" i="29"/>
  <c r="M1272" i="29" s="1"/>
  <c r="N1272" i="29"/>
  <c r="O1272" i="29" s="1"/>
  <c r="R1272" i="29"/>
  <c r="P1272" i="29"/>
  <c r="Q1272" i="29" s="1"/>
  <c r="J1272" i="29"/>
  <c r="K1272" i="29" s="1"/>
  <c r="N1257" i="29"/>
  <c r="O1257" i="29" s="1"/>
  <c r="P1257" i="29"/>
  <c r="Q1257" i="29" s="1"/>
  <c r="R1257" i="29"/>
  <c r="L1257" i="29"/>
  <c r="M1257" i="29" s="1"/>
  <c r="J1257" i="29"/>
  <c r="K1257" i="29" s="1"/>
  <c r="B1270" i="29"/>
  <c r="H1270" i="29" s="1"/>
  <c r="I1270" i="29" s="1"/>
  <c r="E1270" i="29"/>
  <c r="J1279" i="29"/>
  <c r="K1279" i="29" s="1"/>
  <c r="R1279" i="29"/>
  <c r="L1279" i="29"/>
  <c r="M1279" i="29" s="1"/>
  <c r="P1279" i="29"/>
  <c r="Q1279" i="29" s="1"/>
  <c r="N1279" i="29"/>
  <c r="O1279" i="29" s="1"/>
  <c r="N1261" i="29"/>
  <c r="O1261" i="29" s="1"/>
  <c r="P1261" i="29"/>
  <c r="Q1261" i="29" s="1"/>
  <c r="R1261" i="29"/>
  <c r="L1261" i="29"/>
  <c r="M1261" i="29" s="1"/>
  <c r="J1261" i="29"/>
  <c r="K1261" i="29" s="1"/>
  <c r="P1266" i="29"/>
  <c r="Q1266" i="29" s="1"/>
  <c r="J1266" i="29"/>
  <c r="K1266" i="29" s="1"/>
  <c r="R1266" i="29"/>
  <c r="N1266" i="29"/>
  <c r="O1266" i="29" s="1"/>
  <c r="L1266" i="29"/>
  <c r="M1266" i="29" s="1"/>
  <c r="B1274" i="29"/>
  <c r="H1274" i="29" s="1"/>
  <c r="I1274" i="29" s="1"/>
  <c r="E1274" i="29"/>
  <c r="B1276" i="29"/>
  <c r="H1276" i="29" s="1"/>
  <c r="I1276" i="29" s="1"/>
  <c r="E1276" i="29"/>
  <c r="N1265" i="29"/>
  <c r="O1265" i="29" s="1"/>
  <c r="P1265" i="29"/>
  <c r="Q1265" i="29" s="1"/>
  <c r="R1265" i="29"/>
  <c r="L1265" i="29"/>
  <c r="M1265" i="29" s="1"/>
  <c r="J1265" i="29"/>
  <c r="K1265" i="29" s="1"/>
  <c r="L1260" i="29"/>
  <c r="M1260" i="29" s="1"/>
  <c r="N1260" i="29"/>
  <c r="O1260" i="29" s="1"/>
  <c r="R1260" i="29"/>
  <c r="J1260" i="29"/>
  <c r="K1260" i="29" s="1"/>
  <c r="P1260" i="29"/>
  <c r="Q1260" i="29" s="1"/>
  <c r="B1288" i="29"/>
  <c r="H1288" i="29" s="1"/>
  <c r="I1288" i="29" s="1"/>
  <c r="E1288" i="29"/>
  <c r="B1282" i="29"/>
  <c r="H1282" i="29" s="1"/>
  <c r="I1282" i="29" s="1"/>
  <c r="E1282" i="29"/>
  <c r="B1267" i="29"/>
  <c r="H1267" i="29" s="1"/>
  <c r="I1267" i="29" s="1"/>
  <c r="E1267" i="29"/>
  <c r="R2028" i="30"/>
  <c r="N2028" i="30"/>
  <c r="R2040" i="30"/>
  <c r="N2040" i="30"/>
  <c r="R2039" i="30"/>
  <c r="N2039" i="30"/>
  <c r="R2043" i="30"/>
  <c r="N2043" i="30"/>
  <c r="R2031" i="30"/>
  <c r="N2031" i="30"/>
  <c r="R2044" i="30"/>
  <c r="N2044" i="30"/>
  <c r="R2035" i="30"/>
  <c r="N2035" i="30"/>
  <c r="R2036" i="30"/>
  <c r="N2036" i="30"/>
  <c r="R2032" i="30"/>
  <c r="N2032" i="30"/>
  <c r="R2037" i="30"/>
  <c r="N2037" i="30"/>
  <c r="C2040" i="30"/>
  <c r="F2040" i="30"/>
  <c r="F2031" i="30"/>
  <c r="C2031" i="30"/>
  <c r="F2039" i="30"/>
  <c r="C2039" i="30"/>
  <c r="B2053" i="30"/>
  <c r="B2038" i="30"/>
  <c r="B2050" i="30"/>
  <c r="B2041" i="30"/>
  <c r="B2049" i="30"/>
  <c r="F2043" i="30"/>
  <c r="C2043" i="30"/>
  <c r="F2036" i="30"/>
  <c r="C2036" i="30"/>
  <c r="F2035" i="30"/>
  <c r="C2035" i="30"/>
  <c r="C2037" i="30"/>
  <c r="F2037" i="30"/>
  <c r="F2028" i="30"/>
  <c r="C2028" i="30"/>
  <c r="F2044" i="30"/>
  <c r="C2044" i="30"/>
  <c r="F2032" i="30"/>
  <c r="C2032" i="30"/>
  <c r="B2054" i="30"/>
  <c r="B2046" i="30"/>
  <c r="B2042" i="30"/>
  <c r="B2045" i="30"/>
  <c r="B2047" i="30"/>
  <c r="V2047" i="30" l="1"/>
  <c r="O2047" i="30"/>
  <c r="H2047" i="30"/>
  <c r="G2047" i="30"/>
  <c r="V2054" i="30"/>
  <c r="O2054" i="30"/>
  <c r="H2054" i="30"/>
  <c r="G2054" i="30"/>
  <c r="V2041" i="30"/>
  <c r="O2041" i="30"/>
  <c r="H2041" i="30"/>
  <c r="G2041" i="30"/>
  <c r="V2045" i="30"/>
  <c r="H2045" i="30"/>
  <c r="G2045" i="30"/>
  <c r="O2045" i="30"/>
  <c r="V2050" i="30"/>
  <c r="O2050" i="30"/>
  <c r="H2050" i="30"/>
  <c r="G2050" i="30"/>
  <c r="V2042" i="30"/>
  <c r="O2042" i="30"/>
  <c r="H2042" i="30"/>
  <c r="G2042" i="30"/>
  <c r="V2038" i="30"/>
  <c r="O2038" i="30"/>
  <c r="H2038" i="30"/>
  <c r="G2038" i="30"/>
  <c r="V2046" i="30"/>
  <c r="H2046" i="30"/>
  <c r="O2046" i="30"/>
  <c r="G2046" i="30"/>
  <c r="V2049" i="30"/>
  <c r="O2049" i="30"/>
  <c r="H2049" i="30"/>
  <c r="G2049" i="30"/>
  <c r="V2053" i="30"/>
  <c r="O2053" i="30"/>
  <c r="H2053" i="30"/>
  <c r="G2053" i="30"/>
  <c r="P1282" i="29"/>
  <c r="Q1282" i="29" s="1"/>
  <c r="J1282" i="29"/>
  <c r="K1282" i="29" s="1"/>
  <c r="R1282" i="29"/>
  <c r="N1282" i="29"/>
  <c r="O1282" i="29" s="1"/>
  <c r="L1282" i="29"/>
  <c r="M1282" i="29" s="1"/>
  <c r="B1298" i="29"/>
  <c r="H1298" i="29" s="1"/>
  <c r="I1298" i="29" s="1"/>
  <c r="E1298" i="29"/>
  <c r="B1293" i="29"/>
  <c r="H1293" i="29" s="1"/>
  <c r="I1293" i="29" s="1"/>
  <c r="E1293" i="29"/>
  <c r="L1276" i="29"/>
  <c r="M1276" i="29" s="1"/>
  <c r="N1276" i="29"/>
  <c r="O1276" i="29" s="1"/>
  <c r="R1276" i="29"/>
  <c r="P1276" i="29"/>
  <c r="Q1276" i="29" s="1"/>
  <c r="J1276" i="29"/>
  <c r="K1276" i="29" s="1"/>
  <c r="B1284" i="29"/>
  <c r="H1284" i="29" s="1"/>
  <c r="I1284" i="29" s="1"/>
  <c r="E1284" i="29"/>
  <c r="J1267" i="29"/>
  <c r="K1267" i="29" s="1"/>
  <c r="R1267" i="29"/>
  <c r="L1267" i="29"/>
  <c r="M1267" i="29" s="1"/>
  <c r="P1267" i="29"/>
  <c r="Q1267" i="29" s="1"/>
  <c r="N1267" i="29"/>
  <c r="O1267" i="29" s="1"/>
  <c r="B1292" i="29"/>
  <c r="H1292" i="29" s="1"/>
  <c r="I1292" i="29" s="1"/>
  <c r="E1292" i="29"/>
  <c r="B1286" i="29"/>
  <c r="H1286" i="29" s="1"/>
  <c r="I1286" i="29" s="1"/>
  <c r="E1286" i="29"/>
  <c r="P1270" i="29"/>
  <c r="Q1270" i="29" s="1"/>
  <c r="J1270" i="29"/>
  <c r="K1270" i="29" s="1"/>
  <c r="R1270" i="29"/>
  <c r="N1270" i="29"/>
  <c r="O1270" i="29" s="1"/>
  <c r="L1270" i="29"/>
  <c r="M1270" i="29" s="1"/>
  <c r="N1289" i="29"/>
  <c r="O1289" i="29" s="1"/>
  <c r="P1289" i="29"/>
  <c r="Q1289" i="29" s="1"/>
  <c r="R1289" i="29"/>
  <c r="L1289" i="29"/>
  <c r="M1289" i="29" s="1"/>
  <c r="J1289" i="29"/>
  <c r="K1289" i="29" s="1"/>
  <c r="J1275" i="29"/>
  <c r="K1275" i="29" s="1"/>
  <c r="R1275" i="29"/>
  <c r="L1275" i="29"/>
  <c r="M1275" i="29" s="1"/>
  <c r="P1275" i="29"/>
  <c r="Q1275" i="29" s="1"/>
  <c r="N1275" i="29"/>
  <c r="O1275" i="29" s="1"/>
  <c r="B1277" i="29"/>
  <c r="H1277" i="29" s="1"/>
  <c r="I1277" i="29" s="1"/>
  <c r="E1277" i="29"/>
  <c r="B1280" i="29"/>
  <c r="H1280" i="29" s="1"/>
  <c r="I1280" i="29" s="1"/>
  <c r="E1280" i="29"/>
  <c r="J1271" i="29"/>
  <c r="K1271" i="29" s="1"/>
  <c r="R1271" i="29"/>
  <c r="L1271" i="29"/>
  <c r="M1271" i="29" s="1"/>
  <c r="P1271" i="29"/>
  <c r="Q1271" i="29" s="1"/>
  <c r="N1271" i="29"/>
  <c r="O1271" i="29" s="1"/>
  <c r="B1299" i="29"/>
  <c r="H1299" i="29" s="1"/>
  <c r="I1299" i="29" s="1"/>
  <c r="E1299" i="29"/>
  <c r="B1285" i="29"/>
  <c r="H1285" i="29" s="1"/>
  <c r="I1285" i="29" s="1"/>
  <c r="E1285" i="29"/>
  <c r="L1288" i="29"/>
  <c r="M1288" i="29" s="1"/>
  <c r="N1288" i="29"/>
  <c r="O1288" i="29" s="1"/>
  <c r="R1288" i="29"/>
  <c r="J1288" i="29"/>
  <c r="K1288" i="29" s="1"/>
  <c r="P1288" i="29"/>
  <c r="Q1288" i="29" s="1"/>
  <c r="P1274" i="29"/>
  <c r="Q1274" i="29" s="1"/>
  <c r="J1274" i="29"/>
  <c r="K1274" i="29" s="1"/>
  <c r="R1274" i="29"/>
  <c r="N1274" i="29"/>
  <c r="O1274" i="29" s="1"/>
  <c r="L1274" i="29"/>
  <c r="M1274" i="29" s="1"/>
  <c r="J1283" i="29"/>
  <c r="K1283" i="29" s="1"/>
  <c r="R1283" i="29"/>
  <c r="L1283" i="29"/>
  <c r="M1283" i="29" s="1"/>
  <c r="P1283" i="29"/>
  <c r="Q1283" i="29" s="1"/>
  <c r="N1283" i="29"/>
  <c r="O1283" i="29" s="1"/>
  <c r="B1281" i="29"/>
  <c r="H1281" i="29" s="1"/>
  <c r="I1281" i="29" s="1"/>
  <c r="E1281" i="29"/>
  <c r="N2042" i="30"/>
  <c r="R2042" i="30"/>
  <c r="R2049" i="30"/>
  <c r="N2049" i="30"/>
  <c r="R2053" i="30"/>
  <c r="N2053" i="30"/>
  <c r="R2047" i="30"/>
  <c r="N2047" i="30"/>
  <c r="R2054" i="30"/>
  <c r="N2054" i="30"/>
  <c r="N2050" i="30"/>
  <c r="R2050" i="30"/>
  <c r="R2045" i="30"/>
  <c r="N2045" i="30"/>
  <c r="R2041" i="30"/>
  <c r="N2041" i="30"/>
  <c r="N2046" i="30"/>
  <c r="R2046" i="30"/>
  <c r="R2038" i="30"/>
  <c r="N2038" i="30"/>
  <c r="F2042" i="30"/>
  <c r="C2042" i="30"/>
  <c r="F2049" i="30"/>
  <c r="C2049" i="30"/>
  <c r="C2050" i="30"/>
  <c r="F2050" i="30"/>
  <c r="C2053" i="30"/>
  <c r="F2053" i="30"/>
  <c r="B2057" i="30"/>
  <c r="B2052" i="30"/>
  <c r="B2064" i="30"/>
  <c r="B2059" i="30"/>
  <c r="B2060" i="30"/>
  <c r="B2063" i="30"/>
  <c r="F2047" i="30"/>
  <c r="C2047" i="30"/>
  <c r="C2045" i="30"/>
  <c r="F2045" i="30"/>
  <c r="F2046" i="30"/>
  <c r="C2046" i="30"/>
  <c r="F2041" i="30"/>
  <c r="C2041" i="30"/>
  <c r="F2038" i="30"/>
  <c r="C2038" i="30"/>
  <c r="F2054" i="30"/>
  <c r="C2054" i="30"/>
  <c r="B2055" i="30"/>
  <c r="B2056" i="30"/>
  <c r="B2051" i="30"/>
  <c r="B2048" i="30"/>
  <c r="V2048" i="30" l="1"/>
  <c r="O2048" i="30"/>
  <c r="G2048" i="30"/>
  <c r="H2048" i="30"/>
  <c r="V2063" i="30"/>
  <c r="O2063" i="30"/>
  <c r="H2063" i="30"/>
  <c r="G2063" i="30"/>
  <c r="V2060" i="30"/>
  <c r="O2060" i="30"/>
  <c r="G2060" i="30"/>
  <c r="H2060" i="30"/>
  <c r="V2056" i="30"/>
  <c r="O2056" i="30"/>
  <c r="G2056" i="30"/>
  <c r="H2056" i="30"/>
  <c r="V2059" i="30"/>
  <c r="O2059" i="30"/>
  <c r="G2059" i="30"/>
  <c r="H2059" i="30"/>
  <c r="V2052" i="30"/>
  <c r="O2052" i="30"/>
  <c r="G2052" i="30"/>
  <c r="H2052" i="30"/>
  <c r="V2051" i="30"/>
  <c r="O2051" i="30"/>
  <c r="G2051" i="30"/>
  <c r="H2051" i="30"/>
  <c r="V2057" i="30"/>
  <c r="O2057" i="30"/>
  <c r="H2057" i="30"/>
  <c r="G2057" i="30"/>
  <c r="V2055" i="30"/>
  <c r="O2055" i="30"/>
  <c r="H2055" i="30"/>
  <c r="G2055" i="30"/>
  <c r="V2064" i="30"/>
  <c r="O2064" i="30"/>
  <c r="G2064" i="30"/>
  <c r="H2064" i="30"/>
  <c r="B1296" i="29"/>
  <c r="H1296" i="29" s="1"/>
  <c r="I1296" i="29" s="1"/>
  <c r="E1296" i="29"/>
  <c r="N1281" i="29"/>
  <c r="O1281" i="29" s="1"/>
  <c r="P1281" i="29"/>
  <c r="Q1281" i="29" s="1"/>
  <c r="R1281" i="29"/>
  <c r="J1281" i="29"/>
  <c r="K1281" i="29" s="1"/>
  <c r="L1281" i="29"/>
  <c r="M1281" i="29" s="1"/>
  <c r="P1298" i="29"/>
  <c r="Q1298" i="29" s="1"/>
  <c r="J1298" i="29"/>
  <c r="K1298" i="29" s="1"/>
  <c r="R1298" i="29"/>
  <c r="N1298" i="29"/>
  <c r="O1298" i="29" s="1"/>
  <c r="L1298" i="29"/>
  <c r="M1298" i="29" s="1"/>
  <c r="B1295" i="29"/>
  <c r="H1295" i="29" s="1"/>
  <c r="I1295" i="29" s="1"/>
  <c r="E1295" i="29"/>
  <c r="N1277" i="29"/>
  <c r="O1277" i="29" s="1"/>
  <c r="P1277" i="29"/>
  <c r="Q1277" i="29" s="1"/>
  <c r="R1277" i="29"/>
  <c r="J1277" i="29"/>
  <c r="K1277" i="29" s="1"/>
  <c r="L1277" i="29"/>
  <c r="M1277" i="29" s="1"/>
  <c r="B1291" i="29"/>
  <c r="H1291" i="29" s="1"/>
  <c r="I1291" i="29" s="1"/>
  <c r="E1291" i="29"/>
  <c r="J1299" i="29"/>
  <c r="K1299" i="29" s="1"/>
  <c r="R1299" i="29"/>
  <c r="L1299" i="29"/>
  <c r="M1299" i="29" s="1"/>
  <c r="P1299" i="29"/>
  <c r="Q1299" i="29" s="1"/>
  <c r="N1299" i="29"/>
  <c r="O1299" i="29" s="1"/>
  <c r="L1280" i="29"/>
  <c r="M1280" i="29" s="1"/>
  <c r="N1280" i="29"/>
  <c r="O1280" i="29" s="1"/>
  <c r="R1280" i="29"/>
  <c r="P1280" i="29"/>
  <c r="Q1280" i="29" s="1"/>
  <c r="J1280" i="29"/>
  <c r="K1280" i="29" s="1"/>
  <c r="B1287" i="29"/>
  <c r="H1287" i="29" s="1"/>
  <c r="I1287" i="29" s="1"/>
  <c r="E1287" i="29"/>
  <c r="L1292" i="29"/>
  <c r="M1292" i="29" s="1"/>
  <c r="N1292" i="29"/>
  <c r="O1292" i="29" s="1"/>
  <c r="R1292" i="29"/>
  <c r="J1292" i="29"/>
  <c r="K1292" i="29" s="1"/>
  <c r="P1292" i="29"/>
  <c r="Q1292" i="29" s="1"/>
  <c r="L1284" i="29"/>
  <c r="M1284" i="29" s="1"/>
  <c r="N1284" i="29"/>
  <c r="O1284" i="29" s="1"/>
  <c r="R1284" i="29"/>
  <c r="P1284" i="29"/>
  <c r="Q1284" i="29" s="1"/>
  <c r="J1284" i="29"/>
  <c r="K1284" i="29" s="1"/>
  <c r="N1293" i="29"/>
  <c r="O1293" i="29" s="1"/>
  <c r="P1293" i="29"/>
  <c r="Q1293" i="29" s="1"/>
  <c r="R1293" i="29"/>
  <c r="L1293" i="29"/>
  <c r="M1293" i="29" s="1"/>
  <c r="J1293" i="29"/>
  <c r="K1293" i="29" s="1"/>
  <c r="B1308" i="29"/>
  <c r="H1308" i="29" s="1"/>
  <c r="I1308" i="29" s="1"/>
  <c r="E1308" i="29"/>
  <c r="N1285" i="29"/>
  <c r="O1285" i="29" s="1"/>
  <c r="P1285" i="29"/>
  <c r="Q1285" i="29" s="1"/>
  <c r="R1285" i="29"/>
  <c r="J1285" i="29"/>
  <c r="K1285" i="29" s="1"/>
  <c r="L1285" i="29"/>
  <c r="M1285" i="29" s="1"/>
  <c r="B1309" i="29"/>
  <c r="H1309" i="29" s="1"/>
  <c r="I1309" i="29" s="1"/>
  <c r="E1309" i="29"/>
  <c r="B1290" i="29"/>
  <c r="H1290" i="29" s="1"/>
  <c r="I1290" i="29" s="1"/>
  <c r="E1290" i="29"/>
  <c r="P1286" i="29"/>
  <c r="Q1286" i="29" s="1"/>
  <c r="J1286" i="29"/>
  <c r="K1286" i="29" s="1"/>
  <c r="R1286" i="29"/>
  <c r="N1286" i="29"/>
  <c r="O1286" i="29" s="1"/>
  <c r="L1286" i="29"/>
  <c r="M1286" i="29" s="1"/>
  <c r="B1302" i="29"/>
  <c r="H1302" i="29" s="1"/>
  <c r="I1302" i="29" s="1"/>
  <c r="E1302" i="29"/>
  <c r="B1294" i="29"/>
  <c r="H1294" i="29" s="1"/>
  <c r="I1294" i="29" s="1"/>
  <c r="E1294" i="29"/>
  <c r="B1303" i="29"/>
  <c r="H1303" i="29" s="1"/>
  <c r="I1303" i="29" s="1"/>
  <c r="E1303" i="29"/>
  <c r="R2048" i="30"/>
  <c r="N2048" i="30"/>
  <c r="R2063" i="30"/>
  <c r="N2063" i="30"/>
  <c r="R2052" i="30"/>
  <c r="N2052" i="30"/>
  <c r="R2056" i="30"/>
  <c r="N2056" i="30"/>
  <c r="R2059" i="30"/>
  <c r="N2059" i="30"/>
  <c r="R2051" i="30"/>
  <c r="N2051" i="30"/>
  <c r="R2064" i="30"/>
  <c r="N2064" i="30"/>
  <c r="R2055" i="30"/>
  <c r="N2055" i="30"/>
  <c r="R2060" i="30"/>
  <c r="N2060" i="30"/>
  <c r="R2057" i="30"/>
  <c r="N2057" i="30"/>
  <c r="F2048" i="30"/>
  <c r="C2048" i="30"/>
  <c r="F2059" i="30"/>
  <c r="C2059" i="30"/>
  <c r="B2058" i="30"/>
  <c r="B2073" i="30"/>
  <c r="B2069" i="30"/>
  <c r="B2062" i="30"/>
  <c r="F2063" i="30"/>
  <c r="C2063" i="30"/>
  <c r="B2066" i="30"/>
  <c r="F2055" i="30"/>
  <c r="C2055" i="30"/>
  <c r="F2060" i="30"/>
  <c r="C2060" i="30"/>
  <c r="F2064" i="30"/>
  <c r="C2064" i="30"/>
  <c r="F2057" i="30"/>
  <c r="C2057" i="30"/>
  <c r="C2056" i="30"/>
  <c r="F2056" i="30"/>
  <c r="F2052" i="30"/>
  <c r="C2052" i="30"/>
  <c r="F2051" i="30"/>
  <c r="C2051" i="30"/>
  <c r="B2061" i="30"/>
  <c r="B2065" i="30"/>
  <c r="B2070" i="30"/>
  <c r="B2074" i="30"/>
  <c r="B2067" i="30"/>
  <c r="V2061" i="30" l="1"/>
  <c r="H2061" i="30"/>
  <c r="O2061" i="30"/>
  <c r="G2061" i="30"/>
  <c r="V2074" i="30"/>
  <c r="O2074" i="30"/>
  <c r="H2074" i="30"/>
  <c r="G2074" i="30"/>
  <c r="V2058" i="30"/>
  <c r="O2058" i="30"/>
  <c r="H2058" i="30"/>
  <c r="G2058" i="30"/>
  <c r="V2067" i="30"/>
  <c r="O2067" i="30"/>
  <c r="H2067" i="30"/>
  <c r="G2067" i="30"/>
  <c r="V2073" i="30"/>
  <c r="O2073" i="30"/>
  <c r="H2073" i="30"/>
  <c r="G2073" i="30"/>
  <c r="V2070" i="30"/>
  <c r="O2070" i="30"/>
  <c r="H2070" i="30"/>
  <c r="G2070" i="30"/>
  <c r="V2062" i="30"/>
  <c r="H2062" i="30"/>
  <c r="O2062" i="30"/>
  <c r="G2062" i="30"/>
  <c r="V2065" i="30"/>
  <c r="O2065" i="30"/>
  <c r="H2065" i="30"/>
  <c r="G2065" i="30"/>
  <c r="V2066" i="30"/>
  <c r="O2066" i="30"/>
  <c r="H2066" i="30"/>
  <c r="G2066" i="30"/>
  <c r="V2069" i="30"/>
  <c r="O2069" i="30"/>
  <c r="H2069" i="30"/>
  <c r="G2069" i="30"/>
  <c r="P1302" i="29"/>
  <c r="Q1302" i="29" s="1"/>
  <c r="J1302" i="29"/>
  <c r="K1302" i="29" s="1"/>
  <c r="R1302" i="29"/>
  <c r="N1302" i="29"/>
  <c r="O1302" i="29" s="1"/>
  <c r="L1302" i="29"/>
  <c r="M1302" i="29" s="1"/>
  <c r="P1290" i="29"/>
  <c r="Q1290" i="29" s="1"/>
  <c r="J1290" i="29"/>
  <c r="K1290" i="29" s="1"/>
  <c r="R1290" i="29"/>
  <c r="N1290" i="29"/>
  <c r="O1290" i="29" s="1"/>
  <c r="L1290" i="29"/>
  <c r="M1290" i="29" s="1"/>
  <c r="B1319" i="29"/>
  <c r="H1319" i="29" s="1"/>
  <c r="I1319" i="29" s="1"/>
  <c r="E1319" i="29"/>
  <c r="P1294" i="29"/>
  <c r="Q1294" i="29" s="1"/>
  <c r="J1294" i="29"/>
  <c r="K1294" i="29" s="1"/>
  <c r="R1294" i="29"/>
  <c r="N1294" i="29"/>
  <c r="O1294" i="29" s="1"/>
  <c r="L1294" i="29"/>
  <c r="M1294" i="29" s="1"/>
  <c r="B1312" i="29"/>
  <c r="H1312" i="29" s="1"/>
  <c r="I1312" i="29" s="1"/>
  <c r="E1312" i="29"/>
  <c r="J1287" i="29"/>
  <c r="K1287" i="29" s="1"/>
  <c r="R1287" i="29"/>
  <c r="L1287" i="29"/>
  <c r="M1287" i="29" s="1"/>
  <c r="P1287" i="29"/>
  <c r="Q1287" i="29" s="1"/>
  <c r="N1287" i="29"/>
  <c r="O1287" i="29" s="1"/>
  <c r="B1300" i="29"/>
  <c r="H1300" i="29" s="1"/>
  <c r="I1300" i="29" s="1"/>
  <c r="E1300" i="29"/>
  <c r="B1297" i="29"/>
  <c r="H1297" i="29" s="1"/>
  <c r="I1297" i="29" s="1"/>
  <c r="E1297" i="29"/>
  <c r="J1291" i="29"/>
  <c r="K1291" i="29" s="1"/>
  <c r="R1291" i="29"/>
  <c r="L1291" i="29"/>
  <c r="M1291" i="29" s="1"/>
  <c r="P1291" i="29"/>
  <c r="Q1291" i="29" s="1"/>
  <c r="N1291" i="29"/>
  <c r="O1291" i="29" s="1"/>
  <c r="J1295" i="29"/>
  <c r="K1295" i="29" s="1"/>
  <c r="R1295" i="29"/>
  <c r="L1295" i="29"/>
  <c r="M1295" i="29" s="1"/>
  <c r="P1295" i="29"/>
  <c r="Q1295" i="29" s="1"/>
  <c r="N1295" i="29"/>
  <c r="O1295" i="29" s="1"/>
  <c r="J1303" i="29"/>
  <c r="K1303" i="29" s="1"/>
  <c r="R1303" i="29"/>
  <c r="L1303" i="29"/>
  <c r="M1303" i="29" s="1"/>
  <c r="P1303" i="29"/>
  <c r="Q1303" i="29" s="1"/>
  <c r="N1303" i="29"/>
  <c r="O1303" i="29" s="1"/>
  <c r="B1304" i="29"/>
  <c r="H1304" i="29" s="1"/>
  <c r="I1304" i="29" s="1"/>
  <c r="E1304" i="29"/>
  <c r="B1313" i="29"/>
  <c r="H1313" i="29" s="1"/>
  <c r="I1313" i="29" s="1"/>
  <c r="E1313" i="29"/>
  <c r="N1309" i="29"/>
  <c r="O1309" i="29" s="1"/>
  <c r="P1309" i="29"/>
  <c r="Q1309" i="29" s="1"/>
  <c r="R1309" i="29"/>
  <c r="J1309" i="29"/>
  <c r="K1309" i="29" s="1"/>
  <c r="L1309" i="29"/>
  <c r="M1309" i="29" s="1"/>
  <c r="L1308" i="29"/>
  <c r="M1308" i="29" s="1"/>
  <c r="N1308" i="29"/>
  <c r="O1308" i="29" s="1"/>
  <c r="R1308" i="29"/>
  <c r="P1308" i="29"/>
  <c r="Q1308" i="29" s="1"/>
  <c r="J1308" i="29"/>
  <c r="K1308" i="29" s="1"/>
  <c r="B1301" i="29"/>
  <c r="H1301" i="29" s="1"/>
  <c r="I1301" i="29" s="1"/>
  <c r="E1301" i="29"/>
  <c r="B1305" i="29"/>
  <c r="H1305" i="29" s="1"/>
  <c r="I1305" i="29" s="1"/>
  <c r="E1305" i="29"/>
  <c r="L1296" i="29"/>
  <c r="M1296" i="29" s="1"/>
  <c r="N1296" i="29"/>
  <c r="O1296" i="29" s="1"/>
  <c r="R1296" i="29"/>
  <c r="J1296" i="29"/>
  <c r="K1296" i="29" s="1"/>
  <c r="P1296" i="29"/>
  <c r="Q1296" i="29" s="1"/>
  <c r="B1318" i="29"/>
  <c r="H1318" i="29" s="1"/>
  <c r="I1318" i="29" s="1"/>
  <c r="E1318" i="29"/>
  <c r="B1306" i="29"/>
  <c r="H1306" i="29" s="1"/>
  <c r="I1306" i="29" s="1"/>
  <c r="E1306" i="29"/>
  <c r="R2067" i="30"/>
  <c r="N2067" i="30"/>
  <c r="R2061" i="30"/>
  <c r="N2061" i="30"/>
  <c r="N2066" i="30"/>
  <c r="R2066" i="30"/>
  <c r="R2073" i="30"/>
  <c r="N2073" i="30"/>
  <c r="R2065" i="30"/>
  <c r="N2065" i="30"/>
  <c r="R2070" i="30"/>
  <c r="N2070" i="30"/>
  <c r="N2062" i="30"/>
  <c r="R2062" i="30"/>
  <c r="N2058" i="30"/>
  <c r="R2058" i="30"/>
  <c r="R2074" i="30"/>
  <c r="N2074" i="30"/>
  <c r="R2069" i="30"/>
  <c r="N2069" i="30"/>
  <c r="C2066" i="30"/>
  <c r="F2066" i="30"/>
  <c r="F2062" i="30"/>
  <c r="C2062" i="30"/>
  <c r="F2073" i="30"/>
  <c r="C2073" i="30"/>
  <c r="B2077" i="30"/>
  <c r="B2080" i="30"/>
  <c r="B2071" i="30"/>
  <c r="B2076" i="30"/>
  <c r="B2072" i="30"/>
  <c r="B2083" i="30"/>
  <c r="F2070" i="30"/>
  <c r="C2070" i="30"/>
  <c r="F2074" i="30"/>
  <c r="C2074" i="30"/>
  <c r="F2065" i="30"/>
  <c r="C2065" i="30"/>
  <c r="C2069" i="30"/>
  <c r="F2069" i="30"/>
  <c r="F2058" i="30"/>
  <c r="C2058" i="30"/>
  <c r="F2067" i="30"/>
  <c r="C2067" i="30"/>
  <c r="C2061" i="30"/>
  <c r="F2061" i="30"/>
  <c r="B2084" i="30"/>
  <c r="B2075" i="30"/>
  <c r="B2079" i="30"/>
  <c r="B2068" i="30"/>
  <c r="V2084" i="30" l="1"/>
  <c r="O2084" i="30"/>
  <c r="G2084" i="30"/>
  <c r="H2084" i="30"/>
  <c r="V2072" i="30"/>
  <c r="O2072" i="30"/>
  <c r="G2072" i="30"/>
  <c r="H2072" i="30"/>
  <c r="V2068" i="30"/>
  <c r="O2068" i="30"/>
  <c r="G2068" i="30"/>
  <c r="H2068" i="30"/>
  <c r="V2076" i="30"/>
  <c r="O2076" i="30"/>
  <c r="G2076" i="30"/>
  <c r="H2076" i="30"/>
  <c r="V2079" i="30"/>
  <c r="O2079" i="30"/>
  <c r="H2079" i="30"/>
  <c r="G2079" i="30"/>
  <c r="V2071" i="30"/>
  <c r="O2071" i="30"/>
  <c r="H2071" i="30"/>
  <c r="G2071" i="30"/>
  <c r="V2083" i="30"/>
  <c r="O2083" i="30"/>
  <c r="G2083" i="30"/>
  <c r="H2083" i="30"/>
  <c r="V2080" i="30"/>
  <c r="O2080" i="30"/>
  <c r="G2080" i="30"/>
  <c r="H2080" i="30"/>
  <c r="V2075" i="30"/>
  <c r="O2075" i="30"/>
  <c r="G2075" i="30"/>
  <c r="H2075" i="30"/>
  <c r="V2077" i="30"/>
  <c r="H2077" i="30"/>
  <c r="G2077" i="30"/>
  <c r="O2077" i="30"/>
  <c r="L1304" i="29"/>
  <c r="M1304" i="29" s="1"/>
  <c r="N1304" i="29"/>
  <c r="O1304" i="29" s="1"/>
  <c r="R1304" i="29"/>
  <c r="P1304" i="29"/>
  <c r="Q1304" i="29" s="1"/>
  <c r="J1304" i="29"/>
  <c r="K1304" i="29" s="1"/>
  <c r="P1318" i="29"/>
  <c r="Q1318" i="29" s="1"/>
  <c r="J1318" i="29"/>
  <c r="K1318" i="29" s="1"/>
  <c r="R1318" i="29"/>
  <c r="N1318" i="29"/>
  <c r="O1318" i="29" s="1"/>
  <c r="L1318" i="29"/>
  <c r="M1318" i="29" s="1"/>
  <c r="N1305" i="29"/>
  <c r="O1305" i="29" s="1"/>
  <c r="P1305" i="29"/>
  <c r="Q1305" i="29" s="1"/>
  <c r="R1305" i="29"/>
  <c r="J1305" i="29"/>
  <c r="K1305" i="29" s="1"/>
  <c r="L1305" i="29"/>
  <c r="M1305" i="29" s="1"/>
  <c r="B1311" i="29"/>
  <c r="H1311" i="29" s="1"/>
  <c r="I1311" i="29" s="1"/>
  <c r="E1311" i="29"/>
  <c r="N1313" i="29"/>
  <c r="O1313" i="29" s="1"/>
  <c r="P1313" i="29"/>
  <c r="Q1313" i="29" s="1"/>
  <c r="R1313" i="29"/>
  <c r="L1313" i="29"/>
  <c r="M1313" i="29" s="1"/>
  <c r="J1313" i="29"/>
  <c r="K1313" i="29" s="1"/>
  <c r="B1314" i="29"/>
  <c r="H1314" i="29" s="1"/>
  <c r="I1314" i="29" s="1"/>
  <c r="E1314" i="29"/>
  <c r="L1300" i="29"/>
  <c r="M1300" i="29" s="1"/>
  <c r="N1300" i="29"/>
  <c r="O1300" i="29" s="1"/>
  <c r="R1300" i="29"/>
  <c r="J1300" i="29"/>
  <c r="K1300" i="29" s="1"/>
  <c r="P1300" i="29"/>
  <c r="Q1300" i="29" s="1"/>
  <c r="L1312" i="29"/>
  <c r="M1312" i="29" s="1"/>
  <c r="N1312" i="29"/>
  <c r="O1312" i="29" s="1"/>
  <c r="R1312" i="29"/>
  <c r="P1312" i="29"/>
  <c r="Q1312" i="29" s="1"/>
  <c r="J1312" i="29"/>
  <c r="K1312" i="29" s="1"/>
  <c r="J1319" i="29"/>
  <c r="K1319" i="29" s="1"/>
  <c r="R1319" i="29"/>
  <c r="L1319" i="29"/>
  <c r="M1319" i="29" s="1"/>
  <c r="P1319" i="29"/>
  <c r="Q1319" i="29" s="1"/>
  <c r="N1319" i="29"/>
  <c r="O1319" i="29" s="1"/>
  <c r="B1316" i="29"/>
  <c r="H1316" i="29" s="1"/>
  <c r="I1316" i="29" s="1"/>
  <c r="E1316" i="29"/>
  <c r="P1306" i="29"/>
  <c r="Q1306" i="29" s="1"/>
  <c r="J1306" i="29"/>
  <c r="K1306" i="29" s="1"/>
  <c r="R1306" i="29"/>
  <c r="N1306" i="29"/>
  <c r="O1306" i="29" s="1"/>
  <c r="L1306" i="29"/>
  <c r="M1306" i="29" s="1"/>
  <c r="B1328" i="29"/>
  <c r="H1328" i="29" s="1"/>
  <c r="I1328" i="29" s="1"/>
  <c r="E1328" i="29"/>
  <c r="B1315" i="29"/>
  <c r="H1315" i="29" s="1"/>
  <c r="I1315" i="29" s="1"/>
  <c r="E1315" i="29"/>
  <c r="B1323" i="29"/>
  <c r="H1323" i="29" s="1"/>
  <c r="I1323" i="29" s="1"/>
  <c r="E1323" i="29"/>
  <c r="N1297" i="29"/>
  <c r="O1297" i="29" s="1"/>
  <c r="P1297" i="29"/>
  <c r="Q1297" i="29" s="1"/>
  <c r="R1297" i="29"/>
  <c r="L1297" i="29"/>
  <c r="M1297" i="29" s="1"/>
  <c r="J1297" i="29"/>
  <c r="K1297" i="29" s="1"/>
  <c r="B1310" i="29"/>
  <c r="H1310" i="29" s="1"/>
  <c r="I1310" i="29" s="1"/>
  <c r="E1310" i="29"/>
  <c r="B1322" i="29"/>
  <c r="H1322" i="29" s="1"/>
  <c r="I1322" i="29" s="1"/>
  <c r="E1322" i="29"/>
  <c r="B1329" i="29"/>
  <c r="H1329" i="29" s="1"/>
  <c r="I1329" i="29" s="1"/>
  <c r="E1329" i="29"/>
  <c r="B1307" i="29"/>
  <c r="H1307" i="29" s="1"/>
  <c r="I1307" i="29" s="1"/>
  <c r="E1307" i="29"/>
  <c r="N1301" i="29"/>
  <c r="O1301" i="29" s="1"/>
  <c r="P1301" i="29"/>
  <c r="Q1301" i="29" s="1"/>
  <c r="R1301" i="29"/>
  <c r="J1301" i="29"/>
  <c r="K1301" i="29" s="1"/>
  <c r="L1301" i="29"/>
  <c r="M1301" i="29" s="1"/>
  <c r="R2072" i="30"/>
  <c r="N2072" i="30"/>
  <c r="R2077" i="30"/>
  <c r="N2077" i="30"/>
  <c r="R2075" i="30"/>
  <c r="N2075" i="30"/>
  <c r="R2071" i="30"/>
  <c r="N2071" i="30"/>
  <c r="R2084" i="30"/>
  <c r="N2084" i="30"/>
  <c r="R2083" i="30"/>
  <c r="N2083" i="30"/>
  <c r="R2080" i="30"/>
  <c r="N2080" i="30"/>
  <c r="R2068" i="30"/>
  <c r="N2068" i="30"/>
  <c r="R2079" i="30"/>
  <c r="N2079" i="30"/>
  <c r="R2076" i="30"/>
  <c r="N2076" i="30"/>
  <c r="F2075" i="30"/>
  <c r="C2075" i="30"/>
  <c r="F2071" i="30"/>
  <c r="C2071" i="30"/>
  <c r="C2077" i="30"/>
  <c r="F2077" i="30"/>
  <c r="B2078" i="30"/>
  <c r="B2085" i="30"/>
  <c r="B2082" i="30"/>
  <c r="B2081" i="30"/>
  <c r="B2087" i="30"/>
  <c r="F2068" i="30"/>
  <c r="C2068" i="30"/>
  <c r="C2072" i="30"/>
  <c r="F2072" i="30"/>
  <c r="F2084" i="30"/>
  <c r="C2084" i="30"/>
  <c r="F2083" i="30"/>
  <c r="C2083" i="30"/>
  <c r="F2080" i="30"/>
  <c r="C2080" i="30"/>
  <c r="F2079" i="30"/>
  <c r="C2079" i="30"/>
  <c r="F2076" i="30"/>
  <c r="C2076" i="30"/>
  <c r="B2089" i="30"/>
  <c r="B2094" i="30"/>
  <c r="B2093" i="30"/>
  <c r="B2086" i="30"/>
  <c r="B2090" i="30"/>
  <c r="V2093" i="30" l="1"/>
  <c r="H2093" i="30"/>
  <c r="O2093" i="30"/>
  <c r="G2093" i="30"/>
  <c r="V2094" i="30"/>
  <c r="H2094" i="30"/>
  <c r="O2094" i="30"/>
  <c r="G2094" i="30"/>
  <c r="V2087" i="30"/>
  <c r="O2087" i="30"/>
  <c r="H2087" i="30"/>
  <c r="G2087" i="30"/>
  <c r="V2078" i="30"/>
  <c r="H2078" i="30"/>
  <c r="G2078" i="30"/>
  <c r="O2078" i="30"/>
  <c r="V2090" i="30"/>
  <c r="O2090" i="30"/>
  <c r="H2090" i="30"/>
  <c r="G2090" i="30"/>
  <c r="V2089" i="30"/>
  <c r="O2089" i="30"/>
  <c r="H2089" i="30"/>
  <c r="G2089" i="30"/>
  <c r="V2081" i="30"/>
  <c r="O2081" i="30"/>
  <c r="H2081" i="30"/>
  <c r="G2081" i="30"/>
  <c r="V2086" i="30"/>
  <c r="O2086" i="30"/>
  <c r="H2086" i="30"/>
  <c r="G2086" i="30"/>
  <c r="V2082" i="30"/>
  <c r="O2082" i="30"/>
  <c r="H2082" i="30"/>
  <c r="G2082" i="30"/>
  <c r="V2085" i="30"/>
  <c r="O2085" i="30"/>
  <c r="H2085" i="30"/>
  <c r="G2085" i="30"/>
  <c r="B1324" i="29"/>
  <c r="H1324" i="29" s="1"/>
  <c r="I1324" i="29" s="1"/>
  <c r="E1324" i="29"/>
  <c r="B1321" i="29"/>
  <c r="H1321" i="29" s="1"/>
  <c r="I1321" i="29" s="1"/>
  <c r="E1321" i="29"/>
  <c r="L1328" i="29"/>
  <c r="M1328" i="29" s="1"/>
  <c r="N1328" i="29"/>
  <c r="O1328" i="29" s="1"/>
  <c r="R1328" i="29"/>
  <c r="P1328" i="29"/>
  <c r="Q1328" i="29" s="1"/>
  <c r="J1328" i="29"/>
  <c r="K1328" i="29" s="1"/>
  <c r="L1316" i="29"/>
  <c r="M1316" i="29" s="1"/>
  <c r="N1316" i="29"/>
  <c r="O1316" i="29" s="1"/>
  <c r="R1316" i="29"/>
  <c r="J1316" i="29"/>
  <c r="K1316" i="29" s="1"/>
  <c r="P1316" i="29"/>
  <c r="Q1316" i="29" s="1"/>
  <c r="J1307" i="29"/>
  <c r="K1307" i="29" s="1"/>
  <c r="R1307" i="29"/>
  <c r="L1307" i="29"/>
  <c r="M1307" i="29" s="1"/>
  <c r="P1307" i="29"/>
  <c r="Q1307" i="29" s="1"/>
  <c r="N1307" i="29"/>
  <c r="O1307" i="29" s="1"/>
  <c r="B1339" i="29"/>
  <c r="H1339" i="29" s="1"/>
  <c r="I1339" i="29" s="1"/>
  <c r="E1339" i="29"/>
  <c r="J1315" i="29"/>
  <c r="K1315" i="29" s="1"/>
  <c r="R1315" i="29"/>
  <c r="L1315" i="29"/>
  <c r="M1315" i="29" s="1"/>
  <c r="P1315" i="29"/>
  <c r="Q1315" i="29" s="1"/>
  <c r="N1315" i="29"/>
  <c r="O1315" i="29" s="1"/>
  <c r="B1338" i="29"/>
  <c r="H1338" i="29" s="1"/>
  <c r="I1338" i="29" s="1"/>
  <c r="E1338" i="29"/>
  <c r="B1326" i="29"/>
  <c r="H1326" i="29" s="1"/>
  <c r="I1326" i="29" s="1"/>
  <c r="E1326" i="29"/>
  <c r="P1322" i="29"/>
  <c r="Q1322" i="29" s="1"/>
  <c r="J1322" i="29"/>
  <c r="K1322" i="29" s="1"/>
  <c r="R1322" i="29"/>
  <c r="N1322" i="29"/>
  <c r="O1322" i="29" s="1"/>
  <c r="L1322" i="29"/>
  <c r="M1322" i="29" s="1"/>
  <c r="B1320" i="29"/>
  <c r="H1320" i="29" s="1"/>
  <c r="I1320" i="29" s="1"/>
  <c r="E1320" i="29"/>
  <c r="B1333" i="29"/>
  <c r="H1333" i="29" s="1"/>
  <c r="I1333" i="29" s="1"/>
  <c r="E1333" i="29"/>
  <c r="N1329" i="29"/>
  <c r="O1329" i="29" s="1"/>
  <c r="P1329" i="29"/>
  <c r="Q1329" i="29" s="1"/>
  <c r="R1329" i="29"/>
  <c r="J1329" i="29"/>
  <c r="K1329" i="29" s="1"/>
  <c r="L1329" i="29"/>
  <c r="M1329" i="29" s="1"/>
  <c r="B1332" i="29"/>
  <c r="H1332" i="29" s="1"/>
  <c r="I1332" i="29" s="1"/>
  <c r="E1332" i="29"/>
  <c r="B1317" i="29"/>
  <c r="H1317" i="29" s="1"/>
  <c r="I1317" i="29" s="1"/>
  <c r="E1317" i="29"/>
  <c r="P1310" i="29"/>
  <c r="Q1310" i="29" s="1"/>
  <c r="J1310" i="29"/>
  <c r="K1310" i="29" s="1"/>
  <c r="R1310" i="29"/>
  <c r="N1310" i="29"/>
  <c r="O1310" i="29" s="1"/>
  <c r="L1310" i="29"/>
  <c r="M1310" i="29" s="1"/>
  <c r="J1323" i="29"/>
  <c r="K1323" i="29" s="1"/>
  <c r="R1323" i="29"/>
  <c r="L1323" i="29"/>
  <c r="M1323" i="29" s="1"/>
  <c r="P1323" i="29"/>
  <c r="Q1323" i="29" s="1"/>
  <c r="N1323" i="29"/>
  <c r="O1323" i="29" s="1"/>
  <c r="B1325" i="29"/>
  <c r="H1325" i="29" s="1"/>
  <c r="I1325" i="29" s="1"/>
  <c r="E1325" i="29"/>
  <c r="P1314" i="29"/>
  <c r="Q1314" i="29" s="1"/>
  <c r="J1314" i="29"/>
  <c r="K1314" i="29" s="1"/>
  <c r="R1314" i="29"/>
  <c r="N1314" i="29"/>
  <c r="O1314" i="29" s="1"/>
  <c r="L1314" i="29"/>
  <c r="M1314" i="29" s="1"/>
  <c r="J1311" i="29"/>
  <c r="K1311" i="29" s="1"/>
  <c r="R1311" i="29"/>
  <c r="L1311" i="29"/>
  <c r="M1311" i="29" s="1"/>
  <c r="P1311" i="29"/>
  <c r="Q1311" i="29" s="1"/>
  <c r="N1311" i="29"/>
  <c r="O1311" i="29" s="1"/>
  <c r="R2090" i="30"/>
  <c r="N2090" i="30"/>
  <c r="R2087" i="30"/>
  <c r="N2087" i="30"/>
  <c r="R2078" i="30"/>
  <c r="N2078" i="30"/>
  <c r="R2082" i="30"/>
  <c r="N2082" i="30"/>
  <c r="R2089" i="30"/>
  <c r="N2089" i="30"/>
  <c r="R2086" i="30"/>
  <c r="N2086" i="30"/>
  <c r="R2085" i="30"/>
  <c r="N2085" i="30"/>
  <c r="R2093" i="30"/>
  <c r="N2093" i="30"/>
  <c r="R2094" i="30"/>
  <c r="N2094" i="30"/>
  <c r="R2081" i="30"/>
  <c r="N2081" i="30"/>
  <c r="C2093" i="30"/>
  <c r="F2093" i="30"/>
  <c r="C2082" i="30"/>
  <c r="F2082" i="30"/>
  <c r="F2078" i="30"/>
  <c r="C2078" i="30"/>
  <c r="F2089" i="30"/>
  <c r="C2089" i="30"/>
  <c r="F2087" i="30"/>
  <c r="C2087" i="30"/>
  <c r="B2100" i="30"/>
  <c r="B2103" i="30"/>
  <c r="B2099" i="30"/>
  <c r="B2097" i="30"/>
  <c r="B2092" i="30"/>
  <c r="B2088" i="30"/>
  <c r="F2090" i="30"/>
  <c r="C2090" i="30"/>
  <c r="F2086" i="30"/>
  <c r="C2086" i="30"/>
  <c r="F2094" i="30"/>
  <c r="C2094" i="30"/>
  <c r="F2081" i="30"/>
  <c r="C2081" i="30"/>
  <c r="C2085" i="30"/>
  <c r="F2085" i="30"/>
  <c r="B2096" i="30"/>
  <c r="B2104" i="30"/>
  <c r="B2091" i="30"/>
  <c r="B2095" i="30"/>
  <c r="V2088" i="30" l="1"/>
  <c r="O2088" i="30"/>
  <c r="G2088" i="30"/>
  <c r="H2088" i="30"/>
  <c r="V2095" i="30"/>
  <c r="O2095" i="30"/>
  <c r="H2095" i="30"/>
  <c r="G2095" i="30"/>
  <c r="V2097" i="30"/>
  <c r="O2097" i="30"/>
  <c r="H2097" i="30"/>
  <c r="G2097" i="30"/>
  <c r="V2104" i="30"/>
  <c r="O2104" i="30"/>
  <c r="G2104" i="30"/>
  <c r="H2104" i="30"/>
  <c r="V2103" i="30"/>
  <c r="O2103" i="30"/>
  <c r="H2103" i="30"/>
  <c r="G2103" i="30"/>
  <c r="V2091" i="30"/>
  <c r="O2091" i="30"/>
  <c r="G2091" i="30"/>
  <c r="H2091" i="30"/>
  <c r="V2099" i="30"/>
  <c r="O2099" i="30"/>
  <c r="G2099" i="30"/>
  <c r="H2099" i="30"/>
  <c r="V2096" i="30"/>
  <c r="O2096" i="30"/>
  <c r="G2096" i="30"/>
  <c r="H2096" i="30"/>
  <c r="V2092" i="30"/>
  <c r="O2092" i="30"/>
  <c r="G2092" i="30"/>
  <c r="H2092" i="30"/>
  <c r="V2100" i="30"/>
  <c r="O2100" i="30"/>
  <c r="G2100" i="30"/>
  <c r="H2100" i="30"/>
  <c r="B1343" i="29"/>
  <c r="H1343" i="29" s="1"/>
  <c r="I1343" i="29" s="1"/>
  <c r="E1343" i="29"/>
  <c r="B1331" i="29"/>
  <c r="H1331" i="29" s="1"/>
  <c r="I1331" i="29" s="1"/>
  <c r="E1331" i="29"/>
  <c r="B1335" i="29"/>
  <c r="H1335" i="29" s="1"/>
  <c r="I1335" i="29" s="1"/>
  <c r="E1335" i="29"/>
  <c r="P1338" i="29"/>
  <c r="Q1338" i="29" s="1"/>
  <c r="J1338" i="29"/>
  <c r="K1338" i="29" s="1"/>
  <c r="R1338" i="29"/>
  <c r="N1338" i="29"/>
  <c r="O1338" i="29" s="1"/>
  <c r="L1338" i="29"/>
  <c r="M1338" i="29" s="1"/>
  <c r="J1339" i="29"/>
  <c r="K1339" i="29" s="1"/>
  <c r="R1339" i="29"/>
  <c r="L1339" i="29"/>
  <c r="M1339" i="29" s="1"/>
  <c r="P1339" i="29"/>
  <c r="Q1339" i="29" s="1"/>
  <c r="N1339" i="29"/>
  <c r="O1339" i="29" s="1"/>
  <c r="B1327" i="29"/>
  <c r="H1327" i="29" s="1"/>
  <c r="I1327" i="29" s="1"/>
  <c r="E1327" i="29"/>
  <c r="L1320" i="29"/>
  <c r="M1320" i="29" s="1"/>
  <c r="N1320" i="29"/>
  <c r="O1320" i="29" s="1"/>
  <c r="R1320" i="29"/>
  <c r="J1320" i="29"/>
  <c r="K1320" i="29" s="1"/>
  <c r="P1320" i="29"/>
  <c r="Q1320" i="29" s="1"/>
  <c r="P1326" i="29"/>
  <c r="Q1326" i="29" s="1"/>
  <c r="J1326" i="29"/>
  <c r="K1326" i="29" s="1"/>
  <c r="R1326" i="29"/>
  <c r="N1326" i="29"/>
  <c r="O1326" i="29" s="1"/>
  <c r="L1326" i="29"/>
  <c r="M1326" i="29" s="1"/>
  <c r="L1324" i="29"/>
  <c r="M1324" i="29" s="1"/>
  <c r="N1324" i="29"/>
  <c r="O1324" i="29" s="1"/>
  <c r="R1324" i="29"/>
  <c r="J1324" i="29"/>
  <c r="K1324" i="29" s="1"/>
  <c r="P1324" i="29"/>
  <c r="Q1324" i="29" s="1"/>
  <c r="N1317" i="29"/>
  <c r="O1317" i="29" s="1"/>
  <c r="P1317" i="29"/>
  <c r="Q1317" i="29" s="1"/>
  <c r="R1317" i="29"/>
  <c r="L1317" i="29"/>
  <c r="M1317" i="29" s="1"/>
  <c r="J1317" i="29"/>
  <c r="K1317" i="29" s="1"/>
  <c r="B1342" i="29"/>
  <c r="H1342" i="29" s="1"/>
  <c r="I1342" i="29" s="1"/>
  <c r="E1342" i="29"/>
  <c r="N1325" i="29"/>
  <c r="O1325" i="29" s="1"/>
  <c r="P1325" i="29"/>
  <c r="Q1325" i="29" s="1"/>
  <c r="R1325" i="29"/>
  <c r="L1325" i="29"/>
  <c r="M1325" i="29" s="1"/>
  <c r="J1325" i="29"/>
  <c r="K1325" i="29" s="1"/>
  <c r="L1332" i="29"/>
  <c r="M1332" i="29" s="1"/>
  <c r="N1332" i="29"/>
  <c r="O1332" i="29" s="1"/>
  <c r="R1332" i="29"/>
  <c r="P1332" i="29"/>
  <c r="Q1332" i="29" s="1"/>
  <c r="J1332" i="29"/>
  <c r="K1332" i="29" s="1"/>
  <c r="N1333" i="29"/>
  <c r="O1333" i="29" s="1"/>
  <c r="P1333" i="29"/>
  <c r="Q1333" i="29" s="1"/>
  <c r="R1333" i="29"/>
  <c r="J1333" i="29"/>
  <c r="K1333" i="29" s="1"/>
  <c r="L1333" i="29"/>
  <c r="M1333" i="29" s="1"/>
  <c r="B1330" i="29"/>
  <c r="H1330" i="29" s="1"/>
  <c r="I1330" i="29" s="1"/>
  <c r="E1330" i="29"/>
  <c r="B1336" i="29"/>
  <c r="H1336" i="29" s="1"/>
  <c r="I1336" i="29" s="1"/>
  <c r="E1336" i="29"/>
  <c r="N1321" i="29"/>
  <c r="O1321" i="29" s="1"/>
  <c r="P1321" i="29"/>
  <c r="Q1321" i="29" s="1"/>
  <c r="R1321" i="29"/>
  <c r="L1321" i="29"/>
  <c r="M1321" i="29" s="1"/>
  <c r="J1321" i="29"/>
  <c r="K1321" i="29" s="1"/>
  <c r="B1334" i="29"/>
  <c r="H1334" i="29" s="1"/>
  <c r="I1334" i="29" s="1"/>
  <c r="E1334" i="29"/>
  <c r="R2095" i="30"/>
  <c r="N2095" i="30"/>
  <c r="R2104" i="30"/>
  <c r="N2104" i="30"/>
  <c r="R2099" i="30"/>
  <c r="N2099" i="30"/>
  <c r="R2100" i="30"/>
  <c r="N2100" i="30"/>
  <c r="R2092" i="30"/>
  <c r="N2092" i="30"/>
  <c r="R2096" i="30"/>
  <c r="N2096" i="30"/>
  <c r="R2088" i="30"/>
  <c r="N2088" i="30"/>
  <c r="R2103" i="30"/>
  <c r="N2103" i="30"/>
  <c r="R2091" i="30"/>
  <c r="N2091" i="30"/>
  <c r="R2097" i="30"/>
  <c r="N2097" i="30"/>
  <c r="F2092" i="30"/>
  <c r="C2092" i="30"/>
  <c r="F2099" i="30"/>
  <c r="C2099" i="30"/>
  <c r="F2100" i="30"/>
  <c r="C2100" i="30"/>
  <c r="B2102" i="30"/>
  <c r="B2109" i="30"/>
  <c r="B2110" i="30"/>
  <c r="F2095" i="30"/>
  <c r="C2095" i="30"/>
  <c r="F2096" i="30"/>
  <c r="C2096" i="30"/>
  <c r="C2088" i="30"/>
  <c r="F2088" i="30"/>
  <c r="F2097" i="30"/>
  <c r="C2097" i="30"/>
  <c r="F2103" i="30"/>
  <c r="C2103" i="30"/>
  <c r="C2104" i="30"/>
  <c r="F2104" i="30"/>
  <c r="B2105" i="30"/>
  <c r="B2114" i="30"/>
  <c r="F2091" i="30"/>
  <c r="C2091" i="30"/>
  <c r="B2101" i="30"/>
  <c r="B2106" i="30"/>
  <c r="B2098" i="30"/>
  <c r="B2107" i="30"/>
  <c r="B2113" i="30"/>
  <c r="V2110" i="30" l="1"/>
  <c r="H2110" i="30"/>
  <c r="O2110" i="30"/>
  <c r="G2110" i="30"/>
  <c r="V2113" i="30"/>
  <c r="O2113" i="30"/>
  <c r="H2113" i="30"/>
  <c r="G2113" i="30"/>
  <c r="V2101" i="30"/>
  <c r="O2101" i="30"/>
  <c r="H2101" i="30"/>
  <c r="G2101" i="30"/>
  <c r="V2105" i="30"/>
  <c r="O2105" i="30"/>
  <c r="H2105" i="30"/>
  <c r="G2105" i="30"/>
  <c r="V2098" i="30"/>
  <c r="O2098" i="30"/>
  <c r="H2098" i="30"/>
  <c r="G2098" i="30"/>
  <c r="V2109" i="30"/>
  <c r="H2109" i="30"/>
  <c r="G2109" i="30"/>
  <c r="O2109" i="30"/>
  <c r="V2107" i="30"/>
  <c r="O2107" i="30"/>
  <c r="G2107" i="30"/>
  <c r="H2107" i="30"/>
  <c r="V2106" i="30"/>
  <c r="O2106" i="30"/>
  <c r="H2106" i="30"/>
  <c r="G2106" i="30"/>
  <c r="V2114" i="30"/>
  <c r="O2114" i="30"/>
  <c r="H2114" i="30"/>
  <c r="G2114" i="30"/>
  <c r="V2102" i="30"/>
  <c r="O2102" i="30"/>
  <c r="H2102" i="30"/>
  <c r="G2102" i="30"/>
  <c r="P1330" i="29"/>
  <c r="Q1330" i="29" s="1"/>
  <c r="J1330" i="29"/>
  <c r="K1330" i="29" s="1"/>
  <c r="R1330" i="29"/>
  <c r="N1330" i="29"/>
  <c r="O1330" i="29" s="1"/>
  <c r="L1330" i="29"/>
  <c r="M1330" i="29" s="1"/>
  <c r="B1337" i="29"/>
  <c r="H1337" i="29" s="1"/>
  <c r="I1337" i="29" s="1"/>
  <c r="E1337" i="29"/>
  <c r="J1335" i="29"/>
  <c r="K1335" i="29" s="1"/>
  <c r="R1335" i="29"/>
  <c r="L1335" i="29"/>
  <c r="M1335" i="29" s="1"/>
  <c r="P1335" i="29"/>
  <c r="Q1335" i="29" s="1"/>
  <c r="N1335" i="29"/>
  <c r="O1335" i="29" s="1"/>
  <c r="B1341" i="29"/>
  <c r="H1341" i="29" s="1"/>
  <c r="I1341" i="29" s="1"/>
  <c r="E1341" i="29"/>
  <c r="B1345" i="29"/>
  <c r="H1345" i="29" s="1"/>
  <c r="I1345" i="29" s="1"/>
  <c r="E1345" i="29"/>
  <c r="B1344" i="29"/>
  <c r="H1344" i="29" s="1"/>
  <c r="I1344" i="29" s="1"/>
  <c r="E1344" i="29"/>
  <c r="P1342" i="29"/>
  <c r="Q1342" i="29" s="1"/>
  <c r="J1342" i="29"/>
  <c r="K1342" i="29" s="1"/>
  <c r="R1342" i="29"/>
  <c r="N1342" i="29"/>
  <c r="O1342" i="29" s="1"/>
  <c r="L1342" i="29"/>
  <c r="M1342" i="29" s="1"/>
  <c r="J1343" i="29"/>
  <c r="K1343" i="29" s="1"/>
  <c r="R1343" i="29"/>
  <c r="L1343" i="29"/>
  <c r="M1343" i="29" s="1"/>
  <c r="P1343" i="29"/>
  <c r="Q1343" i="29" s="1"/>
  <c r="N1343" i="29"/>
  <c r="O1343" i="29" s="1"/>
  <c r="P1334" i="29"/>
  <c r="Q1334" i="29" s="1"/>
  <c r="J1334" i="29"/>
  <c r="K1334" i="29" s="1"/>
  <c r="R1334" i="29"/>
  <c r="N1334" i="29"/>
  <c r="O1334" i="29" s="1"/>
  <c r="L1334" i="29"/>
  <c r="M1334" i="29" s="1"/>
  <c r="L1336" i="29"/>
  <c r="M1336" i="29" s="1"/>
  <c r="N1336" i="29"/>
  <c r="O1336" i="29" s="1"/>
  <c r="R1336" i="29"/>
  <c r="P1336" i="29"/>
  <c r="Q1336" i="29" s="1"/>
  <c r="J1336" i="29"/>
  <c r="K1336" i="29" s="1"/>
  <c r="B1340" i="29"/>
  <c r="H1340" i="29" s="1"/>
  <c r="I1340" i="29" s="1"/>
  <c r="E1340" i="29"/>
  <c r="J1327" i="29"/>
  <c r="K1327" i="29" s="1"/>
  <c r="R1327" i="29"/>
  <c r="L1327" i="29"/>
  <c r="M1327" i="29" s="1"/>
  <c r="P1327" i="29"/>
  <c r="Q1327" i="29" s="1"/>
  <c r="N1327" i="29"/>
  <c r="O1327" i="29" s="1"/>
  <c r="J1331" i="29"/>
  <c r="K1331" i="29" s="1"/>
  <c r="R1331" i="29"/>
  <c r="L1331" i="29"/>
  <c r="M1331" i="29" s="1"/>
  <c r="P1331" i="29"/>
  <c r="Q1331" i="29" s="1"/>
  <c r="N1331" i="29"/>
  <c r="O1331" i="29" s="1"/>
  <c r="R2113" i="30"/>
  <c r="N2113" i="30"/>
  <c r="R2098" i="30"/>
  <c r="N2098" i="30"/>
  <c r="R2114" i="30"/>
  <c r="N2114" i="30"/>
  <c r="R2110" i="30"/>
  <c r="N2110" i="30"/>
  <c r="R2102" i="30"/>
  <c r="N2102" i="30"/>
  <c r="R2107" i="30"/>
  <c r="N2107" i="30"/>
  <c r="R2101" i="30"/>
  <c r="N2101" i="30"/>
  <c r="R2106" i="30"/>
  <c r="N2106" i="30"/>
  <c r="R2109" i="30"/>
  <c r="N2109" i="30"/>
  <c r="R2105" i="30"/>
  <c r="N2105" i="30"/>
  <c r="C2098" i="30"/>
  <c r="F2098" i="30"/>
  <c r="F2110" i="30"/>
  <c r="C2110" i="30"/>
  <c r="C2101" i="30"/>
  <c r="F2101" i="30"/>
  <c r="B2108" i="30"/>
  <c r="B2124" i="30"/>
  <c r="B2120" i="30"/>
  <c r="B2112" i="30"/>
  <c r="F2107" i="30"/>
  <c r="C2107" i="30"/>
  <c r="F2106" i="30"/>
  <c r="C2106" i="30"/>
  <c r="F2105" i="30"/>
  <c r="C2105" i="30"/>
  <c r="C2109" i="30"/>
  <c r="F2109" i="30"/>
  <c r="F2113" i="30"/>
  <c r="C2113" i="30"/>
  <c r="C2114" i="30"/>
  <c r="F2114" i="30"/>
  <c r="F2102" i="30"/>
  <c r="C2102" i="30"/>
  <c r="B2123" i="30"/>
  <c r="B2111" i="30"/>
  <c r="B2117" i="30"/>
  <c r="B2116" i="30"/>
  <c r="B2115" i="30"/>
  <c r="B2119" i="30"/>
  <c r="V2115" i="30" l="1"/>
  <c r="O2115" i="30"/>
  <c r="H2115" i="30"/>
  <c r="G2115" i="30"/>
  <c r="V2123" i="30"/>
  <c r="O2123" i="30"/>
  <c r="G2123" i="30"/>
  <c r="H2123" i="30"/>
  <c r="V2120" i="30"/>
  <c r="O2120" i="30"/>
  <c r="G2120" i="30"/>
  <c r="H2120" i="30"/>
  <c r="V2119" i="30"/>
  <c r="O2119" i="30"/>
  <c r="H2119" i="30"/>
  <c r="G2119" i="30"/>
  <c r="V2112" i="30"/>
  <c r="O2112" i="30"/>
  <c r="G2112" i="30"/>
  <c r="H2112" i="30"/>
  <c r="V2111" i="30"/>
  <c r="O2111" i="30"/>
  <c r="H2111" i="30"/>
  <c r="G2111" i="30"/>
  <c r="V2116" i="30"/>
  <c r="O2116" i="30"/>
  <c r="G2116" i="30"/>
  <c r="H2116" i="30"/>
  <c r="V2124" i="30"/>
  <c r="O2124" i="30"/>
  <c r="G2124" i="30"/>
  <c r="H2124" i="30"/>
  <c r="V2117" i="30"/>
  <c r="O2117" i="30"/>
  <c r="H2117" i="30"/>
  <c r="G2117" i="30"/>
  <c r="V2108" i="30"/>
  <c r="O2108" i="30"/>
  <c r="G2108" i="30"/>
  <c r="H2108" i="30"/>
  <c r="L1344" i="29"/>
  <c r="M1344" i="29" s="1"/>
  <c r="N1344" i="29"/>
  <c r="O1344" i="29" s="1"/>
  <c r="R1344" i="29"/>
  <c r="P1344" i="29"/>
  <c r="Q1344" i="29" s="1"/>
  <c r="J1344" i="29"/>
  <c r="K1344" i="29" s="1"/>
  <c r="L1340" i="29"/>
  <c r="M1340" i="29" s="1"/>
  <c r="N1340" i="29"/>
  <c r="O1340" i="29" s="1"/>
  <c r="R1340" i="29"/>
  <c r="P1340" i="29"/>
  <c r="Q1340" i="29" s="1"/>
  <c r="J1340" i="29"/>
  <c r="K1340" i="29" s="1"/>
  <c r="N1341" i="29"/>
  <c r="O1341" i="29" s="1"/>
  <c r="P1341" i="29"/>
  <c r="Q1341" i="29" s="1"/>
  <c r="R1341" i="29"/>
  <c r="J1341" i="29"/>
  <c r="K1341" i="29" s="1"/>
  <c r="L1341" i="29"/>
  <c r="M1341" i="29" s="1"/>
  <c r="N1337" i="29"/>
  <c r="O1337" i="29" s="1"/>
  <c r="P1337" i="29"/>
  <c r="Q1337" i="29" s="1"/>
  <c r="R1337" i="29"/>
  <c r="J1337" i="29"/>
  <c r="K1337" i="29" s="1"/>
  <c r="L1337" i="29"/>
  <c r="M1337" i="29" s="1"/>
  <c r="N1345" i="29"/>
  <c r="O1345" i="29" s="1"/>
  <c r="P1345" i="29"/>
  <c r="Q1345" i="29" s="1"/>
  <c r="R1345" i="29"/>
  <c r="J1345" i="29"/>
  <c r="K1345" i="29" s="1"/>
  <c r="L1345" i="29"/>
  <c r="M1345" i="29" s="1"/>
  <c r="R2115" i="30"/>
  <c r="N2115" i="30"/>
  <c r="R2116" i="30"/>
  <c r="N2116" i="30"/>
  <c r="R2108" i="30"/>
  <c r="N2108" i="30"/>
  <c r="R2119" i="30"/>
  <c r="N2119" i="30"/>
  <c r="R2111" i="30"/>
  <c r="N2111" i="30"/>
  <c r="R2120" i="30"/>
  <c r="N2120" i="30"/>
  <c r="R2117" i="30"/>
  <c r="N2117" i="30"/>
  <c r="R2112" i="30"/>
  <c r="N2112" i="30"/>
  <c r="R2123" i="30"/>
  <c r="N2123" i="30"/>
  <c r="R2124" i="30"/>
  <c r="N2124" i="30"/>
  <c r="F2119" i="30"/>
  <c r="C2119" i="30"/>
  <c r="C2120" i="30"/>
  <c r="F2120" i="30"/>
  <c r="F2108" i="30"/>
  <c r="C2108" i="30"/>
  <c r="B2129" i="30"/>
  <c r="B2126" i="30"/>
  <c r="B2121" i="30"/>
  <c r="B2130" i="30"/>
  <c r="B2118" i="30"/>
  <c r="F2116" i="30"/>
  <c r="C2116" i="30"/>
  <c r="C2117" i="30"/>
  <c r="F2117" i="30"/>
  <c r="F2112" i="30"/>
  <c r="C2112" i="30"/>
  <c r="F2124" i="30"/>
  <c r="C2124" i="30"/>
  <c r="F2111" i="30"/>
  <c r="C2111" i="30"/>
  <c r="F2115" i="30"/>
  <c r="C2115" i="30"/>
  <c r="F2123" i="30"/>
  <c r="C2123" i="30"/>
  <c r="B2125" i="30"/>
  <c r="B2127" i="30"/>
  <c r="B2133" i="30"/>
  <c r="B2122" i="30"/>
  <c r="B2134" i="30"/>
  <c r="V2126" i="30" l="1"/>
  <c r="H2126" i="30"/>
  <c r="O2126" i="30"/>
  <c r="G2126" i="30"/>
  <c r="V2134" i="30"/>
  <c r="O2134" i="30"/>
  <c r="H2134" i="30"/>
  <c r="G2134" i="30"/>
  <c r="V2125" i="30"/>
  <c r="H2125" i="30"/>
  <c r="O2125" i="30"/>
  <c r="G2125" i="30"/>
  <c r="V2130" i="30"/>
  <c r="O2130" i="30"/>
  <c r="H2130" i="30"/>
  <c r="G2130" i="30"/>
  <c r="V2133" i="30"/>
  <c r="O2133" i="30"/>
  <c r="H2133" i="30"/>
  <c r="G2133" i="30"/>
  <c r="V2127" i="30"/>
  <c r="O2127" i="30"/>
  <c r="H2127" i="30"/>
  <c r="G2127" i="30"/>
  <c r="V2118" i="30"/>
  <c r="O2118" i="30"/>
  <c r="H2118" i="30"/>
  <c r="G2118" i="30"/>
  <c r="V2129" i="30"/>
  <c r="O2129" i="30"/>
  <c r="H2129" i="30"/>
  <c r="G2129" i="30"/>
  <c r="V2122" i="30"/>
  <c r="O2122" i="30"/>
  <c r="H2122" i="30"/>
  <c r="G2122" i="30"/>
  <c r="V2121" i="30"/>
  <c r="O2121" i="30"/>
  <c r="H2121" i="30"/>
  <c r="G2121" i="30"/>
  <c r="R2133" i="30"/>
  <c r="N2133" i="30"/>
  <c r="R2118" i="30"/>
  <c r="N2118" i="30"/>
  <c r="R2129" i="30"/>
  <c r="N2129" i="30"/>
  <c r="R2134" i="30"/>
  <c r="N2134" i="30"/>
  <c r="R2125" i="30"/>
  <c r="N2125" i="30"/>
  <c r="R2121" i="30"/>
  <c r="N2121" i="30"/>
  <c r="R2127" i="30"/>
  <c r="N2127" i="30"/>
  <c r="N2130" i="30"/>
  <c r="R2130" i="30"/>
  <c r="R2122" i="30"/>
  <c r="N2122" i="30"/>
  <c r="R2126" i="30"/>
  <c r="N2126" i="30"/>
  <c r="F2134" i="30"/>
  <c r="C2134" i="30"/>
  <c r="F2118" i="30"/>
  <c r="C2118" i="30"/>
  <c r="F2121" i="30"/>
  <c r="C2121" i="30"/>
  <c r="F2129" i="30"/>
  <c r="C2129" i="30"/>
  <c r="B2144" i="30"/>
  <c r="B2143" i="30"/>
  <c r="B2135" i="30"/>
  <c r="B2128" i="30"/>
  <c r="B2131" i="30"/>
  <c r="B2139" i="30"/>
  <c r="C2125" i="30"/>
  <c r="F2125" i="30"/>
  <c r="F2127" i="30"/>
  <c r="C2127" i="30"/>
  <c r="F2126" i="30"/>
  <c r="C2126" i="30"/>
  <c r="C2133" i="30"/>
  <c r="F2133" i="30"/>
  <c r="F2122" i="30"/>
  <c r="C2122" i="30"/>
  <c r="C2130" i="30"/>
  <c r="F2130" i="30"/>
  <c r="B2132" i="30"/>
  <c r="B2137" i="30"/>
  <c r="B2140" i="30"/>
  <c r="B2136" i="30"/>
  <c r="V2128" i="30" l="1"/>
  <c r="O2128" i="30"/>
  <c r="G2128" i="30"/>
  <c r="H2128" i="30"/>
  <c r="V2137" i="30"/>
  <c r="O2137" i="30"/>
  <c r="H2137" i="30"/>
  <c r="G2137" i="30"/>
  <c r="V2136" i="30"/>
  <c r="O2136" i="30"/>
  <c r="G2136" i="30"/>
  <c r="H2136" i="30"/>
  <c r="V2139" i="30"/>
  <c r="O2139" i="30"/>
  <c r="H2139" i="30"/>
  <c r="G2139" i="30"/>
  <c r="V2143" i="30"/>
  <c r="O2143" i="30"/>
  <c r="H2143" i="30"/>
  <c r="G2143" i="30"/>
  <c r="V2132" i="30"/>
  <c r="O2132" i="30"/>
  <c r="G2132" i="30"/>
  <c r="H2132" i="30"/>
  <c r="V2135" i="30"/>
  <c r="O2135" i="30"/>
  <c r="H2135" i="30"/>
  <c r="G2135" i="30"/>
  <c r="V2140" i="30"/>
  <c r="O2140" i="30"/>
  <c r="G2140" i="30"/>
  <c r="H2140" i="30"/>
  <c r="V2131" i="30"/>
  <c r="O2131" i="30"/>
  <c r="G2131" i="30"/>
  <c r="H2131" i="30"/>
  <c r="V2144" i="30"/>
  <c r="O2144" i="30"/>
  <c r="G2144" i="30"/>
  <c r="H2144" i="30"/>
  <c r="R2143" i="30"/>
  <c r="N2143" i="30"/>
  <c r="R2137" i="30"/>
  <c r="N2137" i="30"/>
  <c r="R2128" i="30"/>
  <c r="N2128" i="30"/>
  <c r="R2136" i="30"/>
  <c r="N2136" i="30"/>
  <c r="R2140" i="30"/>
  <c r="N2140" i="30"/>
  <c r="R2131" i="30"/>
  <c r="N2131" i="30"/>
  <c r="R2144" i="30"/>
  <c r="N2144" i="30"/>
  <c r="R2139" i="30"/>
  <c r="N2139" i="30"/>
  <c r="R2132" i="30"/>
  <c r="N2132" i="30"/>
  <c r="R2135" i="30"/>
  <c r="N2135" i="30"/>
  <c r="C2136" i="30"/>
  <c r="F2136" i="30"/>
  <c r="F2128" i="30"/>
  <c r="C2128" i="30"/>
  <c r="B2146" i="30"/>
  <c r="B2147" i="30"/>
  <c r="B2149" i="30"/>
  <c r="B2138" i="30"/>
  <c r="B2153" i="30"/>
  <c r="F2137" i="30"/>
  <c r="C2137" i="30"/>
  <c r="F2143" i="30"/>
  <c r="C2143" i="30"/>
  <c r="F2132" i="30"/>
  <c r="C2132" i="30"/>
  <c r="F2131" i="30"/>
  <c r="C2131" i="30"/>
  <c r="F2135" i="30"/>
  <c r="C2135" i="30"/>
  <c r="F2144" i="30"/>
  <c r="C2144" i="30"/>
  <c r="F2139" i="30"/>
  <c r="C2139" i="30"/>
  <c r="F2140" i="30"/>
  <c r="C2140" i="30"/>
  <c r="B2150" i="30"/>
  <c r="B2142" i="30"/>
  <c r="B2141" i="30"/>
  <c r="B2145" i="30"/>
  <c r="B2154" i="30"/>
  <c r="V2142" i="30" l="1"/>
  <c r="H2142" i="30"/>
  <c r="O2142" i="30"/>
  <c r="G2142" i="30"/>
  <c r="V2149" i="30"/>
  <c r="O2149" i="30"/>
  <c r="H2149" i="30"/>
  <c r="G2149" i="30"/>
  <c r="V2138" i="30"/>
  <c r="O2138" i="30"/>
  <c r="H2138" i="30"/>
  <c r="G2138" i="30"/>
  <c r="V2154" i="30"/>
  <c r="O2154" i="30"/>
  <c r="H2154" i="30"/>
  <c r="G2154" i="30"/>
  <c r="V2150" i="30"/>
  <c r="O2150" i="30"/>
  <c r="H2150" i="30"/>
  <c r="G2150" i="30"/>
  <c r="V2147" i="30"/>
  <c r="O2147" i="30"/>
  <c r="G2147" i="30"/>
  <c r="H2147" i="30"/>
  <c r="V2141" i="30"/>
  <c r="H2141" i="30"/>
  <c r="G2141" i="30"/>
  <c r="O2141" i="30"/>
  <c r="V2145" i="30"/>
  <c r="O2145" i="30"/>
  <c r="H2145" i="30"/>
  <c r="G2145" i="30"/>
  <c r="V2153" i="30"/>
  <c r="O2153" i="30"/>
  <c r="H2153" i="30"/>
  <c r="G2153" i="30"/>
  <c r="V2146" i="30"/>
  <c r="O2146" i="30"/>
  <c r="H2146" i="30"/>
  <c r="G2146" i="30"/>
  <c r="R2154" i="30"/>
  <c r="N2154" i="30"/>
  <c r="R2147" i="30"/>
  <c r="N2147" i="30"/>
  <c r="R2141" i="30"/>
  <c r="N2141" i="30"/>
  <c r="R2138" i="30"/>
  <c r="N2138" i="30"/>
  <c r="R2142" i="30"/>
  <c r="N2142" i="30"/>
  <c r="R2153" i="30"/>
  <c r="N2153" i="30"/>
  <c r="R2146" i="30"/>
  <c r="N2146" i="30"/>
  <c r="R2150" i="30"/>
  <c r="N2150" i="30"/>
  <c r="R2145" i="30"/>
  <c r="N2145" i="30"/>
  <c r="R2149" i="30"/>
  <c r="N2149" i="30"/>
  <c r="F2154" i="30"/>
  <c r="C2154" i="30"/>
  <c r="B2164" i="30"/>
  <c r="B2151" i="30"/>
  <c r="B2160" i="30"/>
  <c r="B2148" i="30"/>
  <c r="B2157" i="30"/>
  <c r="F2150" i="30"/>
  <c r="C2150" i="30"/>
  <c r="F2147" i="30"/>
  <c r="C2147" i="30"/>
  <c r="F2142" i="30"/>
  <c r="C2142" i="30"/>
  <c r="F2153" i="30"/>
  <c r="C2153" i="30"/>
  <c r="C2149" i="30"/>
  <c r="F2149" i="30"/>
  <c r="C2146" i="30"/>
  <c r="F2146" i="30"/>
  <c r="C2141" i="30"/>
  <c r="F2141" i="30"/>
  <c r="F2138" i="30"/>
  <c r="C2138" i="30"/>
  <c r="F2145" i="30"/>
  <c r="C2145" i="30"/>
  <c r="B2155" i="30"/>
  <c r="B2152" i="30"/>
  <c r="B2163" i="30"/>
  <c r="B2159" i="30"/>
  <c r="B2156" i="30"/>
  <c r="V2163" i="30" l="1"/>
  <c r="O2163" i="30"/>
  <c r="G2163" i="30"/>
  <c r="H2163" i="30"/>
  <c r="V2152" i="30"/>
  <c r="O2152" i="30"/>
  <c r="G2152" i="30"/>
  <c r="H2152" i="30"/>
  <c r="V2157" i="30"/>
  <c r="H2157" i="30"/>
  <c r="O2157" i="30"/>
  <c r="G2157" i="30"/>
  <c r="V2164" i="30"/>
  <c r="O2164" i="30"/>
  <c r="G2164" i="30"/>
  <c r="H2164" i="30"/>
  <c r="V2151" i="30"/>
  <c r="O2151" i="30"/>
  <c r="H2151" i="30"/>
  <c r="G2151" i="30"/>
  <c r="V2155" i="30"/>
  <c r="O2155" i="30"/>
  <c r="G2155" i="30"/>
  <c r="H2155" i="30"/>
  <c r="V2148" i="30"/>
  <c r="O2148" i="30"/>
  <c r="G2148" i="30"/>
  <c r="H2148" i="30"/>
  <c r="V2156" i="30"/>
  <c r="O2156" i="30"/>
  <c r="G2156" i="30"/>
  <c r="H2156" i="30"/>
  <c r="V2159" i="30"/>
  <c r="O2159" i="30"/>
  <c r="H2159" i="30"/>
  <c r="G2159" i="30"/>
  <c r="V2160" i="30"/>
  <c r="O2160" i="30"/>
  <c r="G2160" i="30"/>
  <c r="H2160" i="30"/>
  <c r="R2156" i="30"/>
  <c r="N2156" i="30"/>
  <c r="R2155" i="30"/>
  <c r="N2155" i="30"/>
  <c r="R2157" i="30"/>
  <c r="N2157" i="30"/>
  <c r="R2164" i="30"/>
  <c r="N2164" i="30"/>
  <c r="R2163" i="30"/>
  <c r="N2163" i="30"/>
  <c r="R2160" i="30"/>
  <c r="N2160" i="30"/>
  <c r="R2159" i="30"/>
  <c r="N2159" i="30"/>
  <c r="R2148" i="30"/>
  <c r="N2148" i="30"/>
  <c r="R2152" i="30"/>
  <c r="N2152" i="30"/>
  <c r="R2151" i="30"/>
  <c r="N2151" i="30"/>
  <c r="F2155" i="30"/>
  <c r="C2155" i="30"/>
  <c r="C2157" i="30"/>
  <c r="F2157" i="30"/>
  <c r="F2160" i="30"/>
  <c r="C2160" i="30"/>
  <c r="F2164" i="30"/>
  <c r="C2164" i="30"/>
  <c r="B2166" i="30"/>
  <c r="B2173" i="30"/>
  <c r="B2165" i="30"/>
  <c r="B2167" i="30"/>
  <c r="B2170" i="30"/>
  <c r="B2174" i="30"/>
  <c r="F2163" i="30"/>
  <c r="C2163" i="30"/>
  <c r="C2152" i="30"/>
  <c r="F2152" i="30"/>
  <c r="F2148" i="30"/>
  <c r="C2148" i="30"/>
  <c r="F2156" i="30"/>
  <c r="C2156" i="30"/>
  <c r="F2159" i="30"/>
  <c r="C2159" i="30"/>
  <c r="F2151" i="30"/>
  <c r="C2151" i="30"/>
  <c r="B2169" i="30"/>
  <c r="B2162" i="30"/>
  <c r="B2158" i="30"/>
  <c r="B2161" i="30"/>
  <c r="V2169" i="30" l="1"/>
  <c r="O2169" i="30"/>
  <c r="H2169" i="30"/>
  <c r="G2169" i="30"/>
  <c r="V2165" i="30"/>
  <c r="O2165" i="30"/>
  <c r="H2165" i="30"/>
  <c r="G2165" i="30"/>
  <c r="V2162" i="30"/>
  <c r="O2162" i="30"/>
  <c r="H2162" i="30"/>
  <c r="G2162" i="30"/>
  <c r="V2173" i="30"/>
  <c r="H2173" i="30"/>
  <c r="G2173" i="30"/>
  <c r="O2173" i="30"/>
  <c r="V2167" i="30"/>
  <c r="O2167" i="30"/>
  <c r="H2167" i="30"/>
  <c r="G2167" i="30"/>
  <c r="V2161" i="30"/>
  <c r="O2161" i="30"/>
  <c r="H2161" i="30"/>
  <c r="G2161" i="30"/>
  <c r="V2174" i="30"/>
  <c r="H2174" i="30"/>
  <c r="O2174" i="30"/>
  <c r="G2174" i="30"/>
  <c r="V2158" i="30"/>
  <c r="H2158" i="30"/>
  <c r="O2158" i="30"/>
  <c r="G2158" i="30"/>
  <c r="V2170" i="30"/>
  <c r="O2170" i="30"/>
  <c r="H2170" i="30"/>
  <c r="G2170" i="30"/>
  <c r="V2166" i="30"/>
  <c r="O2166" i="30"/>
  <c r="H2166" i="30"/>
  <c r="G2166" i="30"/>
  <c r="R2169" i="30"/>
  <c r="N2169" i="30"/>
  <c r="R2170" i="30"/>
  <c r="N2170" i="30"/>
  <c r="R2161" i="30"/>
  <c r="N2161" i="30"/>
  <c r="R2174" i="30"/>
  <c r="N2174" i="30"/>
  <c r="R2167" i="30"/>
  <c r="N2167" i="30"/>
  <c r="R2173" i="30"/>
  <c r="N2173" i="30"/>
  <c r="R2162" i="30"/>
  <c r="N2162" i="30"/>
  <c r="R2158" i="30"/>
  <c r="N2158" i="30"/>
  <c r="R2166" i="30"/>
  <c r="N2166" i="30"/>
  <c r="R2165" i="30"/>
  <c r="N2165" i="30"/>
  <c r="F2161" i="30"/>
  <c r="C2161" i="30"/>
  <c r="F2167" i="30"/>
  <c r="C2167" i="30"/>
  <c r="C2173" i="30"/>
  <c r="F2173" i="30"/>
  <c r="B2184" i="30"/>
  <c r="B2177" i="30"/>
  <c r="B2183" i="30"/>
  <c r="C2162" i="30"/>
  <c r="F2162" i="30"/>
  <c r="F2174" i="30"/>
  <c r="C2174" i="30"/>
  <c r="B2171" i="30"/>
  <c r="B2172" i="30"/>
  <c r="F2169" i="30"/>
  <c r="C2169" i="30"/>
  <c r="F2170" i="30"/>
  <c r="C2170" i="30"/>
  <c r="F2166" i="30"/>
  <c r="C2166" i="30"/>
  <c r="F2158" i="30"/>
  <c r="C2158" i="30"/>
  <c r="C2165" i="30"/>
  <c r="F2165" i="30"/>
  <c r="B2168" i="30"/>
  <c r="B2179" i="30"/>
  <c r="B2180" i="30"/>
  <c r="B2175" i="30"/>
  <c r="B2176" i="30"/>
  <c r="V2177" i="30" l="1"/>
  <c r="O2177" i="30"/>
  <c r="H2177" i="30"/>
  <c r="G2177" i="30"/>
  <c r="V2179" i="30"/>
  <c r="O2179" i="30"/>
  <c r="G2179" i="30"/>
  <c r="H2179" i="30"/>
  <c r="V2172" i="30"/>
  <c r="O2172" i="30"/>
  <c r="G2172" i="30"/>
  <c r="H2172" i="30"/>
  <c r="V2184" i="30"/>
  <c r="O2184" i="30"/>
  <c r="G2184" i="30"/>
  <c r="H2184" i="30"/>
  <c r="V2176" i="30"/>
  <c r="O2176" i="30"/>
  <c r="G2176" i="30"/>
  <c r="H2176" i="30"/>
  <c r="V2168" i="30"/>
  <c r="O2168" i="30"/>
  <c r="G2168" i="30"/>
  <c r="H2168" i="30"/>
  <c r="V2171" i="30"/>
  <c r="O2171" i="30"/>
  <c r="H2171" i="30"/>
  <c r="G2171" i="30"/>
  <c r="V2180" i="30"/>
  <c r="O2180" i="30"/>
  <c r="G2180" i="30"/>
  <c r="H2180" i="30"/>
  <c r="V2175" i="30"/>
  <c r="O2175" i="30"/>
  <c r="H2175" i="30"/>
  <c r="G2175" i="30"/>
  <c r="V2183" i="30"/>
  <c r="O2183" i="30"/>
  <c r="H2183" i="30"/>
  <c r="G2183" i="30"/>
  <c r="R2180" i="30"/>
  <c r="N2180" i="30"/>
  <c r="R2172" i="30"/>
  <c r="N2172" i="30"/>
  <c r="R2184" i="30"/>
  <c r="N2184" i="30"/>
  <c r="R2176" i="30"/>
  <c r="N2176" i="30"/>
  <c r="R2168" i="30"/>
  <c r="N2168" i="30"/>
  <c r="R2183" i="30"/>
  <c r="N2183" i="30"/>
  <c r="R2175" i="30"/>
  <c r="N2175" i="30"/>
  <c r="R2177" i="30"/>
  <c r="N2177" i="30"/>
  <c r="R2179" i="30"/>
  <c r="N2179" i="30"/>
  <c r="R2171" i="30"/>
  <c r="N2171" i="30"/>
  <c r="F2176" i="30"/>
  <c r="C2176" i="30"/>
  <c r="F2183" i="30"/>
  <c r="C2183" i="30"/>
  <c r="C2184" i="30"/>
  <c r="F2184" i="30"/>
  <c r="B2186" i="30"/>
  <c r="B2190" i="30"/>
  <c r="B2178" i="30"/>
  <c r="B2182" i="30"/>
  <c r="B2193" i="30"/>
  <c r="B2194" i="30"/>
  <c r="C2168" i="30"/>
  <c r="F2168" i="30"/>
  <c r="F2172" i="30"/>
  <c r="C2172" i="30"/>
  <c r="F2175" i="30"/>
  <c r="C2175" i="30"/>
  <c r="F2179" i="30"/>
  <c r="C2179" i="30"/>
  <c r="F2171" i="30"/>
  <c r="C2171" i="30"/>
  <c r="F2177" i="30"/>
  <c r="C2177" i="30"/>
  <c r="F2180" i="30"/>
  <c r="C2180" i="30"/>
  <c r="B2185" i="30"/>
  <c r="B2189" i="30"/>
  <c r="B2181" i="30"/>
  <c r="B2187" i="30"/>
  <c r="V2181" i="30" l="1"/>
  <c r="O2181" i="30"/>
  <c r="H2181" i="30"/>
  <c r="G2181" i="30"/>
  <c r="V2189" i="30"/>
  <c r="H2189" i="30"/>
  <c r="O2189" i="30"/>
  <c r="G2189" i="30"/>
  <c r="V2190" i="30"/>
  <c r="H2190" i="30"/>
  <c r="O2190" i="30"/>
  <c r="G2190" i="30"/>
  <c r="V2185" i="30"/>
  <c r="O2185" i="30"/>
  <c r="H2185" i="30"/>
  <c r="G2185" i="30"/>
  <c r="V2193" i="30"/>
  <c r="O2193" i="30"/>
  <c r="H2193" i="30"/>
  <c r="G2193" i="30"/>
  <c r="V2186" i="30"/>
  <c r="O2186" i="30"/>
  <c r="H2186" i="30"/>
  <c r="G2186" i="30"/>
  <c r="V2194" i="30"/>
  <c r="O2194" i="30"/>
  <c r="H2194" i="30"/>
  <c r="G2194" i="30"/>
  <c r="V2187" i="30"/>
  <c r="O2187" i="30"/>
  <c r="G2187" i="30"/>
  <c r="H2187" i="30"/>
  <c r="V2182" i="30"/>
  <c r="O2182" i="30"/>
  <c r="H2182" i="30"/>
  <c r="G2182" i="30"/>
  <c r="V2178" i="30"/>
  <c r="O2178" i="30"/>
  <c r="H2178" i="30"/>
  <c r="G2178" i="30"/>
  <c r="R2189" i="30"/>
  <c r="N2189" i="30"/>
  <c r="R2193" i="30"/>
  <c r="N2193" i="30"/>
  <c r="R2186" i="30"/>
  <c r="N2186" i="30"/>
  <c r="R2187" i="30"/>
  <c r="N2187" i="30"/>
  <c r="R2178" i="30"/>
  <c r="N2178" i="30"/>
  <c r="R2181" i="30"/>
  <c r="N2181" i="30"/>
  <c r="R2182" i="30"/>
  <c r="N2182" i="30"/>
  <c r="R2185" i="30"/>
  <c r="N2185" i="30"/>
  <c r="N2194" i="30"/>
  <c r="R2194" i="30"/>
  <c r="R2190" i="30"/>
  <c r="N2190" i="30"/>
  <c r="C2189" i="30"/>
  <c r="F2189" i="30"/>
  <c r="C2178" i="30"/>
  <c r="F2178" i="30"/>
  <c r="B2197" i="30"/>
  <c r="B2199" i="30"/>
  <c r="B2203" i="30"/>
  <c r="B2188" i="30"/>
  <c r="B2196" i="30"/>
  <c r="F2186" i="30"/>
  <c r="C2186" i="30"/>
  <c r="F2185" i="30"/>
  <c r="C2185" i="30"/>
  <c r="C2194" i="30"/>
  <c r="F2194" i="30"/>
  <c r="F2182" i="30"/>
  <c r="C2182" i="30"/>
  <c r="F2190" i="30"/>
  <c r="C2190" i="30"/>
  <c r="F2187" i="30"/>
  <c r="C2187" i="30"/>
  <c r="F2193" i="30"/>
  <c r="C2193" i="30"/>
  <c r="C2181" i="30"/>
  <c r="F2181" i="30"/>
  <c r="B2191" i="30"/>
  <c r="B2195" i="30"/>
  <c r="B2204" i="30"/>
  <c r="B2192" i="30"/>
  <c r="B2200" i="30"/>
  <c r="V2204" i="30" l="1"/>
  <c r="O2204" i="30"/>
  <c r="G2204" i="30"/>
  <c r="H2204" i="30"/>
  <c r="V2188" i="30"/>
  <c r="O2188" i="30"/>
  <c r="G2188" i="30"/>
  <c r="H2188" i="30"/>
  <c r="V2195" i="30"/>
  <c r="O2195" i="30"/>
  <c r="H2195" i="30"/>
  <c r="G2195" i="30"/>
  <c r="V2203" i="30"/>
  <c r="O2203" i="30"/>
  <c r="G2203" i="30"/>
  <c r="H2203" i="30"/>
  <c r="V2191" i="30"/>
  <c r="O2191" i="30"/>
  <c r="H2191" i="30"/>
  <c r="G2191" i="30"/>
  <c r="V2199" i="30"/>
  <c r="O2199" i="30"/>
  <c r="H2199" i="30"/>
  <c r="G2199" i="30"/>
  <c r="V2200" i="30"/>
  <c r="O2200" i="30"/>
  <c r="G2200" i="30"/>
  <c r="H2200" i="30"/>
  <c r="V2192" i="30"/>
  <c r="O2192" i="30"/>
  <c r="G2192" i="30"/>
  <c r="H2192" i="30"/>
  <c r="V2196" i="30"/>
  <c r="O2196" i="30"/>
  <c r="G2196" i="30"/>
  <c r="H2196" i="30"/>
  <c r="V2197" i="30"/>
  <c r="O2197" i="30"/>
  <c r="H2197" i="30"/>
  <c r="G2197" i="30"/>
  <c r="R2204" i="30"/>
  <c r="N2204" i="30"/>
  <c r="R2199" i="30"/>
  <c r="N2199" i="30"/>
  <c r="R2200" i="30"/>
  <c r="N2200" i="30"/>
  <c r="R2191" i="30"/>
  <c r="N2191" i="30"/>
  <c r="R2188" i="30"/>
  <c r="N2188" i="30"/>
  <c r="R2192" i="30"/>
  <c r="N2192" i="30"/>
  <c r="R2203" i="30"/>
  <c r="N2203" i="30"/>
  <c r="R2195" i="30"/>
  <c r="N2195" i="30"/>
  <c r="R2196" i="30"/>
  <c r="N2196" i="30"/>
  <c r="R2197" i="30"/>
  <c r="N2197" i="30"/>
  <c r="C2200" i="30"/>
  <c r="F2200" i="30"/>
  <c r="F2191" i="30"/>
  <c r="C2191" i="30"/>
  <c r="F2188" i="30"/>
  <c r="C2188" i="30"/>
  <c r="F2199" i="30"/>
  <c r="C2199" i="30"/>
  <c r="F2195" i="30"/>
  <c r="C2195" i="30"/>
  <c r="F2204" i="30"/>
  <c r="C2204" i="30"/>
  <c r="B2210" i="30"/>
  <c r="B2214" i="30"/>
  <c r="B2201" i="30"/>
  <c r="B2198" i="30"/>
  <c r="B2209" i="30"/>
  <c r="F2196" i="30"/>
  <c r="C2196" i="30"/>
  <c r="C2197" i="30"/>
  <c r="F2197" i="30"/>
  <c r="F2192" i="30"/>
  <c r="C2192" i="30"/>
  <c r="F2203" i="30"/>
  <c r="C2203" i="30"/>
  <c r="B2202" i="30"/>
  <c r="B2205" i="30"/>
  <c r="B2206" i="30"/>
  <c r="B2213" i="30"/>
  <c r="B2207" i="30"/>
  <c r="V2206" i="30" l="1"/>
  <c r="H2206" i="30"/>
  <c r="O2206" i="30"/>
  <c r="G2206" i="30"/>
  <c r="V2205" i="30"/>
  <c r="H2205" i="30"/>
  <c r="G2205" i="30"/>
  <c r="O2205" i="30"/>
  <c r="V2201" i="30"/>
  <c r="O2201" i="30"/>
  <c r="H2201" i="30"/>
  <c r="G2201" i="30"/>
  <c r="V2202" i="30"/>
  <c r="O2202" i="30"/>
  <c r="H2202" i="30"/>
  <c r="G2202" i="30"/>
  <c r="V2214" i="30"/>
  <c r="O2214" i="30"/>
  <c r="H2214" i="30"/>
  <c r="G2214" i="30"/>
  <c r="V2198" i="30"/>
  <c r="O2198" i="30"/>
  <c r="H2198" i="30"/>
  <c r="G2198" i="30"/>
  <c r="V2207" i="30"/>
  <c r="O2207" i="30"/>
  <c r="H2207" i="30"/>
  <c r="G2207" i="30"/>
  <c r="V2213" i="30"/>
  <c r="O2213" i="30"/>
  <c r="H2213" i="30"/>
  <c r="G2213" i="30"/>
  <c r="V2209" i="30"/>
  <c r="O2209" i="30"/>
  <c r="H2209" i="30"/>
  <c r="G2209" i="30"/>
  <c r="V2210" i="30"/>
  <c r="O2210" i="30"/>
  <c r="H2210" i="30"/>
  <c r="G2210" i="30"/>
  <c r="R2207" i="30"/>
  <c r="N2207" i="30"/>
  <c r="R2202" i="30"/>
  <c r="N2202" i="30"/>
  <c r="R2214" i="30"/>
  <c r="N2214" i="30"/>
  <c r="R2205" i="30"/>
  <c r="N2205" i="30"/>
  <c r="R2206" i="30"/>
  <c r="N2206" i="30"/>
  <c r="R2198" i="30"/>
  <c r="N2198" i="30"/>
  <c r="R2213" i="30"/>
  <c r="N2213" i="30"/>
  <c r="R2201" i="30"/>
  <c r="N2201" i="30"/>
  <c r="R2209" i="30"/>
  <c r="N2209" i="30"/>
  <c r="R2210" i="30"/>
  <c r="N2210" i="30"/>
  <c r="F2207" i="30"/>
  <c r="C2207" i="30"/>
  <c r="F2202" i="30"/>
  <c r="C2202" i="30"/>
  <c r="F2198" i="30"/>
  <c r="C2198" i="30"/>
  <c r="F2214" i="30"/>
  <c r="C2214" i="30"/>
  <c r="B2224" i="30"/>
  <c r="B2208" i="30"/>
  <c r="C2205" i="30"/>
  <c r="F2205" i="30"/>
  <c r="F2201" i="30"/>
  <c r="C2201" i="30"/>
  <c r="C2210" i="30"/>
  <c r="F2210" i="30"/>
  <c r="F2206" i="30"/>
  <c r="C2206" i="30"/>
  <c r="B2217" i="30"/>
  <c r="B2216" i="30"/>
  <c r="B2212" i="30"/>
  <c r="C2213" i="30"/>
  <c r="F2213" i="30"/>
  <c r="F2209" i="30"/>
  <c r="C2209" i="30"/>
  <c r="B2223" i="30"/>
  <c r="B2215" i="30"/>
  <c r="B2219" i="30"/>
  <c r="B2211" i="30"/>
  <c r="B2220" i="30"/>
  <c r="V2219" i="30" l="1"/>
  <c r="O2219" i="30"/>
  <c r="G2219" i="30"/>
  <c r="H2219" i="30"/>
  <c r="V2216" i="30"/>
  <c r="O2216" i="30"/>
  <c r="G2216" i="30"/>
  <c r="H2216" i="30"/>
  <c r="V2215" i="30"/>
  <c r="O2215" i="30"/>
  <c r="H2215" i="30"/>
  <c r="G2215" i="30"/>
  <c r="V2217" i="30"/>
  <c r="O2217" i="30"/>
  <c r="H2217" i="30"/>
  <c r="G2217" i="30"/>
  <c r="V2223" i="30"/>
  <c r="O2223" i="30"/>
  <c r="H2223" i="30"/>
  <c r="G2223" i="30"/>
  <c r="V2208" i="30"/>
  <c r="O2208" i="30"/>
  <c r="G2208" i="30"/>
  <c r="H2208" i="30"/>
  <c r="V2220" i="30"/>
  <c r="O2220" i="30"/>
  <c r="G2220" i="30"/>
  <c r="H2220" i="30"/>
  <c r="V2211" i="30"/>
  <c r="O2211" i="30"/>
  <c r="G2211" i="30"/>
  <c r="H2211" i="30"/>
  <c r="V2212" i="30"/>
  <c r="O2212" i="30"/>
  <c r="G2212" i="30"/>
  <c r="H2212" i="30"/>
  <c r="V2224" i="30"/>
  <c r="O2224" i="30"/>
  <c r="G2224" i="30"/>
  <c r="H2224" i="30"/>
  <c r="R2219" i="30"/>
  <c r="N2219" i="30"/>
  <c r="R2223" i="30"/>
  <c r="N2223" i="30"/>
  <c r="R2208" i="30"/>
  <c r="N2208" i="30"/>
  <c r="R2220" i="30"/>
  <c r="N2220" i="30"/>
  <c r="R2216" i="30"/>
  <c r="N2216" i="30"/>
  <c r="R2215" i="30"/>
  <c r="N2215" i="30"/>
  <c r="R2212" i="30"/>
  <c r="N2212" i="30"/>
  <c r="R2224" i="30"/>
  <c r="N2224" i="30"/>
  <c r="R2211" i="30"/>
  <c r="N2211" i="30"/>
  <c r="R2217" i="30"/>
  <c r="N2217" i="30"/>
  <c r="F2219" i="30"/>
  <c r="C2219" i="30"/>
  <c r="F2223" i="30"/>
  <c r="C2223" i="30"/>
  <c r="C2216" i="30"/>
  <c r="F2216" i="30"/>
  <c r="F2208" i="30"/>
  <c r="C2208" i="30"/>
  <c r="F2220" i="30"/>
  <c r="C2220" i="30"/>
  <c r="B2229" i="30"/>
  <c r="B2218" i="30"/>
  <c r="B2230" i="30"/>
  <c r="B2233" i="30"/>
  <c r="F2211" i="30"/>
  <c r="C2211" i="30"/>
  <c r="F2217" i="30"/>
  <c r="C2217" i="30"/>
  <c r="F2224" i="30"/>
  <c r="C2224" i="30"/>
  <c r="B2226" i="30"/>
  <c r="F2215" i="30"/>
  <c r="C2215" i="30"/>
  <c r="F2212" i="30"/>
  <c r="C2212" i="30"/>
  <c r="B2221" i="30"/>
  <c r="B2225" i="30"/>
  <c r="B2222" i="30"/>
  <c r="B2227" i="30"/>
  <c r="B2234" i="30"/>
  <c r="V2222" i="30" l="1"/>
  <c r="H2222" i="30"/>
  <c r="O2222" i="30"/>
  <c r="G2222" i="30"/>
  <c r="V2225" i="30"/>
  <c r="O2225" i="30"/>
  <c r="H2225" i="30"/>
  <c r="G2225" i="30"/>
  <c r="V2229" i="30"/>
  <c r="O2229" i="30"/>
  <c r="H2229" i="30"/>
  <c r="G2229" i="30"/>
  <c r="V2218" i="30"/>
  <c r="O2218" i="30"/>
  <c r="H2218" i="30"/>
  <c r="G2218" i="30"/>
  <c r="V2221" i="30"/>
  <c r="H2221" i="30"/>
  <c r="O2221" i="30"/>
  <c r="G2221" i="30"/>
  <c r="V2233" i="30"/>
  <c r="O2233" i="30"/>
  <c r="H2233" i="30"/>
  <c r="G2233" i="30"/>
  <c r="V2234" i="30"/>
  <c r="O2234" i="30"/>
  <c r="H2234" i="30"/>
  <c r="G2234" i="30"/>
  <c r="V2227" i="30"/>
  <c r="O2227" i="30"/>
  <c r="G2227" i="30"/>
  <c r="H2227" i="30"/>
  <c r="V2226" i="30"/>
  <c r="O2226" i="30"/>
  <c r="H2226" i="30"/>
  <c r="G2226" i="30"/>
  <c r="V2230" i="30"/>
  <c r="O2230" i="30"/>
  <c r="H2230" i="30"/>
  <c r="G2230" i="30"/>
  <c r="R2234" i="30"/>
  <c r="N2234" i="30"/>
  <c r="R2229" i="30"/>
  <c r="N2229" i="30"/>
  <c r="R2230" i="30"/>
  <c r="N2230" i="30"/>
  <c r="R2222" i="30"/>
  <c r="N2222" i="30"/>
  <c r="R2227" i="30"/>
  <c r="N2227" i="30"/>
  <c r="R2226" i="30"/>
  <c r="N2226" i="30"/>
  <c r="R2218" i="30"/>
  <c r="N2218" i="30"/>
  <c r="R2221" i="30"/>
  <c r="N2221" i="30"/>
  <c r="R2225" i="30"/>
  <c r="N2225" i="30"/>
  <c r="R2233" i="30"/>
  <c r="N2233" i="30"/>
  <c r="F2230" i="30"/>
  <c r="C2230" i="30"/>
  <c r="C2229" i="30"/>
  <c r="F2229" i="30"/>
  <c r="F2234" i="30"/>
  <c r="C2234" i="30"/>
  <c r="C2221" i="30"/>
  <c r="F2221" i="30"/>
  <c r="B2244" i="30"/>
  <c r="B2232" i="30"/>
  <c r="B2231" i="30"/>
  <c r="B2240" i="30"/>
  <c r="B2239" i="30"/>
  <c r="F2227" i="30"/>
  <c r="C2227" i="30"/>
  <c r="F2233" i="30"/>
  <c r="C2233" i="30"/>
  <c r="F2218" i="30"/>
  <c r="C2218" i="30"/>
  <c r="F2222" i="30"/>
  <c r="C2222" i="30"/>
  <c r="F2225" i="30"/>
  <c r="C2225" i="30"/>
  <c r="C2226" i="30"/>
  <c r="F2226" i="30"/>
  <c r="B2237" i="30"/>
  <c r="B2235" i="30"/>
  <c r="B2236" i="30"/>
  <c r="B2243" i="30"/>
  <c r="B2228" i="30"/>
  <c r="V2236" i="30" l="1"/>
  <c r="O2236" i="30"/>
  <c r="G2236" i="30"/>
  <c r="H2236" i="30"/>
  <c r="V2235" i="30"/>
  <c r="O2235" i="30"/>
  <c r="G2235" i="30"/>
  <c r="H2235" i="30"/>
  <c r="V2231" i="30"/>
  <c r="O2231" i="30"/>
  <c r="H2231" i="30"/>
  <c r="G2231" i="30"/>
  <c r="V2237" i="30"/>
  <c r="H2237" i="30"/>
  <c r="G2237" i="30"/>
  <c r="O2237" i="30"/>
  <c r="V2232" i="30"/>
  <c r="O2232" i="30"/>
  <c r="G2232" i="30"/>
  <c r="H2232" i="30"/>
  <c r="V2240" i="30"/>
  <c r="O2240" i="30"/>
  <c r="G2240" i="30"/>
  <c r="H2240" i="30"/>
  <c r="V2228" i="30"/>
  <c r="O2228" i="30"/>
  <c r="G2228" i="30"/>
  <c r="H2228" i="30"/>
  <c r="V2243" i="30"/>
  <c r="O2243" i="30"/>
  <c r="G2243" i="30"/>
  <c r="H2243" i="30"/>
  <c r="V2239" i="30"/>
  <c r="O2239" i="30"/>
  <c r="H2239" i="30"/>
  <c r="G2239" i="30"/>
  <c r="V2244" i="30"/>
  <c r="O2244" i="30"/>
  <c r="G2244" i="30"/>
  <c r="H2244" i="30"/>
  <c r="R2239" i="30"/>
  <c r="N2239" i="30"/>
  <c r="R2228" i="30"/>
  <c r="N2228" i="30"/>
  <c r="R2237" i="30"/>
  <c r="N2237" i="30"/>
  <c r="R2240" i="30"/>
  <c r="N2240" i="30"/>
  <c r="R2232" i="30"/>
  <c r="N2232" i="30"/>
  <c r="R2235" i="30"/>
  <c r="N2235" i="30"/>
  <c r="R2236" i="30"/>
  <c r="N2236" i="30"/>
  <c r="R2244" i="30"/>
  <c r="N2244" i="30"/>
  <c r="R2243" i="30"/>
  <c r="N2243" i="30"/>
  <c r="R2231" i="30"/>
  <c r="N2231" i="30"/>
  <c r="F2235" i="30"/>
  <c r="C2235" i="30"/>
  <c r="F2236" i="30"/>
  <c r="C2236" i="30"/>
  <c r="F2240" i="30"/>
  <c r="C2240" i="30"/>
  <c r="C2232" i="30"/>
  <c r="F2232" i="30"/>
  <c r="F2243" i="30"/>
  <c r="C2243" i="30"/>
  <c r="F2228" i="30"/>
  <c r="C2228" i="30"/>
  <c r="C2237" i="30"/>
  <c r="F2237" i="30"/>
  <c r="B2238" i="30"/>
  <c r="B2246" i="30"/>
  <c r="B2247" i="30"/>
  <c r="B2250" i="30"/>
  <c r="B2242" i="30"/>
  <c r="F2239" i="30"/>
  <c r="C2239" i="30"/>
  <c r="F2244" i="30"/>
  <c r="C2244" i="30"/>
  <c r="F2231" i="30"/>
  <c r="C2231" i="30"/>
  <c r="B2253" i="30"/>
  <c r="B2245" i="30"/>
  <c r="B2249" i="30"/>
  <c r="B2241" i="30"/>
  <c r="B2254" i="30"/>
  <c r="V2246" i="30" l="1"/>
  <c r="O2246" i="30"/>
  <c r="H2246" i="30"/>
  <c r="G2246" i="30"/>
  <c r="V2242" i="30"/>
  <c r="O2242" i="30"/>
  <c r="H2242" i="30"/>
  <c r="G2242" i="30"/>
  <c r="V2238" i="30"/>
  <c r="H2238" i="30"/>
  <c r="G2238" i="30"/>
  <c r="O2238" i="30"/>
  <c r="V2249" i="30"/>
  <c r="O2249" i="30"/>
  <c r="H2249" i="30"/>
  <c r="G2249" i="30"/>
  <c r="V2254" i="30"/>
  <c r="H2254" i="30"/>
  <c r="O2254" i="30"/>
  <c r="G2254" i="30"/>
  <c r="V2250" i="30"/>
  <c r="O2250" i="30"/>
  <c r="H2250" i="30"/>
  <c r="G2250" i="30"/>
  <c r="V2245" i="30"/>
  <c r="O2245" i="30"/>
  <c r="H2245" i="30"/>
  <c r="G2245" i="30"/>
  <c r="V2253" i="30"/>
  <c r="H2253" i="30"/>
  <c r="O2253" i="30"/>
  <c r="G2253" i="30"/>
  <c r="V2241" i="30"/>
  <c r="O2241" i="30"/>
  <c r="H2241" i="30"/>
  <c r="G2241" i="30"/>
  <c r="V2247" i="30"/>
  <c r="O2247" i="30"/>
  <c r="H2247" i="30"/>
  <c r="G2247" i="30"/>
  <c r="R2254" i="30"/>
  <c r="N2254" i="30"/>
  <c r="R2238" i="30"/>
  <c r="N2238" i="30"/>
  <c r="R2249" i="30"/>
  <c r="N2249" i="30"/>
  <c r="R2247" i="30"/>
  <c r="N2247" i="30"/>
  <c r="R2253" i="30"/>
  <c r="N2253" i="30"/>
  <c r="R2241" i="30"/>
  <c r="N2241" i="30"/>
  <c r="R2246" i="30"/>
  <c r="N2246" i="30"/>
  <c r="R2242" i="30"/>
  <c r="N2242" i="30"/>
  <c r="R2245" i="30"/>
  <c r="N2245" i="30"/>
  <c r="R2250" i="30"/>
  <c r="N2250" i="30"/>
  <c r="F2249" i="30"/>
  <c r="C2249" i="30"/>
  <c r="F2247" i="30"/>
  <c r="C2247" i="30"/>
  <c r="F2238" i="30"/>
  <c r="C2238" i="30"/>
  <c r="F2254" i="30"/>
  <c r="C2254" i="30"/>
  <c r="C2253" i="30"/>
  <c r="F2253" i="30"/>
  <c r="C2242" i="30"/>
  <c r="F2242" i="30"/>
  <c r="B2264" i="30"/>
  <c r="B2259" i="30"/>
  <c r="B2263" i="30"/>
  <c r="B2252" i="30"/>
  <c r="B2257" i="30"/>
  <c r="B2248" i="30"/>
  <c r="F2241" i="30"/>
  <c r="C2241" i="30"/>
  <c r="F2250" i="30"/>
  <c r="C2250" i="30"/>
  <c r="F2246" i="30"/>
  <c r="C2246" i="30"/>
  <c r="C2245" i="30"/>
  <c r="F2245" i="30"/>
  <c r="B2251" i="30"/>
  <c r="B2255" i="30"/>
  <c r="B2260" i="30"/>
  <c r="B2256" i="30"/>
  <c r="V2251" i="30" l="1"/>
  <c r="O2251" i="30"/>
  <c r="G2251" i="30"/>
  <c r="H2251" i="30"/>
  <c r="V2263" i="30"/>
  <c r="O2263" i="30"/>
  <c r="H2263" i="30"/>
  <c r="G2263" i="30"/>
  <c r="V2252" i="30"/>
  <c r="O2252" i="30"/>
  <c r="G2252" i="30"/>
  <c r="H2252" i="30"/>
  <c r="V2256" i="30"/>
  <c r="O2256" i="30"/>
  <c r="G2256" i="30"/>
  <c r="H2256" i="30"/>
  <c r="V2248" i="30"/>
  <c r="O2248" i="30"/>
  <c r="G2248" i="30"/>
  <c r="H2248" i="30"/>
  <c r="V2259" i="30"/>
  <c r="O2259" i="30"/>
  <c r="G2259" i="30"/>
  <c r="H2259" i="30"/>
  <c r="V2255" i="30"/>
  <c r="O2255" i="30"/>
  <c r="H2255" i="30"/>
  <c r="G2255" i="30"/>
  <c r="V2260" i="30"/>
  <c r="O2260" i="30"/>
  <c r="G2260" i="30"/>
  <c r="H2260" i="30"/>
  <c r="V2257" i="30"/>
  <c r="O2257" i="30"/>
  <c r="H2257" i="30"/>
  <c r="G2257" i="30"/>
  <c r="V2264" i="30"/>
  <c r="O2264" i="30"/>
  <c r="G2264" i="30"/>
  <c r="H2264" i="30"/>
  <c r="R2248" i="30"/>
  <c r="N2248" i="30"/>
  <c r="R2252" i="30"/>
  <c r="N2252" i="30"/>
  <c r="R2259" i="30"/>
  <c r="N2259" i="30"/>
  <c r="R2255" i="30"/>
  <c r="N2255" i="30"/>
  <c r="R2260" i="30"/>
  <c r="N2260" i="30"/>
  <c r="R2264" i="30"/>
  <c r="N2264" i="30"/>
  <c r="R2256" i="30"/>
  <c r="N2256" i="30"/>
  <c r="R2251" i="30"/>
  <c r="N2251" i="30"/>
  <c r="R2257" i="30"/>
  <c r="N2257" i="30"/>
  <c r="R2263" i="30"/>
  <c r="N2263" i="30"/>
  <c r="F2256" i="30"/>
  <c r="C2256" i="30"/>
  <c r="C2248" i="30"/>
  <c r="F2248" i="30"/>
  <c r="F2252" i="30"/>
  <c r="C2252" i="30"/>
  <c r="F2259" i="30"/>
  <c r="C2259" i="30"/>
  <c r="B2266" i="30"/>
  <c r="B2265" i="30"/>
  <c r="B2258" i="30"/>
  <c r="B2262" i="30"/>
  <c r="B2269" i="30"/>
  <c r="F2260" i="30"/>
  <c r="C2260" i="30"/>
  <c r="F2257" i="30"/>
  <c r="C2257" i="30"/>
  <c r="F2263" i="30"/>
  <c r="C2263" i="30"/>
  <c r="C2264" i="30"/>
  <c r="F2264" i="30"/>
  <c r="F2255" i="30"/>
  <c r="C2255" i="30"/>
  <c r="F2251" i="30"/>
  <c r="C2251" i="30"/>
  <c r="B2270" i="30"/>
  <c r="B2261" i="30"/>
  <c r="B2267" i="30"/>
  <c r="B2273" i="30"/>
  <c r="B2274" i="30"/>
  <c r="V2267" i="30" l="1"/>
  <c r="O2267" i="30"/>
  <c r="G2267" i="30"/>
  <c r="H2267" i="30"/>
  <c r="V2261" i="30"/>
  <c r="O2261" i="30"/>
  <c r="H2261" i="30"/>
  <c r="G2261" i="30"/>
  <c r="V2258" i="30"/>
  <c r="O2258" i="30"/>
  <c r="H2258" i="30"/>
  <c r="G2258" i="30"/>
  <c r="V2274" i="30"/>
  <c r="O2274" i="30"/>
  <c r="H2274" i="30"/>
  <c r="G2274" i="30"/>
  <c r="V2265" i="30"/>
  <c r="O2265" i="30"/>
  <c r="H2265" i="30"/>
  <c r="G2265" i="30"/>
  <c r="V2262" i="30"/>
  <c r="O2262" i="30"/>
  <c r="H2262" i="30"/>
  <c r="G2262" i="30"/>
  <c r="V2270" i="30"/>
  <c r="H2270" i="30"/>
  <c r="G2270" i="30"/>
  <c r="O2270" i="30"/>
  <c r="V2273" i="30"/>
  <c r="O2273" i="30"/>
  <c r="H2273" i="30"/>
  <c r="G2273" i="30"/>
  <c r="V2269" i="30"/>
  <c r="H2269" i="30"/>
  <c r="G2269" i="30"/>
  <c r="O2269" i="30"/>
  <c r="V2266" i="30"/>
  <c r="O2266" i="30"/>
  <c r="H2266" i="30"/>
  <c r="G2266" i="30"/>
  <c r="R2267" i="30"/>
  <c r="N2267" i="30"/>
  <c r="R2265" i="30"/>
  <c r="N2265" i="30"/>
  <c r="R2274" i="30"/>
  <c r="N2274" i="30"/>
  <c r="R2270" i="30"/>
  <c r="N2270" i="30"/>
  <c r="R2262" i="30"/>
  <c r="N2262" i="30"/>
  <c r="R2273" i="30"/>
  <c r="N2273" i="30"/>
  <c r="R2269" i="30"/>
  <c r="N2269" i="30"/>
  <c r="R2266" i="30"/>
  <c r="N2266" i="30"/>
  <c r="R2261" i="30"/>
  <c r="N2261" i="30"/>
  <c r="N2258" i="30"/>
  <c r="R2258" i="30"/>
  <c r="F2274" i="30"/>
  <c r="C2274" i="30"/>
  <c r="F2270" i="30"/>
  <c r="C2270" i="30"/>
  <c r="F2262" i="30"/>
  <c r="C2262" i="30"/>
  <c r="F2265" i="30"/>
  <c r="C2265" i="30"/>
  <c r="F2267" i="30"/>
  <c r="C2267" i="30"/>
  <c r="B2284" i="30"/>
  <c r="B2277" i="30"/>
  <c r="B2280" i="30"/>
  <c r="B2272" i="30"/>
  <c r="B2275" i="30"/>
  <c r="F2273" i="30"/>
  <c r="C2273" i="30"/>
  <c r="C2269" i="30"/>
  <c r="F2269" i="30"/>
  <c r="F2258" i="30"/>
  <c r="C2258" i="30"/>
  <c r="F2266" i="30"/>
  <c r="C2266" i="30"/>
  <c r="C2261" i="30"/>
  <c r="F2261" i="30"/>
  <c r="B2283" i="30"/>
  <c r="B2271" i="30"/>
  <c r="B2279" i="30"/>
  <c r="B2268" i="30"/>
  <c r="B2276" i="30"/>
  <c r="V2277" i="30" l="1"/>
  <c r="O2277" i="30"/>
  <c r="H2277" i="30"/>
  <c r="G2277" i="30"/>
  <c r="V2275" i="30"/>
  <c r="O2275" i="30"/>
  <c r="H2275" i="30"/>
  <c r="G2275" i="30"/>
  <c r="V2284" i="30"/>
  <c r="O2284" i="30"/>
  <c r="G2284" i="30"/>
  <c r="H2284" i="30"/>
  <c r="V2279" i="30"/>
  <c r="O2279" i="30"/>
  <c r="H2279" i="30"/>
  <c r="G2279" i="30"/>
  <c r="V2271" i="30"/>
  <c r="O2271" i="30"/>
  <c r="H2271" i="30"/>
  <c r="G2271" i="30"/>
  <c r="V2276" i="30"/>
  <c r="O2276" i="30"/>
  <c r="G2276" i="30"/>
  <c r="H2276" i="30"/>
  <c r="V2272" i="30"/>
  <c r="O2272" i="30"/>
  <c r="G2272" i="30"/>
  <c r="H2272" i="30"/>
  <c r="V2283" i="30"/>
  <c r="O2283" i="30"/>
  <c r="G2283" i="30"/>
  <c r="H2283" i="30"/>
  <c r="V2268" i="30"/>
  <c r="O2268" i="30"/>
  <c r="G2268" i="30"/>
  <c r="H2268" i="30"/>
  <c r="V2280" i="30"/>
  <c r="O2280" i="30"/>
  <c r="G2280" i="30"/>
  <c r="H2280" i="30"/>
  <c r="R2279" i="30"/>
  <c r="N2279" i="30"/>
  <c r="R2280" i="30"/>
  <c r="N2280" i="30"/>
  <c r="R2284" i="30"/>
  <c r="N2284" i="30"/>
  <c r="R2275" i="30"/>
  <c r="N2275" i="30"/>
  <c r="R2276" i="30"/>
  <c r="N2276" i="30"/>
  <c r="R2283" i="30"/>
  <c r="N2283" i="30"/>
  <c r="R2268" i="30"/>
  <c r="N2268" i="30"/>
  <c r="R2272" i="30"/>
  <c r="N2272" i="30"/>
  <c r="R2277" i="30"/>
  <c r="N2277" i="30"/>
  <c r="R2271" i="30"/>
  <c r="N2271" i="30"/>
  <c r="F2276" i="30"/>
  <c r="C2276" i="30"/>
  <c r="F2283" i="30"/>
  <c r="C2283" i="30"/>
  <c r="F2275" i="30"/>
  <c r="C2275" i="30"/>
  <c r="C2280" i="30"/>
  <c r="F2280" i="30"/>
  <c r="F2284" i="30"/>
  <c r="C2284" i="30"/>
  <c r="F2279" i="30"/>
  <c r="C2279" i="30"/>
  <c r="B2286" i="30"/>
  <c r="B2289" i="30"/>
  <c r="B2293" i="30"/>
  <c r="B2285" i="30"/>
  <c r="B2290" i="30"/>
  <c r="B2294" i="30"/>
  <c r="F2268" i="30"/>
  <c r="C2268" i="30"/>
  <c r="C2277" i="30"/>
  <c r="F2277" i="30"/>
  <c r="F2271" i="30"/>
  <c r="C2271" i="30"/>
  <c r="F2272" i="30"/>
  <c r="C2272" i="30"/>
  <c r="B2278" i="30"/>
  <c r="B2281" i="30"/>
  <c r="B2282" i="30"/>
  <c r="B2287" i="30"/>
  <c r="V2281" i="30" l="1"/>
  <c r="O2281" i="30"/>
  <c r="H2281" i="30"/>
  <c r="G2281" i="30"/>
  <c r="V2278" i="30"/>
  <c r="O2278" i="30"/>
  <c r="H2278" i="30"/>
  <c r="G2278" i="30"/>
  <c r="V2293" i="30"/>
  <c r="O2293" i="30"/>
  <c r="H2293" i="30"/>
  <c r="G2293" i="30"/>
  <c r="V2285" i="30"/>
  <c r="H2285" i="30"/>
  <c r="O2285" i="30"/>
  <c r="G2285" i="30"/>
  <c r="V2287" i="30"/>
  <c r="O2287" i="30"/>
  <c r="H2287" i="30"/>
  <c r="G2287" i="30"/>
  <c r="V2289" i="30"/>
  <c r="O2289" i="30"/>
  <c r="H2289" i="30"/>
  <c r="G2289" i="30"/>
  <c r="V2294" i="30"/>
  <c r="O2294" i="30"/>
  <c r="H2294" i="30"/>
  <c r="G2294" i="30"/>
  <c r="V2282" i="30"/>
  <c r="O2282" i="30"/>
  <c r="H2282" i="30"/>
  <c r="G2282" i="30"/>
  <c r="V2290" i="30"/>
  <c r="O2290" i="30"/>
  <c r="H2290" i="30"/>
  <c r="G2290" i="30"/>
  <c r="V2286" i="30"/>
  <c r="H2286" i="30"/>
  <c r="O2286" i="30"/>
  <c r="G2286" i="30"/>
  <c r="R2289" i="30"/>
  <c r="N2289" i="30"/>
  <c r="R2281" i="30"/>
  <c r="N2281" i="30"/>
  <c r="R2285" i="30"/>
  <c r="N2285" i="30"/>
  <c r="R2294" i="30"/>
  <c r="N2294" i="30"/>
  <c r="R2278" i="30"/>
  <c r="N2278" i="30"/>
  <c r="R2290" i="30"/>
  <c r="N2290" i="30"/>
  <c r="R2286" i="30"/>
  <c r="N2286" i="30"/>
  <c r="R2287" i="30"/>
  <c r="N2287" i="30"/>
  <c r="R2282" i="30"/>
  <c r="N2282" i="30"/>
  <c r="R2293" i="30"/>
  <c r="N2293" i="30"/>
  <c r="F2281" i="30"/>
  <c r="C2281" i="30"/>
  <c r="F2294" i="30"/>
  <c r="C2294" i="30"/>
  <c r="B2297" i="30"/>
  <c r="B2291" i="30"/>
  <c r="B2304" i="30"/>
  <c r="B2295" i="30"/>
  <c r="B2299" i="30"/>
  <c r="F2289" i="30"/>
  <c r="C2289" i="30"/>
  <c r="C2282" i="30"/>
  <c r="F2282" i="30"/>
  <c r="F2278" i="30"/>
  <c r="C2278" i="30"/>
  <c r="F2290" i="30"/>
  <c r="C2290" i="30"/>
  <c r="C2293" i="30"/>
  <c r="F2293" i="30"/>
  <c r="F2286" i="30"/>
  <c r="C2286" i="30"/>
  <c r="F2287" i="30"/>
  <c r="C2287" i="30"/>
  <c r="C2285" i="30"/>
  <c r="F2285" i="30"/>
  <c r="B2292" i="30"/>
  <c r="B2288" i="30"/>
  <c r="B2300" i="30"/>
  <c r="B2303" i="30"/>
  <c r="B2296" i="30"/>
  <c r="V2288" i="30" l="1"/>
  <c r="O2288" i="30"/>
  <c r="G2288" i="30"/>
  <c r="H2288" i="30"/>
  <c r="V2304" i="30"/>
  <c r="O2304" i="30"/>
  <c r="G2304" i="30"/>
  <c r="H2304" i="30"/>
  <c r="V2300" i="30"/>
  <c r="O2300" i="30"/>
  <c r="G2300" i="30"/>
  <c r="H2300" i="30"/>
  <c r="V2292" i="30"/>
  <c r="O2292" i="30"/>
  <c r="G2292" i="30"/>
  <c r="H2292" i="30"/>
  <c r="V2291" i="30"/>
  <c r="O2291" i="30"/>
  <c r="G2291" i="30"/>
  <c r="H2291" i="30"/>
  <c r="V2295" i="30"/>
  <c r="O2295" i="30"/>
  <c r="H2295" i="30"/>
  <c r="G2295" i="30"/>
  <c r="V2296" i="30"/>
  <c r="O2296" i="30"/>
  <c r="G2296" i="30"/>
  <c r="H2296" i="30"/>
  <c r="V2303" i="30"/>
  <c r="O2303" i="30"/>
  <c r="H2303" i="30"/>
  <c r="G2303" i="30"/>
  <c r="V2299" i="30"/>
  <c r="O2299" i="30"/>
  <c r="H2299" i="30"/>
  <c r="G2299" i="30"/>
  <c r="V2297" i="30"/>
  <c r="O2297" i="30"/>
  <c r="H2297" i="30"/>
  <c r="G2297" i="30"/>
  <c r="R2296" i="30"/>
  <c r="N2296" i="30"/>
  <c r="R2291" i="30"/>
  <c r="N2291" i="30"/>
  <c r="R2295" i="30"/>
  <c r="N2295" i="30"/>
  <c r="R2300" i="30"/>
  <c r="N2300" i="30"/>
  <c r="R2288" i="30"/>
  <c r="N2288" i="30"/>
  <c r="R2299" i="30"/>
  <c r="N2299" i="30"/>
  <c r="R2297" i="30"/>
  <c r="N2297" i="30"/>
  <c r="R2292" i="30"/>
  <c r="N2292" i="30"/>
  <c r="R2303" i="30"/>
  <c r="N2303" i="30"/>
  <c r="R2304" i="30"/>
  <c r="N2304" i="30"/>
  <c r="F2300" i="30"/>
  <c r="C2300" i="30"/>
  <c r="F2295" i="30"/>
  <c r="C2295" i="30"/>
  <c r="B2306" i="30"/>
  <c r="B2310" i="30"/>
  <c r="B2302" i="30"/>
  <c r="B2305" i="30"/>
  <c r="B2301" i="30"/>
  <c r="F2292" i="30"/>
  <c r="C2292" i="30"/>
  <c r="F2291" i="30"/>
  <c r="C2291" i="30"/>
  <c r="F2288" i="30"/>
  <c r="C2288" i="30"/>
  <c r="F2304" i="30"/>
  <c r="C2304" i="30"/>
  <c r="C2297" i="30"/>
  <c r="F2297" i="30"/>
  <c r="C2296" i="30"/>
  <c r="F2296" i="30"/>
  <c r="F2303" i="30"/>
  <c r="C2303" i="30"/>
  <c r="F2299" i="30"/>
  <c r="C2299" i="30"/>
  <c r="B2313" i="30"/>
  <c r="B2298" i="30"/>
  <c r="B2309" i="30"/>
  <c r="B2314" i="30"/>
  <c r="B2307" i="30"/>
  <c r="V2298" i="30" l="1"/>
  <c r="O2298" i="30"/>
  <c r="H2298" i="30"/>
  <c r="G2298" i="30"/>
  <c r="V2302" i="30"/>
  <c r="H2302" i="30"/>
  <c r="O2302" i="30"/>
  <c r="G2302" i="30"/>
  <c r="V2309" i="30"/>
  <c r="O2309" i="30"/>
  <c r="H2309" i="30"/>
  <c r="G2309" i="30"/>
  <c r="V2307" i="30"/>
  <c r="O2307" i="30"/>
  <c r="G2307" i="30"/>
  <c r="H2307" i="30"/>
  <c r="V2310" i="30"/>
  <c r="O2310" i="30"/>
  <c r="H2310" i="30"/>
  <c r="G2310" i="30"/>
  <c r="V2305" i="30"/>
  <c r="O2305" i="30"/>
  <c r="H2305" i="30"/>
  <c r="G2305" i="30"/>
  <c r="V2313" i="30"/>
  <c r="O2313" i="30"/>
  <c r="H2313" i="30"/>
  <c r="G2313" i="30"/>
  <c r="V2314" i="30"/>
  <c r="O2314" i="30"/>
  <c r="H2314" i="30"/>
  <c r="G2314" i="30"/>
  <c r="V2301" i="30"/>
  <c r="H2301" i="30"/>
  <c r="G2301" i="30"/>
  <c r="O2301" i="30"/>
  <c r="V2306" i="30"/>
  <c r="O2306" i="30"/>
  <c r="H2306" i="30"/>
  <c r="G2306" i="30"/>
  <c r="R2307" i="30"/>
  <c r="N2307" i="30"/>
  <c r="R2313" i="30"/>
  <c r="N2313" i="30"/>
  <c r="R2310" i="30"/>
  <c r="N2310" i="30"/>
  <c r="R2309" i="30"/>
  <c r="N2309" i="30"/>
  <c r="R2305" i="30"/>
  <c r="N2305" i="30"/>
  <c r="R2314" i="30"/>
  <c r="N2314" i="30"/>
  <c r="R2302" i="30"/>
  <c r="N2302" i="30"/>
  <c r="R2298" i="30"/>
  <c r="N2298" i="30"/>
  <c r="R2301" i="30"/>
  <c r="N2301" i="30"/>
  <c r="R2306" i="30"/>
  <c r="N2306" i="30"/>
  <c r="F2307" i="30"/>
  <c r="C2307" i="30"/>
  <c r="F2310" i="30"/>
  <c r="C2310" i="30"/>
  <c r="B2317" i="30"/>
  <c r="B2319" i="30"/>
  <c r="B2323" i="30"/>
  <c r="B2315" i="30"/>
  <c r="B2320" i="30"/>
  <c r="C2309" i="30"/>
  <c r="F2309" i="30"/>
  <c r="F2305" i="30"/>
  <c r="C2305" i="30"/>
  <c r="C2301" i="30"/>
  <c r="F2301" i="30"/>
  <c r="F2313" i="30"/>
  <c r="C2313" i="30"/>
  <c r="F2314" i="30"/>
  <c r="C2314" i="30"/>
  <c r="F2298" i="30"/>
  <c r="C2298" i="30"/>
  <c r="F2302" i="30"/>
  <c r="C2302" i="30"/>
  <c r="F2306" i="30"/>
  <c r="C2306" i="30"/>
  <c r="B2324" i="30"/>
  <c r="B2308" i="30"/>
  <c r="B2311" i="30"/>
  <c r="B2312" i="30"/>
  <c r="B2316" i="30"/>
  <c r="V2308" i="30" l="1"/>
  <c r="O2308" i="30"/>
  <c r="G2308" i="30"/>
  <c r="H2308" i="30"/>
  <c r="V2323" i="30"/>
  <c r="O2323" i="30"/>
  <c r="H2323" i="30"/>
  <c r="G2323" i="30"/>
  <c r="V2311" i="30"/>
  <c r="O2311" i="30"/>
  <c r="H2311" i="30"/>
  <c r="G2311" i="30"/>
  <c r="V2324" i="30"/>
  <c r="O2324" i="30"/>
  <c r="G2324" i="30"/>
  <c r="H2324" i="30"/>
  <c r="V2319" i="30"/>
  <c r="O2319" i="30"/>
  <c r="H2319" i="30"/>
  <c r="G2319" i="30"/>
  <c r="V2315" i="30"/>
  <c r="O2315" i="30"/>
  <c r="G2315" i="30"/>
  <c r="H2315" i="30"/>
  <c r="V2316" i="30"/>
  <c r="O2316" i="30"/>
  <c r="G2316" i="30"/>
  <c r="H2316" i="30"/>
  <c r="V2312" i="30"/>
  <c r="O2312" i="30"/>
  <c r="G2312" i="30"/>
  <c r="H2312" i="30"/>
  <c r="V2320" i="30"/>
  <c r="O2320" i="30"/>
  <c r="G2320" i="30"/>
  <c r="H2320" i="30"/>
  <c r="V2317" i="30"/>
  <c r="H2317" i="30"/>
  <c r="O2317" i="30"/>
  <c r="G2317" i="30"/>
  <c r="R2320" i="30"/>
  <c r="N2320" i="30"/>
  <c r="R2311" i="30"/>
  <c r="N2311" i="30"/>
  <c r="R2319" i="30"/>
  <c r="N2319" i="30"/>
  <c r="R2308" i="30"/>
  <c r="N2308" i="30"/>
  <c r="R2316" i="30"/>
  <c r="N2316" i="30"/>
  <c r="R2324" i="30"/>
  <c r="N2324" i="30"/>
  <c r="R2315" i="30"/>
  <c r="N2315" i="30"/>
  <c r="R2312" i="30"/>
  <c r="N2312" i="30"/>
  <c r="R2323" i="30"/>
  <c r="N2323" i="30"/>
  <c r="R2317" i="30"/>
  <c r="N2317" i="30"/>
  <c r="F2316" i="30"/>
  <c r="C2316" i="30"/>
  <c r="B2326" i="30"/>
  <c r="B2321" i="30"/>
  <c r="B2334" i="30"/>
  <c r="B2325" i="30"/>
  <c r="B2329" i="30"/>
  <c r="F2311" i="30"/>
  <c r="C2311" i="30"/>
  <c r="F2319" i="30"/>
  <c r="C2319" i="30"/>
  <c r="F2308" i="30"/>
  <c r="C2308" i="30"/>
  <c r="C2320" i="30"/>
  <c r="F2320" i="30"/>
  <c r="F2323" i="30"/>
  <c r="C2323" i="30"/>
  <c r="C2317" i="30"/>
  <c r="F2317" i="30"/>
  <c r="F2324" i="30"/>
  <c r="C2324" i="30"/>
  <c r="F2315" i="30"/>
  <c r="C2315" i="30"/>
  <c r="F2312" i="30"/>
  <c r="C2312" i="30"/>
  <c r="B2322" i="30"/>
  <c r="B2318" i="30"/>
  <c r="B2330" i="30"/>
  <c r="B2333" i="30"/>
  <c r="B2327" i="30"/>
  <c r="V2318" i="30" l="1"/>
  <c r="H2318" i="30"/>
  <c r="O2318" i="30"/>
  <c r="G2318" i="30"/>
  <c r="V2329" i="30"/>
  <c r="O2329" i="30"/>
  <c r="H2329" i="30"/>
  <c r="G2329" i="30"/>
  <c r="V2326" i="30"/>
  <c r="O2326" i="30"/>
  <c r="H2326" i="30"/>
  <c r="G2326" i="30"/>
  <c r="V2330" i="30"/>
  <c r="O2330" i="30"/>
  <c r="H2330" i="30"/>
  <c r="G2330" i="30"/>
  <c r="V2322" i="30"/>
  <c r="O2322" i="30"/>
  <c r="H2322" i="30"/>
  <c r="G2322" i="30"/>
  <c r="V2325" i="30"/>
  <c r="O2325" i="30"/>
  <c r="H2325" i="30"/>
  <c r="G2325" i="30"/>
  <c r="V2321" i="30"/>
  <c r="O2321" i="30"/>
  <c r="H2321" i="30"/>
  <c r="G2321" i="30"/>
  <c r="V2327" i="30"/>
  <c r="O2327" i="30"/>
  <c r="H2327" i="30"/>
  <c r="G2327" i="30"/>
  <c r="V2333" i="30"/>
  <c r="H2333" i="30"/>
  <c r="G2333" i="30"/>
  <c r="O2333" i="30"/>
  <c r="V2334" i="30"/>
  <c r="H2334" i="30"/>
  <c r="G2334" i="30"/>
  <c r="O2334" i="30"/>
  <c r="R2327" i="30"/>
  <c r="N2327" i="30"/>
  <c r="N2322" i="30"/>
  <c r="R2322" i="30"/>
  <c r="R2329" i="30"/>
  <c r="N2329" i="30"/>
  <c r="R2326" i="30"/>
  <c r="N2326" i="30"/>
  <c r="R2330" i="30"/>
  <c r="N2330" i="30"/>
  <c r="R2334" i="30"/>
  <c r="N2334" i="30"/>
  <c r="R2318" i="30"/>
  <c r="N2318" i="30"/>
  <c r="R2325" i="30"/>
  <c r="N2325" i="30"/>
  <c r="R2333" i="30"/>
  <c r="N2333" i="30"/>
  <c r="R2321" i="30"/>
  <c r="N2321" i="30"/>
  <c r="F2322" i="30"/>
  <c r="C2322" i="30"/>
  <c r="F2329" i="30"/>
  <c r="C2329" i="30"/>
  <c r="F2334" i="30"/>
  <c r="C2334" i="30"/>
  <c r="F2326" i="30"/>
  <c r="C2326" i="30"/>
  <c r="B2337" i="30"/>
  <c r="B2340" i="30"/>
  <c r="B2332" i="30"/>
  <c r="B2339" i="30"/>
  <c r="B2344" i="30"/>
  <c r="B2336" i="30"/>
  <c r="F2330" i="30"/>
  <c r="C2330" i="30"/>
  <c r="F2318" i="30"/>
  <c r="C2318" i="30"/>
  <c r="C2325" i="30"/>
  <c r="F2325" i="30"/>
  <c r="F2327" i="30"/>
  <c r="C2327" i="30"/>
  <c r="C2333" i="30"/>
  <c r="F2333" i="30"/>
  <c r="F2321" i="30"/>
  <c r="C2321" i="30"/>
  <c r="B2343" i="30"/>
  <c r="B2328" i="30"/>
  <c r="B2335" i="30"/>
  <c r="B2331" i="30"/>
  <c r="V2328" i="30" l="1"/>
  <c r="O2328" i="30"/>
  <c r="G2328" i="30"/>
  <c r="H2328" i="30"/>
  <c r="V2343" i="30"/>
  <c r="O2343" i="30"/>
  <c r="H2343" i="30"/>
  <c r="G2343" i="30"/>
  <c r="V2332" i="30"/>
  <c r="O2332" i="30"/>
  <c r="G2332" i="30"/>
  <c r="H2332" i="30"/>
  <c r="V2339" i="30"/>
  <c r="O2339" i="30"/>
  <c r="G2339" i="30"/>
  <c r="H2339" i="30"/>
  <c r="V2331" i="30"/>
  <c r="O2331" i="30"/>
  <c r="G2331" i="30"/>
  <c r="H2331" i="30"/>
  <c r="V2336" i="30"/>
  <c r="O2336" i="30"/>
  <c r="G2336" i="30"/>
  <c r="H2336" i="30"/>
  <c r="V2340" i="30"/>
  <c r="O2340" i="30"/>
  <c r="G2340" i="30"/>
  <c r="H2340" i="30"/>
  <c r="V2335" i="30"/>
  <c r="O2335" i="30"/>
  <c r="H2335" i="30"/>
  <c r="G2335" i="30"/>
  <c r="V2344" i="30"/>
  <c r="O2344" i="30"/>
  <c r="G2344" i="30"/>
  <c r="H2344" i="30"/>
  <c r="V2337" i="30"/>
  <c r="O2337" i="30"/>
  <c r="H2337" i="30"/>
  <c r="G2337" i="30"/>
  <c r="R2335" i="30"/>
  <c r="N2335" i="30"/>
  <c r="R2331" i="30"/>
  <c r="N2331" i="30"/>
  <c r="R2336" i="30"/>
  <c r="N2336" i="30"/>
  <c r="R2339" i="30"/>
  <c r="N2339" i="30"/>
  <c r="R2340" i="30"/>
  <c r="N2340" i="30"/>
  <c r="R2328" i="30"/>
  <c r="N2328" i="30"/>
  <c r="R2332" i="30"/>
  <c r="N2332" i="30"/>
  <c r="R2343" i="30"/>
  <c r="N2343" i="30"/>
  <c r="R2344" i="30"/>
  <c r="N2344" i="30"/>
  <c r="R2337" i="30"/>
  <c r="N2337" i="30"/>
  <c r="F2331" i="30"/>
  <c r="C2331" i="30"/>
  <c r="F2339" i="30"/>
  <c r="C2339" i="30"/>
  <c r="F2340" i="30"/>
  <c r="C2340" i="30"/>
  <c r="C2336" i="30"/>
  <c r="F2336" i="30"/>
  <c r="B2341" i="30"/>
  <c r="B2338" i="30"/>
  <c r="B2346" i="30"/>
  <c r="B2349" i="30"/>
  <c r="B2350" i="30"/>
  <c r="F2343" i="30"/>
  <c r="C2343" i="30"/>
  <c r="C2344" i="30"/>
  <c r="F2344" i="30"/>
  <c r="F2332" i="30"/>
  <c r="C2332" i="30"/>
  <c r="F2337" i="30"/>
  <c r="C2337" i="30"/>
  <c r="C2328" i="30"/>
  <c r="F2328" i="30"/>
  <c r="F2335" i="30"/>
  <c r="C2335" i="30"/>
  <c r="B2345" i="30"/>
  <c r="B2353" i="30"/>
  <c r="B2354" i="30"/>
  <c r="B2342" i="30"/>
  <c r="B2347" i="30"/>
  <c r="V2354" i="30" l="1"/>
  <c r="O2354" i="30"/>
  <c r="H2354" i="30"/>
  <c r="G2354" i="30"/>
  <c r="V2353" i="30"/>
  <c r="O2353" i="30"/>
  <c r="H2353" i="30"/>
  <c r="G2353" i="30"/>
  <c r="V2346" i="30"/>
  <c r="O2346" i="30"/>
  <c r="H2346" i="30"/>
  <c r="G2346" i="30"/>
  <c r="V2349" i="30"/>
  <c r="H2349" i="30"/>
  <c r="O2349" i="30"/>
  <c r="G2349" i="30"/>
  <c r="V2347" i="30"/>
  <c r="O2347" i="30"/>
  <c r="G2347" i="30"/>
  <c r="H2347" i="30"/>
  <c r="V2338" i="30"/>
  <c r="O2338" i="30"/>
  <c r="H2338" i="30"/>
  <c r="G2338" i="30"/>
  <c r="V2345" i="30"/>
  <c r="O2345" i="30"/>
  <c r="H2345" i="30"/>
  <c r="G2345" i="30"/>
  <c r="V2342" i="30"/>
  <c r="O2342" i="30"/>
  <c r="H2342" i="30"/>
  <c r="G2342" i="30"/>
  <c r="V2350" i="30"/>
  <c r="H2350" i="30"/>
  <c r="O2350" i="30"/>
  <c r="G2350" i="30"/>
  <c r="V2341" i="30"/>
  <c r="O2341" i="30"/>
  <c r="H2341" i="30"/>
  <c r="G2341" i="30"/>
  <c r="R2345" i="30"/>
  <c r="N2345" i="30"/>
  <c r="R2338" i="30"/>
  <c r="N2338" i="30"/>
  <c r="R2349" i="30"/>
  <c r="N2349" i="30"/>
  <c r="R2354" i="30"/>
  <c r="N2354" i="30"/>
  <c r="R2353" i="30"/>
  <c r="N2353" i="30"/>
  <c r="R2350" i="30"/>
  <c r="N2350" i="30"/>
  <c r="R2341" i="30"/>
  <c r="N2341" i="30"/>
  <c r="R2347" i="30"/>
  <c r="N2347" i="30"/>
  <c r="R2342" i="30"/>
  <c r="N2342" i="30"/>
  <c r="R2346" i="30"/>
  <c r="N2346" i="30"/>
  <c r="F2347" i="30"/>
  <c r="C2347" i="30"/>
  <c r="C2349" i="30"/>
  <c r="F2349" i="30"/>
  <c r="B2357" i="30"/>
  <c r="B2364" i="30"/>
  <c r="B2355" i="30"/>
  <c r="B2359" i="30"/>
  <c r="B2348" i="30"/>
  <c r="F2354" i="30"/>
  <c r="C2354" i="30"/>
  <c r="F2338" i="30"/>
  <c r="C2338" i="30"/>
  <c r="F2342" i="30"/>
  <c r="C2342" i="30"/>
  <c r="F2350" i="30"/>
  <c r="C2350" i="30"/>
  <c r="C2346" i="30"/>
  <c r="F2346" i="30"/>
  <c r="C2341" i="30"/>
  <c r="F2341" i="30"/>
  <c r="F2345" i="30"/>
  <c r="C2345" i="30"/>
  <c r="F2353" i="30"/>
  <c r="C2353" i="30"/>
  <c r="B2352" i="30"/>
  <c r="B2363" i="30"/>
  <c r="B2360" i="30"/>
  <c r="B2356" i="30"/>
  <c r="B2351" i="30"/>
  <c r="V2359" i="30" l="1"/>
  <c r="O2359" i="30"/>
  <c r="H2359" i="30"/>
  <c r="G2359" i="30"/>
  <c r="V2363" i="30"/>
  <c r="O2363" i="30"/>
  <c r="G2363" i="30"/>
  <c r="H2363" i="30"/>
  <c r="V2355" i="30"/>
  <c r="O2355" i="30"/>
  <c r="G2355" i="30"/>
  <c r="H2355" i="30"/>
  <c r="V2352" i="30"/>
  <c r="O2352" i="30"/>
  <c r="G2352" i="30"/>
  <c r="H2352" i="30"/>
  <c r="V2364" i="30"/>
  <c r="O2364" i="30"/>
  <c r="G2364" i="30"/>
  <c r="H2364" i="30"/>
  <c r="V2360" i="30"/>
  <c r="O2360" i="30"/>
  <c r="G2360" i="30"/>
  <c r="H2360" i="30"/>
  <c r="V2351" i="30"/>
  <c r="O2351" i="30"/>
  <c r="H2351" i="30"/>
  <c r="G2351" i="30"/>
  <c r="V2356" i="30"/>
  <c r="O2356" i="30"/>
  <c r="G2356" i="30"/>
  <c r="H2356" i="30"/>
  <c r="V2348" i="30"/>
  <c r="O2348" i="30"/>
  <c r="G2348" i="30"/>
  <c r="H2348" i="30"/>
  <c r="V2357" i="30"/>
  <c r="O2357" i="30"/>
  <c r="H2357" i="30"/>
  <c r="G2357" i="30"/>
  <c r="R2348" i="30"/>
  <c r="N2348" i="30"/>
  <c r="R2351" i="30"/>
  <c r="N2351" i="30"/>
  <c r="R2352" i="30"/>
  <c r="N2352" i="30"/>
  <c r="R2359" i="30"/>
  <c r="N2359" i="30"/>
  <c r="R2364" i="30"/>
  <c r="N2364" i="30"/>
  <c r="R2363" i="30"/>
  <c r="N2363" i="30"/>
  <c r="R2360" i="30"/>
  <c r="N2360" i="30"/>
  <c r="R2355" i="30"/>
  <c r="N2355" i="30"/>
  <c r="R2356" i="30"/>
  <c r="N2356" i="30"/>
  <c r="R2357" i="30"/>
  <c r="N2357" i="30"/>
  <c r="C2352" i="30"/>
  <c r="F2352" i="30"/>
  <c r="F2359" i="30"/>
  <c r="C2359" i="30"/>
  <c r="F2364" i="30"/>
  <c r="C2364" i="30"/>
  <c r="B2361" i="30"/>
  <c r="B2370" i="30"/>
  <c r="B2362" i="30"/>
  <c r="B2369" i="30"/>
  <c r="B2374" i="30"/>
  <c r="F2351" i="30"/>
  <c r="C2351" i="30"/>
  <c r="F2363" i="30"/>
  <c r="C2363" i="30"/>
  <c r="F2355" i="30"/>
  <c r="C2355" i="30"/>
  <c r="C2360" i="30"/>
  <c r="F2360" i="30"/>
  <c r="F2356" i="30"/>
  <c r="C2356" i="30"/>
  <c r="F2348" i="30"/>
  <c r="C2348" i="30"/>
  <c r="C2357" i="30"/>
  <c r="F2357" i="30"/>
  <c r="B2366" i="30"/>
  <c r="B2373" i="30"/>
  <c r="B2358" i="30"/>
  <c r="B2365" i="30"/>
  <c r="B2367" i="30"/>
  <c r="V2370" i="30" l="1"/>
  <c r="O2370" i="30"/>
  <c r="H2370" i="30"/>
  <c r="G2370" i="30"/>
  <c r="V2373" i="30"/>
  <c r="O2373" i="30"/>
  <c r="H2373" i="30"/>
  <c r="G2373" i="30"/>
  <c r="V2374" i="30"/>
  <c r="O2374" i="30"/>
  <c r="H2374" i="30"/>
  <c r="G2374" i="30"/>
  <c r="V2361" i="30"/>
  <c r="O2361" i="30"/>
  <c r="H2361" i="30"/>
  <c r="G2361" i="30"/>
  <c r="V2366" i="30"/>
  <c r="H2366" i="30"/>
  <c r="O2366" i="30"/>
  <c r="G2366" i="30"/>
  <c r="V2369" i="30"/>
  <c r="O2369" i="30"/>
  <c r="H2369" i="30"/>
  <c r="G2369" i="30"/>
  <c r="V2358" i="30"/>
  <c r="O2358" i="30"/>
  <c r="H2358" i="30"/>
  <c r="G2358" i="30"/>
  <c r="V2367" i="30"/>
  <c r="O2367" i="30"/>
  <c r="H2367" i="30"/>
  <c r="G2367" i="30"/>
  <c r="V2365" i="30"/>
  <c r="H2365" i="30"/>
  <c r="G2365" i="30"/>
  <c r="O2365" i="30"/>
  <c r="V2362" i="30"/>
  <c r="O2362" i="30"/>
  <c r="H2362" i="30"/>
  <c r="G2362" i="30"/>
  <c r="R2358" i="30"/>
  <c r="N2358" i="30"/>
  <c r="R2374" i="30"/>
  <c r="N2374" i="30"/>
  <c r="R2361" i="30"/>
  <c r="N2361" i="30"/>
  <c r="R2367" i="30"/>
  <c r="N2367" i="30"/>
  <c r="R2362" i="30"/>
  <c r="N2362" i="30"/>
  <c r="R2365" i="30"/>
  <c r="N2365" i="30"/>
  <c r="R2370" i="30"/>
  <c r="N2370" i="30"/>
  <c r="R2366" i="30"/>
  <c r="N2366" i="30"/>
  <c r="R2373" i="30"/>
  <c r="N2373" i="30"/>
  <c r="R2369" i="30"/>
  <c r="N2369" i="30"/>
  <c r="F2358" i="30"/>
  <c r="C2358" i="30"/>
  <c r="F2374" i="30"/>
  <c r="C2374" i="30"/>
  <c r="F2362" i="30"/>
  <c r="C2362" i="30"/>
  <c r="C2361" i="30"/>
  <c r="F2361" i="30"/>
  <c r="F2367" i="30"/>
  <c r="C2367" i="30"/>
  <c r="F2366" i="30"/>
  <c r="C2366" i="30"/>
  <c r="B2377" i="30"/>
  <c r="B2368" i="30"/>
  <c r="B2376" i="30"/>
  <c r="B2384" i="30"/>
  <c r="B2372" i="30"/>
  <c r="B2371" i="30"/>
  <c r="C2365" i="30"/>
  <c r="F2365" i="30"/>
  <c r="F2369" i="30"/>
  <c r="C2369" i="30"/>
  <c r="F2370" i="30"/>
  <c r="C2370" i="30"/>
  <c r="C2373" i="30"/>
  <c r="F2373" i="30"/>
  <c r="B2375" i="30"/>
  <c r="B2383" i="30"/>
  <c r="B2379" i="30"/>
  <c r="B2380" i="30"/>
  <c r="V2384" i="30" l="1"/>
  <c r="O2384" i="30"/>
  <c r="G2384" i="30"/>
  <c r="H2384" i="30"/>
  <c r="V2375" i="30"/>
  <c r="O2375" i="30"/>
  <c r="H2375" i="30"/>
  <c r="G2375" i="30"/>
  <c r="V2376" i="30"/>
  <c r="O2376" i="30"/>
  <c r="G2376" i="30"/>
  <c r="H2376" i="30"/>
  <c r="V2383" i="30"/>
  <c r="O2383" i="30"/>
  <c r="H2383" i="30"/>
  <c r="G2383" i="30"/>
  <c r="V2368" i="30"/>
  <c r="O2368" i="30"/>
  <c r="G2368" i="30"/>
  <c r="H2368" i="30"/>
  <c r="V2380" i="30"/>
  <c r="O2380" i="30"/>
  <c r="G2380" i="30"/>
  <c r="H2380" i="30"/>
  <c r="V2371" i="30"/>
  <c r="O2371" i="30"/>
  <c r="G2371" i="30"/>
  <c r="H2371" i="30"/>
  <c r="V2379" i="30"/>
  <c r="O2379" i="30"/>
  <c r="G2379" i="30"/>
  <c r="H2379" i="30"/>
  <c r="V2372" i="30"/>
  <c r="O2372" i="30"/>
  <c r="G2372" i="30"/>
  <c r="H2372" i="30"/>
  <c r="V2377" i="30"/>
  <c r="O2377" i="30"/>
  <c r="H2377" i="30"/>
  <c r="G2377" i="30"/>
  <c r="R2371" i="30"/>
  <c r="N2371" i="30"/>
  <c r="R2368" i="30"/>
  <c r="N2368" i="30"/>
  <c r="R2380" i="30"/>
  <c r="N2380" i="30"/>
  <c r="R2384" i="30"/>
  <c r="N2384" i="30"/>
  <c r="R2383" i="30"/>
  <c r="N2383" i="30"/>
  <c r="R2379" i="30"/>
  <c r="N2379" i="30"/>
  <c r="R2372" i="30"/>
  <c r="N2372" i="30"/>
  <c r="R2377" i="30"/>
  <c r="N2377" i="30"/>
  <c r="R2375" i="30"/>
  <c r="N2375" i="30"/>
  <c r="R2376" i="30"/>
  <c r="N2376" i="30"/>
  <c r="F2380" i="30"/>
  <c r="C2380" i="30"/>
  <c r="F2371" i="30"/>
  <c r="C2371" i="30"/>
  <c r="C2384" i="30"/>
  <c r="F2384" i="30"/>
  <c r="C2368" i="30"/>
  <c r="F2368" i="30"/>
  <c r="F2383" i="30"/>
  <c r="C2383" i="30"/>
  <c r="B2390" i="30"/>
  <c r="B2393" i="30"/>
  <c r="B2381" i="30"/>
  <c r="B2394" i="30"/>
  <c r="B2378" i="30"/>
  <c r="F2375" i="30"/>
  <c r="C2375" i="30"/>
  <c r="C2376" i="30"/>
  <c r="F2376" i="30"/>
  <c r="F2379" i="30"/>
  <c r="C2379" i="30"/>
  <c r="F2372" i="30"/>
  <c r="C2372" i="30"/>
  <c r="F2377" i="30"/>
  <c r="C2377" i="30"/>
  <c r="B2389" i="30"/>
  <c r="B2385" i="30"/>
  <c r="B2382" i="30"/>
  <c r="B2386" i="30"/>
  <c r="B2387" i="30"/>
  <c r="V2382" i="30" l="1"/>
  <c r="H2382" i="30"/>
  <c r="O2382" i="30"/>
  <c r="G2382" i="30"/>
  <c r="V2385" i="30"/>
  <c r="O2385" i="30"/>
  <c r="H2385" i="30"/>
  <c r="G2385" i="30"/>
  <c r="V2390" i="30"/>
  <c r="O2390" i="30"/>
  <c r="H2390" i="30"/>
  <c r="G2390" i="30"/>
  <c r="V2387" i="30"/>
  <c r="O2387" i="30"/>
  <c r="G2387" i="30"/>
  <c r="H2387" i="30"/>
  <c r="V2389" i="30"/>
  <c r="O2389" i="30"/>
  <c r="H2389" i="30"/>
  <c r="G2389" i="30"/>
  <c r="V2394" i="30"/>
  <c r="O2394" i="30"/>
  <c r="H2394" i="30"/>
  <c r="G2394" i="30"/>
  <c r="V2393" i="30"/>
  <c r="O2393" i="30"/>
  <c r="H2393" i="30"/>
  <c r="G2393" i="30"/>
  <c r="V2378" i="30"/>
  <c r="O2378" i="30"/>
  <c r="H2378" i="30"/>
  <c r="G2378" i="30"/>
  <c r="V2386" i="30"/>
  <c r="O2386" i="30"/>
  <c r="H2386" i="30"/>
  <c r="G2386" i="30"/>
  <c r="V2381" i="30"/>
  <c r="H2381" i="30"/>
  <c r="O2381" i="30"/>
  <c r="G2381" i="30"/>
  <c r="R2378" i="30"/>
  <c r="N2378" i="30"/>
  <c r="R2390" i="30"/>
  <c r="N2390" i="30"/>
  <c r="R2389" i="30"/>
  <c r="N2389" i="30"/>
  <c r="R2381" i="30"/>
  <c r="N2381" i="30"/>
  <c r="R2387" i="30"/>
  <c r="N2387" i="30"/>
  <c r="R2385" i="30"/>
  <c r="N2385" i="30"/>
  <c r="R2393" i="30"/>
  <c r="N2393" i="30"/>
  <c r="R2382" i="30"/>
  <c r="N2382" i="30"/>
  <c r="N2386" i="30"/>
  <c r="R2386" i="30"/>
  <c r="R2394" i="30"/>
  <c r="N2394" i="30"/>
  <c r="F2385" i="30"/>
  <c r="C2385" i="30"/>
  <c r="F2387" i="30"/>
  <c r="C2387" i="30"/>
  <c r="F2382" i="30"/>
  <c r="C2382" i="30"/>
  <c r="C2389" i="30"/>
  <c r="F2389" i="30"/>
  <c r="F2378" i="30"/>
  <c r="C2378" i="30"/>
  <c r="C2381" i="30"/>
  <c r="F2381" i="30"/>
  <c r="F2390" i="30"/>
  <c r="C2390" i="30"/>
  <c r="B2392" i="30"/>
  <c r="B2399" i="30"/>
  <c r="B2397" i="30"/>
  <c r="F2386" i="30"/>
  <c r="C2386" i="30"/>
  <c r="F2394" i="30"/>
  <c r="C2394" i="30"/>
  <c r="B2388" i="30"/>
  <c r="B2391" i="30"/>
  <c r="B2400" i="30"/>
  <c r="F2393" i="30"/>
  <c r="C2393" i="30"/>
  <c r="B2396" i="30"/>
  <c r="B2395" i="30"/>
  <c r="B2404" i="30"/>
  <c r="B2403" i="30"/>
  <c r="V2400" i="30" l="1"/>
  <c r="O2400" i="30"/>
  <c r="G2400" i="30"/>
  <c r="H2400" i="30"/>
  <c r="V2396" i="30"/>
  <c r="O2396" i="30"/>
  <c r="G2396" i="30"/>
  <c r="H2396" i="30"/>
  <c r="V2399" i="30"/>
  <c r="O2399" i="30"/>
  <c r="H2399" i="30"/>
  <c r="G2399" i="30"/>
  <c r="V2392" i="30"/>
  <c r="O2392" i="30"/>
  <c r="G2392" i="30"/>
  <c r="H2392" i="30"/>
  <c r="V2388" i="30"/>
  <c r="O2388" i="30"/>
  <c r="G2388" i="30"/>
  <c r="H2388" i="30"/>
  <c r="V2395" i="30"/>
  <c r="O2395" i="30"/>
  <c r="G2395" i="30"/>
  <c r="H2395" i="30"/>
  <c r="V2391" i="30"/>
  <c r="O2391" i="30"/>
  <c r="H2391" i="30"/>
  <c r="G2391" i="30"/>
  <c r="V2403" i="30"/>
  <c r="O2403" i="30"/>
  <c r="G2403" i="30"/>
  <c r="H2403" i="30"/>
  <c r="V2404" i="30"/>
  <c r="O2404" i="30"/>
  <c r="G2404" i="30"/>
  <c r="H2404" i="30"/>
  <c r="V2397" i="30"/>
  <c r="H2397" i="30"/>
  <c r="G2397" i="30"/>
  <c r="O2397" i="30"/>
  <c r="R2391" i="30"/>
  <c r="N2391" i="30"/>
  <c r="R2392" i="30"/>
  <c r="N2392" i="30"/>
  <c r="R2395" i="30"/>
  <c r="N2395" i="30"/>
  <c r="R2397" i="30"/>
  <c r="N2397" i="30"/>
  <c r="R2396" i="30"/>
  <c r="N2396" i="30"/>
  <c r="R2388" i="30"/>
  <c r="N2388" i="30"/>
  <c r="R2403" i="30"/>
  <c r="N2403" i="30"/>
  <c r="R2404" i="30"/>
  <c r="N2404" i="30"/>
  <c r="R2400" i="30"/>
  <c r="N2400" i="30"/>
  <c r="R2399" i="30"/>
  <c r="N2399" i="30"/>
  <c r="F2403" i="30"/>
  <c r="C2403" i="30"/>
  <c r="C2397" i="30"/>
  <c r="F2397" i="30"/>
  <c r="C2392" i="30"/>
  <c r="F2392" i="30"/>
  <c r="F2395" i="30"/>
  <c r="C2395" i="30"/>
  <c r="F2391" i="30"/>
  <c r="C2391" i="30"/>
  <c r="B2413" i="30"/>
  <c r="B2405" i="30"/>
  <c r="B2401" i="30"/>
  <c r="B2407" i="30"/>
  <c r="B2402" i="30"/>
  <c r="F2404" i="30"/>
  <c r="C2404" i="30"/>
  <c r="C2400" i="30"/>
  <c r="F2400" i="30"/>
  <c r="F2396" i="30"/>
  <c r="C2396" i="30"/>
  <c r="F2388" i="30"/>
  <c r="C2388" i="30"/>
  <c r="F2399" i="30"/>
  <c r="C2399" i="30"/>
  <c r="B2414" i="30"/>
  <c r="B2406" i="30"/>
  <c r="B2410" i="30"/>
  <c r="B2398" i="30"/>
  <c r="B2409" i="30"/>
  <c r="V2405" i="30" l="1"/>
  <c r="O2405" i="30"/>
  <c r="H2405" i="30"/>
  <c r="G2405" i="30"/>
  <c r="V2402" i="30"/>
  <c r="O2402" i="30"/>
  <c r="H2402" i="30"/>
  <c r="G2402" i="30"/>
  <c r="V2413" i="30"/>
  <c r="H2413" i="30"/>
  <c r="O2413" i="30"/>
  <c r="G2413" i="30"/>
  <c r="V2414" i="30"/>
  <c r="H2414" i="30"/>
  <c r="O2414" i="30"/>
  <c r="G2414" i="30"/>
  <c r="V2407" i="30"/>
  <c r="O2407" i="30"/>
  <c r="H2407" i="30"/>
  <c r="G2407" i="30"/>
  <c r="V2410" i="30"/>
  <c r="O2410" i="30"/>
  <c r="H2410" i="30"/>
  <c r="G2410" i="30"/>
  <c r="V2406" i="30"/>
  <c r="O2406" i="30"/>
  <c r="H2406" i="30"/>
  <c r="G2406" i="30"/>
  <c r="V2409" i="30"/>
  <c r="O2409" i="30"/>
  <c r="H2409" i="30"/>
  <c r="G2409" i="30"/>
  <c r="V2398" i="30"/>
  <c r="H2398" i="30"/>
  <c r="O2398" i="30"/>
  <c r="G2398" i="30"/>
  <c r="V2401" i="30"/>
  <c r="O2401" i="30"/>
  <c r="H2401" i="30"/>
  <c r="G2401" i="30"/>
  <c r="R2402" i="30"/>
  <c r="N2402" i="30"/>
  <c r="R2413" i="30"/>
  <c r="N2413" i="30"/>
  <c r="R2410" i="30"/>
  <c r="N2410" i="30"/>
  <c r="R2401" i="30"/>
  <c r="N2401" i="30"/>
  <c r="R2414" i="30"/>
  <c r="N2414" i="30"/>
  <c r="R2406" i="30"/>
  <c r="N2406" i="30"/>
  <c r="R2405" i="30"/>
  <c r="N2405" i="30"/>
  <c r="R2409" i="30"/>
  <c r="N2409" i="30"/>
  <c r="R2398" i="30"/>
  <c r="N2398" i="30"/>
  <c r="R2407" i="30"/>
  <c r="N2407" i="30"/>
  <c r="F2409" i="30"/>
  <c r="C2409" i="30"/>
  <c r="C2410" i="30"/>
  <c r="F2410" i="30"/>
  <c r="F2414" i="30"/>
  <c r="C2414" i="30"/>
  <c r="F2402" i="30"/>
  <c r="C2402" i="30"/>
  <c r="F2401" i="30"/>
  <c r="C2401" i="30"/>
  <c r="C2413" i="30"/>
  <c r="F2413" i="30"/>
  <c r="B2419" i="30"/>
  <c r="B2420" i="30"/>
  <c r="B2424" i="30"/>
  <c r="B2412" i="30"/>
  <c r="B2411" i="30"/>
  <c r="B2423" i="30"/>
  <c r="F2398" i="30"/>
  <c r="C2398" i="30"/>
  <c r="F2407" i="30"/>
  <c r="C2407" i="30"/>
  <c r="C2405" i="30"/>
  <c r="F2405" i="30"/>
  <c r="F2406" i="30"/>
  <c r="C2406" i="30"/>
  <c r="B2408" i="30"/>
  <c r="B2416" i="30"/>
  <c r="B2417" i="30"/>
  <c r="B2415" i="30"/>
  <c r="V2416" i="30" l="1"/>
  <c r="O2416" i="30"/>
  <c r="G2416" i="30"/>
  <c r="H2416" i="30"/>
  <c r="V2424" i="30"/>
  <c r="O2424" i="30"/>
  <c r="G2424" i="30"/>
  <c r="H2424" i="30"/>
  <c r="V2423" i="30"/>
  <c r="O2423" i="30"/>
  <c r="H2423" i="30"/>
  <c r="G2423" i="30"/>
  <c r="V2420" i="30"/>
  <c r="O2420" i="30"/>
  <c r="G2420" i="30"/>
  <c r="H2420" i="30"/>
  <c r="V2412" i="30"/>
  <c r="O2412" i="30"/>
  <c r="G2412" i="30"/>
  <c r="H2412" i="30"/>
  <c r="V2408" i="30"/>
  <c r="O2408" i="30"/>
  <c r="G2408" i="30"/>
  <c r="H2408" i="30"/>
  <c r="V2415" i="30"/>
  <c r="O2415" i="30"/>
  <c r="H2415" i="30"/>
  <c r="G2415" i="30"/>
  <c r="V2417" i="30"/>
  <c r="O2417" i="30"/>
  <c r="H2417" i="30"/>
  <c r="G2417" i="30"/>
  <c r="V2411" i="30"/>
  <c r="O2411" i="30"/>
  <c r="G2411" i="30"/>
  <c r="H2411" i="30"/>
  <c r="V2419" i="30"/>
  <c r="O2419" i="30"/>
  <c r="G2419" i="30"/>
  <c r="H2419" i="30"/>
  <c r="R2423" i="30"/>
  <c r="N2423" i="30"/>
  <c r="R2420" i="30"/>
  <c r="N2420" i="30"/>
  <c r="R2412" i="30"/>
  <c r="N2412" i="30"/>
  <c r="R2416" i="30"/>
  <c r="N2416" i="30"/>
  <c r="R2408" i="30"/>
  <c r="N2408" i="30"/>
  <c r="R2411" i="30"/>
  <c r="N2411" i="30"/>
  <c r="R2419" i="30"/>
  <c r="N2419" i="30"/>
  <c r="R2415" i="30"/>
  <c r="N2415" i="30"/>
  <c r="R2417" i="30"/>
  <c r="N2417" i="30"/>
  <c r="R2424" i="30"/>
  <c r="N2424" i="30"/>
  <c r="C2416" i="30"/>
  <c r="F2416" i="30"/>
  <c r="F2423" i="30"/>
  <c r="C2423" i="30"/>
  <c r="F2412" i="30"/>
  <c r="C2412" i="30"/>
  <c r="F2420" i="30"/>
  <c r="C2420" i="30"/>
  <c r="B2433" i="30"/>
  <c r="B2422" i="30"/>
  <c r="B2430" i="30"/>
  <c r="F2415" i="30"/>
  <c r="C2415" i="30"/>
  <c r="B2425" i="30"/>
  <c r="B2426" i="30"/>
  <c r="F2417" i="30"/>
  <c r="C2417" i="30"/>
  <c r="F2411" i="30"/>
  <c r="C2411" i="30"/>
  <c r="C2424" i="30"/>
  <c r="F2424" i="30"/>
  <c r="F2419" i="30"/>
  <c r="C2419" i="30"/>
  <c r="C2408" i="30"/>
  <c r="F2408" i="30"/>
  <c r="B2427" i="30"/>
  <c r="B2418" i="30"/>
  <c r="B2421" i="30"/>
  <c r="B2434" i="30"/>
  <c r="B2429" i="30"/>
  <c r="V2426" i="30" l="1"/>
  <c r="O2426" i="30"/>
  <c r="H2426" i="30"/>
  <c r="G2426" i="30"/>
  <c r="V2430" i="30"/>
  <c r="H2430" i="30"/>
  <c r="O2430" i="30"/>
  <c r="G2430" i="30"/>
  <c r="V2421" i="30"/>
  <c r="O2421" i="30"/>
  <c r="H2421" i="30"/>
  <c r="G2421" i="30"/>
  <c r="V2418" i="30"/>
  <c r="O2418" i="30"/>
  <c r="H2418" i="30"/>
  <c r="G2418" i="30"/>
  <c r="V2429" i="30"/>
  <c r="H2429" i="30"/>
  <c r="G2429" i="30"/>
  <c r="O2429" i="30"/>
  <c r="V2422" i="30"/>
  <c r="O2422" i="30"/>
  <c r="H2422" i="30"/>
  <c r="G2422" i="30"/>
  <c r="V2427" i="30"/>
  <c r="O2427" i="30"/>
  <c r="G2427" i="30"/>
  <c r="H2427" i="30"/>
  <c r="V2425" i="30"/>
  <c r="O2425" i="30"/>
  <c r="H2425" i="30"/>
  <c r="G2425" i="30"/>
  <c r="V2434" i="30"/>
  <c r="O2434" i="30"/>
  <c r="H2434" i="30"/>
  <c r="G2434" i="30"/>
  <c r="V2433" i="30"/>
  <c r="O2433" i="30"/>
  <c r="H2433" i="30"/>
  <c r="G2433" i="30"/>
  <c r="R2427" i="30"/>
  <c r="N2427" i="30"/>
  <c r="R2422" i="30"/>
  <c r="N2422" i="30"/>
  <c r="R2426" i="30"/>
  <c r="N2426" i="30"/>
  <c r="R2421" i="30"/>
  <c r="N2421" i="30"/>
  <c r="R2418" i="30"/>
  <c r="N2418" i="30"/>
  <c r="N2425" i="30"/>
  <c r="R2425" i="30"/>
  <c r="R2433" i="30"/>
  <c r="N2433" i="30"/>
  <c r="R2429" i="30"/>
  <c r="N2429" i="30"/>
  <c r="R2434" i="30"/>
  <c r="N2434" i="30"/>
  <c r="N2430" i="30"/>
  <c r="R2430" i="30"/>
  <c r="F2427" i="30"/>
  <c r="C2427" i="30"/>
  <c r="F2426" i="30"/>
  <c r="C2426" i="30"/>
  <c r="F2422" i="30"/>
  <c r="C2422" i="30"/>
  <c r="C2429" i="30"/>
  <c r="F2429" i="30"/>
  <c r="B2436" i="30"/>
  <c r="B2432" i="30"/>
  <c r="F2418" i="30"/>
  <c r="C2418" i="30"/>
  <c r="F2425" i="30"/>
  <c r="C2425" i="30"/>
  <c r="F2430" i="30"/>
  <c r="C2430" i="30"/>
  <c r="F2433" i="30"/>
  <c r="C2433" i="30"/>
  <c r="C2421" i="30"/>
  <c r="F2421" i="30"/>
  <c r="B2439" i="30"/>
  <c r="B2431" i="30"/>
  <c r="B2437" i="30"/>
  <c r="F2434" i="30"/>
  <c r="C2434" i="30"/>
  <c r="B2444" i="30"/>
  <c r="B2428" i="30"/>
  <c r="B2435" i="30"/>
  <c r="B2440" i="30"/>
  <c r="B2443" i="30"/>
  <c r="V2428" i="30" l="1"/>
  <c r="O2428" i="30"/>
  <c r="G2428" i="30"/>
  <c r="H2428" i="30"/>
  <c r="V2437" i="30"/>
  <c r="O2437" i="30"/>
  <c r="H2437" i="30"/>
  <c r="G2437" i="30"/>
  <c r="V2435" i="30"/>
  <c r="O2435" i="30"/>
  <c r="G2435" i="30"/>
  <c r="H2435" i="30"/>
  <c r="V2443" i="30"/>
  <c r="O2443" i="30"/>
  <c r="G2443" i="30"/>
  <c r="H2443" i="30"/>
  <c r="V2431" i="30"/>
  <c r="O2431" i="30"/>
  <c r="H2431" i="30"/>
  <c r="G2431" i="30"/>
  <c r="V2432" i="30"/>
  <c r="O2432" i="30"/>
  <c r="G2432" i="30"/>
  <c r="H2432" i="30"/>
  <c r="V2444" i="30"/>
  <c r="O2444" i="30"/>
  <c r="G2444" i="30"/>
  <c r="H2444" i="30"/>
  <c r="V2440" i="30"/>
  <c r="O2440" i="30"/>
  <c r="G2440" i="30"/>
  <c r="H2440" i="30"/>
  <c r="V2439" i="30"/>
  <c r="O2439" i="30"/>
  <c r="H2439" i="30"/>
  <c r="G2439" i="30"/>
  <c r="V2436" i="30"/>
  <c r="O2436" i="30"/>
  <c r="G2436" i="30"/>
  <c r="H2436" i="30"/>
  <c r="R2428" i="30"/>
  <c r="N2428" i="30"/>
  <c r="N2443" i="30"/>
  <c r="R2443" i="30"/>
  <c r="N2435" i="30"/>
  <c r="R2435" i="30"/>
  <c r="R2444" i="30"/>
  <c r="N2444" i="30"/>
  <c r="N2439" i="30"/>
  <c r="R2439" i="30"/>
  <c r="R2432" i="30"/>
  <c r="N2432" i="30"/>
  <c r="R2437" i="30"/>
  <c r="N2437" i="30"/>
  <c r="R2431" i="30"/>
  <c r="N2431" i="30"/>
  <c r="R2440" i="30"/>
  <c r="N2440" i="30"/>
  <c r="R2436" i="30"/>
  <c r="N2436" i="30"/>
  <c r="C2437" i="30"/>
  <c r="F2437" i="30"/>
  <c r="F2439" i="30"/>
  <c r="C2439" i="30"/>
  <c r="C2432" i="30"/>
  <c r="F2432" i="30"/>
  <c r="C2435" i="30"/>
  <c r="F2435" i="30"/>
  <c r="B2453" i="30"/>
  <c r="B2445" i="30"/>
  <c r="B2447" i="30"/>
  <c r="B2449" i="30"/>
  <c r="B2442" i="30"/>
  <c r="C2443" i="30"/>
  <c r="F2443" i="30"/>
  <c r="C2440" i="30"/>
  <c r="F2440" i="30"/>
  <c r="F2436" i="30"/>
  <c r="C2436" i="30"/>
  <c r="F2444" i="30"/>
  <c r="C2444" i="30"/>
  <c r="B2454" i="30"/>
  <c r="F2428" i="30"/>
  <c r="C2428" i="30"/>
  <c r="F2431" i="30"/>
  <c r="C2431" i="30"/>
  <c r="B2450" i="30"/>
  <c r="B2438" i="30"/>
  <c r="B2441" i="30"/>
  <c r="B2446" i="30"/>
  <c r="V2450" i="30" l="1"/>
  <c r="O2450" i="30"/>
  <c r="H2450" i="30"/>
  <c r="G2450" i="30"/>
  <c r="V2447" i="30"/>
  <c r="O2447" i="30"/>
  <c r="H2447" i="30"/>
  <c r="G2447" i="30"/>
  <c r="V2449" i="30"/>
  <c r="O2449" i="30"/>
  <c r="H2449" i="30"/>
  <c r="G2449" i="30"/>
  <c r="V2454" i="30"/>
  <c r="O2454" i="30"/>
  <c r="H2454" i="30"/>
  <c r="G2454" i="30"/>
  <c r="V2445" i="30"/>
  <c r="H2445" i="30"/>
  <c r="O2445" i="30"/>
  <c r="G2445" i="30"/>
  <c r="V2438" i="30"/>
  <c r="O2438" i="30"/>
  <c r="H2438" i="30"/>
  <c r="G2438" i="30"/>
  <c r="V2446" i="30"/>
  <c r="H2446" i="30"/>
  <c r="O2446" i="30"/>
  <c r="G2446" i="30"/>
  <c r="V2441" i="30"/>
  <c r="O2441" i="30"/>
  <c r="H2441" i="30"/>
  <c r="G2441" i="30"/>
  <c r="V2442" i="30"/>
  <c r="O2442" i="30"/>
  <c r="H2442" i="30"/>
  <c r="G2442" i="30"/>
  <c r="V2453" i="30"/>
  <c r="O2453" i="30"/>
  <c r="H2453" i="30"/>
  <c r="G2453" i="30"/>
  <c r="R2438" i="30"/>
  <c r="N2438" i="30"/>
  <c r="R2454" i="30"/>
  <c r="N2454" i="30"/>
  <c r="R2445" i="30"/>
  <c r="N2445" i="30"/>
  <c r="R2446" i="30"/>
  <c r="N2446" i="30"/>
  <c r="R2449" i="30"/>
  <c r="N2449" i="30"/>
  <c r="R2450" i="30"/>
  <c r="N2450" i="30"/>
  <c r="R2453" i="30"/>
  <c r="N2453" i="30"/>
  <c r="R2441" i="30"/>
  <c r="N2441" i="30"/>
  <c r="R2442" i="30"/>
  <c r="N2442" i="30"/>
  <c r="N2447" i="30"/>
  <c r="R2447" i="30"/>
  <c r="F2438" i="30"/>
  <c r="C2438" i="30"/>
  <c r="F2445" i="30"/>
  <c r="C2445" i="30"/>
  <c r="B2456" i="30"/>
  <c r="B2448" i="30"/>
  <c r="B2464" i="30"/>
  <c r="B2459" i="30"/>
  <c r="B2455" i="30"/>
  <c r="F2446" i="30"/>
  <c r="C2446" i="30"/>
  <c r="F2454" i="30"/>
  <c r="C2454" i="30"/>
  <c r="C2449" i="30"/>
  <c r="F2449" i="30"/>
  <c r="F2441" i="30"/>
  <c r="C2441" i="30"/>
  <c r="F2447" i="30"/>
  <c r="C2447" i="30"/>
  <c r="C2453" i="30"/>
  <c r="F2453" i="30"/>
  <c r="F2450" i="30"/>
  <c r="C2450" i="30"/>
  <c r="F2442" i="30"/>
  <c r="C2442" i="30"/>
  <c r="B2451" i="30"/>
  <c r="B2460" i="30"/>
  <c r="B2452" i="30"/>
  <c r="B2457" i="30"/>
  <c r="B2463" i="30"/>
  <c r="V2452" i="30" l="1"/>
  <c r="O2452" i="30"/>
  <c r="G2452" i="30"/>
  <c r="H2452" i="30"/>
  <c r="V2459" i="30"/>
  <c r="O2459" i="30"/>
  <c r="G2459" i="30"/>
  <c r="H2459" i="30"/>
  <c r="V2460" i="30"/>
  <c r="O2460" i="30"/>
  <c r="G2460" i="30"/>
  <c r="H2460" i="30"/>
  <c r="V2464" i="30"/>
  <c r="O2464" i="30"/>
  <c r="G2464" i="30"/>
  <c r="H2464" i="30"/>
  <c r="V2463" i="30"/>
  <c r="O2463" i="30"/>
  <c r="H2463" i="30"/>
  <c r="G2463" i="30"/>
  <c r="V2451" i="30"/>
  <c r="O2451" i="30"/>
  <c r="G2451" i="30"/>
  <c r="H2451" i="30"/>
  <c r="V2448" i="30"/>
  <c r="O2448" i="30"/>
  <c r="G2448" i="30"/>
  <c r="H2448" i="30"/>
  <c r="V2457" i="30"/>
  <c r="O2457" i="30"/>
  <c r="H2457" i="30"/>
  <c r="G2457" i="30"/>
  <c r="V2455" i="30"/>
  <c r="O2455" i="30"/>
  <c r="H2455" i="30"/>
  <c r="G2455" i="30"/>
  <c r="V2456" i="30"/>
  <c r="O2456" i="30"/>
  <c r="G2456" i="30"/>
  <c r="H2456" i="30"/>
  <c r="R2452" i="30"/>
  <c r="N2452" i="30"/>
  <c r="R2448" i="30"/>
  <c r="N2448" i="30"/>
  <c r="N2463" i="30"/>
  <c r="R2463" i="30"/>
  <c r="N2451" i="30"/>
  <c r="R2451" i="30"/>
  <c r="N2459" i="30"/>
  <c r="R2459" i="30"/>
  <c r="R2460" i="30"/>
  <c r="N2460" i="30"/>
  <c r="R2456" i="30"/>
  <c r="N2456" i="30"/>
  <c r="R2457" i="30"/>
  <c r="N2457" i="30"/>
  <c r="N2455" i="30"/>
  <c r="R2455" i="30"/>
  <c r="R2464" i="30"/>
  <c r="N2464" i="30"/>
  <c r="F2463" i="30"/>
  <c r="C2463" i="30"/>
  <c r="B2473" i="30"/>
  <c r="B2462" i="30"/>
  <c r="B2461" i="30"/>
  <c r="B2469" i="30"/>
  <c r="B2458" i="30"/>
  <c r="F2451" i="30"/>
  <c r="C2451" i="30"/>
  <c r="C2448" i="30"/>
  <c r="F2448" i="30"/>
  <c r="F2460" i="30"/>
  <c r="C2460" i="30"/>
  <c r="F2455" i="30"/>
  <c r="C2455" i="30"/>
  <c r="C2464" i="30"/>
  <c r="F2464" i="30"/>
  <c r="C2456" i="30"/>
  <c r="F2456" i="30"/>
  <c r="F2452" i="30"/>
  <c r="C2452" i="30"/>
  <c r="F2459" i="30"/>
  <c r="C2459" i="30"/>
  <c r="F2457" i="30"/>
  <c r="C2457" i="30"/>
  <c r="B2467" i="30"/>
  <c r="B2470" i="30"/>
  <c r="B2465" i="30"/>
  <c r="B2474" i="30"/>
  <c r="B2466" i="30"/>
  <c r="V2470" i="30" l="1"/>
  <c r="O2470" i="30"/>
  <c r="H2470" i="30"/>
  <c r="G2470" i="30"/>
  <c r="V2458" i="30"/>
  <c r="O2458" i="30"/>
  <c r="H2458" i="30"/>
  <c r="G2458" i="30"/>
  <c r="V2473" i="30"/>
  <c r="O2473" i="30"/>
  <c r="H2473" i="30"/>
  <c r="G2473" i="30"/>
  <c r="V2462" i="30"/>
  <c r="H2462" i="30"/>
  <c r="O2462" i="30"/>
  <c r="G2462" i="30"/>
  <c r="V2467" i="30"/>
  <c r="O2467" i="30"/>
  <c r="H2467" i="30"/>
  <c r="G2467" i="30"/>
  <c r="V2469" i="30"/>
  <c r="O2469" i="30"/>
  <c r="H2469" i="30"/>
  <c r="G2469" i="30"/>
  <c r="V2465" i="30"/>
  <c r="O2465" i="30"/>
  <c r="H2465" i="30"/>
  <c r="G2465" i="30"/>
  <c r="V2466" i="30"/>
  <c r="O2466" i="30"/>
  <c r="H2466" i="30"/>
  <c r="G2466" i="30"/>
  <c r="V2474" i="30"/>
  <c r="O2474" i="30"/>
  <c r="H2474" i="30"/>
  <c r="G2474" i="30"/>
  <c r="V2461" i="30"/>
  <c r="H2461" i="30"/>
  <c r="G2461" i="30"/>
  <c r="O2461" i="30"/>
  <c r="R2458" i="30"/>
  <c r="N2458" i="30"/>
  <c r="R2473" i="30"/>
  <c r="N2473" i="30"/>
  <c r="R2465" i="30"/>
  <c r="N2465" i="30"/>
  <c r="R2461" i="30"/>
  <c r="N2461" i="30"/>
  <c r="R2466" i="30"/>
  <c r="N2466" i="30"/>
  <c r="R2474" i="30"/>
  <c r="N2474" i="30"/>
  <c r="R2462" i="30"/>
  <c r="N2462" i="30"/>
  <c r="N2467" i="30"/>
  <c r="R2467" i="30"/>
  <c r="R2470" i="30"/>
  <c r="N2470" i="30"/>
  <c r="R2469" i="30"/>
  <c r="N2469" i="30"/>
  <c r="C2465" i="30"/>
  <c r="F2465" i="30"/>
  <c r="F2461" i="30"/>
  <c r="C2461" i="30"/>
  <c r="B2476" i="30"/>
  <c r="B2477" i="30"/>
  <c r="B2468" i="30"/>
  <c r="B2471" i="30"/>
  <c r="B2483" i="30"/>
  <c r="F2467" i="30"/>
  <c r="C2467" i="30"/>
  <c r="F2458" i="30"/>
  <c r="C2458" i="30"/>
  <c r="F2474" i="30"/>
  <c r="C2474" i="30"/>
  <c r="F2470" i="30"/>
  <c r="C2470" i="30"/>
  <c r="C2469" i="30"/>
  <c r="F2469" i="30"/>
  <c r="F2462" i="30"/>
  <c r="C2462" i="30"/>
  <c r="F2466" i="30"/>
  <c r="C2466" i="30"/>
  <c r="F2473" i="30"/>
  <c r="C2473" i="30"/>
  <c r="B2475" i="30"/>
  <c r="B2484" i="30"/>
  <c r="B2480" i="30"/>
  <c r="B2479" i="30"/>
  <c r="B2472" i="30"/>
  <c r="V2480" i="30" l="1"/>
  <c r="O2480" i="30"/>
  <c r="G2480" i="30"/>
  <c r="H2480" i="30"/>
  <c r="V2484" i="30"/>
  <c r="O2484" i="30"/>
  <c r="G2484" i="30"/>
  <c r="H2484" i="30"/>
  <c r="V2471" i="30"/>
  <c r="O2471" i="30"/>
  <c r="H2471" i="30"/>
  <c r="G2471" i="30"/>
  <c r="V2475" i="30"/>
  <c r="O2475" i="30"/>
  <c r="G2475" i="30"/>
  <c r="H2475" i="30"/>
  <c r="V2477" i="30"/>
  <c r="H2477" i="30"/>
  <c r="O2477" i="30"/>
  <c r="G2477" i="30"/>
  <c r="V2468" i="30"/>
  <c r="O2468" i="30"/>
  <c r="G2468" i="30"/>
  <c r="H2468" i="30"/>
  <c r="V2472" i="30"/>
  <c r="O2472" i="30"/>
  <c r="G2472" i="30"/>
  <c r="H2472" i="30"/>
  <c r="V2479" i="30"/>
  <c r="O2479" i="30"/>
  <c r="H2479" i="30"/>
  <c r="G2479" i="30"/>
  <c r="V2483" i="30"/>
  <c r="O2483" i="30"/>
  <c r="G2483" i="30"/>
  <c r="H2483" i="30"/>
  <c r="V2476" i="30"/>
  <c r="O2476" i="30"/>
  <c r="G2476" i="30"/>
  <c r="H2476" i="30"/>
  <c r="R2477" i="30"/>
  <c r="N2477" i="30"/>
  <c r="R2480" i="30"/>
  <c r="N2480" i="30"/>
  <c r="N2471" i="30"/>
  <c r="R2471" i="30"/>
  <c r="N2475" i="30"/>
  <c r="R2475" i="30"/>
  <c r="R2484" i="30"/>
  <c r="N2484" i="30"/>
  <c r="N2483" i="30"/>
  <c r="R2483" i="30"/>
  <c r="R2476" i="30"/>
  <c r="N2476" i="30"/>
  <c r="R2472" i="30"/>
  <c r="N2472" i="30"/>
  <c r="N2479" i="30"/>
  <c r="R2479" i="30"/>
  <c r="R2468" i="30"/>
  <c r="N2468" i="30"/>
  <c r="C2472" i="30"/>
  <c r="F2472" i="30"/>
  <c r="F2475" i="30"/>
  <c r="C2475" i="30"/>
  <c r="F2471" i="30"/>
  <c r="C2471" i="30"/>
  <c r="F2477" i="30"/>
  <c r="C2477" i="30"/>
  <c r="C2480" i="30"/>
  <c r="F2480" i="30"/>
  <c r="B2482" i="30"/>
  <c r="B2490" i="30"/>
  <c r="B2485" i="30"/>
  <c r="B2481" i="30"/>
  <c r="B2487" i="30"/>
  <c r="F2483" i="30"/>
  <c r="C2483" i="30"/>
  <c r="F2468" i="30"/>
  <c r="C2468" i="30"/>
  <c r="F2476" i="30"/>
  <c r="C2476" i="30"/>
  <c r="F2479" i="30"/>
  <c r="C2479" i="30"/>
  <c r="F2484" i="30"/>
  <c r="C2484" i="30"/>
  <c r="B2489" i="30"/>
  <c r="B2494" i="30"/>
  <c r="B2493" i="30"/>
  <c r="B2478" i="30"/>
  <c r="B2486" i="30"/>
  <c r="V2494" i="30" l="1"/>
  <c r="H2494" i="30"/>
  <c r="O2494" i="30"/>
  <c r="G2494" i="30"/>
  <c r="V2487" i="30"/>
  <c r="O2487" i="30"/>
  <c r="H2487" i="30"/>
  <c r="G2487" i="30"/>
  <c r="V2482" i="30"/>
  <c r="O2482" i="30"/>
  <c r="H2482" i="30"/>
  <c r="G2482" i="30"/>
  <c r="V2493" i="30"/>
  <c r="H2493" i="30"/>
  <c r="G2493" i="30"/>
  <c r="O2493" i="30"/>
  <c r="V2489" i="30"/>
  <c r="O2489" i="30"/>
  <c r="H2489" i="30"/>
  <c r="G2489" i="30"/>
  <c r="V2481" i="30"/>
  <c r="O2481" i="30"/>
  <c r="H2481" i="30"/>
  <c r="G2481" i="30"/>
  <c r="V2490" i="30"/>
  <c r="O2490" i="30"/>
  <c r="H2490" i="30"/>
  <c r="G2490" i="30"/>
  <c r="V2486" i="30"/>
  <c r="O2486" i="30"/>
  <c r="H2486" i="30"/>
  <c r="G2486" i="30"/>
  <c r="V2478" i="30"/>
  <c r="H2478" i="30"/>
  <c r="O2478" i="30"/>
  <c r="G2478" i="30"/>
  <c r="V2485" i="30"/>
  <c r="O2485" i="30"/>
  <c r="H2485" i="30"/>
  <c r="G2485" i="30"/>
  <c r="N2487" i="30"/>
  <c r="R2487" i="30"/>
  <c r="R2482" i="30"/>
  <c r="N2482" i="30"/>
  <c r="R2489" i="30"/>
  <c r="N2489" i="30"/>
  <c r="R2485" i="30"/>
  <c r="N2485" i="30"/>
  <c r="R2493" i="30"/>
  <c r="N2493" i="30"/>
  <c r="R2478" i="30"/>
  <c r="N2478" i="30"/>
  <c r="R2490" i="30"/>
  <c r="N2490" i="30"/>
  <c r="R2486" i="30"/>
  <c r="N2486" i="30"/>
  <c r="R2494" i="30"/>
  <c r="N2494" i="30"/>
  <c r="R2481" i="30"/>
  <c r="N2481" i="30"/>
  <c r="F2486" i="30"/>
  <c r="C2486" i="30"/>
  <c r="F2489" i="30"/>
  <c r="C2489" i="30"/>
  <c r="F2487" i="30"/>
  <c r="C2487" i="30"/>
  <c r="C2485" i="30"/>
  <c r="F2485" i="30"/>
  <c r="F2482" i="30"/>
  <c r="C2482" i="30"/>
  <c r="F2478" i="30"/>
  <c r="C2478" i="30"/>
  <c r="B2488" i="30"/>
  <c r="B2504" i="30"/>
  <c r="B2491" i="30"/>
  <c r="B2500" i="30"/>
  <c r="F2493" i="30"/>
  <c r="C2493" i="30"/>
  <c r="B2496" i="30"/>
  <c r="B2503" i="30"/>
  <c r="B2499" i="30"/>
  <c r="B2497" i="30"/>
  <c r="B2495" i="30"/>
  <c r="B2492" i="30"/>
  <c r="F2494" i="30"/>
  <c r="C2494" i="30"/>
  <c r="C2481" i="30"/>
  <c r="F2481" i="30"/>
  <c r="F2490" i="30"/>
  <c r="C2490" i="30"/>
  <c r="V2500" i="30" l="1"/>
  <c r="O2500" i="30"/>
  <c r="G2500" i="30"/>
  <c r="H2500" i="30"/>
  <c r="V2496" i="30"/>
  <c r="O2496" i="30"/>
  <c r="G2496" i="30"/>
  <c r="H2496" i="30"/>
  <c r="V2491" i="30"/>
  <c r="O2491" i="30"/>
  <c r="H2491" i="30"/>
  <c r="G2491" i="30"/>
  <c r="V2503" i="30"/>
  <c r="O2503" i="30"/>
  <c r="H2503" i="30"/>
  <c r="G2503" i="30"/>
  <c r="V2495" i="30"/>
  <c r="O2495" i="30"/>
  <c r="H2495" i="30"/>
  <c r="G2495" i="30"/>
  <c r="V2504" i="30"/>
  <c r="O2504" i="30"/>
  <c r="G2504" i="30"/>
  <c r="H2504" i="30"/>
  <c r="V2492" i="30"/>
  <c r="O2492" i="30"/>
  <c r="G2492" i="30"/>
  <c r="H2492" i="30"/>
  <c r="V2497" i="30"/>
  <c r="O2497" i="30"/>
  <c r="H2497" i="30"/>
  <c r="G2497" i="30"/>
  <c r="V2499" i="30"/>
  <c r="O2499" i="30"/>
  <c r="G2499" i="30"/>
  <c r="H2499" i="30"/>
  <c r="V2488" i="30"/>
  <c r="O2488" i="30"/>
  <c r="G2488" i="30"/>
  <c r="H2488" i="30"/>
  <c r="N2495" i="30"/>
  <c r="R2495" i="30"/>
  <c r="R2504" i="30"/>
  <c r="N2504" i="30"/>
  <c r="R2500" i="30"/>
  <c r="N2500" i="30"/>
  <c r="N2499" i="30"/>
  <c r="R2499" i="30"/>
  <c r="R2492" i="30"/>
  <c r="N2492" i="30"/>
  <c r="N2503" i="30"/>
  <c r="R2503" i="30"/>
  <c r="R2488" i="30"/>
  <c r="N2488" i="30"/>
  <c r="R2496" i="30"/>
  <c r="N2496" i="30"/>
  <c r="R2497" i="30"/>
  <c r="N2497" i="30"/>
  <c r="N2491" i="30"/>
  <c r="R2491" i="30"/>
  <c r="F2499" i="30"/>
  <c r="C2499" i="30"/>
  <c r="C2504" i="30"/>
  <c r="F2504" i="30"/>
  <c r="B2505" i="30"/>
  <c r="B2509" i="30"/>
  <c r="B2506" i="30"/>
  <c r="B2510" i="30"/>
  <c r="B2514" i="30"/>
  <c r="F2495" i="30"/>
  <c r="C2495" i="30"/>
  <c r="F2500" i="30"/>
  <c r="C2500" i="30"/>
  <c r="C2497" i="30"/>
  <c r="F2497" i="30"/>
  <c r="C2503" i="30"/>
  <c r="F2503" i="30"/>
  <c r="C2491" i="30"/>
  <c r="F2491" i="30"/>
  <c r="C2488" i="30"/>
  <c r="F2488" i="30"/>
  <c r="C2496" i="30"/>
  <c r="F2496" i="30"/>
  <c r="F2492" i="30"/>
  <c r="C2492" i="30"/>
  <c r="B2502" i="30"/>
  <c r="B2507" i="30"/>
  <c r="B2513" i="30"/>
  <c r="B2501" i="30"/>
  <c r="B2498" i="30"/>
  <c r="V2513" i="30" l="1"/>
  <c r="O2513" i="30"/>
  <c r="H2513" i="30"/>
  <c r="G2513" i="30"/>
  <c r="V2507" i="30"/>
  <c r="O2507" i="30"/>
  <c r="G2507" i="30"/>
  <c r="H2507" i="30"/>
  <c r="V2506" i="30"/>
  <c r="O2506" i="30"/>
  <c r="H2506" i="30"/>
  <c r="G2506" i="30"/>
  <c r="V2498" i="30"/>
  <c r="O2498" i="30"/>
  <c r="H2498" i="30"/>
  <c r="G2498" i="30"/>
  <c r="V2502" i="30"/>
  <c r="O2502" i="30"/>
  <c r="H2502" i="30"/>
  <c r="G2502" i="30"/>
  <c r="V2509" i="30"/>
  <c r="H2509" i="30"/>
  <c r="O2509" i="30"/>
  <c r="G2509" i="30"/>
  <c r="V2510" i="30"/>
  <c r="H2510" i="30"/>
  <c r="O2510" i="30"/>
  <c r="G2510" i="30"/>
  <c r="V2501" i="30"/>
  <c r="O2501" i="30"/>
  <c r="H2501" i="30"/>
  <c r="G2501" i="30"/>
  <c r="V2514" i="30"/>
  <c r="O2514" i="30"/>
  <c r="H2514" i="30"/>
  <c r="G2514" i="30"/>
  <c r="V2505" i="30"/>
  <c r="O2505" i="30"/>
  <c r="H2505" i="30"/>
  <c r="G2505" i="30"/>
  <c r="R2501" i="30"/>
  <c r="N2501" i="30"/>
  <c r="R2514" i="30"/>
  <c r="N2514" i="30"/>
  <c r="R2498" i="30"/>
  <c r="N2498" i="30"/>
  <c r="R2513" i="30"/>
  <c r="N2513" i="30"/>
  <c r="R2510" i="30"/>
  <c r="N2510" i="30"/>
  <c r="R2509" i="30"/>
  <c r="N2509" i="30"/>
  <c r="N2507" i="30"/>
  <c r="R2507" i="30"/>
  <c r="R2502" i="30"/>
  <c r="N2502" i="30"/>
  <c r="R2505" i="30"/>
  <c r="N2505" i="30"/>
  <c r="R2506" i="30"/>
  <c r="N2506" i="30"/>
  <c r="F2498" i="30"/>
  <c r="C2498" i="30"/>
  <c r="F2510" i="30"/>
  <c r="C2510" i="30"/>
  <c r="F2509" i="30"/>
  <c r="C2509" i="30"/>
  <c r="B2508" i="30"/>
  <c r="B2523" i="30"/>
  <c r="B2512" i="30"/>
  <c r="B2520" i="30"/>
  <c r="B2519" i="30"/>
  <c r="C2513" i="30"/>
  <c r="F2513" i="30"/>
  <c r="C2501" i="30"/>
  <c r="F2501" i="30"/>
  <c r="F2507" i="30"/>
  <c r="C2507" i="30"/>
  <c r="F2514" i="30"/>
  <c r="C2514" i="30"/>
  <c r="F2506" i="30"/>
  <c r="C2506" i="30"/>
  <c r="F2505" i="30"/>
  <c r="C2505" i="30"/>
  <c r="F2502" i="30"/>
  <c r="C2502" i="30"/>
  <c r="B2511" i="30"/>
  <c r="B2517" i="30"/>
  <c r="B2524" i="30"/>
  <c r="B2516" i="30"/>
  <c r="B2515" i="30"/>
  <c r="V2524" i="30" l="1"/>
  <c r="O2524" i="30"/>
  <c r="G2524" i="30"/>
  <c r="H2524" i="30"/>
  <c r="V2517" i="30"/>
  <c r="O2517" i="30"/>
  <c r="H2517" i="30"/>
  <c r="G2517" i="30"/>
  <c r="V2519" i="30"/>
  <c r="O2519" i="30"/>
  <c r="H2519" i="30"/>
  <c r="G2519" i="30"/>
  <c r="V2508" i="30"/>
  <c r="O2508" i="30"/>
  <c r="G2508" i="30"/>
  <c r="H2508" i="30"/>
  <c r="V2515" i="30"/>
  <c r="O2515" i="30"/>
  <c r="H2515" i="30"/>
  <c r="G2515" i="30"/>
  <c r="V2520" i="30"/>
  <c r="O2520" i="30"/>
  <c r="G2520" i="30"/>
  <c r="H2520" i="30"/>
  <c r="V2523" i="30"/>
  <c r="O2523" i="30"/>
  <c r="G2523" i="30"/>
  <c r="H2523" i="30"/>
  <c r="V2511" i="30"/>
  <c r="O2511" i="30"/>
  <c r="H2511" i="30"/>
  <c r="G2511" i="30"/>
  <c r="V2516" i="30"/>
  <c r="O2516" i="30"/>
  <c r="G2516" i="30"/>
  <c r="H2516" i="30"/>
  <c r="V2512" i="30"/>
  <c r="O2512" i="30"/>
  <c r="G2512" i="30"/>
  <c r="H2512" i="30"/>
  <c r="R2524" i="30"/>
  <c r="N2524" i="30"/>
  <c r="N2519" i="30"/>
  <c r="R2519" i="30"/>
  <c r="R2508" i="30"/>
  <c r="N2508" i="30"/>
  <c r="N2515" i="30"/>
  <c r="R2515" i="30"/>
  <c r="R2512" i="30"/>
  <c r="N2512" i="30"/>
  <c r="N2511" i="30"/>
  <c r="R2511" i="30"/>
  <c r="R2516" i="30"/>
  <c r="N2516" i="30"/>
  <c r="R2520" i="30"/>
  <c r="N2520" i="30"/>
  <c r="N2523" i="30"/>
  <c r="R2523" i="30"/>
  <c r="R2517" i="30"/>
  <c r="N2517" i="30"/>
  <c r="C2524" i="30"/>
  <c r="F2524" i="30"/>
  <c r="F2519" i="30"/>
  <c r="C2519" i="30"/>
  <c r="C2512" i="30"/>
  <c r="F2512" i="30"/>
  <c r="F2508" i="30"/>
  <c r="C2508" i="30"/>
  <c r="B2525" i="30"/>
  <c r="B2534" i="30"/>
  <c r="B2521" i="30"/>
  <c r="B2529" i="30"/>
  <c r="B2522" i="30"/>
  <c r="B2518" i="30"/>
  <c r="F2511" i="30"/>
  <c r="C2511" i="30"/>
  <c r="C2517" i="30"/>
  <c r="F2517" i="30"/>
  <c r="F2523" i="30"/>
  <c r="C2523" i="30"/>
  <c r="F2515" i="30"/>
  <c r="C2515" i="30"/>
  <c r="F2516" i="30"/>
  <c r="C2516" i="30"/>
  <c r="F2520" i="30"/>
  <c r="C2520" i="30"/>
  <c r="B2526" i="30"/>
  <c r="B2527" i="30"/>
  <c r="B2530" i="30"/>
  <c r="B2533" i="30"/>
  <c r="V2529" i="30" l="1"/>
  <c r="O2529" i="30"/>
  <c r="H2529" i="30"/>
  <c r="G2529" i="30"/>
  <c r="V2526" i="30"/>
  <c r="H2526" i="30"/>
  <c r="G2526" i="30"/>
  <c r="O2526" i="30"/>
  <c r="V2521" i="30"/>
  <c r="O2521" i="30"/>
  <c r="H2521" i="30"/>
  <c r="G2521" i="30"/>
  <c r="V2518" i="30"/>
  <c r="O2518" i="30"/>
  <c r="H2518" i="30"/>
  <c r="G2518" i="30"/>
  <c r="V2534" i="30"/>
  <c r="O2534" i="30"/>
  <c r="H2534" i="30"/>
  <c r="G2534" i="30"/>
  <c r="V2527" i="30"/>
  <c r="O2527" i="30"/>
  <c r="H2527" i="30"/>
  <c r="G2527" i="30"/>
  <c r="V2533" i="30"/>
  <c r="O2533" i="30"/>
  <c r="H2533" i="30"/>
  <c r="G2533" i="30"/>
  <c r="V2530" i="30"/>
  <c r="O2530" i="30"/>
  <c r="H2530" i="30"/>
  <c r="G2530" i="30"/>
  <c r="V2522" i="30"/>
  <c r="O2522" i="30"/>
  <c r="H2522" i="30"/>
  <c r="G2522" i="30"/>
  <c r="V2525" i="30"/>
  <c r="H2525" i="30"/>
  <c r="G2525" i="30"/>
  <c r="O2525" i="30"/>
  <c r="R2518" i="30"/>
  <c r="N2518" i="30"/>
  <c r="R2534" i="30"/>
  <c r="N2534" i="30"/>
  <c r="N2527" i="30"/>
  <c r="R2527" i="30"/>
  <c r="R2529" i="30"/>
  <c r="N2529" i="30"/>
  <c r="R2526" i="30"/>
  <c r="N2526" i="30"/>
  <c r="R2522" i="30"/>
  <c r="N2522" i="30"/>
  <c r="R2525" i="30"/>
  <c r="N2525" i="30"/>
  <c r="R2533" i="30"/>
  <c r="N2533" i="30"/>
  <c r="R2530" i="30"/>
  <c r="N2530" i="30"/>
  <c r="R2521" i="30"/>
  <c r="N2521" i="30"/>
  <c r="F2518" i="30"/>
  <c r="C2518" i="30"/>
  <c r="B2543" i="30"/>
  <c r="B2537" i="30"/>
  <c r="B2528" i="30"/>
  <c r="B2539" i="30"/>
  <c r="B2544" i="30"/>
  <c r="F2527" i="30"/>
  <c r="C2527" i="30"/>
  <c r="F2534" i="30"/>
  <c r="C2534" i="30"/>
  <c r="F2526" i="30"/>
  <c r="C2526" i="30"/>
  <c r="F2522" i="30"/>
  <c r="C2522" i="30"/>
  <c r="C2533" i="30"/>
  <c r="F2533" i="30"/>
  <c r="C2529" i="30"/>
  <c r="F2529" i="30"/>
  <c r="F2530" i="30"/>
  <c r="C2530" i="30"/>
  <c r="F2521" i="30"/>
  <c r="C2521" i="30"/>
  <c r="F2525" i="30"/>
  <c r="C2525" i="30"/>
  <c r="B2540" i="30"/>
  <c r="B2536" i="30"/>
  <c r="B2532" i="30"/>
  <c r="B2531" i="30"/>
  <c r="B2535" i="30"/>
  <c r="V2532" i="30" l="1"/>
  <c r="O2532" i="30"/>
  <c r="G2532" i="30"/>
  <c r="H2532" i="30"/>
  <c r="V2536" i="30"/>
  <c r="O2536" i="30"/>
  <c r="G2536" i="30"/>
  <c r="H2536" i="30"/>
  <c r="V2544" i="30"/>
  <c r="O2544" i="30"/>
  <c r="G2544" i="30"/>
  <c r="H2544" i="30"/>
  <c r="V2543" i="30"/>
  <c r="O2543" i="30"/>
  <c r="H2543" i="30"/>
  <c r="G2543" i="30"/>
  <c r="V2537" i="30"/>
  <c r="O2537" i="30"/>
  <c r="H2537" i="30"/>
  <c r="G2537" i="30"/>
  <c r="V2540" i="30"/>
  <c r="O2540" i="30"/>
  <c r="G2540" i="30"/>
  <c r="H2540" i="30"/>
  <c r="V2539" i="30"/>
  <c r="O2539" i="30"/>
  <c r="G2539" i="30"/>
  <c r="H2539" i="30"/>
  <c r="V2535" i="30"/>
  <c r="O2535" i="30"/>
  <c r="H2535" i="30"/>
  <c r="G2535" i="30"/>
  <c r="V2531" i="30"/>
  <c r="O2531" i="30"/>
  <c r="G2531" i="30"/>
  <c r="H2531" i="30"/>
  <c r="V2528" i="30"/>
  <c r="O2528" i="30"/>
  <c r="G2528" i="30"/>
  <c r="H2528" i="30"/>
  <c r="R2532" i="30"/>
  <c r="N2532" i="30"/>
  <c r="R2544" i="30"/>
  <c r="N2544" i="30"/>
  <c r="N2543" i="30"/>
  <c r="R2543" i="30"/>
  <c r="N2535" i="30"/>
  <c r="R2535" i="30"/>
  <c r="R2528" i="30"/>
  <c r="N2528" i="30"/>
  <c r="R2540" i="30"/>
  <c r="N2540" i="30"/>
  <c r="R2536" i="30"/>
  <c r="N2536" i="30"/>
  <c r="N2539" i="30"/>
  <c r="R2539" i="30"/>
  <c r="R2537" i="30"/>
  <c r="N2537" i="30"/>
  <c r="N2531" i="30"/>
  <c r="R2531" i="30"/>
  <c r="F2535" i="30"/>
  <c r="C2535" i="30"/>
  <c r="F2544" i="30"/>
  <c r="C2544" i="30"/>
  <c r="F2528" i="30"/>
  <c r="C2528" i="30"/>
  <c r="F2543" i="30"/>
  <c r="C2543" i="30"/>
  <c r="B2545" i="30"/>
  <c r="B2542" i="30"/>
  <c r="B2550" i="30"/>
  <c r="B2554" i="30"/>
  <c r="B2538" i="30"/>
  <c r="B2553" i="30"/>
  <c r="F2540" i="30"/>
  <c r="C2540" i="30"/>
  <c r="C2536" i="30"/>
  <c r="F2536" i="30"/>
  <c r="F2539" i="30"/>
  <c r="C2539" i="30"/>
  <c r="F2537" i="30"/>
  <c r="C2537" i="30"/>
  <c r="F2532" i="30"/>
  <c r="C2532" i="30"/>
  <c r="C2531" i="30"/>
  <c r="F2531" i="30"/>
  <c r="B2541" i="30"/>
  <c r="B2546" i="30"/>
  <c r="B2549" i="30"/>
  <c r="B2547" i="30"/>
  <c r="V2541" i="30" l="1"/>
  <c r="H2541" i="30"/>
  <c r="O2541" i="30"/>
  <c r="G2541" i="30"/>
  <c r="V2550" i="30"/>
  <c r="O2550" i="30"/>
  <c r="H2550" i="30"/>
  <c r="G2550" i="30"/>
  <c r="V2554" i="30"/>
  <c r="O2554" i="30"/>
  <c r="H2554" i="30"/>
  <c r="G2554" i="30"/>
  <c r="V2547" i="30"/>
  <c r="O2547" i="30"/>
  <c r="G2547" i="30"/>
  <c r="H2547" i="30"/>
  <c r="V2553" i="30"/>
  <c r="O2553" i="30"/>
  <c r="H2553" i="30"/>
  <c r="G2553" i="30"/>
  <c r="V2542" i="30"/>
  <c r="H2542" i="30"/>
  <c r="O2542" i="30"/>
  <c r="G2542" i="30"/>
  <c r="V2546" i="30"/>
  <c r="O2546" i="30"/>
  <c r="H2546" i="30"/>
  <c r="G2546" i="30"/>
  <c r="V2549" i="30"/>
  <c r="O2549" i="30"/>
  <c r="H2549" i="30"/>
  <c r="G2549" i="30"/>
  <c r="V2538" i="30"/>
  <c r="O2538" i="30"/>
  <c r="H2538" i="30"/>
  <c r="G2538" i="30"/>
  <c r="V2545" i="30"/>
  <c r="O2545" i="30"/>
  <c r="H2545" i="30"/>
  <c r="G2545" i="30"/>
  <c r="N2547" i="30"/>
  <c r="R2547" i="30"/>
  <c r="R2542" i="30"/>
  <c r="N2542" i="30"/>
  <c r="R2554" i="30"/>
  <c r="N2554" i="30"/>
  <c r="R2546" i="30"/>
  <c r="N2546" i="30"/>
  <c r="R2553" i="30"/>
  <c r="N2553" i="30"/>
  <c r="R2541" i="30"/>
  <c r="N2541" i="30"/>
  <c r="R2538" i="30"/>
  <c r="N2538" i="30"/>
  <c r="R2545" i="30"/>
  <c r="N2545" i="30"/>
  <c r="R2549" i="30"/>
  <c r="N2549" i="30"/>
  <c r="R2550" i="30"/>
  <c r="N2550" i="30"/>
  <c r="F2547" i="30"/>
  <c r="C2547" i="30"/>
  <c r="F2554" i="30"/>
  <c r="C2554" i="30"/>
  <c r="B2557" i="30"/>
  <c r="B2556" i="30"/>
  <c r="B2563" i="30"/>
  <c r="B2564" i="30"/>
  <c r="B2552" i="30"/>
  <c r="F2542" i="30"/>
  <c r="C2542" i="30"/>
  <c r="C2549" i="30"/>
  <c r="F2549" i="30"/>
  <c r="F2538" i="30"/>
  <c r="C2538" i="30"/>
  <c r="F2550" i="30"/>
  <c r="C2550" i="30"/>
  <c r="C2545" i="30"/>
  <c r="F2545" i="30"/>
  <c r="F2546" i="30"/>
  <c r="C2546" i="30"/>
  <c r="C2553" i="30"/>
  <c r="F2553" i="30"/>
  <c r="F2541" i="30"/>
  <c r="C2541" i="30"/>
  <c r="B2559" i="30"/>
  <c r="B2551" i="30"/>
  <c r="B2548" i="30"/>
  <c r="B2560" i="30"/>
  <c r="B2555" i="30"/>
  <c r="V2548" i="30" l="1"/>
  <c r="O2548" i="30"/>
  <c r="G2548" i="30"/>
  <c r="H2548" i="30"/>
  <c r="V2551" i="30"/>
  <c r="O2551" i="30"/>
  <c r="H2551" i="30"/>
  <c r="G2551" i="30"/>
  <c r="V2563" i="30"/>
  <c r="O2563" i="30"/>
  <c r="G2563" i="30"/>
  <c r="H2563" i="30"/>
  <c r="V2559" i="30"/>
  <c r="O2559" i="30"/>
  <c r="H2559" i="30"/>
  <c r="G2559" i="30"/>
  <c r="V2556" i="30"/>
  <c r="O2556" i="30"/>
  <c r="G2556" i="30"/>
  <c r="H2556" i="30"/>
  <c r="V2564" i="30"/>
  <c r="O2564" i="30"/>
  <c r="G2564" i="30"/>
  <c r="H2564" i="30"/>
  <c r="V2555" i="30"/>
  <c r="O2555" i="30"/>
  <c r="G2555" i="30"/>
  <c r="H2555" i="30"/>
  <c r="V2560" i="30"/>
  <c r="O2560" i="30"/>
  <c r="G2560" i="30"/>
  <c r="H2560" i="30"/>
  <c r="V2552" i="30"/>
  <c r="O2552" i="30"/>
  <c r="G2552" i="30"/>
  <c r="H2552" i="30"/>
  <c r="V2557" i="30"/>
  <c r="H2557" i="30"/>
  <c r="G2557" i="30"/>
  <c r="O2557" i="30"/>
  <c r="N2555" i="30"/>
  <c r="R2555" i="30"/>
  <c r="N2559" i="30"/>
  <c r="R2559" i="30"/>
  <c r="R2556" i="30"/>
  <c r="N2556" i="30"/>
  <c r="R2560" i="30"/>
  <c r="N2560" i="30"/>
  <c r="R2552" i="30"/>
  <c r="N2552" i="30"/>
  <c r="R2548" i="30"/>
  <c r="N2548" i="30"/>
  <c r="R2564" i="30"/>
  <c r="N2564" i="30"/>
  <c r="N2551" i="30"/>
  <c r="R2551" i="30"/>
  <c r="N2563" i="30"/>
  <c r="R2563" i="30"/>
  <c r="R2557" i="30"/>
  <c r="N2557" i="30"/>
  <c r="C2555" i="30"/>
  <c r="F2555" i="30"/>
  <c r="C2564" i="30"/>
  <c r="F2564" i="30"/>
  <c r="B2574" i="30"/>
  <c r="B2566" i="30"/>
  <c r="F2559" i="30"/>
  <c r="C2559" i="30"/>
  <c r="F2551" i="30"/>
  <c r="C2551" i="30"/>
  <c r="F2552" i="30"/>
  <c r="C2552" i="30"/>
  <c r="F2563" i="30"/>
  <c r="C2563" i="30"/>
  <c r="F2557" i="30"/>
  <c r="C2557" i="30"/>
  <c r="C2548" i="30"/>
  <c r="F2548" i="30"/>
  <c r="F2556" i="30"/>
  <c r="C2556" i="30"/>
  <c r="B2565" i="30"/>
  <c r="B2558" i="30"/>
  <c r="B2569" i="30"/>
  <c r="F2560" i="30"/>
  <c r="C2560" i="30"/>
  <c r="B2570" i="30"/>
  <c r="B2561" i="30"/>
  <c r="B2562" i="30"/>
  <c r="B2573" i="30"/>
  <c r="B2567" i="30"/>
  <c r="V2561" i="30" l="1"/>
  <c r="O2561" i="30"/>
  <c r="H2561" i="30"/>
  <c r="G2561" i="30"/>
  <c r="V2569" i="30"/>
  <c r="O2569" i="30"/>
  <c r="H2569" i="30"/>
  <c r="G2569" i="30"/>
  <c r="V2570" i="30"/>
  <c r="O2570" i="30"/>
  <c r="H2570" i="30"/>
  <c r="G2570" i="30"/>
  <c r="V2566" i="30"/>
  <c r="O2566" i="30"/>
  <c r="H2566" i="30"/>
  <c r="G2566" i="30"/>
  <c r="V2562" i="30"/>
  <c r="O2562" i="30"/>
  <c r="H2562" i="30"/>
  <c r="G2562" i="30"/>
  <c r="V2567" i="30"/>
  <c r="O2567" i="30"/>
  <c r="H2567" i="30"/>
  <c r="G2567" i="30"/>
  <c r="V2558" i="30"/>
  <c r="H2558" i="30"/>
  <c r="O2558" i="30"/>
  <c r="G2558" i="30"/>
  <c r="V2573" i="30"/>
  <c r="H2573" i="30"/>
  <c r="O2573" i="30"/>
  <c r="G2573" i="30"/>
  <c r="V2565" i="30"/>
  <c r="O2565" i="30"/>
  <c r="H2565" i="30"/>
  <c r="G2565" i="30"/>
  <c r="V2574" i="30"/>
  <c r="H2574" i="30"/>
  <c r="O2574" i="30"/>
  <c r="G2574" i="30"/>
  <c r="R2562" i="30"/>
  <c r="N2562" i="30"/>
  <c r="R2570" i="30"/>
  <c r="N2570" i="30"/>
  <c r="R2569" i="30"/>
  <c r="N2569" i="30"/>
  <c r="R2566" i="30"/>
  <c r="N2566" i="30"/>
  <c r="N2567" i="30"/>
  <c r="R2567" i="30"/>
  <c r="R2565" i="30"/>
  <c r="N2565" i="30"/>
  <c r="R2561" i="30"/>
  <c r="N2561" i="30"/>
  <c r="R2574" i="30"/>
  <c r="N2574" i="30"/>
  <c r="R2573" i="30"/>
  <c r="N2573" i="30"/>
  <c r="R2558" i="30"/>
  <c r="N2558" i="30"/>
  <c r="C2567" i="30"/>
  <c r="F2567" i="30"/>
  <c r="F2570" i="30"/>
  <c r="C2570" i="30"/>
  <c r="F2569" i="30"/>
  <c r="C2569" i="30"/>
  <c r="C2565" i="30"/>
  <c r="F2565" i="30"/>
  <c r="F2566" i="30"/>
  <c r="C2566" i="30"/>
  <c r="B2577" i="30"/>
  <c r="B2580" i="30"/>
  <c r="B2575" i="30"/>
  <c r="B2576" i="30"/>
  <c r="C2561" i="30"/>
  <c r="F2561" i="30"/>
  <c r="F2558" i="30"/>
  <c r="C2558" i="30"/>
  <c r="F2574" i="30"/>
  <c r="C2574" i="30"/>
  <c r="F2562" i="30"/>
  <c r="C2562" i="30"/>
  <c r="B2572" i="30"/>
  <c r="B2579" i="30"/>
  <c r="F2573" i="30"/>
  <c r="C2573" i="30"/>
  <c r="B2583" i="30"/>
  <c r="B2571" i="30"/>
  <c r="B2568" i="30"/>
  <c r="B2584" i="30"/>
  <c r="V2571" i="30" l="1"/>
  <c r="O2571" i="30"/>
  <c r="G2571" i="30"/>
  <c r="H2571" i="30"/>
  <c r="V2583" i="30"/>
  <c r="O2583" i="30"/>
  <c r="H2583" i="30"/>
  <c r="G2583" i="30"/>
  <c r="V2572" i="30"/>
  <c r="O2572" i="30"/>
  <c r="G2572" i="30"/>
  <c r="H2572" i="30"/>
  <c r="V2577" i="30"/>
  <c r="O2577" i="30"/>
  <c r="H2577" i="30"/>
  <c r="G2577" i="30"/>
  <c r="V2580" i="30"/>
  <c r="O2580" i="30"/>
  <c r="G2580" i="30"/>
  <c r="H2580" i="30"/>
  <c r="V2584" i="30"/>
  <c r="O2584" i="30"/>
  <c r="G2584" i="30"/>
  <c r="H2584" i="30"/>
  <c r="V2576" i="30"/>
  <c r="O2576" i="30"/>
  <c r="G2576" i="30"/>
  <c r="H2576" i="30"/>
  <c r="V2579" i="30"/>
  <c r="O2579" i="30"/>
  <c r="G2579" i="30"/>
  <c r="H2579" i="30"/>
  <c r="V2568" i="30"/>
  <c r="O2568" i="30"/>
  <c r="G2568" i="30"/>
  <c r="H2568" i="30"/>
  <c r="V2575" i="30"/>
  <c r="O2575" i="30"/>
  <c r="H2575" i="30"/>
  <c r="G2575" i="30"/>
  <c r="N2571" i="30"/>
  <c r="R2571" i="30"/>
  <c r="R2577" i="30"/>
  <c r="N2577" i="30"/>
  <c r="R2584" i="30"/>
  <c r="N2584" i="30"/>
  <c r="N2575" i="30"/>
  <c r="R2575" i="30"/>
  <c r="R2568" i="30"/>
  <c r="N2568" i="30"/>
  <c r="N2579" i="30"/>
  <c r="R2579" i="30"/>
  <c r="R2580" i="30"/>
  <c r="N2580" i="30"/>
  <c r="R2572" i="30"/>
  <c r="N2572" i="30"/>
  <c r="N2583" i="30"/>
  <c r="R2583" i="30"/>
  <c r="R2576" i="30"/>
  <c r="N2576" i="30"/>
  <c r="F2584" i="30"/>
  <c r="C2584" i="30"/>
  <c r="F2572" i="30"/>
  <c r="C2572" i="30"/>
  <c r="B2594" i="30"/>
  <c r="B2582" i="30"/>
  <c r="B2585" i="30"/>
  <c r="B2587" i="30"/>
  <c r="F2571" i="30"/>
  <c r="C2571" i="30"/>
  <c r="C2577" i="30"/>
  <c r="F2577" i="30"/>
  <c r="F2568" i="30"/>
  <c r="C2568" i="30"/>
  <c r="F2579" i="30"/>
  <c r="C2579" i="30"/>
  <c r="F2576" i="30"/>
  <c r="C2576" i="30"/>
  <c r="C2580" i="30"/>
  <c r="F2580" i="30"/>
  <c r="F2575" i="30"/>
  <c r="C2575" i="30"/>
  <c r="B2581" i="30"/>
  <c r="F2583" i="30"/>
  <c r="C2583" i="30"/>
  <c r="B2578" i="30"/>
  <c r="B2593" i="30"/>
  <c r="B2589" i="30"/>
  <c r="B2586" i="30"/>
  <c r="B2590" i="30"/>
  <c r="V2593" i="30" l="1"/>
  <c r="O2593" i="30"/>
  <c r="H2593" i="30"/>
  <c r="G2593" i="30"/>
  <c r="V2581" i="30"/>
  <c r="O2581" i="30"/>
  <c r="H2581" i="30"/>
  <c r="G2581" i="30"/>
  <c r="V2585" i="30"/>
  <c r="O2585" i="30"/>
  <c r="H2585" i="30"/>
  <c r="G2585" i="30"/>
  <c r="V2589" i="30"/>
  <c r="H2589" i="30"/>
  <c r="G2589" i="30"/>
  <c r="O2589" i="30"/>
  <c r="V2590" i="30"/>
  <c r="H2590" i="30"/>
  <c r="G2590" i="30"/>
  <c r="O2590" i="30"/>
  <c r="V2582" i="30"/>
  <c r="O2582" i="30"/>
  <c r="H2582" i="30"/>
  <c r="G2582" i="30"/>
  <c r="V2587" i="30"/>
  <c r="O2587" i="30"/>
  <c r="G2587" i="30"/>
  <c r="H2587" i="30"/>
  <c r="V2578" i="30"/>
  <c r="O2578" i="30"/>
  <c r="H2578" i="30"/>
  <c r="G2578" i="30"/>
  <c r="V2586" i="30"/>
  <c r="O2586" i="30"/>
  <c r="H2586" i="30"/>
  <c r="G2586" i="30"/>
  <c r="V2594" i="30"/>
  <c r="O2594" i="30"/>
  <c r="H2594" i="30"/>
  <c r="G2594" i="30"/>
  <c r="R2581" i="30"/>
  <c r="N2581" i="30"/>
  <c r="R2582" i="30"/>
  <c r="N2582" i="30"/>
  <c r="R2578" i="30"/>
  <c r="N2578" i="30"/>
  <c r="N2587" i="30"/>
  <c r="R2587" i="30"/>
  <c r="R2590" i="30"/>
  <c r="N2590" i="30"/>
  <c r="R2593" i="30"/>
  <c r="N2593" i="30"/>
  <c r="R2594" i="30"/>
  <c r="N2594" i="30"/>
  <c r="R2589" i="30"/>
  <c r="N2589" i="30"/>
  <c r="R2586" i="30"/>
  <c r="N2586" i="30"/>
  <c r="R2585" i="30"/>
  <c r="N2585" i="30"/>
  <c r="F2589" i="30"/>
  <c r="C2589" i="30"/>
  <c r="F2587" i="30"/>
  <c r="C2587" i="30"/>
  <c r="F2582" i="30"/>
  <c r="C2582" i="30"/>
  <c r="B2600" i="30"/>
  <c r="B2599" i="30"/>
  <c r="B2588" i="30"/>
  <c r="B2591" i="30"/>
  <c r="B2597" i="30"/>
  <c r="B2592" i="30"/>
  <c r="F2578" i="30"/>
  <c r="C2578" i="30"/>
  <c r="F2586" i="30"/>
  <c r="C2586" i="30"/>
  <c r="F2585" i="30"/>
  <c r="C2585" i="30"/>
  <c r="F2594" i="30"/>
  <c r="C2594" i="30"/>
  <c r="F2590" i="30"/>
  <c r="C2590" i="30"/>
  <c r="C2581" i="30"/>
  <c r="F2581" i="30"/>
  <c r="C2593" i="30"/>
  <c r="F2593" i="30"/>
  <c r="B2596" i="30"/>
  <c r="B2603" i="30"/>
  <c r="B2595" i="30"/>
  <c r="B2604" i="30"/>
  <c r="V2599" i="30" l="1"/>
  <c r="O2599" i="30"/>
  <c r="H2599" i="30"/>
  <c r="G2599" i="30"/>
  <c r="V2596" i="30"/>
  <c r="O2596" i="30"/>
  <c r="G2596" i="30"/>
  <c r="H2596" i="30"/>
  <c r="V2597" i="30"/>
  <c r="O2597" i="30"/>
  <c r="H2597" i="30"/>
  <c r="G2597" i="30"/>
  <c r="V2600" i="30"/>
  <c r="O2600" i="30"/>
  <c r="G2600" i="30"/>
  <c r="H2600" i="30"/>
  <c r="V2592" i="30"/>
  <c r="O2592" i="30"/>
  <c r="G2592" i="30"/>
  <c r="H2592" i="30"/>
  <c r="V2604" i="30"/>
  <c r="O2604" i="30"/>
  <c r="G2604" i="30"/>
  <c r="H2604" i="30"/>
  <c r="V2591" i="30"/>
  <c r="O2591" i="30"/>
  <c r="H2591" i="30"/>
  <c r="G2591" i="30"/>
  <c r="V2603" i="30"/>
  <c r="O2603" i="30"/>
  <c r="G2603" i="30"/>
  <c r="H2603" i="30"/>
  <c r="V2595" i="30"/>
  <c r="O2595" i="30"/>
  <c r="H2595" i="30"/>
  <c r="G2595" i="30"/>
  <c r="V2588" i="30"/>
  <c r="O2588" i="30"/>
  <c r="G2588" i="30"/>
  <c r="H2588" i="30"/>
  <c r="N2595" i="30"/>
  <c r="R2595" i="30"/>
  <c r="N2603" i="30"/>
  <c r="R2603" i="30"/>
  <c r="R2597" i="30"/>
  <c r="N2597" i="30"/>
  <c r="R2588" i="30"/>
  <c r="N2588" i="30"/>
  <c r="R2600" i="30"/>
  <c r="N2600" i="30"/>
  <c r="R2604" i="30"/>
  <c r="N2604" i="30"/>
  <c r="R2596" i="30"/>
  <c r="N2596" i="30"/>
  <c r="R2592" i="30"/>
  <c r="N2592" i="30"/>
  <c r="N2599" i="30"/>
  <c r="R2599" i="30"/>
  <c r="N2591" i="30"/>
  <c r="R2591" i="30"/>
  <c r="F2604" i="30"/>
  <c r="C2604" i="30"/>
  <c r="C2597" i="30"/>
  <c r="F2597" i="30"/>
  <c r="F2588" i="30"/>
  <c r="C2588" i="30"/>
  <c r="F2600" i="30"/>
  <c r="C2600" i="30"/>
  <c r="F2603" i="30"/>
  <c r="C2603" i="30"/>
  <c r="B2614" i="30"/>
  <c r="B2613" i="30"/>
  <c r="B2607" i="30"/>
  <c r="B2598" i="30"/>
  <c r="B2610" i="30"/>
  <c r="C2595" i="30"/>
  <c r="F2595" i="30"/>
  <c r="F2592" i="30"/>
  <c r="C2592" i="30"/>
  <c r="F2591" i="30"/>
  <c r="C2591" i="30"/>
  <c r="F2599" i="30"/>
  <c r="C2599" i="30"/>
  <c r="C2596" i="30"/>
  <c r="F2596" i="30"/>
  <c r="B2605" i="30"/>
  <c r="B2606" i="30"/>
  <c r="B2602" i="30"/>
  <c r="B2601" i="30"/>
  <c r="B2609" i="30"/>
  <c r="V2602" i="30" l="1"/>
  <c r="O2602" i="30"/>
  <c r="H2602" i="30"/>
  <c r="G2602" i="30"/>
  <c r="V2606" i="30"/>
  <c r="H2606" i="30"/>
  <c r="O2606" i="30"/>
  <c r="G2606" i="30"/>
  <c r="V2610" i="30"/>
  <c r="O2610" i="30"/>
  <c r="H2610" i="30"/>
  <c r="G2610" i="30"/>
  <c r="V2614" i="30"/>
  <c r="O2614" i="30"/>
  <c r="H2614" i="30"/>
  <c r="G2614" i="30"/>
  <c r="V2605" i="30"/>
  <c r="H2605" i="30"/>
  <c r="O2605" i="30"/>
  <c r="G2605" i="30"/>
  <c r="V2598" i="30"/>
  <c r="O2598" i="30"/>
  <c r="H2598" i="30"/>
  <c r="G2598" i="30"/>
  <c r="V2613" i="30"/>
  <c r="O2613" i="30"/>
  <c r="H2613" i="30"/>
  <c r="G2613" i="30"/>
  <c r="V2609" i="30"/>
  <c r="O2609" i="30"/>
  <c r="H2609" i="30"/>
  <c r="G2609" i="30"/>
  <c r="V2601" i="30"/>
  <c r="O2601" i="30"/>
  <c r="H2601" i="30"/>
  <c r="G2601" i="30"/>
  <c r="V2607" i="30"/>
  <c r="O2607" i="30"/>
  <c r="H2607" i="30"/>
  <c r="G2607" i="30"/>
  <c r="R2602" i="30"/>
  <c r="N2602" i="30"/>
  <c r="R2614" i="30"/>
  <c r="N2614" i="30"/>
  <c r="R2605" i="30"/>
  <c r="N2605" i="30"/>
  <c r="N2607" i="30"/>
  <c r="R2607" i="30"/>
  <c r="R2610" i="30"/>
  <c r="N2610" i="30"/>
  <c r="R2601" i="30"/>
  <c r="N2601" i="30"/>
  <c r="R2613" i="30"/>
  <c r="N2613" i="30"/>
  <c r="R2609" i="30"/>
  <c r="N2609" i="30"/>
  <c r="R2606" i="30"/>
  <c r="N2606" i="30"/>
  <c r="R2598" i="30"/>
  <c r="N2598" i="30"/>
  <c r="F2601" i="30"/>
  <c r="C2601" i="30"/>
  <c r="C2609" i="30"/>
  <c r="F2609" i="30"/>
  <c r="F2605" i="30"/>
  <c r="C2605" i="30"/>
  <c r="F2610" i="30"/>
  <c r="C2610" i="30"/>
  <c r="F2607" i="30"/>
  <c r="C2607" i="30"/>
  <c r="F2614" i="30"/>
  <c r="C2614" i="30"/>
  <c r="F2602" i="30"/>
  <c r="C2602" i="30"/>
  <c r="B2619" i="30"/>
  <c r="B2612" i="30"/>
  <c r="B2615" i="30"/>
  <c r="B2620" i="30"/>
  <c r="B2617" i="30"/>
  <c r="B2624" i="30"/>
  <c r="F2606" i="30"/>
  <c r="C2606" i="30"/>
  <c r="F2598" i="30"/>
  <c r="C2598" i="30"/>
  <c r="C2613" i="30"/>
  <c r="F2613" i="30"/>
  <c r="B2611" i="30"/>
  <c r="B2616" i="30"/>
  <c r="B2608" i="30"/>
  <c r="B2623" i="30"/>
  <c r="V2624" i="30" l="1"/>
  <c r="O2624" i="30"/>
  <c r="G2624" i="30"/>
  <c r="H2624" i="30"/>
  <c r="V2616" i="30"/>
  <c r="O2616" i="30"/>
  <c r="G2616" i="30"/>
  <c r="H2616" i="30"/>
  <c r="V2611" i="30"/>
  <c r="O2611" i="30"/>
  <c r="G2611" i="30"/>
  <c r="H2611" i="30"/>
  <c r="V2617" i="30"/>
  <c r="O2617" i="30"/>
  <c r="H2617" i="30"/>
  <c r="G2617" i="30"/>
  <c r="V2619" i="30"/>
  <c r="O2619" i="30"/>
  <c r="H2619" i="30"/>
  <c r="G2619" i="30"/>
  <c r="V2620" i="30"/>
  <c r="O2620" i="30"/>
  <c r="G2620" i="30"/>
  <c r="H2620" i="30"/>
  <c r="V2612" i="30"/>
  <c r="O2612" i="30"/>
  <c r="G2612" i="30"/>
  <c r="H2612" i="30"/>
  <c r="V2623" i="30"/>
  <c r="O2623" i="30"/>
  <c r="H2623" i="30"/>
  <c r="G2623" i="30"/>
  <c r="V2608" i="30"/>
  <c r="O2608" i="30"/>
  <c r="G2608" i="30"/>
  <c r="H2608" i="30"/>
  <c r="V2615" i="30"/>
  <c r="O2615" i="30"/>
  <c r="H2615" i="30"/>
  <c r="G2615" i="30"/>
  <c r="R2616" i="30"/>
  <c r="N2616" i="30"/>
  <c r="N2619" i="30"/>
  <c r="R2619" i="30"/>
  <c r="N2615" i="30"/>
  <c r="R2615" i="30"/>
  <c r="R2608" i="30"/>
  <c r="N2608" i="30"/>
  <c r="R2624" i="30"/>
  <c r="N2624" i="30"/>
  <c r="R2612" i="30"/>
  <c r="N2612" i="30"/>
  <c r="N2623" i="30"/>
  <c r="R2623" i="30"/>
  <c r="R2617" i="30"/>
  <c r="N2617" i="30"/>
  <c r="N2611" i="30"/>
  <c r="R2611" i="30"/>
  <c r="R2620" i="30"/>
  <c r="N2620" i="30"/>
  <c r="F2611" i="30"/>
  <c r="C2611" i="30"/>
  <c r="F2616" i="30"/>
  <c r="C2616" i="30"/>
  <c r="C2617" i="30"/>
  <c r="F2617" i="30"/>
  <c r="F2615" i="30"/>
  <c r="C2615" i="30"/>
  <c r="C2619" i="30"/>
  <c r="F2619" i="30"/>
  <c r="F2623" i="30"/>
  <c r="C2623" i="30"/>
  <c r="B2633" i="30"/>
  <c r="B2626" i="30"/>
  <c r="B2627" i="30"/>
  <c r="B2625" i="30"/>
  <c r="B2629" i="30"/>
  <c r="F2608" i="30"/>
  <c r="C2608" i="30"/>
  <c r="F2624" i="30"/>
  <c r="C2624" i="30"/>
  <c r="C2612" i="30"/>
  <c r="F2612" i="30"/>
  <c r="F2620" i="30"/>
  <c r="C2620" i="30"/>
  <c r="B2618" i="30"/>
  <c r="B2621" i="30"/>
  <c r="B2634" i="30"/>
  <c r="B2630" i="30"/>
  <c r="B2622" i="30"/>
  <c r="V2634" i="30" l="1"/>
  <c r="O2634" i="30"/>
  <c r="H2634" i="30"/>
  <c r="G2634" i="30"/>
  <c r="V2621" i="30"/>
  <c r="H2621" i="30"/>
  <c r="G2621" i="30"/>
  <c r="O2621" i="30"/>
  <c r="V2627" i="30"/>
  <c r="O2627" i="30"/>
  <c r="G2627" i="30"/>
  <c r="H2627" i="30"/>
  <c r="V2622" i="30"/>
  <c r="H2622" i="30"/>
  <c r="O2622" i="30"/>
  <c r="G2622" i="30"/>
  <c r="V2626" i="30"/>
  <c r="O2626" i="30"/>
  <c r="H2626" i="30"/>
  <c r="G2626" i="30"/>
  <c r="V2625" i="30"/>
  <c r="O2625" i="30"/>
  <c r="H2625" i="30"/>
  <c r="G2625" i="30"/>
  <c r="V2618" i="30"/>
  <c r="O2618" i="30"/>
  <c r="H2618" i="30"/>
  <c r="G2618" i="30"/>
  <c r="V2630" i="30"/>
  <c r="O2630" i="30"/>
  <c r="H2630" i="30"/>
  <c r="G2630" i="30"/>
  <c r="V2629" i="30"/>
  <c r="O2629" i="30"/>
  <c r="H2629" i="30"/>
  <c r="G2629" i="30"/>
  <c r="V2633" i="30"/>
  <c r="O2633" i="30"/>
  <c r="H2633" i="30"/>
  <c r="G2633" i="30"/>
  <c r="R2622" i="30"/>
  <c r="N2622" i="30"/>
  <c r="R2626" i="30"/>
  <c r="N2626" i="30"/>
  <c r="R2634" i="30"/>
  <c r="N2634" i="30"/>
  <c r="R2625" i="30"/>
  <c r="N2625" i="30"/>
  <c r="R2618" i="30"/>
  <c r="N2618" i="30"/>
  <c r="R2621" i="30"/>
  <c r="N2621" i="30"/>
  <c r="R2629" i="30"/>
  <c r="N2629" i="30"/>
  <c r="R2633" i="30"/>
  <c r="N2633" i="30"/>
  <c r="R2630" i="30"/>
  <c r="N2630" i="30"/>
  <c r="N2627" i="30"/>
  <c r="R2627" i="30"/>
  <c r="F2634" i="30"/>
  <c r="C2634" i="30"/>
  <c r="C2625" i="30"/>
  <c r="F2625" i="30"/>
  <c r="F2626" i="30"/>
  <c r="C2626" i="30"/>
  <c r="F2622" i="30"/>
  <c r="C2622" i="30"/>
  <c r="F2618" i="30"/>
  <c r="C2618" i="30"/>
  <c r="B2632" i="30"/>
  <c r="B2644" i="30"/>
  <c r="B2628" i="30"/>
  <c r="B2635" i="30"/>
  <c r="B2636" i="30"/>
  <c r="F2621" i="30"/>
  <c r="C2621" i="30"/>
  <c r="C2629" i="30"/>
  <c r="F2629" i="30"/>
  <c r="F2633" i="30"/>
  <c r="C2633" i="30"/>
  <c r="F2630" i="30"/>
  <c r="C2630" i="30"/>
  <c r="F2627" i="30"/>
  <c r="C2627" i="30"/>
  <c r="B2640" i="30"/>
  <c r="B2631" i="30"/>
  <c r="B2639" i="30"/>
  <c r="B2637" i="30"/>
  <c r="B2643" i="30"/>
  <c r="V2644" i="30" l="1"/>
  <c r="O2644" i="30"/>
  <c r="G2644" i="30"/>
  <c r="H2644" i="30"/>
  <c r="V2631" i="30"/>
  <c r="O2631" i="30"/>
  <c r="H2631" i="30"/>
  <c r="G2631" i="30"/>
  <c r="V2636" i="30"/>
  <c r="O2636" i="30"/>
  <c r="G2636" i="30"/>
  <c r="H2636" i="30"/>
  <c r="V2632" i="30"/>
  <c r="O2632" i="30"/>
  <c r="G2632" i="30"/>
  <c r="H2632" i="30"/>
  <c r="V2640" i="30"/>
  <c r="O2640" i="30"/>
  <c r="G2640" i="30"/>
  <c r="H2640" i="30"/>
  <c r="V2635" i="30"/>
  <c r="O2635" i="30"/>
  <c r="G2635" i="30"/>
  <c r="H2635" i="30"/>
  <c r="V2639" i="30"/>
  <c r="O2639" i="30"/>
  <c r="H2639" i="30"/>
  <c r="G2639" i="30"/>
  <c r="V2643" i="30"/>
  <c r="O2643" i="30"/>
  <c r="H2643" i="30"/>
  <c r="G2643" i="30"/>
  <c r="V2637" i="30"/>
  <c r="H2637" i="30"/>
  <c r="O2637" i="30"/>
  <c r="G2637" i="30"/>
  <c r="V2628" i="30"/>
  <c r="O2628" i="30"/>
  <c r="G2628" i="30"/>
  <c r="H2628" i="30"/>
  <c r="N2639" i="30"/>
  <c r="R2639" i="30"/>
  <c r="R2636" i="30"/>
  <c r="N2636" i="30"/>
  <c r="R2632" i="30"/>
  <c r="N2632" i="30"/>
  <c r="N2643" i="30"/>
  <c r="R2643" i="30"/>
  <c r="R2640" i="30"/>
  <c r="N2640" i="30"/>
  <c r="R2628" i="30"/>
  <c r="N2628" i="30"/>
  <c r="R2637" i="30"/>
  <c r="N2637" i="30"/>
  <c r="R2644" i="30"/>
  <c r="N2644" i="30"/>
  <c r="N2631" i="30"/>
  <c r="R2631" i="30"/>
  <c r="N2635" i="30"/>
  <c r="R2635" i="30"/>
  <c r="F2640" i="30"/>
  <c r="C2640" i="30"/>
  <c r="F2636" i="30"/>
  <c r="C2636" i="30"/>
  <c r="C2628" i="30"/>
  <c r="F2628" i="30"/>
  <c r="F2632" i="30"/>
  <c r="C2632" i="30"/>
  <c r="B2646" i="30"/>
  <c r="B2638" i="30"/>
  <c r="B2642" i="30"/>
  <c r="F2643" i="30"/>
  <c r="C2643" i="30"/>
  <c r="B2653" i="30"/>
  <c r="F2637" i="30"/>
  <c r="C2637" i="30"/>
  <c r="F2635" i="30"/>
  <c r="C2635" i="30"/>
  <c r="C2644" i="30"/>
  <c r="F2644" i="30"/>
  <c r="F2639" i="30"/>
  <c r="C2639" i="30"/>
  <c r="B2649" i="30"/>
  <c r="B2650" i="30"/>
  <c r="C2631" i="30"/>
  <c r="F2631" i="30"/>
  <c r="B2647" i="30"/>
  <c r="B2641" i="30"/>
  <c r="B2645" i="30"/>
  <c r="B2654" i="30"/>
  <c r="V2647" i="30" l="1"/>
  <c r="O2647" i="30"/>
  <c r="H2647" i="30"/>
  <c r="G2647" i="30"/>
  <c r="V2649" i="30"/>
  <c r="O2649" i="30"/>
  <c r="H2649" i="30"/>
  <c r="G2649" i="30"/>
  <c r="V2642" i="30"/>
  <c r="O2642" i="30"/>
  <c r="H2642" i="30"/>
  <c r="G2642" i="30"/>
  <c r="V2650" i="30"/>
  <c r="O2650" i="30"/>
  <c r="H2650" i="30"/>
  <c r="G2650" i="30"/>
  <c r="V2653" i="30"/>
  <c r="H2653" i="30"/>
  <c r="G2653" i="30"/>
  <c r="O2653" i="30"/>
  <c r="V2638" i="30"/>
  <c r="H2638" i="30"/>
  <c r="O2638" i="30"/>
  <c r="G2638" i="30"/>
  <c r="V2641" i="30"/>
  <c r="O2641" i="30"/>
  <c r="H2641" i="30"/>
  <c r="G2641" i="30"/>
  <c r="V2654" i="30"/>
  <c r="H2654" i="30"/>
  <c r="O2654" i="30"/>
  <c r="G2654" i="30"/>
  <c r="V2645" i="30"/>
  <c r="O2645" i="30"/>
  <c r="H2645" i="30"/>
  <c r="G2645" i="30"/>
  <c r="V2646" i="30"/>
  <c r="O2646" i="30"/>
  <c r="H2646" i="30"/>
  <c r="G2646" i="30"/>
  <c r="R2641" i="30"/>
  <c r="N2641" i="30"/>
  <c r="R2638" i="30"/>
  <c r="N2638" i="30"/>
  <c r="R2649" i="30"/>
  <c r="N2649" i="30"/>
  <c r="R2654" i="30"/>
  <c r="N2654" i="30"/>
  <c r="N2647" i="30"/>
  <c r="R2647" i="30"/>
  <c r="R2653" i="30"/>
  <c r="N2653" i="30"/>
  <c r="R2646" i="30"/>
  <c r="N2646" i="30"/>
  <c r="R2645" i="30"/>
  <c r="N2645" i="30"/>
  <c r="R2650" i="30"/>
  <c r="N2650" i="30"/>
  <c r="R2642" i="30"/>
  <c r="N2642" i="30"/>
  <c r="F2638" i="30"/>
  <c r="C2638" i="30"/>
  <c r="B2659" i="30"/>
  <c r="B2648" i="30"/>
  <c r="C2641" i="30"/>
  <c r="F2641" i="30"/>
  <c r="C2645" i="30"/>
  <c r="F2645" i="30"/>
  <c r="F2650" i="30"/>
  <c r="C2650" i="30"/>
  <c r="F2642" i="30"/>
  <c r="C2642" i="30"/>
  <c r="F2646" i="30"/>
  <c r="C2646" i="30"/>
  <c r="F2654" i="30"/>
  <c r="C2654" i="30"/>
  <c r="F2649" i="30"/>
  <c r="C2649" i="30"/>
  <c r="B2664" i="30"/>
  <c r="B2651" i="30"/>
  <c r="F2647" i="30"/>
  <c r="C2647" i="30"/>
  <c r="F2653" i="30"/>
  <c r="C2653" i="30"/>
  <c r="B2655" i="30"/>
  <c r="B2657" i="30"/>
  <c r="B2660" i="30"/>
  <c r="B2663" i="30"/>
  <c r="B2652" i="30"/>
  <c r="B2656" i="30"/>
  <c r="V2663" i="30" l="1"/>
  <c r="O2663" i="30"/>
  <c r="H2663" i="30"/>
  <c r="G2663" i="30"/>
  <c r="V2651" i="30"/>
  <c r="O2651" i="30"/>
  <c r="G2651" i="30"/>
  <c r="H2651" i="30"/>
  <c r="V2660" i="30"/>
  <c r="O2660" i="30"/>
  <c r="G2660" i="30"/>
  <c r="H2660" i="30"/>
  <c r="V2664" i="30"/>
  <c r="O2664" i="30"/>
  <c r="G2664" i="30"/>
  <c r="H2664" i="30"/>
  <c r="V2659" i="30"/>
  <c r="O2659" i="30"/>
  <c r="H2659" i="30"/>
  <c r="G2659" i="30"/>
  <c r="V2648" i="30"/>
  <c r="O2648" i="30"/>
  <c r="G2648" i="30"/>
  <c r="H2648" i="30"/>
  <c r="V2657" i="30"/>
  <c r="O2657" i="30"/>
  <c r="H2657" i="30"/>
  <c r="G2657" i="30"/>
  <c r="V2656" i="30"/>
  <c r="O2656" i="30"/>
  <c r="G2656" i="30"/>
  <c r="H2656" i="30"/>
  <c r="V2652" i="30"/>
  <c r="O2652" i="30"/>
  <c r="G2652" i="30"/>
  <c r="H2652" i="30"/>
  <c r="V2655" i="30"/>
  <c r="O2655" i="30"/>
  <c r="H2655" i="30"/>
  <c r="G2655" i="30"/>
  <c r="R2657" i="30"/>
  <c r="N2657" i="30"/>
  <c r="N2659" i="30"/>
  <c r="R2659" i="30"/>
  <c r="N2663" i="30"/>
  <c r="R2663" i="30"/>
  <c r="R2656" i="30"/>
  <c r="N2656" i="30"/>
  <c r="N2651" i="30"/>
  <c r="R2651" i="30"/>
  <c r="R2660" i="30"/>
  <c r="N2660" i="30"/>
  <c r="N2655" i="30"/>
  <c r="R2655" i="30"/>
  <c r="R2648" i="30"/>
  <c r="N2648" i="30"/>
  <c r="R2652" i="30"/>
  <c r="N2652" i="30"/>
  <c r="R2664" i="30"/>
  <c r="N2664" i="30"/>
  <c r="C2657" i="30"/>
  <c r="F2657" i="30"/>
  <c r="C2659" i="30"/>
  <c r="F2659" i="30"/>
  <c r="B2666" i="30"/>
  <c r="B2673" i="30"/>
  <c r="B2667" i="30"/>
  <c r="B2661" i="30"/>
  <c r="B2669" i="30"/>
  <c r="F2663" i="30"/>
  <c r="C2663" i="30"/>
  <c r="F2651" i="30"/>
  <c r="C2651" i="30"/>
  <c r="F2652" i="30"/>
  <c r="C2652" i="30"/>
  <c r="C2660" i="30"/>
  <c r="F2660" i="30"/>
  <c r="F2655" i="30"/>
  <c r="C2655" i="30"/>
  <c r="F2664" i="30"/>
  <c r="C2664" i="30"/>
  <c r="F2648" i="30"/>
  <c r="C2648" i="30"/>
  <c r="F2656" i="30"/>
  <c r="C2656" i="30"/>
  <c r="B2662" i="30"/>
  <c r="B2670" i="30"/>
  <c r="B2665" i="30"/>
  <c r="B2674" i="30"/>
  <c r="B2658" i="30"/>
  <c r="V2665" i="30" l="1"/>
  <c r="O2665" i="30"/>
  <c r="H2665" i="30"/>
  <c r="G2665" i="30"/>
  <c r="V2670" i="30"/>
  <c r="H2670" i="30"/>
  <c r="O2670" i="30"/>
  <c r="G2670" i="30"/>
  <c r="V2667" i="30"/>
  <c r="O2667" i="30"/>
  <c r="G2667" i="30"/>
  <c r="H2667" i="30"/>
  <c r="V2662" i="30"/>
  <c r="O2662" i="30"/>
  <c r="H2662" i="30"/>
  <c r="G2662" i="30"/>
  <c r="V2673" i="30"/>
  <c r="O2673" i="30"/>
  <c r="H2673" i="30"/>
  <c r="G2673" i="30"/>
  <c r="V2661" i="30"/>
  <c r="O2661" i="30"/>
  <c r="H2661" i="30"/>
  <c r="G2661" i="30"/>
  <c r="V2658" i="30"/>
  <c r="O2658" i="30"/>
  <c r="H2658" i="30"/>
  <c r="G2658" i="30"/>
  <c r="V2674" i="30"/>
  <c r="O2674" i="30"/>
  <c r="H2674" i="30"/>
  <c r="G2674" i="30"/>
  <c r="V2669" i="30"/>
  <c r="H2669" i="30"/>
  <c r="O2669" i="30"/>
  <c r="G2669" i="30"/>
  <c r="V2666" i="30"/>
  <c r="O2666" i="30"/>
  <c r="H2666" i="30"/>
  <c r="G2666" i="30"/>
  <c r="R2665" i="30"/>
  <c r="N2665" i="30"/>
  <c r="R2673" i="30"/>
  <c r="N2673" i="30"/>
  <c r="R2661" i="30"/>
  <c r="N2661" i="30"/>
  <c r="R2658" i="30"/>
  <c r="N2658" i="30"/>
  <c r="R2670" i="30"/>
  <c r="N2670" i="30"/>
  <c r="N2667" i="30"/>
  <c r="R2667" i="30"/>
  <c r="R2666" i="30"/>
  <c r="N2666" i="30"/>
  <c r="R2662" i="30"/>
  <c r="N2662" i="30"/>
  <c r="R2674" i="30"/>
  <c r="N2674" i="30"/>
  <c r="R2669" i="30"/>
  <c r="N2669" i="30"/>
  <c r="B2683" i="30"/>
  <c r="B2679" i="30"/>
  <c r="B2684" i="30"/>
  <c r="B2680" i="30"/>
  <c r="F2662" i="30"/>
  <c r="C2662" i="30"/>
  <c r="C2661" i="30"/>
  <c r="F2661" i="30"/>
  <c r="C2673" i="30"/>
  <c r="F2673" i="30"/>
  <c r="B2668" i="30"/>
  <c r="B2675" i="30"/>
  <c r="B2672" i="30"/>
  <c r="B2671" i="30"/>
  <c r="F2658" i="30"/>
  <c r="C2658" i="30"/>
  <c r="C2670" i="30"/>
  <c r="F2670" i="30"/>
  <c r="F2667" i="30"/>
  <c r="C2667" i="30"/>
  <c r="F2666" i="30"/>
  <c r="C2666" i="30"/>
  <c r="F2665" i="30"/>
  <c r="C2665" i="30"/>
  <c r="C2674" i="30"/>
  <c r="F2674" i="30"/>
  <c r="F2669" i="30"/>
  <c r="C2669" i="30"/>
  <c r="B2677" i="30"/>
  <c r="B2676" i="30"/>
  <c r="V2680" i="30" l="1"/>
  <c r="O2680" i="30"/>
  <c r="G2680" i="30"/>
  <c r="H2680" i="30"/>
  <c r="V2668" i="30"/>
  <c r="O2668" i="30"/>
  <c r="G2668" i="30"/>
  <c r="H2668" i="30"/>
  <c r="V2684" i="30"/>
  <c r="O2684" i="30"/>
  <c r="G2684" i="30"/>
  <c r="H2684" i="30"/>
  <c r="V2676" i="30"/>
  <c r="O2676" i="30"/>
  <c r="G2676" i="30"/>
  <c r="H2676" i="30"/>
  <c r="V2671" i="30"/>
  <c r="O2671" i="30"/>
  <c r="H2671" i="30"/>
  <c r="G2671" i="30"/>
  <c r="V2679" i="30"/>
  <c r="O2679" i="30"/>
  <c r="H2679" i="30"/>
  <c r="G2679" i="30"/>
  <c r="V2675" i="30"/>
  <c r="O2675" i="30"/>
  <c r="H2675" i="30"/>
  <c r="G2675" i="30"/>
  <c r="V2677" i="30"/>
  <c r="O2677" i="30"/>
  <c r="H2677" i="30"/>
  <c r="G2677" i="30"/>
  <c r="V2672" i="30"/>
  <c r="O2672" i="30"/>
  <c r="G2672" i="30"/>
  <c r="H2672" i="30"/>
  <c r="V2683" i="30"/>
  <c r="O2683" i="30"/>
  <c r="G2683" i="30"/>
  <c r="H2683" i="30"/>
  <c r="R2677" i="30"/>
  <c r="N2677" i="30"/>
  <c r="N2671" i="30"/>
  <c r="R2671" i="30"/>
  <c r="R2672" i="30"/>
  <c r="N2672" i="30"/>
  <c r="R2668" i="30"/>
  <c r="N2668" i="30"/>
  <c r="F2680" i="30"/>
  <c r="R2680" i="30"/>
  <c r="N2680" i="30"/>
  <c r="F2679" i="30"/>
  <c r="N2679" i="30"/>
  <c r="R2679" i="30"/>
  <c r="N2675" i="30"/>
  <c r="R2675" i="30"/>
  <c r="R2676" i="30"/>
  <c r="N2676" i="30"/>
  <c r="C2684" i="30"/>
  <c r="R2684" i="30"/>
  <c r="N2684" i="30"/>
  <c r="F2683" i="30"/>
  <c r="N2683" i="30"/>
  <c r="R2683" i="30"/>
  <c r="C2683" i="30"/>
  <c r="F2684" i="30"/>
  <c r="C2680" i="30"/>
  <c r="C2679" i="30"/>
  <c r="B2690" i="30"/>
  <c r="B2689" i="30"/>
  <c r="B2682" i="30"/>
  <c r="B2678" i="30"/>
  <c r="B2687" i="30"/>
  <c r="B2681" i="30"/>
  <c r="B2694" i="30"/>
  <c r="B2693" i="30"/>
  <c r="B2686" i="30"/>
  <c r="B2685" i="30"/>
  <c r="F2676" i="30"/>
  <c r="C2676" i="30"/>
  <c r="C2672" i="30"/>
  <c r="F2672" i="30"/>
  <c r="F2668" i="30"/>
  <c r="C2668" i="30"/>
  <c r="C2675" i="30"/>
  <c r="F2675" i="30"/>
  <c r="C2677" i="30"/>
  <c r="F2677" i="30"/>
  <c r="C2671" i="30"/>
  <c r="F2671" i="30"/>
  <c r="V2693" i="30" l="1"/>
  <c r="O2693" i="30"/>
  <c r="H2693" i="30"/>
  <c r="G2693" i="30"/>
  <c r="V2678" i="30"/>
  <c r="O2678" i="30"/>
  <c r="H2678" i="30"/>
  <c r="G2678" i="30"/>
  <c r="V2694" i="30"/>
  <c r="O2694" i="30"/>
  <c r="H2694" i="30"/>
  <c r="G2694" i="30"/>
  <c r="V2682" i="30"/>
  <c r="O2682" i="30"/>
  <c r="H2682" i="30"/>
  <c r="G2682" i="30"/>
  <c r="V2685" i="30"/>
  <c r="H2685" i="30"/>
  <c r="G2685" i="30"/>
  <c r="O2685" i="30"/>
  <c r="V2681" i="30"/>
  <c r="O2681" i="30"/>
  <c r="H2681" i="30"/>
  <c r="G2681" i="30"/>
  <c r="V2689" i="30"/>
  <c r="O2689" i="30"/>
  <c r="H2689" i="30"/>
  <c r="G2689" i="30"/>
  <c r="V2686" i="30"/>
  <c r="H2686" i="30"/>
  <c r="O2686" i="30"/>
  <c r="G2686" i="30"/>
  <c r="V2687" i="30"/>
  <c r="O2687" i="30"/>
  <c r="H2687" i="30"/>
  <c r="G2687" i="30"/>
  <c r="V2690" i="30"/>
  <c r="O2690" i="30"/>
  <c r="H2690" i="30"/>
  <c r="G2690" i="30"/>
  <c r="F2686" i="30"/>
  <c r="R2686" i="30"/>
  <c r="N2686" i="30"/>
  <c r="R2693" i="30"/>
  <c r="N2693" i="30"/>
  <c r="F2681" i="30"/>
  <c r="R2681" i="30"/>
  <c r="N2681" i="30"/>
  <c r="F2678" i="30"/>
  <c r="R2678" i="30"/>
  <c r="N2678" i="30"/>
  <c r="R2689" i="30"/>
  <c r="N2689" i="30"/>
  <c r="C2685" i="30"/>
  <c r="R2685" i="30"/>
  <c r="N2685" i="30"/>
  <c r="R2694" i="30"/>
  <c r="N2694" i="30"/>
  <c r="C2687" i="30"/>
  <c r="N2687" i="30"/>
  <c r="R2687" i="30"/>
  <c r="F2682" i="30"/>
  <c r="R2682" i="30"/>
  <c r="N2682" i="30"/>
  <c r="R2690" i="30"/>
  <c r="N2690" i="30"/>
  <c r="C2682" i="30"/>
  <c r="F2685" i="30"/>
  <c r="F2687" i="30"/>
  <c r="C2686" i="30"/>
  <c r="C2678" i="30"/>
  <c r="C2681" i="30"/>
  <c r="B2695" i="30"/>
  <c r="B2703" i="30"/>
  <c r="B2691" i="30"/>
  <c r="B2688" i="30"/>
  <c r="B2699" i="30"/>
  <c r="C2689" i="30"/>
  <c r="F2689" i="30"/>
  <c r="C2693" i="30"/>
  <c r="F2693" i="30"/>
  <c r="B2696" i="30"/>
  <c r="B2704" i="30"/>
  <c r="B2697" i="30"/>
  <c r="B2692" i="30"/>
  <c r="B2700" i="30"/>
  <c r="F2694" i="30"/>
  <c r="C2694" i="30"/>
  <c r="C2690" i="30"/>
  <c r="F2690" i="30"/>
  <c r="V2688" i="30" l="1"/>
  <c r="O2688" i="30"/>
  <c r="G2688" i="30"/>
  <c r="H2688" i="30"/>
  <c r="V2704" i="30"/>
  <c r="O2704" i="30"/>
  <c r="G2704" i="30"/>
  <c r="H2704" i="30"/>
  <c r="V2691" i="30"/>
  <c r="O2691" i="30"/>
  <c r="G2691" i="30"/>
  <c r="H2691" i="30"/>
  <c r="V2697" i="30"/>
  <c r="O2697" i="30"/>
  <c r="H2697" i="30"/>
  <c r="G2697" i="30"/>
  <c r="V2696" i="30"/>
  <c r="O2696" i="30"/>
  <c r="G2696" i="30"/>
  <c r="H2696" i="30"/>
  <c r="V2703" i="30"/>
  <c r="O2703" i="30"/>
  <c r="H2703" i="30"/>
  <c r="G2703" i="30"/>
  <c r="V2700" i="30"/>
  <c r="O2700" i="30"/>
  <c r="G2700" i="30"/>
  <c r="H2700" i="30"/>
  <c r="V2692" i="30"/>
  <c r="O2692" i="30"/>
  <c r="G2692" i="30"/>
  <c r="H2692" i="30"/>
  <c r="V2699" i="30"/>
  <c r="O2699" i="30"/>
  <c r="G2699" i="30"/>
  <c r="H2699" i="30"/>
  <c r="V2695" i="30"/>
  <c r="O2695" i="30"/>
  <c r="H2695" i="30"/>
  <c r="G2695" i="30"/>
  <c r="R2697" i="30"/>
  <c r="N2697" i="30"/>
  <c r="N2699" i="30"/>
  <c r="R2699" i="30"/>
  <c r="R2691" i="30"/>
  <c r="N2691" i="30"/>
  <c r="R2700" i="30"/>
  <c r="N2700" i="30"/>
  <c r="R2704" i="30"/>
  <c r="N2704" i="30"/>
  <c r="N2703" i="30"/>
  <c r="R2703" i="30"/>
  <c r="R2692" i="30"/>
  <c r="N2692" i="30"/>
  <c r="R2688" i="30"/>
  <c r="N2688" i="30"/>
  <c r="R2696" i="30"/>
  <c r="N2696" i="30"/>
  <c r="N2695" i="30"/>
  <c r="R2695" i="30"/>
  <c r="C2692" i="30"/>
  <c r="F2692" i="30"/>
  <c r="B2707" i="30"/>
  <c r="B2706" i="30"/>
  <c r="C2700" i="30"/>
  <c r="F2700" i="30"/>
  <c r="C2696" i="30"/>
  <c r="F2696" i="30"/>
  <c r="F2688" i="30"/>
  <c r="C2688" i="30"/>
  <c r="C2703" i="30"/>
  <c r="F2703" i="30"/>
  <c r="B2698" i="30"/>
  <c r="F2697" i="30"/>
  <c r="C2697" i="30"/>
  <c r="B2702" i="30"/>
  <c r="B2701" i="30"/>
  <c r="B2705" i="30"/>
  <c r="C2704" i="30"/>
  <c r="F2704" i="30"/>
  <c r="F2699" i="30"/>
  <c r="C2699" i="30"/>
  <c r="F2691" i="30"/>
  <c r="C2691" i="30"/>
  <c r="C2695" i="30"/>
  <c r="F2695" i="30"/>
  <c r="V2707" i="30" l="1"/>
  <c r="O2707" i="30"/>
  <c r="G2707" i="30"/>
  <c r="H2707" i="30"/>
  <c r="V2706" i="30"/>
  <c r="O2706" i="30"/>
  <c r="H2706" i="30"/>
  <c r="G2706" i="30"/>
  <c r="V2705" i="30"/>
  <c r="O2705" i="30"/>
  <c r="H2705" i="30"/>
  <c r="G2705" i="30"/>
  <c r="V2702" i="30"/>
  <c r="H2702" i="30"/>
  <c r="O2702" i="30"/>
  <c r="G2702" i="30"/>
  <c r="V2701" i="30"/>
  <c r="H2701" i="30"/>
  <c r="O2701" i="30"/>
  <c r="G2701" i="30"/>
  <c r="V2698" i="30"/>
  <c r="O2698" i="30"/>
  <c r="H2698" i="30"/>
  <c r="G2698" i="30"/>
  <c r="R2702" i="30"/>
  <c r="N2702" i="30"/>
  <c r="R2706" i="30"/>
  <c r="N2706" i="30"/>
  <c r="R2707" i="30"/>
  <c r="N2707" i="30"/>
  <c r="R2705" i="30"/>
  <c r="N2705" i="30"/>
  <c r="R2701" i="30"/>
  <c r="N2701" i="30"/>
  <c r="R2698" i="30"/>
  <c r="N2698" i="30"/>
  <c r="F2706" i="30"/>
  <c r="C2706" i="30"/>
  <c r="F2705" i="30"/>
  <c r="C2705" i="30"/>
  <c r="C2702" i="30"/>
  <c r="F2702" i="30"/>
  <c r="F2698" i="30"/>
  <c r="C2698" i="30"/>
  <c r="F2701" i="30"/>
  <c r="C2701" i="30"/>
  <c r="C2707" i="30"/>
  <c r="F2707"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B23" authorId="0" shapeId="0" xr:uid="{00000000-0006-0000-0A00-000001000000}">
      <text>
        <r>
          <rPr>
            <b/>
            <sz val="9"/>
            <color indexed="81"/>
            <rFont val="宋体"/>
            <family val="3"/>
            <charset val="134"/>
          </rPr>
          <t>作者:</t>
        </r>
        <r>
          <rPr>
            <sz val="9"/>
            <color indexed="81"/>
            <rFont val="宋体"/>
            <family val="3"/>
            <charset val="134"/>
          </rPr>
          <t xml:space="preserve">
应该是受治疗者</t>
        </r>
      </text>
    </comment>
  </commentList>
</comments>
</file>

<file path=xl/sharedStrings.xml><?xml version="1.0" encoding="utf-8"?>
<sst xmlns="http://schemas.openxmlformats.org/spreadsheetml/2006/main" count="12814" uniqueCount="1954">
  <si>
    <t>sheet名</t>
  </si>
  <si>
    <t>导出客户端文件</t>
    <phoneticPr fontId="3" type="noConversion"/>
  </si>
  <si>
    <t>导出服务端文件</t>
    <phoneticPr fontId="3" type="noConversion"/>
  </si>
  <si>
    <t>主键</t>
  </si>
  <si>
    <t>是否导出</t>
    <phoneticPr fontId="3" type="noConversion"/>
  </si>
  <si>
    <t>屏蔽字段</t>
    <phoneticPr fontId="3" type="noConversion"/>
  </si>
  <si>
    <t>表注释</t>
    <phoneticPr fontId="3" type="noConversion"/>
  </si>
  <si>
    <t>常驻内存</t>
    <phoneticPr fontId="3" type="noConversion"/>
  </si>
  <si>
    <t>ID</t>
  </si>
  <si>
    <t>Name</t>
  </si>
  <si>
    <t>SkillType</t>
  </si>
  <si>
    <t>FireType</t>
  </si>
  <si>
    <t>CD</t>
  </si>
  <si>
    <t>Icon</t>
  </si>
  <si>
    <t>SkillEffectType</t>
  </si>
  <si>
    <t>ShowFireType</t>
  </si>
  <si>
    <t>唯一键（等级）</t>
  </si>
  <si>
    <t>技能名称</t>
  </si>
  <si>
    <t>备注</t>
  </si>
  <si>
    <t>类型：1-主动技能，2-被动技能，3-连击技能，4-天使缇娜</t>
  </si>
  <si>
    <t>冷却时间</t>
  </si>
  <si>
    <t>阎王炮</t>
  </si>
  <si>
    <t>常服曹焱兵技能1</t>
  </si>
  <si>
    <t>困龙火柱</t>
  </si>
  <si>
    <t>常服曹焱兵技能2</t>
  </si>
  <si>
    <t>雷光刃</t>
  </si>
  <si>
    <t>曹玄亮技能1</t>
  </si>
  <si>
    <t>雷光钻</t>
  </si>
  <si>
    <t>曹玄亮技能2</t>
  </si>
  <si>
    <t>天音符录</t>
  </si>
  <si>
    <t>战斗夏玲技能1</t>
  </si>
  <si>
    <t>战斗夏玲技能2</t>
  </si>
  <si>
    <t>王者之戟</t>
  </si>
  <si>
    <t>项昆仑技能1</t>
  </si>
  <si>
    <t>霸体</t>
  </si>
  <si>
    <t>项昆仑技能2</t>
  </si>
  <si>
    <t>神机妙算</t>
  </si>
  <si>
    <t>刘羽禅技能1</t>
  </si>
  <si>
    <t>匡扶之志</t>
  </si>
  <si>
    <t>刘羽禅技能2</t>
  </si>
  <si>
    <t>召唤血魔</t>
  </si>
  <si>
    <t>红莲·缇娜技能1</t>
  </si>
  <si>
    <t>血池</t>
  </si>
  <si>
    <t>红莲·缇娜技能2</t>
  </si>
  <si>
    <t>大焱裂空锤</t>
  </si>
  <si>
    <t>战斗曹焱兵技能1</t>
  </si>
  <si>
    <t>无相火皇</t>
  </si>
  <si>
    <t>战斗曹焱兵技能2</t>
  </si>
  <si>
    <t>利爪</t>
  </si>
  <si>
    <t>黑尔·坎普技能1</t>
  </si>
  <si>
    <t>烈焰</t>
  </si>
  <si>
    <t>黑尔·坎普技能2</t>
  </si>
  <si>
    <t>厚土双臂</t>
  </si>
  <si>
    <t>北落师门技能1</t>
  </si>
  <si>
    <t>石龙</t>
  </si>
  <si>
    <t>北落师门技能2</t>
  </si>
  <si>
    <t>擒龙手</t>
  </si>
  <si>
    <t>盖文技能1</t>
  </si>
  <si>
    <t>龙王之怒</t>
  </si>
  <si>
    <t>盖文技能2</t>
  </si>
  <si>
    <t>风神斩</t>
  </si>
  <si>
    <t>阎风吒技能1</t>
  </si>
  <si>
    <t>伏羲星罗无双阵</t>
  </si>
  <si>
    <t>阎风吒技能2</t>
  </si>
  <si>
    <t>痛击</t>
  </si>
  <si>
    <t>南御夫技能1</t>
  </si>
  <si>
    <t>忍负</t>
  </si>
  <si>
    <t>南御夫技能2</t>
  </si>
  <si>
    <t>狩猎</t>
  </si>
  <si>
    <t>吉拉技能1</t>
  </si>
  <si>
    <t>融合中枢</t>
  </si>
  <si>
    <t>吉拉技能2</t>
  </si>
  <si>
    <t>吕氏余烈</t>
  </si>
  <si>
    <t>吕仙宫技能1</t>
  </si>
  <si>
    <t>威慑</t>
  </si>
  <si>
    <t>吕仙宫技能2</t>
  </si>
  <si>
    <t>破风刃</t>
  </si>
  <si>
    <t>阎巧巧技能1</t>
  </si>
  <si>
    <t>阎巧巧技能2</t>
  </si>
  <si>
    <t>青龙偃月</t>
  </si>
  <si>
    <t>关羽技能</t>
  </si>
  <si>
    <t>我王修罗炎烈拳</t>
  </si>
  <si>
    <t>许褚技能</t>
  </si>
  <si>
    <t>混沌弑神击</t>
  </si>
  <si>
    <t>典韦技能</t>
  </si>
  <si>
    <t>暴雨梨花</t>
  </si>
  <si>
    <t>唐流雨技能</t>
  </si>
  <si>
    <t>无量清风</t>
  </si>
  <si>
    <t>李轩辕技能</t>
  </si>
  <si>
    <t>霸王再世</t>
  </si>
  <si>
    <t>项羽技能</t>
  </si>
  <si>
    <t>铁处女之吻</t>
  </si>
  <si>
    <t>暗夜娑伽罗</t>
  </si>
  <si>
    <t>夏侯渊技能</t>
  </si>
  <si>
    <t>白龙吟</t>
  </si>
  <si>
    <t>徐晃技能</t>
  </si>
  <si>
    <t>魍魉乱舞</t>
  </si>
  <si>
    <t>张郃技能</t>
  </si>
  <si>
    <t>熊虎之盾</t>
  </si>
  <si>
    <t>张飞技能</t>
  </si>
  <si>
    <t>夏侯惇技能</t>
  </si>
  <si>
    <t>地狱咆哮</t>
  </si>
  <si>
    <t>塞伯罗斯技能</t>
  </si>
  <si>
    <t>崩星乱舞</t>
  </si>
  <si>
    <t>石灵明技能</t>
  </si>
  <si>
    <t>狂影急刃</t>
  </si>
  <si>
    <t>于禁技能</t>
  </si>
  <si>
    <t>灭世狂龙闪</t>
  </si>
  <si>
    <t>西方龙技能</t>
  </si>
  <si>
    <t>疾风斩</t>
  </si>
  <si>
    <t>飞廉技能</t>
  </si>
  <si>
    <t>吞天噬地</t>
  </si>
  <si>
    <t>噬日技能</t>
  </si>
  <si>
    <t>食火蜥之护</t>
  </si>
  <si>
    <t>食火蜥技能</t>
  </si>
  <si>
    <t>幽冥陷阵弑</t>
  </si>
  <si>
    <t>高顺技能</t>
  </si>
  <si>
    <t>烈风螳螂技能</t>
  </si>
  <si>
    <t>普通攻击</t>
  </si>
  <si>
    <t>砍刀鬼兵的普通攻击</t>
  </si>
  <si>
    <t>双刀鬼兵的普通攻击</t>
  </si>
  <si>
    <t>链球鬼兵的普通攻击</t>
  </si>
  <si>
    <t>Description</t>
  </si>
  <si>
    <t>int:&lt;&gt;</t>
    <phoneticPr fontId="3" type="noConversion"/>
  </si>
  <si>
    <t>ID</t>
    <phoneticPr fontId="3" type="noConversion"/>
  </si>
  <si>
    <t>技能ID</t>
    <phoneticPr fontId="3" type="noConversion"/>
  </si>
  <si>
    <t>等级</t>
    <phoneticPr fontId="3" type="noConversion"/>
  </si>
  <si>
    <t>描述</t>
    <phoneticPr fontId="3" type="noConversion"/>
  </si>
  <si>
    <t>消耗道具</t>
    <phoneticPr fontId="3" type="noConversion"/>
  </si>
  <si>
    <t>消耗数量</t>
    <phoneticPr fontId="3" type="noConversion"/>
  </si>
  <si>
    <t>技能效果</t>
    <phoneticPr fontId="3" type="noConversion"/>
  </si>
  <si>
    <t>ShowId</t>
  </si>
  <si>
    <t>#note</t>
  </si>
  <si>
    <t>CardBelong</t>
    <phoneticPr fontId="3" type="noConversion"/>
  </si>
  <si>
    <t>Quality</t>
  </si>
  <si>
    <t>MaxLevel</t>
    <phoneticPr fontId="3" type="noConversion"/>
  </si>
  <si>
    <t>int:&lt;&gt;</t>
  </si>
  <si>
    <t>int:&lt;</t>
  </si>
  <si>
    <t>string:&lt;&gt;</t>
  </si>
  <si>
    <t>card_id:e&lt;&gt;</t>
    <phoneticPr fontId="3" type="noConversion"/>
  </si>
  <si>
    <t>int:&lt;</t>
    <phoneticPr fontId="3" type="noConversion"/>
  </si>
  <si>
    <t>表现ID</t>
  </si>
  <si>
    <t>属于哪张卡牌</t>
    <phoneticPr fontId="3" type="noConversion"/>
  </si>
  <si>
    <t>品质1-N  2-R 3-SR 4-SSR</t>
  </si>
  <si>
    <t>最大等级</t>
    <phoneticPr fontId="3" type="noConversion"/>
  </si>
  <si>
    <t>常服曹焱兵</t>
  </si>
  <si>
    <t>曹玄亮</t>
  </si>
  <si>
    <t>战斗夏玲</t>
  </si>
  <si>
    <t>项昆仑</t>
  </si>
  <si>
    <t>刘羽禅</t>
  </si>
  <si>
    <t>红莲·缇娜</t>
  </si>
  <si>
    <t>战斗曹焱兵</t>
  </si>
  <si>
    <t>黑尔·坎普</t>
  </si>
  <si>
    <t>北落师门</t>
  </si>
  <si>
    <t>盖文</t>
  </si>
  <si>
    <t>阎风吒</t>
  </si>
  <si>
    <t>南御夫</t>
  </si>
  <si>
    <t>吉拉</t>
  </si>
  <si>
    <t>吕仙宫</t>
  </si>
  <si>
    <t>阎巧巧</t>
  </si>
  <si>
    <t>关羽</t>
  </si>
  <si>
    <t>许褚</t>
  </si>
  <si>
    <t>典韦</t>
  </si>
  <si>
    <t>唐流雨</t>
  </si>
  <si>
    <t>李轩辕</t>
  </si>
  <si>
    <t>项羽</t>
  </si>
  <si>
    <t>天使缇娜</t>
  </si>
  <si>
    <t>夏侯渊</t>
  </si>
  <si>
    <t>徐晃</t>
  </si>
  <si>
    <t>张郃</t>
  </si>
  <si>
    <t>张飞</t>
  </si>
  <si>
    <t>天残邪皇击</t>
  </si>
  <si>
    <t>夏侯惇</t>
  </si>
  <si>
    <t>塞伯罗斯</t>
  </si>
  <si>
    <t>石灵明</t>
  </si>
  <si>
    <t>于禁</t>
  </si>
  <si>
    <t>西方龙</t>
  </si>
  <si>
    <t>飞廉</t>
  </si>
  <si>
    <t>噬日</t>
  </si>
  <si>
    <t>食火蜥</t>
  </si>
  <si>
    <t>高顺</t>
  </si>
  <si>
    <t>烈风绝击</t>
  </si>
  <si>
    <t>烈风螳螂</t>
  </si>
  <si>
    <t>怒斩</t>
  </si>
  <si>
    <t>禁断之刃</t>
  </si>
  <si>
    <t>蓄力猛攻</t>
  </si>
  <si>
    <t>斩灵</t>
  </si>
  <si>
    <t>炼魄</t>
  </si>
  <si>
    <t>封脉</t>
  </si>
  <si>
    <t>重锤</t>
  </si>
  <si>
    <t>鬼将军普通伤害</t>
  </si>
  <si>
    <t>超级攻击</t>
  </si>
  <si>
    <t>鬼将军超级伤害</t>
  </si>
  <si>
    <t>变身鬼将军普通伤害</t>
  </si>
  <si>
    <t>偷水晶</t>
  </si>
  <si>
    <t>变身鬼将军偷水晶</t>
  </si>
  <si>
    <t>攻击增幅</t>
  </si>
  <si>
    <t>变身鬼将军增加攻击</t>
  </si>
  <si>
    <t>骷髅小兵1普通攻击</t>
  </si>
  <si>
    <t>伏尸将军单体伤害</t>
  </si>
  <si>
    <t>横扫</t>
  </si>
  <si>
    <t>伏尸将军群体伤害</t>
  </si>
  <si>
    <t>石瀑将军单体伤害</t>
  </si>
  <si>
    <t>石瀑将军群体伤害</t>
  </si>
  <si>
    <t>小蜘蛛普通攻击</t>
  </si>
  <si>
    <t>魔导机兵团普通攻击</t>
  </si>
  <si>
    <t>山蜘蛛技能1单体伤害</t>
  </si>
  <si>
    <t>山蜘蛛技能2前排伤害</t>
  </si>
  <si>
    <t>回血</t>
  </si>
  <si>
    <t>山蜘蛛技能3回血</t>
  </si>
  <si>
    <t>string:e&lt;</t>
    <phoneticPr fontId="3" type="noConversion"/>
  </si>
  <si>
    <t>int:e&lt;</t>
  </si>
  <si>
    <t>技能图标</t>
  </si>
  <si>
    <t>技能分类
1攻击，2防守，3资源，4增幅</t>
  </si>
  <si>
    <t>技能分类1-主动技能，2被动技能，3-连击技能</t>
  </si>
  <si>
    <t>Effects[1].id</t>
    <phoneticPr fontId="3" type="noConversion"/>
  </si>
  <si>
    <t>Effects[1].lv</t>
    <phoneticPr fontId="3" type="noConversion"/>
  </si>
  <si>
    <t>int:e&lt;&gt;</t>
    <phoneticPr fontId="3" type="noConversion"/>
  </si>
  <si>
    <t>技能效果等级</t>
    <phoneticPr fontId="3" type="noConversion"/>
  </si>
  <si>
    <t>Effects[2].id</t>
    <phoneticPr fontId="3" type="noConversion"/>
  </si>
  <si>
    <t>Effects[2].lv</t>
    <phoneticPr fontId="3" type="noConversion"/>
  </si>
  <si>
    <t>技能效果等级</t>
    <phoneticPr fontId="3" type="noConversion"/>
  </si>
  <si>
    <t>Effects[3].id</t>
    <phoneticPr fontId="3" type="noConversion"/>
  </si>
  <si>
    <t>Effects[3].lv</t>
    <phoneticPr fontId="3" type="noConversion"/>
  </si>
  <si>
    <t>Effects[4].id</t>
    <phoneticPr fontId="3" type="noConversion"/>
  </si>
  <si>
    <t>Effects[4].lv</t>
    <phoneticPr fontId="3" type="noConversion"/>
  </si>
  <si>
    <t>Effects[5].id</t>
    <phoneticPr fontId="3" type="noConversion"/>
  </si>
  <si>
    <t>Effects[5].lv</t>
    <phoneticPr fontId="3" type="noConversion"/>
  </si>
  <si>
    <t>Type</t>
  </si>
  <si>
    <t>AttackNum</t>
  </si>
  <si>
    <t>EffectParam</t>
  </si>
  <si>
    <t>Target1</t>
  </si>
  <si>
    <t>Target2</t>
  </si>
  <si>
    <t>Target3</t>
  </si>
  <si>
    <t>Target5</t>
  </si>
  <si>
    <t>FxType</t>
  </si>
  <si>
    <t>FxId</t>
  </si>
  <si>
    <t>int:e&lt;&gt;|0</t>
  </si>
  <si>
    <t>int:e&lt;&gt;|1</t>
  </si>
  <si>
    <t>int:e&lt;&gt;|10</t>
  </si>
  <si>
    <t>唯一键</t>
  </si>
  <si>
    <t>技能效果描述：当前等级技能描述，随等级变化数值格式：[字段名#数字类型]，1-整数，2-2位小数，3-百分数（无小数点），4-百分数（两位小数）</t>
  </si>
  <si>
    <t>伤害段数</t>
  </si>
  <si>
    <t>buff自然结束时产生的效果ID</t>
  </si>
  <si>
    <t>1-常规；2-随机；3-所有；4-特殊标记</t>
  </si>
  <si>
    <t>1-自己；2-自己与搭档；3-友方（不包含自己）；4-我方（包含自己）；5-敌方；6-场上所有；7-自己的搭档</t>
  </si>
  <si>
    <t>1-全部；2-前排；3-后排；4-一列；5-已选出目标的两边</t>
  </si>
  <si>
    <t>特殊条件：类型#条件参数（0为条件不需要参数时使用的默认参数）【1-特殊标记（1#标记ID）；2-生命最低（2#0）。。。】</t>
  </si>
  <si>
    <t>目标数量</t>
  </si>
  <si>
    <t>特效类型1-单个特效2-根据层数改变的类型</t>
  </si>
  <si>
    <t>特效资源ID</t>
  </si>
  <si>
    <t>常服曹焱兵技能1伤害</t>
  </si>
  <si>
    <t>常服曹焱兵技能2伤害</t>
  </si>
  <si>
    <t>常服曹焱兵技能2减少水晶</t>
  </si>
  <si>
    <t>曹玄亮技能1伤害</t>
  </si>
  <si>
    <t>曹玄亮技能2造成伤害</t>
  </si>
  <si>
    <t>曹玄亮技能2目标两旁造成伤害</t>
  </si>
  <si>
    <t>夏玲技能1造成伤害</t>
  </si>
  <si>
    <t>夏玲技能1获得水晶</t>
  </si>
  <si>
    <t>项昆仑技能1吸血</t>
  </si>
  <si>
    <t>项昆仑技能2生成印记</t>
  </si>
  <si>
    <t>刘羽禅技能1增加攻击</t>
  </si>
  <si>
    <t>红莲缇娜技能1削减水晶</t>
  </si>
  <si>
    <t>红莲缇娜技能1生成印记</t>
  </si>
  <si>
    <t>红莲缇娜技能2回复生命</t>
  </si>
  <si>
    <t>战斗曹焱兵技能1伤害</t>
  </si>
  <si>
    <t>战斗曹焱兵技能2伤害</t>
  </si>
  <si>
    <t>黑尔坎普技能1伤害</t>
  </si>
  <si>
    <t>黑尔坎普技能1获得水晶</t>
  </si>
  <si>
    <t>北落师门技能1伤害</t>
  </si>
  <si>
    <t>北落师门技能2获得水晶</t>
  </si>
  <si>
    <t>盖文技能1伤害</t>
  </si>
  <si>
    <t>盖文技能2触发其他效果</t>
  </si>
  <si>
    <t>阎风吒技能1伤害</t>
  </si>
  <si>
    <t>阎风吒技能1附加印记</t>
  </si>
  <si>
    <t>阎风吒技能2附加印记</t>
  </si>
  <si>
    <t>南御夫技能1伤害</t>
  </si>
  <si>
    <t>南御夫技能1偷取水晶</t>
  </si>
  <si>
    <t>南御夫技能2回复生命</t>
  </si>
  <si>
    <t>吉拉技能1伤害</t>
  </si>
  <si>
    <t>吉拉技能1削减水晶</t>
  </si>
  <si>
    <t>吉拉技能2偷取红水晶</t>
  </si>
  <si>
    <t>吕仙宫技能1伤害</t>
  </si>
  <si>
    <t>吕仙宫技能2回复生命</t>
  </si>
  <si>
    <t>阎巧巧技能1伤害</t>
  </si>
  <si>
    <t>阎巧巧技能1获得水晶</t>
  </si>
  <si>
    <t>阎巧巧技能2提高攻击</t>
  </si>
  <si>
    <t>关羽技能伤害</t>
  </si>
  <si>
    <t>许褚技能伤害</t>
  </si>
  <si>
    <t>典韦技能伤害</t>
  </si>
  <si>
    <t>唐流雨技能伤害</t>
  </si>
  <si>
    <t>李轩辕技能获得水晶</t>
  </si>
  <si>
    <t>李轩辕技能伤害</t>
  </si>
  <si>
    <t>项羽技能伤害</t>
  </si>
  <si>
    <t>天使缇娜技能伤害</t>
  </si>
  <si>
    <t>张郃技能获得水晶</t>
  </si>
  <si>
    <t>张郃技能触发水晶外壳</t>
  </si>
  <si>
    <t>塞伯罗斯技能伤害</t>
  </si>
  <si>
    <t>塞伯罗斯技能吸血</t>
  </si>
  <si>
    <t>石灵明技能伤害</t>
  </si>
  <si>
    <t>于禁技能伤害</t>
  </si>
  <si>
    <t>飞廉技能伤害</t>
  </si>
  <si>
    <t>噬日技能消耗生命</t>
  </si>
  <si>
    <t>噬日技能伤害</t>
  </si>
  <si>
    <t>食火蜥技能护盾</t>
  </si>
  <si>
    <t>高顺技能基础伤害</t>
  </si>
  <si>
    <t>高顺技能额外伤害</t>
  </si>
  <si>
    <t>烈风螳螂技能伤害</t>
  </si>
  <si>
    <t>烈风螳螂技能加攻击</t>
  </si>
  <si>
    <t>插槽1主动伤害</t>
  </si>
  <si>
    <t>插槽2主动伤害</t>
  </si>
  <si>
    <t>插槽3主动伤害</t>
  </si>
  <si>
    <t>插槽4主动伤害</t>
  </si>
  <si>
    <t>插槽5主动伤害</t>
  </si>
  <si>
    <t>插槽6主动伤害</t>
  </si>
  <si>
    <t>插槽7主动伤害</t>
  </si>
  <si>
    <t>插槽8主动伤害</t>
  </si>
  <si>
    <t>插槽10主动伤害</t>
  </si>
  <si>
    <t>插槽10增加暴击率</t>
  </si>
  <si>
    <t>插槽11主动伤害</t>
  </si>
  <si>
    <t>插槽12主动伤害</t>
  </si>
  <si>
    <t>插槽13主动伤害</t>
  </si>
  <si>
    <t>插槽16回复生命</t>
  </si>
  <si>
    <t>变身鬼将军2技能伤害</t>
  </si>
  <si>
    <t>变身鬼将军触发其他效果</t>
  </si>
  <si>
    <t>山蜘蛛技能3出场释放</t>
  </si>
  <si>
    <t>int:&gt;</t>
    <phoneticPr fontId="3" type="noConversion"/>
  </si>
  <si>
    <t>int:</t>
    <phoneticPr fontId="3" type="noConversion"/>
  </si>
  <si>
    <t>技能效果ID</t>
    <phoneticPr fontId="3" type="noConversion"/>
  </si>
  <si>
    <t>SkillEffectId</t>
    <phoneticPr fontId="3" type="noConversion"/>
  </si>
  <si>
    <t>HelpCol</t>
    <phoneticPr fontId="3" type="noConversion"/>
  </si>
  <si>
    <t>Lv</t>
    <phoneticPr fontId="3" type="noConversion"/>
  </si>
  <si>
    <t>Value[1]</t>
    <phoneticPr fontId="3" type="noConversion"/>
  </si>
  <si>
    <t>Value[2]</t>
  </si>
  <si>
    <t>Value[3]</t>
  </si>
  <si>
    <t>条件ID</t>
  </si>
  <si>
    <t>生效条件描述</t>
  </si>
  <si>
    <t>条件参数格式（0代表不需要参数，参数填0即可）</t>
  </si>
  <si>
    <t>参数含义</t>
  </si>
  <si>
    <t>概率施法</t>
  </si>
  <si>
    <t>损失百分比最大生命值</t>
  </si>
  <si>
    <t>目标带有特定buff</t>
  </si>
  <si>
    <t>同一个条件中的多个ID之间为“或”的关系</t>
  </si>
  <si>
    <t>场上单位进行召唤时生效</t>
  </si>
  <si>
    <t>1-所有单位；2-敌方单位；3-我方单位</t>
  </si>
  <si>
    <t>0-目标全部死亡；n-目标中有n个死亡</t>
  </si>
  <si>
    <t>受到攻击次数（1段攻击为1次）</t>
  </si>
  <si>
    <t>实际比例为n</t>
  </si>
  <si>
    <t>目标生命值低于最大值某比例时</t>
  </si>
  <si>
    <t>受到影响水晶数量，负面影响包括削减、偷取</t>
  </si>
  <si>
    <t>1-自己；2-我方；3-敌方；4-全体</t>
  </si>
  <si>
    <t>回合开始时生效</t>
  </si>
  <si>
    <t>无参数</t>
  </si>
  <si>
    <t>每损失百分比最大生命值</t>
  </si>
  <si>
    <t>当目标中无人死亡</t>
  </si>
  <si>
    <t>无意义</t>
  </si>
  <si>
    <t>援护友方时</t>
  </si>
  <si>
    <t>当前技能暴击时</t>
  </si>
  <si>
    <t>格挡成功时</t>
  </si>
  <si>
    <t>被暴击时</t>
  </si>
  <si>
    <t>ID</t>
    <phoneticPr fontId="3" type="noConversion"/>
  </si>
  <si>
    <t>ParamDesc</t>
    <phoneticPr fontId="3" type="noConversion"/>
  </si>
  <si>
    <t>ParamFormat</t>
    <phoneticPr fontId="3" type="noConversion"/>
  </si>
  <si>
    <t>int:&lt;&gt;</t>
    <phoneticPr fontId="3" type="noConversion"/>
  </si>
  <si>
    <t>string:&lt;&gt;</t>
    <phoneticPr fontId="3" type="noConversion"/>
  </si>
  <si>
    <t>ID</t>
    <phoneticPr fontId="3" type="noConversion"/>
  </si>
  <si>
    <t>效果ID</t>
    <phoneticPr fontId="3" type="noConversion"/>
  </si>
  <si>
    <t>辅助列</t>
    <phoneticPr fontId="3" type="noConversion"/>
  </si>
  <si>
    <t>等级</t>
    <phoneticPr fontId="3" type="noConversion"/>
  </si>
  <si>
    <t>值1</t>
    <phoneticPr fontId="3" type="noConversion"/>
  </si>
  <si>
    <t>值2</t>
  </si>
  <si>
    <t>值3</t>
  </si>
  <si>
    <t>持续回合数</t>
    <phoneticPr fontId="3" type="noConversion"/>
  </si>
  <si>
    <t>string:</t>
    <phoneticPr fontId="3" type="noConversion"/>
  </si>
  <si>
    <t>int:&lt;&gt;</t>
    <phoneticPr fontId="3" type="noConversion"/>
  </si>
  <si>
    <t>effect_condition_id:e&lt;&gt;</t>
    <phoneticPr fontId="3" type="noConversion"/>
  </si>
  <si>
    <t>int:&lt;&gt;</t>
    <phoneticPr fontId="3" type="noConversion"/>
  </si>
  <si>
    <t>int:&gt;</t>
    <phoneticPr fontId="3" type="noConversion"/>
  </si>
  <si>
    <t>技能ID</t>
    <phoneticPr fontId="3" type="noConversion"/>
  </si>
  <si>
    <t>#note</t>
    <phoneticPr fontId="3" type="noConversion"/>
  </si>
  <si>
    <t>string:&lt;&gt;</t>
    <phoneticPr fontId="3" type="noConversion"/>
  </si>
  <si>
    <t>备注</t>
    <phoneticPr fontId="3" type="noConversion"/>
  </si>
  <si>
    <t>string:</t>
    <phoneticPr fontId="3" type="noConversion"/>
  </si>
  <si>
    <t>辅助列</t>
    <phoneticPr fontId="3" type="noConversion"/>
  </si>
  <si>
    <r>
      <t>l</t>
    </r>
    <r>
      <rPr>
        <sz val="11"/>
        <color theme="1"/>
        <rFont val="微软雅黑"/>
        <family val="2"/>
        <charset val="134"/>
      </rPr>
      <t>vs</t>
    </r>
    <phoneticPr fontId="3" type="noConversion"/>
  </si>
  <si>
    <r>
      <t>l</t>
    </r>
    <r>
      <rPr>
        <sz val="11"/>
        <color theme="1"/>
        <rFont val="微软雅黑"/>
        <family val="2"/>
        <charset val="134"/>
      </rPr>
      <t>vs</t>
    </r>
    <phoneticPr fontId="3" type="noConversion"/>
  </si>
  <si>
    <t>item_id:e&lt;&gt;</t>
    <phoneticPr fontId="3" type="noConversion"/>
  </si>
  <si>
    <t>int:e&lt;&gt;</t>
    <phoneticPr fontId="3" type="noConversion"/>
  </si>
  <si>
    <t>int:&gt;</t>
    <phoneticPr fontId="3" type="noConversion"/>
  </si>
  <si>
    <t>BuffIcon</t>
  </si>
  <si>
    <t>string:&lt;</t>
  </si>
  <si>
    <t>效果名称</t>
  </si>
  <si>
    <t>图标名称</t>
  </si>
  <si>
    <t>icon_1305001</t>
  </si>
  <si>
    <t>提高伤害</t>
  </si>
  <si>
    <t>icon_1305002</t>
  </si>
  <si>
    <t>提高治疗</t>
  </si>
  <si>
    <t>icon_1305004</t>
  </si>
  <si>
    <t>立即释放当前技能</t>
  </si>
  <si>
    <t>北落师门印记</t>
  </si>
  <si>
    <t>项昆仑印记</t>
  </si>
  <si>
    <t>血魔印记</t>
  </si>
  <si>
    <t>icon_1305019</t>
  </si>
  <si>
    <t>盖文印记</t>
  </si>
  <si>
    <t>icon_1305020</t>
  </si>
  <si>
    <t>烈风螳螂印记</t>
  </si>
  <si>
    <t>集火标记</t>
  </si>
  <si>
    <t>属性2</t>
  </si>
  <si>
    <t>细节类型ID</t>
    <phoneticPr fontId="3" type="noConversion"/>
  </si>
  <si>
    <t>细节类型</t>
    <phoneticPr fontId="3" type="noConversion"/>
  </si>
  <si>
    <t>细节类型描述</t>
    <phoneticPr fontId="3" type="noConversion"/>
  </si>
  <si>
    <t>基于攻击者攻击的伤害类型，计算方式：攻击者攻击*技能系数*（1-被击方免伤率）*（1+被击方易伤加成-被击方免伤加成）</t>
    <phoneticPr fontId="3" type="noConversion"/>
  </si>
  <si>
    <t>基于攻击者最大生命的伤害类型，计算方式：攻击者最大生命*技能系数*（1-被击方免伤率）*（1+被击方易伤加成-被击方免伤加成）</t>
    <phoneticPr fontId="3" type="noConversion"/>
  </si>
  <si>
    <t>基于被攻击者生命最大值的伤害类型，计算方式：被攻击者最大生命*技能系数*（1-被击方免伤率）*（1+被击方易伤加成-被击方免伤加成）</t>
    <phoneticPr fontId="3" type="noConversion"/>
  </si>
  <si>
    <t>直接造成N点伤害，计算方式：伤害=N</t>
    <phoneticPr fontId="3" type="noConversion"/>
  </si>
  <si>
    <t>基于攻击者当前生命的伤害类型，该次伤害不算攻击行为，计算方式：攻击者当前生命*技能系数</t>
    <phoneticPr fontId="3" type="noConversion"/>
  </si>
  <si>
    <t>目标死亡后其他单位承受溢出伤害</t>
    <phoneticPr fontId="3" type="noConversion"/>
  </si>
  <si>
    <t>目标死亡后攻击其他单位</t>
    <phoneticPr fontId="3" type="noConversion"/>
  </si>
  <si>
    <t>基于攻击者攻击的伤害类型，计算方式：攻击者攻击*技能系数*（1-被击方免伤率）*（1+被击方易伤加成-被击方免伤加成）</t>
  </si>
  <si>
    <t>必定暴击的攻击</t>
    <phoneticPr fontId="3" type="noConversion"/>
  </si>
  <si>
    <t>必定不暴击的攻击</t>
    <phoneticPr fontId="3" type="noConversion"/>
  </si>
  <si>
    <t>基于施法者攻击的治疗类型，计算方式：施法者攻击*技能系数</t>
  </si>
  <si>
    <t>基于施法者生命的治疗类型，计算方式：施法者生命最大值*技能系数</t>
    <phoneticPr fontId="3" type="noConversion"/>
  </si>
  <si>
    <t>消耗所有血魔印记进行治疗，计算方式：血魔印记数量*技能系数*红莲缇娜最大生命值</t>
    <phoneticPr fontId="3" type="noConversion"/>
  </si>
  <si>
    <t>基于被施法者已损失生命的治疗类型，计算方式：被施法者已损失生命值*技能系数</t>
    <phoneticPr fontId="3" type="noConversion"/>
  </si>
  <si>
    <t>获得水晶</t>
    <phoneticPr fontId="3" type="noConversion"/>
  </si>
  <si>
    <t>value格式：水晶颜色|A#B#C#D</t>
    <phoneticPr fontId="3" type="noConversion"/>
  </si>
  <si>
    <t>Desc</t>
    <phoneticPr fontId="3" type="noConversion"/>
  </si>
  <si>
    <r>
      <t>s</t>
    </r>
    <r>
      <rPr>
        <sz val="11"/>
        <color theme="1"/>
        <rFont val="等线"/>
        <family val="2"/>
        <scheme val="minor"/>
      </rPr>
      <t>tring:&lt;&gt;</t>
    </r>
    <phoneticPr fontId="3" type="noConversion"/>
  </si>
  <si>
    <r>
      <t>s</t>
    </r>
    <r>
      <rPr>
        <sz val="11"/>
        <color theme="1"/>
        <rFont val="等线"/>
        <family val="2"/>
        <scheme val="minor"/>
      </rPr>
      <t>tring:</t>
    </r>
    <phoneticPr fontId="3" type="noConversion"/>
  </si>
  <si>
    <t>伤害-攻击</t>
    <phoneticPr fontId="3" type="noConversion"/>
  </si>
  <si>
    <t>伤害-攻击生命</t>
    <phoneticPr fontId="3" type="noConversion"/>
  </si>
  <si>
    <t>伤害-受击最大生命</t>
    <phoneticPr fontId="3" type="noConversion"/>
  </si>
  <si>
    <t>伤害-受击损失生命</t>
    <phoneticPr fontId="3" type="noConversion"/>
  </si>
  <si>
    <t>伤害-数值</t>
    <phoneticPr fontId="3" type="noConversion"/>
  </si>
  <si>
    <t>伤害-对自身</t>
    <phoneticPr fontId="3" type="noConversion"/>
  </si>
  <si>
    <t>效果类型</t>
    <phoneticPr fontId="3" type="noConversion"/>
  </si>
  <si>
    <t>基于攻击者攻击的伤害类型，计算方式：攻击者攻击*技能系数*（1-被击方免伤率）*（1+被击方易伤加成-被击方免伤加成）</t>
    <phoneticPr fontId="3" type="noConversion"/>
  </si>
  <si>
    <t>计算方式：每个人受到的伤害=溢出伤害*技能系数</t>
    <phoneticPr fontId="3" type="noConversion"/>
  </si>
  <si>
    <t>基于攻击者攻击的伤害类型，计算方式：攻击者攻击*技能系数*（1-被击方免伤率）*（1+被击方易伤加成-被击方免伤加成）</t>
    <phoneticPr fontId="3" type="noConversion"/>
  </si>
  <si>
    <t>paramDesc</t>
    <phoneticPr fontId="3" type="noConversion"/>
  </si>
  <si>
    <t>参数描述</t>
    <phoneticPr fontId="3" type="noConversion"/>
  </si>
  <si>
    <t>参数1，技能系数，参数2，基础伤害</t>
  </si>
  <si>
    <t>参数1，技能系数，参数2，基础伤害</t>
    <phoneticPr fontId="3" type="noConversion"/>
  </si>
  <si>
    <t>基于被攻击者已损失生命值的伤害类型，计算方式：被攻击者已损失生命值生命*技能系数*（1-被击方免伤率）*（1+被击方易伤加成-被击方免伤加成）</t>
    <phoneticPr fontId="3" type="noConversion"/>
  </si>
  <si>
    <t>治疗-生命</t>
    <phoneticPr fontId="3" type="noConversion"/>
  </si>
  <si>
    <t>治疗-施法者损失生命</t>
    <phoneticPr fontId="3" type="noConversion"/>
  </si>
  <si>
    <t>参数1，技能系数，参数2，基础伤害</t>
    <phoneticPr fontId="3" type="noConversion"/>
  </si>
  <si>
    <t>参数1，技能系数，参数2，基础伤害，参数3，吸血系数</t>
    <phoneticPr fontId="3" type="noConversion"/>
  </si>
  <si>
    <t>参数1，技能系数</t>
    <phoneticPr fontId="3" type="noConversion"/>
  </si>
  <si>
    <t>参数1，技能系数，参数2，基础伤害</t>
    <phoneticPr fontId="3" type="noConversion"/>
  </si>
  <si>
    <t>参数1，技能系数，参数2，基础伤害</t>
    <phoneticPr fontId="3" type="noConversion"/>
  </si>
  <si>
    <r>
      <t>参数1，水晶颜色；参数</t>
    </r>
    <r>
      <rPr>
        <sz val="11"/>
        <color theme="1"/>
        <rFont val="微软雅黑"/>
        <family val="2"/>
        <charset val="134"/>
      </rPr>
      <t>2，水晶数量</t>
    </r>
    <phoneticPr fontId="3" type="noConversion"/>
  </si>
  <si>
    <t>吸血攻击</t>
    <phoneticPr fontId="3" type="noConversion"/>
  </si>
  <si>
    <t>必然</t>
    <phoneticPr fontId="3" type="noConversion"/>
  </si>
  <si>
    <t>治疗-红莲缇娜</t>
    <phoneticPr fontId="3" type="noConversion"/>
  </si>
  <si>
    <t>风神印记</t>
  </si>
  <si>
    <t>四象擒灵光</t>
    <phoneticPr fontId="3" type="noConversion"/>
  </si>
  <si>
    <t>偷取水晶</t>
    <phoneticPr fontId="3" type="noConversion"/>
  </si>
  <si>
    <t>治疗-攻击</t>
    <phoneticPr fontId="3" type="noConversion"/>
  </si>
  <si>
    <t>禁止技能</t>
  </si>
  <si>
    <t>同质</t>
    <phoneticPr fontId="3" type="noConversion"/>
  </si>
  <si>
    <t>护盾</t>
  </si>
  <si>
    <t>禁锢</t>
  </si>
  <si>
    <t>当前技能消耗水晶减少</t>
  </si>
  <si>
    <t>封印被动技能</t>
  </si>
  <si>
    <t>削减水晶</t>
    <phoneticPr fontId="3" type="noConversion"/>
  </si>
  <si>
    <t>触发水晶外壳获得水晶</t>
    <phoneticPr fontId="3" type="noConversion"/>
  </si>
  <si>
    <t>float:e&lt;&gt;</t>
    <phoneticPr fontId="3" type="noConversion"/>
  </si>
  <si>
    <t>技能</t>
    <phoneticPr fontId="3" type="noConversion"/>
  </si>
  <si>
    <t>技能等级</t>
    <phoneticPr fontId="3" type="noConversion"/>
  </si>
  <si>
    <t>技能效果</t>
    <phoneticPr fontId="3" type="noConversion"/>
  </si>
  <si>
    <t>技能效果等级</t>
    <phoneticPr fontId="3" type="noConversion"/>
  </si>
  <si>
    <t>skill.lua</t>
    <phoneticPr fontId="3" type="noConversion"/>
  </si>
  <si>
    <r>
      <t>b</t>
    </r>
    <r>
      <rPr>
        <sz val="11"/>
        <color theme="1"/>
        <rFont val="微软雅黑"/>
        <family val="2"/>
        <charset val="134"/>
      </rPr>
      <t>uff.lua</t>
    </r>
    <phoneticPr fontId="3" type="noConversion"/>
  </si>
  <si>
    <t>SkillID</t>
    <phoneticPr fontId="3" type="noConversion"/>
  </si>
  <si>
    <t>SkillID</t>
    <phoneticPr fontId="3" type="noConversion"/>
  </si>
  <si>
    <t>SkillID</t>
    <phoneticPr fontId="3" type="noConversion"/>
  </si>
  <si>
    <t>HelpCol</t>
    <phoneticPr fontId="3" type="noConversion"/>
  </si>
  <si>
    <t>SkillEffectId</t>
    <phoneticPr fontId="3" type="noConversion"/>
  </si>
  <si>
    <t>SkillEffectId</t>
    <phoneticPr fontId="3" type="noConversion"/>
  </si>
  <si>
    <t>技能表，配置技能的消耗，CD</t>
    <phoneticPr fontId="3" type="noConversion"/>
  </si>
  <si>
    <t>配置每个等级技能对应的技能效果和升级消耗</t>
    <phoneticPr fontId="3" type="noConversion"/>
  </si>
  <si>
    <t>配置技能效果的主逻辑，如目标，是否为被动</t>
    <phoneticPr fontId="3" type="noConversion"/>
  </si>
  <si>
    <t>配置各等级技能效果的数值</t>
    <phoneticPr fontId="3" type="noConversion"/>
  </si>
  <si>
    <t>ID</t>
    <phoneticPr fontId="3" type="noConversion"/>
  </si>
  <si>
    <r>
      <t>配置b</t>
    </r>
    <r>
      <rPr>
        <sz val="11"/>
        <color theme="1"/>
        <rFont val="微软雅黑"/>
        <family val="2"/>
        <charset val="134"/>
      </rPr>
      <t>uff的数值</t>
    </r>
    <phoneticPr fontId="3" type="noConversion"/>
  </si>
  <si>
    <t>ID</t>
    <phoneticPr fontId="3" type="noConversion"/>
  </si>
  <si>
    <t>int:&gt;</t>
    <phoneticPr fontId="3" type="noConversion"/>
  </si>
  <si>
    <t>float:e&lt;&gt;</t>
    <phoneticPr fontId="3" type="noConversion"/>
  </si>
  <si>
    <t>援护</t>
  </si>
  <si>
    <t>Lv</t>
    <phoneticPr fontId="3" type="noConversion"/>
  </si>
  <si>
    <t>SkillID,HelpCol,Lv</t>
    <phoneticPr fontId="3" type="noConversion"/>
  </si>
  <si>
    <t>SkillID,HelpCol,Lv</t>
    <phoneticPr fontId="3" type="noConversion"/>
  </si>
  <si>
    <t>SkillEffectId,HelpCol,Lv</t>
    <phoneticPr fontId="3" type="noConversion"/>
  </si>
  <si>
    <t>SkillEffectId,HelpCol,Lv</t>
    <phoneticPr fontId="3" type="noConversion"/>
  </si>
  <si>
    <t>attr_id:e&lt;&gt;</t>
    <phoneticPr fontId="3" type="noConversion"/>
  </si>
  <si>
    <t>Des</t>
    <phoneticPr fontId="3" type="noConversion"/>
  </si>
  <si>
    <t>res:e&lt;||Art\UI\DynamicTex#png</t>
    <phoneticPr fontId="3" type="noConversion"/>
  </si>
  <si>
    <t>string:e&lt;</t>
    <phoneticPr fontId="3" type="noConversion"/>
  </si>
  <si>
    <t>技能描述</t>
    <phoneticPr fontId="3" type="noConversion"/>
  </si>
  <si>
    <t>icon_1305014</t>
    <phoneticPr fontId="3" type="noConversion"/>
  </si>
  <si>
    <t>禁止行动</t>
    <phoneticPr fontId="3" type="noConversion"/>
  </si>
  <si>
    <t>禁止召唤</t>
  </si>
  <si>
    <t>icon_1305012</t>
  </si>
  <si>
    <t>icon_1305010</t>
  </si>
  <si>
    <t>提升攻击1</t>
  </si>
  <si>
    <t>icon_1305001</t>
    <phoneticPr fontId="3" type="noConversion"/>
  </si>
  <si>
    <t>提升攻击2</t>
  </si>
  <si>
    <t>减少伤害</t>
  </si>
  <si>
    <t>icon_1305006</t>
  </si>
  <si>
    <t>减少治疗</t>
  </si>
  <si>
    <t>icon_1305008</t>
  </si>
  <si>
    <t>随机效果</t>
  </si>
  <si>
    <t>减少防御</t>
  </si>
  <si>
    <t>icon_1305007</t>
  </si>
  <si>
    <t>增加暴击伤害</t>
  </si>
  <si>
    <t>每回合造成伤害1</t>
  </si>
  <si>
    <t>icon_1305015</t>
  </si>
  <si>
    <t>吸血光环</t>
  </si>
  <si>
    <t>概率减少水晶</t>
  </si>
  <si>
    <t>每回合回复生命</t>
  </si>
  <si>
    <t>攻击同时触发其他效果</t>
  </si>
  <si>
    <t>飞廉印记</t>
  </si>
  <si>
    <t>icon_1305017</t>
    <phoneticPr fontId="3" type="noConversion"/>
  </si>
  <si>
    <t>icon_1305018</t>
    <phoneticPr fontId="3" type="noConversion"/>
  </si>
  <si>
    <t>icon_1305021</t>
    <phoneticPr fontId="3" type="noConversion"/>
  </si>
  <si>
    <t>Name</t>
    <phoneticPr fontId="3" type="noConversion"/>
  </si>
  <si>
    <t>#note</t>
    <phoneticPr fontId="3" type="noConversion"/>
  </si>
  <si>
    <t>string:&lt;&gt;</t>
    <phoneticPr fontId="3" type="noConversion"/>
  </si>
  <si>
    <t>备注</t>
    <phoneticPr fontId="3" type="noConversion"/>
  </si>
  <si>
    <t>技能Buff</t>
    <phoneticPr fontId="3" type="noConversion"/>
  </si>
  <si>
    <r>
      <t>skill</t>
    </r>
    <r>
      <rPr>
        <sz val="11"/>
        <color theme="1"/>
        <rFont val="微软雅黑"/>
        <family val="2"/>
        <charset val="134"/>
      </rPr>
      <t>.txt</t>
    </r>
    <phoneticPr fontId="3" type="noConversion"/>
  </si>
  <si>
    <r>
      <t>s</t>
    </r>
    <r>
      <rPr>
        <sz val="11"/>
        <color theme="1"/>
        <rFont val="微软雅黑"/>
        <family val="2"/>
        <charset val="134"/>
      </rPr>
      <t>kill_effect.txt</t>
    </r>
    <phoneticPr fontId="3" type="noConversion"/>
  </si>
  <si>
    <r>
      <t>s</t>
    </r>
    <r>
      <rPr>
        <sz val="11"/>
        <color theme="1"/>
        <rFont val="微软雅黑"/>
        <family val="2"/>
        <charset val="134"/>
      </rPr>
      <t>kill_effect_lv.txt</t>
    </r>
    <phoneticPr fontId="3" type="noConversion"/>
  </si>
  <si>
    <t>skill_lv.txt</t>
    <phoneticPr fontId="3" type="noConversion"/>
  </si>
  <si>
    <t>ValueType</t>
    <phoneticPr fontId="3" type="noConversion"/>
  </si>
  <si>
    <t>Prop[2]</t>
  </si>
  <si>
    <t>属性1</t>
    <phoneticPr fontId="3" type="noConversion"/>
  </si>
  <si>
    <t>skill_effect_id:e&lt;&gt;</t>
    <phoneticPr fontId="3" type="noConversion"/>
  </si>
  <si>
    <t>触发技能效果</t>
    <phoneticPr fontId="3" type="noConversion"/>
  </si>
  <si>
    <t>触发技能效果等级</t>
    <phoneticPr fontId="3" type="noConversion"/>
  </si>
  <si>
    <t>Stack</t>
  </si>
  <si>
    <t>int:ea&lt;&gt;|1#1</t>
  </si>
  <si>
    <t>每段攻击叠加层数#最大叠加层数</t>
  </si>
  <si>
    <t>SubType</t>
  </si>
  <si>
    <t>1-主动；2-被动；3-连击</t>
  </si>
  <si>
    <t>DetailType</t>
  </si>
  <si>
    <t>int:&gt;</t>
    <phoneticPr fontId="3" type="noConversion"/>
  </si>
  <si>
    <t>CrystalCount</t>
  </si>
  <si>
    <t>DoubleHit</t>
  </si>
  <si>
    <t>InitLevel</t>
  </si>
  <si>
    <t>WearRange</t>
  </si>
  <si>
    <t>int:e&lt;&gt;</t>
  </si>
  <si>
    <t>float:e&lt;&gt;</t>
  </si>
  <si>
    <t>int:a&lt;&gt;</t>
  </si>
  <si>
    <t>水晶消耗数量</t>
  </si>
  <si>
    <t>触发连击技能概率</t>
  </si>
  <si>
    <t>初始化等级</t>
  </si>
  <si>
    <t>携带限制</t>
  </si>
  <si>
    <t>1#2#3</t>
  </si>
  <si>
    <t>概率触发</t>
  </si>
  <si>
    <t>进行1段攻击</t>
  </si>
  <si>
    <t>释放1次技能</t>
  </si>
  <si>
    <t>当技能穿透时</t>
  </si>
  <si>
    <t>当未暴击时</t>
  </si>
  <si>
    <t>当未穿透时</t>
  </si>
  <si>
    <t>无</t>
    <phoneticPr fontId="3" type="noConversion"/>
  </si>
  <si>
    <t>ConParam[1]：概率</t>
    <phoneticPr fontId="3" type="noConversion"/>
  </si>
  <si>
    <t>ConParam[1]：概率；ConParam[2]：是否受命中影响</t>
    <phoneticPr fontId="3" type="noConversion"/>
  </si>
  <si>
    <t>每回合损失ConParam[1] * 触发次数 * tar.maxHp的生命</t>
    <phoneticPr fontId="3" type="noConversion"/>
  </si>
  <si>
    <t>ConParam[1]：比例</t>
    <phoneticPr fontId="3" type="noConversion"/>
  </si>
  <si>
    <r>
      <t>ConParam[1]：</t>
    </r>
    <r>
      <rPr>
        <sz val="11"/>
        <color theme="1"/>
        <rFont val="微软雅黑"/>
        <family val="2"/>
        <charset val="134"/>
      </rPr>
      <t>buff1；ConParam[1]：buff2</t>
    </r>
    <phoneticPr fontId="3" type="noConversion"/>
  </si>
  <si>
    <r>
      <t>ConParam[1]：</t>
    </r>
    <r>
      <rPr>
        <sz val="11"/>
        <color theme="1"/>
        <rFont val="微软雅黑"/>
        <family val="2"/>
        <charset val="134"/>
      </rPr>
      <t>[1,2,3]</t>
    </r>
    <phoneticPr fontId="3" type="noConversion"/>
  </si>
  <si>
    <t>ConParam[1]：[0,n]</t>
    <phoneticPr fontId="3" type="noConversion"/>
  </si>
  <si>
    <t>ConParam[1]：n</t>
    <phoneticPr fontId="3" type="noConversion"/>
  </si>
  <si>
    <t>ConParam[1]：[1,2,3,4]</t>
    <phoneticPr fontId="3" type="noConversion"/>
  </si>
  <si>
    <t>ConParam[1]：[1,2,3,4]</t>
    <phoneticPr fontId="3" type="noConversion"/>
  </si>
  <si>
    <t>ConParam[1]：n</t>
    <phoneticPr fontId="3" type="noConversion"/>
  </si>
  <si>
    <r>
      <t>最终加成值=</t>
    </r>
    <r>
      <rPr>
        <sz val="11"/>
        <color theme="1"/>
        <rFont val="微软雅黑"/>
        <family val="2"/>
        <charset val="134"/>
      </rPr>
      <t>n</t>
    </r>
    <r>
      <rPr>
        <sz val="11"/>
        <color theme="1"/>
        <rFont val="微软雅黑"/>
        <family val="2"/>
        <charset val="134"/>
      </rPr>
      <t>*判定次数，判定次数=[1-（当前生命值/最大生命值）]/value，C、D为小数</t>
    </r>
    <phoneticPr fontId="3" type="noConversion"/>
  </si>
  <si>
    <t>参数1，技能系数，参数2，基础伤害</t>
    <phoneticPr fontId="3" type="noConversion"/>
  </si>
  <si>
    <t>参数1，基础伤害</t>
    <phoneticPr fontId="3" type="noConversion"/>
  </si>
  <si>
    <t>转换水晶</t>
    <phoneticPr fontId="3" type="noConversion"/>
  </si>
  <si>
    <t>ConId[1]</t>
    <phoneticPr fontId="3" type="noConversion"/>
  </si>
  <si>
    <t>ConParam[1][1]</t>
    <phoneticPr fontId="3" type="noConversion"/>
  </si>
  <si>
    <t>ConParam[1][2]</t>
    <phoneticPr fontId="3" type="noConversion"/>
  </si>
  <si>
    <t>ConParam[1][3]</t>
    <phoneticPr fontId="3" type="noConversion"/>
  </si>
  <si>
    <t>条件1ID</t>
    <phoneticPr fontId="3" type="noConversion"/>
  </si>
  <si>
    <t>条件1参数1</t>
    <phoneticPr fontId="3" type="noConversion"/>
  </si>
  <si>
    <t>条件1参数2</t>
    <phoneticPr fontId="3" type="noConversion"/>
  </si>
  <si>
    <t>条件1参数3</t>
    <phoneticPr fontId="3" type="noConversion"/>
  </si>
  <si>
    <t>条件2ID</t>
    <phoneticPr fontId="3" type="noConversion"/>
  </si>
  <si>
    <t>条件2参数1</t>
    <phoneticPr fontId="3" type="noConversion"/>
  </si>
  <si>
    <t>条件2参数2</t>
    <phoneticPr fontId="3" type="noConversion"/>
  </si>
  <si>
    <t>条件2参数3</t>
    <phoneticPr fontId="3" type="noConversion"/>
  </si>
  <si>
    <t>伤害-额外伤害-废弃</t>
    <phoneticPr fontId="3" type="noConversion"/>
  </si>
  <si>
    <t>Id</t>
    <phoneticPr fontId="3" type="noConversion"/>
  </si>
  <si>
    <t>SkillId</t>
    <phoneticPr fontId="3" type="noConversion"/>
  </si>
  <si>
    <t>BreakLv</t>
    <phoneticPr fontId="3" type="noConversion"/>
  </si>
  <si>
    <t>LvUpLimit</t>
    <phoneticPr fontId="3" type="noConversion"/>
  </si>
  <si>
    <t>Cost[1].Id</t>
    <phoneticPr fontId="3" type="noConversion"/>
  </si>
  <si>
    <t>Cost[1].Val</t>
    <phoneticPr fontId="3" type="noConversion"/>
  </si>
  <si>
    <t>ExpItemGroup</t>
    <phoneticPr fontId="3" type="noConversion"/>
  </si>
  <si>
    <t>Exp</t>
    <phoneticPr fontId="3" type="noConversion"/>
  </si>
  <si>
    <t>CostAdd</t>
    <phoneticPr fontId="3" type="noConversion"/>
  </si>
  <si>
    <r>
      <t>i</t>
    </r>
    <r>
      <rPr>
        <sz val="11"/>
        <color theme="1"/>
        <rFont val="等线"/>
        <family val="3"/>
        <charset val="134"/>
        <scheme val="minor"/>
      </rPr>
      <t>nt:&gt;</t>
    </r>
    <phoneticPr fontId="3" type="noConversion"/>
  </si>
  <si>
    <t>skill_id:&lt;&gt;</t>
    <phoneticPr fontId="3" type="noConversion"/>
  </si>
  <si>
    <r>
      <t>i</t>
    </r>
    <r>
      <rPr>
        <sz val="11"/>
        <color theme="1"/>
        <rFont val="等线"/>
        <family val="3"/>
        <charset val="134"/>
        <scheme val="minor"/>
      </rPr>
      <t>nt:&lt;&gt;</t>
    </r>
    <phoneticPr fontId="3" type="noConversion"/>
  </si>
  <si>
    <t>突破等级</t>
    <phoneticPr fontId="3" type="noConversion"/>
  </si>
  <si>
    <t>技能等级上限</t>
    <phoneticPr fontId="3" type="noConversion"/>
  </si>
  <si>
    <t>专属碎片ID</t>
    <phoneticPr fontId="3" type="noConversion"/>
  </si>
  <si>
    <t>专属碎片数量</t>
    <phoneticPr fontId="3" type="noConversion"/>
  </si>
  <si>
    <t>经验碎片道具组</t>
    <phoneticPr fontId="3" type="noConversion"/>
  </si>
  <si>
    <t>突破需求经验</t>
    <phoneticPr fontId="3" type="noConversion"/>
  </si>
  <si>
    <t>突破消耗水晶增加值</t>
    <phoneticPr fontId="3" type="noConversion"/>
  </si>
  <si>
    <t>Id</t>
    <phoneticPr fontId="3" type="noConversion"/>
  </si>
  <si>
    <t>Group</t>
    <phoneticPr fontId="3" type="noConversion"/>
  </si>
  <si>
    <t>Loc</t>
    <phoneticPr fontId="3" type="noConversion"/>
  </si>
  <si>
    <t>DebrisId</t>
    <phoneticPr fontId="3" type="noConversion"/>
  </si>
  <si>
    <t>Exp</t>
    <phoneticPr fontId="3" type="noConversion"/>
  </si>
  <si>
    <t>int:&gt;</t>
    <phoneticPr fontId="3" type="noConversion"/>
  </si>
  <si>
    <r>
      <t>i</t>
    </r>
    <r>
      <rPr>
        <sz val="11"/>
        <color theme="1"/>
        <rFont val="等线"/>
        <family val="3"/>
        <charset val="134"/>
        <scheme val="minor"/>
      </rPr>
      <t>nt:&lt;&gt;</t>
    </r>
    <phoneticPr fontId="3" type="noConversion"/>
  </si>
  <si>
    <r>
      <t>i</t>
    </r>
    <r>
      <rPr>
        <sz val="11"/>
        <color theme="1"/>
        <rFont val="等线"/>
        <family val="3"/>
        <charset val="134"/>
        <scheme val="minor"/>
      </rPr>
      <t>nt:&lt;</t>
    </r>
    <phoneticPr fontId="3" type="noConversion"/>
  </si>
  <si>
    <t>item_id:&lt;&gt;</t>
    <phoneticPr fontId="3" type="noConversion"/>
  </si>
  <si>
    <r>
      <t>i</t>
    </r>
    <r>
      <rPr>
        <sz val="11"/>
        <color theme="1"/>
        <rFont val="等线"/>
        <family val="3"/>
        <charset val="134"/>
        <scheme val="minor"/>
      </rPr>
      <t>nt:&lt;&gt;</t>
    </r>
    <phoneticPr fontId="3" type="noConversion"/>
  </si>
  <si>
    <t>组</t>
    <phoneticPr fontId="3" type="noConversion"/>
  </si>
  <si>
    <t>位置</t>
    <phoneticPr fontId="3" type="noConversion"/>
  </si>
  <si>
    <t>道具ID</t>
    <phoneticPr fontId="3" type="noConversion"/>
  </si>
  <si>
    <t>经验</t>
    <phoneticPr fontId="3" type="noConversion"/>
  </si>
  <si>
    <t>常服曹焱兵碎片</t>
  </si>
  <si>
    <t>战斗夏玲碎片</t>
  </si>
  <si>
    <t>红莲·缇娜碎片</t>
  </si>
  <si>
    <t>北落师门碎片</t>
  </si>
  <si>
    <t>阎风吒碎片</t>
  </si>
  <si>
    <t>吕仙宫碎片</t>
  </si>
  <si>
    <t>许褚碎片</t>
  </si>
  <si>
    <t>典韦碎片</t>
  </si>
  <si>
    <t>李轩辕碎片</t>
  </si>
  <si>
    <t>夏侯渊碎片</t>
  </si>
  <si>
    <t>石灵明碎片</t>
  </si>
  <si>
    <t>飞廉碎片</t>
  </si>
  <si>
    <t>噬日碎片</t>
  </si>
  <si>
    <t>食火蜥碎片</t>
  </si>
  <si>
    <t>高顺碎片</t>
  </si>
  <si>
    <t>技能突破</t>
    <phoneticPr fontId="3" type="noConversion"/>
  </si>
  <si>
    <t>skill_break.lua</t>
    <phoneticPr fontId="3" type="noConversion"/>
  </si>
  <si>
    <t>SkillId,BreakLv</t>
    <phoneticPr fontId="3" type="noConversion"/>
  </si>
  <si>
    <t>SkillId,BreakLv</t>
    <phoneticPr fontId="3" type="noConversion"/>
  </si>
  <si>
    <t>skill_break.txt</t>
    <phoneticPr fontId="3" type="noConversion"/>
  </si>
  <si>
    <t>Id</t>
    <phoneticPr fontId="3" type="noConversion"/>
  </si>
  <si>
    <t>技能突破碎片</t>
    <phoneticPr fontId="3" type="noConversion"/>
  </si>
  <si>
    <t>skill_break_debris.lua</t>
    <phoneticPr fontId="3" type="noConversion"/>
  </si>
  <si>
    <t>Group,Loc</t>
    <phoneticPr fontId="3" type="noConversion"/>
  </si>
  <si>
    <t>Group,Loc</t>
    <phoneticPr fontId="3" type="noConversion"/>
  </si>
  <si>
    <t>技能突破碎片</t>
    <phoneticPr fontId="3" type="noConversion"/>
  </si>
  <si>
    <t>skill_break_debris.txt</t>
    <phoneticPr fontId="3" type="noConversion"/>
  </si>
  <si>
    <t>Id</t>
    <phoneticPr fontId="3" type="noConversion"/>
  </si>
  <si>
    <t>Cost[1].Val</t>
    <phoneticPr fontId="3" type="noConversion"/>
  </si>
  <si>
    <t>Prop[1]</t>
    <phoneticPr fontId="3" type="noConversion"/>
  </si>
  <si>
    <t>当前技能造成伤害恢复目标生命值，value格式：A#B#C#D，回复血量计算方式：造成伤害*技能系数</t>
    <phoneticPr fontId="3" type="noConversion"/>
  </si>
  <si>
    <t>Description</t>
    <phoneticPr fontId="3" type="noConversion"/>
  </si>
  <si>
    <t>技能突破描述</t>
    <phoneticPr fontId="3" type="noConversion"/>
  </si>
  <si>
    <t>EffectDesc</t>
    <phoneticPr fontId="3" type="noConversion"/>
  </si>
  <si>
    <t>ConId[2]</t>
    <phoneticPr fontId="3" type="noConversion"/>
  </si>
  <si>
    <t>ConParam[2][1]</t>
    <phoneticPr fontId="3" type="noConversion"/>
  </si>
  <si>
    <t>ConParam[2][2]</t>
    <phoneticPr fontId="3" type="noConversion"/>
  </si>
  <si>
    <t>ConParam[2][3]</t>
    <phoneticPr fontId="3" type="noConversion"/>
  </si>
  <si>
    <t>目标死亡</t>
    <phoneticPr fontId="3" type="noConversion"/>
  </si>
  <si>
    <t>受到伤害</t>
    <phoneticPr fontId="3" type="noConversion"/>
  </si>
  <si>
    <t>目标生命值高于最大值某比例时</t>
    <phoneticPr fontId="3" type="noConversion"/>
  </si>
  <si>
    <t>被动损失水晶</t>
    <phoneticPr fontId="3" type="noConversion"/>
  </si>
  <si>
    <t>天使缇娜技能禁锢</t>
  </si>
  <si>
    <t>细节类型</t>
  </si>
  <si>
    <t>Duration</t>
  </si>
  <si>
    <t>EndType</t>
  </si>
  <si>
    <t>Share</t>
  </si>
  <si>
    <t>1#3</t>
  </si>
  <si>
    <t>1#1</t>
  </si>
  <si>
    <t>1#9999</t>
  </si>
  <si>
    <t>1#2</t>
  </si>
  <si>
    <t>1#999</t>
  </si>
  <si>
    <t>生成另外一个效果</t>
  </si>
  <si>
    <t>增加防御</t>
  </si>
  <si>
    <t>降低防御</t>
  </si>
  <si>
    <t>穿透伤害提升</t>
  </si>
  <si>
    <t>增加当前技能暴击率</t>
  </si>
  <si>
    <t>出场时立即释放当前技能</t>
  </si>
  <si>
    <t>限制敌方单位行动，使其在效果持续时间内不能进行任何操作</t>
  </si>
  <si>
    <t>禁止寄灵人召唤守护灵</t>
  </si>
  <si>
    <t>禁止目标释放技能（不禁止召唤且被动技能依然生效）</t>
  </si>
  <si>
    <t>基于施法者攻击的护盾类型，计算方式：施法者攻击*技能系数</t>
  </si>
  <si>
    <t>基于施法者攻击的攻击增益，计算方式：被施法者攻击+施法者攻击*技能系数</t>
  </si>
  <si>
    <t>基于被施法者攻击的攻击增益，计算方式：被施法者攻击*（1+技能系数）</t>
  </si>
  <si>
    <t>直接提高目标伤害，计算方式：伤害*（1+技能系数）</t>
  </si>
  <si>
    <t>直接提高目标治疗量，计算方式：治疗*（1+技能系数）</t>
  </si>
  <si>
    <t>达成某条件时立即再次释放该效果value值中填写的技能</t>
  </si>
  <si>
    <t>直接减少目标受到的伤害，计算方式：伤害*（1-技能系数）</t>
  </si>
  <si>
    <t>直接减少目标受到的治疗，计算方式：治疗*（1-技能系数）</t>
  </si>
  <si>
    <t>一定概率为受到单体技能攻击的单位抵挡1次伤害，抵挡伤害比例为value字段中的值，格式为A#B#C#D</t>
  </si>
  <si>
    <t>直接增加目标防御，计算方式：最终防御=目标防御*（1+技能系数）</t>
  </si>
  <si>
    <t>增加目标暴击伤害属性，计算方式：最终暴击伤害=目标暴击伤害+技能增加值</t>
  </si>
  <si>
    <t>每回合开始前造成伤害，value填技能系数，计算方式：每回合损失生命=攻击者攻击*技能系数*（1-被击方免伤率）*（1+被击方易伤加成-被击方免伤加成）</t>
  </si>
  <si>
    <t>使目标被动技能（包括主动技能中的被动效果）</t>
  </si>
  <si>
    <t>造成的所有伤害为目标回复生命值，value格式：A#B#C#D，回复血量计算方式：造成伤害*技能系数</t>
  </si>
  <si>
    <t>基于施法者生命的治疗类型，计算方式：施法者生命最大值*技能系数</t>
  </si>
  <si>
    <t>value格式：效果ID#效果ID</t>
  </si>
  <si>
    <t>最终伤害=原技能伤害*（1+value）</t>
  </si>
  <si>
    <t>效果ID#效果ID</t>
  </si>
  <si>
    <t>降低攻击</t>
  </si>
  <si>
    <t>降低目标攻击力：减少攻击=目标当前攻击*技能系数</t>
  </si>
  <si>
    <t>格挡概率增加</t>
  </si>
  <si>
    <t>格挡概率增加：增加值=value</t>
  </si>
  <si>
    <t>当造成了穿透伤害时，穿透伤害量=原伤害量*（1+value）</t>
  </si>
  <si>
    <t>暴击率增加值=value</t>
  </si>
  <si>
    <t>减少值=value</t>
  </si>
  <si>
    <t>无</t>
  </si>
  <si>
    <t>增加目标受到的治疗效果</t>
  </si>
  <si>
    <t>最终受到治疗量=初始治疗量*（1+value）</t>
  </si>
  <si>
    <t>直接降低目标防御，计算方式：最终防御=目标防御*（1-技能系数）</t>
  </si>
  <si>
    <t>降低当前技能暴击率</t>
  </si>
  <si>
    <t>暴击率减少值=value</t>
  </si>
  <si>
    <t>被触发后获得水晶的buff</t>
  </si>
  <si>
    <t>增加穿透概率</t>
  </si>
  <si>
    <t>穿透率增加值=value</t>
  </si>
  <si>
    <t>降低穿透概率</t>
  </si>
  <si>
    <t>穿透率减少值=value</t>
  </si>
  <si>
    <t>阎风吒印记</t>
  </si>
  <si>
    <t>value字段中内容为造成伤害的技能系数，额外伤害计算方式：施加印记者的攻击*技能系数</t>
  </si>
  <si>
    <t>红莲缇娜印记</t>
  </si>
  <si>
    <t>value字段中为伤害增幅的比例，增幅后的伤害计算方式：印记使用者造成的伤害*（1+技能系数*印记数量）</t>
  </si>
  <si>
    <t>集火印记</t>
  </si>
  <si>
    <t>2连伤害增加</t>
    <phoneticPr fontId="3" type="noConversion"/>
  </si>
  <si>
    <t>3连伤害增加</t>
  </si>
  <si>
    <t>吸血1</t>
    <phoneticPr fontId="3" type="noConversion"/>
  </si>
  <si>
    <t>icon_1301001</t>
  </si>
  <si>
    <t>icon_1302001</t>
  </si>
  <si>
    <t>icon_1301002</t>
  </si>
  <si>
    <t>icon_1302002</t>
  </si>
  <si>
    <t>icon_1301003</t>
  </si>
  <si>
    <t>icon_1302003</t>
  </si>
  <si>
    <t>icon_1301004</t>
  </si>
  <si>
    <t>icon_1302004</t>
  </si>
  <si>
    <t>icon_1301005</t>
  </si>
  <si>
    <t>icon_1302005</t>
  </si>
  <si>
    <t>icon_1301006</t>
  </si>
  <si>
    <t>icon_1302006</t>
  </si>
  <si>
    <t>icon_1301007</t>
  </si>
  <si>
    <t>icon_1302007</t>
  </si>
  <si>
    <t>icon_1301008</t>
  </si>
  <si>
    <t>icon_1302008</t>
  </si>
  <si>
    <t>icon_1301009</t>
  </si>
  <si>
    <t>icon_1302009</t>
  </si>
  <si>
    <t>icon_1301010</t>
  </si>
  <si>
    <t>icon_1302010</t>
  </si>
  <si>
    <t>icon_1301011</t>
  </si>
  <si>
    <t>icon_1302011</t>
  </si>
  <si>
    <t>icon_1301012</t>
  </si>
  <si>
    <t>icon_1302012</t>
  </si>
  <si>
    <t>icon_1301013</t>
  </si>
  <si>
    <t>icon_1302013</t>
  </si>
  <si>
    <t>icon_1301014</t>
  </si>
  <si>
    <t>icon_1302014</t>
  </si>
  <si>
    <t>icon_1301015</t>
  </si>
  <si>
    <t>icon_1302015</t>
  </si>
  <si>
    <t>icon_1303001</t>
  </si>
  <si>
    <t>icon_1303002</t>
  </si>
  <si>
    <t>icon_1303003</t>
  </si>
  <si>
    <t>icon_1303004</t>
  </si>
  <si>
    <t>icon_1303005</t>
  </si>
  <si>
    <t>icon_1303006</t>
  </si>
  <si>
    <t>icon_1303007</t>
  </si>
  <si>
    <t>icon_1303008</t>
  </si>
  <si>
    <t>icon_1303009</t>
  </si>
  <si>
    <t>icon_1303010</t>
  </si>
  <si>
    <t>icon_1303011</t>
  </si>
  <si>
    <t>icon_1303012</t>
  </si>
  <si>
    <t>icon_1303013</t>
  </si>
  <si>
    <t>icon_1303014</t>
  </si>
  <si>
    <t>icon_1303015</t>
  </si>
  <si>
    <t>icon_1303016</t>
  </si>
  <si>
    <t>icon_1303017</t>
  </si>
  <si>
    <t>icon_1303018</t>
  </si>
  <si>
    <t>icon_1303019</t>
  </si>
  <si>
    <t>icon_1303020</t>
  </si>
  <si>
    <t>icon_1303021</t>
  </si>
  <si>
    <t>icon_1304001</t>
  </si>
  <si>
    <t>icon_1304002</t>
  </si>
  <si>
    <t>icon_1304003</t>
  </si>
  <si>
    <t>icon_1304004</t>
  </si>
  <si>
    <t>icon_1304005</t>
  </si>
  <si>
    <t>icon_1304006</t>
  </si>
  <si>
    <t>icon_1304007</t>
  </si>
  <si>
    <t>icon_1304008</t>
  </si>
  <si>
    <t>icon_1304009</t>
  </si>
  <si>
    <t>icon_1304010</t>
  </si>
  <si>
    <t>icon_1304011</t>
  </si>
  <si>
    <t>icon_1304012</t>
  </si>
  <si>
    <t>icon_1304013</t>
  </si>
  <si>
    <t>icon_1304014</t>
  </si>
  <si>
    <t>icon_1304015</t>
  </si>
  <si>
    <t>icon_1304016</t>
  </si>
  <si>
    <t>icon_1304018</t>
  </si>
  <si>
    <t>ExclusiveWeaponEffect</t>
  </si>
  <si>
    <t>专属武器效果ID</t>
  </si>
  <si>
    <t>参数1，(1~3)红黄蓝随机我放守护灵，参数2数量</t>
    <phoneticPr fontId="3" type="noConversion"/>
  </si>
  <si>
    <t>参数1，(1~3)红黄蓝随机对位守护灵，参数2数量</t>
    <phoneticPr fontId="3" type="noConversion"/>
  </si>
  <si>
    <t>参数1，(1~3)红黄蓝随机对位，参数2数量</t>
    <phoneticPr fontId="3" type="noConversion"/>
  </si>
  <si>
    <t>skill_effect.lua</t>
    <phoneticPr fontId="3" type="noConversion"/>
  </si>
  <si>
    <t>float:e&lt;&gt;|0</t>
    <phoneticPr fontId="3" type="noConversion"/>
  </si>
  <si>
    <t>诸葛一心技能1</t>
  </si>
  <si>
    <t>诸葛一心技能1</t>
    <phoneticPr fontId="3" type="noConversion"/>
  </si>
  <si>
    <t>诸葛一心技能2</t>
  </si>
  <si>
    <t>姬烟华技能1</t>
  </si>
  <si>
    <t>姬烟华技能1</t>
    <phoneticPr fontId="3" type="noConversion"/>
  </si>
  <si>
    <t>姬烟华技能2</t>
  </si>
  <si>
    <t>幻技能1</t>
  </si>
  <si>
    <t>幻技能1</t>
    <phoneticPr fontId="3" type="noConversion"/>
  </si>
  <si>
    <t>幻技能2</t>
  </si>
  <si>
    <t>诸葛一心</t>
    <phoneticPr fontId="3" type="noConversion"/>
  </si>
  <si>
    <t>姬烟华</t>
    <phoneticPr fontId="3" type="noConversion"/>
  </si>
  <si>
    <t>幻</t>
    <phoneticPr fontId="3" type="noConversion"/>
  </si>
  <si>
    <t>icon_1301017</t>
    <phoneticPr fontId="3" type="noConversion"/>
  </si>
  <si>
    <t>icon_1302017</t>
    <phoneticPr fontId="3" type="noConversion"/>
  </si>
  <si>
    <t>icon_1301020</t>
    <phoneticPr fontId="3" type="noConversion"/>
  </si>
  <si>
    <t>icon_1302020</t>
    <phoneticPr fontId="3" type="noConversion"/>
  </si>
  <si>
    <t>icon_1301022</t>
    <phoneticPr fontId="3" type="noConversion"/>
  </si>
  <si>
    <t>icon_1302022</t>
    <phoneticPr fontId="3" type="noConversion"/>
  </si>
  <si>
    <t>八荒风狼阵</t>
  </si>
  <si>
    <t>天象真诀</t>
  </si>
  <si>
    <t>雷霆一击</t>
  </si>
  <si>
    <t>雷门布鼓</t>
  </si>
  <si>
    <t>迷踪幻刃</t>
  </si>
  <si>
    <t>影刃追魂</t>
  </si>
  <si>
    <t>EffectTarget</t>
    <phoneticPr fontId="3" type="noConversion"/>
  </si>
  <si>
    <t>获得自身颜色水晶</t>
    <phoneticPr fontId="3" type="noConversion"/>
  </si>
  <si>
    <t>参数1，数量</t>
    <phoneticPr fontId="3" type="noConversion"/>
  </si>
  <si>
    <t>常服曹焱兵普攻</t>
  </si>
  <si>
    <t>曹玄亮普攻</t>
  </si>
  <si>
    <t>战斗夏玲普攻</t>
  </si>
  <si>
    <t>项昆仑普攻</t>
  </si>
  <si>
    <t>刘羽禅普攻</t>
  </si>
  <si>
    <t>战斗曹焱兵普攻</t>
  </si>
  <si>
    <t>北落师门普攻</t>
  </si>
  <si>
    <t>盖文普攻</t>
  </si>
  <si>
    <t>阎风吒普攻</t>
  </si>
  <si>
    <t>南御夫普攻</t>
  </si>
  <si>
    <t>吉拉普攻</t>
  </si>
  <si>
    <t>吕仙宫普攻</t>
  </si>
  <si>
    <t>诸葛一心普攻</t>
  </si>
  <si>
    <t>姬烟华普攻</t>
  </si>
  <si>
    <t>幻普攻</t>
  </si>
  <si>
    <t>关羽普攻</t>
  </si>
  <si>
    <t>许褚普攻</t>
  </si>
  <si>
    <t>典韦普攻</t>
  </si>
  <si>
    <t>唐流雨普攻</t>
  </si>
  <si>
    <t>李轩辕普攻</t>
  </si>
  <si>
    <t>项羽普攻</t>
  </si>
  <si>
    <t>天使缇娜普攻</t>
  </si>
  <si>
    <t>夏侯渊普攻</t>
  </si>
  <si>
    <t>徐晃普攻</t>
  </si>
  <si>
    <t>张郃普攻</t>
  </si>
  <si>
    <t>张飞普攻</t>
  </si>
  <si>
    <t>夏侯惇普攻</t>
  </si>
  <si>
    <t>塞伯罗斯普攻</t>
  </si>
  <si>
    <t>石灵明普攻</t>
  </si>
  <si>
    <t>于禁普攻</t>
  </si>
  <si>
    <t>西方龙普攻</t>
  </si>
  <si>
    <t>飞廉普攻</t>
  </si>
  <si>
    <t>噬日普攻</t>
  </si>
  <si>
    <t>食火蜥普攻</t>
  </si>
  <si>
    <t>高顺普攻</t>
  </si>
  <si>
    <t>烈风螳螂普攻</t>
  </si>
  <si>
    <t>普通攻击</t>
    <phoneticPr fontId="3" type="noConversion"/>
  </si>
  <si>
    <t>lvs</t>
    <phoneticPr fontId="3" type="noConversion"/>
  </si>
  <si>
    <t>常服曹焱兵普攻伤害</t>
  </si>
  <si>
    <t>常服曹焱兵普攻水晶</t>
  </si>
  <si>
    <t>曹玄亮普攻伤害</t>
  </si>
  <si>
    <t>曹玄亮普攻水晶</t>
  </si>
  <si>
    <t>战斗夏玲普攻伤害</t>
  </si>
  <si>
    <t>战斗夏玲普攻水晶</t>
  </si>
  <si>
    <t>项昆仑普攻伤害</t>
  </si>
  <si>
    <t>项昆仑普攻水晶</t>
  </si>
  <si>
    <t>刘羽禅普攻伤害</t>
  </si>
  <si>
    <t>刘羽禅普攻水晶</t>
  </si>
  <si>
    <t>战斗曹焱兵普攻伤害</t>
  </si>
  <si>
    <t>战斗曹焱兵普攻水晶</t>
  </si>
  <si>
    <t>北落师门普攻伤害</t>
  </si>
  <si>
    <t>北落师门普攻水晶</t>
  </si>
  <si>
    <t>盖文普攻伤害</t>
  </si>
  <si>
    <t>盖文普攻水晶</t>
  </si>
  <si>
    <t>阎风吒普攻伤害</t>
  </si>
  <si>
    <t>阎风吒普攻水晶</t>
  </si>
  <si>
    <t>南御夫普攻伤害</t>
  </si>
  <si>
    <t>南御夫普攻水晶</t>
  </si>
  <si>
    <t>吉拉普攻伤害</t>
  </si>
  <si>
    <t>吉拉普攻水晶</t>
  </si>
  <si>
    <t>吕仙宫普攻伤害</t>
  </si>
  <si>
    <t>吕仙宫普攻水晶</t>
  </si>
  <si>
    <t>阎巧巧普攻伤害</t>
  </si>
  <si>
    <t>阎巧巧普攻水晶</t>
  </si>
  <si>
    <t>诸葛一心普攻伤害</t>
  </si>
  <si>
    <t>诸葛一心普攻水晶</t>
  </si>
  <si>
    <t>姬烟华普攻伤害</t>
  </si>
  <si>
    <t>姬烟华普攻水晶</t>
  </si>
  <si>
    <t>幻普攻伤害</t>
  </si>
  <si>
    <t>幻普攻水晶</t>
  </si>
  <si>
    <t>关羽普攻伤害</t>
  </si>
  <si>
    <t>关羽普攻水晶</t>
  </si>
  <si>
    <t>许褚普攻伤害</t>
  </si>
  <si>
    <t>许褚普攻水晶</t>
  </si>
  <si>
    <t>典韦普攻伤害</t>
  </si>
  <si>
    <t>典韦普攻水晶</t>
  </si>
  <si>
    <t>唐流雨普攻伤害</t>
  </si>
  <si>
    <t>唐流雨普攻水晶</t>
  </si>
  <si>
    <t>李轩辕普攻伤害</t>
  </si>
  <si>
    <t>李轩辕普攻水晶</t>
  </si>
  <si>
    <t>项羽普攻伤害</t>
  </si>
  <si>
    <t>项羽普攻水晶</t>
  </si>
  <si>
    <t>天使缇娜普攻伤害</t>
  </si>
  <si>
    <t>天使缇娜普攻水晶</t>
  </si>
  <si>
    <t>夏侯渊普攻伤害</t>
  </si>
  <si>
    <t>夏侯渊普攻水晶</t>
  </si>
  <si>
    <t>徐晃普攻伤害</t>
  </si>
  <si>
    <t>徐晃普攻水晶</t>
  </si>
  <si>
    <t>张郃普攻伤害</t>
  </si>
  <si>
    <t>张郃普攻水晶</t>
  </si>
  <si>
    <t>张飞普攻伤害</t>
  </si>
  <si>
    <t>张飞普攻水晶</t>
  </si>
  <si>
    <t>夏侯惇普攻伤害</t>
  </si>
  <si>
    <t>夏侯惇普攻水晶</t>
  </si>
  <si>
    <t>塞伯罗斯普攻伤害</t>
  </si>
  <si>
    <t>塞伯罗斯普攻水晶</t>
  </si>
  <si>
    <t>石灵明普攻伤害</t>
  </si>
  <si>
    <t>石灵明普攻水晶</t>
  </si>
  <si>
    <t>于禁普攻伤害</t>
  </si>
  <si>
    <t>于禁普攻水晶</t>
  </si>
  <si>
    <t>西方龙普攻伤害</t>
  </si>
  <si>
    <t>西方龙普攻水晶</t>
  </si>
  <si>
    <t>飞廉普攻伤害</t>
  </si>
  <si>
    <t>飞廉普攻水晶</t>
  </si>
  <si>
    <t>噬日普攻伤害</t>
  </si>
  <si>
    <t>噬日普攻水晶</t>
  </si>
  <si>
    <t>食火蜥普攻伤害</t>
  </si>
  <si>
    <t>食火蜥普攻水晶</t>
  </si>
  <si>
    <t>高顺普攻伤害</t>
  </si>
  <si>
    <t>高顺普攻水晶</t>
  </si>
  <si>
    <t>烈风螳螂普攻伤害</t>
  </si>
  <si>
    <t>烈风螳螂普攻水晶</t>
  </si>
  <si>
    <t>生效目标
1-仅所属技能生效
2-技能所属角色生效</t>
    <phoneticPr fontId="3" type="noConversion"/>
  </si>
  <si>
    <t>战斗曹焱兵技能1禁锢</t>
    <phoneticPr fontId="3" type="noConversion"/>
  </si>
  <si>
    <t>类型：1-天赋技能，2-插槽技能，3-普通攻击</t>
    <phoneticPr fontId="3" type="noConversion"/>
  </si>
  <si>
    <t>张飞基于攻击治疗</t>
    <phoneticPr fontId="3" type="noConversion"/>
  </si>
  <si>
    <t>张飞基于目标已损失生命治疗</t>
    <phoneticPr fontId="3" type="noConversion"/>
  </si>
  <si>
    <t>张飞使目标进入避难</t>
    <phoneticPr fontId="3" type="noConversion"/>
  </si>
  <si>
    <t>避难状态</t>
    <phoneticPr fontId="3" type="noConversion"/>
  </si>
  <si>
    <t>不会受到直接伤害，但受到持续伤害效果翻倍，可被驱散</t>
    <phoneticPr fontId="3" type="noConversion"/>
  </si>
  <si>
    <t>【避难】造成的伤害</t>
    <phoneticPr fontId="3" type="noConversion"/>
  </si>
  <si>
    <t>敌方行动回合，若我方【避难】角色未受到伤害，则该角色默认攻击目标受到该角色恢复总血量x%的真实伤害</t>
    <phoneticPr fontId="3" type="noConversion"/>
  </si>
  <si>
    <t>特殊目标ID</t>
    <phoneticPr fontId="3" type="noConversion"/>
  </si>
  <si>
    <t>填写方式</t>
    <phoneticPr fontId="3" type="noConversion"/>
  </si>
  <si>
    <t>带有特殊buff</t>
    <phoneticPr fontId="3" type="noConversion"/>
  </si>
  <si>
    <t>生命百分比最低</t>
    <phoneticPr fontId="3" type="noConversion"/>
  </si>
  <si>
    <t>Target4[1]</t>
    <phoneticPr fontId="3" type="noConversion"/>
  </si>
  <si>
    <t>Target4[2]</t>
  </si>
  <si>
    <t>int:e&lt;&gt;|1</t>
    <phoneticPr fontId="3" type="noConversion"/>
  </si>
  <si>
    <t>int:e&lt;&gt;</t>
    <phoneticPr fontId="3" type="noConversion"/>
  </si>
  <si>
    <t>特殊条件参数</t>
    <phoneticPr fontId="3" type="noConversion"/>
  </si>
  <si>
    <t>当自身死亡时</t>
    <phoneticPr fontId="3" type="noConversion"/>
  </si>
  <si>
    <t>张飞专属武器效果</t>
    <phoneticPr fontId="3" type="noConversion"/>
  </si>
  <si>
    <t>张飞满星效果</t>
    <phoneticPr fontId="3" type="noConversion"/>
  </si>
  <si>
    <t>诸葛一心</t>
  </si>
  <si>
    <t>姬烟华</t>
  </si>
  <si>
    <t>幻</t>
  </si>
  <si>
    <t>技能1</t>
    <phoneticPr fontId="3" type="noConversion"/>
  </si>
  <si>
    <t>技能2</t>
  </si>
  <si>
    <t>天使缇娜技能</t>
  </si>
  <si>
    <t>曹玄亮碎片</t>
  </si>
  <si>
    <t>项昆仑碎片</t>
  </si>
  <si>
    <t>刘羽禅碎片</t>
  </si>
  <si>
    <t>战斗曹焱兵碎片</t>
  </si>
  <si>
    <t>黑尔·坎普碎片</t>
  </si>
  <si>
    <t>盖文碎片</t>
  </si>
  <si>
    <t>南御夫碎片</t>
  </si>
  <si>
    <t>吉拉碎片</t>
  </si>
  <si>
    <t>阎巧巧碎片</t>
  </si>
  <si>
    <t>诸葛一心碎片</t>
  </si>
  <si>
    <t>姬烟华碎片</t>
  </si>
  <si>
    <t>幻碎片</t>
  </si>
  <si>
    <t>关羽碎片</t>
  </si>
  <si>
    <t>唐流雨碎片</t>
  </si>
  <si>
    <t>项羽碎片</t>
  </si>
  <si>
    <t>徐晃碎片</t>
  </si>
  <si>
    <t>张郃碎片</t>
  </si>
  <si>
    <t>张飞碎片</t>
  </si>
  <si>
    <t>夏侯惇碎片</t>
  </si>
  <si>
    <t>塞伯罗斯碎片</t>
  </si>
  <si>
    <t>于禁碎片</t>
  </si>
  <si>
    <t>西方龙碎片</t>
  </si>
  <si>
    <t>烈风螳螂碎片</t>
  </si>
  <si>
    <t>徐晃技能护盾</t>
    <phoneticPr fontId="3" type="noConversion"/>
  </si>
  <si>
    <t>徐晃技能援护</t>
    <phoneticPr fontId="3" type="noConversion"/>
  </si>
  <si>
    <t>徐晃专属武器效果</t>
    <phoneticPr fontId="3" type="noConversion"/>
  </si>
  <si>
    <t>徐晃满星效果</t>
    <phoneticPr fontId="3" type="noConversion"/>
  </si>
  <si>
    <t>伤害-攻击者损失生命</t>
    <phoneticPr fontId="3" type="noConversion"/>
  </si>
  <si>
    <t>天使缇娜技能</t>
    <phoneticPr fontId="3" type="noConversion"/>
  </si>
  <si>
    <t>红莲缇娜技能1</t>
  </si>
  <si>
    <t>红莲缇娜技能1</t>
    <phoneticPr fontId="3" type="noConversion"/>
  </si>
  <si>
    <t>红莲缇娜技能2</t>
  </si>
  <si>
    <t>红莲缇娜技能2</t>
    <phoneticPr fontId="3" type="noConversion"/>
  </si>
  <si>
    <t>红莲缇娜普攻</t>
    <phoneticPr fontId="3" type="noConversion"/>
  </si>
  <si>
    <t>黑尔坎普普攻</t>
    <phoneticPr fontId="3" type="noConversion"/>
  </si>
  <si>
    <t>黑尔坎普技能1</t>
  </si>
  <si>
    <t>黑尔坎普技能2</t>
  </si>
  <si>
    <t>红莲缇娜普攻伤害</t>
  </si>
  <si>
    <t>红莲缇娜普攻水晶</t>
  </si>
  <si>
    <t>黑尔坎普普攻伤害</t>
  </si>
  <si>
    <t>黑尔坎普普攻水晶</t>
  </si>
  <si>
    <t>红莲缇娜</t>
  </si>
  <si>
    <t>黑尔坎普</t>
  </si>
  <si>
    <t>红莲缇娜碎片</t>
    <phoneticPr fontId="3" type="noConversion"/>
  </si>
  <si>
    <t>技能经验</t>
    <phoneticPr fontId="3" type="noConversion"/>
  </si>
  <si>
    <t>石灵明技能禁锢</t>
    <phoneticPr fontId="3" type="noConversion"/>
  </si>
  <si>
    <t>石灵明专属武器效果</t>
    <phoneticPr fontId="3" type="noConversion"/>
  </si>
  <si>
    <t>130600101</t>
  </si>
  <si>
    <t>燕青普攻</t>
    <phoneticPr fontId="3" type="noConversion"/>
  </si>
  <si>
    <t>燕青技能</t>
    <phoneticPr fontId="3" type="noConversion"/>
  </si>
  <si>
    <t>燕青</t>
    <phoneticPr fontId="3" type="noConversion"/>
  </si>
  <si>
    <t>典韦技能额外伤害</t>
    <phoneticPr fontId="3" type="noConversion"/>
  </si>
  <si>
    <t>典韦满星效果</t>
    <phoneticPr fontId="3" type="noConversion"/>
  </si>
  <si>
    <t>关羽专属武器效果</t>
    <phoneticPr fontId="3" type="noConversion"/>
  </si>
  <si>
    <t>消耗当前全部水晶造成伤害</t>
    <phoneticPr fontId="3" type="noConversion"/>
  </si>
  <si>
    <t>关羽满星效果</t>
    <phoneticPr fontId="3" type="noConversion"/>
  </si>
  <si>
    <t>条件2ID</t>
  </si>
  <si>
    <t>int:e</t>
    <phoneticPr fontId="3" type="noConversion"/>
  </si>
  <si>
    <t>单色基础设定</t>
    <phoneticPr fontId="3" type="noConversion"/>
  </si>
  <si>
    <t>a</t>
    <phoneticPr fontId="3" type="noConversion"/>
  </si>
  <si>
    <t>atk</t>
    <phoneticPr fontId="3" type="noConversion"/>
  </si>
  <si>
    <t>每回合自然恢复水晶数量=a</t>
    <phoneticPr fontId="3" type="noConversion"/>
  </si>
  <si>
    <t>b</t>
    <phoneticPr fontId="3" type="noConversion"/>
  </si>
  <si>
    <t>hp</t>
    <phoneticPr fontId="3" type="noConversion"/>
  </si>
  <si>
    <t>行动位价值=行动获得水晶数+行动造成伤害量</t>
    <phoneticPr fontId="3" type="noConversion"/>
  </si>
  <si>
    <t>c</t>
    <phoneticPr fontId="3" type="noConversion"/>
  </si>
  <si>
    <t>ATK</t>
    <phoneticPr fontId="3" type="noConversion"/>
  </si>
  <si>
    <t>寄灵人攻击=atk</t>
    <phoneticPr fontId="3" type="noConversion"/>
  </si>
  <si>
    <t>d</t>
    <phoneticPr fontId="3" type="noConversion"/>
  </si>
  <si>
    <t>HP</t>
    <phoneticPr fontId="3" type="noConversion"/>
  </si>
  <si>
    <t>寄灵人生命=hp</t>
    <phoneticPr fontId="3" type="noConversion"/>
  </si>
  <si>
    <t>e</t>
    <phoneticPr fontId="3" type="noConversion"/>
  </si>
  <si>
    <t>守护灵攻击=ATK</t>
    <phoneticPr fontId="3" type="noConversion"/>
  </si>
  <si>
    <t>x</t>
    <phoneticPr fontId="3" type="noConversion"/>
  </si>
  <si>
    <t>守护灵生命=HP</t>
    <phoneticPr fontId="3" type="noConversion"/>
  </si>
  <si>
    <t>y</t>
    <phoneticPr fontId="3" type="noConversion"/>
  </si>
  <si>
    <t>寄灵人VS寄灵人战斗时长=b（回合）→寄灵人行动2b次</t>
    <phoneticPr fontId="3" type="noConversion"/>
  </si>
  <si>
    <t>召唤水晶消耗</t>
    <phoneticPr fontId="3" type="noConversion"/>
  </si>
  <si>
    <t>技能水晶消耗</t>
    <phoneticPr fontId="3" type="noConversion"/>
  </si>
  <si>
    <t>守护灵VS寄灵人战斗时长=c（回合）</t>
    <phoneticPr fontId="3" type="noConversion"/>
  </si>
  <si>
    <t>普通前期</t>
    <phoneticPr fontId="3" type="noConversion"/>
  </si>
  <si>
    <r>
      <t>行动造成伤害=</t>
    </r>
    <r>
      <rPr>
        <sz val="11"/>
        <color rgb="FFFF0000"/>
        <rFont val="微软雅黑"/>
        <family val="2"/>
        <charset val="134"/>
      </rPr>
      <t>atk*x</t>
    </r>
    <phoneticPr fontId="3" type="noConversion"/>
  </si>
  <si>
    <t>普通中期</t>
    <phoneticPr fontId="3" type="noConversion"/>
  </si>
  <si>
    <t>行动获得水晶数=d</t>
    <phoneticPr fontId="3" type="noConversion"/>
  </si>
  <si>
    <t>普通后期</t>
    <phoneticPr fontId="3" type="noConversion"/>
  </si>
  <si>
    <r>
      <t>1水晶造成伤害=</t>
    </r>
    <r>
      <rPr>
        <sz val="11"/>
        <color rgb="FFFF0000"/>
        <rFont val="微软雅黑"/>
        <family val="2"/>
        <charset val="134"/>
      </rPr>
      <t>atk*y</t>
    </r>
    <phoneticPr fontId="3" type="noConversion"/>
  </si>
  <si>
    <t>3连前期</t>
    <phoneticPr fontId="3" type="noConversion"/>
  </si>
  <si>
    <t>hp=atk*x*2+ATK*x*4+atk*x*4</t>
    <phoneticPr fontId="3" type="noConversion"/>
  </si>
  <si>
    <t>3连中期</t>
    <phoneticPr fontId="3" type="noConversion"/>
  </si>
  <si>
    <t>守护灵每个技能平均消耗e个水晶</t>
    <phoneticPr fontId="3" type="noConversion"/>
  </si>
  <si>
    <t>3连后期</t>
    <phoneticPr fontId="3" type="noConversion"/>
  </si>
  <si>
    <t>y=0.25x</t>
    <phoneticPr fontId="3" type="noConversion"/>
  </si>
  <si>
    <t>技能升级与专属武器</t>
    <phoneticPr fontId="3" type="noConversion"/>
  </si>
  <si>
    <t>寄灵人阵亡条件：寄灵人行动2次，守护灵行动3次（2*插槽+1*天赋）</t>
    <phoneticPr fontId="3" type="noConversion"/>
  </si>
  <si>
    <t>技能升级</t>
    <phoneticPr fontId="3" type="noConversion"/>
  </si>
  <si>
    <t>专属武器</t>
    <phoneticPr fontId="3" type="noConversion"/>
  </si>
  <si>
    <t>R</t>
    <phoneticPr fontId="3" type="noConversion"/>
  </si>
  <si>
    <t>SR</t>
    <phoneticPr fontId="3" type="noConversion"/>
  </si>
  <si>
    <t>SSR</t>
    <phoneticPr fontId="3" type="noConversion"/>
  </si>
  <si>
    <t>SortID</t>
    <phoneticPr fontId="3" type="noConversion"/>
  </si>
  <si>
    <t>排序ID</t>
    <phoneticPr fontId="3" type="noConversion"/>
  </si>
  <si>
    <t>SortID</t>
    <phoneticPr fontId="3" type="noConversion"/>
  </si>
  <si>
    <t>string:e&lt;</t>
    <phoneticPr fontId="3" type="noConversion"/>
  </si>
  <si>
    <t>总伤害系数=多消耗的水晶数量*每个水晶的伤害系数*（1-被击方免伤率）*（1+被击方易伤加成-被击方免伤加成）</t>
    <phoneticPr fontId="3" type="noConversion"/>
  </si>
  <si>
    <t>基于攻击者已损失生命值的伤害类型，计算方式：攻击者已损失生命值生命*技能系数*（1-被击方免伤率）*（1+被击方易伤加成-被击方免伤加成）</t>
    <phoneticPr fontId="3" type="noConversion"/>
  </si>
  <si>
    <t>塞伯罗斯专属武器效果</t>
    <phoneticPr fontId="3" type="noConversion"/>
  </si>
  <si>
    <t>曹玄亮技能1降低防御</t>
    <phoneticPr fontId="3" type="noConversion"/>
  </si>
  <si>
    <t>夏玲技能2增加攻击</t>
    <phoneticPr fontId="3" type="noConversion"/>
  </si>
  <si>
    <t>典韦专属武器效果</t>
    <phoneticPr fontId="3" type="noConversion"/>
  </si>
  <si>
    <t>1#10</t>
    <phoneticPr fontId="3" type="noConversion"/>
  </si>
  <si>
    <t>刘羽禅技能1避难</t>
    <phoneticPr fontId="3" type="noConversion"/>
  </si>
  <si>
    <t>刘羽禅技能2额外治疗</t>
    <phoneticPr fontId="3" type="noConversion"/>
  </si>
  <si>
    <t>刘羽禅技能2治疗</t>
    <phoneticPr fontId="3" type="noConversion"/>
  </si>
  <si>
    <t>当自身带有特定buff</t>
    <phoneticPr fontId="3" type="noConversion"/>
  </si>
  <si>
    <t>吕仙宫技能1禁止召唤</t>
    <phoneticPr fontId="3" type="noConversion"/>
  </si>
  <si>
    <t>结算类型：1-施法者行动前；2-施法者行动后；3-被施法者行动前；4-被施法者行动后；5-攻击次数；6-叠加次数</t>
    <phoneticPr fontId="3" type="noConversion"/>
  </si>
  <si>
    <t>伤害-攻击者当前生命</t>
    <phoneticPr fontId="3" type="noConversion"/>
  </si>
  <si>
    <t>许褚技能额外伤害</t>
    <phoneticPr fontId="3" type="noConversion"/>
  </si>
  <si>
    <t>许褚专属武器效果</t>
    <phoneticPr fontId="3" type="noConversion"/>
  </si>
  <si>
    <t>许褚满星效果</t>
    <phoneticPr fontId="3" type="noConversion"/>
  </si>
  <si>
    <t>唐流雨专属武器效果</t>
    <phoneticPr fontId="3" type="noConversion"/>
  </si>
  <si>
    <t>唐流雨满星效果</t>
    <phoneticPr fontId="3" type="noConversion"/>
  </si>
  <si>
    <t>李轩辕专属武器效果</t>
    <phoneticPr fontId="3" type="noConversion"/>
  </si>
  <si>
    <t>李轩辕满星效果</t>
    <phoneticPr fontId="3" type="noConversion"/>
  </si>
  <si>
    <t>飞廉技能刷新技能</t>
    <phoneticPr fontId="3" type="noConversion"/>
  </si>
  <si>
    <t>飞廉专属武器效果</t>
    <phoneticPr fontId="3" type="noConversion"/>
  </si>
  <si>
    <t>飞廉满星效果</t>
    <phoneticPr fontId="3" type="noConversion"/>
  </si>
  <si>
    <t>于禁专属武器效果</t>
    <phoneticPr fontId="3" type="noConversion"/>
  </si>
  <si>
    <t>于禁满星效果</t>
    <phoneticPr fontId="3" type="noConversion"/>
  </si>
  <si>
    <t>夏侯渊技能伤害</t>
    <phoneticPr fontId="3" type="noConversion"/>
  </si>
  <si>
    <t>夏侯渊技能回血</t>
    <phoneticPr fontId="3" type="noConversion"/>
  </si>
  <si>
    <t>夏侯渊专属武器效果</t>
    <phoneticPr fontId="3" type="noConversion"/>
  </si>
  <si>
    <t>夏侯渊同生印记自身</t>
    <phoneticPr fontId="3" type="noConversion"/>
  </si>
  <si>
    <t>夏侯渊同生印记攻击目标</t>
    <phoneticPr fontId="3" type="noConversion"/>
  </si>
  <si>
    <t>夏侯渊同生印记回血目标</t>
    <phoneticPr fontId="3" type="noConversion"/>
  </si>
  <si>
    <t>同生印记</t>
    <phoneticPr fontId="3" type="noConversion"/>
  </si>
  <si>
    <t>共死印记</t>
    <phoneticPr fontId="3" type="noConversion"/>
  </si>
  <si>
    <t>【同生印记】印记存在期间只要有1人存活，其他人受到致命攻击时则会消耗全部角色的印记保持濒死状态不会死亡</t>
    <phoneticPr fontId="3" type="noConversion"/>
  </si>
  <si>
    <t>【共死印记】印记存在期间其中1人阵亡，其他印记持有者消耗掉该印记并同时受到最大为夏侯惇攻击z%的伤害，若印记持有者剩余血量少于该值，则进入濒死状态</t>
    <phoneticPr fontId="3" type="noConversion"/>
  </si>
  <si>
    <t>夏侯渊满星效果</t>
    <phoneticPr fontId="3" type="noConversion"/>
  </si>
  <si>
    <t>夏侯惇技能伤害</t>
    <phoneticPr fontId="3" type="noConversion"/>
  </si>
  <si>
    <t>夏侯惇技能减攻击</t>
    <phoneticPr fontId="3" type="noConversion"/>
  </si>
  <si>
    <t>夏侯惇共死印记自身</t>
    <phoneticPr fontId="3" type="noConversion"/>
  </si>
  <si>
    <t>夏侯惇共死印记攻击目标</t>
    <phoneticPr fontId="3" type="noConversion"/>
  </si>
  <si>
    <t>夏侯惇共死印记减攻击目标</t>
    <phoneticPr fontId="3" type="noConversion"/>
  </si>
  <si>
    <t>夏侯惇专属武器效果</t>
    <phoneticPr fontId="3" type="noConversion"/>
  </si>
  <si>
    <t>夏侯惇满星效果</t>
    <phoneticPr fontId="3" type="noConversion"/>
  </si>
  <si>
    <t>生命百分比最高</t>
    <phoneticPr fontId="3" type="noConversion"/>
  </si>
  <si>
    <t>自身濒死时</t>
    <phoneticPr fontId="3" type="noConversion"/>
  </si>
  <si>
    <t>张郃技能持续伤害</t>
    <phoneticPr fontId="3" type="noConversion"/>
  </si>
  <si>
    <t>张郃专属武器效果</t>
    <phoneticPr fontId="3" type="noConversion"/>
  </si>
  <si>
    <t>张郃满星效果</t>
    <phoneticPr fontId="3" type="noConversion"/>
  </si>
  <si>
    <t>延长负面效果时长</t>
    <phoneticPr fontId="3" type="noConversion"/>
  </si>
  <si>
    <t>参数1，延长回合数</t>
    <phoneticPr fontId="3" type="noConversion"/>
  </si>
  <si>
    <t>不死印记</t>
    <phoneticPr fontId="3" type="noConversion"/>
  </si>
  <si>
    <t>项羽技能不死</t>
    <phoneticPr fontId="3" type="noConversion"/>
  </si>
  <si>
    <t>项羽不死</t>
    <phoneticPr fontId="3" type="noConversion"/>
  </si>
  <si>
    <t>项羽满星效果</t>
    <phoneticPr fontId="3" type="noConversion"/>
  </si>
  <si>
    <t>高顺专属武器效果</t>
    <phoneticPr fontId="3" type="noConversion"/>
  </si>
  <si>
    <t>高顺满星效果</t>
    <phoneticPr fontId="3" type="noConversion"/>
  </si>
  <si>
    <t>反弹伤害至伤害来源</t>
    <phoneticPr fontId="3" type="noConversion"/>
  </si>
  <si>
    <t>反弹伤害量=受到伤害量*伤害系数</t>
    <phoneticPr fontId="3" type="noConversion"/>
  </si>
  <si>
    <t>西方龙技能伤害</t>
    <phoneticPr fontId="3" type="noConversion"/>
  </si>
  <si>
    <t>西方龙技能【虹吸】</t>
    <phoneticPr fontId="3" type="noConversion"/>
  </si>
  <si>
    <t>虹吸状态</t>
    <phoneticPr fontId="3" type="noConversion"/>
  </si>
  <si>
    <t>攻击带有虹吸状态的目标，可以恢复造成攻击x%伤害的生命</t>
    <phoneticPr fontId="3" type="noConversion"/>
  </si>
  <si>
    <t>西方龙专属武器效果</t>
    <phoneticPr fontId="3" type="noConversion"/>
  </si>
  <si>
    <t>西方龙满星效果</t>
    <phoneticPr fontId="3" type="noConversion"/>
  </si>
  <si>
    <t>烈风螳螂专属武器效果</t>
    <phoneticPr fontId="3" type="noConversion"/>
  </si>
  <si>
    <t>同生印记触发时</t>
    <phoneticPr fontId="3" type="noConversion"/>
  </si>
  <si>
    <t>天使缇娜专属武器效果</t>
    <phoneticPr fontId="3" type="noConversion"/>
  </si>
  <si>
    <t>项羽专属武器效果</t>
    <phoneticPr fontId="3" type="noConversion"/>
  </si>
  <si>
    <t>噬日专属武器效果</t>
    <phoneticPr fontId="3" type="noConversion"/>
  </si>
  <si>
    <t>食火蜥专属武器效果</t>
    <phoneticPr fontId="3" type="noConversion"/>
  </si>
  <si>
    <t>技能列表</t>
    <phoneticPr fontId="3" type="noConversion"/>
  </si>
  <si>
    <t>技能名</t>
    <phoneticPr fontId="3" type="noConversion"/>
  </si>
  <si>
    <t>技能效果</t>
    <phoneticPr fontId="3" type="noConversion"/>
  </si>
  <si>
    <t>攻击敌方单体造成攻击x%伤害
【水晶】立即获得M个黄水晶</t>
    <phoneticPr fontId="3" type="noConversion"/>
  </si>
  <si>
    <t>攻击敌方全体造成攻击x%伤害
【水晶】立即获得M个蓝水晶</t>
    <phoneticPr fontId="3" type="noConversion"/>
  </si>
  <si>
    <t>攻击敌方单体造成攻击x%伤害
【水晶】立即获得M个红水晶</t>
    <phoneticPr fontId="3" type="noConversion"/>
  </si>
  <si>
    <t>攻击敌方单体造成攻击x%伤害
【水晶】立即获得M个蓝水晶</t>
    <phoneticPr fontId="3" type="noConversion"/>
  </si>
  <si>
    <t>攻击敌方单体造成攻击x%伤害
【水晶】立即获得M个自身颜色水晶</t>
    <phoneticPr fontId="3" type="noConversion"/>
  </si>
  <si>
    <t>攻击敌方单体造成攻击x%伤害，同时降低目标y%防御</t>
    <phoneticPr fontId="3" type="noConversion"/>
  </si>
  <si>
    <t>攻击敌方单体及其两侧单位造成攻击x%伤害</t>
  </si>
  <si>
    <t>攻击敌方全体造成攻击x%伤害</t>
    <phoneticPr fontId="3" type="noConversion"/>
  </si>
  <si>
    <t>永久增加己方场上单位攻击，可叠加层数</t>
    <phoneticPr fontId="3" type="noConversion"/>
  </si>
  <si>
    <t>攻击敌方单体造成攻击x%伤害，对目标施加“风神印记”，持续2回合</t>
    <phoneticPr fontId="3" type="noConversion"/>
  </si>
  <si>
    <t>攻击敌方全体施加“风神印记”，持续2回合</t>
    <phoneticPr fontId="3" type="noConversion"/>
  </si>
  <si>
    <t>攻击敌方单体造成攻击x%伤害</t>
    <phoneticPr fontId="3" type="noConversion"/>
  </si>
  <si>
    <t>使自己或守护灵下一次攻击概率获得M个红水晶</t>
  </si>
  <si>
    <t>攻击敌方单体造成攻击x%伤害
【水晶】立即减少敌方y个红水晶</t>
    <phoneticPr fontId="3" type="noConversion"/>
  </si>
  <si>
    <t>攻击敌方单体造成攻击x%伤害，概率禁锢目标</t>
  </si>
  <si>
    <t>永久提升自己守护灵x%攻击，最高5层，同时使自身进入【避难】状态</t>
    <phoneticPr fontId="3" type="noConversion"/>
  </si>
  <si>
    <t>为我方生命百分比最低的单位恢复攻击x%的生命，当自身处于【避难】状态时，治疗效果翻倍</t>
    <phoneticPr fontId="3" type="noConversion"/>
  </si>
  <si>
    <t>攻击敌方单体造成攻击x%伤害，恢复造成攻击x%伤害一定比例的生命</t>
    <phoneticPr fontId="3" type="noConversion"/>
  </si>
  <si>
    <t>蓄力1回合并获得1枚印记，项昆仑或其守护灵下次攻击将会消耗全部【不死印记】，每一枚【不死印记】提升一定比例伤害，印记最多同时拥有4枚</t>
    <phoneticPr fontId="3" type="noConversion"/>
  </si>
  <si>
    <t>攻击敌方单体造成攻击x%伤害，禁止目标召唤1回合</t>
    <phoneticPr fontId="3" type="noConversion"/>
  </si>
  <si>
    <t>下一回合内敌人每进行1次召唤为盖文生成一枚“龙形印记”，每1枚印记可代替1个盖文召唤守护灵的水晶</t>
    <phoneticPr fontId="3" type="noConversion"/>
  </si>
  <si>
    <t>削减敌方红水晶，生成血魔印记，血魔印记最多同时存在3个</t>
    <phoneticPr fontId="3" type="noConversion"/>
  </si>
  <si>
    <t>消耗全部血魔印记恢复生命，当被攻击濒死时自动触发该技能，生命恢复量为主动释放的一半</t>
    <phoneticPr fontId="3" type="noConversion"/>
  </si>
  <si>
    <t>提升自身下一次攻击伤害</t>
    <phoneticPr fontId="3" type="noConversion"/>
  </si>
  <si>
    <t>减少敌方防御
【水晶】立即偷取M个黄水晶</t>
    <phoneticPr fontId="3" type="noConversion"/>
  </si>
  <si>
    <t>攻击敌方单体造成攻击x%伤害
【水晶】立即偷取敌方M个黄色水晶</t>
    <phoneticPr fontId="3" type="noConversion"/>
  </si>
  <si>
    <t>攻击敌方单体造成攻击x%伤害，刷新召唤CD</t>
    <phoneticPr fontId="3" type="noConversion"/>
  </si>
  <si>
    <t>攻击敌方单体造成攻击x%伤害
【水晶】立即偷取敌方红色水晶</t>
  </si>
  <si>
    <t>减少敌方单体攻击x%
【水晶】立即削减敌方大量黄色水晶</t>
  </si>
  <si>
    <t>string:e</t>
    <phoneticPr fontId="3" type="noConversion"/>
  </si>
  <si>
    <t>攻击敌方单体造成攻击x%伤害，该技能无法暴击
技能可触发【追击】</t>
    <phoneticPr fontId="3" type="noConversion"/>
  </si>
  <si>
    <t>攻击敌方单体造成攻击x%伤害，附加自身当前生命值y%的伤害
技能可触发【追击】</t>
    <phoneticPr fontId="3" type="noConversion"/>
  </si>
  <si>
    <t>攻击敌方单体造成攻击x%伤害，额外造成自身已损失生命值百分比伤害</t>
    <phoneticPr fontId="3" type="noConversion"/>
  </si>
  <si>
    <t>攻击敌方单体造成攻击x%伤害
技能可触发【追击】</t>
    <phoneticPr fontId="3" type="noConversion"/>
  </si>
  <si>
    <t>攻击敌方单体造成攻击x%伤害，同时获得M个红水晶</t>
    <phoneticPr fontId="3" type="noConversion"/>
  </si>
  <si>
    <t>攻击敌方单体造成攻击x%伤害
【不死】项羽受到致命攻击时会进入濒死状态并且印记增加到4枚，此后每承受1次致命伤害减少2枚印记，当无印记存在时再次承受的致命伤害会导致项羽阵亡</t>
    <phoneticPr fontId="3" type="noConversion"/>
  </si>
  <si>
    <t>禁锢敌方单体1回合，如果寄灵人身上有血魔印记，则技能有额外效果：1个血魔印记，禁锢同时造成每回合攻击50%的伤害；2个血魔印记，禁锢时间增加1回合；3个血魔印记，每回合额外造成攻击100%伤害
该技能可以触发【追击】</t>
    <phoneticPr fontId="3" type="noConversion"/>
  </si>
  <si>
    <t>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t>
    <phoneticPr fontId="3" type="noConversion"/>
  </si>
  <si>
    <t>为自身施加生命x%的护盾，并在接下来的敌方1回合中，y%概率援护两侧的队友</t>
    <phoneticPr fontId="3" type="noConversion"/>
  </si>
  <si>
    <t>攻击敌方单体造成攻击x%伤害，并且每回合额外造成攻击y%*目标身上负面效果数量伤害（最大值4），持续3回合，当目标带有【水晶溢出】时，额外获得M个黄水晶</t>
    <phoneticPr fontId="3" type="noConversion"/>
  </si>
  <si>
    <t>使我方血量百分比最低的单位进入“避难”状态，并为目标恢复攻击x%+已损失血量*y%的生命，持续2回合
【避难】：不会受到直接伤害，但受到持续伤害效果翻倍，可被驱散</t>
    <phoneticPr fontId="3" type="noConversion"/>
  </si>
  <si>
    <t>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t>
    <phoneticPr fontId="3" type="noConversion"/>
  </si>
  <si>
    <t>攻击敌方单体造成攻击x%伤害，若技能暴击，概率禁锢目标1回合
技能可触发【追击】</t>
    <phoneticPr fontId="3" type="noConversion"/>
  </si>
  <si>
    <t>攻击敌方单体造成攻击x%伤害，同时概率为目标施加【虹吸】负面效果，持续2回合
【虹吸】攻击带有虹吸状态的目标，可以恢复造成攻击x%伤害的生命</t>
    <phoneticPr fontId="3" type="noConversion"/>
  </si>
  <si>
    <t>攻击敌方单体造成攻击x%伤害，如果目标带有风神印记，概率无消耗再次释放1次本技能</t>
    <phoneticPr fontId="3" type="noConversion"/>
  </si>
  <si>
    <t>消耗自身一半的当前生命值攻击敌方单体（造成攻击*x%+当前生命y%的伤害）</t>
    <phoneticPr fontId="3" type="noConversion"/>
  </si>
  <si>
    <t>为当前生命百分比最低的单位生成食火蜥攻击x%的护盾，持续到下次行动开始</t>
    <phoneticPr fontId="3" type="noConversion"/>
  </si>
  <si>
    <t>攻击敌方单体造成攻击x%伤害，若敌方当前生命高于一定比例，造成额外伤害；若本次攻击未能击杀目标，则自身攻击降低1回合</t>
    <phoneticPr fontId="3" type="noConversion"/>
  </si>
  <si>
    <t>攻击敌方单体造成攻击x%伤害，场上所有角色每次召唤守护灵会为烈风螳螂增加一枚印记，每一枚增加烈风螳螂一定攻击</t>
    <phoneticPr fontId="3" type="noConversion"/>
  </si>
  <si>
    <t>攻击敌方单体造成攻击x%伤害
【追击】攻击敌方单体造成y%伤害并获得z个自身颜色水晶</t>
  </si>
  <si>
    <t>攻击敌方单体造成攻击x%伤害
【追击】攻击敌方单体造成攻击y%伤害，对于被禁锢的单位造成y%额外伤害</t>
  </si>
  <si>
    <t>攻击敌方单体造成攻击x%伤害
【追击】攻击敌方单体造成攻击y%伤害，对带有增益效果的角色造成y%额外伤害</t>
  </si>
  <si>
    <t>攻击敌方单体造成攻击x%伤害
【追击】攻击敌方单体造成攻击y%伤害，当自身血量低于30%时，造成的伤害提升y%</t>
  </si>
  <si>
    <t>攻击敌方单体造成攻击x%伤害
【追击】攻击敌方单体造成攻击y%伤害，当自身血量低于30%时，为自身恢复造成伤害y%的血量</t>
  </si>
  <si>
    <t>攻击敌方单体造成攻击x%伤害
【追击】攻击敌方单体造成攻击y%伤害，并触发敌方身上的【水晶溢出】状态获得M个自身颜色水晶</t>
  </si>
  <si>
    <t>攻击敌方单体造成攻击x%的伤害</t>
  </si>
  <si>
    <t>攻击敌方单体造成攻击x%的伤害
【被动】当自身血量低于y%时，造成的伤害致死时可无视所有濒死效果直接令目标死亡</t>
  </si>
  <si>
    <t>攻击敌方单体造成攻击x%伤害并同时驱散其身上所有正面效果</t>
  </si>
  <si>
    <t>攻击敌方单体造成x%伤害且下一次技能暴击概率提升y%</t>
  </si>
  <si>
    <t>攻击敌方单体造成攻击x%伤害
【水晶】立即获得y个自身颜色水晶</t>
  </si>
  <si>
    <t>攻击敌方单体造成攻击x%伤害，并在2回合内使目标受到的治疗效果降低y%</t>
  </si>
  <si>
    <t>为当前生命百分比最低的角色生成一个攻击x%的护盾
【被动】当携带者进入濒死状态时，立即为其生成一个携带者最大生命*y%的护盾</t>
  </si>
  <si>
    <t>随机使目标进入减攻/减防/减暴击/减爆伤/减穿透/减格挡/减命中/减抵抗的负面状态（随机多个）</t>
  </si>
  <si>
    <t>为我方血量百分比最低的单位恢复攻击x%的血量并驱散其身上所有负面效果</t>
  </si>
  <si>
    <t>技能效果描述</t>
    <phoneticPr fontId="3" type="noConversion"/>
  </si>
  <si>
    <t>天赋技能x%概率禁锢目标</t>
    <phoneticPr fontId="3" type="noConversion"/>
  </si>
  <si>
    <t>绝技额外获得M个红水晶</t>
    <phoneticPr fontId="3" type="noConversion"/>
  </si>
  <si>
    <t>为目标施加风神印记，持续2回合</t>
    <phoneticPr fontId="3" type="noConversion"/>
  </si>
  <si>
    <t>绝技暴击率提高</t>
    <phoneticPr fontId="3" type="noConversion"/>
  </si>
  <si>
    <t>绝技水晶消耗降低</t>
    <phoneticPr fontId="3" type="noConversion"/>
  </si>
  <si>
    <t>绝技造成攻击x%伤害转化为生命</t>
    <phoneticPr fontId="3" type="noConversion"/>
  </si>
  <si>
    <t>“同生印记”触发同时恢复该角色x%生命</t>
    <phoneticPr fontId="3" type="noConversion"/>
  </si>
  <si>
    <t>处于濒死状态时的下一次攻击恢复自身造成攻击x%伤害等量的血量</t>
    <phoneticPr fontId="3" type="noConversion"/>
  </si>
  <si>
    <t>提升天赋技能暴击伤害x%</t>
    <phoneticPr fontId="3" type="noConversion"/>
  </si>
  <si>
    <t>造成的任意伤害附带已损失血量x%伤害</t>
    <phoneticPr fontId="3" type="noConversion"/>
  </si>
  <si>
    <t>出场时永久降低敌方单体攻击x%</t>
    <phoneticPr fontId="3" type="noConversion"/>
  </si>
  <si>
    <t>额外消耗所有红色水晶，造成一定百分比*水晶数量的伤害</t>
    <phoneticPr fontId="3" type="noConversion"/>
  </si>
  <si>
    <t>我方行动回合，若我方【避难】角色未受到伤害，则该角色默认攻击目标受到该角色恢复总血量x%的真实伤害
【真实伤害】不受防御影响的伤害</t>
    <phoneticPr fontId="3" type="noConversion"/>
  </si>
  <si>
    <t>如果技能击杀了敌人，其余所有敌人承担x%溢出伤害</t>
    <phoneticPr fontId="3" type="noConversion"/>
  </si>
  <si>
    <t>若本次攻击击杀了目标，则对另一名生命值比例最低的敌方追加一次攻击</t>
    <phoneticPr fontId="3" type="noConversion"/>
  </si>
  <si>
    <t>释放绝技时对目标两侧单位同时附加【虹吸】状态</t>
    <phoneticPr fontId="3" type="noConversion"/>
  </si>
  <si>
    <t>对被禁锢的单位造成额外伤害</t>
    <phoneticPr fontId="3" type="noConversion"/>
  </si>
  <si>
    <t>每一枚印记同时为寄灵人增加x%攻击</t>
    <phoneticPr fontId="3" type="noConversion"/>
  </si>
  <si>
    <t>每损失x%生命，提高y%攻击</t>
    <phoneticPr fontId="3" type="noConversion"/>
  </si>
  <si>
    <t>被召唤出场时立即释放绝技</t>
    <phoneticPr fontId="3" type="noConversion"/>
  </si>
  <si>
    <t>额外为目标恢复食火蜥生命最大值x%血量</t>
    <phoneticPr fontId="3" type="noConversion"/>
  </si>
  <si>
    <t>DetailType</t>
    <phoneticPr fontId="3" type="noConversion"/>
  </si>
  <si>
    <t>Value</t>
    <phoneticPr fontId="3" type="noConversion"/>
  </si>
  <si>
    <t>技能总价值</t>
    <phoneticPr fontId="3" type="noConversion"/>
  </si>
  <si>
    <t>计算参数</t>
    <phoneticPr fontId="3" type="noConversion"/>
  </si>
  <si>
    <t>数值计算参数</t>
    <phoneticPr fontId="3" type="noConversion"/>
  </si>
  <si>
    <t>提升属性</t>
    <phoneticPr fontId="3" type="noConversion"/>
  </si>
  <si>
    <t>Prop[1]：属性ID，Value[1]：属性值</t>
    <phoneticPr fontId="3" type="noConversion"/>
  </si>
  <si>
    <t>高级提升属性</t>
    <phoneticPr fontId="3" type="noConversion"/>
  </si>
  <si>
    <t>Prop[1]：影响属性ID，Value[1]：影响系数，Prop[2]：影响属性ID，Value[2]：属性值</t>
    <phoneticPr fontId="3" type="noConversion"/>
  </si>
  <si>
    <t>技能书1-暴击</t>
  </si>
  <si>
    <t>技能书1-高级暴击</t>
  </si>
  <si>
    <t>技能书2-爆伤</t>
  </si>
  <si>
    <t>技能书2-高级爆伤</t>
  </si>
  <si>
    <t>技能书3-格挡</t>
  </si>
  <si>
    <t>技能书3-高级格挡</t>
  </si>
  <si>
    <t>技能书4-穿透</t>
  </si>
  <si>
    <t>技能书4-高级穿透</t>
  </si>
  <si>
    <t>技能书5-抗暴击</t>
  </si>
  <si>
    <t>技能书5-高级抗暴击</t>
  </si>
  <si>
    <t>技能书6-抗格挡</t>
  </si>
  <si>
    <t>技能书6-高级抗格挡</t>
  </si>
  <si>
    <t>技能书7-抗穿透</t>
  </si>
  <si>
    <t>技能书7-高级抗穿透</t>
  </si>
  <si>
    <t>技能书8-效果命中</t>
  </si>
  <si>
    <t>技能书8-高级效果命中</t>
  </si>
  <si>
    <t>技能书9-效果抵抗</t>
  </si>
  <si>
    <t>技能书9-高级效果抵抗</t>
  </si>
  <si>
    <t>技能书10-守护灵百分比攻击</t>
  </si>
  <si>
    <t>技能书10-高级守护灵百分比攻击</t>
  </si>
  <si>
    <t>技能书11-守护灵百分比防御</t>
  </si>
  <si>
    <t>技能书11-高级守护灵百分比防御</t>
  </si>
  <si>
    <t>技能书12-守护灵百分比血量</t>
  </si>
  <si>
    <t>技能书12-高级守护灵百分比血量</t>
  </si>
  <si>
    <t>技能书13-概率反弹伤害</t>
  </si>
  <si>
    <t>技能书13-高级概率反弹伤害</t>
  </si>
  <si>
    <t>技能书14-无视反弹伤害+减伤</t>
  </si>
  <si>
    <t>技能书14-高级无视反弹伤害+减伤</t>
  </si>
  <si>
    <t>技能书-降低所受伤害-造成伤害</t>
  </si>
  <si>
    <t>技能书15-降低所受伤害-造成伤害</t>
  </si>
  <si>
    <t>icon_1400191</t>
  </si>
  <si>
    <t>技能书-高级降低所受伤害-造成伤害</t>
  </si>
  <si>
    <t>技能书15-高级降低所受伤害-造成伤害</t>
  </si>
  <si>
    <t>icon_1400192</t>
  </si>
  <si>
    <t>技能书-降低防御+暴击</t>
  </si>
  <si>
    <t>技能书16-降低防御+暴击</t>
  </si>
  <si>
    <t>icon_1400201</t>
  </si>
  <si>
    <t>技能书-高级降低防御+暴击</t>
  </si>
  <si>
    <t>技能书16-高级降低防御+暴击</t>
  </si>
  <si>
    <t>icon_1400202</t>
  </si>
  <si>
    <t>技能书-格挡+百分比防御</t>
  </si>
  <si>
    <t>技能书17-格挡+百分比防御</t>
  </si>
  <si>
    <t>icon_1400211</t>
  </si>
  <si>
    <t>技能书-高级格挡+百分比防御</t>
  </si>
  <si>
    <t>技能书17-高级格挡+百分比防御</t>
  </si>
  <si>
    <t>icon_1400212</t>
  </si>
  <si>
    <t>技能书-百分比血量+百分比防御</t>
  </si>
  <si>
    <t>技能书18-百分比血量+百分比防御</t>
  </si>
  <si>
    <t>icon_1400221</t>
  </si>
  <si>
    <t>技能书-高级百分比血量+百分比防御</t>
  </si>
  <si>
    <t>技能书18-高级百分比血量+百分比防御</t>
  </si>
  <si>
    <t>icon_1400222</t>
  </si>
  <si>
    <t>技能书-暴击+暴击伤害</t>
  </si>
  <si>
    <t>技能书19-暴击+暴击伤害</t>
  </si>
  <si>
    <t>icon_1400231</t>
  </si>
  <si>
    <t>技能书-高级暴击+暴击伤害</t>
  </si>
  <si>
    <t>技能书19-高级暴击+暴击伤害</t>
  </si>
  <si>
    <t>icon_1400232</t>
  </si>
  <si>
    <t>技能书-暴击+穿透</t>
  </si>
  <si>
    <t>技能书20-暴击+穿透</t>
  </si>
  <si>
    <t>icon_1400241</t>
  </si>
  <si>
    <t>技能书-高级暴击+穿透</t>
  </si>
  <si>
    <t>技能书20-高级暴击+穿透</t>
  </si>
  <si>
    <t>icon_1400242</t>
  </si>
  <si>
    <t>技能书-百分比攻击+穿透</t>
  </si>
  <si>
    <t>技能书21-百分比攻击+穿透</t>
  </si>
  <si>
    <t>icon_1400251</t>
  </si>
  <si>
    <t>技能书-高级百分比攻击+穿透</t>
  </si>
  <si>
    <t>技能书21-高级百分比攻击+穿透</t>
  </si>
  <si>
    <t>icon_1400252</t>
  </si>
  <si>
    <t>lvs</t>
  </si>
  <si>
    <t>技能书10-百分比攻击</t>
  </si>
  <si>
    <t>技能书10-高级百分比攻击</t>
  </si>
  <si>
    <t>技能书11-高级百分比防御</t>
  </si>
  <si>
    <t>技能书12-百分比血量</t>
  </si>
  <si>
    <t>技能书12-高级百分比血量</t>
  </si>
  <si>
    <t>技能书14-无视反弹伤害</t>
  </si>
  <si>
    <t>技能书14-初级减伤</t>
    <phoneticPr fontId="3" type="noConversion"/>
  </si>
  <si>
    <t>技能书14-高级无视反弹伤害</t>
    <phoneticPr fontId="3" type="noConversion"/>
  </si>
  <si>
    <t>技能书14-高级减伤</t>
    <phoneticPr fontId="3" type="noConversion"/>
  </si>
  <si>
    <t>技能书15-降低所受伤害</t>
  </si>
  <si>
    <t>技能书15-初级降低攻击</t>
  </si>
  <si>
    <t>技能书15-高级降低攻击</t>
  </si>
  <si>
    <t>技能书15-高级降低所受伤害</t>
  </si>
  <si>
    <t>技能书16-初级降低防御</t>
  </si>
  <si>
    <t>技能书16-初级+暴击</t>
  </si>
  <si>
    <t>技能书16-高级降低防御</t>
  </si>
  <si>
    <t>技能书16-高级+暴击</t>
  </si>
  <si>
    <t>技能书17-初级格挡</t>
  </si>
  <si>
    <t>技能书17-初级百分比防御</t>
  </si>
  <si>
    <t>技能书17-高级格挡</t>
  </si>
  <si>
    <t>技能书17-高级百分比防御</t>
  </si>
  <si>
    <t>技能书18-初级百分比血量</t>
  </si>
  <si>
    <t>技能书18-初级百分比防御</t>
  </si>
  <si>
    <t>技能书18-高级百分比血量</t>
  </si>
  <si>
    <t>技能书18-高级分比防御</t>
  </si>
  <si>
    <t>技能书19-初级暴击</t>
  </si>
  <si>
    <t>技能书19-初级暴击伤害</t>
  </si>
  <si>
    <t>技能书19-高级暴击</t>
  </si>
  <si>
    <t>技能书19-高级暴击伤害</t>
  </si>
  <si>
    <t>技能书20-初级暴击</t>
  </si>
  <si>
    <t>技能书20-初级穿透</t>
  </si>
  <si>
    <t>技能书21-高级暴击</t>
  </si>
  <si>
    <t>技能书21-高级穿透</t>
  </si>
  <si>
    <t>技能书22-初级百分比攻击</t>
  </si>
  <si>
    <t>技能书22-初级穿透</t>
  </si>
  <si>
    <t>技能书22-高级百分比攻击</t>
  </si>
  <si>
    <t>技能书22-高级穿透</t>
  </si>
  <si>
    <t>技能书6-抗格挡</t>
    <phoneticPr fontId="3" type="noConversion"/>
  </si>
  <si>
    <t>技能书9-效果抵抗</t>
    <phoneticPr fontId="3" type="noConversion"/>
  </si>
  <si>
    <t>技能书10-百分比攻击</t>
    <phoneticPr fontId="3" type="noConversion"/>
  </si>
  <si>
    <t>技能书12-高级百分比血量</t>
    <phoneticPr fontId="3" type="noConversion"/>
  </si>
  <si>
    <t>技能书15-初级降低攻击</t>
    <phoneticPr fontId="3" type="noConversion"/>
  </si>
  <si>
    <t>技能书15-降低所受伤害</t>
    <phoneticPr fontId="3" type="noConversion"/>
  </si>
  <si>
    <t>技能书15-高级降低攻击</t>
    <phoneticPr fontId="3" type="noConversion"/>
  </si>
  <si>
    <t>技能书15-高级降低所受伤害</t>
    <phoneticPr fontId="3" type="noConversion"/>
  </si>
  <si>
    <t>技能书16-初级+暴击</t>
    <phoneticPr fontId="3" type="noConversion"/>
  </si>
  <si>
    <t>技能书16-高级+暴击</t>
    <phoneticPr fontId="3" type="noConversion"/>
  </si>
  <si>
    <t>技能书19-初级暴击伤害</t>
    <phoneticPr fontId="3" type="noConversion"/>
  </si>
  <si>
    <t>技能书1-暴击</t>
    <phoneticPr fontId="3" type="noConversion"/>
  </si>
  <si>
    <t>技能书1-高级暴击</t>
    <phoneticPr fontId="3" type="noConversion"/>
  </si>
  <si>
    <t>技能书2-爆伤</t>
    <phoneticPr fontId="3" type="noConversion"/>
  </si>
  <si>
    <t>技能书2-高级爆伤</t>
    <phoneticPr fontId="3" type="noConversion"/>
  </si>
  <si>
    <t>技能书3-格挡</t>
    <phoneticPr fontId="3" type="noConversion"/>
  </si>
  <si>
    <t>技能书3-高级格挡</t>
    <phoneticPr fontId="3" type="noConversion"/>
  </si>
  <si>
    <t>技能书4-穿透</t>
    <phoneticPr fontId="3" type="noConversion"/>
  </si>
  <si>
    <t>技能书4-高级穿透</t>
    <phoneticPr fontId="3" type="noConversion"/>
  </si>
  <si>
    <t>技能书5-抗暴击</t>
    <phoneticPr fontId="3" type="noConversion"/>
  </si>
  <si>
    <t>技能书5-高级抗暴击</t>
    <phoneticPr fontId="3" type="noConversion"/>
  </si>
  <si>
    <t>技能书6-高级抗格挡</t>
    <phoneticPr fontId="3" type="noConversion"/>
  </si>
  <si>
    <t>技能书7-抗穿透</t>
    <phoneticPr fontId="3" type="noConversion"/>
  </si>
  <si>
    <t>技能书7-高级抗穿透</t>
    <phoneticPr fontId="3" type="noConversion"/>
  </si>
  <si>
    <t>技能书8-效果命中</t>
    <phoneticPr fontId="3" type="noConversion"/>
  </si>
  <si>
    <t>技能书8-高级效果命中</t>
    <phoneticPr fontId="3" type="noConversion"/>
  </si>
  <si>
    <t>技能书9-高级效果抵抗</t>
    <phoneticPr fontId="3" type="noConversion"/>
  </si>
  <si>
    <t>技能书10-高级百分比攻击</t>
    <phoneticPr fontId="3" type="noConversion"/>
  </si>
  <si>
    <t>技能书11-守护灵百分比防御</t>
    <phoneticPr fontId="3" type="noConversion"/>
  </si>
  <si>
    <t>技能书11-高级百分比防御</t>
    <phoneticPr fontId="3" type="noConversion"/>
  </si>
  <si>
    <t>技能书12-百分比血量</t>
    <phoneticPr fontId="3" type="noConversion"/>
  </si>
  <si>
    <t>技能书13-概率反弹伤害</t>
    <phoneticPr fontId="3" type="noConversion"/>
  </si>
  <si>
    <t>技能书13-高级概率反弹伤害</t>
    <phoneticPr fontId="3" type="noConversion"/>
  </si>
  <si>
    <t>技能书14-无视反弹伤害</t>
    <phoneticPr fontId="3" type="noConversion"/>
  </si>
  <si>
    <t>技能书14-初级减伤</t>
    <phoneticPr fontId="3" type="noConversion"/>
  </si>
  <si>
    <t>技能书14-高级无视反弹伤害</t>
    <phoneticPr fontId="3" type="noConversion"/>
  </si>
  <si>
    <t>技能书14-高级减伤</t>
    <phoneticPr fontId="3" type="noConversion"/>
  </si>
  <si>
    <t>技能书16-初级降低防御</t>
    <phoneticPr fontId="3" type="noConversion"/>
  </si>
  <si>
    <t>技能书16-高级降低防御</t>
    <phoneticPr fontId="3" type="noConversion"/>
  </si>
  <si>
    <t>技能书17-初级格挡</t>
    <phoneticPr fontId="3" type="noConversion"/>
  </si>
  <si>
    <t>技能书17-初级百分比防御</t>
    <phoneticPr fontId="3" type="noConversion"/>
  </si>
  <si>
    <t>技能书17-高级格挡</t>
    <phoneticPr fontId="3" type="noConversion"/>
  </si>
  <si>
    <t>技能书17-高级百分比防御</t>
    <phoneticPr fontId="3" type="noConversion"/>
  </si>
  <si>
    <t>技能书18-初级百分比血量</t>
    <phoneticPr fontId="3" type="noConversion"/>
  </si>
  <si>
    <t>技能书18-初级百分比防御</t>
    <phoneticPr fontId="3" type="noConversion"/>
  </si>
  <si>
    <t>技能书18-高级百分比血量</t>
    <phoneticPr fontId="3" type="noConversion"/>
  </si>
  <si>
    <t>技能书18-高级分比防御</t>
    <phoneticPr fontId="3" type="noConversion"/>
  </si>
  <si>
    <t>技能书19-初级暴击</t>
    <phoneticPr fontId="3" type="noConversion"/>
  </si>
  <si>
    <t>技能书19-高级暴击</t>
    <phoneticPr fontId="3" type="noConversion"/>
  </si>
  <si>
    <t>技能书19-高级暴击伤害</t>
    <phoneticPr fontId="3" type="noConversion"/>
  </si>
  <si>
    <t>技能书20-初级暴击</t>
    <phoneticPr fontId="3" type="noConversion"/>
  </si>
  <si>
    <t>技能书20-初级穿透</t>
    <phoneticPr fontId="3" type="noConversion"/>
  </si>
  <si>
    <t>技能书21-高级暴击</t>
    <phoneticPr fontId="3" type="noConversion"/>
  </si>
  <si>
    <t>技能书21-高级穿透</t>
    <phoneticPr fontId="3" type="noConversion"/>
  </si>
  <si>
    <t>技能书22-初级百分比攻击</t>
    <phoneticPr fontId="3" type="noConversion"/>
  </si>
  <si>
    <t>技能书22-初级穿透</t>
    <phoneticPr fontId="3" type="noConversion"/>
  </si>
  <si>
    <t>技能书22-高级百分比攻击</t>
    <phoneticPr fontId="3" type="noConversion"/>
  </si>
  <si>
    <t>技能书22-高级穿透</t>
    <phoneticPr fontId="3" type="noConversion"/>
  </si>
  <si>
    <t>Crit</t>
    <phoneticPr fontId="3" type="noConversion"/>
  </si>
  <si>
    <r>
      <t>[</t>
    </r>
    <r>
      <rPr>
        <sz val="11"/>
        <color theme="1"/>
        <rFont val="微软雅黑"/>
        <family val="2"/>
        <charset val="134"/>
      </rPr>
      <t>empty]</t>
    </r>
    <phoneticPr fontId="3" type="noConversion"/>
  </si>
  <si>
    <t>CritRate</t>
    <phoneticPr fontId="3" type="noConversion"/>
  </si>
  <si>
    <t>CritRate</t>
    <phoneticPr fontId="3" type="noConversion"/>
  </si>
  <si>
    <r>
      <t>[</t>
    </r>
    <r>
      <rPr>
        <sz val="11"/>
        <color theme="1"/>
        <rFont val="微软雅黑"/>
        <family val="2"/>
        <charset val="134"/>
      </rPr>
      <t>empty]</t>
    </r>
    <phoneticPr fontId="3" type="noConversion"/>
  </si>
  <si>
    <t>Block</t>
    <phoneticPr fontId="3" type="noConversion"/>
  </si>
  <si>
    <t>Block</t>
    <phoneticPr fontId="3" type="noConversion"/>
  </si>
  <si>
    <r>
      <t>[</t>
    </r>
    <r>
      <rPr>
        <sz val="11"/>
        <color theme="1"/>
        <rFont val="微软雅黑"/>
        <family val="2"/>
        <charset val="134"/>
      </rPr>
      <t>empty]</t>
    </r>
    <phoneticPr fontId="3" type="noConversion"/>
  </si>
  <si>
    <t>DefIgnor</t>
  </si>
  <si>
    <t>DeCrit</t>
    <phoneticPr fontId="3" type="noConversion"/>
  </si>
  <si>
    <t>DeCrit</t>
    <phoneticPr fontId="3" type="noConversion"/>
  </si>
  <si>
    <t>DeBlock</t>
    <phoneticPr fontId="3" type="noConversion"/>
  </si>
  <si>
    <t>DeBlock</t>
    <phoneticPr fontId="3" type="noConversion"/>
  </si>
  <si>
    <t>DeDefIgnor</t>
    <phoneticPr fontId="3" type="noConversion"/>
  </si>
  <si>
    <t>DeDefIgnor</t>
    <phoneticPr fontId="3" type="noConversion"/>
  </si>
  <si>
    <t>EffectHit</t>
  </si>
  <si>
    <t>EffectResist</t>
  </si>
  <si>
    <t>技能书10-百分比攻击</t>
    <phoneticPr fontId="3" type="noConversion"/>
  </si>
  <si>
    <t>AtkRate</t>
    <phoneticPr fontId="3" type="noConversion"/>
  </si>
  <si>
    <t>AtkRate</t>
    <phoneticPr fontId="3" type="noConversion"/>
  </si>
  <si>
    <t>技能书10-高级百分比攻击</t>
    <phoneticPr fontId="3" type="noConversion"/>
  </si>
  <si>
    <t>技能书11-守护灵百分比防御</t>
    <phoneticPr fontId="3" type="noConversion"/>
  </si>
  <si>
    <t>DefRate</t>
    <phoneticPr fontId="3" type="noConversion"/>
  </si>
  <si>
    <t>技能书11-高级百分比防御</t>
    <phoneticPr fontId="3" type="noConversion"/>
  </si>
  <si>
    <t>技能书12-百分比血量</t>
    <phoneticPr fontId="3" type="noConversion"/>
  </si>
  <si>
    <t>HPRate</t>
    <phoneticPr fontId="3" type="noConversion"/>
  </si>
  <si>
    <t>HPRate</t>
    <phoneticPr fontId="3" type="noConversion"/>
  </si>
  <si>
    <t>技能书12-高级百分比血量</t>
    <phoneticPr fontId="3" type="noConversion"/>
  </si>
  <si>
    <t>HitBack</t>
    <phoneticPr fontId="3" type="noConversion"/>
  </si>
  <si>
    <t>技能书14-初级减伤</t>
  </si>
  <si>
    <t>DmgResist</t>
  </si>
  <si>
    <t>技能书14-高级无视反弹伤害</t>
  </si>
  <si>
    <t>技能书14-高级减伤</t>
  </si>
  <si>
    <t>技能书15-初级防御提高</t>
    <phoneticPr fontId="3" type="noConversion"/>
  </si>
  <si>
    <t>DefRate</t>
    <phoneticPr fontId="3" type="noConversion"/>
  </si>
  <si>
    <t>AtkRate</t>
    <phoneticPr fontId="3" type="noConversion"/>
  </si>
  <si>
    <t>技能书15-高级防御提高</t>
    <phoneticPr fontId="3" type="noConversion"/>
  </si>
  <si>
    <t>Crit</t>
    <phoneticPr fontId="3" type="noConversion"/>
  </si>
  <si>
    <t>DefRate</t>
    <phoneticPr fontId="3" type="noConversion"/>
  </si>
  <si>
    <t>Crit</t>
    <phoneticPr fontId="3" type="noConversion"/>
  </si>
  <si>
    <r>
      <t>[</t>
    </r>
    <r>
      <rPr>
        <sz val="11"/>
        <color theme="1"/>
        <rFont val="微软雅黑"/>
        <family val="2"/>
        <charset val="134"/>
      </rPr>
      <t>empty]</t>
    </r>
    <phoneticPr fontId="3" type="noConversion"/>
  </si>
  <si>
    <r>
      <t>[</t>
    </r>
    <r>
      <rPr>
        <sz val="11"/>
        <color theme="1"/>
        <rFont val="微软雅黑"/>
        <family val="2"/>
        <charset val="134"/>
      </rPr>
      <t>empty]</t>
    </r>
    <phoneticPr fontId="3" type="noConversion"/>
  </si>
  <si>
    <t>skill_effect_type:</t>
    <phoneticPr fontId="3" type="noConversion"/>
  </si>
  <si>
    <t>skill_effect_type:e&lt;&gt;|0</t>
    <phoneticPr fontId="3" type="noConversion"/>
  </si>
  <si>
    <t>无视反伤</t>
    <phoneticPr fontId="3" type="noConversion"/>
  </si>
  <si>
    <t>无视反伤效果</t>
    <phoneticPr fontId="3" type="noConversion"/>
  </si>
  <si>
    <t>int:e</t>
    <phoneticPr fontId="3" type="noConversion"/>
  </si>
  <si>
    <t>int:e</t>
    <phoneticPr fontId="3" type="noConversion"/>
  </si>
  <si>
    <r>
      <t>int:</t>
    </r>
    <r>
      <rPr>
        <sz val="11"/>
        <color theme="1"/>
        <rFont val="等线"/>
        <family val="2"/>
        <scheme val="minor"/>
      </rPr>
      <t>e</t>
    </r>
    <phoneticPr fontId="3" type="noConversion"/>
  </si>
  <si>
    <t>int:e</t>
    <phoneticPr fontId="3" type="noConversion"/>
  </si>
  <si>
    <t>水晶影响伤害</t>
    <phoneticPr fontId="3" type="noConversion"/>
  </si>
  <si>
    <t>守护灵大招影响伤害</t>
    <phoneticPr fontId="3" type="noConversion"/>
  </si>
  <si>
    <t>Value[1]：水晶颜色，Value[2]：水晶个数，Value[3]：加成，Prop[1]：加成属性(Atk，Crit，DefIgnor，Suck)</t>
    <phoneticPr fontId="3" type="noConversion"/>
  </si>
  <si>
    <t>Value[1]：加成，Prop[1]：加成属性(Atk，Crit，DefIgnor，Suck)</t>
    <phoneticPr fontId="3" type="noConversion"/>
  </si>
  <si>
    <t>常服曹焱兵专属技能-1</t>
  </si>
  <si>
    <t>曹玄亮专属技能-2</t>
  </si>
  <si>
    <t>曹玄亮专属技能-1</t>
  </si>
  <si>
    <t>战斗夏玲专属技能-2</t>
  </si>
  <si>
    <t>战斗夏玲专属技能-1</t>
  </si>
  <si>
    <t>项昆仑专属技能-2</t>
  </si>
  <si>
    <t>项昆仑专属技能-1</t>
  </si>
  <si>
    <t>刘羽禅专属技能-2</t>
  </si>
  <si>
    <t>刘羽禅专属技能-1</t>
  </si>
  <si>
    <t>红莲缇娜专属技能-2</t>
  </si>
  <si>
    <t>红莲缇娜专属技能-1</t>
  </si>
  <si>
    <t>战斗曹焱兵专属技能-1</t>
  </si>
  <si>
    <t>黑尔坎普专属技能-2</t>
  </si>
  <si>
    <t>黑尔坎普专属技能-1</t>
  </si>
  <si>
    <t>北落师门专属技能-2</t>
  </si>
  <si>
    <t>北落师门专属技能-1</t>
  </si>
  <si>
    <t>盖文专属技能-2</t>
  </si>
  <si>
    <t>盖文专属技能-1</t>
  </si>
  <si>
    <t>阎风吒专属技能-2</t>
  </si>
  <si>
    <t>阎风吒专属技能-1</t>
  </si>
  <si>
    <t>南御夫专属技能-2</t>
  </si>
  <si>
    <t>南御夫专属技能-1</t>
  </si>
  <si>
    <t>吉拉专属技能-2</t>
  </si>
  <si>
    <t>吉拉专属技能-1</t>
  </si>
  <si>
    <t>吕仙宫专属技能-2</t>
  </si>
  <si>
    <t>吕仙宫专属技能-1</t>
  </si>
  <si>
    <t>阎巧巧专属技能-2</t>
  </si>
  <si>
    <t>阎巧巧专属技能-1</t>
  </si>
  <si>
    <t>诸葛一心专属技能-2</t>
  </si>
  <si>
    <t>诸葛一心专属技能-1</t>
  </si>
  <si>
    <t>姬烟华专属技能-2</t>
  </si>
  <si>
    <t>姬烟华专属技能-1</t>
  </si>
  <si>
    <t>幻专属技能-2</t>
  </si>
  <si>
    <t>幻专属技能-1</t>
  </si>
  <si>
    <t>战斗曹焱兵专属技能-2</t>
    <phoneticPr fontId="3" type="noConversion"/>
  </si>
  <si>
    <r>
      <t>常服曹焱兵专属技能-</t>
    </r>
    <r>
      <rPr>
        <sz val="11"/>
        <color theme="1"/>
        <rFont val="微软雅黑"/>
        <family val="2"/>
        <charset val="134"/>
      </rPr>
      <t>2</t>
    </r>
    <phoneticPr fontId="3" type="noConversion"/>
  </si>
  <si>
    <t>Crit</t>
    <phoneticPr fontId="3" type="noConversion"/>
  </si>
  <si>
    <t>DefIgnor</t>
    <phoneticPr fontId="3" type="noConversion"/>
  </si>
  <si>
    <t>Suck</t>
    <phoneticPr fontId="3" type="noConversion"/>
  </si>
  <si>
    <t>CritRate</t>
    <phoneticPr fontId="3" type="noConversion"/>
  </si>
  <si>
    <t>DefIgnor</t>
    <phoneticPr fontId="3" type="noConversion"/>
  </si>
  <si>
    <t>Suck</t>
    <phoneticPr fontId="3" type="noConversion"/>
  </si>
  <si>
    <t>阎巧巧普攻</t>
    <phoneticPr fontId="3" type="noConversion"/>
  </si>
  <si>
    <t>是否共享：0-对自己1-共享2-两个人都加</t>
    <phoneticPr fontId="3" type="noConversion"/>
  </si>
  <si>
    <t>坚韧</t>
  </si>
  <si>
    <t>效果价值</t>
    <phoneticPr fontId="3" type="noConversion"/>
  </si>
  <si>
    <t>盖文技能2龙王印记</t>
    <phoneticPr fontId="3" type="noConversion"/>
  </si>
  <si>
    <t>黑尔坎普技能2降低防御</t>
    <phoneticPr fontId="3" type="noConversion"/>
  </si>
  <si>
    <t>黑尔坎普技能2偷取水晶</t>
    <phoneticPr fontId="3" type="noConversion"/>
  </si>
  <si>
    <t>技能消耗</t>
    <phoneticPr fontId="3" type="noConversion"/>
  </si>
  <si>
    <t>技能预期价值</t>
    <phoneticPr fontId="3" type="noConversion"/>
  </si>
  <si>
    <t>高顺技能伤害降低</t>
    <phoneticPr fontId="3" type="noConversion"/>
  </si>
  <si>
    <t>技能等级</t>
    <phoneticPr fontId="3" type="noConversion"/>
  </si>
  <si>
    <t>比例分配</t>
    <phoneticPr fontId="3" type="noConversion"/>
  </si>
  <si>
    <t>吉拉技能2减攻击</t>
    <phoneticPr fontId="3" type="noConversion"/>
  </si>
  <si>
    <t>插槽1获得水晶</t>
    <phoneticPr fontId="3" type="noConversion"/>
  </si>
  <si>
    <t>插槽3额外伤害</t>
    <phoneticPr fontId="3" type="noConversion"/>
  </si>
  <si>
    <t>插槽4额外伤害</t>
    <phoneticPr fontId="3" type="noConversion"/>
  </si>
  <si>
    <t>目标带有增益效果</t>
    <phoneticPr fontId="3" type="noConversion"/>
  </si>
  <si>
    <t>自身生命值高于最大值某比例时</t>
    <phoneticPr fontId="3" type="noConversion"/>
  </si>
  <si>
    <t>自身生命值低于最大值某比例时</t>
    <phoneticPr fontId="3" type="noConversion"/>
  </si>
  <si>
    <t>插槽5吸血</t>
    <phoneticPr fontId="3" type="noConversion"/>
  </si>
  <si>
    <t>插槽6获得自身颜色水晶</t>
    <phoneticPr fontId="3" type="noConversion"/>
  </si>
  <si>
    <t>插槽8濒死斩杀</t>
    <phoneticPr fontId="3" type="noConversion"/>
  </si>
  <si>
    <t>濒死斩杀</t>
    <phoneticPr fontId="3" type="noConversion"/>
  </si>
  <si>
    <t>造成的伤害致死时可无视所有濒死效果直接令目标死亡</t>
    <phoneticPr fontId="3" type="noConversion"/>
  </si>
  <si>
    <t>插槽9主动伤害</t>
    <phoneticPr fontId="3" type="noConversion"/>
  </si>
  <si>
    <t>插槽9驱散正面效果</t>
    <phoneticPr fontId="3" type="noConversion"/>
  </si>
  <si>
    <t>驱散正面效果</t>
    <phoneticPr fontId="3" type="noConversion"/>
  </si>
  <si>
    <t>驱散目标身上的增益buff</t>
    <phoneticPr fontId="3" type="noConversion"/>
  </si>
  <si>
    <t>驱散负面效果</t>
    <phoneticPr fontId="3" type="noConversion"/>
  </si>
  <si>
    <t>驱散目标身上的减益buff</t>
    <phoneticPr fontId="3" type="noConversion"/>
  </si>
  <si>
    <t>插槽11获得水晶</t>
    <phoneticPr fontId="3" type="noConversion"/>
  </si>
  <si>
    <t>插槽12水晶溢出</t>
    <phoneticPr fontId="3" type="noConversion"/>
  </si>
  <si>
    <t>水晶溢出</t>
    <phoneticPr fontId="3" type="noConversion"/>
  </si>
  <si>
    <t>插槽13降低受治疗效果</t>
    <phoneticPr fontId="3" type="noConversion"/>
  </si>
  <si>
    <t>插槽14护盾</t>
    <phoneticPr fontId="3" type="noConversion"/>
  </si>
  <si>
    <t>插槽14濒死护盾</t>
    <phoneticPr fontId="3" type="noConversion"/>
  </si>
  <si>
    <t>使目标进入value值中填写的若干个效果中的n个</t>
    <phoneticPr fontId="3" type="noConversion"/>
  </si>
  <si>
    <t>value1,随机效果数量，value2及以后全为效果ID</t>
    <phoneticPr fontId="3" type="noConversion"/>
  </si>
  <si>
    <t>插槽15随机效果</t>
    <phoneticPr fontId="3" type="noConversion"/>
  </si>
  <si>
    <t>插槽15减攻击</t>
    <phoneticPr fontId="3" type="noConversion"/>
  </si>
  <si>
    <t>插槽15减防御</t>
    <phoneticPr fontId="3" type="noConversion"/>
  </si>
  <si>
    <t>插槽15减暴击</t>
    <phoneticPr fontId="3" type="noConversion"/>
  </si>
  <si>
    <t>插槽15减穿透</t>
    <phoneticPr fontId="3" type="noConversion"/>
  </si>
  <si>
    <t>插槽15减格挡</t>
    <phoneticPr fontId="3" type="noConversion"/>
  </si>
  <si>
    <t>降低格挡率</t>
    <phoneticPr fontId="3" type="noConversion"/>
  </si>
  <si>
    <t>插槽16驱散负面效果</t>
    <phoneticPr fontId="3" type="noConversion"/>
  </si>
  <si>
    <t>触发水晶溢出获得自身颜色水晶</t>
    <phoneticPr fontId="3" type="noConversion"/>
  </si>
  <si>
    <t>插槽1连击伤害</t>
  </si>
  <si>
    <t>插槽2连击伤害</t>
  </si>
  <si>
    <t>插槽2连击禁锢额外伤害</t>
  </si>
  <si>
    <t>插槽3连击伤害</t>
  </si>
  <si>
    <t>插槽4连击伤害</t>
  </si>
  <si>
    <t>插槽5连击伤害</t>
  </si>
  <si>
    <t>插槽6连击伤害</t>
  </si>
  <si>
    <t>金币</t>
    <phoneticPr fontId="3" type="noConversion"/>
  </si>
  <si>
    <t>2#4</t>
    <phoneticPr fontId="3" type="noConversion"/>
  </si>
  <si>
    <t>会心</t>
  </si>
  <si>
    <t>弱点感应</t>
  </si>
  <si>
    <t>狂怒</t>
  </si>
  <si>
    <t>无尽狂乱</t>
  </si>
  <si>
    <t>铁壁</t>
  </si>
  <si>
    <t>固若金汤</t>
  </si>
  <si>
    <t>破坏</t>
  </si>
  <si>
    <t>土崩瓦解</t>
  </si>
  <si>
    <t>不朽意志</t>
  </si>
  <si>
    <t>碎甲</t>
  </si>
  <si>
    <t>无坚不摧</t>
  </si>
  <si>
    <t>守护</t>
  </si>
  <si>
    <t>多重护盾</t>
  </si>
  <si>
    <t>专注</t>
  </si>
  <si>
    <t>百发百中</t>
  </si>
  <si>
    <t>坚毅</t>
  </si>
  <si>
    <t>不屈不挠</t>
  </si>
  <si>
    <t>猛击</t>
  </si>
  <si>
    <t>冲锋陷阵</t>
  </si>
  <si>
    <t>固守</t>
  </si>
  <si>
    <t>不动如山</t>
  </si>
  <si>
    <t>体魄</t>
  </si>
  <si>
    <t>灵体加护</t>
  </si>
  <si>
    <t>反射</t>
  </si>
  <si>
    <t>以眼还眼</t>
  </si>
  <si>
    <t>看破</t>
  </si>
  <si>
    <t>真视之眼</t>
  </si>
  <si>
    <t>icon_1308001</t>
  </si>
  <si>
    <t>icon_1308002</t>
  </si>
  <si>
    <t>icon_1308003</t>
  </si>
  <si>
    <t>icon_1308004</t>
  </si>
  <si>
    <t>icon_1308005</t>
  </si>
  <si>
    <t>icon_1308006</t>
  </si>
  <si>
    <t>icon_1308007</t>
  </si>
  <si>
    <t>icon_1308008</t>
  </si>
  <si>
    <t>icon_1308009</t>
  </si>
  <si>
    <t>icon_1308010</t>
  </si>
  <si>
    <t>icon_1308011</t>
  </si>
  <si>
    <t>icon_1308012</t>
  </si>
  <si>
    <t>icon_1308013</t>
  </si>
  <si>
    <t>icon_1308014</t>
  </si>
  <si>
    <t>icon_1308015</t>
  </si>
  <si>
    <t>icon_1308016</t>
  </si>
  <si>
    <t>icon_1308017</t>
  </si>
  <si>
    <t>icon_1308018</t>
  </si>
  <si>
    <t>icon_1308019</t>
  </si>
  <si>
    <t>icon_1308020</t>
  </si>
  <si>
    <t>icon_1308021</t>
  </si>
  <si>
    <t>icon_1308022</t>
  </si>
  <si>
    <t>icon_1308023</t>
  </si>
  <si>
    <t>icon_1308024</t>
  </si>
  <si>
    <t>icon_1308025</t>
  </si>
  <si>
    <t>icon_1308026</t>
  </si>
  <si>
    <t>icon_1308027</t>
  </si>
  <si>
    <t>icon_1308028</t>
  </si>
  <si>
    <t>buff类型的子类型：1-增益buff,2-减益buff,3-标记，4-场外技能书buff</t>
    <phoneticPr fontId="3" type="noConversion"/>
  </si>
  <si>
    <t>效果类型:1-伤害，2-治疗，3-影响水晶，4-buff，5-驱散</t>
    <phoneticPr fontId="3" type="noConversion"/>
  </si>
  <si>
    <t>int:e&lt;&gt;|2</t>
    <phoneticPr fontId="3" type="noConversion"/>
  </si>
  <si>
    <t>string:e</t>
    <phoneticPr fontId="3" type="noConversion"/>
  </si>
  <si>
    <t>效果最大值</t>
    <phoneticPr fontId="3" type="noConversion"/>
  </si>
  <si>
    <t>是否可成长</t>
    <phoneticPr fontId="3" type="noConversion"/>
  </si>
  <si>
    <t>Value1</t>
    <phoneticPr fontId="3" type="noConversion"/>
  </si>
  <si>
    <t>Value2</t>
  </si>
  <si>
    <t>条件值1ID</t>
    <phoneticPr fontId="3" type="noConversion"/>
  </si>
  <si>
    <t>条件值2ID</t>
    <phoneticPr fontId="3" type="noConversion"/>
  </si>
  <si>
    <t>基于攻击者当前生命的伤害类型，计算方式：攻击者当前生命*技能系数*（1-被击方免伤率）*（1+被击方易伤加成-被击方免伤加成）</t>
    <phoneticPr fontId="3" type="noConversion"/>
  </si>
  <si>
    <t>TriggerEffect[1].id</t>
    <phoneticPr fontId="3" type="noConversion"/>
  </si>
  <si>
    <t>TriggerEffect[1].lv</t>
    <phoneticPr fontId="3" type="noConversion"/>
  </si>
  <si>
    <t>TriggerEffect[2].id</t>
    <phoneticPr fontId="3" type="noConversion"/>
  </si>
  <si>
    <t>TriggerEffect[2].lv</t>
    <phoneticPr fontId="3" type="noConversion"/>
  </si>
  <si>
    <t>TriggerEffect[3].id</t>
  </si>
  <si>
    <t>TriggerEffect[3].lv</t>
  </si>
  <si>
    <t>TriggerEffect[4].id</t>
  </si>
  <si>
    <t>TriggerEffect[4].lv</t>
  </si>
  <si>
    <t>TriggerEffect[5].id</t>
  </si>
  <si>
    <t>TriggerEffect[5].lv</t>
  </si>
  <si>
    <t>ConIdValue1</t>
    <phoneticPr fontId="3" type="noConversion"/>
  </si>
  <si>
    <t>CanGrow1</t>
    <phoneticPr fontId="3" type="noConversion"/>
  </si>
  <si>
    <t>ConId1</t>
    <phoneticPr fontId="3" type="noConversion"/>
  </si>
  <si>
    <t>CanGrow2</t>
    <phoneticPr fontId="3" type="noConversion"/>
  </si>
  <si>
    <t>ConId2</t>
    <phoneticPr fontId="3" type="noConversion"/>
  </si>
  <si>
    <t>ConIdValue2</t>
    <phoneticPr fontId="3" type="noConversion"/>
  </si>
  <si>
    <t>烙印</t>
  </si>
  <si>
    <t>背水一战</t>
  </si>
  <si>
    <t>嗜血</t>
  </si>
  <si>
    <t>夺魂</t>
  </si>
  <si>
    <t>黄昏之殇</t>
  </si>
  <si>
    <t>惩戒</t>
  </si>
  <si>
    <t>断罪</t>
  </si>
  <si>
    <t>救赎</t>
  </si>
  <si>
    <t>诅咒</t>
  </si>
  <si>
    <t>祝福</t>
  </si>
  <si>
    <t>插槽14触发护盾</t>
    <phoneticPr fontId="3" type="noConversion"/>
  </si>
  <si>
    <t>关羽技能(教学)</t>
  </si>
  <si>
    <t>许褚技能(教学)</t>
  </si>
  <si>
    <t>典韦技能(教学)</t>
  </si>
  <si>
    <t>唐流雨技能(教学)</t>
  </si>
  <si>
    <t>李轩辕技能(教学)</t>
  </si>
  <si>
    <t>项羽技能(教学)</t>
  </si>
  <si>
    <t>天使缇娜技能(教学)</t>
  </si>
  <si>
    <t>夏侯渊技能(教学)</t>
  </si>
  <si>
    <t>徐晃技能(教学)</t>
  </si>
  <si>
    <t>张郃技能(教学)</t>
  </si>
  <si>
    <t>张飞技能(教学)</t>
  </si>
  <si>
    <t>夏侯惇技能(教学)</t>
  </si>
  <si>
    <t>塞伯罗斯技能(教学)</t>
  </si>
  <si>
    <t>石灵明技能(教学)</t>
  </si>
  <si>
    <t>于禁技能(教学)</t>
  </si>
  <si>
    <t>西方龙技能(教学)</t>
  </si>
  <si>
    <t>飞廉技能(教学)</t>
  </si>
  <si>
    <t>噬日技能(教学)</t>
  </si>
  <si>
    <t>食火蜥技能(教学)</t>
  </si>
  <si>
    <t>高顺技能(教学)</t>
  </si>
  <si>
    <t>烈风螳螂技能(教学)</t>
  </si>
  <si>
    <t>蓄力猛攻(教学)</t>
  </si>
  <si>
    <t>禁断之刃(教学)</t>
  </si>
  <si>
    <t>烙印(教学)</t>
  </si>
  <si>
    <t>背水一战(教学)</t>
  </si>
  <si>
    <t>嗜血(教学)</t>
  </si>
  <si>
    <t>夺魂(教学)</t>
  </si>
  <si>
    <t>怒斩(教学)</t>
  </si>
  <si>
    <t>黄昏之殇(教学)</t>
  </si>
  <si>
    <t>惩戒(教学)</t>
  </si>
  <si>
    <t>断罪(教学)</t>
  </si>
  <si>
    <t>斩灵(教学)</t>
  </si>
  <si>
    <t>炼魄(教学)</t>
  </si>
  <si>
    <t>封脉(教学)</t>
  </si>
  <si>
    <t>救赎(教学)</t>
  </si>
  <si>
    <t>诅咒(教学)</t>
  </si>
  <si>
    <t>祝福(教学)</t>
  </si>
  <si>
    <t>关羽技能伤害(教学)</t>
  </si>
  <si>
    <t>关羽专属武器效果(教学)</t>
  </si>
  <si>
    <t>关羽满星效果(教学)</t>
  </si>
  <si>
    <t>许褚技能伤害(教学)</t>
  </si>
  <si>
    <t>许褚技能额外伤害(教学)</t>
  </si>
  <si>
    <t>许褚专属武器效果(教学)</t>
  </si>
  <si>
    <t>许褚满星效果(教学)</t>
  </si>
  <si>
    <t>典韦技能伤害(教学)</t>
  </si>
  <si>
    <t>典韦技能额外伤害(教学)</t>
  </si>
  <si>
    <t>典韦专属武器效果(教学)</t>
  </si>
  <si>
    <t>典韦满星效果(教学)</t>
  </si>
  <si>
    <t>唐流雨技能伤害(教学)</t>
  </si>
  <si>
    <t>唐流雨专属武器效果(教学)</t>
  </si>
  <si>
    <t>唐流雨满星效果(教学)</t>
  </si>
  <si>
    <t>李轩辕技能伤害(教学)</t>
  </si>
  <si>
    <t>李轩辕技能获得水晶(教学)</t>
  </si>
  <si>
    <t>李轩辕专属武器效果(教学)</t>
  </si>
  <si>
    <t>李轩辕满星效果(教学)</t>
  </si>
  <si>
    <t>项羽技能伤害(教学)</t>
  </si>
  <si>
    <t>项羽技能不死(教学)</t>
  </si>
  <si>
    <t>项羽专属武器效果(教学)</t>
  </si>
  <si>
    <t>项羽满星效果(教学)</t>
  </si>
  <si>
    <t>天使缇娜技能禁锢(教学)</t>
  </si>
  <si>
    <t>天使缇娜技能伤害(教学)</t>
  </si>
  <si>
    <t>天使缇娜专属武器效果(教学)</t>
  </si>
  <si>
    <t>夏侯渊技能伤害(教学)</t>
  </si>
  <si>
    <t>夏侯渊技能回血(教学)</t>
  </si>
  <si>
    <t>夏侯渊同生印记自身(教学)</t>
  </si>
  <si>
    <t>夏侯渊同生印记攻击目标(教学)</t>
  </si>
  <si>
    <t>夏侯渊同生印记回血目标(教学)</t>
  </si>
  <si>
    <t>夏侯渊专属武器效果(教学)</t>
  </si>
  <si>
    <t>夏侯渊满星效果(教学)</t>
  </si>
  <si>
    <t>徐晃技能护盾(教学)</t>
  </si>
  <si>
    <t>徐晃技能援护(教学)</t>
  </si>
  <si>
    <t>徐晃专属武器效果(教学)</t>
  </si>
  <si>
    <t>徐晃满星效果(教学)</t>
  </si>
  <si>
    <t>张郃技能持续伤害(教学)</t>
  </si>
  <si>
    <t>张郃技能获得水晶(教学)</t>
  </si>
  <si>
    <t>张郃技能触发水晶外壳(教学)</t>
  </si>
  <si>
    <t>张郃专属武器效果(教学)</t>
  </si>
  <si>
    <t>张郃满星效果(教学)</t>
  </si>
  <si>
    <t>张飞基于攻击治疗(教学)</t>
  </si>
  <si>
    <t>张飞基于目标已损失生命治疗(教学)</t>
  </si>
  <si>
    <t>张飞使目标进入避难(教学)</t>
  </si>
  <si>
    <t>张飞专属武器效果(教学)</t>
  </si>
  <si>
    <t>张飞满星效果(教学)</t>
  </si>
  <si>
    <t>夏侯惇技能伤害(教学)</t>
  </si>
  <si>
    <t>夏侯惇技能减攻击(教学)</t>
  </si>
  <si>
    <t>夏侯惇共死印记自身(教学)</t>
  </si>
  <si>
    <t>夏侯惇共死印记攻击目标(教学)</t>
  </si>
  <si>
    <t>夏侯惇共死印记减攻击目标(教学)</t>
  </si>
  <si>
    <t>夏侯惇专属武器效果(教学)</t>
  </si>
  <si>
    <t>塞伯罗斯技能伤害(教学)</t>
  </si>
  <si>
    <t>塞伯罗斯专属武器效果(教学)</t>
  </si>
  <si>
    <t>塞伯罗斯技能吸血(教学)</t>
  </si>
  <si>
    <t>石灵明技能伤害(教学)</t>
  </si>
  <si>
    <t>石灵明技能禁锢(教学)</t>
  </si>
  <si>
    <t>石灵明专属武器效果(教学)</t>
  </si>
  <si>
    <t>于禁技能伤害(教学)</t>
  </si>
  <si>
    <t>于禁专属武器效果(教学)</t>
  </si>
  <si>
    <t>于禁满星效果(教学)</t>
  </si>
  <si>
    <t>西方龙技能伤害(教学)</t>
  </si>
  <si>
    <t>西方龙技能【虹吸】(教学)</t>
  </si>
  <si>
    <t>西方龙专属武器效果(教学)</t>
  </si>
  <si>
    <t>西方龙满星效果(教学)</t>
  </si>
  <si>
    <t>飞廉技能伤害(教学)</t>
  </si>
  <si>
    <t>飞廉技能刷新技能(教学)</t>
  </si>
  <si>
    <t>飞廉专属武器效果(教学)</t>
  </si>
  <si>
    <t>飞廉满星效果(教学)</t>
  </si>
  <si>
    <t>噬日技能消耗生命(教学)</t>
  </si>
  <si>
    <t>噬日技能伤害(教学)</t>
  </si>
  <si>
    <t>噬日专属武器效果(教学)</t>
  </si>
  <si>
    <t>食火蜥技能护盾(教学)</t>
  </si>
  <si>
    <t>食火蜥专属武器效果(教学)</t>
  </si>
  <si>
    <t>高顺技能基础伤害(教学)</t>
  </si>
  <si>
    <t>高顺技能额外伤害(教学)</t>
  </si>
  <si>
    <t>高顺技能伤害降低(教学)</t>
  </si>
  <si>
    <t>高顺专属武器效果(教学)</t>
  </si>
  <si>
    <t>高顺满星效果(教学)</t>
  </si>
  <si>
    <t>烈风螳螂技能伤害(教学)</t>
  </si>
  <si>
    <t>烈风螳螂技能加攻击(教学)</t>
  </si>
  <si>
    <t>烈风螳螂专属武器效果(教学)</t>
  </si>
  <si>
    <t>插槽1主动伤害(教学)</t>
  </si>
  <si>
    <t>插槽1连击伤害(教学)</t>
  </si>
  <si>
    <t>插槽1获得水晶(教学)</t>
  </si>
  <si>
    <t>插槽2主动伤害(教学)</t>
  </si>
  <si>
    <t>插槽2连击伤害(教学)</t>
  </si>
  <si>
    <t>插槽2连击禁锢额外伤害(教学)</t>
  </si>
  <si>
    <t>插槽3主动伤害(教学)</t>
  </si>
  <si>
    <t>插槽3连击伤害(教学)</t>
  </si>
  <si>
    <t>插槽3额外伤害(教学)</t>
  </si>
  <si>
    <t>插槽4主动伤害(教学)</t>
  </si>
  <si>
    <t>插槽4连击伤害(教学)</t>
  </si>
  <si>
    <t>插槽4额外伤害(教学)</t>
  </si>
  <si>
    <t>插槽5主动伤害(教学)</t>
  </si>
  <si>
    <t>插槽5连击伤害(教学)</t>
  </si>
  <si>
    <t>插槽5吸血(教学)</t>
  </si>
  <si>
    <t>插槽6主动伤害(教学)</t>
  </si>
  <si>
    <t>插槽6连击伤害(教学)</t>
  </si>
  <si>
    <t>插槽6获得自身颜色水晶(教学)</t>
  </si>
  <si>
    <t>插槽7主动伤害(教学)</t>
  </si>
  <si>
    <t>插槽8主动伤害(教学)</t>
  </si>
  <si>
    <t>插槽8濒死斩杀(教学)</t>
  </si>
  <si>
    <t>插槽9主动伤害(教学)</t>
  </si>
  <si>
    <t>插槽9驱散正面效果(教学)</t>
  </si>
  <si>
    <t>插槽10主动伤害(教学)</t>
  </si>
  <si>
    <t>插槽10增加暴击率(教学)</t>
  </si>
  <si>
    <t>插槽11主动伤害(教学)</t>
  </si>
  <si>
    <t>插槽11获得水晶(教学)</t>
  </si>
  <si>
    <t>插槽12主动伤害(教学)</t>
  </si>
  <si>
    <t>插槽12水晶溢出(教学)</t>
  </si>
  <si>
    <t>插槽13主动伤害(教学)</t>
  </si>
  <si>
    <t>插槽13降低受治疗效果(教学)</t>
  </si>
  <si>
    <t>插槽14护盾(教学)</t>
  </si>
  <si>
    <t>插槽14触发护盾(教学)</t>
  </si>
  <si>
    <t>插槽14濒死护盾(教学)</t>
  </si>
  <si>
    <t>插槽15随机效果(教学)</t>
  </si>
  <si>
    <t>插槽15减攻击(教学)</t>
  </si>
  <si>
    <t>插槽15减防御(教学)</t>
  </si>
  <si>
    <t>插槽15减暴击(教学)</t>
  </si>
  <si>
    <t>插槽15减穿透(教学)</t>
  </si>
  <si>
    <t>插槽15减格挡(教学)</t>
  </si>
  <si>
    <t>插槽16回复生命(教学)</t>
  </si>
  <si>
    <t>插槽16驱散负面效果(教学)</t>
  </si>
  <si>
    <t>夏侯惇满星效果(教学)</t>
    <phoneticPr fontId="3" type="noConversion"/>
  </si>
  <si>
    <t>禁断之刃</t>
    <phoneticPr fontId="3" type="noConversion"/>
  </si>
  <si>
    <t>烙印</t>
    <phoneticPr fontId="3" type="noConversion"/>
  </si>
  <si>
    <t>背水一战</t>
    <phoneticPr fontId="3" type="noConversion"/>
  </si>
  <si>
    <t>攻击敌方单体造成攻击x%伤害
【追击】攻击敌方单体造成攻击y%伤害，当自身血量低于30%时，额外造成z%伤害</t>
  </si>
  <si>
    <t>随机使目标进入减攻/减防/减暴击/减穿透/减格挡的负面状态（随机多个）</t>
  </si>
  <si>
    <t>参数1，每个水晶的伤害系数，参数2，水晶种类</t>
    <phoneticPr fontId="3" type="noConversion"/>
  </si>
  <si>
    <t>抵挡技能护盾</t>
    <phoneticPr fontId="3" type="noConversion"/>
  </si>
  <si>
    <t>Value1,抵挡技能数量</t>
    <phoneticPr fontId="3" type="noConversion"/>
  </si>
  <si>
    <t>完全抵挡N个技能伤害的护盾</t>
    <phoneticPr fontId="3" type="noConversion"/>
  </si>
  <si>
    <t>天使缇娜碎片</t>
    <phoneticPr fontId="3" type="noConversion"/>
  </si>
  <si>
    <t>常服曹焱兵普攻(教学)</t>
  </si>
  <si>
    <t>曹玄亮普攻(教学)</t>
  </si>
  <si>
    <t>战斗夏玲普攻(教学)</t>
  </si>
  <si>
    <t>项昆仑普攻(教学)</t>
  </si>
  <si>
    <t>刘羽禅普攻(教学)</t>
  </si>
  <si>
    <t>红莲缇娜普攻(教学)</t>
  </si>
  <si>
    <t>战斗曹焱兵普攻(教学)</t>
  </si>
  <si>
    <t>黑尔坎普普攻(教学)</t>
  </si>
  <si>
    <t>北落师门普攻(教学)</t>
  </si>
  <si>
    <t>盖文普攻(教学)</t>
  </si>
  <si>
    <t>阎风吒普攻(教学)</t>
  </si>
  <si>
    <t>南御夫普攻(教学)</t>
  </si>
  <si>
    <t>吉拉普攻(教学)</t>
  </si>
  <si>
    <t>吕仙宫普攻(教学)</t>
  </si>
  <si>
    <t>阎巧巧普攻(教学)</t>
  </si>
  <si>
    <t>诸葛一心普攻(教学)</t>
  </si>
  <si>
    <t>姬烟华普攻(教学)</t>
  </si>
  <si>
    <t>幻普攻(教学)</t>
  </si>
  <si>
    <t>关羽普攻(教学)</t>
  </si>
  <si>
    <t>许褚普攻(教学)</t>
  </si>
  <si>
    <t>典韦普攻(教学)</t>
  </si>
  <si>
    <t>唐流雨普攻(教学)</t>
  </si>
  <si>
    <t>李轩辕普攻(教学)</t>
  </si>
  <si>
    <t>项羽普攻(教学)</t>
  </si>
  <si>
    <t>天使缇娜普攻(教学)</t>
  </si>
  <si>
    <t>夏侯渊普攻(教学)</t>
  </si>
  <si>
    <t>徐晃普攻(教学)</t>
  </si>
  <si>
    <t>张郃普攻(教学)</t>
  </si>
  <si>
    <t>张飞普攻(教学)</t>
  </si>
  <si>
    <t>夏侯惇普攻(教学)</t>
  </si>
  <si>
    <t>塞伯罗斯普攻(教学)</t>
  </si>
  <si>
    <t>石灵明普攻(教学)</t>
  </si>
  <si>
    <t>于禁普攻(教学)</t>
  </si>
  <si>
    <t>西方龙普攻(教学)</t>
  </si>
  <si>
    <t>飞廉普攻(教学)</t>
  </si>
  <si>
    <t>噬日普攻(教学)</t>
  </si>
  <si>
    <t>食火蜥普攻(教学)</t>
  </si>
  <si>
    <t>高顺普攻(教学)</t>
  </si>
  <si>
    <t>烈风螳螂普攻(教学)</t>
  </si>
  <si>
    <t>常服曹焱兵普攻伤害(教学)</t>
  </si>
  <si>
    <t>常服曹焱兵普攻水晶(教学)</t>
  </si>
  <si>
    <t>曹玄亮普攻伤害(教学)</t>
  </si>
  <si>
    <t>曹玄亮普攻水晶(教学)</t>
  </si>
  <si>
    <t>战斗夏玲普攻伤害(教学)</t>
  </si>
  <si>
    <t>战斗夏玲普攻水晶(教学)</t>
  </si>
  <si>
    <t>项昆仑普攻伤害(教学)</t>
  </si>
  <si>
    <t>项昆仑普攻水晶(教学)</t>
  </si>
  <si>
    <t>刘羽禅普攻伤害(教学)</t>
  </si>
  <si>
    <t>刘羽禅普攻水晶(教学)</t>
  </si>
  <si>
    <t>红莲缇娜普攻伤害(教学)</t>
  </si>
  <si>
    <t>红莲缇娜普攻水晶(教学)</t>
  </si>
  <si>
    <t>战斗曹焱兵普攻伤害(教学)</t>
  </si>
  <si>
    <t>战斗曹焱兵普攻水晶(教学)</t>
  </si>
  <si>
    <t>黑尔坎普普攻伤害(教学)</t>
  </si>
  <si>
    <t>黑尔坎普普攻水晶(教学)</t>
  </si>
  <si>
    <t>北落师门普攻伤害(教学)</t>
  </si>
  <si>
    <t>北落师门普攻水晶(教学)</t>
  </si>
  <si>
    <t>盖文普攻伤害(教学)</t>
  </si>
  <si>
    <t>盖文普攻水晶(教学)</t>
  </si>
  <si>
    <t>阎风吒普攻伤害(教学)</t>
  </si>
  <si>
    <t>阎风吒普攻水晶(教学)</t>
  </si>
  <si>
    <t>南御夫普攻伤害(教学)</t>
  </si>
  <si>
    <t>南御夫普攻水晶(教学)</t>
  </si>
  <si>
    <t>吉拉普攻伤害(教学)</t>
  </si>
  <si>
    <t>吉拉普攻水晶(教学)</t>
  </si>
  <si>
    <t>吕仙宫普攻伤害(教学)</t>
  </si>
  <si>
    <t>吕仙宫普攻水晶(教学)</t>
  </si>
  <si>
    <t>阎巧巧普攻伤害(教学)</t>
  </si>
  <si>
    <t>阎巧巧普攻水晶(教学)</t>
  </si>
  <si>
    <t>诸葛一心普攻伤害(教学)</t>
  </si>
  <si>
    <t>诸葛一心普攻水晶(教学)</t>
  </si>
  <si>
    <t>姬烟华普攻伤害(教学)</t>
  </si>
  <si>
    <t>姬烟华普攻水晶(教学)</t>
  </si>
  <si>
    <t>幻普攻伤害(教学)</t>
  </si>
  <si>
    <t>幻普攻水晶(教学)</t>
  </si>
  <si>
    <t>关羽普攻伤害(教学)</t>
  </si>
  <si>
    <t>关羽普攻水晶(教学)</t>
  </si>
  <si>
    <t>许褚普攻伤害(教学)</t>
  </si>
  <si>
    <t>许褚普攻水晶(教学)</t>
  </si>
  <si>
    <t>典韦普攻伤害(教学)</t>
  </si>
  <si>
    <t>典韦普攻水晶(教学)</t>
  </si>
  <si>
    <t>唐流雨普攻伤害(教学)</t>
  </si>
  <si>
    <t>唐流雨普攻水晶(教学)</t>
  </si>
  <si>
    <t>李轩辕普攻伤害(教学)</t>
  </si>
  <si>
    <t>李轩辕普攻水晶(教学)</t>
  </si>
  <si>
    <t>项羽普攻伤害(教学)</t>
  </si>
  <si>
    <t>项羽普攻水晶(教学)</t>
  </si>
  <si>
    <t>天使缇娜普攻伤害(教学)</t>
  </si>
  <si>
    <t>天使缇娜普攻水晶(教学)</t>
  </si>
  <si>
    <t>夏侯渊普攻伤害(教学)</t>
  </si>
  <si>
    <t>夏侯渊普攻水晶(教学)</t>
  </si>
  <si>
    <t>徐晃普攻伤害(教学)</t>
  </si>
  <si>
    <t>徐晃普攻水晶(教学)</t>
  </si>
  <si>
    <t>张郃普攻伤害(教学)</t>
  </si>
  <si>
    <t>张郃普攻水晶(教学)</t>
  </si>
  <si>
    <t>张飞普攻伤害(教学)</t>
  </si>
  <si>
    <t>张飞普攻水晶(教学)</t>
  </si>
  <si>
    <t>夏侯惇普攻伤害(教学)</t>
  </si>
  <si>
    <t>夏侯惇普攻水晶(教学)</t>
  </si>
  <si>
    <t>塞伯罗斯普攻伤害(教学)</t>
  </si>
  <si>
    <t>塞伯罗斯普攻水晶(教学)</t>
  </si>
  <si>
    <t>石灵明普攻伤害(教学)</t>
  </si>
  <si>
    <t>石灵明普攻水晶(教学)</t>
  </si>
  <si>
    <t>于禁普攻伤害(教学)</t>
  </si>
  <si>
    <t>于禁普攻水晶(教学)</t>
  </si>
  <si>
    <t>西方龙普攻伤害(教学)</t>
  </si>
  <si>
    <t>西方龙普攻水晶(教学)</t>
  </si>
  <si>
    <t>飞廉普攻伤害(教学)</t>
  </si>
  <si>
    <t>飞廉普攻水晶(教学)</t>
  </si>
  <si>
    <t>噬日普攻伤害(教学)</t>
  </si>
  <si>
    <t>噬日普攻水晶(教学)</t>
  </si>
  <si>
    <t>食火蜥普攻伤害(教学)</t>
  </si>
  <si>
    <t>食火蜥普攻水晶(教学)</t>
  </si>
  <si>
    <t>高顺普攻伤害(教学)</t>
  </si>
  <si>
    <t>高顺普攻水晶(教学)</t>
  </si>
  <si>
    <t>烈风螳螂普攻伤害(教学)</t>
  </si>
  <si>
    <t>烈风螳螂普攻水晶(教学)</t>
  </si>
  <si>
    <t>攻击敌方单体造成攻击x%伤害，并使敌方全体进入【水晶溢出】状态
【水晶溢出】受到特定角色攻击时会为攻击者掉落水晶</t>
    <phoneticPr fontId="3" type="noConversion"/>
  </si>
  <si>
    <t>icon_1310001</t>
    <phoneticPr fontId="3" type="noConversion"/>
  </si>
  <si>
    <t>icon_1310002</t>
  </si>
  <si>
    <t>icon_1310003</t>
  </si>
  <si>
    <t>icon_1310002</t>
    <phoneticPr fontId="3" type="noConversion"/>
  </si>
  <si>
    <t>icon_1310003</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</si>
</sst>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等线"/>
      <family val="2"/>
      <scheme val="minor"/>
    </font>
    <font>
      <sz val="11"/>
      <color theme="1"/>
      <name val="微软雅黑"/>
      <family val="2"/>
      <charset val="134"/>
    </font>
    <font>
      <sz val="11"/>
      <color theme="1"/>
      <name val="等线"/>
      <family val="2"/>
      <scheme val="minor"/>
    </font>
    <font>
      <sz val="9"/>
      <name val="等线"/>
      <family val="3"/>
      <charset val="134"/>
      <scheme val="minor"/>
    </font>
    <font>
      <b/>
      <sz val="11"/>
      <color theme="1"/>
      <name val="微软雅黑"/>
      <family val="2"/>
      <charset val="134"/>
    </font>
    <font>
      <sz val="12"/>
      <color theme="1"/>
      <name val="微软雅黑"/>
      <family val="2"/>
      <charset val="134"/>
    </font>
    <font>
      <sz val="11"/>
      <color theme="1"/>
      <name val="微软雅黑"/>
      <family val="2"/>
      <charset val="134"/>
    </font>
    <font>
      <sz val="16"/>
      <color theme="1"/>
      <name val="等线"/>
      <family val="2"/>
      <scheme val="minor"/>
    </font>
    <font>
      <strike/>
      <sz val="11"/>
      <color theme="1"/>
      <name val="等线"/>
      <family val="3"/>
      <scheme val="minor"/>
    </font>
    <font>
      <sz val="12"/>
      <color theme="1"/>
      <name val="等线"/>
      <family val="2"/>
      <charset val="134"/>
      <scheme val="minor"/>
    </font>
    <font>
      <u/>
      <sz val="12"/>
      <color theme="10"/>
      <name val="等线"/>
      <family val="2"/>
      <charset val="134"/>
      <scheme val="minor"/>
    </font>
    <font>
      <sz val="11"/>
      <color theme="1"/>
      <name val="等线"/>
      <family val="3"/>
      <charset val="134"/>
      <scheme val="minor"/>
    </font>
    <font>
      <sz val="11"/>
      <color theme="1"/>
      <name val="华文楷体"/>
      <family val="3"/>
      <charset val="134"/>
    </font>
    <font>
      <sz val="9"/>
      <color indexed="81"/>
      <name val="宋体"/>
      <family val="3"/>
      <charset val="134"/>
    </font>
    <font>
      <b/>
      <sz val="9"/>
      <color indexed="81"/>
      <name val="宋体"/>
      <family val="3"/>
      <charset val="134"/>
    </font>
    <font>
      <sz val="11"/>
      <color rgb="FFFF0000"/>
      <name val="微软雅黑"/>
      <family val="2"/>
      <charset val="134"/>
    </font>
    <font>
      <sz val="11"/>
      <color rgb="FFFF0000"/>
      <name val="华文楷体"/>
      <family val="3"/>
      <charset val="134"/>
    </font>
    <font>
      <sz val="11"/>
      <color rgb="FFFF0000"/>
      <name val="等线"/>
      <family val="2"/>
      <scheme val="minor"/>
    </font>
  </fonts>
  <fills count="20">
    <fill>
      <patternFill patternType="none"/>
    </fill>
    <fill>
      <patternFill patternType="gray125"/>
    </fill>
    <fill>
      <patternFill patternType="solid">
        <fgColor theme="0"/>
        <bgColor indexed="64"/>
      </patternFill>
    </fill>
    <fill>
      <patternFill patternType="solid">
        <fgColor theme="9"/>
        <bgColor indexed="64"/>
      </patternFill>
    </fill>
    <fill>
      <patternFill patternType="solid">
        <fgColor rgb="FF00B0F0"/>
        <bgColor indexed="64"/>
      </patternFill>
    </fill>
    <fill>
      <patternFill patternType="solid">
        <fgColor theme="0" tint="-0.34934537797173987"/>
        <bgColor indexed="64"/>
      </patternFill>
    </fill>
    <fill>
      <patternFill patternType="solid">
        <fgColor theme="0" tint="-0.14999847407452621"/>
        <bgColor indexed="64"/>
      </patternFill>
    </fill>
    <fill>
      <patternFill patternType="solid">
        <fgColor rgb="FFFF6600"/>
        <bgColor indexed="64"/>
      </patternFill>
    </fill>
    <fill>
      <patternFill patternType="solid">
        <fgColor indexed="65"/>
        <bgColor theme="0"/>
      </patternFill>
    </fill>
    <fill>
      <patternFill patternType="solid">
        <fgColor theme="8" tint="0.79998168889431442"/>
        <bgColor indexed="64"/>
      </patternFill>
    </fill>
    <fill>
      <patternFill patternType="solid">
        <fgColor rgb="FFFF0000"/>
        <bgColor indexed="64"/>
      </patternFill>
    </fill>
    <fill>
      <patternFill patternType="solid">
        <fgColor theme="0" tint="-0.34998626667073579"/>
        <bgColor theme="0"/>
      </patternFill>
    </fill>
    <fill>
      <patternFill patternType="solid">
        <fgColor theme="9" tint="0.59999389629810485"/>
        <bgColor indexed="64"/>
      </patternFill>
    </fill>
    <fill>
      <patternFill patternType="solid">
        <fgColor theme="7" tint="0.79998168889431442"/>
        <bgColor theme="0"/>
      </patternFill>
    </fill>
    <fill>
      <patternFill patternType="solid">
        <fgColor theme="0"/>
        <bgColor theme="0"/>
      </patternFill>
    </fill>
    <fill>
      <patternFill patternType="solid">
        <fgColor theme="9" tint="0.39997558519241921"/>
        <bgColor theme="0"/>
      </patternFill>
    </fill>
    <fill>
      <patternFill patternType="solid">
        <fgColor theme="4" tint="0.59999389629810485"/>
        <bgColor theme="0"/>
      </patternFill>
    </fill>
    <fill>
      <patternFill patternType="solid">
        <fgColor theme="7" tint="0.59999389629810485"/>
        <bgColor theme="0"/>
      </patternFill>
    </fill>
    <fill>
      <patternFill patternType="solid">
        <fgColor theme="9" tint="0.59999389629810485"/>
        <bgColor theme="0"/>
      </patternFill>
    </fill>
    <fill>
      <patternFill patternType="solid">
        <fgColor theme="7" tint="0.79998168889431442"/>
        <bgColor indexed="64"/>
      </patternFill>
    </fill>
  </fills>
  <borders count="57">
    <border>
      <left/>
      <right/>
      <top/>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auto="1"/>
      </left>
      <right style="thin">
        <color auto="1"/>
      </right>
      <top style="thin">
        <color auto="1"/>
      </top>
      <bottom/>
      <diagonal/>
    </border>
    <border>
      <left/>
      <right/>
      <top style="medium">
        <color indexed="64"/>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right style="medium">
        <color indexed="64"/>
      </right>
      <top/>
      <bottom/>
      <diagonal/>
    </border>
    <border>
      <left/>
      <right/>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style="medium">
        <color indexed="64"/>
      </bottom>
      <diagonal/>
    </border>
    <border>
      <left style="medium">
        <color indexed="64"/>
      </left>
      <right style="thin">
        <color auto="1"/>
      </right>
      <top style="thin">
        <color auto="1"/>
      </top>
      <bottom style="thin">
        <color auto="1"/>
      </bottom>
      <diagonal/>
    </border>
    <border>
      <left style="thin">
        <color auto="1"/>
      </left>
      <right style="medium">
        <color indexed="64"/>
      </right>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style="thin">
        <color auto="1"/>
      </right>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indexed="64"/>
      </bottom>
      <diagonal/>
    </border>
    <border>
      <left/>
      <right style="thin">
        <color auto="1"/>
      </right>
      <top/>
      <bottom style="thin">
        <color auto="1"/>
      </bottom>
      <diagonal/>
    </border>
    <border>
      <left/>
      <right style="thin">
        <color auto="1"/>
      </right>
      <top style="thin">
        <color auto="1"/>
      </top>
      <bottom style="thin">
        <color auto="1"/>
      </bottom>
      <diagonal/>
    </border>
    <border>
      <left/>
      <right style="thin">
        <color auto="1"/>
      </right>
      <top style="thin">
        <color auto="1"/>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right style="medium">
        <color indexed="64"/>
      </right>
      <top/>
      <bottom style="thin">
        <color auto="1"/>
      </bottom>
      <diagonal/>
    </border>
    <border>
      <left/>
      <right style="medium">
        <color indexed="64"/>
      </right>
      <top style="thin">
        <color auto="1"/>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bottom/>
      <diagonal/>
    </border>
    <border>
      <left style="thin">
        <color auto="1"/>
      </left>
      <right style="thin">
        <color auto="1"/>
      </right>
      <top/>
      <bottom/>
      <diagonal/>
    </border>
    <border>
      <left style="thin">
        <color auto="1"/>
      </left>
      <right/>
      <top/>
      <bottom/>
      <diagonal/>
    </border>
    <border>
      <left style="medium">
        <color indexed="64"/>
      </left>
      <right style="thin">
        <color auto="1"/>
      </right>
      <top style="medium">
        <color indexed="64"/>
      </top>
      <bottom/>
      <diagonal/>
    </border>
    <border>
      <left style="thin">
        <color auto="1"/>
      </left>
      <right style="medium">
        <color indexed="64"/>
      </right>
      <top style="medium">
        <color indexed="64"/>
      </top>
      <bottom/>
      <diagonal/>
    </border>
    <border>
      <left/>
      <right style="thin">
        <color auto="1"/>
      </right>
      <top/>
      <bottom/>
      <diagonal/>
    </border>
    <border>
      <left style="thin">
        <color auto="1"/>
      </left>
      <right style="medium">
        <color indexed="64"/>
      </right>
      <top/>
      <bottom/>
      <diagonal/>
    </border>
    <border>
      <left style="thin">
        <color auto="1"/>
      </left>
      <right style="thin">
        <color auto="1"/>
      </right>
      <top style="medium">
        <color indexed="64"/>
      </top>
      <bottom style="thin">
        <color auto="1"/>
      </bottom>
      <diagonal/>
    </border>
    <border>
      <left style="thin">
        <color auto="1"/>
      </left>
      <right/>
      <top style="medium">
        <color indexed="64"/>
      </top>
      <bottom style="thin">
        <color auto="1"/>
      </bottom>
      <diagonal/>
    </border>
    <border>
      <left/>
      <right style="thin">
        <color auto="1"/>
      </right>
      <top style="medium">
        <color indexed="64"/>
      </top>
      <bottom style="thin">
        <color auto="1"/>
      </bottom>
      <diagonal/>
    </border>
    <border>
      <left style="thin">
        <color auto="1"/>
      </left>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s>
  <cellStyleXfs count="14">
    <xf numFmtId="0" fontId="0" fillId="0" borderId="0"/>
    <xf numFmtId="0" fontId="2" fillId="0" borderId="0">
      <alignment vertical="center"/>
    </xf>
    <xf numFmtId="0" fontId="4" fillId="3" borderId="0">
      <alignment horizontal="center" vertical="top" wrapText="1"/>
    </xf>
    <xf numFmtId="0" fontId="7" fillId="0" borderId="1">
      <alignment horizontal="center" vertical="center"/>
    </xf>
    <xf numFmtId="0" fontId="6" fillId="0" borderId="2">
      <alignment vertical="top" wrapText="1"/>
    </xf>
    <xf numFmtId="0" fontId="5" fillId="4" borderId="2">
      <alignment horizontal="center" vertical="center" shrinkToFit="1"/>
    </xf>
    <xf numFmtId="0" fontId="8" fillId="5" borderId="0"/>
    <xf numFmtId="0" fontId="1" fillId="6" borderId="2">
      <alignment horizontal="center" vertical="center" wrapText="1"/>
    </xf>
    <xf numFmtId="0" fontId="2" fillId="7" borderId="2" applyFont="0">
      <alignment horizontal="center" vertical="center" wrapText="1"/>
    </xf>
    <xf numFmtId="0" fontId="6" fillId="2" borderId="0"/>
    <xf numFmtId="0" fontId="9" fillId="0" borderId="0"/>
    <xf numFmtId="0" fontId="10" fillId="0" borderId="0" applyNumberFormat="0" applyFill="0" applyBorder="0" applyAlignment="0" applyProtection="0"/>
    <xf numFmtId="0" fontId="4" fillId="0" borderId="0">
      <alignment horizontal="center" vertical="center"/>
    </xf>
    <xf numFmtId="0" fontId="11" fillId="0" borderId="0"/>
  </cellStyleXfs>
  <cellXfs count="165">
    <xf numFmtId="0" fontId="0" fillId="0" borderId="0" xfId="0"/>
    <xf numFmtId="0" fontId="2" fillId="0" borderId="0" xfId="1">
      <alignment vertical="center"/>
    </xf>
    <xf numFmtId="0" fontId="4" fillId="3" borderId="0" xfId="2">
      <alignment horizontal="center" vertical="top" wrapText="1"/>
    </xf>
    <xf numFmtId="0" fontId="6" fillId="0" borderId="2" xfId="4">
      <alignment vertical="top" wrapText="1"/>
    </xf>
    <xf numFmtId="0" fontId="1" fillId="0" borderId="2" xfId="4" applyFont="1">
      <alignment vertical="top" wrapText="1"/>
    </xf>
    <xf numFmtId="0" fontId="4" fillId="0" borderId="0" xfId="12">
      <alignment horizontal="center" vertical="center"/>
    </xf>
    <xf numFmtId="0" fontId="4" fillId="0" borderId="0" xfId="12" applyFill="1">
      <alignment horizontal="center" vertical="center"/>
    </xf>
    <xf numFmtId="0" fontId="11" fillId="0" borderId="0" xfId="0" applyFont="1"/>
    <xf numFmtId="0" fontId="4" fillId="0" borderId="0" xfId="12" applyAlignment="1">
      <alignment horizontal="center" vertical="center" wrapText="1"/>
    </xf>
    <xf numFmtId="0" fontId="12" fillId="8" borderId="0" xfId="13" applyFont="1" applyFill="1"/>
    <xf numFmtId="0" fontId="0" fillId="0" borderId="0" xfId="1" applyFont="1">
      <alignment vertical="center"/>
    </xf>
    <xf numFmtId="0" fontId="11" fillId="0" borderId="0" xfId="13"/>
    <xf numFmtId="0" fontId="11" fillId="0" borderId="0" xfId="13" applyFont="1"/>
    <xf numFmtId="0" fontId="8" fillId="5" borderId="0" xfId="6"/>
    <xf numFmtId="0" fontId="12" fillId="8" borderId="0" xfId="0" applyFont="1" applyFill="1"/>
    <xf numFmtId="0" fontId="6" fillId="0" borderId="2" xfId="4" applyAlignment="1">
      <alignment vertical="top" wrapText="1"/>
    </xf>
    <xf numFmtId="0" fontId="1" fillId="0" borderId="2" xfId="4" applyFont="1" applyAlignment="1">
      <alignment vertical="top" wrapText="1"/>
    </xf>
    <xf numFmtId="0" fontId="15" fillId="0" borderId="2" xfId="4" applyFont="1">
      <alignment vertical="top" wrapText="1"/>
    </xf>
    <xf numFmtId="0" fontId="16" fillId="8" borderId="0" xfId="13" applyFont="1" applyFill="1"/>
    <xf numFmtId="0" fontId="6" fillId="0" borderId="3" xfId="4" applyBorder="1">
      <alignment vertical="top" wrapText="1"/>
    </xf>
    <xf numFmtId="0" fontId="6" fillId="0" borderId="3" xfId="4" applyBorder="1" applyAlignment="1">
      <alignment vertical="top" wrapText="1"/>
    </xf>
    <xf numFmtId="0" fontId="1" fillId="0" borderId="3" xfId="4" applyFont="1" applyBorder="1" applyAlignment="1">
      <alignment vertical="top" wrapText="1"/>
    </xf>
    <xf numFmtId="0" fontId="1" fillId="0" borderId="3" xfId="4" applyFont="1" applyBorder="1">
      <alignment vertical="top" wrapText="1"/>
    </xf>
    <xf numFmtId="0" fontId="12" fillId="8" borderId="4" xfId="0" applyFont="1" applyFill="1" applyBorder="1"/>
    <xf numFmtId="0" fontId="12" fillId="8" borderId="5" xfId="0" applyFont="1" applyFill="1" applyBorder="1"/>
    <xf numFmtId="0" fontId="12" fillId="8" borderId="6" xfId="0" applyFont="1" applyFill="1" applyBorder="1"/>
    <xf numFmtId="0" fontId="12" fillId="8" borderId="7" xfId="0" applyFont="1" applyFill="1" applyBorder="1"/>
    <xf numFmtId="0" fontId="12" fillId="8" borderId="8" xfId="0" applyFont="1" applyFill="1" applyBorder="1"/>
    <xf numFmtId="0" fontId="12" fillId="8" borderId="9" xfId="0" applyFont="1" applyFill="1" applyBorder="1"/>
    <xf numFmtId="0" fontId="1" fillId="9" borderId="2" xfId="4" applyNumberFormat="1" applyFont="1" applyFill="1">
      <alignment vertical="top" wrapText="1"/>
    </xf>
    <xf numFmtId="0" fontId="1" fillId="9" borderId="2" xfId="4" applyFont="1" applyFill="1">
      <alignment vertical="top" wrapText="1"/>
    </xf>
    <xf numFmtId="0" fontId="0" fillId="0" borderId="2" xfId="0" applyBorder="1"/>
    <xf numFmtId="0" fontId="6" fillId="0" borderId="2" xfId="4" applyBorder="1">
      <alignment vertical="top" wrapText="1"/>
    </xf>
    <xf numFmtId="0" fontId="1" fillId="8" borderId="4" xfId="0" applyFont="1" applyFill="1" applyBorder="1"/>
    <xf numFmtId="0" fontId="1" fillId="8" borderId="5" xfId="0" applyFont="1" applyFill="1" applyBorder="1"/>
    <xf numFmtId="0" fontId="1" fillId="8" borderId="11" xfId="0" applyFont="1" applyFill="1" applyBorder="1"/>
    <xf numFmtId="0" fontId="1" fillId="8" borderId="12" xfId="0" applyFont="1" applyFill="1" applyBorder="1"/>
    <xf numFmtId="0" fontId="1" fillId="8" borderId="13" xfId="0" applyFont="1" applyFill="1" applyBorder="1"/>
    <xf numFmtId="0" fontId="1" fillId="8" borderId="0" xfId="0" applyFont="1" applyFill="1"/>
    <xf numFmtId="0" fontId="1" fillId="8" borderId="14" xfId="0" applyFont="1" applyFill="1" applyBorder="1"/>
    <xf numFmtId="0" fontId="1" fillId="8" borderId="15" xfId="0" applyFont="1" applyFill="1" applyBorder="1"/>
    <xf numFmtId="0" fontId="1" fillId="11" borderId="0" xfId="0" applyFont="1" applyFill="1"/>
    <xf numFmtId="0" fontId="1" fillId="11" borderId="14" xfId="0" applyFont="1" applyFill="1" applyBorder="1"/>
    <xf numFmtId="0" fontId="1" fillId="8" borderId="16" xfId="0" applyFont="1" applyFill="1" applyBorder="1"/>
    <xf numFmtId="0" fontId="1" fillId="8" borderId="17" xfId="0" applyFont="1" applyFill="1" applyBorder="1"/>
    <xf numFmtId="0" fontId="1" fillId="8" borderId="18" xfId="0" applyFont="1" applyFill="1" applyBorder="1"/>
    <xf numFmtId="0" fontId="6" fillId="0" borderId="2" xfId="4" applyFill="1" applyBorder="1">
      <alignment vertical="top" wrapText="1"/>
    </xf>
    <xf numFmtId="0" fontId="1" fillId="0" borderId="2" xfId="4" applyFont="1" applyFill="1" applyBorder="1">
      <alignment vertical="top" wrapText="1"/>
    </xf>
    <xf numFmtId="0" fontId="1" fillId="0" borderId="2" xfId="4" applyFont="1" applyBorder="1">
      <alignment vertical="top" wrapText="1"/>
    </xf>
    <xf numFmtId="0" fontId="4" fillId="0" borderId="0" xfId="12" applyFont="1">
      <alignment horizontal="center" vertical="center"/>
    </xf>
    <xf numFmtId="0" fontId="4" fillId="0" borderId="0" xfId="12" applyFont="1" applyAlignment="1">
      <alignment horizontal="center" vertical="center" wrapText="1"/>
    </xf>
    <xf numFmtId="0" fontId="2" fillId="2" borderId="0" xfId="0" applyFont="1" applyFill="1"/>
    <xf numFmtId="0" fontId="2" fillId="0" borderId="0" xfId="0" applyFont="1"/>
    <xf numFmtId="0" fontId="4" fillId="3" borderId="0" xfId="2" applyFont="1">
      <alignment horizontal="center" vertical="top" wrapText="1"/>
    </xf>
    <xf numFmtId="0" fontId="2" fillId="2" borderId="0" xfId="1" applyFont="1" applyFill="1">
      <alignment vertical="center"/>
    </xf>
    <xf numFmtId="0" fontId="1" fillId="8" borderId="20" xfId="0" applyFont="1" applyFill="1" applyBorder="1"/>
    <xf numFmtId="0" fontId="1" fillId="8" borderId="21" xfId="0" applyFont="1" applyFill="1" applyBorder="1"/>
    <xf numFmtId="0" fontId="1" fillId="8" borderId="22" xfId="0" applyFont="1" applyFill="1" applyBorder="1"/>
    <xf numFmtId="0" fontId="1" fillId="8" borderId="0" xfId="0" applyFont="1" applyFill="1" applyBorder="1"/>
    <xf numFmtId="0" fontId="4" fillId="0" borderId="0" xfId="12" applyAlignment="1">
      <alignment horizontal="center" vertical="center"/>
    </xf>
    <xf numFmtId="0" fontId="0" fillId="0" borderId="0" xfId="0" applyAlignment="1"/>
    <xf numFmtId="0" fontId="4" fillId="3" borderId="0" xfId="2" applyAlignment="1">
      <alignment horizontal="center" vertical="top"/>
    </xf>
    <xf numFmtId="0" fontId="6" fillId="0" borderId="2" xfId="4" applyAlignment="1">
      <alignment vertical="top"/>
    </xf>
    <xf numFmtId="0" fontId="6" fillId="0" borderId="3" xfId="4" applyBorder="1" applyAlignment="1">
      <alignment vertical="top"/>
    </xf>
    <xf numFmtId="0" fontId="2" fillId="0" borderId="0" xfId="0" applyFont="1" applyAlignment="1">
      <alignment wrapText="1"/>
    </xf>
    <xf numFmtId="0" fontId="4" fillId="3" borderId="0" xfId="2" applyFont="1" applyAlignment="1">
      <alignment horizontal="center" vertical="top" wrapText="1"/>
    </xf>
    <xf numFmtId="0" fontId="1" fillId="9" borderId="2" xfId="4" applyFont="1" applyFill="1" applyAlignment="1">
      <alignment vertical="top" wrapText="1"/>
    </xf>
    <xf numFmtId="0" fontId="0" fillId="0" borderId="0" xfId="0" applyFont="1"/>
    <xf numFmtId="0" fontId="6" fillId="12" borderId="2" xfId="4" applyFill="1">
      <alignment vertical="top" wrapText="1"/>
    </xf>
    <xf numFmtId="0" fontId="1" fillId="0" borderId="2" xfId="4" applyFont="1" applyAlignment="1">
      <alignment vertical="top"/>
    </xf>
    <xf numFmtId="0" fontId="1" fillId="8" borderId="0" xfId="0" applyNumberFormat="1" applyFont="1" applyFill="1"/>
    <xf numFmtId="0" fontId="1" fillId="13" borderId="2" xfId="0" applyFont="1" applyFill="1" applyBorder="1"/>
    <xf numFmtId="0" fontId="1" fillId="13" borderId="26" xfId="0" applyFont="1" applyFill="1" applyBorder="1"/>
    <xf numFmtId="0" fontId="1" fillId="13" borderId="28" xfId="0" applyFont="1" applyFill="1" applyBorder="1"/>
    <xf numFmtId="0" fontId="1" fillId="13" borderId="29" xfId="0" applyFont="1" applyFill="1" applyBorder="1"/>
    <xf numFmtId="0" fontId="1" fillId="14" borderId="2" xfId="0" applyFont="1" applyFill="1" applyBorder="1"/>
    <xf numFmtId="0" fontId="1" fillId="14" borderId="28" xfId="0" applyFont="1" applyFill="1" applyBorder="1"/>
    <xf numFmtId="0" fontId="1" fillId="16" borderId="24" xfId="0" applyFont="1" applyFill="1" applyBorder="1"/>
    <xf numFmtId="0" fontId="1" fillId="16" borderId="2" xfId="0" applyFont="1" applyFill="1" applyBorder="1"/>
    <xf numFmtId="0" fontId="1" fillId="16" borderId="27" xfId="0" applyFont="1" applyFill="1" applyBorder="1"/>
    <xf numFmtId="0" fontId="1" fillId="16" borderId="28" xfId="0" applyFont="1" applyFill="1" applyBorder="1"/>
    <xf numFmtId="0" fontId="1" fillId="16" borderId="32" xfId="0" applyFont="1" applyFill="1" applyBorder="1"/>
    <xf numFmtId="0" fontId="1" fillId="16" borderId="33" xfId="0" applyFont="1" applyFill="1" applyBorder="1"/>
    <xf numFmtId="0" fontId="1" fillId="13" borderId="35" xfId="0" applyFont="1" applyFill="1" applyBorder="1"/>
    <xf numFmtId="0" fontId="1" fillId="13" borderId="36" xfId="0" applyFont="1" applyFill="1" applyBorder="1"/>
    <xf numFmtId="0" fontId="1" fillId="18" borderId="24" xfId="0" applyFont="1" applyFill="1" applyBorder="1"/>
    <xf numFmtId="0" fontId="1" fillId="18" borderId="26" xfId="0" applyNumberFormat="1" applyFont="1" applyFill="1" applyBorder="1"/>
    <xf numFmtId="0" fontId="1" fillId="18" borderId="27" xfId="0" applyFont="1" applyFill="1" applyBorder="1"/>
    <xf numFmtId="0" fontId="1" fillId="18" borderId="29" xfId="0" applyNumberFormat="1" applyFont="1" applyFill="1" applyBorder="1"/>
    <xf numFmtId="0" fontId="1" fillId="8" borderId="39" xfId="0" applyFont="1" applyFill="1" applyBorder="1"/>
    <xf numFmtId="0" fontId="1" fillId="8" borderId="9" xfId="0" applyFont="1" applyFill="1" applyBorder="1"/>
    <xf numFmtId="0" fontId="1" fillId="8" borderId="40" xfId="0" applyFont="1" applyFill="1" applyBorder="1"/>
    <xf numFmtId="0" fontId="1" fillId="8" borderId="41" xfId="0" applyFont="1" applyFill="1" applyBorder="1"/>
    <xf numFmtId="0" fontId="1" fillId="8" borderId="8" xfId="0" applyFont="1" applyFill="1" applyBorder="1"/>
    <xf numFmtId="0" fontId="1" fillId="8" borderId="42" xfId="0" applyFont="1" applyFill="1" applyBorder="1"/>
    <xf numFmtId="0" fontId="6" fillId="9" borderId="2" xfId="4" applyFill="1" applyAlignment="1">
      <alignment vertical="top"/>
    </xf>
    <xf numFmtId="0" fontId="1" fillId="9" borderId="2" xfId="4" applyFont="1" applyFill="1" applyAlignment="1">
      <alignment vertical="top"/>
    </xf>
    <xf numFmtId="0" fontId="0" fillId="9" borderId="2" xfId="0" applyFill="1" applyBorder="1" applyAlignment="1"/>
    <xf numFmtId="0" fontId="15" fillId="0" borderId="2" xfId="4" applyFont="1" applyFill="1" applyBorder="1">
      <alignment vertical="top" wrapText="1"/>
    </xf>
    <xf numFmtId="0" fontId="17" fillId="0" borderId="2" xfId="0" applyFont="1" applyBorder="1"/>
    <xf numFmtId="0" fontId="1" fillId="17" borderId="43" xfId="0" applyFont="1" applyFill="1" applyBorder="1"/>
    <xf numFmtId="0" fontId="1" fillId="17" borderId="44" xfId="0" applyFont="1" applyFill="1" applyBorder="1"/>
    <xf numFmtId="0" fontId="1" fillId="17" borderId="45" xfId="0" applyFont="1" applyFill="1" applyBorder="1"/>
    <xf numFmtId="0" fontId="1" fillId="17" borderId="46" xfId="0" applyFont="1" applyFill="1" applyBorder="1"/>
    <xf numFmtId="0" fontId="1" fillId="17" borderId="47" xfId="0" applyNumberFormat="1" applyFont="1" applyFill="1" applyBorder="1"/>
    <xf numFmtId="0" fontId="1" fillId="17" borderId="48" xfId="0" applyFont="1" applyFill="1" applyBorder="1"/>
    <xf numFmtId="0" fontId="1" fillId="17" borderId="49" xfId="0" applyFont="1" applyFill="1" applyBorder="1"/>
    <xf numFmtId="0" fontId="1" fillId="16" borderId="30" xfId="0" applyFont="1" applyFill="1" applyBorder="1"/>
    <xf numFmtId="0" fontId="1" fillId="16" borderId="3" xfId="0" applyFont="1" applyFill="1" applyBorder="1"/>
    <xf numFmtId="0" fontId="1" fillId="16" borderId="31" xfId="0" applyFont="1" applyFill="1" applyBorder="1"/>
    <xf numFmtId="0" fontId="1" fillId="18" borderId="30" xfId="0" applyFont="1" applyFill="1" applyBorder="1"/>
    <xf numFmtId="0" fontId="1" fillId="18" borderId="25" xfId="0" applyNumberFormat="1" applyFont="1" applyFill="1" applyBorder="1"/>
    <xf numFmtId="0" fontId="1" fillId="13" borderId="34" xfId="0" applyFont="1" applyFill="1" applyBorder="1"/>
    <xf numFmtId="0" fontId="1" fillId="13" borderId="3" xfId="0" applyFont="1" applyFill="1" applyBorder="1"/>
    <xf numFmtId="0" fontId="1" fillId="14" borderId="3" xfId="0" applyFont="1" applyFill="1" applyBorder="1"/>
    <xf numFmtId="0" fontId="1" fillId="13" borderId="25" xfId="0" applyFont="1" applyFill="1" applyBorder="1"/>
    <xf numFmtId="0" fontId="1" fillId="16" borderId="37" xfId="0" applyFont="1" applyFill="1" applyBorder="1"/>
    <xf numFmtId="0" fontId="1" fillId="16" borderId="50" xfId="0" applyFont="1" applyFill="1" applyBorder="1"/>
    <xf numFmtId="0" fontId="1" fillId="16" borderId="51" xfId="0" applyFont="1" applyFill="1" applyBorder="1"/>
    <xf numFmtId="0" fontId="1" fillId="18" borderId="37" xfId="0" applyFont="1" applyFill="1" applyBorder="1"/>
    <xf numFmtId="0" fontId="1" fillId="18" borderId="38" xfId="0" applyNumberFormat="1" applyFont="1" applyFill="1" applyBorder="1"/>
    <xf numFmtId="0" fontId="1" fillId="13" borderId="52" xfId="0" applyFont="1" applyFill="1" applyBorder="1"/>
    <xf numFmtId="0" fontId="1" fillId="13" borderId="50" xfId="0" applyFont="1" applyFill="1" applyBorder="1"/>
    <xf numFmtId="0" fontId="1" fillId="14" borderId="50" xfId="0" applyFont="1" applyFill="1" applyBorder="1"/>
    <xf numFmtId="0" fontId="1" fillId="13" borderId="38" xfId="0" applyFont="1" applyFill="1" applyBorder="1"/>
    <xf numFmtId="0" fontId="1" fillId="16" borderId="10" xfId="0" applyFont="1" applyFill="1" applyBorder="1"/>
    <xf numFmtId="0" fontId="1" fillId="16" borderId="53" xfId="0" applyFont="1" applyFill="1" applyBorder="1"/>
    <xf numFmtId="0" fontId="1" fillId="18" borderId="54" xfId="0" applyFont="1" applyFill="1" applyBorder="1"/>
    <xf numFmtId="0" fontId="1" fillId="18" borderId="55" xfId="0" applyNumberFormat="1" applyFont="1" applyFill="1" applyBorder="1"/>
    <xf numFmtId="0" fontId="1" fillId="13" borderId="56" xfId="0" applyFont="1" applyFill="1" applyBorder="1"/>
    <xf numFmtId="0" fontId="1" fillId="13" borderId="10" xfId="0" applyFont="1" applyFill="1" applyBorder="1"/>
    <xf numFmtId="0" fontId="1" fillId="14" borderId="10" xfId="0" applyFont="1" applyFill="1" applyBorder="1"/>
    <xf numFmtId="0" fontId="1" fillId="13" borderId="55" xfId="0" applyFont="1" applyFill="1" applyBorder="1"/>
    <xf numFmtId="0" fontId="1" fillId="16" borderId="54" xfId="0" applyFont="1" applyFill="1" applyBorder="1"/>
    <xf numFmtId="0" fontId="6" fillId="0" borderId="32" xfId="4" applyBorder="1">
      <alignment vertical="top" wrapText="1"/>
    </xf>
    <xf numFmtId="0" fontId="4" fillId="2" borderId="0" xfId="12" applyFill="1" applyBorder="1" applyAlignment="1">
      <alignment horizontal="center" vertical="center" wrapText="1"/>
    </xf>
    <xf numFmtId="0" fontId="4" fillId="2" borderId="0" xfId="12" applyFill="1" applyBorder="1">
      <alignment horizontal="center" vertical="center"/>
    </xf>
    <xf numFmtId="0" fontId="0" fillId="2" borderId="0" xfId="0" applyFill="1" applyBorder="1"/>
    <xf numFmtId="0" fontId="4" fillId="2" borderId="0" xfId="2" applyFill="1" applyBorder="1">
      <alignment horizontal="center" vertical="top" wrapText="1"/>
    </xf>
    <xf numFmtId="0" fontId="6" fillId="2" borderId="0" xfId="4" applyFill="1" applyBorder="1">
      <alignment vertical="top" wrapText="1"/>
    </xf>
    <xf numFmtId="0" fontId="6" fillId="19" borderId="2" xfId="4" applyFill="1">
      <alignment vertical="top" wrapText="1"/>
    </xf>
    <xf numFmtId="0" fontId="1" fillId="19" borderId="3" xfId="4" applyFont="1" applyFill="1" applyBorder="1">
      <alignment vertical="top" wrapText="1"/>
    </xf>
    <xf numFmtId="0" fontId="1" fillId="19" borderId="2" xfId="4" applyFont="1" applyFill="1">
      <alignment vertical="top" wrapText="1"/>
    </xf>
    <xf numFmtId="0" fontId="6" fillId="19" borderId="3" xfId="4" applyFill="1" applyBorder="1">
      <alignment vertical="top" wrapText="1"/>
    </xf>
    <xf numFmtId="0" fontId="1" fillId="19" borderId="3" xfId="4" applyFont="1" applyFill="1" applyBorder="1" applyAlignment="1">
      <alignment vertical="top" wrapText="1"/>
    </xf>
    <xf numFmtId="0" fontId="6" fillId="19" borderId="3" xfId="4" applyFill="1" applyBorder="1" applyAlignment="1">
      <alignment vertical="top"/>
    </xf>
    <xf numFmtId="0" fontId="6" fillId="19" borderId="2" xfId="4" applyNumberFormat="1" applyFill="1">
      <alignment vertical="top" wrapText="1"/>
    </xf>
    <xf numFmtId="0" fontId="0" fillId="19" borderId="0" xfId="0" applyFill="1" applyAlignment="1"/>
    <xf numFmtId="0" fontId="6" fillId="0" borderId="10" xfId="4" applyBorder="1" applyAlignment="1">
      <alignment vertical="top"/>
    </xf>
    <xf numFmtId="0" fontId="6" fillId="0" borderId="2" xfId="4" applyBorder="1" applyAlignment="1">
      <alignment vertical="top"/>
    </xf>
    <xf numFmtId="0" fontId="0" fillId="0" borderId="2" xfId="0" applyBorder="1" applyAlignment="1"/>
    <xf numFmtId="0" fontId="6" fillId="19" borderId="2" xfId="4" applyFill="1" applyAlignment="1">
      <alignment vertical="top"/>
    </xf>
    <xf numFmtId="0" fontId="1" fillId="19" borderId="2" xfId="4" applyFont="1" applyFill="1" applyAlignment="1">
      <alignment vertical="top"/>
    </xf>
    <xf numFmtId="0" fontId="1" fillId="19" borderId="2" xfId="4" applyFont="1" applyFill="1" applyAlignment="1">
      <alignment vertical="top" wrapText="1"/>
    </xf>
    <xf numFmtId="0" fontId="2" fillId="2" borderId="0" xfId="1" applyFont="1" applyFill="1" applyAlignment="1">
      <alignment vertical="center"/>
    </xf>
    <xf numFmtId="0" fontId="0" fillId="9" borderId="0" xfId="0" applyFill="1" applyAlignment="1"/>
    <xf numFmtId="0" fontId="0" fillId="10" borderId="0" xfId="0" applyFill="1" applyAlignment="1"/>
    <xf numFmtId="0" fontId="0" fillId="9" borderId="44" xfId="0" applyFill="1" applyBorder="1" applyAlignment="1"/>
    <xf numFmtId="0" fontId="1" fillId="15" borderId="19" xfId="0" applyFont="1" applyFill="1" applyBorder="1" applyAlignment="1">
      <alignment horizontal="center"/>
    </xf>
    <xf numFmtId="0" fontId="1" fillId="15" borderId="23" xfId="0" applyFont="1" applyFill="1" applyBorder="1" applyAlignment="1">
      <alignment horizontal="center"/>
    </xf>
    <xf numFmtId="0" fontId="1" fillId="15" borderId="5" xfId="0" applyFont="1" applyFill="1" applyBorder="1" applyAlignment="1">
      <alignment horizontal="center"/>
    </xf>
    <xf numFmtId="0" fontId="1" fillId="8" borderId="19" xfId="0" applyFont="1" applyFill="1" applyBorder="1" applyAlignment="1">
      <alignment horizontal="center"/>
    </xf>
    <xf numFmtId="0" fontId="1" fillId="8" borderId="5" xfId="0" applyFont="1" applyFill="1" applyBorder="1" applyAlignment="1">
      <alignment horizontal="center"/>
    </xf>
    <xf numFmtId="0" fontId="1" fillId="8" borderId="23" xfId="0" applyFont="1" applyFill="1" applyBorder="1" applyAlignment="1">
      <alignment horizontal="center"/>
    </xf>
    <xf numFmtId="0" fontId="0" fillId="19" borderId="2" xfId="0" applyFill="1" applyBorder="1" applyAlignment="1"/>
  </cellXfs>
  <cellStyles count="14">
    <cellStyle name="Grid" xfId="4" xr:uid="{00000000-0005-0000-0000-000000000000}"/>
    <cellStyle name="Normal" xfId="1" xr:uid="{00000000-0005-0000-0000-000001000000}"/>
    <cellStyle name="常规" xfId="0" builtinId="0"/>
    <cellStyle name="常规 2" xfId="10" xr:uid="{00000000-0005-0000-0000-000003000000}"/>
    <cellStyle name="常规 3" xfId="13" xr:uid="{00000000-0005-0000-0000-000004000000}"/>
    <cellStyle name="超链接 2" xfId="11" xr:uid="{00000000-0005-0000-0000-000005000000}"/>
    <cellStyle name="大标题" xfId="3" xr:uid="{00000000-0005-0000-0000-000006000000}"/>
    <cellStyle name="横向标题" xfId="5" xr:uid="{00000000-0005-0000-0000-000007000000}"/>
    <cellStyle name="文本" xfId="9" xr:uid="{00000000-0005-0000-0000-000008000000}"/>
    <cellStyle name="无效" xfId="6" xr:uid="{00000000-0005-0000-0000-000009000000}"/>
    <cellStyle name="因变Grid" xfId="7" xr:uid="{00000000-0005-0000-0000-00000A000000}"/>
    <cellStyle name="英文标题" xfId="12" xr:uid="{00000000-0005-0000-0000-00000B000000}"/>
    <cellStyle name="中文标题" xfId="2" xr:uid="{00000000-0005-0000-0000-00000C000000}"/>
    <cellStyle name="纵向标题" xfId="8" xr:uid="{00000000-0005-0000-0000-00000D000000}"/>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4"/>
  <sheetViews>
    <sheetView workbookViewId="0">
      <selection activeCell="C8" sqref="C8"/>
    </sheetView>
  </sheetViews>
  <sheetFormatPr defaultRowHeight="14.25" x14ac:dyDescent="0.2"/>
  <cols>
    <col min="1" max="1" width="20.5" customWidth="1"/>
    <col min="2" max="2" width="27.125" customWidth="1"/>
    <col min="3" max="3" width="32.625" customWidth="1"/>
    <col min="4" max="4" width="29.375" customWidth="1"/>
    <col min="5" max="5" width="29.5" customWidth="1"/>
    <col min="6" max="6" width="79.625" customWidth="1"/>
    <col min="7" max="7" width="12" customWidth="1"/>
  </cols>
  <sheetData>
    <row r="1" spans="1:8" ht="15" x14ac:dyDescent="0.2">
      <c r="A1" s="2" t="s">
        <v>0</v>
      </c>
      <c r="B1" s="2" t="s">
        <v>1</v>
      </c>
      <c r="C1" s="2" t="s">
        <v>2</v>
      </c>
      <c r="D1" s="2" t="s">
        <v>3</v>
      </c>
      <c r="E1" s="2" t="s">
        <v>5</v>
      </c>
      <c r="F1" s="2" t="s">
        <v>6</v>
      </c>
      <c r="G1" s="2" t="s">
        <v>4</v>
      </c>
      <c r="H1" s="2" t="s">
        <v>7</v>
      </c>
    </row>
    <row r="2" spans="1:8" ht="47.25" customHeight="1" x14ac:dyDescent="0.2">
      <c r="A2" s="4" t="s">
        <v>469</v>
      </c>
      <c r="B2" s="4" t="s">
        <v>473</v>
      </c>
      <c r="C2" s="4"/>
      <c r="D2" s="4" t="s">
        <v>476</v>
      </c>
      <c r="E2" s="4" t="s">
        <v>476</v>
      </c>
      <c r="F2" s="4" t="s">
        <v>481</v>
      </c>
      <c r="G2" s="3" t="b">
        <v>1</v>
      </c>
      <c r="H2" s="3"/>
    </row>
    <row r="3" spans="1:8" ht="57.75" customHeight="1" x14ac:dyDescent="0.2">
      <c r="A3" s="4" t="s">
        <v>470</v>
      </c>
      <c r="B3" s="4" t="s">
        <v>473</v>
      </c>
      <c r="C3" s="3"/>
      <c r="D3" s="4" t="s">
        <v>492</v>
      </c>
      <c r="E3" s="4" t="s">
        <v>493</v>
      </c>
      <c r="F3" s="4" t="s">
        <v>482</v>
      </c>
      <c r="G3" s="3" t="b">
        <v>1</v>
      </c>
      <c r="H3" s="3"/>
    </row>
    <row r="4" spans="1:8" ht="54" customHeight="1" x14ac:dyDescent="0.2">
      <c r="A4" s="4" t="s">
        <v>471</v>
      </c>
      <c r="B4" s="4" t="s">
        <v>807</v>
      </c>
      <c r="C4" s="3"/>
      <c r="D4" s="4" t="s">
        <v>480</v>
      </c>
      <c r="E4" s="4" t="s">
        <v>480</v>
      </c>
      <c r="F4" s="4" t="s">
        <v>483</v>
      </c>
      <c r="G4" s="3" t="b">
        <v>1</v>
      </c>
      <c r="H4" s="3"/>
    </row>
    <row r="5" spans="1:8" ht="55.5" customHeight="1" x14ac:dyDescent="0.2">
      <c r="A5" s="4" t="s">
        <v>472</v>
      </c>
      <c r="B5" s="4" t="s">
        <v>807</v>
      </c>
      <c r="C5" s="3"/>
      <c r="D5" s="4" t="s">
        <v>494</v>
      </c>
      <c r="E5" s="4" t="s">
        <v>495</v>
      </c>
      <c r="F5" s="4" t="s">
        <v>484</v>
      </c>
      <c r="G5" s="3" t="b">
        <v>1</v>
      </c>
      <c r="H5" s="3"/>
    </row>
    <row r="6" spans="1:8" ht="45.75" customHeight="1" x14ac:dyDescent="0.2">
      <c r="A6" s="4" t="s">
        <v>531</v>
      </c>
      <c r="B6" s="4" t="s">
        <v>474</v>
      </c>
      <c r="C6" s="3"/>
      <c r="D6" s="4" t="s">
        <v>485</v>
      </c>
      <c r="E6" s="4" t="s">
        <v>485</v>
      </c>
      <c r="F6" s="4" t="s">
        <v>486</v>
      </c>
      <c r="G6" s="3" t="b">
        <v>1</v>
      </c>
      <c r="H6" s="3"/>
    </row>
    <row r="7" spans="1:8" ht="18" customHeight="1" x14ac:dyDescent="0.2">
      <c r="A7" s="4" t="s">
        <v>469</v>
      </c>
      <c r="B7" s="3"/>
      <c r="C7" s="4" t="s">
        <v>532</v>
      </c>
      <c r="D7" s="4" t="s">
        <v>124</v>
      </c>
      <c r="E7" s="3"/>
      <c r="F7" s="3"/>
      <c r="G7" s="3" t="b">
        <v>1</v>
      </c>
      <c r="H7" s="3"/>
    </row>
    <row r="8" spans="1:8" ht="16.5" x14ac:dyDescent="0.2">
      <c r="A8" s="4" t="s">
        <v>470</v>
      </c>
      <c r="B8" s="3"/>
      <c r="C8" s="4" t="s">
        <v>535</v>
      </c>
      <c r="D8" s="4" t="s">
        <v>124</v>
      </c>
      <c r="E8" s="3"/>
      <c r="F8" s="3"/>
      <c r="G8" s="3" t="b">
        <v>1</v>
      </c>
      <c r="H8" s="3"/>
    </row>
    <row r="9" spans="1:8" ht="16.5" x14ac:dyDescent="0.2">
      <c r="A9" s="4" t="s">
        <v>130</v>
      </c>
      <c r="B9" s="3"/>
      <c r="C9" s="4" t="s">
        <v>533</v>
      </c>
      <c r="D9" s="4" t="s">
        <v>124</v>
      </c>
      <c r="E9" s="3"/>
      <c r="F9" s="3"/>
      <c r="G9" s="3" t="b">
        <v>1</v>
      </c>
      <c r="H9" s="3"/>
    </row>
    <row r="10" spans="1:8" ht="16.5" x14ac:dyDescent="0.2">
      <c r="A10" s="4" t="s">
        <v>218</v>
      </c>
      <c r="B10" s="3"/>
      <c r="C10" s="4" t="s">
        <v>534</v>
      </c>
      <c r="D10" s="4" t="s">
        <v>124</v>
      </c>
      <c r="E10" s="3"/>
      <c r="F10" s="3"/>
      <c r="G10" s="3" t="b">
        <v>1</v>
      </c>
      <c r="H10" s="3"/>
    </row>
    <row r="11" spans="1:8" ht="16.5" x14ac:dyDescent="0.2">
      <c r="A11" s="3" t="s">
        <v>644</v>
      </c>
      <c r="B11" s="3" t="s">
        <v>645</v>
      </c>
      <c r="C11" s="3"/>
      <c r="D11" s="3" t="s">
        <v>646</v>
      </c>
      <c r="E11" s="3" t="s">
        <v>647</v>
      </c>
      <c r="F11" s="3"/>
      <c r="G11" s="3" t="b">
        <v>1</v>
      </c>
      <c r="H11" s="3"/>
    </row>
    <row r="12" spans="1:8" ht="16.5" x14ac:dyDescent="0.2">
      <c r="A12" s="3" t="s">
        <v>644</v>
      </c>
      <c r="B12" s="3"/>
      <c r="C12" s="3" t="s">
        <v>648</v>
      </c>
      <c r="D12" s="3" t="s">
        <v>649</v>
      </c>
      <c r="E12" s="3"/>
      <c r="F12" s="3"/>
      <c r="G12" s="3" t="b">
        <v>1</v>
      </c>
      <c r="H12" s="3"/>
    </row>
    <row r="13" spans="1:8" ht="16.5" x14ac:dyDescent="0.2">
      <c r="A13" s="3" t="s">
        <v>650</v>
      </c>
      <c r="B13" s="3" t="s">
        <v>651</v>
      </c>
      <c r="C13" s="3"/>
      <c r="D13" s="3" t="s">
        <v>652</v>
      </c>
      <c r="E13" s="3" t="s">
        <v>653</v>
      </c>
      <c r="F13" s="3"/>
      <c r="G13" s="3" t="b">
        <v>1</v>
      </c>
      <c r="H13" s="3"/>
    </row>
    <row r="14" spans="1:8" ht="16.5" x14ac:dyDescent="0.2">
      <c r="A14" s="3" t="s">
        <v>654</v>
      </c>
      <c r="B14" s="3"/>
      <c r="C14" s="3" t="s">
        <v>655</v>
      </c>
      <c r="D14" s="3" t="s">
        <v>656</v>
      </c>
      <c r="E14" s="3"/>
      <c r="F14" s="3"/>
      <c r="G14" s="3" t="b">
        <v>1</v>
      </c>
      <c r="H14" s="3"/>
    </row>
  </sheetData>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253"/>
  <sheetViews>
    <sheetView tabSelected="1" zoomScaleNormal="100" workbookViewId="0">
      <pane xSplit="5" ySplit="3" topLeftCell="I64" activePane="bottomRight" state="frozen"/>
      <selection pane="topRight" activeCell="F1" sqref="F1"/>
      <selection pane="bottomLeft" activeCell="A4" sqref="A4"/>
      <selection pane="bottomRight" activeCell="P79" sqref="P79"/>
    </sheetView>
  </sheetViews>
  <sheetFormatPr defaultRowHeight="14.25" x14ac:dyDescent="0.2"/>
  <cols>
    <col min="1" max="2" width="11" customWidth="1"/>
    <col min="3" max="3" width="9.625" bestFit="1" customWidth="1"/>
    <col min="4" max="4" width="28.125" customWidth="1"/>
    <col min="5" max="5" width="30" customWidth="1"/>
    <col min="6" max="6" width="14.25" customWidth="1"/>
    <col min="8" max="8" width="13" customWidth="1"/>
    <col min="9" max="9" width="18.625" customWidth="1"/>
    <col min="10" max="10" width="15.625" customWidth="1"/>
    <col min="11" max="11" width="12.75" customWidth="1"/>
    <col min="13" max="13" width="12.375" customWidth="1"/>
    <col min="14" max="14" width="13.875" customWidth="1"/>
    <col min="15" max="15" width="14.375" customWidth="1"/>
    <col min="16" max="16" width="16.875" customWidth="1"/>
    <col min="17" max="17" width="22.75" customWidth="1"/>
    <col min="18" max="18" width="22.125" customWidth="1"/>
    <col min="19" max="19" width="25.75" customWidth="1"/>
    <col min="20" max="20" width="7.75" bestFit="1" customWidth="1"/>
    <col min="21" max="21" width="39.875" style="60" customWidth="1"/>
  </cols>
  <sheetData>
    <row r="1" spans="1:21" ht="15" x14ac:dyDescent="0.2">
      <c r="A1" s="5" t="s">
        <v>8</v>
      </c>
      <c r="B1" s="5" t="s">
        <v>475</v>
      </c>
      <c r="C1" s="5" t="s">
        <v>131</v>
      </c>
      <c r="D1" s="5" t="s">
        <v>9</v>
      </c>
      <c r="E1" s="5" t="s">
        <v>132</v>
      </c>
      <c r="F1" s="5" t="s">
        <v>133</v>
      </c>
      <c r="G1" s="5" t="s">
        <v>134</v>
      </c>
      <c r="H1" s="5" t="s">
        <v>10</v>
      </c>
      <c r="I1" s="5" t="s">
        <v>11</v>
      </c>
      <c r="J1" s="5" t="s">
        <v>549</v>
      </c>
      <c r="K1" s="5" t="s">
        <v>550</v>
      </c>
      <c r="L1" s="5" t="s">
        <v>551</v>
      </c>
      <c r="M1" s="5" t="s">
        <v>552</v>
      </c>
      <c r="N1" s="5" t="s">
        <v>135</v>
      </c>
      <c r="O1" s="5" t="s">
        <v>12</v>
      </c>
      <c r="P1" s="5" t="s">
        <v>13</v>
      </c>
      <c r="Q1" s="5" t="s">
        <v>14</v>
      </c>
      <c r="R1" s="5" t="s">
        <v>15</v>
      </c>
      <c r="S1" s="5" t="s">
        <v>802</v>
      </c>
      <c r="T1" s="5" t="s">
        <v>1075</v>
      </c>
      <c r="U1" s="59" t="s">
        <v>497</v>
      </c>
    </row>
    <row r="2" spans="1:21" x14ac:dyDescent="0.2">
      <c r="A2" t="s">
        <v>377</v>
      </c>
      <c r="B2" t="s">
        <v>140</v>
      </c>
      <c r="C2" t="s">
        <v>137</v>
      </c>
      <c r="D2" t="s">
        <v>138</v>
      </c>
      <c r="E2" t="s">
        <v>138</v>
      </c>
      <c r="F2" s="7" t="s">
        <v>139</v>
      </c>
      <c r="G2" s="7" t="s">
        <v>140</v>
      </c>
      <c r="H2" t="s">
        <v>136</v>
      </c>
      <c r="I2" t="s">
        <v>136</v>
      </c>
      <c r="J2" t="s">
        <v>553</v>
      </c>
      <c r="K2" t="s">
        <v>554</v>
      </c>
      <c r="L2" t="s">
        <v>553</v>
      </c>
      <c r="M2" t="s">
        <v>555</v>
      </c>
      <c r="N2" t="s">
        <v>136</v>
      </c>
      <c r="O2" t="s">
        <v>136</v>
      </c>
      <c r="P2" s="7" t="s">
        <v>210</v>
      </c>
      <c r="Q2" t="s">
        <v>211</v>
      </c>
      <c r="R2" t="s">
        <v>211</v>
      </c>
      <c r="S2" t="s">
        <v>211</v>
      </c>
      <c r="T2" t="s">
        <v>1461</v>
      </c>
      <c r="U2" s="60" t="s">
        <v>1182</v>
      </c>
    </row>
    <row r="3" spans="1:21" ht="60" customHeight="1" x14ac:dyDescent="0.2">
      <c r="A3" s="2" t="s">
        <v>16</v>
      </c>
      <c r="B3" s="2" t="s">
        <v>378</v>
      </c>
      <c r="C3" s="2" t="s">
        <v>141</v>
      </c>
      <c r="D3" s="2" t="s">
        <v>17</v>
      </c>
      <c r="E3" s="2" t="s">
        <v>18</v>
      </c>
      <c r="F3" s="2" t="s">
        <v>142</v>
      </c>
      <c r="G3" s="2" t="s">
        <v>143</v>
      </c>
      <c r="H3" s="2" t="s">
        <v>950</v>
      </c>
      <c r="I3" s="2" t="s">
        <v>19</v>
      </c>
      <c r="J3" s="2" t="s">
        <v>556</v>
      </c>
      <c r="K3" s="2" t="s">
        <v>557</v>
      </c>
      <c r="L3" s="2" t="s">
        <v>558</v>
      </c>
      <c r="M3" s="2" t="s">
        <v>559</v>
      </c>
      <c r="N3" s="2" t="s">
        <v>144</v>
      </c>
      <c r="O3" s="2" t="s">
        <v>20</v>
      </c>
      <c r="P3" s="2" t="s">
        <v>212</v>
      </c>
      <c r="Q3" s="2" t="s">
        <v>213</v>
      </c>
      <c r="R3" s="2" t="s">
        <v>214</v>
      </c>
      <c r="S3" s="2" t="s">
        <v>803</v>
      </c>
      <c r="T3" s="2" t="s">
        <v>1076</v>
      </c>
      <c r="U3" s="61" t="s">
        <v>500</v>
      </c>
    </row>
    <row r="4" spans="1:21" ht="16.5" x14ac:dyDescent="0.2">
      <c r="A4" s="140">
        <v>1307030</v>
      </c>
      <c r="B4" s="140">
        <f>A4</f>
        <v>1307030</v>
      </c>
      <c r="C4" s="140">
        <v>1307030</v>
      </c>
      <c r="D4" s="141" t="s">
        <v>872</v>
      </c>
      <c r="E4" s="141" t="s">
        <v>1024</v>
      </c>
      <c r="F4" s="142" t="s">
        <v>1026</v>
      </c>
      <c r="G4" s="143">
        <v>0</v>
      </c>
      <c r="H4" s="143">
        <v>3</v>
      </c>
      <c r="I4" s="143">
        <v>1</v>
      </c>
      <c r="J4" s="143">
        <v>0</v>
      </c>
      <c r="K4" s="143">
        <v>0</v>
      </c>
      <c r="L4" s="143">
        <v>1</v>
      </c>
      <c r="M4" s="143" t="s">
        <v>560</v>
      </c>
      <c r="N4" s="143">
        <v>10</v>
      </c>
      <c r="O4" s="143">
        <v>0</v>
      </c>
      <c r="P4" s="144" t="str">
        <f t="shared" ref="P4:P5" si="0">"icon_"&amp;A4</f>
        <v>icon_1307030</v>
      </c>
      <c r="Q4" s="143">
        <v>1</v>
      </c>
      <c r="R4" s="143">
        <v>1</v>
      </c>
      <c r="S4" s="143">
        <v>0</v>
      </c>
      <c r="T4" s="140"/>
      <c r="U4" s="145"/>
    </row>
    <row r="5" spans="1:21" ht="16.5" x14ac:dyDescent="0.2">
      <c r="A5" s="140">
        <v>1303030</v>
      </c>
      <c r="B5" s="140">
        <f t="shared" ref="B5:B68" si="1">A5</f>
        <v>1303030</v>
      </c>
      <c r="C5" s="140">
        <v>1303030</v>
      </c>
      <c r="D5" s="141" t="s">
        <v>872</v>
      </c>
      <c r="E5" s="141" t="s">
        <v>1025</v>
      </c>
      <c r="F5" s="142" t="s">
        <v>1026</v>
      </c>
      <c r="G5" s="143">
        <v>0</v>
      </c>
      <c r="H5" s="143">
        <v>3</v>
      </c>
      <c r="I5" s="143">
        <v>1</v>
      </c>
      <c r="J5" s="143">
        <v>0</v>
      </c>
      <c r="K5" s="143">
        <v>0</v>
      </c>
      <c r="L5" s="143">
        <v>1</v>
      </c>
      <c r="M5" s="143" t="s">
        <v>560</v>
      </c>
      <c r="N5" s="143">
        <v>10</v>
      </c>
      <c r="O5" s="143">
        <v>0</v>
      </c>
      <c r="P5" s="144" t="str">
        <f t="shared" si="0"/>
        <v>icon_1303030</v>
      </c>
      <c r="Q5" s="143">
        <v>1</v>
      </c>
      <c r="R5" s="143">
        <v>1</v>
      </c>
      <c r="S5" s="143">
        <v>0</v>
      </c>
      <c r="T5" s="140"/>
      <c r="U5" s="145"/>
    </row>
    <row r="6" spans="1:21" ht="16.5" x14ac:dyDescent="0.2">
      <c r="A6" s="146">
        <v>1308001</v>
      </c>
      <c r="B6" s="146">
        <f t="shared" si="1"/>
        <v>1308001</v>
      </c>
      <c r="C6" s="146">
        <v>1308001</v>
      </c>
      <c r="D6" s="140" t="s">
        <v>1566</v>
      </c>
      <c r="E6" s="140" t="s">
        <v>1248</v>
      </c>
      <c r="F6" s="140"/>
      <c r="G6" s="140">
        <v>2</v>
      </c>
      <c r="H6" s="140">
        <v>4</v>
      </c>
      <c r="I6" s="140">
        <v>2</v>
      </c>
      <c r="J6" s="140">
        <v>0</v>
      </c>
      <c r="K6" s="140">
        <v>0</v>
      </c>
      <c r="L6" s="140">
        <v>1</v>
      </c>
      <c r="M6" s="140" t="s">
        <v>560</v>
      </c>
      <c r="N6" s="140">
        <v>10</v>
      </c>
      <c r="O6" s="140">
        <v>0</v>
      </c>
      <c r="P6" s="140" t="s">
        <v>1593</v>
      </c>
      <c r="Q6" s="140">
        <v>4</v>
      </c>
      <c r="R6" s="140">
        <v>2</v>
      </c>
      <c r="S6" s="140"/>
      <c r="T6" s="140"/>
      <c r="U6" s="147"/>
    </row>
    <row r="7" spans="1:21" ht="16.5" x14ac:dyDescent="0.2">
      <c r="A7" s="146">
        <v>1308002</v>
      </c>
      <c r="B7" s="146">
        <f t="shared" si="1"/>
        <v>1308002</v>
      </c>
      <c r="C7" s="146">
        <v>1308002</v>
      </c>
      <c r="D7" s="140" t="s">
        <v>1567</v>
      </c>
      <c r="E7" s="140" t="s">
        <v>1249</v>
      </c>
      <c r="F7" s="140"/>
      <c r="G7" s="140">
        <v>3</v>
      </c>
      <c r="H7" s="140">
        <v>4</v>
      </c>
      <c r="I7" s="140">
        <v>2</v>
      </c>
      <c r="J7" s="140">
        <v>0</v>
      </c>
      <c r="K7" s="140">
        <v>0</v>
      </c>
      <c r="L7" s="140">
        <v>1</v>
      </c>
      <c r="M7" s="140" t="s">
        <v>560</v>
      </c>
      <c r="N7" s="140">
        <v>10</v>
      </c>
      <c r="O7" s="140">
        <v>0</v>
      </c>
      <c r="P7" s="140" t="s">
        <v>1594</v>
      </c>
      <c r="Q7" s="140">
        <v>4</v>
      </c>
      <c r="R7" s="140">
        <v>2</v>
      </c>
      <c r="S7" s="140"/>
      <c r="T7" s="140"/>
      <c r="U7" s="147"/>
    </row>
    <row r="8" spans="1:21" ht="16.5" x14ac:dyDescent="0.2">
      <c r="A8" s="146">
        <v>1308003</v>
      </c>
      <c r="B8" s="146">
        <f t="shared" si="1"/>
        <v>1308003</v>
      </c>
      <c r="C8" s="146">
        <v>1308003</v>
      </c>
      <c r="D8" s="140" t="s">
        <v>1568</v>
      </c>
      <c r="E8" s="140" t="s">
        <v>1250</v>
      </c>
      <c r="F8" s="140"/>
      <c r="G8" s="140">
        <v>2</v>
      </c>
      <c r="H8" s="140">
        <v>4</v>
      </c>
      <c r="I8" s="140">
        <v>2</v>
      </c>
      <c r="J8" s="140">
        <v>0</v>
      </c>
      <c r="K8" s="140">
        <v>0</v>
      </c>
      <c r="L8" s="140">
        <v>1</v>
      </c>
      <c r="M8" s="140" t="s">
        <v>560</v>
      </c>
      <c r="N8" s="140">
        <v>10</v>
      </c>
      <c r="O8" s="140">
        <v>0</v>
      </c>
      <c r="P8" s="140" t="s">
        <v>1595</v>
      </c>
      <c r="Q8" s="140">
        <v>4</v>
      </c>
      <c r="R8" s="140">
        <v>2</v>
      </c>
      <c r="S8" s="140"/>
      <c r="T8" s="140"/>
      <c r="U8" s="147"/>
    </row>
    <row r="9" spans="1:21" ht="16.5" x14ac:dyDescent="0.2">
      <c r="A9" s="146">
        <v>1308004</v>
      </c>
      <c r="B9" s="146">
        <f t="shared" si="1"/>
        <v>1308004</v>
      </c>
      <c r="C9" s="146">
        <v>1308004</v>
      </c>
      <c r="D9" s="140" t="s">
        <v>1569</v>
      </c>
      <c r="E9" s="140" t="s">
        <v>1251</v>
      </c>
      <c r="F9" s="140"/>
      <c r="G9" s="140">
        <v>3</v>
      </c>
      <c r="H9" s="140">
        <v>4</v>
      </c>
      <c r="I9" s="140">
        <v>2</v>
      </c>
      <c r="J9" s="140">
        <v>0</v>
      </c>
      <c r="K9" s="140">
        <v>0</v>
      </c>
      <c r="L9" s="140">
        <v>1</v>
      </c>
      <c r="M9" s="140" t="s">
        <v>560</v>
      </c>
      <c r="N9" s="140">
        <v>10</v>
      </c>
      <c r="O9" s="140">
        <v>0</v>
      </c>
      <c r="P9" s="140" t="s">
        <v>1596</v>
      </c>
      <c r="Q9" s="140">
        <v>4</v>
      </c>
      <c r="R9" s="140">
        <v>2</v>
      </c>
      <c r="S9" s="140"/>
      <c r="T9" s="140"/>
      <c r="U9" s="147"/>
    </row>
    <row r="10" spans="1:21" ht="16.5" x14ac:dyDescent="0.2">
      <c r="A10" s="146">
        <v>1308005</v>
      </c>
      <c r="B10" s="146">
        <f t="shared" si="1"/>
        <v>1308005</v>
      </c>
      <c r="C10" s="146">
        <v>1308005</v>
      </c>
      <c r="D10" s="140" t="s">
        <v>1570</v>
      </c>
      <c r="E10" s="140" t="s">
        <v>1252</v>
      </c>
      <c r="F10" s="140"/>
      <c r="G10" s="140">
        <v>2</v>
      </c>
      <c r="H10" s="140">
        <v>4</v>
      </c>
      <c r="I10" s="140">
        <v>2</v>
      </c>
      <c r="J10" s="140">
        <v>0</v>
      </c>
      <c r="K10" s="140">
        <v>0</v>
      </c>
      <c r="L10" s="140">
        <v>1</v>
      </c>
      <c r="M10" s="140" t="s">
        <v>560</v>
      </c>
      <c r="N10" s="140">
        <v>10</v>
      </c>
      <c r="O10" s="140">
        <v>0</v>
      </c>
      <c r="P10" s="140" t="s">
        <v>1597</v>
      </c>
      <c r="Q10" s="140">
        <v>4</v>
      </c>
      <c r="R10" s="140">
        <v>2</v>
      </c>
      <c r="S10" s="140"/>
      <c r="T10" s="140"/>
      <c r="U10" s="147"/>
    </row>
    <row r="11" spans="1:21" ht="16.5" x14ac:dyDescent="0.2">
      <c r="A11" s="146">
        <v>1308006</v>
      </c>
      <c r="B11" s="146">
        <f t="shared" si="1"/>
        <v>1308006</v>
      </c>
      <c r="C11" s="146">
        <v>1308006</v>
      </c>
      <c r="D11" s="140" t="s">
        <v>1571</v>
      </c>
      <c r="E11" s="140" t="s">
        <v>1253</v>
      </c>
      <c r="F11" s="140"/>
      <c r="G11" s="140">
        <v>3</v>
      </c>
      <c r="H11" s="140">
        <v>4</v>
      </c>
      <c r="I11" s="140">
        <v>2</v>
      </c>
      <c r="J11" s="140">
        <v>0</v>
      </c>
      <c r="K11" s="140">
        <v>0</v>
      </c>
      <c r="L11" s="140">
        <v>1</v>
      </c>
      <c r="M11" s="140" t="s">
        <v>560</v>
      </c>
      <c r="N11" s="140">
        <v>10</v>
      </c>
      <c r="O11" s="140">
        <v>0</v>
      </c>
      <c r="P11" s="140" t="s">
        <v>1598</v>
      </c>
      <c r="Q11" s="140">
        <v>4</v>
      </c>
      <c r="R11" s="140">
        <v>2</v>
      </c>
      <c r="S11" s="140"/>
      <c r="T11" s="140"/>
      <c r="U11" s="147"/>
    </row>
    <row r="12" spans="1:21" ht="16.5" x14ac:dyDescent="0.2">
      <c r="A12" s="146">
        <v>1308007</v>
      </c>
      <c r="B12" s="146">
        <f t="shared" si="1"/>
        <v>1308007</v>
      </c>
      <c r="C12" s="146">
        <v>1308007</v>
      </c>
      <c r="D12" s="140" t="s">
        <v>1572</v>
      </c>
      <c r="E12" s="140" t="s">
        <v>1254</v>
      </c>
      <c r="F12" s="140"/>
      <c r="G12" s="140">
        <v>2</v>
      </c>
      <c r="H12" s="140">
        <v>4</v>
      </c>
      <c r="I12" s="140">
        <v>2</v>
      </c>
      <c r="J12" s="140">
        <v>0</v>
      </c>
      <c r="K12" s="140">
        <v>0</v>
      </c>
      <c r="L12" s="140">
        <v>1</v>
      </c>
      <c r="M12" s="140" t="s">
        <v>560</v>
      </c>
      <c r="N12" s="140">
        <v>10</v>
      </c>
      <c r="O12" s="140">
        <v>0</v>
      </c>
      <c r="P12" s="140" t="s">
        <v>1599</v>
      </c>
      <c r="Q12" s="140">
        <v>4</v>
      </c>
      <c r="R12" s="140">
        <v>2</v>
      </c>
      <c r="S12" s="140"/>
      <c r="T12" s="140"/>
      <c r="U12" s="147"/>
    </row>
    <row r="13" spans="1:21" ht="16.5" x14ac:dyDescent="0.2">
      <c r="A13" s="146">
        <v>1308008</v>
      </c>
      <c r="B13" s="146">
        <f t="shared" si="1"/>
        <v>1308008</v>
      </c>
      <c r="C13" s="146">
        <v>1308008</v>
      </c>
      <c r="D13" s="140" t="s">
        <v>1573</v>
      </c>
      <c r="E13" s="140" t="s">
        <v>1255</v>
      </c>
      <c r="F13" s="140"/>
      <c r="G13" s="140">
        <v>3</v>
      </c>
      <c r="H13" s="140">
        <v>4</v>
      </c>
      <c r="I13" s="140">
        <v>2</v>
      </c>
      <c r="J13" s="140">
        <v>0</v>
      </c>
      <c r="K13" s="140">
        <v>0</v>
      </c>
      <c r="L13" s="140">
        <v>1</v>
      </c>
      <c r="M13" s="140" t="s">
        <v>560</v>
      </c>
      <c r="N13" s="140">
        <v>10</v>
      </c>
      <c r="O13" s="140">
        <v>0</v>
      </c>
      <c r="P13" s="140" t="s">
        <v>1600</v>
      </c>
      <c r="Q13" s="140">
        <v>4</v>
      </c>
      <c r="R13" s="140">
        <v>2</v>
      </c>
      <c r="S13" s="140"/>
      <c r="T13" s="140"/>
      <c r="U13" s="147"/>
    </row>
    <row r="14" spans="1:21" ht="16.5" x14ac:dyDescent="0.2">
      <c r="A14" s="146">
        <v>1308009</v>
      </c>
      <c r="B14" s="146">
        <f t="shared" si="1"/>
        <v>1308009</v>
      </c>
      <c r="C14" s="146">
        <v>1308009</v>
      </c>
      <c r="D14" s="140" t="s">
        <v>1512</v>
      </c>
      <c r="E14" s="140" t="s">
        <v>1256</v>
      </c>
      <c r="F14" s="140"/>
      <c r="G14" s="140">
        <v>2</v>
      </c>
      <c r="H14" s="140">
        <v>4</v>
      </c>
      <c r="I14" s="140">
        <v>2</v>
      </c>
      <c r="J14" s="140">
        <v>0</v>
      </c>
      <c r="K14" s="140">
        <v>0</v>
      </c>
      <c r="L14" s="140">
        <v>1</v>
      </c>
      <c r="M14" s="140" t="s">
        <v>560</v>
      </c>
      <c r="N14" s="140">
        <v>10</v>
      </c>
      <c r="O14" s="140">
        <v>0</v>
      </c>
      <c r="P14" s="140" t="s">
        <v>1601</v>
      </c>
      <c r="Q14" s="140">
        <v>4</v>
      </c>
      <c r="R14" s="140">
        <v>2</v>
      </c>
      <c r="S14" s="140"/>
      <c r="T14" s="140"/>
      <c r="U14" s="147"/>
    </row>
    <row r="15" spans="1:21" ht="16.5" x14ac:dyDescent="0.2">
      <c r="A15" s="146">
        <v>1308010</v>
      </c>
      <c r="B15" s="146">
        <f t="shared" si="1"/>
        <v>1308010</v>
      </c>
      <c r="C15" s="146">
        <v>1308010</v>
      </c>
      <c r="D15" s="140" t="s">
        <v>1574</v>
      </c>
      <c r="E15" s="140" t="s">
        <v>1257</v>
      </c>
      <c r="F15" s="140"/>
      <c r="G15" s="140">
        <v>3</v>
      </c>
      <c r="H15" s="140">
        <v>4</v>
      </c>
      <c r="I15" s="140">
        <v>2</v>
      </c>
      <c r="J15" s="140">
        <v>0</v>
      </c>
      <c r="K15" s="140">
        <v>0</v>
      </c>
      <c r="L15" s="140">
        <v>1</v>
      </c>
      <c r="M15" s="140" t="s">
        <v>560</v>
      </c>
      <c r="N15" s="140">
        <v>10</v>
      </c>
      <c r="O15" s="140">
        <v>0</v>
      </c>
      <c r="P15" s="140" t="s">
        <v>1602</v>
      </c>
      <c r="Q15" s="140">
        <v>4</v>
      </c>
      <c r="R15" s="140">
        <v>2</v>
      </c>
      <c r="S15" s="140"/>
      <c r="T15" s="140"/>
      <c r="U15" s="147"/>
    </row>
    <row r="16" spans="1:21" ht="16.5" x14ac:dyDescent="0.2">
      <c r="A16" s="146">
        <v>1308011</v>
      </c>
      <c r="B16" s="146">
        <f t="shared" si="1"/>
        <v>1308011</v>
      </c>
      <c r="C16" s="146">
        <v>1308011</v>
      </c>
      <c r="D16" s="140" t="s">
        <v>1575</v>
      </c>
      <c r="E16" s="140" t="s">
        <v>1258</v>
      </c>
      <c r="F16" s="140"/>
      <c r="G16" s="140">
        <v>2</v>
      </c>
      <c r="H16" s="140">
        <v>4</v>
      </c>
      <c r="I16" s="140">
        <v>2</v>
      </c>
      <c r="J16" s="140">
        <v>0</v>
      </c>
      <c r="K16" s="140">
        <v>0</v>
      </c>
      <c r="L16" s="140">
        <v>1</v>
      </c>
      <c r="M16" s="140" t="s">
        <v>560</v>
      </c>
      <c r="N16" s="140">
        <v>10</v>
      </c>
      <c r="O16" s="140">
        <v>0</v>
      </c>
      <c r="P16" s="140" t="s">
        <v>1603</v>
      </c>
      <c r="Q16" s="140">
        <v>4</v>
      </c>
      <c r="R16" s="140">
        <v>2</v>
      </c>
      <c r="S16" s="140"/>
      <c r="T16" s="140"/>
      <c r="U16" s="147"/>
    </row>
    <row r="17" spans="1:21" ht="16.5" x14ac:dyDescent="0.2">
      <c r="A17" s="146">
        <v>1308012</v>
      </c>
      <c r="B17" s="146">
        <f t="shared" si="1"/>
        <v>1308012</v>
      </c>
      <c r="C17" s="146">
        <v>1308012</v>
      </c>
      <c r="D17" s="140" t="s">
        <v>1576</v>
      </c>
      <c r="E17" s="140" t="s">
        <v>1259</v>
      </c>
      <c r="F17" s="140"/>
      <c r="G17" s="140">
        <v>3</v>
      </c>
      <c r="H17" s="140">
        <v>4</v>
      </c>
      <c r="I17" s="140">
        <v>2</v>
      </c>
      <c r="J17" s="140">
        <v>0</v>
      </c>
      <c r="K17" s="140">
        <v>0</v>
      </c>
      <c r="L17" s="140">
        <v>1</v>
      </c>
      <c r="M17" s="140" t="s">
        <v>560</v>
      </c>
      <c r="N17" s="140">
        <v>10</v>
      </c>
      <c r="O17" s="140">
        <v>0</v>
      </c>
      <c r="P17" s="140" t="s">
        <v>1604</v>
      </c>
      <c r="Q17" s="140">
        <v>4</v>
      </c>
      <c r="R17" s="140">
        <v>2</v>
      </c>
      <c r="S17" s="140"/>
      <c r="T17" s="140"/>
      <c r="U17" s="147"/>
    </row>
    <row r="18" spans="1:21" ht="16.5" x14ac:dyDescent="0.2">
      <c r="A18" s="146">
        <v>1308013</v>
      </c>
      <c r="B18" s="146">
        <f t="shared" si="1"/>
        <v>1308013</v>
      </c>
      <c r="C18" s="146">
        <v>1308013</v>
      </c>
      <c r="D18" s="140" t="s">
        <v>1577</v>
      </c>
      <c r="E18" s="140" t="s">
        <v>1260</v>
      </c>
      <c r="F18" s="140"/>
      <c r="G18" s="140">
        <v>2</v>
      </c>
      <c r="H18" s="140">
        <v>4</v>
      </c>
      <c r="I18" s="140">
        <v>2</v>
      </c>
      <c r="J18" s="140">
        <v>0</v>
      </c>
      <c r="K18" s="140">
        <v>0</v>
      </c>
      <c r="L18" s="140">
        <v>1</v>
      </c>
      <c r="M18" s="140" t="s">
        <v>560</v>
      </c>
      <c r="N18" s="140">
        <v>10</v>
      </c>
      <c r="O18" s="140">
        <v>0</v>
      </c>
      <c r="P18" s="140" t="s">
        <v>1605</v>
      </c>
      <c r="Q18" s="140">
        <v>4</v>
      </c>
      <c r="R18" s="140">
        <v>2</v>
      </c>
      <c r="S18" s="140"/>
      <c r="T18" s="140"/>
      <c r="U18" s="147"/>
    </row>
    <row r="19" spans="1:21" ht="16.5" x14ac:dyDescent="0.2">
      <c r="A19" s="146">
        <v>1308014</v>
      </c>
      <c r="B19" s="146">
        <f t="shared" si="1"/>
        <v>1308014</v>
      </c>
      <c r="C19" s="146">
        <v>1308014</v>
      </c>
      <c r="D19" s="140" t="s">
        <v>1578</v>
      </c>
      <c r="E19" s="140" t="s">
        <v>1261</v>
      </c>
      <c r="F19" s="140"/>
      <c r="G19" s="140">
        <v>3</v>
      </c>
      <c r="H19" s="140">
        <v>4</v>
      </c>
      <c r="I19" s="140">
        <v>2</v>
      </c>
      <c r="J19" s="140">
        <v>0</v>
      </c>
      <c r="K19" s="140">
        <v>0</v>
      </c>
      <c r="L19" s="140">
        <v>1</v>
      </c>
      <c r="M19" s="140" t="s">
        <v>560</v>
      </c>
      <c r="N19" s="140">
        <v>10</v>
      </c>
      <c r="O19" s="140">
        <v>0</v>
      </c>
      <c r="P19" s="140" t="s">
        <v>1606</v>
      </c>
      <c r="Q19" s="140">
        <v>4</v>
      </c>
      <c r="R19" s="140">
        <v>2</v>
      </c>
      <c r="S19" s="140"/>
      <c r="T19" s="140"/>
      <c r="U19" s="147"/>
    </row>
    <row r="20" spans="1:21" ht="16.5" x14ac:dyDescent="0.2">
      <c r="A20" s="146">
        <v>1308015</v>
      </c>
      <c r="B20" s="146">
        <f t="shared" si="1"/>
        <v>1308015</v>
      </c>
      <c r="C20" s="146">
        <v>1308015</v>
      </c>
      <c r="D20" s="140" t="s">
        <v>1579</v>
      </c>
      <c r="E20" s="140" t="s">
        <v>1262</v>
      </c>
      <c r="F20" s="140"/>
      <c r="G20" s="140">
        <v>2</v>
      </c>
      <c r="H20" s="140">
        <v>4</v>
      </c>
      <c r="I20" s="140">
        <v>2</v>
      </c>
      <c r="J20" s="140">
        <v>0</v>
      </c>
      <c r="K20" s="140">
        <v>0</v>
      </c>
      <c r="L20" s="140">
        <v>1</v>
      </c>
      <c r="M20" s="140" t="s">
        <v>560</v>
      </c>
      <c r="N20" s="140">
        <v>10</v>
      </c>
      <c r="O20" s="140">
        <v>0</v>
      </c>
      <c r="P20" s="140" t="s">
        <v>1607</v>
      </c>
      <c r="Q20" s="140">
        <v>4</v>
      </c>
      <c r="R20" s="140">
        <v>2</v>
      </c>
      <c r="S20" s="140"/>
      <c r="T20" s="140"/>
      <c r="U20" s="147"/>
    </row>
    <row r="21" spans="1:21" ht="16.5" x14ac:dyDescent="0.2">
      <c r="A21" s="146">
        <v>1308016</v>
      </c>
      <c r="B21" s="146">
        <f t="shared" si="1"/>
        <v>1308016</v>
      </c>
      <c r="C21" s="146">
        <v>1308016</v>
      </c>
      <c r="D21" s="140" t="s">
        <v>1580</v>
      </c>
      <c r="E21" s="140" t="s">
        <v>1263</v>
      </c>
      <c r="F21" s="140"/>
      <c r="G21" s="140">
        <v>3</v>
      </c>
      <c r="H21" s="140">
        <v>4</v>
      </c>
      <c r="I21" s="140">
        <v>2</v>
      </c>
      <c r="J21" s="140">
        <v>0</v>
      </c>
      <c r="K21" s="140">
        <v>0</v>
      </c>
      <c r="L21" s="140">
        <v>1</v>
      </c>
      <c r="M21" s="140" t="s">
        <v>560</v>
      </c>
      <c r="N21" s="140">
        <v>10</v>
      </c>
      <c r="O21" s="140">
        <v>0</v>
      </c>
      <c r="P21" s="140" t="s">
        <v>1608</v>
      </c>
      <c r="Q21" s="140">
        <v>4</v>
      </c>
      <c r="R21" s="140">
        <v>2</v>
      </c>
      <c r="S21" s="140"/>
      <c r="T21" s="140"/>
      <c r="U21" s="147"/>
    </row>
    <row r="22" spans="1:21" ht="16.5" x14ac:dyDescent="0.2">
      <c r="A22" s="146">
        <v>1308017</v>
      </c>
      <c r="B22" s="146">
        <f t="shared" si="1"/>
        <v>1308017</v>
      </c>
      <c r="C22" s="146">
        <v>1308017</v>
      </c>
      <c r="D22" s="140" t="s">
        <v>1581</v>
      </c>
      <c r="E22" s="140" t="s">
        <v>1264</v>
      </c>
      <c r="F22" s="140"/>
      <c r="G22" s="140">
        <v>2</v>
      </c>
      <c r="H22" s="140">
        <v>4</v>
      </c>
      <c r="I22" s="140">
        <v>2</v>
      </c>
      <c r="J22" s="140">
        <v>0</v>
      </c>
      <c r="K22" s="140">
        <v>0</v>
      </c>
      <c r="L22" s="140">
        <v>1</v>
      </c>
      <c r="M22" s="140" t="s">
        <v>560</v>
      </c>
      <c r="N22" s="140">
        <v>10</v>
      </c>
      <c r="O22" s="140">
        <v>0</v>
      </c>
      <c r="P22" s="140" t="s">
        <v>1609</v>
      </c>
      <c r="Q22" s="140">
        <v>4</v>
      </c>
      <c r="R22" s="140">
        <v>2</v>
      </c>
      <c r="S22" s="140"/>
      <c r="T22" s="140"/>
      <c r="U22" s="147"/>
    </row>
    <row r="23" spans="1:21" ht="16.5" x14ac:dyDescent="0.2">
      <c r="A23" s="146">
        <v>1308018</v>
      </c>
      <c r="B23" s="146">
        <f t="shared" si="1"/>
        <v>1308018</v>
      </c>
      <c r="C23" s="146">
        <v>1308018</v>
      </c>
      <c r="D23" s="140" t="s">
        <v>1582</v>
      </c>
      <c r="E23" s="140" t="s">
        <v>1265</v>
      </c>
      <c r="F23" s="140"/>
      <c r="G23" s="140">
        <v>3</v>
      </c>
      <c r="H23" s="140">
        <v>4</v>
      </c>
      <c r="I23" s="140">
        <v>2</v>
      </c>
      <c r="J23" s="140">
        <v>0</v>
      </c>
      <c r="K23" s="140">
        <v>0</v>
      </c>
      <c r="L23" s="140">
        <v>1</v>
      </c>
      <c r="M23" s="140" t="s">
        <v>560</v>
      </c>
      <c r="N23" s="140">
        <v>10</v>
      </c>
      <c r="O23" s="140">
        <v>0</v>
      </c>
      <c r="P23" s="140" t="s">
        <v>1610</v>
      </c>
      <c r="Q23" s="140">
        <v>4</v>
      </c>
      <c r="R23" s="140">
        <v>2</v>
      </c>
      <c r="S23" s="140"/>
      <c r="T23" s="140"/>
      <c r="U23" s="147"/>
    </row>
    <row r="24" spans="1:21" ht="16.5" x14ac:dyDescent="0.2">
      <c r="A24" s="146">
        <v>1308019</v>
      </c>
      <c r="B24" s="146">
        <f t="shared" si="1"/>
        <v>1308019</v>
      </c>
      <c r="C24" s="146">
        <v>1308019</v>
      </c>
      <c r="D24" s="140" t="s">
        <v>1583</v>
      </c>
      <c r="E24" s="140" t="s">
        <v>1266</v>
      </c>
      <c r="F24" s="140"/>
      <c r="G24" s="140">
        <v>2</v>
      </c>
      <c r="H24" s="140">
        <v>4</v>
      </c>
      <c r="I24" s="140">
        <v>2</v>
      </c>
      <c r="J24" s="140">
        <v>0</v>
      </c>
      <c r="K24" s="140">
        <v>0</v>
      </c>
      <c r="L24" s="140">
        <v>1</v>
      </c>
      <c r="M24" s="140" t="s">
        <v>560</v>
      </c>
      <c r="N24" s="140">
        <v>10</v>
      </c>
      <c r="O24" s="140">
        <v>0</v>
      </c>
      <c r="P24" s="140" t="s">
        <v>1611</v>
      </c>
      <c r="Q24" s="140">
        <v>4</v>
      </c>
      <c r="R24" s="140">
        <v>2</v>
      </c>
      <c r="S24" s="140"/>
      <c r="T24" s="140"/>
      <c r="U24" s="147"/>
    </row>
    <row r="25" spans="1:21" ht="16.5" x14ac:dyDescent="0.2">
      <c r="A25" s="140">
        <v>1308020</v>
      </c>
      <c r="B25" s="140">
        <f t="shared" si="1"/>
        <v>1308020</v>
      </c>
      <c r="C25" s="140">
        <v>1308020</v>
      </c>
      <c r="D25" s="140" t="s">
        <v>1584</v>
      </c>
      <c r="E25" s="140" t="s">
        <v>1267</v>
      </c>
      <c r="F25" s="140"/>
      <c r="G25" s="140">
        <v>3</v>
      </c>
      <c r="H25" s="140">
        <v>4</v>
      </c>
      <c r="I25" s="140">
        <v>2</v>
      </c>
      <c r="J25" s="140">
        <v>0</v>
      </c>
      <c r="K25" s="140">
        <v>0</v>
      </c>
      <c r="L25" s="140">
        <v>1</v>
      </c>
      <c r="M25" s="140" t="s">
        <v>560</v>
      </c>
      <c r="N25" s="140">
        <v>10</v>
      </c>
      <c r="O25" s="140">
        <v>0</v>
      </c>
      <c r="P25" s="140" t="s">
        <v>1612</v>
      </c>
      <c r="Q25" s="140">
        <v>4</v>
      </c>
      <c r="R25" s="140">
        <v>2</v>
      </c>
      <c r="S25" s="140"/>
      <c r="T25" s="140"/>
      <c r="U25" s="147"/>
    </row>
    <row r="26" spans="1:21" ht="16.5" x14ac:dyDescent="0.2">
      <c r="A26" s="140">
        <v>1308021</v>
      </c>
      <c r="B26" s="140">
        <f t="shared" si="1"/>
        <v>1308021</v>
      </c>
      <c r="C26" s="140">
        <v>1308021</v>
      </c>
      <c r="D26" s="140" t="s">
        <v>1585</v>
      </c>
      <c r="E26" s="140" t="s">
        <v>1268</v>
      </c>
      <c r="F26" s="140"/>
      <c r="G26" s="140">
        <v>2</v>
      </c>
      <c r="H26" s="140">
        <v>4</v>
      </c>
      <c r="I26" s="140">
        <v>2</v>
      </c>
      <c r="J26" s="140">
        <v>0</v>
      </c>
      <c r="K26" s="140">
        <v>0</v>
      </c>
      <c r="L26" s="140">
        <v>1</v>
      </c>
      <c r="M26" s="140" t="s">
        <v>560</v>
      </c>
      <c r="N26" s="140">
        <v>10</v>
      </c>
      <c r="O26" s="140">
        <v>0</v>
      </c>
      <c r="P26" s="140" t="s">
        <v>1613</v>
      </c>
      <c r="Q26" s="140">
        <v>4</v>
      </c>
      <c r="R26" s="140">
        <v>2</v>
      </c>
      <c r="S26" s="140"/>
      <c r="T26" s="140"/>
      <c r="U26" s="147"/>
    </row>
    <row r="27" spans="1:21" ht="16.5" x14ac:dyDescent="0.2">
      <c r="A27" s="140">
        <v>1308022</v>
      </c>
      <c r="B27" s="140">
        <f t="shared" si="1"/>
        <v>1308022</v>
      </c>
      <c r="C27" s="140">
        <v>1308022</v>
      </c>
      <c r="D27" s="140" t="s">
        <v>1586</v>
      </c>
      <c r="E27" s="140" t="s">
        <v>1269</v>
      </c>
      <c r="F27" s="140"/>
      <c r="G27" s="140">
        <v>3</v>
      </c>
      <c r="H27" s="140">
        <v>4</v>
      </c>
      <c r="I27" s="140">
        <v>2</v>
      </c>
      <c r="J27" s="140">
        <v>0</v>
      </c>
      <c r="K27" s="140">
        <v>0</v>
      </c>
      <c r="L27" s="140">
        <v>1</v>
      </c>
      <c r="M27" s="140" t="s">
        <v>560</v>
      </c>
      <c r="N27" s="140">
        <v>10</v>
      </c>
      <c r="O27" s="140">
        <v>0</v>
      </c>
      <c r="P27" s="140" t="s">
        <v>1614</v>
      </c>
      <c r="Q27" s="140">
        <v>4</v>
      </c>
      <c r="R27" s="140">
        <v>2</v>
      </c>
      <c r="S27" s="140"/>
      <c r="T27" s="140"/>
      <c r="U27" s="147"/>
    </row>
    <row r="28" spans="1:21" ht="16.5" x14ac:dyDescent="0.2">
      <c r="A28" s="140">
        <v>1308023</v>
      </c>
      <c r="B28" s="140">
        <f t="shared" si="1"/>
        <v>1308023</v>
      </c>
      <c r="C28" s="140">
        <v>1308023</v>
      </c>
      <c r="D28" s="140" t="s">
        <v>1587</v>
      </c>
      <c r="E28" s="140" t="s">
        <v>1270</v>
      </c>
      <c r="F28" s="140"/>
      <c r="G28" s="140">
        <v>2</v>
      </c>
      <c r="H28" s="140">
        <v>4</v>
      </c>
      <c r="I28" s="140">
        <v>2</v>
      </c>
      <c r="J28" s="140">
        <v>0</v>
      </c>
      <c r="K28" s="140">
        <v>0</v>
      </c>
      <c r="L28" s="140">
        <v>1</v>
      </c>
      <c r="M28" s="140" t="s">
        <v>560</v>
      </c>
      <c r="N28" s="140">
        <v>10</v>
      </c>
      <c r="O28" s="140">
        <v>0</v>
      </c>
      <c r="P28" s="140" t="s">
        <v>1615</v>
      </c>
      <c r="Q28" s="140">
        <v>4</v>
      </c>
      <c r="R28" s="140">
        <v>2</v>
      </c>
      <c r="S28" s="140"/>
      <c r="T28" s="140"/>
      <c r="U28" s="147"/>
    </row>
    <row r="29" spans="1:21" ht="16.5" x14ac:dyDescent="0.2">
      <c r="A29" s="140">
        <v>1308024</v>
      </c>
      <c r="B29" s="140">
        <f t="shared" si="1"/>
        <v>1308024</v>
      </c>
      <c r="C29" s="140">
        <v>1308024</v>
      </c>
      <c r="D29" s="140" t="s">
        <v>1588</v>
      </c>
      <c r="E29" s="140" t="s">
        <v>1271</v>
      </c>
      <c r="F29" s="140"/>
      <c r="G29" s="140">
        <v>3</v>
      </c>
      <c r="H29" s="140">
        <v>4</v>
      </c>
      <c r="I29" s="140">
        <v>2</v>
      </c>
      <c r="J29" s="140">
        <v>0</v>
      </c>
      <c r="K29" s="140">
        <v>0</v>
      </c>
      <c r="L29" s="140">
        <v>1</v>
      </c>
      <c r="M29" s="140" t="s">
        <v>560</v>
      </c>
      <c r="N29" s="140">
        <v>10</v>
      </c>
      <c r="O29" s="140">
        <v>0</v>
      </c>
      <c r="P29" s="140" t="s">
        <v>1616</v>
      </c>
      <c r="Q29" s="140">
        <v>4</v>
      </c>
      <c r="R29" s="140">
        <v>2</v>
      </c>
      <c r="S29" s="140"/>
      <c r="T29" s="140"/>
      <c r="U29" s="147"/>
    </row>
    <row r="30" spans="1:21" ht="16.5" x14ac:dyDescent="0.2">
      <c r="A30" s="140">
        <v>1308025</v>
      </c>
      <c r="B30" s="140">
        <f t="shared" si="1"/>
        <v>1308025</v>
      </c>
      <c r="C30" s="140">
        <v>1308025</v>
      </c>
      <c r="D30" s="140" t="s">
        <v>1589</v>
      </c>
      <c r="E30" s="140" t="s">
        <v>1272</v>
      </c>
      <c r="F30" s="140"/>
      <c r="G30" s="140">
        <v>2</v>
      </c>
      <c r="H30" s="140">
        <v>4</v>
      </c>
      <c r="I30" s="140">
        <v>2</v>
      </c>
      <c r="J30" s="140">
        <v>0</v>
      </c>
      <c r="K30" s="140">
        <v>0</v>
      </c>
      <c r="L30" s="140">
        <v>1</v>
      </c>
      <c r="M30" s="140" t="s">
        <v>560</v>
      </c>
      <c r="N30" s="140">
        <v>10</v>
      </c>
      <c r="O30" s="140">
        <v>0</v>
      </c>
      <c r="P30" s="140" t="s">
        <v>1617</v>
      </c>
      <c r="Q30" s="140">
        <v>4</v>
      </c>
      <c r="R30" s="140">
        <v>2</v>
      </c>
      <c r="S30" s="140"/>
      <c r="T30" s="140"/>
      <c r="U30" s="147"/>
    </row>
    <row r="31" spans="1:21" ht="16.5" x14ac:dyDescent="0.2">
      <c r="A31" s="140">
        <v>1308026</v>
      </c>
      <c r="B31" s="140">
        <f t="shared" si="1"/>
        <v>1308026</v>
      </c>
      <c r="C31" s="140">
        <v>1308026</v>
      </c>
      <c r="D31" s="140" t="s">
        <v>1590</v>
      </c>
      <c r="E31" s="140" t="s">
        <v>1273</v>
      </c>
      <c r="F31" s="140"/>
      <c r="G31" s="140">
        <v>3</v>
      </c>
      <c r="H31" s="140">
        <v>4</v>
      </c>
      <c r="I31" s="140">
        <v>2</v>
      </c>
      <c r="J31" s="140">
        <v>0</v>
      </c>
      <c r="K31" s="140">
        <v>0</v>
      </c>
      <c r="L31" s="140">
        <v>1</v>
      </c>
      <c r="M31" s="140" t="s">
        <v>560</v>
      </c>
      <c r="N31" s="140">
        <v>10</v>
      </c>
      <c r="O31" s="140">
        <v>0</v>
      </c>
      <c r="P31" s="140" t="s">
        <v>1618</v>
      </c>
      <c r="Q31" s="140">
        <v>4</v>
      </c>
      <c r="R31" s="140">
        <v>2</v>
      </c>
      <c r="S31" s="140"/>
      <c r="T31" s="140"/>
      <c r="U31" s="147"/>
    </row>
    <row r="32" spans="1:21" ht="16.5" x14ac:dyDescent="0.2">
      <c r="A32" s="140">
        <v>1308027</v>
      </c>
      <c r="B32" s="140">
        <f t="shared" si="1"/>
        <v>1308027</v>
      </c>
      <c r="C32" s="140">
        <v>1308027</v>
      </c>
      <c r="D32" s="140" t="s">
        <v>1591</v>
      </c>
      <c r="E32" s="140" t="s">
        <v>1274</v>
      </c>
      <c r="F32" s="140"/>
      <c r="G32" s="140">
        <v>2</v>
      </c>
      <c r="H32" s="140">
        <v>4</v>
      </c>
      <c r="I32" s="140">
        <v>2</v>
      </c>
      <c r="J32" s="140">
        <v>0</v>
      </c>
      <c r="K32" s="140">
        <v>0</v>
      </c>
      <c r="L32" s="140">
        <v>1</v>
      </c>
      <c r="M32" s="140" t="s">
        <v>560</v>
      </c>
      <c r="N32" s="140">
        <v>10</v>
      </c>
      <c r="O32" s="140">
        <v>0</v>
      </c>
      <c r="P32" s="140" t="s">
        <v>1619</v>
      </c>
      <c r="Q32" s="140">
        <v>4</v>
      </c>
      <c r="R32" s="140">
        <v>2</v>
      </c>
      <c r="S32" s="140"/>
      <c r="T32" s="140"/>
      <c r="U32" s="147"/>
    </row>
    <row r="33" spans="1:21" ht="16.5" x14ac:dyDescent="0.2">
      <c r="A33" s="140">
        <v>1308028</v>
      </c>
      <c r="B33" s="140">
        <f t="shared" si="1"/>
        <v>1308028</v>
      </c>
      <c r="C33" s="140">
        <v>1308028</v>
      </c>
      <c r="D33" s="140" t="s">
        <v>1592</v>
      </c>
      <c r="E33" s="140" t="s">
        <v>1275</v>
      </c>
      <c r="F33" s="140"/>
      <c r="G33" s="140">
        <v>3</v>
      </c>
      <c r="H33" s="140">
        <v>4</v>
      </c>
      <c r="I33" s="140">
        <v>2</v>
      </c>
      <c r="J33" s="140">
        <v>0</v>
      </c>
      <c r="K33" s="140">
        <v>0</v>
      </c>
      <c r="L33" s="140">
        <v>1</v>
      </c>
      <c r="M33" s="140" t="s">
        <v>560</v>
      </c>
      <c r="N33" s="140">
        <v>10</v>
      </c>
      <c r="O33" s="140">
        <v>0</v>
      </c>
      <c r="P33" s="140" t="s">
        <v>1620</v>
      </c>
      <c r="Q33" s="140">
        <v>4</v>
      </c>
      <c r="R33" s="140">
        <v>2</v>
      </c>
      <c r="S33" s="140"/>
      <c r="T33" s="140"/>
      <c r="U33" s="147"/>
    </row>
    <row r="34" spans="1:21" ht="16.5" x14ac:dyDescent="0.2">
      <c r="A34" s="140">
        <v>1308029</v>
      </c>
      <c r="B34" s="140">
        <f t="shared" si="1"/>
        <v>1308029</v>
      </c>
      <c r="C34" s="140">
        <v>1308029</v>
      </c>
      <c r="D34" s="140" t="s">
        <v>1276</v>
      </c>
      <c r="E34" s="140" t="s">
        <v>1277</v>
      </c>
      <c r="F34" s="140"/>
      <c r="G34" s="140">
        <v>2</v>
      </c>
      <c r="H34" s="140">
        <v>4</v>
      </c>
      <c r="I34" s="140">
        <v>2</v>
      </c>
      <c r="J34" s="140">
        <v>0</v>
      </c>
      <c r="K34" s="140">
        <v>0</v>
      </c>
      <c r="L34" s="140">
        <v>1</v>
      </c>
      <c r="M34" s="140" t="s">
        <v>560</v>
      </c>
      <c r="N34" s="140">
        <v>10</v>
      </c>
      <c r="O34" s="140">
        <v>0</v>
      </c>
      <c r="P34" s="140" t="s">
        <v>1278</v>
      </c>
      <c r="Q34" s="140">
        <v>4</v>
      </c>
      <c r="R34" s="140">
        <v>2</v>
      </c>
      <c r="S34" s="140"/>
      <c r="T34" s="140"/>
      <c r="U34" s="147"/>
    </row>
    <row r="35" spans="1:21" ht="33" x14ac:dyDescent="0.2">
      <c r="A35" s="140">
        <v>1308030</v>
      </c>
      <c r="B35" s="140">
        <f t="shared" si="1"/>
        <v>1308030</v>
      </c>
      <c r="C35" s="140">
        <v>1308030</v>
      </c>
      <c r="D35" s="140" t="s">
        <v>1279</v>
      </c>
      <c r="E35" s="140" t="s">
        <v>1280</v>
      </c>
      <c r="F35" s="140"/>
      <c r="G35" s="140">
        <v>3</v>
      </c>
      <c r="H35" s="140">
        <v>4</v>
      </c>
      <c r="I35" s="140">
        <v>2</v>
      </c>
      <c r="J35" s="140">
        <v>0</v>
      </c>
      <c r="K35" s="140">
        <v>0</v>
      </c>
      <c r="L35" s="140">
        <v>1</v>
      </c>
      <c r="M35" s="140" t="s">
        <v>560</v>
      </c>
      <c r="N35" s="140">
        <v>10</v>
      </c>
      <c r="O35" s="140">
        <v>0</v>
      </c>
      <c r="P35" s="140" t="s">
        <v>1281</v>
      </c>
      <c r="Q35" s="140">
        <v>4</v>
      </c>
      <c r="R35" s="140">
        <v>2</v>
      </c>
      <c r="S35" s="140"/>
      <c r="T35" s="140"/>
      <c r="U35" s="147"/>
    </row>
    <row r="36" spans="1:21" ht="16.5" x14ac:dyDescent="0.2">
      <c r="A36" s="140">
        <v>1308031</v>
      </c>
      <c r="B36" s="140">
        <f t="shared" si="1"/>
        <v>1308031</v>
      </c>
      <c r="C36" s="140">
        <v>1308031</v>
      </c>
      <c r="D36" s="140" t="s">
        <v>1282</v>
      </c>
      <c r="E36" s="140" t="s">
        <v>1283</v>
      </c>
      <c r="F36" s="140"/>
      <c r="G36" s="140">
        <v>2</v>
      </c>
      <c r="H36" s="140">
        <v>4</v>
      </c>
      <c r="I36" s="140">
        <v>2</v>
      </c>
      <c r="J36" s="140">
        <v>0</v>
      </c>
      <c r="K36" s="140">
        <v>0</v>
      </c>
      <c r="L36" s="140">
        <v>1</v>
      </c>
      <c r="M36" s="140" t="s">
        <v>560</v>
      </c>
      <c r="N36" s="140">
        <v>10</v>
      </c>
      <c r="O36" s="140">
        <v>0</v>
      </c>
      <c r="P36" s="140" t="s">
        <v>1284</v>
      </c>
      <c r="Q36" s="140">
        <v>4</v>
      </c>
      <c r="R36" s="140">
        <v>2</v>
      </c>
      <c r="S36" s="140"/>
      <c r="T36" s="140"/>
      <c r="U36" s="147"/>
    </row>
    <row r="37" spans="1:21" ht="16.5" x14ac:dyDescent="0.2">
      <c r="A37" s="140">
        <v>1308032</v>
      </c>
      <c r="B37" s="140">
        <f t="shared" si="1"/>
        <v>1308032</v>
      </c>
      <c r="C37" s="140">
        <v>1308032</v>
      </c>
      <c r="D37" s="140" t="s">
        <v>1285</v>
      </c>
      <c r="E37" s="140" t="s">
        <v>1286</v>
      </c>
      <c r="F37" s="140"/>
      <c r="G37" s="140">
        <v>3</v>
      </c>
      <c r="H37" s="140">
        <v>4</v>
      </c>
      <c r="I37" s="140">
        <v>2</v>
      </c>
      <c r="J37" s="140">
        <v>0</v>
      </c>
      <c r="K37" s="140">
        <v>0</v>
      </c>
      <c r="L37" s="140">
        <v>1</v>
      </c>
      <c r="M37" s="140" t="s">
        <v>560</v>
      </c>
      <c r="N37" s="140">
        <v>10</v>
      </c>
      <c r="O37" s="140">
        <v>0</v>
      </c>
      <c r="P37" s="140" t="s">
        <v>1287</v>
      </c>
      <c r="Q37" s="140">
        <v>4</v>
      </c>
      <c r="R37" s="140">
        <v>2</v>
      </c>
      <c r="S37" s="140"/>
      <c r="T37" s="140"/>
      <c r="U37" s="147"/>
    </row>
    <row r="38" spans="1:21" ht="16.5" x14ac:dyDescent="0.2">
      <c r="A38" s="140">
        <v>1308033</v>
      </c>
      <c r="B38" s="140">
        <f t="shared" si="1"/>
        <v>1308033</v>
      </c>
      <c r="C38" s="140">
        <v>1308033</v>
      </c>
      <c r="D38" s="140" t="s">
        <v>1288</v>
      </c>
      <c r="E38" s="140" t="s">
        <v>1289</v>
      </c>
      <c r="F38" s="140"/>
      <c r="G38" s="140">
        <v>2</v>
      </c>
      <c r="H38" s="140">
        <v>4</v>
      </c>
      <c r="I38" s="140">
        <v>2</v>
      </c>
      <c r="J38" s="140">
        <v>0</v>
      </c>
      <c r="K38" s="140">
        <v>0</v>
      </c>
      <c r="L38" s="140">
        <v>1</v>
      </c>
      <c r="M38" s="140" t="s">
        <v>560</v>
      </c>
      <c r="N38" s="140">
        <v>10</v>
      </c>
      <c r="O38" s="140">
        <v>0</v>
      </c>
      <c r="P38" s="140" t="s">
        <v>1290</v>
      </c>
      <c r="Q38" s="140">
        <v>4</v>
      </c>
      <c r="R38" s="140">
        <v>2</v>
      </c>
      <c r="S38" s="140"/>
      <c r="T38" s="140"/>
      <c r="U38" s="147"/>
    </row>
    <row r="39" spans="1:21" ht="16.5" x14ac:dyDescent="0.2">
      <c r="A39" s="140">
        <v>1308034</v>
      </c>
      <c r="B39" s="140">
        <f t="shared" si="1"/>
        <v>1308034</v>
      </c>
      <c r="C39" s="140">
        <v>1308034</v>
      </c>
      <c r="D39" s="140" t="s">
        <v>1291</v>
      </c>
      <c r="E39" s="140" t="s">
        <v>1292</v>
      </c>
      <c r="F39" s="140"/>
      <c r="G39" s="140">
        <v>3</v>
      </c>
      <c r="H39" s="140">
        <v>4</v>
      </c>
      <c r="I39" s="140">
        <v>2</v>
      </c>
      <c r="J39" s="140">
        <v>0</v>
      </c>
      <c r="K39" s="140">
        <v>0</v>
      </c>
      <c r="L39" s="140">
        <v>1</v>
      </c>
      <c r="M39" s="140" t="s">
        <v>560</v>
      </c>
      <c r="N39" s="140">
        <v>10</v>
      </c>
      <c r="O39" s="140">
        <v>0</v>
      </c>
      <c r="P39" s="140" t="s">
        <v>1293</v>
      </c>
      <c r="Q39" s="140">
        <v>4</v>
      </c>
      <c r="R39" s="140">
        <v>2</v>
      </c>
      <c r="S39" s="140"/>
      <c r="T39" s="140"/>
      <c r="U39" s="147"/>
    </row>
    <row r="40" spans="1:21" ht="16.5" x14ac:dyDescent="0.2">
      <c r="A40" s="140">
        <v>1308035</v>
      </c>
      <c r="B40" s="140">
        <f t="shared" si="1"/>
        <v>1308035</v>
      </c>
      <c r="C40" s="140">
        <v>1308035</v>
      </c>
      <c r="D40" s="140" t="s">
        <v>1294</v>
      </c>
      <c r="E40" s="140" t="s">
        <v>1295</v>
      </c>
      <c r="F40" s="140"/>
      <c r="G40" s="140">
        <v>2</v>
      </c>
      <c r="H40" s="140">
        <v>4</v>
      </c>
      <c r="I40" s="140">
        <v>2</v>
      </c>
      <c r="J40" s="140">
        <v>0</v>
      </c>
      <c r="K40" s="140">
        <v>0</v>
      </c>
      <c r="L40" s="140">
        <v>1</v>
      </c>
      <c r="M40" s="140" t="s">
        <v>560</v>
      </c>
      <c r="N40" s="140">
        <v>10</v>
      </c>
      <c r="O40" s="140">
        <v>0</v>
      </c>
      <c r="P40" s="140" t="s">
        <v>1296</v>
      </c>
      <c r="Q40" s="140">
        <v>4</v>
      </c>
      <c r="R40" s="140">
        <v>2</v>
      </c>
      <c r="S40" s="140"/>
      <c r="T40" s="140"/>
      <c r="U40" s="147"/>
    </row>
    <row r="41" spans="1:21" ht="33" x14ac:dyDescent="0.2">
      <c r="A41" s="140">
        <v>1308036</v>
      </c>
      <c r="B41" s="140">
        <f t="shared" si="1"/>
        <v>1308036</v>
      </c>
      <c r="C41" s="140">
        <v>1308036</v>
      </c>
      <c r="D41" s="140" t="s">
        <v>1297</v>
      </c>
      <c r="E41" s="140" t="s">
        <v>1298</v>
      </c>
      <c r="F41" s="140"/>
      <c r="G41" s="140">
        <v>3</v>
      </c>
      <c r="H41" s="140">
        <v>4</v>
      </c>
      <c r="I41" s="140">
        <v>2</v>
      </c>
      <c r="J41" s="140">
        <v>0</v>
      </c>
      <c r="K41" s="140">
        <v>0</v>
      </c>
      <c r="L41" s="140">
        <v>1</v>
      </c>
      <c r="M41" s="140" t="s">
        <v>560</v>
      </c>
      <c r="N41" s="140">
        <v>10</v>
      </c>
      <c r="O41" s="140">
        <v>0</v>
      </c>
      <c r="P41" s="140" t="s">
        <v>1299</v>
      </c>
      <c r="Q41" s="140">
        <v>4</v>
      </c>
      <c r="R41" s="140">
        <v>2</v>
      </c>
      <c r="S41" s="140"/>
      <c r="T41" s="140"/>
      <c r="U41" s="147"/>
    </row>
    <row r="42" spans="1:21" ht="16.5" x14ac:dyDescent="0.2">
      <c r="A42" s="140">
        <v>1308037</v>
      </c>
      <c r="B42" s="140">
        <f t="shared" si="1"/>
        <v>1308037</v>
      </c>
      <c r="C42" s="140">
        <v>1308037</v>
      </c>
      <c r="D42" s="140" t="s">
        <v>1300</v>
      </c>
      <c r="E42" s="140" t="s">
        <v>1301</v>
      </c>
      <c r="F42" s="140"/>
      <c r="G42" s="140">
        <v>2</v>
      </c>
      <c r="H42" s="140">
        <v>4</v>
      </c>
      <c r="I42" s="140">
        <v>2</v>
      </c>
      <c r="J42" s="140">
        <v>0</v>
      </c>
      <c r="K42" s="140">
        <v>0</v>
      </c>
      <c r="L42" s="140">
        <v>1</v>
      </c>
      <c r="M42" s="140" t="s">
        <v>560</v>
      </c>
      <c r="N42" s="140">
        <v>10</v>
      </c>
      <c r="O42" s="140">
        <v>0</v>
      </c>
      <c r="P42" s="140" t="s">
        <v>1302</v>
      </c>
      <c r="Q42" s="140">
        <v>4</v>
      </c>
      <c r="R42" s="140">
        <v>2</v>
      </c>
      <c r="S42" s="140"/>
      <c r="T42" s="140"/>
      <c r="U42" s="147"/>
    </row>
    <row r="43" spans="1:21" ht="16.5" x14ac:dyDescent="0.2">
      <c r="A43" s="140">
        <v>1308038</v>
      </c>
      <c r="B43" s="140">
        <f t="shared" si="1"/>
        <v>1308038</v>
      </c>
      <c r="C43" s="140">
        <v>1308038</v>
      </c>
      <c r="D43" s="140" t="s">
        <v>1303</v>
      </c>
      <c r="E43" s="140" t="s">
        <v>1304</v>
      </c>
      <c r="F43" s="140"/>
      <c r="G43" s="140">
        <v>3</v>
      </c>
      <c r="H43" s="140">
        <v>4</v>
      </c>
      <c r="I43" s="140">
        <v>2</v>
      </c>
      <c r="J43" s="140">
        <v>0</v>
      </c>
      <c r="K43" s="140">
        <v>0</v>
      </c>
      <c r="L43" s="140">
        <v>1</v>
      </c>
      <c r="M43" s="140" t="s">
        <v>560</v>
      </c>
      <c r="N43" s="140">
        <v>10</v>
      </c>
      <c r="O43" s="140">
        <v>0</v>
      </c>
      <c r="P43" s="140" t="s">
        <v>1305</v>
      </c>
      <c r="Q43" s="140">
        <v>4</v>
      </c>
      <c r="R43" s="140">
        <v>2</v>
      </c>
      <c r="S43" s="140"/>
      <c r="T43" s="140"/>
      <c r="U43" s="147"/>
    </row>
    <row r="44" spans="1:21" ht="16.5" x14ac:dyDescent="0.2">
      <c r="A44" s="140">
        <v>1308039</v>
      </c>
      <c r="B44" s="140">
        <f t="shared" si="1"/>
        <v>1308039</v>
      </c>
      <c r="C44" s="140">
        <v>1308039</v>
      </c>
      <c r="D44" s="140" t="s">
        <v>1306</v>
      </c>
      <c r="E44" s="140" t="s">
        <v>1307</v>
      </c>
      <c r="F44" s="140"/>
      <c r="G44" s="140">
        <v>2</v>
      </c>
      <c r="H44" s="140">
        <v>4</v>
      </c>
      <c r="I44" s="140">
        <v>2</v>
      </c>
      <c r="J44" s="140">
        <v>0</v>
      </c>
      <c r="K44" s="140">
        <v>0</v>
      </c>
      <c r="L44" s="140">
        <v>1</v>
      </c>
      <c r="M44" s="140" t="s">
        <v>560</v>
      </c>
      <c r="N44" s="140">
        <v>10</v>
      </c>
      <c r="O44" s="140">
        <v>0</v>
      </c>
      <c r="P44" s="140" t="s">
        <v>1308</v>
      </c>
      <c r="Q44" s="140">
        <v>4</v>
      </c>
      <c r="R44" s="140">
        <v>2</v>
      </c>
      <c r="S44" s="140"/>
      <c r="T44" s="140"/>
      <c r="U44" s="147"/>
    </row>
    <row r="45" spans="1:21" ht="16.5" x14ac:dyDescent="0.2">
      <c r="A45" s="140">
        <v>1308040</v>
      </c>
      <c r="B45" s="140">
        <f t="shared" si="1"/>
        <v>1308040</v>
      </c>
      <c r="C45" s="140">
        <v>1308040</v>
      </c>
      <c r="D45" s="140" t="s">
        <v>1309</v>
      </c>
      <c r="E45" s="140" t="s">
        <v>1310</v>
      </c>
      <c r="F45" s="140"/>
      <c r="G45" s="140">
        <v>3</v>
      </c>
      <c r="H45" s="140">
        <v>4</v>
      </c>
      <c r="I45" s="140">
        <v>2</v>
      </c>
      <c r="J45" s="140">
        <v>0</v>
      </c>
      <c r="K45" s="140">
        <v>0</v>
      </c>
      <c r="L45" s="140">
        <v>1</v>
      </c>
      <c r="M45" s="140" t="s">
        <v>560</v>
      </c>
      <c r="N45" s="140">
        <v>10</v>
      </c>
      <c r="O45" s="140">
        <v>0</v>
      </c>
      <c r="P45" s="140" t="s">
        <v>1311</v>
      </c>
      <c r="Q45" s="140">
        <v>4</v>
      </c>
      <c r="R45" s="140">
        <v>2</v>
      </c>
      <c r="S45" s="140"/>
      <c r="T45" s="140"/>
      <c r="U45" s="147"/>
    </row>
    <row r="46" spans="1:21" ht="16.5" x14ac:dyDescent="0.2">
      <c r="A46" s="140">
        <v>1308041</v>
      </c>
      <c r="B46" s="140">
        <f t="shared" si="1"/>
        <v>1308041</v>
      </c>
      <c r="C46" s="140">
        <v>1308041</v>
      </c>
      <c r="D46" s="140" t="s">
        <v>1312</v>
      </c>
      <c r="E46" s="140" t="s">
        <v>1313</v>
      </c>
      <c r="F46" s="140"/>
      <c r="G46" s="140">
        <v>2</v>
      </c>
      <c r="H46" s="140">
        <v>4</v>
      </c>
      <c r="I46" s="140">
        <v>2</v>
      </c>
      <c r="J46" s="140">
        <v>0</v>
      </c>
      <c r="K46" s="140">
        <v>0</v>
      </c>
      <c r="L46" s="140">
        <v>1</v>
      </c>
      <c r="M46" s="140" t="s">
        <v>560</v>
      </c>
      <c r="N46" s="140">
        <v>10</v>
      </c>
      <c r="O46" s="140">
        <v>0</v>
      </c>
      <c r="P46" s="140" t="s">
        <v>1314</v>
      </c>
      <c r="Q46" s="140">
        <v>4</v>
      </c>
      <c r="R46" s="140">
        <v>2</v>
      </c>
      <c r="S46" s="140"/>
      <c r="T46" s="140"/>
      <c r="U46" s="147"/>
    </row>
    <row r="47" spans="1:21" ht="16.5" x14ac:dyDescent="0.2">
      <c r="A47" s="140">
        <v>1308042</v>
      </c>
      <c r="B47" s="140">
        <f t="shared" si="1"/>
        <v>1308042</v>
      </c>
      <c r="C47" s="140">
        <v>1308042</v>
      </c>
      <c r="D47" s="140" t="s">
        <v>1315</v>
      </c>
      <c r="E47" s="140" t="s">
        <v>1316</v>
      </c>
      <c r="F47" s="140"/>
      <c r="G47" s="140">
        <v>3</v>
      </c>
      <c r="H47" s="140">
        <v>4</v>
      </c>
      <c r="I47" s="140">
        <v>2</v>
      </c>
      <c r="J47" s="140">
        <v>0</v>
      </c>
      <c r="K47" s="140">
        <v>0</v>
      </c>
      <c r="L47" s="140">
        <v>1</v>
      </c>
      <c r="M47" s="140" t="s">
        <v>560</v>
      </c>
      <c r="N47" s="140">
        <v>10</v>
      </c>
      <c r="O47" s="140">
        <v>0</v>
      </c>
      <c r="P47" s="140" t="s">
        <v>1317</v>
      </c>
      <c r="Q47" s="140">
        <v>4</v>
      </c>
      <c r="R47" s="140">
        <v>2</v>
      </c>
      <c r="S47" s="140"/>
      <c r="T47" s="140"/>
      <c r="U47" s="147"/>
    </row>
    <row r="48" spans="1:21" ht="16.5" x14ac:dyDescent="0.2">
      <c r="A48" s="19">
        <v>1306001</v>
      </c>
      <c r="B48" s="19">
        <f t="shared" si="1"/>
        <v>1306001</v>
      </c>
      <c r="C48" s="19">
        <v>1306001</v>
      </c>
      <c r="D48" s="22" t="s">
        <v>872</v>
      </c>
      <c r="E48" s="19" t="s">
        <v>836</v>
      </c>
      <c r="F48" s="4" t="s">
        <v>145</v>
      </c>
      <c r="G48" s="19">
        <v>0</v>
      </c>
      <c r="H48" s="19">
        <v>3</v>
      </c>
      <c r="I48" s="19">
        <v>1</v>
      </c>
      <c r="J48" s="19">
        <v>0</v>
      </c>
      <c r="K48" s="19">
        <v>0</v>
      </c>
      <c r="L48" s="19">
        <v>1</v>
      </c>
      <c r="M48" s="19" t="s">
        <v>560</v>
      </c>
      <c r="N48" s="19">
        <v>10</v>
      </c>
      <c r="O48" s="19">
        <v>0</v>
      </c>
      <c r="P48" s="21" t="s">
        <v>1949</v>
      </c>
      <c r="Q48" s="19">
        <v>1</v>
      </c>
      <c r="R48" s="19">
        <v>1</v>
      </c>
      <c r="S48" s="19">
        <v>0</v>
      </c>
      <c r="T48" s="19">
        <v>1</v>
      </c>
      <c r="U48" s="63" t="s">
        <v>1155</v>
      </c>
    </row>
    <row r="49" spans="1:21" ht="16.5" x14ac:dyDescent="0.2">
      <c r="A49" s="19">
        <v>1306002</v>
      </c>
      <c r="B49" s="19">
        <f t="shared" si="1"/>
        <v>1306002</v>
      </c>
      <c r="C49" s="19">
        <v>1306002</v>
      </c>
      <c r="D49" s="22" t="s">
        <v>872</v>
      </c>
      <c r="E49" s="19" t="s">
        <v>837</v>
      </c>
      <c r="F49" s="4" t="s">
        <v>146</v>
      </c>
      <c r="G49" s="19">
        <v>0</v>
      </c>
      <c r="H49" s="19">
        <v>3</v>
      </c>
      <c r="I49" s="19">
        <v>1</v>
      </c>
      <c r="J49" s="19">
        <v>0</v>
      </c>
      <c r="K49" s="19">
        <v>0</v>
      </c>
      <c r="L49" s="19">
        <v>1</v>
      </c>
      <c r="M49" s="19" t="s">
        <v>560</v>
      </c>
      <c r="N49" s="19">
        <v>10</v>
      </c>
      <c r="O49" s="19">
        <v>0</v>
      </c>
      <c r="P49" s="21" t="s">
        <v>1950</v>
      </c>
      <c r="Q49" s="19">
        <v>1</v>
      </c>
      <c r="R49" s="19">
        <v>1</v>
      </c>
      <c r="S49" s="19">
        <v>0</v>
      </c>
      <c r="T49" s="19">
        <v>2</v>
      </c>
      <c r="U49" s="63" t="s">
        <v>1153</v>
      </c>
    </row>
    <row r="50" spans="1:21" ht="16.5" x14ac:dyDescent="0.2">
      <c r="A50" s="19">
        <v>1306003</v>
      </c>
      <c r="B50" s="19">
        <f t="shared" si="1"/>
        <v>1306003</v>
      </c>
      <c r="C50" s="19">
        <v>1306003</v>
      </c>
      <c r="D50" s="22" t="s">
        <v>872</v>
      </c>
      <c r="E50" s="19" t="s">
        <v>838</v>
      </c>
      <c r="F50" s="4" t="s">
        <v>147</v>
      </c>
      <c r="G50" s="19">
        <v>0</v>
      </c>
      <c r="H50" s="19">
        <v>3</v>
      </c>
      <c r="I50" s="19">
        <v>1</v>
      </c>
      <c r="J50" s="19">
        <v>0</v>
      </c>
      <c r="K50" s="19">
        <v>0</v>
      </c>
      <c r="L50" s="19">
        <v>1</v>
      </c>
      <c r="M50" s="19" t="s">
        <v>560</v>
      </c>
      <c r="N50" s="19">
        <v>10</v>
      </c>
      <c r="O50" s="19">
        <v>0</v>
      </c>
      <c r="P50" s="21" t="s">
        <v>1951</v>
      </c>
      <c r="Q50" s="19">
        <v>1</v>
      </c>
      <c r="R50" s="19">
        <v>1</v>
      </c>
      <c r="S50" s="19">
        <v>0</v>
      </c>
      <c r="T50" s="19">
        <v>3</v>
      </c>
      <c r="U50" s="63" t="s">
        <v>1154</v>
      </c>
    </row>
    <row r="51" spans="1:21" ht="16.5" x14ac:dyDescent="0.2">
      <c r="A51" s="19">
        <v>1306004</v>
      </c>
      <c r="B51" s="19">
        <f t="shared" si="1"/>
        <v>1306004</v>
      </c>
      <c r="C51" s="19">
        <v>1306004</v>
      </c>
      <c r="D51" s="22" t="s">
        <v>872</v>
      </c>
      <c r="E51" s="19" t="s">
        <v>839</v>
      </c>
      <c r="F51" s="3" t="s">
        <v>148</v>
      </c>
      <c r="G51" s="19">
        <v>0</v>
      </c>
      <c r="H51" s="19">
        <v>3</v>
      </c>
      <c r="I51" s="19">
        <v>1</v>
      </c>
      <c r="J51" s="19">
        <v>0</v>
      </c>
      <c r="K51" s="19">
        <v>0</v>
      </c>
      <c r="L51" s="19">
        <v>1</v>
      </c>
      <c r="M51" s="19" t="s">
        <v>560</v>
      </c>
      <c r="N51" s="19">
        <v>10</v>
      </c>
      <c r="O51" s="19">
        <v>0</v>
      </c>
      <c r="P51" s="21" t="s">
        <v>1950</v>
      </c>
      <c r="Q51" s="19">
        <v>1</v>
      </c>
      <c r="R51" s="19">
        <v>1</v>
      </c>
      <c r="S51" s="19">
        <v>0</v>
      </c>
      <c r="T51" s="19">
        <v>4</v>
      </c>
      <c r="U51" s="63" t="s">
        <v>1153</v>
      </c>
    </row>
    <row r="52" spans="1:21" ht="16.5" x14ac:dyDescent="0.2">
      <c r="A52" s="19">
        <v>1306005</v>
      </c>
      <c r="B52" s="19">
        <f t="shared" si="1"/>
        <v>1306005</v>
      </c>
      <c r="C52" s="19">
        <v>1306005</v>
      </c>
      <c r="D52" s="22" t="s">
        <v>872</v>
      </c>
      <c r="E52" s="19" t="s">
        <v>840</v>
      </c>
      <c r="F52" s="4" t="s">
        <v>149</v>
      </c>
      <c r="G52" s="19">
        <v>0</v>
      </c>
      <c r="H52" s="19">
        <v>3</v>
      </c>
      <c r="I52" s="19">
        <v>1</v>
      </c>
      <c r="J52" s="19">
        <v>0</v>
      </c>
      <c r="K52" s="19">
        <v>0</v>
      </c>
      <c r="L52" s="19">
        <v>1</v>
      </c>
      <c r="M52" s="19" t="s">
        <v>560</v>
      </c>
      <c r="N52" s="19">
        <v>10</v>
      </c>
      <c r="O52" s="19">
        <v>0</v>
      </c>
      <c r="P52" s="21" t="s">
        <v>1949</v>
      </c>
      <c r="Q52" s="19">
        <v>1</v>
      </c>
      <c r="R52" s="19">
        <v>1</v>
      </c>
      <c r="S52" s="19">
        <v>0</v>
      </c>
      <c r="T52" s="19">
        <v>5</v>
      </c>
      <c r="U52" s="63" t="s">
        <v>1155</v>
      </c>
    </row>
    <row r="53" spans="1:21" ht="16.5" x14ac:dyDescent="0.2">
      <c r="A53" s="19">
        <v>1306006</v>
      </c>
      <c r="B53" s="19">
        <f t="shared" si="1"/>
        <v>1306006</v>
      </c>
      <c r="C53" s="19">
        <v>1306006</v>
      </c>
      <c r="D53" s="22" t="s">
        <v>872</v>
      </c>
      <c r="E53" s="22" t="s">
        <v>1009</v>
      </c>
      <c r="F53" s="4" t="s">
        <v>1017</v>
      </c>
      <c r="G53" s="19">
        <v>0</v>
      </c>
      <c r="H53" s="19">
        <v>3</v>
      </c>
      <c r="I53" s="19">
        <v>1</v>
      </c>
      <c r="J53" s="19">
        <v>0</v>
      </c>
      <c r="K53" s="19">
        <v>0</v>
      </c>
      <c r="L53" s="19">
        <v>1</v>
      </c>
      <c r="M53" s="19" t="s">
        <v>560</v>
      </c>
      <c r="N53" s="19">
        <v>10</v>
      </c>
      <c r="O53" s="19">
        <v>0</v>
      </c>
      <c r="P53" s="21" t="s">
        <v>1949</v>
      </c>
      <c r="Q53" s="19">
        <v>1</v>
      </c>
      <c r="R53" s="19">
        <v>1</v>
      </c>
      <c r="S53" s="19">
        <v>0</v>
      </c>
      <c r="T53" s="19">
        <v>6</v>
      </c>
      <c r="U53" s="63" t="s">
        <v>1155</v>
      </c>
    </row>
    <row r="54" spans="1:21" ht="16.5" x14ac:dyDescent="0.2">
      <c r="A54" s="19">
        <v>1306007</v>
      </c>
      <c r="B54" s="19">
        <f t="shared" si="1"/>
        <v>1306007</v>
      </c>
      <c r="C54" s="19">
        <v>1306007</v>
      </c>
      <c r="D54" s="22" t="s">
        <v>872</v>
      </c>
      <c r="E54" s="19" t="s">
        <v>841</v>
      </c>
      <c r="F54" s="4" t="s">
        <v>151</v>
      </c>
      <c r="G54" s="19">
        <v>0</v>
      </c>
      <c r="H54" s="19">
        <v>3</v>
      </c>
      <c r="I54" s="19">
        <v>1</v>
      </c>
      <c r="J54" s="19">
        <v>0</v>
      </c>
      <c r="K54" s="19">
        <v>0</v>
      </c>
      <c r="L54" s="19">
        <v>1</v>
      </c>
      <c r="M54" s="19" t="s">
        <v>560</v>
      </c>
      <c r="N54" s="19">
        <v>10</v>
      </c>
      <c r="O54" s="19">
        <v>0</v>
      </c>
      <c r="P54" s="21" t="s">
        <v>1949</v>
      </c>
      <c r="Q54" s="19">
        <v>1</v>
      </c>
      <c r="R54" s="19">
        <v>1</v>
      </c>
      <c r="S54" s="19">
        <v>0</v>
      </c>
      <c r="T54" s="19">
        <v>7</v>
      </c>
      <c r="U54" s="63" t="s">
        <v>1155</v>
      </c>
    </row>
    <row r="55" spans="1:21" ht="16.5" x14ac:dyDescent="0.2">
      <c r="A55" s="19">
        <v>1306008</v>
      </c>
      <c r="B55" s="19">
        <f t="shared" si="1"/>
        <v>1306008</v>
      </c>
      <c r="C55" s="19">
        <v>1306008</v>
      </c>
      <c r="D55" s="22" t="s">
        <v>872</v>
      </c>
      <c r="E55" s="22" t="s">
        <v>1010</v>
      </c>
      <c r="F55" s="4" t="s">
        <v>1018</v>
      </c>
      <c r="G55" s="19">
        <v>0</v>
      </c>
      <c r="H55" s="19">
        <v>3</v>
      </c>
      <c r="I55" s="19">
        <v>1</v>
      </c>
      <c r="J55" s="19">
        <v>0</v>
      </c>
      <c r="K55" s="19">
        <v>0</v>
      </c>
      <c r="L55" s="19">
        <v>1</v>
      </c>
      <c r="M55" s="19" t="s">
        <v>560</v>
      </c>
      <c r="N55" s="19">
        <v>10</v>
      </c>
      <c r="O55" s="19">
        <v>0</v>
      </c>
      <c r="P55" s="21" t="s">
        <v>1951</v>
      </c>
      <c r="Q55" s="19">
        <v>1</v>
      </c>
      <c r="R55" s="19">
        <v>1</v>
      </c>
      <c r="S55" s="19">
        <v>0</v>
      </c>
      <c r="T55" s="19">
        <v>8</v>
      </c>
      <c r="U55" s="63" t="s">
        <v>1156</v>
      </c>
    </row>
    <row r="56" spans="1:21" ht="16.5" x14ac:dyDescent="0.2">
      <c r="A56" s="19">
        <v>1306009</v>
      </c>
      <c r="B56" s="19">
        <f t="shared" si="1"/>
        <v>1306009</v>
      </c>
      <c r="C56" s="19">
        <v>1306009</v>
      </c>
      <c r="D56" s="22" t="s">
        <v>872</v>
      </c>
      <c r="E56" s="19" t="s">
        <v>842</v>
      </c>
      <c r="F56" s="4" t="s">
        <v>153</v>
      </c>
      <c r="G56" s="19">
        <v>0</v>
      </c>
      <c r="H56" s="19">
        <v>3</v>
      </c>
      <c r="I56" s="19">
        <v>1</v>
      </c>
      <c r="J56" s="19">
        <v>0</v>
      </c>
      <c r="K56" s="19">
        <v>0</v>
      </c>
      <c r="L56" s="19">
        <v>1</v>
      </c>
      <c r="M56" s="19" t="s">
        <v>560</v>
      </c>
      <c r="N56" s="19">
        <v>10</v>
      </c>
      <c r="O56" s="19">
        <v>0</v>
      </c>
      <c r="P56" s="21" t="s">
        <v>1949</v>
      </c>
      <c r="Q56" s="19">
        <v>1</v>
      </c>
      <c r="R56" s="19">
        <v>1</v>
      </c>
      <c r="S56" s="19">
        <v>0</v>
      </c>
      <c r="T56" s="19">
        <v>9</v>
      </c>
      <c r="U56" s="63" t="s">
        <v>1155</v>
      </c>
    </row>
    <row r="57" spans="1:21" ht="16.5" x14ac:dyDescent="0.2">
      <c r="A57" s="19">
        <v>1306010</v>
      </c>
      <c r="B57" s="19">
        <f t="shared" si="1"/>
        <v>1306010</v>
      </c>
      <c r="C57" s="19">
        <v>1306010</v>
      </c>
      <c r="D57" s="22" t="s">
        <v>872</v>
      </c>
      <c r="E57" s="19" t="s">
        <v>843</v>
      </c>
      <c r="F57" s="4" t="s">
        <v>154</v>
      </c>
      <c r="G57" s="19">
        <v>0</v>
      </c>
      <c r="H57" s="19">
        <v>3</v>
      </c>
      <c r="I57" s="19">
        <v>1</v>
      </c>
      <c r="J57" s="19">
        <v>0</v>
      </c>
      <c r="K57" s="19">
        <v>0</v>
      </c>
      <c r="L57" s="19">
        <v>1</v>
      </c>
      <c r="M57" s="19" t="s">
        <v>560</v>
      </c>
      <c r="N57" s="19">
        <v>10</v>
      </c>
      <c r="O57" s="19">
        <v>0</v>
      </c>
      <c r="P57" s="21" t="s">
        <v>1951</v>
      </c>
      <c r="Q57" s="19">
        <v>1</v>
      </c>
      <c r="R57" s="19">
        <v>1</v>
      </c>
      <c r="S57" s="19">
        <v>0</v>
      </c>
      <c r="T57" s="19">
        <v>10</v>
      </c>
      <c r="U57" s="63" t="s">
        <v>1156</v>
      </c>
    </row>
    <row r="58" spans="1:21" ht="16.5" x14ac:dyDescent="0.2">
      <c r="A58" s="19">
        <v>1306011</v>
      </c>
      <c r="B58" s="19">
        <f t="shared" si="1"/>
        <v>1306011</v>
      </c>
      <c r="C58" s="19">
        <v>1306011</v>
      </c>
      <c r="D58" s="22" t="s">
        <v>872</v>
      </c>
      <c r="E58" s="19" t="s">
        <v>844</v>
      </c>
      <c r="F58" s="3" t="s">
        <v>155</v>
      </c>
      <c r="G58" s="19">
        <v>0</v>
      </c>
      <c r="H58" s="19">
        <v>3</v>
      </c>
      <c r="I58" s="19">
        <v>1</v>
      </c>
      <c r="J58" s="19">
        <v>0</v>
      </c>
      <c r="K58" s="19">
        <v>0</v>
      </c>
      <c r="L58" s="19">
        <v>1</v>
      </c>
      <c r="M58" s="19" t="s">
        <v>560</v>
      </c>
      <c r="N58" s="19">
        <v>10</v>
      </c>
      <c r="O58" s="19">
        <v>0</v>
      </c>
      <c r="P58" s="21" t="s">
        <v>1951</v>
      </c>
      <c r="Q58" s="19">
        <v>1</v>
      </c>
      <c r="R58" s="19">
        <v>1</v>
      </c>
      <c r="S58" s="19">
        <v>0</v>
      </c>
      <c r="T58" s="19">
        <v>11</v>
      </c>
      <c r="U58" s="63" t="s">
        <v>1154</v>
      </c>
    </row>
    <row r="59" spans="1:21" ht="16.5" x14ac:dyDescent="0.2">
      <c r="A59" s="19">
        <v>1306012</v>
      </c>
      <c r="B59" s="19">
        <f t="shared" si="1"/>
        <v>1306012</v>
      </c>
      <c r="C59" s="19">
        <v>1306012</v>
      </c>
      <c r="D59" s="22" t="s">
        <v>872</v>
      </c>
      <c r="E59" s="19" t="s">
        <v>845</v>
      </c>
      <c r="F59" s="4" t="s">
        <v>156</v>
      </c>
      <c r="G59" s="19">
        <v>0</v>
      </c>
      <c r="H59" s="19">
        <v>3</v>
      </c>
      <c r="I59" s="19">
        <v>1</v>
      </c>
      <c r="J59" s="19">
        <v>0</v>
      </c>
      <c r="K59" s="19">
        <v>0</v>
      </c>
      <c r="L59" s="19">
        <v>1</v>
      </c>
      <c r="M59" s="19" t="s">
        <v>560</v>
      </c>
      <c r="N59" s="19">
        <v>10</v>
      </c>
      <c r="O59" s="19">
        <v>0</v>
      </c>
      <c r="P59" s="21" t="s">
        <v>1950</v>
      </c>
      <c r="Q59" s="19">
        <v>1</v>
      </c>
      <c r="R59" s="19">
        <v>1</v>
      </c>
      <c r="S59" s="19">
        <v>0</v>
      </c>
      <c r="T59" s="19">
        <v>12</v>
      </c>
      <c r="U59" s="63" t="s">
        <v>1153</v>
      </c>
    </row>
    <row r="60" spans="1:21" ht="16.5" x14ac:dyDescent="0.2">
      <c r="A60" s="19">
        <v>1306013</v>
      </c>
      <c r="B60" s="19">
        <f t="shared" si="1"/>
        <v>1306013</v>
      </c>
      <c r="C60" s="19">
        <v>1306013</v>
      </c>
      <c r="D60" s="22" t="s">
        <v>872</v>
      </c>
      <c r="E60" s="19" t="s">
        <v>846</v>
      </c>
      <c r="F60" s="4" t="s">
        <v>157</v>
      </c>
      <c r="G60" s="19">
        <v>0</v>
      </c>
      <c r="H60" s="19">
        <v>3</v>
      </c>
      <c r="I60" s="19">
        <v>1</v>
      </c>
      <c r="J60" s="19">
        <v>0</v>
      </c>
      <c r="K60" s="19">
        <v>0</v>
      </c>
      <c r="L60" s="19">
        <v>1</v>
      </c>
      <c r="M60" s="19" t="s">
        <v>560</v>
      </c>
      <c r="N60" s="19">
        <v>10</v>
      </c>
      <c r="O60" s="19">
        <v>0</v>
      </c>
      <c r="P60" s="21" t="s">
        <v>1949</v>
      </c>
      <c r="Q60" s="19">
        <v>1</v>
      </c>
      <c r="R60" s="19">
        <v>1</v>
      </c>
      <c r="S60" s="19">
        <v>0</v>
      </c>
      <c r="T60" s="19">
        <v>13</v>
      </c>
      <c r="U60" s="63" t="s">
        <v>1155</v>
      </c>
    </row>
    <row r="61" spans="1:21" ht="16.5" x14ac:dyDescent="0.2">
      <c r="A61" s="19">
        <v>1306014</v>
      </c>
      <c r="B61" s="19">
        <f t="shared" si="1"/>
        <v>1306014</v>
      </c>
      <c r="C61" s="19">
        <v>1306014</v>
      </c>
      <c r="D61" s="22" t="s">
        <v>872</v>
      </c>
      <c r="E61" s="19" t="s">
        <v>847</v>
      </c>
      <c r="F61" s="4" t="s">
        <v>158</v>
      </c>
      <c r="G61" s="19">
        <v>0</v>
      </c>
      <c r="H61" s="19">
        <v>3</v>
      </c>
      <c r="I61" s="19">
        <v>1</v>
      </c>
      <c r="J61" s="19">
        <v>0</v>
      </c>
      <c r="K61" s="19">
        <v>0</v>
      </c>
      <c r="L61" s="19">
        <v>1</v>
      </c>
      <c r="M61" s="19" t="s">
        <v>560</v>
      </c>
      <c r="N61" s="19">
        <v>10</v>
      </c>
      <c r="O61" s="19">
        <v>0</v>
      </c>
      <c r="P61" s="21" t="s">
        <v>1950</v>
      </c>
      <c r="Q61" s="19">
        <v>1</v>
      </c>
      <c r="R61" s="19">
        <v>1</v>
      </c>
      <c r="S61" s="19">
        <v>0</v>
      </c>
      <c r="T61" s="19">
        <v>14</v>
      </c>
      <c r="U61" s="63" t="s">
        <v>1153</v>
      </c>
    </row>
    <row r="62" spans="1:21" ht="16.5" x14ac:dyDescent="0.2">
      <c r="A62" s="19">
        <v>1306015</v>
      </c>
      <c r="B62" s="19">
        <f t="shared" si="1"/>
        <v>1306015</v>
      </c>
      <c r="C62" s="19">
        <v>1306015</v>
      </c>
      <c r="D62" s="22" t="s">
        <v>872</v>
      </c>
      <c r="E62" s="22" t="s">
        <v>1510</v>
      </c>
      <c r="F62" s="4" t="s">
        <v>159</v>
      </c>
      <c r="G62" s="19">
        <v>0</v>
      </c>
      <c r="H62" s="19">
        <v>3</v>
      </c>
      <c r="I62" s="19">
        <v>1</v>
      </c>
      <c r="J62" s="19">
        <v>0</v>
      </c>
      <c r="K62" s="19">
        <v>0</v>
      </c>
      <c r="L62" s="19">
        <v>1</v>
      </c>
      <c r="M62" s="19" t="s">
        <v>560</v>
      </c>
      <c r="N62" s="19">
        <v>10</v>
      </c>
      <c r="O62" s="19">
        <v>0</v>
      </c>
      <c r="P62" s="21" t="s">
        <v>1950</v>
      </c>
      <c r="Q62" s="19">
        <v>1</v>
      </c>
      <c r="R62" s="19">
        <v>1</v>
      </c>
      <c r="S62" s="19">
        <v>0</v>
      </c>
      <c r="T62" s="19">
        <v>15</v>
      </c>
      <c r="U62" s="63" t="s">
        <v>1153</v>
      </c>
    </row>
    <row r="63" spans="1:21" ht="16.5" x14ac:dyDescent="0.2">
      <c r="A63" s="19">
        <v>1306017</v>
      </c>
      <c r="B63" s="19">
        <f t="shared" si="1"/>
        <v>1306017</v>
      </c>
      <c r="C63" s="19">
        <v>1306017</v>
      </c>
      <c r="D63" s="22" t="s">
        <v>872</v>
      </c>
      <c r="E63" s="19" t="s">
        <v>848</v>
      </c>
      <c r="F63" s="4" t="s">
        <v>818</v>
      </c>
      <c r="G63" s="19">
        <v>0</v>
      </c>
      <c r="H63" s="19">
        <v>3</v>
      </c>
      <c r="I63" s="19">
        <v>1</v>
      </c>
      <c r="J63" s="19">
        <v>0</v>
      </c>
      <c r="K63" s="19">
        <v>0</v>
      </c>
      <c r="L63" s="19">
        <v>1</v>
      </c>
      <c r="M63" s="19" t="s">
        <v>560</v>
      </c>
      <c r="N63" s="19">
        <v>10</v>
      </c>
      <c r="O63" s="19">
        <v>0</v>
      </c>
      <c r="P63" s="21" t="s">
        <v>1949</v>
      </c>
      <c r="Q63" s="19">
        <v>1</v>
      </c>
      <c r="R63" s="19">
        <v>1</v>
      </c>
      <c r="S63" s="19">
        <v>0</v>
      </c>
      <c r="T63" s="19">
        <v>16</v>
      </c>
      <c r="U63" s="63" t="s">
        <v>1153</v>
      </c>
    </row>
    <row r="64" spans="1:21" ht="16.5" x14ac:dyDescent="0.2">
      <c r="A64" s="19">
        <v>1306020</v>
      </c>
      <c r="B64" s="19">
        <f t="shared" si="1"/>
        <v>1306020</v>
      </c>
      <c r="C64" s="19">
        <v>1306020</v>
      </c>
      <c r="D64" s="22" t="s">
        <v>872</v>
      </c>
      <c r="E64" s="19" t="s">
        <v>849</v>
      </c>
      <c r="F64" s="4" t="s">
        <v>819</v>
      </c>
      <c r="G64" s="19">
        <v>0</v>
      </c>
      <c r="H64" s="19">
        <v>3</v>
      </c>
      <c r="I64" s="19">
        <v>1</v>
      </c>
      <c r="J64" s="19">
        <v>0</v>
      </c>
      <c r="K64" s="19">
        <v>0</v>
      </c>
      <c r="L64" s="19">
        <v>1</v>
      </c>
      <c r="M64" s="19" t="s">
        <v>560</v>
      </c>
      <c r="N64" s="19">
        <v>10</v>
      </c>
      <c r="O64" s="19">
        <v>0</v>
      </c>
      <c r="P64" s="21" t="s">
        <v>1949</v>
      </c>
      <c r="Q64" s="19">
        <v>1</v>
      </c>
      <c r="R64" s="19">
        <v>1</v>
      </c>
      <c r="S64" s="19">
        <v>0</v>
      </c>
      <c r="T64" s="19">
        <v>17</v>
      </c>
      <c r="U64" s="63" t="s">
        <v>1153</v>
      </c>
    </row>
    <row r="65" spans="1:21" ht="16.5" x14ac:dyDescent="0.2">
      <c r="A65" s="19">
        <v>1306022</v>
      </c>
      <c r="B65" s="19">
        <f t="shared" si="1"/>
        <v>1306022</v>
      </c>
      <c r="C65" s="19">
        <v>1306022</v>
      </c>
      <c r="D65" s="22" t="s">
        <v>872</v>
      </c>
      <c r="E65" s="19" t="s">
        <v>850</v>
      </c>
      <c r="F65" s="4" t="s">
        <v>820</v>
      </c>
      <c r="G65" s="19">
        <v>0</v>
      </c>
      <c r="H65" s="19">
        <v>3</v>
      </c>
      <c r="I65" s="19">
        <v>1</v>
      </c>
      <c r="J65" s="19">
        <v>0</v>
      </c>
      <c r="K65" s="19">
        <v>0</v>
      </c>
      <c r="L65" s="19">
        <v>1</v>
      </c>
      <c r="M65" s="19" t="s">
        <v>560</v>
      </c>
      <c r="N65" s="19">
        <v>10</v>
      </c>
      <c r="O65" s="19">
        <v>0</v>
      </c>
      <c r="P65" s="21" t="s">
        <v>1949</v>
      </c>
      <c r="Q65" s="19">
        <v>1</v>
      </c>
      <c r="R65" s="19">
        <v>1</v>
      </c>
      <c r="S65" s="19">
        <v>0</v>
      </c>
      <c r="T65" s="19">
        <v>18</v>
      </c>
      <c r="U65" s="63" t="s">
        <v>1153</v>
      </c>
    </row>
    <row r="66" spans="1:21" ht="16.5" x14ac:dyDescent="0.2">
      <c r="A66" s="19">
        <v>1307001</v>
      </c>
      <c r="B66" s="19">
        <f t="shared" si="1"/>
        <v>1307001</v>
      </c>
      <c r="C66" s="19">
        <v>1307001</v>
      </c>
      <c r="D66" s="22" t="s">
        <v>872</v>
      </c>
      <c r="E66" s="19" t="s">
        <v>851</v>
      </c>
      <c r="F66" s="3" t="s">
        <v>160</v>
      </c>
      <c r="G66" s="19">
        <v>0</v>
      </c>
      <c r="H66" s="19">
        <v>3</v>
      </c>
      <c r="I66" s="19">
        <v>1</v>
      </c>
      <c r="J66" s="19">
        <v>0</v>
      </c>
      <c r="K66" s="19">
        <v>0</v>
      </c>
      <c r="L66" s="19">
        <v>1</v>
      </c>
      <c r="M66" s="19" t="s">
        <v>560</v>
      </c>
      <c r="N66" s="19">
        <v>10</v>
      </c>
      <c r="O66" s="19">
        <v>0</v>
      </c>
      <c r="P66" s="21" t="s">
        <v>1949</v>
      </c>
      <c r="Q66" s="19">
        <v>1</v>
      </c>
      <c r="R66" s="19">
        <v>1</v>
      </c>
      <c r="S66" s="19">
        <v>0</v>
      </c>
      <c r="T66" s="19">
        <v>19</v>
      </c>
      <c r="U66" s="63" t="s">
        <v>1157</v>
      </c>
    </row>
    <row r="67" spans="1:21" ht="16.5" x14ac:dyDescent="0.2">
      <c r="A67" s="19">
        <v>1307002</v>
      </c>
      <c r="B67" s="19">
        <f t="shared" si="1"/>
        <v>1307002</v>
      </c>
      <c r="C67" s="19">
        <v>1307002</v>
      </c>
      <c r="D67" s="22" t="s">
        <v>872</v>
      </c>
      <c r="E67" s="19" t="s">
        <v>852</v>
      </c>
      <c r="F67" s="4" t="s">
        <v>161</v>
      </c>
      <c r="G67" s="19">
        <v>0</v>
      </c>
      <c r="H67" s="19">
        <v>3</v>
      </c>
      <c r="I67" s="19">
        <v>1</v>
      </c>
      <c r="J67" s="19">
        <v>0</v>
      </c>
      <c r="K67" s="19">
        <v>0</v>
      </c>
      <c r="L67" s="19">
        <v>1</v>
      </c>
      <c r="M67" s="19" t="s">
        <v>560</v>
      </c>
      <c r="N67" s="19">
        <v>10</v>
      </c>
      <c r="O67" s="19">
        <v>0</v>
      </c>
      <c r="P67" s="21" t="s">
        <v>1949</v>
      </c>
      <c r="Q67" s="19">
        <v>1</v>
      </c>
      <c r="R67" s="19">
        <v>1</v>
      </c>
      <c r="S67" s="19">
        <v>0</v>
      </c>
      <c r="T67" s="19">
        <v>20</v>
      </c>
      <c r="U67" s="63" t="s">
        <v>1157</v>
      </c>
    </row>
    <row r="68" spans="1:21" ht="16.5" x14ac:dyDescent="0.2">
      <c r="A68" s="19">
        <v>1307003</v>
      </c>
      <c r="B68" s="19">
        <f t="shared" si="1"/>
        <v>1307003</v>
      </c>
      <c r="C68" s="19">
        <v>1307003</v>
      </c>
      <c r="D68" s="22" t="s">
        <v>872</v>
      </c>
      <c r="E68" s="19" t="s">
        <v>853</v>
      </c>
      <c r="F68" s="4" t="s">
        <v>162</v>
      </c>
      <c r="G68" s="19">
        <v>0</v>
      </c>
      <c r="H68" s="19">
        <v>3</v>
      </c>
      <c r="I68" s="19">
        <v>1</v>
      </c>
      <c r="J68" s="19">
        <v>0</v>
      </c>
      <c r="K68" s="19">
        <v>0</v>
      </c>
      <c r="L68" s="19">
        <v>1</v>
      </c>
      <c r="M68" s="19" t="s">
        <v>560</v>
      </c>
      <c r="N68" s="19">
        <v>10</v>
      </c>
      <c r="O68" s="19">
        <v>0</v>
      </c>
      <c r="P68" s="21" t="s">
        <v>1952</v>
      </c>
      <c r="Q68" s="19">
        <v>1</v>
      </c>
      <c r="R68" s="19">
        <v>1</v>
      </c>
      <c r="S68" s="19">
        <v>0</v>
      </c>
      <c r="T68" s="19">
        <v>21</v>
      </c>
      <c r="U68" s="63" t="s">
        <v>1157</v>
      </c>
    </row>
    <row r="69" spans="1:21" ht="16.5" x14ac:dyDescent="0.2">
      <c r="A69" s="19">
        <v>1307004</v>
      </c>
      <c r="B69" s="19">
        <f t="shared" ref="B69:B132" si="2">A69</f>
        <v>1307004</v>
      </c>
      <c r="C69" s="19">
        <v>1307004</v>
      </c>
      <c r="D69" s="22" t="s">
        <v>872</v>
      </c>
      <c r="E69" s="19" t="s">
        <v>854</v>
      </c>
      <c r="F69" s="4" t="s">
        <v>163</v>
      </c>
      <c r="G69" s="19">
        <v>0</v>
      </c>
      <c r="H69" s="19">
        <v>3</v>
      </c>
      <c r="I69" s="19">
        <v>1</v>
      </c>
      <c r="J69" s="19">
        <v>0</v>
      </c>
      <c r="K69" s="19">
        <v>0</v>
      </c>
      <c r="L69" s="19">
        <v>1</v>
      </c>
      <c r="M69" s="19" t="s">
        <v>560</v>
      </c>
      <c r="N69" s="19">
        <v>10</v>
      </c>
      <c r="O69" s="19">
        <v>0</v>
      </c>
      <c r="P69" s="21" t="s">
        <v>1952</v>
      </c>
      <c r="Q69" s="19">
        <v>1</v>
      </c>
      <c r="R69" s="19">
        <v>1</v>
      </c>
      <c r="S69" s="19">
        <v>0</v>
      </c>
      <c r="T69" s="19">
        <v>22</v>
      </c>
      <c r="U69" s="63" t="s">
        <v>1157</v>
      </c>
    </row>
    <row r="70" spans="1:21" ht="16.5" x14ac:dyDescent="0.2">
      <c r="A70" s="19">
        <v>1307005</v>
      </c>
      <c r="B70" s="19">
        <f t="shared" si="2"/>
        <v>1307005</v>
      </c>
      <c r="C70" s="19">
        <v>1307005</v>
      </c>
      <c r="D70" s="22" t="s">
        <v>872</v>
      </c>
      <c r="E70" s="19" t="s">
        <v>855</v>
      </c>
      <c r="F70" s="4" t="s">
        <v>164</v>
      </c>
      <c r="G70" s="19">
        <v>0</v>
      </c>
      <c r="H70" s="19">
        <v>3</v>
      </c>
      <c r="I70" s="19">
        <v>1</v>
      </c>
      <c r="J70" s="19">
        <v>0</v>
      </c>
      <c r="K70" s="19">
        <v>0</v>
      </c>
      <c r="L70" s="19">
        <v>1</v>
      </c>
      <c r="M70" s="19" t="s">
        <v>560</v>
      </c>
      <c r="N70" s="19">
        <v>10</v>
      </c>
      <c r="O70" s="19">
        <v>0</v>
      </c>
      <c r="P70" s="21" t="s">
        <v>1953</v>
      </c>
      <c r="Q70" s="19">
        <v>1</v>
      </c>
      <c r="R70" s="19">
        <v>1</v>
      </c>
      <c r="S70" s="19">
        <v>0</v>
      </c>
      <c r="T70" s="19">
        <v>23</v>
      </c>
      <c r="U70" s="63" t="s">
        <v>1157</v>
      </c>
    </row>
    <row r="71" spans="1:21" ht="16.5" x14ac:dyDescent="0.2">
      <c r="A71" s="19">
        <v>1307006</v>
      </c>
      <c r="B71" s="19">
        <f t="shared" si="2"/>
        <v>1307006</v>
      </c>
      <c r="C71" s="19">
        <v>1307006</v>
      </c>
      <c r="D71" s="22" t="s">
        <v>872</v>
      </c>
      <c r="E71" s="19" t="s">
        <v>856</v>
      </c>
      <c r="F71" s="3" t="s">
        <v>165</v>
      </c>
      <c r="G71" s="19">
        <v>0</v>
      </c>
      <c r="H71" s="19">
        <v>3</v>
      </c>
      <c r="I71" s="19">
        <v>1</v>
      </c>
      <c r="J71" s="19">
        <v>0</v>
      </c>
      <c r="K71" s="19">
        <v>0</v>
      </c>
      <c r="L71" s="19">
        <v>1</v>
      </c>
      <c r="M71" s="19" t="s">
        <v>560</v>
      </c>
      <c r="N71" s="19">
        <v>10</v>
      </c>
      <c r="O71" s="19">
        <v>0</v>
      </c>
      <c r="P71" s="21" t="s">
        <v>1952</v>
      </c>
      <c r="Q71" s="19">
        <v>1</v>
      </c>
      <c r="R71" s="19">
        <v>1</v>
      </c>
      <c r="S71" s="19">
        <v>0</v>
      </c>
      <c r="T71" s="19">
        <v>24</v>
      </c>
      <c r="U71" s="63" t="s">
        <v>1157</v>
      </c>
    </row>
    <row r="72" spans="1:21" ht="16.5" x14ac:dyDescent="0.2">
      <c r="A72" s="19">
        <v>1307007</v>
      </c>
      <c r="B72" s="19">
        <f t="shared" si="2"/>
        <v>1307007</v>
      </c>
      <c r="C72" s="19">
        <v>1307007</v>
      </c>
      <c r="D72" s="22" t="s">
        <v>872</v>
      </c>
      <c r="E72" s="19" t="s">
        <v>857</v>
      </c>
      <c r="F72" s="4" t="s">
        <v>166</v>
      </c>
      <c r="G72" s="19">
        <v>0</v>
      </c>
      <c r="H72" s="19">
        <v>3</v>
      </c>
      <c r="I72" s="19">
        <v>1</v>
      </c>
      <c r="J72" s="19">
        <v>0</v>
      </c>
      <c r="K72" s="19">
        <v>0</v>
      </c>
      <c r="L72" s="19">
        <v>1</v>
      </c>
      <c r="M72" s="19" t="s">
        <v>560</v>
      </c>
      <c r="N72" s="19">
        <v>10</v>
      </c>
      <c r="O72" s="19">
        <v>0</v>
      </c>
      <c r="P72" s="21" t="s">
        <v>1949</v>
      </c>
      <c r="Q72" s="19">
        <v>1</v>
      </c>
      <c r="R72" s="19">
        <v>1</v>
      </c>
      <c r="S72" s="19">
        <v>0</v>
      </c>
      <c r="T72" s="19">
        <v>25</v>
      </c>
      <c r="U72" s="63" t="s">
        <v>1157</v>
      </c>
    </row>
    <row r="73" spans="1:21" ht="16.5" x14ac:dyDescent="0.2">
      <c r="A73" s="19">
        <v>1307008</v>
      </c>
      <c r="B73" s="19">
        <f t="shared" si="2"/>
        <v>1307008</v>
      </c>
      <c r="C73" s="19">
        <v>1307008</v>
      </c>
      <c r="D73" s="22" t="s">
        <v>872</v>
      </c>
      <c r="E73" s="19" t="s">
        <v>858</v>
      </c>
      <c r="F73" s="3" t="s">
        <v>167</v>
      </c>
      <c r="G73" s="19">
        <v>0</v>
      </c>
      <c r="H73" s="19">
        <v>3</v>
      </c>
      <c r="I73" s="19">
        <v>1</v>
      </c>
      <c r="J73" s="19">
        <v>0</v>
      </c>
      <c r="K73" s="19">
        <v>0</v>
      </c>
      <c r="L73" s="19">
        <v>1</v>
      </c>
      <c r="M73" s="19" t="s">
        <v>560</v>
      </c>
      <c r="N73" s="19">
        <v>10</v>
      </c>
      <c r="O73" s="19">
        <v>0</v>
      </c>
      <c r="P73" s="21" t="s">
        <v>1949</v>
      </c>
      <c r="Q73" s="19">
        <v>1</v>
      </c>
      <c r="R73" s="19">
        <v>1</v>
      </c>
      <c r="S73" s="19">
        <v>0</v>
      </c>
      <c r="T73" s="19">
        <v>26</v>
      </c>
      <c r="U73" s="63" t="s">
        <v>1157</v>
      </c>
    </row>
    <row r="74" spans="1:21" ht="16.5" x14ac:dyDescent="0.2">
      <c r="A74" s="19">
        <v>1307009</v>
      </c>
      <c r="B74" s="19">
        <f t="shared" si="2"/>
        <v>1307009</v>
      </c>
      <c r="C74" s="19">
        <v>1307009</v>
      </c>
      <c r="D74" s="22" t="s">
        <v>872</v>
      </c>
      <c r="E74" s="19" t="s">
        <v>859</v>
      </c>
      <c r="F74" s="3" t="s">
        <v>168</v>
      </c>
      <c r="G74" s="19">
        <v>0</v>
      </c>
      <c r="H74" s="19">
        <v>3</v>
      </c>
      <c r="I74" s="19">
        <v>1</v>
      </c>
      <c r="J74" s="19">
        <v>0</v>
      </c>
      <c r="K74" s="19">
        <v>0</v>
      </c>
      <c r="L74" s="19">
        <v>1</v>
      </c>
      <c r="M74" s="19" t="s">
        <v>560</v>
      </c>
      <c r="N74" s="19">
        <v>10</v>
      </c>
      <c r="O74" s="19">
        <v>0</v>
      </c>
      <c r="P74" s="21" t="s">
        <v>1952</v>
      </c>
      <c r="Q74" s="19">
        <v>1</v>
      </c>
      <c r="R74" s="19">
        <v>1</v>
      </c>
      <c r="S74" s="19">
        <v>0</v>
      </c>
      <c r="T74" s="19">
        <v>27</v>
      </c>
      <c r="U74" s="63" t="s">
        <v>1157</v>
      </c>
    </row>
    <row r="75" spans="1:21" ht="16.5" x14ac:dyDescent="0.2">
      <c r="A75" s="19">
        <v>1307010</v>
      </c>
      <c r="B75" s="19">
        <f t="shared" si="2"/>
        <v>1307010</v>
      </c>
      <c r="C75" s="19">
        <v>1307010</v>
      </c>
      <c r="D75" s="22" t="s">
        <v>872</v>
      </c>
      <c r="E75" s="19" t="s">
        <v>860</v>
      </c>
      <c r="F75" s="4" t="s">
        <v>169</v>
      </c>
      <c r="G75" s="19">
        <v>0</v>
      </c>
      <c r="H75" s="19">
        <v>3</v>
      </c>
      <c r="I75" s="19">
        <v>1</v>
      </c>
      <c r="J75" s="19">
        <v>0</v>
      </c>
      <c r="K75" s="19">
        <v>0</v>
      </c>
      <c r="L75" s="19">
        <v>1</v>
      </c>
      <c r="M75" s="19" t="s">
        <v>560</v>
      </c>
      <c r="N75" s="19">
        <v>10</v>
      </c>
      <c r="O75" s="19">
        <v>0</v>
      </c>
      <c r="P75" s="21" t="s">
        <v>1953</v>
      </c>
      <c r="Q75" s="19">
        <v>1</v>
      </c>
      <c r="R75" s="19">
        <v>1</v>
      </c>
      <c r="S75" s="19">
        <v>0</v>
      </c>
      <c r="T75" s="19">
        <v>28</v>
      </c>
      <c r="U75" s="63" t="s">
        <v>1157</v>
      </c>
    </row>
    <row r="76" spans="1:21" ht="16.5" x14ac:dyDescent="0.2">
      <c r="A76" s="19">
        <v>1307011</v>
      </c>
      <c r="B76" s="19">
        <f t="shared" si="2"/>
        <v>1307011</v>
      </c>
      <c r="C76" s="19">
        <v>1307011</v>
      </c>
      <c r="D76" s="22" t="s">
        <v>872</v>
      </c>
      <c r="E76" s="19" t="s">
        <v>861</v>
      </c>
      <c r="F76" s="3" t="s">
        <v>170</v>
      </c>
      <c r="G76" s="19">
        <v>0</v>
      </c>
      <c r="H76" s="19">
        <v>3</v>
      </c>
      <c r="I76" s="19">
        <v>1</v>
      </c>
      <c r="J76" s="19">
        <v>0</v>
      </c>
      <c r="K76" s="19">
        <v>0</v>
      </c>
      <c r="L76" s="19">
        <v>1</v>
      </c>
      <c r="M76" s="19" t="s">
        <v>560</v>
      </c>
      <c r="N76" s="19">
        <v>10</v>
      </c>
      <c r="O76" s="19">
        <v>0</v>
      </c>
      <c r="P76" s="21" t="s">
        <v>1952</v>
      </c>
      <c r="Q76" s="19">
        <v>1</v>
      </c>
      <c r="R76" s="19">
        <v>1</v>
      </c>
      <c r="S76" s="19">
        <v>0</v>
      </c>
      <c r="T76" s="19">
        <v>29</v>
      </c>
      <c r="U76" s="63" t="s">
        <v>1157</v>
      </c>
    </row>
    <row r="77" spans="1:21" ht="16.5" x14ac:dyDescent="0.2">
      <c r="A77" s="19">
        <v>1307012</v>
      </c>
      <c r="B77" s="19">
        <f t="shared" si="2"/>
        <v>1307012</v>
      </c>
      <c r="C77" s="19">
        <v>1307012</v>
      </c>
      <c r="D77" s="22" t="s">
        <v>872</v>
      </c>
      <c r="E77" s="19" t="s">
        <v>862</v>
      </c>
      <c r="F77" s="4" t="s">
        <v>172</v>
      </c>
      <c r="G77" s="19">
        <v>0</v>
      </c>
      <c r="H77" s="19">
        <v>3</v>
      </c>
      <c r="I77" s="19">
        <v>1</v>
      </c>
      <c r="J77" s="19">
        <v>0</v>
      </c>
      <c r="K77" s="19">
        <v>0</v>
      </c>
      <c r="L77" s="19">
        <v>1</v>
      </c>
      <c r="M77" s="19" t="s">
        <v>560</v>
      </c>
      <c r="N77" s="19">
        <v>10</v>
      </c>
      <c r="O77" s="19">
        <v>0</v>
      </c>
      <c r="P77" s="21" t="s">
        <v>1949</v>
      </c>
      <c r="Q77" s="19">
        <v>1</v>
      </c>
      <c r="R77" s="19">
        <v>1</v>
      </c>
      <c r="S77" s="19">
        <v>0</v>
      </c>
      <c r="T77" s="19">
        <v>30</v>
      </c>
      <c r="U77" s="63" t="s">
        <v>1157</v>
      </c>
    </row>
    <row r="78" spans="1:21" ht="16.5" x14ac:dyDescent="0.2">
      <c r="A78" s="19">
        <v>1307013</v>
      </c>
      <c r="B78" s="19">
        <f t="shared" si="2"/>
        <v>1307013</v>
      </c>
      <c r="C78" s="19">
        <v>1307013</v>
      </c>
      <c r="D78" s="22" t="s">
        <v>872</v>
      </c>
      <c r="E78" s="19" t="s">
        <v>863</v>
      </c>
      <c r="F78" s="3" t="s">
        <v>173</v>
      </c>
      <c r="G78" s="19">
        <v>0</v>
      </c>
      <c r="H78" s="19">
        <v>3</v>
      </c>
      <c r="I78" s="19">
        <v>1</v>
      </c>
      <c r="J78" s="19">
        <v>0</v>
      </c>
      <c r="K78" s="19">
        <v>0</v>
      </c>
      <c r="L78" s="19">
        <v>1</v>
      </c>
      <c r="M78" s="19" t="s">
        <v>560</v>
      </c>
      <c r="N78" s="19">
        <v>10</v>
      </c>
      <c r="O78" s="19">
        <v>0</v>
      </c>
      <c r="P78" s="21" t="s">
        <v>1953</v>
      </c>
      <c r="Q78" s="19">
        <v>1</v>
      </c>
      <c r="R78" s="19">
        <v>1</v>
      </c>
      <c r="S78" s="19">
        <v>0</v>
      </c>
      <c r="T78" s="19">
        <v>31</v>
      </c>
      <c r="U78" s="63" t="s">
        <v>1157</v>
      </c>
    </row>
    <row r="79" spans="1:21" ht="16.5" x14ac:dyDescent="0.2">
      <c r="A79" s="19">
        <v>1307014</v>
      </c>
      <c r="B79" s="19">
        <f t="shared" si="2"/>
        <v>1307014</v>
      </c>
      <c r="C79" s="19">
        <v>1307014</v>
      </c>
      <c r="D79" s="22" t="s">
        <v>872</v>
      </c>
      <c r="E79" s="19" t="s">
        <v>864</v>
      </c>
      <c r="F79" s="3" t="s">
        <v>174</v>
      </c>
      <c r="G79" s="19">
        <v>0</v>
      </c>
      <c r="H79" s="19">
        <v>3</v>
      </c>
      <c r="I79" s="19">
        <v>1</v>
      </c>
      <c r="J79" s="19">
        <v>0</v>
      </c>
      <c r="K79" s="19">
        <v>0</v>
      </c>
      <c r="L79" s="19">
        <v>1</v>
      </c>
      <c r="M79" s="19" t="s">
        <v>560</v>
      </c>
      <c r="N79" s="19">
        <v>10</v>
      </c>
      <c r="O79" s="19">
        <v>0</v>
      </c>
      <c r="P79" s="21" t="s">
        <v>1953</v>
      </c>
      <c r="Q79" s="19">
        <v>1</v>
      </c>
      <c r="R79" s="19">
        <v>1</v>
      </c>
      <c r="S79" s="19">
        <v>0</v>
      </c>
      <c r="T79" s="19">
        <v>32</v>
      </c>
      <c r="U79" s="63" t="s">
        <v>1157</v>
      </c>
    </row>
    <row r="80" spans="1:21" ht="16.5" x14ac:dyDescent="0.2">
      <c r="A80" s="19">
        <v>1307015</v>
      </c>
      <c r="B80" s="19">
        <f t="shared" si="2"/>
        <v>1307015</v>
      </c>
      <c r="C80" s="19">
        <v>1307015</v>
      </c>
      <c r="D80" s="22" t="s">
        <v>872</v>
      </c>
      <c r="E80" s="19" t="s">
        <v>865</v>
      </c>
      <c r="F80" s="3" t="s">
        <v>175</v>
      </c>
      <c r="G80" s="19">
        <v>0</v>
      </c>
      <c r="H80" s="19">
        <v>3</v>
      </c>
      <c r="I80" s="19">
        <v>1</v>
      </c>
      <c r="J80" s="19">
        <v>0</v>
      </c>
      <c r="K80" s="19">
        <v>0</v>
      </c>
      <c r="L80" s="19">
        <v>1</v>
      </c>
      <c r="M80" s="19" t="s">
        <v>560</v>
      </c>
      <c r="N80" s="19">
        <v>10</v>
      </c>
      <c r="O80" s="19">
        <v>0</v>
      </c>
      <c r="P80" s="21" t="s">
        <v>1952</v>
      </c>
      <c r="Q80" s="19">
        <v>1</v>
      </c>
      <c r="R80" s="19">
        <v>1</v>
      </c>
      <c r="S80" s="19">
        <v>0</v>
      </c>
      <c r="T80" s="19">
        <v>33</v>
      </c>
      <c r="U80" s="63" t="s">
        <v>1157</v>
      </c>
    </row>
    <row r="81" spans="1:21" ht="16.5" x14ac:dyDescent="0.2">
      <c r="A81" s="19">
        <v>1307016</v>
      </c>
      <c r="B81" s="19">
        <f t="shared" si="2"/>
        <v>1307016</v>
      </c>
      <c r="C81" s="19">
        <v>1307016</v>
      </c>
      <c r="D81" s="22" t="s">
        <v>872</v>
      </c>
      <c r="E81" s="19" t="s">
        <v>866</v>
      </c>
      <c r="F81" s="3" t="s">
        <v>176</v>
      </c>
      <c r="G81" s="19">
        <v>0</v>
      </c>
      <c r="H81" s="19">
        <v>3</v>
      </c>
      <c r="I81" s="19">
        <v>1</v>
      </c>
      <c r="J81" s="19">
        <v>0</v>
      </c>
      <c r="K81" s="19">
        <v>0</v>
      </c>
      <c r="L81" s="19">
        <v>1</v>
      </c>
      <c r="M81" s="19" t="s">
        <v>560</v>
      </c>
      <c r="N81" s="19">
        <v>10</v>
      </c>
      <c r="O81" s="19">
        <v>0</v>
      </c>
      <c r="P81" s="21" t="s">
        <v>1953</v>
      </c>
      <c r="Q81" s="19">
        <v>1</v>
      </c>
      <c r="R81" s="19">
        <v>1</v>
      </c>
      <c r="S81" s="19">
        <v>0</v>
      </c>
      <c r="T81" s="19">
        <v>34</v>
      </c>
      <c r="U81" s="63" t="s">
        <v>1157</v>
      </c>
    </row>
    <row r="82" spans="1:21" ht="16.5" x14ac:dyDescent="0.2">
      <c r="A82" s="19">
        <v>1307017</v>
      </c>
      <c r="B82" s="19">
        <f t="shared" si="2"/>
        <v>1307017</v>
      </c>
      <c r="C82" s="19">
        <v>1307017</v>
      </c>
      <c r="D82" s="22" t="s">
        <v>872</v>
      </c>
      <c r="E82" s="19" t="s">
        <v>867</v>
      </c>
      <c r="F82" s="4" t="s">
        <v>177</v>
      </c>
      <c r="G82" s="19">
        <v>0</v>
      </c>
      <c r="H82" s="19">
        <v>3</v>
      </c>
      <c r="I82" s="19">
        <v>1</v>
      </c>
      <c r="J82" s="19">
        <v>0</v>
      </c>
      <c r="K82" s="19">
        <v>0</v>
      </c>
      <c r="L82" s="19">
        <v>1</v>
      </c>
      <c r="M82" s="19" t="s">
        <v>560</v>
      </c>
      <c r="N82" s="19">
        <v>10</v>
      </c>
      <c r="O82" s="19">
        <v>0</v>
      </c>
      <c r="P82" s="21" t="s">
        <v>1953</v>
      </c>
      <c r="Q82" s="19">
        <v>1</v>
      </c>
      <c r="R82" s="19">
        <v>1</v>
      </c>
      <c r="S82" s="19">
        <v>0</v>
      </c>
      <c r="T82" s="19">
        <v>35</v>
      </c>
      <c r="U82" s="63" t="s">
        <v>1157</v>
      </c>
    </row>
    <row r="83" spans="1:21" ht="16.5" x14ac:dyDescent="0.2">
      <c r="A83" s="19">
        <v>1307018</v>
      </c>
      <c r="B83" s="19">
        <f t="shared" si="2"/>
        <v>1307018</v>
      </c>
      <c r="C83" s="19">
        <v>1307018</v>
      </c>
      <c r="D83" s="22" t="s">
        <v>872</v>
      </c>
      <c r="E83" s="19" t="s">
        <v>868</v>
      </c>
      <c r="F83" s="4" t="s">
        <v>178</v>
      </c>
      <c r="G83" s="19">
        <v>0</v>
      </c>
      <c r="H83" s="19">
        <v>3</v>
      </c>
      <c r="I83" s="19">
        <v>1</v>
      </c>
      <c r="J83" s="19">
        <v>0</v>
      </c>
      <c r="K83" s="19">
        <v>0</v>
      </c>
      <c r="L83" s="19">
        <v>1</v>
      </c>
      <c r="M83" s="19" t="s">
        <v>560</v>
      </c>
      <c r="N83" s="19">
        <v>10</v>
      </c>
      <c r="O83" s="19">
        <v>0</v>
      </c>
      <c r="P83" s="21" t="s">
        <v>1952</v>
      </c>
      <c r="Q83" s="19">
        <v>1</v>
      </c>
      <c r="R83" s="19">
        <v>1</v>
      </c>
      <c r="S83" s="19">
        <v>0</v>
      </c>
      <c r="T83" s="19">
        <v>36</v>
      </c>
      <c r="U83" s="63" t="s">
        <v>1157</v>
      </c>
    </row>
    <row r="84" spans="1:21" ht="16.5" x14ac:dyDescent="0.2">
      <c r="A84" s="19">
        <v>1307019</v>
      </c>
      <c r="B84" s="19">
        <f t="shared" si="2"/>
        <v>1307019</v>
      </c>
      <c r="C84" s="19">
        <v>1307019</v>
      </c>
      <c r="D84" s="22" t="s">
        <v>872</v>
      </c>
      <c r="E84" s="19" t="s">
        <v>869</v>
      </c>
      <c r="F84" s="4" t="s">
        <v>179</v>
      </c>
      <c r="G84" s="19">
        <v>0</v>
      </c>
      <c r="H84" s="19">
        <v>3</v>
      </c>
      <c r="I84" s="19">
        <v>1</v>
      </c>
      <c r="J84" s="19">
        <v>0</v>
      </c>
      <c r="K84" s="19">
        <v>0</v>
      </c>
      <c r="L84" s="19">
        <v>1</v>
      </c>
      <c r="M84" s="19" t="s">
        <v>560</v>
      </c>
      <c r="N84" s="19">
        <v>10</v>
      </c>
      <c r="O84" s="19">
        <v>0</v>
      </c>
      <c r="P84" s="21" t="s">
        <v>1949</v>
      </c>
      <c r="Q84" s="19">
        <v>1</v>
      </c>
      <c r="R84" s="19">
        <v>1</v>
      </c>
      <c r="S84" s="19">
        <v>0</v>
      </c>
      <c r="T84" s="19">
        <v>37</v>
      </c>
      <c r="U84" s="63" t="s">
        <v>1157</v>
      </c>
    </row>
    <row r="85" spans="1:21" ht="16.5" x14ac:dyDescent="0.2">
      <c r="A85" s="19">
        <v>1307020</v>
      </c>
      <c r="B85" s="19">
        <f t="shared" si="2"/>
        <v>1307020</v>
      </c>
      <c r="C85" s="19">
        <v>1307020</v>
      </c>
      <c r="D85" s="22" t="s">
        <v>872</v>
      </c>
      <c r="E85" s="19" t="s">
        <v>870</v>
      </c>
      <c r="F85" s="4" t="s">
        <v>180</v>
      </c>
      <c r="G85" s="19">
        <v>0</v>
      </c>
      <c r="H85" s="19">
        <v>3</v>
      </c>
      <c r="I85" s="19">
        <v>1</v>
      </c>
      <c r="J85" s="19">
        <v>0</v>
      </c>
      <c r="K85" s="19">
        <v>0</v>
      </c>
      <c r="L85" s="19">
        <v>1</v>
      </c>
      <c r="M85" s="19" t="s">
        <v>560</v>
      </c>
      <c r="N85" s="19">
        <v>10</v>
      </c>
      <c r="O85" s="19">
        <v>0</v>
      </c>
      <c r="P85" s="21" t="s">
        <v>1952</v>
      </c>
      <c r="Q85" s="19">
        <v>1</v>
      </c>
      <c r="R85" s="19">
        <v>1</v>
      </c>
      <c r="S85" s="19">
        <v>0</v>
      </c>
      <c r="T85" s="19">
        <v>38</v>
      </c>
      <c r="U85" s="63" t="s">
        <v>1157</v>
      </c>
    </row>
    <row r="86" spans="1:21" ht="16.5" x14ac:dyDescent="0.2">
      <c r="A86" s="19">
        <v>1307021</v>
      </c>
      <c r="B86" s="19">
        <f t="shared" si="2"/>
        <v>1307021</v>
      </c>
      <c r="C86" s="19">
        <v>1307021</v>
      </c>
      <c r="D86" s="22" t="s">
        <v>872</v>
      </c>
      <c r="E86" s="19" t="s">
        <v>871</v>
      </c>
      <c r="F86" s="3" t="s">
        <v>182</v>
      </c>
      <c r="G86" s="19">
        <v>0</v>
      </c>
      <c r="H86" s="19">
        <v>3</v>
      </c>
      <c r="I86" s="19">
        <v>1</v>
      </c>
      <c r="J86" s="19">
        <v>0</v>
      </c>
      <c r="K86" s="19">
        <v>0</v>
      </c>
      <c r="L86" s="19">
        <v>1</v>
      </c>
      <c r="M86" s="19" t="s">
        <v>560</v>
      </c>
      <c r="N86" s="19">
        <v>10</v>
      </c>
      <c r="O86" s="19">
        <v>0</v>
      </c>
      <c r="P86" s="21" t="s">
        <v>1952</v>
      </c>
      <c r="Q86" s="19">
        <v>1</v>
      </c>
      <c r="R86" s="19">
        <v>1</v>
      </c>
      <c r="S86" s="19">
        <v>0</v>
      </c>
      <c r="T86" s="19">
        <v>39</v>
      </c>
      <c r="U86" s="63" t="s">
        <v>1157</v>
      </c>
    </row>
    <row r="87" spans="1:21" ht="16.5" x14ac:dyDescent="0.2">
      <c r="A87" s="19">
        <v>1301001</v>
      </c>
      <c r="B87" s="19">
        <f t="shared" si="2"/>
        <v>1301001</v>
      </c>
      <c r="C87" s="19">
        <v>1301001</v>
      </c>
      <c r="D87" s="19" t="s">
        <v>21</v>
      </c>
      <c r="E87" s="19" t="s">
        <v>22</v>
      </c>
      <c r="F87" s="19" t="s">
        <v>145</v>
      </c>
      <c r="G87" s="19">
        <v>0</v>
      </c>
      <c r="H87" s="19">
        <v>1</v>
      </c>
      <c r="I87" s="19">
        <v>1</v>
      </c>
      <c r="J87" s="19">
        <v>0</v>
      </c>
      <c r="K87" s="19">
        <v>0</v>
      </c>
      <c r="L87" s="19">
        <v>1</v>
      </c>
      <c r="M87" s="19" t="s">
        <v>560</v>
      </c>
      <c r="N87" s="19">
        <v>10</v>
      </c>
      <c r="O87" s="19">
        <v>1</v>
      </c>
      <c r="P87" s="20" t="s">
        <v>734</v>
      </c>
      <c r="Q87" s="19"/>
      <c r="R87" s="19">
        <v>1</v>
      </c>
      <c r="S87" s="19">
        <v>0</v>
      </c>
      <c r="T87" s="19">
        <v>40</v>
      </c>
      <c r="U87" s="63" t="s">
        <v>1164</v>
      </c>
    </row>
    <row r="88" spans="1:21" ht="16.5" x14ac:dyDescent="0.2">
      <c r="A88" s="3">
        <v>1302001</v>
      </c>
      <c r="B88" s="3">
        <f t="shared" si="2"/>
        <v>1302001</v>
      </c>
      <c r="C88" s="3">
        <v>1302001</v>
      </c>
      <c r="D88" s="3" t="s">
        <v>23</v>
      </c>
      <c r="E88" s="3" t="s">
        <v>24</v>
      </c>
      <c r="F88" s="3" t="s">
        <v>145</v>
      </c>
      <c r="G88" s="3">
        <v>0</v>
      </c>
      <c r="H88" s="3">
        <v>1</v>
      </c>
      <c r="I88" s="3">
        <v>1</v>
      </c>
      <c r="J88" s="3">
        <v>0</v>
      </c>
      <c r="K88" s="3">
        <v>0</v>
      </c>
      <c r="L88" s="3">
        <v>1</v>
      </c>
      <c r="M88" s="3" t="s">
        <v>560</v>
      </c>
      <c r="N88" s="19">
        <v>10</v>
      </c>
      <c r="O88" s="19">
        <v>1</v>
      </c>
      <c r="P88" s="15" t="s">
        <v>735</v>
      </c>
      <c r="Q88" s="3"/>
      <c r="R88" s="3">
        <v>1</v>
      </c>
      <c r="S88" s="3">
        <v>0</v>
      </c>
      <c r="T88" s="3">
        <v>41</v>
      </c>
      <c r="U88" s="62" t="s">
        <v>1166</v>
      </c>
    </row>
    <row r="89" spans="1:21" ht="16.5" x14ac:dyDescent="0.2">
      <c r="A89" s="3">
        <v>1301002</v>
      </c>
      <c r="B89" s="3">
        <f t="shared" si="2"/>
        <v>1301002</v>
      </c>
      <c r="C89" s="3">
        <v>1301002</v>
      </c>
      <c r="D89" s="3" t="s">
        <v>25</v>
      </c>
      <c r="E89" s="3" t="s">
        <v>26</v>
      </c>
      <c r="F89" s="3" t="s">
        <v>146</v>
      </c>
      <c r="G89" s="3">
        <v>0</v>
      </c>
      <c r="H89" s="3">
        <v>1</v>
      </c>
      <c r="I89" s="3">
        <v>1</v>
      </c>
      <c r="J89" s="3">
        <v>0</v>
      </c>
      <c r="K89" s="3">
        <v>0</v>
      </c>
      <c r="L89" s="3">
        <v>1</v>
      </c>
      <c r="M89" s="3" t="s">
        <v>560</v>
      </c>
      <c r="N89" s="19">
        <v>10</v>
      </c>
      <c r="O89" s="19">
        <v>1</v>
      </c>
      <c r="P89" s="15" t="s">
        <v>736</v>
      </c>
      <c r="Q89" s="3"/>
      <c r="R89" s="3">
        <v>1</v>
      </c>
      <c r="S89" s="3">
        <v>0</v>
      </c>
      <c r="T89" s="3">
        <v>42</v>
      </c>
      <c r="U89" s="62" t="s">
        <v>1158</v>
      </c>
    </row>
    <row r="90" spans="1:21" ht="16.5" x14ac:dyDescent="0.2">
      <c r="A90" s="3">
        <v>1302002</v>
      </c>
      <c r="B90" s="3">
        <f t="shared" si="2"/>
        <v>1302002</v>
      </c>
      <c r="C90" s="3">
        <v>1302002</v>
      </c>
      <c r="D90" s="3" t="s">
        <v>27</v>
      </c>
      <c r="E90" s="3" t="s">
        <v>28</v>
      </c>
      <c r="F90" s="3" t="s">
        <v>146</v>
      </c>
      <c r="G90" s="3">
        <v>0</v>
      </c>
      <c r="H90" s="3">
        <v>1</v>
      </c>
      <c r="I90" s="3">
        <v>1</v>
      </c>
      <c r="J90" s="3">
        <v>0</v>
      </c>
      <c r="K90" s="3">
        <v>0</v>
      </c>
      <c r="L90" s="3">
        <v>1</v>
      </c>
      <c r="M90" s="3" t="s">
        <v>560</v>
      </c>
      <c r="N90" s="19">
        <v>10</v>
      </c>
      <c r="O90" s="19">
        <v>1</v>
      </c>
      <c r="P90" s="15" t="s">
        <v>737</v>
      </c>
      <c r="Q90" s="3"/>
      <c r="R90" s="3">
        <v>1</v>
      </c>
      <c r="S90" s="3">
        <v>0</v>
      </c>
      <c r="T90" s="3">
        <v>43</v>
      </c>
      <c r="U90" s="62" t="s">
        <v>1159</v>
      </c>
    </row>
    <row r="91" spans="1:21" ht="16.5" x14ac:dyDescent="0.2">
      <c r="A91" s="3">
        <v>1301003</v>
      </c>
      <c r="B91" s="3">
        <f t="shared" si="2"/>
        <v>1301003</v>
      </c>
      <c r="C91" s="3">
        <v>1301003</v>
      </c>
      <c r="D91" s="3" t="s">
        <v>29</v>
      </c>
      <c r="E91" s="3" t="s">
        <v>30</v>
      </c>
      <c r="F91" s="3" t="s">
        <v>147</v>
      </c>
      <c r="G91" s="3">
        <v>0</v>
      </c>
      <c r="H91" s="3">
        <v>1</v>
      </c>
      <c r="I91" s="3">
        <v>1</v>
      </c>
      <c r="J91" s="3">
        <v>0</v>
      </c>
      <c r="K91" s="3">
        <v>0</v>
      </c>
      <c r="L91" s="3">
        <v>1</v>
      </c>
      <c r="M91" s="3" t="s">
        <v>560</v>
      </c>
      <c r="N91" s="19">
        <v>10</v>
      </c>
      <c r="O91" s="19">
        <v>1</v>
      </c>
      <c r="P91" s="15" t="s">
        <v>738</v>
      </c>
      <c r="Q91" s="3"/>
      <c r="R91" s="3">
        <v>1</v>
      </c>
      <c r="S91" s="3">
        <v>0</v>
      </c>
      <c r="T91" s="3">
        <v>44</v>
      </c>
      <c r="U91" s="62" t="s">
        <v>1160</v>
      </c>
    </row>
    <row r="92" spans="1:21" ht="16.5" x14ac:dyDescent="0.2">
      <c r="A92" s="3">
        <v>1302003</v>
      </c>
      <c r="B92" s="3">
        <f t="shared" si="2"/>
        <v>1302003</v>
      </c>
      <c r="C92" s="3">
        <v>1302003</v>
      </c>
      <c r="D92" s="4" t="s">
        <v>457</v>
      </c>
      <c r="E92" s="3" t="s">
        <v>31</v>
      </c>
      <c r="F92" s="3" t="s">
        <v>147</v>
      </c>
      <c r="G92" s="3">
        <v>0</v>
      </c>
      <c r="H92" s="3">
        <v>1</v>
      </c>
      <c r="I92" s="3">
        <v>1</v>
      </c>
      <c r="J92" s="3">
        <v>0</v>
      </c>
      <c r="K92" s="3">
        <v>0</v>
      </c>
      <c r="L92" s="3">
        <v>1</v>
      </c>
      <c r="M92" s="3" t="s">
        <v>560</v>
      </c>
      <c r="N92" s="19">
        <v>10</v>
      </c>
      <c r="O92" s="19">
        <v>1</v>
      </c>
      <c r="P92" s="15" t="s">
        <v>739</v>
      </c>
      <c r="Q92" s="3"/>
      <c r="R92" s="3">
        <v>2</v>
      </c>
      <c r="S92" s="3">
        <v>0</v>
      </c>
      <c r="T92" s="3">
        <v>45</v>
      </c>
      <c r="U92" s="69" t="s">
        <v>1161</v>
      </c>
    </row>
    <row r="93" spans="1:21" ht="16.5" x14ac:dyDescent="0.2">
      <c r="A93" s="3">
        <v>1301004</v>
      </c>
      <c r="B93" s="3">
        <f t="shared" si="2"/>
        <v>1301004</v>
      </c>
      <c r="C93" s="3">
        <v>1301004</v>
      </c>
      <c r="D93" s="3" t="s">
        <v>32</v>
      </c>
      <c r="E93" s="3" t="s">
        <v>33</v>
      </c>
      <c r="F93" s="3" t="s">
        <v>148</v>
      </c>
      <c r="G93" s="3">
        <v>0</v>
      </c>
      <c r="H93" s="3">
        <v>1</v>
      </c>
      <c r="I93" s="3">
        <v>1</v>
      </c>
      <c r="J93" s="3">
        <v>0</v>
      </c>
      <c r="K93" s="3">
        <v>0</v>
      </c>
      <c r="L93" s="3">
        <v>1</v>
      </c>
      <c r="M93" s="3" t="s">
        <v>560</v>
      </c>
      <c r="N93" s="19">
        <v>10</v>
      </c>
      <c r="O93" s="19">
        <v>1</v>
      </c>
      <c r="P93" s="15" t="s">
        <v>740</v>
      </c>
      <c r="Q93" s="3"/>
      <c r="R93" s="3">
        <v>1</v>
      </c>
      <c r="S93" s="3">
        <v>0</v>
      </c>
      <c r="T93" s="3">
        <v>46</v>
      </c>
      <c r="U93" s="62" t="s">
        <v>1170</v>
      </c>
    </row>
    <row r="94" spans="1:21" ht="16.5" x14ac:dyDescent="0.2">
      <c r="A94" s="3">
        <v>1302004</v>
      </c>
      <c r="B94" s="3">
        <f t="shared" si="2"/>
        <v>1302004</v>
      </c>
      <c r="C94" s="3">
        <v>1302004</v>
      </c>
      <c r="D94" s="3" t="s">
        <v>34</v>
      </c>
      <c r="E94" s="3" t="s">
        <v>35</v>
      </c>
      <c r="F94" s="3" t="s">
        <v>148</v>
      </c>
      <c r="G94" s="3">
        <v>0</v>
      </c>
      <c r="H94" s="3">
        <v>1</v>
      </c>
      <c r="I94" s="3">
        <v>1</v>
      </c>
      <c r="J94" s="3">
        <v>0</v>
      </c>
      <c r="K94" s="3">
        <v>0</v>
      </c>
      <c r="L94" s="3">
        <v>1</v>
      </c>
      <c r="M94" s="3" t="s">
        <v>560</v>
      </c>
      <c r="N94" s="19">
        <v>10</v>
      </c>
      <c r="O94" s="19">
        <v>1</v>
      </c>
      <c r="P94" s="15" t="s">
        <v>741</v>
      </c>
      <c r="Q94" s="3"/>
      <c r="R94" s="3">
        <v>1</v>
      </c>
      <c r="S94" s="3">
        <v>0</v>
      </c>
      <c r="T94" s="3">
        <v>47</v>
      </c>
      <c r="U94" s="62" t="s">
        <v>1171</v>
      </c>
    </row>
    <row r="95" spans="1:21" ht="16.5" x14ac:dyDescent="0.2">
      <c r="A95" s="3">
        <v>1301005</v>
      </c>
      <c r="B95" s="3">
        <f t="shared" si="2"/>
        <v>1301005</v>
      </c>
      <c r="C95" s="3">
        <v>1301005</v>
      </c>
      <c r="D95" s="3" t="s">
        <v>36</v>
      </c>
      <c r="E95" s="3" t="s">
        <v>37</v>
      </c>
      <c r="F95" s="3" t="s">
        <v>149</v>
      </c>
      <c r="G95" s="3">
        <v>0</v>
      </c>
      <c r="H95" s="3">
        <v>1</v>
      </c>
      <c r="I95" s="3">
        <v>1</v>
      </c>
      <c r="J95" s="3">
        <v>0</v>
      </c>
      <c r="K95" s="3">
        <v>0</v>
      </c>
      <c r="L95" s="3">
        <v>1</v>
      </c>
      <c r="M95" s="3" t="s">
        <v>560</v>
      </c>
      <c r="N95" s="19">
        <v>10</v>
      </c>
      <c r="O95" s="19">
        <v>1</v>
      </c>
      <c r="P95" s="15" t="s">
        <v>742</v>
      </c>
      <c r="Q95" s="3"/>
      <c r="R95" s="3">
        <v>1</v>
      </c>
      <c r="S95" s="3">
        <v>0</v>
      </c>
      <c r="T95" s="3">
        <v>48</v>
      </c>
      <c r="U95" s="62" t="s">
        <v>1168</v>
      </c>
    </row>
    <row r="96" spans="1:21" ht="16.5" x14ac:dyDescent="0.2">
      <c r="A96" s="3">
        <v>1302005</v>
      </c>
      <c r="B96" s="3">
        <f t="shared" si="2"/>
        <v>1302005</v>
      </c>
      <c r="C96" s="3">
        <v>1302005</v>
      </c>
      <c r="D96" s="3" t="s">
        <v>38</v>
      </c>
      <c r="E96" s="3" t="s">
        <v>39</v>
      </c>
      <c r="F96" s="3" t="s">
        <v>149</v>
      </c>
      <c r="G96" s="3">
        <v>0</v>
      </c>
      <c r="H96" s="3">
        <v>1</v>
      </c>
      <c r="I96" s="3">
        <v>1</v>
      </c>
      <c r="J96" s="3">
        <v>0</v>
      </c>
      <c r="K96" s="3">
        <v>0</v>
      </c>
      <c r="L96" s="3">
        <v>1</v>
      </c>
      <c r="M96" s="3" t="s">
        <v>560</v>
      </c>
      <c r="N96" s="19">
        <v>10</v>
      </c>
      <c r="O96" s="19">
        <v>1</v>
      </c>
      <c r="P96" s="15" t="s">
        <v>743</v>
      </c>
      <c r="Q96" s="3"/>
      <c r="R96" s="3">
        <v>2</v>
      </c>
      <c r="S96" s="3">
        <v>0</v>
      </c>
      <c r="T96" s="3">
        <v>49</v>
      </c>
      <c r="U96" s="62" t="s">
        <v>1169</v>
      </c>
    </row>
    <row r="97" spans="1:21" ht="16.5" x14ac:dyDescent="0.2">
      <c r="A97" s="3">
        <v>1301006</v>
      </c>
      <c r="B97" s="3">
        <f t="shared" si="2"/>
        <v>1301006</v>
      </c>
      <c r="C97" s="3">
        <v>1301006</v>
      </c>
      <c r="D97" s="3" t="s">
        <v>40</v>
      </c>
      <c r="E97" s="4" t="s">
        <v>1006</v>
      </c>
      <c r="F97" s="3" t="s">
        <v>1017</v>
      </c>
      <c r="G97" s="3">
        <v>0</v>
      </c>
      <c r="H97" s="3">
        <v>1</v>
      </c>
      <c r="I97" s="3">
        <v>1</v>
      </c>
      <c r="J97" s="3">
        <v>0</v>
      </c>
      <c r="K97" s="3">
        <v>0</v>
      </c>
      <c r="L97" s="3">
        <v>1</v>
      </c>
      <c r="M97" s="3" t="s">
        <v>560</v>
      </c>
      <c r="N97" s="19">
        <v>10</v>
      </c>
      <c r="O97" s="19">
        <v>1</v>
      </c>
      <c r="P97" s="15" t="s">
        <v>744</v>
      </c>
      <c r="Q97" s="3"/>
      <c r="R97" s="3">
        <v>1</v>
      </c>
      <c r="S97" s="3">
        <v>0</v>
      </c>
      <c r="T97" s="3">
        <v>50</v>
      </c>
      <c r="U97" s="62" t="s">
        <v>1174</v>
      </c>
    </row>
    <row r="98" spans="1:21" ht="16.5" x14ac:dyDescent="0.2">
      <c r="A98" s="3">
        <v>1302006</v>
      </c>
      <c r="B98" s="3">
        <f t="shared" si="2"/>
        <v>1302006</v>
      </c>
      <c r="C98" s="3">
        <v>1302006</v>
      </c>
      <c r="D98" s="3" t="s">
        <v>42</v>
      </c>
      <c r="E98" s="4" t="s">
        <v>1008</v>
      </c>
      <c r="F98" s="3" t="s">
        <v>1017</v>
      </c>
      <c r="G98" s="3">
        <v>0</v>
      </c>
      <c r="H98" s="3">
        <v>1</v>
      </c>
      <c r="I98" s="3">
        <v>1</v>
      </c>
      <c r="J98" s="3">
        <v>0</v>
      </c>
      <c r="K98" s="3">
        <v>0</v>
      </c>
      <c r="L98" s="3">
        <v>1</v>
      </c>
      <c r="M98" s="3" t="s">
        <v>560</v>
      </c>
      <c r="N98" s="19">
        <v>10</v>
      </c>
      <c r="O98" s="19">
        <v>1</v>
      </c>
      <c r="P98" s="15" t="s">
        <v>745</v>
      </c>
      <c r="Q98" s="3"/>
      <c r="R98" s="3">
        <v>2</v>
      </c>
      <c r="S98" s="3">
        <v>0</v>
      </c>
      <c r="T98" s="3">
        <v>51</v>
      </c>
      <c r="U98" s="62" t="s">
        <v>1175</v>
      </c>
    </row>
    <row r="99" spans="1:21" ht="16.5" x14ac:dyDescent="0.2">
      <c r="A99" s="3">
        <v>1301007</v>
      </c>
      <c r="B99" s="3">
        <f t="shared" si="2"/>
        <v>1301007</v>
      </c>
      <c r="C99" s="3">
        <v>1301007</v>
      </c>
      <c r="D99" s="3" t="s">
        <v>44</v>
      </c>
      <c r="E99" s="3" t="s">
        <v>45</v>
      </c>
      <c r="F99" s="3" t="s">
        <v>151</v>
      </c>
      <c r="G99" s="3">
        <v>0</v>
      </c>
      <c r="H99" s="3">
        <v>1</v>
      </c>
      <c r="I99" s="3">
        <v>1</v>
      </c>
      <c r="J99" s="3">
        <v>0</v>
      </c>
      <c r="K99" s="3">
        <v>0</v>
      </c>
      <c r="L99" s="3">
        <v>1</v>
      </c>
      <c r="M99" s="3" t="s">
        <v>560</v>
      </c>
      <c r="N99" s="19">
        <v>10</v>
      </c>
      <c r="O99" s="19">
        <v>1</v>
      </c>
      <c r="P99" s="15" t="s">
        <v>746</v>
      </c>
      <c r="Q99" s="3"/>
      <c r="R99" s="3">
        <v>1</v>
      </c>
      <c r="S99" s="3">
        <v>0</v>
      </c>
      <c r="T99" s="3">
        <v>52</v>
      </c>
      <c r="U99" s="62" t="s">
        <v>1164</v>
      </c>
    </row>
    <row r="100" spans="1:21" ht="16.5" x14ac:dyDescent="0.2">
      <c r="A100" s="3">
        <v>1302007</v>
      </c>
      <c r="B100" s="3">
        <f t="shared" si="2"/>
        <v>1302007</v>
      </c>
      <c r="C100" s="3">
        <v>1302007</v>
      </c>
      <c r="D100" s="3" t="s">
        <v>46</v>
      </c>
      <c r="E100" s="3" t="s">
        <v>47</v>
      </c>
      <c r="F100" s="3" t="s">
        <v>151</v>
      </c>
      <c r="G100" s="3">
        <v>0</v>
      </c>
      <c r="H100" s="3">
        <v>1</v>
      </c>
      <c r="I100" s="3">
        <v>1</v>
      </c>
      <c r="J100" s="3">
        <v>0</v>
      </c>
      <c r="K100" s="3">
        <v>0</v>
      </c>
      <c r="L100" s="3">
        <v>1</v>
      </c>
      <c r="M100" s="3" t="s">
        <v>560</v>
      </c>
      <c r="N100" s="19">
        <v>10</v>
      </c>
      <c r="O100" s="19">
        <v>1</v>
      </c>
      <c r="P100" s="15" t="s">
        <v>747</v>
      </c>
      <c r="Q100" s="3"/>
      <c r="R100" s="3">
        <v>1</v>
      </c>
      <c r="S100" s="3">
        <v>0</v>
      </c>
      <c r="T100" s="3">
        <v>53</v>
      </c>
      <c r="U100" s="62" t="s">
        <v>1167</v>
      </c>
    </row>
    <row r="101" spans="1:21" ht="16.5" x14ac:dyDescent="0.2">
      <c r="A101" s="3">
        <v>1301008</v>
      </c>
      <c r="B101" s="3">
        <f t="shared" si="2"/>
        <v>1301008</v>
      </c>
      <c r="C101" s="3">
        <v>1301008</v>
      </c>
      <c r="D101" s="3" t="s">
        <v>48</v>
      </c>
      <c r="E101" s="3" t="s">
        <v>1011</v>
      </c>
      <c r="F101" s="3" t="s">
        <v>1018</v>
      </c>
      <c r="G101" s="3">
        <v>0</v>
      </c>
      <c r="H101" s="3">
        <v>1</v>
      </c>
      <c r="I101" s="3">
        <v>1</v>
      </c>
      <c r="J101" s="3">
        <v>0</v>
      </c>
      <c r="K101" s="3">
        <v>0</v>
      </c>
      <c r="L101" s="3">
        <v>1</v>
      </c>
      <c r="M101" s="3" t="s">
        <v>560</v>
      </c>
      <c r="N101" s="19">
        <v>10</v>
      </c>
      <c r="O101" s="19">
        <v>1</v>
      </c>
      <c r="P101" s="15" t="s">
        <v>748</v>
      </c>
      <c r="Q101" s="3"/>
      <c r="R101" s="3">
        <v>1</v>
      </c>
      <c r="S101" s="3">
        <v>0</v>
      </c>
      <c r="T101" s="3">
        <v>54</v>
      </c>
      <c r="U101" s="62" t="s">
        <v>1153</v>
      </c>
    </row>
    <row r="102" spans="1:21" ht="16.5" x14ac:dyDescent="0.2">
      <c r="A102" s="3">
        <v>1302008</v>
      </c>
      <c r="B102" s="3">
        <f t="shared" si="2"/>
        <v>1302008</v>
      </c>
      <c r="C102" s="3">
        <v>1302008</v>
      </c>
      <c r="D102" s="3" t="s">
        <v>50</v>
      </c>
      <c r="E102" s="3" t="s">
        <v>1012</v>
      </c>
      <c r="F102" s="3" t="s">
        <v>1018</v>
      </c>
      <c r="G102" s="3">
        <v>0</v>
      </c>
      <c r="H102" s="3">
        <v>1</v>
      </c>
      <c r="I102" s="3">
        <v>1</v>
      </c>
      <c r="J102" s="3">
        <v>0</v>
      </c>
      <c r="K102" s="3">
        <v>0</v>
      </c>
      <c r="L102" s="3">
        <v>1</v>
      </c>
      <c r="M102" s="3" t="s">
        <v>560</v>
      </c>
      <c r="N102" s="19">
        <v>10</v>
      </c>
      <c r="O102" s="19">
        <v>1</v>
      </c>
      <c r="P102" s="15" t="s">
        <v>749</v>
      </c>
      <c r="Q102" s="3"/>
      <c r="R102" s="3">
        <v>2</v>
      </c>
      <c r="S102" s="3">
        <v>0</v>
      </c>
      <c r="T102" s="3">
        <v>55</v>
      </c>
      <c r="U102" s="62" t="s">
        <v>1177</v>
      </c>
    </row>
    <row r="103" spans="1:21" ht="16.5" x14ac:dyDescent="0.2">
      <c r="A103" s="3">
        <v>1301009</v>
      </c>
      <c r="B103" s="3">
        <f t="shared" si="2"/>
        <v>1301009</v>
      </c>
      <c r="C103" s="3">
        <v>1301009</v>
      </c>
      <c r="D103" s="3" t="s">
        <v>52</v>
      </c>
      <c r="E103" s="3" t="s">
        <v>53</v>
      </c>
      <c r="F103" s="3" t="s">
        <v>153</v>
      </c>
      <c r="G103" s="3">
        <v>0</v>
      </c>
      <c r="H103" s="3">
        <v>1</v>
      </c>
      <c r="I103" s="3">
        <v>1</v>
      </c>
      <c r="J103" s="3">
        <v>0</v>
      </c>
      <c r="K103" s="3">
        <v>0</v>
      </c>
      <c r="L103" s="3">
        <v>1</v>
      </c>
      <c r="M103" s="3" t="s">
        <v>560</v>
      </c>
      <c r="N103" s="19">
        <v>10</v>
      </c>
      <c r="O103" s="19">
        <v>1</v>
      </c>
      <c r="P103" s="15" t="s">
        <v>750</v>
      </c>
      <c r="Q103" s="3"/>
      <c r="R103" s="3">
        <v>1</v>
      </c>
      <c r="S103" s="3">
        <v>0</v>
      </c>
      <c r="T103" s="3">
        <v>56</v>
      </c>
      <c r="U103" s="62" t="s">
        <v>1164</v>
      </c>
    </row>
    <row r="104" spans="1:21" ht="16.5" x14ac:dyDescent="0.2">
      <c r="A104" s="3">
        <v>1302009</v>
      </c>
      <c r="B104" s="3">
        <f t="shared" si="2"/>
        <v>1302009</v>
      </c>
      <c r="C104" s="3">
        <v>1302009</v>
      </c>
      <c r="D104" s="3" t="s">
        <v>54</v>
      </c>
      <c r="E104" s="3" t="s">
        <v>55</v>
      </c>
      <c r="F104" s="3" t="s">
        <v>153</v>
      </c>
      <c r="G104" s="3">
        <v>0</v>
      </c>
      <c r="H104" s="3">
        <v>1</v>
      </c>
      <c r="I104" s="3">
        <v>1</v>
      </c>
      <c r="J104" s="3">
        <v>0</v>
      </c>
      <c r="K104" s="3">
        <v>0</v>
      </c>
      <c r="L104" s="3">
        <v>1</v>
      </c>
      <c r="M104" s="3" t="s">
        <v>560</v>
      </c>
      <c r="N104" s="19">
        <v>10</v>
      </c>
      <c r="O104" s="19">
        <v>1</v>
      </c>
      <c r="P104" s="15" t="s">
        <v>751</v>
      </c>
      <c r="Q104" s="3"/>
      <c r="R104" s="3">
        <v>2</v>
      </c>
      <c r="S104" s="3">
        <v>0</v>
      </c>
      <c r="T104" s="3">
        <v>57</v>
      </c>
      <c r="U104" s="62" t="s">
        <v>1165</v>
      </c>
    </row>
    <row r="105" spans="1:21" ht="16.5" x14ac:dyDescent="0.2">
      <c r="A105" s="3">
        <v>1301010</v>
      </c>
      <c r="B105" s="3">
        <f t="shared" si="2"/>
        <v>1301010</v>
      </c>
      <c r="C105" s="3">
        <v>1301010</v>
      </c>
      <c r="D105" s="3" t="s">
        <v>56</v>
      </c>
      <c r="E105" s="3" t="s">
        <v>57</v>
      </c>
      <c r="F105" s="3" t="s">
        <v>154</v>
      </c>
      <c r="G105" s="3">
        <v>0</v>
      </c>
      <c r="H105" s="3">
        <v>1</v>
      </c>
      <c r="I105" s="3">
        <v>1</v>
      </c>
      <c r="J105" s="3">
        <v>0</v>
      </c>
      <c r="K105" s="3">
        <v>0</v>
      </c>
      <c r="L105" s="3">
        <v>1</v>
      </c>
      <c r="M105" s="3" t="s">
        <v>560</v>
      </c>
      <c r="N105" s="19">
        <v>10</v>
      </c>
      <c r="O105" s="19">
        <v>1</v>
      </c>
      <c r="P105" s="15" t="s">
        <v>752</v>
      </c>
      <c r="Q105" s="3"/>
      <c r="R105" s="3">
        <v>1</v>
      </c>
      <c r="S105" s="3">
        <v>0</v>
      </c>
      <c r="T105" s="3">
        <v>58</v>
      </c>
      <c r="U105" s="62" t="s">
        <v>1164</v>
      </c>
    </row>
    <row r="106" spans="1:21" ht="16.5" x14ac:dyDescent="0.2">
      <c r="A106" s="3">
        <v>1302010</v>
      </c>
      <c r="B106" s="3">
        <f t="shared" si="2"/>
        <v>1302010</v>
      </c>
      <c r="C106" s="3">
        <v>1302010</v>
      </c>
      <c r="D106" s="3" t="s">
        <v>58</v>
      </c>
      <c r="E106" s="3" t="s">
        <v>59</v>
      </c>
      <c r="F106" s="3" t="s">
        <v>154</v>
      </c>
      <c r="G106" s="3">
        <v>0</v>
      </c>
      <c r="H106" s="3">
        <v>1</v>
      </c>
      <c r="I106" s="3">
        <v>1</v>
      </c>
      <c r="J106" s="3">
        <v>0</v>
      </c>
      <c r="K106" s="3">
        <v>0</v>
      </c>
      <c r="L106" s="3">
        <v>1</v>
      </c>
      <c r="M106" s="3" t="s">
        <v>560</v>
      </c>
      <c r="N106" s="19">
        <v>10</v>
      </c>
      <c r="O106" s="19">
        <v>1</v>
      </c>
      <c r="P106" s="15" t="s">
        <v>753</v>
      </c>
      <c r="Q106" s="3"/>
      <c r="R106" s="3">
        <v>2</v>
      </c>
      <c r="S106" s="3">
        <v>0</v>
      </c>
      <c r="T106" s="3">
        <v>59</v>
      </c>
      <c r="U106" s="62" t="s">
        <v>1173</v>
      </c>
    </row>
    <row r="107" spans="1:21" ht="16.5" x14ac:dyDescent="0.2">
      <c r="A107" s="3">
        <v>1301011</v>
      </c>
      <c r="B107" s="3">
        <f t="shared" si="2"/>
        <v>1301011</v>
      </c>
      <c r="C107" s="3">
        <v>1301011</v>
      </c>
      <c r="D107" s="3" t="s">
        <v>60</v>
      </c>
      <c r="E107" s="3" t="s">
        <v>61</v>
      </c>
      <c r="F107" s="3" t="s">
        <v>155</v>
      </c>
      <c r="G107" s="3">
        <v>0</v>
      </c>
      <c r="H107" s="3">
        <v>1</v>
      </c>
      <c r="I107" s="3">
        <v>1</v>
      </c>
      <c r="J107" s="3">
        <v>0</v>
      </c>
      <c r="K107" s="3">
        <v>0</v>
      </c>
      <c r="L107" s="3">
        <v>1</v>
      </c>
      <c r="M107" s="3" t="s">
        <v>560</v>
      </c>
      <c r="N107" s="19">
        <v>10</v>
      </c>
      <c r="O107" s="19">
        <v>1</v>
      </c>
      <c r="P107" s="15" t="s">
        <v>754</v>
      </c>
      <c r="Q107" s="3"/>
      <c r="R107" s="3">
        <v>1</v>
      </c>
      <c r="S107" s="3">
        <v>0</v>
      </c>
      <c r="T107" s="3">
        <v>60</v>
      </c>
      <c r="U107" s="62" t="s">
        <v>1162</v>
      </c>
    </row>
    <row r="108" spans="1:21" ht="16.5" x14ac:dyDescent="0.2">
      <c r="A108" s="3">
        <v>1302011</v>
      </c>
      <c r="B108" s="3">
        <f t="shared" si="2"/>
        <v>1302011</v>
      </c>
      <c r="C108" s="3">
        <v>1302011</v>
      </c>
      <c r="D108" s="3" t="s">
        <v>62</v>
      </c>
      <c r="E108" s="3" t="s">
        <v>63</v>
      </c>
      <c r="F108" s="3" t="s">
        <v>155</v>
      </c>
      <c r="G108" s="3">
        <v>0</v>
      </c>
      <c r="H108" s="3">
        <v>1</v>
      </c>
      <c r="I108" s="3">
        <v>1</v>
      </c>
      <c r="J108" s="3">
        <v>0</v>
      </c>
      <c r="K108" s="3">
        <v>0</v>
      </c>
      <c r="L108" s="3">
        <v>1</v>
      </c>
      <c r="M108" s="3" t="s">
        <v>560</v>
      </c>
      <c r="N108" s="19">
        <v>10</v>
      </c>
      <c r="O108" s="19">
        <v>1</v>
      </c>
      <c r="P108" s="15" t="s">
        <v>755</v>
      </c>
      <c r="Q108" s="3"/>
      <c r="R108" s="3">
        <v>2</v>
      </c>
      <c r="S108" s="3">
        <v>0</v>
      </c>
      <c r="T108" s="3">
        <v>61</v>
      </c>
      <c r="U108" s="62" t="s">
        <v>1163</v>
      </c>
    </row>
    <row r="109" spans="1:21" ht="16.5" x14ac:dyDescent="0.2">
      <c r="A109" s="3">
        <v>1301012</v>
      </c>
      <c r="B109" s="3">
        <f t="shared" si="2"/>
        <v>1301012</v>
      </c>
      <c r="C109" s="3">
        <v>1301012</v>
      </c>
      <c r="D109" s="3" t="s">
        <v>64</v>
      </c>
      <c r="E109" s="3" t="s">
        <v>65</v>
      </c>
      <c r="F109" s="3" t="s">
        <v>156</v>
      </c>
      <c r="G109" s="3">
        <v>0</v>
      </c>
      <c r="H109" s="3">
        <v>1</v>
      </c>
      <c r="I109" s="3">
        <v>1</v>
      </c>
      <c r="J109" s="3">
        <v>0</v>
      </c>
      <c r="K109" s="3">
        <v>0</v>
      </c>
      <c r="L109" s="3">
        <v>1</v>
      </c>
      <c r="M109" s="3" t="s">
        <v>560</v>
      </c>
      <c r="N109" s="19">
        <v>10</v>
      </c>
      <c r="O109" s="19">
        <v>1</v>
      </c>
      <c r="P109" s="15" t="s">
        <v>756</v>
      </c>
      <c r="Q109" s="3"/>
      <c r="R109" s="3">
        <v>1</v>
      </c>
      <c r="S109" s="3">
        <v>0</v>
      </c>
      <c r="T109" s="3">
        <v>62</v>
      </c>
      <c r="U109" s="62" t="s">
        <v>1178</v>
      </c>
    </row>
    <row r="110" spans="1:21" ht="16.5" x14ac:dyDescent="0.2">
      <c r="A110" s="3">
        <v>1302012</v>
      </c>
      <c r="B110" s="3">
        <f t="shared" si="2"/>
        <v>1302012</v>
      </c>
      <c r="C110" s="3">
        <v>1302012</v>
      </c>
      <c r="D110" s="3" t="s">
        <v>66</v>
      </c>
      <c r="E110" s="3" t="s">
        <v>67</v>
      </c>
      <c r="F110" s="3" t="s">
        <v>156</v>
      </c>
      <c r="G110" s="3">
        <v>0</v>
      </c>
      <c r="H110" s="3">
        <v>1</v>
      </c>
      <c r="I110" s="3">
        <v>1</v>
      </c>
      <c r="J110" s="3">
        <v>0</v>
      </c>
      <c r="K110" s="3">
        <v>0</v>
      </c>
      <c r="L110" s="3">
        <v>1</v>
      </c>
      <c r="M110" s="3" t="s">
        <v>560</v>
      </c>
      <c r="N110" s="19">
        <v>10</v>
      </c>
      <c r="O110" s="19">
        <v>1</v>
      </c>
      <c r="P110" s="15" t="s">
        <v>757</v>
      </c>
      <c r="Q110" s="3"/>
      <c r="R110" s="3">
        <v>2</v>
      </c>
      <c r="S110" s="3">
        <v>0</v>
      </c>
      <c r="T110" s="3">
        <v>63</v>
      </c>
      <c r="U110" s="62" t="s">
        <v>1179</v>
      </c>
    </row>
    <row r="111" spans="1:21" ht="16.5" x14ac:dyDescent="0.2">
      <c r="A111" s="3">
        <v>1301013</v>
      </c>
      <c r="B111" s="3">
        <f t="shared" si="2"/>
        <v>1301013</v>
      </c>
      <c r="C111" s="3">
        <v>1301013</v>
      </c>
      <c r="D111" s="3" t="s">
        <v>68</v>
      </c>
      <c r="E111" s="3" t="s">
        <v>69</v>
      </c>
      <c r="F111" s="3" t="s">
        <v>157</v>
      </c>
      <c r="G111" s="3">
        <v>0</v>
      </c>
      <c r="H111" s="3">
        <v>1</v>
      </c>
      <c r="I111" s="3">
        <v>1</v>
      </c>
      <c r="J111" s="3">
        <v>0</v>
      </c>
      <c r="K111" s="3">
        <v>0</v>
      </c>
      <c r="L111" s="3">
        <v>1</v>
      </c>
      <c r="M111" s="3" t="s">
        <v>560</v>
      </c>
      <c r="N111" s="19">
        <v>10</v>
      </c>
      <c r="O111" s="19">
        <v>1</v>
      </c>
      <c r="P111" s="15" t="s">
        <v>758</v>
      </c>
      <c r="Q111" s="3"/>
      <c r="R111" s="3">
        <v>1</v>
      </c>
      <c r="S111" s="3">
        <v>0</v>
      </c>
      <c r="T111" s="3">
        <v>64</v>
      </c>
      <c r="U111" s="62" t="s">
        <v>1180</v>
      </c>
    </row>
    <row r="112" spans="1:21" ht="16.5" x14ac:dyDescent="0.2">
      <c r="A112" s="3">
        <v>1302013</v>
      </c>
      <c r="B112" s="3">
        <f t="shared" si="2"/>
        <v>1302013</v>
      </c>
      <c r="C112" s="3">
        <v>1302013</v>
      </c>
      <c r="D112" s="3" t="s">
        <v>70</v>
      </c>
      <c r="E112" s="3" t="s">
        <v>71</v>
      </c>
      <c r="F112" s="3" t="s">
        <v>157</v>
      </c>
      <c r="G112" s="3">
        <v>0</v>
      </c>
      <c r="H112" s="3">
        <v>1</v>
      </c>
      <c r="I112" s="3">
        <v>1</v>
      </c>
      <c r="J112" s="3">
        <v>0</v>
      </c>
      <c r="K112" s="3">
        <v>0</v>
      </c>
      <c r="L112" s="3">
        <v>1</v>
      </c>
      <c r="M112" s="3" t="s">
        <v>560</v>
      </c>
      <c r="N112" s="19">
        <v>10</v>
      </c>
      <c r="O112" s="19">
        <v>1</v>
      </c>
      <c r="P112" s="15" t="s">
        <v>759</v>
      </c>
      <c r="Q112" s="3"/>
      <c r="R112" s="3">
        <v>1</v>
      </c>
      <c r="S112" s="3">
        <v>0</v>
      </c>
      <c r="T112" s="3">
        <v>65</v>
      </c>
      <c r="U112" s="62" t="s">
        <v>1181</v>
      </c>
    </row>
    <row r="113" spans="1:21" ht="16.5" x14ac:dyDescent="0.2">
      <c r="A113" s="3">
        <v>1301014</v>
      </c>
      <c r="B113" s="3">
        <f t="shared" si="2"/>
        <v>1301014</v>
      </c>
      <c r="C113" s="3">
        <v>1301014</v>
      </c>
      <c r="D113" s="3" t="s">
        <v>72</v>
      </c>
      <c r="E113" s="3" t="s">
        <v>73</v>
      </c>
      <c r="F113" s="3" t="s">
        <v>158</v>
      </c>
      <c r="G113" s="3">
        <v>0</v>
      </c>
      <c r="H113" s="3">
        <v>1</v>
      </c>
      <c r="I113" s="3">
        <v>1</v>
      </c>
      <c r="J113" s="3">
        <v>0</v>
      </c>
      <c r="K113" s="3">
        <v>0</v>
      </c>
      <c r="L113" s="3">
        <v>1</v>
      </c>
      <c r="M113" s="3" t="s">
        <v>560</v>
      </c>
      <c r="N113" s="19">
        <v>10</v>
      </c>
      <c r="O113" s="19">
        <v>1</v>
      </c>
      <c r="P113" s="15" t="s">
        <v>760</v>
      </c>
      <c r="Q113" s="3"/>
      <c r="R113" s="3">
        <v>1</v>
      </c>
      <c r="S113" s="3">
        <v>0</v>
      </c>
      <c r="T113" s="3">
        <v>66</v>
      </c>
      <c r="U113" s="62" t="s">
        <v>1164</v>
      </c>
    </row>
    <row r="114" spans="1:21" ht="16.5" x14ac:dyDescent="0.2">
      <c r="A114" s="3">
        <v>1302014</v>
      </c>
      <c r="B114" s="3">
        <f t="shared" si="2"/>
        <v>1302014</v>
      </c>
      <c r="C114" s="3">
        <v>1302014</v>
      </c>
      <c r="D114" s="3" t="s">
        <v>74</v>
      </c>
      <c r="E114" s="3" t="s">
        <v>75</v>
      </c>
      <c r="F114" s="3" t="s">
        <v>158</v>
      </c>
      <c r="G114" s="3">
        <v>0</v>
      </c>
      <c r="H114" s="3">
        <v>1</v>
      </c>
      <c r="I114" s="3">
        <v>1</v>
      </c>
      <c r="J114" s="3">
        <v>0</v>
      </c>
      <c r="K114" s="3">
        <v>0</v>
      </c>
      <c r="L114" s="3">
        <v>1</v>
      </c>
      <c r="M114" s="3" t="s">
        <v>560</v>
      </c>
      <c r="N114" s="19">
        <v>10</v>
      </c>
      <c r="O114" s="19">
        <v>1</v>
      </c>
      <c r="P114" s="15" t="s">
        <v>761</v>
      </c>
      <c r="Q114" s="3"/>
      <c r="R114" s="3">
        <v>1</v>
      </c>
      <c r="S114" s="3">
        <v>0</v>
      </c>
      <c r="T114" s="3">
        <v>67</v>
      </c>
      <c r="U114" s="62" t="s">
        <v>1172</v>
      </c>
    </row>
    <row r="115" spans="1:21" ht="16.5" x14ac:dyDescent="0.2">
      <c r="A115" s="3">
        <v>1301015</v>
      </c>
      <c r="B115" s="3">
        <f t="shared" si="2"/>
        <v>1301015</v>
      </c>
      <c r="C115" s="3">
        <v>1301015</v>
      </c>
      <c r="D115" s="3" t="s">
        <v>76</v>
      </c>
      <c r="E115" s="3" t="s">
        <v>77</v>
      </c>
      <c r="F115" s="3" t="s">
        <v>159</v>
      </c>
      <c r="G115" s="3">
        <v>0</v>
      </c>
      <c r="H115" s="3">
        <v>1</v>
      </c>
      <c r="I115" s="3">
        <v>1</v>
      </c>
      <c r="J115" s="3">
        <v>0</v>
      </c>
      <c r="K115" s="3">
        <v>0</v>
      </c>
      <c r="L115" s="3">
        <v>1</v>
      </c>
      <c r="M115" s="3" t="s">
        <v>560</v>
      </c>
      <c r="N115" s="19">
        <v>10</v>
      </c>
      <c r="O115" s="19">
        <v>1</v>
      </c>
      <c r="P115" s="15" t="s">
        <v>762</v>
      </c>
      <c r="Q115" s="3"/>
      <c r="R115" s="3">
        <v>1</v>
      </c>
      <c r="S115" s="3">
        <v>0</v>
      </c>
      <c r="T115" s="3">
        <v>68</v>
      </c>
      <c r="U115" s="69" t="s">
        <v>1164</v>
      </c>
    </row>
    <row r="116" spans="1:21" ht="16.5" x14ac:dyDescent="0.2">
      <c r="A116" s="3">
        <v>1302015</v>
      </c>
      <c r="B116" s="3">
        <f t="shared" si="2"/>
        <v>1302015</v>
      </c>
      <c r="C116" s="3">
        <v>1302015</v>
      </c>
      <c r="D116" s="4" t="s">
        <v>461</v>
      </c>
      <c r="E116" s="3" t="s">
        <v>78</v>
      </c>
      <c r="F116" s="3" t="s">
        <v>159</v>
      </c>
      <c r="G116" s="3">
        <v>0</v>
      </c>
      <c r="H116" s="3">
        <v>1</v>
      </c>
      <c r="I116" s="3">
        <v>1</v>
      </c>
      <c r="J116" s="3">
        <v>0</v>
      </c>
      <c r="K116" s="3">
        <v>0</v>
      </c>
      <c r="L116" s="3">
        <v>1</v>
      </c>
      <c r="M116" s="3" t="s">
        <v>560</v>
      </c>
      <c r="N116" s="19">
        <v>10</v>
      </c>
      <c r="O116" s="19">
        <v>1</v>
      </c>
      <c r="P116" s="15" t="s">
        <v>763</v>
      </c>
      <c r="Q116" s="3"/>
      <c r="R116" s="3">
        <v>2</v>
      </c>
      <c r="S116" s="3">
        <v>0</v>
      </c>
      <c r="T116" s="3">
        <v>69</v>
      </c>
      <c r="U116" s="62" t="s">
        <v>1176</v>
      </c>
    </row>
    <row r="117" spans="1:21" ht="16.5" x14ac:dyDescent="0.2">
      <c r="A117" s="3">
        <v>1301017</v>
      </c>
      <c r="B117" s="3">
        <f t="shared" si="2"/>
        <v>1301017</v>
      </c>
      <c r="C117" s="3">
        <v>1301017</v>
      </c>
      <c r="D117" s="4" t="s">
        <v>827</v>
      </c>
      <c r="E117" s="4" t="s">
        <v>810</v>
      </c>
      <c r="F117" s="4" t="s">
        <v>818</v>
      </c>
      <c r="G117" s="3">
        <v>0</v>
      </c>
      <c r="H117" s="3">
        <v>1</v>
      </c>
      <c r="I117" s="3">
        <v>1</v>
      </c>
      <c r="J117" s="3">
        <v>0</v>
      </c>
      <c r="K117" s="3">
        <v>0</v>
      </c>
      <c r="L117" s="3">
        <v>1</v>
      </c>
      <c r="M117" s="3" t="s">
        <v>560</v>
      </c>
      <c r="N117" s="19">
        <v>10</v>
      </c>
      <c r="O117" s="19">
        <v>1</v>
      </c>
      <c r="P117" s="16" t="s">
        <v>821</v>
      </c>
      <c r="Q117" s="3"/>
      <c r="R117" s="3">
        <v>1</v>
      </c>
      <c r="S117" s="3">
        <v>0</v>
      </c>
      <c r="T117" s="3">
        <v>70</v>
      </c>
      <c r="U117" s="62" t="s">
        <v>1153</v>
      </c>
    </row>
    <row r="118" spans="1:21" ht="16.5" x14ac:dyDescent="0.2">
      <c r="A118" s="3">
        <v>1302017</v>
      </c>
      <c r="B118" s="3">
        <f t="shared" si="2"/>
        <v>1302017</v>
      </c>
      <c r="C118" s="3">
        <v>1302017</v>
      </c>
      <c r="D118" s="4" t="s">
        <v>828</v>
      </c>
      <c r="E118" s="4" t="s">
        <v>811</v>
      </c>
      <c r="F118" s="4" t="s">
        <v>818</v>
      </c>
      <c r="G118" s="3">
        <v>0</v>
      </c>
      <c r="H118" s="3">
        <v>1</v>
      </c>
      <c r="I118" s="3">
        <v>1</v>
      </c>
      <c r="J118" s="3">
        <v>0</v>
      </c>
      <c r="K118" s="3">
        <v>0</v>
      </c>
      <c r="L118" s="3">
        <v>1</v>
      </c>
      <c r="M118" s="3" t="s">
        <v>560</v>
      </c>
      <c r="N118" s="19">
        <v>10</v>
      </c>
      <c r="O118" s="19">
        <v>1</v>
      </c>
      <c r="P118" s="16" t="s">
        <v>822</v>
      </c>
      <c r="Q118" s="3"/>
      <c r="R118" s="3">
        <v>1</v>
      </c>
      <c r="S118" s="3">
        <v>0</v>
      </c>
      <c r="T118" s="3">
        <v>71</v>
      </c>
      <c r="U118" s="62" t="s">
        <v>1153</v>
      </c>
    </row>
    <row r="119" spans="1:21" ht="16.5" x14ac:dyDescent="0.2">
      <c r="A119" s="3">
        <v>1301020</v>
      </c>
      <c r="B119" s="3">
        <f t="shared" si="2"/>
        <v>1301020</v>
      </c>
      <c r="C119" s="3">
        <v>1301020</v>
      </c>
      <c r="D119" s="4" t="s">
        <v>829</v>
      </c>
      <c r="E119" s="4" t="s">
        <v>813</v>
      </c>
      <c r="F119" s="4" t="s">
        <v>819</v>
      </c>
      <c r="G119" s="3">
        <v>0</v>
      </c>
      <c r="H119" s="3">
        <v>1</v>
      </c>
      <c r="I119" s="3">
        <v>1</v>
      </c>
      <c r="J119" s="3">
        <v>0</v>
      </c>
      <c r="K119" s="3">
        <v>0</v>
      </c>
      <c r="L119" s="3">
        <v>1</v>
      </c>
      <c r="M119" s="3" t="s">
        <v>560</v>
      </c>
      <c r="N119" s="19">
        <v>10</v>
      </c>
      <c r="O119" s="19">
        <v>1</v>
      </c>
      <c r="P119" s="16" t="s">
        <v>823</v>
      </c>
      <c r="Q119" s="3"/>
      <c r="R119" s="3">
        <v>1</v>
      </c>
      <c r="S119" s="3">
        <v>0</v>
      </c>
      <c r="T119" s="3">
        <v>72</v>
      </c>
      <c r="U119" s="62" t="s">
        <v>1153</v>
      </c>
    </row>
    <row r="120" spans="1:21" ht="16.5" x14ac:dyDescent="0.2">
      <c r="A120" s="3">
        <v>1302020</v>
      </c>
      <c r="B120" s="3">
        <f t="shared" si="2"/>
        <v>1302020</v>
      </c>
      <c r="C120" s="3">
        <v>1302020</v>
      </c>
      <c r="D120" s="4" t="s">
        <v>830</v>
      </c>
      <c r="E120" s="4" t="s">
        <v>814</v>
      </c>
      <c r="F120" s="4" t="s">
        <v>819</v>
      </c>
      <c r="G120" s="3">
        <v>0</v>
      </c>
      <c r="H120" s="3">
        <v>1</v>
      </c>
      <c r="I120" s="3">
        <v>1</v>
      </c>
      <c r="J120" s="3">
        <v>0</v>
      </c>
      <c r="K120" s="3">
        <v>0</v>
      </c>
      <c r="L120" s="3">
        <v>1</v>
      </c>
      <c r="M120" s="3" t="s">
        <v>560</v>
      </c>
      <c r="N120" s="19">
        <v>10</v>
      </c>
      <c r="O120" s="19">
        <v>1</v>
      </c>
      <c r="P120" s="16" t="s">
        <v>824</v>
      </c>
      <c r="Q120" s="3"/>
      <c r="R120" s="3">
        <v>1</v>
      </c>
      <c r="S120" s="3">
        <v>0</v>
      </c>
      <c r="T120" s="3">
        <v>73</v>
      </c>
      <c r="U120" s="62" t="s">
        <v>1153</v>
      </c>
    </row>
    <row r="121" spans="1:21" ht="16.5" x14ac:dyDescent="0.2">
      <c r="A121" s="3">
        <v>1301022</v>
      </c>
      <c r="B121" s="3">
        <f t="shared" si="2"/>
        <v>1301022</v>
      </c>
      <c r="C121" s="3">
        <v>1301022</v>
      </c>
      <c r="D121" s="4" t="s">
        <v>831</v>
      </c>
      <c r="E121" s="4" t="s">
        <v>816</v>
      </c>
      <c r="F121" s="4" t="s">
        <v>820</v>
      </c>
      <c r="G121" s="3">
        <v>0</v>
      </c>
      <c r="H121" s="3">
        <v>1</v>
      </c>
      <c r="I121" s="3">
        <v>1</v>
      </c>
      <c r="J121" s="3">
        <v>0</v>
      </c>
      <c r="K121" s="3">
        <v>0</v>
      </c>
      <c r="L121" s="3">
        <v>1</v>
      </c>
      <c r="M121" s="3" t="s">
        <v>560</v>
      </c>
      <c r="N121" s="19">
        <v>10</v>
      </c>
      <c r="O121" s="19">
        <v>1</v>
      </c>
      <c r="P121" s="16" t="s">
        <v>825</v>
      </c>
      <c r="Q121" s="3"/>
      <c r="R121" s="3">
        <v>1</v>
      </c>
      <c r="S121" s="3">
        <v>0</v>
      </c>
      <c r="T121" s="3">
        <v>74</v>
      </c>
      <c r="U121" s="62" t="s">
        <v>1153</v>
      </c>
    </row>
    <row r="122" spans="1:21" ht="16.5" x14ac:dyDescent="0.2">
      <c r="A122" s="3">
        <v>1302022</v>
      </c>
      <c r="B122" s="3">
        <f t="shared" si="2"/>
        <v>1302022</v>
      </c>
      <c r="C122" s="3">
        <v>1302022</v>
      </c>
      <c r="D122" s="4" t="s">
        <v>832</v>
      </c>
      <c r="E122" s="4" t="s">
        <v>817</v>
      </c>
      <c r="F122" s="4" t="s">
        <v>820</v>
      </c>
      <c r="G122" s="3">
        <v>0</v>
      </c>
      <c r="H122" s="3">
        <v>1</v>
      </c>
      <c r="I122" s="3">
        <v>1</v>
      </c>
      <c r="J122" s="3">
        <v>0</v>
      </c>
      <c r="K122" s="3">
        <v>0</v>
      </c>
      <c r="L122" s="3">
        <v>1</v>
      </c>
      <c r="M122" s="3" t="s">
        <v>560</v>
      </c>
      <c r="N122" s="19">
        <v>10</v>
      </c>
      <c r="O122" s="19">
        <v>1</v>
      </c>
      <c r="P122" s="16" t="s">
        <v>826</v>
      </c>
      <c r="Q122" s="3"/>
      <c r="R122" s="3">
        <v>1</v>
      </c>
      <c r="S122" s="3">
        <v>0</v>
      </c>
      <c r="T122" s="3">
        <v>75</v>
      </c>
      <c r="U122" s="62" t="s">
        <v>1153</v>
      </c>
    </row>
    <row r="123" spans="1:21" ht="16.5" x14ac:dyDescent="0.2">
      <c r="A123" s="3">
        <v>1303001</v>
      </c>
      <c r="B123" s="3">
        <f t="shared" si="2"/>
        <v>1303001</v>
      </c>
      <c r="C123" s="3">
        <v>1303001</v>
      </c>
      <c r="D123" s="3" t="s">
        <v>79</v>
      </c>
      <c r="E123" s="3" t="s">
        <v>80</v>
      </c>
      <c r="F123" s="3" t="s">
        <v>160</v>
      </c>
      <c r="G123" s="3">
        <v>0</v>
      </c>
      <c r="H123" s="3">
        <v>1</v>
      </c>
      <c r="I123" s="3">
        <v>1</v>
      </c>
      <c r="J123" s="3">
        <v>6</v>
      </c>
      <c r="K123" s="3">
        <v>1</v>
      </c>
      <c r="L123" s="3">
        <v>1</v>
      </c>
      <c r="M123" s="3" t="s">
        <v>560</v>
      </c>
      <c r="N123" s="19">
        <v>10</v>
      </c>
      <c r="O123" s="19">
        <v>1</v>
      </c>
      <c r="P123" s="15" t="s">
        <v>764</v>
      </c>
      <c r="Q123" s="3"/>
      <c r="R123" s="3">
        <v>1</v>
      </c>
      <c r="S123" s="3">
        <v>130300109</v>
      </c>
      <c r="T123" s="3">
        <v>76</v>
      </c>
      <c r="U123" s="62" t="s">
        <v>1183</v>
      </c>
    </row>
    <row r="124" spans="1:21" ht="16.5" x14ac:dyDescent="0.2">
      <c r="A124" s="3">
        <v>1303002</v>
      </c>
      <c r="B124" s="3">
        <f t="shared" si="2"/>
        <v>1303002</v>
      </c>
      <c r="C124" s="3">
        <v>1303002</v>
      </c>
      <c r="D124" s="3" t="s">
        <v>81</v>
      </c>
      <c r="E124" s="3" t="s">
        <v>82</v>
      </c>
      <c r="F124" s="3" t="s">
        <v>161</v>
      </c>
      <c r="G124" s="3">
        <v>0</v>
      </c>
      <c r="H124" s="3">
        <v>1</v>
      </c>
      <c r="I124" s="3">
        <v>1</v>
      </c>
      <c r="J124" s="3">
        <v>6</v>
      </c>
      <c r="K124" s="3">
        <v>1</v>
      </c>
      <c r="L124" s="3">
        <v>1</v>
      </c>
      <c r="M124" s="3" t="s">
        <v>560</v>
      </c>
      <c r="N124" s="19">
        <v>10</v>
      </c>
      <c r="O124" s="19">
        <v>1</v>
      </c>
      <c r="P124" s="15" t="s">
        <v>765</v>
      </c>
      <c r="Q124" s="3"/>
      <c r="R124" s="3">
        <v>1</v>
      </c>
      <c r="S124" s="3">
        <v>130300209</v>
      </c>
      <c r="T124" s="3">
        <v>77</v>
      </c>
      <c r="U124" s="62" t="s">
        <v>1184</v>
      </c>
    </row>
    <row r="125" spans="1:21" ht="16.5" x14ac:dyDescent="0.2">
      <c r="A125" s="3">
        <v>1303003</v>
      </c>
      <c r="B125" s="3">
        <f t="shared" si="2"/>
        <v>1303003</v>
      </c>
      <c r="C125" s="3">
        <v>1303003</v>
      </c>
      <c r="D125" s="3" t="s">
        <v>83</v>
      </c>
      <c r="E125" s="3" t="s">
        <v>84</v>
      </c>
      <c r="F125" s="3" t="s">
        <v>162</v>
      </c>
      <c r="G125" s="3">
        <v>0</v>
      </c>
      <c r="H125" s="3">
        <v>1</v>
      </c>
      <c r="I125" s="3">
        <v>1</v>
      </c>
      <c r="J125" s="3">
        <v>5</v>
      </c>
      <c r="K125" s="3">
        <v>0</v>
      </c>
      <c r="L125" s="3">
        <v>1</v>
      </c>
      <c r="M125" s="3" t="s">
        <v>560</v>
      </c>
      <c r="N125" s="19">
        <v>10</v>
      </c>
      <c r="O125" s="19">
        <v>1</v>
      </c>
      <c r="P125" s="15" t="s">
        <v>766</v>
      </c>
      <c r="Q125" s="3"/>
      <c r="R125" s="3">
        <v>1</v>
      </c>
      <c r="S125" s="3">
        <v>130300309</v>
      </c>
      <c r="T125" s="3">
        <v>78</v>
      </c>
      <c r="U125" s="62" t="s">
        <v>1185</v>
      </c>
    </row>
    <row r="126" spans="1:21" ht="16.5" x14ac:dyDescent="0.2">
      <c r="A126" s="3">
        <v>1303004</v>
      </c>
      <c r="B126" s="3">
        <f t="shared" si="2"/>
        <v>1303004</v>
      </c>
      <c r="C126" s="3">
        <v>1303004</v>
      </c>
      <c r="D126" s="3" t="s">
        <v>85</v>
      </c>
      <c r="E126" s="3" t="s">
        <v>86</v>
      </c>
      <c r="F126" s="3" t="s">
        <v>163</v>
      </c>
      <c r="G126" s="3">
        <v>0</v>
      </c>
      <c r="H126" s="3">
        <v>1</v>
      </c>
      <c r="I126" s="3">
        <v>1</v>
      </c>
      <c r="J126" s="3">
        <v>5</v>
      </c>
      <c r="K126" s="3">
        <v>1</v>
      </c>
      <c r="L126" s="3">
        <v>1</v>
      </c>
      <c r="M126" s="3" t="s">
        <v>560</v>
      </c>
      <c r="N126" s="19">
        <v>10</v>
      </c>
      <c r="O126" s="19">
        <v>1</v>
      </c>
      <c r="P126" s="15" t="s">
        <v>767</v>
      </c>
      <c r="Q126" s="3"/>
      <c r="R126" s="3">
        <v>1</v>
      </c>
      <c r="S126" s="3">
        <v>130300409</v>
      </c>
      <c r="T126" s="3">
        <v>79</v>
      </c>
      <c r="U126" s="62" t="s">
        <v>1186</v>
      </c>
    </row>
    <row r="127" spans="1:21" ht="16.5" x14ac:dyDescent="0.2">
      <c r="A127" s="3">
        <v>1303005</v>
      </c>
      <c r="B127" s="3">
        <f t="shared" si="2"/>
        <v>1303005</v>
      </c>
      <c r="C127" s="3">
        <v>1303005</v>
      </c>
      <c r="D127" s="3" t="s">
        <v>87</v>
      </c>
      <c r="E127" s="3" t="s">
        <v>88</v>
      </c>
      <c r="F127" s="3" t="s">
        <v>164</v>
      </c>
      <c r="G127" s="3">
        <v>0</v>
      </c>
      <c r="H127" s="3">
        <v>1</v>
      </c>
      <c r="I127" s="3">
        <v>1</v>
      </c>
      <c r="J127" s="3">
        <v>3</v>
      </c>
      <c r="K127" s="3">
        <v>0</v>
      </c>
      <c r="L127" s="3">
        <v>1</v>
      </c>
      <c r="M127" s="3" t="s">
        <v>560</v>
      </c>
      <c r="N127" s="19">
        <v>10</v>
      </c>
      <c r="O127" s="19">
        <v>1</v>
      </c>
      <c r="P127" s="15" t="s">
        <v>768</v>
      </c>
      <c r="Q127" s="3"/>
      <c r="R127" s="3">
        <v>1</v>
      </c>
      <c r="S127" s="3">
        <v>130300509</v>
      </c>
      <c r="T127" s="3">
        <v>80</v>
      </c>
      <c r="U127" s="62" t="s">
        <v>1187</v>
      </c>
    </row>
    <row r="128" spans="1:21" ht="16.5" x14ac:dyDescent="0.2">
      <c r="A128" s="3">
        <v>1303006</v>
      </c>
      <c r="B128" s="3">
        <f t="shared" si="2"/>
        <v>1303006</v>
      </c>
      <c r="C128" s="3">
        <v>1303006</v>
      </c>
      <c r="D128" s="3" t="s">
        <v>89</v>
      </c>
      <c r="E128" s="3" t="s">
        <v>90</v>
      </c>
      <c r="F128" s="3" t="s">
        <v>165</v>
      </c>
      <c r="G128" s="3">
        <v>0</v>
      </c>
      <c r="H128" s="3">
        <v>1</v>
      </c>
      <c r="I128" s="3">
        <v>1</v>
      </c>
      <c r="J128" s="3">
        <v>6</v>
      </c>
      <c r="K128" s="3">
        <v>0</v>
      </c>
      <c r="L128" s="3">
        <v>1</v>
      </c>
      <c r="M128" s="3" t="s">
        <v>560</v>
      </c>
      <c r="N128" s="19">
        <v>10</v>
      </c>
      <c r="O128" s="19">
        <v>1</v>
      </c>
      <c r="P128" s="15" t="s">
        <v>769</v>
      </c>
      <c r="Q128" s="3"/>
      <c r="R128" s="3">
        <v>1</v>
      </c>
      <c r="S128" s="3">
        <v>130300609</v>
      </c>
      <c r="T128" s="3">
        <v>81</v>
      </c>
      <c r="U128" s="62" t="s">
        <v>1188</v>
      </c>
    </row>
    <row r="129" spans="1:21" ht="16.5" x14ac:dyDescent="0.2">
      <c r="A129" s="3">
        <v>1303007</v>
      </c>
      <c r="B129" s="3">
        <f t="shared" si="2"/>
        <v>1303007</v>
      </c>
      <c r="C129" s="3">
        <v>1303007</v>
      </c>
      <c r="D129" s="3" t="s">
        <v>91</v>
      </c>
      <c r="E129" s="4" t="s">
        <v>1004</v>
      </c>
      <c r="F129" s="3" t="s">
        <v>166</v>
      </c>
      <c r="G129" s="3">
        <v>0</v>
      </c>
      <c r="H129" s="3">
        <v>1</v>
      </c>
      <c r="I129" s="3">
        <v>4</v>
      </c>
      <c r="J129" s="3">
        <v>5</v>
      </c>
      <c r="K129" s="3">
        <v>1</v>
      </c>
      <c r="L129" s="3">
        <v>1</v>
      </c>
      <c r="M129" s="3" t="s">
        <v>560</v>
      </c>
      <c r="N129" s="19">
        <v>10</v>
      </c>
      <c r="O129" s="19">
        <v>1</v>
      </c>
      <c r="P129" s="15" t="s">
        <v>770</v>
      </c>
      <c r="Q129" s="3"/>
      <c r="R129" s="3">
        <v>1</v>
      </c>
      <c r="S129" s="3">
        <v>130300709</v>
      </c>
      <c r="T129" s="3">
        <v>82</v>
      </c>
      <c r="U129" s="62" t="s">
        <v>1189</v>
      </c>
    </row>
    <row r="130" spans="1:21" ht="16.5" x14ac:dyDescent="0.2">
      <c r="A130" s="3">
        <v>1303008</v>
      </c>
      <c r="B130" s="3">
        <f t="shared" si="2"/>
        <v>1303008</v>
      </c>
      <c r="C130" s="3">
        <v>1303008</v>
      </c>
      <c r="D130" s="3" t="s">
        <v>92</v>
      </c>
      <c r="E130" s="3" t="s">
        <v>93</v>
      </c>
      <c r="F130" s="3" t="s">
        <v>167</v>
      </c>
      <c r="G130" s="3">
        <v>0</v>
      </c>
      <c r="H130" s="3">
        <v>1</v>
      </c>
      <c r="I130" s="3">
        <v>1</v>
      </c>
      <c r="J130" s="3">
        <v>8</v>
      </c>
      <c r="K130" s="3">
        <v>1</v>
      </c>
      <c r="L130" s="3">
        <v>1</v>
      </c>
      <c r="M130" s="3" t="s">
        <v>560</v>
      </c>
      <c r="N130" s="19">
        <v>10</v>
      </c>
      <c r="O130" s="19">
        <v>1</v>
      </c>
      <c r="P130" s="15" t="s">
        <v>771</v>
      </c>
      <c r="Q130" s="3"/>
      <c r="R130" s="3">
        <v>1</v>
      </c>
      <c r="S130" s="3">
        <v>130300809</v>
      </c>
      <c r="T130" s="3">
        <v>83</v>
      </c>
      <c r="U130" s="62" t="s">
        <v>1190</v>
      </c>
    </row>
    <row r="131" spans="1:21" ht="16.5" x14ac:dyDescent="0.2">
      <c r="A131" s="3">
        <v>1303009</v>
      </c>
      <c r="B131" s="3">
        <f t="shared" si="2"/>
        <v>1303009</v>
      </c>
      <c r="C131" s="3">
        <v>1303009</v>
      </c>
      <c r="D131" s="3" t="s">
        <v>94</v>
      </c>
      <c r="E131" s="3" t="s">
        <v>95</v>
      </c>
      <c r="F131" s="3" t="s">
        <v>168</v>
      </c>
      <c r="G131" s="3">
        <v>0</v>
      </c>
      <c r="H131" s="3">
        <v>1</v>
      </c>
      <c r="I131" s="3">
        <v>1</v>
      </c>
      <c r="J131" s="3">
        <v>5</v>
      </c>
      <c r="K131" s="3">
        <v>0</v>
      </c>
      <c r="L131" s="3">
        <v>1</v>
      </c>
      <c r="M131" s="3" t="s">
        <v>560</v>
      </c>
      <c r="N131" s="19">
        <v>10</v>
      </c>
      <c r="O131" s="19">
        <v>1</v>
      </c>
      <c r="P131" s="15" t="s">
        <v>772</v>
      </c>
      <c r="Q131" s="3"/>
      <c r="R131" s="3">
        <v>1</v>
      </c>
      <c r="S131" s="3">
        <v>130300909</v>
      </c>
      <c r="T131" s="3">
        <v>84</v>
      </c>
      <c r="U131" s="62" t="s">
        <v>1191</v>
      </c>
    </row>
    <row r="132" spans="1:21" ht="16.5" x14ac:dyDescent="0.2">
      <c r="A132" s="3">
        <v>1303010</v>
      </c>
      <c r="B132" s="3">
        <f t="shared" si="2"/>
        <v>1303010</v>
      </c>
      <c r="C132" s="3">
        <v>1303010</v>
      </c>
      <c r="D132" s="3" t="s">
        <v>96</v>
      </c>
      <c r="E132" s="3" t="s">
        <v>97</v>
      </c>
      <c r="F132" s="3" t="s">
        <v>169</v>
      </c>
      <c r="G132" s="3">
        <v>0</v>
      </c>
      <c r="H132" s="3">
        <v>1</v>
      </c>
      <c r="I132" s="3">
        <v>1</v>
      </c>
      <c r="J132" s="3">
        <v>6</v>
      </c>
      <c r="K132" s="3">
        <v>0</v>
      </c>
      <c r="L132" s="3">
        <v>1</v>
      </c>
      <c r="M132" s="3" t="s">
        <v>560</v>
      </c>
      <c r="N132" s="19">
        <v>10</v>
      </c>
      <c r="O132" s="19">
        <v>1</v>
      </c>
      <c r="P132" s="15" t="s">
        <v>773</v>
      </c>
      <c r="Q132" s="3"/>
      <c r="R132" s="3">
        <v>1</v>
      </c>
      <c r="S132" s="3">
        <v>130301009</v>
      </c>
      <c r="T132" s="3">
        <v>85</v>
      </c>
      <c r="U132" s="62" t="s">
        <v>1192</v>
      </c>
    </row>
    <row r="133" spans="1:21" ht="16.5" x14ac:dyDescent="0.2">
      <c r="A133" s="3">
        <v>1303011</v>
      </c>
      <c r="B133" s="3">
        <f t="shared" ref="B133:B196" si="3">A133</f>
        <v>1303011</v>
      </c>
      <c r="C133" s="3">
        <v>1303011</v>
      </c>
      <c r="D133" s="3" t="s">
        <v>98</v>
      </c>
      <c r="E133" s="3" t="s">
        <v>99</v>
      </c>
      <c r="F133" s="3" t="s">
        <v>170</v>
      </c>
      <c r="G133" s="3">
        <v>0</v>
      </c>
      <c r="H133" s="3">
        <v>1</v>
      </c>
      <c r="I133" s="3">
        <v>1</v>
      </c>
      <c r="J133" s="3">
        <v>6</v>
      </c>
      <c r="K133" s="3">
        <v>0</v>
      </c>
      <c r="L133" s="3">
        <v>1</v>
      </c>
      <c r="M133" s="3" t="s">
        <v>560</v>
      </c>
      <c r="N133" s="19">
        <v>10</v>
      </c>
      <c r="O133" s="19">
        <v>1</v>
      </c>
      <c r="P133" s="15" t="s">
        <v>774</v>
      </c>
      <c r="Q133" s="3"/>
      <c r="R133" s="3">
        <v>1</v>
      </c>
      <c r="S133" s="3">
        <v>130301111</v>
      </c>
      <c r="T133" s="3">
        <v>86</v>
      </c>
      <c r="U133" s="62" t="s">
        <v>1193</v>
      </c>
    </row>
    <row r="134" spans="1:21" ht="16.5" x14ac:dyDescent="0.2">
      <c r="A134" s="3">
        <v>1303012</v>
      </c>
      <c r="B134" s="3">
        <f t="shared" si="3"/>
        <v>1303012</v>
      </c>
      <c r="C134" s="3">
        <v>1303012</v>
      </c>
      <c r="D134" s="3" t="s">
        <v>171</v>
      </c>
      <c r="E134" s="3" t="s">
        <v>100</v>
      </c>
      <c r="F134" s="3" t="s">
        <v>172</v>
      </c>
      <c r="G134" s="3">
        <v>0</v>
      </c>
      <c r="H134" s="3">
        <v>1</v>
      </c>
      <c r="I134" s="3">
        <v>1</v>
      </c>
      <c r="J134" s="3">
        <v>8</v>
      </c>
      <c r="K134" s="3">
        <v>1</v>
      </c>
      <c r="L134" s="3">
        <v>1</v>
      </c>
      <c r="M134" s="3" t="s">
        <v>560</v>
      </c>
      <c r="N134" s="19">
        <v>10</v>
      </c>
      <c r="O134" s="19">
        <v>1</v>
      </c>
      <c r="P134" s="15" t="s">
        <v>775</v>
      </c>
      <c r="Q134" s="3"/>
      <c r="R134" s="3">
        <v>1</v>
      </c>
      <c r="S134" s="3">
        <v>130301209</v>
      </c>
      <c r="T134" s="3">
        <v>87</v>
      </c>
      <c r="U134" s="62" t="s">
        <v>1194</v>
      </c>
    </row>
    <row r="135" spans="1:21" ht="16.5" x14ac:dyDescent="0.2">
      <c r="A135" s="3">
        <v>1303013</v>
      </c>
      <c r="B135" s="3">
        <f t="shared" si="3"/>
        <v>1303013</v>
      </c>
      <c r="C135" s="3">
        <v>1303013</v>
      </c>
      <c r="D135" s="3" t="s">
        <v>101</v>
      </c>
      <c r="E135" s="3" t="s">
        <v>102</v>
      </c>
      <c r="F135" s="3" t="s">
        <v>173</v>
      </c>
      <c r="G135" s="3">
        <v>0</v>
      </c>
      <c r="H135" s="3">
        <v>1</v>
      </c>
      <c r="I135" s="3">
        <v>1</v>
      </c>
      <c r="J135" s="3">
        <v>4</v>
      </c>
      <c r="K135" s="3">
        <v>0</v>
      </c>
      <c r="L135" s="3">
        <v>1</v>
      </c>
      <c r="M135" s="3" t="s">
        <v>560</v>
      </c>
      <c r="N135" s="19">
        <v>10</v>
      </c>
      <c r="O135" s="19">
        <v>1</v>
      </c>
      <c r="P135" s="15" t="s">
        <v>776</v>
      </c>
      <c r="Q135" s="3"/>
      <c r="R135" s="3">
        <v>1</v>
      </c>
      <c r="S135" s="3">
        <v>130301309</v>
      </c>
      <c r="T135" s="3">
        <v>88</v>
      </c>
      <c r="U135" s="62" t="s">
        <v>1160</v>
      </c>
    </row>
    <row r="136" spans="1:21" ht="16.5" x14ac:dyDescent="0.2">
      <c r="A136" s="3">
        <v>1303014</v>
      </c>
      <c r="B136" s="3">
        <f t="shared" si="3"/>
        <v>1303014</v>
      </c>
      <c r="C136" s="3">
        <v>1303014</v>
      </c>
      <c r="D136" s="3" t="s">
        <v>103</v>
      </c>
      <c r="E136" s="3" t="s">
        <v>104</v>
      </c>
      <c r="F136" s="3" t="s">
        <v>174</v>
      </c>
      <c r="G136" s="3">
        <v>0</v>
      </c>
      <c r="H136" s="3">
        <v>1</v>
      </c>
      <c r="I136" s="3">
        <v>1</v>
      </c>
      <c r="J136" s="3">
        <v>6</v>
      </c>
      <c r="K136" s="3">
        <v>1</v>
      </c>
      <c r="L136" s="3">
        <v>1</v>
      </c>
      <c r="M136" s="3" t="s">
        <v>560</v>
      </c>
      <c r="N136" s="19">
        <v>10</v>
      </c>
      <c r="O136" s="19">
        <v>1</v>
      </c>
      <c r="P136" s="15" t="s">
        <v>777</v>
      </c>
      <c r="Q136" s="3"/>
      <c r="R136" s="3">
        <v>1</v>
      </c>
      <c r="S136" s="3">
        <v>130301409</v>
      </c>
      <c r="T136" s="3">
        <v>89</v>
      </c>
      <c r="U136" s="62" t="s">
        <v>1195</v>
      </c>
    </row>
    <row r="137" spans="1:21" ht="16.5" x14ac:dyDescent="0.2">
      <c r="A137" s="3">
        <v>1303015</v>
      </c>
      <c r="B137" s="3">
        <f t="shared" si="3"/>
        <v>1303015</v>
      </c>
      <c r="C137" s="3">
        <v>1303015</v>
      </c>
      <c r="D137" s="3" t="s">
        <v>105</v>
      </c>
      <c r="E137" s="3" t="s">
        <v>106</v>
      </c>
      <c r="F137" s="3" t="s">
        <v>175</v>
      </c>
      <c r="G137" s="3">
        <v>0</v>
      </c>
      <c r="H137" s="3">
        <v>1</v>
      </c>
      <c r="I137" s="3">
        <v>1</v>
      </c>
      <c r="J137" s="3">
        <v>4</v>
      </c>
      <c r="K137" s="3">
        <v>0</v>
      </c>
      <c r="L137" s="3">
        <v>1</v>
      </c>
      <c r="M137" s="3" t="s">
        <v>560</v>
      </c>
      <c r="N137" s="19">
        <v>10</v>
      </c>
      <c r="O137" s="19">
        <v>1</v>
      </c>
      <c r="P137" s="15" t="s">
        <v>778</v>
      </c>
      <c r="Q137" s="3"/>
      <c r="R137" s="3">
        <v>1</v>
      </c>
      <c r="S137" s="3">
        <v>130301509</v>
      </c>
      <c r="T137" s="3">
        <v>90</v>
      </c>
      <c r="U137" s="62" t="s">
        <v>1164</v>
      </c>
    </row>
    <row r="138" spans="1:21" ht="16.5" x14ac:dyDescent="0.2">
      <c r="A138" s="3">
        <v>1303016</v>
      </c>
      <c r="B138" s="3">
        <f t="shared" si="3"/>
        <v>1303016</v>
      </c>
      <c r="C138" s="3">
        <v>1303016</v>
      </c>
      <c r="D138" s="3" t="s">
        <v>107</v>
      </c>
      <c r="E138" s="3" t="s">
        <v>108</v>
      </c>
      <c r="F138" s="3" t="s">
        <v>176</v>
      </c>
      <c r="G138" s="3">
        <v>0</v>
      </c>
      <c r="H138" s="3">
        <v>1</v>
      </c>
      <c r="I138" s="3">
        <v>1</v>
      </c>
      <c r="J138" s="3">
        <v>6</v>
      </c>
      <c r="K138" s="3">
        <v>0</v>
      </c>
      <c r="L138" s="3">
        <v>1</v>
      </c>
      <c r="M138" s="3" t="s">
        <v>560</v>
      </c>
      <c r="N138" s="19">
        <v>10</v>
      </c>
      <c r="O138" s="19">
        <v>1</v>
      </c>
      <c r="P138" s="15" t="s">
        <v>779</v>
      </c>
      <c r="Q138" s="3"/>
      <c r="R138" s="3">
        <v>1</v>
      </c>
      <c r="S138" s="3">
        <v>130301609</v>
      </c>
      <c r="T138" s="3">
        <v>91</v>
      </c>
      <c r="U138" s="62" t="s">
        <v>1196</v>
      </c>
    </row>
    <row r="139" spans="1:21" ht="16.5" x14ac:dyDescent="0.2">
      <c r="A139" s="3">
        <v>1303017</v>
      </c>
      <c r="B139" s="3">
        <f t="shared" si="3"/>
        <v>1303017</v>
      </c>
      <c r="C139" s="3">
        <v>1303017</v>
      </c>
      <c r="D139" s="3" t="s">
        <v>109</v>
      </c>
      <c r="E139" s="3" t="s">
        <v>110</v>
      </c>
      <c r="F139" s="3" t="s">
        <v>177</v>
      </c>
      <c r="G139" s="3">
        <v>0</v>
      </c>
      <c r="H139" s="3">
        <v>1</v>
      </c>
      <c r="I139" s="3">
        <v>1</v>
      </c>
      <c r="J139" s="3">
        <v>4</v>
      </c>
      <c r="K139" s="3">
        <v>0</v>
      </c>
      <c r="L139" s="3">
        <v>1</v>
      </c>
      <c r="M139" s="3" t="s">
        <v>560</v>
      </c>
      <c r="N139" s="19">
        <v>10</v>
      </c>
      <c r="O139" s="19">
        <v>1</v>
      </c>
      <c r="P139" s="15" t="s">
        <v>780</v>
      </c>
      <c r="Q139" s="3"/>
      <c r="R139" s="3">
        <v>1</v>
      </c>
      <c r="S139" s="3">
        <v>130301709</v>
      </c>
      <c r="T139" s="3">
        <v>92</v>
      </c>
      <c r="U139" s="62" t="s">
        <v>1197</v>
      </c>
    </row>
    <row r="140" spans="1:21" ht="16.5" x14ac:dyDescent="0.2">
      <c r="A140" s="3">
        <v>1303018</v>
      </c>
      <c r="B140" s="3">
        <f t="shared" si="3"/>
        <v>1303018</v>
      </c>
      <c r="C140" s="3">
        <v>1303018</v>
      </c>
      <c r="D140" s="3" t="s">
        <v>111</v>
      </c>
      <c r="E140" s="3" t="s">
        <v>112</v>
      </c>
      <c r="F140" s="3" t="s">
        <v>178</v>
      </c>
      <c r="G140" s="3">
        <v>0</v>
      </c>
      <c r="H140" s="3">
        <v>1</v>
      </c>
      <c r="I140" s="3">
        <v>1</v>
      </c>
      <c r="J140" s="3">
        <v>2</v>
      </c>
      <c r="K140" s="3">
        <v>0</v>
      </c>
      <c r="L140" s="3">
        <v>1</v>
      </c>
      <c r="M140" s="3" t="s">
        <v>560</v>
      </c>
      <c r="N140" s="19">
        <v>10</v>
      </c>
      <c r="O140" s="19">
        <v>1</v>
      </c>
      <c r="P140" s="15" t="s">
        <v>781</v>
      </c>
      <c r="Q140" s="3"/>
      <c r="R140" s="3">
        <v>1</v>
      </c>
      <c r="S140" s="3">
        <v>130301809</v>
      </c>
      <c r="T140" s="3">
        <v>93</v>
      </c>
      <c r="U140" s="62" t="s">
        <v>1198</v>
      </c>
    </row>
    <row r="141" spans="1:21" ht="16.5" x14ac:dyDescent="0.2">
      <c r="A141" s="3">
        <v>1303019</v>
      </c>
      <c r="B141" s="3">
        <f t="shared" si="3"/>
        <v>1303019</v>
      </c>
      <c r="C141" s="3">
        <v>1303019</v>
      </c>
      <c r="D141" s="3" t="s">
        <v>113</v>
      </c>
      <c r="E141" s="3" t="s">
        <v>114</v>
      </c>
      <c r="F141" s="3" t="s">
        <v>179</v>
      </c>
      <c r="G141" s="3">
        <v>0</v>
      </c>
      <c r="H141" s="3">
        <v>1</v>
      </c>
      <c r="I141" s="3">
        <v>1</v>
      </c>
      <c r="J141" s="3">
        <v>4</v>
      </c>
      <c r="K141" s="3">
        <v>0</v>
      </c>
      <c r="L141" s="3">
        <v>1</v>
      </c>
      <c r="M141" s="3" t="s">
        <v>560</v>
      </c>
      <c r="N141" s="19">
        <v>10</v>
      </c>
      <c r="O141" s="19">
        <v>1</v>
      </c>
      <c r="P141" s="15" t="s">
        <v>782</v>
      </c>
      <c r="Q141" s="3"/>
      <c r="R141" s="3">
        <v>1</v>
      </c>
      <c r="S141" s="3">
        <v>130301909</v>
      </c>
      <c r="T141" s="3">
        <v>94</v>
      </c>
      <c r="U141" s="62" t="s">
        <v>1199</v>
      </c>
    </row>
    <row r="142" spans="1:21" ht="16.5" x14ac:dyDescent="0.2">
      <c r="A142" s="3">
        <v>1303020</v>
      </c>
      <c r="B142" s="3">
        <f t="shared" si="3"/>
        <v>1303020</v>
      </c>
      <c r="C142" s="3">
        <v>1303020</v>
      </c>
      <c r="D142" s="3" t="s">
        <v>115</v>
      </c>
      <c r="E142" s="3" t="s">
        <v>116</v>
      </c>
      <c r="F142" s="3" t="s">
        <v>180</v>
      </c>
      <c r="G142" s="3">
        <v>0</v>
      </c>
      <c r="H142" s="3">
        <v>1</v>
      </c>
      <c r="I142" s="3">
        <v>1</v>
      </c>
      <c r="J142" s="3">
        <v>5</v>
      </c>
      <c r="K142" s="3">
        <v>0</v>
      </c>
      <c r="L142" s="3">
        <v>1</v>
      </c>
      <c r="M142" s="3" t="s">
        <v>560</v>
      </c>
      <c r="N142" s="19">
        <v>10</v>
      </c>
      <c r="O142" s="19">
        <v>1</v>
      </c>
      <c r="P142" s="15" t="s">
        <v>783</v>
      </c>
      <c r="Q142" s="3"/>
      <c r="R142" s="3">
        <v>1</v>
      </c>
      <c r="S142" s="3">
        <v>130302009</v>
      </c>
      <c r="T142" s="3">
        <v>95</v>
      </c>
      <c r="U142" s="62" t="s">
        <v>1200</v>
      </c>
    </row>
    <row r="143" spans="1:21" ht="16.5" x14ac:dyDescent="0.2">
      <c r="A143" s="3">
        <v>1303021</v>
      </c>
      <c r="B143" s="3">
        <f t="shared" si="3"/>
        <v>1303021</v>
      </c>
      <c r="C143" s="3">
        <v>1303021</v>
      </c>
      <c r="D143" s="3" t="s">
        <v>181</v>
      </c>
      <c r="E143" s="3" t="s">
        <v>117</v>
      </c>
      <c r="F143" s="3" t="s">
        <v>182</v>
      </c>
      <c r="G143" s="3">
        <v>0</v>
      </c>
      <c r="H143" s="3">
        <v>1</v>
      </c>
      <c r="I143" s="3">
        <v>1</v>
      </c>
      <c r="J143" s="3">
        <v>4</v>
      </c>
      <c r="K143" s="3">
        <v>0</v>
      </c>
      <c r="L143" s="3">
        <v>1</v>
      </c>
      <c r="M143" s="3" t="s">
        <v>560</v>
      </c>
      <c r="N143" s="19">
        <v>10</v>
      </c>
      <c r="O143" s="19">
        <v>1</v>
      </c>
      <c r="P143" s="15" t="s">
        <v>784</v>
      </c>
      <c r="Q143" s="3"/>
      <c r="R143" s="3">
        <v>1</v>
      </c>
      <c r="S143" s="3">
        <v>130302109</v>
      </c>
      <c r="T143" s="3">
        <v>96</v>
      </c>
      <c r="U143" s="62" t="s">
        <v>1201</v>
      </c>
    </row>
    <row r="144" spans="1:21" ht="16.5" x14ac:dyDescent="0.2">
      <c r="A144" s="3">
        <v>1304001</v>
      </c>
      <c r="B144" s="3">
        <f t="shared" si="3"/>
        <v>1304001</v>
      </c>
      <c r="C144" s="3">
        <v>1304001</v>
      </c>
      <c r="D144" s="3" t="s">
        <v>185</v>
      </c>
      <c r="E144" s="3" t="s">
        <v>185</v>
      </c>
      <c r="F144" s="3"/>
      <c r="G144" s="3">
        <v>3</v>
      </c>
      <c r="H144" s="3">
        <v>2</v>
      </c>
      <c r="I144" s="3">
        <v>3</v>
      </c>
      <c r="J144" s="3">
        <v>0</v>
      </c>
      <c r="K144" s="3">
        <v>0</v>
      </c>
      <c r="L144" s="3">
        <v>1</v>
      </c>
      <c r="M144" s="3" t="s">
        <v>560</v>
      </c>
      <c r="N144" s="19">
        <v>10</v>
      </c>
      <c r="O144" s="3">
        <v>1</v>
      </c>
      <c r="P144" s="15" t="s">
        <v>785</v>
      </c>
      <c r="Q144" s="3">
        <v>1</v>
      </c>
      <c r="R144" s="3">
        <v>3</v>
      </c>
      <c r="S144" s="3">
        <v>0</v>
      </c>
      <c r="T144" s="3">
        <v>97</v>
      </c>
      <c r="U144" s="62" t="s">
        <v>1202</v>
      </c>
    </row>
    <row r="145" spans="1:21" ht="16.5" x14ac:dyDescent="0.2">
      <c r="A145" s="3">
        <v>1304002</v>
      </c>
      <c r="B145" s="3">
        <f t="shared" si="3"/>
        <v>1304002</v>
      </c>
      <c r="C145" s="3">
        <v>1304002</v>
      </c>
      <c r="D145" s="4" t="s">
        <v>1821</v>
      </c>
      <c r="E145" s="3" t="s">
        <v>184</v>
      </c>
      <c r="F145" s="3"/>
      <c r="G145" s="3">
        <v>3</v>
      </c>
      <c r="H145" s="3">
        <v>2</v>
      </c>
      <c r="I145" s="3">
        <v>3</v>
      </c>
      <c r="J145" s="3">
        <v>0</v>
      </c>
      <c r="K145" s="3">
        <v>0</v>
      </c>
      <c r="L145" s="3">
        <v>1</v>
      </c>
      <c r="M145" s="3" t="s">
        <v>560</v>
      </c>
      <c r="N145" s="19">
        <v>10</v>
      </c>
      <c r="O145" s="3">
        <v>1</v>
      </c>
      <c r="P145" s="15" t="s">
        <v>786</v>
      </c>
      <c r="Q145" s="3">
        <v>1</v>
      </c>
      <c r="R145" s="3">
        <v>3</v>
      </c>
      <c r="S145" s="3">
        <v>0</v>
      </c>
      <c r="T145" s="3">
        <v>98</v>
      </c>
      <c r="U145" s="62" t="s">
        <v>1203</v>
      </c>
    </row>
    <row r="146" spans="1:21" ht="16.5" x14ac:dyDescent="0.2">
      <c r="A146" s="3">
        <v>1304003</v>
      </c>
      <c r="B146" s="3">
        <f t="shared" si="3"/>
        <v>1304003</v>
      </c>
      <c r="C146" s="3">
        <v>1304003</v>
      </c>
      <c r="D146" s="4" t="s">
        <v>1822</v>
      </c>
      <c r="E146" s="3" t="s">
        <v>1648</v>
      </c>
      <c r="F146" s="3"/>
      <c r="G146" s="3">
        <v>3</v>
      </c>
      <c r="H146" s="3">
        <v>2</v>
      </c>
      <c r="I146" s="3">
        <v>3</v>
      </c>
      <c r="J146" s="3">
        <v>0</v>
      </c>
      <c r="K146" s="3">
        <v>0</v>
      </c>
      <c r="L146" s="3">
        <v>1</v>
      </c>
      <c r="M146" s="3" t="s">
        <v>560</v>
      </c>
      <c r="N146" s="19">
        <v>10</v>
      </c>
      <c r="O146" s="3">
        <v>1</v>
      </c>
      <c r="P146" s="15" t="s">
        <v>787</v>
      </c>
      <c r="Q146" s="3">
        <v>1</v>
      </c>
      <c r="R146" s="3">
        <v>3</v>
      </c>
      <c r="S146" s="3">
        <v>0</v>
      </c>
      <c r="T146" s="3">
        <v>99</v>
      </c>
      <c r="U146" s="62" t="s">
        <v>1204</v>
      </c>
    </row>
    <row r="147" spans="1:21" ht="16.5" x14ac:dyDescent="0.2">
      <c r="A147" s="3">
        <v>1304004</v>
      </c>
      <c r="B147" s="3">
        <f t="shared" si="3"/>
        <v>1304004</v>
      </c>
      <c r="C147" s="3">
        <v>1304004</v>
      </c>
      <c r="D147" s="3" t="s">
        <v>1649</v>
      </c>
      <c r="E147" s="4" t="s">
        <v>1823</v>
      </c>
      <c r="F147" s="3"/>
      <c r="G147" s="3">
        <v>4</v>
      </c>
      <c r="H147" s="3">
        <v>2</v>
      </c>
      <c r="I147" s="3">
        <v>3</v>
      </c>
      <c r="J147" s="3">
        <v>0</v>
      </c>
      <c r="K147" s="3">
        <v>0</v>
      </c>
      <c r="L147" s="3">
        <v>1</v>
      </c>
      <c r="M147" s="3" t="s">
        <v>560</v>
      </c>
      <c r="N147" s="19">
        <v>10</v>
      </c>
      <c r="O147" s="3">
        <v>1</v>
      </c>
      <c r="P147" s="15" t="s">
        <v>788</v>
      </c>
      <c r="Q147" s="3">
        <v>1</v>
      </c>
      <c r="R147" s="3">
        <v>3</v>
      </c>
      <c r="S147" s="3">
        <v>0</v>
      </c>
      <c r="T147" s="3">
        <v>100</v>
      </c>
      <c r="U147" s="62" t="s">
        <v>1824</v>
      </c>
    </row>
    <row r="148" spans="1:21" ht="16.5" x14ac:dyDescent="0.2">
      <c r="A148" s="3">
        <v>1304005</v>
      </c>
      <c r="B148" s="3">
        <f t="shared" si="3"/>
        <v>1304005</v>
      </c>
      <c r="C148" s="3">
        <v>1304005</v>
      </c>
      <c r="D148" s="3" t="s">
        <v>1650</v>
      </c>
      <c r="E148" s="3" t="s">
        <v>1650</v>
      </c>
      <c r="F148" s="3"/>
      <c r="G148" s="3">
        <v>4</v>
      </c>
      <c r="H148" s="3">
        <v>2</v>
      </c>
      <c r="I148" s="3">
        <v>3</v>
      </c>
      <c r="J148" s="3">
        <v>0</v>
      </c>
      <c r="K148" s="3">
        <v>0</v>
      </c>
      <c r="L148" s="3">
        <v>1</v>
      </c>
      <c r="M148" s="3" t="s">
        <v>560</v>
      </c>
      <c r="N148" s="19">
        <v>10</v>
      </c>
      <c r="O148" s="3">
        <v>1</v>
      </c>
      <c r="P148" s="15" t="s">
        <v>789</v>
      </c>
      <c r="Q148" s="3">
        <v>1</v>
      </c>
      <c r="R148" s="3">
        <v>3</v>
      </c>
      <c r="S148" s="3">
        <v>0</v>
      </c>
      <c r="T148" s="3">
        <v>101</v>
      </c>
      <c r="U148" s="62" t="s">
        <v>1206</v>
      </c>
    </row>
    <row r="149" spans="1:21" ht="16.5" x14ac:dyDescent="0.2">
      <c r="A149" s="3">
        <v>1304006</v>
      </c>
      <c r="B149" s="3">
        <f t="shared" si="3"/>
        <v>1304006</v>
      </c>
      <c r="C149" s="3">
        <v>1304006</v>
      </c>
      <c r="D149" s="3" t="s">
        <v>1651</v>
      </c>
      <c r="E149" s="3" t="s">
        <v>1651</v>
      </c>
      <c r="F149" s="3"/>
      <c r="G149" s="3">
        <v>4</v>
      </c>
      <c r="H149" s="3">
        <v>2</v>
      </c>
      <c r="I149" s="3">
        <v>3</v>
      </c>
      <c r="J149" s="3">
        <v>0</v>
      </c>
      <c r="K149" s="3">
        <v>0</v>
      </c>
      <c r="L149" s="3">
        <v>1</v>
      </c>
      <c r="M149" s="3" t="s">
        <v>560</v>
      </c>
      <c r="N149" s="19">
        <v>10</v>
      </c>
      <c r="O149" s="3">
        <v>3</v>
      </c>
      <c r="P149" s="15" t="s">
        <v>790</v>
      </c>
      <c r="Q149" s="3">
        <v>3</v>
      </c>
      <c r="R149" s="3">
        <v>1</v>
      </c>
      <c r="S149" s="3">
        <v>0</v>
      </c>
      <c r="T149" s="3">
        <v>102</v>
      </c>
      <c r="U149" s="62" t="s">
        <v>1207</v>
      </c>
    </row>
    <row r="150" spans="1:21" ht="16.5" x14ac:dyDescent="0.2">
      <c r="A150" s="3">
        <v>1304007</v>
      </c>
      <c r="B150" s="3">
        <f t="shared" si="3"/>
        <v>1304007</v>
      </c>
      <c r="C150" s="3">
        <v>1304007</v>
      </c>
      <c r="D150" s="3" t="s">
        <v>183</v>
      </c>
      <c r="E150" s="3" t="s">
        <v>183</v>
      </c>
      <c r="F150" s="3"/>
      <c r="G150" s="3">
        <v>2</v>
      </c>
      <c r="H150" s="3">
        <v>2</v>
      </c>
      <c r="I150" s="3">
        <v>1</v>
      </c>
      <c r="J150" s="3">
        <v>0</v>
      </c>
      <c r="K150" s="3">
        <v>0</v>
      </c>
      <c r="L150" s="3">
        <v>1</v>
      </c>
      <c r="M150" s="3" t="s">
        <v>560</v>
      </c>
      <c r="N150" s="19">
        <v>10</v>
      </c>
      <c r="O150" s="3">
        <v>1</v>
      </c>
      <c r="P150" s="15" t="s">
        <v>791</v>
      </c>
      <c r="Q150" s="3">
        <v>3</v>
      </c>
      <c r="R150" s="3">
        <v>1</v>
      </c>
      <c r="S150" s="3">
        <v>0</v>
      </c>
      <c r="T150" s="3">
        <v>103</v>
      </c>
      <c r="U150" s="62" t="s">
        <v>1208</v>
      </c>
    </row>
    <row r="151" spans="1:21" ht="16.5" x14ac:dyDescent="0.2">
      <c r="A151" s="3">
        <v>1304008</v>
      </c>
      <c r="B151" s="3">
        <f t="shared" si="3"/>
        <v>1304008</v>
      </c>
      <c r="C151" s="3">
        <v>1304008</v>
      </c>
      <c r="D151" s="3" t="s">
        <v>1652</v>
      </c>
      <c r="E151" s="3" t="s">
        <v>1652</v>
      </c>
      <c r="F151" s="3"/>
      <c r="G151" s="3">
        <v>4</v>
      </c>
      <c r="H151" s="3">
        <v>2</v>
      </c>
      <c r="I151" s="3">
        <v>1</v>
      </c>
      <c r="J151" s="3">
        <v>0</v>
      </c>
      <c r="K151" s="3">
        <v>0</v>
      </c>
      <c r="L151" s="3">
        <v>1</v>
      </c>
      <c r="M151" s="3" t="s">
        <v>560</v>
      </c>
      <c r="N151" s="19">
        <v>10</v>
      </c>
      <c r="O151" s="3">
        <v>1</v>
      </c>
      <c r="P151" s="15" t="s">
        <v>792</v>
      </c>
      <c r="Q151" s="3">
        <v>3</v>
      </c>
      <c r="R151" s="3">
        <v>1</v>
      </c>
      <c r="S151" s="3">
        <v>0</v>
      </c>
      <c r="T151" s="3">
        <v>104</v>
      </c>
      <c r="U151" s="62" t="s">
        <v>1209</v>
      </c>
    </row>
    <row r="152" spans="1:21" ht="16.5" x14ac:dyDescent="0.2">
      <c r="A152" s="3">
        <v>1304009</v>
      </c>
      <c r="B152" s="3">
        <f t="shared" si="3"/>
        <v>1304009</v>
      </c>
      <c r="C152" s="3">
        <v>1304009</v>
      </c>
      <c r="D152" s="3" t="s">
        <v>1653</v>
      </c>
      <c r="E152" s="3" t="s">
        <v>1653</v>
      </c>
      <c r="F152" s="3"/>
      <c r="G152" s="3">
        <v>3</v>
      </c>
      <c r="H152" s="3">
        <v>2</v>
      </c>
      <c r="I152" s="3">
        <v>1</v>
      </c>
      <c r="J152" s="3">
        <v>0</v>
      </c>
      <c r="K152" s="3">
        <v>0</v>
      </c>
      <c r="L152" s="3">
        <v>1</v>
      </c>
      <c r="M152" s="3" t="s">
        <v>560</v>
      </c>
      <c r="N152" s="19">
        <v>10</v>
      </c>
      <c r="O152" s="3">
        <v>1</v>
      </c>
      <c r="P152" s="15" t="s">
        <v>793</v>
      </c>
      <c r="Q152" s="3">
        <v>3</v>
      </c>
      <c r="R152" s="3">
        <v>1</v>
      </c>
      <c r="S152" s="3">
        <v>0</v>
      </c>
      <c r="T152" s="3">
        <v>105</v>
      </c>
      <c r="U152" s="62" t="s">
        <v>1210</v>
      </c>
    </row>
    <row r="153" spans="1:21" ht="16.5" x14ac:dyDescent="0.2">
      <c r="A153" s="3">
        <v>1304010</v>
      </c>
      <c r="B153" s="3">
        <f t="shared" si="3"/>
        <v>1304010</v>
      </c>
      <c r="C153" s="3">
        <v>1304010</v>
      </c>
      <c r="D153" s="3" t="s">
        <v>1654</v>
      </c>
      <c r="E153" s="3" t="s">
        <v>1654</v>
      </c>
      <c r="F153" s="3"/>
      <c r="G153" s="3">
        <v>3</v>
      </c>
      <c r="H153" s="3">
        <v>2</v>
      </c>
      <c r="I153" s="3">
        <v>1</v>
      </c>
      <c r="J153" s="3">
        <v>0</v>
      </c>
      <c r="K153" s="3">
        <v>0</v>
      </c>
      <c r="L153" s="3">
        <v>1</v>
      </c>
      <c r="M153" s="3" t="s">
        <v>560</v>
      </c>
      <c r="N153" s="19">
        <v>10</v>
      </c>
      <c r="O153" s="3">
        <v>1</v>
      </c>
      <c r="P153" s="15" t="s">
        <v>794</v>
      </c>
      <c r="Q153" s="3">
        <v>1</v>
      </c>
      <c r="R153" s="3">
        <v>1</v>
      </c>
      <c r="S153" s="3">
        <v>0</v>
      </c>
      <c r="T153" s="3">
        <v>106</v>
      </c>
      <c r="U153" s="62" t="s">
        <v>1211</v>
      </c>
    </row>
    <row r="154" spans="1:21" ht="16.5" x14ac:dyDescent="0.2">
      <c r="A154" s="3">
        <v>1304011</v>
      </c>
      <c r="B154" s="3">
        <f t="shared" si="3"/>
        <v>1304011</v>
      </c>
      <c r="C154" s="3">
        <v>1304011</v>
      </c>
      <c r="D154" s="3" t="s">
        <v>186</v>
      </c>
      <c r="E154" s="3" t="s">
        <v>186</v>
      </c>
      <c r="F154" s="3"/>
      <c r="G154" s="3">
        <v>3</v>
      </c>
      <c r="H154" s="3">
        <v>2</v>
      </c>
      <c r="I154" s="3">
        <v>1</v>
      </c>
      <c r="J154" s="3">
        <v>0</v>
      </c>
      <c r="K154" s="3">
        <v>0</v>
      </c>
      <c r="L154" s="3">
        <v>1</v>
      </c>
      <c r="M154" s="3" t="s">
        <v>560</v>
      </c>
      <c r="N154" s="19">
        <v>10</v>
      </c>
      <c r="O154" s="3">
        <v>1</v>
      </c>
      <c r="P154" s="15" t="s">
        <v>795</v>
      </c>
      <c r="Q154" s="3">
        <v>1</v>
      </c>
      <c r="R154" s="3">
        <v>1</v>
      </c>
      <c r="S154" s="3">
        <v>0</v>
      </c>
      <c r="T154" s="3">
        <v>107</v>
      </c>
      <c r="U154" s="62" t="s">
        <v>1212</v>
      </c>
    </row>
    <row r="155" spans="1:21" ht="16.5" x14ac:dyDescent="0.2">
      <c r="A155" s="3">
        <v>1304012</v>
      </c>
      <c r="B155" s="3">
        <f t="shared" si="3"/>
        <v>1304012</v>
      </c>
      <c r="C155" s="3">
        <v>1304012</v>
      </c>
      <c r="D155" s="3" t="s">
        <v>187</v>
      </c>
      <c r="E155" s="3" t="s">
        <v>187</v>
      </c>
      <c r="F155" s="3"/>
      <c r="G155" s="3">
        <v>4</v>
      </c>
      <c r="H155" s="3">
        <v>2</v>
      </c>
      <c r="I155" s="3">
        <v>1</v>
      </c>
      <c r="J155" s="3">
        <v>0</v>
      </c>
      <c r="K155" s="3">
        <v>0</v>
      </c>
      <c r="L155" s="3">
        <v>1</v>
      </c>
      <c r="M155" s="3" t="s">
        <v>560</v>
      </c>
      <c r="N155" s="19">
        <v>10</v>
      </c>
      <c r="O155" s="3">
        <v>3</v>
      </c>
      <c r="P155" s="15" t="s">
        <v>796</v>
      </c>
      <c r="Q155" s="3">
        <v>1</v>
      </c>
      <c r="R155" s="3">
        <v>1</v>
      </c>
      <c r="S155" s="3">
        <v>0</v>
      </c>
      <c r="T155" s="3">
        <v>108</v>
      </c>
      <c r="U155" s="69" t="s">
        <v>1948</v>
      </c>
    </row>
    <row r="156" spans="1:21" ht="16.5" x14ac:dyDescent="0.2">
      <c r="A156" s="3">
        <v>1304013</v>
      </c>
      <c r="B156" s="3">
        <f t="shared" si="3"/>
        <v>1304013</v>
      </c>
      <c r="C156" s="3">
        <v>1304013</v>
      </c>
      <c r="D156" s="3" t="s">
        <v>188</v>
      </c>
      <c r="E156" s="3" t="s">
        <v>188</v>
      </c>
      <c r="F156" s="3"/>
      <c r="G156" s="3">
        <v>3</v>
      </c>
      <c r="H156" s="3">
        <v>2</v>
      </c>
      <c r="I156" s="3">
        <v>1</v>
      </c>
      <c r="J156" s="3">
        <v>0</v>
      </c>
      <c r="K156" s="3">
        <v>0</v>
      </c>
      <c r="L156" s="3">
        <v>1</v>
      </c>
      <c r="M156" s="3" t="s">
        <v>560</v>
      </c>
      <c r="N156" s="19">
        <v>10</v>
      </c>
      <c r="O156" s="3">
        <v>1</v>
      </c>
      <c r="P156" s="15" t="s">
        <v>797</v>
      </c>
      <c r="Q156" s="3">
        <v>1</v>
      </c>
      <c r="R156" s="3">
        <v>1</v>
      </c>
      <c r="S156" s="3">
        <v>0</v>
      </c>
      <c r="T156" s="3">
        <v>109</v>
      </c>
      <c r="U156" s="62" t="s">
        <v>1213</v>
      </c>
    </row>
    <row r="157" spans="1:21" ht="16.5" x14ac:dyDescent="0.2">
      <c r="A157" s="3">
        <v>1304014</v>
      </c>
      <c r="B157" s="3">
        <f t="shared" si="3"/>
        <v>1304014</v>
      </c>
      <c r="C157" s="3">
        <v>1304014</v>
      </c>
      <c r="D157" s="3" t="s">
        <v>1655</v>
      </c>
      <c r="E157" s="3" t="s">
        <v>1655</v>
      </c>
      <c r="F157" s="3"/>
      <c r="G157" s="3">
        <v>4</v>
      </c>
      <c r="H157" s="3">
        <v>2</v>
      </c>
      <c r="I157" s="3">
        <v>1</v>
      </c>
      <c r="J157" s="3">
        <v>0</v>
      </c>
      <c r="K157" s="3">
        <v>0</v>
      </c>
      <c r="L157" s="3">
        <v>1</v>
      </c>
      <c r="M157" s="3" t="s">
        <v>560</v>
      </c>
      <c r="N157" s="19">
        <v>10</v>
      </c>
      <c r="O157" s="3">
        <v>3</v>
      </c>
      <c r="P157" s="15" t="s">
        <v>798</v>
      </c>
      <c r="Q157" s="3">
        <v>1</v>
      </c>
      <c r="R157" s="3">
        <v>1</v>
      </c>
      <c r="S157" s="3">
        <v>0</v>
      </c>
      <c r="T157" s="3">
        <v>110</v>
      </c>
      <c r="U157" s="62" t="s">
        <v>1214</v>
      </c>
    </row>
    <row r="158" spans="1:21" ht="16.5" x14ac:dyDescent="0.2">
      <c r="A158" s="3">
        <v>1304015</v>
      </c>
      <c r="B158" s="3">
        <f t="shared" si="3"/>
        <v>1304015</v>
      </c>
      <c r="C158" s="3">
        <v>1304015</v>
      </c>
      <c r="D158" s="3" t="s">
        <v>1656</v>
      </c>
      <c r="E158" s="3" t="s">
        <v>1656</v>
      </c>
      <c r="F158" s="3"/>
      <c r="G158" s="3">
        <v>3</v>
      </c>
      <c r="H158" s="3">
        <v>2</v>
      </c>
      <c r="I158" s="3">
        <v>1</v>
      </c>
      <c r="J158" s="3">
        <v>0</v>
      </c>
      <c r="K158" s="3">
        <v>0</v>
      </c>
      <c r="L158" s="3">
        <v>1</v>
      </c>
      <c r="M158" s="3" t="s">
        <v>560</v>
      </c>
      <c r="N158" s="19">
        <v>10</v>
      </c>
      <c r="O158" s="3">
        <v>1</v>
      </c>
      <c r="P158" s="15" t="s">
        <v>799</v>
      </c>
      <c r="Q158" s="3">
        <v>1</v>
      </c>
      <c r="R158" s="3">
        <v>1</v>
      </c>
      <c r="S158" s="3">
        <v>0</v>
      </c>
      <c r="T158" s="3">
        <v>111</v>
      </c>
      <c r="U158" s="62" t="s">
        <v>1825</v>
      </c>
    </row>
    <row r="159" spans="1:21" ht="20.25" customHeight="1" x14ac:dyDescent="0.2">
      <c r="A159" s="3">
        <v>1304016</v>
      </c>
      <c r="B159" s="3">
        <f t="shared" si="3"/>
        <v>1304016</v>
      </c>
      <c r="C159" s="3">
        <v>1304016</v>
      </c>
      <c r="D159" s="3" t="s">
        <v>1657</v>
      </c>
      <c r="E159" s="3" t="s">
        <v>1657</v>
      </c>
      <c r="F159" s="3"/>
      <c r="G159" s="3">
        <v>3</v>
      </c>
      <c r="H159" s="3">
        <v>2</v>
      </c>
      <c r="I159" s="3">
        <v>1</v>
      </c>
      <c r="J159" s="3">
        <v>0</v>
      </c>
      <c r="K159" s="3">
        <v>0</v>
      </c>
      <c r="L159" s="3">
        <v>1</v>
      </c>
      <c r="M159" s="3" t="s">
        <v>560</v>
      </c>
      <c r="N159" s="19">
        <v>10</v>
      </c>
      <c r="O159" s="3">
        <v>2</v>
      </c>
      <c r="P159" s="15" t="s">
        <v>800</v>
      </c>
      <c r="Q159" s="3">
        <v>1</v>
      </c>
      <c r="R159" s="3">
        <v>1</v>
      </c>
      <c r="S159" s="3">
        <v>0</v>
      </c>
      <c r="T159" s="3">
        <v>112</v>
      </c>
      <c r="U159" s="62" t="s">
        <v>1216</v>
      </c>
    </row>
    <row r="160" spans="1:21" ht="16.5" x14ac:dyDescent="0.2">
      <c r="A160" s="3">
        <v>1801001</v>
      </c>
      <c r="B160" s="3">
        <f t="shared" si="3"/>
        <v>1801001</v>
      </c>
      <c r="C160" s="3">
        <v>1801001</v>
      </c>
      <c r="D160" s="3" t="s">
        <v>189</v>
      </c>
      <c r="E160" s="3" t="s">
        <v>119</v>
      </c>
      <c r="F160" s="3"/>
      <c r="G160" s="3">
        <v>0</v>
      </c>
      <c r="H160" s="3">
        <v>1</v>
      </c>
      <c r="I160" s="3">
        <v>1</v>
      </c>
      <c r="J160" s="3">
        <v>2</v>
      </c>
      <c r="K160" s="3">
        <v>0</v>
      </c>
      <c r="L160" s="3">
        <v>1</v>
      </c>
      <c r="M160" s="3" t="s">
        <v>560</v>
      </c>
      <c r="N160" s="19">
        <v>10</v>
      </c>
      <c r="O160" s="3">
        <v>0</v>
      </c>
      <c r="P160" s="15" t="s">
        <v>801</v>
      </c>
      <c r="Q160" s="3">
        <v>1</v>
      </c>
      <c r="R160" s="3">
        <v>1</v>
      </c>
      <c r="S160" s="3">
        <v>0</v>
      </c>
      <c r="T160" s="3">
        <v>113</v>
      </c>
      <c r="U160" s="62"/>
    </row>
    <row r="161" spans="1:21" ht="16.5" x14ac:dyDescent="0.2">
      <c r="A161" s="3">
        <v>1801002</v>
      </c>
      <c r="B161" s="3">
        <f t="shared" si="3"/>
        <v>1801002</v>
      </c>
      <c r="C161" s="3">
        <v>1801002</v>
      </c>
      <c r="D161" s="3" t="s">
        <v>118</v>
      </c>
      <c r="E161" s="3" t="s">
        <v>120</v>
      </c>
      <c r="F161" s="3"/>
      <c r="G161" s="3">
        <v>0</v>
      </c>
      <c r="H161" s="3">
        <v>1</v>
      </c>
      <c r="I161" s="3">
        <v>1</v>
      </c>
      <c r="J161" s="3">
        <v>2</v>
      </c>
      <c r="K161" s="3">
        <v>0</v>
      </c>
      <c r="L161" s="3">
        <v>1</v>
      </c>
      <c r="M161" s="3" t="s">
        <v>560</v>
      </c>
      <c r="N161" s="19">
        <v>10</v>
      </c>
      <c r="O161" s="3">
        <v>0</v>
      </c>
      <c r="P161" s="15" t="s">
        <v>801</v>
      </c>
      <c r="Q161" s="3">
        <v>1</v>
      </c>
      <c r="R161" s="3">
        <v>1</v>
      </c>
      <c r="S161" s="3">
        <v>0</v>
      </c>
      <c r="T161" s="3">
        <v>114</v>
      </c>
      <c r="U161" s="62"/>
    </row>
    <row r="162" spans="1:21" ht="16.5" x14ac:dyDescent="0.2">
      <c r="A162" s="3">
        <v>1801003</v>
      </c>
      <c r="B162" s="3">
        <f t="shared" si="3"/>
        <v>1801003</v>
      </c>
      <c r="C162" s="3">
        <v>1801003</v>
      </c>
      <c r="D162" s="3" t="s">
        <v>118</v>
      </c>
      <c r="E162" s="3" t="s">
        <v>121</v>
      </c>
      <c r="F162" s="3"/>
      <c r="G162" s="3">
        <v>0</v>
      </c>
      <c r="H162" s="3">
        <v>1</v>
      </c>
      <c r="I162" s="3">
        <v>1</v>
      </c>
      <c r="J162" s="3">
        <v>2</v>
      </c>
      <c r="K162" s="3">
        <v>0</v>
      </c>
      <c r="L162" s="3">
        <v>1</v>
      </c>
      <c r="M162" s="3" t="s">
        <v>560</v>
      </c>
      <c r="N162" s="19">
        <v>10</v>
      </c>
      <c r="O162" s="3">
        <v>0</v>
      </c>
      <c r="P162" s="15" t="s">
        <v>801</v>
      </c>
      <c r="Q162" s="3">
        <v>1</v>
      </c>
      <c r="R162" s="3">
        <v>1</v>
      </c>
      <c r="S162" s="3">
        <v>0</v>
      </c>
      <c r="T162" s="3">
        <v>115</v>
      </c>
      <c r="U162" s="62"/>
    </row>
    <row r="163" spans="1:21" ht="16.5" x14ac:dyDescent="0.2">
      <c r="A163" s="3">
        <v>1801004</v>
      </c>
      <c r="B163" s="3">
        <f t="shared" si="3"/>
        <v>1801004</v>
      </c>
      <c r="C163" s="3">
        <v>1801004</v>
      </c>
      <c r="D163" s="3" t="s">
        <v>118</v>
      </c>
      <c r="E163" s="3" t="s">
        <v>190</v>
      </c>
      <c r="F163" s="3"/>
      <c r="G163" s="3">
        <v>0</v>
      </c>
      <c r="H163" s="3">
        <v>1</v>
      </c>
      <c r="I163" s="3">
        <v>1</v>
      </c>
      <c r="J163" s="3">
        <v>2</v>
      </c>
      <c r="K163" s="3">
        <v>0</v>
      </c>
      <c r="L163" s="3">
        <v>1</v>
      </c>
      <c r="M163" s="3" t="s">
        <v>560</v>
      </c>
      <c r="N163" s="19">
        <v>10</v>
      </c>
      <c r="O163" s="3">
        <v>0</v>
      </c>
      <c r="P163" s="15" t="s">
        <v>801</v>
      </c>
      <c r="Q163" s="3">
        <v>1</v>
      </c>
      <c r="R163" s="3">
        <v>1</v>
      </c>
      <c r="S163" s="3">
        <v>0</v>
      </c>
      <c r="T163" s="3">
        <v>116</v>
      </c>
      <c r="U163" s="62"/>
    </row>
    <row r="164" spans="1:21" ht="16.5" x14ac:dyDescent="0.2">
      <c r="A164" s="3">
        <v>1802004</v>
      </c>
      <c r="B164" s="3">
        <f t="shared" si="3"/>
        <v>1802004</v>
      </c>
      <c r="C164" s="3">
        <v>1802004</v>
      </c>
      <c r="D164" s="3" t="s">
        <v>191</v>
      </c>
      <c r="E164" s="3" t="s">
        <v>192</v>
      </c>
      <c r="F164" s="3"/>
      <c r="G164" s="3">
        <v>0</v>
      </c>
      <c r="H164" s="3">
        <v>1</v>
      </c>
      <c r="I164" s="3">
        <v>1</v>
      </c>
      <c r="J164" s="3">
        <v>2</v>
      </c>
      <c r="K164" s="3">
        <v>0</v>
      </c>
      <c r="L164" s="3">
        <v>1</v>
      </c>
      <c r="M164" s="3" t="s">
        <v>560</v>
      </c>
      <c r="N164" s="19">
        <v>10</v>
      </c>
      <c r="O164" s="3">
        <v>0</v>
      </c>
      <c r="P164" s="15" t="s">
        <v>801</v>
      </c>
      <c r="Q164" s="3">
        <v>1</v>
      </c>
      <c r="R164" s="3">
        <v>1</v>
      </c>
      <c r="S164" s="3">
        <v>0</v>
      </c>
      <c r="T164" s="3">
        <v>117</v>
      </c>
      <c r="U164" s="62"/>
    </row>
    <row r="165" spans="1:21" ht="16.5" x14ac:dyDescent="0.2">
      <c r="A165" s="3">
        <v>1801005</v>
      </c>
      <c r="B165" s="3">
        <f t="shared" si="3"/>
        <v>1801005</v>
      </c>
      <c r="C165" s="3">
        <v>1801005</v>
      </c>
      <c r="D165" s="3" t="s">
        <v>118</v>
      </c>
      <c r="E165" s="3" t="s">
        <v>193</v>
      </c>
      <c r="F165" s="3"/>
      <c r="G165" s="3">
        <v>0</v>
      </c>
      <c r="H165" s="3">
        <v>1</v>
      </c>
      <c r="I165" s="3">
        <v>1</v>
      </c>
      <c r="J165" s="3">
        <v>2</v>
      </c>
      <c r="K165" s="3">
        <v>0</v>
      </c>
      <c r="L165" s="3">
        <v>1</v>
      </c>
      <c r="M165" s="3" t="s">
        <v>560</v>
      </c>
      <c r="N165" s="19">
        <v>10</v>
      </c>
      <c r="O165" s="3">
        <v>0</v>
      </c>
      <c r="P165" s="15" t="s">
        <v>801</v>
      </c>
      <c r="Q165" s="3">
        <v>1</v>
      </c>
      <c r="R165" s="3">
        <v>1</v>
      </c>
      <c r="S165" s="3">
        <v>0</v>
      </c>
      <c r="T165" s="3">
        <v>118</v>
      </c>
      <c r="U165" s="62"/>
    </row>
    <row r="166" spans="1:21" ht="16.5" x14ac:dyDescent="0.2">
      <c r="A166" s="3">
        <v>1802005</v>
      </c>
      <c r="B166" s="3">
        <f t="shared" si="3"/>
        <v>1802005</v>
      </c>
      <c r="C166" s="3">
        <v>1802005</v>
      </c>
      <c r="D166" s="3" t="s">
        <v>194</v>
      </c>
      <c r="E166" s="3" t="s">
        <v>195</v>
      </c>
      <c r="F166" s="3"/>
      <c r="G166" s="3">
        <v>0</v>
      </c>
      <c r="H166" s="3">
        <v>1</v>
      </c>
      <c r="I166" s="3">
        <v>1</v>
      </c>
      <c r="J166" s="3">
        <v>2</v>
      </c>
      <c r="K166" s="3">
        <v>0</v>
      </c>
      <c r="L166" s="3">
        <v>1</v>
      </c>
      <c r="M166" s="3" t="s">
        <v>560</v>
      </c>
      <c r="N166" s="19">
        <v>10</v>
      </c>
      <c r="O166" s="3">
        <v>0</v>
      </c>
      <c r="P166" s="15" t="s">
        <v>801</v>
      </c>
      <c r="Q166" s="3">
        <v>1</v>
      </c>
      <c r="R166" s="3">
        <v>1</v>
      </c>
      <c r="S166" s="3">
        <v>0</v>
      </c>
      <c r="T166" s="3">
        <v>119</v>
      </c>
      <c r="U166" s="62"/>
    </row>
    <row r="167" spans="1:21" ht="16.5" x14ac:dyDescent="0.2">
      <c r="A167" s="3">
        <v>1803005</v>
      </c>
      <c r="B167" s="3">
        <f t="shared" si="3"/>
        <v>1803005</v>
      </c>
      <c r="C167" s="3">
        <v>1803005</v>
      </c>
      <c r="D167" s="3" t="s">
        <v>196</v>
      </c>
      <c r="E167" s="3" t="s">
        <v>197</v>
      </c>
      <c r="F167" s="3"/>
      <c r="G167" s="3">
        <v>0</v>
      </c>
      <c r="H167" s="3">
        <v>1</v>
      </c>
      <c r="I167" s="3">
        <v>2</v>
      </c>
      <c r="J167" s="3">
        <v>2</v>
      </c>
      <c r="K167" s="3">
        <v>0</v>
      </c>
      <c r="L167" s="3">
        <v>1</v>
      </c>
      <c r="M167" s="3" t="s">
        <v>560</v>
      </c>
      <c r="N167" s="19">
        <v>10</v>
      </c>
      <c r="O167" s="3">
        <v>0</v>
      </c>
      <c r="P167" s="15" t="s">
        <v>801</v>
      </c>
      <c r="Q167" s="3">
        <v>1</v>
      </c>
      <c r="R167" s="3">
        <v>1</v>
      </c>
      <c r="S167" s="3">
        <v>0</v>
      </c>
      <c r="T167" s="3">
        <v>120</v>
      </c>
      <c r="U167" s="62"/>
    </row>
    <row r="168" spans="1:21" ht="16.5" x14ac:dyDescent="0.2">
      <c r="A168" s="3">
        <v>1801006</v>
      </c>
      <c r="B168" s="3">
        <f t="shared" si="3"/>
        <v>1801006</v>
      </c>
      <c r="C168" s="3">
        <v>1801006</v>
      </c>
      <c r="D168" s="3" t="s">
        <v>118</v>
      </c>
      <c r="E168" s="3" t="s">
        <v>198</v>
      </c>
      <c r="F168" s="3"/>
      <c r="G168" s="3">
        <v>0</v>
      </c>
      <c r="H168" s="3">
        <v>1</v>
      </c>
      <c r="I168" s="3">
        <v>1</v>
      </c>
      <c r="J168" s="3">
        <v>2</v>
      </c>
      <c r="K168" s="3">
        <v>0</v>
      </c>
      <c r="L168" s="3">
        <v>1</v>
      </c>
      <c r="M168" s="3" t="s">
        <v>560</v>
      </c>
      <c r="N168" s="19">
        <v>10</v>
      </c>
      <c r="O168" s="3">
        <v>0</v>
      </c>
      <c r="P168" s="15" t="s">
        <v>801</v>
      </c>
      <c r="Q168" s="3">
        <v>1</v>
      </c>
      <c r="R168" s="3">
        <v>1</v>
      </c>
      <c r="S168" s="3">
        <v>0</v>
      </c>
      <c r="T168" s="3">
        <v>121</v>
      </c>
      <c r="U168" s="62"/>
    </row>
    <row r="169" spans="1:21" ht="16.5" x14ac:dyDescent="0.2">
      <c r="A169" s="3">
        <v>1801008</v>
      </c>
      <c r="B169" s="3">
        <f t="shared" si="3"/>
        <v>1801008</v>
      </c>
      <c r="C169" s="3">
        <v>1801008</v>
      </c>
      <c r="D169" s="3" t="s">
        <v>118</v>
      </c>
      <c r="E169" s="3" t="s">
        <v>199</v>
      </c>
      <c r="F169" s="3"/>
      <c r="G169" s="3">
        <v>0</v>
      </c>
      <c r="H169" s="3">
        <v>1</v>
      </c>
      <c r="I169" s="3">
        <v>1</v>
      </c>
      <c r="J169" s="3">
        <v>2</v>
      </c>
      <c r="K169" s="3">
        <v>0</v>
      </c>
      <c r="L169" s="3">
        <v>1</v>
      </c>
      <c r="M169" s="3" t="s">
        <v>560</v>
      </c>
      <c r="N169" s="19">
        <v>10</v>
      </c>
      <c r="O169" s="3">
        <v>0</v>
      </c>
      <c r="P169" s="15" t="s">
        <v>801</v>
      </c>
      <c r="Q169" s="3">
        <v>1</v>
      </c>
      <c r="R169" s="3">
        <v>1</v>
      </c>
      <c r="S169" s="3">
        <v>0</v>
      </c>
      <c r="T169" s="3">
        <v>122</v>
      </c>
      <c r="U169" s="62"/>
    </row>
    <row r="170" spans="1:21" ht="16.5" x14ac:dyDescent="0.2">
      <c r="A170" s="3">
        <v>1802008</v>
      </c>
      <c r="B170" s="3">
        <f t="shared" si="3"/>
        <v>1802008</v>
      </c>
      <c r="C170" s="3">
        <v>1802008</v>
      </c>
      <c r="D170" s="3" t="s">
        <v>200</v>
      </c>
      <c r="E170" s="3" t="s">
        <v>201</v>
      </c>
      <c r="F170" s="3"/>
      <c r="G170" s="3">
        <v>0</v>
      </c>
      <c r="H170" s="3">
        <v>1</v>
      </c>
      <c r="I170" s="3">
        <v>1</v>
      </c>
      <c r="J170" s="3">
        <v>2</v>
      </c>
      <c r="K170" s="3">
        <v>0</v>
      </c>
      <c r="L170" s="3">
        <v>1</v>
      </c>
      <c r="M170" s="3" t="s">
        <v>560</v>
      </c>
      <c r="N170" s="19">
        <v>10</v>
      </c>
      <c r="O170" s="3">
        <v>0</v>
      </c>
      <c r="P170" s="15" t="s">
        <v>801</v>
      </c>
      <c r="Q170" s="3">
        <v>1</v>
      </c>
      <c r="R170" s="3">
        <v>1</v>
      </c>
      <c r="S170" s="3">
        <v>0</v>
      </c>
      <c r="T170" s="3">
        <v>123</v>
      </c>
      <c r="U170" s="62"/>
    </row>
    <row r="171" spans="1:21" ht="16.5" x14ac:dyDescent="0.2">
      <c r="A171" s="3">
        <v>1801009</v>
      </c>
      <c r="B171" s="3">
        <f t="shared" si="3"/>
        <v>1801009</v>
      </c>
      <c r="C171" s="3">
        <v>1801009</v>
      </c>
      <c r="D171" s="3" t="s">
        <v>118</v>
      </c>
      <c r="E171" s="3" t="s">
        <v>202</v>
      </c>
      <c r="F171" s="3"/>
      <c r="G171" s="3">
        <v>0</v>
      </c>
      <c r="H171" s="3">
        <v>1</v>
      </c>
      <c r="I171" s="3">
        <v>1</v>
      </c>
      <c r="J171" s="3">
        <v>2</v>
      </c>
      <c r="K171" s="3">
        <v>0</v>
      </c>
      <c r="L171" s="3">
        <v>1</v>
      </c>
      <c r="M171" s="3" t="s">
        <v>560</v>
      </c>
      <c r="N171" s="19">
        <v>10</v>
      </c>
      <c r="O171" s="3">
        <v>0</v>
      </c>
      <c r="P171" s="15" t="s">
        <v>801</v>
      </c>
      <c r="Q171" s="3">
        <v>1</v>
      </c>
      <c r="R171" s="3">
        <v>1</v>
      </c>
      <c r="S171" s="3">
        <v>0</v>
      </c>
      <c r="T171" s="3">
        <v>124</v>
      </c>
      <c r="U171" s="62"/>
    </row>
    <row r="172" spans="1:21" ht="16.5" x14ac:dyDescent="0.2">
      <c r="A172" s="3">
        <v>1802009</v>
      </c>
      <c r="B172" s="3">
        <f t="shared" si="3"/>
        <v>1802009</v>
      </c>
      <c r="C172" s="3">
        <v>1802009</v>
      </c>
      <c r="D172" s="3" t="s">
        <v>200</v>
      </c>
      <c r="E172" s="3" t="s">
        <v>203</v>
      </c>
      <c r="F172" s="3"/>
      <c r="G172" s="3">
        <v>0</v>
      </c>
      <c r="H172" s="3">
        <v>1</v>
      </c>
      <c r="I172" s="3">
        <v>1</v>
      </c>
      <c r="J172" s="3">
        <v>2</v>
      </c>
      <c r="K172" s="3">
        <v>0</v>
      </c>
      <c r="L172" s="3">
        <v>1</v>
      </c>
      <c r="M172" s="3" t="s">
        <v>560</v>
      </c>
      <c r="N172" s="19">
        <v>10</v>
      </c>
      <c r="O172" s="3">
        <v>0</v>
      </c>
      <c r="P172" s="15" t="s">
        <v>801</v>
      </c>
      <c r="Q172" s="3">
        <v>1</v>
      </c>
      <c r="R172" s="3">
        <v>1</v>
      </c>
      <c r="S172" s="3">
        <v>0</v>
      </c>
      <c r="T172" s="3">
        <v>125</v>
      </c>
      <c r="U172" s="62"/>
    </row>
    <row r="173" spans="1:21" ht="16.5" x14ac:dyDescent="0.2">
      <c r="A173" s="3">
        <v>1801010</v>
      </c>
      <c r="B173" s="3">
        <f t="shared" si="3"/>
        <v>1801010</v>
      </c>
      <c r="C173" s="3">
        <v>1801010</v>
      </c>
      <c r="D173" s="3" t="s">
        <v>118</v>
      </c>
      <c r="E173" s="3" t="s">
        <v>204</v>
      </c>
      <c r="F173" s="3"/>
      <c r="G173" s="3">
        <v>0</v>
      </c>
      <c r="H173" s="3">
        <v>1</v>
      </c>
      <c r="I173" s="3">
        <v>1</v>
      </c>
      <c r="J173" s="3">
        <v>2</v>
      </c>
      <c r="K173" s="3">
        <v>0</v>
      </c>
      <c r="L173" s="3">
        <v>1</v>
      </c>
      <c r="M173" s="3" t="s">
        <v>560</v>
      </c>
      <c r="N173" s="19">
        <v>10</v>
      </c>
      <c r="O173" s="3">
        <v>0</v>
      </c>
      <c r="P173" s="15" t="s">
        <v>801</v>
      </c>
      <c r="Q173" s="3">
        <v>1</v>
      </c>
      <c r="R173" s="3">
        <v>1</v>
      </c>
      <c r="S173" s="3">
        <v>0</v>
      </c>
      <c r="T173" s="3">
        <v>126</v>
      </c>
      <c r="U173" s="62"/>
    </row>
    <row r="174" spans="1:21" ht="16.5" x14ac:dyDescent="0.2">
      <c r="A174" s="3">
        <v>1801011</v>
      </c>
      <c r="B174" s="3">
        <f t="shared" si="3"/>
        <v>1801011</v>
      </c>
      <c r="C174" s="3">
        <v>1801011</v>
      </c>
      <c r="D174" s="3" t="s">
        <v>118</v>
      </c>
      <c r="E174" s="3" t="s">
        <v>205</v>
      </c>
      <c r="F174" s="3"/>
      <c r="G174" s="3">
        <v>0</v>
      </c>
      <c r="H174" s="3">
        <v>1</v>
      </c>
      <c r="I174" s="3">
        <v>1</v>
      </c>
      <c r="J174" s="3">
        <v>2</v>
      </c>
      <c r="K174" s="3">
        <v>0</v>
      </c>
      <c r="L174" s="3">
        <v>1</v>
      </c>
      <c r="M174" s="3" t="s">
        <v>560</v>
      </c>
      <c r="N174" s="19">
        <v>10</v>
      </c>
      <c r="O174" s="3">
        <v>0</v>
      </c>
      <c r="P174" s="15" t="s">
        <v>801</v>
      </c>
      <c r="Q174" s="3">
        <v>1</v>
      </c>
      <c r="R174" s="3">
        <v>1</v>
      </c>
      <c r="S174" s="3">
        <v>0</v>
      </c>
      <c r="T174" s="3">
        <v>127</v>
      </c>
      <c r="U174" s="62"/>
    </row>
    <row r="175" spans="1:21" ht="16.5" x14ac:dyDescent="0.2">
      <c r="A175" s="3">
        <v>1801012</v>
      </c>
      <c r="B175" s="3">
        <f t="shared" si="3"/>
        <v>1801012</v>
      </c>
      <c r="C175" s="3">
        <v>1801012</v>
      </c>
      <c r="D175" s="3" t="s">
        <v>118</v>
      </c>
      <c r="E175" s="3" t="s">
        <v>206</v>
      </c>
      <c r="F175" s="3"/>
      <c r="G175" s="3">
        <v>0</v>
      </c>
      <c r="H175" s="3">
        <v>1</v>
      </c>
      <c r="I175" s="3">
        <v>1</v>
      </c>
      <c r="J175" s="3">
        <v>2</v>
      </c>
      <c r="K175" s="3">
        <v>0</v>
      </c>
      <c r="L175" s="3">
        <v>1</v>
      </c>
      <c r="M175" s="3" t="s">
        <v>560</v>
      </c>
      <c r="N175" s="19">
        <v>10</v>
      </c>
      <c r="O175" s="3">
        <v>0</v>
      </c>
      <c r="P175" s="15" t="s">
        <v>801</v>
      </c>
      <c r="Q175" s="3">
        <v>1</v>
      </c>
      <c r="R175" s="3">
        <v>1</v>
      </c>
      <c r="S175" s="3">
        <v>0</v>
      </c>
      <c r="T175" s="3">
        <v>128</v>
      </c>
      <c r="U175" s="62"/>
    </row>
    <row r="176" spans="1:21" ht="16.5" x14ac:dyDescent="0.2">
      <c r="A176" s="3">
        <v>1802012</v>
      </c>
      <c r="B176" s="3">
        <f t="shared" si="3"/>
        <v>1802012</v>
      </c>
      <c r="C176" s="3">
        <v>1802012</v>
      </c>
      <c r="D176" s="3" t="s">
        <v>200</v>
      </c>
      <c r="E176" s="3" t="s">
        <v>207</v>
      </c>
      <c r="F176" s="3"/>
      <c r="G176" s="3">
        <v>0</v>
      </c>
      <c r="H176" s="3">
        <v>1</v>
      </c>
      <c r="I176" s="3">
        <v>1</v>
      </c>
      <c r="J176" s="3">
        <v>2</v>
      </c>
      <c r="K176" s="3">
        <v>0</v>
      </c>
      <c r="L176" s="3">
        <v>1</v>
      </c>
      <c r="M176" s="3" t="s">
        <v>560</v>
      </c>
      <c r="N176" s="19">
        <v>10</v>
      </c>
      <c r="O176" s="3">
        <v>0</v>
      </c>
      <c r="P176" s="15" t="s">
        <v>801</v>
      </c>
      <c r="Q176" s="3">
        <v>1</v>
      </c>
      <c r="R176" s="3">
        <v>1</v>
      </c>
      <c r="S176" s="3">
        <v>0</v>
      </c>
      <c r="T176" s="3">
        <v>129</v>
      </c>
      <c r="U176" s="62"/>
    </row>
    <row r="177" spans="1:21" ht="16.5" x14ac:dyDescent="0.2">
      <c r="A177" s="3">
        <v>1803012</v>
      </c>
      <c r="B177" s="3">
        <f t="shared" si="3"/>
        <v>1803012</v>
      </c>
      <c r="C177" s="3">
        <v>1803012</v>
      </c>
      <c r="D177" s="3" t="s">
        <v>208</v>
      </c>
      <c r="E177" s="3" t="s">
        <v>209</v>
      </c>
      <c r="F177" s="3"/>
      <c r="G177" s="3">
        <v>0</v>
      </c>
      <c r="H177" s="3">
        <v>1</v>
      </c>
      <c r="I177" s="3">
        <v>1</v>
      </c>
      <c r="J177" s="3">
        <v>2</v>
      </c>
      <c r="K177" s="3">
        <v>0</v>
      </c>
      <c r="L177" s="3">
        <v>1</v>
      </c>
      <c r="M177" s="3" t="s">
        <v>560</v>
      </c>
      <c r="N177" s="19">
        <v>10</v>
      </c>
      <c r="O177" s="3">
        <v>0</v>
      </c>
      <c r="P177" s="15" t="s">
        <v>801</v>
      </c>
      <c r="Q177" s="3">
        <v>1</v>
      </c>
      <c r="R177" s="3">
        <v>1</v>
      </c>
      <c r="S177" s="3">
        <v>0</v>
      </c>
      <c r="T177" s="3">
        <v>130</v>
      </c>
      <c r="U177" s="62"/>
    </row>
    <row r="178" spans="1:21" ht="16.5" x14ac:dyDescent="0.2">
      <c r="A178" s="3">
        <f>C178+800000</f>
        <v>2103001</v>
      </c>
      <c r="B178" s="3">
        <f t="shared" si="3"/>
        <v>2103001</v>
      </c>
      <c r="C178" s="3">
        <v>1303001</v>
      </c>
      <c r="D178" s="3" t="s">
        <v>79</v>
      </c>
      <c r="E178" s="3" t="s">
        <v>1659</v>
      </c>
      <c r="F178" s="3" t="s">
        <v>160</v>
      </c>
      <c r="G178" s="3">
        <v>0</v>
      </c>
      <c r="H178" s="3">
        <v>1</v>
      </c>
      <c r="I178" s="3">
        <v>1</v>
      </c>
      <c r="J178" s="3">
        <v>5</v>
      </c>
      <c r="K178" s="3">
        <v>1</v>
      </c>
      <c r="L178" s="3">
        <v>1</v>
      </c>
      <c r="M178" s="3" t="s">
        <v>560</v>
      </c>
      <c r="N178" s="19">
        <v>10</v>
      </c>
      <c r="O178" s="3">
        <v>0</v>
      </c>
      <c r="P178" s="15" t="s">
        <v>764</v>
      </c>
      <c r="Q178" s="3">
        <v>1</v>
      </c>
      <c r="R178" s="3">
        <v>1</v>
      </c>
      <c r="S178" s="3">
        <v>130300109</v>
      </c>
      <c r="T178" s="3">
        <v>131</v>
      </c>
      <c r="U178" s="62" t="s">
        <v>1183</v>
      </c>
    </row>
    <row r="179" spans="1:21" ht="16.5" x14ac:dyDescent="0.2">
      <c r="A179" s="3">
        <f t="shared" ref="A179:A242" si="4">C179+800000</f>
        <v>2103002</v>
      </c>
      <c r="B179" s="3">
        <f t="shared" si="3"/>
        <v>2103002</v>
      </c>
      <c r="C179" s="3">
        <v>1303002</v>
      </c>
      <c r="D179" s="3" t="s">
        <v>81</v>
      </c>
      <c r="E179" s="3" t="s">
        <v>1660</v>
      </c>
      <c r="F179" s="3" t="s">
        <v>161</v>
      </c>
      <c r="G179" s="3">
        <v>0</v>
      </c>
      <c r="H179" s="3">
        <v>1</v>
      </c>
      <c r="I179" s="3">
        <v>1</v>
      </c>
      <c r="J179" s="3">
        <v>5</v>
      </c>
      <c r="K179" s="3">
        <v>1</v>
      </c>
      <c r="L179" s="3">
        <v>1</v>
      </c>
      <c r="M179" s="3" t="s">
        <v>560</v>
      </c>
      <c r="N179" s="19">
        <v>10</v>
      </c>
      <c r="O179" s="3">
        <v>0</v>
      </c>
      <c r="P179" s="15" t="s">
        <v>765</v>
      </c>
      <c r="Q179" s="3">
        <v>1</v>
      </c>
      <c r="R179" s="3">
        <v>1</v>
      </c>
      <c r="S179" s="3">
        <v>130300209</v>
      </c>
      <c r="T179" s="3">
        <v>132</v>
      </c>
      <c r="U179" s="62" t="s">
        <v>1184</v>
      </c>
    </row>
    <row r="180" spans="1:21" ht="16.5" x14ac:dyDescent="0.2">
      <c r="A180" s="3">
        <f t="shared" si="4"/>
        <v>2103003</v>
      </c>
      <c r="B180" s="3">
        <f t="shared" si="3"/>
        <v>2103003</v>
      </c>
      <c r="C180" s="3">
        <v>1303003</v>
      </c>
      <c r="D180" s="3" t="s">
        <v>83</v>
      </c>
      <c r="E180" s="3" t="s">
        <v>1661</v>
      </c>
      <c r="F180" s="3" t="s">
        <v>162</v>
      </c>
      <c r="G180" s="3">
        <v>0</v>
      </c>
      <c r="H180" s="3">
        <v>1</v>
      </c>
      <c r="I180" s="3">
        <v>1</v>
      </c>
      <c r="J180" s="3">
        <v>5</v>
      </c>
      <c r="K180" s="3">
        <v>0</v>
      </c>
      <c r="L180" s="3">
        <v>1</v>
      </c>
      <c r="M180" s="3" t="s">
        <v>560</v>
      </c>
      <c r="N180" s="19">
        <v>10</v>
      </c>
      <c r="O180" s="3">
        <v>0</v>
      </c>
      <c r="P180" s="15" t="s">
        <v>766</v>
      </c>
      <c r="Q180" s="3">
        <v>1</v>
      </c>
      <c r="R180" s="3">
        <v>1</v>
      </c>
      <c r="S180" s="3">
        <v>130300309</v>
      </c>
      <c r="T180" s="3">
        <v>133</v>
      </c>
      <c r="U180" s="62" t="s">
        <v>1185</v>
      </c>
    </row>
    <row r="181" spans="1:21" ht="16.5" x14ac:dyDescent="0.2">
      <c r="A181" s="3">
        <f t="shared" si="4"/>
        <v>2103004</v>
      </c>
      <c r="B181" s="3">
        <f t="shared" si="3"/>
        <v>2103004</v>
      </c>
      <c r="C181" s="3">
        <v>1303004</v>
      </c>
      <c r="D181" s="3" t="s">
        <v>85</v>
      </c>
      <c r="E181" s="3" t="s">
        <v>1662</v>
      </c>
      <c r="F181" s="3" t="s">
        <v>163</v>
      </c>
      <c r="G181" s="3">
        <v>0</v>
      </c>
      <c r="H181" s="3">
        <v>1</v>
      </c>
      <c r="I181" s="3">
        <v>1</v>
      </c>
      <c r="J181" s="3">
        <v>5</v>
      </c>
      <c r="K181" s="3">
        <v>1</v>
      </c>
      <c r="L181" s="3">
        <v>1</v>
      </c>
      <c r="M181" s="3" t="s">
        <v>560</v>
      </c>
      <c r="N181" s="19">
        <v>10</v>
      </c>
      <c r="O181" s="3">
        <v>0</v>
      </c>
      <c r="P181" s="15" t="s">
        <v>767</v>
      </c>
      <c r="Q181" s="3">
        <v>1</v>
      </c>
      <c r="R181" s="3">
        <v>1</v>
      </c>
      <c r="S181" s="3">
        <v>130300409</v>
      </c>
      <c r="T181" s="3">
        <v>134</v>
      </c>
      <c r="U181" s="62" t="s">
        <v>1186</v>
      </c>
    </row>
    <row r="182" spans="1:21" ht="16.5" x14ac:dyDescent="0.2">
      <c r="A182" s="3">
        <f t="shared" si="4"/>
        <v>2103005</v>
      </c>
      <c r="B182" s="3">
        <f t="shared" si="3"/>
        <v>2103005</v>
      </c>
      <c r="C182" s="3">
        <v>1303005</v>
      </c>
      <c r="D182" s="3" t="s">
        <v>87</v>
      </c>
      <c r="E182" s="3" t="s">
        <v>1663</v>
      </c>
      <c r="F182" s="3" t="s">
        <v>164</v>
      </c>
      <c r="G182" s="3">
        <v>0</v>
      </c>
      <c r="H182" s="3">
        <v>1</v>
      </c>
      <c r="I182" s="3">
        <v>1</v>
      </c>
      <c r="J182" s="3">
        <v>5</v>
      </c>
      <c r="K182" s="3">
        <v>0</v>
      </c>
      <c r="L182" s="3">
        <v>1</v>
      </c>
      <c r="M182" s="3" t="s">
        <v>560</v>
      </c>
      <c r="N182" s="19">
        <v>10</v>
      </c>
      <c r="O182" s="3">
        <v>0</v>
      </c>
      <c r="P182" s="15" t="s">
        <v>768</v>
      </c>
      <c r="Q182" s="3">
        <v>1</v>
      </c>
      <c r="R182" s="3">
        <v>1</v>
      </c>
      <c r="S182" s="3">
        <v>130300509</v>
      </c>
      <c r="T182" s="3">
        <v>135</v>
      </c>
      <c r="U182" s="62" t="s">
        <v>1187</v>
      </c>
    </row>
    <row r="183" spans="1:21" ht="16.5" x14ac:dyDescent="0.2">
      <c r="A183" s="3">
        <f t="shared" si="4"/>
        <v>2103006</v>
      </c>
      <c r="B183" s="3">
        <f t="shared" si="3"/>
        <v>2103006</v>
      </c>
      <c r="C183" s="3">
        <v>1303006</v>
      </c>
      <c r="D183" s="3" t="s">
        <v>89</v>
      </c>
      <c r="E183" s="3" t="s">
        <v>1664</v>
      </c>
      <c r="F183" s="3" t="s">
        <v>165</v>
      </c>
      <c r="G183" s="3">
        <v>0</v>
      </c>
      <c r="H183" s="3">
        <v>1</v>
      </c>
      <c r="I183" s="3">
        <v>1</v>
      </c>
      <c r="J183" s="3">
        <v>5</v>
      </c>
      <c r="K183" s="3">
        <v>0</v>
      </c>
      <c r="L183" s="3">
        <v>1</v>
      </c>
      <c r="M183" s="3" t="s">
        <v>560</v>
      </c>
      <c r="N183" s="19">
        <v>10</v>
      </c>
      <c r="O183" s="3">
        <v>0</v>
      </c>
      <c r="P183" s="15" t="s">
        <v>769</v>
      </c>
      <c r="Q183" s="3">
        <v>1</v>
      </c>
      <c r="R183" s="3">
        <v>1</v>
      </c>
      <c r="S183" s="3">
        <v>130300609</v>
      </c>
      <c r="T183" s="3">
        <v>136</v>
      </c>
      <c r="U183" s="62" t="s">
        <v>1188</v>
      </c>
    </row>
    <row r="184" spans="1:21" ht="16.5" x14ac:dyDescent="0.2">
      <c r="A184" s="3">
        <f t="shared" si="4"/>
        <v>2103007</v>
      </c>
      <c r="B184" s="3">
        <f t="shared" si="3"/>
        <v>2103007</v>
      </c>
      <c r="C184" s="3">
        <v>1303007</v>
      </c>
      <c r="D184" s="3" t="s">
        <v>91</v>
      </c>
      <c r="E184" s="4" t="s">
        <v>1665</v>
      </c>
      <c r="F184" s="3" t="s">
        <v>166</v>
      </c>
      <c r="G184" s="3">
        <v>0</v>
      </c>
      <c r="H184" s="3">
        <v>1</v>
      </c>
      <c r="I184" s="3">
        <v>4</v>
      </c>
      <c r="J184" s="3">
        <v>5</v>
      </c>
      <c r="K184" s="3">
        <v>1</v>
      </c>
      <c r="L184" s="3">
        <v>1</v>
      </c>
      <c r="M184" s="3" t="s">
        <v>560</v>
      </c>
      <c r="N184" s="19">
        <v>10</v>
      </c>
      <c r="O184" s="3">
        <v>0</v>
      </c>
      <c r="P184" s="15" t="s">
        <v>770</v>
      </c>
      <c r="Q184" s="3">
        <v>1</v>
      </c>
      <c r="R184" s="3">
        <v>1</v>
      </c>
      <c r="S184" s="3">
        <v>130300709</v>
      </c>
      <c r="T184" s="3">
        <v>137</v>
      </c>
      <c r="U184" s="62" t="s">
        <v>1189</v>
      </c>
    </row>
    <row r="185" spans="1:21" ht="16.5" x14ac:dyDescent="0.2">
      <c r="A185" s="3">
        <f t="shared" si="4"/>
        <v>2103008</v>
      </c>
      <c r="B185" s="3">
        <f t="shared" si="3"/>
        <v>2103008</v>
      </c>
      <c r="C185" s="3">
        <v>1303008</v>
      </c>
      <c r="D185" s="3" t="s">
        <v>92</v>
      </c>
      <c r="E185" s="3" t="s">
        <v>1666</v>
      </c>
      <c r="F185" s="3" t="s">
        <v>167</v>
      </c>
      <c r="G185" s="3">
        <v>0</v>
      </c>
      <c r="H185" s="3">
        <v>1</v>
      </c>
      <c r="I185" s="3">
        <v>1</v>
      </c>
      <c r="J185" s="3">
        <v>5</v>
      </c>
      <c r="K185" s="3">
        <v>1</v>
      </c>
      <c r="L185" s="3">
        <v>1</v>
      </c>
      <c r="M185" s="3" t="s">
        <v>560</v>
      </c>
      <c r="N185" s="19">
        <v>10</v>
      </c>
      <c r="O185" s="3">
        <v>0</v>
      </c>
      <c r="P185" s="15" t="s">
        <v>771</v>
      </c>
      <c r="Q185" s="3">
        <v>1</v>
      </c>
      <c r="R185" s="3">
        <v>1</v>
      </c>
      <c r="S185" s="3">
        <v>130300809</v>
      </c>
      <c r="T185" s="3">
        <v>138</v>
      </c>
      <c r="U185" s="62" t="s">
        <v>1190</v>
      </c>
    </row>
    <row r="186" spans="1:21" ht="16.5" x14ac:dyDescent="0.2">
      <c r="A186" s="3">
        <f t="shared" si="4"/>
        <v>2103009</v>
      </c>
      <c r="B186" s="3">
        <f t="shared" si="3"/>
        <v>2103009</v>
      </c>
      <c r="C186" s="3">
        <v>1303009</v>
      </c>
      <c r="D186" s="3" t="s">
        <v>94</v>
      </c>
      <c r="E186" s="3" t="s">
        <v>1667</v>
      </c>
      <c r="F186" s="3" t="s">
        <v>168</v>
      </c>
      <c r="G186" s="3">
        <v>0</v>
      </c>
      <c r="H186" s="3">
        <v>1</v>
      </c>
      <c r="I186" s="3">
        <v>1</v>
      </c>
      <c r="J186" s="3">
        <v>4</v>
      </c>
      <c r="K186" s="3">
        <v>0</v>
      </c>
      <c r="L186" s="3">
        <v>1</v>
      </c>
      <c r="M186" s="3" t="s">
        <v>560</v>
      </c>
      <c r="N186" s="19">
        <v>10</v>
      </c>
      <c r="O186" s="3">
        <v>0</v>
      </c>
      <c r="P186" s="15" t="s">
        <v>772</v>
      </c>
      <c r="Q186" s="3">
        <v>1</v>
      </c>
      <c r="R186" s="3">
        <v>1</v>
      </c>
      <c r="S186" s="3">
        <v>130300909</v>
      </c>
      <c r="T186" s="3">
        <v>139</v>
      </c>
      <c r="U186" s="62" t="s">
        <v>1191</v>
      </c>
    </row>
    <row r="187" spans="1:21" ht="16.5" x14ac:dyDescent="0.2">
      <c r="A187" s="3">
        <f t="shared" si="4"/>
        <v>2103010</v>
      </c>
      <c r="B187" s="3">
        <f t="shared" si="3"/>
        <v>2103010</v>
      </c>
      <c r="C187" s="3">
        <v>1303010</v>
      </c>
      <c r="D187" s="3" t="s">
        <v>96</v>
      </c>
      <c r="E187" s="3" t="s">
        <v>1668</v>
      </c>
      <c r="F187" s="3" t="s">
        <v>169</v>
      </c>
      <c r="G187" s="3">
        <v>0</v>
      </c>
      <c r="H187" s="3">
        <v>1</v>
      </c>
      <c r="I187" s="3">
        <v>1</v>
      </c>
      <c r="J187" s="3">
        <v>5</v>
      </c>
      <c r="K187" s="3">
        <v>0</v>
      </c>
      <c r="L187" s="3">
        <v>1</v>
      </c>
      <c r="M187" s="3" t="s">
        <v>560</v>
      </c>
      <c r="N187" s="19">
        <v>10</v>
      </c>
      <c r="O187" s="3">
        <v>0</v>
      </c>
      <c r="P187" s="15" t="s">
        <v>773</v>
      </c>
      <c r="Q187" s="3">
        <v>1</v>
      </c>
      <c r="R187" s="3">
        <v>1</v>
      </c>
      <c r="S187" s="3">
        <v>130301009</v>
      </c>
      <c r="T187" s="3">
        <v>140</v>
      </c>
      <c r="U187" s="62" t="s">
        <v>1192</v>
      </c>
    </row>
    <row r="188" spans="1:21" ht="16.5" x14ac:dyDescent="0.2">
      <c r="A188" s="3">
        <f t="shared" si="4"/>
        <v>2103011</v>
      </c>
      <c r="B188" s="3">
        <f t="shared" si="3"/>
        <v>2103011</v>
      </c>
      <c r="C188" s="3">
        <v>1303011</v>
      </c>
      <c r="D188" s="3" t="s">
        <v>98</v>
      </c>
      <c r="E188" s="3" t="s">
        <v>1669</v>
      </c>
      <c r="F188" s="3" t="s">
        <v>170</v>
      </c>
      <c r="G188" s="3">
        <v>0</v>
      </c>
      <c r="H188" s="3">
        <v>1</v>
      </c>
      <c r="I188" s="3">
        <v>1</v>
      </c>
      <c r="J188" s="3">
        <v>4</v>
      </c>
      <c r="K188" s="3">
        <v>0</v>
      </c>
      <c r="L188" s="3">
        <v>1</v>
      </c>
      <c r="M188" s="3" t="s">
        <v>560</v>
      </c>
      <c r="N188" s="19">
        <v>10</v>
      </c>
      <c r="O188" s="3">
        <v>0</v>
      </c>
      <c r="P188" s="15" t="s">
        <v>774</v>
      </c>
      <c r="Q188" s="3">
        <v>1</v>
      </c>
      <c r="R188" s="3">
        <v>1</v>
      </c>
      <c r="S188" s="3">
        <v>130301111</v>
      </c>
      <c r="T188" s="3">
        <v>141</v>
      </c>
      <c r="U188" s="62" t="s">
        <v>1193</v>
      </c>
    </row>
    <row r="189" spans="1:21" ht="16.5" x14ac:dyDescent="0.2">
      <c r="A189" s="3">
        <f t="shared" si="4"/>
        <v>2103012</v>
      </c>
      <c r="B189" s="3">
        <f t="shared" si="3"/>
        <v>2103012</v>
      </c>
      <c r="C189" s="3">
        <v>1303012</v>
      </c>
      <c r="D189" s="3" t="s">
        <v>171</v>
      </c>
      <c r="E189" s="3" t="s">
        <v>1670</v>
      </c>
      <c r="F189" s="3" t="s">
        <v>172</v>
      </c>
      <c r="G189" s="3">
        <v>0</v>
      </c>
      <c r="H189" s="3">
        <v>1</v>
      </c>
      <c r="I189" s="3">
        <v>1</v>
      </c>
      <c r="J189" s="3">
        <v>5</v>
      </c>
      <c r="K189" s="3">
        <v>1</v>
      </c>
      <c r="L189" s="3">
        <v>1</v>
      </c>
      <c r="M189" s="3" t="s">
        <v>560</v>
      </c>
      <c r="N189" s="19">
        <v>10</v>
      </c>
      <c r="O189" s="3">
        <v>0</v>
      </c>
      <c r="P189" s="15" t="s">
        <v>775</v>
      </c>
      <c r="Q189" s="3">
        <v>1</v>
      </c>
      <c r="R189" s="3">
        <v>1</v>
      </c>
      <c r="S189" s="3">
        <v>130301209</v>
      </c>
      <c r="T189" s="3">
        <v>142</v>
      </c>
      <c r="U189" s="62" t="s">
        <v>1194</v>
      </c>
    </row>
    <row r="190" spans="1:21" ht="16.5" x14ac:dyDescent="0.2">
      <c r="A190" s="3">
        <f t="shared" si="4"/>
        <v>2103013</v>
      </c>
      <c r="B190" s="3">
        <f t="shared" si="3"/>
        <v>2103013</v>
      </c>
      <c r="C190" s="3">
        <v>1303013</v>
      </c>
      <c r="D190" s="3" t="s">
        <v>101</v>
      </c>
      <c r="E190" s="3" t="s">
        <v>1671</v>
      </c>
      <c r="F190" s="3" t="s">
        <v>173</v>
      </c>
      <c r="G190" s="3">
        <v>0</v>
      </c>
      <c r="H190" s="3">
        <v>1</v>
      </c>
      <c r="I190" s="3">
        <v>1</v>
      </c>
      <c r="J190" s="3">
        <v>5</v>
      </c>
      <c r="K190" s="3">
        <v>0</v>
      </c>
      <c r="L190" s="3">
        <v>1</v>
      </c>
      <c r="M190" s="3" t="s">
        <v>560</v>
      </c>
      <c r="N190" s="19">
        <v>10</v>
      </c>
      <c r="O190" s="3">
        <v>0</v>
      </c>
      <c r="P190" s="15" t="s">
        <v>776</v>
      </c>
      <c r="Q190" s="3">
        <v>1</v>
      </c>
      <c r="R190" s="3">
        <v>1</v>
      </c>
      <c r="S190" s="3">
        <v>130301309</v>
      </c>
      <c r="T190" s="3">
        <v>143</v>
      </c>
      <c r="U190" s="62" t="s">
        <v>1160</v>
      </c>
    </row>
    <row r="191" spans="1:21" ht="16.5" x14ac:dyDescent="0.2">
      <c r="A191" s="3">
        <f t="shared" si="4"/>
        <v>2103014</v>
      </c>
      <c r="B191" s="3">
        <f t="shared" si="3"/>
        <v>2103014</v>
      </c>
      <c r="C191" s="3">
        <v>1303014</v>
      </c>
      <c r="D191" s="3" t="s">
        <v>103</v>
      </c>
      <c r="E191" s="3" t="s">
        <v>1672</v>
      </c>
      <c r="F191" s="3" t="s">
        <v>174</v>
      </c>
      <c r="G191" s="3">
        <v>0</v>
      </c>
      <c r="H191" s="3">
        <v>1</v>
      </c>
      <c r="I191" s="3">
        <v>1</v>
      </c>
      <c r="J191" s="3">
        <v>5</v>
      </c>
      <c r="K191" s="3">
        <v>1</v>
      </c>
      <c r="L191" s="3">
        <v>1</v>
      </c>
      <c r="M191" s="3" t="s">
        <v>560</v>
      </c>
      <c r="N191" s="19">
        <v>10</v>
      </c>
      <c r="O191" s="3">
        <v>0</v>
      </c>
      <c r="P191" s="15" t="s">
        <v>777</v>
      </c>
      <c r="Q191" s="3">
        <v>1</v>
      </c>
      <c r="R191" s="3">
        <v>1</v>
      </c>
      <c r="S191" s="3">
        <v>130301409</v>
      </c>
      <c r="T191" s="3">
        <v>144</v>
      </c>
      <c r="U191" s="62" t="s">
        <v>1195</v>
      </c>
    </row>
    <row r="192" spans="1:21" ht="16.5" x14ac:dyDescent="0.2">
      <c r="A192" s="3">
        <f t="shared" si="4"/>
        <v>2103015</v>
      </c>
      <c r="B192" s="3">
        <f t="shared" si="3"/>
        <v>2103015</v>
      </c>
      <c r="C192" s="3">
        <v>1303015</v>
      </c>
      <c r="D192" s="3" t="s">
        <v>105</v>
      </c>
      <c r="E192" s="3" t="s">
        <v>1673</v>
      </c>
      <c r="F192" s="3" t="s">
        <v>175</v>
      </c>
      <c r="G192" s="3">
        <v>0</v>
      </c>
      <c r="H192" s="3">
        <v>1</v>
      </c>
      <c r="I192" s="3">
        <v>1</v>
      </c>
      <c r="J192" s="3">
        <v>5</v>
      </c>
      <c r="K192" s="3">
        <v>0</v>
      </c>
      <c r="L192" s="3">
        <v>1</v>
      </c>
      <c r="M192" s="3" t="s">
        <v>560</v>
      </c>
      <c r="N192" s="19">
        <v>10</v>
      </c>
      <c r="O192" s="3">
        <v>0</v>
      </c>
      <c r="P192" s="15" t="s">
        <v>778</v>
      </c>
      <c r="Q192" s="3">
        <v>1</v>
      </c>
      <c r="R192" s="3">
        <v>1</v>
      </c>
      <c r="S192" s="3">
        <v>130301509</v>
      </c>
      <c r="T192" s="3">
        <v>145</v>
      </c>
      <c r="U192" s="62" t="s">
        <v>1164</v>
      </c>
    </row>
    <row r="193" spans="1:21" ht="16.5" x14ac:dyDescent="0.2">
      <c r="A193" s="3">
        <f t="shared" si="4"/>
        <v>2103016</v>
      </c>
      <c r="B193" s="3">
        <f t="shared" si="3"/>
        <v>2103016</v>
      </c>
      <c r="C193" s="3">
        <v>1303016</v>
      </c>
      <c r="D193" s="3" t="s">
        <v>107</v>
      </c>
      <c r="E193" s="3" t="s">
        <v>1674</v>
      </c>
      <c r="F193" s="3" t="s">
        <v>176</v>
      </c>
      <c r="G193" s="3">
        <v>0</v>
      </c>
      <c r="H193" s="3">
        <v>1</v>
      </c>
      <c r="I193" s="3">
        <v>1</v>
      </c>
      <c r="J193" s="3">
        <v>5</v>
      </c>
      <c r="K193" s="3">
        <v>0</v>
      </c>
      <c r="L193" s="3">
        <v>1</v>
      </c>
      <c r="M193" s="3" t="s">
        <v>560</v>
      </c>
      <c r="N193" s="19">
        <v>10</v>
      </c>
      <c r="O193" s="3">
        <v>0</v>
      </c>
      <c r="P193" s="15" t="s">
        <v>779</v>
      </c>
      <c r="Q193" s="3">
        <v>1</v>
      </c>
      <c r="R193" s="3">
        <v>1</v>
      </c>
      <c r="S193" s="3">
        <v>130301609</v>
      </c>
      <c r="T193" s="3">
        <v>146</v>
      </c>
      <c r="U193" s="62" t="s">
        <v>1196</v>
      </c>
    </row>
    <row r="194" spans="1:21" ht="16.5" x14ac:dyDescent="0.2">
      <c r="A194" s="3">
        <f t="shared" si="4"/>
        <v>2103017</v>
      </c>
      <c r="B194" s="3">
        <f t="shared" si="3"/>
        <v>2103017</v>
      </c>
      <c r="C194" s="3">
        <v>1303017</v>
      </c>
      <c r="D194" s="3" t="s">
        <v>109</v>
      </c>
      <c r="E194" s="3" t="s">
        <v>1675</v>
      </c>
      <c r="F194" s="3" t="s">
        <v>177</v>
      </c>
      <c r="G194" s="3">
        <v>0</v>
      </c>
      <c r="H194" s="3">
        <v>1</v>
      </c>
      <c r="I194" s="3">
        <v>1</v>
      </c>
      <c r="J194" s="3">
        <v>5</v>
      </c>
      <c r="K194" s="3">
        <v>0</v>
      </c>
      <c r="L194" s="3">
        <v>1</v>
      </c>
      <c r="M194" s="3" t="s">
        <v>560</v>
      </c>
      <c r="N194" s="19">
        <v>10</v>
      </c>
      <c r="O194" s="3">
        <v>0</v>
      </c>
      <c r="P194" s="15" t="s">
        <v>780</v>
      </c>
      <c r="Q194" s="3">
        <v>1</v>
      </c>
      <c r="R194" s="3">
        <v>1</v>
      </c>
      <c r="S194" s="3">
        <v>130301709</v>
      </c>
      <c r="T194" s="3">
        <v>147</v>
      </c>
      <c r="U194" s="62" t="s">
        <v>1197</v>
      </c>
    </row>
    <row r="195" spans="1:21" ht="16.5" x14ac:dyDescent="0.2">
      <c r="A195" s="3">
        <f t="shared" si="4"/>
        <v>2103018</v>
      </c>
      <c r="B195" s="3">
        <f t="shared" si="3"/>
        <v>2103018</v>
      </c>
      <c r="C195" s="3">
        <v>1303018</v>
      </c>
      <c r="D195" s="3" t="s">
        <v>111</v>
      </c>
      <c r="E195" s="3" t="s">
        <v>1676</v>
      </c>
      <c r="F195" s="3" t="s">
        <v>178</v>
      </c>
      <c r="G195" s="3">
        <v>0</v>
      </c>
      <c r="H195" s="3">
        <v>1</v>
      </c>
      <c r="I195" s="3">
        <v>1</v>
      </c>
      <c r="J195" s="3">
        <v>5</v>
      </c>
      <c r="K195" s="3">
        <v>0</v>
      </c>
      <c r="L195" s="3">
        <v>1</v>
      </c>
      <c r="M195" s="3" t="s">
        <v>560</v>
      </c>
      <c r="N195" s="19">
        <v>10</v>
      </c>
      <c r="O195" s="3">
        <v>0</v>
      </c>
      <c r="P195" s="15" t="s">
        <v>781</v>
      </c>
      <c r="Q195" s="3">
        <v>1</v>
      </c>
      <c r="R195" s="3">
        <v>1</v>
      </c>
      <c r="S195" s="3">
        <v>130301809</v>
      </c>
      <c r="T195" s="3">
        <v>148</v>
      </c>
      <c r="U195" s="62" t="s">
        <v>1198</v>
      </c>
    </row>
    <row r="196" spans="1:21" ht="16.5" x14ac:dyDescent="0.2">
      <c r="A196" s="3">
        <f t="shared" si="4"/>
        <v>2103019</v>
      </c>
      <c r="B196" s="3">
        <f t="shared" si="3"/>
        <v>2103019</v>
      </c>
      <c r="C196" s="3">
        <v>1303019</v>
      </c>
      <c r="D196" s="3" t="s">
        <v>113</v>
      </c>
      <c r="E196" s="3" t="s">
        <v>1677</v>
      </c>
      <c r="F196" s="3" t="s">
        <v>179</v>
      </c>
      <c r="G196" s="3">
        <v>0</v>
      </c>
      <c r="H196" s="3">
        <v>1</v>
      </c>
      <c r="I196" s="3">
        <v>1</v>
      </c>
      <c r="J196" s="3">
        <v>4</v>
      </c>
      <c r="K196" s="3">
        <v>0</v>
      </c>
      <c r="L196" s="3">
        <v>1</v>
      </c>
      <c r="M196" s="3" t="s">
        <v>560</v>
      </c>
      <c r="N196" s="19">
        <v>10</v>
      </c>
      <c r="O196" s="3">
        <v>0</v>
      </c>
      <c r="P196" s="15" t="s">
        <v>782</v>
      </c>
      <c r="Q196" s="3">
        <v>1</v>
      </c>
      <c r="R196" s="3">
        <v>1</v>
      </c>
      <c r="S196" s="3">
        <v>130301909</v>
      </c>
      <c r="T196" s="3">
        <v>149</v>
      </c>
      <c r="U196" s="62" t="s">
        <v>1199</v>
      </c>
    </row>
    <row r="197" spans="1:21" ht="16.5" x14ac:dyDescent="0.2">
      <c r="A197" s="3">
        <f t="shared" si="4"/>
        <v>2103020</v>
      </c>
      <c r="B197" s="3">
        <f t="shared" ref="B197:B253" si="5">A197</f>
        <v>2103020</v>
      </c>
      <c r="C197" s="3">
        <v>1303020</v>
      </c>
      <c r="D197" s="3" t="s">
        <v>115</v>
      </c>
      <c r="E197" s="3" t="s">
        <v>1678</v>
      </c>
      <c r="F197" s="3" t="s">
        <v>180</v>
      </c>
      <c r="G197" s="3">
        <v>0</v>
      </c>
      <c r="H197" s="3">
        <v>1</v>
      </c>
      <c r="I197" s="3">
        <v>1</v>
      </c>
      <c r="J197" s="3">
        <v>5</v>
      </c>
      <c r="K197" s="3">
        <v>0</v>
      </c>
      <c r="L197" s="3">
        <v>1</v>
      </c>
      <c r="M197" s="3" t="s">
        <v>560</v>
      </c>
      <c r="N197" s="19">
        <v>10</v>
      </c>
      <c r="O197" s="3">
        <v>0</v>
      </c>
      <c r="P197" s="15" t="s">
        <v>783</v>
      </c>
      <c r="Q197" s="3">
        <v>1</v>
      </c>
      <c r="R197" s="3">
        <v>1</v>
      </c>
      <c r="S197" s="3">
        <v>130302009</v>
      </c>
      <c r="T197" s="3">
        <v>150</v>
      </c>
      <c r="U197" s="62" t="s">
        <v>1200</v>
      </c>
    </row>
    <row r="198" spans="1:21" ht="16.5" x14ac:dyDescent="0.2">
      <c r="A198" s="3">
        <f t="shared" si="4"/>
        <v>2103021</v>
      </c>
      <c r="B198" s="3">
        <f t="shared" si="5"/>
        <v>2103021</v>
      </c>
      <c r="C198" s="3">
        <v>1303021</v>
      </c>
      <c r="D198" s="3" t="s">
        <v>181</v>
      </c>
      <c r="E198" s="3" t="s">
        <v>1679</v>
      </c>
      <c r="F198" s="3" t="s">
        <v>182</v>
      </c>
      <c r="G198" s="3">
        <v>0</v>
      </c>
      <c r="H198" s="3">
        <v>1</v>
      </c>
      <c r="I198" s="3">
        <v>1</v>
      </c>
      <c r="J198" s="3">
        <v>5</v>
      </c>
      <c r="K198" s="3">
        <v>0</v>
      </c>
      <c r="L198" s="3">
        <v>1</v>
      </c>
      <c r="M198" s="3" t="s">
        <v>560</v>
      </c>
      <c r="N198" s="19">
        <v>10</v>
      </c>
      <c r="O198" s="3">
        <v>0</v>
      </c>
      <c r="P198" s="15" t="s">
        <v>784</v>
      </c>
      <c r="Q198" s="3">
        <v>1</v>
      </c>
      <c r="R198" s="3">
        <v>1</v>
      </c>
      <c r="S198" s="3">
        <v>130302109</v>
      </c>
      <c r="T198" s="3">
        <v>151</v>
      </c>
      <c r="U198" s="62" t="s">
        <v>1201</v>
      </c>
    </row>
    <row r="199" spans="1:21" ht="16.5" x14ac:dyDescent="0.2">
      <c r="A199" s="3">
        <f t="shared" si="4"/>
        <v>2104001</v>
      </c>
      <c r="B199" s="3">
        <f t="shared" si="5"/>
        <v>2104001</v>
      </c>
      <c r="C199" s="3">
        <v>1304001</v>
      </c>
      <c r="D199" s="3" t="s">
        <v>185</v>
      </c>
      <c r="E199" s="3" t="s">
        <v>1680</v>
      </c>
      <c r="F199" s="3"/>
      <c r="G199" s="3">
        <v>2</v>
      </c>
      <c r="H199" s="3">
        <v>2</v>
      </c>
      <c r="I199" s="3">
        <v>3</v>
      </c>
      <c r="J199" s="3">
        <v>0</v>
      </c>
      <c r="K199" s="3">
        <v>0</v>
      </c>
      <c r="L199" s="3">
        <v>1</v>
      </c>
      <c r="M199" s="3" t="s">
        <v>560</v>
      </c>
      <c r="N199" s="19">
        <v>10</v>
      </c>
      <c r="O199" s="3">
        <v>1</v>
      </c>
      <c r="P199" s="15" t="s">
        <v>785</v>
      </c>
      <c r="Q199" s="3">
        <v>1</v>
      </c>
      <c r="R199" s="3">
        <v>3</v>
      </c>
      <c r="S199" s="3">
        <v>0</v>
      </c>
      <c r="T199" s="3">
        <v>152</v>
      </c>
      <c r="U199" s="62" t="s">
        <v>1202</v>
      </c>
    </row>
    <row r="200" spans="1:21" ht="16.5" x14ac:dyDescent="0.2">
      <c r="A200" s="3">
        <f t="shared" si="4"/>
        <v>2104002</v>
      </c>
      <c r="B200" s="3">
        <f t="shared" si="5"/>
        <v>2104002</v>
      </c>
      <c r="C200" s="3">
        <v>1304002</v>
      </c>
      <c r="D200" s="3" t="s">
        <v>184</v>
      </c>
      <c r="E200" s="3" t="s">
        <v>1681</v>
      </c>
      <c r="F200" s="3"/>
      <c r="G200" s="3">
        <v>3</v>
      </c>
      <c r="H200" s="3">
        <v>2</v>
      </c>
      <c r="I200" s="3">
        <v>3</v>
      </c>
      <c r="J200" s="3">
        <v>0</v>
      </c>
      <c r="K200" s="3">
        <v>0</v>
      </c>
      <c r="L200" s="3">
        <v>1</v>
      </c>
      <c r="M200" s="3" t="s">
        <v>560</v>
      </c>
      <c r="N200" s="19">
        <v>10</v>
      </c>
      <c r="O200" s="3">
        <v>1</v>
      </c>
      <c r="P200" s="15" t="s">
        <v>786</v>
      </c>
      <c r="Q200" s="3">
        <v>1</v>
      </c>
      <c r="R200" s="3">
        <v>3</v>
      </c>
      <c r="S200" s="3">
        <v>0</v>
      </c>
      <c r="T200" s="3">
        <v>153</v>
      </c>
      <c r="U200" s="62" t="s">
        <v>1203</v>
      </c>
    </row>
    <row r="201" spans="1:21" ht="16.5" x14ac:dyDescent="0.2">
      <c r="A201" s="3">
        <f t="shared" si="4"/>
        <v>2104003</v>
      </c>
      <c r="B201" s="3">
        <f t="shared" si="5"/>
        <v>2104003</v>
      </c>
      <c r="C201" s="3">
        <v>1304003</v>
      </c>
      <c r="D201" s="3" t="s">
        <v>1648</v>
      </c>
      <c r="E201" s="3" t="s">
        <v>1682</v>
      </c>
      <c r="F201" s="3"/>
      <c r="G201" s="3">
        <v>3</v>
      </c>
      <c r="H201" s="3">
        <v>2</v>
      </c>
      <c r="I201" s="3">
        <v>3</v>
      </c>
      <c r="J201" s="3">
        <v>0</v>
      </c>
      <c r="K201" s="3">
        <v>0</v>
      </c>
      <c r="L201" s="3">
        <v>1</v>
      </c>
      <c r="M201" s="3" t="s">
        <v>560</v>
      </c>
      <c r="N201" s="19">
        <v>10</v>
      </c>
      <c r="O201" s="3">
        <v>1</v>
      </c>
      <c r="P201" s="15" t="s">
        <v>787</v>
      </c>
      <c r="Q201" s="3">
        <v>1</v>
      </c>
      <c r="R201" s="3">
        <v>3</v>
      </c>
      <c r="S201" s="3">
        <v>0</v>
      </c>
      <c r="T201" s="3">
        <v>154</v>
      </c>
      <c r="U201" s="62" t="s">
        <v>1204</v>
      </c>
    </row>
    <row r="202" spans="1:21" ht="32.25" customHeight="1" x14ac:dyDescent="0.2">
      <c r="A202" s="3">
        <f t="shared" si="4"/>
        <v>2104004</v>
      </c>
      <c r="B202" s="3">
        <f t="shared" si="5"/>
        <v>2104004</v>
      </c>
      <c r="C202" s="3">
        <v>1304004</v>
      </c>
      <c r="D202" s="3" t="s">
        <v>1649</v>
      </c>
      <c r="E202" s="3" t="s">
        <v>1683</v>
      </c>
      <c r="F202" s="3"/>
      <c r="G202" s="3">
        <v>4</v>
      </c>
      <c r="H202" s="3">
        <v>2</v>
      </c>
      <c r="I202" s="3">
        <v>3</v>
      </c>
      <c r="J202" s="3">
        <v>0</v>
      </c>
      <c r="K202" s="3">
        <v>0</v>
      </c>
      <c r="L202" s="3">
        <v>1</v>
      </c>
      <c r="M202" s="3" t="s">
        <v>560</v>
      </c>
      <c r="N202" s="19">
        <v>10</v>
      </c>
      <c r="O202" s="3">
        <v>1</v>
      </c>
      <c r="P202" s="15" t="s">
        <v>788</v>
      </c>
      <c r="Q202" s="3">
        <v>1</v>
      </c>
      <c r="R202" s="3">
        <v>3</v>
      </c>
      <c r="S202" s="3">
        <v>0</v>
      </c>
      <c r="T202" s="3">
        <v>155</v>
      </c>
      <c r="U202" s="62" t="s">
        <v>1205</v>
      </c>
    </row>
    <row r="203" spans="1:21" ht="16.5" x14ac:dyDescent="0.2">
      <c r="A203" s="3">
        <f t="shared" si="4"/>
        <v>2104005</v>
      </c>
      <c r="B203" s="3">
        <f t="shared" si="5"/>
        <v>2104005</v>
      </c>
      <c r="C203" s="3">
        <v>1304005</v>
      </c>
      <c r="D203" s="3" t="s">
        <v>1650</v>
      </c>
      <c r="E203" s="3" t="s">
        <v>1684</v>
      </c>
      <c r="F203" s="3"/>
      <c r="G203" s="3">
        <v>4</v>
      </c>
      <c r="H203" s="3">
        <v>2</v>
      </c>
      <c r="I203" s="3">
        <v>3</v>
      </c>
      <c r="J203" s="3">
        <v>0</v>
      </c>
      <c r="K203" s="3">
        <v>0</v>
      </c>
      <c r="L203" s="3">
        <v>1</v>
      </c>
      <c r="M203" s="3" t="s">
        <v>560</v>
      </c>
      <c r="N203" s="19">
        <v>10</v>
      </c>
      <c r="O203" s="3">
        <v>1</v>
      </c>
      <c r="P203" s="15" t="s">
        <v>789</v>
      </c>
      <c r="Q203" s="3">
        <v>1</v>
      </c>
      <c r="R203" s="3">
        <v>3</v>
      </c>
      <c r="S203" s="3">
        <v>0</v>
      </c>
      <c r="T203" s="3">
        <v>156</v>
      </c>
      <c r="U203" s="62" t="s">
        <v>1206</v>
      </c>
    </row>
    <row r="204" spans="1:21" ht="16.5" x14ac:dyDescent="0.2">
      <c r="A204" s="3">
        <f t="shared" si="4"/>
        <v>2104006</v>
      </c>
      <c r="B204" s="3">
        <f t="shared" si="5"/>
        <v>2104006</v>
      </c>
      <c r="C204" s="3">
        <v>1304006</v>
      </c>
      <c r="D204" s="3" t="s">
        <v>1651</v>
      </c>
      <c r="E204" s="3" t="s">
        <v>1685</v>
      </c>
      <c r="F204" s="3"/>
      <c r="G204" s="3">
        <v>3</v>
      </c>
      <c r="H204" s="3">
        <v>2</v>
      </c>
      <c r="I204" s="3">
        <v>3</v>
      </c>
      <c r="J204" s="3">
        <v>0</v>
      </c>
      <c r="K204" s="3">
        <v>0</v>
      </c>
      <c r="L204" s="3">
        <v>1</v>
      </c>
      <c r="M204" s="3" t="s">
        <v>560</v>
      </c>
      <c r="N204" s="19">
        <v>10</v>
      </c>
      <c r="O204" s="3">
        <v>3</v>
      </c>
      <c r="P204" s="15" t="s">
        <v>790</v>
      </c>
      <c r="Q204" s="3">
        <v>3</v>
      </c>
      <c r="R204" s="3">
        <v>1</v>
      </c>
      <c r="S204" s="3">
        <v>0</v>
      </c>
      <c r="T204" s="3">
        <v>157</v>
      </c>
      <c r="U204" s="62" t="s">
        <v>1207</v>
      </c>
    </row>
    <row r="205" spans="1:21" ht="16.5" x14ac:dyDescent="0.2">
      <c r="A205" s="3">
        <f t="shared" si="4"/>
        <v>2104007</v>
      </c>
      <c r="B205" s="3">
        <f t="shared" si="5"/>
        <v>2104007</v>
      </c>
      <c r="C205" s="3">
        <v>1304007</v>
      </c>
      <c r="D205" s="3" t="s">
        <v>183</v>
      </c>
      <c r="E205" s="3" t="s">
        <v>1686</v>
      </c>
      <c r="F205" s="3"/>
      <c r="G205" s="3">
        <v>3</v>
      </c>
      <c r="H205" s="3">
        <v>2</v>
      </c>
      <c r="I205" s="3">
        <v>1</v>
      </c>
      <c r="J205" s="3">
        <v>0</v>
      </c>
      <c r="K205" s="3">
        <v>0</v>
      </c>
      <c r="L205" s="3">
        <v>1</v>
      </c>
      <c r="M205" s="3" t="s">
        <v>560</v>
      </c>
      <c r="N205" s="19">
        <v>10</v>
      </c>
      <c r="O205" s="3">
        <v>1</v>
      </c>
      <c r="P205" s="15" t="s">
        <v>791</v>
      </c>
      <c r="Q205" s="3">
        <v>3</v>
      </c>
      <c r="R205" s="3">
        <v>1</v>
      </c>
      <c r="S205" s="3">
        <v>0</v>
      </c>
      <c r="T205" s="3">
        <v>158</v>
      </c>
      <c r="U205" s="62" t="s">
        <v>1208</v>
      </c>
    </row>
    <row r="206" spans="1:21" ht="16.5" x14ac:dyDescent="0.2">
      <c r="A206" s="3">
        <f t="shared" si="4"/>
        <v>2104008</v>
      </c>
      <c r="B206" s="3">
        <f t="shared" si="5"/>
        <v>2104008</v>
      </c>
      <c r="C206" s="3">
        <v>1304008</v>
      </c>
      <c r="D206" s="3" t="s">
        <v>1652</v>
      </c>
      <c r="E206" s="3" t="s">
        <v>1687</v>
      </c>
      <c r="F206" s="3"/>
      <c r="G206" s="3">
        <v>3</v>
      </c>
      <c r="H206" s="3">
        <v>2</v>
      </c>
      <c r="I206" s="3">
        <v>1</v>
      </c>
      <c r="J206" s="3">
        <v>0</v>
      </c>
      <c r="K206" s="3">
        <v>0</v>
      </c>
      <c r="L206" s="3">
        <v>1</v>
      </c>
      <c r="M206" s="3" t="s">
        <v>560</v>
      </c>
      <c r="N206" s="19">
        <v>10</v>
      </c>
      <c r="O206" s="3">
        <v>1</v>
      </c>
      <c r="P206" s="15" t="s">
        <v>792</v>
      </c>
      <c r="Q206" s="3">
        <v>3</v>
      </c>
      <c r="R206" s="3">
        <v>1</v>
      </c>
      <c r="S206" s="3">
        <v>0</v>
      </c>
      <c r="T206" s="3">
        <v>159</v>
      </c>
      <c r="U206" s="62" t="s">
        <v>1209</v>
      </c>
    </row>
    <row r="207" spans="1:21" ht="16.5" x14ac:dyDescent="0.2">
      <c r="A207" s="3">
        <f t="shared" si="4"/>
        <v>2104009</v>
      </c>
      <c r="B207" s="3">
        <f t="shared" si="5"/>
        <v>2104009</v>
      </c>
      <c r="C207" s="3">
        <v>1304009</v>
      </c>
      <c r="D207" s="3" t="s">
        <v>1653</v>
      </c>
      <c r="E207" s="3" t="s">
        <v>1688</v>
      </c>
      <c r="F207" s="3"/>
      <c r="G207" s="3">
        <v>3</v>
      </c>
      <c r="H207" s="3">
        <v>2</v>
      </c>
      <c r="I207" s="3">
        <v>1</v>
      </c>
      <c r="J207" s="3">
        <v>0</v>
      </c>
      <c r="K207" s="3">
        <v>0</v>
      </c>
      <c r="L207" s="3">
        <v>1</v>
      </c>
      <c r="M207" s="3" t="s">
        <v>560</v>
      </c>
      <c r="N207" s="19">
        <v>10</v>
      </c>
      <c r="O207" s="3">
        <v>1</v>
      </c>
      <c r="P207" s="15" t="s">
        <v>793</v>
      </c>
      <c r="Q207" s="3">
        <v>3</v>
      </c>
      <c r="R207" s="3">
        <v>1</v>
      </c>
      <c r="S207" s="3">
        <v>0</v>
      </c>
      <c r="T207" s="3">
        <v>160</v>
      </c>
      <c r="U207" s="62" t="s">
        <v>1210</v>
      </c>
    </row>
    <row r="208" spans="1:21" ht="16.5" x14ac:dyDescent="0.2">
      <c r="A208" s="3">
        <f t="shared" si="4"/>
        <v>2104010</v>
      </c>
      <c r="B208" s="3">
        <f t="shared" si="5"/>
        <v>2104010</v>
      </c>
      <c r="C208" s="3">
        <v>1304010</v>
      </c>
      <c r="D208" s="3" t="s">
        <v>1654</v>
      </c>
      <c r="E208" s="3" t="s">
        <v>1689</v>
      </c>
      <c r="F208" s="3"/>
      <c r="G208" s="3">
        <v>3</v>
      </c>
      <c r="H208" s="3">
        <v>2</v>
      </c>
      <c r="I208" s="3">
        <v>1</v>
      </c>
      <c r="J208" s="3">
        <v>0</v>
      </c>
      <c r="K208" s="3">
        <v>0</v>
      </c>
      <c r="L208" s="3">
        <v>1</v>
      </c>
      <c r="M208" s="3" t="s">
        <v>560</v>
      </c>
      <c r="N208" s="19">
        <v>10</v>
      </c>
      <c r="O208" s="3">
        <v>1</v>
      </c>
      <c r="P208" s="15" t="s">
        <v>794</v>
      </c>
      <c r="Q208" s="3">
        <v>1</v>
      </c>
      <c r="R208" s="3">
        <v>1</v>
      </c>
      <c r="S208" s="3">
        <v>0</v>
      </c>
      <c r="T208" s="3">
        <v>161</v>
      </c>
      <c r="U208" s="62" t="s">
        <v>1211</v>
      </c>
    </row>
    <row r="209" spans="1:21" ht="16.5" x14ac:dyDescent="0.2">
      <c r="A209" s="3">
        <f t="shared" si="4"/>
        <v>2104011</v>
      </c>
      <c r="B209" s="3">
        <f t="shared" si="5"/>
        <v>2104011</v>
      </c>
      <c r="C209" s="3">
        <v>1304011</v>
      </c>
      <c r="D209" s="3" t="s">
        <v>186</v>
      </c>
      <c r="E209" s="3" t="s">
        <v>1690</v>
      </c>
      <c r="F209" s="3"/>
      <c r="G209" s="3">
        <v>3</v>
      </c>
      <c r="H209" s="3">
        <v>2</v>
      </c>
      <c r="I209" s="3">
        <v>1</v>
      </c>
      <c r="J209" s="3">
        <v>0</v>
      </c>
      <c r="K209" s="3">
        <v>0</v>
      </c>
      <c r="L209" s="3">
        <v>1</v>
      </c>
      <c r="M209" s="3" t="s">
        <v>560</v>
      </c>
      <c r="N209" s="19">
        <v>10</v>
      </c>
      <c r="O209" s="3">
        <v>1</v>
      </c>
      <c r="P209" s="15" t="s">
        <v>795</v>
      </c>
      <c r="Q209" s="3">
        <v>1</v>
      </c>
      <c r="R209" s="3">
        <v>1</v>
      </c>
      <c r="S209" s="3">
        <v>0</v>
      </c>
      <c r="T209" s="3">
        <v>162</v>
      </c>
      <c r="U209" s="62" t="s">
        <v>1212</v>
      </c>
    </row>
    <row r="210" spans="1:21" ht="16.5" x14ac:dyDescent="0.2">
      <c r="A210" s="3">
        <f t="shared" si="4"/>
        <v>2104012</v>
      </c>
      <c r="B210" s="3">
        <f t="shared" si="5"/>
        <v>2104012</v>
      </c>
      <c r="C210" s="3">
        <v>1304012</v>
      </c>
      <c r="D210" s="3" t="s">
        <v>187</v>
      </c>
      <c r="E210" s="3" t="s">
        <v>1691</v>
      </c>
      <c r="F210" s="3"/>
      <c r="G210" s="3">
        <v>3</v>
      </c>
      <c r="H210" s="3">
        <v>2</v>
      </c>
      <c r="I210" s="3">
        <v>1</v>
      </c>
      <c r="J210" s="3">
        <v>0</v>
      </c>
      <c r="K210" s="3">
        <v>0</v>
      </c>
      <c r="L210" s="3">
        <v>1</v>
      </c>
      <c r="M210" s="3" t="s">
        <v>560</v>
      </c>
      <c r="N210" s="19">
        <v>10</v>
      </c>
      <c r="O210" s="3">
        <v>3</v>
      </c>
      <c r="P210" s="15" t="s">
        <v>796</v>
      </c>
      <c r="Q210" s="3">
        <v>1</v>
      </c>
      <c r="R210" s="3">
        <v>1</v>
      </c>
      <c r="S210" s="3">
        <v>0</v>
      </c>
      <c r="T210" s="3">
        <v>163</v>
      </c>
      <c r="U210" s="69" t="s">
        <v>1948</v>
      </c>
    </row>
    <row r="211" spans="1:21" ht="16.5" x14ac:dyDescent="0.2">
      <c r="A211" s="3">
        <f t="shared" si="4"/>
        <v>2104013</v>
      </c>
      <c r="B211" s="3">
        <f t="shared" si="5"/>
        <v>2104013</v>
      </c>
      <c r="C211" s="3">
        <v>1304013</v>
      </c>
      <c r="D211" s="3" t="s">
        <v>188</v>
      </c>
      <c r="E211" s="3" t="s">
        <v>1692</v>
      </c>
      <c r="F211" s="3"/>
      <c r="G211" s="3">
        <v>4</v>
      </c>
      <c r="H211" s="3">
        <v>2</v>
      </c>
      <c r="I211" s="3">
        <v>1</v>
      </c>
      <c r="J211" s="3">
        <v>0</v>
      </c>
      <c r="K211" s="3">
        <v>0</v>
      </c>
      <c r="L211" s="3">
        <v>1</v>
      </c>
      <c r="M211" s="3" t="s">
        <v>560</v>
      </c>
      <c r="N211" s="19">
        <v>10</v>
      </c>
      <c r="O211" s="3">
        <v>1</v>
      </c>
      <c r="P211" s="15" t="s">
        <v>797</v>
      </c>
      <c r="Q211" s="3">
        <v>1</v>
      </c>
      <c r="R211" s="3">
        <v>1</v>
      </c>
      <c r="S211" s="3">
        <v>0</v>
      </c>
      <c r="T211" s="3">
        <v>164</v>
      </c>
      <c r="U211" s="62" t="s">
        <v>1213</v>
      </c>
    </row>
    <row r="212" spans="1:21" ht="16.5" x14ac:dyDescent="0.2">
      <c r="A212" s="3">
        <f t="shared" si="4"/>
        <v>2104014</v>
      </c>
      <c r="B212" s="3">
        <f t="shared" si="5"/>
        <v>2104014</v>
      </c>
      <c r="C212" s="3">
        <v>1304014</v>
      </c>
      <c r="D212" s="3" t="s">
        <v>1655</v>
      </c>
      <c r="E212" s="3" t="s">
        <v>1693</v>
      </c>
      <c r="F212" s="3"/>
      <c r="G212" s="3">
        <v>4</v>
      </c>
      <c r="H212" s="3">
        <v>2</v>
      </c>
      <c r="I212" s="3">
        <v>1</v>
      </c>
      <c r="J212" s="3">
        <v>0</v>
      </c>
      <c r="K212" s="3">
        <v>0</v>
      </c>
      <c r="L212" s="3">
        <v>1</v>
      </c>
      <c r="M212" s="3" t="s">
        <v>560</v>
      </c>
      <c r="N212" s="19">
        <v>10</v>
      </c>
      <c r="O212" s="3">
        <v>3</v>
      </c>
      <c r="P212" s="15" t="s">
        <v>798</v>
      </c>
      <c r="Q212" s="3">
        <v>1</v>
      </c>
      <c r="R212" s="3">
        <v>1</v>
      </c>
      <c r="S212" s="3">
        <v>0</v>
      </c>
      <c r="T212" s="3">
        <v>165</v>
      </c>
      <c r="U212" s="62" t="s">
        <v>1214</v>
      </c>
    </row>
    <row r="213" spans="1:21" ht="16.5" x14ac:dyDescent="0.2">
      <c r="A213" s="3">
        <f t="shared" si="4"/>
        <v>2104015</v>
      </c>
      <c r="B213" s="3">
        <f t="shared" si="5"/>
        <v>2104015</v>
      </c>
      <c r="C213" s="3">
        <v>1304015</v>
      </c>
      <c r="D213" s="3" t="s">
        <v>1656</v>
      </c>
      <c r="E213" s="3" t="s">
        <v>1694</v>
      </c>
      <c r="F213" s="3"/>
      <c r="G213" s="3">
        <v>2</v>
      </c>
      <c r="H213" s="3">
        <v>2</v>
      </c>
      <c r="I213" s="3">
        <v>1</v>
      </c>
      <c r="J213" s="3">
        <v>0</v>
      </c>
      <c r="K213" s="3">
        <v>0</v>
      </c>
      <c r="L213" s="3">
        <v>1</v>
      </c>
      <c r="M213" s="3" t="s">
        <v>560</v>
      </c>
      <c r="N213" s="19">
        <v>10</v>
      </c>
      <c r="O213" s="3">
        <v>1</v>
      </c>
      <c r="P213" s="15" t="s">
        <v>799</v>
      </c>
      <c r="Q213" s="3">
        <v>1</v>
      </c>
      <c r="R213" s="3">
        <v>1</v>
      </c>
      <c r="S213" s="3">
        <v>0</v>
      </c>
      <c r="T213" s="3">
        <v>166</v>
      </c>
      <c r="U213" s="62" t="s">
        <v>1215</v>
      </c>
    </row>
    <row r="214" spans="1:21" ht="20.25" customHeight="1" x14ac:dyDescent="0.2">
      <c r="A214" s="3">
        <f t="shared" si="4"/>
        <v>2104016</v>
      </c>
      <c r="B214" s="3">
        <f t="shared" si="5"/>
        <v>2104016</v>
      </c>
      <c r="C214" s="3">
        <v>1304016</v>
      </c>
      <c r="D214" s="3" t="s">
        <v>1657</v>
      </c>
      <c r="E214" s="3" t="s">
        <v>1695</v>
      </c>
      <c r="F214" s="3"/>
      <c r="G214" s="3">
        <v>3</v>
      </c>
      <c r="H214" s="3">
        <v>2</v>
      </c>
      <c r="I214" s="3">
        <v>1</v>
      </c>
      <c r="J214" s="3">
        <v>0</v>
      </c>
      <c r="K214" s="3">
        <v>0</v>
      </c>
      <c r="L214" s="3">
        <v>1</v>
      </c>
      <c r="M214" s="3" t="s">
        <v>560</v>
      </c>
      <c r="N214" s="19">
        <v>10</v>
      </c>
      <c r="O214" s="3">
        <v>2</v>
      </c>
      <c r="P214" s="15" t="s">
        <v>800</v>
      </c>
      <c r="Q214" s="3">
        <v>1</v>
      </c>
      <c r="R214" s="3">
        <v>1</v>
      </c>
      <c r="S214" s="3">
        <v>0</v>
      </c>
      <c r="T214" s="3">
        <v>167</v>
      </c>
      <c r="U214" s="62" t="s">
        <v>1216</v>
      </c>
    </row>
    <row r="215" spans="1:21" ht="16.5" x14ac:dyDescent="0.2">
      <c r="A215" s="3">
        <f t="shared" si="4"/>
        <v>2106001</v>
      </c>
      <c r="B215" s="19">
        <f t="shared" si="5"/>
        <v>2106001</v>
      </c>
      <c r="C215" s="19">
        <v>1306001</v>
      </c>
      <c r="D215" s="22" t="s">
        <v>872</v>
      </c>
      <c r="E215" s="19" t="s">
        <v>1831</v>
      </c>
      <c r="F215" s="4" t="s">
        <v>145</v>
      </c>
      <c r="G215" s="19">
        <v>0</v>
      </c>
      <c r="H215" s="19">
        <v>3</v>
      </c>
      <c r="I215" s="19">
        <v>1</v>
      </c>
      <c r="J215" s="19">
        <v>0</v>
      </c>
      <c r="K215" s="19">
        <v>0</v>
      </c>
      <c r="L215" s="19">
        <v>1</v>
      </c>
      <c r="M215" s="19" t="s">
        <v>560</v>
      </c>
      <c r="N215" s="19">
        <v>10</v>
      </c>
      <c r="O215" s="19">
        <v>0</v>
      </c>
      <c r="P215" s="21" t="str">
        <f>"icon_"&amp;A215</f>
        <v>icon_2106001</v>
      </c>
      <c r="Q215" s="19">
        <v>1</v>
      </c>
      <c r="R215" s="19">
        <v>1</v>
      </c>
      <c r="S215" s="19">
        <v>0</v>
      </c>
      <c r="T215" s="3">
        <v>168</v>
      </c>
      <c r="U215" s="63" t="s">
        <v>1155</v>
      </c>
    </row>
    <row r="216" spans="1:21" ht="16.5" x14ac:dyDescent="0.2">
      <c r="A216" s="3">
        <f t="shared" si="4"/>
        <v>2106002</v>
      </c>
      <c r="B216" s="19">
        <f t="shared" si="5"/>
        <v>2106002</v>
      </c>
      <c r="C216" s="19">
        <v>1306002</v>
      </c>
      <c r="D216" s="22" t="s">
        <v>872</v>
      </c>
      <c r="E216" s="19" t="s">
        <v>1832</v>
      </c>
      <c r="F216" s="4" t="s">
        <v>146</v>
      </c>
      <c r="G216" s="19">
        <v>0</v>
      </c>
      <c r="H216" s="19">
        <v>3</v>
      </c>
      <c r="I216" s="19">
        <v>1</v>
      </c>
      <c r="J216" s="19">
        <v>0</v>
      </c>
      <c r="K216" s="19">
        <v>0</v>
      </c>
      <c r="L216" s="19">
        <v>1</v>
      </c>
      <c r="M216" s="19" t="s">
        <v>560</v>
      </c>
      <c r="N216" s="19">
        <v>10</v>
      </c>
      <c r="O216" s="19">
        <v>0</v>
      </c>
      <c r="P216" s="21" t="str">
        <f t="shared" ref="P216:P253" si="6">"icon_"&amp;A216</f>
        <v>icon_2106002</v>
      </c>
      <c r="Q216" s="19">
        <v>1</v>
      </c>
      <c r="R216" s="19">
        <v>1</v>
      </c>
      <c r="S216" s="19">
        <v>0</v>
      </c>
      <c r="T216" s="3">
        <v>169</v>
      </c>
      <c r="U216" s="63" t="s">
        <v>1153</v>
      </c>
    </row>
    <row r="217" spans="1:21" ht="16.5" x14ac:dyDescent="0.2">
      <c r="A217" s="3">
        <f t="shared" si="4"/>
        <v>2106003</v>
      </c>
      <c r="B217" s="19">
        <f t="shared" si="5"/>
        <v>2106003</v>
      </c>
      <c r="C217" s="19">
        <v>1306003</v>
      </c>
      <c r="D217" s="22" t="s">
        <v>872</v>
      </c>
      <c r="E217" s="19" t="s">
        <v>1833</v>
      </c>
      <c r="F217" s="4" t="s">
        <v>147</v>
      </c>
      <c r="G217" s="19">
        <v>0</v>
      </c>
      <c r="H217" s="19">
        <v>3</v>
      </c>
      <c r="I217" s="19">
        <v>1</v>
      </c>
      <c r="J217" s="19">
        <v>0</v>
      </c>
      <c r="K217" s="19">
        <v>0</v>
      </c>
      <c r="L217" s="19">
        <v>1</v>
      </c>
      <c r="M217" s="19" t="s">
        <v>560</v>
      </c>
      <c r="N217" s="19">
        <v>10</v>
      </c>
      <c r="O217" s="19">
        <v>0</v>
      </c>
      <c r="P217" s="21" t="str">
        <f t="shared" si="6"/>
        <v>icon_2106003</v>
      </c>
      <c r="Q217" s="19">
        <v>1</v>
      </c>
      <c r="R217" s="19">
        <v>1</v>
      </c>
      <c r="S217" s="19">
        <v>0</v>
      </c>
      <c r="T217" s="3">
        <v>170</v>
      </c>
      <c r="U217" s="63" t="s">
        <v>1154</v>
      </c>
    </row>
    <row r="218" spans="1:21" ht="16.5" x14ac:dyDescent="0.2">
      <c r="A218" s="3">
        <f t="shared" si="4"/>
        <v>2106004</v>
      </c>
      <c r="B218" s="19">
        <f t="shared" si="5"/>
        <v>2106004</v>
      </c>
      <c r="C218" s="19">
        <v>1306004</v>
      </c>
      <c r="D218" s="22" t="s">
        <v>872</v>
      </c>
      <c r="E218" s="19" t="s">
        <v>1834</v>
      </c>
      <c r="F218" s="3" t="s">
        <v>148</v>
      </c>
      <c r="G218" s="19">
        <v>0</v>
      </c>
      <c r="H218" s="19">
        <v>3</v>
      </c>
      <c r="I218" s="19">
        <v>1</v>
      </c>
      <c r="J218" s="19">
        <v>0</v>
      </c>
      <c r="K218" s="19">
        <v>0</v>
      </c>
      <c r="L218" s="19">
        <v>1</v>
      </c>
      <c r="M218" s="19" t="s">
        <v>560</v>
      </c>
      <c r="N218" s="19">
        <v>10</v>
      </c>
      <c r="O218" s="19">
        <v>0</v>
      </c>
      <c r="P218" s="21" t="str">
        <f t="shared" si="6"/>
        <v>icon_2106004</v>
      </c>
      <c r="Q218" s="19">
        <v>1</v>
      </c>
      <c r="R218" s="19">
        <v>1</v>
      </c>
      <c r="S218" s="19">
        <v>0</v>
      </c>
      <c r="T218" s="3">
        <v>171</v>
      </c>
      <c r="U218" s="63" t="s">
        <v>1153</v>
      </c>
    </row>
    <row r="219" spans="1:21" ht="16.5" x14ac:dyDescent="0.2">
      <c r="A219" s="3">
        <f t="shared" si="4"/>
        <v>2106005</v>
      </c>
      <c r="B219" s="19">
        <f t="shared" si="5"/>
        <v>2106005</v>
      </c>
      <c r="C219" s="19">
        <v>1306005</v>
      </c>
      <c r="D219" s="22" t="s">
        <v>872</v>
      </c>
      <c r="E219" s="19" t="s">
        <v>1835</v>
      </c>
      <c r="F219" s="4" t="s">
        <v>149</v>
      </c>
      <c r="G219" s="19">
        <v>0</v>
      </c>
      <c r="H219" s="19">
        <v>3</v>
      </c>
      <c r="I219" s="19">
        <v>1</v>
      </c>
      <c r="J219" s="19">
        <v>0</v>
      </c>
      <c r="K219" s="19">
        <v>0</v>
      </c>
      <c r="L219" s="19">
        <v>1</v>
      </c>
      <c r="M219" s="19" t="s">
        <v>560</v>
      </c>
      <c r="N219" s="19">
        <v>10</v>
      </c>
      <c r="O219" s="19">
        <v>0</v>
      </c>
      <c r="P219" s="21" t="str">
        <f t="shared" si="6"/>
        <v>icon_2106005</v>
      </c>
      <c r="Q219" s="19">
        <v>1</v>
      </c>
      <c r="R219" s="19">
        <v>1</v>
      </c>
      <c r="S219" s="19">
        <v>0</v>
      </c>
      <c r="T219" s="3">
        <v>172</v>
      </c>
      <c r="U219" s="63" t="s">
        <v>1155</v>
      </c>
    </row>
    <row r="220" spans="1:21" ht="16.5" x14ac:dyDescent="0.2">
      <c r="A220" s="3">
        <f t="shared" si="4"/>
        <v>2106006</v>
      </c>
      <c r="B220" s="19">
        <f t="shared" si="5"/>
        <v>2106006</v>
      </c>
      <c r="C220" s="19">
        <v>1306006</v>
      </c>
      <c r="D220" s="22" t="s">
        <v>872</v>
      </c>
      <c r="E220" s="19" t="s">
        <v>1836</v>
      </c>
      <c r="F220" s="4" t="s">
        <v>1017</v>
      </c>
      <c r="G220" s="19">
        <v>0</v>
      </c>
      <c r="H220" s="19">
        <v>3</v>
      </c>
      <c r="I220" s="19">
        <v>1</v>
      </c>
      <c r="J220" s="19">
        <v>0</v>
      </c>
      <c r="K220" s="19">
        <v>0</v>
      </c>
      <c r="L220" s="19">
        <v>1</v>
      </c>
      <c r="M220" s="19" t="s">
        <v>560</v>
      </c>
      <c r="N220" s="19">
        <v>10</v>
      </c>
      <c r="O220" s="19">
        <v>0</v>
      </c>
      <c r="P220" s="21" t="str">
        <f t="shared" si="6"/>
        <v>icon_2106006</v>
      </c>
      <c r="Q220" s="19">
        <v>1</v>
      </c>
      <c r="R220" s="19">
        <v>1</v>
      </c>
      <c r="S220" s="19">
        <v>0</v>
      </c>
      <c r="T220" s="3">
        <v>173</v>
      </c>
      <c r="U220" s="63" t="s">
        <v>1155</v>
      </c>
    </row>
    <row r="221" spans="1:21" ht="16.5" x14ac:dyDescent="0.2">
      <c r="A221" s="3">
        <f t="shared" si="4"/>
        <v>2106007</v>
      </c>
      <c r="B221" s="19">
        <f t="shared" si="5"/>
        <v>2106007</v>
      </c>
      <c r="C221" s="19">
        <v>1306007</v>
      </c>
      <c r="D221" s="22" t="s">
        <v>872</v>
      </c>
      <c r="E221" s="19" t="s">
        <v>1837</v>
      </c>
      <c r="F221" s="4" t="s">
        <v>151</v>
      </c>
      <c r="G221" s="19">
        <v>0</v>
      </c>
      <c r="H221" s="19">
        <v>3</v>
      </c>
      <c r="I221" s="19">
        <v>1</v>
      </c>
      <c r="J221" s="19">
        <v>0</v>
      </c>
      <c r="K221" s="19">
        <v>0</v>
      </c>
      <c r="L221" s="19">
        <v>1</v>
      </c>
      <c r="M221" s="19" t="s">
        <v>560</v>
      </c>
      <c r="N221" s="19">
        <v>10</v>
      </c>
      <c r="O221" s="19">
        <v>0</v>
      </c>
      <c r="P221" s="21" t="str">
        <f t="shared" si="6"/>
        <v>icon_2106007</v>
      </c>
      <c r="Q221" s="19">
        <v>1</v>
      </c>
      <c r="R221" s="19">
        <v>1</v>
      </c>
      <c r="S221" s="19">
        <v>0</v>
      </c>
      <c r="T221" s="3">
        <v>174</v>
      </c>
      <c r="U221" s="63" t="s">
        <v>1155</v>
      </c>
    </row>
    <row r="222" spans="1:21" ht="16.5" x14ac:dyDescent="0.2">
      <c r="A222" s="3">
        <f t="shared" si="4"/>
        <v>2106008</v>
      </c>
      <c r="B222" s="19">
        <f t="shared" si="5"/>
        <v>2106008</v>
      </c>
      <c r="C222" s="19">
        <v>1306008</v>
      </c>
      <c r="D222" s="22" t="s">
        <v>872</v>
      </c>
      <c r="E222" s="19" t="s">
        <v>1838</v>
      </c>
      <c r="F222" s="4" t="s">
        <v>1018</v>
      </c>
      <c r="G222" s="19">
        <v>0</v>
      </c>
      <c r="H222" s="19">
        <v>3</v>
      </c>
      <c r="I222" s="19">
        <v>1</v>
      </c>
      <c r="J222" s="19">
        <v>0</v>
      </c>
      <c r="K222" s="19">
        <v>0</v>
      </c>
      <c r="L222" s="19">
        <v>1</v>
      </c>
      <c r="M222" s="19" t="s">
        <v>560</v>
      </c>
      <c r="N222" s="19">
        <v>10</v>
      </c>
      <c r="O222" s="19">
        <v>0</v>
      </c>
      <c r="P222" s="21" t="str">
        <f t="shared" si="6"/>
        <v>icon_2106008</v>
      </c>
      <c r="Q222" s="19">
        <v>1</v>
      </c>
      <c r="R222" s="19">
        <v>1</v>
      </c>
      <c r="S222" s="19">
        <v>0</v>
      </c>
      <c r="T222" s="3">
        <v>175</v>
      </c>
      <c r="U222" s="63" t="s">
        <v>1156</v>
      </c>
    </row>
    <row r="223" spans="1:21" ht="16.5" x14ac:dyDescent="0.2">
      <c r="A223" s="3">
        <f t="shared" si="4"/>
        <v>2106009</v>
      </c>
      <c r="B223" s="19">
        <f t="shared" si="5"/>
        <v>2106009</v>
      </c>
      <c r="C223" s="19">
        <v>1306009</v>
      </c>
      <c r="D223" s="22" t="s">
        <v>872</v>
      </c>
      <c r="E223" s="19" t="s">
        <v>1839</v>
      </c>
      <c r="F223" s="4" t="s">
        <v>153</v>
      </c>
      <c r="G223" s="19">
        <v>0</v>
      </c>
      <c r="H223" s="19">
        <v>3</v>
      </c>
      <c r="I223" s="19">
        <v>1</v>
      </c>
      <c r="J223" s="19">
        <v>0</v>
      </c>
      <c r="K223" s="19">
        <v>0</v>
      </c>
      <c r="L223" s="19">
        <v>1</v>
      </c>
      <c r="M223" s="19" t="s">
        <v>560</v>
      </c>
      <c r="N223" s="19">
        <v>10</v>
      </c>
      <c r="O223" s="19">
        <v>0</v>
      </c>
      <c r="P223" s="21" t="str">
        <f t="shared" si="6"/>
        <v>icon_2106009</v>
      </c>
      <c r="Q223" s="19">
        <v>1</v>
      </c>
      <c r="R223" s="19">
        <v>1</v>
      </c>
      <c r="S223" s="19">
        <v>0</v>
      </c>
      <c r="T223" s="3">
        <v>176</v>
      </c>
      <c r="U223" s="63" t="s">
        <v>1155</v>
      </c>
    </row>
    <row r="224" spans="1:21" ht="16.5" x14ac:dyDescent="0.2">
      <c r="A224" s="3">
        <f t="shared" si="4"/>
        <v>2106010</v>
      </c>
      <c r="B224" s="19">
        <f t="shared" si="5"/>
        <v>2106010</v>
      </c>
      <c r="C224" s="19">
        <v>1306010</v>
      </c>
      <c r="D224" s="22" t="s">
        <v>872</v>
      </c>
      <c r="E224" s="19" t="s">
        <v>1840</v>
      </c>
      <c r="F224" s="4" t="s">
        <v>154</v>
      </c>
      <c r="G224" s="19">
        <v>0</v>
      </c>
      <c r="H224" s="19">
        <v>3</v>
      </c>
      <c r="I224" s="19">
        <v>1</v>
      </c>
      <c r="J224" s="19">
        <v>0</v>
      </c>
      <c r="K224" s="19">
        <v>0</v>
      </c>
      <c r="L224" s="19">
        <v>1</v>
      </c>
      <c r="M224" s="19" t="s">
        <v>560</v>
      </c>
      <c r="N224" s="19">
        <v>10</v>
      </c>
      <c r="O224" s="19">
        <v>0</v>
      </c>
      <c r="P224" s="21" t="str">
        <f t="shared" si="6"/>
        <v>icon_2106010</v>
      </c>
      <c r="Q224" s="19">
        <v>1</v>
      </c>
      <c r="R224" s="19">
        <v>1</v>
      </c>
      <c r="S224" s="19">
        <v>0</v>
      </c>
      <c r="T224" s="3">
        <v>177</v>
      </c>
      <c r="U224" s="63" t="s">
        <v>1156</v>
      </c>
    </row>
    <row r="225" spans="1:21" ht="16.5" x14ac:dyDescent="0.2">
      <c r="A225" s="3">
        <f t="shared" si="4"/>
        <v>2106011</v>
      </c>
      <c r="B225" s="19">
        <f t="shared" si="5"/>
        <v>2106011</v>
      </c>
      <c r="C225" s="19">
        <v>1306011</v>
      </c>
      <c r="D225" s="22" t="s">
        <v>872</v>
      </c>
      <c r="E225" s="19" t="s">
        <v>1841</v>
      </c>
      <c r="F225" s="3" t="s">
        <v>155</v>
      </c>
      <c r="G225" s="19">
        <v>0</v>
      </c>
      <c r="H225" s="19">
        <v>3</v>
      </c>
      <c r="I225" s="19">
        <v>1</v>
      </c>
      <c r="J225" s="19">
        <v>0</v>
      </c>
      <c r="K225" s="19">
        <v>0</v>
      </c>
      <c r="L225" s="19">
        <v>1</v>
      </c>
      <c r="M225" s="19" t="s">
        <v>560</v>
      </c>
      <c r="N225" s="19">
        <v>10</v>
      </c>
      <c r="O225" s="19">
        <v>0</v>
      </c>
      <c r="P225" s="21" t="str">
        <f t="shared" si="6"/>
        <v>icon_2106011</v>
      </c>
      <c r="Q225" s="19">
        <v>1</v>
      </c>
      <c r="R225" s="19">
        <v>1</v>
      </c>
      <c r="S225" s="19">
        <v>0</v>
      </c>
      <c r="T225" s="3">
        <v>178</v>
      </c>
      <c r="U225" s="63" t="s">
        <v>1154</v>
      </c>
    </row>
    <row r="226" spans="1:21" ht="16.5" x14ac:dyDescent="0.2">
      <c r="A226" s="3">
        <f t="shared" si="4"/>
        <v>2106012</v>
      </c>
      <c r="B226" s="19">
        <f t="shared" si="5"/>
        <v>2106012</v>
      </c>
      <c r="C226" s="19">
        <v>1306012</v>
      </c>
      <c r="D226" s="22" t="s">
        <v>872</v>
      </c>
      <c r="E226" s="19" t="s">
        <v>1842</v>
      </c>
      <c r="F226" s="4" t="s">
        <v>156</v>
      </c>
      <c r="G226" s="19">
        <v>0</v>
      </c>
      <c r="H226" s="19">
        <v>3</v>
      </c>
      <c r="I226" s="19">
        <v>1</v>
      </c>
      <c r="J226" s="19">
        <v>0</v>
      </c>
      <c r="K226" s="19">
        <v>0</v>
      </c>
      <c r="L226" s="19">
        <v>1</v>
      </c>
      <c r="M226" s="19" t="s">
        <v>560</v>
      </c>
      <c r="N226" s="19">
        <v>10</v>
      </c>
      <c r="O226" s="19">
        <v>0</v>
      </c>
      <c r="P226" s="21" t="str">
        <f t="shared" si="6"/>
        <v>icon_2106012</v>
      </c>
      <c r="Q226" s="19">
        <v>1</v>
      </c>
      <c r="R226" s="19">
        <v>1</v>
      </c>
      <c r="S226" s="19">
        <v>0</v>
      </c>
      <c r="T226" s="3">
        <v>179</v>
      </c>
      <c r="U226" s="63" t="s">
        <v>1153</v>
      </c>
    </row>
    <row r="227" spans="1:21" ht="16.5" x14ac:dyDescent="0.2">
      <c r="A227" s="3">
        <f t="shared" si="4"/>
        <v>2106013</v>
      </c>
      <c r="B227" s="19">
        <f t="shared" si="5"/>
        <v>2106013</v>
      </c>
      <c r="C227" s="19">
        <v>1306013</v>
      </c>
      <c r="D227" s="22" t="s">
        <v>872</v>
      </c>
      <c r="E227" s="19" t="s">
        <v>1843</v>
      </c>
      <c r="F227" s="4" t="s">
        <v>157</v>
      </c>
      <c r="G227" s="19">
        <v>0</v>
      </c>
      <c r="H227" s="19">
        <v>3</v>
      </c>
      <c r="I227" s="19">
        <v>1</v>
      </c>
      <c r="J227" s="19">
        <v>0</v>
      </c>
      <c r="K227" s="19">
        <v>0</v>
      </c>
      <c r="L227" s="19">
        <v>1</v>
      </c>
      <c r="M227" s="19" t="s">
        <v>560</v>
      </c>
      <c r="N227" s="19">
        <v>10</v>
      </c>
      <c r="O227" s="19">
        <v>0</v>
      </c>
      <c r="P227" s="21" t="str">
        <f t="shared" si="6"/>
        <v>icon_2106013</v>
      </c>
      <c r="Q227" s="19">
        <v>1</v>
      </c>
      <c r="R227" s="19">
        <v>1</v>
      </c>
      <c r="S227" s="19">
        <v>0</v>
      </c>
      <c r="T227" s="3">
        <v>180</v>
      </c>
      <c r="U227" s="63" t="s">
        <v>1155</v>
      </c>
    </row>
    <row r="228" spans="1:21" ht="16.5" x14ac:dyDescent="0.2">
      <c r="A228" s="3">
        <f t="shared" si="4"/>
        <v>2106014</v>
      </c>
      <c r="B228" s="19">
        <f t="shared" si="5"/>
        <v>2106014</v>
      </c>
      <c r="C228" s="19">
        <v>1306014</v>
      </c>
      <c r="D228" s="22" t="s">
        <v>872</v>
      </c>
      <c r="E228" s="19" t="s">
        <v>1844</v>
      </c>
      <c r="F228" s="4" t="s">
        <v>158</v>
      </c>
      <c r="G228" s="19">
        <v>0</v>
      </c>
      <c r="H228" s="19">
        <v>3</v>
      </c>
      <c r="I228" s="19">
        <v>1</v>
      </c>
      <c r="J228" s="19">
        <v>0</v>
      </c>
      <c r="K228" s="19">
        <v>0</v>
      </c>
      <c r="L228" s="19">
        <v>1</v>
      </c>
      <c r="M228" s="19" t="s">
        <v>560</v>
      </c>
      <c r="N228" s="19">
        <v>10</v>
      </c>
      <c r="O228" s="19">
        <v>0</v>
      </c>
      <c r="P228" s="21" t="str">
        <f t="shared" si="6"/>
        <v>icon_2106014</v>
      </c>
      <c r="Q228" s="19">
        <v>1</v>
      </c>
      <c r="R228" s="19">
        <v>1</v>
      </c>
      <c r="S228" s="19">
        <v>0</v>
      </c>
      <c r="T228" s="3">
        <v>181</v>
      </c>
      <c r="U228" s="63" t="s">
        <v>1153</v>
      </c>
    </row>
    <row r="229" spans="1:21" ht="16.5" x14ac:dyDescent="0.2">
      <c r="A229" s="3">
        <f t="shared" si="4"/>
        <v>2106015</v>
      </c>
      <c r="B229" s="19">
        <f t="shared" si="5"/>
        <v>2106015</v>
      </c>
      <c r="C229" s="19">
        <v>1306015</v>
      </c>
      <c r="D229" s="22" t="s">
        <v>872</v>
      </c>
      <c r="E229" s="19" t="s">
        <v>1845</v>
      </c>
      <c r="F229" s="4" t="s">
        <v>159</v>
      </c>
      <c r="G229" s="19">
        <v>0</v>
      </c>
      <c r="H229" s="19">
        <v>3</v>
      </c>
      <c r="I229" s="19">
        <v>1</v>
      </c>
      <c r="J229" s="19">
        <v>0</v>
      </c>
      <c r="K229" s="19">
        <v>0</v>
      </c>
      <c r="L229" s="19">
        <v>1</v>
      </c>
      <c r="M229" s="19" t="s">
        <v>560</v>
      </c>
      <c r="N229" s="19">
        <v>10</v>
      </c>
      <c r="O229" s="19">
        <v>0</v>
      </c>
      <c r="P229" s="21" t="str">
        <f t="shared" si="6"/>
        <v>icon_2106015</v>
      </c>
      <c r="Q229" s="19">
        <v>1</v>
      </c>
      <c r="R229" s="19">
        <v>1</v>
      </c>
      <c r="S229" s="19">
        <v>0</v>
      </c>
      <c r="T229" s="3">
        <v>182</v>
      </c>
      <c r="U229" s="63" t="s">
        <v>1153</v>
      </c>
    </row>
    <row r="230" spans="1:21" ht="16.5" x14ac:dyDescent="0.2">
      <c r="A230" s="3">
        <f t="shared" si="4"/>
        <v>2106017</v>
      </c>
      <c r="B230" s="19">
        <f t="shared" si="5"/>
        <v>2106017</v>
      </c>
      <c r="C230" s="19">
        <v>1306017</v>
      </c>
      <c r="D230" s="22" t="s">
        <v>872</v>
      </c>
      <c r="E230" s="19" t="s">
        <v>1846</v>
      </c>
      <c r="F230" s="4" t="s">
        <v>818</v>
      </c>
      <c r="G230" s="19">
        <v>0</v>
      </c>
      <c r="H230" s="19">
        <v>3</v>
      </c>
      <c r="I230" s="19">
        <v>1</v>
      </c>
      <c r="J230" s="19">
        <v>0</v>
      </c>
      <c r="K230" s="19">
        <v>0</v>
      </c>
      <c r="L230" s="19">
        <v>1</v>
      </c>
      <c r="M230" s="19" t="s">
        <v>560</v>
      </c>
      <c r="N230" s="19">
        <v>10</v>
      </c>
      <c r="O230" s="19">
        <v>0</v>
      </c>
      <c r="P230" s="21" t="str">
        <f t="shared" si="6"/>
        <v>icon_2106017</v>
      </c>
      <c r="Q230" s="19">
        <v>1</v>
      </c>
      <c r="R230" s="19">
        <v>1</v>
      </c>
      <c r="S230" s="19">
        <v>0</v>
      </c>
      <c r="T230" s="3">
        <v>183</v>
      </c>
      <c r="U230" s="63" t="s">
        <v>1153</v>
      </c>
    </row>
    <row r="231" spans="1:21" ht="16.5" x14ac:dyDescent="0.2">
      <c r="A231" s="3">
        <f t="shared" si="4"/>
        <v>2106020</v>
      </c>
      <c r="B231" s="19">
        <f t="shared" si="5"/>
        <v>2106020</v>
      </c>
      <c r="C231" s="19">
        <v>1306020</v>
      </c>
      <c r="D231" s="22" t="s">
        <v>872</v>
      </c>
      <c r="E231" s="19" t="s">
        <v>1847</v>
      </c>
      <c r="F231" s="4" t="s">
        <v>819</v>
      </c>
      <c r="G231" s="19">
        <v>0</v>
      </c>
      <c r="H231" s="19">
        <v>3</v>
      </c>
      <c r="I231" s="19">
        <v>1</v>
      </c>
      <c r="J231" s="19">
        <v>0</v>
      </c>
      <c r="K231" s="19">
        <v>0</v>
      </c>
      <c r="L231" s="19">
        <v>1</v>
      </c>
      <c r="M231" s="19" t="s">
        <v>560</v>
      </c>
      <c r="N231" s="19">
        <v>10</v>
      </c>
      <c r="O231" s="19">
        <v>0</v>
      </c>
      <c r="P231" s="21" t="str">
        <f t="shared" si="6"/>
        <v>icon_2106020</v>
      </c>
      <c r="Q231" s="19">
        <v>1</v>
      </c>
      <c r="R231" s="19">
        <v>1</v>
      </c>
      <c r="S231" s="19">
        <v>0</v>
      </c>
      <c r="T231" s="3">
        <v>184</v>
      </c>
      <c r="U231" s="63" t="s">
        <v>1153</v>
      </c>
    </row>
    <row r="232" spans="1:21" ht="16.5" x14ac:dyDescent="0.2">
      <c r="A232" s="3">
        <f t="shared" si="4"/>
        <v>2106022</v>
      </c>
      <c r="B232" s="19">
        <f t="shared" si="5"/>
        <v>2106022</v>
      </c>
      <c r="C232" s="19">
        <v>1306022</v>
      </c>
      <c r="D232" s="22" t="s">
        <v>872</v>
      </c>
      <c r="E232" s="19" t="s">
        <v>1848</v>
      </c>
      <c r="F232" s="4" t="s">
        <v>820</v>
      </c>
      <c r="G232" s="19">
        <v>0</v>
      </c>
      <c r="H232" s="19">
        <v>3</v>
      </c>
      <c r="I232" s="19">
        <v>1</v>
      </c>
      <c r="J232" s="19">
        <v>0</v>
      </c>
      <c r="K232" s="19">
        <v>0</v>
      </c>
      <c r="L232" s="19">
        <v>1</v>
      </c>
      <c r="M232" s="19" t="s">
        <v>560</v>
      </c>
      <c r="N232" s="19">
        <v>10</v>
      </c>
      <c r="O232" s="19">
        <v>0</v>
      </c>
      <c r="P232" s="21" t="str">
        <f t="shared" si="6"/>
        <v>icon_2106022</v>
      </c>
      <c r="Q232" s="19">
        <v>1</v>
      </c>
      <c r="R232" s="19">
        <v>1</v>
      </c>
      <c r="S232" s="19">
        <v>0</v>
      </c>
      <c r="T232" s="3">
        <v>185</v>
      </c>
      <c r="U232" s="63" t="s">
        <v>1153</v>
      </c>
    </row>
    <row r="233" spans="1:21" ht="16.5" x14ac:dyDescent="0.2">
      <c r="A233" s="3">
        <f t="shared" si="4"/>
        <v>2107001</v>
      </c>
      <c r="B233" s="19">
        <f t="shared" si="5"/>
        <v>2107001</v>
      </c>
      <c r="C233" s="19">
        <v>1307001</v>
      </c>
      <c r="D233" s="22" t="s">
        <v>872</v>
      </c>
      <c r="E233" s="19" t="s">
        <v>1849</v>
      </c>
      <c r="F233" s="3" t="s">
        <v>160</v>
      </c>
      <c r="G233" s="19">
        <v>0</v>
      </c>
      <c r="H233" s="19">
        <v>3</v>
      </c>
      <c r="I233" s="19">
        <v>1</v>
      </c>
      <c r="J233" s="19">
        <v>0</v>
      </c>
      <c r="K233" s="19">
        <v>0</v>
      </c>
      <c r="L233" s="19">
        <v>1</v>
      </c>
      <c r="M233" s="19" t="s">
        <v>560</v>
      </c>
      <c r="N233" s="19">
        <v>10</v>
      </c>
      <c r="O233" s="19">
        <v>0</v>
      </c>
      <c r="P233" s="21" t="str">
        <f t="shared" si="6"/>
        <v>icon_2107001</v>
      </c>
      <c r="Q233" s="19">
        <v>1</v>
      </c>
      <c r="R233" s="19">
        <v>1</v>
      </c>
      <c r="S233" s="19">
        <v>0</v>
      </c>
      <c r="T233" s="3">
        <v>186</v>
      </c>
      <c r="U233" s="63" t="s">
        <v>1157</v>
      </c>
    </row>
    <row r="234" spans="1:21" ht="16.5" x14ac:dyDescent="0.2">
      <c r="A234" s="3">
        <f t="shared" si="4"/>
        <v>2107002</v>
      </c>
      <c r="B234" s="19">
        <f t="shared" si="5"/>
        <v>2107002</v>
      </c>
      <c r="C234" s="19">
        <v>1307002</v>
      </c>
      <c r="D234" s="22" t="s">
        <v>872</v>
      </c>
      <c r="E234" s="19" t="s">
        <v>1850</v>
      </c>
      <c r="F234" s="4" t="s">
        <v>161</v>
      </c>
      <c r="G234" s="19">
        <v>0</v>
      </c>
      <c r="H234" s="19">
        <v>3</v>
      </c>
      <c r="I234" s="19">
        <v>1</v>
      </c>
      <c r="J234" s="19">
        <v>0</v>
      </c>
      <c r="K234" s="19">
        <v>0</v>
      </c>
      <c r="L234" s="19">
        <v>1</v>
      </c>
      <c r="M234" s="19" t="s">
        <v>560</v>
      </c>
      <c r="N234" s="19">
        <v>10</v>
      </c>
      <c r="O234" s="19">
        <v>0</v>
      </c>
      <c r="P234" s="21" t="str">
        <f t="shared" si="6"/>
        <v>icon_2107002</v>
      </c>
      <c r="Q234" s="19">
        <v>1</v>
      </c>
      <c r="R234" s="19">
        <v>1</v>
      </c>
      <c r="S234" s="19">
        <v>0</v>
      </c>
      <c r="T234" s="3">
        <v>187</v>
      </c>
      <c r="U234" s="63" t="s">
        <v>1157</v>
      </c>
    </row>
    <row r="235" spans="1:21" ht="16.5" x14ac:dyDescent="0.2">
      <c r="A235" s="3">
        <f t="shared" si="4"/>
        <v>2107003</v>
      </c>
      <c r="B235" s="19">
        <f t="shared" si="5"/>
        <v>2107003</v>
      </c>
      <c r="C235" s="19">
        <v>1307003</v>
      </c>
      <c r="D235" s="22" t="s">
        <v>872</v>
      </c>
      <c r="E235" s="19" t="s">
        <v>1851</v>
      </c>
      <c r="F235" s="4" t="s">
        <v>162</v>
      </c>
      <c r="G235" s="19">
        <v>0</v>
      </c>
      <c r="H235" s="19">
        <v>3</v>
      </c>
      <c r="I235" s="19">
        <v>1</v>
      </c>
      <c r="J235" s="19">
        <v>0</v>
      </c>
      <c r="K235" s="19">
        <v>0</v>
      </c>
      <c r="L235" s="19">
        <v>1</v>
      </c>
      <c r="M235" s="19" t="s">
        <v>560</v>
      </c>
      <c r="N235" s="19">
        <v>10</v>
      </c>
      <c r="O235" s="19">
        <v>0</v>
      </c>
      <c r="P235" s="21" t="str">
        <f t="shared" si="6"/>
        <v>icon_2107003</v>
      </c>
      <c r="Q235" s="19">
        <v>1</v>
      </c>
      <c r="R235" s="19">
        <v>1</v>
      </c>
      <c r="S235" s="19">
        <v>0</v>
      </c>
      <c r="T235" s="3">
        <v>188</v>
      </c>
      <c r="U235" s="63" t="s">
        <v>1157</v>
      </c>
    </row>
    <row r="236" spans="1:21" ht="16.5" x14ac:dyDescent="0.2">
      <c r="A236" s="3">
        <f t="shared" si="4"/>
        <v>2107004</v>
      </c>
      <c r="B236" s="19">
        <f t="shared" si="5"/>
        <v>2107004</v>
      </c>
      <c r="C236" s="19">
        <v>1307004</v>
      </c>
      <c r="D236" s="22" t="s">
        <v>872</v>
      </c>
      <c r="E236" s="19" t="s">
        <v>1852</v>
      </c>
      <c r="F236" s="4" t="s">
        <v>163</v>
      </c>
      <c r="G236" s="19">
        <v>0</v>
      </c>
      <c r="H236" s="19">
        <v>3</v>
      </c>
      <c r="I236" s="19">
        <v>1</v>
      </c>
      <c r="J236" s="19">
        <v>0</v>
      </c>
      <c r="K236" s="19">
        <v>0</v>
      </c>
      <c r="L236" s="19">
        <v>1</v>
      </c>
      <c r="M236" s="19" t="s">
        <v>560</v>
      </c>
      <c r="N236" s="19">
        <v>10</v>
      </c>
      <c r="O236" s="19">
        <v>0</v>
      </c>
      <c r="P236" s="21" t="str">
        <f t="shared" si="6"/>
        <v>icon_2107004</v>
      </c>
      <c r="Q236" s="19">
        <v>1</v>
      </c>
      <c r="R236" s="19">
        <v>1</v>
      </c>
      <c r="S236" s="19">
        <v>0</v>
      </c>
      <c r="T236" s="3">
        <v>189</v>
      </c>
      <c r="U236" s="63" t="s">
        <v>1157</v>
      </c>
    </row>
    <row r="237" spans="1:21" ht="16.5" x14ac:dyDescent="0.2">
      <c r="A237" s="3">
        <f t="shared" si="4"/>
        <v>2107005</v>
      </c>
      <c r="B237" s="19">
        <f t="shared" si="5"/>
        <v>2107005</v>
      </c>
      <c r="C237" s="19">
        <v>1307005</v>
      </c>
      <c r="D237" s="22" t="s">
        <v>872</v>
      </c>
      <c r="E237" s="19" t="s">
        <v>1853</v>
      </c>
      <c r="F237" s="4" t="s">
        <v>164</v>
      </c>
      <c r="G237" s="19">
        <v>0</v>
      </c>
      <c r="H237" s="19">
        <v>3</v>
      </c>
      <c r="I237" s="19">
        <v>1</v>
      </c>
      <c r="J237" s="19">
        <v>0</v>
      </c>
      <c r="K237" s="19">
        <v>0</v>
      </c>
      <c r="L237" s="19">
        <v>1</v>
      </c>
      <c r="M237" s="19" t="s">
        <v>560</v>
      </c>
      <c r="N237" s="19">
        <v>10</v>
      </c>
      <c r="O237" s="19">
        <v>0</v>
      </c>
      <c r="P237" s="21" t="str">
        <f t="shared" si="6"/>
        <v>icon_2107005</v>
      </c>
      <c r="Q237" s="19">
        <v>1</v>
      </c>
      <c r="R237" s="19">
        <v>1</v>
      </c>
      <c r="S237" s="19">
        <v>0</v>
      </c>
      <c r="T237" s="3">
        <v>190</v>
      </c>
      <c r="U237" s="63" t="s">
        <v>1157</v>
      </c>
    </row>
    <row r="238" spans="1:21" ht="16.5" x14ac:dyDescent="0.2">
      <c r="A238" s="3">
        <f t="shared" si="4"/>
        <v>2107006</v>
      </c>
      <c r="B238" s="19">
        <f t="shared" si="5"/>
        <v>2107006</v>
      </c>
      <c r="C238" s="19">
        <v>1307006</v>
      </c>
      <c r="D238" s="22" t="s">
        <v>872</v>
      </c>
      <c r="E238" s="19" t="s">
        <v>1854</v>
      </c>
      <c r="F238" s="3" t="s">
        <v>165</v>
      </c>
      <c r="G238" s="19">
        <v>0</v>
      </c>
      <c r="H238" s="19">
        <v>3</v>
      </c>
      <c r="I238" s="19">
        <v>1</v>
      </c>
      <c r="J238" s="19">
        <v>0</v>
      </c>
      <c r="K238" s="19">
        <v>0</v>
      </c>
      <c r="L238" s="19">
        <v>1</v>
      </c>
      <c r="M238" s="19" t="s">
        <v>560</v>
      </c>
      <c r="N238" s="19">
        <v>10</v>
      </c>
      <c r="O238" s="19">
        <v>0</v>
      </c>
      <c r="P238" s="21" t="str">
        <f t="shared" si="6"/>
        <v>icon_2107006</v>
      </c>
      <c r="Q238" s="19">
        <v>1</v>
      </c>
      <c r="R238" s="19">
        <v>1</v>
      </c>
      <c r="S238" s="19">
        <v>0</v>
      </c>
      <c r="T238" s="3">
        <v>191</v>
      </c>
      <c r="U238" s="63" t="s">
        <v>1157</v>
      </c>
    </row>
    <row r="239" spans="1:21" ht="16.5" x14ac:dyDescent="0.2">
      <c r="A239" s="3">
        <f t="shared" si="4"/>
        <v>2107007</v>
      </c>
      <c r="B239" s="19">
        <f t="shared" si="5"/>
        <v>2107007</v>
      </c>
      <c r="C239" s="19">
        <v>1307007</v>
      </c>
      <c r="D239" s="22" t="s">
        <v>872</v>
      </c>
      <c r="E239" s="19" t="s">
        <v>1855</v>
      </c>
      <c r="F239" s="4" t="s">
        <v>166</v>
      </c>
      <c r="G239" s="19">
        <v>0</v>
      </c>
      <c r="H239" s="19">
        <v>3</v>
      </c>
      <c r="I239" s="19">
        <v>1</v>
      </c>
      <c r="J239" s="19">
        <v>0</v>
      </c>
      <c r="K239" s="19">
        <v>0</v>
      </c>
      <c r="L239" s="19">
        <v>1</v>
      </c>
      <c r="M239" s="19" t="s">
        <v>560</v>
      </c>
      <c r="N239" s="19">
        <v>10</v>
      </c>
      <c r="O239" s="19">
        <v>0</v>
      </c>
      <c r="P239" s="21" t="str">
        <f t="shared" si="6"/>
        <v>icon_2107007</v>
      </c>
      <c r="Q239" s="19">
        <v>1</v>
      </c>
      <c r="R239" s="19">
        <v>1</v>
      </c>
      <c r="S239" s="19">
        <v>0</v>
      </c>
      <c r="T239" s="3">
        <v>192</v>
      </c>
      <c r="U239" s="63" t="s">
        <v>1157</v>
      </c>
    </row>
    <row r="240" spans="1:21" ht="16.5" x14ac:dyDescent="0.2">
      <c r="A240" s="3">
        <f t="shared" si="4"/>
        <v>2107008</v>
      </c>
      <c r="B240" s="19">
        <f t="shared" si="5"/>
        <v>2107008</v>
      </c>
      <c r="C240" s="19">
        <v>1307008</v>
      </c>
      <c r="D240" s="22" t="s">
        <v>872</v>
      </c>
      <c r="E240" s="19" t="s">
        <v>1856</v>
      </c>
      <c r="F240" s="3" t="s">
        <v>167</v>
      </c>
      <c r="G240" s="19">
        <v>0</v>
      </c>
      <c r="H240" s="19">
        <v>3</v>
      </c>
      <c r="I240" s="19">
        <v>1</v>
      </c>
      <c r="J240" s="19">
        <v>0</v>
      </c>
      <c r="K240" s="19">
        <v>0</v>
      </c>
      <c r="L240" s="19">
        <v>1</v>
      </c>
      <c r="M240" s="19" t="s">
        <v>560</v>
      </c>
      <c r="N240" s="19">
        <v>10</v>
      </c>
      <c r="O240" s="19">
        <v>0</v>
      </c>
      <c r="P240" s="21" t="str">
        <f t="shared" si="6"/>
        <v>icon_2107008</v>
      </c>
      <c r="Q240" s="19">
        <v>1</v>
      </c>
      <c r="R240" s="19">
        <v>1</v>
      </c>
      <c r="S240" s="19">
        <v>0</v>
      </c>
      <c r="T240" s="3">
        <v>193</v>
      </c>
      <c r="U240" s="63" t="s">
        <v>1157</v>
      </c>
    </row>
    <row r="241" spans="1:21" ht="16.5" x14ac:dyDescent="0.2">
      <c r="A241" s="3">
        <f t="shared" si="4"/>
        <v>2107009</v>
      </c>
      <c r="B241" s="19">
        <f t="shared" si="5"/>
        <v>2107009</v>
      </c>
      <c r="C241" s="19">
        <v>1307009</v>
      </c>
      <c r="D241" s="22" t="s">
        <v>872</v>
      </c>
      <c r="E241" s="19" t="s">
        <v>1857</v>
      </c>
      <c r="F241" s="3" t="s">
        <v>168</v>
      </c>
      <c r="G241" s="19">
        <v>0</v>
      </c>
      <c r="H241" s="19">
        <v>3</v>
      </c>
      <c r="I241" s="19">
        <v>1</v>
      </c>
      <c r="J241" s="19">
        <v>0</v>
      </c>
      <c r="K241" s="19">
        <v>0</v>
      </c>
      <c r="L241" s="19">
        <v>1</v>
      </c>
      <c r="M241" s="19" t="s">
        <v>560</v>
      </c>
      <c r="N241" s="19">
        <v>10</v>
      </c>
      <c r="O241" s="19">
        <v>0</v>
      </c>
      <c r="P241" s="21" t="str">
        <f t="shared" si="6"/>
        <v>icon_2107009</v>
      </c>
      <c r="Q241" s="19">
        <v>1</v>
      </c>
      <c r="R241" s="19">
        <v>1</v>
      </c>
      <c r="S241" s="19">
        <v>0</v>
      </c>
      <c r="T241" s="3">
        <v>194</v>
      </c>
      <c r="U241" s="63" t="s">
        <v>1157</v>
      </c>
    </row>
    <row r="242" spans="1:21" ht="16.5" x14ac:dyDescent="0.2">
      <c r="A242" s="3">
        <f t="shared" si="4"/>
        <v>2107010</v>
      </c>
      <c r="B242" s="19">
        <f t="shared" si="5"/>
        <v>2107010</v>
      </c>
      <c r="C242" s="19">
        <v>1307010</v>
      </c>
      <c r="D242" s="22" t="s">
        <v>872</v>
      </c>
      <c r="E242" s="19" t="s">
        <v>1858</v>
      </c>
      <c r="F242" s="4" t="s">
        <v>169</v>
      </c>
      <c r="G242" s="19">
        <v>0</v>
      </c>
      <c r="H242" s="19">
        <v>3</v>
      </c>
      <c r="I242" s="19">
        <v>1</v>
      </c>
      <c r="J242" s="19">
        <v>0</v>
      </c>
      <c r="K242" s="19">
        <v>0</v>
      </c>
      <c r="L242" s="19">
        <v>1</v>
      </c>
      <c r="M242" s="19" t="s">
        <v>560</v>
      </c>
      <c r="N242" s="19">
        <v>10</v>
      </c>
      <c r="O242" s="19">
        <v>0</v>
      </c>
      <c r="P242" s="21" t="str">
        <f t="shared" si="6"/>
        <v>icon_2107010</v>
      </c>
      <c r="Q242" s="19">
        <v>1</v>
      </c>
      <c r="R242" s="19">
        <v>1</v>
      </c>
      <c r="S242" s="19">
        <v>0</v>
      </c>
      <c r="T242" s="3">
        <v>195</v>
      </c>
      <c r="U242" s="63" t="s">
        <v>1157</v>
      </c>
    </row>
    <row r="243" spans="1:21" ht="16.5" x14ac:dyDescent="0.2">
      <c r="A243" s="3">
        <f t="shared" ref="A243:A253" si="7">C243+800000</f>
        <v>2107011</v>
      </c>
      <c r="B243" s="19">
        <f t="shared" si="5"/>
        <v>2107011</v>
      </c>
      <c r="C243" s="19">
        <v>1307011</v>
      </c>
      <c r="D243" s="22" t="s">
        <v>872</v>
      </c>
      <c r="E243" s="19" t="s">
        <v>1859</v>
      </c>
      <c r="F243" s="3" t="s">
        <v>170</v>
      </c>
      <c r="G243" s="19">
        <v>0</v>
      </c>
      <c r="H243" s="19">
        <v>3</v>
      </c>
      <c r="I243" s="19">
        <v>1</v>
      </c>
      <c r="J243" s="19">
        <v>0</v>
      </c>
      <c r="K243" s="19">
        <v>0</v>
      </c>
      <c r="L243" s="19">
        <v>1</v>
      </c>
      <c r="M243" s="19" t="s">
        <v>560</v>
      </c>
      <c r="N243" s="19">
        <v>10</v>
      </c>
      <c r="O243" s="19">
        <v>0</v>
      </c>
      <c r="P243" s="21" t="str">
        <f t="shared" si="6"/>
        <v>icon_2107011</v>
      </c>
      <c r="Q243" s="19">
        <v>1</v>
      </c>
      <c r="R243" s="19">
        <v>1</v>
      </c>
      <c r="S243" s="19">
        <v>0</v>
      </c>
      <c r="T243" s="3">
        <v>196</v>
      </c>
      <c r="U243" s="63" t="s">
        <v>1157</v>
      </c>
    </row>
    <row r="244" spans="1:21" ht="16.5" x14ac:dyDescent="0.2">
      <c r="A244" s="3">
        <f t="shared" si="7"/>
        <v>2107012</v>
      </c>
      <c r="B244" s="19">
        <f t="shared" si="5"/>
        <v>2107012</v>
      </c>
      <c r="C244" s="19">
        <v>1307012</v>
      </c>
      <c r="D244" s="22" t="s">
        <v>872</v>
      </c>
      <c r="E244" s="19" t="s">
        <v>1860</v>
      </c>
      <c r="F244" s="4" t="s">
        <v>172</v>
      </c>
      <c r="G244" s="19">
        <v>0</v>
      </c>
      <c r="H244" s="19">
        <v>3</v>
      </c>
      <c r="I244" s="19">
        <v>1</v>
      </c>
      <c r="J244" s="19">
        <v>0</v>
      </c>
      <c r="K244" s="19">
        <v>0</v>
      </c>
      <c r="L244" s="19">
        <v>1</v>
      </c>
      <c r="M244" s="19" t="s">
        <v>560</v>
      </c>
      <c r="N244" s="19">
        <v>10</v>
      </c>
      <c r="O244" s="19">
        <v>0</v>
      </c>
      <c r="P244" s="21" t="str">
        <f t="shared" si="6"/>
        <v>icon_2107012</v>
      </c>
      <c r="Q244" s="19">
        <v>1</v>
      </c>
      <c r="R244" s="19">
        <v>1</v>
      </c>
      <c r="S244" s="19">
        <v>0</v>
      </c>
      <c r="T244" s="3">
        <v>197</v>
      </c>
      <c r="U244" s="63" t="s">
        <v>1157</v>
      </c>
    </row>
    <row r="245" spans="1:21" ht="16.5" x14ac:dyDescent="0.2">
      <c r="A245" s="3">
        <f t="shared" si="7"/>
        <v>2107013</v>
      </c>
      <c r="B245" s="19">
        <f t="shared" si="5"/>
        <v>2107013</v>
      </c>
      <c r="C245" s="19">
        <v>1307013</v>
      </c>
      <c r="D245" s="22" t="s">
        <v>872</v>
      </c>
      <c r="E245" s="19" t="s">
        <v>1861</v>
      </c>
      <c r="F245" s="3" t="s">
        <v>173</v>
      </c>
      <c r="G245" s="19">
        <v>0</v>
      </c>
      <c r="H245" s="19">
        <v>3</v>
      </c>
      <c r="I245" s="19">
        <v>1</v>
      </c>
      <c r="J245" s="19">
        <v>0</v>
      </c>
      <c r="K245" s="19">
        <v>0</v>
      </c>
      <c r="L245" s="19">
        <v>1</v>
      </c>
      <c r="M245" s="19" t="s">
        <v>560</v>
      </c>
      <c r="N245" s="19">
        <v>10</v>
      </c>
      <c r="O245" s="19">
        <v>0</v>
      </c>
      <c r="P245" s="21" t="str">
        <f t="shared" si="6"/>
        <v>icon_2107013</v>
      </c>
      <c r="Q245" s="19">
        <v>1</v>
      </c>
      <c r="R245" s="19">
        <v>1</v>
      </c>
      <c r="S245" s="19">
        <v>0</v>
      </c>
      <c r="T245" s="3">
        <v>198</v>
      </c>
      <c r="U245" s="63" t="s">
        <v>1157</v>
      </c>
    </row>
    <row r="246" spans="1:21" ht="16.5" x14ac:dyDescent="0.2">
      <c r="A246" s="3">
        <f t="shared" si="7"/>
        <v>2107014</v>
      </c>
      <c r="B246" s="19">
        <f t="shared" si="5"/>
        <v>2107014</v>
      </c>
      <c r="C246" s="19">
        <v>1307014</v>
      </c>
      <c r="D246" s="22" t="s">
        <v>872</v>
      </c>
      <c r="E246" s="19" t="s">
        <v>1862</v>
      </c>
      <c r="F246" s="3" t="s">
        <v>174</v>
      </c>
      <c r="G246" s="19">
        <v>0</v>
      </c>
      <c r="H246" s="19">
        <v>3</v>
      </c>
      <c r="I246" s="19">
        <v>1</v>
      </c>
      <c r="J246" s="19">
        <v>0</v>
      </c>
      <c r="K246" s="19">
        <v>0</v>
      </c>
      <c r="L246" s="19">
        <v>1</v>
      </c>
      <c r="M246" s="19" t="s">
        <v>560</v>
      </c>
      <c r="N246" s="19">
        <v>10</v>
      </c>
      <c r="O246" s="19">
        <v>0</v>
      </c>
      <c r="P246" s="21" t="str">
        <f t="shared" si="6"/>
        <v>icon_2107014</v>
      </c>
      <c r="Q246" s="19">
        <v>1</v>
      </c>
      <c r="R246" s="19">
        <v>1</v>
      </c>
      <c r="S246" s="19">
        <v>0</v>
      </c>
      <c r="T246" s="3">
        <v>199</v>
      </c>
      <c r="U246" s="63" t="s">
        <v>1157</v>
      </c>
    </row>
    <row r="247" spans="1:21" ht="16.5" x14ac:dyDescent="0.2">
      <c r="A247" s="3">
        <f t="shared" si="7"/>
        <v>2107015</v>
      </c>
      <c r="B247" s="19">
        <f t="shared" si="5"/>
        <v>2107015</v>
      </c>
      <c r="C247" s="19">
        <v>1307015</v>
      </c>
      <c r="D247" s="22" t="s">
        <v>872</v>
      </c>
      <c r="E247" s="19" t="s">
        <v>1863</v>
      </c>
      <c r="F247" s="3" t="s">
        <v>175</v>
      </c>
      <c r="G247" s="19">
        <v>0</v>
      </c>
      <c r="H247" s="19">
        <v>3</v>
      </c>
      <c r="I247" s="19">
        <v>1</v>
      </c>
      <c r="J247" s="19">
        <v>0</v>
      </c>
      <c r="K247" s="19">
        <v>0</v>
      </c>
      <c r="L247" s="19">
        <v>1</v>
      </c>
      <c r="M247" s="19" t="s">
        <v>560</v>
      </c>
      <c r="N247" s="19">
        <v>10</v>
      </c>
      <c r="O247" s="19">
        <v>0</v>
      </c>
      <c r="P247" s="21" t="str">
        <f t="shared" si="6"/>
        <v>icon_2107015</v>
      </c>
      <c r="Q247" s="19">
        <v>1</v>
      </c>
      <c r="R247" s="19">
        <v>1</v>
      </c>
      <c r="S247" s="19">
        <v>0</v>
      </c>
      <c r="T247" s="3">
        <v>200</v>
      </c>
      <c r="U247" s="63" t="s">
        <v>1157</v>
      </c>
    </row>
    <row r="248" spans="1:21" ht="16.5" x14ac:dyDescent="0.2">
      <c r="A248" s="3">
        <f t="shared" si="7"/>
        <v>2107016</v>
      </c>
      <c r="B248" s="19">
        <f t="shared" si="5"/>
        <v>2107016</v>
      </c>
      <c r="C248" s="19">
        <v>1307016</v>
      </c>
      <c r="D248" s="22" t="s">
        <v>872</v>
      </c>
      <c r="E248" s="19" t="s">
        <v>1864</v>
      </c>
      <c r="F248" s="3" t="s">
        <v>176</v>
      </c>
      <c r="G248" s="19">
        <v>0</v>
      </c>
      <c r="H248" s="19">
        <v>3</v>
      </c>
      <c r="I248" s="19">
        <v>1</v>
      </c>
      <c r="J248" s="19">
        <v>0</v>
      </c>
      <c r="K248" s="19">
        <v>0</v>
      </c>
      <c r="L248" s="19">
        <v>1</v>
      </c>
      <c r="M248" s="19" t="s">
        <v>560</v>
      </c>
      <c r="N248" s="19">
        <v>10</v>
      </c>
      <c r="O248" s="19">
        <v>0</v>
      </c>
      <c r="P248" s="21" t="str">
        <f t="shared" si="6"/>
        <v>icon_2107016</v>
      </c>
      <c r="Q248" s="19">
        <v>1</v>
      </c>
      <c r="R248" s="19">
        <v>1</v>
      </c>
      <c r="S248" s="19">
        <v>0</v>
      </c>
      <c r="T248" s="3">
        <v>201</v>
      </c>
      <c r="U248" s="63" t="s">
        <v>1157</v>
      </c>
    </row>
    <row r="249" spans="1:21" ht="16.5" x14ac:dyDescent="0.2">
      <c r="A249" s="3">
        <f t="shared" si="7"/>
        <v>2107017</v>
      </c>
      <c r="B249" s="19">
        <f t="shared" si="5"/>
        <v>2107017</v>
      </c>
      <c r="C249" s="19">
        <v>1307017</v>
      </c>
      <c r="D249" s="22" t="s">
        <v>872</v>
      </c>
      <c r="E249" s="19" t="s">
        <v>1865</v>
      </c>
      <c r="F249" s="4" t="s">
        <v>177</v>
      </c>
      <c r="G249" s="19">
        <v>0</v>
      </c>
      <c r="H249" s="19">
        <v>3</v>
      </c>
      <c r="I249" s="19">
        <v>1</v>
      </c>
      <c r="J249" s="19">
        <v>0</v>
      </c>
      <c r="K249" s="19">
        <v>0</v>
      </c>
      <c r="L249" s="19">
        <v>1</v>
      </c>
      <c r="M249" s="19" t="s">
        <v>560</v>
      </c>
      <c r="N249" s="19">
        <v>10</v>
      </c>
      <c r="O249" s="19">
        <v>0</v>
      </c>
      <c r="P249" s="21" t="str">
        <f t="shared" si="6"/>
        <v>icon_2107017</v>
      </c>
      <c r="Q249" s="19">
        <v>1</v>
      </c>
      <c r="R249" s="19">
        <v>1</v>
      </c>
      <c r="S249" s="19">
        <v>0</v>
      </c>
      <c r="T249" s="3">
        <v>202</v>
      </c>
      <c r="U249" s="63" t="s">
        <v>1157</v>
      </c>
    </row>
    <row r="250" spans="1:21" ht="16.5" x14ac:dyDescent="0.2">
      <c r="A250" s="3">
        <f t="shared" si="7"/>
        <v>2107018</v>
      </c>
      <c r="B250" s="19">
        <f t="shared" si="5"/>
        <v>2107018</v>
      </c>
      <c r="C250" s="19">
        <v>1307018</v>
      </c>
      <c r="D250" s="22" t="s">
        <v>872</v>
      </c>
      <c r="E250" s="19" t="s">
        <v>1866</v>
      </c>
      <c r="F250" s="4" t="s">
        <v>178</v>
      </c>
      <c r="G250" s="19">
        <v>0</v>
      </c>
      <c r="H250" s="19">
        <v>3</v>
      </c>
      <c r="I250" s="19">
        <v>1</v>
      </c>
      <c r="J250" s="19">
        <v>0</v>
      </c>
      <c r="K250" s="19">
        <v>0</v>
      </c>
      <c r="L250" s="19">
        <v>1</v>
      </c>
      <c r="M250" s="19" t="s">
        <v>560</v>
      </c>
      <c r="N250" s="19">
        <v>10</v>
      </c>
      <c r="O250" s="19">
        <v>0</v>
      </c>
      <c r="P250" s="21" t="str">
        <f t="shared" si="6"/>
        <v>icon_2107018</v>
      </c>
      <c r="Q250" s="19">
        <v>1</v>
      </c>
      <c r="R250" s="19">
        <v>1</v>
      </c>
      <c r="S250" s="19">
        <v>0</v>
      </c>
      <c r="T250" s="3">
        <v>203</v>
      </c>
      <c r="U250" s="63" t="s">
        <v>1157</v>
      </c>
    </row>
    <row r="251" spans="1:21" ht="16.5" x14ac:dyDescent="0.2">
      <c r="A251" s="3">
        <f t="shared" si="7"/>
        <v>2107019</v>
      </c>
      <c r="B251" s="19">
        <f t="shared" si="5"/>
        <v>2107019</v>
      </c>
      <c r="C251" s="19">
        <v>1307019</v>
      </c>
      <c r="D251" s="22" t="s">
        <v>872</v>
      </c>
      <c r="E251" s="19" t="s">
        <v>1867</v>
      </c>
      <c r="F251" s="4" t="s">
        <v>179</v>
      </c>
      <c r="G251" s="19">
        <v>0</v>
      </c>
      <c r="H251" s="19">
        <v>3</v>
      </c>
      <c r="I251" s="19">
        <v>1</v>
      </c>
      <c r="J251" s="19">
        <v>0</v>
      </c>
      <c r="K251" s="19">
        <v>0</v>
      </c>
      <c r="L251" s="19">
        <v>1</v>
      </c>
      <c r="M251" s="19" t="s">
        <v>560</v>
      </c>
      <c r="N251" s="19">
        <v>10</v>
      </c>
      <c r="O251" s="19">
        <v>0</v>
      </c>
      <c r="P251" s="21" t="str">
        <f t="shared" si="6"/>
        <v>icon_2107019</v>
      </c>
      <c r="Q251" s="19">
        <v>1</v>
      </c>
      <c r="R251" s="19">
        <v>1</v>
      </c>
      <c r="S251" s="19">
        <v>0</v>
      </c>
      <c r="T251" s="3">
        <v>204</v>
      </c>
      <c r="U251" s="63" t="s">
        <v>1157</v>
      </c>
    </row>
    <row r="252" spans="1:21" ht="16.5" x14ac:dyDescent="0.2">
      <c r="A252" s="3">
        <f t="shared" si="7"/>
        <v>2107020</v>
      </c>
      <c r="B252" s="19">
        <f t="shared" si="5"/>
        <v>2107020</v>
      </c>
      <c r="C252" s="19">
        <v>1307020</v>
      </c>
      <c r="D252" s="22" t="s">
        <v>872</v>
      </c>
      <c r="E252" s="19" t="s">
        <v>1868</v>
      </c>
      <c r="F252" s="4" t="s">
        <v>180</v>
      </c>
      <c r="G252" s="19">
        <v>0</v>
      </c>
      <c r="H252" s="19">
        <v>3</v>
      </c>
      <c r="I252" s="19">
        <v>1</v>
      </c>
      <c r="J252" s="19">
        <v>0</v>
      </c>
      <c r="K252" s="19">
        <v>0</v>
      </c>
      <c r="L252" s="19">
        <v>1</v>
      </c>
      <c r="M252" s="19" t="s">
        <v>560</v>
      </c>
      <c r="N252" s="19">
        <v>10</v>
      </c>
      <c r="O252" s="19">
        <v>0</v>
      </c>
      <c r="P252" s="21" t="str">
        <f t="shared" si="6"/>
        <v>icon_2107020</v>
      </c>
      <c r="Q252" s="19">
        <v>1</v>
      </c>
      <c r="R252" s="19">
        <v>1</v>
      </c>
      <c r="S252" s="19">
        <v>0</v>
      </c>
      <c r="T252" s="3">
        <v>205</v>
      </c>
      <c r="U252" s="63" t="s">
        <v>1157</v>
      </c>
    </row>
    <row r="253" spans="1:21" ht="16.5" x14ac:dyDescent="0.2">
      <c r="A253" s="3">
        <f t="shared" si="7"/>
        <v>2107021</v>
      </c>
      <c r="B253" s="19">
        <f t="shared" si="5"/>
        <v>2107021</v>
      </c>
      <c r="C253" s="19">
        <v>1307021</v>
      </c>
      <c r="D253" s="22" t="s">
        <v>872</v>
      </c>
      <c r="E253" s="19" t="s">
        <v>1869</v>
      </c>
      <c r="F253" s="3" t="s">
        <v>182</v>
      </c>
      <c r="G253" s="19">
        <v>0</v>
      </c>
      <c r="H253" s="19">
        <v>3</v>
      </c>
      <c r="I253" s="19">
        <v>1</v>
      </c>
      <c r="J253" s="19">
        <v>0</v>
      </c>
      <c r="K253" s="19">
        <v>0</v>
      </c>
      <c r="L253" s="19">
        <v>1</v>
      </c>
      <c r="M253" s="19" t="s">
        <v>560</v>
      </c>
      <c r="N253" s="19">
        <v>10</v>
      </c>
      <c r="O253" s="19">
        <v>0</v>
      </c>
      <c r="P253" s="21" t="str">
        <f t="shared" si="6"/>
        <v>icon_2107021</v>
      </c>
      <c r="Q253" s="19">
        <v>1</v>
      </c>
      <c r="R253" s="19">
        <v>1</v>
      </c>
      <c r="S253" s="19">
        <v>0</v>
      </c>
      <c r="T253" s="3">
        <v>206</v>
      </c>
      <c r="U253" s="63" t="s">
        <v>1157</v>
      </c>
    </row>
  </sheetData>
  <autoFilter ref="A3:U214" xr:uid="{00000000-0009-0000-0000-000001000000}"/>
  <phoneticPr fontId="3" type="noConversion"/>
  <conditionalFormatting sqref="A254:A1048576 A1:A177">
    <cfRule type="duplicateValues" dxfId="5" priority="6"/>
  </conditionalFormatting>
  <conditionalFormatting sqref="A178:A253">
    <cfRule type="duplicateValues" dxfId="4" priority="5"/>
  </conditionalFormatting>
  <conditionalFormatting sqref="B254:B1048576 B1:B177">
    <cfRule type="duplicateValues" dxfId="3" priority="4"/>
  </conditionalFormatting>
  <conditionalFormatting sqref="B178:B214">
    <cfRule type="duplicateValues" dxfId="2" priority="3"/>
  </conditionalFormatting>
  <conditionalFormatting sqref="B215:B253">
    <cfRule type="duplicateValues" dxfId="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2105"/>
  <sheetViews>
    <sheetView workbookViewId="0">
      <pane xSplit="2" ySplit="3" topLeftCell="C1748" activePane="bottomRight" state="frozen"/>
      <selection pane="topRight" activeCell="C1" sqref="C1"/>
      <selection pane="bottomLeft" activeCell="A4" sqref="A4"/>
      <selection pane="bottomRight" activeCell="J1757" sqref="J1757"/>
    </sheetView>
  </sheetViews>
  <sheetFormatPr defaultRowHeight="14.25" x14ac:dyDescent="0.2"/>
  <cols>
    <col min="1" max="1" width="9.125" customWidth="1"/>
    <col min="2" max="3" width="12.125" customWidth="1"/>
    <col min="4" max="4" width="9.125" bestFit="1" customWidth="1"/>
    <col min="5" max="5" width="20.25" customWidth="1"/>
    <col min="6" max="6" width="18.875" customWidth="1"/>
    <col min="7" max="7" width="15.75" customWidth="1"/>
    <col min="8" max="8" width="27.125" customWidth="1"/>
    <col min="9" max="9" width="13" customWidth="1"/>
    <col min="10" max="10" width="27.25" customWidth="1"/>
    <col min="11" max="11" width="12.625" customWidth="1"/>
    <col min="12" max="12" width="23.625" customWidth="1"/>
    <col min="13" max="13" width="13.875" customWidth="1"/>
    <col min="14" max="14" width="18.125" customWidth="1"/>
    <col min="15" max="15" width="13.5" customWidth="1"/>
    <col min="16" max="16" width="17.625" customWidth="1"/>
    <col min="17" max="17" width="13.625" customWidth="1"/>
    <col min="18" max="18" width="100.25" customWidth="1"/>
  </cols>
  <sheetData>
    <row r="1" spans="1:19" ht="15" x14ac:dyDescent="0.2">
      <c r="A1" s="5" t="s">
        <v>8</v>
      </c>
      <c r="B1" s="5" t="s">
        <v>477</v>
      </c>
      <c r="C1" s="5" t="s">
        <v>478</v>
      </c>
      <c r="D1" s="5" t="s">
        <v>331</v>
      </c>
      <c r="E1" s="5" t="s">
        <v>379</v>
      </c>
      <c r="F1" s="6" t="s">
        <v>600</v>
      </c>
      <c r="G1" s="6" t="s">
        <v>657</v>
      </c>
      <c r="H1" s="6" t="s">
        <v>215</v>
      </c>
      <c r="I1" s="6" t="s">
        <v>216</v>
      </c>
      <c r="J1" s="6" t="s">
        <v>219</v>
      </c>
      <c r="K1" s="6" t="s">
        <v>220</v>
      </c>
      <c r="L1" s="6" t="s">
        <v>222</v>
      </c>
      <c r="M1" s="6" t="s">
        <v>223</v>
      </c>
      <c r="N1" s="6" t="s">
        <v>224</v>
      </c>
      <c r="O1" s="6" t="s">
        <v>225</v>
      </c>
      <c r="P1" s="6" t="s">
        <v>226</v>
      </c>
      <c r="Q1" s="6" t="s">
        <v>227</v>
      </c>
      <c r="R1" s="5" t="s">
        <v>122</v>
      </c>
      <c r="S1" s="5" t="s">
        <v>1075</v>
      </c>
    </row>
    <row r="2" spans="1:19" x14ac:dyDescent="0.2">
      <c r="A2" t="s">
        <v>488</v>
      </c>
      <c r="B2" t="s">
        <v>376</v>
      </c>
      <c r="C2" t="s">
        <v>382</v>
      </c>
      <c r="D2" t="s">
        <v>123</v>
      </c>
      <c r="E2" t="s">
        <v>380</v>
      </c>
      <c r="F2" t="s">
        <v>386</v>
      </c>
      <c r="G2" t="s">
        <v>387</v>
      </c>
      <c r="H2" t="s">
        <v>539</v>
      </c>
      <c r="I2" t="s">
        <v>217</v>
      </c>
      <c r="J2" t="s">
        <v>539</v>
      </c>
      <c r="K2" t="s">
        <v>217</v>
      </c>
      <c r="L2" t="s">
        <v>539</v>
      </c>
      <c r="M2" t="s">
        <v>217</v>
      </c>
      <c r="N2" t="s">
        <v>539</v>
      </c>
      <c r="O2" t="s">
        <v>217</v>
      </c>
      <c r="P2" t="s">
        <v>539</v>
      </c>
      <c r="Q2" t="s">
        <v>217</v>
      </c>
      <c r="R2" t="s">
        <v>210</v>
      </c>
      <c r="S2" t="s">
        <v>1460</v>
      </c>
    </row>
    <row r="3" spans="1:19" ht="15" x14ac:dyDescent="0.2">
      <c r="A3" s="2" t="s">
        <v>124</v>
      </c>
      <c r="B3" s="2" t="s">
        <v>125</v>
      </c>
      <c r="C3" s="2" t="s">
        <v>383</v>
      </c>
      <c r="D3" s="2" t="s">
        <v>126</v>
      </c>
      <c r="E3" s="2" t="s">
        <v>381</v>
      </c>
      <c r="F3" s="2" t="s">
        <v>128</v>
      </c>
      <c r="G3" s="2" t="s">
        <v>129</v>
      </c>
      <c r="H3" s="2" t="s">
        <v>130</v>
      </c>
      <c r="I3" s="2" t="s">
        <v>221</v>
      </c>
      <c r="J3" s="2" t="s">
        <v>130</v>
      </c>
      <c r="K3" s="2" t="s">
        <v>218</v>
      </c>
      <c r="L3" s="2" t="s">
        <v>130</v>
      </c>
      <c r="M3" s="2" t="s">
        <v>218</v>
      </c>
      <c r="N3" s="2" t="s">
        <v>130</v>
      </c>
      <c r="O3" s="2" t="s">
        <v>218</v>
      </c>
      <c r="P3" s="2" t="s">
        <v>130</v>
      </c>
      <c r="Q3" s="2" t="s">
        <v>218</v>
      </c>
      <c r="R3" s="2" t="s">
        <v>127</v>
      </c>
      <c r="S3" s="2" t="s">
        <v>1076</v>
      </c>
    </row>
    <row r="4" spans="1:19" s="60" customFormat="1" ht="16.5" x14ac:dyDescent="0.2">
      <c r="A4" s="151">
        <v>1</v>
      </c>
      <c r="B4" s="151">
        <v>1308001</v>
      </c>
      <c r="C4" s="151" t="s">
        <v>1318</v>
      </c>
      <c r="D4" s="151">
        <v>1</v>
      </c>
      <c r="E4" s="151" t="s">
        <v>1248</v>
      </c>
      <c r="F4" s="151"/>
      <c r="G4" s="151"/>
      <c r="H4" s="151" t="s">
        <v>1248</v>
      </c>
      <c r="I4" s="151">
        <v>1</v>
      </c>
      <c r="J4" s="151"/>
      <c r="K4" s="151"/>
      <c r="L4" s="151"/>
      <c r="M4" s="151"/>
      <c r="N4" s="151"/>
      <c r="O4" s="151"/>
      <c r="P4" s="151"/>
      <c r="Q4" s="151"/>
      <c r="R4" s="151"/>
      <c r="S4" s="164"/>
    </row>
    <row r="5" spans="1:19" s="60" customFormat="1" ht="16.5" x14ac:dyDescent="0.2">
      <c r="A5" s="151">
        <v>2</v>
      </c>
      <c r="B5" s="151">
        <v>1308002</v>
      </c>
      <c r="C5" s="151" t="s">
        <v>1318</v>
      </c>
      <c r="D5" s="151">
        <v>1</v>
      </c>
      <c r="E5" s="151" t="s">
        <v>1249</v>
      </c>
      <c r="F5" s="151"/>
      <c r="G5" s="151"/>
      <c r="H5" s="151" t="s">
        <v>1249</v>
      </c>
      <c r="I5" s="151">
        <v>1</v>
      </c>
      <c r="J5" s="151"/>
      <c r="K5" s="151"/>
      <c r="L5" s="151"/>
      <c r="M5" s="151"/>
      <c r="N5" s="151"/>
      <c r="O5" s="151"/>
      <c r="P5" s="151"/>
      <c r="Q5" s="151"/>
      <c r="R5" s="151"/>
      <c r="S5" s="164"/>
    </row>
    <row r="6" spans="1:19" s="60" customFormat="1" ht="16.5" x14ac:dyDescent="0.2">
      <c r="A6" s="151">
        <v>3</v>
      </c>
      <c r="B6" s="151">
        <v>1308003</v>
      </c>
      <c r="C6" s="151" t="s">
        <v>1318</v>
      </c>
      <c r="D6" s="151">
        <v>1</v>
      </c>
      <c r="E6" s="151" t="s">
        <v>1250</v>
      </c>
      <c r="F6" s="151"/>
      <c r="G6" s="151"/>
      <c r="H6" s="151" t="s">
        <v>1250</v>
      </c>
      <c r="I6" s="151">
        <v>1</v>
      </c>
      <c r="J6" s="151"/>
      <c r="K6" s="151"/>
      <c r="L6" s="151"/>
      <c r="M6" s="151"/>
      <c r="N6" s="151"/>
      <c r="O6" s="151"/>
      <c r="P6" s="151"/>
      <c r="Q6" s="151"/>
      <c r="R6" s="151"/>
      <c r="S6" s="164"/>
    </row>
    <row r="7" spans="1:19" s="60" customFormat="1" ht="16.5" x14ac:dyDescent="0.2">
      <c r="A7" s="151">
        <v>4</v>
      </c>
      <c r="B7" s="151">
        <v>1308004</v>
      </c>
      <c r="C7" s="151" t="s">
        <v>1318</v>
      </c>
      <c r="D7" s="151">
        <v>1</v>
      </c>
      <c r="E7" s="151" t="s">
        <v>1251</v>
      </c>
      <c r="F7" s="151"/>
      <c r="G7" s="151"/>
      <c r="H7" s="151" t="s">
        <v>1251</v>
      </c>
      <c r="I7" s="151">
        <v>1</v>
      </c>
      <c r="J7" s="151"/>
      <c r="K7" s="151"/>
      <c r="L7" s="151"/>
      <c r="M7" s="151"/>
      <c r="N7" s="151"/>
      <c r="O7" s="151"/>
      <c r="P7" s="151"/>
      <c r="Q7" s="151"/>
      <c r="R7" s="151"/>
      <c r="S7" s="164"/>
    </row>
    <row r="8" spans="1:19" s="60" customFormat="1" ht="16.5" x14ac:dyDescent="0.2">
      <c r="A8" s="151">
        <v>5</v>
      </c>
      <c r="B8" s="151">
        <v>1308005</v>
      </c>
      <c r="C8" s="151" t="s">
        <v>1318</v>
      </c>
      <c r="D8" s="151">
        <v>1</v>
      </c>
      <c r="E8" s="151" t="s">
        <v>1252</v>
      </c>
      <c r="F8" s="151"/>
      <c r="G8" s="151"/>
      <c r="H8" s="151" t="s">
        <v>1252</v>
      </c>
      <c r="I8" s="151">
        <v>1</v>
      </c>
      <c r="J8" s="151"/>
      <c r="K8" s="151"/>
      <c r="L8" s="151"/>
      <c r="M8" s="151"/>
      <c r="N8" s="151"/>
      <c r="O8" s="151"/>
      <c r="P8" s="151"/>
      <c r="Q8" s="151"/>
      <c r="R8" s="151"/>
      <c r="S8" s="164"/>
    </row>
    <row r="9" spans="1:19" s="60" customFormat="1" ht="16.5" x14ac:dyDescent="0.2">
      <c r="A9" s="151">
        <v>6</v>
      </c>
      <c r="B9" s="151">
        <v>1308006</v>
      </c>
      <c r="C9" s="151" t="s">
        <v>1318</v>
      </c>
      <c r="D9" s="151">
        <v>1</v>
      </c>
      <c r="E9" s="151" t="s">
        <v>1253</v>
      </c>
      <c r="F9" s="151"/>
      <c r="G9" s="151"/>
      <c r="H9" s="151" t="s">
        <v>1253</v>
      </c>
      <c r="I9" s="151">
        <v>1</v>
      </c>
      <c r="J9" s="151"/>
      <c r="K9" s="151"/>
      <c r="L9" s="151"/>
      <c r="M9" s="151"/>
      <c r="N9" s="151"/>
      <c r="O9" s="151"/>
      <c r="P9" s="151"/>
      <c r="Q9" s="151"/>
      <c r="R9" s="151"/>
      <c r="S9" s="164"/>
    </row>
    <row r="10" spans="1:19" s="60" customFormat="1" ht="16.5" x14ac:dyDescent="0.2">
      <c r="A10" s="151">
        <v>7</v>
      </c>
      <c r="B10" s="151">
        <v>1308007</v>
      </c>
      <c r="C10" s="151" t="s">
        <v>1318</v>
      </c>
      <c r="D10" s="151">
        <v>1</v>
      </c>
      <c r="E10" s="151" t="s">
        <v>1254</v>
      </c>
      <c r="F10" s="151"/>
      <c r="G10" s="151"/>
      <c r="H10" s="151" t="s">
        <v>1254</v>
      </c>
      <c r="I10" s="151">
        <v>1</v>
      </c>
      <c r="J10" s="151"/>
      <c r="K10" s="151"/>
      <c r="L10" s="151"/>
      <c r="M10" s="151"/>
      <c r="N10" s="151"/>
      <c r="O10" s="151"/>
      <c r="P10" s="151"/>
      <c r="Q10" s="151"/>
      <c r="R10" s="151"/>
      <c r="S10" s="164"/>
    </row>
    <row r="11" spans="1:19" s="60" customFormat="1" ht="16.5" x14ac:dyDescent="0.2">
      <c r="A11" s="151">
        <v>8</v>
      </c>
      <c r="B11" s="151">
        <v>1308008</v>
      </c>
      <c r="C11" s="151" t="s">
        <v>1318</v>
      </c>
      <c r="D11" s="151">
        <v>1</v>
      </c>
      <c r="E11" s="151" t="s">
        <v>1255</v>
      </c>
      <c r="F11" s="151"/>
      <c r="G11" s="151"/>
      <c r="H11" s="151" t="s">
        <v>1255</v>
      </c>
      <c r="I11" s="151">
        <v>1</v>
      </c>
      <c r="J11" s="151"/>
      <c r="K11" s="151"/>
      <c r="L11" s="151"/>
      <c r="M11" s="151"/>
      <c r="N11" s="151"/>
      <c r="O11" s="151"/>
      <c r="P11" s="151"/>
      <c r="Q11" s="151"/>
      <c r="R11" s="151"/>
      <c r="S11" s="164"/>
    </row>
    <row r="12" spans="1:19" s="60" customFormat="1" ht="16.5" x14ac:dyDescent="0.2">
      <c r="A12" s="151">
        <v>9</v>
      </c>
      <c r="B12" s="151">
        <v>1308009</v>
      </c>
      <c r="C12" s="151" t="s">
        <v>1318</v>
      </c>
      <c r="D12" s="151">
        <v>1</v>
      </c>
      <c r="E12" s="151" t="s">
        <v>1256</v>
      </c>
      <c r="F12" s="151"/>
      <c r="G12" s="151"/>
      <c r="H12" s="151" t="s">
        <v>1256</v>
      </c>
      <c r="I12" s="151">
        <v>1</v>
      </c>
      <c r="J12" s="151"/>
      <c r="K12" s="151"/>
      <c r="L12" s="151"/>
      <c r="M12" s="151"/>
      <c r="N12" s="151"/>
      <c r="O12" s="151"/>
      <c r="P12" s="151"/>
      <c r="Q12" s="151"/>
      <c r="R12" s="151"/>
      <c r="S12" s="164"/>
    </row>
    <row r="13" spans="1:19" s="60" customFormat="1" ht="16.5" x14ac:dyDescent="0.2">
      <c r="A13" s="151">
        <v>10</v>
      </c>
      <c r="B13" s="151">
        <v>1308010</v>
      </c>
      <c r="C13" s="151" t="s">
        <v>1318</v>
      </c>
      <c r="D13" s="151">
        <v>1</v>
      </c>
      <c r="E13" s="151" t="s">
        <v>1257</v>
      </c>
      <c r="F13" s="151"/>
      <c r="G13" s="151"/>
      <c r="H13" s="151" t="s">
        <v>1257</v>
      </c>
      <c r="I13" s="151">
        <v>1</v>
      </c>
      <c r="J13" s="151"/>
      <c r="K13" s="151"/>
      <c r="L13" s="151"/>
      <c r="M13" s="151"/>
      <c r="N13" s="151"/>
      <c r="O13" s="151"/>
      <c r="P13" s="151"/>
      <c r="Q13" s="151"/>
      <c r="R13" s="151"/>
      <c r="S13" s="164"/>
    </row>
    <row r="14" spans="1:19" s="60" customFormat="1" ht="16.5" x14ac:dyDescent="0.2">
      <c r="A14" s="151">
        <v>11</v>
      </c>
      <c r="B14" s="151">
        <v>1308011</v>
      </c>
      <c r="C14" s="151" t="s">
        <v>1318</v>
      </c>
      <c r="D14" s="151">
        <v>1</v>
      </c>
      <c r="E14" s="151" t="s">
        <v>1258</v>
      </c>
      <c r="F14" s="151"/>
      <c r="G14" s="151"/>
      <c r="H14" s="151" t="s">
        <v>1258</v>
      </c>
      <c r="I14" s="151">
        <v>1</v>
      </c>
      <c r="J14" s="151"/>
      <c r="K14" s="151"/>
      <c r="L14" s="151"/>
      <c r="M14" s="151"/>
      <c r="N14" s="151"/>
      <c r="O14" s="151"/>
      <c r="P14" s="151"/>
      <c r="Q14" s="151"/>
      <c r="R14" s="151"/>
      <c r="S14" s="164"/>
    </row>
    <row r="15" spans="1:19" s="60" customFormat="1" ht="16.5" x14ac:dyDescent="0.2">
      <c r="A15" s="151">
        <v>12</v>
      </c>
      <c r="B15" s="151">
        <v>1308012</v>
      </c>
      <c r="C15" s="151" t="s">
        <v>1318</v>
      </c>
      <c r="D15" s="151">
        <v>1</v>
      </c>
      <c r="E15" s="151" t="s">
        <v>1259</v>
      </c>
      <c r="F15" s="151"/>
      <c r="G15" s="151"/>
      <c r="H15" s="151" t="s">
        <v>1259</v>
      </c>
      <c r="I15" s="151">
        <v>1</v>
      </c>
      <c r="J15" s="151"/>
      <c r="K15" s="151"/>
      <c r="L15" s="151"/>
      <c r="M15" s="151"/>
      <c r="N15" s="151"/>
      <c r="O15" s="151"/>
      <c r="P15" s="151"/>
      <c r="Q15" s="151"/>
      <c r="R15" s="151"/>
      <c r="S15" s="164"/>
    </row>
    <row r="16" spans="1:19" s="60" customFormat="1" ht="16.5" x14ac:dyDescent="0.2">
      <c r="A16" s="151">
        <v>13</v>
      </c>
      <c r="B16" s="151">
        <v>1308013</v>
      </c>
      <c r="C16" s="151" t="s">
        <v>1318</v>
      </c>
      <c r="D16" s="151">
        <v>1</v>
      </c>
      <c r="E16" s="151" t="s">
        <v>1260</v>
      </c>
      <c r="F16" s="151"/>
      <c r="G16" s="151"/>
      <c r="H16" s="151" t="s">
        <v>1260</v>
      </c>
      <c r="I16" s="151">
        <v>1</v>
      </c>
      <c r="J16" s="151"/>
      <c r="K16" s="151"/>
      <c r="L16" s="151"/>
      <c r="M16" s="151"/>
      <c r="N16" s="151"/>
      <c r="O16" s="151"/>
      <c r="P16" s="151"/>
      <c r="Q16" s="151"/>
      <c r="R16" s="151"/>
      <c r="S16" s="164"/>
    </row>
    <row r="17" spans="1:19" s="60" customFormat="1" ht="16.5" x14ac:dyDescent="0.2">
      <c r="A17" s="151">
        <v>14</v>
      </c>
      <c r="B17" s="151">
        <v>1308014</v>
      </c>
      <c r="C17" s="151" t="s">
        <v>1318</v>
      </c>
      <c r="D17" s="151">
        <v>1</v>
      </c>
      <c r="E17" s="151" t="s">
        <v>1261</v>
      </c>
      <c r="F17" s="151"/>
      <c r="G17" s="151"/>
      <c r="H17" s="151" t="s">
        <v>1261</v>
      </c>
      <c r="I17" s="151">
        <v>1</v>
      </c>
      <c r="J17" s="151"/>
      <c r="K17" s="151"/>
      <c r="L17" s="151"/>
      <c r="M17" s="151"/>
      <c r="N17" s="151"/>
      <c r="O17" s="151"/>
      <c r="P17" s="151"/>
      <c r="Q17" s="151"/>
      <c r="R17" s="151"/>
      <c r="S17" s="164"/>
    </row>
    <row r="18" spans="1:19" s="60" customFormat="1" ht="16.5" x14ac:dyDescent="0.2">
      <c r="A18" s="151">
        <v>15</v>
      </c>
      <c r="B18" s="151">
        <v>1308015</v>
      </c>
      <c r="C18" s="151" t="s">
        <v>1318</v>
      </c>
      <c r="D18" s="151">
        <v>1</v>
      </c>
      <c r="E18" s="151" t="s">
        <v>1262</v>
      </c>
      <c r="F18" s="151"/>
      <c r="G18" s="151"/>
      <c r="H18" s="151" t="s">
        <v>1262</v>
      </c>
      <c r="I18" s="151">
        <v>1</v>
      </c>
      <c r="J18" s="151"/>
      <c r="K18" s="151"/>
      <c r="L18" s="151"/>
      <c r="M18" s="151"/>
      <c r="N18" s="151"/>
      <c r="O18" s="151"/>
      <c r="P18" s="151"/>
      <c r="Q18" s="151"/>
      <c r="R18" s="151"/>
      <c r="S18" s="164"/>
    </row>
    <row r="19" spans="1:19" s="60" customFormat="1" ht="16.5" x14ac:dyDescent="0.2">
      <c r="A19" s="151">
        <v>16</v>
      </c>
      <c r="B19" s="151">
        <v>1308016</v>
      </c>
      <c r="C19" s="151" t="s">
        <v>1318</v>
      </c>
      <c r="D19" s="151">
        <v>1</v>
      </c>
      <c r="E19" s="151" t="s">
        <v>1263</v>
      </c>
      <c r="F19" s="151"/>
      <c r="G19" s="151"/>
      <c r="H19" s="151" t="s">
        <v>1263</v>
      </c>
      <c r="I19" s="151">
        <v>1</v>
      </c>
      <c r="J19" s="151"/>
      <c r="K19" s="151"/>
      <c r="L19" s="151"/>
      <c r="M19" s="151"/>
      <c r="N19" s="151"/>
      <c r="O19" s="151"/>
      <c r="P19" s="151"/>
      <c r="Q19" s="151"/>
      <c r="R19" s="151"/>
      <c r="S19" s="164"/>
    </row>
    <row r="20" spans="1:19" s="60" customFormat="1" ht="16.5" x14ac:dyDescent="0.2">
      <c r="A20" s="151">
        <v>17</v>
      </c>
      <c r="B20" s="151">
        <v>1308017</v>
      </c>
      <c r="C20" s="151" t="s">
        <v>1318</v>
      </c>
      <c r="D20" s="151">
        <v>1</v>
      </c>
      <c r="E20" s="151" t="s">
        <v>1264</v>
      </c>
      <c r="F20" s="151"/>
      <c r="G20" s="151"/>
      <c r="H20" s="151" t="s">
        <v>1264</v>
      </c>
      <c r="I20" s="151">
        <v>1</v>
      </c>
      <c r="J20" s="151"/>
      <c r="K20" s="151"/>
      <c r="L20" s="151"/>
      <c r="M20" s="151"/>
      <c r="N20" s="151"/>
      <c r="O20" s="151"/>
      <c r="P20" s="151"/>
      <c r="Q20" s="151"/>
      <c r="R20" s="151"/>
      <c r="S20" s="164"/>
    </row>
    <row r="21" spans="1:19" s="60" customFormat="1" ht="16.5" x14ac:dyDescent="0.2">
      <c r="A21" s="151">
        <v>18</v>
      </c>
      <c r="B21" s="151">
        <v>1308018</v>
      </c>
      <c r="C21" s="151" t="s">
        <v>1318</v>
      </c>
      <c r="D21" s="151">
        <v>1</v>
      </c>
      <c r="E21" s="151" t="s">
        <v>1265</v>
      </c>
      <c r="F21" s="151"/>
      <c r="G21" s="151"/>
      <c r="H21" s="151" t="s">
        <v>1265</v>
      </c>
      <c r="I21" s="151">
        <v>1</v>
      </c>
      <c r="J21" s="151"/>
      <c r="K21" s="151"/>
      <c r="L21" s="151"/>
      <c r="M21" s="151"/>
      <c r="N21" s="151"/>
      <c r="O21" s="151"/>
      <c r="P21" s="151"/>
      <c r="Q21" s="151"/>
      <c r="R21" s="151"/>
      <c r="S21" s="164"/>
    </row>
    <row r="22" spans="1:19" s="60" customFormat="1" ht="16.5" x14ac:dyDescent="0.2">
      <c r="A22" s="151">
        <v>19</v>
      </c>
      <c r="B22" s="151">
        <v>1308019</v>
      </c>
      <c r="C22" s="151" t="s">
        <v>1318</v>
      </c>
      <c r="D22" s="151">
        <v>1</v>
      </c>
      <c r="E22" s="151" t="s">
        <v>1266</v>
      </c>
      <c r="F22" s="151"/>
      <c r="G22" s="151"/>
      <c r="H22" s="151" t="s">
        <v>1319</v>
      </c>
      <c r="I22" s="151">
        <v>1</v>
      </c>
      <c r="J22" s="151"/>
      <c r="K22" s="151"/>
      <c r="L22" s="151"/>
      <c r="M22" s="151"/>
      <c r="N22" s="151"/>
      <c r="O22" s="151"/>
      <c r="P22" s="151"/>
      <c r="Q22" s="151"/>
      <c r="R22" s="151"/>
      <c r="S22" s="164"/>
    </row>
    <row r="23" spans="1:19" s="60" customFormat="1" ht="16.5" x14ac:dyDescent="0.2">
      <c r="A23" s="151">
        <v>20</v>
      </c>
      <c r="B23" s="151">
        <v>1308020</v>
      </c>
      <c r="C23" s="151" t="s">
        <v>1318</v>
      </c>
      <c r="D23" s="151">
        <v>1</v>
      </c>
      <c r="E23" s="151" t="s">
        <v>1267</v>
      </c>
      <c r="F23" s="151"/>
      <c r="G23" s="151"/>
      <c r="H23" s="151" t="s">
        <v>1320</v>
      </c>
      <c r="I23" s="151">
        <v>1</v>
      </c>
      <c r="J23" s="151"/>
      <c r="K23" s="151"/>
      <c r="L23" s="151"/>
      <c r="M23" s="151"/>
      <c r="N23" s="151"/>
      <c r="O23" s="151"/>
      <c r="P23" s="151"/>
      <c r="Q23" s="151"/>
      <c r="R23" s="151"/>
      <c r="S23" s="164"/>
    </row>
    <row r="24" spans="1:19" s="60" customFormat="1" ht="16.5" x14ac:dyDescent="0.2">
      <c r="A24" s="151">
        <v>21</v>
      </c>
      <c r="B24" s="151">
        <v>1308021</v>
      </c>
      <c r="C24" s="151" t="s">
        <v>1318</v>
      </c>
      <c r="D24" s="151">
        <v>1</v>
      </c>
      <c r="E24" s="151" t="s">
        <v>1268</v>
      </c>
      <c r="F24" s="151"/>
      <c r="G24" s="151"/>
      <c r="H24" s="151" t="s">
        <v>1268</v>
      </c>
      <c r="I24" s="151">
        <v>1</v>
      </c>
      <c r="J24" s="151"/>
      <c r="K24" s="151"/>
      <c r="L24" s="151"/>
      <c r="M24" s="151"/>
      <c r="N24" s="151"/>
      <c r="O24" s="151"/>
      <c r="P24" s="151"/>
      <c r="Q24" s="151"/>
      <c r="R24" s="151"/>
      <c r="S24" s="164"/>
    </row>
    <row r="25" spans="1:19" s="60" customFormat="1" ht="16.5" x14ac:dyDescent="0.2">
      <c r="A25" s="151">
        <v>22</v>
      </c>
      <c r="B25" s="151">
        <v>1308022</v>
      </c>
      <c r="C25" s="151" t="s">
        <v>1318</v>
      </c>
      <c r="D25" s="151">
        <v>1</v>
      </c>
      <c r="E25" s="151" t="s">
        <v>1269</v>
      </c>
      <c r="F25" s="151"/>
      <c r="G25" s="151"/>
      <c r="H25" s="151" t="s">
        <v>1321</v>
      </c>
      <c r="I25" s="151">
        <v>1</v>
      </c>
      <c r="J25" s="151"/>
      <c r="K25" s="151"/>
      <c r="L25" s="151"/>
      <c r="M25" s="151"/>
      <c r="N25" s="151"/>
      <c r="O25" s="151"/>
      <c r="P25" s="151"/>
      <c r="Q25" s="151"/>
      <c r="R25" s="151"/>
      <c r="S25" s="164"/>
    </row>
    <row r="26" spans="1:19" s="60" customFormat="1" ht="16.5" x14ac:dyDescent="0.2">
      <c r="A26" s="151">
        <v>23</v>
      </c>
      <c r="B26" s="151">
        <v>1308023</v>
      </c>
      <c r="C26" s="151" t="s">
        <v>1318</v>
      </c>
      <c r="D26" s="151">
        <v>1</v>
      </c>
      <c r="E26" s="151" t="s">
        <v>1270</v>
      </c>
      <c r="F26" s="151"/>
      <c r="G26" s="151"/>
      <c r="H26" s="151" t="s">
        <v>1322</v>
      </c>
      <c r="I26" s="151">
        <v>1</v>
      </c>
      <c r="J26" s="151"/>
      <c r="K26" s="151"/>
      <c r="L26" s="151"/>
      <c r="M26" s="151"/>
      <c r="N26" s="151"/>
      <c r="O26" s="151"/>
      <c r="P26" s="151"/>
      <c r="Q26" s="151"/>
      <c r="R26" s="151"/>
      <c r="S26" s="164"/>
    </row>
    <row r="27" spans="1:19" s="60" customFormat="1" ht="16.5" x14ac:dyDescent="0.2">
      <c r="A27" s="151">
        <v>24</v>
      </c>
      <c r="B27" s="151">
        <v>1308024</v>
      </c>
      <c r="C27" s="151" t="s">
        <v>1318</v>
      </c>
      <c r="D27" s="151">
        <v>1</v>
      </c>
      <c r="E27" s="151" t="s">
        <v>1271</v>
      </c>
      <c r="F27" s="151"/>
      <c r="G27" s="151"/>
      <c r="H27" s="151" t="s">
        <v>1323</v>
      </c>
      <c r="I27" s="151">
        <v>1</v>
      </c>
      <c r="J27" s="151"/>
      <c r="K27" s="151"/>
      <c r="L27" s="151"/>
      <c r="M27" s="151"/>
      <c r="N27" s="151"/>
      <c r="O27" s="151"/>
      <c r="P27" s="151"/>
      <c r="Q27" s="151"/>
      <c r="R27" s="151"/>
      <c r="S27" s="164"/>
    </row>
    <row r="28" spans="1:19" s="60" customFormat="1" ht="16.5" x14ac:dyDescent="0.2">
      <c r="A28" s="151">
        <v>25</v>
      </c>
      <c r="B28" s="151">
        <v>1308025</v>
      </c>
      <c r="C28" s="151" t="s">
        <v>1318</v>
      </c>
      <c r="D28" s="151">
        <v>1</v>
      </c>
      <c r="E28" s="151" t="s">
        <v>1272</v>
      </c>
      <c r="F28" s="151"/>
      <c r="G28" s="151"/>
      <c r="H28" s="151" t="s">
        <v>1272</v>
      </c>
      <c r="I28" s="151">
        <v>1</v>
      </c>
      <c r="J28" s="151"/>
      <c r="K28" s="151"/>
      <c r="L28" s="151"/>
      <c r="M28" s="151"/>
      <c r="N28" s="151"/>
      <c r="O28" s="151"/>
      <c r="P28" s="151"/>
      <c r="Q28" s="151"/>
      <c r="R28" s="151"/>
      <c r="S28" s="164"/>
    </row>
    <row r="29" spans="1:19" s="60" customFormat="1" ht="16.5" x14ac:dyDescent="0.2">
      <c r="A29" s="151">
        <v>26</v>
      </c>
      <c r="B29" s="151">
        <v>1308026</v>
      </c>
      <c r="C29" s="151" t="s">
        <v>1318</v>
      </c>
      <c r="D29" s="151">
        <v>1</v>
      </c>
      <c r="E29" s="151" t="s">
        <v>1273</v>
      </c>
      <c r="F29" s="151"/>
      <c r="G29" s="151"/>
      <c r="H29" s="151" t="s">
        <v>1273</v>
      </c>
      <c r="I29" s="151">
        <v>1</v>
      </c>
      <c r="J29" s="151"/>
      <c r="K29" s="151"/>
      <c r="L29" s="151"/>
      <c r="M29" s="151"/>
      <c r="N29" s="151"/>
      <c r="O29" s="151"/>
      <c r="P29" s="151"/>
      <c r="Q29" s="151"/>
      <c r="R29" s="151"/>
      <c r="S29" s="164"/>
    </row>
    <row r="30" spans="1:19" s="60" customFormat="1" ht="16.5" x14ac:dyDescent="0.2">
      <c r="A30" s="151">
        <v>27</v>
      </c>
      <c r="B30" s="151">
        <v>1308027</v>
      </c>
      <c r="C30" s="151" t="s">
        <v>1318</v>
      </c>
      <c r="D30" s="151">
        <v>1</v>
      </c>
      <c r="E30" s="151" t="s">
        <v>1274</v>
      </c>
      <c r="F30" s="151"/>
      <c r="G30" s="151"/>
      <c r="H30" s="151" t="s">
        <v>1324</v>
      </c>
      <c r="I30" s="151">
        <v>1</v>
      </c>
      <c r="J30" s="152" t="s">
        <v>1325</v>
      </c>
      <c r="K30" s="151">
        <v>1</v>
      </c>
      <c r="L30" s="151"/>
      <c r="M30" s="151"/>
      <c r="N30" s="151"/>
      <c r="O30" s="151"/>
      <c r="P30" s="151"/>
      <c r="Q30" s="151"/>
      <c r="R30" s="151"/>
      <c r="S30" s="164"/>
    </row>
    <row r="31" spans="1:19" s="60" customFormat="1" ht="16.5" x14ac:dyDescent="0.2">
      <c r="A31" s="151">
        <v>28</v>
      </c>
      <c r="B31" s="151">
        <v>1308028</v>
      </c>
      <c r="C31" s="151" t="s">
        <v>1318</v>
      </c>
      <c r="D31" s="151">
        <v>1</v>
      </c>
      <c r="E31" s="151" t="s">
        <v>1275</v>
      </c>
      <c r="F31" s="151"/>
      <c r="G31" s="151"/>
      <c r="H31" s="152" t="s">
        <v>1326</v>
      </c>
      <c r="I31" s="151">
        <v>1</v>
      </c>
      <c r="J31" s="152" t="s">
        <v>1327</v>
      </c>
      <c r="K31" s="151">
        <v>1</v>
      </c>
      <c r="L31" s="151"/>
      <c r="M31" s="151"/>
      <c r="N31" s="151"/>
      <c r="O31" s="151"/>
      <c r="P31" s="151"/>
      <c r="Q31" s="151"/>
      <c r="R31" s="151"/>
      <c r="S31" s="164"/>
    </row>
    <row r="32" spans="1:19" s="60" customFormat="1" ht="16.5" x14ac:dyDescent="0.2">
      <c r="A32" s="151">
        <v>29</v>
      </c>
      <c r="B32" s="151">
        <v>1308029</v>
      </c>
      <c r="C32" s="151" t="s">
        <v>1318</v>
      </c>
      <c r="D32" s="151">
        <v>1</v>
      </c>
      <c r="E32" s="151" t="s">
        <v>1277</v>
      </c>
      <c r="F32" s="151"/>
      <c r="G32" s="151"/>
      <c r="H32" s="152" t="s">
        <v>1328</v>
      </c>
      <c r="I32" s="151">
        <v>1</v>
      </c>
      <c r="J32" s="151" t="s">
        <v>1329</v>
      </c>
      <c r="K32" s="151">
        <v>1</v>
      </c>
      <c r="L32" s="151"/>
      <c r="M32" s="151"/>
      <c r="N32" s="151"/>
      <c r="O32" s="151"/>
      <c r="P32" s="151"/>
      <c r="Q32" s="151"/>
      <c r="R32" s="151"/>
      <c r="S32" s="164"/>
    </row>
    <row r="33" spans="1:19" s="60" customFormat="1" ht="16.5" x14ac:dyDescent="0.2">
      <c r="A33" s="151">
        <v>30</v>
      </c>
      <c r="B33" s="151">
        <v>1308030</v>
      </c>
      <c r="C33" s="151" t="s">
        <v>1318</v>
      </c>
      <c r="D33" s="151">
        <v>1</v>
      </c>
      <c r="E33" s="151" t="s">
        <v>1280</v>
      </c>
      <c r="F33" s="151"/>
      <c r="G33" s="151"/>
      <c r="H33" s="151" t="s">
        <v>1330</v>
      </c>
      <c r="I33" s="151">
        <v>1</v>
      </c>
      <c r="J33" s="151" t="s">
        <v>1331</v>
      </c>
      <c r="K33" s="151">
        <v>1</v>
      </c>
      <c r="L33" s="151"/>
      <c r="M33" s="151"/>
      <c r="N33" s="151"/>
      <c r="O33" s="151"/>
      <c r="P33" s="151"/>
      <c r="Q33" s="151"/>
      <c r="R33" s="151"/>
      <c r="S33" s="164"/>
    </row>
    <row r="34" spans="1:19" s="60" customFormat="1" ht="16.5" x14ac:dyDescent="0.2">
      <c r="A34" s="151">
        <v>31</v>
      </c>
      <c r="B34" s="151">
        <v>1308031</v>
      </c>
      <c r="C34" s="151" t="s">
        <v>1318</v>
      </c>
      <c r="D34" s="151">
        <v>1</v>
      </c>
      <c r="E34" s="151" t="s">
        <v>1283</v>
      </c>
      <c r="F34" s="151"/>
      <c r="G34" s="151"/>
      <c r="H34" s="151" t="s">
        <v>1332</v>
      </c>
      <c r="I34" s="151">
        <v>1</v>
      </c>
      <c r="J34" s="151" t="s">
        <v>1333</v>
      </c>
      <c r="K34" s="151">
        <v>1</v>
      </c>
      <c r="L34" s="151"/>
      <c r="M34" s="151"/>
      <c r="N34" s="151"/>
      <c r="O34" s="151"/>
      <c r="P34" s="151"/>
      <c r="Q34" s="151"/>
      <c r="R34" s="151"/>
      <c r="S34" s="164"/>
    </row>
    <row r="35" spans="1:19" s="60" customFormat="1" ht="16.5" x14ac:dyDescent="0.2">
      <c r="A35" s="151">
        <v>32</v>
      </c>
      <c r="B35" s="151">
        <v>1308032</v>
      </c>
      <c r="C35" s="151" t="s">
        <v>1318</v>
      </c>
      <c r="D35" s="151">
        <v>1</v>
      </c>
      <c r="E35" s="151" t="s">
        <v>1286</v>
      </c>
      <c r="F35" s="151"/>
      <c r="G35" s="151"/>
      <c r="H35" s="151" t="s">
        <v>1334</v>
      </c>
      <c r="I35" s="151">
        <v>1</v>
      </c>
      <c r="J35" s="151" t="s">
        <v>1335</v>
      </c>
      <c r="K35" s="151">
        <v>1</v>
      </c>
      <c r="L35" s="151"/>
      <c r="M35" s="151"/>
      <c r="N35" s="151"/>
      <c r="O35" s="151"/>
      <c r="P35" s="151"/>
      <c r="Q35" s="151"/>
      <c r="R35" s="151"/>
      <c r="S35" s="164"/>
    </row>
    <row r="36" spans="1:19" s="60" customFormat="1" ht="16.5" x14ac:dyDescent="0.2">
      <c r="A36" s="151">
        <v>33</v>
      </c>
      <c r="B36" s="151">
        <v>1308033</v>
      </c>
      <c r="C36" s="151" t="s">
        <v>1318</v>
      </c>
      <c r="D36" s="151">
        <v>1</v>
      </c>
      <c r="E36" s="151" t="s">
        <v>1289</v>
      </c>
      <c r="F36" s="151"/>
      <c r="G36" s="151"/>
      <c r="H36" s="151" t="s">
        <v>1336</v>
      </c>
      <c r="I36" s="151">
        <v>1</v>
      </c>
      <c r="J36" s="151" t="s">
        <v>1337</v>
      </c>
      <c r="K36" s="151">
        <v>1</v>
      </c>
      <c r="L36" s="151"/>
      <c r="M36" s="151"/>
      <c r="N36" s="151"/>
      <c r="O36" s="151"/>
      <c r="P36" s="151"/>
      <c r="Q36" s="151"/>
      <c r="R36" s="151"/>
      <c r="S36" s="164"/>
    </row>
    <row r="37" spans="1:19" s="60" customFormat="1" ht="16.5" x14ac:dyDescent="0.2">
      <c r="A37" s="151">
        <v>34</v>
      </c>
      <c r="B37" s="151">
        <v>1308034</v>
      </c>
      <c r="C37" s="151" t="s">
        <v>1318</v>
      </c>
      <c r="D37" s="151">
        <v>1</v>
      </c>
      <c r="E37" s="151" t="s">
        <v>1292</v>
      </c>
      <c r="F37" s="151"/>
      <c r="G37" s="151"/>
      <c r="H37" s="151" t="s">
        <v>1338</v>
      </c>
      <c r="I37" s="151">
        <v>1</v>
      </c>
      <c r="J37" s="151" t="s">
        <v>1339</v>
      </c>
      <c r="K37" s="151">
        <v>1</v>
      </c>
      <c r="L37" s="151"/>
      <c r="M37" s="151"/>
      <c r="N37" s="151"/>
      <c r="O37" s="151"/>
      <c r="P37" s="151"/>
      <c r="Q37" s="151"/>
      <c r="R37" s="151"/>
      <c r="S37" s="164"/>
    </row>
    <row r="38" spans="1:19" s="60" customFormat="1" ht="16.5" x14ac:dyDescent="0.2">
      <c r="A38" s="151">
        <v>35</v>
      </c>
      <c r="B38" s="151">
        <v>1308035</v>
      </c>
      <c r="C38" s="151" t="s">
        <v>1318</v>
      </c>
      <c r="D38" s="151">
        <v>1</v>
      </c>
      <c r="E38" s="151" t="s">
        <v>1295</v>
      </c>
      <c r="F38" s="151"/>
      <c r="G38" s="151"/>
      <c r="H38" s="151" t="s">
        <v>1340</v>
      </c>
      <c r="I38" s="151">
        <v>1</v>
      </c>
      <c r="J38" s="151" t="s">
        <v>1341</v>
      </c>
      <c r="K38" s="151">
        <v>1</v>
      </c>
      <c r="L38" s="151"/>
      <c r="M38" s="151"/>
      <c r="N38" s="151"/>
      <c r="O38" s="151"/>
      <c r="P38" s="151"/>
      <c r="Q38" s="151"/>
      <c r="R38" s="151"/>
      <c r="S38" s="164"/>
    </row>
    <row r="39" spans="1:19" s="60" customFormat="1" ht="16.5" x14ac:dyDescent="0.2">
      <c r="A39" s="151">
        <v>36</v>
      </c>
      <c r="B39" s="151">
        <v>1308036</v>
      </c>
      <c r="C39" s="151" t="s">
        <v>1318</v>
      </c>
      <c r="D39" s="151">
        <v>1</v>
      </c>
      <c r="E39" s="151" t="s">
        <v>1298</v>
      </c>
      <c r="F39" s="151"/>
      <c r="G39" s="151"/>
      <c r="H39" s="151" t="s">
        <v>1342</v>
      </c>
      <c r="I39" s="151">
        <v>1</v>
      </c>
      <c r="J39" s="151" t="s">
        <v>1343</v>
      </c>
      <c r="K39" s="151">
        <v>1</v>
      </c>
      <c r="L39" s="151"/>
      <c r="M39" s="151"/>
      <c r="N39" s="151"/>
      <c r="O39" s="151"/>
      <c r="P39" s="151"/>
      <c r="Q39" s="151"/>
      <c r="R39" s="151"/>
      <c r="S39" s="164"/>
    </row>
    <row r="40" spans="1:19" s="60" customFormat="1" ht="16.5" x14ac:dyDescent="0.2">
      <c r="A40" s="151">
        <v>37</v>
      </c>
      <c r="B40" s="151">
        <v>1308037</v>
      </c>
      <c r="C40" s="151" t="s">
        <v>1318</v>
      </c>
      <c r="D40" s="151">
        <v>1</v>
      </c>
      <c r="E40" s="151" t="s">
        <v>1301</v>
      </c>
      <c r="F40" s="151"/>
      <c r="G40" s="151"/>
      <c r="H40" s="151" t="s">
        <v>1344</v>
      </c>
      <c r="I40" s="151">
        <v>1</v>
      </c>
      <c r="J40" s="151" t="s">
        <v>1345</v>
      </c>
      <c r="K40" s="151">
        <v>1</v>
      </c>
      <c r="L40" s="151"/>
      <c r="M40" s="151"/>
      <c r="N40" s="151"/>
      <c r="O40" s="151"/>
      <c r="P40" s="151"/>
      <c r="Q40" s="151"/>
      <c r="R40" s="151"/>
      <c r="S40" s="164"/>
    </row>
    <row r="41" spans="1:19" s="60" customFormat="1" ht="16.5" x14ac:dyDescent="0.2">
      <c r="A41" s="151">
        <v>38</v>
      </c>
      <c r="B41" s="151">
        <v>1308038</v>
      </c>
      <c r="C41" s="151" t="s">
        <v>1318</v>
      </c>
      <c r="D41" s="151">
        <v>1</v>
      </c>
      <c r="E41" s="151" t="s">
        <v>1304</v>
      </c>
      <c r="F41" s="151"/>
      <c r="G41" s="151"/>
      <c r="H41" s="151" t="s">
        <v>1346</v>
      </c>
      <c r="I41" s="151">
        <v>1</v>
      </c>
      <c r="J41" s="151" t="s">
        <v>1347</v>
      </c>
      <c r="K41" s="151">
        <v>1</v>
      </c>
      <c r="L41" s="151"/>
      <c r="M41" s="151"/>
      <c r="N41" s="151"/>
      <c r="O41" s="151"/>
      <c r="P41" s="151"/>
      <c r="Q41" s="151"/>
      <c r="R41" s="151"/>
      <c r="S41" s="164"/>
    </row>
    <row r="42" spans="1:19" s="60" customFormat="1" ht="16.5" x14ac:dyDescent="0.2">
      <c r="A42" s="151">
        <v>39</v>
      </c>
      <c r="B42" s="151">
        <v>1308039</v>
      </c>
      <c r="C42" s="151" t="s">
        <v>1318</v>
      </c>
      <c r="D42" s="151">
        <v>1</v>
      </c>
      <c r="E42" s="151" t="s">
        <v>1307</v>
      </c>
      <c r="F42" s="151"/>
      <c r="G42" s="151"/>
      <c r="H42" s="151" t="s">
        <v>1348</v>
      </c>
      <c r="I42" s="151">
        <v>1</v>
      </c>
      <c r="J42" s="151" t="s">
        <v>1349</v>
      </c>
      <c r="K42" s="151">
        <v>1</v>
      </c>
      <c r="L42" s="151"/>
      <c r="M42" s="151"/>
      <c r="N42" s="151"/>
      <c r="O42" s="151"/>
      <c r="P42" s="151"/>
      <c r="Q42" s="151"/>
      <c r="R42" s="151"/>
      <c r="S42" s="164"/>
    </row>
    <row r="43" spans="1:19" s="60" customFormat="1" ht="16.5" x14ac:dyDescent="0.2">
      <c r="A43" s="151">
        <v>40</v>
      </c>
      <c r="B43" s="151">
        <v>1308040</v>
      </c>
      <c r="C43" s="151" t="s">
        <v>1318</v>
      </c>
      <c r="D43" s="151">
        <v>1</v>
      </c>
      <c r="E43" s="151" t="s">
        <v>1310</v>
      </c>
      <c r="F43" s="151"/>
      <c r="G43" s="151"/>
      <c r="H43" s="151" t="s">
        <v>1350</v>
      </c>
      <c r="I43" s="151">
        <v>1</v>
      </c>
      <c r="J43" s="151" t="s">
        <v>1351</v>
      </c>
      <c r="K43" s="151">
        <v>1</v>
      </c>
      <c r="L43" s="151"/>
      <c r="M43" s="151"/>
      <c r="N43" s="151"/>
      <c r="O43" s="151"/>
      <c r="P43" s="151"/>
      <c r="Q43" s="151"/>
      <c r="R43" s="151"/>
      <c r="S43" s="164"/>
    </row>
    <row r="44" spans="1:19" s="60" customFormat="1" ht="16.5" x14ac:dyDescent="0.2">
      <c r="A44" s="151">
        <v>41</v>
      </c>
      <c r="B44" s="151">
        <v>1308041</v>
      </c>
      <c r="C44" s="151" t="s">
        <v>1318</v>
      </c>
      <c r="D44" s="151">
        <v>1</v>
      </c>
      <c r="E44" s="151" t="s">
        <v>1313</v>
      </c>
      <c r="F44" s="151"/>
      <c r="G44" s="151"/>
      <c r="H44" s="151" t="s">
        <v>1352</v>
      </c>
      <c r="I44" s="151">
        <v>1</v>
      </c>
      <c r="J44" s="151" t="s">
        <v>1353</v>
      </c>
      <c r="K44" s="151">
        <v>1</v>
      </c>
      <c r="L44" s="151"/>
      <c r="M44" s="151"/>
      <c r="N44" s="151"/>
      <c r="O44" s="151"/>
      <c r="P44" s="151"/>
      <c r="Q44" s="151"/>
      <c r="R44" s="151"/>
      <c r="S44" s="164"/>
    </row>
    <row r="45" spans="1:19" s="60" customFormat="1" ht="16.5" x14ac:dyDescent="0.2">
      <c r="A45" s="151">
        <v>42</v>
      </c>
      <c r="B45" s="151">
        <v>1308042</v>
      </c>
      <c r="C45" s="151" t="s">
        <v>1318</v>
      </c>
      <c r="D45" s="151">
        <v>1</v>
      </c>
      <c r="E45" s="151" t="s">
        <v>1316</v>
      </c>
      <c r="F45" s="151"/>
      <c r="G45" s="151"/>
      <c r="H45" s="151" t="s">
        <v>1354</v>
      </c>
      <c r="I45" s="151">
        <v>1</v>
      </c>
      <c r="J45" s="151" t="s">
        <v>1355</v>
      </c>
      <c r="K45" s="151">
        <v>1</v>
      </c>
      <c r="L45" s="151"/>
      <c r="M45" s="151"/>
      <c r="N45" s="151"/>
      <c r="O45" s="151"/>
      <c r="P45" s="151"/>
      <c r="Q45" s="151"/>
      <c r="R45" s="151"/>
      <c r="S45" s="164"/>
    </row>
    <row r="46" spans="1:19" s="60" customFormat="1" ht="16.5" x14ac:dyDescent="0.2">
      <c r="A46" s="62">
        <v>43</v>
      </c>
      <c r="B46" s="62">
        <f>INDEX(技能!B:B,MATCH(技能等级!S46,技能!T:T,0))</f>
        <v>1306001</v>
      </c>
      <c r="C46" s="69" t="s">
        <v>873</v>
      </c>
      <c r="D46" s="62">
        <v>1</v>
      </c>
      <c r="E46" s="62" t="str">
        <f>INDEX(技能!E:E,MATCH(技能等级!S46,技能!T:T,0))</f>
        <v>常服曹焱兵普攻</v>
      </c>
      <c r="F46" s="69"/>
      <c r="G46" s="62"/>
      <c r="H46" s="62" t="str">
        <f>IF(COUNTIF(技能效果!A:A,技能等级!B46&amp;"01")=1,技能等级!B46&amp;"01","")</f>
        <v>130600101</v>
      </c>
      <c r="I46" s="62">
        <f>IF(H46="","",$D46)</f>
        <v>1</v>
      </c>
      <c r="J46" s="62" t="str">
        <f>IF(COUNTIF(技能效果!A:A,技能等级!B46&amp;"02")=1,技能等级!B46&amp;"02","")</f>
        <v>130600102</v>
      </c>
      <c r="K46" s="62">
        <f>IF(J46="","",$D46)</f>
        <v>1</v>
      </c>
      <c r="L46" s="62" t="str">
        <f>IF(COUNTIF(技能效果!A:A,技能等级!B46&amp;"03")=1,技能等级!B46&amp;"03","")</f>
        <v/>
      </c>
      <c r="M46" s="62" t="str">
        <f>IF(L46="","",$D46)</f>
        <v/>
      </c>
      <c r="N46" s="62" t="str">
        <f>IF(COUNTIF(技能效果!A:A,技能等级!B46&amp;"04")=1,技能等级!B46&amp;"04","")</f>
        <v/>
      </c>
      <c r="O46" s="62" t="str">
        <f>IF(N46="","",$D46)</f>
        <v/>
      </c>
      <c r="P46" s="62" t="str">
        <f>IF(COUNTIF(技能效果!A:A,技能等级!B46&amp;"05")=1,技能等级!B46&amp;"05","")</f>
        <v/>
      </c>
      <c r="Q46" s="62" t="str">
        <f>IF(P46="","",$D46)</f>
        <v/>
      </c>
      <c r="R46" s="69" t="str">
        <f>INDEX(技能!U:U,MATCH(技能等级!B46,技能!B:B,0))</f>
        <v>攻击敌方单体造成攻击x%伤害
【水晶】立即获得M个红水晶</v>
      </c>
      <c r="S46" s="150">
        <v>1</v>
      </c>
    </row>
    <row r="47" spans="1:19" s="60" customFormat="1" ht="16.5" x14ac:dyDescent="0.2">
      <c r="A47" s="62">
        <v>44</v>
      </c>
      <c r="B47" s="62">
        <f>INDEX(技能!B:B,MATCH(技能等级!S47,技能!T:T,0))</f>
        <v>1306001</v>
      </c>
      <c r="C47" s="69" t="s">
        <v>873</v>
      </c>
      <c r="D47" s="62">
        <v>2</v>
      </c>
      <c r="E47" s="62" t="str">
        <f>INDEX(技能!E:E,MATCH(技能等级!S47,技能!T:T,0))</f>
        <v>常服曹焱兵普攻</v>
      </c>
      <c r="F47" s="69" t="s">
        <v>1020</v>
      </c>
      <c r="G47" s="62">
        <v>10</v>
      </c>
      <c r="H47" s="62" t="str">
        <f t="shared" ref="H47:H110" si="0">B47&amp;"01"</f>
        <v>130600101</v>
      </c>
      <c r="I47" s="62">
        <f t="shared" ref="I47:K110" si="1">IF(H47="","",$D47)</f>
        <v>2</v>
      </c>
      <c r="J47" s="62" t="str">
        <f>IF(COUNTIF(技能效果!A:A,技能等级!B47&amp;"02")=1,技能等级!B47&amp;"02","")</f>
        <v>130600102</v>
      </c>
      <c r="K47" s="62">
        <f t="shared" si="1"/>
        <v>2</v>
      </c>
      <c r="L47" s="62" t="str">
        <f>IF(COUNTIF(技能效果!A:A,技能等级!B47&amp;"03")=1,技能等级!B47&amp;"03","")</f>
        <v/>
      </c>
      <c r="M47" s="62" t="str">
        <f t="shared" ref="M47" si="2">IF(L47="","",$D47)</f>
        <v/>
      </c>
      <c r="N47" s="62" t="str">
        <f>IF(COUNTIF(技能效果!A:A,技能等级!B47&amp;"04")=1,技能等级!B47&amp;"04","")</f>
        <v/>
      </c>
      <c r="O47" s="62" t="str">
        <f t="shared" ref="O47" si="3">IF(N47="","",$D47)</f>
        <v/>
      </c>
      <c r="P47" s="62" t="str">
        <f>IF(COUNTIF(技能效果!A:A,技能等级!B47&amp;"05")=1,技能等级!B47&amp;"05","")</f>
        <v/>
      </c>
      <c r="Q47" s="62" t="str">
        <f t="shared" ref="Q47" si="4">IF(P47="","",$D47)</f>
        <v/>
      </c>
      <c r="R47" s="69" t="str">
        <f>INDEX(技能!U:U,MATCH(技能等级!B47,技能!B:B,0))</f>
        <v>攻击敌方单体造成攻击x%伤害
【水晶】立即获得M个红水晶</v>
      </c>
      <c r="S47" s="150">
        <v>1</v>
      </c>
    </row>
    <row r="48" spans="1:19" s="60" customFormat="1" ht="16.5" x14ac:dyDescent="0.2">
      <c r="A48" s="62">
        <v>45</v>
      </c>
      <c r="B48" s="62">
        <f>INDEX(技能!B:B,MATCH(技能等级!S48,技能!T:T,0))</f>
        <v>1306001</v>
      </c>
      <c r="C48" s="69" t="s">
        <v>873</v>
      </c>
      <c r="D48" s="62">
        <v>3</v>
      </c>
      <c r="E48" s="62" t="str">
        <f>INDEX(技能!E:E,MATCH(技能等级!S48,技能!T:T,0))</f>
        <v>常服曹焱兵普攻</v>
      </c>
      <c r="F48" s="69" t="s">
        <v>1020</v>
      </c>
      <c r="G48" s="62">
        <v>10</v>
      </c>
      <c r="H48" s="62" t="str">
        <f t="shared" si="0"/>
        <v>130600101</v>
      </c>
      <c r="I48" s="62">
        <f t="shared" si="1"/>
        <v>3</v>
      </c>
      <c r="J48" s="62" t="str">
        <f>IF(COUNTIF(技能效果!A:A,技能等级!B48&amp;"02")=1,技能等级!B48&amp;"02","")</f>
        <v>130600102</v>
      </c>
      <c r="K48" s="62">
        <f t="shared" si="1"/>
        <v>3</v>
      </c>
      <c r="L48" s="62" t="str">
        <f>IF(COUNTIF(技能效果!A:A,技能等级!B48&amp;"03")=1,技能等级!B48&amp;"03","")</f>
        <v/>
      </c>
      <c r="M48" s="62" t="str">
        <f t="shared" ref="M48" si="5">IF(L48="","",$D48)</f>
        <v/>
      </c>
      <c r="N48" s="62" t="str">
        <f>IF(COUNTIF(技能效果!A:A,技能等级!B48&amp;"04")=1,技能等级!B48&amp;"04","")</f>
        <v/>
      </c>
      <c r="O48" s="62" t="str">
        <f t="shared" ref="O48" si="6">IF(N48="","",$D48)</f>
        <v/>
      </c>
      <c r="P48" s="62" t="str">
        <f>IF(COUNTIF(技能效果!A:A,技能等级!B48&amp;"05")=1,技能等级!B48&amp;"05","")</f>
        <v/>
      </c>
      <c r="Q48" s="62" t="str">
        <f t="shared" ref="Q48" si="7">IF(P48="","",$D48)</f>
        <v/>
      </c>
      <c r="R48" s="69" t="str">
        <f>INDEX(技能!U:U,MATCH(技能等级!B48,技能!B:B,0))</f>
        <v>攻击敌方单体造成攻击x%伤害
【水晶】立即获得M个红水晶</v>
      </c>
      <c r="S48" s="150">
        <v>1</v>
      </c>
    </row>
    <row r="49" spans="1:19" s="60" customFormat="1" ht="16.5" x14ac:dyDescent="0.2">
      <c r="A49" s="62">
        <v>46</v>
      </c>
      <c r="B49" s="62">
        <f>INDEX(技能!B:B,MATCH(技能等级!S49,技能!T:T,0))</f>
        <v>1306001</v>
      </c>
      <c r="C49" s="69" t="s">
        <v>873</v>
      </c>
      <c r="D49" s="62">
        <v>4</v>
      </c>
      <c r="E49" s="62" t="str">
        <f>INDEX(技能!E:E,MATCH(技能等级!S49,技能!T:T,0))</f>
        <v>常服曹焱兵普攻</v>
      </c>
      <c r="F49" s="69" t="s">
        <v>1020</v>
      </c>
      <c r="G49" s="62">
        <v>10</v>
      </c>
      <c r="H49" s="62" t="str">
        <f t="shared" si="0"/>
        <v>130600101</v>
      </c>
      <c r="I49" s="62">
        <f t="shared" si="1"/>
        <v>4</v>
      </c>
      <c r="J49" s="62" t="str">
        <f>IF(COUNTIF(技能效果!A:A,技能等级!B49&amp;"02")=1,技能等级!B49&amp;"02","")</f>
        <v>130600102</v>
      </c>
      <c r="K49" s="62">
        <f t="shared" si="1"/>
        <v>4</v>
      </c>
      <c r="L49" s="62" t="str">
        <f>IF(COUNTIF(技能效果!A:A,技能等级!B49&amp;"03")=1,技能等级!B49&amp;"03","")</f>
        <v/>
      </c>
      <c r="M49" s="62" t="str">
        <f t="shared" ref="M49" si="8">IF(L49="","",$D49)</f>
        <v/>
      </c>
      <c r="N49" s="62" t="str">
        <f>IF(COUNTIF(技能效果!A:A,技能等级!B49&amp;"04")=1,技能等级!B49&amp;"04","")</f>
        <v/>
      </c>
      <c r="O49" s="62" t="str">
        <f t="shared" ref="O49" si="9">IF(N49="","",$D49)</f>
        <v/>
      </c>
      <c r="P49" s="62" t="str">
        <f>IF(COUNTIF(技能效果!A:A,技能等级!B49&amp;"05")=1,技能等级!B49&amp;"05","")</f>
        <v/>
      </c>
      <c r="Q49" s="62" t="str">
        <f t="shared" ref="Q49" si="10">IF(P49="","",$D49)</f>
        <v/>
      </c>
      <c r="R49" s="69" t="str">
        <f>INDEX(技能!U:U,MATCH(技能等级!B49,技能!B:B,0))</f>
        <v>攻击敌方单体造成攻击x%伤害
【水晶】立即获得M个红水晶</v>
      </c>
      <c r="S49" s="150">
        <v>1</v>
      </c>
    </row>
    <row r="50" spans="1:19" s="60" customFormat="1" ht="16.5" x14ac:dyDescent="0.2">
      <c r="A50" s="62">
        <v>47</v>
      </c>
      <c r="B50" s="62">
        <f>INDEX(技能!B:B,MATCH(技能等级!S50,技能!T:T,0))</f>
        <v>1306001</v>
      </c>
      <c r="C50" s="69" t="s">
        <v>873</v>
      </c>
      <c r="D50" s="62">
        <v>5</v>
      </c>
      <c r="E50" s="62" t="str">
        <f>INDEX(技能!E:E,MATCH(技能等级!S50,技能!T:T,0))</f>
        <v>常服曹焱兵普攻</v>
      </c>
      <c r="F50" s="69" t="s">
        <v>1020</v>
      </c>
      <c r="G50" s="62">
        <v>10</v>
      </c>
      <c r="H50" s="62" t="str">
        <f t="shared" si="0"/>
        <v>130600101</v>
      </c>
      <c r="I50" s="62">
        <f t="shared" si="1"/>
        <v>5</v>
      </c>
      <c r="J50" s="62" t="str">
        <f>IF(COUNTIF(技能效果!A:A,技能等级!B50&amp;"02")=1,技能等级!B50&amp;"02","")</f>
        <v>130600102</v>
      </c>
      <c r="K50" s="62">
        <f t="shared" si="1"/>
        <v>5</v>
      </c>
      <c r="L50" s="62" t="str">
        <f>IF(COUNTIF(技能效果!A:A,技能等级!B50&amp;"03")=1,技能等级!B50&amp;"03","")</f>
        <v/>
      </c>
      <c r="M50" s="62" t="str">
        <f t="shared" ref="M50" si="11">IF(L50="","",$D50)</f>
        <v/>
      </c>
      <c r="N50" s="62" t="str">
        <f>IF(COUNTIF(技能效果!A:A,技能等级!B50&amp;"04")=1,技能等级!B50&amp;"04","")</f>
        <v/>
      </c>
      <c r="O50" s="62" t="str">
        <f t="shared" ref="O50" si="12">IF(N50="","",$D50)</f>
        <v/>
      </c>
      <c r="P50" s="62" t="str">
        <f>IF(COUNTIF(技能效果!A:A,技能等级!B50&amp;"05")=1,技能等级!B50&amp;"05","")</f>
        <v/>
      </c>
      <c r="Q50" s="62" t="str">
        <f t="shared" ref="Q50" si="13">IF(P50="","",$D50)</f>
        <v/>
      </c>
      <c r="R50" s="69" t="str">
        <f>INDEX(技能!U:U,MATCH(技能等级!B50,技能!B:B,0))</f>
        <v>攻击敌方单体造成攻击x%伤害
【水晶】立即获得M个红水晶</v>
      </c>
      <c r="S50" s="150">
        <v>1</v>
      </c>
    </row>
    <row r="51" spans="1:19" s="60" customFormat="1" ht="16.5" x14ac:dyDescent="0.2">
      <c r="A51" s="62">
        <v>48</v>
      </c>
      <c r="B51" s="62">
        <f>INDEX(技能!B:B,MATCH(技能等级!S51,技能!T:T,0))</f>
        <v>1306001</v>
      </c>
      <c r="C51" s="69" t="s">
        <v>873</v>
      </c>
      <c r="D51" s="62">
        <v>6</v>
      </c>
      <c r="E51" s="62" t="str">
        <f>INDEX(技能!E:E,MATCH(技能等级!S51,技能!T:T,0))</f>
        <v>常服曹焱兵普攻</v>
      </c>
      <c r="F51" s="69" t="s">
        <v>1020</v>
      </c>
      <c r="G51" s="62">
        <v>10</v>
      </c>
      <c r="H51" s="62" t="str">
        <f t="shared" si="0"/>
        <v>130600101</v>
      </c>
      <c r="I51" s="62">
        <f t="shared" si="1"/>
        <v>6</v>
      </c>
      <c r="J51" s="62" t="str">
        <f>IF(COUNTIF(技能效果!A:A,技能等级!B51&amp;"02")=1,技能等级!B51&amp;"02","")</f>
        <v>130600102</v>
      </c>
      <c r="K51" s="62">
        <f t="shared" si="1"/>
        <v>6</v>
      </c>
      <c r="L51" s="62" t="str">
        <f>IF(COUNTIF(技能效果!A:A,技能等级!B51&amp;"03")=1,技能等级!B51&amp;"03","")</f>
        <v/>
      </c>
      <c r="M51" s="62" t="str">
        <f t="shared" ref="M51" si="14">IF(L51="","",$D51)</f>
        <v/>
      </c>
      <c r="N51" s="62" t="str">
        <f>IF(COUNTIF(技能效果!A:A,技能等级!B51&amp;"04")=1,技能等级!B51&amp;"04","")</f>
        <v/>
      </c>
      <c r="O51" s="62" t="str">
        <f t="shared" ref="O51" si="15">IF(N51="","",$D51)</f>
        <v/>
      </c>
      <c r="P51" s="62" t="str">
        <f>IF(COUNTIF(技能效果!A:A,技能等级!B51&amp;"05")=1,技能等级!B51&amp;"05","")</f>
        <v/>
      </c>
      <c r="Q51" s="62" t="str">
        <f t="shared" ref="Q51" si="16">IF(P51="","",$D51)</f>
        <v/>
      </c>
      <c r="R51" s="69" t="str">
        <f>INDEX(技能!U:U,MATCH(技能等级!B51,技能!B:B,0))</f>
        <v>攻击敌方单体造成攻击x%伤害
【水晶】立即获得M个红水晶</v>
      </c>
      <c r="S51" s="150">
        <v>1</v>
      </c>
    </row>
    <row r="52" spans="1:19" s="60" customFormat="1" ht="16.5" x14ac:dyDescent="0.2">
      <c r="A52" s="62">
        <v>49</v>
      </c>
      <c r="B52" s="62">
        <f>INDEX(技能!B:B,MATCH(技能等级!S52,技能!T:T,0))</f>
        <v>1306001</v>
      </c>
      <c r="C52" s="69" t="s">
        <v>873</v>
      </c>
      <c r="D52" s="62">
        <v>7</v>
      </c>
      <c r="E52" s="62" t="str">
        <f>INDEX(技能!E:E,MATCH(技能等级!S52,技能!T:T,0))</f>
        <v>常服曹焱兵普攻</v>
      </c>
      <c r="F52" s="69" t="s">
        <v>1020</v>
      </c>
      <c r="G52" s="62">
        <v>10</v>
      </c>
      <c r="H52" s="62" t="str">
        <f t="shared" si="0"/>
        <v>130600101</v>
      </c>
      <c r="I52" s="62">
        <f t="shared" si="1"/>
        <v>7</v>
      </c>
      <c r="J52" s="62" t="str">
        <f>IF(COUNTIF(技能效果!A:A,技能等级!B52&amp;"02")=1,技能等级!B52&amp;"02","")</f>
        <v>130600102</v>
      </c>
      <c r="K52" s="62">
        <f t="shared" si="1"/>
        <v>7</v>
      </c>
      <c r="L52" s="62" t="str">
        <f>IF(COUNTIF(技能效果!A:A,技能等级!B52&amp;"03")=1,技能等级!B52&amp;"03","")</f>
        <v/>
      </c>
      <c r="M52" s="62" t="str">
        <f t="shared" ref="M52" si="17">IF(L52="","",$D52)</f>
        <v/>
      </c>
      <c r="N52" s="62" t="str">
        <f>IF(COUNTIF(技能效果!A:A,技能等级!B52&amp;"04")=1,技能等级!B52&amp;"04","")</f>
        <v/>
      </c>
      <c r="O52" s="62" t="str">
        <f t="shared" ref="O52" si="18">IF(N52="","",$D52)</f>
        <v/>
      </c>
      <c r="P52" s="62" t="str">
        <f>IF(COUNTIF(技能效果!A:A,技能等级!B52&amp;"05")=1,技能等级!B52&amp;"05","")</f>
        <v/>
      </c>
      <c r="Q52" s="62" t="str">
        <f t="shared" ref="Q52" si="19">IF(P52="","",$D52)</f>
        <v/>
      </c>
      <c r="R52" s="69" t="str">
        <f>INDEX(技能!U:U,MATCH(技能等级!B52,技能!B:B,0))</f>
        <v>攻击敌方单体造成攻击x%伤害
【水晶】立即获得M个红水晶</v>
      </c>
      <c r="S52" s="150">
        <v>1</v>
      </c>
    </row>
    <row r="53" spans="1:19" s="60" customFormat="1" ht="16.5" x14ac:dyDescent="0.2">
      <c r="A53" s="62">
        <v>50</v>
      </c>
      <c r="B53" s="62">
        <f>INDEX(技能!B:B,MATCH(技能等级!S53,技能!T:T,0))</f>
        <v>1306001</v>
      </c>
      <c r="C53" s="69" t="s">
        <v>873</v>
      </c>
      <c r="D53" s="62">
        <v>8</v>
      </c>
      <c r="E53" s="62" t="str">
        <f>INDEX(技能!E:E,MATCH(技能等级!S53,技能!T:T,0))</f>
        <v>常服曹焱兵普攻</v>
      </c>
      <c r="F53" s="69" t="s">
        <v>1020</v>
      </c>
      <c r="G53" s="62">
        <v>10</v>
      </c>
      <c r="H53" s="62" t="str">
        <f t="shared" si="0"/>
        <v>130600101</v>
      </c>
      <c r="I53" s="62">
        <f t="shared" si="1"/>
        <v>8</v>
      </c>
      <c r="J53" s="62" t="str">
        <f>IF(COUNTIF(技能效果!A:A,技能等级!B53&amp;"02")=1,技能等级!B53&amp;"02","")</f>
        <v>130600102</v>
      </c>
      <c r="K53" s="62">
        <f t="shared" si="1"/>
        <v>8</v>
      </c>
      <c r="L53" s="62" t="str">
        <f>IF(COUNTIF(技能效果!A:A,技能等级!B53&amp;"03")=1,技能等级!B53&amp;"03","")</f>
        <v/>
      </c>
      <c r="M53" s="62" t="str">
        <f t="shared" ref="M53" si="20">IF(L53="","",$D53)</f>
        <v/>
      </c>
      <c r="N53" s="62" t="str">
        <f>IF(COUNTIF(技能效果!A:A,技能等级!B53&amp;"04")=1,技能等级!B53&amp;"04","")</f>
        <v/>
      </c>
      <c r="O53" s="62" t="str">
        <f t="shared" ref="O53" si="21">IF(N53="","",$D53)</f>
        <v/>
      </c>
      <c r="P53" s="62" t="str">
        <f>IF(COUNTIF(技能效果!A:A,技能等级!B53&amp;"05")=1,技能等级!B53&amp;"05","")</f>
        <v/>
      </c>
      <c r="Q53" s="62" t="str">
        <f t="shared" ref="Q53" si="22">IF(P53="","",$D53)</f>
        <v/>
      </c>
      <c r="R53" s="69" t="str">
        <f>INDEX(技能!U:U,MATCH(技能等级!B53,技能!B:B,0))</f>
        <v>攻击敌方单体造成攻击x%伤害
【水晶】立即获得M个红水晶</v>
      </c>
      <c r="S53" s="150">
        <v>1</v>
      </c>
    </row>
    <row r="54" spans="1:19" s="60" customFormat="1" ht="16.5" x14ac:dyDescent="0.2">
      <c r="A54" s="62">
        <v>51</v>
      </c>
      <c r="B54" s="62">
        <f>INDEX(技能!B:B,MATCH(技能等级!S54,技能!T:T,0))</f>
        <v>1306001</v>
      </c>
      <c r="C54" s="69" t="s">
        <v>873</v>
      </c>
      <c r="D54" s="62">
        <v>9</v>
      </c>
      <c r="E54" s="62" t="str">
        <f>INDEX(技能!E:E,MATCH(技能等级!S54,技能!T:T,0))</f>
        <v>常服曹焱兵普攻</v>
      </c>
      <c r="F54" s="69" t="s">
        <v>1020</v>
      </c>
      <c r="G54" s="62">
        <v>10</v>
      </c>
      <c r="H54" s="62" t="str">
        <f t="shared" si="0"/>
        <v>130600101</v>
      </c>
      <c r="I54" s="62">
        <f t="shared" si="1"/>
        <v>9</v>
      </c>
      <c r="J54" s="62" t="str">
        <f>IF(COUNTIF(技能效果!A:A,技能等级!B54&amp;"02")=1,技能等级!B54&amp;"02","")</f>
        <v>130600102</v>
      </c>
      <c r="K54" s="62">
        <f t="shared" si="1"/>
        <v>9</v>
      </c>
      <c r="L54" s="62" t="str">
        <f>IF(COUNTIF(技能效果!A:A,技能等级!B54&amp;"03")=1,技能等级!B54&amp;"03","")</f>
        <v/>
      </c>
      <c r="M54" s="62" t="str">
        <f t="shared" ref="M54" si="23">IF(L54="","",$D54)</f>
        <v/>
      </c>
      <c r="N54" s="62" t="str">
        <f>IF(COUNTIF(技能效果!A:A,技能等级!B54&amp;"04")=1,技能等级!B54&amp;"04","")</f>
        <v/>
      </c>
      <c r="O54" s="62" t="str">
        <f t="shared" ref="O54" si="24">IF(N54="","",$D54)</f>
        <v/>
      </c>
      <c r="P54" s="62" t="str">
        <f>IF(COUNTIF(技能效果!A:A,技能等级!B54&amp;"05")=1,技能等级!B54&amp;"05","")</f>
        <v/>
      </c>
      <c r="Q54" s="62" t="str">
        <f t="shared" ref="Q54" si="25">IF(P54="","",$D54)</f>
        <v/>
      </c>
      <c r="R54" s="69" t="str">
        <f>INDEX(技能!U:U,MATCH(技能等级!B54,技能!B:B,0))</f>
        <v>攻击敌方单体造成攻击x%伤害
【水晶】立即获得M个红水晶</v>
      </c>
      <c r="S54" s="150">
        <v>1</v>
      </c>
    </row>
    <row r="55" spans="1:19" s="60" customFormat="1" ht="16.5" x14ac:dyDescent="0.2">
      <c r="A55" s="62">
        <v>52</v>
      </c>
      <c r="B55" s="62">
        <f>INDEX(技能!B:B,MATCH(技能等级!S55,技能!T:T,0))</f>
        <v>1306001</v>
      </c>
      <c r="C55" s="69" t="s">
        <v>873</v>
      </c>
      <c r="D55" s="62">
        <v>10</v>
      </c>
      <c r="E55" s="62" t="str">
        <f>INDEX(技能!E:E,MATCH(技能等级!S55,技能!T:T,0))</f>
        <v>常服曹焱兵普攻</v>
      </c>
      <c r="F55" s="69" t="s">
        <v>1020</v>
      </c>
      <c r="G55" s="62">
        <v>10</v>
      </c>
      <c r="H55" s="62" t="str">
        <f t="shared" si="0"/>
        <v>130600101</v>
      </c>
      <c r="I55" s="62">
        <f t="shared" si="1"/>
        <v>10</v>
      </c>
      <c r="J55" s="62" t="str">
        <f>IF(COUNTIF(技能效果!A:A,技能等级!B55&amp;"02")=1,技能等级!B55&amp;"02","")</f>
        <v>130600102</v>
      </c>
      <c r="K55" s="62">
        <f t="shared" si="1"/>
        <v>10</v>
      </c>
      <c r="L55" s="62" t="str">
        <f>IF(COUNTIF(技能效果!A:A,技能等级!B55&amp;"03")=1,技能等级!B55&amp;"03","")</f>
        <v/>
      </c>
      <c r="M55" s="62" t="str">
        <f t="shared" ref="M55" si="26">IF(L55="","",$D55)</f>
        <v/>
      </c>
      <c r="N55" s="62" t="str">
        <f>IF(COUNTIF(技能效果!A:A,技能等级!B55&amp;"04")=1,技能等级!B55&amp;"04","")</f>
        <v/>
      </c>
      <c r="O55" s="62" t="str">
        <f t="shared" ref="O55" si="27">IF(N55="","",$D55)</f>
        <v/>
      </c>
      <c r="P55" s="62" t="str">
        <f>IF(COUNTIF(技能效果!A:A,技能等级!B55&amp;"05")=1,技能等级!B55&amp;"05","")</f>
        <v/>
      </c>
      <c r="Q55" s="62" t="str">
        <f t="shared" ref="Q55" si="28">IF(P55="","",$D55)</f>
        <v/>
      </c>
      <c r="R55" s="69" t="str">
        <f>INDEX(技能!U:U,MATCH(技能等级!B55,技能!B:B,0))</f>
        <v>攻击敌方单体造成攻击x%伤害
【水晶】立即获得M个红水晶</v>
      </c>
      <c r="S55" s="150">
        <v>1</v>
      </c>
    </row>
    <row r="56" spans="1:19" s="60" customFormat="1" ht="16.5" x14ac:dyDescent="0.2">
      <c r="A56" s="62">
        <v>53</v>
      </c>
      <c r="B56" s="62">
        <f>INDEX(技能!B:B,MATCH(技能等级!S56,技能!T:T,0))</f>
        <v>1306002</v>
      </c>
      <c r="C56" s="69" t="s">
        <v>873</v>
      </c>
      <c r="D56" s="62">
        <v>1</v>
      </c>
      <c r="E56" s="62" t="str">
        <f>INDEX(技能!E:E,MATCH(技能等级!S56,技能!T:T,0))</f>
        <v>曹玄亮普攻</v>
      </c>
      <c r="F56" s="69"/>
      <c r="G56" s="62"/>
      <c r="H56" s="62" t="str">
        <f t="shared" si="0"/>
        <v>130600201</v>
      </c>
      <c r="I56" s="62">
        <f t="shared" si="1"/>
        <v>1</v>
      </c>
      <c r="J56" s="62" t="str">
        <f>IF(COUNTIF(技能效果!A:A,技能等级!B56&amp;"02")=1,技能等级!B56&amp;"02","")</f>
        <v>130600202</v>
      </c>
      <c r="K56" s="62">
        <f t="shared" si="1"/>
        <v>1</v>
      </c>
      <c r="L56" s="62" t="str">
        <f>IF(COUNTIF(技能效果!A:A,技能等级!B56&amp;"03")=1,技能等级!B56&amp;"03","")</f>
        <v/>
      </c>
      <c r="M56" s="62" t="str">
        <f t="shared" ref="M56" si="29">IF(L56="","",$D56)</f>
        <v/>
      </c>
      <c r="N56" s="62" t="str">
        <f>IF(COUNTIF(技能效果!A:A,技能等级!B56&amp;"04")=1,技能等级!B56&amp;"04","")</f>
        <v/>
      </c>
      <c r="O56" s="62" t="str">
        <f t="shared" ref="O56" si="30">IF(N56="","",$D56)</f>
        <v/>
      </c>
      <c r="P56" s="62" t="str">
        <f>IF(COUNTIF(技能效果!A:A,技能等级!B56&amp;"05")=1,技能等级!B56&amp;"05","")</f>
        <v/>
      </c>
      <c r="Q56" s="62" t="str">
        <f t="shared" ref="Q56" si="31">IF(P56="","",$D56)</f>
        <v/>
      </c>
      <c r="R56" s="69" t="str">
        <f>INDEX(技能!U:U,MATCH(技能等级!B56,技能!B:B,0))</f>
        <v>攻击敌方单体造成攻击x%伤害
【水晶】立即获得M个黄水晶</v>
      </c>
      <c r="S56" s="150">
        <f>S46+1</f>
        <v>2</v>
      </c>
    </row>
    <row r="57" spans="1:19" s="60" customFormat="1" ht="16.5" x14ac:dyDescent="0.2">
      <c r="A57" s="62">
        <v>54</v>
      </c>
      <c r="B57" s="62">
        <f>INDEX(技能!B:B,MATCH(技能等级!S57,技能!T:T,0))</f>
        <v>1306002</v>
      </c>
      <c r="C57" s="69" t="s">
        <v>873</v>
      </c>
      <c r="D57" s="62">
        <v>2</v>
      </c>
      <c r="E57" s="62" t="str">
        <f>INDEX(技能!E:E,MATCH(技能等级!S57,技能!T:T,0))</f>
        <v>曹玄亮普攻</v>
      </c>
      <c r="F57" s="69" t="s">
        <v>1020</v>
      </c>
      <c r="G57" s="62">
        <v>10</v>
      </c>
      <c r="H57" s="62" t="str">
        <f t="shared" si="0"/>
        <v>130600201</v>
      </c>
      <c r="I57" s="62">
        <f t="shared" si="1"/>
        <v>2</v>
      </c>
      <c r="J57" s="62" t="str">
        <f>IF(COUNTIF(技能效果!A:A,技能等级!B57&amp;"02")=1,技能等级!B57&amp;"02","")</f>
        <v>130600202</v>
      </c>
      <c r="K57" s="62">
        <f t="shared" si="1"/>
        <v>2</v>
      </c>
      <c r="L57" s="62" t="str">
        <f>IF(COUNTIF(技能效果!A:A,技能等级!B57&amp;"03")=1,技能等级!B57&amp;"03","")</f>
        <v/>
      </c>
      <c r="M57" s="62" t="str">
        <f t="shared" ref="M57" si="32">IF(L57="","",$D57)</f>
        <v/>
      </c>
      <c r="N57" s="62" t="str">
        <f>IF(COUNTIF(技能效果!A:A,技能等级!B57&amp;"04")=1,技能等级!B57&amp;"04","")</f>
        <v/>
      </c>
      <c r="O57" s="62" t="str">
        <f t="shared" ref="O57" si="33">IF(N57="","",$D57)</f>
        <v/>
      </c>
      <c r="P57" s="62" t="str">
        <f>IF(COUNTIF(技能效果!A:A,技能等级!B57&amp;"05")=1,技能等级!B57&amp;"05","")</f>
        <v/>
      </c>
      <c r="Q57" s="62" t="str">
        <f t="shared" ref="Q57" si="34">IF(P57="","",$D57)</f>
        <v/>
      </c>
      <c r="R57" s="69" t="str">
        <f>INDEX(技能!U:U,MATCH(技能等级!B57,技能!B:B,0))</f>
        <v>攻击敌方单体造成攻击x%伤害
【水晶】立即获得M个黄水晶</v>
      </c>
      <c r="S57" s="150">
        <f t="shared" ref="S57:S120" si="35">S47+1</f>
        <v>2</v>
      </c>
    </row>
    <row r="58" spans="1:19" s="60" customFormat="1" ht="16.5" x14ac:dyDescent="0.2">
      <c r="A58" s="62">
        <v>55</v>
      </c>
      <c r="B58" s="62">
        <f>INDEX(技能!B:B,MATCH(技能等级!S58,技能!T:T,0))</f>
        <v>1306002</v>
      </c>
      <c r="C58" s="69" t="s">
        <v>873</v>
      </c>
      <c r="D58" s="62">
        <v>3</v>
      </c>
      <c r="E58" s="62" t="str">
        <f>INDEX(技能!E:E,MATCH(技能等级!S58,技能!T:T,0))</f>
        <v>曹玄亮普攻</v>
      </c>
      <c r="F58" s="69" t="s">
        <v>1020</v>
      </c>
      <c r="G58" s="62">
        <v>10</v>
      </c>
      <c r="H58" s="62" t="str">
        <f t="shared" si="0"/>
        <v>130600201</v>
      </c>
      <c r="I58" s="62">
        <f t="shared" si="1"/>
        <v>3</v>
      </c>
      <c r="J58" s="62" t="str">
        <f>IF(COUNTIF(技能效果!A:A,技能等级!B58&amp;"02")=1,技能等级!B58&amp;"02","")</f>
        <v>130600202</v>
      </c>
      <c r="K58" s="62">
        <f t="shared" si="1"/>
        <v>3</v>
      </c>
      <c r="L58" s="62" t="str">
        <f>IF(COUNTIF(技能效果!A:A,技能等级!B58&amp;"03")=1,技能等级!B58&amp;"03","")</f>
        <v/>
      </c>
      <c r="M58" s="62" t="str">
        <f t="shared" ref="M58" si="36">IF(L58="","",$D58)</f>
        <v/>
      </c>
      <c r="N58" s="62" t="str">
        <f>IF(COUNTIF(技能效果!A:A,技能等级!B58&amp;"04")=1,技能等级!B58&amp;"04","")</f>
        <v/>
      </c>
      <c r="O58" s="62" t="str">
        <f t="shared" ref="O58" si="37">IF(N58="","",$D58)</f>
        <v/>
      </c>
      <c r="P58" s="62" t="str">
        <f>IF(COUNTIF(技能效果!A:A,技能等级!B58&amp;"05")=1,技能等级!B58&amp;"05","")</f>
        <v/>
      </c>
      <c r="Q58" s="62" t="str">
        <f t="shared" ref="Q58" si="38">IF(P58="","",$D58)</f>
        <v/>
      </c>
      <c r="R58" s="69" t="str">
        <f>INDEX(技能!U:U,MATCH(技能等级!B58,技能!B:B,0))</f>
        <v>攻击敌方单体造成攻击x%伤害
【水晶】立即获得M个黄水晶</v>
      </c>
      <c r="S58" s="150">
        <f t="shared" si="35"/>
        <v>2</v>
      </c>
    </row>
    <row r="59" spans="1:19" s="60" customFormat="1" ht="16.5" x14ac:dyDescent="0.2">
      <c r="A59" s="62">
        <v>56</v>
      </c>
      <c r="B59" s="62">
        <f>INDEX(技能!B:B,MATCH(技能等级!S59,技能!T:T,0))</f>
        <v>1306002</v>
      </c>
      <c r="C59" s="69" t="s">
        <v>873</v>
      </c>
      <c r="D59" s="62">
        <v>4</v>
      </c>
      <c r="E59" s="62" t="str">
        <f>INDEX(技能!E:E,MATCH(技能等级!S59,技能!T:T,0))</f>
        <v>曹玄亮普攻</v>
      </c>
      <c r="F59" s="69" t="s">
        <v>1020</v>
      </c>
      <c r="G59" s="62">
        <v>10</v>
      </c>
      <c r="H59" s="62" t="str">
        <f t="shared" si="0"/>
        <v>130600201</v>
      </c>
      <c r="I59" s="62">
        <f t="shared" si="1"/>
        <v>4</v>
      </c>
      <c r="J59" s="62" t="str">
        <f>IF(COUNTIF(技能效果!A:A,技能等级!B59&amp;"02")=1,技能等级!B59&amp;"02","")</f>
        <v>130600202</v>
      </c>
      <c r="K59" s="62">
        <f t="shared" si="1"/>
        <v>4</v>
      </c>
      <c r="L59" s="62" t="str">
        <f>IF(COUNTIF(技能效果!A:A,技能等级!B59&amp;"03")=1,技能等级!B59&amp;"03","")</f>
        <v/>
      </c>
      <c r="M59" s="62" t="str">
        <f t="shared" ref="M59" si="39">IF(L59="","",$D59)</f>
        <v/>
      </c>
      <c r="N59" s="62" t="str">
        <f>IF(COUNTIF(技能效果!A:A,技能等级!B59&amp;"04")=1,技能等级!B59&amp;"04","")</f>
        <v/>
      </c>
      <c r="O59" s="62" t="str">
        <f t="shared" ref="O59" si="40">IF(N59="","",$D59)</f>
        <v/>
      </c>
      <c r="P59" s="62" t="str">
        <f>IF(COUNTIF(技能效果!A:A,技能等级!B59&amp;"05")=1,技能等级!B59&amp;"05","")</f>
        <v/>
      </c>
      <c r="Q59" s="62" t="str">
        <f t="shared" ref="Q59" si="41">IF(P59="","",$D59)</f>
        <v/>
      </c>
      <c r="R59" s="69" t="str">
        <f>INDEX(技能!U:U,MATCH(技能等级!B59,技能!B:B,0))</f>
        <v>攻击敌方单体造成攻击x%伤害
【水晶】立即获得M个黄水晶</v>
      </c>
      <c r="S59" s="150">
        <f t="shared" si="35"/>
        <v>2</v>
      </c>
    </row>
    <row r="60" spans="1:19" s="60" customFormat="1" ht="16.5" x14ac:dyDescent="0.2">
      <c r="A60" s="62">
        <v>57</v>
      </c>
      <c r="B60" s="62">
        <f>INDEX(技能!B:B,MATCH(技能等级!S60,技能!T:T,0))</f>
        <v>1306002</v>
      </c>
      <c r="C60" s="69" t="s">
        <v>873</v>
      </c>
      <c r="D60" s="62">
        <v>5</v>
      </c>
      <c r="E60" s="62" t="str">
        <f>INDEX(技能!E:E,MATCH(技能等级!S60,技能!T:T,0))</f>
        <v>曹玄亮普攻</v>
      </c>
      <c r="F60" s="69" t="s">
        <v>1020</v>
      </c>
      <c r="G60" s="62">
        <v>10</v>
      </c>
      <c r="H60" s="62" t="str">
        <f t="shared" si="0"/>
        <v>130600201</v>
      </c>
      <c r="I60" s="62">
        <f t="shared" si="1"/>
        <v>5</v>
      </c>
      <c r="J60" s="62" t="str">
        <f>IF(COUNTIF(技能效果!A:A,技能等级!B60&amp;"02")=1,技能等级!B60&amp;"02","")</f>
        <v>130600202</v>
      </c>
      <c r="K60" s="62">
        <f t="shared" si="1"/>
        <v>5</v>
      </c>
      <c r="L60" s="62" t="str">
        <f>IF(COUNTIF(技能效果!A:A,技能等级!B60&amp;"03")=1,技能等级!B60&amp;"03","")</f>
        <v/>
      </c>
      <c r="M60" s="62" t="str">
        <f t="shared" ref="M60" si="42">IF(L60="","",$D60)</f>
        <v/>
      </c>
      <c r="N60" s="62" t="str">
        <f>IF(COUNTIF(技能效果!A:A,技能等级!B60&amp;"04")=1,技能等级!B60&amp;"04","")</f>
        <v/>
      </c>
      <c r="O60" s="62" t="str">
        <f t="shared" ref="O60" si="43">IF(N60="","",$D60)</f>
        <v/>
      </c>
      <c r="P60" s="62" t="str">
        <f>IF(COUNTIF(技能效果!A:A,技能等级!B60&amp;"05")=1,技能等级!B60&amp;"05","")</f>
        <v/>
      </c>
      <c r="Q60" s="62" t="str">
        <f t="shared" ref="Q60" si="44">IF(P60="","",$D60)</f>
        <v/>
      </c>
      <c r="R60" s="69" t="str">
        <f>INDEX(技能!U:U,MATCH(技能等级!B60,技能!B:B,0))</f>
        <v>攻击敌方单体造成攻击x%伤害
【水晶】立即获得M个黄水晶</v>
      </c>
      <c r="S60" s="150">
        <f t="shared" si="35"/>
        <v>2</v>
      </c>
    </row>
    <row r="61" spans="1:19" s="60" customFormat="1" ht="16.5" x14ac:dyDescent="0.2">
      <c r="A61" s="62">
        <v>58</v>
      </c>
      <c r="B61" s="62">
        <f>INDEX(技能!B:B,MATCH(技能等级!S61,技能!T:T,0))</f>
        <v>1306002</v>
      </c>
      <c r="C61" s="69" t="s">
        <v>873</v>
      </c>
      <c r="D61" s="62">
        <v>6</v>
      </c>
      <c r="E61" s="62" t="str">
        <f>INDEX(技能!E:E,MATCH(技能等级!S61,技能!T:T,0))</f>
        <v>曹玄亮普攻</v>
      </c>
      <c r="F61" s="69" t="s">
        <v>1020</v>
      </c>
      <c r="G61" s="62">
        <v>10</v>
      </c>
      <c r="H61" s="62" t="str">
        <f t="shared" si="0"/>
        <v>130600201</v>
      </c>
      <c r="I61" s="62">
        <f t="shared" si="1"/>
        <v>6</v>
      </c>
      <c r="J61" s="62" t="str">
        <f>IF(COUNTIF(技能效果!A:A,技能等级!B61&amp;"02")=1,技能等级!B61&amp;"02","")</f>
        <v>130600202</v>
      </c>
      <c r="K61" s="62">
        <f t="shared" si="1"/>
        <v>6</v>
      </c>
      <c r="L61" s="62" t="str">
        <f>IF(COUNTIF(技能效果!A:A,技能等级!B61&amp;"03")=1,技能等级!B61&amp;"03","")</f>
        <v/>
      </c>
      <c r="M61" s="62" t="str">
        <f t="shared" ref="M61" si="45">IF(L61="","",$D61)</f>
        <v/>
      </c>
      <c r="N61" s="62" t="str">
        <f>IF(COUNTIF(技能效果!A:A,技能等级!B61&amp;"04")=1,技能等级!B61&amp;"04","")</f>
        <v/>
      </c>
      <c r="O61" s="62" t="str">
        <f t="shared" ref="O61" si="46">IF(N61="","",$D61)</f>
        <v/>
      </c>
      <c r="P61" s="62" t="str">
        <f>IF(COUNTIF(技能效果!A:A,技能等级!B61&amp;"05")=1,技能等级!B61&amp;"05","")</f>
        <v/>
      </c>
      <c r="Q61" s="62" t="str">
        <f t="shared" ref="Q61" si="47">IF(P61="","",$D61)</f>
        <v/>
      </c>
      <c r="R61" s="69" t="str">
        <f>INDEX(技能!U:U,MATCH(技能等级!B61,技能!B:B,0))</f>
        <v>攻击敌方单体造成攻击x%伤害
【水晶】立即获得M个黄水晶</v>
      </c>
      <c r="S61" s="150">
        <f t="shared" si="35"/>
        <v>2</v>
      </c>
    </row>
    <row r="62" spans="1:19" s="60" customFormat="1" ht="16.5" x14ac:dyDescent="0.2">
      <c r="A62" s="62">
        <v>59</v>
      </c>
      <c r="B62" s="62">
        <f>INDEX(技能!B:B,MATCH(技能等级!S62,技能!T:T,0))</f>
        <v>1306002</v>
      </c>
      <c r="C62" s="69" t="s">
        <v>873</v>
      </c>
      <c r="D62" s="62">
        <v>7</v>
      </c>
      <c r="E62" s="62" t="str">
        <f>INDEX(技能!E:E,MATCH(技能等级!S62,技能!T:T,0))</f>
        <v>曹玄亮普攻</v>
      </c>
      <c r="F62" s="69" t="s">
        <v>1020</v>
      </c>
      <c r="G62" s="62">
        <v>10</v>
      </c>
      <c r="H62" s="62" t="str">
        <f t="shared" si="0"/>
        <v>130600201</v>
      </c>
      <c r="I62" s="62">
        <f t="shared" si="1"/>
        <v>7</v>
      </c>
      <c r="J62" s="62" t="str">
        <f>IF(COUNTIF(技能效果!A:A,技能等级!B62&amp;"02")=1,技能等级!B62&amp;"02","")</f>
        <v>130600202</v>
      </c>
      <c r="K62" s="62">
        <f t="shared" si="1"/>
        <v>7</v>
      </c>
      <c r="L62" s="62" t="str">
        <f>IF(COUNTIF(技能效果!A:A,技能等级!B62&amp;"03")=1,技能等级!B62&amp;"03","")</f>
        <v/>
      </c>
      <c r="M62" s="62" t="str">
        <f t="shared" ref="M62" si="48">IF(L62="","",$D62)</f>
        <v/>
      </c>
      <c r="N62" s="62" t="str">
        <f>IF(COUNTIF(技能效果!A:A,技能等级!B62&amp;"04")=1,技能等级!B62&amp;"04","")</f>
        <v/>
      </c>
      <c r="O62" s="62" t="str">
        <f t="shared" ref="O62" si="49">IF(N62="","",$D62)</f>
        <v/>
      </c>
      <c r="P62" s="62" t="str">
        <f>IF(COUNTIF(技能效果!A:A,技能等级!B62&amp;"05")=1,技能等级!B62&amp;"05","")</f>
        <v/>
      </c>
      <c r="Q62" s="62" t="str">
        <f t="shared" ref="Q62" si="50">IF(P62="","",$D62)</f>
        <v/>
      </c>
      <c r="R62" s="69" t="str">
        <f>INDEX(技能!U:U,MATCH(技能等级!B62,技能!B:B,0))</f>
        <v>攻击敌方单体造成攻击x%伤害
【水晶】立即获得M个黄水晶</v>
      </c>
      <c r="S62" s="150">
        <f t="shared" si="35"/>
        <v>2</v>
      </c>
    </row>
    <row r="63" spans="1:19" s="60" customFormat="1" ht="16.5" x14ac:dyDescent="0.2">
      <c r="A63" s="62">
        <v>60</v>
      </c>
      <c r="B63" s="62">
        <f>INDEX(技能!B:B,MATCH(技能等级!S63,技能!T:T,0))</f>
        <v>1306002</v>
      </c>
      <c r="C63" s="69" t="s">
        <v>873</v>
      </c>
      <c r="D63" s="62">
        <v>8</v>
      </c>
      <c r="E63" s="62" t="str">
        <f>INDEX(技能!E:E,MATCH(技能等级!S63,技能!T:T,0))</f>
        <v>曹玄亮普攻</v>
      </c>
      <c r="F63" s="69" t="s">
        <v>1020</v>
      </c>
      <c r="G63" s="62">
        <v>10</v>
      </c>
      <c r="H63" s="62" t="str">
        <f t="shared" si="0"/>
        <v>130600201</v>
      </c>
      <c r="I63" s="62">
        <f t="shared" si="1"/>
        <v>8</v>
      </c>
      <c r="J63" s="62" t="str">
        <f>IF(COUNTIF(技能效果!A:A,技能等级!B63&amp;"02")=1,技能等级!B63&amp;"02","")</f>
        <v>130600202</v>
      </c>
      <c r="K63" s="62">
        <f t="shared" si="1"/>
        <v>8</v>
      </c>
      <c r="L63" s="62" t="str">
        <f>IF(COUNTIF(技能效果!A:A,技能等级!B63&amp;"03")=1,技能等级!B63&amp;"03","")</f>
        <v/>
      </c>
      <c r="M63" s="62" t="str">
        <f t="shared" ref="M63" si="51">IF(L63="","",$D63)</f>
        <v/>
      </c>
      <c r="N63" s="62" t="str">
        <f>IF(COUNTIF(技能效果!A:A,技能等级!B63&amp;"04")=1,技能等级!B63&amp;"04","")</f>
        <v/>
      </c>
      <c r="O63" s="62" t="str">
        <f t="shared" ref="O63" si="52">IF(N63="","",$D63)</f>
        <v/>
      </c>
      <c r="P63" s="62" t="str">
        <f>IF(COUNTIF(技能效果!A:A,技能等级!B63&amp;"05")=1,技能等级!B63&amp;"05","")</f>
        <v/>
      </c>
      <c r="Q63" s="62" t="str">
        <f t="shared" ref="Q63" si="53">IF(P63="","",$D63)</f>
        <v/>
      </c>
      <c r="R63" s="69" t="str">
        <f>INDEX(技能!U:U,MATCH(技能等级!B63,技能!B:B,0))</f>
        <v>攻击敌方单体造成攻击x%伤害
【水晶】立即获得M个黄水晶</v>
      </c>
      <c r="S63" s="150">
        <f t="shared" si="35"/>
        <v>2</v>
      </c>
    </row>
    <row r="64" spans="1:19" s="60" customFormat="1" ht="16.5" x14ac:dyDescent="0.2">
      <c r="A64" s="62">
        <v>61</v>
      </c>
      <c r="B64" s="62">
        <f>INDEX(技能!B:B,MATCH(技能等级!S64,技能!T:T,0))</f>
        <v>1306002</v>
      </c>
      <c r="C64" s="69" t="s">
        <v>873</v>
      </c>
      <c r="D64" s="62">
        <v>9</v>
      </c>
      <c r="E64" s="62" t="str">
        <f>INDEX(技能!E:E,MATCH(技能等级!S64,技能!T:T,0))</f>
        <v>曹玄亮普攻</v>
      </c>
      <c r="F64" s="69" t="s">
        <v>1020</v>
      </c>
      <c r="G64" s="62">
        <v>10</v>
      </c>
      <c r="H64" s="62" t="str">
        <f t="shared" si="0"/>
        <v>130600201</v>
      </c>
      <c r="I64" s="62">
        <f t="shared" si="1"/>
        <v>9</v>
      </c>
      <c r="J64" s="62" t="str">
        <f>IF(COUNTIF(技能效果!A:A,技能等级!B64&amp;"02")=1,技能等级!B64&amp;"02","")</f>
        <v>130600202</v>
      </c>
      <c r="K64" s="62">
        <f t="shared" si="1"/>
        <v>9</v>
      </c>
      <c r="L64" s="62" t="str">
        <f>IF(COUNTIF(技能效果!A:A,技能等级!B64&amp;"03")=1,技能等级!B64&amp;"03","")</f>
        <v/>
      </c>
      <c r="M64" s="62" t="str">
        <f t="shared" ref="M64" si="54">IF(L64="","",$D64)</f>
        <v/>
      </c>
      <c r="N64" s="62" t="str">
        <f>IF(COUNTIF(技能效果!A:A,技能等级!B64&amp;"04")=1,技能等级!B64&amp;"04","")</f>
        <v/>
      </c>
      <c r="O64" s="62" t="str">
        <f t="shared" ref="O64" si="55">IF(N64="","",$D64)</f>
        <v/>
      </c>
      <c r="P64" s="62" t="str">
        <f>IF(COUNTIF(技能效果!A:A,技能等级!B64&amp;"05")=1,技能等级!B64&amp;"05","")</f>
        <v/>
      </c>
      <c r="Q64" s="62" t="str">
        <f t="shared" ref="Q64" si="56">IF(P64="","",$D64)</f>
        <v/>
      </c>
      <c r="R64" s="69" t="str">
        <f>INDEX(技能!U:U,MATCH(技能等级!B64,技能!B:B,0))</f>
        <v>攻击敌方单体造成攻击x%伤害
【水晶】立即获得M个黄水晶</v>
      </c>
      <c r="S64" s="150">
        <f t="shared" si="35"/>
        <v>2</v>
      </c>
    </row>
    <row r="65" spans="1:19" s="60" customFormat="1" ht="16.5" x14ac:dyDescent="0.2">
      <c r="A65" s="62">
        <v>62</v>
      </c>
      <c r="B65" s="62">
        <f>INDEX(技能!B:B,MATCH(技能等级!S65,技能!T:T,0))</f>
        <v>1306002</v>
      </c>
      <c r="C65" s="69" t="s">
        <v>873</v>
      </c>
      <c r="D65" s="62">
        <v>10</v>
      </c>
      <c r="E65" s="62" t="str">
        <f>INDEX(技能!E:E,MATCH(技能等级!S65,技能!T:T,0))</f>
        <v>曹玄亮普攻</v>
      </c>
      <c r="F65" s="69" t="s">
        <v>1020</v>
      </c>
      <c r="G65" s="62">
        <v>10</v>
      </c>
      <c r="H65" s="62" t="str">
        <f t="shared" si="0"/>
        <v>130600201</v>
      </c>
      <c r="I65" s="62">
        <f t="shared" si="1"/>
        <v>10</v>
      </c>
      <c r="J65" s="62" t="str">
        <f>IF(COUNTIF(技能效果!A:A,技能等级!B65&amp;"02")=1,技能等级!B65&amp;"02","")</f>
        <v>130600202</v>
      </c>
      <c r="K65" s="62">
        <f t="shared" si="1"/>
        <v>10</v>
      </c>
      <c r="L65" s="62" t="str">
        <f>IF(COUNTIF(技能效果!A:A,技能等级!B65&amp;"03")=1,技能等级!B65&amp;"03","")</f>
        <v/>
      </c>
      <c r="M65" s="62" t="str">
        <f t="shared" ref="M65" si="57">IF(L65="","",$D65)</f>
        <v/>
      </c>
      <c r="N65" s="62" t="str">
        <f>IF(COUNTIF(技能效果!A:A,技能等级!B65&amp;"04")=1,技能等级!B65&amp;"04","")</f>
        <v/>
      </c>
      <c r="O65" s="62" t="str">
        <f t="shared" ref="O65" si="58">IF(N65="","",$D65)</f>
        <v/>
      </c>
      <c r="P65" s="62" t="str">
        <f>IF(COUNTIF(技能效果!A:A,技能等级!B65&amp;"05")=1,技能等级!B65&amp;"05","")</f>
        <v/>
      </c>
      <c r="Q65" s="62" t="str">
        <f t="shared" ref="Q65" si="59">IF(P65="","",$D65)</f>
        <v/>
      </c>
      <c r="R65" s="69" t="str">
        <f>INDEX(技能!U:U,MATCH(技能等级!B65,技能!B:B,0))</f>
        <v>攻击敌方单体造成攻击x%伤害
【水晶】立即获得M个黄水晶</v>
      </c>
      <c r="S65" s="150">
        <f t="shared" si="35"/>
        <v>2</v>
      </c>
    </row>
    <row r="66" spans="1:19" s="60" customFormat="1" ht="16.5" x14ac:dyDescent="0.2">
      <c r="A66" s="62">
        <v>63</v>
      </c>
      <c r="B66" s="62">
        <f>INDEX(技能!B:B,MATCH(技能等级!S66,技能!T:T,0))</f>
        <v>1306003</v>
      </c>
      <c r="C66" s="69" t="s">
        <v>873</v>
      </c>
      <c r="D66" s="62">
        <v>1</v>
      </c>
      <c r="E66" s="62" t="str">
        <f>INDEX(技能!E:E,MATCH(技能等级!S66,技能!T:T,0))</f>
        <v>战斗夏玲普攻</v>
      </c>
      <c r="F66" s="69"/>
      <c r="G66" s="62"/>
      <c r="H66" s="62" t="str">
        <f t="shared" si="0"/>
        <v>130600301</v>
      </c>
      <c r="I66" s="62">
        <f t="shared" si="1"/>
        <v>1</v>
      </c>
      <c r="J66" s="62" t="str">
        <f>IF(COUNTIF(技能效果!A:A,技能等级!B66&amp;"02")=1,技能等级!B66&amp;"02","")</f>
        <v>130600302</v>
      </c>
      <c r="K66" s="62">
        <f t="shared" si="1"/>
        <v>1</v>
      </c>
      <c r="L66" s="62" t="str">
        <f>IF(COUNTIF(技能效果!A:A,技能等级!B66&amp;"03")=1,技能等级!B66&amp;"03","")</f>
        <v/>
      </c>
      <c r="M66" s="62" t="str">
        <f t="shared" ref="M66" si="60">IF(L66="","",$D66)</f>
        <v/>
      </c>
      <c r="N66" s="62" t="str">
        <f>IF(COUNTIF(技能效果!A:A,技能等级!B66&amp;"04")=1,技能等级!B66&amp;"04","")</f>
        <v/>
      </c>
      <c r="O66" s="62" t="str">
        <f t="shared" ref="O66" si="61">IF(N66="","",$D66)</f>
        <v/>
      </c>
      <c r="P66" s="62" t="str">
        <f>IF(COUNTIF(技能效果!A:A,技能等级!B66&amp;"05")=1,技能等级!B66&amp;"05","")</f>
        <v/>
      </c>
      <c r="Q66" s="62" t="str">
        <f t="shared" ref="Q66" si="62">IF(P66="","",$D66)</f>
        <v/>
      </c>
      <c r="R66" s="69" t="str">
        <f>INDEX(技能!U:U,MATCH(技能等级!B66,技能!B:B,0))</f>
        <v>攻击敌方全体造成攻击x%伤害
【水晶】立即获得M个蓝水晶</v>
      </c>
      <c r="S66" s="150">
        <f t="shared" si="35"/>
        <v>3</v>
      </c>
    </row>
    <row r="67" spans="1:19" s="60" customFormat="1" ht="16.5" x14ac:dyDescent="0.2">
      <c r="A67" s="62">
        <v>64</v>
      </c>
      <c r="B67" s="62">
        <f>INDEX(技能!B:B,MATCH(技能等级!S67,技能!T:T,0))</f>
        <v>1306003</v>
      </c>
      <c r="C67" s="69" t="s">
        <v>873</v>
      </c>
      <c r="D67" s="62">
        <v>2</v>
      </c>
      <c r="E67" s="62" t="str">
        <f>INDEX(技能!E:E,MATCH(技能等级!S67,技能!T:T,0))</f>
        <v>战斗夏玲普攻</v>
      </c>
      <c r="F67" s="69" t="s">
        <v>1020</v>
      </c>
      <c r="G67" s="62">
        <v>10</v>
      </c>
      <c r="H67" s="62" t="str">
        <f t="shared" si="0"/>
        <v>130600301</v>
      </c>
      <c r="I67" s="62">
        <f t="shared" si="1"/>
        <v>2</v>
      </c>
      <c r="J67" s="62" t="str">
        <f>IF(COUNTIF(技能效果!A:A,技能等级!B67&amp;"02")=1,技能等级!B67&amp;"02","")</f>
        <v>130600302</v>
      </c>
      <c r="K67" s="62">
        <f t="shared" si="1"/>
        <v>2</v>
      </c>
      <c r="L67" s="62" t="str">
        <f>IF(COUNTIF(技能效果!A:A,技能等级!B67&amp;"03")=1,技能等级!B67&amp;"03","")</f>
        <v/>
      </c>
      <c r="M67" s="62" t="str">
        <f t="shared" ref="M67" si="63">IF(L67="","",$D67)</f>
        <v/>
      </c>
      <c r="N67" s="62" t="str">
        <f>IF(COUNTIF(技能效果!A:A,技能等级!B67&amp;"04")=1,技能等级!B67&amp;"04","")</f>
        <v/>
      </c>
      <c r="O67" s="62" t="str">
        <f t="shared" ref="O67" si="64">IF(N67="","",$D67)</f>
        <v/>
      </c>
      <c r="P67" s="62" t="str">
        <f>IF(COUNTIF(技能效果!A:A,技能等级!B67&amp;"05")=1,技能等级!B67&amp;"05","")</f>
        <v/>
      </c>
      <c r="Q67" s="62" t="str">
        <f t="shared" ref="Q67" si="65">IF(P67="","",$D67)</f>
        <v/>
      </c>
      <c r="R67" s="69" t="str">
        <f>INDEX(技能!U:U,MATCH(技能等级!B67,技能!B:B,0))</f>
        <v>攻击敌方全体造成攻击x%伤害
【水晶】立即获得M个蓝水晶</v>
      </c>
      <c r="S67" s="150">
        <f t="shared" si="35"/>
        <v>3</v>
      </c>
    </row>
    <row r="68" spans="1:19" s="60" customFormat="1" ht="16.5" x14ac:dyDescent="0.2">
      <c r="A68" s="62">
        <v>65</v>
      </c>
      <c r="B68" s="62">
        <f>INDEX(技能!B:B,MATCH(技能等级!S68,技能!T:T,0))</f>
        <v>1306003</v>
      </c>
      <c r="C68" s="69" t="s">
        <v>873</v>
      </c>
      <c r="D68" s="62">
        <v>3</v>
      </c>
      <c r="E68" s="62" t="str">
        <f>INDEX(技能!E:E,MATCH(技能等级!S68,技能!T:T,0))</f>
        <v>战斗夏玲普攻</v>
      </c>
      <c r="F68" s="69" t="s">
        <v>1020</v>
      </c>
      <c r="G68" s="62">
        <v>10</v>
      </c>
      <c r="H68" s="62" t="str">
        <f t="shared" si="0"/>
        <v>130600301</v>
      </c>
      <c r="I68" s="62">
        <f t="shared" si="1"/>
        <v>3</v>
      </c>
      <c r="J68" s="62" t="str">
        <f>IF(COUNTIF(技能效果!A:A,技能等级!B68&amp;"02")=1,技能等级!B68&amp;"02","")</f>
        <v>130600302</v>
      </c>
      <c r="K68" s="62">
        <f t="shared" si="1"/>
        <v>3</v>
      </c>
      <c r="L68" s="62" t="str">
        <f>IF(COUNTIF(技能效果!A:A,技能等级!B68&amp;"03")=1,技能等级!B68&amp;"03","")</f>
        <v/>
      </c>
      <c r="M68" s="62" t="str">
        <f t="shared" ref="M68" si="66">IF(L68="","",$D68)</f>
        <v/>
      </c>
      <c r="N68" s="62" t="str">
        <f>IF(COUNTIF(技能效果!A:A,技能等级!B68&amp;"04")=1,技能等级!B68&amp;"04","")</f>
        <v/>
      </c>
      <c r="O68" s="62" t="str">
        <f t="shared" ref="O68" si="67">IF(N68="","",$D68)</f>
        <v/>
      </c>
      <c r="P68" s="62" t="str">
        <f>IF(COUNTIF(技能效果!A:A,技能等级!B68&amp;"05")=1,技能等级!B68&amp;"05","")</f>
        <v/>
      </c>
      <c r="Q68" s="62" t="str">
        <f t="shared" ref="Q68" si="68">IF(P68="","",$D68)</f>
        <v/>
      </c>
      <c r="R68" s="69" t="str">
        <f>INDEX(技能!U:U,MATCH(技能等级!B68,技能!B:B,0))</f>
        <v>攻击敌方全体造成攻击x%伤害
【水晶】立即获得M个蓝水晶</v>
      </c>
      <c r="S68" s="150">
        <f t="shared" si="35"/>
        <v>3</v>
      </c>
    </row>
    <row r="69" spans="1:19" s="60" customFormat="1" ht="16.5" x14ac:dyDescent="0.2">
      <c r="A69" s="62">
        <v>66</v>
      </c>
      <c r="B69" s="62">
        <f>INDEX(技能!B:B,MATCH(技能等级!S69,技能!T:T,0))</f>
        <v>1306003</v>
      </c>
      <c r="C69" s="69" t="s">
        <v>873</v>
      </c>
      <c r="D69" s="62">
        <v>4</v>
      </c>
      <c r="E69" s="62" t="str">
        <f>INDEX(技能!E:E,MATCH(技能等级!S69,技能!T:T,0))</f>
        <v>战斗夏玲普攻</v>
      </c>
      <c r="F69" s="69" t="s">
        <v>1020</v>
      </c>
      <c r="G69" s="62">
        <v>10</v>
      </c>
      <c r="H69" s="62" t="str">
        <f t="shared" si="0"/>
        <v>130600301</v>
      </c>
      <c r="I69" s="62">
        <f t="shared" si="1"/>
        <v>4</v>
      </c>
      <c r="J69" s="62" t="str">
        <f>IF(COUNTIF(技能效果!A:A,技能等级!B69&amp;"02")=1,技能等级!B69&amp;"02","")</f>
        <v>130600302</v>
      </c>
      <c r="K69" s="62">
        <f t="shared" si="1"/>
        <v>4</v>
      </c>
      <c r="L69" s="62" t="str">
        <f>IF(COUNTIF(技能效果!A:A,技能等级!B69&amp;"03")=1,技能等级!B69&amp;"03","")</f>
        <v/>
      </c>
      <c r="M69" s="62" t="str">
        <f t="shared" ref="M69" si="69">IF(L69="","",$D69)</f>
        <v/>
      </c>
      <c r="N69" s="62" t="str">
        <f>IF(COUNTIF(技能效果!A:A,技能等级!B69&amp;"04")=1,技能等级!B69&amp;"04","")</f>
        <v/>
      </c>
      <c r="O69" s="62" t="str">
        <f t="shared" ref="O69" si="70">IF(N69="","",$D69)</f>
        <v/>
      </c>
      <c r="P69" s="62" t="str">
        <f>IF(COUNTIF(技能效果!A:A,技能等级!B69&amp;"05")=1,技能等级!B69&amp;"05","")</f>
        <v/>
      </c>
      <c r="Q69" s="62" t="str">
        <f t="shared" ref="Q69" si="71">IF(P69="","",$D69)</f>
        <v/>
      </c>
      <c r="R69" s="69" t="str">
        <f>INDEX(技能!U:U,MATCH(技能等级!B69,技能!B:B,0))</f>
        <v>攻击敌方全体造成攻击x%伤害
【水晶】立即获得M个蓝水晶</v>
      </c>
      <c r="S69" s="150">
        <f t="shared" si="35"/>
        <v>3</v>
      </c>
    </row>
    <row r="70" spans="1:19" s="60" customFormat="1" ht="16.5" x14ac:dyDescent="0.2">
      <c r="A70" s="62">
        <v>67</v>
      </c>
      <c r="B70" s="62">
        <f>INDEX(技能!B:B,MATCH(技能等级!S70,技能!T:T,0))</f>
        <v>1306003</v>
      </c>
      <c r="C70" s="69" t="s">
        <v>873</v>
      </c>
      <c r="D70" s="62">
        <v>5</v>
      </c>
      <c r="E70" s="62" t="str">
        <f>INDEX(技能!E:E,MATCH(技能等级!S70,技能!T:T,0))</f>
        <v>战斗夏玲普攻</v>
      </c>
      <c r="F70" s="69" t="s">
        <v>1020</v>
      </c>
      <c r="G70" s="62">
        <v>10</v>
      </c>
      <c r="H70" s="62" t="str">
        <f t="shared" si="0"/>
        <v>130600301</v>
      </c>
      <c r="I70" s="62">
        <f t="shared" si="1"/>
        <v>5</v>
      </c>
      <c r="J70" s="62" t="str">
        <f>IF(COUNTIF(技能效果!A:A,技能等级!B70&amp;"02")=1,技能等级!B70&amp;"02","")</f>
        <v>130600302</v>
      </c>
      <c r="K70" s="62">
        <f t="shared" si="1"/>
        <v>5</v>
      </c>
      <c r="L70" s="62" t="str">
        <f>IF(COUNTIF(技能效果!A:A,技能等级!B70&amp;"03")=1,技能等级!B70&amp;"03","")</f>
        <v/>
      </c>
      <c r="M70" s="62" t="str">
        <f t="shared" ref="M70" si="72">IF(L70="","",$D70)</f>
        <v/>
      </c>
      <c r="N70" s="62" t="str">
        <f>IF(COUNTIF(技能效果!A:A,技能等级!B70&amp;"04")=1,技能等级!B70&amp;"04","")</f>
        <v/>
      </c>
      <c r="O70" s="62" t="str">
        <f t="shared" ref="O70" si="73">IF(N70="","",$D70)</f>
        <v/>
      </c>
      <c r="P70" s="62" t="str">
        <f>IF(COUNTIF(技能效果!A:A,技能等级!B70&amp;"05")=1,技能等级!B70&amp;"05","")</f>
        <v/>
      </c>
      <c r="Q70" s="62" t="str">
        <f t="shared" ref="Q70" si="74">IF(P70="","",$D70)</f>
        <v/>
      </c>
      <c r="R70" s="69" t="str">
        <f>INDEX(技能!U:U,MATCH(技能等级!B70,技能!B:B,0))</f>
        <v>攻击敌方全体造成攻击x%伤害
【水晶】立即获得M个蓝水晶</v>
      </c>
      <c r="S70" s="150">
        <f t="shared" si="35"/>
        <v>3</v>
      </c>
    </row>
    <row r="71" spans="1:19" s="60" customFormat="1" ht="16.5" x14ac:dyDescent="0.2">
      <c r="A71" s="62">
        <v>68</v>
      </c>
      <c r="B71" s="62">
        <f>INDEX(技能!B:B,MATCH(技能等级!S71,技能!T:T,0))</f>
        <v>1306003</v>
      </c>
      <c r="C71" s="69" t="s">
        <v>873</v>
      </c>
      <c r="D71" s="62">
        <v>6</v>
      </c>
      <c r="E71" s="62" t="str">
        <f>INDEX(技能!E:E,MATCH(技能等级!S71,技能!T:T,0))</f>
        <v>战斗夏玲普攻</v>
      </c>
      <c r="F71" s="69" t="s">
        <v>1020</v>
      </c>
      <c r="G71" s="62">
        <v>10</v>
      </c>
      <c r="H71" s="62" t="str">
        <f t="shared" si="0"/>
        <v>130600301</v>
      </c>
      <c r="I71" s="62">
        <f t="shared" si="1"/>
        <v>6</v>
      </c>
      <c r="J71" s="62" t="str">
        <f>IF(COUNTIF(技能效果!A:A,技能等级!B71&amp;"02")=1,技能等级!B71&amp;"02","")</f>
        <v>130600302</v>
      </c>
      <c r="K71" s="62">
        <f t="shared" si="1"/>
        <v>6</v>
      </c>
      <c r="L71" s="62" t="str">
        <f>IF(COUNTIF(技能效果!A:A,技能等级!B71&amp;"03")=1,技能等级!B71&amp;"03","")</f>
        <v/>
      </c>
      <c r="M71" s="62" t="str">
        <f t="shared" ref="M71" si="75">IF(L71="","",$D71)</f>
        <v/>
      </c>
      <c r="N71" s="62" t="str">
        <f>IF(COUNTIF(技能效果!A:A,技能等级!B71&amp;"04")=1,技能等级!B71&amp;"04","")</f>
        <v/>
      </c>
      <c r="O71" s="62" t="str">
        <f t="shared" ref="O71" si="76">IF(N71="","",$D71)</f>
        <v/>
      </c>
      <c r="P71" s="62" t="str">
        <f>IF(COUNTIF(技能效果!A:A,技能等级!B71&amp;"05")=1,技能等级!B71&amp;"05","")</f>
        <v/>
      </c>
      <c r="Q71" s="62" t="str">
        <f t="shared" ref="Q71" si="77">IF(P71="","",$D71)</f>
        <v/>
      </c>
      <c r="R71" s="69" t="str">
        <f>INDEX(技能!U:U,MATCH(技能等级!B71,技能!B:B,0))</f>
        <v>攻击敌方全体造成攻击x%伤害
【水晶】立即获得M个蓝水晶</v>
      </c>
      <c r="S71" s="150">
        <f t="shared" si="35"/>
        <v>3</v>
      </c>
    </row>
    <row r="72" spans="1:19" s="60" customFormat="1" ht="16.5" x14ac:dyDescent="0.2">
      <c r="A72" s="62">
        <v>69</v>
      </c>
      <c r="B72" s="62">
        <f>INDEX(技能!B:B,MATCH(技能等级!S72,技能!T:T,0))</f>
        <v>1306003</v>
      </c>
      <c r="C72" s="69" t="s">
        <v>873</v>
      </c>
      <c r="D72" s="62">
        <v>7</v>
      </c>
      <c r="E72" s="62" t="str">
        <f>INDEX(技能!E:E,MATCH(技能等级!S72,技能!T:T,0))</f>
        <v>战斗夏玲普攻</v>
      </c>
      <c r="F72" s="69" t="s">
        <v>1020</v>
      </c>
      <c r="G72" s="62">
        <v>10</v>
      </c>
      <c r="H72" s="62" t="str">
        <f t="shared" si="0"/>
        <v>130600301</v>
      </c>
      <c r="I72" s="62">
        <f t="shared" si="1"/>
        <v>7</v>
      </c>
      <c r="J72" s="62" t="str">
        <f>IF(COUNTIF(技能效果!A:A,技能等级!B72&amp;"02")=1,技能等级!B72&amp;"02","")</f>
        <v>130600302</v>
      </c>
      <c r="K72" s="62">
        <f t="shared" si="1"/>
        <v>7</v>
      </c>
      <c r="L72" s="62" t="str">
        <f>IF(COUNTIF(技能效果!A:A,技能等级!B72&amp;"03")=1,技能等级!B72&amp;"03","")</f>
        <v/>
      </c>
      <c r="M72" s="62" t="str">
        <f t="shared" ref="M72" si="78">IF(L72="","",$D72)</f>
        <v/>
      </c>
      <c r="N72" s="62" t="str">
        <f>IF(COUNTIF(技能效果!A:A,技能等级!B72&amp;"04")=1,技能等级!B72&amp;"04","")</f>
        <v/>
      </c>
      <c r="O72" s="62" t="str">
        <f t="shared" ref="O72" si="79">IF(N72="","",$D72)</f>
        <v/>
      </c>
      <c r="P72" s="62" t="str">
        <f>IF(COUNTIF(技能效果!A:A,技能等级!B72&amp;"05")=1,技能等级!B72&amp;"05","")</f>
        <v/>
      </c>
      <c r="Q72" s="62" t="str">
        <f t="shared" ref="Q72" si="80">IF(P72="","",$D72)</f>
        <v/>
      </c>
      <c r="R72" s="69" t="str">
        <f>INDEX(技能!U:U,MATCH(技能等级!B72,技能!B:B,0))</f>
        <v>攻击敌方全体造成攻击x%伤害
【水晶】立即获得M个蓝水晶</v>
      </c>
      <c r="S72" s="150">
        <f t="shared" si="35"/>
        <v>3</v>
      </c>
    </row>
    <row r="73" spans="1:19" s="60" customFormat="1" ht="16.5" x14ac:dyDescent="0.2">
      <c r="A73" s="62">
        <v>70</v>
      </c>
      <c r="B73" s="62">
        <f>INDEX(技能!B:B,MATCH(技能等级!S73,技能!T:T,0))</f>
        <v>1306003</v>
      </c>
      <c r="C73" s="69" t="s">
        <v>873</v>
      </c>
      <c r="D73" s="62">
        <v>8</v>
      </c>
      <c r="E73" s="62" t="str">
        <f>INDEX(技能!E:E,MATCH(技能等级!S73,技能!T:T,0))</f>
        <v>战斗夏玲普攻</v>
      </c>
      <c r="F73" s="69" t="s">
        <v>1020</v>
      </c>
      <c r="G73" s="62">
        <v>10</v>
      </c>
      <c r="H73" s="62" t="str">
        <f t="shared" si="0"/>
        <v>130600301</v>
      </c>
      <c r="I73" s="62">
        <f t="shared" si="1"/>
        <v>8</v>
      </c>
      <c r="J73" s="62" t="str">
        <f>IF(COUNTIF(技能效果!A:A,技能等级!B73&amp;"02")=1,技能等级!B73&amp;"02","")</f>
        <v>130600302</v>
      </c>
      <c r="K73" s="62">
        <f t="shared" si="1"/>
        <v>8</v>
      </c>
      <c r="L73" s="62" t="str">
        <f>IF(COUNTIF(技能效果!A:A,技能等级!B73&amp;"03")=1,技能等级!B73&amp;"03","")</f>
        <v/>
      </c>
      <c r="M73" s="62" t="str">
        <f t="shared" ref="M73" si="81">IF(L73="","",$D73)</f>
        <v/>
      </c>
      <c r="N73" s="62" t="str">
        <f>IF(COUNTIF(技能效果!A:A,技能等级!B73&amp;"04")=1,技能等级!B73&amp;"04","")</f>
        <v/>
      </c>
      <c r="O73" s="62" t="str">
        <f t="shared" ref="O73" si="82">IF(N73="","",$D73)</f>
        <v/>
      </c>
      <c r="P73" s="62" t="str">
        <f>IF(COUNTIF(技能效果!A:A,技能等级!B73&amp;"05")=1,技能等级!B73&amp;"05","")</f>
        <v/>
      </c>
      <c r="Q73" s="62" t="str">
        <f t="shared" ref="Q73" si="83">IF(P73="","",$D73)</f>
        <v/>
      </c>
      <c r="R73" s="69" t="str">
        <f>INDEX(技能!U:U,MATCH(技能等级!B73,技能!B:B,0))</f>
        <v>攻击敌方全体造成攻击x%伤害
【水晶】立即获得M个蓝水晶</v>
      </c>
      <c r="S73" s="150">
        <f t="shared" si="35"/>
        <v>3</v>
      </c>
    </row>
    <row r="74" spans="1:19" s="60" customFormat="1" ht="16.5" x14ac:dyDescent="0.2">
      <c r="A74" s="62">
        <v>71</v>
      </c>
      <c r="B74" s="62">
        <f>INDEX(技能!B:B,MATCH(技能等级!S74,技能!T:T,0))</f>
        <v>1306003</v>
      </c>
      <c r="C74" s="69" t="s">
        <v>873</v>
      </c>
      <c r="D74" s="62">
        <v>9</v>
      </c>
      <c r="E74" s="62" t="str">
        <f>INDEX(技能!E:E,MATCH(技能等级!S74,技能!T:T,0))</f>
        <v>战斗夏玲普攻</v>
      </c>
      <c r="F74" s="69" t="s">
        <v>1020</v>
      </c>
      <c r="G74" s="62">
        <v>10</v>
      </c>
      <c r="H74" s="62" t="str">
        <f t="shared" si="0"/>
        <v>130600301</v>
      </c>
      <c r="I74" s="62">
        <f t="shared" si="1"/>
        <v>9</v>
      </c>
      <c r="J74" s="62" t="str">
        <f>IF(COUNTIF(技能效果!A:A,技能等级!B74&amp;"02")=1,技能等级!B74&amp;"02","")</f>
        <v>130600302</v>
      </c>
      <c r="K74" s="62">
        <f t="shared" si="1"/>
        <v>9</v>
      </c>
      <c r="L74" s="62" t="str">
        <f>IF(COUNTIF(技能效果!A:A,技能等级!B74&amp;"03")=1,技能等级!B74&amp;"03","")</f>
        <v/>
      </c>
      <c r="M74" s="62" t="str">
        <f t="shared" ref="M74" si="84">IF(L74="","",$D74)</f>
        <v/>
      </c>
      <c r="N74" s="62" t="str">
        <f>IF(COUNTIF(技能效果!A:A,技能等级!B74&amp;"04")=1,技能等级!B74&amp;"04","")</f>
        <v/>
      </c>
      <c r="O74" s="62" t="str">
        <f t="shared" ref="O74" si="85">IF(N74="","",$D74)</f>
        <v/>
      </c>
      <c r="P74" s="62" t="str">
        <f>IF(COUNTIF(技能效果!A:A,技能等级!B74&amp;"05")=1,技能等级!B74&amp;"05","")</f>
        <v/>
      </c>
      <c r="Q74" s="62" t="str">
        <f t="shared" ref="Q74" si="86">IF(P74="","",$D74)</f>
        <v/>
      </c>
      <c r="R74" s="69" t="str">
        <f>INDEX(技能!U:U,MATCH(技能等级!B74,技能!B:B,0))</f>
        <v>攻击敌方全体造成攻击x%伤害
【水晶】立即获得M个蓝水晶</v>
      </c>
      <c r="S74" s="150">
        <f t="shared" si="35"/>
        <v>3</v>
      </c>
    </row>
    <row r="75" spans="1:19" s="60" customFormat="1" ht="16.5" x14ac:dyDescent="0.2">
      <c r="A75" s="62">
        <v>72</v>
      </c>
      <c r="B75" s="62">
        <f>INDEX(技能!B:B,MATCH(技能等级!S75,技能!T:T,0))</f>
        <v>1306003</v>
      </c>
      <c r="C75" s="69" t="s">
        <v>873</v>
      </c>
      <c r="D75" s="62">
        <v>10</v>
      </c>
      <c r="E75" s="62" t="str">
        <f>INDEX(技能!E:E,MATCH(技能等级!S75,技能!T:T,0))</f>
        <v>战斗夏玲普攻</v>
      </c>
      <c r="F75" s="69" t="s">
        <v>1020</v>
      </c>
      <c r="G75" s="62">
        <v>10</v>
      </c>
      <c r="H75" s="62" t="str">
        <f t="shared" si="0"/>
        <v>130600301</v>
      </c>
      <c r="I75" s="62">
        <f t="shared" si="1"/>
        <v>10</v>
      </c>
      <c r="J75" s="62" t="str">
        <f>IF(COUNTIF(技能效果!A:A,技能等级!B75&amp;"02")=1,技能等级!B75&amp;"02","")</f>
        <v>130600302</v>
      </c>
      <c r="K75" s="62">
        <f t="shared" si="1"/>
        <v>10</v>
      </c>
      <c r="L75" s="62" t="str">
        <f>IF(COUNTIF(技能效果!A:A,技能等级!B75&amp;"03")=1,技能等级!B75&amp;"03","")</f>
        <v/>
      </c>
      <c r="M75" s="62" t="str">
        <f t="shared" ref="M75" si="87">IF(L75="","",$D75)</f>
        <v/>
      </c>
      <c r="N75" s="62" t="str">
        <f>IF(COUNTIF(技能效果!A:A,技能等级!B75&amp;"04")=1,技能等级!B75&amp;"04","")</f>
        <v/>
      </c>
      <c r="O75" s="62" t="str">
        <f t="shared" ref="O75" si="88">IF(N75="","",$D75)</f>
        <v/>
      </c>
      <c r="P75" s="62" t="str">
        <f>IF(COUNTIF(技能效果!A:A,技能等级!B75&amp;"05")=1,技能等级!B75&amp;"05","")</f>
        <v/>
      </c>
      <c r="Q75" s="62" t="str">
        <f t="shared" ref="Q75" si="89">IF(P75="","",$D75)</f>
        <v/>
      </c>
      <c r="R75" s="69" t="str">
        <f>INDEX(技能!U:U,MATCH(技能等级!B75,技能!B:B,0))</f>
        <v>攻击敌方全体造成攻击x%伤害
【水晶】立即获得M个蓝水晶</v>
      </c>
      <c r="S75" s="150">
        <f t="shared" si="35"/>
        <v>3</v>
      </c>
    </row>
    <row r="76" spans="1:19" s="60" customFormat="1" ht="16.5" x14ac:dyDescent="0.2">
      <c r="A76" s="62">
        <v>73</v>
      </c>
      <c r="B76" s="62">
        <f>INDEX(技能!B:B,MATCH(技能等级!S76,技能!T:T,0))</f>
        <v>1306004</v>
      </c>
      <c r="C76" s="69" t="s">
        <v>873</v>
      </c>
      <c r="D76" s="62">
        <v>1</v>
      </c>
      <c r="E76" s="62" t="str">
        <f>INDEX(技能!E:E,MATCH(技能等级!S76,技能!T:T,0))</f>
        <v>项昆仑普攻</v>
      </c>
      <c r="F76" s="69"/>
      <c r="G76" s="62"/>
      <c r="H76" s="62" t="str">
        <f t="shared" si="0"/>
        <v>130600401</v>
      </c>
      <c r="I76" s="62">
        <f t="shared" si="1"/>
        <v>1</v>
      </c>
      <c r="J76" s="62" t="str">
        <f>IF(COUNTIF(技能效果!A:A,技能等级!B76&amp;"02")=1,技能等级!B76&amp;"02","")</f>
        <v>130600402</v>
      </c>
      <c r="K76" s="62">
        <f t="shared" si="1"/>
        <v>1</v>
      </c>
      <c r="L76" s="62" t="str">
        <f>IF(COUNTIF(技能效果!A:A,技能等级!B76&amp;"03")=1,技能等级!B76&amp;"03","")</f>
        <v/>
      </c>
      <c r="M76" s="62" t="str">
        <f t="shared" ref="M76" si="90">IF(L76="","",$D76)</f>
        <v/>
      </c>
      <c r="N76" s="62" t="str">
        <f>IF(COUNTIF(技能效果!A:A,技能等级!B76&amp;"04")=1,技能等级!B76&amp;"04","")</f>
        <v/>
      </c>
      <c r="O76" s="62" t="str">
        <f t="shared" ref="O76" si="91">IF(N76="","",$D76)</f>
        <v/>
      </c>
      <c r="P76" s="62" t="str">
        <f>IF(COUNTIF(技能效果!A:A,技能等级!B76&amp;"05")=1,技能等级!B76&amp;"05","")</f>
        <v/>
      </c>
      <c r="Q76" s="62" t="str">
        <f t="shared" ref="Q76" si="92">IF(P76="","",$D76)</f>
        <v/>
      </c>
      <c r="R76" s="69" t="str">
        <f>INDEX(技能!U:U,MATCH(技能等级!B76,技能!B:B,0))</f>
        <v>攻击敌方单体造成攻击x%伤害
【水晶】立即获得M个黄水晶</v>
      </c>
      <c r="S76" s="150">
        <f t="shared" si="35"/>
        <v>4</v>
      </c>
    </row>
    <row r="77" spans="1:19" s="60" customFormat="1" ht="16.5" x14ac:dyDescent="0.2">
      <c r="A77" s="62">
        <v>74</v>
      </c>
      <c r="B77" s="62">
        <f>INDEX(技能!B:B,MATCH(技能等级!S77,技能!T:T,0))</f>
        <v>1306004</v>
      </c>
      <c r="C77" s="69" t="s">
        <v>873</v>
      </c>
      <c r="D77" s="62">
        <v>2</v>
      </c>
      <c r="E77" s="62" t="str">
        <f>INDEX(技能!E:E,MATCH(技能等级!S77,技能!T:T,0))</f>
        <v>项昆仑普攻</v>
      </c>
      <c r="F77" s="69" t="s">
        <v>1020</v>
      </c>
      <c r="G77" s="62">
        <v>10</v>
      </c>
      <c r="H77" s="62" t="str">
        <f t="shared" si="0"/>
        <v>130600401</v>
      </c>
      <c r="I77" s="62">
        <f t="shared" si="1"/>
        <v>2</v>
      </c>
      <c r="J77" s="62" t="str">
        <f>IF(COUNTIF(技能效果!A:A,技能等级!B77&amp;"02")=1,技能等级!B77&amp;"02","")</f>
        <v>130600402</v>
      </c>
      <c r="K77" s="62">
        <f t="shared" si="1"/>
        <v>2</v>
      </c>
      <c r="L77" s="62" t="str">
        <f>IF(COUNTIF(技能效果!A:A,技能等级!B77&amp;"03")=1,技能等级!B77&amp;"03","")</f>
        <v/>
      </c>
      <c r="M77" s="62" t="str">
        <f t="shared" ref="M77" si="93">IF(L77="","",$D77)</f>
        <v/>
      </c>
      <c r="N77" s="62" t="str">
        <f>IF(COUNTIF(技能效果!A:A,技能等级!B77&amp;"04")=1,技能等级!B77&amp;"04","")</f>
        <v/>
      </c>
      <c r="O77" s="62" t="str">
        <f t="shared" ref="O77" si="94">IF(N77="","",$D77)</f>
        <v/>
      </c>
      <c r="P77" s="62" t="str">
        <f>IF(COUNTIF(技能效果!A:A,技能等级!B77&amp;"05")=1,技能等级!B77&amp;"05","")</f>
        <v/>
      </c>
      <c r="Q77" s="62" t="str">
        <f t="shared" ref="Q77" si="95">IF(P77="","",$D77)</f>
        <v/>
      </c>
      <c r="R77" s="69" t="str">
        <f>INDEX(技能!U:U,MATCH(技能等级!B77,技能!B:B,0))</f>
        <v>攻击敌方单体造成攻击x%伤害
【水晶】立即获得M个黄水晶</v>
      </c>
      <c r="S77" s="150">
        <f t="shared" si="35"/>
        <v>4</v>
      </c>
    </row>
    <row r="78" spans="1:19" s="60" customFormat="1" ht="16.5" x14ac:dyDescent="0.2">
      <c r="A78" s="62">
        <v>75</v>
      </c>
      <c r="B78" s="62">
        <f>INDEX(技能!B:B,MATCH(技能等级!S78,技能!T:T,0))</f>
        <v>1306004</v>
      </c>
      <c r="C78" s="69" t="s">
        <v>873</v>
      </c>
      <c r="D78" s="62">
        <v>3</v>
      </c>
      <c r="E78" s="62" t="str">
        <f>INDEX(技能!E:E,MATCH(技能等级!S78,技能!T:T,0))</f>
        <v>项昆仑普攻</v>
      </c>
      <c r="F78" s="69" t="s">
        <v>1020</v>
      </c>
      <c r="G78" s="62">
        <v>10</v>
      </c>
      <c r="H78" s="62" t="str">
        <f t="shared" si="0"/>
        <v>130600401</v>
      </c>
      <c r="I78" s="62">
        <f t="shared" si="1"/>
        <v>3</v>
      </c>
      <c r="J78" s="62" t="str">
        <f>IF(COUNTIF(技能效果!A:A,技能等级!B78&amp;"02")=1,技能等级!B78&amp;"02","")</f>
        <v>130600402</v>
      </c>
      <c r="K78" s="62">
        <f t="shared" si="1"/>
        <v>3</v>
      </c>
      <c r="L78" s="62" t="str">
        <f>IF(COUNTIF(技能效果!A:A,技能等级!B78&amp;"03")=1,技能等级!B78&amp;"03","")</f>
        <v/>
      </c>
      <c r="M78" s="62" t="str">
        <f t="shared" ref="M78" si="96">IF(L78="","",$D78)</f>
        <v/>
      </c>
      <c r="N78" s="62" t="str">
        <f>IF(COUNTIF(技能效果!A:A,技能等级!B78&amp;"04")=1,技能等级!B78&amp;"04","")</f>
        <v/>
      </c>
      <c r="O78" s="62" t="str">
        <f t="shared" ref="O78" si="97">IF(N78="","",$D78)</f>
        <v/>
      </c>
      <c r="P78" s="62" t="str">
        <f>IF(COUNTIF(技能效果!A:A,技能等级!B78&amp;"05")=1,技能等级!B78&amp;"05","")</f>
        <v/>
      </c>
      <c r="Q78" s="62" t="str">
        <f t="shared" ref="Q78" si="98">IF(P78="","",$D78)</f>
        <v/>
      </c>
      <c r="R78" s="69" t="str">
        <f>INDEX(技能!U:U,MATCH(技能等级!B78,技能!B:B,0))</f>
        <v>攻击敌方单体造成攻击x%伤害
【水晶】立即获得M个黄水晶</v>
      </c>
      <c r="S78" s="150">
        <f t="shared" si="35"/>
        <v>4</v>
      </c>
    </row>
    <row r="79" spans="1:19" s="60" customFormat="1" ht="16.5" x14ac:dyDescent="0.2">
      <c r="A79" s="62">
        <v>76</v>
      </c>
      <c r="B79" s="62">
        <f>INDEX(技能!B:B,MATCH(技能等级!S79,技能!T:T,0))</f>
        <v>1306004</v>
      </c>
      <c r="C79" s="69" t="s">
        <v>873</v>
      </c>
      <c r="D79" s="62">
        <v>4</v>
      </c>
      <c r="E79" s="62" t="str">
        <f>INDEX(技能!E:E,MATCH(技能等级!S79,技能!T:T,0))</f>
        <v>项昆仑普攻</v>
      </c>
      <c r="F79" s="69" t="s">
        <v>1020</v>
      </c>
      <c r="G79" s="62">
        <v>10</v>
      </c>
      <c r="H79" s="62" t="str">
        <f t="shared" si="0"/>
        <v>130600401</v>
      </c>
      <c r="I79" s="62">
        <f t="shared" si="1"/>
        <v>4</v>
      </c>
      <c r="J79" s="62" t="str">
        <f>IF(COUNTIF(技能效果!A:A,技能等级!B79&amp;"02")=1,技能等级!B79&amp;"02","")</f>
        <v>130600402</v>
      </c>
      <c r="K79" s="62">
        <f t="shared" si="1"/>
        <v>4</v>
      </c>
      <c r="L79" s="62" t="str">
        <f>IF(COUNTIF(技能效果!A:A,技能等级!B79&amp;"03")=1,技能等级!B79&amp;"03","")</f>
        <v/>
      </c>
      <c r="M79" s="62" t="str">
        <f t="shared" ref="M79" si="99">IF(L79="","",$D79)</f>
        <v/>
      </c>
      <c r="N79" s="62" t="str">
        <f>IF(COUNTIF(技能效果!A:A,技能等级!B79&amp;"04")=1,技能等级!B79&amp;"04","")</f>
        <v/>
      </c>
      <c r="O79" s="62" t="str">
        <f t="shared" ref="O79" si="100">IF(N79="","",$D79)</f>
        <v/>
      </c>
      <c r="P79" s="62" t="str">
        <f>IF(COUNTIF(技能效果!A:A,技能等级!B79&amp;"05")=1,技能等级!B79&amp;"05","")</f>
        <v/>
      </c>
      <c r="Q79" s="62" t="str">
        <f t="shared" ref="Q79" si="101">IF(P79="","",$D79)</f>
        <v/>
      </c>
      <c r="R79" s="69" t="str">
        <f>INDEX(技能!U:U,MATCH(技能等级!B79,技能!B:B,0))</f>
        <v>攻击敌方单体造成攻击x%伤害
【水晶】立即获得M个黄水晶</v>
      </c>
      <c r="S79" s="150">
        <f t="shared" si="35"/>
        <v>4</v>
      </c>
    </row>
    <row r="80" spans="1:19" s="60" customFormat="1" ht="16.5" x14ac:dyDescent="0.2">
      <c r="A80" s="62">
        <v>77</v>
      </c>
      <c r="B80" s="62">
        <f>INDEX(技能!B:B,MATCH(技能等级!S80,技能!T:T,0))</f>
        <v>1306004</v>
      </c>
      <c r="C80" s="69" t="s">
        <v>873</v>
      </c>
      <c r="D80" s="62">
        <v>5</v>
      </c>
      <c r="E80" s="62" t="str">
        <f>INDEX(技能!E:E,MATCH(技能等级!S80,技能!T:T,0))</f>
        <v>项昆仑普攻</v>
      </c>
      <c r="F80" s="69" t="s">
        <v>1020</v>
      </c>
      <c r="G80" s="62">
        <v>10</v>
      </c>
      <c r="H80" s="62" t="str">
        <f t="shared" si="0"/>
        <v>130600401</v>
      </c>
      <c r="I80" s="62">
        <f t="shared" si="1"/>
        <v>5</v>
      </c>
      <c r="J80" s="62" t="str">
        <f>IF(COUNTIF(技能效果!A:A,技能等级!B80&amp;"02")=1,技能等级!B80&amp;"02","")</f>
        <v>130600402</v>
      </c>
      <c r="K80" s="62">
        <f t="shared" si="1"/>
        <v>5</v>
      </c>
      <c r="L80" s="62" t="str">
        <f>IF(COUNTIF(技能效果!A:A,技能等级!B80&amp;"03")=1,技能等级!B80&amp;"03","")</f>
        <v/>
      </c>
      <c r="M80" s="62" t="str">
        <f t="shared" ref="M80" si="102">IF(L80="","",$D80)</f>
        <v/>
      </c>
      <c r="N80" s="62" t="str">
        <f>IF(COUNTIF(技能效果!A:A,技能等级!B80&amp;"04")=1,技能等级!B80&amp;"04","")</f>
        <v/>
      </c>
      <c r="O80" s="62" t="str">
        <f t="shared" ref="O80" si="103">IF(N80="","",$D80)</f>
        <v/>
      </c>
      <c r="P80" s="62" t="str">
        <f>IF(COUNTIF(技能效果!A:A,技能等级!B80&amp;"05")=1,技能等级!B80&amp;"05","")</f>
        <v/>
      </c>
      <c r="Q80" s="62" t="str">
        <f t="shared" ref="Q80" si="104">IF(P80="","",$D80)</f>
        <v/>
      </c>
      <c r="R80" s="69" t="str">
        <f>INDEX(技能!U:U,MATCH(技能等级!B80,技能!B:B,0))</f>
        <v>攻击敌方单体造成攻击x%伤害
【水晶】立即获得M个黄水晶</v>
      </c>
      <c r="S80" s="150">
        <f t="shared" si="35"/>
        <v>4</v>
      </c>
    </row>
    <row r="81" spans="1:19" s="60" customFormat="1" ht="16.5" x14ac:dyDescent="0.2">
      <c r="A81" s="62">
        <v>78</v>
      </c>
      <c r="B81" s="62">
        <f>INDEX(技能!B:B,MATCH(技能等级!S81,技能!T:T,0))</f>
        <v>1306004</v>
      </c>
      <c r="C81" s="69" t="s">
        <v>873</v>
      </c>
      <c r="D81" s="62">
        <v>6</v>
      </c>
      <c r="E81" s="62" t="str">
        <f>INDEX(技能!E:E,MATCH(技能等级!S81,技能!T:T,0))</f>
        <v>项昆仑普攻</v>
      </c>
      <c r="F81" s="69" t="s">
        <v>1020</v>
      </c>
      <c r="G81" s="62">
        <v>10</v>
      </c>
      <c r="H81" s="62" t="str">
        <f t="shared" si="0"/>
        <v>130600401</v>
      </c>
      <c r="I81" s="62">
        <f t="shared" si="1"/>
        <v>6</v>
      </c>
      <c r="J81" s="62" t="str">
        <f>IF(COUNTIF(技能效果!A:A,技能等级!B81&amp;"02")=1,技能等级!B81&amp;"02","")</f>
        <v>130600402</v>
      </c>
      <c r="K81" s="62">
        <f t="shared" si="1"/>
        <v>6</v>
      </c>
      <c r="L81" s="62" t="str">
        <f>IF(COUNTIF(技能效果!A:A,技能等级!B81&amp;"03")=1,技能等级!B81&amp;"03","")</f>
        <v/>
      </c>
      <c r="M81" s="62" t="str">
        <f t="shared" ref="M81" si="105">IF(L81="","",$D81)</f>
        <v/>
      </c>
      <c r="N81" s="62" t="str">
        <f>IF(COUNTIF(技能效果!A:A,技能等级!B81&amp;"04")=1,技能等级!B81&amp;"04","")</f>
        <v/>
      </c>
      <c r="O81" s="62" t="str">
        <f t="shared" ref="O81" si="106">IF(N81="","",$D81)</f>
        <v/>
      </c>
      <c r="P81" s="62" t="str">
        <f>IF(COUNTIF(技能效果!A:A,技能等级!B81&amp;"05")=1,技能等级!B81&amp;"05","")</f>
        <v/>
      </c>
      <c r="Q81" s="62" t="str">
        <f t="shared" ref="Q81" si="107">IF(P81="","",$D81)</f>
        <v/>
      </c>
      <c r="R81" s="69" t="str">
        <f>INDEX(技能!U:U,MATCH(技能等级!B81,技能!B:B,0))</f>
        <v>攻击敌方单体造成攻击x%伤害
【水晶】立即获得M个黄水晶</v>
      </c>
      <c r="S81" s="150">
        <f t="shared" si="35"/>
        <v>4</v>
      </c>
    </row>
    <row r="82" spans="1:19" s="60" customFormat="1" ht="16.5" x14ac:dyDescent="0.2">
      <c r="A82" s="62">
        <v>79</v>
      </c>
      <c r="B82" s="62">
        <f>INDEX(技能!B:B,MATCH(技能等级!S82,技能!T:T,0))</f>
        <v>1306004</v>
      </c>
      <c r="C82" s="69" t="s">
        <v>873</v>
      </c>
      <c r="D82" s="62">
        <v>7</v>
      </c>
      <c r="E82" s="62" t="str">
        <f>INDEX(技能!E:E,MATCH(技能等级!S82,技能!T:T,0))</f>
        <v>项昆仑普攻</v>
      </c>
      <c r="F82" s="69" t="s">
        <v>1020</v>
      </c>
      <c r="G82" s="62">
        <v>10</v>
      </c>
      <c r="H82" s="62" t="str">
        <f t="shared" si="0"/>
        <v>130600401</v>
      </c>
      <c r="I82" s="62">
        <f t="shared" si="1"/>
        <v>7</v>
      </c>
      <c r="J82" s="62" t="str">
        <f>IF(COUNTIF(技能效果!A:A,技能等级!B82&amp;"02")=1,技能等级!B82&amp;"02","")</f>
        <v>130600402</v>
      </c>
      <c r="K82" s="62">
        <f t="shared" si="1"/>
        <v>7</v>
      </c>
      <c r="L82" s="62" t="str">
        <f>IF(COUNTIF(技能效果!A:A,技能等级!B82&amp;"03")=1,技能等级!B82&amp;"03","")</f>
        <v/>
      </c>
      <c r="M82" s="62" t="str">
        <f t="shared" ref="M82" si="108">IF(L82="","",$D82)</f>
        <v/>
      </c>
      <c r="N82" s="62" t="str">
        <f>IF(COUNTIF(技能效果!A:A,技能等级!B82&amp;"04")=1,技能等级!B82&amp;"04","")</f>
        <v/>
      </c>
      <c r="O82" s="62" t="str">
        <f t="shared" ref="O82" si="109">IF(N82="","",$D82)</f>
        <v/>
      </c>
      <c r="P82" s="62" t="str">
        <f>IF(COUNTIF(技能效果!A:A,技能等级!B82&amp;"05")=1,技能等级!B82&amp;"05","")</f>
        <v/>
      </c>
      <c r="Q82" s="62" t="str">
        <f t="shared" ref="Q82" si="110">IF(P82="","",$D82)</f>
        <v/>
      </c>
      <c r="R82" s="69" t="str">
        <f>INDEX(技能!U:U,MATCH(技能等级!B82,技能!B:B,0))</f>
        <v>攻击敌方单体造成攻击x%伤害
【水晶】立即获得M个黄水晶</v>
      </c>
      <c r="S82" s="150">
        <f t="shared" si="35"/>
        <v>4</v>
      </c>
    </row>
    <row r="83" spans="1:19" s="60" customFormat="1" ht="16.5" x14ac:dyDescent="0.2">
      <c r="A83" s="62">
        <v>80</v>
      </c>
      <c r="B83" s="62">
        <f>INDEX(技能!B:B,MATCH(技能等级!S83,技能!T:T,0))</f>
        <v>1306004</v>
      </c>
      <c r="C83" s="69" t="s">
        <v>873</v>
      </c>
      <c r="D83" s="62">
        <v>8</v>
      </c>
      <c r="E83" s="62" t="str">
        <f>INDEX(技能!E:E,MATCH(技能等级!S83,技能!T:T,0))</f>
        <v>项昆仑普攻</v>
      </c>
      <c r="F83" s="69" t="s">
        <v>1020</v>
      </c>
      <c r="G83" s="62">
        <v>10</v>
      </c>
      <c r="H83" s="62" t="str">
        <f t="shared" si="0"/>
        <v>130600401</v>
      </c>
      <c r="I83" s="62">
        <f t="shared" si="1"/>
        <v>8</v>
      </c>
      <c r="J83" s="62" t="str">
        <f>IF(COUNTIF(技能效果!A:A,技能等级!B83&amp;"02")=1,技能等级!B83&amp;"02","")</f>
        <v>130600402</v>
      </c>
      <c r="K83" s="62">
        <f t="shared" si="1"/>
        <v>8</v>
      </c>
      <c r="L83" s="62" t="str">
        <f>IF(COUNTIF(技能效果!A:A,技能等级!B83&amp;"03")=1,技能等级!B83&amp;"03","")</f>
        <v/>
      </c>
      <c r="M83" s="62" t="str">
        <f t="shared" ref="M83" si="111">IF(L83="","",$D83)</f>
        <v/>
      </c>
      <c r="N83" s="62" t="str">
        <f>IF(COUNTIF(技能效果!A:A,技能等级!B83&amp;"04")=1,技能等级!B83&amp;"04","")</f>
        <v/>
      </c>
      <c r="O83" s="62" t="str">
        <f t="shared" ref="O83" si="112">IF(N83="","",$D83)</f>
        <v/>
      </c>
      <c r="P83" s="62" t="str">
        <f>IF(COUNTIF(技能效果!A:A,技能等级!B83&amp;"05")=1,技能等级!B83&amp;"05","")</f>
        <v/>
      </c>
      <c r="Q83" s="62" t="str">
        <f t="shared" ref="Q83" si="113">IF(P83="","",$D83)</f>
        <v/>
      </c>
      <c r="R83" s="69" t="str">
        <f>INDEX(技能!U:U,MATCH(技能等级!B83,技能!B:B,0))</f>
        <v>攻击敌方单体造成攻击x%伤害
【水晶】立即获得M个黄水晶</v>
      </c>
      <c r="S83" s="150">
        <f t="shared" si="35"/>
        <v>4</v>
      </c>
    </row>
    <row r="84" spans="1:19" s="60" customFormat="1" ht="16.5" x14ac:dyDescent="0.2">
      <c r="A84" s="62">
        <v>81</v>
      </c>
      <c r="B84" s="62">
        <f>INDEX(技能!B:B,MATCH(技能等级!S84,技能!T:T,0))</f>
        <v>1306004</v>
      </c>
      <c r="C84" s="69" t="s">
        <v>873</v>
      </c>
      <c r="D84" s="62">
        <v>9</v>
      </c>
      <c r="E84" s="62" t="str">
        <f>INDEX(技能!E:E,MATCH(技能等级!S84,技能!T:T,0))</f>
        <v>项昆仑普攻</v>
      </c>
      <c r="F84" s="69" t="s">
        <v>1020</v>
      </c>
      <c r="G84" s="62">
        <v>10</v>
      </c>
      <c r="H84" s="62" t="str">
        <f t="shared" si="0"/>
        <v>130600401</v>
      </c>
      <c r="I84" s="62">
        <f t="shared" si="1"/>
        <v>9</v>
      </c>
      <c r="J84" s="62" t="str">
        <f>IF(COUNTIF(技能效果!A:A,技能等级!B84&amp;"02")=1,技能等级!B84&amp;"02","")</f>
        <v>130600402</v>
      </c>
      <c r="K84" s="62">
        <f t="shared" si="1"/>
        <v>9</v>
      </c>
      <c r="L84" s="62" t="str">
        <f>IF(COUNTIF(技能效果!A:A,技能等级!B84&amp;"03")=1,技能等级!B84&amp;"03","")</f>
        <v/>
      </c>
      <c r="M84" s="62" t="str">
        <f t="shared" ref="M84" si="114">IF(L84="","",$D84)</f>
        <v/>
      </c>
      <c r="N84" s="62" t="str">
        <f>IF(COUNTIF(技能效果!A:A,技能等级!B84&amp;"04")=1,技能等级!B84&amp;"04","")</f>
        <v/>
      </c>
      <c r="O84" s="62" t="str">
        <f t="shared" ref="O84" si="115">IF(N84="","",$D84)</f>
        <v/>
      </c>
      <c r="P84" s="62" t="str">
        <f>IF(COUNTIF(技能效果!A:A,技能等级!B84&amp;"05")=1,技能等级!B84&amp;"05","")</f>
        <v/>
      </c>
      <c r="Q84" s="62" t="str">
        <f t="shared" ref="Q84" si="116">IF(P84="","",$D84)</f>
        <v/>
      </c>
      <c r="R84" s="69" t="str">
        <f>INDEX(技能!U:U,MATCH(技能等级!B84,技能!B:B,0))</f>
        <v>攻击敌方单体造成攻击x%伤害
【水晶】立即获得M个黄水晶</v>
      </c>
      <c r="S84" s="150">
        <f t="shared" si="35"/>
        <v>4</v>
      </c>
    </row>
    <row r="85" spans="1:19" s="60" customFormat="1" ht="16.5" x14ac:dyDescent="0.2">
      <c r="A85" s="62">
        <v>82</v>
      </c>
      <c r="B85" s="62">
        <f>INDEX(技能!B:B,MATCH(技能等级!S85,技能!T:T,0))</f>
        <v>1306004</v>
      </c>
      <c r="C85" s="69" t="s">
        <v>384</v>
      </c>
      <c r="D85" s="62">
        <v>10</v>
      </c>
      <c r="E85" s="62" t="str">
        <f>INDEX(技能!E:E,MATCH(技能等级!S85,技能!T:T,0))</f>
        <v>项昆仑普攻</v>
      </c>
      <c r="F85" s="69" t="s">
        <v>1020</v>
      </c>
      <c r="G85" s="62">
        <v>10</v>
      </c>
      <c r="H85" s="62" t="str">
        <f t="shared" si="0"/>
        <v>130600401</v>
      </c>
      <c r="I85" s="62">
        <f t="shared" si="1"/>
        <v>10</v>
      </c>
      <c r="J85" s="62" t="str">
        <f>IF(COUNTIF(技能效果!A:A,技能等级!B85&amp;"02")=1,技能等级!B85&amp;"02","")</f>
        <v>130600402</v>
      </c>
      <c r="K85" s="62">
        <f t="shared" si="1"/>
        <v>10</v>
      </c>
      <c r="L85" s="62" t="str">
        <f>IF(COUNTIF(技能效果!A:A,技能等级!B85&amp;"03")=1,技能等级!B85&amp;"03","")</f>
        <v/>
      </c>
      <c r="M85" s="62" t="str">
        <f t="shared" ref="M85" si="117">IF(L85="","",$D85)</f>
        <v/>
      </c>
      <c r="N85" s="62" t="str">
        <f>IF(COUNTIF(技能效果!A:A,技能等级!B85&amp;"04")=1,技能等级!B85&amp;"04","")</f>
        <v/>
      </c>
      <c r="O85" s="62" t="str">
        <f t="shared" ref="O85" si="118">IF(N85="","",$D85)</f>
        <v/>
      </c>
      <c r="P85" s="62" t="str">
        <f>IF(COUNTIF(技能效果!A:A,技能等级!B85&amp;"05")=1,技能等级!B85&amp;"05","")</f>
        <v/>
      </c>
      <c r="Q85" s="62" t="str">
        <f t="shared" ref="Q85" si="119">IF(P85="","",$D85)</f>
        <v/>
      </c>
      <c r="R85" s="69" t="str">
        <f>INDEX(技能!U:U,MATCH(技能等级!B85,技能!B:B,0))</f>
        <v>攻击敌方单体造成攻击x%伤害
【水晶】立即获得M个黄水晶</v>
      </c>
      <c r="S85" s="150">
        <f t="shared" si="35"/>
        <v>4</v>
      </c>
    </row>
    <row r="86" spans="1:19" s="60" customFormat="1" ht="16.5" x14ac:dyDescent="0.2">
      <c r="A86" s="62">
        <v>83</v>
      </c>
      <c r="B86" s="62">
        <f>INDEX(技能!B:B,MATCH(技能等级!S86,技能!T:T,0))</f>
        <v>1306005</v>
      </c>
      <c r="C86" s="69" t="s">
        <v>384</v>
      </c>
      <c r="D86" s="62">
        <v>1</v>
      </c>
      <c r="E86" s="62" t="str">
        <f>INDEX(技能!E:E,MATCH(技能等级!S86,技能!T:T,0))</f>
        <v>刘羽禅普攻</v>
      </c>
      <c r="F86" s="69"/>
      <c r="G86" s="62"/>
      <c r="H86" s="62" t="str">
        <f t="shared" si="0"/>
        <v>130600501</v>
      </c>
      <c r="I86" s="62">
        <f t="shared" si="1"/>
        <v>1</v>
      </c>
      <c r="J86" s="62" t="str">
        <f>IF(COUNTIF(技能效果!A:A,技能等级!B86&amp;"02")=1,技能等级!B86&amp;"02","")</f>
        <v>130600502</v>
      </c>
      <c r="K86" s="62">
        <f t="shared" si="1"/>
        <v>1</v>
      </c>
      <c r="L86" s="62" t="str">
        <f>IF(COUNTIF(技能效果!A:A,技能等级!B86&amp;"03")=1,技能等级!B86&amp;"03","")</f>
        <v/>
      </c>
      <c r="M86" s="62" t="str">
        <f t="shared" ref="M86" si="120">IF(L86="","",$D86)</f>
        <v/>
      </c>
      <c r="N86" s="62" t="str">
        <f>IF(COUNTIF(技能效果!A:A,技能等级!B86&amp;"04")=1,技能等级!B86&amp;"04","")</f>
        <v/>
      </c>
      <c r="O86" s="62" t="str">
        <f t="shared" ref="O86" si="121">IF(N86="","",$D86)</f>
        <v/>
      </c>
      <c r="P86" s="62" t="str">
        <f>IF(COUNTIF(技能效果!A:A,技能等级!B86&amp;"05")=1,技能等级!B86&amp;"05","")</f>
        <v/>
      </c>
      <c r="Q86" s="62" t="str">
        <f t="shared" ref="Q86" si="122">IF(P86="","",$D86)</f>
        <v/>
      </c>
      <c r="R86" s="69" t="str">
        <f>INDEX(技能!U:U,MATCH(技能等级!B86,技能!B:B,0))</f>
        <v>攻击敌方单体造成攻击x%伤害
【水晶】立即获得M个红水晶</v>
      </c>
      <c r="S86" s="150">
        <f t="shared" si="35"/>
        <v>5</v>
      </c>
    </row>
    <row r="87" spans="1:19" s="60" customFormat="1" ht="16.5" x14ac:dyDescent="0.2">
      <c r="A87" s="62">
        <v>84</v>
      </c>
      <c r="B87" s="62">
        <f>INDEX(技能!B:B,MATCH(技能等级!S87,技能!T:T,0))</f>
        <v>1306005</v>
      </c>
      <c r="C87" s="69" t="s">
        <v>384</v>
      </c>
      <c r="D87" s="62">
        <v>2</v>
      </c>
      <c r="E87" s="62" t="str">
        <f>INDEX(技能!E:E,MATCH(技能等级!S87,技能!T:T,0))</f>
        <v>刘羽禅普攻</v>
      </c>
      <c r="F87" s="69" t="s">
        <v>1020</v>
      </c>
      <c r="G87" s="62">
        <v>10</v>
      </c>
      <c r="H87" s="62" t="str">
        <f t="shared" si="0"/>
        <v>130600501</v>
      </c>
      <c r="I87" s="62">
        <f t="shared" si="1"/>
        <v>2</v>
      </c>
      <c r="J87" s="62" t="str">
        <f>IF(COUNTIF(技能效果!A:A,技能等级!B87&amp;"02")=1,技能等级!B87&amp;"02","")</f>
        <v>130600502</v>
      </c>
      <c r="K87" s="62">
        <f t="shared" si="1"/>
        <v>2</v>
      </c>
      <c r="L87" s="62" t="str">
        <f>IF(COUNTIF(技能效果!A:A,技能等级!B87&amp;"03")=1,技能等级!B87&amp;"03","")</f>
        <v/>
      </c>
      <c r="M87" s="62" t="str">
        <f t="shared" ref="M87" si="123">IF(L87="","",$D87)</f>
        <v/>
      </c>
      <c r="N87" s="62" t="str">
        <f>IF(COUNTIF(技能效果!A:A,技能等级!B87&amp;"04")=1,技能等级!B87&amp;"04","")</f>
        <v/>
      </c>
      <c r="O87" s="62" t="str">
        <f t="shared" ref="O87" si="124">IF(N87="","",$D87)</f>
        <v/>
      </c>
      <c r="P87" s="62" t="str">
        <f>IF(COUNTIF(技能效果!A:A,技能等级!B87&amp;"05")=1,技能等级!B87&amp;"05","")</f>
        <v/>
      </c>
      <c r="Q87" s="62" t="str">
        <f t="shared" ref="Q87" si="125">IF(P87="","",$D87)</f>
        <v/>
      </c>
      <c r="R87" s="69" t="str">
        <f>INDEX(技能!U:U,MATCH(技能等级!B87,技能!B:B,0))</f>
        <v>攻击敌方单体造成攻击x%伤害
【水晶】立即获得M个红水晶</v>
      </c>
      <c r="S87" s="150">
        <f t="shared" si="35"/>
        <v>5</v>
      </c>
    </row>
    <row r="88" spans="1:19" s="60" customFormat="1" ht="16.5" x14ac:dyDescent="0.2">
      <c r="A88" s="62">
        <v>85</v>
      </c>
      <c r="B88" s="62">
        <f>INDEX(技能!B:B,MATCH(技能等级!S88,技能!T:T,0))</f>
        <v>1306005</v>
      </c>
      <c r="C88" s="69" t="s">
        <v>384</v>
      </c>
      <c r="D88" s="62">
        <v>3</v>
      </c>
      <c r="E88" s="62" t="str">
        <f>INDEX(技能!E:E,MATCH(技能等级!S88,技能!T:T,0))</f>
        <v>刘羽禅普攻</v>
      </c>
      <c r="F88" s="69" t="s">
        <v>1020</v>
      </c>
      <c r="G88" s="62">
        <v>10</v>
      </c>
      <c r="H88" s="62" t="str">
        <f t="shared" si="0"/>
        <v>130600501</v>
      </c>
      <c r="I88" s="62">
        <f t="shared" si="1"/>
        <v>3</v>
      </c>
      <c r="J88" s="62" t="str">
        <f>IF(COUNTIF(技能效果!A:A,技能等级!B88&amp;"02")=1,技能等级!B88&amp;"02","")</f>
        <v>130600502</v>
      </c>
      <c r="K88" s="62">
        <f t="shared" si="1"/>
        <v>3</v>
      </c>
      <c r="L88" s="62" t="str">
        <f>IF(COUNTIF(技能效果!A:A,技能等级!B88&amp;"03")=1,技能等级!B88&amp;"03","")</f>
        <v/>
      </c>
      <c r="M88" s="62" t="str">
        <f t="shared" ref="M88" si="126">IF(L88="","",$D88)</f>
        <v/>
      </c>
      <c r="N88" s="62" t="str">
        <f>IF(COUNTIF(技能效果!A:A,技能等级!B88&amp;"04")=1,技能等级!B88&amp;"04","")</f>
        <v/>
      </c>
      <c r="O88" s="62" t="str">
        <f t="shared" ref="O88" si="127">IF(N88="","",$D88)</f>
        <v/>
      </c>
      <c r="P88" s="62" t="str">
        <f>IF(COUNTIF(技能效果!A:A,技能等级!B88&amp;"05")=1,技能等级!B88&amp;"05","")</f>
        <v/>
      </c>
      <c r="Q88" s="62" t="str">
        <f t="shared" ref="Q88" si="128">IF(P88="","",$D88)</f>
        <v/>
      </c>
      <c r="R88" s="69" t="str">
        <f>INDEX(技能!U:U,MATCH(技能等级!B88,技能!B:B,0))</f>
        <v>攻击敌方单体造成攻击x%伤害
【水晶】立即获得M个红水晶</v>
      </c>
      <c r="S88" s="150">
        <f t="shared" si="35"/>
        <v>5</v>
      </c>
    </row>
    <row r="89" spans="1:19" s="60" customFormat="1" ht="16.5" x14ac:dyDescent="0.2">
      <c r="A89" s="62">
        <v>86</v>
      </c>
      <c r="B89" s="62">
        <f>INDEX(技能!B:B,MATCH(技能等级!S89,技能!T:T,0))</f>
        <v>1306005</v>
      </c>
      <c r="C89" s="69" t="s">
        <v>384</v>
      </c>
      <c r="D89" s="62">
        <v>4</v>
      </c>
      <c r="E89" s="62" t="str">
        <f>INDEX(技能!E:E,MATCH(技能等级!S89,技能!T:T,0))</f>
        <v>刘羽禅普攻</v>
      </c>
      <c r="F89" s="69" t="s">
        <v>1020</v>
      </c>
      <c r="G89" s="62">
        <v>10</v>
      </c>
      <c r="H89" s="62" t="str">
        <f t="shared" si="0"/>
        <v>130600501</v>
      </c>
      <c r="I89" s="62">
        <f t="shared" si="1"/>
        <v>4</v>
      </c>
      <c r="J89" s="62" t="str">
        <f>IF(COUNTIF(技能效果!A:A,技能等级!B89&amp;"02")=1,技能等级!B89&amp;"02","")</f>
        <v>130600502</v>
      </c>
      <c r="K89" s="62">
        <f t="shared" si="1"/>
        <v>4</v>
      </c>
      <c r="L89" s="62" t="str">
        <f>IF(COUNTIF(技能效果!A:A,技能等级!B89&amp;"03")=1,技能等级!B89&amp;"03","")</f>
        <v/>
      </c>
      <c r="M89" s="62" t="str">
        <f t="shared" ref="M89" si="129">IF(L89="","",$D89)</f>
        <v/>
      </c>
      <c r="N89" s="62" t="str">
        <f>IF(COUNTIF(技能效果!A:A,技能等级!B89&amp;"04")=1,技能等级!B89&amp;"04","")</f>
        <v/>
      </c>
      <c r="O89" s="62" t="str">
        <f t="shared" ref="O89" si="130">IF(N89="","",$D89)</f>
        <v/>
      </c>
      <c r="P89" s="62" t="str">
        <f>IF(COUNTIF(技能效果!A:A,技能等级!B89&amp;"05")=1,技能等级!B89&amp;"05","")</f>
        <v/>
      </c>
      <c r="Q89" s="62" t="str">
        <f t="shared" ref="Q89" si="131">IF(P89="","",$D89)</f>
        <v/>
      </c>
      <c r="R89" s="69" t="str">
        <f>INDEX(技能!U:U,MATCH(技能等级!B89,技能!B:B,0))</f>
        <v>攻击敌方单体造成攻击x%伤害
【水晶】立即获得M个红水晶</v>
      </c>
      <c r="S89" s="150">
        <f t="shared" si="35"/>
        <v>5</v>
      </c>
    </row>
    <row r="90" spans="1:19" s="60" customFormat="1" ht="16.5" x14ac:dyDescent="0.2">
      <c r="A90" s="62">
        <v>87</v>
      </c>
      <c r="B90" s="62">
        <f>INDEX(技能!B:B,MATCH(技能等级!S90,技能!T:T,0))</f>
        <v>1306005</v>
      </c>
      <c r="C90" s="69" t="s">
        <v>384</v>
      </c>
      <c r="D90" s="62">
        <v>5</v>
      </c>
      <c r="E90" s="62" t="str">
        <f>INDEX(技能!E:E,MATCH(技能等级!S90,技能!T:T,0))</f>
        <v>刘羽禅普攻</v>
      </c>
      <c r="F90" s="69" t="s">
        <v>1020</v>
      </c>
      <c r="G90" s="62">
        <v>10</v>
      </c>
      <c r="H90" s="62" t="str">
        <f t="shared" si="0"/>
        <v>130600501</v>
      </c>
      <c r="I90" s="62">
        <f t="shared" si="1"/>
        <v>5</v>
      </c>
      <c r="J90" s="62" t="str">
        <f>IF(COUNTIF(技能效果!A:A,技能等级!B90&amp;"02")=1,技能等级!B90&amp;"02","")</f>
        <v>130600502</v>
      </c>
      <c r="K90" s="62">
        <f t="shared" si="1"/>
        <v>5</v>
      </c>
      <c r="L90" s="62" t="str">
        <f>IF(COUNTIF(技能效果!A:A,技能等级!B90&amp;"03")=1,技能等级!B90&amp;"03","")</f>
        <v/>
      </c>
      <c r="M90" s="62" t="str">
        <f t="shared" ref="M90" si="132">IF(L90="","",$D90)</f>
        <v/>
      </c>
      <c r="N90" s="62" t="str">
        <f>IF(COUNTIF(技能效果!A:A,技能等级!B90&amp;"04")=1,技能等级!B90&amp;"04","")</f>
        <v/>
      </c>
      <c r="O90" s="62" t="str">
        <f t="shared" ref="O90" si="133">IF(N90="","",$D90)</f>
        <v/>
      </c>
      <c r="P90" s="62" t="str">
        <f>IF(COUNTIF(技能效果!A:A,技能等级!B90&amp;"05")=1,技能等级!B90&amp;"05","")</f>
        <v/>
      </c>
      <c r="Q90" s="62" t="str">
        <f t="shared" ref="Q90" si="134">IF(P90="","",$D90)</f>
        <v/>
      </c>
      <c r="R90" s="69" t="str">
        <f>INDEX(技能!U:U,MATCH(技能等级!B90,技能!B:B,0))</f>
        <v>攻击敌方单体造成攻击x%伤害
【水晶】立即获得M个红水晶</v>
      </c>
      <c r="S90" s="150">
        <f t="shared" si="35"/>
        <v>5</v>
      </c>
    </row>
    <row r="91" spans="1:19" s="60" customFormat="1" ht="16.5" x14ac:dyDescent="0.2">
      <c r="A91" s="62">
        <v>88</v>
      </c>
      <c r="B91" s="62">
        <f>INDEX(技能!B:B,MATCH(技能等级!S91,技能!T:T,0))</f>
        <v>1306005</v>
      </c>
      <c r="C91" s="69" t="s">
        <v>384</v>
      </c>
      <c r="D91" s="62">
        <v>6</v>
      </c>
      <c r="E91" s="62" t="str">
        <f>INDEX(技能!E:E,MATCH(技能等级!S91,技能!T:T,0))</f>
        <v>刘羽禅普攻</v>
      </c>
      <c r="F91" s="69" t="s">
        <v>1020</v>
      </c>
      <c r="G91" s="62">
        <v>10</v>
      </c>
      <c r="H91" s="62" t="str">
        <f t="shared" si="0"/>
        <v>130600501</v>
      </c>
      <c r="I91" s="62">
        <f t="shared" si="1"/>
        <v>6</v>
      </c>
      <c r="J91" s="62" t="str">
        <f>IF(COUNTIF(技能效果!A:A,技能等级!B91&amp;"02")=1,技能等级!B91&amp;"02","")</f>
        <v>130600502</v>
      </c>
      <c r="K91" s="62">
        <f t="shared" si="1"/>
        <v>6</v>
      </c>
      <c r="L91" s="62" t="str">
        <f>IF(COUNTIF(技能效果!A:A,技能等级!B91&amp;"03")=1,技能等级!B91&amp;"03","")</f>
        <v/>
      </c>
      <c r="M91" s="62" t="str">
        <f t="shared" ref="M91" si="135">IF(L91="","",$D91)</f>
        <v/>
      </c>
      <c r="N91" s="62" t="str">
        <f>IF(COUNTIF(技能效果!A:A,技能等级!B91&amp;"04")=1,技能等级!B91&amp;"04","")</f>
        <v/>
      </c>
      <c r="O91" s="62" t="str">
        <f t="shared" ref="O91" si="136">IF(N91="","",$D91)</f>
        <v/>
      </c>
      <c r="P91" s="62" t="str">
        <f>IF(COUNTIF(技能效果!A:A,技能等级!B91&amp;"05")=1,技能等级!B91&amp;"05","")</f>
        <v/>
      </c>
      <c r="Q91" s="62" t="str">
        <f t="shared" ref="Q91" si="137">IF(P91="","",$D91)</f>
        <v/>
      </c>
      <c r="R91" s="69" t="str">
        <f>INDEX(技能!U:U,MATCH(技能等级!B91,技能!B:B,0))</f>
        <v>攻击敌方单体造成攻击x%伤害
【水晶】立即获得M个红水晶</v>
      </c>
      <c r="S91" s="150">
        <f t="shared" si="35"/>
        <v>5</v>
      </c>
    </row>
    <row r="92" spans="1:19" s="60" customFormat="1" ht="16.5" x14ac:dyDescent="0.2">
      <c r="A92" s="62">
        <v>89</v>
      </c>
      <c r="B92" s="62">
        <f>INDEX(技能!B:B,MATCH(技能等级!S92,技能!T:T,0))</f>
        <v>1306005</v>
      </c>
      <c r="C92" s="69" t="s">
        <v>384</v>
      </c>
      <c r="D92" s="62">
        <v>7</v>
      </c>
      <c r="E92" s="62" t="str">
        <f>INDEX(技能!E:E,MATCH(技能等级!S92,技能!T:T,0))</f>
        <v>刘羽禅普攻</v>
      </c>
      <c r="F92" s="69" t="s">
        <v>1020</v>
      </c>
      <c r="G92" s="62">
        <v>10</v>
      </c>
      <c r="H92" s="62" t="str">
        <f t="shared" si="0"/>
        <v>130600501</v>
      </c>
      <c r="I92" s="62">
        <f t="shared" si="1"/>
        <v>7</v>
      </c>
      <c r="J92" s="62" t="str">
        <f>IF(COUNTIF(技能效果!A:A,技能等级!B92&amp;"02")=1,技能等级!B92&amp;"02","")</f>
        <v>130600502</v>
      </c>
      <c r="K92" s="62">
        <f t="shared" si="1"/>
        <v>7</v>
      </c>
      <c r="L92" s="62" t="str">
        <f>IF(COUNTIF(技能效果!A:A,技能等级!B92&amp;"03")=1,技能等级!B92&amp;"03","")</f>
        <v/>
      </c>
      <c r="M92" s="62" t="str">
        <f t="shared" ref="M92" si="138">IF(L92="","",$D92)</f>
        <v/>
      </c>
      <c r="N92" s="62" t="str">
        <f>IF(COUNTIF(技能效果!A:A,技能等级!B92&amp;"04")=1,技能等级!B92&amp;"04","")</f>
        <v/>
      </c>
      <c r="O92" s="62" t="str">
        <f t="shared" ref="O92" si="139">IF(N92="","",$D92)</f>
        <v/>
      </c>
      <c r="P92" s="62" t="str">
        <f>IF(COUNTIF(技能效果!A:A,技能等级!B92&amp;"05")=1,技能等级!B92&amp;"05","")</f>
        <v/>
      </c>
      <c r="Q92" s="62" t="str">
        <f t="shared" ref="Q92" si="140">IF(P92="","",$D92)</f>
        <v/>
      </c>
      <c r="R92" s="69" t="str">
        <f>INDEX(技能!U:U,MATCH(技能等级!B92,技能!B:B,0))</f>
        <v>攻击敌方单体造成攻击x%伤害
【水晶】立即获得M个红水晶</v>
      </c>
      <c r="S92" s="150">
        <f t="shared" si="35"/>
        <v>5</v>
      </c>
    </row>
    <row r="93" spans="1:19" s="60" customFormat="1" ht="16.5" x14ac:dyDescent="0.2">
      <c r="A93" s="62">
        <v>90</v>
      </c>
      <c r="B93" s="62">
        <f>INDEX(技能!B:B,MATCH(技能等级!S93,技能!T:T,0))</f>
        <v>1306005</v>
      </c>
      <c r="C93" s="69" t="s">
        <v>384</v>
      </c>
      <c r="D93" s="62">
        <v>8</v>
      </c>
      <c r="E93" s="62" t="str">
        <f>INDEX(技能!E:E,MATCH(技能等级!S93,技能!T:T,0))</f>
        <v>刘羽禅普攻</v>
      </c>
      <c r="F93" s="69" t="s">
        <v>1020</v>
      </c>
      <c r="G93" s="62">
        <v>10</v>
      </c>
      <c r="H93" s="62" t="str">
        <f t="shared" si="0"/>
        <v>130600501</v>
      </c>
      <c r="I93" s="62">
        <f t="shared" si="1"/>
        <v>8</v>
      </c>
      <c r="J93" s="62" t="str">
        <f>IF(COUNTIF(技能效果!A:A,技能等级!B93&amp;"02")=1,技能等级!B93&amp;"02","")</f>
        <v>130600502</v>
      </c>
      <c r="K93" s="62">
        <f t="shared" si="1"/>
        <v>8</v>
      </c>
      <c r="L93" s="62" t="str">
        <f>IF(COUNTIF(技能效果!A:A,技能等级!B93&amp;"03")=1,技能等级!B93&amp;"03","")</f>
        <v/>
      </c>
      <c r="M93" s="62" t="str">
        <f t="shared" ref="M93" si="141">IF(L93="","",$D93)</f>
        <v/>
      </c>
      <c r="N93" s="62" t="str">
        <f>IF(COUNTIF(技能效果!A:A,技能等级!B93&amp;"04")=1,技能等级!B93&amp;"04","")</f>
        <v/>
      </c>
      <c r="O93" s="62" t="str">
        <f t="shared" ref="O93" si="142">IF(N93="","",$D93)</f>
        <v/>
      </c>
      <c r="P93" s="62" t="str">
        <f>IF(COUNTIF(技能效果!A:A,技能等级!B93&amp;"05")=1,技能等级!B93&amp;"05","")</f>
        <v/>
      </c>
      <c r="Q93" s="62" t="str">
        <f t="shared" ref="Q93" si="143">IF(P93="","",$D93)</f>
        <v/>
      </c>
      <c r="R93" s="69" t="str">
        <f>INDEX(技能!U:U,MATCH(技能等级!B93,技能!B:B,0))</f>
        <v>攻击敌方单体造成攻击x%伤害
【水晶】立即获得M个红水晶</v>
      </c>
      <c r="S93" s="150">
        <f t="shared" si="35"/>
        <v>5</v>
      </c>
    </row>
    <row r="94" spans="1:19" s="60" customFormat="1" ht="16.5" x14ac:dyDescent="0.2">
      <c r="A94" s="62">
        <v>91</v>
      </c>
      <c r="B94" s="62">
        <f>INDEX(技能!B:B,MATCH(技能等级!S94,技能!T:T,0))</f>
        <v>1306005</v>
      </c>
      <c r="C94" s="69" t="s">
        <v>384</v>
      </c>
      <c r="D94" s="62">
        <v>9</v>
      </c>
      <c r="E94" s="62" t="str">
        <f>INDEX(技能!E:E,MATCH(技能等级!S94,技能!T:T,0))</f>
        <v>刘羽禅普攻</v>
      </c>
      <c r="F94" s="69" t="s">
        <v>1020</v>
      </c>
      <c r="G94" s="62">
        <v>10</v>
      </c>
      <c r="H94" s="62" t="str">
        <f t="shared" si="0"/>
        <v>130600501</v>
      </c>
      <c r="I94" s="62">
        <f t="shared" si="1"/>
        <v>9</v>
      </c>
      <c r="J94" s="62" t="str">
        <f>IF(COUNTIF(技能效果!A:A,技能等级!B94&amp;"02")=1,技能等级!B94&amp;"02","")</f>
        <v>130600502</v>
      </c>
      <c r="K94" s="62">
        <f t="shared" si="1"/>
        <v>9</v>
      </c>
      <c r="L94" s="62" t="str">
        <f>IF(COUNTIF(技能效果!A:A,技能等级!B94&amp;"03")=1,技能等级!B94&amp;"03","")</f>
        <v/>
      </c>
      <c r="M94" s="62" t="str">
        <f t="shared" ref="M94" si="144">IF(L94="","",$D94)</f>
        <v/>
      </c>
      <c r="N94" s="62" t="str">
        <f>IF(COUNTIF(技能效果!A:A,技能等级!B94&amp;"04")=1,技能等级!B94&amp;"04","")</f>
        <v/>
      </c>
      <c r="O94" s="62" t="str">
        <f t="shared" ref="O94" si="145">IF(N94="","",$D94)</f>
        <v/>
      </c>
      <c r="P94" s="62" t="str">
        <f>IF(COUNTIF(技能效果!A:A,技能等级!B94&amp;"05")=1,技能等级!B94&amp;"05","")</f>
        <v/>
      </c>
      <c r="Q94" s="62" t="str">
        <f t="shared" ref="Q94" si="146">IF(P94="","",$D94)</f>
        <v/>
      </c>
      <c r="R94" s="69" t="str">
        <f>INDEX(技能!U:U,MATCH(技能等级!B94,技能!B:B,0))</f>
        <v>攻击敌方单体造成攻击x%伤害
【水晶】立即获得M个红水晶</v>
      </c>
      <c r="S94" s="150">
        <f t="shared" si="35"/>
        <v>5</v>
      </c>
    </row>
    <row r="95" spans="1:19" s="60" customFormat="1" ht="16.5" x14ac:dyDescent="0.2">
      <c r="A95" s="62">
        <v>92</v>
      </c>
      <c r="B95" s="62">
        <f>INDEX(技能!B:B,MATCH(技能等级!S95,技能!T:T,0))</f>
        <v>1306005</v>
      </c>
      <c r="C95" s="69" t="s">
        <v>384</v>
      </c>
      <c r="D95" s="62">
        <v>10</v>
      </c>
      <c r="E95" s="62" t="str">
        <f>INDEX(技能!E:E,MATCH(技能等级!S95,技能!T:T,0))</f>
        <v>刘羽禅普攻</v>
      </c>
      <c r="F95" s="69" t="s">
        <v>1020</v>
      </c>
      <c r="G95" s="62">
        <v>10</v>
      </c>
      <c r="H95" s="62" t="str">
        <f t="shared" si="0"/>
        <v>130600501</v>
      </c>
      <c r="I95" s="62">
        <f t="shared" si="1"/>
        <v>10</v>
      </c>
      <c r="J95" s="62" t="str">
        <f>IF(COUNTIF(技能效果!A:A,技能等级!B95&amp;"02")=1,技能等级!B95&amp;"02","")</f>
        <v>130600502</v>
      </c>
      <c r="K95" s="62">
        <f t="shared" si="1"/>
        <v>10</v>
      </c>
      <c r="L95" s="62" t="str">
        <f>IF(COUNTIF(技能效果!A:A,技能等级!B95&amp;"03")=1,技能等级!B95&amp;"03","")</f>
        <v/>
      </c>
      <c r="M95" s="62" t="str">
        <f t="shared" ref="M95" si="147">IF(L95="","",$D95)</f>
        <v/>
      </c>
      <c r="N95" s="62" t="str">
        <f>IF(COUNTIF(技能效果!A:A,技能等级!B95&amp;"04")=1,技能等级!B95&amp;"04","")</f>
        <v/>
      </c>
      <c r="O95" s="62" t="str">
        <f t="shared" ref="O95" si="148">IF(N95="","",$D95)</f>
        <v/>
      </c>
      <c r="P95" s="62" t="str">
        <f>IF(COUNTIF(技能效果!A:A,技能等级!B95&amp;"05")=1,技能等级!B95&amp;"05","")</f>
        <v/>
      </c>
      <c r="Q95" s="62" t="str">
        <f t="shared" ref="Q95" si="149">IF(P95="","",$D95)</f>
        <v/>
      </c>
      <c r="R95" s="69" t="str">
        <f>INDEX(技能!U:U,MATCH(技能等级!B95,技能!B:B,0))</f>
        <v>攻击敌方单体造成攻击x%伤害
【水晶】立即获得M个红水晶</v>
      </c>
      <c r="S95" s="150">
        <f t="shared" si="35"/>
        <v>5</v>
      </c>
    </row>
    <row r="96" spans="1:19" s="60" customFormat="1" ht="16.5" x14ac:dyDescent="0.2">
      <c r="A96" s="62">
        <v>93</v>
      </c>
      <c r="B96" s="62">
        <f>INDEX(技能!B:B,MATCH(技能等级!S96,技能!T:T,0))</f>
        <v>1306006</v>
      </c>
      <c r="C96" s="69" t="s">
        <v>384</v>
      </c>
      <c r="D96" s="62">
        <v>1</v>
      </c>
      <c r="E96" s="62" t="str">
        <f>INDEX(技能!E:E,MATCH(技能等级!S96,技能!T:T,0))</f>
        <v>红莲缇娜普攻</v>
      </c>
      <c r="F96" s="69"/>
      <c r="G96" s="62"/>
      <c r="H96" s="62" t="str">
        <f t="shared" si="0"/>
        <v>130600601</v>
      </c>
      <c r="I96" s="62">
        <f t="shared" si="1"/>
        <v>1</v>
      </c>
      <c r="J96" s="62" t="str">
        <f>IF(COUNTIF(技能效果!A:A,技能等级!B96&amp;"02")=1,技能等级!B96&amp;"02","")</f>
        <v>130600602</v>
      </c>
      <c r="K96" s="62">
        <f t="shared" si="1"/>
        <v>1</v>
      </c>
      <c r="L96" s="62" t="str">
        <f>IF(COUNTIF(技能效果!A:A,技能等级!B96&amp;"03")=1,技能等级!B96&amp;"03","")</f>
        <v/>
      </c>
      <c r="M96" s="62" t="str">
        <f t="shared" ref="M96" si="150">IF(L96="","",$D96)</f>
        <v/>
      </c>
      <c r="N96" s="62" t="str">
        <f>IF(COUNTIF(技能效果!A:A,技能等级!B96&amp;"04")=1,技能等级!B96&amp;"04","")</f>
        <v/>
      </c>
      <c r="O96" s="62" t="str">
        <f t="shared" ref="O96" si="151">IF(N96="","",$D96)</f>
        <v/>
      </c>
      <c r="P96" s="62" t="str">
        <f>IF(COUNTIF(技能效果!A:A,技能等级!B96&amp;"05")=1,技能等级!B96&amp;"05","")</f>
        <v/>
      </c>
      <c r="Q96" s="62" t="str">
        <f t="shared" ref="Q96" si="152">IF(P96="","",$D96)</f>
        <v/>
      </c>
      <c r="R96" s="69" t="str">
        <f>INDEX(技能!U:U,MATCH(技能等级!B96,技能!B:B,0))</f>
        <v>攻击敌方单体造成攻击x%伤害
【水晶】立即获得M个红水晶</v>
      </c>
      <c r="S96" s="150">
        <f t="shared" si="35"/>
        <v>6</v>
      </c>
    </row>
    <row r="97" spans="1:19" s="60" customFormat="1" ht="16.5" x14ac:dyDescent="0.2">
      <c r="A97" s="62">
        <v>94</v>
      </c>
      <c r="B97" s="62">
        <f>INDEX(技能!B:B,MATCH(技能等级!S97,技能!T:T,0))</f>
        <v>1306006</v>
      </c>
      <c r="C97" s="69" t="s">
        <v>384</v>
      </c>
      <c r="D97" s="62">
        <v>2</v>
      </c>
      <c r="E97" s="62" t="str">
        <f>INDEX(技能!E:E,MATCH(技能等级!S97,技能!T:T,0))</f>
        <v>红莲缇娜普攻</v>
      </c>
      <c r="F97" s="69" t="s">
        <v>1020</v>
      </c>
      <c r="G97" s="62">
        <v>10</v>
      </c>
      <c r="H97" s="62" t="str">
        <f t="shared" si="0"/>
        <v>130600601</v>
      </c>
      <c r="I97" s="62">
        <f t="shared" si="1"/>
        <v>2</v>
      </c>
      <c r="J97" s="62" t="str">
        <f>IF(COUNTIF(技能效果!A:A,技能等级!B97&amp;"02")=1,技能等级!B97&amp;"02","")</f>
        <v>130600602</v>
      </c>
      <c r="K97" s="62">
        <f t="shared" si="1"/>
        <v>2</v>
      </c>
      <c r="L97" s="62" t="str">
        <f>IF(COUNTIF(技能效果!A:A,技能等级!B97&amp;"03")=1,技能等级!B97&amp;"03","")</f>
        <v/>
      </c>
      <c r="M97" s="62" t="str">
        <f t="shared" ref="M97" si="153">IF(L97="","",$D97)</f>
        <v/>
      </c>
      <c r="N97" s="62" t="str">
        <f>IF(COUNTIF(技能效果!A:A,技能等级!B97&amp;"04")=1,技能等级!B97&amp;"04","")</f>
        <v/>
      </c>
      <c r="O97" s="62" t="str">
        <f t="shared" ref="O97" si="154">IF(N97="","",$D97)</f>
        <v/>
      </c>
      <c r="P97" s="62" t="str">
        <f>IF(COUNTIF(技能效果!A:A,技能等级!B97&amp;"05")=1,技能等级!B97&amp;"05","")</f>
        <v/>
      </c>
      <c r="Q97" s="62" t="str">
        <f t="shared" ref="Q97" si="155">IF(P97="","",$D97)</f>
        <v/>
      </c>
      <c r="R97" s="69" t="str">
        <f>INDEX(技能!U:U,MATCH(技能等级!B97,技能!B:B,0))</f>
        <v>攻击敌方单体造成攻击x%伤害
【水晶】立即获得M个红水晶</v>
      </c>
      <c r="S97" s="150">
        <f t="shared" si="35"/>
        <v>6</v>
      </c>
    </row>
    <row r="98" spans="1:19" s="60" customFormat="1" ht="16.5" x14ac:dyDescent="0.2">
      <c r="A98" s="62">
        <v>95</v>
      </c>
      <c r="B98" s="62">
        <f>INDEX(技能!B:B,MATCH(技能等级!S98,技能!T:T,0))</f>
        <v>1306006</v>
      </c>
      <c r="C98" s="69" t="s">
        <v>384</v>
      </c>
      <c r="D98" s="62">
        <v>3</v>
      </c>
      <c r="E98" s="62" t="str">
        <f>INDEX(技能!E:E,MATCH(技能等级!S98,技能!T:T,0))</f>
        <v>红莲缇娜普攻</v>
      </c>
      <c r="F98" s="69" t="s">
        <v>1020</v>
      </c>
      <c r="G98" s="62">
        <v>10</v>
      </c>
      <c r="H98" s="62" t="str">
        <f t="shared" si="0"/>
        <v>130600601</v>
      </c>
      <c r="I98" s="62">
        <f t="shared" si="1"/>
        <v>3</v>
      </c>
      <c r="J98" s="62" t="str">
        <f>IF(COUNTIF(技能效果!A:A,技能等级!B98&amp;"02")=1,技能等级!B98&amp;"02","")</f>
        <v>130600602</v>
      </c>
      <c r="K98" s="62">
        <f t="shared" si="1"/>
        <v>3</v>
      </c>
      <c r="L98" s="62" t="str">
        <f>IF(COUNTIF(技能效果!A:A,技能等级!B98&amp;"03")=1,技能等级!B98&amp;"03","")</f>
        <v/>
      </c>
      <c r="M98" s="62" t="str">
        <f t="shared" ref="M98" si="156">IF(L98="","",$D98)</f>
        <v/>
      </c>
      <c r="N98" s="62" t="str">
        <f>IF(COUNTIF(技能效果!A:A,技能等级!B98&amp;"04")=1,技能等级!B98&amp;"04","")</f>
        <v/>
      </c>
      <c r="O98" s="62" t="str">
        <f t="shared" ref="O98" si="157">IF(N98="","",$D98)</f>
        <v/>
      </c>
      <c r="P98" s="62" t="str">
        <f>IF(COUNTIF(技能效果!A:A,技能等级!B98&amp;"05")=1,技能等级!B98&amp;"05","")</f>
        <v/>
      </c>
      <c r="Q98" s="62" t="str">
        <f t="shared" ref="Q98" si="158">IF(P98="","",$D98)</f>
        <v/>
      </c>
      <c r="R98" s="69" t="str">
        <f>INDEX(技能!U:U,MATCH(技能等级!B98,技能!B:B,0))</f>
        <v>攻击敌方单体造成攻击x%伤害
【水晶】立即获得M个红水晶</v>
      </c>
      <c r="S98" s="150">
        <f t="shared" si="35"/>
        <v>6</v>
      </c>
    </row>
    <row r="99" spans="1:19" s="60" customFormat="1" ht="16.5" x14ac:dyDescent="0.2">
      <c r="A99" s="62">
        <v>96</v>
      </c>
      <c r="B99" s="62">
        <f>INDEX(技能!B:B,MATCH(技能等级!S99,技能!T:T,0))</f>
        <v>1306006</v>
      </c>
      <c r="C99" s="69" t="s">
        <v>384</v>
      </c>
      <c r="D99" s="62">
        <v>4</v>
      </c>
      <c r="E99" s="62" t="str">
        <f>INDEX(技能!E:E,MATCH(技能等级!S99,技能!T:T,0))</f>
        <v>红莲缇娜普攻</v>
      </c>
      <c r="F99" s="69" t="s">
        <v>1020</v>
      </c>
      <c r="G99" s="62">
        <v>10</v>
      </c>
      <c r="H99" s="62" t="str">
        <f t="shared" si="0"/>
        <v>130600601</v>
      </c>
      <c r="I99" s="62">
        <f t="shared" si="1"/>
        <v>4</v>
      </c>
      <c r="J99" s="62" t="str">
        <f>IF(COUNTIF(技能效果!A:A,技能等级!B99&amp;"02")=1,技能等级!B99&amp;"02","")</f>
        <v>130600602</v>
      </c>
      <c r="K99" s="62">
        <f t="shared" si="1"/>
        <v>4</v>
      </c>
      <c r="L99" s="62" t="str">
        <f>IF(COUNTIF(技能效果!A:A,技能等级!B99&amp;"03")=1,技能等级!B99&amp;"03","")</f>
        <v/>
      </c>
      <c r="M99" s="62" t="str">
        <f t="shared" ref="M99" si="159">IF(L99="","",$D99)</f>
        <v/>
      </c>
      <c r="N99" s="62" t="str">
        <f>IF(COUNTIF(技能效果!A:A,技能等级!B99&amp;"04")=1,技能等级!B99&amp;"04","")</f>
        <v/>
      </c>
      <c r="O99" s="62" t="str">
        <f t="shared" ref="O99" si="160">IF(N99="","",$D99)</f>
        <v/>
      </c>
      <c r="P99" s="62" t="str">
        <f>IF(COUNTIF(技能效果!A:A,技能等级!B99&amp;"05")=1,技能等级!B99&amp;"05","")</f>
        <v/>
      </c>
      <c r="Q99" s="62" t="str">
        <f t="shared" ref="Q99" si="161">IF(P99="","",$D99)</f>
        <v/>
      </c>
      <c r="R99" s="69" t="str">
        <f>INDEX(技能!U:U,MATCH(技能等级!B99,技能!B:B,0))</f>
        <v>攻击敌方单体造成攻击x%伤害
【水晶】立即获得M个红水晶</v>
      </c>
      <c r="S99" s="150">
        <f t="shared" si="35"/>
        <v>6</v>
      </c>
    </row>
    <row r="100" spans="1:19" s="60" customFormat="1" ht="16.5" x14ac:dyDescent="0.2">
      <c r="A100" s="62">
        <v>97</v>
      </c>
      <c r="B100" s="62">
        <f>INDEX(技能!B:B,MATCH(技能等级!S100,技能!T:T,0))</f>
        <v>1306006</v>
      </c>
      <c r="C100" s="69" t="s">
        <v>384</v>
      </c>
      <c r="D100" s="62">
        <v>5</v>
      </c>
      <c r="E100" s="62" t="str">
        <f>INDEX(技能!E:E,MATCH(技能等级!S100,技能!T:T,0))</f>
        <v>红莲缇娜普攻</v>
      </c>
      <c r="F100" s="69" t="s">
        <v>1020</v>
      </c>
      <c r="G100" s="62">
        <v>10</v>
      </c>
      <c r="H100" s="62" t="str">
        <f t="shared" si="0"/>
        <v>130600601</v>
      </c>
      <c r="I100" s="62">
        <f t="shared" si="1"/>
        <v>5</v>
      </c>
      <c r="J100" s="62" t="str">
        <f>IF(COUNTIF(技能效果!A:A,技能等级!B100&amp;"02")=1,技能等级!B100&amp;"02","")</f>
        <v>130600602</v>
      </c>
      <c r="K100" s="62">
        <f t="shared" si="1"/>
        <v>5</v>
      </c>
      <c r="L100" s="62" t="str">
        <f>IF(COUNTIF(技能效果!A:A,技能等级!B100&amp;"03")=1,技能等级!B100&amp;"03","")</f>
        <v/>
      </c>
      <c r="M100" s="62" t="str">
        <f t="shared" ref="M100" si="162">IF(L100="","",$D100)</f>
        <v/>
      </c>
      <c r="N100" s="62" t="str">
        <f>IF(COUNTIF(技能效果!A:A,技能等级!B100&amp;"04")=1,技能等级!B100&amp;"04","")</f>
        <v/>
      </c>
      <c r="O100" s="62" t="str">
        <f t="shared" ref="O100" si="163">IF(N100="","",$D100)</f>
        <v/>
      </c>
      <c r="P100" s="62" t="str">
        <f>IF(COUNTIF(技能效果!A:A,技能等级!B100&amp;"05")=1,技能等级!B100&amp;"05","")</f>
        <v/>
      </c>
      <c r="Q100" s="62" t="str">
        <f t="shared" ref="Q100" si="164">IF(P100="","",$D100)</f>
        <v/>
      </c>
      <c r="R100" s="69" t="str">
        <f>INDEX(技能!U:U,MATCH(技能等级!B100,技能!B:B,0))</f>
        <v>攻击敌方单体造成攻击x%伤害
【水晶】立即获得M个红水晶</v>
      </c>
      <c r="S100" s="150">
        <f t="shared" si="35"/>
        <v>6</v>
      </c>
    </row>
    <row r="101" spans="1:19" s="60" customFormat="1" ht="16.5" x14ac:dyDescent="0.2">
      <c r="A101" s="62">
        <v>98</v>
      </c>
      <c r="B101" s="62">
        <f>INDEX(技能!B:B,MATCH(技能等级!S101,技能!T:T,0))</f>
        <v>1306006</v>
      </c>
      <c r="C101" s="69" t="s">
        <v>384</v>
      </c>
      <c r="D101" s="62">
        <v>6</v>
      </c>
      <c r="E101" s="62" t="str">
        <f>INDEX(技能!E:E,MATCH(技能等级!S101,技能!T:T,0))</f>
        <v>红莲缇娜普攻</v>
      </c>
      <c r="F101" s="69" t="s">
        <v>1020</v>
      </c>
      <c r="G101" s="62">
        <v>10</v>
      </c>
      <c r="H101" s="62" t="str">
        <f t="shared" si="0"/>
        <v>130600601</v>
      </c>
      <c r="I101" s="62">
        <f t="shared" si="1"/>
        <v>6</v>
      </c>
      <c r="J101" s="62" t="str">
        <f>IF(COUNTIF(技能效果!A:A,技能等级!B101&amp;"02")=1,技能等级!B101&amp;"02","")</f>
        <v>130600602</v>
      </c>
      <c r="K101" s="62">
        <f t="shared" si="1"/>
        <v>6</v>
      </c>
      <c r="L101" s="62" t="str">
        <f>IF(COUNTIF(技能效果!A:A,技能等级!B101&amp;"03")=1,技能等级!B101&amp;"03","")</f>
        <v/>
      </c>
      <c r="M101" s="62" t="str">
        <f t="shared" ref="M101" si="165">IF(L101="","",$D101)</f>
        <v/>
      </c>
      <c r="N101" s="62" t="str">
        <f>IF(COUNTIF(技能效果!A:A,技能等级!B101&amp;"04")=1,技能等级!B101&amp;"04","")</f>
        <v/>
      </c>
      <c r="O101" s="62" t="str">
        <f t="shared" ref="O101" si="166">IF(N101="","",$D101)</f>
        <v/>
      </c>
      <c r="P101" s="62" t="str">
        <f>IF(COUNTIF(技能效果!A:A,技能等级!B101&amp;"05")=1,技能等级!B101&amp;"05","")</f>
        <v/>
      </c>
      <c r="Q101" s="62" t="str">
        <f t="shared" ref="Q101" si="167">IF(P101="","",$D101)</f>
        <v/>
      </c>
      <c r="R101" s="69" t="str">
        <f>INDEX(技能!U:U,MATCH(技能等级!B101,技能!B:B,0))</f>
        <v>攻击敌方单体造成攻击x%伤害
【水晶】立即获得M个红水晶</v>
      </c>
      <c r="S101" s="150">
        <f t="shared" si="35"/>
        <v>6</v>
      </c>
    </row>
    <row r="102" spans="1:19" s="60" customFormat="1" ht="16.5" x14ac:dyDescent="0.2">
      <c r="A102" s="62">
        <v>99</v>
      </c>
      <c r="B102" s="62">
        <f>INDEX(技能!B:B,MATCH(技能等级!S102,技能!T:T,0))</f>
        <v>1306006</v>
      </c>
      <c r="C102" s="69" t="s">
        <v>384</v>
      </c>
      <c r="D102" s="62">
        <v>7</v>
      </c>
      <c r="E102" s="62" t="str">
        <f>INDEX(技能!E:E,MATCH(技能等级!S102,技能!T:T,0))</f>
        <v>红莲缇娜普攻</v>
      </c>
      <c r="F102" s="69" t="s">
        <v>1020</v>
      </c>
      <c r="G102" s="62">
        <v>10</v>
      </c>
      <c r="H102" s="62" t="str">
        <f t="shared" si="0"/>
        <v>130600601</v>
      </c>
      <c r="I102" s="62">
        <f t="shared" si="1"/>
        <v>7</v>
      </c>
      <c r="J102" s="62" t="str">
        <f>IF(COUNTIF(技能效果!A:A,技能等级!B102&amp;"02")=1,技能等级!B102&amp;"02","")</f>
        <v>130600602</v>
      </c>
      <c r="K102" s="62">
        <f t="shared" si="1"/>
        <v>7</v>
      </c>
      <c r="L102" s="62" t="str">
        <f>IF(COUNTIF(技能效果!A:A,技能等级!B102&amp;"03")=1,技能等级!B102&amp;"03","")</f>
        <v/>
      </c>
      <c r="M102" s="62" t="str">
        <f t="shared" ref="M102" si="168">IF(L102="","",$D102)</f>
        <v/>
      </c>
      <c r="N102" s="62" t="str">
        <f>IF(COUNTIF(技能效果!A:A,技能等级!B102&amp;"04")=1,技能等级!B102&amp;"04","")</f>
        <v/>
      </c>
      <c r="O102" s="62" t="str">
        <f t="shared" ref="O102" si="169">IF(N102="","",$D102)</f>
        <v/>
      </c>
      <c r="P102" s="62" t="str">
        <f>IF(COUNTIF(技能效果!A:A,技能等级!B102&amp;"05")=1,技能等级!B102&amp;"05","")</f>
        <v/>
      </c>
      <c r="Q102" s="62" t="str">
        <f t="shared" ref="Q102" si="170">IF(P102="","",$D102)</f>
        <v/>
      </c>
      <c r="R102" s="69" t="str">
        <f>INDEX(技能!U:U,MATCH(技能等级!B102,技能!B:B,0))</f>
        <v>攻击敌方单体造成攻击x%伤害
【水晶】立即获得M个红水晶</v>
      </c>
      <c r="S102" s="150">
        <f t="shared" si="35"/>
        <v>6</v>
      </c>
    </row>
    <row r="103" spans="1:19" s="60" customFormat="1" ht="16.5" x14ac:dyDescent="0.2">
      <c r="A103" s="62">
        <v>100</v>
      </c>
      <c r="B103" s="62">
        <f>INDEX(技能!B:B,MATCH(技能等级!S103,技能!T:T,0))</f>
        <v>1306006</v>
      </c>
      <c r="C103" s="69" t="s">
        <v>384</v>
      </c>
      <c r="D103" s="62">
        <v>8</v>
      </c>
      <c r="E103" s="62" t="str">
        <f>INDEX(技能!E:E,MATCH(技能等级!S103,技能!T:T,0))</f>
        <v>红莲缇娜普攻</v>
      </c>
      <c r="F103" s="69" t="s">
        <v>1020</v>
      </c>
      <c r="G103" s="62">
        <v>10</v>
      </c>
      <c r="H103" s="62" t="str">
        <f t="shared" si="0"/>
        <v>130600601</v>
      </c>
      <c r="I103" s="62">
        <f t="shared" si="1"/>
        <v>8</v>
      </c>
      <c r="J103" s="62" t="str">
        <f>IF(COUNTIF(技能效果!A:A,技能等级!B103&amp;"02")=1,技能等级!B103&amp;"02","")</f>
        <v>130600602</v>
      </c>
      <c r="K103" s="62">
        <f t="shared" si="1"/>
        <v>8</v>
      </c>
      <c r="L103" s="62" t="str">
        <f>IF(COUNTIF(技能效果!A:A,技能等级!B103&amp;"03")=1,技能等级!B103&amp;"03","")</f>
        <v/>
      </c>
      <c r="M103" s="62" t="str">
        <f t="shared" ref="M103" si="171">IF(L103="","",$D103)</f>
        <v/>
      </c>
      <c r="N103" s="62" t="str">
        <f>IF(COUNTIF(技能效果!A:A,技能等级!B103&amp;"04")=1,技能等级!B103&amp;"04","")</f>
        <v/>
      </c>
      <c r="O103" s="62" t="str">
        <f t="shared" ref="O103" si="172">IF(N103="","",$D103)</f>
        <v/>
      </c>
      <c r="P103" s="62" t="str">
        <f>IF(COUNTIF(技能效果!A:A,技能等级!B103&amp;"05")=1,技能等级!B103&amp;"05","")</f>
        <v/>
      </c>
      <c r="Q103" s="62" t="str">
        <f t="shared" ref="Q103" si="173">IF(P103="","",$D103)</f>
        <v/>
      </c>
      <c r="R103" s="69" t="str">
        <f>INDEX(技能!U:U,MATCH(技能等级!B103,技能!B:B,0))</f>
        <v>攻击敌方单体造成攻击x%伤害
【水晶】立即获得M个红水晶</v>
      </c>
      <c r="S103" s="150">
        <f t="shared" si="35"/>
        <v>6</v>
      </c>
    </row>
    <row r="104" spans="1:19" s="60" customFormat="1" ht="16.5" x14ac:dyDescent="0.2">
      <c r="A104" s="62">
        <v>101</v>
      </c>
      <c r="B104" s="62">
        <f>INDEX(技能!B:B,MATCH(技能等级!S104,技能!T:T,0))</f>
        <v>1306006</v>
      </c>
      <c r="C104" s="69" t="s">
        <v>384</v>
      </c>
      <c r="D104" s="62">
        <v>9</v>
      </c>
      <c r="E104" s="62" t="str">
        <f>INDEX(技能!E:E,MATCH(技能等级!S104,技能!T:T,0))</f>
        <v>红莲缇娜普攻</v>
      </c>
      <c r="F104" s="69" t="s">
        <v>1020</v>
      </c>
      <c r="G104" s="62">
        <v>10</v>
      </c>
      <c r="H104" s="62" t="str">
        <f t="shared" si="0"/>
        <v>130600601</v>
      </c>
      <c r="I104" s="62">
        <f t="shared" si="1"/>
        <v>9</v>
      </c>
      <c r="J104" s="62" t="str">
        <f>IF(COUNTIF(技能效果!A:A,技能等级!B104&amp;"02")=1,技能等级!B104&amp;"02","")</f>
        <v>130600602</v>
      </c>
      <c r="K104" s="62">
        <f t="shared" si="1"/>
        <v>9</v>
      </c>
      <c r="L104" s="62" t="str">
        <f>IF(COUNTIF(技能效果!A:A,技能等级!B104&amp;"03")=1,技能等级!B104&amp;"03","")</f>
        <v/>
      </c>
      <c r="M104" s="62" t="str">
        <f t="shared" ref="M104" si="174">IF(L104="","",$D104)</f>
        <v/>
      </c>
      <c r="N104" s="62" t="str">
        <f>IF(COUNTIF(技能效果!A:A,技能等级!B104&amp;"04")=1,技能等级!B104&amp;"04","")</f>
        <v/>
      </c>
      <c r="O104" s="62" t="str">
        <f t="shared" ref="O104" si="175">IF(N104="","",$D104)</f>
        <v/>
      </c>
      <c r="P104" s="62" t="str">
        <f>IF(COUNTIF(技能效果!A:A,技能等级!B104&amp;"05")=1,技能等级!B104&amp;"05","")</f>
        <v/>
      </c>
      <c r="Q104" s="62" t="str">
        <f t="shared" ref="Q104" si="176">IF(P104="","",$D104)</f>
        <v/>
      </c>
      <c r="R104" s="69" t="str">
        <f>INDEX(技能!U:U,MATCH(技能等级!B104,技能!B:B,0))</f>
        <v>攻击敌方单体造成攻击x%伤害
【水晶】立即获得M个红水晶</v>
      </c>
      <c r="S104" s="150">
        <f t="shared" si="35"/>
        <v>6</v>
      </c>
    </row>
    <row r="105" spans="1:19" s="60" customFormat="1" ht="16.5" x14ac:dyDescent="0.2">
      <c r="A105" s="62">
        <v>102</v>
      </c>
      <c r="B105" s="62">
        <f>INDEX(技能!B:B,MATCH(技能等级!S105,技能!T:T,0))</f>
        <v>1306006</v>
      </c>
      <c r="C105" s="69" t="s">
        <v>384</v>
      </c>
      <c r="D105" s="62">
        <v>10</v>
      </c>
      <c r="E105" s="62" t="str">
        <f>INDEX(技能!E:E,MATCH(技能等级!S105,技能!T:T,0))</f>
        <v>红莲缇娜普攻</v>
      </c>
      <c r="F105" s="69" t="s">
        <v>1020</v>
      </c>
      <c r="G105" s="62">
        <v>10</v>
      </c>
      <c r="H105" s="62" t="str">
        <f t="shared" si="0"/>
        <v>130600601</v>
      </c>
      <c r="I105" s="62">
        <f t="shared" si="1"/>
        <v>10</v>
      </c>
      <c r="J105" s="62" t="str">
        <f>IF(COUNTIF(技能效果!A:A,技能等级!B105&amp;"02")=1,技能等级!B105&amp;"02","")</f>
        <v>130600602</v>
      </c>
      <c r="K105" s="62">
        <f t="shared" si="1"/>
        <v>10</v>
      </c>
      <c r="L105" s="62" t="str">
        <f>IF(COUNTIF(技能效果!A:A,技能等级!B105&amp;"03")=1,技能等级!B105&amp;"03","")</f>
        <v/>
      </c>
      <c r="M105" s="62" t="str">
        <f t="shared" ref="M105" si="177">IF(L105="","",$D105)</f>
        <v/>
      </c>
      <c r="N105" s="62" t="str">
        <f>IF(COUNTIF(技能效果!A:A,技能等级!B105&amp;"04")=1,技能等级!B105&amp;"04","")</f>
        <v/>
      </c>
      <c r="O105" s="62" t="str">
        <f t="shared" ref="O105" si="178">IF(N105="","",$D105)</f>
        <v/>
      </c>
      <c r="P105" s="62" t="str">
        <f>IF(COUNTIF(技能效果!A:A,技能等级!B105&amp;"05")=1,技能等级!B105&amp;"05","")</f>
        <v/>
      </c>
      <c r="Q105" s="62" t="str">
        <f t="shared" ref="Q105" si="179">IF(P105="","",$D105)</f>
        <v/>
      </c>
      <c r="R105" s="69" t="str">
        <f>INDEX(技能!U:U,MATCH(技能等级!B105,技能!B:B,0))</f>
        <v>攻击敌方单体造成攻击x%伤害
【水晶】立即获得M个红水晶</v>
      </c>
      <c r="S105" s="150">
        <f t="shared" si="35"/>
        <v>6</v>
      </c>
    </row>
    <row r="106" spans="1:19" s="60" customFormat="1" ht="16.5" x14ac:dyDescent="0.2">
      <c r="A106" s="62">
        <v>103</v>
      </c>
      <c r="B106" s="62">
        <f>INDEX(技能!B:B,MATCH(技能等级!S106,技能!T:T,0))</f>
        <v>1306007</v>
      </c>
      <c r="C106" s="69" t="s">
        <v>384</v>
      </c>
      <c r="D106" s="62">
        <v>1</v>
      </c>
      <c r="E106" s="62" t="str">
        <f>INDEX(技能!E:E,MATCH(技能等级!S106,技能!T:T,0))</f>
        <v>战斗曹焱兵普攻</v>
      </c>
      <c r="F106" s="69"/>
      <c r="G106" s="62"/>
      <c r="H106" s="62" t="str">
        <f t="shared" si="0"/>
        <v>130600701</v>
      </c>
      <c r="I106" s="62">
        <f t="shared" si="1"/>
        <v>1</v>
      </c>
      <c r="J106" s="62" t="str">
        <f>IF(COUNTIF(技能效果!A:A,技能等级!B106&amp;"02")=1,技能等级!B106&amp;"02","")</f>
        <v>130600702</v>
      </c>
      <c r="K106" s="62">
        <f t="shared" si="1"/>
        <v>1</v>
      </c>
      <c r="L106" s="62" t="str">
        <f>IF(COUNTIF(技能效果!A:A,技能等级!B106&amp;"03")=1,技能等级!B106&amp;"03","")</f>
        <v/>
      </c>
      <c r="M106" s="62" t="str">
        <f t="shared" ref="M106" si="180">IF(L106="","",$D106)</f>
        <v/>
      </c>
      <c r="N106" s="62" t="str">
        <f>IF(COUNTIF(技能效果!A:A,技能等级!B106&amp;"04")=1,技能等级!B106&amp;"04","")</f>
        <v/>
      </c>
      <c r="O106" s="62" t="str">
        <f t="shared" ref="O106" si="181">IF(N106="","",$D106)</f>
        <v/>
      </c>
      <c r="P106" s="62" t="str">
        <f>IF(COUNTIF(技能效果!A:A,技能等级!B106&amp;"05")=1,技能等级!B106&amp;"05","")</f>
        <v/>
      </c>
      <c r="Q106" s="62" t="str">
        <f t="shared" ref="Q106" si="182">IF(P106="","",$D106)</f>
        <v/>
      </c>
      <c r="R106" s="69" t="str">
        <f>INDEX(技能!U:U,MATCH(技能等级!B106,技能!B:B,0))</f>
        <v>攻击敌方单体造成攻击x%伤害
【水晶】立即获得M个红水晶</v>
      </c>
      <c r="S106" s="150">
        <f t="shared" si="35"/>
        <v>7</v>
      </c>
    </row>
    <row r="107" spans="1:19" s="60" customFormat="1" ht="16.5" x14ac:dyDescent="0.2">
      <c r="A107" s="62">
        <v>104</v>
      </c>
      <c r="B107" s="62">
        <f>INDEX(技能!B:B,MATCH(技能等级!S107,技能!T:T,0))</f>
        <v>1306007</v>
      </c>
      <c r="C107" s="69" t="s">
        <v>384</v>
      </c>
      <c r="D107" s="62">
        <v>2</v>
      </c>
      <c r="E107" s="62" t="str">
        <f>INDEX(技能!E:E,MATCH(技能等级!S107,技能!T:T,0))</f>
        <v>战斗曹焱兵普攻</v>
      </c>
      <c r="F107" s="69" t="s">
        <v>1020</v>
      </c>
      <c r="G107" s="62">
        <v>10</v>
      </c>
      <c r="H107" s="62" t="str">
        <f t="shared" si="0"/>
        <v>130600701</v>
      </c>
      <c r="I107" s="62">
        <f t="shared" si="1"/>
        <v>2</v>
      </c>
      <c r="J107" s="62" t="str">
        <f>IF(COUNTIF(技能效果!A:A,技能等级!B107&amp;"02")=1,技能等级!B107&amp;"02","")</f>
        <v>130600702</v>
      </c>
      <c r="K107" s="62">
        <f t="shared" si="1"/>
        <v>2</v>
      </c>
      <c r="L107" s="62" t="str">
        <f>IF(COUNTIF(技能效果!A:A,技能等级!B107&amp;"03")=1,技能等级!B107&amp;"03","")</f>
        <v/>
      </c>
      <c r="M107" s="62" t="str">
        <f t="shared" ref="M107" si="183">IF(L107="","",$D107)</f>
        <v/>
      </c>
      <c r="N107" s="62" t="str">
        <f>IF(COUNTIF(技能效果!A:A,技能等级!B107&amp;"04")=1,技能等级!B107&amp;"04","")</f>
        <v/>
      </c>
      <c r="O107" s="62" t="str">
        <f t="shared" ref="O107" si="184">IF(N107="","",$D107)</f>
        <v/>
      </c>
      <c r="P107" s="62" t="str">
        <f>IF(COUNTIF(技能效果!A:A,技能等级!B107&amp;"05")=1,技能等级!B107&amp;"05","")</f>
        <v/>
      </c>
      <c r="Q107" s="62" t="str">
        <f t="shared" ref="Q107" si="185">IF(P107="","",$D107)</f>
        <v/>
      </c>
      <c r="R107" s="69" t="str">
        <f>INDEX(技能!U:U,MATCH(技能等级!B107,技能!B:B,0))</f>
        <v>攻击敌方单体造成攻击x%伤害
【水晶】立即获得M个红水晶</v>
      </c>
      <c r="S107" s="150">
        <f t="shared" si="35"/>
        <v>7</v>
      </c>
    </row>
    <row r="108" spans="1:19" s="60" customFormat="1" ht="16.5" x14ac:dyDescent="0.2">
      <c r="A108" s="62">
        <v>105</v>
      </c>
      <c r="B108" s="62">
        <f>INDEX(技能!B:B,MATCH(技能等级!S108,技能!T:T,0))</f>
        <v>1306007</v>
      </c>
      <c r="C108" s="69" t="s">
        <v>384</v>
      </c>
      <c r="D108" s="62">
        <v>3</v>
      </c>
      <c r="E108" s="62" t="str">
        <f>INDEX(技能!E:E,MATCH(技能等级!S108,技能!T:T,0))</f>
        <v>战斗曹焱兵普攻</v>
      </c>
      <c r="F108" s="69" t="s">
        <v>1020</v>
      </c>
      <c r="G108" s="62">
        <v>10</v>
      </c>
      <c r="H108" s="62" t="str">
        <f t="shared" si="0"/>
        <v>130600701</v>
      </c>
      <c r="I108" s="62">
        <f t="shared" si="1"/>
        <v>3</v>
      </c>
      <c r="J108" s="62" t="str">
        <f>IF(COUNTIF(技能效果!A:A,技能等级!B108&amp;"02")=1,技能等级!B108&amp;"02","")</f>
        <v>130600702</v>
      </c>
      <c r="K108" s="62">
        <f t="shared" si="1"/>
        <v>3</v>
      </c>
      <c r="L108" s="62" t="str">
        <f>IF(COUNTIF(技能效果!A:A,技能等级!B108&amp;"03")=1,技能等级!B108&amp;"03","")</f>
        <v/>
      </c>
      <c r="M108" s="62" t="str">
        <f t="shared" ref="M108" si="186">IF(L108="","",$D108)</f>
        <v/>
      </c>
      <c r="N108" s="62" t="str">
        <f>IF(COUNTIF(技能效果!A:A,技能等级!B108&amp;"04")=1,技能等级!B108&amp;"04","")</f>
        <v/>
      </c>
      <c r="O108" s="62" t="str">
        <f t="shared" ref="O108" si="187">IF(N108="","",$D108)</f>
        <v/>
      </c>
      <c r="P108" s="62" t="str">
        <f>IF(COUNTIF(技能效果!A:A,技能等级!B108&amp;"05")=1,技能等级!B108&amp;"05","")</f>
        <v/>
      </c>
      <c r="Q108" s="62" t="str">
        <f t="shared" ref="Q108" si="188">IF(P108="","",$D108)</f>
        <v/>
      </c>
      <c r="R108" s="69" t="str">
        <f>INDEX(技能!U:U,MATCH(技能等级!B108,技能!B:B,0))</f>
        <v>攻击敌方单体造成攻击x%伤害
【水晶】立即获得M个红水晶</v>
      </c>
      <c r="S108" s="150">
        <f t="shared" si="35"/>
        <v>7</v>
      </c>
    </row>
    <row r="109" spans="1:19" s="60" customFormat="1" ht="16.5" x14ac:dyDescent="0.2">
      <c r="A109" s="62">
        <v>106</v>
      </c>
      <c r="B109" s="62">
        <f>INDEX(技能!B:B,MATCH(技能等级!S109,技能!T:T,0))</f>
        <v>1306007</v>
      </c>
      <c r="C109" s="69" t="s">
        <v>384</v>
      </c>
      <c r="D109" s="62">
        <v>4</v>
      </c>
      <c r="E109" s="62" t="str">
        <f>INDEX(技能!E:E,MATCH(技能等级!S109,技能!T:T,0))</f>
        <v>战斗曹焱兵普攻</v>
      </c>
      <c r="F109" s="69" t="s">
        <v>1020</v>
      </c>
      <c r="G109" s="62">
        <v>10</v>
      </c>
      <c r="H109" s="62" t="str">
        <f t="shared" si="0"/>
        <v>130600701</v>
      </c>
      <c r="I109" s="62">
        <f t="shared" si="1"/>
        <v>4</v>
      </c>
      <c r="J109" s="62" t="str">
        <f>IF(COUNTIF(技能效果!A:A,技能等级!B109&amp;"02")=1,技能等级!B109&amp;"02","")</f>
        <v>130600702</v>
      </c>
      <c r="K109" s="62">
        <f t="shared" si="1"/>
        <v>4</v>
      </c>
      <c r="L109" s="62" t="str">
        <f>IF(COUNTIF(技能效果!A:A,技能等级!B109&amp;"03")=1,技能等级!B109&amp;"03","")</f>
        <v/>
      </c>
      <c r="M109" s="62" t="str">
        <f t="shared" ref="M109" si="189">IF(L109="","",$D109)</f>
        <v/>
      </c>
      <c r="N109" s="62" t="str">
        <f>IF(COUNTIF(技能效果!A:A,技能等级!B109&amp;"04")=1,技能等级!B109&amp;"04","")</f>
        <v/>
      </c>
      <c r="O109" s="62" t="str">
        <f t="shared" ref="O109" si="190">IF(N109="","",$D109)</f>
        <v/>
      </c>
      <c r="P109" s="62" t="str">
        <f>IF(COUNTIF(技能效果!A:A,技能等级!B109&amp;"05")=1,技能等级!B109&amp;"05","")</f>
        <v/>
      </c>
      <c r="Q109" s="62" t="str">
        <f t="shared" ref="Q109" si="191">IF(P109="","",$D109)</f>
        <v/>
      </c>
      <c r="R109" s="69" t="str">
        <f>INDEX(技能!U:U,MATCH(技能等级!B109,技能!B:B,0))</f>
        <v>攻击敌方单体造成攻击x%伤害
【水晶】立即获得M个红水晶</v>
      </c>
      <c r="S109" s="150">
        <f t="shared" si="35"/>
        <v>7</v>
      </c>
    </row>
    <row r="110" spans="1:19" s="60" customFormat="1" ht="16.5" x14ac:dyDescent="0.2">
      <c r="A110" s="62">
        <v>107</v>
      </c>
      <c r="B110" s="62">
        <f>INDEX(技能!B:B,MATCH(技能等级!S110,技能!T:T,0))</f>
        <v>1306007</v>
      </c>
      <c r="C110" s="69" t="s">
        <v>384</v>
      </c>
      <c r="D110" s="62">
        <v>5</v>
      </c>
      <c r="E110" s="62" t="str">
        <f>INDEX(技能!E:E,MATCH(技能等级!S110,技能!T:T,0))</f>
        <v>战斗曹焱兵普攻</v>
      </c>
      <c r="F110" s="69" t="s">
        <v>1020</v>
      </c>
      <c r="G110" s="62">
        <v>10</v>
      </c>
      <c r="H110" s="62" t="str">
        <f t="shared" si="0"/>
        <v>130600701</v>
      </c>
      <c r="I110" s="62">
        <f t="shared" si="1"/>
        <v>5</v>
      </c>
      <c r="J110" s="62" t="str">
        <f>IF(COUNTIF(技能效果!A:A,技能等级!B110&amp;"02")=1,技能等级!B110&amp;"02","")</f>
        <v>130600702</v>
      </c>
      <c r="K110" s="62">
        <f t="shared" si="1"/>
        <v>5</v>
      </c>
      <c r="L110" s="62" t="str">
        <f>IF(COUNTIF(技能效果!A:A,技能等级!B110&amp;"03")=1,技能等级!B110&amp;"03","")</f>
        <v/>
      </c>
      <c r="M110" s="62" t="str">
        <f t="shared" ref="M110" si="192">IF(L110="","",$D110)</f>
        <v/>
      </c>
      <c r="N110" s="62" t="str">
        <f>IF(COUNTIF(技能效果!A:A,技能等级!B110&amp;"04")=1,技能等级!B110&amp;"04","")</f>
        <v/>
      </c>
      <c r="O110" s="62" t="str">
        <f t="shared" ref="O110" si="193">IF(N110="","",$D110)</f>
        <v/>
      </c>
      <c r="P110" s="62" t="str">
        <f>IF(COUNTIF(技能效果!A:A,技能等级!B110&amp;"05")=1,技能等级!B110&amp;"05","")</f>
        <v/>
      </c>
      <c r="Q110" s="62" t="str">
        <f t="shared" ref="Q110" si="194">IF(P110="","",$D110)</f>
        <v/>
      </c>
      <c r="R110" s="69" t="str">
        <f>INDEX(技能!U:U,MATCH(技能等级!B110,技能!B:B,0))</f>
        <v>攻击敌方单体造成攻击x%伤害
【水晶】立即获得M个红水晶</v>
      </c>
      <c r="S110" s="150">
        <f t="shared" si="35"/>
        <v>7</v>
      </c>
    </row>
    <row r="111" spans="1:19" s="60" customFormat="1" ht="16.5" x14ac:dyDescent="0.2">
      <c r="A111" s="62">
        <v>108</v>
      </c>
      <c r="B111" s="62">
        <f>INDEX(技能!B:B,MATCH(技能等级!S111,技能!T:T,0))</f>
        <v>1306007</v>
      </c>
      <c r="C111" s="69" t="s">
        <v>384</v>
      </c>
      <c r="D111" s="62">
        <v>6</v>
      </c>
      <c r="E111" s="62" t="str">
        <f>INDEX(技能!E:E,MATCH(技能等级!S111,技能!T:T,0))</f>
        <v>战斗曹焱兵普攻</v>
      </c>
      <c r="F111" s="69" t="s">
        <v>1020</v>
      </c>
      <c r="G111" s="62">
        <v>10</v>
      </c>
      <c r="H111" s="62" t="str">
        <f t="shared" ref="H111:H174" si="195">B111&amp;"01"</f>
        <v>130600701</v>
      </c>
      <c r="I111" s="62">
        <f t="shared" ref="I111:K174" si="196">IF(H111="","",$D111)</f>
        <v>6</v>
      </c>
      <c r="J111" s="62" t="str">
        <f>IF(COUNTIF(技能效果!A:A,技能等级!B111&amp;"02")=1,技能等级!B111&amp;"02","")</f>
        <v>130600702</v>
      </c>
      <c r="K111" s="62">
        <f t="shared" si="196"/>
        <v>6</v>
      </c>
      <c r="L111" s="62" t="str">
        <f>IF(COUNTIF(技能效果!A:A,技能等级!B111&amp;"03")=1,技能等级!B111&amp;"03","")</f>
        <v/>
      </c>
      <c r="M111" s="62" t="str">
        <f t="shared" ref="M111" si="197">IF(L111="","",$D111)</f>
        <v/>
      </c>
      <c r="N111" s="62" t="str">
        <f>IF(COUNTIF(技能效果!A:A,技能等级!B111&amp;"04")=1,技能等级!B111&amp;"04","")</f>
        <v/>
      </c>
      <c r="O111" s="62" t="str">
        <f t="shared" ref="O111" si="198">IF(N111="","",$D111)</f>
        <v/>
      </c>
      <c r="P111" s="62" t="str">
        <f>IF(COUNTIF(技能效果!A:A,技能等级!B111&amp;"05")=1,技能等级!B111&amp;"05","")</f>
        <v/>
      </c>
      <c r="Q111" s="62" t="str">
        <f t="shared" ref="Q111" si="199">IF(P111="","",$D111)</f>
        <v/>
      </c>
      <c r="R111" s="69" t="str">
        <f>INDEX(技能!U:U,MATCH(技能等级!B111,技能!B:B,0))</f>
        <v>攻击敌方单体造成攻击x%伤害
【水晶】立即获得M个红水晶</v>
      </c>
      <c r="S111" s="150">
        <f t="shared" si="35"/>
        <v>7</v>
      </c>
    </row>
    <row r="112" spans="1:19" s="60" customFormat="1" ht="16.5" x14ac:dyDescent="0.2">
      <c r="A112" s="62">
        <v>109</v>
      </c>
      <c r="B112" s="62">
        <f>INDEX(技能!B:B,MATCH(技能等级!S112,技能!T:T,0))</f>
        <v>1306007</v>
      </c>
      <c r="C112" s="69" t="s">
        <v>384</v>
      </c>
      <c r="D112" s="62">
        <v>7</v>
      </c>
      <c r="E112" s="62" t="str">
        <f>INDEX(技能!E:E,MATCH(技能等级!S112,技能!T:T,0))</f>
        <v>战斗曹焱兵普攻</v>
      </c>
      <c r="F112" s="69" t="s">
        <v>1020</v>
      </c>
      <c r="G112" s="62">
        <v>10</v>
      </c>
      <c r="H112" s="62" t="str">
        <f t="shared" si="195"/>
        <v>130600701</v>
      </c>
      <c r="I112" s="62">
        <f t="shared" si="196"/>
        <v>7</v>
      </c>
      <c r="J112" s="62" t="str">
        <f>IF(COUNTIF(技能效果!A:A,技能等级!B112&amp;"02")=1,技能等级!B112&amp;"02","")</f>
        <v>130600702</v>
      </c>
      <c r="K112" s="62">
        <f t="shared" si="196"/>
        <v>7</v>
      </c>
      <c r="L112" s="62" t="str">
        <f>IF(COUNTIF(技能效果!A:A,技能等级!B112&amp;"03")=1,技能等级!B112&amp;"03","")</f>
        <v/>
      </c>
      <c r="M112" s="62" t="str">
        <f t="shared" ref="M112" si="200">IF(L112="","",$D112)</f>
        <v/>
      </c>
      <c r="N112" s="62" t="str">
        <f>IF(COUNTIF(技能效果!A:A,技能等级!B112&amp;"04")=1,技能等级!B112&amp;"04","")</f>
        <v/>
      </c>
      <c r="O112" s="62" t="str">
        <f t="shared" ref="O112" si="201">IF(N112="","",$D112)</f>
        <v/>
      </c>
      <c r="P112" s="62" t="str">
        <f>IF(COUNTIF(技能效果!A:A,技能等级!B112&amp;"05")=1,技能等级!B112&amp;"05","")</f>
        <v/>
      </c>
      <c r="Q112" s="62" t="str">
        <f t="shared" ref="Q112" si="202">IF(P112="","",$D112)</f>
        <v/>
      </c>
      <c r="R112" s="69" t="str">
        <f>INDEX(技能!U:U,MATCH(技能等级!B112,技能!B:B,0))</f>
        <v>攻击敌方单体造成攻击x%伤害
【水晶】立即获得M个红水晶</v>
      </c>
      <c r="S112" s="150">
        <f t="shared" si="35"/>
        <v>7</v>
      </c>
    </row>
    <row r="113" spans="1:19" s="60" customFormat="1" ht="16.5" x14ac:dyDescent="0.2">
      <c r="A113" s="62">
        <v>110</v>
      </c>
      <c r="B113" s="62">
        <f>INDEX(技能!B:B,MATCH(技能等级!S113,技能!T:T,0))</f>
        <v>1306007</v>
      </c>
      <c r="C113" s="69" t="s">
        <v>384</v>
      </c>
      <c r="D113" s="62">
        <v>8</v>
      </c>
      <c r="E113" s="62" t="str">
        <f>INDEX(技能!E:E,MATCH(技能等级!S113,技能!T:T,0))</f>
        <v>战斗曹焱兵普攻</v>
      </c>
      <c r="F113" s="69" t="s">
        <v>1020</v>
      </c>
      <c r="G113" s="62">
        <v>10</v>
      </c>
      <c r="H113" s="62" t="str">
        <f t="shared" si="195"/>
        <v>130600701</v>
      </c>
      <c r="I113" s="62">
        <f t="shared" si="196"/>
        <v>8</v>
      </c>
      <c r="J113" s="62" t="str">
        <f>IF(COUNTIF(技能效果!A:A,技能等级!B113&amp;"02")=1,技能等级!B113&amp;"02","")</f>
        <v>130600702</v>
      </c>
      <c r="K113" s="62">
        <f t="shared" si="196"/>
        <v>8</v>
      </c>
      <c r="L113" s="62" t="str">
        <f>IF(COUNTIF(技能效果!A:A,技能等级!B113&amp;"03")=1,技能等级!B113&amp;"03","")</f>
        <v/>
      </c>
      <c r="M113" s="62" t="str">
        <f t="shared" ref="M113" si="203">IF(L113="","",$D113)</f>
        <v/>
      </c>
      <c r="N113" s="62" t="str">
        <f>IF(COUNTIF(技能效果!A:A,技能等级!B113&amp;"04")=1,技能等级!B113&amp;"04","")</f>
        <v/>
      </c>
      <c r="O113" s="62" t="str">
        <f t="shared" ref="O113" si="204">IF(N113="","",$D113)</f>
        <v/>
      </c>
      <c r="P113" s="62" t="str">
        <f>IF(COUNTIF(技能效果!A:A,技能等级!B113&amp;"05")=1,技能等级!B113&amp;"05","")</f>
        <v/>
      </c>
      <c r="Q113" s="62" t="str">
        <f t="shared" ref="Q113" si="205">IF(P113="","",$D113)</f>
        <v/>
      </c>
      <c r="R113" s="69" t="str">
        <f>INDEX(技能!U:U,MATCH(技能等级!B113,技能!B:B,0))</f>
        <v>攻击敌方单体造成攻击x%伤害
【水晶】立即获得M个红水晶</v>
      </c>
      <c r="S113" s="150">
        <f t="shared" si="35"/>
        <v>7</v>
      </c>
    </row>
    <row r="114" spans="1:19" s="60" customFormat="1" ht="16.5" x14ac:dyDescent="0.2">
      <c r="A114" s="62">
        <v>111</v>
      </c>
      <c r="B114" s="62">
        <f>INDEX(技能!B:B,MATCH(技能等级!S114,技能!T:T,0))</f>
        <v>1306007</v>
      </c>
      <c r="C114" s="69" t="s">
        <v>384</v>
      </c>
      <c r="D114" s="62">
        <v>9</v>
      </c>
      <c r="E114" s="62" t="str">
        <f>INDEX(技能!E:E,MATCH(技能等级!S114,技能!T:T,0))</f>
        <v>战斗曹焱兵普攻</v>
      </c>
      <c r="F114" s="69" t="s">
        <v>1020</v>
      </c>
      <c r="G114" s="62">
        <v>10</v>
      </c>
      <c r="H114" s="62" t="str">
        <f t="shared" si="195"/>
        <v>130600701</v>
      </c>
      <c r="I114" s="62">
        <f t="shared" si="196"/>
        <v>9</v>
      </c>
      <c r="J114" s="62" t="str">
        <f>IF(COUNTIF(技能效果!A:A,技能等级!B114&amp;"02")=1,技能等级!B114&amp;"02","")</f>
        <v>130600702</v>
      </c>
      <c r="K114" s="62">
        <f t="shared" si="196"/>
        <v>9</v>
      </c>
      <c r="L114" s="62" t="str">
        <f>IF(COUNTIF(技能效果!A:A,技能等级!B114&amp;"03")=1,技能等级!B114&amp;"03","")</f>
        <v/>
      </c>
      <c r="M114" s="62" t="str">
        <f t="shared" ref="M114" si="206">IF(L114="","",$D114)</f>
        <v/>
      </c>
      <c r="N114" s="62" t="str">
        <f>IF(COUNTIF(技能效果!A:A,技能等级!B114&amp;"04")=1,技能等级!B114&amp;"04","")</f>
        <v/>
      </c>
      <c r="O114" s="62" t="str">
        <f t="shared" ref="O114" si="207">IF(N114="","",$D114)</f>
        <v/>
      </c>
      <c r="P114" s="62" t="str">
        <f>IF(COUNTIF(技能效果!A:A,技能等级!B114&amp;"05")=1,技能等级!B114&amp;"05","")</f>
        <v/>
      </c>
      <c r="Q114" s="62" t="str">
        <f t="shared" ref="Q114" si="208">IF(P114="","",$D114)</f>
        <v/>
      </c>
      <c r="R114" s="69" t="str">
        <f>INDEX(技能!U:U,MATCH(技能等级!B114,技能!B:B,0))</f>
        <v>攻击敌方单体造成攻击x%伤害
【水晶】立即获得M个红水晶</v>
      </c>
      <c r="S114" s="150">
        <f t="shared" si="35"/>
        <v>7</v>
      </c>
    </row>
    <row r="115" spans="1:19" s="60" customFormat="1" ht="16.5" x14ac:dyDescent="0.2">
      <c r="A115" s="62">
        <v>112</v>
      </c>
      <c r="B115" s="62">
        <f>INDEX(技能!B:B,MATCH(技能等级!S115,技能!T:T,0))</f>
        <v>1306007</v>
      </c>
      <c r="C115" s="69" t="s">
        <v>384</v>
      </c>
      <c r="D115" s="62">
        <v>10</v>
      </c>
      <c r="E115" s="62" t="str">
        <f>INDEX(技能!E:E,MATCH(技能等级!S115,技能!T:T,0))</f>
        <v>战斗曹焱兵普攻</v>
      </c>
      <c r="F115" s="69" t="s">
        <v>1020</v>
      </c>
      <c r="G115" s="62">
        <v>10</v>
      </c>
      <c r="H115" s="62" t="str">
        <f t="shared" si="195"/>
        <v>130600701</v>
      </c>
      <c r="I115" s="62">
        <f t="shared" si="196"/>
        <v>10</v>
      </c>
      <c r="J115" s="62" t="str">
        <f>IF(COUNTIF(技能效果!A:A,技能等级!B115&amp;"02")=1,技能等级!B115&amp;"02","")</f>
        <v>130600702</v>
      </c>
      <c r="K115" s="62">
        <f t="shared" si="196"/>
        <v>10</v>
      </c>
      <c r="L115" s="62" t="str">
        <f>IF(COUNTIF(技能效果!A:A,技能等级!B115&amp;"03")=1,技能等级!B115&amp;"03","")</f>
        <v/>
      </c>
      <c r="M115" s="62" t="str">
        <f t="shared" ref="M115" si="209">IF(L115="","",$D115)</f>
        <v/>
      </c>
      <c r="N115" s="62" t="str">
        <f>IF(COUNTIF(技能效果!A:A,技能等级!B115&amp;"04")=1,技能等级!B115&amp;"04","")</f>
        <v/>
      </c>
      <c r="O115" s="62" t="str">
        <f t="shared" ref="O115" si="210">IF(N115="","",$D115)</f>
        <v/>
      </c>
      <c r="P115" s="62" t="str">
        <f>IF(COUNTIF(技能效果!A:A,技能等级!B115&amp;"05")=1,技能等级!B115&amp;"05","")</f>
        <v/>
      </c>
      <c r="Q115" s="62" t="str">
        <f t="shared" ref="Q115" si="211">IF(P115="","",$D115)</f>
        <v/>
      </c>
      <c r="R115" s="69" t="str">
        <f>INDEX(技能!U:U,MATCH(技能等级!B115,技能!B:B,0))</f>
        <v>攻击敌方单体造成攻击x%伤害
【水晶】立即获得M个红水晶</v>
      </c>
      <c r="S115" s="150">
        <f t="shared" si="35"/>
        <v>7</v>
      </c>
    </row>
    <row r="116" spans="1:19" s="60" customFormat="1" ht="16.5" x14ac:dyDescent="0.2">
      <c r="A116" s="62">
        <v>113</v>
      </c>
      <c r="B116" s="62">
        <f>INDEX(技能!B:B,MATCH(技能等级!S116,技能!T:T,0))</f>
        <v>1306008</v>
      </c>
      <c r="C116" s="69" t="s">
        <v>384</v>
      </c>
      <c r="D116" s="62">
        <v>1</v>
      </c>
      <c r="E116" s="62" t="str">
        <f>INDEX(技能!E:E,MATCH(技能等级!S116,技能!T:T,0))</f>
        <v>黑尔坎普普攻</v>
      </c>
      <c r="F116" s="69"/>
      <c r="G116" s="62"/>
      <c r="H116" s="62" t="str">
        <f t="shared" si="195"/>
        <v>130600801</v>
      </c>
      <c r="I116" s="62">
        <f t="shared" si="196"/>
        <v>1</v>
      </c>
      <c r="J116" s="62" t="str">
        <f>IF(COUNTIF(技能效果!A:A,技能等级!B116&amp;"02")=1,技能等级!B116&amp;"02","")</f>
        <v>130600802</v>
      </c>
      <c r="K116" s="62">
        <f t="shared" si="196"/>
        <v>1</v>
      </c>
      <c r="L116" s="62" t="str">
        <f>IF(COUNTIF(技能效果!A:A,技能等级!B116&amp;"03")=1,技能等级!B116&amp;"03","")</f>
        <v/>
      </c>
      <c r="M116" s="62" t="str">
        <f t="shared" ref="M116" si="212">IF(L116="","",$D116)</f>
        <v/>
      </c>
      <c r="N116" s="62" t="str">
        <f>IF(COUNTIF(技能效果!A:A,技能等级!B116&amp;"04")=1,技能等级!B116&amp;"04","")</f>
        <v/>
      </c>
      <c r="O116" s="62" t="str">
        <f t="shared" ref="O116" si="213">IF(N116="","",$D116)</f>
        <v/>
      </c>
      <c r="P116" s="62" t="str">
        <f>IF(COUNTIF(技能效果!A:A,技能等级!B116&amp;"05")=1,技能等级!B116&amp;"05","")</f>
        <v/>
      </c>
      <c r="Q116" s="62" t="str">
        <f t="shared" ref="Q116" si="214">IF(P116="","",$D116)</f>
        <v/>
      </c>
      <c r="R116" s="69" t="str">
        <f>INDEX(技能!U:U,MATCH(技能等级!B116,技能!B:B,0))</f>
        <v>攻击敌方单体造成攻击x%伤害
【水晶】立即获得M个蓝水晶</v>
      </c>
      <c r="S116" s="150">
        <f t="shared" si="35"/>
        <v>8</v>
      </c>
    </row>
    <row r="117" spans="1:19" s="60" customFormat="1" ht="16.5" x14ac:dyDescent="0.2">
      <c r="A117" s="62">
        <v>114</v>
      </c>
      <c r="B117" s="62">
        <f>INDEX(技能!B:B,MATCH(技能等级!S117,技能!T:T,0))</f>
        <v>1306008</v>
      </c>
      <c r="C117" s="69" t="s">
        <v>384</v>
      </c>
      <c r="D117" s="62">
        <v>2</v>
      </c>
      <c r="E117" s="62" t="str">
        <f>INDEX(技能!E:E,MATCH(技能等级!S117,技能!T:T,0))</f>
        <v>黑尔坎普普攻</v>
      </c>
      <c r="F117" s="69" t="s">
        <v>1020</v>
      </c>
      <c r="G117" s="62">
        <v>10</v>
      </c>
      <c r="H117" s="62" t="str">
        <f t="shared" si="195"/>
        <v>130600801</v>
      </c>
      <c r="I117" s="62">
        <f t="shared" si="196"/>
        <v>2</v>
      </c>
      <c r="J117" s="62" t="str">
        <f>IF(COUNTIF(技能效果!A:A,技能等级!B117&amp;"02")=1,技能等级!B117&amp;"02","")</f>
        <v>130600802</v>
      </c>
      <c r="K117" s="62">
        <f t="shared" si="196"/>
        <v>2</v>
      </c>
      <c r="L117" s="62" t="str">
        <f>IF(COUNTIF(技能效果!A:A,技能等级!B117&amp;"03")=1,技能等级!B117&amp;"03","")</f>
        <v/>
      </c>
      <c r="M117" s="62" t="str">
        <f t="shared" ref="M117" si="215">IF(L117="","",$D117)</f>
        <v/>
      </c>
      <c r="N117" s="62" t="str">
        <f>IF(COUNTIF(技能效果!A:A,技能等级!B117&amp;"04")=1,技能等级!B117&amp;"04","")</f>
        <v/>
      </c>
      <c r="O117" s="62" t="str">
        <f t="shared" ref="O117" si="216">IF(N117="","",$D117)</f>
        <v/>
      </c>
      <c r="P117" s="62" t="str">
        <f>IF(COUNTIF(技能效果!A:A,技能等级!B117&amp;"05")=1,技能等级!B117&amp;"05","")</f>
        <v/>
      </c>
      <c r="Q117" s="62" t="str">
        <f t="shared" ref="Q117" si="217">IF(P117="","",$D117)</f>
        <v/>
      </c>
      <c r="R117" s="69" t="str">
        <f>INDEX(技能!U:U,MATCH(技能等级!B117,技能!B:B,0))</f>
        <v>攻击敌方单体造成攻击x%伤害
【水晶】立即获得M个蓝水晶</v>
      </c>
      <c r="S117" s="150">
        <f t="shared" si="35"/>
        <v>8</v>
      </c>
    </row>
    <row r="118" spans="1:19" s="60" customFormat="1" ht="16.5" x14ac:dyDescent="0.2">
      <c r="A118" s="62">
        <v>115</v>
      </c>
      <c r="B118" s="62">
        <f>INDEX(技能!B:B,MATCH(技能等级!S118,技能!T:T,0))</f>
        <v>1306008</v>
      </c>
      <c r="C118" s="69" t="s">
        <v>384</v>
      </c>
      <c r="D118" s="62">
        <v>3</v>
      </c>
      <c r="E118" s="62" t="str">
        <f>INDEX(技能!E:E,MATCH(技能等级!S118,技能!T:T,0))</f>
        <v>黑尔坎普普攻</v>
      </c>
      <c r="F118" s="69" t="s">
        <v>1020</v>
      </c>
      <c r="G118" s="62">
        <v>10</v>
      </c>
      <c r="H118" s="62" t="str">
        <f t="shared" si="195"/>
        <v>130600801</v>
      </c>
      <c r="I118" s="62">
        <f t="shared" si="196"/>
        <v>3</v>
      </c>
      <c r="J118" s="62" t="str">
        <f>IF(COUNTIF(技能效果!A:A,技能等级!B118&amp;"02")=1,技能等级!B118&amp;"02","")</f>
        <v>130600802</v>
      </c>
      <c r="K118" s="62">
        <f t="shared" si="196"/>
        <v>3</v>
      </c>
      <c r="L118" s="62" t="str">
        <f>IF(COUNTIF(技能效果!A:A,技能等级!B118&amp;"03")=1,技能等级!B118&amp;"03","")</f>
        <v/>
      </c>
      <c r="M118" s="62" t="str">
        <f t="shared" ref="M118" si="218">IF(L118="","",$D118)</f>
        <v/>
      </c>
      <c r="N118" s="62" t="str">
        <f>IF(COUNTIF(技能效果!A:A,技能等级!B118&amp;"04")=1,技能等级!B118&amp;"04","")</f>
        <v/>
      </c>
      <c r="O118" s="62" t="str">
        <f t="shared" ref="O118" si="219">IF(N118="","",$D118)</f>
        <v/>
      </c>
      <c r="P118" s="62" t="str">
        <f>IF(COUNTIF(技能效果!A:A,技能等级!B118&amp;"05")=1,技能等级!B118&amp;"05","")</f>
        <v/>
      </c>
      <c r="Q118" s="62" t="str">
        <f t="shared" ref="Q118" si="220">IF(P118="","",$D118)</f>
        <v/>
      </c>
      <c r="R118" s="69" t="str">
        <f>INDEX(技能!U:U,MATCH(技能等级!B118,技能!B:B,0))</f>
        <v>攻击敌方单体造成攻击x%伤害
【水晶】立即获得M个蓝水晶</v>
      </c>
      <c r="S118" s="150">
        <f t="shared" si="35"/>
        <v>8</v>
      </c>
    </row>
    <row r="119" spans="1:19" s="60" customFormat="1" ht="16.5" x14ac:dyDescent="0.2">
      <c r="A119" s="62">
        <v>116</v>
      </c>
      <c r="B119" s="62">
        <f>INDEX(技能!B:B,MATCH(技能等级!S119,技能!T:T,0))</f>
        <v>1306008</v>
      </c>
      <c r="C119" s="69" t="s">
        <v>384</v>
      </c>
      <c r="D119" s="62">
        <v>4</v>
      </c>
      <c r="E119" s="62" t="str">
        <f>INDEX(技能!E:E,MATCH(技能等级!S119,技能!T:T,0))</f>
        <v>黑尔坎普普攻</v>
      </c>
      <c r="F119" s="69" t="s">
        <v>1020</v>
      </c>
      <c r="G119" s="62">
        <v>10</v>
      </c>
      <c r="H119" s="62" t="str">
        <f t="shared" si="195"/>
        <v>130600801</v>
      </c>
      <c r="I119" s="62">
        <f t="shared" si="196"/>
        <v>4</v>
      </c>
      <c r="J119" s="62" t="str">
        <f>IF(COUNTIF(技能效果!A:A,技能等级!B119&amp;"02")=1,技能等级!B119&amp;"02","")</f>
        <v>130600802</v>
      </c>
      <c r="K119" s="62">
        <f t="shared" si="196"/>
        <v>4</v>
      </c>
      <c r="L119" s="62" t="str">
        <f>IF(COUNTIF(技能效果!A:A,技能等级!B119&amp;"03")=1,技能等级!B119&amp;"03","")</f>
        <v/>
      </c>
      <c r="M119" s="62" t="str">
        <f t="shared" ref="M119" si="221">IF(L119="","",$D119)</f>
        <v/>
      </c>
      <c r="N119" s="62" t="str">
        <f>IF(COUNTIF(技能效果!A:A,技能等级!B119&amp;"04")=1,技能等级!B119&amp;"04","")</f>
        <v/>
      </c>
      <c r="O119" s="62" t="str">
        <f t="shared" ref="O119" si="222">IF(N119="","",$D119)</f>
        <v/>
      </c>
      <c r="P119" s="62" t="str">
        <f>IF(COUNTIF(技能效果!A:A,技能等级!B119&amp;"05")=1,技能等级!B119&amp;"05","")</f>
        <v/>
      </c>
      <c r="Q119" s="62" t="str">
        <f t="shared" ref="Q119" si="223">IF(P119="","",$D119)</f>
        <v/>
      </c>
      <c r="R119" s="69" t="str">
        <f>INDEX(技能!U:U,MATCH(技能等级!B119,技能!B:B,0))</f>
        <v>攻击敌方单体造成攻击x%伤害
【水晶】立即获得M个蓝水晶</v>
      </c>
      <c r="S119" s="150">
        <f t="shared" si="35"/>
        <v>8</v>
      </c>
    </row>
    <row r="120" spans="1:19" s="60" customFormat="1" ht="16.5" x14ac:dyDescent="0.2">
      <c r="A120" s="62">
        <v>117</v>
      </c>
      <c r="B120" s="62">
        <f>INDEX(技能!B:B,MATCH(技能等级!S120,技能!T:T,0))</f>
        <v>1306008</v>
      </c>
      <c r="C120" s="69" t="s">
        <v>384</v>
      </c>
      <c r="D120" s="62">
        <v>5</v>
      </c>
      <c r="E120" s="62" t="str">
        <f>INDEX(技能!E:E,MATCH(技能等级!S120,技能!T:T,0))</f>
        <v>黑尔坎普普攻</v>
      </c>
      <c r="F120" s="69" t="s">
        <v>1020</v>
      </c>
      <c r="G120" s="62">
        <v>10</v>
      </c>
      <c r="H120" s="62" t="str">
        <f t="shared" si="195"/>
        <v>130600801</v>
      </c>
      <c r="I120" s="62">
        <f t="shared" si="196"/>
        <v>5</v>
      </c>
      <c r="J120" s="62" t="str">
        <f>IF(COUNTIF(技能效果!A:A,技能等级!B120&amp;"02")=1,技能等级!B120&amp;"02","")</f>
        <v>130600802</v>
      </c>
      <c r="K120" s="62">
        <f t="shared" si="196"/>
        <v>5</v>
      </c>
      <c r="L120" s="62" t="str">
        <f>IF(COUNTIF(技能效果!A:A,技能等级!B120&amp;"03")=1,技能等级!B120&amp;"03","")</f>
        <v/>
      </c>
      <c r="M120" s="62" t="str">
        <f t="shared" ref="M120" si="224">IF(L120="","",$D120)</f>
        <v/>
      </c>
      <c r="N120" s="62" t="str">
        <f>IF(COUNTIF(技能效果!A:A,技能等级!B120&amp;"04")=1,技能等级!B120&amp;"04","")</f>
        <v/>
      </c>
      <c r="O120" s="62" t="str">
        <f t="shared" ref="O120" si="225">IF(N120="","",$D120)</f>
        <v/>
      </c>
      <c r="P120" s="62" t="str">
        <f>IF(COUNTIF(技能效果!A:A,技能等级!B120&amp;"05")=1,技能等级!B120&amp;"05","")</f>
        <v/>
      </c>
      <c r="Q120" s="62" t="str">
        <f t="shared" ref="Q120" si="226">IF(P120="","",$D120)</f>
        <v/>
      </c>
      <c r="R120" s="69" t="str">
        <f>INDEX(技能!U:U,MATCH(技能等级!B120,技能!B:B,0))</f>
        <v>攻击敌方单体造成攻击x%伤害
【水晶】立即获得M个蓝水晶</v>
      </c>
      <c r="S120" s="150">
        <f t="shared" si="35"/>
        <v>8</v>
      </c>
    </row>
    <row r="121" spans="1:19" s="60" customFormat="1" ht="16.5" x14ac:dyDescent="0.2">
      <c r="A121" s="62">
        <v>118</v>
      </c>
      <c r="B121" s="62">
        <f>INDEX(技能!B:B,MATCH(技能等级!S121,技能!T:T,0))</f>
        <v>1306008</v>
      </c>
      <c r="C121" s="69" t="s">
        <v>384</v>
      </c>
      <c r="D121" s="62">
        <v>6</v>
      </c>
      <c r="E121" s="62" t="str">
        <f>INDEX(技能!E:E,MATCH(技能等级!S121,技能!T:T,0))</f>
        <v>黑尔坎普普攻</v>
      </c>
      <c r="F121" s="69" t="s">
        <v>1020</v>
      </c>
      <c r="G121" s="62">
        <v>10</v>
      </c>
      <c r="H121" s="62" t="str">
        <f t="shared" si="195"/>
        <v>130600801</v>
      </c>
      <c r="I121" s="62">
        <f t="shared" si="196"/>
        <v>6</v>
      </c>
      <c r="J121" s="62" t="str">
        <f>IF(COUNTIF(技能效果!A:A,技能等级!B121&amp;"02")=1,技能等级!B121&amp;"02","")</f>
        <v>130600802</v>
      </c>
      <c r="K121" s="62">
        <f t="shared" si="196"/>
        <v>6</v>
      </c>
      <c r="L121" s="62" t="str">
        <f>IF(COUNTIF(技能效果!A:A,技能等级!B121&amp;"03")=1,技能等级!B121&amp;"03","")</f>
        <v/>
      </c>
      <c r="M121" s="62" t="str">
        <f t="shared" ref="M121" si="227">IF(L121="","",$D121)</f>
        <v/>
      </c>
      <c r="N121" s="62" t="str">
        <f>IF(COUNTIF(技能效果!A:A,技能等级!B121&amp;"04")=1,技能等级!B121&amp;"04","")</f>
        <v/>
      </c>
      <c r="O121" s="62" t="str">
        <f t="shared" ref="O121" si="228">IF(N121="","",$D121)</f>
        <v/>
      </c>
      <c r="P121" s="62" t="str">
        <f>IF(COUNTIF(技能效果!A:A,技能等级!B121&amp;"05")=1,技能等级!B121&amp;"05","")</f>
        <v/>
      </c>
      <c r="Q121" s="62" t="str">
        <f t="shared" ref="Q121" si="229">IF(P121="","",$D121)</f>
        <v/>
      </c>
      <c r="R121" s="69" t="str">
        <f>INDEX(技能!U:U,MATCH(技能等级!B121,技能!B:B,0))</f>
        <v>攻击敌方单体造成攻击x%伤害
【水晶】立即获得M个蓝水晶</v>
      </c>
      <c r="S121" s="150">
        <f t="shared" ref="S121:S184" si="230">S111+1</f>
        <v>8</v>
      </c>
    </row>
    <row r="122" spans="1:19" s="60" customFormat="1" ht="16.5" x14ac:dyDescent="0.2">
      <c r="A122" s="62">
        <v>119</v>
      </c>
      <c r="B122" s="62">
        <f>INDEX(技能!B:B,MATCH(技能等级!S122,技能!T:T,0))</f>
        <v>1306008</v>
      </c>
      <c r="C122" s="69" t="s">
        <v>384</v>
      </c>
      <c r="D122" s="62">
        <v>7</v>
      </c>
      <c r="E122" s="62" t="str">
        <f>INDEX(技能!E:E,MATCH(技能等级!S122,技能!T:T,0))</f>
        <v>黑尔坎普普攻</v>
      </c>
      <c r="F122" s="69" t="s">
        <v>1020</v>
      </c>
      <c r="G122" s="62">
        <v>10</v>
      </c>
      <c r="H122" s="62" t="str">
        <f t="shared" si="195"/>
        <v>130600801</v>
      </c>
      <c r="I122" s="62">
        <f t="shared" si="196"/>
        <v>7</v>
      </c>
      <c r="J122" s="62" t="str">
        <f>IF(COUNTIF(技能效果!A:A,技能等级!B122&amp;"02")=1,技能等级!B122&amp;"02","")</f>
        <v>130600802</v>
      </c>
      <c r="K122" s="62">
        <f t="shared" si="196"/>
        <v>7</v>
      </c>
      <c r="L122" s="62" t="str">
        <f>IF(COUNTIF(技能效果!A:A,技能等级!B122&amp;"03")=1,技能等级!B122&amp;"03","")</f>
        <v/>
      </c>
      <c r="M122" s="62" t="str">
        <f t="shared" ref="M122" si="231">IF(L122="","",$D122)</f>
        <v/>
      </c>
      <c r="N122" s="62" t="str">
        <f>IF(COUNTIF(技能效果!A:A,技能等级!B122&amp;"04")=1,技能等级!B122&amp;"04","")</f>
        <v/>
      </c>
      <c r="O122" s="62" t="str">
        <f t="shared" ref="O122" si="232">IF(N122="","",$D122)</f>
        <v/>
      </c>
      <c r="P122" s="62" t="str">
        <f>IF(COUNTIF(技能效果!A:A,技能等级!B122&amp;"05")=1,技能等级!B122&amp;"05","")</f>
        <v/>
      </c>
      <c r="Q122" s="62" t="str">
        <f t="shared" ref="Q122" si="233">IF(P122="","",$D122)</f>
        <v/>
      </c>
      <c r="R122" s="69" t="str">
        <f>INDEX(技能!U:U,MATCH(技能等级!B122,技能!B:B,0))</f>
        <v>攻击敌方单体造成攻击x%伤害
【水晶】立即获得M个蓝水晶</v>
      </c>
      <c r="S122" s="150">
        <f t="shared" si="230"/>
        <v>8</v>
      </c>
    </row>
    <row r="123" spans="1:19" s="60" customFormat="1" ht="16.5" x14ac:dyDescent="0.2">
      <c r="A123" s="62">
        <v>120</v>
      </c>
      <c r="B123" s="62">
        <f>INDEX(技能!B:B,MATCH(技能等级!S123,技能!T:T,0))</f>
        <v>1306008</v>
      </c>
      <c r="C123" s="69" t="s">
        <v>384</v>
      </c>
      <c r="D123" s="62">
        <v>8</v>
      </c>
      <c r="E123" s="62" t="str">
        <f>INDEX(技能!E:E,MATCH(技能等级!S123,技能!T:T,0))</f>
        <v>黑尔坎普普攻</v>
      </c>
      <c r="F123" s="69" t="s">
        <v>1020</v>
      </c>
      <c r="G123" s="62">
        <v>10</v>
      </c>
      <c r="H123" s="62" t="str">
        <f t="shared" si="195"/>
        <v>130600801</v>
      </c>
      <c r="I123" s="62">
        <f t="shared" si="196"/>
        <v>8</v>
      </c>
      <c r="J123" s="62" t="str">
        <f>IF(COUNTIF(技能效果!A:A,技能等级!B123&amp;"02")=1,技能等级!B123&amp;"02","")</f>
        <v>130600802</v>
      </c>
      <c r="K123" s="62">
        <f t="shared" si="196"/>
        <v>8</v>
      </c>
      <c r="L123" s="62" t="str">
        <f>IF(COUNTIF(技能效果!A:A,技能等级!B123&amp;"03")=1,技能等级!B123&amp;"03","")</f>
        <v/>
      </c>
      <c r="M123" s="62" t="str">
        <f t="shared" ref="M123" si="234">IF(L123="","",$D123)</f>
        <v/>
      </c>
      <c r="N123" s="62" t="str">
        <f>IF(COUNTIF(技能效果!A:A,技能等级!B123&amp;"04")=1,技能等级!B123&amp;"04","")</f>
        <v/>
      </c>
      <c r="O123" s="62" t="str">
        <f t="shared" ref="O123" si="235">IF(N123="","",$D123)</f>
        <v/>
      </c>
      <c r="P123" s="62" t="str">
        <f>IF(COUNTIF(技能效果!A:A,技能等级!B123&amp;"05")=1,技能等级!B123&amp;"05","")</f>
        <v/>
      </c>
      <c r="Q123" s="62" t="str">
        <f t="shared" ref="Q123" si="236">IF(P123="","",$D123)</f>
        <v/>
      </c>
      <c r="R123" s="69" t="str">
        <f>INDEX(技能!U:U,MATCH(技能等级!B123,技能!B:B,0))</f>
        <v>攻击敌方单体造成攻击x%伤害
【水晶】立即获得M个蓝水晶</v>
      </c>
      <c r="S123" s="150">
        <f t="shared" si="230"/>
        <v>8</v>
      </c>
    </row>
    <row r="124" spans="1:19" s="60" customFormat="1" ht="16.5" x14ac:dyDescent="0.2">
      <c r="A124" s="62">
        <v>121</v>
      </c>
      <c r="B124" s="62">
        <f>INDEX(技能!B:B,MATCH(技能等级!S124,技能!T:T,0))</f>
        <v>1306008</v>
      </c>
      <c r="C124" s="69" t="s">
        <v>384</v>
      </c>
      <c r="D124" s="62">
        <v>9</v>
      </c>
      <c r="E124" s="62" t="str">
        <f>INDEX(技能!E:E,MATCH(技能等级!S124,技能!T:T,0))</f>
        <v>黑尔坎普普攻</v>
      </c>
      <c r="F124" s="69" t="s">
        <v>1020</v>
      </c>
      <c r="G124" s="62">
        <v>10</v>
      </c>
      <c r="H124" s="62" t="str">
        <f t="shared" si="195"/>
        <v>130600801</v>
      </c>
      <c r="I124" s="62">
        <f t="shared" si="196"/>
        <v>9</v>
      </c>
      <c r="J124" s="62" t="str">
        <f>IF(COUNTIF(技能效果!A:A,技能等级!B124&amp;"02")=1,技能等级!B124&amp;"02","")</f>
        <v>130600802</v>
      </c>
      <c r="K124" s="62">
        <f t="shared" si="196"/>
        <v>9</v>
      </c>
      <c r="L124" s="62" t="str">
        <f>IF(COUNTIF(技能效果!A:A,技能等级!B124&amp;"03")=1,技能等级!B124&amp;"03","")</f>
        <v/>
      </c>
      <c r="M124" s="62" t="str">
        <f t="shared" ref="M124" si="237">IF(L124="","",$D124)</f>
        <v/>
      </c>
      <c r="N124" s="62" t="str">
        <f>IF(COUNTIF(技能效果!A:A,技能等级!B124&amp;"04")=1,技能等级!B124&amp;"04","")</f>
        <v/>
      </c>
      <c r="O124" s="62" t="str">
        <f t="shared" ref="O124" si="238">IF(N124="","",$D124)</f>
        <v/>
      </c>
      <c r="P124" s="62" t="str">
        <f>IF(COUNTIF(技能效果!A:A,技能等级!B124&amp;"05")=1,技能等级!B124&amp;"05","")</f>
        <v/>
      </c>
      <c r="Q124" s="62" t="str">
        <f t="shared" ref="Q124" si="239">IF(P124="","",$D124)</f>
        <v/>
      </c>
      <c r="R124" s="69" t="str">
        <f>INDEX(技能!U:U,MATCH(技能等级!B124,技能!B:B,0))</f>
        <v>攻击敌方单体造成攻击x%伤害
【水晶】立即获得M个蓝水晶</v>
      </c>
      <c r="S124" s="150">
        <f t="shared" si="230"/>
        <v>8</v>
      </c>
    </row>
    <row r="125" spans="1:19" s="60" customFormat="1" ht="16.5" x14ac:dyDescent="0.2">
      <c r="A125" s="62">
        <v>122</v>
      </c>
      <c r="B125" s="62">
        <f>INDEX(技能!B:B,MATCH(技能等级!S125,技能!T:T,0))</f>
        <v>1306008</v>
      </c>
      <c r="C125" s="69" t="s">
        <v>384</v>
      </c>
      <c r="D125" s="62">
        <v>10</v>
      </c>
      <c r="E125" s="62" t="str">
        <f>INDEX(技能!E:E,MATCH(技能等级!S125,技能!T:T,0))</f>
        <v>黑尔坎普普攻</v>
      </c>
      <c r="F125" s="69" t="s">
        <v>1020</v>
      </c>
      <c r="G125" s="62">
        <v>10</v>
      </c>
      <c r="H125" s="62" t="str">
        <f t="shared" si="195"/>
        <v>130600801</v>
      </c>
      <c r="I125" s="62">
        <f t="shared" si="196"/>
        <v>10</v>
      </c>
      <c r="J125" s="62" t="str">
        <f>IF(COUNTIF(技能效果!A:A,技能等级!B125&amp;"02")=1,技能等级!B125&amp;"02","")</f>
        <v>130600802</v>
      </c>
      <c r="K125" s="62">
        <f t="shared" si="196"/>
        <v>10</v>
      </c>
      <c r="L125" s="62" t="str">
        <f>IF(COUNTIF(技能效果!A:A,技能等级!B125&amp;"03")=1,技能等级!B125&amp;"03","")</f>
        <v/>
      </c>
      <c r="M125" s="62" t="str">
        <f t="shared" ref="M125" si="240">IF(L125="","",$D125)</f>
        <v/>
      </c>
      <c r="N125" s="62" t="str">
        <f>IF(COUNTIF(技能效果!A:A,技能等级!B125&amp;"04")=1,技能等级!B125&amp;"04","")</f>
        <v/>
      </c>
      <c r="O125" s="62" t="str">
        <f t="shared" ref="O125" si="241">IF(N125="","",$D125)</f>
        <v/>
      </c>
      <c r="P125" s="62" t="str">
        <f>IF(COUNTIF(技能效果!A:A,技能等级!B125&amp;"05")=1,技能等级!B125&amp;"05","")</f>
        <v/>
      </c>
      <c r="Q125" s="62" t="str">
        <f t="shared" ref="Q125" si="242">IF(P125="","",$D125)</f>
        <v/>
      </c>
      <c r="R125" s="69" t="str">
        <f>INDEX(技能!U:U,MATCH(技能等级!B125,技能!B:B,0))</f>
        <v>攻击敌方单体造成攻击x%伤害
【水晶】立即获得M个蓝水晶</v>
      </c>
      <c r="S125" s="150">
        <f t="shared" si="230"/>
        <v>8</v>
      </c>
    </row>
    <row r="126" spans="1:19" s="60" customFormat="1" ht="16.5" x14ac:dyDescent="0.2">
      <c r="A126" s="62">
        <v>123</v>
      </c>
      <c r="B126" s="62">
        <f>INDEX(技能!B:B,MATCH(技能等级!S126,技能!T:T,0))</f>
        <v>1306009</v>
      </c>
      <c r="C126" s="69" t="s">
        <v>384</v>
      </c>
      <c r="D126" s="62">
        <v>1</v>
      </c>
      <c r="E126" s="62" t="str">
        <f>INDEX(技能!E:E,MATCH(技能等级!S126,技能!T:T,0))</f>
        <v>北落师门普攻</v>
      </c>
      <c r="F126" s="69"/>
      <c r="G126" s="62"/>
      <c r="H126" s="62" t="str">
        <f t="shared" si="195"/>
        <v>130600901</v>
      </c>
      <c r="I126" s="62">
        <f t="shared" si="196"/>
        <v>1</v>
      </c>
      <c r="J126" s="62" t="str">
        <f>IF(COUNTIF(技能效果!A:A,技能等级!B126&amp;"02")=1,技能等级!B126&amp;"02","")</f>
        <v>130600902</v>
      </c>
      <c r="K126" s="62">
        <f t="shared" si="196"/>
        <v>1</v>
      </c>
      <c r="L126" s="62" t="str">
        <f>IF(COUNTIF(技能效果!A:A,技能等级!B126&amp;"03")=1,技能等级!B126&amp;"03","")</f>
        <v/>
      </c>
      <c r="M126" s="62" t="str">
        <f t="shared" ref="M126" si="243">IF(L126="","",$D126)</f>
        <v/>
      </c>
      <c r="N126" s="62" t="str">
        <f>IF(COUNTIF(技能效果!A:A,技能等级!B126&amp;"04")=1,技能等级!B126&amp;"04","")</f>
        <v/>
      </c>
      <c r="O126" s="62" t="str">
        <f t="shared" ref="O126" si="244">IF(N126="","",$D126)</f>
        <v/>
      </c>
      <c r="P126" s="62" t="str">
        <f>IF(COUNTIF(技能效果!A:A,技能等级!B126&amp;"05")=1,技能等级!B126&amp;"05","")</f>
        <v/>
      </c>
      <c r="Q126" s="62" t="str">
        <f t="shared" ref="Q126" si="245">IF(P126="","",$D126)</f>
        <v/>
      </c>
      <c r="R126" s="69" t="str">
        <f>INDEX(技能!U:U,MATCH(技能等级!B126,技能!B:B,0))</f>
        <v>攻击敌方单体造成攻击x%伤害
【水晶】立即获得M个红水晶</v>
      </c>
      <c r="S126" s="150">
        <f t="shared" si="230"/>
        <v>9</v>
      </c>
    </row>
    <row r="127" spans="1:19" s="60" customFormat="1" ht="16.5" x14ac:dyDescent="0.2">
      <c r="A127" s="62">
        <v>124</v>
      </c>
      <c r="B127" s="62">
        <f>INDEX(技能!B:B,MATCH(技能等级!S127,技能!T:T,0))</f>
        <v>1306009</v>
      </c>
      <c r="C127" s="69" t="s">
        <v>384</v>
      </c>
      <c r="D127" s="62">
        <v>2</v>
      </c>
      <c r="E127" s="62" t="str">
        <f>INDEX(技能!E:E,MATCH(技能等级!S127,技能!T:T,0))</f>
        <v>北落师门普攻</v>
      </c>
      <c r="F127" s="69" t="s">
        <v>1020</v>
      </c>
      <c r="G127" s="62">
        <v>10</v>
      </c>
      <c r="H127" s="62" t="str">
        <f t="shared" si="195"/>
        <v>130600901</v>
      </c>
      <c r="I127" s="62">
        <f t="shared" si="196"/>
        <v>2</v>
      </c>
      <c r="J127" s="62" t="str">
        <f>IF(COUNTIF(技能效果!A:A,技能等级!B127&amp;"02")=1,技能等级!B127&amp;"02","")</f>
        <v>130600902</v>
      </c>
      <c r="K127" s="62">
        <f t="shared" si="196"/>
        <v>2</v>
      </c>
      <c r="L127" s="62" t="str">
        <f>IF(COUNTIF(技能效果!A:A,技能等级!B127&amp;"03")=1,技能等级!B127&amp;"03","")</f>
        <v/>
      </c>
      <c r="M127" s="62" t="str">
        <f t="shared" ref="M127" si="246">IF(L127="","",$D127)</f>
        <v/>
      </c>
      <c r="N127" s="62" t="str">
        <f>IF(COUNTIF(技能效果!A:A,技能等级!B127&amp;"04")=1,技能等级!B127&amp;"04","")</f>
        <v/>
      </c>
      <c r="O127" s="62" t="str">
        <f t="shared" ref="O127" si="247">IF(N127="","",$D127)</f>
        <v/>
      </c>
      <c r="P127" s="62" t="str">
        <f>IF(COUNTIF(技能效果!A:A,技能等级!B127&amp;"05")=1,技能等级!B127&amp;"05","")</f>
        <v/>
      </c>
      <c r="Q127" s="62" t="str">
        <f t="shared" ref="Q127" si="248">IF(P127="","",$D127)</f>
        <v/>
      </c>
      <c r="R127" s="69" t="str">
        <f>INDEX(技能!U:U,MATCH(技能等级!B127,技能!B:B,0))</f>
        <v>攻击敌方单体造成攻击x%伤害
【水晶】立即获得M个红水晶</v>
      </c>
      <c r="S127" s="150">
        <f t="shared" si="230"/>
        <v>9</v>
      </c>
    </row>
    <row r="128" spans="1:19" s="60" customFormat="1" ht="16.5" x14ac:dyDescent="0.2">
      <c r="A128" s="62">
        <v>125</v>
      </c>
      <c r="B128" s="62">
        <f>INDEX(技能!B:B,MATCH(技能等级!S128,技能!T:T,0))</f>
        <v>1306009</v>
      </c>
      <c r="C128" s="69" t="s">
        <v>384</v>
      </c>
      <c r="D128" s="62">
        <v>3</v>
      </c>
      <c r="E128" s="62" t="str">
        <f>INDEX(技能!E:E,MATCH(技能等级!S128,技能!T:T,0))</f>
        <v>北落师门普攻</v>
      </c>
      <c r="F128" s="69" t="s">
        <v>1020</v>
      </c>
      <c r="G128" s="62">
        <v>10</v>
      </c>
      <c r="H128" s="62" t="str">
        <f t="shared" si="195"/>
        <v>130600901</v>
      </c>
      <c r="I128" s="62">
        <f t="shared" si="196"/>
        <v>3</v>
      </c>
      <c r="J128" s="62" t="str">
        <f>IF(COUNTIF(技能效果!A:A,技能等级!B128&amp;"02")=1,技能等级!B128&amp;"02","")</f>
        <v>130600902</v>
      </c>
      <c r="K128" s="62">
        <f t="shared" si="196"/>
        <v>3</v>
      </c>
      <c r="L128" s="62" t="str">
        <f>IF(COUNTIF(技能效果!A:A,技能等级!B128&amp;"03")=1,技能等级!B128&amp;"03","")</f>
        <v/>
      </c>
      <c r="M128" s="62" t="str">
        <f t="shared" ref="M128" si="249">IF(L128="","",$D128)</f>
        <v/>
      </c>
      <c r="N128" s="62" t="str">
        <f>IF(COUNTIF(技能效果!A:A,技能等级!B128&amp;"04")=1,技能等级!B128&amp;"04","")</f>
        <v/>
      </c>
      <c r="O128" s="62" t="str">
        <f t="shared" ref="O128" si="250">IF(N128="","",$D128)</f>
        <v/>
      </c>
      <c r="P128" s="62" t="str">
        <f>IF(COUNTIF(技能效果!A:A,技能等级!B128&amp;"05")=1,技能等级!B128&amp;"05","")</f>
        <v/>
      </c>
      <c r="Q128" s="62" t="str">
        <f t="shared" ref="Q128" si="251">IF(P128="","",$D128)</f>
        <v/>
      </c>
      <c r="R128" s="69" t="str">
        <f>INDEX(技能!U:U,MATCH(技能等级!B128,技能!B:B,0))</f>
        <v>攻击敌方单体造成攻击x%伤害
【水晶】立即获得M个红水晶</v>
      </c>
      <c r="S128" s="150">
        <f t="shared" si="230"/>
        <v>9</v>
      </c>
    </row>
    <row r="129" spans="1:19" s="60" customFormat="1" ht="16.5" x14ac:dyDescent="0.2">
      <c r="A129" s="62">
        <v>126</v>
      </c>
      <c r="B129" s="62">
        <f>INDEX(技能!B:B,MATCH(技能等级!S129,技能!T:T,0))</f>
        <v>1306009</v>
      </c>
      <c r="C129" s="69" t="s">
        <v>384</v>
      </c>
      <c r="D129" s="62">
        <v>4</v>
      </c>
      <c r="E129" s="62" t="str">
        <f>INDEX(技能!E:E,MATCH(技能等级!S129,技能!T:T,0))</f>
        <v>北落师门普攻</v>
      </c>
      <c r="F129" s="69" t="s">
        <v>1020</v>
      </c>
      <c r="G129" s="62">
        <v>10</v>
      </c>
      <c r="H129" s="62" t="str">
        <f t="shared" si="195"/>
        <v>130600901</v>
      </c>
      <c r="I129" s="62">
        <f t="shared" si="196"/>
        <v>4</v>
      </c>
      <c r="J129" s="62" t="str">
        <f>IF(COUNTIF(技能效果!A:A,技能等级!B129&amp;"02")=1,技能等级!B129&amp;"02","")</f>
        <v>130600902</v>
      </c>
      <c r="K129" s="62">
        <f t="shared" si="196"/>
        <v>4</v>
      </c>
      <c r="L129" s="62" t="str">
        <f>IF(COUNTIF(技能效果!A:A,技能等级!B129&amp;"03")=1,技能等级!B129&amp;"03","")</f>
        <v/>
      </c>
      <c r="M129" s="62" t="str">
        <f t="shared" ref="M129" si="252">IF(L129="","",$D129)</f>
        <v/>
      </c>
      <c r="N129" s="62" t="str">
        <f>IF(COUNTIF(技能效果!A:A,技能等级!B129&amp;"04")=1,技能等级!B129&amp;"04","")</f>
        <v/>
      </c>
      <c r="O129" s="62" t="str">
        <f t="shared" ref="O129" si="253">IF(N129="","",$D129)</f>
        <v/>
      </c>
      <c r="P129" s="62" t="str">
        <f>IF(COUNTIF(技能效果!A:A,技能等级!B129&amp;"05")=1,技能等级!B129&amp;"05","")</f>
        <v/>
      </c>
      <c r="Q129" s="62" t="str">
        <f t="shared" ref="Q129" si="254">IF(P129="","",$D129)</f>
        <v/>
      </c>
      <c r="R129" s="69" t="str">
        <f>INDEX(技能!U:U,MATCH(技能等级!B129,技能!B:B,0))</f>
        <v>攻击敌方单体造成攻击x%伤害
【水晶】立即获得M个红水晶</v>
      </c>
      <c r="S129" s="150">
        <f t="shared" si="230"/>
        <v>9</v>
      </c>
    </row>
    <row r="130" spans="1:19" s="60" customFormat="1" ht="16.5" x14ac:dyDescent="0.2">
      <c r="A130" s="62">
        <v>127</v>
      </c>
      <c r="B130" s="62">
        <f>INDEX(技能!B:B,MATCH(技能等级!S130,技能!T:T,0))</f>
        <v>1306009</v>
      </c>
      <c r="C130" s="69" t="s">
        <v>384</v>
      </c>
      <c r="D130" s="62">
        <v>5</v>
      </c>
      <c r="E130" s="62" t="str">
        <f>INDEX(技能!E:E,MATCH(技能等级!S130,技能!T:T,0))</f>
        <v>北落师门普攻</v>
      </c>
      <c r="F130" s="69" t="s">
        <v>1020</v>
      </c>
      <c r="G130" s="62">
        <v>10</v>
      </c>
      <c r="H130" s="62" t="str">
        <f t="shared" si="195"/>
        <v>130600901</v>
      </c>
      <c r="I130" s="62">
        <f t="shared" si="196"/>
        <v>5</v>
      </c>
      <c r="J130" s="62" t="str">
        <f>IF(COUNTIF(技能效果!A:A,技能等级!B130&amp;"02")=1,技能等级!B130&amp;"02","")</f>
        <v>130600902</v>
      </c>
      <c r="K130" s="62">
        <f t="shared" si="196"/>
        <v>5</v>
      </c>
      <c r="L130" s="62" t="str">
        <f>IF(COUNTIF(技能效果!A:A,技能等级!B130&amp;"03")=1,技能等级!B130&amp;"03","")</f>
        <v/>
      </c>
      <c r="M130" s="62" t="str">
        <f t="shared" ref="M130" si="255">IF(L130="","",$D130)</f>
        <v/>
      </c>
      <c r="N130" s="62" t="str">
        <f>IF(COUNTIF(技能效果!A:A,技能等级!B130&amp;"04")=1,技能等级!B130&amp;"04","")</f>
        <v/>
      </c>
      <c r="O130" s="62" t="str">
        <f t="shared" ref="O130" si="256">IF(N130="","",$D130)</f>
        <v/>
      </c>
      <c r="P130" s="62" t="str">
        <f>IF(COUNTIF(技能效果!A:A,技能等级!B130&amp;"05")=1,技能等级!B130&amp;"05","")</f>
        <v/>
      </c>
      <c r="Q130" s="62" t="str">
        <f t="shared" ref="Q130" si="257">IF(P130="","",$D130)</f>
        <v/>
      </c>
      <c r="R130" s="69" t="str">
        <f>INDEX(技能!U:U,MATCH(技能等级!B130,技能!B:B,0))</f>
        <v>攻击敌方单体造成攻击x%伤害
【水晶】立即获得M个红水晶</v>
      </c>
      <c r="S130" s="150">
        <f t="shared" si="230"/>
        <v>9</v>
      </c>
    </row>
    <row r="131" spans="1:19" s="60" customFormat="1" ht="16.5" x14ac:dyDescent="0.2">
      <c r="A131" s="62">
        <v>128</v>
      </c>
      <c r="B131" s="62">
        <f>INDEX(技能!B:B,MATCH(技能等级!S131,技能!T:T,0))</f>
        <v>1306009</v>
      </c>
      <c r="C131" s="69" t="s">
        <v>384</v>
      </c>
      <c r="D131" s="62">
        <v>6</v>
      </c>
      <c r="E131" s="62" t="str">
        <f>INDEX(技能!E:E,MATCH(技能等级!S131,技能!T:T,0))</f>
        <v>北落师门普攻</v>
      </c>
      <c r="F131" s="69" t="s">
        <v>1020</v>
      </c>
      <c r="G131" s="62">
        <v>10</v>
      </c>
      <c r="H131" s="62" t="str">
        <f t="shared" si="195"/>
        <v>130600901</v>
      </c>
      <c r="I131" s="62">
        <f t="shared" si="196"/>
        <v>6</v>
      </c>
      <c r="J131" s="62" t="str">
        <f>IF(COUNTIF(技能效果!A:A,技能等级!B131&amp;"02")=1,技能等级!B131&amp;"02","")</f>
        <v>130600902</v>
      </c>
      <c r="K131" s="62">
        <f t="shared" si="196"/>
        <v>6</v>
      </c>
      <c r="L131" s="62" t="str">
        <f>IF(COUNTIF(技能效果!A:A,技能等级!B131&amp;"03")=1,技能等级!B131&amp;"03","")</f>
        <v/>
      </c>
      <c r="M131" s="62" t="str">
        <f t="shared" ref="M131" si="258">IF(L131="","",$D131)</f>
        <v/>
      </c>
      <c r="N131" s="62" t="str">
        <f>IF(COUNTIF(技能效果!A:A,技能等级!B131&amp;"04")=1,技能等级!B131&amp;"04","")</f>
        <v/>
      </c>
      <c r="O131" s="62" t="str">
        <f t="shared" ref="O131" si="259">IF(N131="","",$D131)</f>
        <v/>
      </c>
      <c r="P131" s="62" t="str">
        <f>IF(COUNTIF(技能效果!A:A,技能等级!B131&amp;"05")=1,技能等级!B131&amp;"05","")</f>
        <v/>
      </c>
      <c r="Q131" s="62" t="str">
        <f t="shared" ref="Q131" si="260">IF(P131="","",$D131)</f>
        <v/>
      </c>
      <c r="R131" s="69" t="str">
        <f>INDEX(技能!U:U,MATCH(技能等级!B131,技能!B:B,0))</f>
        <v>攻击敌方单体造成攻击x%伤害
【水晶】立即获得M个红水晶</v>
      </c>
      <c r="S131" s="150">
        <f t="shared" si="230"/>
        <v>9</v>
      </c>
    </row>
    <row r="132" spans="1:19" s="60" customFormat="1" ht="16.5" x14ac:dyDescent="0.2">
      <c r="A132" s="62">
        <v>129</v>
      </c>
      <c r="B132" s="62">
        <f>INDEX(技能!B:B,MATCH(技能等级!S132,技能!T:T,0))</f>
        <v>1306009</v>
      </c>
      <c r="C132" s="69" t="s">
        <v>384</v>
      </c>
      <c r="D132" s="62">
        <v>7</v>
      </c>
      <c r="E132" s="62" t="str">
        <f>INDEX(技能!E:E,MATCH(技能等级!S132,技能!T:T,0))</f>
        <v>北落师门普攻</v>
      </c>
      <c r="F132" s="69" t="s">
        <v>1020</v>
      </c>
      <c r="G132" s="62">
        <v>10</v>
      </c>
      <c r="H132" s="62" t="str">
        <f t="shared" si="195"/>
        <v>130600901</v>
      </c>
      <c r="I132" s="62">
        <f t="shared" si="196"/>
        <v>7</v>
      </c>
      <c r="J132" s="62" t="str">
        <f>IF(COUNTIF(技能效果!A:A,技能等级!B132&amp;"02")=1,技能等级!B132&amp;"02","")</f>
        <v>130600902</v>
      </c>
      <c r="K132" s="62">
        <f t="shared" si="196"/>
        <v>7</v>
      </c>
      <c r="L132" s="62" t="str">
        <f>IF(COUNTIF(技能效果!A:A,技能等级!B132&amp;"03")=1,技能等级!B132&amp;"03","")</f>
        <v/>
      </c>
      <c r="M132" s="62" t="str">
        <f t="shared" ref="M132" si="261">IF(L132="","",$D132)</f>
        <v/>
      </c>
      <c r="N132" s="62" t="str">
        <f>IF(COUNTIF(技能效果!A:A,技能等级!B132&amp;"04")=1,技能等级!B132&amp;"04","")</f>
        <v/>
      </c>
      <c r="O132" s="62" t="str">
        <f t="shared" ref="O132" si="262">IF(N132="","",$D132)</f>
        <v/>
      </c>
      <c r="P132" s="62" t="str">
        <f>IF(COUNTIF(技能效果!A:A,技能等级!B132&amp;"05")=1,技能等级!B132&amp;"05","")</f>
        <v/>
      </c>
      <c r="Q132" s="62" t="str">
        <f t="shared" ref="Q132" si="263">IF(P132="","",$D132)</f>
        <v/>
      </c>
      <c r="R132" s="69" t="str">
        <f>INDEX(技能!U:U,MATCH(技能等级!B132,技能!B:B,0))</f>
        <v>攻击敌方单体造成攻击x%伤害
【水晶】立即获得M个红水晶</v>
      </c>
      <c r="S132" s="150">
        <f t="shared" si="230"/>
        <v>9</v>
      </c>
    </row>
    <row r="133" spans="1:19" s="60" customFormat="1" ht="16.5" x14ac:dyDescent="0.2">
      <c r="A133" s="62">
        <v>130</v>
      </c>
      <c r="B133" s="62">
        <f>INDEX(技能!B:B,MATCH(技能等级!S133,技能!T:T,0))</f>
        <v>1306009</v>
      </c>
      <c r="C133" s="69" t="s">
        <v>384</v>
      </c>
      <c r="D133" s="62">
        <v>8</v>
      </c>
      <c r="E133" s="62" t="str">
        <f>INDEX(技能!E:E,MATCH(技能等级!S133,技能!T:T,0))</f>
        <v>北落师门普攻</v>
      </c>
      <c r="F133" s="69" t="s">
        <v>1020</v>
      </c>
      <c r="G133" s="62">
        <v>10</v>
      </c>
      <c r="H133" s="62" t="str">
        <f t="shared" si="195"/>
        <v>130600901</v>
      </c>
      <c r="I133" s="62">
        <f t="shared" si="196"/>
        <v>8</v>
      </c>
      <c r="J133" s="62" t="str">
        <f>IF(COUNTIF(技能效果!A:A,技能等级!B133&amp;"02")=1,技能等级!B133&amp;"02","")</f>
        <v>130600902</v>
      </c>
      <c r="K133" s="62">
        <f t="shared" si="196"/>
        <v>8</v>
      </c>
      <c r="L133" s="62" t="str">
        <f>IF(COUNTIF(技能效果!A:A,技能等级!B133&amp;"03")=1,技能等级!B133&amp;"03","")</f>
        <v/>
      </c>
      <c r="M133" s="62" t="str">
        <f t="shared" ref="M133" si="264">IF(L133="","",$D133)</f>
        <v/>
      </c>
      <c r="N133" s="62" t="str">
        <f>IF(COUNTIF(技能效果!A:A,技能等级!B133&amp;"04")=1,技能等级!B133&amp;"04","")</f>
        <v/>
      </c>
      <c r="O133" s="62" t="str">
        <f t="shared" ref="O133" si="265">IF(N133="","",$D133)</f>
        <v/>
      </c>
      <c r="P133" s="62" t="str">
        <f>IF(COUNTIF(技能效果!A:A,技能等级!B133&amp;"05")=1,技能等级!B133&amp;"05","")</f>
        <v/>
      </c>
      <c r="Q133" s="62" t="str">
        <f t="shared" ref="Q133" si="266">IF(P133="","",$D133)</f>
        <v/>
      </c>
      <c r="R133" s="69" t="str">
        <f>INDEX(技能!U:U,MATCH(技能等级!B133,技能!B:B,0))</f>
        <v>攻击敌方单体造成攻击x%伤害
【水晶】立即获得M个红水晶</v>
      </c>
      <c r="S133" s="150">
        <f t="shared" si="230"/>
        <v>9</v>
      </c>
    </row>
    <row r="134" spans="1:19" s="60" customFormat="1" ht="16.5" x14ac:dyDescent="0.2">
      <c r="A134" s="62">
        <v>131</v>
      </c>
      <c r="B134" s="62">
        <f>INDEX(技能!B:B,MATCH(技能等级!S134,技能!T:T,0))</f>
        <v>1306009</v>
      </c>
      <c r="C134" s="69" t="s">
        <v>384</v>
      </c>
      <c r="D134" s="62">
        <v>9</v>
      </c>
      <c r="E134" s="62" t="str">
        <f>INDEX(技能!E:E,MATCH(技能等级!S134,技能!T:T,0))</f>
        <v>北落师门普攻</v>
      </c>
      <c r="F134" s="69" t="s">
        <v>1020</v>
      </c>
      <c r="G134" s="62">
        <v>10</v>
      </c>
      <c r="H134" s="62" t="str">
        <f t="shared" si="195"/>
        <v>130600901</v>
      </c>
      <c r="I134" s="62">
        <f t="shared" si="196"/>
        <v>9</v>
      </c>
      <c r="J134" s="62" t="str">
        <f>IF(COUNTIF(技能效果!A:A,技能等级!B134&amp;"02")=1,技能等级!B134&amp;"02","")</f>
        <v>130600902</v>
      </c>
      <c r="K134" s="62">
        <f t="shared" si="196"/>
        <v>9</v>
      </c>
      <c r="L134" s="62" t="str">
        <f>IF(COUNTIF(技能效果!A:A,技能等级!B134&amp;"03")=1,技能等级!B134&amp;"03","")</f>
        <v/>
      </c>
      <c r="M134" s="62" t="str">
        <f t="shared" ref="M134" si="267">IF(L134="","",$D134)</f>
        <v/>
      </c>
      <c r="N134" s="62" t="str">
        <f>IF(COUNTIF(技能效果!A:A,技能等级!B134&amp;"04")=1,技能等级!B134&amp;"04","")</f>
        <v/>
      </c>
      <c r="O134" s="62" t="str">
        <f t="shared" ref="O134" si="268">IF(N134="","",$D134)</f>
        <v/>
      </c>
      <c r="P134" s="62" t="str">
        <f>IF(COUNTIF(技能效果!A:A,技能等级!B134&amp;"05")=1,技能等级!B134&amp;"05","")</f>
        <v/>
      </c>
      <c r="Q134" s="62" t="str">
        <f t="shared" ref="Q134" si="269">IF(P134="","",$D134)</f>
        <v/>
      </c>
      <c r="R134" s="69" t="str">
        <f>INDEX(技能!U:U,MATCH(技能等级!B134,技能!B:B,0))</f>
        <v>攻击敌方单体造成攻击x%伤害
【水晶】立即获得M个红水晶</v>
      </c>
      <c r="S134" s="150">
        <f t="shared" si="230"/>
        <v>9</v>
      </c>
    </row>
    <row r="135" spans="1:19" s="60" customFormat="1" ht="16.5" x14ac:dyDescent="0.2">
      <c r="A135" s="62">
        <v>132</v>
      </c>
      <c r="B135" s="62">
        <f>INDEX(技能!B:B,MATCH(技能等级!S135,技能!T:T,0))</f>
        <v>1306009</v>
      </c>
      <c r="C135" s="69" t="s">
        <v>384</v>
      </c>
      <c r="D135" s="62">
        <v>10</v>
      </c>
      <c r="E135" s="62" t="str">
        <f>INDEX(技能!E:E,MATCH(技能等级!S135,技能!T:T,0))</f>
        <v>北落师门普攻</v>
      </c>
      <c r="F135" s="69" t="s">
        <v>1020</v>
      </c>
      <c r="G135" s="62">
        <v>10</v>
      </c>
      <c r="H135" s="62" t="str">
        <f t="shared" si="195"/>
        <v>130600901</v>
      </c>
      <c r="I135" s="62">
        <f t="shared" si="196"/>
        <v>10</v>
      </c>
      <c r="J135" s="62" t="str">
        <f>IF(COUNTIF(技能效果!A:A,技能等级!B135&amp;"02")=1,技能等级!B135&amp;"02","")</f>
        <v>130600902</v>
      </c>
      <c r="K135" s="62">
        <f t="shared" si="196"/>
        <v>10</v>
      </c>
      <c r="L135" s="62" t="str">
        <f>IF(COUNTIF(技能效果!A:A,技能等级!B135&amp;"03")=1,技能等级!B135&amp;"03","")</f>
        <v/>
      </c>
      <c r="M135" s="62" t="str">
        <f t="shared" ref="M135" si="270">IF(L135="","",$D135)</f>
        <v/>
      </c>
      <c r="N135" s="62" t="str">
        <f>IF(COUNTIF(技能效果!A:A,技能等级!B135&amp;"04")=1,技能等级!B135&amp;"04","")</f>
        <v/>
      </c>
      <c r="O135" s="62" t="str">
        <f t="shared" ref="O135" si="271">IF(N135="","",$D135)</f>
        <v/>
      </c>
      <c r="P135" s="62" t="str">
        <f>IF(COUNTIF(技能效果!A:A,技能等级!B135&amp;"05")=1,技能等级!B135&amp;"05","")</f>
        <v/>
      </c>
      <c r="Q135" s="62" t="str">
        <f t="shared" ref="Q135" si="272">IF(P135="","",$D135)</f>
        <v/>
      </c>
      <c r="R135" s="69" t="str">
        <f>INDEX(技能!U:U,MATCH(技能等级!B135,技能!B:B,0))</f>
        <v>攻击敌方单体造成攻击x%伤害
【水晶】立即获得M个红水晶</v>
      </c>
      <c r="S135" s="150">
        <f t="shared" si="230"/>
        <v>9</v>
      </c>
    </row>
    <row r="136" spans="1:19" s="60" customFormat="1" ht="16.5" x14ac:dyDescent="0.2">
      <c r="A136" s="62">
        <v>133</v>
      </c>
      <c r="B136" s="62">
        <f>INDEX(技能!B:B,MATCH(技能等级!S136,技能!T:T,0))</f>
        <v>1306010</v>
      </c>
      <c r="C136" s="69" t="s">
        <v>384</v>
      </c>
      <c r="D136" s="62">
        <v>1</v>
      </c>
      <c r="E136" s="62" t="str">
        <f>INDEX(技能!E:E,MATCH(技能等级!S136,技能!T:T,0))</f>
        <v>盖文普攻</v>
      </c>
      <c r="F136" s="69"/>
      <c r="G136" s="62"/>
      <c r="H136" s="62" t="str">
        <f t="shared" si="195"/>
        <v>130601001</v>
      </c>
      <c r="I136" s="62">
        <f t="shared" si="196"/>
        <v>1</v>
      </c>
      <c r="J136" s="62" t="str">
        <f>IF(COUNTIF(技能效果!A:A,技能等级!B136&amp;"02")=1,技能等级!B136&amp;"02","")</f>
        <v>130601002</v>
      </c>
      <c r="K136" s="62">
        <f t="shared" si="196"/>
        <v>1</v>
      </c>
      <c r="L136" s="62" t="str">
        <f>IF(COUNTIF(技能效果!A:A,技能等级!B136&amp;"03")=1,技能等级!B136&amp;"03","")</f>
        <v/>
      </c>
      <c r="M136" s="62" t="str">
        <f t="shared" ref="M136" si="273">IF(L136="","",$D136)</f>
        <v/>
      </c>
      <c r="N136" s="62" t="str">
        <f>IF(COUNTIF(技能效果!A:A,技能等级!B136&amp;"04")=1,技能等级!B136&amp;"04","")</f>
        <v/>
      </c>
      <c r="O136" s="62" t="str">
        <f t="shared" ref="O136" si="274">IF(N136="","",$D136)</f>
        <v/>
      </c>
      <c r="P136" s="62" t="str">
        <f>IF(COUNTIF(技能效果!A:A,技能等级!B136&amp;"05")=1,技能等级!B136&amp;"05","")</f>
        <v/>
      </c>
      <c r="Q136" s="62" t="str">
        <f t="shared" ref="Q136" si="275">IF(P136="","",$D136)</f>
        <v/>
      </c>
      <c r="R136" s="69" t="str">
        <f>INDEX(技能!U:U,MATCH(技能等级!B136,技能!B:B,0))</f>
        <v>攻击敌方单体造成攻击x%伤害
【水晶】立即获得M个蓝水晶</v>
      </c>
      <c r="S136" s="150">
        <f t="shared" si="230"/>
        <v>10</v>
      </c>
    </row>
    <row r="137" spans="1:19" s="60" customFormat="1" ht="16.5" x14ac:dyDescent="0.2">
      <c r="A137" s="62">
        <v>134</v>
      </c>
      <c r="B137" s="62">
        <f>INDEX(技能!B:B,MATCH(技能等级!S137,技能!T:T,0))</f>
        <v>1306010</v>
      </c>
      <c r="C137" s="69" t="s">
        <v>384</v>
      </c>
      <c r="D137" s="62">
        <v>2</v>
      </c>
      <c r="E137" s="62" t="str">
        <f>INDEX(技能!E:E,MATCH(技能等级!S137,技能!T:T,0))</f>
        <v>盖文普攻</v>
      </c>
      <c r="F137" s="69" t="s">
        <v>1020</v>
      </c>
      <c r="G137" s="62">
        <v>10</v>
      </c>
      <c r="H137" s="62" t="str">
        <f t="shared" si="195"/>
        <v>130601001</v>
      </c>
      <c r="I137" s="62">
        <f t="shared" si="196"/>
        <v>2</v>
      </c>
      <c r="J137" s="62" t="str">
        <f>IF(COUNTIF(技能效果!A:A,技能等级!B137&amp;"02")=1,技能等级!B137&amp;"02","")</f>
        <v>130601002</v>
      </c>
      <c r="K137" s="62">
        <f t="shared" si="196"/>
        <v>2</v>
      </c>
      <c r="L137" s="62" t="str">
        <f>IF(COUNTIF(技能效果!A:A,技能等级!B137&amp;"03")=1,技能等级!B137&amp;"03","")</f>
        <v/>
      </c>
      <c r="M137" s="62" t="str">
        <f t="shared" ref="M137" si="276">IF(L137="","",$D137)</f>
        <v/>
      </c>
      <c r="N137" s="62" t="str">
        <f>IF(COUNTIF(技能效果!A:A,技能等级!B137&amp;"04")=1,技能等级!B137&amp;"04","")</f>
        <v/>
      </c>
      <c r="O137" s="62" t="str">
        <f t="shared" ref="O137" si="277">IF(N137="","",$D137)</f>
        <v/>
      </c>
      <c r="P137" s="62" t="str">
        <f>IF(COUNTIF(技能效果!A:A,技能等级!B137&amp;"05")=1,技能等级!B137&amp;"05","")</f>
        <v/>
      </c>
      <c r="Q137" s="62" t="str">
        <f t="shared" ref="Q137" si="278">IF(P137="","",$D137)</f>
        <v/>
      </c>
      <c r="R137" s="69" t="str">
        <f>INDEX(技能!U:U,MATCH(技能等级!B137,技能!B:B,0))</f>
        <v>攻击敌方单体造成攻击x%伤害
【水晶】立即获得M个蓝水晶</v>
      </c>
      <c r="S137" s="150">
        <f t="shared" si="230"/>
        <v>10</v>
      </c>
    </row>
    <row r="138" spans="1:19" s="60" customFormat="1" ht="16.5" x14ac:dyDescent="0.2">
      <c r="A138" s="62">
        <v>135</v>
      </c>
      <c r="B138" s="62">
        <f>INDEX(技能!B:B,MATCH(技能等级!S138,技能!T:T,0))</f>
        <v>1306010</v>
      </c>
      <c r="C138" s="69" t="s">
        <v>384</v>
      </c>
      <c r="D138" s="62">
        <v>3</v>
      </c>
      <c r="E138" s="62" t="str">
        <f>INDEX(技能!E:E,MATCH(技能等级!S138,技能!T:T,0))</f>
        <v>盖文普攻</v>
      </c>
      <c r="F138" s="69" t="s">
        <v>1020</v>
      </c>
      <c r="G138" s="62">
        <v>10</v>
      </c>
      <c r="H138" s="62" t="str">
        <f t="shared" si="195"/>
        <v>130601001</v>
      </c>
      <c r="I138" s="62">
        <f t="shared" si="196"/>
        <v>3</v>
      </c>
      <c r="J138" s="62" t="str">
        <f>IF(COUNTIF(技能效果!A:A,技能等级!B138&amp;"02")=1,技能等级!B138&amp;"02","")</f>
        <v>130601002</v>
      </c>
      <c r="K138" s="62">
        <f t="shared" si="196"/>
        <v>3</v>
      </c>
      <c r="L138" s="62" t="str">
        <f>IF(COUNTIF(技能效果!A:A,技能等级!B138&amp;"03")=1,技能等级!B138&amp;"03","")</f>
        <v/>
      </c>
      <c r="M138" s="62" t="str">
        <f t="shared" ref="M138" si="279">IF(L138="","",$D138)</f>
        <v/>
      </c>
      <c r="N138" s="62" t="str">
        <f>IF(COUNTIF(技能效果!A:A,技能等级!B138&amp;"04")=1,技能等级!B138&amp;"04","")</f>
        <v/>
      </c>
      <c r="O138" s="62" t="str">
        <f t="shared" ref="O138" si="280">IF(N138="","",$D138)</f>
        <v/>
      </c>
      <c r="P138" s="62" t="str">
        <f>IF(COUNTIF(技能效果!A:A,技能等级!B138&amp;"05")=1,技能等级!B138&amp;"05","")</f>
        <v/>
      </c>
      <c r="Q138" s="62" t="str">
        <f t="shared" ref="Q138" si="281">IF(P138="","",$D138)</f>
        <v/>
      </c>
      <c r="R138" s="69" t="str">
        <f>INDEX(技能!U:U,MATCH(技能等级!B138,技能!B:B,0))</f>
        <v>攻击敌方单体造成攻击x%伤害
【水晶】立即获得M个蓝水晶</v>
      </c>
      <c r="S138" s="150">
        <f t="shared" si="230"/>
        <v>10</v>
      </c>
    </row>
    <row r="139" spans="1:19" s="60" customFormat="1" ht="16.5" x14ac:dyDescent="0.2">
      <c r="A139" s="62">
        <v>136</v>
      </c>
      <c r="B139" s="62">
        <f>INDEX(技能!B:B,MATCH(技能等级!S139,技能!T:T,0))</f>
        <v>1306010</v>
      </c>
      <c r="C139" s="69" t="s">
        <v>384</v>
      </c>
      <c r="D139" s="62">
        <v>4</v>
      </c>
      <c r="E139" s="62" t="str">
        <f>INDEX(技能!E:E,MATCH(技能等级!S139,技能!T:T,0))</f>
        <v>盖文普攻</v>
      </c>
      <c r="F139" s="69" t="s">
        <v>1020</v>
      </c>
      <c r="G139" s="62">
        <v>10</v>
      </c>
      <c r="H139" s="62" t="str">
        <f t="shared" si="195"/>
        <v>130601001</v>
      </c>
      <c r="I139" s="62">
        <f t="shared" si="196"/>
        <v>4</v>
      </c>
      <c r="J139" s="62" t="str">
        <f>IF(COUNTIF(技能效果!A:A,技能等级!B139&amp;"02")=1,技能等级!B139&amp;"02","")</f>
        <v>130601002</v>
      </c>
      <c r="K139" s="62">
        <f t="shared" si="196"/>
        <v>4</v>
      </c>
      <c r="L139" s="62" t="str">
        <f>IF(COUNTIF(技能效果!A:A,技能等级!B139&amp;"03")=1,技能等级!B139&amp;"03","")</f>
        <v/>
      </c>
      <c r="M139" s="62" t="str">
        <f t="shared" ref="M139" si="282">IF(L139="","",$D139)</f>
        <v/>
      </c>
      <c r="N139" s="62" t="str">
        <f>IF(COUNTIF(技能效果!A:A,技能等级!B139&amp;"04")=1,技能等级!B139&amp;"04","")</f>
        <v/>
      </c>
      <c r="O139" s="62" t="str">
        <f t="shared" ref="O139" si="283">IF(N139="","",$D139)</f>
        <v/>
      </c>
      <c r="P139" s="62" t="str">
        <f>IF(COUNTIF(技能效果!A:A,技能等级!B139&amp;"05")=1,技能等级!B139&amp;"05","")</f>
        <v/>
      </c>
      <c r="Q139" s="62" t="str">
        <f t="shared" ref="Q139" si="284">IF(P139="","",$D139)</f>
        <v/>
      </c>
      <c r="R139" s="69" t="str">
        <f>INDEX(技能!U:U,MATCH(技能等级!B139,技能!B:B,0))</f>
        <v>攻击敌方单体造成攻击x%伤害
【水晶】立即获得M个蓝水晶</v>
      </c>
      <c r="S139" s="150">
        <f t="shared" si="230"/>
        <v>10</v>
      </c>
    </row>
    <row r="140" spans="1:19" s="60" customFormat="1" ht="16.5" x14ac:dyDescent="0.2">
      <c r="A140" s="62">
        <v>137</v>
      </c>
      <c r="B140" s="62">
        <f>INDEX(技能!B:B,MATCH(技能等级!S140,技能!T:T,0))</f>
        <v>1306010</v>
      </c>
      <c r="C140" s="69" t="s">
        <v>384</v>
      </c>
      <c r="D140" s="62">
        <v>5</v>
      </c>
      <c r="E140" s="62" t="str">
        <f>INDEX(技能!E:E,MATCH(技能等级!S140,技能!T:T,0))</f>
        <v>盖文普攻</v>
      </c>
      <c r="F140" s="69" t="s">
        <v>1020</v>
      </c>
      <c r="G140" s="62">
        <v>10</v>
      </c>
      <c r="H140" s="62" t="str">
        <f t="shared" si="195"/>
        <v>130601001</v>
      </c>
      <c r="I140" s="62">
        <f t="shared" si="196"/>
        <v>5</v>
      </c>
      <c r="J140" s="62" t="str">
        <f>IF(COUNTIF(技能效果!A:A,技能等级!B140&amp;"02")=1,技能等级!B140&amp;"02","")</f>
        <v>130601002</v>
      </c>
      <c r="K140" s="62">
        <f t="shared" si="196"/>
        <v>5</v>
      </c>
      <c r="L140" s="62" t="str">
        <f>IF(COUNTIF(技能效果!A:A,技能等级!B140&amp;"03")=1,技能等级!B140&amp;"03","")</f>
        <v/>
      </c>
      <c r="M140" s="62" t="str">
        <f t="shared" ref="M140" si="285">IF(L140="","",$D140)</f>
        <v/>
      </c>
      <c r="N140" s="62" t="str">
        <f>IF(COUNTIF(技能效果!A:A,技能等级!B140&amp;"04")=1,技能等级!B140&amp;"04","")</f>
        <v/>
      </c>
      <c r="O140" s="62" t="str">
        <f t="shared" ref="O140" si="286">IF(N140="","",$D140)</f>
        <v/>
      </c>
      <c r="P140" s="62" t="str">
        <f>IF(COUNTIF(技能效果!A:A,技能等级!B140&amp;"05")=1,技能等级!B140&amp;"05","")</f>
        <v/>
      </c>
      <c r="Q140" s="62" t="str">
        <f t="shared" ref="Q140" si="287">IF(P140="","",$D140)</f>
        <v/>
      </c>
      <c r="R140" s="69" t="str">
        <f>INDEX(技能!U:U,MATCH(技能等级!B140,技能!B:B,0))</f>
        <v>攻击敌方单体造成攻击x%伤害
【水晶】立即获得M个蓝水晶</v>
      </c>
      <c r="S140" s="150">
        <f t="shared" si="230"/>
        <v>10</v>
      </c>
    </row>
    <row r="141" spans="1:19" s="60" customFormat="1" ht="16.5" x14ac:dyDescent="0.2">
      <c r="A141" s="62">
        <v>138</v>
      </c>
      <c r="B141" s="62">
        <f>INDEX(技能!B:B,MATCH(技能等级!S141,技能!T:T,0))</f>
        <v>1306010</v>
      </c>
      <c r="C141" s="69" t="s">
        <v>384</v>
      </c>
      <c r="D141" s="62">
        <v>6</v>
      </c>
      <c r="E141" s="62" t="str">
        <f>INDEX(技能!E:E,MATCH(技能等级!S141,技能!T:T,0))</f>
        <v>盖文普攻</v>
      </c>
      <c r="F141" s="69" t="s">
        <v>1020</v>
      </c>
      <c r="G141" s="62">
        <v>10</v>
      </c>
      <c r="H141" s="62" t="str">
        <f t="shared" si="195"/>
        <v>130601001</v>
      </c>
      <c r="I141" s="62">
        <f t="shared" si="196"/>
        <v>6</v>
      </c>
      <c r="J141" s="62" t="str">
        <f>IF(COUNTIF(技能效果!A:A,技能等级!B141&amp;"02")=1,技能等级!B141&amp;"02","")</f>
        <v>130601002</v>
      </c>
      <c r="K141" s="62">
        <f t="shared" si="196"/>
        <v>6</v>
      </c>
      <c r="L141" s="62" t="str">
        <f>IF(COUNTIF(技能效果!A:A,技能等级!B141&amp;"03")=1,技能等级!B141&amp;"03","")</f>
        <v/>
      </c>
      <c r="M141" s="62" t="str">
        <f t="shared" ref="M141" si="288">IF(L141="","",$D141)</f>
        <v/>
      </c>
      <c r="N141" s="62" t="str">
        <f>IF(COUNTIF(技能效果!A:A,技能等级!B141&amp;"04")=1,技能等级!B141&amp;"04","")</f>
        <v/>
      </c>
      <c r="O141" s="62" t="str">
        <f t="shared" ref="O141" si="289">IF(N141="","",$D141)</f>
        <v/>
      </c>
      <c r="P141" s="62" t="str">
        <f>IF(COUNTIF(技能效果!A:A,技能等级!B141&amp;"05")=1,技能等级!B141&amp;"05","")</f>
        <v/>
      </c>
      <c r="Q141" s="62" t="str">
        <f t="shared" ref="Q141" si="290">IF(P141="","",$D141)</f>
        <v/>
      </c>
      <c r="R141" s="69" t="str">
        <f>INDEX(技能!U:U,MATCH(技能等级!B141,技能!B:B,0))</f>
        <v>攻击敌方单体造成攻击x%伤害
【水晶】立即获得M个蓝水晶</v>
      </c>
      <c r="S141" s="150">
        <f t="shared" si="230"/>
        <v>10</v>
      </c>
    </row>
    <row r="142" spans="1:19" s="60" customFormat="1" ht="16.5" x14ac:dyDescent="0.2">
      <c r="A142" s="62">
        <v>139</v>
      </c>
      <c r="B142" s="62">
        <f>INDEX(技能!B:B,MATCH(技能等级!S142,技能!T:T,0))</f>
        <v>1306010</v>
      </c>
      <c r="C142" s="69" t="s">
        <v>384</v>
      </c>
      <c r="D142" s="62">
        <v>7</v>
      </c>
      <c r="E142" s="62" t="str">
        <f>INDEX(技能!E:E,MATCH(技能等级!S142,技能!T:T,0))</f>
        <v>盖文普攻</v>
      </c>
      <c r="F142" s="69" t="s">
        <v>1020</v>
      </c>
      <c r="G142" s="62">
        <v>10</v>
      </c>
      <c r="H142" s="62" t="str">
        <f t="shared" si="195"/>
        <v>130601001</v>
      </c>
      <c r="I142" s="62">
        <f t="shared" si="196"/>
        <v>7</v>
      </c>
      <c r="J142" s="62" t="str">
        <f>IF(COUNTIF(技能效果!A:A,技能等级!B142&amp;"02")=1,技能等级!B142&amp;"02","")</f>
        <v>130601002</v>
      </c>
      <c r="K142" s="62">
        <f t="shared" si="196"/>
        <v>7</v>
      </c>
      <c r="L142" s="62" t="str">
        <f>IF(COUNTIF(技能效果!A:A,技能等级!B142&amp;"03")=1,技能等级!B142&amp;"03","")</f>
        <v/>
      </c>
      <c r="M142" s="62" t="str">
        <f t="shared" ref="M142" si="291">IF(L142="","",$D142)</f>
        <v/>
      </c>
      <c r="N142" s="62" t="str">
        <f>IF(COUNTIF(技能效果!A:A,技能等级!B142&amp;"04")=1,技能等级!B142&amp;"04","")</f>
        <v/>
      </c>
      <c r="O142" s="62" t="str">
        <f t="shared" ref="O142" si="292">IF(N142="","",$D142)</f>
        <v/>
      </c>
      <c r="P142" s="62" t="str">
        <f>IF(COUNTIF(技能效果!A:A,技能等级!B142&amp;"05")=1,技能等级!B142&amp;"05","")</f>
        <v/>
      </c>
      <c r="Q142" s="62" t="str">
        <f t="shared" ref="Q142" si="293">IF(P142="","",$D142)</f>
        <v/>
      </c>
      <c r="R142" s="69" t="str">
        <f>INDEX(技能!U:U,MATCH(技能等级!B142,技能!B:B,0))</f>
        <v>攻击敌方单体造成攻击x%伤害
【水晶】立即获得M个蓝水晶</v>
      </c>
      <c r="S142" s="150">
        <f t="shared" si="230"/>
        <v>10</v>
      </c>
    </row>
    <row r="143" spans="1:19" s="60" customFormat="1" ht="16.5" x14ac:dyDescent="0.2">
      <c r="A143" s="62">
        <v>140</v>
      </c>
      <c r="B143" s="62">
        <f>INDEX(技能!B:B,MATCH(技能等级!S143,技能!T:T,0))</f>
        <v>1306010</v>
      </c>
      <c r="C143" s="69" t="s">
        <v>384</v>
      </c>
      <c r="D143" s="62">
        <v>8</v>
      </c>
      <c r="E143" s="62" t="str">
        <f>INDEX(技能!E:E,MATCH(技能等级!S143,技能!T:T,0))</f>
        <v>盖文普攻</v>
      </c>
      <c r="F143" s="69" t="s">
        <v>1020</v>
      </c>
      <c r="G143" s="62">
        <v>10</v>
      </c>
      <c r="H143" s="62" t="str">
        <f t="shared" si="195"/>
        <v>130601001</v>
      </c>
      <c r="I143" s="62">
        <f t="shared" si="196"/>
        <v>8</v>
      </c>
      <c r="J143" s="62" t="str">
        <f>IF(COUNTIF(技能效果!A:A,技能等级!B143&amp;"02")=1,技能等级!B143&amp;"02","")</f>
        <v>130601002</v>
      </c>
      <c r="K143" s="62">
        <f t="shared" si="196"/>
        <v>8</v>
      </c>
      <c r="L143" s="62" t="str">
        <f>IF(COUNTIF(技能效果!A:A,技能等级!B143&amp;"03")=1,技能等级!B143&amp;"03","")</f>
        <v/>
      </c>
      <c r="M143" s="62" t="str">
        <f t="shared" ref="M143" si="294">IF(L143="","",$D143)</f>
        <v/>
      </c>
      <c r="N143" s="62" t="str">
        <f>IF(COUNTIF(技能效果!A:A,技能等级!B143&amp;"04")=1,技能等级!B143&amp;"04","")</f>
        <v/>
      </c>
      <c r="O143" s="62" t="str">
        <f t="shared" ref="O143" si="295">IF(N143="","",$D143)</f>
        <v/>
      </c>
      <c r="P143" s="62" t="str">
        <f>IF(COUNTIF(技能效果!A:A,技能等级!B143&amp;"05")=1,技能等级!B143&amp;"05","")</f>
        <v/>
      </c>
      <c r="Q143" s="62" t="str">
        <f t="shared" ref="Q143" si="296">IF(P143="","",$D143)</f>
        <v/>
      </c>
      <c r="R143" s="69" t="str">
        <f>INDEX(技能!U:U,MATCH(技能等级!B143,技能!B:B,0))</f>
        <v>攻击敌方单体造成攻击x%伤害
【水晶】立即获得M个蓝水晶</v>
      </c>
      <c r="S143" s="150">
        <f t="shared" si="230"/>
        <v>10</v>
      </c>
    </row>
    <row r="144" spans="1:19" s="60" customFormat="1" ht="16.5" x14ac:dyDescent="0.2">
      <c r="A144" s="62">
        <v>141</v>
      </c>
      <c r="B144" s="62">
        <f>INDEX(技能!B:B,MATCH(技能等级!S144,技能!T:T,0))</f>
        <v>1306010</v>
      </c>
      <c r="C144" s="69" t="s">
        <v>384</v>
      </c>
      <c r="D144" s="62">
        <v>9</v>
      </c>
      <c r="E144" s="62" t="str">
        <f>INDEX(技能!E:E,MATCH(技能等级!S144,技能!T:T,0))</f>
        <v>盖文普攻</v>
      </c>
      <c r="F144" s="69" t="s">
        <v>1020</v>
      </c>
      <c r="G144" s="62">
        <v>10</v>
      </c>
      <c r="H144" s="62" t="str">
        <f t="shared" si="195"/>
        <v>130601001</v>
      </c>
      <c r="I144" s="62">
        <f t="shared" si="196"/>
        <v>9</v>
      </c>
      <c r="J144" s="62" t="str">
        <f>IF(COUNTIF(技能效果!A:A,技能等级!B144&amp;"02")=1,技能等级!B144&amp;"02","")</f>
        <v>130601002</v>
      </c>
      <c r="K144" s="62">
        <f t="shared" si="196"/>
        <v>9</v>
      </c>
      <c r="L144" s="62" t="str">
        <f>IF(COUNTIF(技能效果!A:A,技能等级!B144&amp;"03")=1,技能等级!B144&amp;"03","")</f>
        <v/>
      </c>
      <c r="M144" s="62" t="str">
        <f t="shared" ref="M144" si="297">IF(L144="","",$D144)</f>
        <v/>
      </c>
      <c r="N144" s="62" t="str">
        <f>IF(COUNTIF(技能效果!A:A,技能等级!B144&amp;"04")=1,技能等级!B144&amp;"04","")</f>
        <v/>
      </c>
      <c r="O144" s="62" t="str">
        <f t="shared" ref="O144" si="298">IF(N144="","",$D144)</f>
        <v/>
      </c>
      <c r="P144" s="62" t="str">
        <f>IF(COUNTIF(技能效果!A:A,技能等级!B144&amp;"05")=1,技能等级!B144&amp;"05","")</f>
        <v/>
      </c>
      <c r="Q144" s="62" t="str">
        <f t="shared" ref="Q144" si="299">IF(P144="","",$D144)</f>
        <v/>
      </c>
      <c r="R144" s="69" t="str">
        <f>INDEX(技能!U:U,MATCH(技能等级!B144,技能!B:B,0))</f>
        <v>攻击敌方单体造成攻击x%伤害
【水晶】立即获得M个蓝水晶</v>
      </c>
      <c r="S144" s="150">
        <f t="shared" si="230"/>
        <v>10</v>
      </c>
    </row>
    <row r="145" spans="1:19" s="60" customFormat="1" ht="16.5" x14ac:dyDescent="0.2">
      <c r="A145" s="62">
        <v>142</v>
      </c>
      <c r="B145" s="62">
        <f>INDEX(技能!B:B,MATCH(技能等级!S145,技能!T:T,0))</f>
        <v>1306010</v>
      </c>
      <c r="C145" s="69" t="s">
        <v>384</v>
      </c>
      <c r="D145" s="62">
        <v>10</v>
      </c>
      <c r="E145" s="62" t="str">
        <f>INDEX(技能!E:E,MATCH(技能等级!S145,技能!T:T,0))</f>
        <v>盖文普攻</v>
      </c>
      <c r="F145" s="69" t="s">
        <v>1020</v>
      </c>
      <c r="G145" s="62">
        <v>10</v>
      </c>
      <c r="H145" s="62" t="str">
        <f t="shared" si="195"/>
        <v>130601001</v>
      </c>
      <c r="I145" s="62">
        <f t="shared" si="196"/>
        <v>10</v>
      </c>
      <c r="J145" s="62" t="str">
        <f>IF(COUNTIF(技能效果!A:A,技能等级!B145&amp;"02")=1,技能等级!B145&amp;"02","")</f>
        <v>130601002</v>
      </c>
      <c r="K145" s="62">
        <f t="shared" si="196"/>
        <v>10</v>
      </c>
      <c r="L145" s="62" t="str">
        <f>IF(COUNTIF(技能效果!A:A,技能等级!B145&amp;"03")=1,技能等级!B145&amp;"03","")</f>
        <v/>
      </c>
      <c r="M145" s="62" t="str">
        <f t="shared" ref="M145" si="300">IF(L145="","",$D145)</f>
        <v/>
      </c>
      <c r="N145" s="62" t="str">
        <f>IF(COUNTIF(技能效果!A:A,技能等级!B145&amp;"04")=1,技能等级!B145&amp;"04","")</f>
        <v/>
      </c>
      <c r="O145" s="62" t="str">
        <f t="shared" ref="O145" si="301">IF(N145="","",$D145)</f>
        <v/>
      </c>
      <c r="P145" s="62" t="str">
        <f>IF(COUNTIF(技能效果!A:A,技能等级!B145&amp;"05")=1,技能等级!B145&amp;"05","")</f>
        <v/>
      </c>
      <c r="Q145" s="62" t="str">
        <f t="shared" ref="Q145" si="302">IF(P145="","",$D145)</f>
        <v/>
      </c>
      <c r="R145" s="69" t="str">
        <f>INDEX(技能!U:U,MATCH(技能等级!B145,技能!B:B,0))</f>
        <v>攻击敌方单体造成攻击x%伤害
【水晶】立即获得M个蓝水晶</v>
      </c>
      <c r="S145" s="150">
        <f t="shared" si="230"/>
        <v>10</v>
      </c>
    </row>
    <row r="146" spans="1:19" s="60" customFormat="1" ht="16.5" x14ac:dyDescent="0.2">
      <c r="A146" s="62">
        <v>143</v>
      </c>
      <c r="B146" s="62">
        <f>INDEX(技能!B:B,MATCH(技能等级!S146,技能!T:T,0))</f>
        <v>1306011</v>
      </c>
      <c r="C146" s="69" t="s">
        <v>384</v>
      </c>
      <c r="D146" s="62">
        <v>1</v>
      </c>
      <c r="E146" s="62" t="str">
        <f>INDEX(技能!E:E,MATCH(技能等级!S146,技能!T:T,0))</f>
        <v>阎风吒普攻</v>
      </c>
      <c r="F146" s="69"/>
      <c r="G146" s="62"/>
      <c r="H146" s="62" t="str">
        <f t="shared" si="195"/>
        <v>130601101</v>
      </c>
      <c r="I146" s="62">
        <f t="shared" si="196"/>
        <v>1</v>
      </c>
      <c r="J146" s="62" t="str">
        <f>IF(COUNTIF(技能效果!A:A,技能等级!B146&amp;"02")=1,技能等级!B146&amp;"02","")</f>
        <v>130601102</v>
      </c>
      <c r="K146" s="62">
        <f t="shared" si="196"/>
        <v>1</v>
      </c>
      <c r="L146" s="62" t="str">
        <f>IF(COUNTIF(技能效果!A:A,技能等级!B146&amp;"03")=1,技能等级!B146&amp;"03","")</f>
        <v/>
      </c>
      <c r="M146" s="62" t="str">
        <f t="shared" ref="M146" si="303">IF(L146="","",$D146)</f>
        <v/>
      </c>
      <c r="N146" s="62" t="str">
        <f>IF(COUNTIF(技能效果!A:A,技能等级!B146&amp;"04")=1,技能等级!B146&amp;"04","")</f>
        <v/>
      </c>
      <c r="O146" s="62" t="str">
        <f t="shared" ref="O146" si="304">IF(N146="","",$D146)</f>
        <v/>
      </c>
      <c r="P146" s="62" t="str">
        <f>IF(COUNTIF(技能效果!A:A,技能等级!B146&amp;"05")=1,技能等级!B146&amp;"05","")</f>
        <v/>
      </c>
      <c r="Q146" s="62" t="str">
        <f t="shared" ref="Q146" si="305">IF(P146="","",$D146)</f>
        <v/>
      </c>
      <c r="R146" s="69" t="str">
        <f>INDEX(技能!U:U,MATCH(技能等级!B146,技能!B:B,0))</f>
        <v>攻击敌方全体造成攻击x%伤害
【水晶】立即获得M个蓝水晶</v>
      </c>
      <c r="S146" s="150">
        <f t="shared" si="230"/>
        <v>11</v>
      </c>
    </row>
    <row r="147" spans="1:19" s="60" customFormat="1" ht="16.5" x14ac:dyDescent="0.2">
      <c r="A147" s="62">
        <v>144</v>
      </c>
      <c r="B147" s="62">
        <f>INDEX(技能!B:B,MATCH(技能等级!S147,技能!T:T,0))</f>
        <v>1306011</v>
      </c>
      <c r="C147" s="69" t="s">
        <v>384</v>
      </c>
      <c r="D147" s="62">
        <v>2</v>
      </c>
      <c r="E147" s="62" t="str">
        <f>INDEX(技能!E:E,MATCH(技能等级!S147,技能!T:T,0))</f>
        <v>阎风吒普攻</v>
      </c>
      <c r="F147" s="69" t="s">
        <v>1020</v>
      </c>
      <c r="G147" s="62">
        <v>10</v>
      </c>
      <c r="H147" s="62" t="str">
        <f t="shared" si="195"/>
        <v>130601101</v>
      </c>
      <c r="I147" s="62">
        <f t="shared" si="196"/>
        <v>2</v>
      </c>
      <c r="J147" s="62" t="str">
        <f>IF(COUNTIF(技能效果!A:A,技能等级!B147&amp;"02")=1,技能等级!B147&amp;"02","")</f>
        <v>130601102</v>
      </c>
      <c r="K147" s="62">
        <f t="shared" si="196"/>
        <v>2</v>
      </c>
      <c r="L147" s="62" t="str">
        <f>IF(COUNTIF(技能效果!A:A,技能等级!B147&amp;"03")=1,技能等级!B147&amp;"03","")</f>
        <v/>
      </c>
      <c r="M147" s="62" t="str">
        <f t="shared" ref="M147" si="306">IF(L147="","",$D147)</f>
        <v/>
      </c>
      <c r="N147" s="62" t="str">
        <f>IF(COUNTIF(技能效果!A:A,技能等级!B147&amp;"04")=1,技能等级!B147&amp;"04","")</f>
        <v/>
      </c>
      <c r="O147" s="62" t="str">
        <f t="shared" ref="O147" si="307">IF(N147="","",$D147)</f>
        <v/>
      </c>
      <c r="P147" s="62" t="str">
        <f>IF(COUNTIF(技能效果!A:A,技能等级!B147&amp;"05")=1,技能等级!B147&amp;"05","")</f>
        <v/>
      </c>
      <c r="Q147" s="62" t="str">
        <f t="shared" ref="Q147" si="308">IF(P147="","",$D147)</f>
        <v/>
      </c>
      <c r="R147" s="69" t="str">
        <f>INDEX(技能!U:U,MATCH(技能等级!B147,技能!B:B,0))</f>
        <v>攻击敌方全体造成攻击x%伤害
【水晶】立即获得M个蓝水晶</v>
      </c>
      <c r="S147" s="150">
        <f t="shared" si="230"/>
        <v>11</v>
      </c>
    </row>
    <row r="148" spans="1:19" s="60" customFormat="1" ht="16.5" x14ac:dyDescent="0.2">
      <c r="A148" s="62">
        <v>145</v>
      </c>
      <c r="B148" s="62">
        <f>INDEX(技能!B:B,MATCH(技能等级!S148,技能!T:T,0))</f>
        <v>1306011</v>
      </c>
      <c r="C148" s="69" t="s">
        <v>384</v>
      </c>
      <c r="D148" s="62">
        <v>3</v>
      </c>
      <c r="E148" s="62" t="str">
        <f>INDEX(技能!E:E,MATCH(技能等级!S148,技能!T:T,0))</f>
        <v>阎风吒普攻</v>
      </c>
      <c r="F148" s="69" t="s">
        <v>1020</v>
      </c>
      <c r="G148" s="62">
        <v>10</v>
      </c>
      <c r="H148" s="62" t="str">
        <f t="shared" si="195"/>
        <v>130601101</v>
      </c>
      <c r="I148" s="62">
        <f t="shared" si="196"/>
        <v>3</v>
      </c>
      <c r="J148" s="62" t="str">
        <f>IF(COUNTIF(技能效果!A:A,技能等级!B148&amp;"02")=1,技能等级!B148&amp;"02","")</f>
        <v>130601102</v>
      </c>
      <c r="K148" s="62">
        <f t="shared" si="196"/>
        <v>3</v>
      </c>
      <c r="L148" s="62" t="str">
        <f>IF(COUNTIF(技能效果!A:A,技能等级!B148&amp;"03")=1,技能等级!B148&amp;"03","")</f>
        <v/>
      </c>
      <c r="M148" s="62" t="str">
        <f t="shared" ref="M148" si="309">IF(L148="","",$D148)</f>
        <v/>
      </c>
      <c r="N148" s="62" t="str">
        <f>IF(COUNTIF(技能效果!A:A,技能等级!B148&amp;"04")=1,技能等级!B148&amp;"04","")</f>
        <v/>
      </c>
      <c r="O148" s="62" t="str">
        <f t="shared" ref="O148" si="310">IF(N148="","",$D148)</f>
        <v/>
      </c>
      <c r="P148" s="62" t="str">
        <f>IF(COUNTIF(技能效果!A:A,技能等级!B148&amp;"05")=1,技能等级!B148&amp;"05","")</f>
        <v/>
      </c>
      <c r="Q148" s="62" t="str">
        <f t="shared" ref="Q148" si="311">IF(P148="","",$D148)</f>
        <v/>
      </c>
      <c r="R148" s="69" t="str">
        <f>INDEX(技能!U:U,MATCH(技能等级!B148,技能!B:B,0))</f>
        <v>攻击敌方全体造成攻击x%伤害
【水晶】立即获得M个蓝水晶</v>
      </c>
      <c r="S148" s="150">
        <f t="shared" si="230"/>
        <v>11</v>
      </c>
    </row>
    <row r="149" spans="1:19" s="60" customFormat="1" ht="16.5" x14ac:dyDescent="0.2">
      <c r="A149" s="62">
        <v>146</v>
      </c>
      <c r="B149" s="62">
        <f>INDEX(技能!B:B,MATCH(技能等级!S149,技能!T:T,0))</f>
        <v>1306011</v>
      </c>
      <c r="C149" s="69" t="s">
        <v>384</v>
      </c>
      <c r="D149" s="62">
        <v>4</v>
      </c>
      <c r="E149" s="62" t="str">
        <f>INDEX(技能!E:E,MATCH(技能等级!S149,技能!T:T,0))</f>
        <v>阎风吒普攻</v>
      </c>
      <c r="F149" s="69" t="s">
        <v>1020</v>
      </c>
      <c r="G149" s="62">
        <v>10</v>
      </c>
      <c r="H149" s="62" t="str">
        <f t="shared" si="195"/>
        <v>130601101</v>
      </c>
      <c r="I149" s="62">
        <f t="shared" si="196"/>
        <v>4</v>
      </c>
      <c r="J149" s="62" t="str">
        <f>IF(COUNTIF(技能效果!A:A,技能等级!B149&amp;"02")=1,技能等级!B149&amp;"02","")</f>
        <v>130601102</v>
      </c>
      <c r="K149" s="62">
        <f t="shared" si="196"/>
        <v>4</v>
      </c>
      <c r="L149" s="62" t="str">
        <f>IF(COUNTIF(技能效果!A:A,技能等级!B149&amp;"03")=1,技能等级!B149&amp;"03","")</f>
        <v/>
      </c>
      <c r="M149" s="62" t="str">
        <f t="shared" ref="M149" si="312">IF(L149="","",$D149)</f>
        <v/>
      </c>
      <c r="N149" s="62" t="str">
        <f>IF(COUNTIF(技能效果!A:A,技能等级!B149&amp;"04")=1,技能等级!B149&amp;"04","")</f>
        <v/>
      </c>
      <c r="O149" s="62" t="str">
        <f t="shared" ref="O149" si="313">IF(N149="","",$D149)</f>
        <v/>
      </c>
      <c r="P149" s="62" t="str">
        <f>IF(COUNTIF(技能效果!A:A,技能等级!B149&amp;"05")=1,技能等级!B149&amp;"05","")</f>
        <v/>
      </c>
      <c r="Q149" s="62" t="str">
        <f t="shared" ref="Q149" si="314">IF(P149="","",$D149)</f>
        <v/>
      </c>
      <c r="R149" s="69" t="str">
        <f>INDEX(技能!U:U,MATCH(技能等级!B149,技能!B:B,0))</f>
        <v>攻击敌方全体造成攻击x%伤害
【水晶】立即获得M个蓝水晶</v>
      </c>
      <c r="S149" s="150">
        <f t="shared" si="230"/>
        <v>11</v>
      </c>
    </row>
    <row r="150" spans="1:19" s="60" customFormat="1" ht="16.5" x14ac:dyDescent="0.2">
      <c r="A150" s="62">
        <v>147</v>
      </c>
      <c r="B150" s="62">
        <f>INDEX(技能!B:B,MATCH(技能等级!S150,技能!T:T,0))</f>
        <v>1306011</v>
      </c>
      <c r="C150" s="69" t="s">
        <v>384</v>
      </c>
      <c r="D150" s="62">
        <v>5</v>
      </c>
      <c r="E150" s="62" t="str">
        <f>INDEX(技能!E:E,MATCH(技能等级!S150,技能!T:T,0))</f>
        <v>阎风吒普攻</v>
      </c>
      <c r="F150" s="69" t="s">
        <v>1020</v>
      </c>
      <c r="G150" s="62">
        <v>10</v>
      </c>
      <c r="H150" s="62" t="str">
        <f t="shared" si="195"/>
        <v>130601101</v>
      </c>
      <c r="I150" s="62">
        <f t="shared" si="196"/>
        <v>5</v>
      </c>
      <c r="J150" s="62" t="str">
        <f>IF(COUNTIF(技能效果!A:A,技能等级!B150&amp;"02")=1,技能等级!B150&amp;"02","")</f>
        <v>130601102</v>
      </c>
      <c r="K150" s="62">
        <f t="shared" si="196"/>
        <v>5</v>
      </c>
      <c r="L150" s="62" t="str">
        <f>IF(COUNTIF(技能效果!A:A,技能等级!B150&amp;"03")=1,技能等级!B150&amp;"03","")</f>
        <v/>
      </c>
      <c r="M150" s="62" t="str">
        <f t="shared" ref="M150" si="315">IF(L150="","",$D150)</f>
        <v/>
      </c>
      <c r="N150" s="62" t="str">
        <f>IF(COUNTIF(技能效果!A:A,技能等级!B150&amp;"04")=1,技能等级!B150&amp;"04","")</f>
        <v/>
      </c>
      <c r="O150" s="62" t="str">
        <f t="shared" ref="O150" si="316">IF(N150="","",$D150)</f>
        <v/>
      </c>
      <c r="P150" s="62" t="str">
        <f>IF(COUNTIF(技能效果!A:A,技能等级!B150&amp;"05")=1,技能等级!B150&amp;"05","")</f>
        <v/>
      </c>
      <c r="Q150" s="62" t="str">
        <f t="shared" ref="Q150" si="317">IF(P150="","",$D150)</f>
        <v/>
      </c>
      <c r="R150" s="69" t="str">
        <f>INDEX(技能!U:U,MATCH(技能等级!B150,技能!B:B,0))</f>
        <v>攻击敌方全体造成攻击x%伤害
【水晶】立即获得M个蓝水晶</v>
      </c>
      <c r="S150" s="150">
        <f t="shared" si="230"/>
        <v>11</v>
      </c>
    </row>
    <row r="151" spans="1:19" s="60" customFormat="1" ht="16.5" x14ac:dyDescent="0.2">
      <c r="A151" s="62">
        <v>148</v>
      </c>
      <c r="B151" s="62">
        <f>INDEX(技能!B:B,MATCH(技能等级!S151,技能!T:T,0))</f>
        <v>1306011</v>
      </c>
      <c r="C151" s="69" t="s">
        <v>384</v>
      </c>
      <c r="D151" s="62">
        <v>6</v>
      </c>
      <c r="E151" s="62" t="str">
        <f>INDEX(技能!E:E,MATCH(技能等级!S151,技能!T:T,0))</f>
        <v>阎风吒普攻</v>
      </c>
      <c r="F151" s="69" t="s">
        <v>1020</v>
      </c>
      <c r="G151" s="62">
        <v>10</v>
      </c>
      <c r="H151" s="62" t="str">
        <f t="shared" si="195"/>
        <v>130601101</v>
      </c>
      <c r="I151" s="62">
        <f t="shared" si="196"/>
        <v>6</v>
      </c>
      <c r="J151" s="62" t="str">
        <f>IF(COUNTIF(技能效果!A:A,技能等级!B151&amp;"02")=1,技能等级!B151&amp;"02","")</f>
        <v>130601102</v>
      </c>
      <c r="K151" s="62">
        <f t="shared" si="196"/>
        <v>6</v>
      </c>
      <c r="L151" s="62" t="str">
        <f>IF(COUNTIF(技能效果!A:A,技能等级!B151&amp;"03")=1,技能等级!B151&amp;"03","")</f>
        <v/>
      </c>
      <c r="M151" s="62" t="str">
        <f t="shared" ref="M151" si="318">IF(L151="","",$D151)</f>
        <v/>
      </c>
      <c r="N151" s="62" t="str">
        <f>IF(COUNTIF(技能效果!A:A,技能等级!B151&amp;"04")=1,技能等级!B151&amp;"04","")</f>
        <v/>
      </c>
      <c r="O151" s="62" t="str">
        <f t="shared" ref="O151" si="319">IF(N151="","",$D151)</f>
        <v/>
      </c>
      <c r="P151" s="62" t="str">
        <f>IF(COUNTIF(技能效果!A:A,技能等级!B151&amp;"05")=1,技能等级!B151&amp;"05","")</f>
        <v/>
      </c>
      <c r="Q151" s="62" t="str">
        <f t="shared" ref="Q151" si="320">IF(P151="","",$D151)</f>
        <v/>
      </c>
      <c r="R151" s="69" t="str">
        <f>INDEX(技能!U:U,MATCH(技能等级!B151,技能!B:B,0))</f>
        <v>攻击敌方全体造成攻击x%伤害
【水晶】立即获得M个蓝水晶</v>
      </c>
      <c r="S151" s="150">
        <f t="shared" si="230"/>
        <v>11</v>
      </c>
    </row>
    <row r="152" spans="1:19" s="60" customFormat="1" ht="16.5" x14ac:dyDescent="0.2">
      <c r="A152" s="62">
        <v>149</v>
      </c>
      <c r="B152" s="62">
        <f>INDEX(技能!B:B,MATCH(技能等级!S152,技能!T:T,0))</f>
        <v>1306011</v>
      </c>
      <c r="C152" s="69" t="s">
        <v>384</v>
      </c>
      <c r="D152" s="62">
        <v>7</v>
      </c>
      <c r="E152" s="62" t="str">
        <f>INDEX(技能!E:E,MATCH(技能等级!S152,技能!T:T,0))</f>
        <v>阎风吒普攻</v>
      </c>
      <c r="F152" s="69" t="s">
        <v>1020</v>
      </c>
      <c r="G152" s="62">
        <v>10</v>
      </c>
      <c r="H152" s="62" t="str">
        <f t="shared" si="195"/>
        <v>130601101</v>
      </c>
      <c r="I152" s="62">
        <f t="shared" si="196"/>
        <v>7</v>
      </c>
      <c r="J152" s="62" t="str">
        <f>IF(COUNTIF(技能效果!A:A,技能等级!B152&amp;"02")=1,技能等级!B152&amp;"02","")</f>
        <v>130601102</v>
      </c>
      <c r="K152" s="62">
        <f t="shared" si="196"/>
        <v>7</v>
      </c>
      <c r="L152" s="62" t="str">
        <f>IF(COUNTIF(技能效果!A:A,技能等级!B152&amp;"03")=1,技能等级!B152&amp;"03","")</f>
        <v/>
      </c>
      <c r="M152" s="62" t="str">
        <f t="shared" ref="M152" si="321">IF(L152="","",$D152)</f>
        <v/>
      </c>
      <c r="N152" s="62" t="str">
        <f>IF(COUNTIF(技能效果!A:A,技能等级!B152&amp;"04")=1,技能等级!B152&amp;"04","")</f>
        <v/>
      </c>
      <c r="O152" s="62" t="str">
        <f t="shared" ref="O152" si="322">IF(N152="","",$D152)</f>
        <v/>
      </c>
      <c r="P152" s="62" t="str">
        <f>IF(COUNTIF(技能效果!A:A,技能等级!B152&amp;"05")=1,技能等级!B152&amp;"05","")</f>
        <v/>
      </c>
      <c r="Q152" s="62" t="str">
        <f t="shared" ref="Q152" si="323">IF(P152="","",$D152)</f>
        <v/>
      </c>
      <c r="R152" s="69" t="str">
        <f>INDEX(技能!U:U,MATCH(技能等级!B152,技能!B:B,0))</f>
        <v>攻击敌方全体造成攻击x%伤害
【水晶】立即获得M个蓝水晶</v>
      </c>
      <c r="S152" s="150">
        <f t="shared" si="230"/>
        <v>11</v>
      </c>
    </row>
    <row r="153" spans="1:19" s="60" customFormat="1" ht="16.5" x14ac:dyDescent="0.2">
      <c r="A153" s="62">
        <v>150</v>
      </c>
      <c r="B153" s="62">
        <f>INDEX(技能!B:B,MATCH(技能等级!S153,技能!T:T,0))</f>
        <v>1306011</v>
      </c>
      <c r="C153" s="69" t="s">
        <v>384</v>
      </c>
      <c r="D153" s="62">
        <v>8</v>
      </c>
      <c r="E153" s="62" t="str">
        <f>INDEX(技能!E:E,MATCH(技能等级!S153,技能!T:T,0))</f>
        <v>阎风吒普攻</v>
      </c>
      <c r="F153" s="69" t="s">
        <v>1020</v>
      </c>
      <c r="G153" s="62">
        <v>10</v>
      </c>
      <c r="H153" s="62" t="str">
        <f t="shared" si="195"/>
        <v>130601101</v>
      </c>
      <c r="I153" s="62">
        <f t="shared" si="196"/>
        <v>8</v>
      </c>
      <c r="J153" s="62" t="str">
        <f>IF(COUNTIF(技能效果!A:A,技能等级!B153&amp;"02")=1,技能等级!B153&amp;"02","")</f>
        <v>130601102</v>
      </c>
      <c r="K153" s="62">
        <f t="shared" si="196"/>
        <v>8</v>
      </c>
      <c r="L153" s="62" t="str">
        <f>IF(COUNTIF(技能效果!A:A,技能等级!B153&amp;"03")=1,技能等级!B153&amp;"03","")</f>
        <v/>
      </c>
      <c r="M153" s="62" t="str">
        <f t="shared" ref="M153" si="324">IF(L153="","",$D153)</f>
        <v/>
      </c>
      <c r="N153" s="62" t="str">
        <f>IF(COUNTIF(技能效果!A:A,技能等级!B153&amp;"04")=1,技能等级!B153&amp;"04","")</f>
        <v/>
      </c>
      <c r="O153" s="62" t="str">
        <f t="shared" ref="O153" si="325">IF(N153="","",$D153)</f>
        <v/>
      </c>
      <c r="P153" s="62" t="str">
        <f>IF(COUNTIF(技能效果!A:A,技能等级!B153&amp;"05")=1,技能等级!B153&amp;"05","")</f>
        <v/>
      </c>
      <c r="Q153" s="62" t="str">
        <f t="shared" ref="Q153" si="326">IF(P153="","",$D153)</f>
        <v/>
      </c>
      <c r="R153" s="69" t="str">
        <f>INDEX(技能!U:U,MATCH(技能等级!B153,技能!B:B,0))</f>
        <v>攻击敌方全体造成攻击x%伤害
【水晶】立即获得M个蓝水晶</v>
      </c>
      <c r="S153" s="150">
        <f t="shared" si="230"/>
        <v>11</v>
      </c>
    </row>
    <row r="154" spans="1:19" s="60" customFormat="1" ht="16.5" x14ac:dyDescent="0.2">
      <c r="A154" s="62">
        <v>151</v>
      </c>
      <c r="B154" s="62">
        <f>INDEX(技能!B:B,MATCH(技能等级!S154,技能!T:T,0))</f>
        <v>1306011</v>
      </c>
      <c r="C154" s="69" t="s">
        <v>384</v>
      </c>
      <c r="D154" s="62">
        <v>9</v>
      </c>
      <c r="E154" s="62" t="str">
        <f>INDEX(技能!E:E,MATCH(技能等级!S154,技能!T:T,0))</f>
        <v>阎风吒普攻</v>
      </c>
      <c r="F154" s="69" t="s">
        <v>1020</v>
      </c>
      <c r="G154" s="62">
        <v>10</v>
      </c>
      <c r="H154" s="62" t="str">
        <f t="shared" si="195"/>
        <v>130601101</v>
      </c>
      <c r="I154" s="62">
        <f t="shared" si="196"/>
        <v>9</v>
      </c>
      <c r="J154" s="62" t="str">
        <f>IF(COUNTIF(技能效果!A:A,技能等级!B154&amp;"02")=1,技能等级!B154&amp;"02","")</f>
        <v>130601102</v>
      </c>
      <c r="K154" s="62">
        <f t="shared" si="196"/>
        <v>9</v>
      </c>
      <c r="L154" s="62" t="str">
        <f>IF(COUNTIF(技能效果!A:A,技能等级!B154&amp;"03")=1,技能等级!B154&amp;"03","")</f>
        <v/>
      </c>
      <c r="M154" s="62" t="str">
        <f t="shared" ref="M154" si="327">IF(L154="","",$D154)</f>
        <v/>
      </c>
      <c r="N154" s="62" t="str">
        <f>IF(COUNTIF(技能效果!A:A,技能等级!B154&amp;"04")=1,技能等级!B154&amp;"04","")</f>
        <v/>
      </c>
      <c r="O154" s="62" t="str">
        <f t="shared" ref="O154" si="328">IF(N154="","",$D154)</f>
        <v/>
      </c>
      <c r="P154" s="62" t="str">
        <f>IF(COUNTIF(技能效果!A:A,技能等级!B154&amp;"05")=1,技能等级!B154&amp;"05","")</f>
        <v/>
      </c>
      <c r="Q154" s="62" t="str">
        <f t="shared" ref="Q154" si="329">IF(P154="","",$D154)</f>
        <v/>
      </c>
      <c r="R154" s="69" t="str">
        <f>INDEX(技能!U:U,MATCH(技能等级!B154,技能!B:B,0))</f>
        <v>攻击敌方全体造成攻击x%伤害
【水晶】立即获得M个蓝水晶</v>
      </c>
      <c r="S154" s="150">
        <f t="shared" si="230"/>
        <v>11</v>
      </c>
    </row>
    <row r="155" spans="1:19" s="60" customFormat="1" ht="16.5" x14ac:dyDescent="0.2">
      <c r="A155" s="62">
        <v>152</v>
      </c>
      <c r="B155" s="62">
        <f>INDEX(技能!B:B,MATCH(技能等级!S155,技能!T:T,0))</f>
        <v>1306011</v>
      </c>
      <c r="C155" s="69" t="s">
        <v>384</v>
      </c>
      <c r="D155" s="62">
        <v>10</v>
      </c>
      <c r="E155" s="62" t="str">
        <f>INDEX(技能!E:E,MATCH(技能等级!S155,技能!T:T,0))</f>
        <v>阎风吒普攻</v>
      </c>
      <c r="F155" s="69" t="s">
        <v>1020</v>
      </c>
      <c r="G155" s="62">
        <v>10</v>
      </c>
      <c r="H155" s="62" t="str">
        <f t="shared" si="195"/>
        <v>130601101</v>
      </c>
      <c r="I155" s="62">
        <f t="shared" si="196"/>
        <v>10</v>
      </c>
      <c r="J155" s="62" t="str">
        <f>IF(COUNTIF(技能效果!A:A,技能等级!B155&amp;"02")=1,技能等级!B155&amp;"02","")</f>
        <v>130601102</v>
      </c>
      <c r="K155" s="62">
        <f t="shared" si="196"/>
        <v>10</v>
      </c>
      <c r="L155" s="62" t="str">
        <f>IF(COUNTIF(技能效果!A:A,技能等级!B155&amp;"03")=1,技能等级!B155&amp;"03","")</f>
        <v/>
      </c>
      <c r="M155" s="62" t="str">
        <f t="shared" ref="M155" si="330">IF(L155="","",$D155)</f>
        <v/>
      </c>
      <c r="N155" s="62" t="str">
        <f>IF(COUNTIF(技能效果!A:A,技能等级!B155&amp;"04")=1,技能等级!B155&amp;"04","")</f>
        <v/>
      </c>
      <c r="O155" s="62" t="str">
        <f t="shared" ref="O155" si="331">IF(N155="","",$D155)</f>
        <v/>
      </c>
      <c r="P155" s="62" t="str">
        <f>IF(COUNTIF(技能效果!A:A,技能等级!B155&amp;"05")=1,技能等级!B155&amp;"05","")</f>
        <v/>
      </c>
      <c r="Q155" s="62" t="str">
        <f t="shared" ref="Q155" si="332">IF(P155="","",$D155)</f>
        <v/>
      </c>
      <c r="R155" s="69" t="str">
        <f>INDEX(技能!U:U,MATCH(技能等级!B155,技能!B:B,0))</f>
        <v>攻击敌方全体造成攻击x%伤害
【水晶】立即获得M个蓝水晶</v>
      </c>
      <c r="S155" s="150">
        <f t="shared" si="230"/>
        <v>11</v>
      </c>
    </row>
    <row r="156" spans="1:19" s="60" customFormat="1" ht="16.5" x14ac:dyDescent="0.2">
      <c r="A156" s="62">
        <v>153</v>
      </c>
      <c r="B156" s="62">
        <f>INDEX(技能!B:B,MATCH(技能等级!S156,技能!T:T,0))</f>
        <v>1306012</v>
      </c>
      <c r="C156" s="69" t="s">
        <v>384</v>
      </c>
      <c r="D156" s="62">
        <v>1</v>
      </c>
      <c r="E156" s="62" t="str">
        <f>INDEX(技能!E:E,MATCH(技能等级!S156,技能!T:T,0))</f>
        <v>南御夫普攻</v>
      </c>
      <c r="F156" s="69"/>
      <c r="G156" s="62"/>
      <c r="H156" s="62" t="str">
        <f t="shared" si="195"/>
        <v>130601201</v>
      </c>
      <c r="I156" s="62">
        <f t="shared" si="196"/>
        <v>1</v>
      </c>
      <c r="J156" s="62" t="str">
        <f>IF(COUNTIF(技能效果!A:A,技能等级!B156&amp;"02")=1,技能等级!B156&amp;"02","")</f>
        <v>130601202</v>
      </c>
      <c r="K156" s="62">
        <f t="shared" si="196"/>
        <v>1</v>
      </c>
      <c r="L156" s="62" t="str">
        <f>IF(COUNTIF(技能效果!A:A,技能等级!B156&amp;"03")=1,技能等级!B156&amp;"03","")</f>
        <v/>
      </c>
      <c r="M156" s="62" t="str">
        <f t="shared" ref="M156" si="333">IF(L156="","",$D156)</f>
        <v/>
      </c>
      <c r="N156" s="62" t="str">
        <f>IF(COUNTIF(技能效果!A:A,技能等级!B156&amp;"04")=1,技能等级!B156&amp;"04","")</f>
        <v/>
      </c>
      <c r="O156" s="62" t="str">
        <f t="shared" ref="O156" si="334">IF(N156="","",$D156)</f>
        <v/>
      </c>
      <c r="P156" s="62" t="str">
        <f>IF(COUNTIF(技能效果!A:A,技能等级!B156&amp;"05")=1,技能等级!B156&amp;"05","")</f>
        <v/>
      </c>
      <c r="Q156" s="62" t="str">
        <f t="shared" ref="Q156" si="335">IF(P156="","",$D156)</f>
        <v/>
      </c>
      <c r="R156" s="69" t="str">
        <f>INDEX(技能!U:U,MATCH(技能等级!B156,技能!B:B,0))</f>
        <v>攻击敌方单体造成攻击x%伤害
【水晶】立即获得M个黄水晶</v>
      </c>
      <c r="S156" s="150">
        <f t="shared" si="230"/>
        <v>12</v>
      </c>
    </row>
    <row r="157" spans="1:19" s="60" customFormat="1" ht="16.5" x14ac:dyDescent="0.2">
      <c r="A157" s="62">
        <v>154</v>
      </c>
      <c r="B157" s="62">
        <f>INDEX(技能!B:B,MATCH(技能等级!S157,技能!T:T,0))</f>
        <v>1306012</v>
      </c>
      <c r="C157" s="69" t="s">
        <v>384</v>
      </c>
      <c r="D157" s="62">
        <v>2</v>
      </c>
      <c r="E157" s="62" t="str">
        <f>INDEX(技能!E:E,MATCH(技能等级!S157,技能!T:T,0))</f>
        <v>南御夫普攻</v>
      </c>
      <c r="F157" s="69" t="s">
        <v>1020</v>
      </c>
      <c r="G157" s="62">
        <v>10</v>
      </c>
      <c r="H157" s="62" t="str">
        <f t="shared" si="195"/>
        <v>130601201</v>
      </c>
      <c r="I157" s="62">
        <f t="shared" si="196"/>
        <v>2</v>
      </c>
      <c r="J157" s="62" t="str">
        <f>IF(COUNTIF(技能效果!A:A,技能等级!B157&amp;"02")=1,技能等级!B157&amp;"02","")</f>
        <v>130601202</v>
      </c>
      <c r="K157" s="62">
        <f t="shared" si="196"/>
        <v>2</v>
      </c>
      <c r="L157" s="62" t="str">
        <f>IF(COUNTIF(技能效果!A:A,技能等级!B157&amp;"03")=1,技能等级!B157&amp;"03","")</f>
        <v/>
      </c>
      <c r="M157" s="62" t="str">
        <f t="shared" ref="M157" si="336">IF(L157="","",$D157)</f>
        <v/>
      </c>
      <c r="N157" s="62" t="str">
        <f>IF(COUNTIF(技能效果!A:A,技能等级!B157&amp;"04")=1,技能等级!B157&amp;"04","")</f>
        <v/>
      </c>
      <c r="O157" s="62" t="str">
        <f t="shared" ref="O157" si="337">IF(N157="","",$D157)</f>
        <v/>
      </c>
      <c r="P157" s="62" t="str">
        <f>IF(COUNTIF(技能效果!A:A,技能等级!B157&amp;"05")=1,技能等级!B157&amp;"05","")</f>
        <v/>
      </c>
      <c r="Q157" s="62" t="str">
        <f t="shared" ref="Q157" si="338">IF(P157="","",$D157)</f>
        <v/>
      </c>
      <c r="R157" s="69" t="str">
        <f>INDEX(技能!U:U,MATCH(技能等级!B157,技能!B:B,0))</f>
        <v>攻击敌方单体造成攻击x%伤害
【水晶】立即获得M个黄水晶</v>
      </c>
      <c r="S157" s="150">
        <f t="shared" si="230"/>
        <v>12</v>
      </c>
    </row>
    <row r="158" spans="1:19" s="60" customFormat="1" ht="16.5" x14ac:dyDescent="0.2">
      <c r="A158" s="62">
        <v>155</v>
      </c>
      <c r="B158" s="62">
        <f>INDEX(技能!B:B,MATCH(技能等级!S158,技能!T:T,0))</f>
        <v>1306012</v>
      </c>
      <c r="C158" s="69" t="s">
        <v>384</v>
      </c>
      <c r="D158" s="62">
        <v>3</v>
      </c>
      <c r="E158" s="62" t="str">
        <f>INDEX(技能!E:E,MATCH(技能等级!S158,技能!T:T,0))</f>
        <v>南御夫普攻</v>
      </c>
      <c r="F158" s="69" t="s">
        <v>1020</v>
      </c>
      <c r="G158" s="62">
        <v>10</v>
      </c>
      <c r="H158" s="62" t="str">
        <f t="shared" si="195"/>
        <v>130601201</v>
      </c>
      <c r="I158" s="62">
        <f t="shared" si="196"/>
        <v>3</v>
      </c>
      <c r="J158" s="62" t="str">
        <f>IF(COUNTIF(技能效果!A:A,技能等级!B158&amp;"02")=1,技能等级!B158&amp;"02","")</f>
        <v>130601202</v>
      </c>
      <c r="K158" s="62">
        <f t="shared" si="196"/>
        <v>3</v>
      </c>
      <c r="L158" s="62" t="str">
        <f>IF(COUNTIF(技能效果!A:A,技能等级!B158&amp;"03")=1,技能等级!B158&amp;"03","")</f>
        <v/>
      </c>
      <c r="M158" s="62" t="str">
        <f t="shared" ref="M158" si="339">IF(L158="","",$D158)</f>
        <v/>
      </c>
      <c r="N158" s="62" t="str">
        <f>IF(COUNTIF(技能效果!A:A,技能等级!B158&amp;"04")=1,技能等级!B158&amp;"04","")</f>
        <v/>
      </c>
      <c r="O158" s="62" t="str">
        <f t="shared" ref="O158" si="340">IF(N158="","",$D158)</f>
        <v/>
      </c>
      <c r="P158" s="62" t="str">
        <f>IF(COUNTIF(技能效果!A:A,技能等级!B158&amp;"05")=1,技能等级!B158&amp;"05","")</f>
        <v/>
      </c>
      <c r="Q158" s="62" t="str">
        <f t="shared" ref="Q158" si="341">IF(P158="","",$D158)</f>
        <v/>
      </c>
      <c r="R158" s="69" t="str">
        <f>INDEX(技能!U:U,MATCH(技能等级!B158,技能!B:B,0))</f>
        <v>攻击敌方单体造成攻击x%伤害
【水晶】立即获得M个黄水晶</v>
      </c>
      <c r="S158" s="150">
        <f t="shared" si="230"/>
        <v>12</v>
      </c>
    </row>
    <row r="159" spans="1:19" s="60" customFormat="1" ht="16.5" x14ac:dyDescent="0.2">
      <c r="A159" s="62">
        <v>156</v>
      </c>
      <c r="B159" s="62">
        <f>INDEX(技能!B:B,MATCH(技能等级!S159,技能!T:T,0))</f>
        <v>1306012</v>
      </c>
      <c r="C159" s="69" t="s">
        <v>384</v>
      </c>
      <c r="D159" s="62">
        <v>4</v>
      </c>
      <c r="E159" s="62" t="str">
        <f>INDEX(技能!E:E,MATCH(技能等级!S159,技能!T:T,0))</f>
        <v>南御夫普攻</v>
      </c>
      <c r="F159" s="69" t="s">
        <v>1020</v>
      </c>
      <c r="G159" s="62">
        <v>10</v>
      </c>
      <c r="H159" s="62" t="str">
        <f t="shared" si="195"/>
        <v>130601201</v>
      </c>
      <c r="I159" s="62">
        <f t="shared" si="196"/>
        <v>4</v>
      </c>
      <c r="J159" s="62" t="str">
        <f>IF(COUNTIF(技能效果!A:A,技能等级!B159&amp;"02")=1,技能等级!B159&amp;"02","")</f>
        <v>130601202</v>
      </c>
      <c r="K159" s="62">
        <f t="shared" si="196"/>
        <v>4</v>
      </c>
      <c r="L159" s="62" t="str">
        <f>IF(COUNTIF(技能效果!A:A,技能等级!B159&amp;"03")=1,技能等级!B159&amp;"03","")</f>
        <v/>
      </c>
      <c r="M159" s="62" t="str">
        <f t="shared" ref="M159" si="342">IF(L159="","",$D159)</f>
        <v/>
      </c>
      <c r="N159" s="62" t="str">
        <f>IF(COUNTIF(技能效果!A:A,技能等级!B159&amp;"04")=1,技能等级!B159&amp;"04","")</f>
        <v/>
      </c>
      <c r="O159" s="62" t="str">
        <f t="shared" ref="O159" si="343">IF(N159="","",$D159)</f>
        <v/>
      </c>
      <c r="P159" s="62" t="str">
        <f>IF(COUNTIF(技能效果!A:A,技能等级!B159&amp;"05")=1,技能等级!B159&amp;"05","")</f>
        <v/>
      </c>
      <c r="Q159" s="62" t="str">
        <f t="shared" ref="Q159" si="344">IF(P159="","",$D159)</f>
        <v/>
      </c>
      <c r="R159" s="69" t="str">
        <f>INDEX(技能!U:U,MATCH(技能等级!B159,技能!B:B,0))</f>
        <v>攻击敌方单体造成攻击x%伤害
【水晶】立即获得M个黄水晶</v>
      </c>
      <c r="S159" s="150">
        <f t="shared" si="230"/>
        <v>12</v>
      </c>
    </row>
    <row r="160" spans="1:19" s="60" customFormat="1" ht="16.5" x14ac:dyDescent="0.2">
      <c r="A160" s="62">
        <v>157</v>
      </c>
      <c r="B160" s="62">
        <f>INDEX(技能!B:B,MATCH(技能等级!S160,技能!T:T,0))</f>
        <v>1306012</v>
      </c>
      <c r="C160" s="69" t="s">
        <v>384</v>
      </c>
      <c r="D160" s="62">
        <v>5</v>
      </c>
      <c r="E160" s="62" t="str">
        <f>INDEX(技能!E:E,MATCH(技能等级!S160,技能!T:T,0))</f>
        <v>南御夫普攻</v>
      </c>
      <c r="F160" s="69" t="s">
        <v>1020</v>
      </c>
      <c r="G160" s="62">
        <v>10</v>
      </c>
      <c r="H160" s="62" t="str">
        <f t="shared" si="195"/>
        <v>130601201</v>
      </c>
      <c r="I160" s="62">
        <f t="shared" si="196"/>
        <v>5</v>
      </c>
      <c r="J160" s="62" t="str">
        <f>IF(COUNTIF(技能效果!A:A,技能等级!B160&amp;"02")=1,技能等级!B160&amp;"02","")</f>
        <v>130601202</v>
      </c>
      <c r="K160" s="62">
        <f t="shared" si="196"/>
        <v>5</v>
      </c>
      <c r="L160" s="62" t="str">
        <f>IF(COUNTIF(技能效果!A:A,技能等级!B160&amp;"03")=1,技能等级!B160&amp;"03","")</f>
        <v/>
      </c>
      <c r="M160" s="62" t="str">
        <f t="shared" ref="M160" si="345">IF(L160="","",$D160)</f>
        <v/>
      </c>
      <c r="N160" s="62" t="str">
        <f>IF(COUNTIF(技能效果!A:A,技能等级!B160&amp;"04")=1,技能等级!B160&amp;"04","")</f>
        <v/>
      </c>
      <c r="O160" s="62" t="str">
        <f t="shared" ref="O160" si="346">IF(N160="","",$D160)</f>
        <v/>
      </c>
      <c r="P160" s="62" t="str">
        <f>IF(COUNTIF(技能效果!A:A,技能等级!B160&amp;"05")=1,技能等级!B160&amp;"05","")</f>
        <v/>
      </c>
      <c r="Q160" s="62" t="str">
        <f t="shared" ref="Q160" si="347">IF(P160="","",$D160)</f>
        <v/>
      </c>
      <c r="R160" s="69" t="str">
        <f>INDEX(技能!U:U,MATCH(技能等级!B160,技能!B:B,0))</f>
        <v>攻击敌方单体造成攻击x%伤害
【水晶】立即获得M个黄水晶</v>
      </c>
      <c r="S160" s="150">
        <f t="shared" si="230"/>
        <v>12</v>
      </c>
    </row>
    <row r="161" spans="1:19" s="60" customFormat="1" ht="16.5" x14ac:dyDescent="0.2">
      <c r="A161" s="62">
        <v>158</v>
      </c>
      <c r="B161" s="62">
        <f>INDEX(技能!B:B,MATCH(技能等级!S161,技能!T:T,0))</f>
        <v>1306012</v>
      </c>
      <c r="C161" s="69" t="s">
        <v>384</v>
      </c>
      <c r="D161" s="62">
        <v>6</v>
      </c>
      <c r="E161" s="62" t="str">
        <f>INDEX(技能!E:E,MATCH(技能等级!S161,技能!T:T,0))</f>
        <v>南御夫普攻</v>
      </c>
      <c r="F161" s="69" t="s">
        <v>1020</v>
      </c>
      <c r="G161" s="62">
        <v>10</v>
      </c>
      <c r="H161" s="62" t="str">
        <f t="shared" si="195"/>
        <v>130601201</v>
      </c>
      <c r="I161" s="62">
        <f t="shared" si="196"/>
        <v>6</v>
      </c>
      <c r="J161" s="62" t="str">
        <f>IF(COUNTIF(技能效果!A:A,技能等级!B161&amp;"02")=1,技能等级!B161&amp;"02","")</f>
        <v>130601202</v>
      </c>
      <c r="K161" s="62">
        <f t="shared" si="196"/>
        <v>6</v>
      </c>
      <c r="L161" s="62" t="str">
        <f>IF(COUNTIF(技能效果!A:A,技能等级!B161&amp;"03")=1,技能等级!B161&amp;"03","")</f>
        <v/>
      </c>
      <c r="M161" s="62" t="str">
        <f t="shared" ref="M161" si="348">IF(L161="","",$D161)</f>
        <v/>
      </c>
      <c r="N161" s="62" t="str">
        <f>IF(COUNTIF(技能效果!A:A,技能等级!B161&amp;"04")=1,技能等级!B161&amp;"04","")</f>
        <v/>
      </c>
      <c r="O161" s="62" t="str">
        <f t="shared" ref="O161" si="349">IF(N161="","",$D161)</f>
        <v/>
      </c>
      <c r="P161" s="62" t="str">
        <f>IF(COUNTIF(技能效果!A:A,技能等级!B161&amp;"05")=1,技能等级!B161&amp;"05","")</f>
        <v/>
      </c>
      <c r="Q161" s="62" t="str">
        <f t="shared" ref="Q161" si="350">IF(P161="","",$D161)</f>
        <v/>
      </c>
      <c r="R161" s="69" t="str">
        <f>INDEX(技能!U:U,MATCH(技能等级!B161,技能!B:B,0))</f>
        <v>攻击敌方单体造成攻击x%伤害
【水晶】立即获得M个黄水晶</v>
      </c>
      <c r="S161" s="150">
        <f t="shared" si="230"/>
        <v>12</v>
      </c>
    </row>
    <row r="162" spans="1:19" s="60" customFormat="1" ht="16.5" x14ac:dyDescent="0.2">
      <c r="A162" s="62">
        <v>159</v>
      </c>
      <c r="B162" s="62">
        <f>INDEX(技能!B:B,MATCH(技能等级!S162,技能!T:T,0))</f>
        <v>1306012</v>
      </c>
      <c r="C162" s="69" t="s">
        <v>384</v>
      </c>
      <c r="D162" s="62">
        <v>7</v>
      </c>
      <c r="E162" s="62" t="str">
        <f>INDEX(技能!E:E,MATCH(技能等级!S162,技能!T:T,0))</f>
        <v>南御夫普攻</v>
      </c>
      <c r="F162" s="69" t="s">
        <v>1020</v>
      </c>
      <c r="G162" s="62">
        <v>10</v>
      </c>
      <c r="H162" s="62" t="str">
        <f t="shared" si="195"/>
        <v>130601201</v>
      </c>
      <c r="I162" s="62">
        <f t="shared" si="196"/>
        <v>7</v>
      </c>
      <c r="J162" s="62" t="str">
        <f>IF(COUNTIF(技能效果!A:A,技能等级!B162&amp;"02")=1,技能等级!B162&amp;"02","")</f>
        <v>130601202</v>
      </c>
      <c r="K162" s="62">
        <f t="shared" si="196"/>
        <v>7</v>
      </c>
      <c r="L162" s="62" t="str">
        <f>IF(COUNTIF(技能效果!A:A,技能等级!B162&amp;"03")=1,技能等级!B162&amp;"03","")</f>
        <v/>
      </c>
      <c r="M162" s="62" t="str">
        <f t="shared" ref="M162" si="351">IF(L162="","",$D162)</f>
        <v/>
      </c>
      <c r="N162" s="62" t="str">
        <f>IF(COUNTIF(技能效果!A:A,技能等级!B162&amp;"04")=1,技能等级!B162&amp;"04","")</f>
        <v/>
      </c>
      <c r="O162" s="62" t="str">
        <f t="shared" ref="O162" si="352">IF(N162="","",$D162)</f>
        <v/>
      </c>
      <c r="P162" s="62" t="str">
        <f>IF(COUNTIF(技能效果!A:A,技能等级!B162&amp;"05")=1,技能等级!B162&amp;"05","")</f>
        <v/>
      </c>
      <c r="Q162" s="62" t="str">
        <f t="shared" ref="Q162" si="353">IF(P162="","",$D162)</f>
        <v/>
      </c>
      <c r="R162" s="69" t="str">
        <f>INDEX(技能!U:U,MATCH(技能等级!B162,技能!B:B,0))</f>
        <v>攻击敌方单体造成攻击x%伤害
【水晶】立即获得M个黄水晶</v>
      </c>
      <c r="S162" s="150">
        <f t="shared" si="230"/>
        <v>12</v>
      </c>
    </row>
    <row r="163" spans="1:19" s="60" customFormat="1" ht="16.5" x14ac:dyDescent="0.2">
      <c r="A163" s="62">
        <v>160</v>
      </c>
      <c r="B163" s="62">
        <f>INDEX(技能!B:B,MATCH(技能等级!S163,技能!T:T,0))</f>
        <v>1306012</v>
      </c>
      <c r="C163" s="69" t="s">
        <v>384</v>
      </c>
      <c r="D163" s="62">
        <v>8</v>
      </c>
      <c r="E163" s="62" t="str">
        <f>INDEX(技能!E:E,MATCH(技能等级!S163,技能!T:T,0))</f>
        <v>南御夫普攻</v>
      </c>
      <c r="F163" s="69" t="s">
        <v>1020</v>
      </c>
      <c r="G163" s="62">
        <v>10</v>
      </c>
      <c r="H163" s="62" t="str">
        <f t="shared" si="195"/>
        <v>130601201</v>
      </c>
      <c r="I163" s="62">
        <f t="shared" si="196"/>
        <v>8</v>
      </c>
      <c r="J163" s="62" t="str">
        <f>IF(COUNTIF(技能效果!A:A,技能等级!B163&amp;"02")=1,技能等级!B163&amp;"02","")</f>
        <v>130601202</v>
      </c>
      <c r="K163" s="62">
        <f t="shared" si="196"/>
        <v>8</v>
      </c>
      <c r="L163" s="62" t="str">
        <f>IF(COUNTIF(技能效果!A:A,技能等级!B163&amp;"03")=1,技能等级!B163&amp;"03","")</f>
        <v/>
      </c>
      <c r="M163" s="62" t="str">
        <f t="shared" ref="M163" si="354">IF(L163="","",$D163)</f>
        <v/>
      </c>
      <c r="N163" s="62" t="str">
        <f>IF(COUNTIF(技能效果!A:A,技能等级!B163&amp;"04")=1,技能等级!B163&amp;"04","")</f>
        <v/>
      </c>
      <c r="O163" s="62" t="str">
        <f t="shared" ref="O163" si="355">IF(N163="","",$D163)</f>
        <v/>
      </c>
      <c r="P163" s="62" t="str">
        <f>IF(COUNTIF(技能效果!A:A,技能等级!B163&amp;"05")=1,技能等级!B163&amp;"05","")</f>
        <v/>
      </c>
      <c r="Q163" s="62" t="str">
        <f t="shared" ref="Q163" si="356">IF(P163="","",$D163)</f>
        <v/>
      </c>
      <c r="R163" s="69" t="str">
        <f>INDEX(技能!U:U,MATCH(技能等级!B163,技能!B:B,0))</f>
        <v>攻击敌方单体造成攻击x%伤害
【水晶】立即获得M个黄水晶</v>
      </c>
      <c r="S163" s="150">
        <f t="shared" si="230"/>
        <v>12</v>
      </c>
    </row>
    <row r="164" spans="1:19" s="60" customFormat="1" ht="16.5" x14ac:dyDescent="0.2">
      <c r="A164" s="62">
        <v>161</v>
      </c>
      <c r="B164" s="62">
        <f>INDEX(技能!B:B,MATCH(技能等级!S164,技能!T:T,0))</f>
        <v>1306012</v>
      </c>
      <c r="C164" s="69" t="s">
        <v>384</v>
      </c>
      <c r="D164" s="62">
        <v>9</v>
      </c>
      <c r="E164" s="62" t="str">
        <f>INDEX(技能!E:E,MATCH(技能等级!S164,技能!T:T,0))</f>
        <v>南御夫普攻</v>
      </c>
      <c r="F164" s="69" t="s">
        <v>1020</v>
      </c>
      <c r="G164" s="62">
        <v>10</v>
      </c>
      <c r="H164" s="62" t="str">
        <f t="shared" si="195"/>
        <v>130601201</v>
      </c>
      <c r="I164" s="62">
        <f t="shared" si="196"/>
        <v>9</v>
      </c>
      <c r="J164" s="62" t="str">
        <f>IF(COUNTIF(技能效果!A:A,技能等级!B164&amp;"02")=1,技能等级!B164&amp;"02","")</f>
        <v>130601202</v>
      </c>
      <c r="K164" s="62">
        <f t="shared" si="196"/>
        <v>9</v>
      </c>
      <c r="L164" s="62" t="str">
        <f>IF(COUNTIF(技能效果!A:A,技能等级!B164&amp;"03")=1,技能等级!B164&amp;"03","")</f>
        <v/>
      </c>
      <c r="M164" s="62" t="str">
        <f t="shared" ref="M164" si="357">IF(L164="","",$D164)</f>
        <v/>
      </c>
      <c r="N164" s="62" t="str">
        <f>IF(COUNTIF(技能效果!A:A,技能等级!B164&amp;"04")=1,技能等级!B164&amp;"04","")</f>
        <v/>
      </c>
      <c r="O164" s="62" t="str">
        <f t="shared" ref="O164" si="358">IF(N164="","",$D164)</f>
        <v/>
      </c>
      <c r="P164" s="62" t="str">
        <f>IF(COUNTIF(技能效果!A:A,技能等级!B164&amp;"05")=1,技能等级!B164&amp;"05","")</f>
        <v/>
      </c>
      <c r="Q164" s="62" t="str">
        <f t="shared" ref="Q164" si="359">IF(P164="","",$D164)</f>
        <v/>
      </c>
      <c r="R164" s="69" t="str">
        <f>INDEX(技能!U:U,MATCH(技能等级!B164,技能!B:B,0))</f>
        <v>攻击敌方单体造成攻击x%伤害
【水晶】立即获得M个黄水晶</v>
      </c>
      <c r="S164" s="150">
        <f t="shared" si="230"/>
        <v>12</v>
      </c>
    </row>
    <row r="165" spans="1:19" s="60" customFormat="1" ht="16.5" x14ac:dyDescent="0.2">
      <c r="A165" s="62">
        <v>162</v>
      </c>
      <c r="B165" s="62">
        <f>INDEX(技能!B:B,MATCH(技能等级!S165,技能!T:T,0))</f>
        <v>1306012</v>
      </c>
      <c r="C165" s="69" t="s">
        <v>384</v>
      </c>
      <c r="D165" s="62">
        <v>10</v>
      </c>
      <c r="E165" s="62" t="str">
        <f>INDEX(技能!E:E,MATCH(技能等级!S165,技能!T:T,0))</f>
        <v>南御夫普攻</v>
      </c>
      <c r="F165" s="69" t="s">
        <v>1020</v>
      </c>
      <c r="G165" s="62">
        <v>10</v>
      </c>
      <c r="H165" s="62" t="str">
        <f t="shared" si="195"/>
        <v>130601201</v>
      </c>
      <c r="I165" s="62">
        <f t="shared" si="196"/>
        <v>10</v>
      </c>
      <c r="J165" s="62" t="str">
        <f>IF(COUNTIF(技能效果!A:A,技能等级!B165&amp;"02")=1,技能等级!B165&amp;"02","")</f>
        <v>130601202</v>
      </c>
      <c r="K165" s="62">
        <f t="shared" si="196"/>
        <v>10</v>
      </c>
      <c r="L165" s="62" t="str">
        <f>IF(COUNTIF(技能效果!A:A,技能等级!B165&amp;"03")=1,技能等级!B165&amp;"03","")</f>
        <v/>
      </c>
      <c r="M165" s="62" t="str">
        <f t="shared" ref="M165" si="360">IF(L165="","",$D165)</f>
        <v/>
      </c>
      <c r="N165" s="62" t="str">
        <f>IF(COUNTIF(技能效果!A:A,技能等级!B165&amp;"04")=1,技能等级!B165&amp;"04","")</f>
        <v/>
      </c>
      <c r="O165" s="62" t="str">
        <f t="shared" ref="O165" si="361">IF(N165="","",$D165)</f>
        <v/>
      </c>
      <c r="P165" s="62" t="str">
        <f>IF(COUNTIF(技能效果!A:A,技能等级!B165&amp;"05")=1,技能等级!B165&amp;"05","")</f>
        <v/>
      </c>
      <c r="Q165" s="62" t="str">
        <f t="shared" ref="Q165" si="362">IF(P165="","",$D165)</f>
        <v/>
      </c>
      <c r="R165" s="69" t="str">
        <f>INDEX(技能!U:U,MATCH(技能等级!B165,技能!B:B,0))</f>
        <v>攻击敌方单体造成攻击x%伤害
【水晶】立即获得M个黄水晶</v>
      </c>
      <c r="S165" s="150">
        <f t="shared" si="230"/>
        <v>12</v>
      </c>
    </row>
    <row r="166" spans="1:19" s="60" customFormat="1" ht="16.5" x14ac:dyDescent="0.2">
      <c r="A166" s="62">
        <v>163</v>
      </c>
      <c r="B166" s="62">
        <f>INDEX(技能!B:B,MATCH(技能等级!S166,技能!T:T,0))</f>
        <v>1306013</v>
      </c>
      <c r="C166" s="69" t="s">
        <v>384</v>
      </c>
      <c r="D166" s="62">
        <v>1</v>
      </c>
      <c r="E166" s="62" t="str">
        <f>INDEX(技能!E:E,MATCH(技能等级!S166,技能!T:T,0))</f>
        <v>吉拉普攻</v>
      </c>
      <c r="F166" s="69"/>
      <c r="G166" s="62"/>
      <c r="H166" s="62" t="str">
        <f t="shared" si="195"/>
        <v>130601301</v>
      </c>
      <c r="I166" s="62">
        <f t="shared" si="196"/>
        <v>1</v>
      </c>
      <c r="J166" s="62" t="str">
        <f>IF(COUNTIF(技能效果!A:A,技能等级!B166&amp;"02")=1,技能等级!B166&amp;"02","")</f>
        <v>130601302</v>
      </c>
      <c r="K166" s="62">
        <f t="shared" si="196"/>
        <v>1</v>
      </c>
      <c r="L166" s="62" t="str">
        <f>IF(COUNTIF(技能效果!A:A,技能等级!B166&amp;"03")=1,技能等级!B166&amp;"03","")</f>
        <v/>
      </c>
      <c r="M166" s="62" t="str">
        <f t="shared" ref="M166" si="363">IF(L166="","",$D166)</f>
        <v/>
      </c>
      <c r="N166" s="62" t="str">
        <f>IF(COUNTIF(技能效果!A:A,技能等级!B166&amp;"04")=1,技能等级!B166&amp;"04","")</f>
        <v/>
      </c>
      <c r="O166" s="62" t="str">
        <f t="shared" ref="O166" si="364">IF(N166="","",$D166)</f>
        <v/>
      </c>
      <c r="P166" s="62" t="str">
        <f>IF(COUNTIF(技能效果!A:A,技能等级!B166&amp;"05")=1,技能等级!B166&amp;"05","")</f>
        <v/>
      </c>
      <c r="Q166" s="62" t="str">
        <f t="shared" ref="Q166" si="365">IF(P166="","",$D166)</f>
        <v/>
      </c>
      <c r="R166" s="69" t="str">
        <f>INDEX(技能!U:U,MATCH(技能等级!B166,技能!B:B,0))</f>
        <v>攻击敌方单体造成攻击x%伤害
【水晶】立即获得M个红水晶</v>
      </c>
      <c r="S166" s="150">
        <f t="shared" si="230"/>
        <v>13</v>
      </c>
    </row>
    <row r="167" spans="1:19" s="60" customFormat="1" ht="16.5" x14ac:dyDescent="0.2">
      <c r="A167" s="62">
        <v>164</v>
      </c>
      <c r="B167" s="62">
        <f>INDEX(技能!B:B,MATCH(技能等级!S167,技能!T:T,0))</f>
        <v>1306013</v>
      </c>
      <c r="C167" s="69" t="s">
        <v>384</v>
      </c>
      <c r="D167" s="62">
        <v>2</v>
      </c>
      <c r="E167" s="62" t="str">
        <f>INDEX(技能!E:E,MATCH(技能等级!S167,技能!T:T,0))</f>
        <v>吉拉普攻</v>
      </c>
      <c r="F167" s="69" t="s">
        <v>1020</v>
      </c>
      <c r="G167" s="62">
        <v>10</v>
      </c>
      <c r="H167" s="62" t="str">
        <f t="shared" si="195"/>
        <v>130601301</v>
      </c>
      <c r="I167" s="62">
        <f t="shared" si="196"/>
        <v>2</v>
      </c>
      <c r="J167" s="62" t="str">
        <f>IF(COUNTIF(技能效果!A:A,技能等级!B167&amp;"02")=1,技能等级!B167&amp;"02","")</f>
        <v>130601302</v>
      </c>
      <c r="K167" s="62">
        <f t="shared" si="196"/>
        <v>2</v>
      </c>
      <c r="L167" s="62" t="str">
        <f>IF(COUNTIF(技能效果!A:A,技能等级!B167&amp;"03")=1,技能等级!B167&amp;"03","")</f>
        <v/>
      </c>
      <c r="M167" s="62" t="str">
        <f t="shared" ref="M167" si="366">IF(L167="","",$D167)</f>
        <v/>
      </c>
      <c r="N167" s="62" t="str">
        <f>IF(COUNTIF(技能效果!A:A,技能等级!B167&amp;"04")=1,技能等级!B167&amp;"04","")</f>
        <v/>
      </c>
      <c r="O167" s="62" t="str">
        <f t="shared" ref="O167" si="367">IF(N167="","",$D167)</f>
        <v/>
      </c>
      <c r="P167" s="62" t="str">
        <f>IF(COUNTIF(技能效果!A:A,技能等级!B167&amp;"05")=1,技能等级!B167&amp;"05","")</f>
        <v/>
      </c>
      <c r="Q167" s="62" t="str">
        <f t="shared" ref="Q167" si="368">IF(P167="","",$D167)</f>
        <v/>
      </c>
      <c r="R167" s="69" t="str">
        <f>INDEX(技能!U:U,MATCH(技能等级!B167,技能!B:B,0))</f>
        <v>攻击敌方单体造成攻击x%伤害
【水晶】立即获得M个红水晶</v>
      </c>
      <c r="S167" s="150">
        <f t="shared" si="230"/>
        <v>13</v>
      </c>
    </row>
    <row r="168" spans="1:19" s="60" customFormat="1" ht="16.5" x14ac:dyDescent="0.2">
      <c r="A168" s="62">
        <v>165</v>
      </c>
      <c r="B168" s="62">
        <f>INDEX(技能!B:B,MATCH(技能等级!S168,技能!T:T,0))</f>
        <v>1306013</v>
      </c>
      <c r="C168" s="69" t="s">
        <v>384</v>
      </c>
      <c r="D168" s="62">
        <v>3</v>
      </c>
      <c r="E168" s="62" t="str">
        <f>INDEX(技能!E:E,MATCH(技能等级!S168,技能!T:T,0))</f>
        <v>吉拉普攻</v>
      </c>
      <c r="F168" s="69" t="s">
        <v>1020</v>
      </c>
      <c r="G168" s="62">
        <v>10</v>
      </c>
      <c r="H168" s="62" t="str">
        <f t="shared" si="195"/>
        <v>130601301</v>
      </c>
      <c r="I168" s="62">
        <f t="shared" si="196"/>
        <v>3</v>
      </c>
      <c r="J168" s="62" t="str">
        <f>IF(COUNTIF(技能效果!A:A,技能等级!B168&amp;"02")=1,技能等级!B168&amp;"02","")</f>
        <v>130601302</v>
      </c>
      <c r="K168" s="62">
        <f t="shared" si="196"/>
        <v>3</v>
      </c>
      <c r="L168" s="62" t="str">
        <f>IF(COUNTIF(技能效果!A:A,技能等级!B168&amp;"03")=1,技能等级!B168&amp;"03","")</f>
        <v/>
      </c>
      <c r="M168" s="62" t="str">
        <f t="shared" ref="M168" si="369">IF(L168="","",$D168)</f>
        <v/>
      </c>
      <c r="N168" s="62" t="str">
        <f>IF(COUNTIF(技能效果!A:A,技能等级!B168&amp;"04")=1,技能等级!B168&amp;"04","")</f>
        <v/>
      </c>
      <c r="O168" s="62" t="str">
        <f t="shared" ref="O168" si="370">IF(N168="","",$D168)</f>
        <v/>
      </c>
      <c r="P168" s="62" t="str">
        <f>IF(COUNTIF(技能效果!A:A,技能等级!B168&amp;"05")=1,技能等级!B168&amp;"05","")</f>
        <v/>
      </c>
      <c r="Q168" s="62" t="str">
        <f t="shared" ref="Q168" si="371">IF(P168="","",$D168)</f>
        <v/>
      </c>
      <c r="R168" s="69" t="str">
        <f>INDEX(技能!U:U,MATCH(技能等级!B168,技能!B:B,0))</f>
        <v>攻击敌方单体造成攻击x%伤害
【水晶】立即获得M个红水晶</v>
      </c>
      <c r="S168" s="150">
        <f t="shared" si="230"/>
        <v>13</v>
      </c>
    </row>
    <row r="169" spans="1:19" s="60" customFormat="1" ht="16.5" x14ac:dyDescent="0.2">
      <c r="A169" s="62">
        <v>166</v>
      </c>
      <c r="B169" s="62">
        <f>INDEX(技能!B:B,MATCH(技能等级!S169,技能!T:T,0))</f>
        <v>1306013</v>
      </c>
      <c r="C169" s="69" t="s">
        <v>384</v>
      </c>
      <c r="D169" s="62">
        <v>4</v>
      </c>
      <c r="E169" s="62" t="str">
        <f>INDEX(技能!E:E,MATCH(技能等级!S169,技能!T:T,0))</f>
        <v>吉拉普攻</v>
      </c>
      <c r="F169" s="69" t="s">
        <v>1020</v>
      </c>
      <c r="G169" s="62">
        <v>10</v>
      </c>
      <c r="H169" s="62" t="str">
        <f t="shared" si="195"/>
        <v>130601301</v>
      </c>
      <c r="I169" s="62">
        <f t="shared" si="196"/>
        <v>4</v>
      </c>
      <c r="J169" s="62" t="str">
        <f>IF(COUNTIF(技能效果!A:A,技能等级!B169&amp;"02")=1,技能等级!B169&amp;"02","")</f>
        <v>130601302</v>
      </c>
      <c r="K169" s="62">
        <f t="shared" si="196"/>
        <v>4</v>
      </c>
      <c r="L169" s="62" t="str">
        <f>IF(COUNTIF(技能效果!A:A,技能等级!B169&amp;"03")=1,技能等级!B169&amp;"03","")</f>
        <v/>
      </c>
      <c r="M169" s="62" t="str">
        <f t="shared" ref="M169" si="372">IF(L169="","",$D169)</f>
        <v/>
      </c>
      <c r="N169" s="62" t="str">
        <f>IF(COUNTIF(技能效果!A:A,技能等级!B169&amp;"04")=1,技能等级!B169&amp;"04","")</f>
        <v/>
      </c>
      <c r="O169" s="62" t="str">
        <f t="shared" ref="O169" si="373">IF(N169="","",$D169)</f>
        <v/>
      </c>
      <c r="P169" s="62" t="str">
        <f>IF(COUNTIF(技能效果!A:A,技能等级!B169&amp;"05")=1,技能等级!B169&amp;"05","")</f>
        <v/>
      </c>
      <c r="Q169" s="62" t="str">
        <f t="shared" ref="Q169" si="374">IF(P169="","",$D169)</f>
        <v/>
      </c>
      <c r="R169" s="69" t="str">
        <f>INDEX(技能!U:U,MATCH(技能等级!B169,技能!B:B,0))</f>
        <v>攻击敌方单体造成攻击x%伤害
【水晶】立即获得M个红水晶</v>
      </c>
      <c r="S169" s="150">
        <f t="shared" si="230"/>
        <v>13</v>
      </c>
    </row>
    <row r="170" spans="1:19" s="60" customFormat="1" ht="16.5" x14ac:dyDescent="0.2">
      <c r="A170" s="62">
        <v>167</v>
      </c>
      <c r="B170" s="62">
        <f>INDEX(技能!B:B,MATCH(技能等级!S170,技能!T:T,0))</f>
        <v>1306013</v>
      </c>
      <c r="C170" s="69" t="s">
        <v>384</v>
      </c>
      <c r="D170" s="62">
        <v>5</v>
      </c>
      <c r="E170" s="62" t="str">
        <f>INDEX(技能!E:E,MATCH(技能等级!S170,技能!T:T,0))</f>
        <v>吉拉普攻</v>
      </c>
      <c r="F170" s="69" t="s">
        <v>1020</v>
      </c>
      <c r="G170" s="62">
        <v>10</v>
      </c>
      <c r="H170" s="62" t="str">
        <f t="shared" si="195"/>
        <v>130601301</v>
      </c>
      <c r="I170" s="62">
        <f t="shared" si="196"/>
        <v>5</v>
      </c>
      <c r="J170" s="62" t="str">
        <f>IF(COUNTIF(技能效果!A:A,技能等级!B170&amp;"02")=1,技能等级!B170&amp;"02","")</f>
        <v>130601302</v>
      </c>
      <c r="K170" s="62">
        <f t="shared" si="196"/>
        <v>5</v>
      </c>
      <c r="L170" s="62" t="str">
        <f>IF(COUNTIF(技能效果!A:A,技能等级!B170&amp;"03")=1,技能等级!B170&amp;"03","")</f>
        <v/>
      </c>
      <c r="M170" s="62" t="str">
        <f t="shared" ref="M170" si="375">IF(L170="","",$D170)</f>
        <v/>
      </c>
      <c r="N170" s="62" t="str">
        <f>IF(COUNTIF(技能效果!A:A,技能等级!B170&amp;"04")=1,技能等级!B170&amp;"04","")</f>
        <v/>
      </c>
      <c r="O170" s="62" t="str">
        <f t="shared" ref="O170" si="376">IF(N170="","",$D170)</f>
        <v/>
      </c>
      <c r="P170" s="62" t="str">
        <f>IF(COUNTIF(技能效果!A:A,技能等级!B170&amp;"05")=1,技能等级!B170&amp;"05","")</f>
        <v/>
      </c>
      <c r="Q170" s="62" t="str">
        <f t="shared" ref="Q170" si="377">IF(P170="","",$D170)</f>
        <v/>
      </c>
      <c r="R170" s="69" t="str">
        <f>INDEX(技能!U:U,MATCH(技能等级!B170,技能!B:B,0))</f>
        <v>攻击敌方单体造成攻击x%伤害
【水晶】立即获得M个红水晶</v>
      </c>
      <c r="S170" s="150">
        <f t="shared" si="230"/>
        <v>13</v>
      </c>
    </row>
    <row r="171" spans="1:19" s="60" customFormat="1" ht="16.5" x14ac:dyDescent="0.2">
      <c r="A171" s="62">
        <v>168</v>
      </c>
      <c r="B171" s="62">
        <f>INDEX(技能!B:B,MATCH(技能等级!S171,技能!T:T,0))</f>
        <v>1306013</v>
      </c>
      <c r="C171" s="69" t="s">
        <v>384</v>
      </c>
      <c r="D171" s="62">
        <v>6</v>
      </c>
      <c r="E171" s="62" t="str">
        <f>INDEX(技能!E:E,MATCH(技能等级!S171,技能!T:T,0))</f>
        <v>吉拉普攻</v>
      </c>
      <c r="F171" s="69" t="s">
        <v>1020</v>
      </c>
      <c r="G171" s="62">
        <v>10</v>
      </c>
      <c r="H171" s="62" t="str">
        <f t="shared" si="195"/>
        <v>130601301</v>
      </c>
      <c r="I171" s="62">
        <f t="shared" si="196"/>
        <v>6</v>
      </c>
      <c r="J171" s="62" t="str">
        <f>IF(COUNTIF(技能效果!A:A,技能等级!B171&amp;"02")=1,技能等级!B171&amp;"02","")</f>
        <v>130601302</v>
      </c>
      <c r="K171" s="62">
        <f t="shared" si="196"/>
        <v>6</v>
      </c>
      <c r="L171" s="62" t="str">
        <f>IF(COUNTIF(技能效果!A:A,技能等级!B171&amp;"03")=1,技能等级!B171&amp;"03","")</f>
        <v/>
      </c>
      <c r="M171" s="62" t="str">
        <f t="shared" ref="M171" si="378">IF(L171="","",$D171)</f>
        <v/>
      </c>
      <c r="N171" s="62" t="str">
        <f>IF(COUNTIF(技能效果!A:A,技能等级!B171&amp;"04")=1,技能等级!B171&amp;"04","")</f>
        <v/>
      </c>
      <c r="O171" s="62" t="str">
        <f t="shared" ref="O171" si="379">IF(N171="","",$D171)</f>
        <v/>
      </c>
      <c r="P171" s="62" t="str">
        <f>IF(COUNTIF(技能效果!A:A,技能等级!B171&amp;"05")=1,技能等级!B171&amp;"05","")</f>
        <v/>
      </c>
      <c r="Q171" s="62" t="str">
        <f t="shared" ref="Q171" si="380">IF(P171="","",$D171)</f>
        <v/>
      </c>
      <c r="R171" s="69" t="str">
        <f>INDEX(技能!U:U,MATCH(技能等级!B171,技能!B:B,0))</f>
        <v>攻击敌方单体造成攻击x%伤害
【水晶】立即获得M个红水晶</v>
      </c>
      <c r="S171" s="150">
        <f t="shared" si="230"/>
        <v>13</v>
      </c>
    </row>
    <row r="172" spans="1:19" s="60" customFormat="1" ht="16.5" x14ac:dyDescent="0.2">
      <c r="A172" s="62">
        <v>169</v>
      </c>
      <c r="B172" s="62">
        <f>INDEX(技能!B:B,MATCH(技能等级!S172,技能!T:T,0))</f>
        <v>1306013</v>
      </c>
      <c r="C172" s="69" t="s">
        <v>384</v>
      </c>
      <c r="D172" s="62">
        <v>7</v>
      </c>
      <c r="E172" s="62" t="str">
        <f>INDEX(技能!E:E,MATCH(技能等级!S172,技能!T:T,0))</f>
        <v>吉拉普攻</v>
      </c>
      <c r="F172" s="69" t="s">
        <v>1020</v>
      </c>
      <c r="G172" s="62">
        <v>10</v>
      </c>
      <c r="H172" s="62" t="str">
        <f t="shared" si="195"/>
        <v>130601301</v>
      </c>
      <c r="I172" s="62">
        <f t="shared" si="196"/>
        <v>7</v>
      </c>
      <c r="J172" s="62" t="str">
        <f>IF(COUNTIF(技能效果!A:A,技能等级!B172&amp;"02")=1,技能等级!B172&amp;"02","")</f>
        <v>130601302</v>
      </c>
      <c r="K172" s="62">
        <f t="shared" si="196"/>
        <v>7</v>
      </c>
      <c r="L172" s="62" t="str">
        <f>IF(COUNTIF(技能效果!A:A,技能等级!B172&amp;"03")=1,技能等级!B172&amp;"03","")</f>
        <v/>
      </c>
      <c r="M172" s="62" t="str">
        <f t="shared" ref="M172" si="381">IF(L172="","",$D172)</f>
        <v/>
      </c>
      <c r="N172" s="62" t="str">
        <f>IF(COUNTIF(技能效果!A:A,技能等级!B172&amp;"04")=1,技能等级!B172&amp;"04","")</f>
        <v/>
      </c>
      <c r="O172" s="62" t="str">
        <f t="shared" ref="O172" si="382">IF(N172="","",$D172)</f>
        <v/>
      </c>
      <c r="P172" s="62" t="str">
        <f>IF(COUNTIF(技能效果!A:A,技能等级!B172&amp;"05")=1,技能等级!B172&amp;"05","")</f>
        <v/>
      </c>
      <c r="Q172" s="62" t="str">
        <f t="shared" ref="Q172" si="383">IF(P172="","",$D172)</f>
        <v/>
      </c>
      <c r="R172" s="69" t="str">
        <f>INDEX(技能!U:U,MATCH(技能等级!B172,技能!B:B,0))</f>
        <v>攻击敌方单体造成攻击x%伤害
【水晶】立即获得M个红水晶</v>
      </c>
      <c r="S172" s="150">
        <f t="shared" si="230"/>
        <v>13</v>
      </c>
    </row>
    <row r="173" spans="1:19" s="60" customFormat="1" ht="16.5" x14ac:dyDescent="0.2">
      <c r="A173" s="62">
        <v>170</v>
      </c>
      <c r="B173" s="62">
        <f>INDEX(技能!B:B,MATCH(技能等级!S173,技能!T:T,0))</f>
        <v>1306013</v>
      </c>
      <c r="C173" s="69" t="s">
        <v>384</v>
      </c>
      <c r="D173" s="62">
        <v>8</v>
      </c>
      <c r="E173" s="62" t="str">
        <f>INDEX(技能!E:E,MATCH(技能等级!S173,技能!T:T,0))</f>
        <v>吉拉普攻</v>
      </c>
      <c r="F173" s="69" t="s">
        <v>1020</v>
      </c>
      <c r="G173" s="62">
        <v>10</v>
      </c>
      <c r="H173" s="62" t="str">
        <f t="shared" si="195"/>
        <v>130601301</v>
      </c>
      <c r="I173" s="62">
        <f t="shared" si="196"/>
        <v>8</v>
      </c>
      <c r="J173" s="62" t="str">
        <f>IF(COUNTIF(技能效果!A:A,技能等级!B173&amp;"02")=1,技能等级!B173&amp;"02","")</f>
        <v>130601302</v>
      </c>
      <c r="K173" s="62">
        <f t="shared" si="196"/>
        <v>8</v>
      </c>
      <c r="L173" s="62" t="str">
        <f>IF(COUNTIF(技能效果!A:A,技能等级!B173&amp;"03")=1,技能等级!B173&amp;"03","")</f>
        <v/>
      </c>
      <c r="M173" s="62" t="str">
        <f t="shared" ref="M173" si="384">IF(L173="","",$D173)</f>
        <v/>
      </c>
      <c r="N173" s="62" t="str">
        <f>IF(COUNTIF(技能效果!A:A,技能等级!B173&amp;"04")=1,技能等级!B173&amp;"04","")</f>
        <v/>
      </c>
      <c r="O173" s="62" t="str">
        <f t="shared" ref="O173" si="385">IF(N173="","",$D173)</f>
        <v/>
      </c>
      <c r="P173" s="62" t="str">
        <f>IF(COUNTIF(技能效果!A:A,技能等级!B173&amp;"05")=1,技能等级!B173&amp;"05","")</f>
        <v/>
      </c>
      <c r="Q173" s="62" t="str">
        <f t="shared" ref="Q173" si="386">IF(P173="","",$D173)</f>
        <v/>
      </c>
      <c r="R173" s="69" t="str">
        <f>INDEX(技能!U:U,MATCH(技能等级!B173,技能!B:B,0))</f>
        <v>攻击敌方单体造成攻击x%伤害
【水晶】立即获得M个红水晶</v>
      </c>
      <c r="S173" s="150">
        <f t="shared" si="230"/>
        <v>13</v>
      </c>
    </row>
    <row r="174" spans="1:19" s="60" customFormat="1" ht="16.5" x14ac:dyDescent="0.2">
      <c r="A174" s="62">
        <v>171</v>
      </c>
      <c r="B174" s="62">
        <f>INDEX(技能!B:B,MATCH(技能等级!S174,技能!T:T,0))</f>
        <v>1306013</v>
      </c>
      <c r="C174" s="69" t="s">
        <v>384</v>
      </c>
      <c r="D174" s="62">
        <v>9</v>
      </c>
      <c r="E174" s="62" t="str">
        <f>INDEX(技能!E:E,MATCH(技能等级!S174,技能!T:T,0))</f>
        <v>吉拉普攻</v>
      </c>
      <c r="F174" s="69" t="s">
        <v>1020</v>
      </c>
      <c r="G174" s="62">
        <v>10</v>
      </c>
      <c r="H174" s="62" t="str">
        <f t="shared" si="195"/>
        <v>130601301</v>
      </c>
      <c r="I174" s="62">
        <f t="shared" si="196"/>
        <v>9</v>
      </c>
      <c r="J174" s="62" t="str">
        <f>IF(COUNTIF(技能效果!A:A,技能等级!B174&amp;"02")=1,技能等级!B174&amp;"02","")</f>
        <v>130601302</v>
      </c>
      <c r="K174" s="62">
        <f t="shared" si="196"/>
        <v>9</v>
      </c>
      <c r="L174" s="62" t="str">
        <f>IF(COUNTIF(技能效果!A:A,技能等级!B174&amp;"03")=1,技能等级!B174&amp;"03","")</f>
        <v/>
      </c>
      <c r="M174" s="62" t="str">
        <f t="shared" ref="M174" si="387">IF(L174="","",$D174)</f>
        <v/>
      </c>
      <c r="N174" s="62" t="str">
        <f>IF(COUNTIF(技能效果!A:A,技能等级!B174&amp;"04")=1,技能等级!B174&amp;"04","")</f>
        <v/>
      </c>
      <c r="O174" s="62" t="str">
        <f t="shared" ref="O174" si="388">IF(N174="","",$D174)</f>
        <v/>
      </c>
      <c r="P174" s="62" t="str">
        <f>IF(COUNTIF(技能效果!A:A,技能等级!B174&amp;"05")=1,技能等级!B174&amp;"05","")</f>
        <v/>
      </c>
      <c r="Q174" s="62" t="str">
        <f t="shared" ref="Q174" si="389">IF(P174="","",$D174)</f>
        <v/>
      </c>
      <c r="R174" s="69" t="str">
        <f>INDEX(技能!U:U,MATCH(技能等级!B174,技能!B:B,0))</f>
        <v>攻击敌方单体造成攻击x%伤害
【水晶】立即获得M个红水晶</v>
      </c>
      <c r="S174" s="150">
        <f t="shared" si="230"/>
        <v>13</v>
      </c>
    </row>
    <row r="175" spans="1:19" s="60" customFormat="1" ht="16.5" x14ac:dyDescent="0.2">
      <c r="A175" s="62">
        <v>172</v>
      </c>
      <c r="B175" s="62">
        <f>INDEX(技能!B:B,MATCH(技能等级!S175,技能!T:T,0))</f>
        <v>1306013</v>
      </c>
      <c r="C175" s="69" t="s">
        <v>384</v>
      </c>
      <c r="D175" s="62">
        <v>10</v>
      </c>
      <c r="E175" s="62" t="str">
        <f>INDEX(技能!E:E,MATCH(技能等级!S175,技能!T:T,0))</f>
        <v>吉拉普攻</v>
      </c>
      <c r="F175" s="69" t="s">
        <v>1020</v>
      </c>
      <c r="G175" s="62">
        <v>10</v>
      </c>
      <c r="H175" s="62" t="str">
        <f t="shared" ref="H175:H238" si="390">B175&amp;"01"</f>
        <v>130601301</v>
      </c>
      <c r="I175" s="62">
        <f t="shared" ref="I175:K238" si="391">IF(H175="","",$D175)</f>
        <v>10</v>
      </c>
      <c r="J175" s="62" t="str">
        <f>IF(COUNTIF(技能效果!A:A,技能等级!B175&amp;"02")=1,技能等级!B175&amp;"02","")</f>
        <v>130601302</v>
      </c>
      <c r="K175" s="62">
        <f t="shared" si="391"/>
        <v>10</v>
      </c>
      <c r="L175" s="62" t="str">
        <f>IF(COUNTIF(技能效果!A:A,技能等级!B175&amp;"03")=1,技能等级!B175&amp;"03","")</f>
        <v/>
      </c>
      <c r="M175" s="62" t="str">
        <f t="shared" ref="M175" si="392">IF(L175="","",$D175)</f>
        <v/>
      </c>
      <c r="N175" s="62" t="str">
        <f>IF(COUNTIF(技能效果!A:A,技能等级!B175&amp;"04")=1,技能等级!B175&amp;"04","")</f>
        <v/>
      </c>
      <c r="O175" s="62" t="str">
        <f t="shared" ref="O175" si="393">IF(N175="","",$D175)</f>
        <v/>
      </c>
      <c r="P175" s="62" t="str">
        <f>IF(COUNTIF(技能效果!A:A,技能等级!B175&amp;"05")=1,技能等级!B175&amp;"05","")</f>
        <v/>
      </c>
      <c r="Q175" s="62" t="str">
        <f t="shared" ref="Q175" si="394">IF(P175="","",$D175)</f>
        <v/>
      </c>
      <c r="R175" s="69" t="str">
        <f>INDEX(技能!U:U,MATCH(技能等级!B175,技能!B:B,0))</f>
        <v>攻击敌方单体造成攻击x%伤害
【水晶】立即获得M个红水晶</v>
      </c>
      <c r="S175" s="150">
        <f t="shared" si="230"/>
        <v>13</v>
      </c>
    </row>
    <row r="176" spans="1:19" s="60" customFormat="1" ht="16.5" x14ac:dyDescent="0.2">
      <c r="A176" s="62">
        <v>173</v>
      </c>
      <c r="B176" s="62">
        <f>INDEX(技能!B:B,MATCH(技能等级!S176,技能!T:T,0))</f>
        <v>1306014</v>
      </c>
      <c r="C176" s="69" t="s">
        <v>384</v>
      </c>
      <c r="D176" s="62">
        <v>1</v>
      </c>
      <c r="E176" s="62" t="str">
        <f>INDEX(技能!E:E,MATCH(技能等级!S176,技能!T:T,0))</f>
        <v>吕仙宫普攻</v>
      </c>
      <c r="F176" s="69"/>
      <c r="G176" s="62"/>
      <c r="H176" s="62" t="str">
        <f t="shared" si="390"/>
        <v>130601401</v>
      </c>
      <c r="I176" s="62">
        <f t="shared" si="391"/>
        <v>1</v>
      </c>
      <c r="J176" s="62" t="str">
        <f>IF(COUNTIF(技能效果!A:A,技能等级!B176&amp;"02")=1,技能等级!B176&amp;"02","")</f>
        <v>130601402</v>
      </c>
      <c r="K176" s="62">
        <f t="shared" si="391"/>
        <v>1</v>
      </c>
      <c r="L176" s="62" t="str">
        <f>IF(COUNTIF(技能效果!A:A,技能等级!B176&amp;"03")=1,技能等级!B176&amp;"03","")</f>
        <v/>
      </c>
      <c r="M176" s="62" t="str">
        <f t="shared" ref="M176" si="395">IF(L176="","",$D176)</f>
        <v/>
      </c>
      <c r="N176" s="62" t="str">
        <f>IF(COUNTIF(技能效果!A:A,技能等级!B176&amp;"04")=1,技能等级!B176&amp;"04","")</f>
        <v/>
      </c>
      <c r="O176" s="62" t="str">
        <f t="shared" ref="O176" si="396">IF(N176="","",$D176)</f>
        <v/>
      </c>
      <c r="P176" s="62" t="str">
        <f>IF(COUNTIF(技能效果!A:A,技能等级!B176&amp;"05")=1,技能等级!B176&amp;"05","")</f>
        <v/>
      </c>
      <c r="Q176" s="62" t="str">
        <f t="shared" ref="Q176" si="397">IF(P176="","",$D176)</f>
        <v/>
      </c>
      <c r="R176" s="69" t="str">
        <f>INDEX(技能!U:U,MATCH(技能等级!B176,技能!B:B,0))</f>
        <v>攻击敌方单体造成攻击x%伤害
【水晶】立即获得M个黄水晶</v>
      </c>
      <c r="S176" s="150">
        <f t="shared" si="230"/>
        <v>14</v>
      </c>
    </row>
    <row r="177" spans="1:19" s="60" customFormat="1" ht="16.5" x14ac:dyDescent="0.2">
      <c r="A177" s="62">
        <v>174</v>
      </c>
      <c r="B177" s="62">
        <f>INDEX(技能!B:B,MATCH(技能等级!S177,技能!T:T,0))</f>
        <v>1306014</v>
      </c>
      <c r="C177" s="69" t="s">
        <v>384</v>
      </c>
      <c r="D177" s="62">
        <v>2</v>
      </c>
      <c r="E177" s="62" t="str">
        <f>INDEX(技能!E:E,MATCH(技能等级!S177,技能!T:T,0))</f>
        <v>吕仙宫普攻</v>
      </c>
      <c r="F177" s="69" t="s">
        <v>1020</v>
      </c>
      <c r="G177" s="62">
        <v>10</v>
      </c>
      <c r="H177" s="62" t="str">
        <f t="shared" si="390"/>
        <v>130601401</v>
      </c>
      <c r="I177" s="62">
        <f t="shared" si="391"/>
        <v>2</v>
      </c>
      <c r="J177" s="62" t="str">
        <f>IF(COUNTIF(技能效果!A:A,技能等级!B177&amp;"02")=1,技能等级!B177&amp;"02","")</f>
        <v>130601402</v>
      </c>
      <c r="K177" s="62">
        <f t="shared" si="391"/>
        <v>2</v>
      </c>
      <c r="L177" s="62" t="str">
        <f>IF(COUNTIF(技能效果!A:A,技能等级!B177&amp;"03")=1,技能等级!B177&amp;"03","")</f>
        <v/>
      </c>
      <c r="M177" s="62" t="str">
        <f t="shared" ref="M177" si="398">IF(L177="","",$D177)</f>
        <v/>
      </c>
      <c r="N177" s="62" t="str">
        <f>IF(COUNTIF(技能效果!A:A,技能等级!B177&amp;"04")=1,技能等级!B177&amp;"04","")</f>
        <v/>
      </c>
      <c r="O177" s="62" t="str">
        <f t="shared" ref="O177" si="399">IF(N177="","",$D177)</f>
        <v/>
      </c>
      <c r="P177" s="62" t="str">
        <f>IF(COUNTIF(技能效果!A:A,技能等级!B177&amp;"05")=1,技能等级!B177&amp;"05","")</f>
        <v/>
      </c>
      <c r="Q177" s="62" t="str">
        <f t="shared" ref="Q177" si="400">IF(P177="","",$D177)</f>
        <v/>
      </c>
      <c r="R177" s="69" t="str">
        <f>INDEX(技能!U:U,MATCH(技能等级!B177,技能!B:B,0))</f>
        <v>攻击敌方单体造成攻击x%伤害
【水晶】立即获得M个黄水晶</v>
      </c>
      <c r="S177" s="150">
        <f t="shared" si="230"/>
        <v>14</v>
      </c>
    </row>
    <row r="178" spans="1:19" s="60" customFormat="1" ht="16.5" x14ac:dyDescent="0.2">
      <c r="A178" s="62">
        <v>175</v>
      </c>
      <c r="B178" s="62">
        <f>INDEX(技能!B:B,MATCH(技能等级!S178,技能!T:T,0))</f>
        <v>1306014</v>
      </c>
      <c r="C178" s="69" t="s">
        <v>384</v>
      </c>
      <c r="D178" s="62">
        <v>3</v>
      </c>
      <c r="E178" s="62" t="str">
        <f>INDEX(技能!E:E,MATCH(技能等级!S178,技能!T:T,0))</f>
        <v>吕仙宫普攻</v>
      </c>
      <c r="F178" s="69" t="s">
        <v>1020</v>
      </c>
      <c r="G178" s="62">
        <v>10</v>
      </c>
      <c r="H178" s="62" t="str">
        <f t="shared" si="390"/>
        <v>130601401</v>
      </c>
      <c r="I178" s="62">
        <f t="shared" si="391"/>
        <v>3</v>
      </c>
      <c r="J178" s="62" t="str">
        <f>IF(COUNTIF(技能效果!A:A,技能等级!B178&amp;"02")=1,技能等级!B178&amp;"02","")</f>
        <v>130601402</v>
      </c>
      <c r="K178" s="62">
        <f t="shared" si="391"/>
        <v>3</v>
      </c>
      <c r="L178" s="62" t="str">
        <f>IF(COUNTIF(技能效果!A:A,技能等级!B178&amp;"03")=1,技能等级!B178&amp;"03","")</f>
        <v/>
      </c>
      <c r="M178" s="62" t="str">
        <f t="shared" ref="M178" si="401">IF(L178="","",$D178)</f>
        <v/>
      </c>
      <c r="N178" s="62" t="str">
        <f>IF(COUNTIF(技能效果!A:A,技能等级!B178&amp;"04")=1,技能等级!B178&amp;"04","")</f>
        <v/>
      </c>
      <c r="O178" s="62" t="str">
        <f t="shared" ref="O178" si="402">IF(N178="","",$D178)</f>
        <v/>
      </c>
      <c r="P178" s="62" t="str">
        <f>IF(COUNTIF(技能效果!A:A,技能等级!B178&amp;"05")=1,技能等级!B178&amp;"05","")</f>
        <v/>
      </c>
      <c r="Q178" s="62" t="str">
        <f t="shared" ref="Q178" si="403">IF(P178="","",$D178)</f>
        <v/>
      </c>
      <c r="R178" s="69" t="str">
        <f>INDEX(技能!U:U,MATCH(技能等级!B178,技能!B:B,0))</f>
        <v>攻击敌方单体造成攻击x%伤害
【水晶】立即获得M个黄水晶</v>
      </c>
      <c r="S178" s="150">
        <f t="shared" si="230"/>
        <v>14</v>
      </c>
    </row>
    <row r="179" spans="1:19" s="60" customFormat="1" ht="16.5" x14ac:dyDescent="0.2">
      <c r="A179" s="62">
        <v>176</v>
      </c>
      <c r="B179" s="62">
        <f>INDEX(技能!B:B,MATCH(技能等级!S179,技能!T:T,0))</f>
        <v>1306014</v>
      </c>
      <c r="C179" s="69" t="s">
        <v>384</v>
      </c>
      <c r="D179" s="62">
        <v>4</v>
      </c>
      <c r="E179" s="62" t="str">
        <f>INDEX(技能!E:E,MATCH(技能等级!S179,技能!T:T,0))</f>
        <v>吕仙宫普攻</v>
      </c>
      <c r="F179" s="69" t="s">
        <v>1020</v>
      </c>
      <c r="G179" s="62">
        <v>10</v>
      </c>
      <c r="H179" s="62" t="str">
        <f t="shared" si="390"/>
        <v>130601401</v>
      </c>
      <c r="I179" s="62">
        <f t="shared" si="391"/>
        <v>4</v>
      </c>
      <c r="J179" s="62" t="str">
        <f>IF(COUNTIF(技能效果!A:A,技能等级!B179&amp;"02")=1,技能等级!B179&amp;"02","")</f>
        <v>130601402</v>
      </c>
      <c r="K179" s="62">
        <f t="shared" si="391"/>
        <v>4</v>
      </c>
      <c r="L179" s="62" t="str">
        <f>IF(COUNTIF(技能效果!A:A,技能等级!B179&amp;"03")=1,技能等级!B179&amp;"03","")</f>
        <v/>
      </c>
      <c r="M179" s="62" t="str">
        <f t="shared" ref="M179" si="404">IF(L179="","",$D179)</f>
        <v/>
      </c>
      <c r="N179" s="62" t="str">
        <f>IF(COUNTIF(技能效果!A:A,技能等级!B179&amp;"04")=1,技能等级!B179&amp;"04","")</f>
        <v/>
      </c>
      <c r="O179" s="62" t="str">
        <f t="shared" ref="O179" si="405">IF(N179="","",$D179)</f>
        <v/>
      </c>
      <c r="P179" s="62" t="str">
        <f>IF(COUNTIF(技能效果!A:A,技能等级!B179&amp;"05")=1,技能等级!B179&amp;"05","")</f>
        <v/>
      </c>
      <c r="Q179" s="62" t="str">
        <f t="shared" ref="Q179" si="406">IF(P179="","",$D179)</f>
        <v/>
      </c>
      <c r="R179" s="69" t="str">
        <f>INDEX(技能!U:U,MATCH(技能等级!B179,技能!B:B,0))</f>
        <v>攻击敌方单体造成攻击x%伤害
【水晶】立即获得M个黄水晶</v>
      </c>
      <c r="S179" s="150">
        <f t="shared" si="230"/>
        <v>14</v>
      </c>
    </row>
    <row r="180" spans="1:19" s="60" customFormat="1" ht="16.5" x14ac:dyDescent="0.2">
      <c r="A180" s="62">
        <v>177</v>
      </c>
      <c r="B180" s="62">
        <f>INDEX(技能!B:B,MATCH(技能等级!S180,技能!T:T,0))</f>
        <v>1306014</v>
      </c>
      <c r="C180" s="69" t="s">
        <v>384</v>
      </c>
      <c r="D180" s="62">
        <v>5</v>
      </c>
      <c r="E180" s="62" t="str">
        <f>INDEX(技能!E:E,MATCH(技能等级!S180,技能!T:T,0))</f>
        <v>吕仙宫普攻</v>
      </c>
      <c r="F180" s="69" t="s">
        <v>1020</v>
      </c>
      <c r="G180" s="62">
        <v>10</v>
      </c>
      <c r="H180" s="62" t="str">
        <f t="shared" si="390"/>
        <v>130601401</v>
      </c>
      <c r="I180" s="62">
        <f t="shared" si="391"/>
        <v>5</v>
      </c>
      <c r="J180" s="62" t="str">
        <f>IF(COUNTIF(技能效果!A:A,技能等级!B180&amp;"02")=1,技能等级!B180&amp;"02","")</f>
        <v>130601402</v>
      </c>
      <c r="K180" s="62">
        <f t="shared" si="391"/>
        <v>5</v>
      </c>
      <c r="L180" s="62" t="str">
        <f>IF(COUNTIF(技能效果!A:A,技能等级!B180&amp;"03")=1,技能等级!B180&amp;"03","")</f>
        <v/>
      </c>
      <c r="M180" s="62" t="str">
        <f t="shared" ref="M180" si="407">IF(L180="","",$D180)</f>
        <v/>
      </c>
      <c r="N180" s="62" t="str">
        <f>IF(COUNTIF(技能效果!A:A,技能等级!B180&amp;"04")=1,技能等级!B180&amp;"04","")</f>
        <v/>
      </c>
      <c r="O180" s="62" t="str">
        <f t="shared" ref="O180" si="408">IF(N180="","",$D180)</f>
        <v/>
      </c>
      <c r="P180" s="62" t="str">
        <f>IF(COUNTIF(技能效果!A:A,技能等级!B180&amp;"05")=1,技能等级!B180&amp;"05","")</f>
        <v/>
      </c>
      <c r="Q180" s="62" t="str">
        <f t="shared" ref="Q180" si="409">IF(P180="","",$D180)</f>
        <v/>
      </c>
      <c r="R180" s="69" t="str">
        <f>INDEX(技能!U:U,MATCH(技能等级!B180,技能!B:B,0))</f>
        <v>攻击敌方单体造成攻击x%伤害
【水晶】立即获得M个黄水晶</v>
      </c>
      <c r="S180" s="150">
        <f t="shared" si="230"/>
        <v>14</v>
      </c>
    </row>
    <row r="181" spans="1:19" s="60" customFormat="1" ht="16.5" x14ac:dyDescent="0.2">
      <c r="A181" s="62">
        <v>178</v>
      </c>
      <c r="B181" s="62">
        <f>INDEX(技能!B:B,MATCH(技能等级!S181,技能!T:T,0))</f>
        <v>1306014</v>
      </c>
      <c r="C181" s="69" t="s">
        <v>384</v>
      </c>
      <c r="D181" s="62">
        <v>6</v>
      </c>
      <c r="E181" s="62" t="str">
        <f>INDEX(技能!E:E,MATCH(技能等级!S181,技能!T:T,0))</f>
        <v>吕仙宫普攻</v>
      </c>
      <c r="F181" s="69" t="s">
        <v>1020</v>
      </c>
      <c r="G181" s="62">
        <v>10</v>
      </c>
      <c r="H181" s="62" t="str">
        <f t="shared" si="390"/>
        <v>130601401</v>
      </c>
      <c r="I181" s="62">
        <f t="shared" si="391"/>
        <v>6</v>
      </c>
      <c r="J181" s="62" t="str">
        <f>IF(COUNTIF(技能效果!A:A,技能等级!B181&amp;"02")=1,技能等级!B181&amp;"02","")</f>
        <v>130601402</v>
      </c>
      <c r="K181" s="62">
        <f t="shared" si="391"/>
        <v>6</v>
      </c>
      <c r="L181" s="62" t="str">
        <f>IF(COUNTIF(技能效果!A:A,技能等级!B181&amp;"03")=1,技能等级!B181&amp;"03","")</f>
        <v/>
      </c>
      <c r="M181" s="62" t="str">
        <f t="shared" ref="M181" si="410">IF(L181="","",$D181)</f>
        <v/>
      </c>
      <c r="N181" s="62" t="str">
        <f>IF(COUNTIF(技能效果!A:A,技能等级!B181&amp;"04")=1,技能等级!B181&amp;"04","")</f>
        <v/>
      </c>
      <c r="O181" s="62" t="str">
        <f t="shared" ref="O181" si="411">IF(N181="","",$D181)</f>
        <v/>
      </c>
      <c r="P181" s="62" t="str">
        <f>IF(COUNTIF(技能效果!A:A,技能等级!B181&amp;"05")=1,技能等级!B181&amp;"05","")</f>
        <v/>
      </c>
      <c r="Q181" s="62" t="str">
        <f t="shared" ref="Q181" si="412">IF(P181="","",$D181)</f>
        <v/>
      </c>
      <c r="R181" s="69" t="str">
        <f>INDEX(技能!U:U,MATCH(技能等级!B181,技能!B:B,0))</f>
        <v>攻击敌方单体造成攻击x%伤害
【水晶】立即获得M个黄水晶</v>
      </c>
      <c r="S181" s="150">
        <f t="shared" si="230"/>
        <v>14</v>
      </c>
    </row>
    <row r="182" spans="1:19" s="60" customFormat="1" ht="16.5" x14ac:dyDescent="0.2">
      <c r="A182" s="62">
        <v>179</v>
      </c>
      <c r="B182" s="62">
        <f>INDEX(技能!B:B,MATCH(技能等级!S182,技能!T:T,0))</f>
        <v>1306014</v>
      </c>
      <c r="C182" s="69" t="s">
        <v>384</v>
      </c>
      <c r="D182" s="62">
        <v>7</v>
      </c>
      <c r="E182" s="62" t="str">
        <f>INDEX(技能!E:E,MATCH(技能等级!S182,技能!T:T,0))</f>
        <v>吕仙宫普攻</v>
      </c>
      <c r="F182" s="69" t="s">
        <v>1020</v>
      </c>
      <c r="G182" s="62">
        <v>10</v>
      </c>
      <c r="H182" s="62" t="str">
        <f t="shared" si="390"/>
        <v>130601401</v>
      </c>
      <c r="I182" s="62">
        <f t="shared" si="391"/>
        <v>7</v>
      </c>
      <c r="J182" s="62" t="str">
        <f>IF(COUNTIF(技能效果!A:A,技能等级!B182&amp;"02")=1,技能等级!B182&amp;"02","")</f>
        <v>130601402</v>
      </c>
      <c r="K182" s="62">
        <f t="shared" si="391"/>
        <v>7</v>
      </c>
      <c r="L182" s="62" t="str">
        <f>IF(COUNTIF(技能效果!A:A,技能等级!B182&amp;"03")=1,技能等级!B182&amp;"03","")</f>
        <v/>
      </c>
      <c r="M182" s="62" t="str">
        <f t="shared" ref="M182" si="413">IF(L182="","",$D182)</f>
        <v/>
      </c>
      <c r="N182" s="62" t="str">
        <f>IF(COUNTIF(技能效果!A:A,技能等级!B182&amp;"04")=1,技能等级!B182&amp;"04","")</f>
        <v/>
      </c>
      <c r="O182" s="62" t="str">
        <f t="shared" ref="O182" si="414">IF(N182="","",$D182)</f>
        <v/>
      </c>
      <c r="P182" s="62" t="str">
        <f>IF(COUNTIF(技能效果!A:A,技能等级!B182&amp;"05")=1,技能等级!B182&amp;"05","")</f>
        <v/>
      </c>
      <c r="Q182" s="62" t="str">
        <f t="shared" ref="Q182" si="415">IF(P182="","",$D182)</f>
        <v/>
      </c>
      <c r="R182" s="69" t="str">
        <f>INDEX(技能!U:U,MATCH(技能等级!B182,技能!B:B,0))</f>
        <v>攻击敌方单体造成攻击x%伤害
【水晶】立即获得M个黄水晶</v>
      </c>
      <c r="S182" s="150">
        <f t="shared" si="230"/>
        <v>14</v>
      </c>
    </row>
    <row r="183" spans="1:19" s="60" customFormat="1" ht="16.5" x14ac:dyDescent="0.2">
      <c r="A183" s="62">
        <v>180</v>
      </c>
      <c r="B183" s="62">
        <f>INDEX(技能!B:B,MATCH(技能等级!S183,技能!T:T,0))</f>
        <v>1306014</v>
      </c>
      <c r="C183" s="69" t="s">
        <v>384</v>
      </c>
      <c r="D183" s="62">
        <v>8</v>
      </c>
      <c r="E183" s="62" t="str">
        <f>INDEX(技能!E:E,MATCH(技能等级!S183,技能!T:T,0))</f>
        <v>吕仙宫普攻</v>
      </c>
      <c r="F183" s="69" t="s">
        <v>1020</v>
      </c>
      <c r="G183" s="62">
        <v>10</v>
      </c>
      <c r="H183" s="62" t="str">
        <f t="shared" si="390"/>
        <v>130601401</v>
      </c>
      <c r="I183" s="62">
        <f t="shared" si="391"/>
        <v>8</v>
      </c>
      <c r="J183" s="62" t="str">
        <f>IF(COUNTIF(技能效果!A:A,技能等级!B183&amp;"02")=1,技能等级!B183&amp;"02","")</f>
        <v>130601402</v>
      </c>
      <c r="K183" s="62">
        <f t="shared" si="391"/>
        <v>8</v>
      </c>
      <c r="L183" s="62" t="str">
        <f>IF(COUNTIF(技能效果!A:A,技能等级!B183&amp;"03")=1,技能等级!B183&amp;"03","")</f>
        <v/>
      </c>
      <c r="M183" s="62" t="str">
        <f t="shared" ref="M183" si="416">IF(L183="","",$D183)</f>
        <v/>
      </c>
      <c r="N183" s="62" t="str">
        <f>IF(COUNTIF(技能效果!A:A,技能等级!B183&amp;"04")=1,技能等级!B183&amp;"04","")</f>
        <v/>
      </c>
      <c r="O183" s="62" t="str">
        <f t="shared" ref="O183" si="417">IF(N183="","",$D183)</f>
        <v/>
      </c>
      <c r="P183" s="62" t="str">
        <f>IF(COUNTIF(技能效果!A:A,技能等级!B183&amp;"05")=1,技能等级!B183&amp;"05","")</f>
        <v/>
      </c>
      <c r="Q183" s="62" t="str">
        <f t="shared" ref="Q183" si="418">IF(P183="","",$D183)</f>
        <v/>
      </c>
      <c r="R183" s="69" t="str">
        <f>INDEX(技能!U:U,MATCH(技能等级!B183,技能!B:B,0))</f>
        <v>攻击敌方单体造成攻击x%伤害
【水晶】立即获得M个黄水晶</v>
      </c>
      <c r="S183" s="150">
        <f t="shared" si="230"/>
        <v>14</v>
      </c>
    </row>
    <row r="184" spans="1:19" s="60" customFormat="1" ht="16.5" x14ac:dyDescent="0.2">
      <c r="A184" s="62">
        <v>181</v>
      </c>
      <c r="B184" s="62">
        <f>INDEX(技能!B:B,MATCH(技能等级!S184,技能!T:T,0))</f>
        <v>1306014</v>
      </c>
      <c r="C184" s="69" t="s">
        <v>384</v>
      </c>
      <c r="D184" s="62">
        <v>9</v>
      </c>
      <c r="E184" s="62" t="str">
        <f>INDEX(技能!E:E,MATCH(技能等级!S184,技能!T:T,0))</f>
        <v>吕仙宫普攻</v>
      </c>
      <c r="F184" s="69" t="s">
        <v>1020</v>
      </c>
      <c r="G184" s="62">
        <v>10</v>
      </c>
      <c r="H184" s="62" t="str">
        <f t="shared" si="390"/>
        <v>130601401</v>
      </c>
      <c r="I184" s="62">
        <f t="shared" si="391"/>
        <v>9</v>
      </c>
      <c r="J184" s="62" t="str">
        <f>IF(COUNTIF(技能效果!A:A,技能等级!B184&amp;"02")=1,技能等级!B184&amp;"02","")</f>
        <v>130601402</v>
      </c>
      <c r="K184" s="62">
        <f t="shared" si="391"/>
        <v>9</v>
      </c>
      <c r="L184" s="62" t="str">
        <f>IF(COUNTIF(技能效果!A:A,技能等级!B184&amp;"03")=1,技能等级!B184&amp;"03","")</f>
        <v/>
      </c>
      <c r="M184" s="62" t="str">
        <f t="shared" ref="M184" si="419">IF(L184="","",$D184)</f>
        <v/>
      </c>
      <c r="N184" s="62" t="str">
        <f>IF(COUNTIF(技能效果!A:A,技能等级!B184&amp;"04")=1,技能等级!B184&amp;"04","")</f>
        <v/>
      </c>
      <c r="O184" s="62" t="str">
        <f t="shared" ref="O184" si="420">IF(N184="","",$D184)</f>
        <v/>
      </c>
      <c r="P184" s="62" t="str">
        <f>IF(COUNTIF(技能效果!A:A,技能等级!B184&amp;"05")=1,技能等级!B184&amp;"05","")</f>
        <v/>
      </c>
      <c r="Q184" s="62" t="str">
        <f t="shared" ref="Q184" si="421">IF(P184="","",$D184)</f>
        <v/>
      </c>
      <c r="R184" s="69" t="str">
        <f>INDEX(技能!U:U,MATCH(技能等级!B184,技能!B:B,0))</f>
        <v>攻击敌方单体造成攻击x%伤害
【水晶】立即获得M个黄水晶</v>
      </c>
      <c r="S184" s="150">
        <f t="shared" si="230"/>
        <v>14</v>
      </c>
    </row>
    <row r="185" spans="1:19" s="60" customFormat="1" ht="16.5" x14ac:dyDescent="0.2">
      <c r="A185" s="62">
        <v>182</v>
      </c>
      <c r="B185" s="62">
        <f>INDEX(技能!B:B,MATCH(技能等级!S185,技能!T:T,0))</f>
        <v>1306014</v>
      </c>
      <c r="C185" s="69" t="s">
        <v>384</v>
      </c>
      <c r="D185" s="62">
        <v>10</v>
      </c>
      <c r="E185" s="62" t="str">
        <f>INDEX(技能!E:E,MATCH(技能等级!S185,技能!T:T,0))</f>
        <v>吕仙宫普攻</v>
      </c>
      <c r="F185" s="69" t="s">
        <v>1020</v>
      </c>
      <c r="G185" s="62">
        <v>10</v>
      </c>
      <c r="H185" s="62" t="str">
        <f t="shared" si="390"/>
        <v>130601401</v>
      </c>
      <c r="I185" s="62">
        <f t="shared" si="391"/>
        <v>10</v>
      </c>
      <c r="J185" s="62" t="str">
        <f>IF(COUNTIF(技能效果!A:A,技能等级!B185&amp;"02")=1,技能等级!B185&amp;"02","")</f>
        <v>130601402</v>
      </c>
      <c r="K185" s="62">
        <f t="shared" si="391"/>
        <v>10</v>
      </c>
      <c r="L185" s="62" t="str">
        <f>IF(COUNTIF(技能效果!A:A,技能等级!B185&amp;"03")=1,技能等级!B185&amp;"03","")</f>
        <v/>
      </c>
      <c r="M185" s="62" t="str">
        <f t="shared" ref="M185" si="422">IF(L185="","",$D185)</f>
        <v/>
      </c>
      <c r="N185" s="62" t="str">
        <f>IF(COUNTIF(技能效果!A:A,技能等级!B185&amp;"04")=1,技能等级!B185&amp;"04","")</f>
        <v/>
      </c>
      <c r="O185" s="62" t="str">
        <f t="shared" ref="O185" si="423">IF(N185="","",$D185)</f>
        <v/>
      </c>
      <c r="P185" s="62" t="str">
        <f>IF(COUNTIF(技能效果!A:A,技能等级!B185&amp;"05")=1,技能等级!B185&amp;"05","")</f>
        <v/>
      </c>
      <c r="Q185" s="62" t="str">
        <f t="shared" ref="Q185" si="424">IF(P185="","",$D185)</f>
        <v/>
      </c>
      <c r="R185" s="69" t="str">
        <f>INDEX(技能!U:U,MATCH(技能等级!B185,技能!B:B,0))</f>
        <v>攻击敌方单体造成攻击x%伤害
【水晶】立即获得M个黄水晶</v>
      </c>
      <c r="S185" s="150">
        <f t="shared" ref="S185:S248" si="425">S175+1</f>
        <v>14</v>
      </c>
    </row>
    <row r="186" spans="1:19" s="60" customFormat="1" ht="16.5" x14ac:dyDescent="0.2">
      <c r="A186" s="62">
        <v>183</v>
      </c>
      <c r="B186" s="62">
        <f>INDEX(技能!B:B,MATCH(技能等级!S186,技能!T:T,0))</f>
        <v>1306015</v>
      </c>
      <c r="C186" s="69" t="s">
        <v>384</v>
      </c>
      <c r="D186" s="62">
        <v>1</v>
      </c>
      <c r="E186" s="62" t="str">
        <f>INDEX(技能!E:E,MATCH(技能等级!S186,技能!T:T,0))</f>
        <v>阎巧巧普攻</v>
      </c>
      <c r="F186" s="69"/>
      <c r="G186" s="62"/>
      <c r="H186" s="62" t="str">
        <f t="shared" si="390"/>
        <v>130601501</v>
      </c>
      <c r="I186" s="62">
        <f t="shared" si="391"/>
        <v>1</v>
      </c>
      <c r="J186" s="62" t="str">
        <f>IF(COUNTIF(技能效果!A:A,技能等级!B186&amp;"02")=1,技能等级!B186&amp;"02","")</f>
        <v>130601502</v>
      </c>
      <c r="K186" s="62">
        <f t="shared" si="391"/>
        <v>1</v>
      </c>
      <c r="L186" s="62" t="str">
        <f>IF(COUNTIF(技能效果!A:A,技能等级!B186&amp;"03")=1,技能等级!B186&amp;"03","")</f>
        <v/>
      </c>
      <c r="M186" s="62" t="str">
        <f t="shared" ref="M186" si="426">IF(L186="","",$D186)</f>
        <v/>
      </c>
      <c r="N186" s="62" t="str">
        <f>IF(COUNTIF(技能效果!A:A,技能等级!B186&amp;"04")=1,技能等级!B186&amp;"04","")</f>
        <v/>
      </c>
      <c r="O186" s="62" t="str">
        <f t="shared" ref="O186" si="427">IF(N186="","",$D186)</f>
        <v/>
      </c>
      <c r="P186" s="62" t="str">
        <f>IF(COUNTIF(技能效果!A:A,技能等级!B186&amp;"05")=1,技能等级!B186&amp;"05","")</f>
        <v/>
      </c>
      <c r="Q186" s="62" t="str">
        <f t="shared" ref="Q186" si="428">IF(P186="","",$D186)</f>
        <v/>
      </c>
      <c r="R186" s="69" t="str">
        <f>INDEX(技能!U:U,MATCH(技能等级!B186,技能!B:B,0))</f>
        <v>攻击敌方单体造成攻击x%伤害
【水晶】立即获得M个黄水晶</v>
      </c>
      <c r="S186" s="150">
        <f t="shared" si="425"/>
        <v>15</v>
      </c>
    </row>
    <row r="187" spans="1:19" s="60" customFormat="1" ht="16.5" x14ac:dyDescent="0.2">
      <c r="A187" s="62">
        <v>184</v>
      </c>
      <c r="B187" s="62">
        <f>INDEX(技能!B:B,MATCH(技能等级!S187,技能!T:T,0))</f>
        <v>1306015</v>
      </c>
      <c r="C187" s="69" t="s">
        <v>384</v>
      </c>
      <c r="D187" s="62">
        <v>2</v>
      </c>
      <c r="E187" s="62" t="str">
        <f>INDEX(技能!E:E,MATCH(技能等级!S187,技能!T:T,0))</f>
        <v>阎巧巧普攻</v>
      </c>
      <c r="F187" s="69" t="s">
        <v>1020</v>
      </c>
      <c r="G187" s="62">
        <v>10</v>
      </c>
      <c r="H187" s="62" t="str">
        <f t="shared" si="390"/>
        <v>130601501</v>
      </c>
      <c r="I187" s="62">
        <f t="shared" si="391"/>
        <v>2</v>
      </c>
      <c r="J187" s="62" t="str">
        <f>IF(COUNTIF(技能效果!A:A,技能等级!B187&amp;"02")=1,技能等级!B187&amp;"02","")</f>
        <v>130601502</v>
      </c>
      <c r="K187" s="62">
        <f t="shared" si="391"/>
        <v>2</v>
      </c>
      <c r="L187" s="62" t="str">
        <f>IF(COUNTIF(技能效果!A:A,技能等级!B187&amp;"03")=1,技能等级!B187&amp;"03","")</f>
        <v/>
      </c>
      <c r="M187" s="62" t="str">
        <f t="shared" ref="M187" si="429">IF(L187="","",$D187)</f>
        <v/>
      </c>
      <c r="N187" s="62" t="str">
        <f>IF(COUNTIF(技能效果!A:A,技能等级!B187&amp;"04")=1,技能等级!B187&amp;"04","")</f>
        <v/>
      </c>
      <c r="O187" s="62" t="str">
        <f t="shared" ref="O187" si="430">IF(N187="","",$D187)</f>
        <v/>
      </c>
      <c r="P187" s="62" t="str">
        <f>IF(COUNTIF(技能效果!A:A,技能等级!B187&amp;"05")=1,技能等级!B187&amp;"05","")</f>
        <v/>
      </c>
      <c r="Q187" s="62" t="str">
        <f t="shared" ref="Q187" si="431">IF(P187="","",$D187)</f>
        <v/>
      </c>
      <c r="R187" s="69" t="str">
        <f>INDEX(技能!U:U,MATCH(技能等级!B187,技能!B:B,0))</f>
        <v>攻击敌方单体造成攻击x%伤害
【水晶】立即获得M个黄水晶</v>
      </c>
      <c r="S187" s="150">
        <f t="shared" si="425"/>
        <v>15</v>
      </c>
    </row>
    <row r="188" spans="1:19" s="60" customFormat="1" ht="16.5" x14ac:dyDescent="0.2">
      <c r="A188" s="62">
        <v>185</v>
      </c>
      <c r="B188" s="62">
        <f>INDEX(技能!B:B,MATCH(技能等级!S188,技能!T:T,0))</f>
        <v>1306015</v>
      </c>
      <c r="C188" s="69" t="s">
        <v>384</v>
      </c>
      <c r="D188" s="62">
        <v>3</v>
      </c>
      <c r="E188" s="62" t="str">
        <f>INDEX(技能!E:E,MATCH(技能等级!S188,技能!T:T,0))</f>
        <v>阎巧巧普攻</v>
      </c>
      <c r="F188" s="69" t="s">
        <v>1020</v>
      </c>
      <c r="G188" s="62">
        <v>10</v>
      </c>
      <c r="H188" s="62" t="str">
        <f t="shared" si="390"/>
        <v>130601501</v>
      </c>
      <c r="I188" s="62">
        <f t="shared" si="391"/>
        <v>3</v>
      </c>
      <c r="J188" s="62" t="str">
        <f>IF(COUNTIF(技能效果!A:A,技能等级!B188&amp;"02")=1,技能等级!B188&amp;"02","")</f>
        <v>130601502</v>
      </c>
      <c r="K188" s="62">
        <f t="shared" si="391"/>
        <v>3</v>
      </c>
      <c r="L188" s="62" t="str">
        <f>IF(COUNTIF(技能效果!A:A,技能等级!B188&amp;"03")=1,技能等级!B188&amp;"03","")</f>
        <v/>
      </c>
      <c r="M188" s="62" t="str">
        <f t="shared" ref="M188" si="432">IF(L188="","",$D188)</f>
        <v/>
      </c>
      <c r="N188" s="62" t="str">
        <f>IF(COUNTIF(技能效果!A:A,技能等级!B188&amp;"04")=1,技能等级!B188&amp;"04","")</f>
        <v/>
      </c>
      <c r="O188" s="62" t="str">
        <f t="shared" ref="O188" si="433">IF(N188="","",$D188)</f>
        <v/>
      </c>
      <c r="P188" s="62" t="str">
        <f>IF(COUNTIF(技能效果!A:A,技能等级!B188&amp;"05")=1,技能等级!B188&amp;"05","")</f>
        <v/>
      </c>
      <c r="Q188" s="62" t="str">
        <f t="shared" ref="Q188" si="434">IF(P188="","",$D188)</f>
        <v/>
      </c>
      <c r="R188" s="69" t="str">
        <f>INDEX(技能!U:U,MATCH(技能等级!B188,技能!B:B,0))</f>
        <v>攻击敌方单体造成攻击x%伤害
【水晶】立即获得M个黄水晶</v>
      </c>
      <c r="S188" s="150">
        <f t="shared" si="425"/>
        <v>15</v>
      </c>
    </row>
    <row r="189" spans="1:19" s="60" customFormat="1" ht="16.5" x14ac:dyDescent="0.2">
      <c r="A189" s="62">
        <v>186</v>
      </c>
      <c r="B189" s="62">
        <f>INDEX(技能!B:B,MATCH(技能等级!S189,技能!T:T,0))</f>
        <v>1306015</v>
      </c>
      <c r="C189" s="69" t="s">
        <v>384</v>
      </c>
      <c r="D189" s="62">
        <v>4</v>
      </c>
      <c r="E189" s="62" t="str">
        <f>INDEX(技能!E:E,MATCH(技能等级!S189,技能!T:T,0))</f>
        <v>阎巧巧普攻</v>
      </c>
      <c r="F189" s="69" t="s">
        <v>1020</v>
      </c>
      <c r="G189" s="62">
        <v>10</v>
      </c>
      <c r="H189" s="62" t="str">
        <f t="shared" si="390"/>
        <v>130601501</v>
      </c>
      <c r="I189" s="62">
        <f t="shared" si="391"/>
        <v>4</v>
      </c>
      <c r="J189" s="62" t="str">
        <f>IF(COUNTIF(技能效果!A:A,技能等级!B189&amp;"02")=1,技能等级!B189&amp;"02","")</f>
        <v>130601502</v>
      </c>
      <c r="K189" s="62">
        <f t="shared" si="391"/>
        <v>4</v>
      </c>
      <c r="L189" s="62" t="str">
        <f>IF(COUNTIF(技能效果!A:A,技能等级!B189&amp;"03")=1,技能等级!B189&amp;"03","")</f>
        <v/>
      </c>
      <c r="M189" s="62" t="str">
        <f t="shared" ref="M189" si="435">IF(L189="","",$D189)</f>
        <v/>
      </c>
      <c r="N189" s="62" t="str">
        <f>IF(COUNTIF(技能效果!A:A,技能等级!B189&amp;"04")=1,技能等级!B189&amp;"04","")</f>
        <v/>
      </c>
      <c r="O189" s="62" t="str">
        <f t="shared" ref="O189" si="436">IF(N189="","",$D189)</f>
        <v/>
      </c>
      <c r="P189" s="62" t="str">
        <f>IF(COUNTIF(技能效果!A:A,技能等级!B189&amp;"05")=1,技能等级!B189&amp;"05","")</f>
        <v/>
      </c>
      <c r="Q189" s="62" t="str">
        <f t="shared" ref="Q189" si="437">IF(P189="","",$D189)</f>
        <v/>
      </c>
      <c r="R189" s="69" t="str">
        <f>INDEX(技能!U:U,MATCH(技能等级!B189,技能!B:B,0))</f>
        <v>攻击敌方单体造成攻击x%伤害
【水晶】立即获得M个黄水晶</v>
      </c>
      <c r="S189" s="150">
        <f t="shared" si="425"/>
        <v>15</v>
      </c>
    </row>
    <row r="190" spans="1:19" s="60" customFormat="1" ht="16.5" x14ac:dyDescent="0.2">
      <c r="A190" s="62">
        <v>187</v>
      </c>
      <c r="B190" s="62">
        <f>INDEX(技能!B:B,MATCH(技能等级!S190,技能!T:T,0))</f>
        <v>1306015</v>
      </c>
      <c r="C190" s="69" t="s">
        <v>384</v>
      </c>
      <c r="D190" s="62">
        <v>5</v>
      </c>
      <c r="E190" s="62" t="str">
        <f>INDEX(技能!E:E,MATCH(技能等级!S190,技能!T:T,0))</f>
        <v>阎巧巧普攻</v>
      </c>
      <c r="F190" s="69" t="s">
        <v>1020</v>
      </c>
      <c r="G190" s="62">
        <v>10</v>
      </c>
      <c r="H190" s="62" t="str">
        <f t="shared" si="390"/>
        <v>130601501</v>
      </c>
      <c r="I190" s="62">
        <f t="shared" si="391"/>
        <v>5</v>
      </c>
      <c r="J190" s="62" t="str">
        <f>IF(COUNTIF(技能效果!A:A,技能等级!B190&amp;"02")=1,技能等级!B190&amp;"02","")</f>
        <v>130601502</v>
      </c>
      <c r="K190" s="62">
        <f t="shared" si="391"/>
        <v>5</v>
      </c>
      <c r="L190" s="62" t="str">
        <f>IF(COUNTIF(技能效果!A:A,技能等级!B190&amp;"03")=1,技能等级!B190&amp;"03","")</f>
        <v/>
      </c>
      <c r="M190" s="62" t="str">
        <f t="shared" ref="M190" si="438">IF(L190="","",$D190)</f>
        <v/>
      </c>
      <c r="N190" s="62" t="str">
        <f>IF(COUNTIF(技能效果!A:A,技能等级!B190&amp;"04")=1,技能等级!B190&amp;"04","")</f>
        <v/>
      </c>
      <c r="O190" s="62" t="str">
        <f t="shared" ref="O190" si="439">IF(N190="","",$D190)</f>
        <v/>
      </c>
      <c r="P190" s="62" t="str">
        <f>IF(COUNTIF(技能效果!A:A,技能等级!B190&amp;"05")=1,技能等级!B190&amp;"05","")</f>
        <v/>
      </c>
      <c r="Q190" s="62" t="str">
        <f t="shared" ref="Q190" si="440">IF(P190="","",$D190)</f>
        <v/>
      </c>
      <c r="R190" s="69" t="str">
        <f>INDEX(技能!U:U,MATCH(技能等级!B190,技能!B:B,0))</f>
        <v>攻击敌方单体造成攻击x%伤害
【水晶】立即获得M个黄水晶</v>
      </c>
      <c r="S190" s="150">
        <f t="shared" si="425"/>
        <v>15</v>
      </c>
    </row>
    <row r="191" spans="1:19" s="60" customFormat="1" ht="16.5" x14ac:dyDescent="0.2">
      <c r="A191" s="62">
        <v>188</v>
      </c>
      <c r="B191" s="62">
        <f>INDEX(技能!B:B,MATCH(技能等级!S191,技能!T:T,0))</f>
        <v>1306015</v>
      </c>
      <c r="C191" s="69" t="s">
        <v>384</v>
      </c>
      <c r="D191" s="62">
        <v>6</v>
      </c>
      <c r="E191" s="62" t="str">
        <f>INDEX(技能!E:E,MATCH(技能等级!S191,技能!T:T,0))</f>
        <v>阎巧巧普攻</v>
      </c>
      <c r="F191" s="69" t="s">
        <v>1020</v>
      </c>
      <c r="G191" s="62">
        <v>10</v>
      </c>
      <c r="H191" s="62" t="str">
        <f t="shared" si="390"/>
        <v>130601501</v>
      </c>
      <c r="I191" s="62">
        <f t="shared" si="391"/>
        <v>6</v>
      </c>
      <c r="J191" s="62" t="str">
        <f>IF(COUNTIF(技能效果!A:A,技能等级!B191&amp;"02")=1,技能等级!B191&amp;"02","")</f>
        <v>130601502</v>
      </c>
      <c r="K191" s="62">
        <f t="shared" si="391"/>
        <v>6</v>
      </c>
      <c r="L191" s="62" t="str">
        <f>IF(COUNTIF(技能效果!A:A,技能等级!B191&amp;"03")=1,技能等级!B191&amp;"03","")</f>
        <v/>
      </c>
      <c r="M191" s="62" t="str">
        <f t="shared" ref="M191" si="441">IF(L191="","",$D191)</f>
        <v/>
      </c>
      <c r="N191" s="62" t="str">
        <f>IF(COUNTIF(技能效果!A:A,技能等级!B191&amp;"04")=1,技能等级!B191&amp;"04","")</f>
        <v/>
      </c>
      <c r="O191" s="62" t="str">
        <f t="shared" ref="O191" si="442">IF(N191="","",$D191)</f>
        <v/>
      </c>
      <c r="P191" s="62" t="str">
        <f>IF(COUNTIF(技能效果!A:A,技能等级!B191&amp;"05")=1,技能等级!B191&amp;"05","")</f>
        <v/>
      </c>
      <c r="Q191" s="62" t="str">
        <f t="shared" ref="Q191" si="443">IF(P191="","",$D191)</f>
        <v/>
      </c>
      <c r="R191" s="69" t="str">
        <f>INDEX(技能!U:U,MATCH(技能等级!B191,技能!B:B,0))</f>
        <v>攻击敌方单体造成攻击x%伤害
【水晶】立即获得M个黄水晶</v>
      </c>
      <c r="S191" s="150">
        <f t="shared" si="425"/>
        <v>15</v>
      </c>
    </row>
    <row r="192" spans="1:19" s="60" customFormat="1" ht="16.5" x14ac:dyDescent="0.2">
      <c r="A192" s="62">
        <v>189</v>
      </c>
      <c r="B192" s="62">
        <f>INDEX(技能!B:B,MATCH(技能等级!S192,技能!T:T,0))</f>
        <v>1306015</v>
      </c>
      <c r="C192" s="69" t="s">
        <v>384</v>
      </c>
      <c r="D192" s="62">
        <v>7</v>
      </c>
      <c r="E192" s="62" t="str">
        <f>INDEX(技能!E:E,MATCH(技能等级!S192,技能!T:T,0))</f>
        <v>阎巧巧普攻</v>
      </c>
      <c r="F192" s="69" t="s">
        <v>1020</v>
      </c>
      <c r="G192" s="62">
        <v>10</v>
      </c>
      <c r="H192" s="62" t="str">
        <f t="shared" si="390"/>
        <v>130601501</v>
      </c>
      <c r="I192" s="62">
        <f t="shared" si="391"/>
        <v>7</v>
      </c>
      <c r="J192" s="62" t="str">
        <f>IF(COUNTIF(技能效果!A:A,技能等级!B192&amp;"02")=1,技能等级!B192&amp;"02","")</f>
        <v>130601502</v>
      </c>
      <c r="K192" s="62">
        <f t="shared" si="391"/>
        <v>7</v>
      </c>
      <c r="L192" s="62" t="str">
        <f>IF(COUNTIF(技能效果!A:A,技能等级!B192&amp;"03")=1,技能等级!B192&amp;"03","")</f>
        <v/>
      </c>
      <c r="M192" s="62" t="str">
        <f t="shared" ref="M192" si="444">IF(L192="","",$D192)</f>
        <v/>
      </c>
      <c r="N192" s="62" t="str">
        <f>IF(COUNTIF(技能效果!A:A,技能等级!B192&amp;"04")=1,技能等级!B192&amp;"04","")</f>
        <v/>
      </c>
      <c r="O192" s="62" t="str">
        <f t="shared" ref="O192" si="445">IF(N192="","",$D192)</f>
        <v/>
      </c>
      <c r="P192" s="62" t="str">
        <f>IF(COUNTIF(技能效果!A:A,技能等级!B192&amp;"05")=1,技能等级!B192&amp;"05","")</f>
        <v/>
      </c>
      <c r="Q192" s="62" t="str">
        <f t="shared" ref="Q192" si="446">IF(P192="","",$D192)</f>
        <v/>
      </c>
      <c r="R192" s="69" t="str">
        <f>INDEX(技能!U:U,MATCH(技能等级!B192,技能!B:B,0))</f>
        <v>攻击敌方单体造成攻击x%伤害
【水晶】立即获得M个黄水晶</v>
      </c>
      <c r="S192" s="150">
        <f t="shared" si="425"/>
        <v>15</v>
      </c>
    </row>
    <row r="193" spans="1:19" s="60" customFormat="1" ht="16.5" x14ac:dyDescent="0.2">
      <c r="A193" s="62">
        <v>190</v>
      </c>
      <c r="B193" s="62">
        <f>INDEX(技能!B:B,MATCH(技能等级!S193,技能!T:T,0))</f>
        <v>1306015</v>
      </c>
      <c r="C193" s="69" t="s">
        <v>384</v>
      </c>
      <c r="D193" s="62">
        <v>8</v>
      </c>
      <c r="E193" s="62" t="str">
        <f>INDEX(技能!E:E,MATCH(技能等级!S193,技能!T:T,0))</f>
        <v>阎巧巧普攻</v>
      </c>
      <c r="F193" s="69" t="s">
        <v>1020</v>
      </c>
      <c r="G193" s="62">
        <v>10</v>
      </c>
      <c r="H193" s="62" t="str">
        <f t="shared" si="390"/>
        <v>130601501</v>
      </c>
      <c r="I193" s="62">
        <f t="shared" si="391"/>
        <v>8</v>
      </c>
      <c r="J193" s="62" t="str">
        <f>IF(COUNTIF(技能效果!A:A,技能等级!B193&amp;"02")=1,技能等级!B193&amp;"02","")</f>
        <v>130601502</v>
      </c>
      <c r="K193" s="62">
        <f t="shared" si="391"/>
        <v>8</v>
      </c>
      <c r="L193" s="62" t="str">
        <f>IF(COUNTIF(技能效果!A:A,技能等级!B193&amp;"03")=1,技能等级!B193&amp;"03","")</f>
        <v/>
      </c>
      <c r="M193" s="62" t="str">
        <f t="shared" ref="M193" si="447">IF(L193="","",$D193)</f>
        <v/>
      </c>
      <c r="N193" s="62" t="str">
        <f>IF(COUNTIF(技能效果!A:A,技能等级!B193&amp;"04")=1,技能等级!B193&amp;"04","")</f>
        <v/>
      </c>
      <c r="O193" s="62" t="str">
        <f t="shared" ref="O193" si="448">IF(N193="","",$D193)</f>
        <v/>
      </c>
      <c r="P193" s="62" t="str">
        <f>IF(COUNTIF(技能效果!A:A,技能等级!B193&amp;"05")=1,技能等级!B193&amp;"05","")</f>
        <v/>
      </c>
      <c r="Q193" s="62" t="str">
        <f t="shared" ref="Q193" si="449">IF(P193="","",$D193)</f>
        <v/>
      </c>
      <c r="R193" s="69" t="str">
        <f>INDEX(技能!U:U,MATCH(技能等级!B193,技能!B:B,0))</f>
        <v>攻击敌方单体造成攻击x%伤害
【水晶】立即获得M个黄水晶</v>
      </c>
      <c r="S193" s="150">
        <f t="shared" si="425"/>
        <v>15</v>
      </c>
    </row>
    <row r="194" spans="1:19" s="60" customFormat="1" ht="16.5" x14ac:dyDescent="0.2">
      <c r="A194" s="62">
        <v>191</v>
      </c>
      <c r="B194" s="62">
        <f>INDEX(技能!B:B,MATCH(技能等级!S194,技能!T:T,0))</f>
        <v>1306015</v>
      </c>
      <c r="C194" s="69" t="s">
        <v>384</v>
      </c>
      <c r="D194" s="62">
        <v>9</v>
      </c>
      <c r="E194" s="62" t="str">
        <f>INDEX(技能!E:E,MATCH(技能等级!S194,技能!T:T,0))</f>
        <v>阎巧巧普攻</v>
      </c>
      <c r="F194" s="69" t="s">
        <v>1020</v>
      </c>
      <c r="G194" s="62">
        <v>10</v>
      </c>
      <c r="H194" s="62" t="str">
        <f t="shared" si="390"/>
        <v>130601501</v>
      </c>
      <c r="I194" s="62">
        <f t="shared" si="391"/>
        <v>9</v>
      </c>
      <c r="J194" s="62" t="str">
        <f>IF(COUNTIF(技能效果!A:A,技能等级!B194&amp;"02")=1,技能等级!B194&amp;"02","")</f>
        <v>130601502</v>
      </c>
      <c r="K194" s="62">
        <f t="shared" si="391"/>
        <v>9</v>
      </c>
      <c r="L194" s="62" t="str">
        <f>IF(COUNTIF(技能效果!A:A,技能等级!B194&amp;"03")=1,技能等级!B194&amp;"03","")</f>
        <v/>
      </c>
      <c r="M194" s="62" t="str">
        <f t="shared" ref="M194" si="450">IF(L194="","",$D194)</f>
        <v/>
      </c>
      <c r="N194" s="62" t="str">
        <f>IF(COUNTIF(技能效果!A:A,技能等级!B194&amp;"04")=1,技能等级!B194&amp;"04","")</f>
        <v/>
      </c>
      <c r="O194" s="62" t="str">
        <f t="shared" ref="O194" si="451">IF(N194="","",$D194)</f>
        <v/>
      </c>
      <c r="P194" s="62" t="str">
        <f>IF(COUNTIF(技能效果!A:A,技能等级!B194&amp;"05")=1,技能等级!B194&amp;"05","")</f>
        <v/>
      </c>
      <c r="Q194" s="62" t="str">
        <f t="shared" ref="Q194" si="452">IF(P194="","",$D194)</f>
        <v/>
      </c>
      <c r="R194" s="69" t="str">
        <f>INDEX(技能!U:U,MATCH(技能等级!B194,技能!B:B,0))</f>
        <v>攻击敌方单体造成攻击x%伤害
【水晶】立即获得M个黄水晶</v>
      </c>
      <c r="S194" s="150">
        <f t="shared" si="425"/>
        <v>15</v>
      </c>
    </row>
    <row r="195" spans="1:19" s="60" customFormat="1" ht="16.5" x14ac:dyDescent="0.2">
      <c r="A195" s="62">
        <v>192</v>
      </c>
      <c r="B195" s="62">
        <f>INDEX(技能!B:B,MATCH(技能等级!S195,技能!T:T,0))</f>
        <v>1306015</v>
      </c>
      <c r="C195" s="69" t="s">
        <v>384</v>
      </c>
      <c r="D195" s="62">
        <v>10</v>
      </c>
      <c r="E195" s="62" t="str">
        <f>INDEX(技能!E:E,MATCH(技能等级!S195,技能!T:T,0))</f>
        <v>阎巧巧普攻</v>
      </c>
      <c r="F195" s="69" t="s">
        <v>1020</v>
      </c>
      <c r="G195" s="62">
        <v>10</v>
      </c>
      <c r="H195" s="62" t="str">
        <f t="shared" si="390"/>
        <v>130601501</v>
      </c>
      <c r="I195" s="62">
        <f t="shared" si="391"/>
        <v>10</v>
      </c>
      <c r="J195" s="62" t="str">
        <f>IF(COUNTIF(技能效果!A:A,技能等级!B195&amp;"02")=1,技能等级!B195&amp;"02","")</f>
        <v>130601502</v>
      </c>
      <c r="K195" s="62">
        <f t="shared" si="391"/>
        <v>10</v>
      </c>
      <c r="L195" s="62" t="str">
        <f>IF(COUNTIF(技能效果!A:A,技能等级!B195&amp;"03")=1,技能等级!B195&amp;"03","")</f>
        <v/>
      </c>
      <c r="M195" s="62" t="str">
        <f t="shared" ref="M195" si="453">IF(L195="","",$D195)</f>
        <v/>
      </c>
      <c r="N195" s="62" t="str">
        <f>IF(COUNTIF(技能效果!A:A,技能等级!B195&amp;"04")=1,技能等级!B195&amp;"04","")</f>
        <v/>
      </c>
      <c r="O195" s="62" t="str">
        <f t="shared" ref="O195" si="454">IF(N195="","",$D195)</f>
        <v/>
      </c>
      <c r="P195" s="62" t="str">
        <f>IF(COUNTIF(技能效果!A:A,技能等级!B195&amp;"05")=1,技能等级!B195&amp;"05","")</f>
        <v/>
      </c>
      <c r="Q195" s="62" t="str">
        <f t="shared" ref="Q195" si="455">IF(P195="","",$D195)</f>
        <v/>
      </c>
      <c r="R195" s="69" t="str">
        <f>INDEX(技能!U:U,MATCH(技能等级!B195,技能!B:B,0))</f>
        <v>攻击敌方单体造成攻击x%伤害
【水晶】立即获得M个黄水晶</v>
      </c>
      <c r="S195" s="150">
        <f t="shared" si="425"/>
        <v>15</v>
      </c>
    </row>
    <row r="196" spans="1:19" s="60" customFormat="1" ht="16.5" x14ac:dyDescent="0.2">
      <c r="A196" s="62">
        <v>193</v>
      </c>
      <c r="B196" s="62">
        <f>INDEX(技能!B:B,MATCH(技能等级!S196,技能!T:T,0))</f>
        <v>1306017</v>
      </c>
      <c r="C196" s="69" t="s">
        <v>384</v>
      </c>
      <c r="D196" s="62">
        <v>1</v>
      </c>
      <c r="E196" s="62" t="str">
        <f>INDEX(技能!E:E,MATCH(技能等级!S196,技能!T:T,0))</f>
        <v>诸葛一心普攻</v>
      </c>
      <c r="F196" s="69"/>
      <c r="G196" s="62"/>
      <c r="H196" s="62" t="str">
        <f t="shared" si="390"/>
        <v>130601701</v>
      </c>
      <c r="I196" s="62">
        <f t="shared" si="391"/>
        <v>1</v>
      </c>
      <c r="J196" s="62" t="str">
        <f>IF(COUNTIF(技能效果!A:A,技能等级!B196&amp;"02")=1,技能等级!B196&amp;"02","")</f>
        <v>130601702</v>
      </c>
      <c r="K196" s="62">
        <f t="shared" si="391"/>
        <v>1</v>
      </c>
      <c r="L196" s="62" t="str">
        <f>IF(COUNTIF(技能效果!A:A,技能等级!B196&amp;"03")=1,技能等级!B196&amp;"03","")</f>
        <v/>
      </c>
      <c r="M196" s="62" t="str">
        <f t="shared" ref="M196" si="456">IF(L196="","",$D196)</f>
        <v/>
      </c>
      <c r="N196" s="62" t="str">
        <f>IF(COUNTIF(技能效果!A:A,技能等级!B196&amp;"04")=1,技能等级!B196&amp;"04","")</f>
        <v/>
      </c>
      <c r="O196" s="62" t="str">
        <f t="shared" ref="O196" si="457">IF(N196="","",$D196)</f>
        <v/>
      </c>
      <c r="P196" s="62" t="str">
        <f>IF(COUNTIF(技能效果!A:A,技能等级!B196&amp;"05")=1,技能等级!B196&amp;"05","")</f>
        <v/>
      </c>
      <c r="Q196" s="62" t="str">
        <f t="shared" ref="Q196" si="458">IF(P196="","",$D196)</f>
        <v/>
      </c>
      <c r="R196" s="69" t="str">
        <f>INDEX(技能!U:U,MATCH(技能等级!B196,技能!B:B,0))</f>
        <v>攻击敌方单体造成攻击x%伤害
【水晶】立即获得M个黄水晶</v>
      </c>
      <c r="S196" s="150">
        <f t="shared" si="425"/>
        <v>16</v>
      </c>
    </row>
    <row r="197" spans="1:19" s="60" customFormat="1" ht="16.5" x14ac:dyDescent="0.2">
      <c r="A197" s="62">
        <v>194</v>
      </c>
      <c r="B197" s="62">
        <f>INDEX(技能!B:B,MATCH(技能等级!S197,技能!T:T,0))</f>
        <v>1306017</v>
      </c>
      <c r="C197" s="69" t="s">
        <v>384</v>
      </c>
      <c r="D197" s="62">
        <v>2</v>
      </c>
      <c r="E197" s="62" t="str">
        <f>INDEX(技能!E:E,MATCH(技能等级!S197,技能!T:T,0))</f>
        <v>诸葛一心普攻</v>
      </c>
      <c r="F197" s="69" t="s">
        <v>1020</v>
      </c>
      <c r="G197" s="62">
        <v>10</v>
      </c>
      <c r="H197" s="62" t="str">
        <f t="shared" si="390"/>
        <v>130601701</v>
      </c>
      <c r="I197" s="62">
        <f t="shared" si="391"/>
        <v>2</v>
      </c>
      <c r="J197" s="62" t="str">
        <f>IF(COUNTIF(技能效果!A:A,技能等级!B197&amp;"02")=1,技能等级!B197&amp;"02","")</f>
        <v>130601702</v>
      </c>
      <c r="K197" s="62">
        <f t="shared" si="391"/>
        <v>2</v>
      </c>
      <c r="L197" s="62" t="str">
        <f>IF(COUNTIF(技能效果!A:A,技能等级!B197&amp;"03")=1,技能等级!B197&amp;"03","")</f>
        <v/>
      </c>
      <c r="M197" s="62" t="str">
        <f t="shared" ref="M197" si="459">IF(L197="","",$D197)</f>
        <v/>
      </c>
      <c r="N197" s="62" t="str">
        <f>IF(COUNTIF(技能效果!A:A,技能等级!B197&amp;"04")=1,技能等级!B197&amp;"04","")</f>
        <v/>
      </c>
      <c r="O197" s="62" t="str">
        <f t="shared" ref="O197" si="460">IF(N197="","",$D197)</f>
        <v/>
      </c>
      <c r="P197" s="62" t="str">
        <f>IF(COUNTIF(技能效果!A:A,技能等级!B197&amp;"05")=1,技能等级!B197&amp;"05","")</f>
        <v/>
      </c>
      <c r="Q197" s="62" t="str">
        <f t="shared" ref="Q197" si="461">IF(P197="","",$D197)</f>
        <v/>
      </c>
      <c r="R197" s="69" t="str">
        <f>INDEX(技能!U:U,MATCH(技能等级!B197,技能!B:B,0))</f>
        <v>攻击敌方单体造成攻击x%伤害
【水晶】立即获得M个黄水晶</v>
      </c>
      <c r="S197" s="150">
        <f t="shared" si="425"/>
        <v>16</v>
      </c>
    </row>
    <row r="198" spans="1:19" s="60" customFormat="1" ht="16.5" x14ac:dyDescent="0.2">
      <c r="A198" s="62">
        <v>195</v>
      </c>
      <c r="B198" s="62">
        <f>INDEX(技能!B:B,MATCH(技能等级!S198,技能!T:T,0))</f>
        <v>1306017</v>
      </c>
      <c r="C198" s="69" t="s">
        <v>384</v>
      </c>
      <c r="D198" s="62">
        <v>3</v>
      </c>
      <c r="E198" s="62" t="str">
        <f>INDEX(技能!E:E,MATCH(技能等级!S198,技能!T:T,0))</f>
        <v>诸葛一心普攻</v>
      </c>
      <c r="F198" s="69" t="s">
        <v>1020</v>
      </c>
      <c r="G198" s="62">
        <v>10</v>
      </c>
      <c r="H198" s="62" t="str">
        <f t="shared" si="390"/>
        <v>130601701</v>
      </c>
      <c r="I198" s="62">
        <f t="shared" si="391"/>
        <v>3</v>
      </c>
      <c r="J198" s="62" t="str">
        <f>IF(COUNTIF(技能效果!A:A,技能等级!B198&amp;"02")=1,技能等级!B198&amp;"02","")</f>
        <v>130601702</v>
      </c>
      <c r="K198" s="62">
        <f t="shared" si="391"/>
        <v>3</v>
      </c>
      <c r="L198" s="62" t="str">
        <f>IF(COUNTIF(技能效果!A:A,技能等级!B198&amp;"03")=1,技能等级!B198&amp;"03","")</f>
        <v/>
      </c>
      <c r="M198" s="62" t="str">
        <f t="shared" ref="M198" si="462">IF(L198="","",$D198)</f>
        <v/>
      </c>
      <c r="N198" s="62" t="str">
        <f>IF(COUNTIF(技能效果!A:A,技能等级!B198&amp;"04")=1,技能等级!B198&amp;"04","")</f>
        <v/>
      </c>
      <c r="O198" s="62" t="str">
        <f t="shared" ref="O198" si="463">IF(N198="","",$D198)</f>
        <v/>
      </c>
      <c r="P198" s="62" t="str">
        <f>IF(COUNTIF(技能效果!A:A,技能等级!B198&amp;"05")=1,技能等级!B198&amp;"05","")</f>
        <v/>
      </c>
      <c r="Q198" s="62" t="str">
        <f t="shared" ref="Q198" si="464">IF(P198="","",$D198)</f>
        <v/>
      </c>
      <c r="R198" s="69" t="str">
        <f>INDEX(技能!U:U,MATCH(技能等级!B198,技能!B:B,0))</f>
        <v>攻击敌方单体造成攻击x%伤害
【水晶】立即获得M个黄水晶</v>
      </c>
      <c r="S198" s="150">
        <f t="shared" si="425"/>
        <v>16</v>
      </c>
    </row>
    <row r="199" spans="1:19" s="60" customFormat="1" ht="16.5" x14ac:dyDescent="0.2">
      <c r="A199" s="62">
        <v>196</v>
      </c>
      <c r="B199" s="62">
        <f>INDEX(技能!B:B,MATCH(技能等级!S199,技能!T:T,0))</f>
        <v>1306017</v>
      </c>
      <c r="C199" s="69" t="s">
        <v>384</v>
      </c>
      <c r="D199" s="62">
        <v>4</v>
      </c>
      <c r="E199" s="62" t="str">
        <f>INDEX(技能!E:E,MATCH(技能等级!S199,技能!T:T,0))</f>
        <v>诸葛一心普攻</v>
      </c>
      <c r="F199" s="69" t="s">
        <v>1020</v>
      </c>
      <c r="G199" s="62">
        <v>10</v>
      </c>
      <c r="H199" s="62" t="str">
        <f t="shared" si="390"/>
        <v>130601701</v>
      </c>
      <c r="I199" s="62">
        <f t="shared" si="391"/>
        <v>4</v>
      </c>
      <c r="J199" s="62" t="str">
        <f>IF(COUNTIF(技能效果!A:A,技能等级!B199&amp;"02")=1,技能等级!B199&amp;"02","")</f>
        <v>130601702</v>
      </c>
      <c r="K199" s="62">
        <f t="shared" si="391"/>
        <v>4</v>
      </c>
      <c r="L199" s="62" t="str">
        <f>IF(COUNTIF(技能效果!A:A,技能等级!B199&amp;"03")=1,技能等级!B199&amp;"03","")</f>
        <v/>
      </c>
      <c r="M199" s="62" t="str">
        <f t="shared" ref="M199" si="465">IF(L199="","",$D199)</f>
        <v/>
      </c>
      <c r="N199" s="62" t="str">
        <f>IF(COUNTIF(技能效果!A:A,技能等级!B199&amp;"04")=1,技能等级!B199&amp;"04","")</f>
        <v/>
      </c>
      <c r="O199" s="62" t="str">
        <f t="shared" ref="O199" si="466">IF(N199="","",$D199)</f>
        <v/>
      </c>
      <c r="P199" s="62" t="str">
        <f>IF(COUNTIF(技能效果!A:A,技能等级!B199&amp;"05")=1,技能等级!B199&amp;"05","")</f>
        <v/>
      </c>
      <c r="Q199" s="62" t="str">
        <f t="shared" ref="Q199" si="467">IF(P199="","",$D199)</f>
        <v/>
      </c>
      <c r="R199" s="69" t="str">
        <f>INDEX(技能!U:U,MATCH(技能等级!B199,技能!B:B,0))</f>
        <v>攻击敌方单体造成攻击x%伤害
【水晶】立即获得M个黄水晶</v>
      </c>
      <c r="S199" s="150">
        <f t="shared" si="425"/>
        <v>16</v>
      </c>
    </row>
    <row r="200" spans="1:19" s="60" customFormat="1" ht="16.5" x14ac:dyDescent="0.2">
      <c r="A200" s="62">
        <v>197</v>
      </c>
      <c r="B200" s="62">
        <f>INDEX(技能!B:B,MATCH(技能等级!S200,技能!T:T,0))</f>
        <v>1306017</v>
      </c>
      <c r="C200" s="69" t="s">
        <v>384</v>
      </c>
      <c r="D200" s="62">
        <v>5</v>
      </c>
      <c r="E200" s="62" t="str">
        <f>INDEX(技能!E:E,MATCH(技能等级!S200,技能!T:T,0))</f>
        <v>诸葛一心普攻</v>
      </c>
      <c r="F200" s="69" t="s">
        <v>1020</v>
      </c>
      <c r="G200" s="62">
        <v>10</v>
      </c>
      <c r="H200" s="62" t="str">
        <f t="shared" si="390"/>
        <v>130601701</v>
      </c>
      <c r="I200" s="62">
        <f t="shared" si="391"/>
        <v>5</v>
      </c>
      <c r="J200" s="62" t="str">
        <f>IF(COUNTIF(技能效果!A:A,技能等级!B200&amp;"02")=1,技能等级!B200&amp;"02","")</f>
        <v>130601702</v>
      </c>
      <c r="K200" s="62">
        <f t="shared" si="391"/>
        <v>5</v>
      </c>
      <c r="L200" s="62" t="str">
        <f>IF(COUNTIF(技能效果!A:A,技能等级!B200&amp;"03")=1,技能等级!B200&amp;"03","")</f>
        <v/>
      </c>
      <c r="M200" s="62" t="str">
        <f t="shared" ref="M200" si="468">IF(L200="","",$D200)</f>
        <v/>
      </c>
      <c r="N200" s="62" t="str">
        <f>IF(COUNTIF(技能效果!A:A,技能等级!B200&amp;"04")=1,技能等级!B200&amp;"04","")</f>
        <v/>
      </c>
      <c r="O200" s="62" t="str">
        <f t="shared" ref="O200" si="469">IF(N200="","",$D200)</f>
        <v/>
      </c>
      <c r="P200" s="62" t="str">
        <f>IF(COUNTIF(技能效果!A:A,技能等级!B200&amp;"05")=1,技能等级!B200&amp;"05","")</f>
        <v/>
      </c>
      <c r="Q200" s="62" t="str">
        <f t="shared" ref="Q200" si="470">IF(P200="","",$D200)</f>
        <v/>
      </c>
      <c r="R200" s="69" t="str">
        <f>INDEX(技能!U:U,MATCH(技能等级!B200,技能!B:B,0))</f>
        <v>攻击敌方单体造成攻击x%伤害
【水晶】立即获得M个黄水晶</v>
      </c>
      <c r="S200" s="150">
        <f t="shared" si="425"/>
        <v>16</v>
      </c>
    </row>
    <row r="201" spans="1:19" s="60" customFormat="1" ht="16.5" x14ac:dyDescent="0.2">
      <c r="A201" s="62">
        <v>198</v>
      </c>
      <c r="B201" s="62">
        <f>INDEX(技能!B:B,MATCH(技能等级!S201,技能!T:T,0))</f>
        <v>1306017</v>
      </c>
      <c r="C201" s="69" t="s">
        <v>384</v>
      </c>
      <c r="D201" s="62">
        <v>6</v>
      </c>
      <c r="E201" s="62" t="str">
        <f>INDEX(技能!E:E,MATCH(技能等级!S201,技能!T:T,0))</f>
        <v>诸葛一心普攻</v>
      </c>
      <c r="F201" s="69" t="s">
        <v>1020</v>
      </c>
      <c r="G201" s="62">
        <v>10</v>
      </c>
      <c r="H201" s="62" t="str">
        <f t="shared" si="390"/>
        <v>130601701</v>
      </c>
      <c r="I201" s="62">
        <f t="shared" si="391"/>
        <v>6</v>
      </c>
      <c r="J201" s="62" t="str">
        <f>IF(COUNTIF(技能效果!A:A,技能等级!B201&amp;"02")=1,技能等级!B201&amp;"02","")</f>
        <v>130601702</v>
      </c>
      <c r="K201" s="62">
        <f t="shared" si="391"/>
        <v>6</v>
      </c>
      <c r="L201" s="62" t="str">
        <f>IF(COUNTIF(技能效果!A:A,技能等级!B201&amp;"03")=1,技能等级!B201&amp;"03","")</f>
        <v/>
      </c>
      <c r="M201" s="62" t="str">
        <f t="shared" ref="M201" si="471">IF(L201="","",$D201)</f>
        <v/>
      </c>
      <c r="N201" s="62" t="str">
        <f>IF(COUNTIF(技能效果!A:A,技能等级!B201&amp;"04")=1,技能等级!B201&amp;"04","")</f>
        <v/>
      </c>
      <c r="O201" s="62" t="str">
        <f t="shared" ref="O201" si="472">IF(N201="","",$D201)</f>
        <v/>
      </c>
      <c r="P201" s="62" t="str">
        <f>IF(COUNTIF(技能效果!A:A,技能等级!B201&amp;"05")=1,技能等级!B201&amp;"05","")</f>
        <v/>
      </c>
      <c r="Q201" s="62" t="str">
        <f t="shared" ref="Q201" si="473">IF(P201="","",$D201)</f>
        <v/>
      </c>
      <c r="R201" s="69" t="str">
        <f>INDEX(技能!U:U,MATCH(技能等级!B201,技能!B:B,0))</f>
        <v>攻击敌方单体造成攻击x%伤害
【水晶】立即获得M个黄水晶</v>
      </c>
      <c r="S201" s="150">
        <f t="shared" si="425"/>
        <v>16</v>
      </c>
    </row>
    <row r="202" spans="1:19" s="60" customFormat="1" ht="16.5" x14ac:dyDescent="0.2">
      <c r="A202" s="62">
        <v>199</v>
      </c>
      <c r="B202" s="62">
        <f>INDEX(技能!B:B,MATCH(技能等级!S202,技能!T:T,0))</f>
        <v>1306017</v>
      </c>
      <c r="C202" s="69" t="s">
        <v>384</v>
      </c>
      <c r="D202" s="62">
        <v>7</v>
      </c>
      <c r="E202" s="62" t="str">
        <f>INDEX(技能!E:E,MATCH(技能等级!S202,技能!T:T,0))</f>
        <v>诸葛一心普攻</v>
      </c>
      <c r="F202" s="69" t="s">
        <v>1020</v>
      </c>
      <c r="G202" s="62">
        <v>10</v>
      </c>
      <c r="H202" s="62" t="str">
        <f t="shared" si="390"/>
        <v>130601701</v>
      </c>
      <c r="I202" s="62">
        <f t="shared" si="391"/>
        <v>7</v>
      </c>
      <c r="J202" s="62" t="str">
        <f>IF(COUNTIF(技能效果!A:A,技能等级!B202&amp;"02")=1,技能等级!B202&amp;"02","")</f>
        <v>130601702</v>
      </c>
      <c r="K202" s="62">
        <f t="shared" si="391"/>
        <v>7</v>
      </c>
      <c r="L202" s="62" t="str">
        <f>IF(COUNTIF(技能效果!A:A,技能等级!B202&amp;"03")=1,技能等级!B202&amp;"03","")</f>
        <v/>
      </c>
      <c r="M202" s="62" t="str">
        <f t="shared" ref="M202" si="474">IF(L202="","",$D202)</f>
        <v/>
      </c>
      <c r="N202" s="62" t="str">
        <f>IF(COUNTIF(技能效果!A:A,技能等级!B202&amp;"04")=1,技能等级!B202&amp;"04","")</f>
        <v/>
      </c>
      <c r="O202" s="62" t="str">
        <f t="shared" ref="O202" si="475">IF(N202="","",$D202)</f>
        <v/>
      </c>
      <c r="P202" s="62" t="str">
        <f>IF(COUNTIF(技能效果!A:A,技能等级!B202&amp;"05")=1,技能等级!B202&amp;"05","")</f>
        <v/>
      </c>
      <c r="Q202" s="62" t="str">
        <f t="shared" ref="Q202" si="476">IF(P202="","",$D202)</f>
        <v/>
      </c>
      <c r="R202" s="69" t="str">
        <f>INDEX(技能!U:U,MATCH(技能等级!B202,技能!B:B,0))</f>
        <v>攻击敌方单体造成攻击x%伤害
【水晶】立即获得M个黄水晶</v>
      </c>
      <c r="S202" s="150">
        <f t="shared" si="425"/>
        <v>16</v>
      </c>
    </row>
    <row r="203" spans="1:19" s="60" customFormat="1" ht="16.5" x14ac:dyDescent="0.2">
      <c r="A203" s="62">
        <v>200</v>
      </c>
      <c r="B203" s="62">
        <f>INDEX(技能!B:B,MATCH(技能等级!S203,技能!T:T,0))</f>
        <v>1306017</v>
      </c>
      <c r="C203" s="69" t="s">
        <v>384</v>
      </c>
      <c r="D203" s="62">
        <v>8</v>
      </c>
      <c r="E203" s="62" t="str">
        <f>INDEX(技能!E:E,MATCH(技能等级!S203,技能!T:T,0))</f>
        <v>诸葛一心普攻</v>
      </c>
      <c r="F203" s="69" t="s">
        <v>1020</v>
      </c>
      <c r="G203" s="62">
        <v>10</v>
      </c>
      <c r="H203" s="62" t="str">
        <f t="shared" si="390"/>
        <v>130601701</v>
      </c>
      <c r="I203" s="62">
        <f t="shared" si="391"/>
        <v>8</v>
      </c>
      <c r="J203" s="62" t="str">
        <f>IF(COUNTIF(技能效果!A:A,技能等级!B203&amp;"02")=1,技能等级!B203&amp;"02","")</f>
        <v>130601702</v>
      </c>
      <c r="K203" s="62">
        <f t="shared" si="391"/>
        <v>8</v>
      </c>
      <c r="L203" s="62" t="str">
        <f>IF(COUNTIF(技能效果!A:A,技能等级!B203&amp;"03")=1,技能等级!B203&amp;"03","")</f>
        <v/>
      </c>
      <c r="M203" s="62" t="str">
        <f t="shared" ref="M203" si="477">IF(L203="","",$D203)</f>
        <v/>
      </c>
      <c r="N203" s="62" t="str">
        <f>IF(COUNTIF(技能效果!A:A,技能等级!B203&amp;"04")=1,技能等级!B203&amp;"04","")</f>
        <v/>
      </c>
      <c r="O203" s="62" t="str">
        <f t="shared" ref="O203" si="478">IF(N203="","",$D203)</f>
        <v/>
      </c>
      <c r="P203" s="62" t="str">
        <f>IF(COUNTIF(技能效果!A:A,技能等级!B203&amp;"05")=1,技能等级!B203&amp;"05","")</f>
        <v/>
      </c>
      <c r="Q203" s="62" t="str">
        <f t="shared" ref="Q203" si="479">IF(P203="","",$D203)</f>
        <v/>
      </c>
      <c r="R203" s="69" t="str">
        <f>INDEX(技能!U:U,MATCH(技能等级!B203,技能!B:B,0))</f>
        <v>攻击敌方单体造成攻击x%伤害
【水晶】立即获得M个黄水晶</v>
      </c>
      <c r="S203" s="150">
        <f t="shared" si="425"/>
        <v>16</v>
      </c>
    </row>
    <row r="204" spans="1:19" s="60" customFormat="1" ht="16.5" x14ac:dyDescent="0.2">
      <c r="A204" s="62">
        <v>201</v>
      </c>
      <c r="B204" s="62">
        <f>INDEX(技能!B:B,MATCH(技能等级!S204,技能!T:T,0))</f>
        <v>1306017</v>
      </c>
      <c r="C204" s="69" t="s">
        <v>384</v>
      </c>
      <c r="D204" s="62">
        <v>9</v>
      </c>
      <c r="E204" s="62" t="str">
        <f>INDEX(技能!E:E,MATCH(技能等级!S204,技能!T:T,0))</f>
        <v>诸葛一心普攻</v>
      </c>
      <c r="F204" s="69" t="s">
        <v>1020</v>
      </c>
      <c r="G204" s="62">
        <v>10</v>
      </c>
      <c r="H204" s="62" t="str">
        <f t="shared" si="390"/>
        <v>130601701</v>
      </c>
      <c r="I204" s="62">
        <f t="shared" si="391"/>
        <v>9</v>
      </c>
      <c r="J204" s="62" t="str">
        <f>IF(COUNTIF(技能效果!A:A,技能等级!B204&amp;"02")=1,技能等级!B204&amp;"02","")</f>
        <v>130601702</v>
      </c>
      <c r="K204" s="62">
        <f t="shared" si="391"/>
        <v>9</v>
      </c>
      <c r="L204" s="62" t="str">
        <f>IF(COUNTIF(技能效果!A:A,技能等级!B204&amp;"03")=1,技能等级!B204&amp;"03","")</f>
        <v/>
      </c>
      <c r="M204" s="62" t="str">
        <f t="shared" ref="M204" si="480">IF(L204="","",$D204)</f>
        <v/>
      </c>
      <c r="N204" s="62" t="str">
        <f>IF(COUNTIF(技能效果!A:A,技能等级!B204&amp;"04")=1,技能等级!B204&amp;"04","")</f>
        <v/>
      </c>
      <c r="O204" s="62" t="str">
        <f t="shared" ref="O204" si="481">IF(N204="","",$D204)</f>
        <v/>
      </c>
      <c r="P204" s="62" t="str">
        <f>IF(COUNTIF(技能效果!A:A,技能等级!B204&amp;"05")=1,技能等级!B204&amp;"05","")</f>
        <v/>
      </c>
      <c r="Q204" s="62" t="str">
        <f t="shared" ref="Q204" si="482">IF(P204="","",$D204)</f>
        <v/>
      </c>
      <c r="R204" s="69" t="str">
        <f>INDEX(技能!U:U,MATCH(技能等级!B204,技能!B:B,0))</f>
        <v>攻击敌方单体造成攻击x%伤害
【水晶】立即获得M个黄水晶</v>
      </c>
      <c r="S204" s="150">
        <f t="shared" si="425"/>
        <v>16</v>
      </c>
    </row>
    <row r="205" spans="1:19" s="60" customFormat="1" ht="16.5" x14ac:dyDescent="0.2">
      <c r="A205" s="62">
        <v>202</v>
      </c>
      <c r="B205" s="62">
        <f>INDEX(技能!B:B,MATCH(技能等级!S205,技能!T:T,0))</f>
        <v>1306017</v>
      </c>
      <c r="C205" s="69" t="s">
        <v>384</v>
      </c>
      <c r="D205" s="62">
        <v>10</v>
      </c>
      <c r="E205" s="62" t="str">
        <f>INDEX(技能!E:E,MATCH(技能等级!S205,技能!T:T,0))</f>
        <v>诸葛一心普攻</v>
      </c>
      <c r="F205" s="69" t="s">
        <v>1020</v>
      </c>
      <c r="G205" s="62">
        <v>10</v>
      </c>
      <c r="H205" s="62" t="str">
        <f t="shared" si="390"/>
        <v>130601701</v>
      </c>
      <c r="I205" s="62">
        <f t="shared" si="391"/>
        <v>10</v>
      </c>
      <c r="J205" s="62" t="str">
        <f>IF(COUNTIF(技能效果!A:A,技能等级!B205&amp;"02")=1,技能等级!B205&amp;"02","")</f>
        <v>130601702</v>
      </c>
      <c r="K205" s="62">
        <f t="shared" si="391"/>
        <v>10</v>
      </c>
      <c r="L205" s="62" t="str">
        <f>IF(COUNTIF(技能效果!A:A,技能等级!B205&amp;"03")=1,技能等级!B205&amp;"03","")</f>
        <v/>
      </c>
      <c r="M205" s="62" t="str">
        <f t="shared" ref="M205" si="483">IF(L205="","",$D205)</f>
        <v/>
      </c>
      <c r="N205" s="62" t="str">
        <f>IF(COUNTIF(技能效果!A:A,技能等级!B205&amp;"04")=1,技能等级!B205&amp;"04","")</f>
        <v/>
      </c>
      <c r="O205" s="62" t="str">
        <f t="shared" ref="O205" si="484">IF(N205="","",$D205)</f>
        <v/>
      </c>
      <c r="P205" s="62" t="str">
        <f>IF(COUNTIF(技能效果!A:A,技能等级!B205&amp;"05")=1,技能等级!B205&amp;"05","")</f>
        <v/>
      </c>
      <c r="Q205" s="62" t="str">
        <f t="shared" ref="Q205" si="485">IF(P205="","",$D205)</f>
        <v/>
      </c>
      <c r="R205" s="69" t="str">
        <f>INDEX(技能!U:U,MATCH(技能等级!B205,技能!B:B,0))</f>
        <v>攻击敌方单体造成攻击x%伤害
【水晶】立即获得M个黄水晶</v>
      </c>
      <c r="S205" s="150">
        <f t="shared" si="425"/>
        <v>16</v>
      </c>
    </row>
    <row r="206" spans="1:19" s="60" customFormat="1" ht="16.5" x14ac:dyDescent="0.2">
      <c r="A206" s="62">
        <v>203</v>
      </c>
      <c r="B206" s="62">
        <f>INDEX(技能!B:B,MATCH(技能等级!S206,技能!T:T,0))</f>
        <v>1306020</v>
      </c>
      <c r="C206" s="69" t="s">
        <v>384</v>
      </c>
      <c r="D206" s="62">
        <v>1</v>
      </c>
      <c r="E206" s="62" t="str">
        <f>INDEX(技能!E:E,MATCH(技能等级!S206,技能!T:T,0))</f>
        <v>姬烟华普攻</v>
      </c>
      <c r="F206" s="69"/>
      <c r="G206" s="62"/>
      <c r="H206" s="62" t="str">
        <f t="shared" si="390"/>
        <v>130602001</v>
      </c>
      <c r="I206" s="62">
        <f t="shared" si="391"/>
        <v>1</v>
      </c>
      <c r="J206" s="62" t="str">
        <f>IF(COUNTIF(技能效果!A:A,技能等级!B206&amp;"02")=1,技能等级!B206&amp;"02","")</f>
        <v>130602002</v>
      </c>
      <c r="K206" s="62">
        <f t="shared" si="391"/>
        <v>1</v>
      </c>
      <c r="L206" s="62" t="str">
        <f>IF(COUNTIF(技能效果!A:A,技能等级!B206&amp;"03")=1,技能等级!B206&amp;"03","")</f>
        <v/>
      </c>
      <c r="M206" s="62" t="str">
        <f t="shared" ref="M206" si="486">IF(L206="","",$D206)</f>
        <v/>
      </c>
      <c r="N206" s="62" t="str">
        <f>IF(COUNTIF(技能效果!A:A,技能等级!B206&amp;"04")=1,技能等级!B206&amp;"04","")</f>
        <v/>
      </c>
      <c r="O206" s="62" t="str">
        <f t="shared" ref="O206" si="487">IF(N206="","",$D206)</f>
        <v/>
      </c>
      <c r="P206" s="62" t="str">
        <f>IF(COUNTIF(技能效果!A:A,技能等级!B206&amp;"05")=1,技能等级!B206&amp;"05","")</f>
        <v/>
      </c>
      <c r="Q206" s="62" t="str">
        <f t="shared" ref="Q206" si="488">IF(P206="","",$D206)</f>
        <v/>
      </c>
      <c r="R206" s="69" t="str">
        <f>INDEX(技能!U:U,MATCH(技能等级!B206,技能!B:B,0))</f>
        <v>攻击敌方单体造成攻击x%伤害
【水晶】立即获得M个黄水晶</v>
      </c>
      <c r="S206" s="150">
        <f t="shared" si="425"/>
        <v>17</v>
      </c>
    </row>
    <row r="207" spans="1:19" s="60" customFormat="1" ht="16.5" x14ac:dyDescent="0.2">
      <c r="A207" s="62">
        <v>204</v>
      </c>
      <c r="B207" s="62">
        <f>INDEX(技能!B:B,MATCH(技能等级!S207,技能!T:T,0))</f>
        <v>1306020</v>
      </c>
      <c r="C207" s="69" t="s">
        <v>384</v>
      </c>
      <c r="D207" s="62">
        <v>2</v>
      </c>
      <c r="E207" s="62" t="str">
        <f>INDEX(技能!E:E,MATCH(技能等级!S207,技能!T:T,0))</f>
        <v>姬烟华普攻</v>
      </c>
      <c r="F207" s="69" t="s">
        <v>1020</v>
      </c>
      <c r="G207" s="62">
        <v>10</v>
      </c>
      <c r="H207" s="62" t="str">
        <f t="shared" si="390"/>
        <v>130602001</v>
      </c>
      <c r="I207" s="62">
        <f t="shared" si="391"/>
        <v>2</v>
      </c>
      <c r="J207" s="62" t="str">
        <f>IF(COUNTIF(技能效果!A:A,技能等级!B207&amp;"02")=1,技能等级!B207&amp;"02","")</f>
        <v>130602002</v>
      </c>
      <c r="K207" s="62">
        <f t="shared" si="391"/>
        <v>2</v>
      </c>
      <c r="L207" s="62" t="str">
        <f>IF(COUNTIF(技能效果!A:A,技能等级!B207&amp;"03")=1,技能等级!B207&amp;"03","")</f>
        <v/>
      </c>
      <c r="M207" s="62" t="str">
        <f t="shared" ref="M207" si="489">IF(L207="","",$D207)</f>
        <v/>
      </c>
      <c r="N207" s="62" t="str">
        <f>IF(COUNTIF(技能效果!A:A,技能等级!B207&amp;"04")=1,技能等级!B207&amp;"04","")</f>
        <v/>
      </c>
      <c r="O207" s="62" t="str">
        <f t="shared" ref="O207" si="490">IF(N207="","",$D207)</f>
        <v/>
      </c>
      <c r="P207" s="62" t="str">
        <f>IF(COUNTIF(技能效果!A:A,技能等级!B207&amp;"05")=1,技能等级!B207&amp;"05","")</f>
        <v/>
      </c>
      <c r="Q207" s="62" t="str">
        <f t="shared" ref="Q207" si="491">IF(P207="","",$D207)</f>
        <v/>
      </c>
      <c r="R207" s="69" t="str">
        <f>INDEX(技能!U:U,MATCH(技能等级!B207,技能!B:B,0))</f>
        <v>攻击敌方单体造成攻击x%伤害
【水晶】立即获得M个黄水晶</v>
      </c>
      <c r="S207" s="150">
        <f t="shared" si="425"/>
        <v>17</v>
      </c>
    </row>
    <row r="208" spans="1:19" s="60" customFormat="1" ht="16.5" x14ac:dyDescent="0.2">
      <c r="A208" s="62">
        <v>205</v>
      </c>
      <c r="B208" s="62">
        <f>INDEX(技能!B:B,MATCH(技能等级!S208,技能!T:T,0))</f>
        <v>1306020</v>
      </c>
      <c r="C208" s="69" t="s">
        <v>384</v>
      </c>
      <c r="D208" s="62">
        <v>3</v>
      </c>
      <c r="E208" s="62" t="str">
        <f>INDEX(技能!E:E,MATCH(技能等级!S208,技能!T:T,0))</f>
        <v>姬烟华普攻</v>
      </c>
      <c r="F208" s="69" t="s">
        <v>1020</v>
      </c>
      <c r="G208" s="62">
        <v>10</v>
      </c>
      <c r="H208" s="62" t="str">
        <f t="shared" si="390"/>
        <v>130602001</v>
      </c>
      <c r="I208" s="62">
        <f t="shared" si="391"/>
        <v>3</v>
      </c>
      <c r="J208" s="62" t="str">
        <f>IF(COUNTIF(技能效果!A:A,技能等级!B208&amp;"02")=1,技能等级!B208&amp;"02","")</f>
        <v>130602002</v>
      </c>
      <c r="K208" s="62">
        <f t="shared" si="391"/>
        <v>3</v>
      </c>
      <c r="L208" s="62" t="str">
        <f>IF(COUNTIF(技能效果!A:A,技能等级!B208&amp;"03")=1,技能等级!B208&amp;"03","")</f>
        <v/>
      </c>
      <c r="M208" s="62" t="str">
        <f t="shared" ref="M208" si="492">IF(L208="","",$D208)</f>
        <v/>
      </c>
      <c r="N208" s="62" t="str">
        <f>IF(COUNTIF(技能效果!A:A,技能等级!B208&amp;"04")=1,技能等级!B208&amp;"04","")</f>
        <v/>
      </c>
      <c r="O208" s="62" t="str">
        <f t="shared" ref="O208" si="493">IF(N208="","",$D208)</f>
        <v/>
      </c>
      <c r="P208" s="62" t="str">
        <f>IF(COUNTIF(技能效果!A:A,技能等级!B208&amp;"05")=1,技能等级!B208&amp;"05","")</f>
        <v/>
      </c>
      <c r="Q208" s="62" t="str">
        <f t="shared" ref="Q208" si="494">IF(P208="","",$D208)</f>
        <v/>
      </c>
      <c r="R208" s="69" t="str">
        <f>INDEX(技能!U:U,MATCH(技能等级!B208,技能!B:B,0))</f>
        <v>攻击敌方单体造成攻击x%伤害
【水晶】立即获得M个黄水晶</v>
      </c>
      <c r="S208" s="150">
        <f t="shared" si="425"/>
        <v>17</v>
      </c>
    </row>
    <row r="209" spans="1:19" s="60" customFormat="1" ht="16.5" x14ac:dyDescent="0.2">
      <c r="A209" s="62">
        <v>206</v>
      </c>
      <c r="B209" s="62">
        <f>INDEX(技能!B:B,MATCH(技能等级!S209,技能!T:T,0))</f>
        <v>1306020</v>
      </c>
      <c r="C209" s="69" t="s">
        <v>384</v>
      </c>
      <c r="D209" s="62">
        <v>4</v>
      </c>
      <c r="E209" s="62" t="str">
        <f>INDEX(技能!E:E,MATCH(技能等级!S209,技能!T:T,0))</f>
        <v>姬烟华普攻</v>
      </c>
      <c r="F209" s="69" t="s">
        <v>1020</v>
      </c>
      <c r="G209" s="62">
        <v>10</v>
      </c>
      <c r="H209" s="62" t="str">
        <f t="shared" si="390"/>
        <v>130602001</v>
      </c>
      <c r="I209" s="62">
        <f t="shared" si="391"/>
        <v>4</v>
      </c>
      <c r="J209" s="62" t="str">
        <f>IF(COUNTIF(技能效果!A:A,技能等级!B209&amp;"02")=1,技能等级!B209&amp;"02","")</f>
        <v>130602002</v>
      </c>
      <c r="K209" s="62">
        <f t="shared" si="391"/>
        <v>4</v>
      </c>
      <c r="L209" s="62" t="str">
        <f>IF(COUNTIF(技能效果!A:A,技能等级!B209&amp;"03")=1,技能等级!B209&amp;"03","")</f>
        <v/>
      </c>
      <c r="M209" s="62" t="str">
        <f t="shared" ref="M209" si="495">IF(L209="","",$D209)</f>
        <v/>
      </c>
      <c r="N209" s="62" t="str">
        <f>IF(COUNTIF(技能效果!A:A,技能等级!B209&amp;"04")=1,技能等级!B209&amp;"04","")</f>
        <v/>
      </c>
      <c r="O209" s="62" t="str">
        <f t="shared" ref="O209" si="496">IF(N209="","",$D209)</f>
        <v/>
      </c>
      <c r="P209" s="62" t="str">
        <f>IF(COUNTIF(技能效果!A:A,技能等级!B209&amp;"05")=1,技能等级!B209&amp;"05","")</f>
        <v/>
      </c>
      <c r="Q209" s="62" t="str">
        <f t="shared" ref="Q209" si="497">IF(P209="","",$D209)</f>
        <v/>
      </c>
      <c r="R209" s="69" t="str">
        <f>INDEX(技能!U:U,MATCH(技能等级!B209,技能!B:B,0))</f>
        <v>攻击敌方单体造成攻击x%伤害
【水晶】立即获得M个黄水晶</v>
      </c>
      <c r="S209" s="150">
        <f t="shared" si="425"/>
        <v>17</v>
      </c>
    </row>
    <row r="210" spans="1:19" s="60" customFormat="1" ht="16.5" x14ac:dyDescent="0.2">
      <c r="A210" s="62">
        <v>207</v>
      </c>
      <c r="B210" s="62">
        <f>INDEX(技能!B:B,MATCH(技能等级!S210,技能!T:T,0))</f>
        <v>1306020</v>
      </c>
      <c r="C210" s="69" t="s">
        <v>384</v>
      </c>
      <c r="D210" s="62">
        <v>5</v>
      </c>
      <c r="E210" s="62" t="str">
        <f>INDEX(技能!E:E,MATCH(技能等级!S210,技能!T:T,0))</f>
        <v>姬烟华普攻</v>
      </c>
      <c r="F210" s="69" t="s">
        <v>1020</v>
      </c>
      <c r="G210" s="62">
        <v>10</v>
      </c>
      <c r="H210" s="62" t="str">
        <f t="shared" si="390"/>
        <v>130602001</v>
      </c>
      <c r="I210" s="62">
        <f t="shared" si="391"/>
        <v>5</v>
      </c>
      <c r="J210" s="62" t="str">
        <f>IF(COUNTIF(技能效果!A:A,技能等级!B210&amp;"02")=1,技能等级!B210&amp;"02","")</f>
        <v>130602002</v>
      </c>
      <c r="K210" s="62">
        <f t="shared" si="391"/>
        <v>5</v>
      </c>
      <c r="L210" s="62" t="str">
        <f>IF(COUNTIF(技能效果!A:A,技能等级!B210&amp;"03")=1,技能等级!B210&amp;"03","")</f>
        <v/>
      </c>
      <c r="M210" s="62" t="str">
        <f t="shared" ref="M210" si="498">IF(L210="","",$D210)</f>
        <v/>
      </c>
      <c r="N210" s="62" t="str">
        <f>IF(COUNTIF(技能效果!A:A,技能等级!B210&amp;"04")=1,技能等级!B210&amp;"04","")</f>
        <v/>
      </c>
      <c r="O210" s="62" t="str">
        <f t="shared" ref="O210" si="499">IF(N210="","",$D210)</f>
        <v/>
      </c>
      <c r="P210" s="62" t="str">
        <f>IF(COUNTIF(技能效果!A:A,技能等级!B210&amp;"05")=1,技能等级!B210&amp;"05","")</f>
        <v/>
      </c>
      <c r="Q210" s="62" t="str">
        <f t="shared" ref="Q210" si="500">IF(P210="","",$D210)</f>
        <v/>
      </c>
      <c r="R210" s="69" t="str">
        <f>INDEX(技能!U:U,MATCH(技能等级!B210,技能!B:B,0))</f>
        <v>攻击敌方单体造成攻击x%伤害
【水晶】立即获得M个黄水晶</v>
      </c>
      <c r="S210" s="150">
        <f t="shared" si="425"/>
        <v>17</v>
      </c>
    </row>
    <row r="211" spans="1:19" s="60" customFormat="1" ht="16.5" x14ac:dyDescent="0.2">
      <c r="A211" s="62">
        <v>208</v>
      </c>
      <c r="B211" s="62">
        <f>INDEX(技能!B:B,MATCH(技能等级!S211,技能!T:T,0))</f>
        <v>1306020</v>
      </c>
      <c r="C211" s="69" t="s">
        <v>384</v>
      </c>
      <c r="D211" s="62">
        <v>6</v>
      </c>
      <c r="E211" s="62" t="str">
        <f>INDEX(技能!E:E,MATCH(技能等级!S211,技能!T:T,0))</f>
        <v>姬烟华普攻</v>
      </c>
      <c r="F211" s="69" t="s">
        <v>1020</v>
      </c>
      <c r="G211" s="62">
        <v>10</v>
      </c>
      <c r="H211" s="62" t="str">
        <f t="shared" si="390"/>
        <v>130602001</v>
      </c>
      <c r="I211" s="62">
        <f t="shared" si="391"/>
        <v>6</v>
      </c>
      <c r="J211" s="62" t="str">
        <f>IF(COUNTIF(技能效果!A:A,技能等级!B211&amp;"02")=1,技能等级!B211&amp;"02","")</f>
        <v>130602002</v>
      </c>
      <c r="K211" s="62">
        <f t="shared" si="391"/>
        <v>6</v>
      </c>
      <c r="L211" s="62" t="str">
        <f>IF(COUNTIF(技能效果!A:A,技能等级!B211&amp;"03")=1,技能等级!B211&amp;"03","")</f>
        <v/>
      </c>
      <c r="M211" s="62" t="str">
        <f t="shared" ref="M211" si="501">IF(L211="","",$D211)</f>
        <v/>
      </c>
      <c r="N211" s="62" t="str">
        <f>IF(COUNTIF(技能效果!A:A,技能等级!B211&amp;"04")=1,技能等级!B211&amp;"04","")</f>
        <v/>
      </c>
      <c r="O211" s="62" t="str">
        <f t="shared" ref="O211" si="502">IF(N211="","",$D211)</f>
        <v/>
      </c>
      <c r="P211" s="62" t="str">
        <f>IF(COUNTIF(技能效果!A:A,技能等级!B211&amp;"05")=1,技能等级!B211&amp;"05","")</f>
        <v/>
      </c>
      <c r="Q211" s="62" t="str">
        <f t="shared" ref="Q211" si="503">IF(P211="","",$D211)</f>
        <v/>
      </c>
      <c r="R211" s="69" t="str">
        <f>INDEX(技能!U:U,MATCH(技能等级!B211,技能!B:B,0))</f>
        <v>攻击敌方单体造成攻击x%伤害
【水晶】立即获得M个黄水晶</v>
      </c>
      <c r="S211" s="150">
        <f t="shared" si="425"/>
        <v>17</v>
      </c>
    </row>
    <row r="212" spans="1:19" s="60" customFormat="1" ht="16.5" x14ac:dyDescent="0.2">
      <c r="A212" s="62">
        <v>209</v>
      </c>
      <c r="B212" s="62">
        <f>INDEX(技能!B:B,MATCH(技能等级!S212,技能!T:T,0))</f>
        <v>1306020</v>
      </c>
      <c r="C212" s="69" t="s">
        <v>384</v>
      </c>
      <c r="D212" s="62">
        <v>7</v>
      </c>
      <c r="E212" s="62" t="str">
        <f>INDEX(技能!E:E,MATCH(技能等级!S212,技能!T:T,0))</f>
        <v>姬烟华普攻</v>
      </c>
      <c r="F212" s="69" t="s">
        <v>1020</v>
      </c>
      <c r="G212" s="62">
        <v>10</v>
      </c>
      <c r="H212" s="62" t="str">
        <f t="shared" si="390"/>
        <v>130602001</v>
      </c>
      <c r="I212" s="62">
        <f t="shared" si="391"/>
        <v>7</v>
      </c>
      <c r="J212" s="62" t="str">
        <f>IF(COUNTIF(技能效果!A:A,技能等级!B212&amp;"02")=1,技能等级!B212&amp;"02","")</f>
        <v>130602002</v>
      </c>
      <c r="K212" s="62">
        <f t="shared" si="391"/>
        <v>7</v>
      </c>
      <c r="L212" s="62" t="str">
        <f>IF(COUNTIF(技能效果!A:A,技能等级!B212&amp;"03")=1,技能等级!B212&amp;"03","")</f>
        <v/>
      </c>
      <c r="M212" s="62" t="str">
        <f t="shared" ref="M212" si="504">IF(L212="","",$D212)</f>
        <v/>
      </c>
      <c r="N212" s="62" t="str">
        <f>IF(COUNTIF(技能效果!A:A,技能等级!B212&amp;"04")=1,技能等级!B212&amp;"04","")</f>
        <v/>
      </c>
      <c r="O212" s="62" t="str">
        <f t="shared" ref="O212" si="505">IF(N212="","",$D212)</f>
        <v/>
      </c>
      <c r="P212" s="62" t="str">
        <f>IF(COUNTIF(技能效果!A:A,技能等级!B212&amp;"05")=1,技能等级!B212&amp;"05","")</f>
        <v/>
      </c>
      <c r="Q212" s="62" t="str">
        <f t="shared" ref="Q212" si="506">IF(P212="","",$D212)</f>
        <v/>
      </c>
      <c r="R212" s="69" t="str">
        <f>INDEX(技能!U:U,MATCH(技能等级!B212,技能!B:B,0))</f>
        <v>攻击敌方单体造成攻击x%伤害
【水晶】立即获得M个黄水晶</v>
      </c>
      <c r="S212" s="150">
        <f t="shared" si="425"/>
        <v>17</v>
      </c>
    </row>
    <row r="213" spans="1:19" s="60" customFormat="1" ht="16.5" x14ac:dyDescent="0.2">
      <c r="A213" s="62">
        <v>210</v>
      </c>
      <c r="B213" s="62">
        <f>INDEX(技能!B:B,MATCH(技能等级!S213,技能!T:T,0))</f>
        <v>1306020</v>
      </c>
      <c r="C213" s="69" t="s">
        <v>384</v>
      </c>
      <c r="D213" s="62">
        <v>8</v>
      </c>
      <c r="E213" s="62" t="str">
        <f>INDEX(技能!E:E,MATCH(技能等级!S213,技能!T:T,0))</f>
        <v>姬烟华普攻</v>
      </c>
      <c r="F213" s="69" t="s">
        <v>1020</v>
      </c>
      <c r="G213" s="62">
        <v>10</v>
      </c>
      <c r="H213" s="62" t="str">
        <f t="shared" si="390"/>
        <v>130602001</v>
      </c>
      <c r="I213" s="62">
        <f t="shared" si="391"/>
        <v>8</v>
      </c>
      <c r="J213" s="62" t="str">
        <f>IF(COUNTIF(技能效果!A:A,技能等级!B213&amp;"02")=1,技能等级!B213&amp;"02","")</f>
        <v>130602002</v>
      </c>
      <c r="K213" s="62">
        <f t="shared" si="391"/>
        <v>8</v>
      </c>
      <c r="L213" s="62" t="str">
        <f>IF(COUNTIF(技能效果!A:A,技能等级!B213&amp;"03")=1,技能等级!B213&amp;"03","")</f>
        <v/>
      </c>
      <c r="M213" s="62" t="str">
        <f t="shared" ref="M213" si="507">IF(L213="","",$D213)</f>
        <v/>
      </c>
      <c r="N213" s="62" t="str">
        <f>IF(COUNTIF(技能效果!A:A,技能等级!B213&amp;"04")=1,技能等级!B213&amp;"04","")</f>
        <v/>
      </c>
      <c r="O213" s="62" t="str">
        <f t="shared" ref="O213" si="508">IF(N213="","",$D213)</f>
        <v/>
      </c>
      <c r="P213" s="62" t="str">
        <f>IF(COUNTIF(技能效果!A:A,技能等级!B213&amp;"05")=1,技能等级!B213&amp;"05","")</f>
        <v/>
      </c>
      <c r="Q213" s="62" t="str">
        <f t="shared" ref="Q213" si="509">IF(P213="","",$D213)</f>
        <v/>
      </c>
      <c r="R213" s="69" t="str">
        <f>INDEX(技能!U:U,MATCH(技能等级!B213,技能!B:B,0))</f>
        <v>攻击敌方单体造成攻击x%伤害
【水晶】立即获得M个黄水晶</v>
      </c>
      <c r="S213" s="150">
        <f t="shared" si="425"/>
        <v>17</v>
      </c>
    </row>
    <row r="214" spans="1:19" s="60" customFormat="1" ht="16.5" x14ac:dyDescent="0.2">
      <c r="A214" s="62">
        <v>211</v>
      </c>
      <c r="B214" s="62">
        <f>INDEX(技能!B:B,MATCH(技能等级!S214,技能!T:T,0))</f>
        <v>1306020</v>
      </c>
      <c r="C214" s="69" t="s">
        <v>384</v>
      </c>
      <c r="D214" s="62">
        <v>9</v>
      </c>
      <c r="E214" s="62" t="str">
        <f>INDEX(技能!E:E,MATCH(技能等级!S214,技能!T:T,0))</f>
        <v>姬烟华普攻</v>
      </c>
      <c r="F214" s="69" t="s">
        <v>1020</v>
      </c>
      <c r="G214" s="62">
        <v>10</v>
      </c>
      <c r="H214" s="62" t="str">
        <f t="shared" si="390"/>
        <v>130602001</v>
      </c>
      <c r="I214" s="62">
        <f t="shared" si="391"/>
        <v>9</v>
      </c>
      <c r="J214" s="62" t="str">
        <f>IF(COUNTIF(技能效果!A:A,技能等级!B214&amp;"02")=1,技能等级!B214&amp;"02","")</f>
        <v>130602002</v>
      </c>
      <c r="K214" s="62">
        <f t="shared" si="391"/>
        <v>9</v>
      </c>
      <c r="L214" s="62" t="str">
        <f>IF(COUNTIF(技能效果!A:A,技能等级!B214&amp;"03")=1,技能等级!B214&amp;"03","")</f>
        <v/>
      </c>
      <c r="M214" s="62" t="str">
        <f t="shared" ref="M214" si="510">IF(L214="","",$D214)</f>
        <v/>
      </c>
      <c r="N214" s="62" t="str">
        <f>IF(COUNTIF(技能效果!A:A,技能等级!B214&amp;"04")=1,技能等级!B214&amp;"04","")</f>
        <v/>
      </c>
      <c r="O214" s="62" t="str">
        <f t="shared" ref="O214" si="511">IF(N214="","",$D214)</f>
        <v/>
      </c>
      <c r="P214" s="62" t="str">
        <f>IF(COUNTIF(技能效果!A:A,技能等级!B214&amp;"05")=1,技能等级!B214&amp;"05","")</f>
        <v/>
      </c>
      <c r="Q214" s="62" t="str">
        <f t="shared" ref="Q214" si="512">IF(P214="","",$D214)</f>
        <v/>
      </c>
      <c r="R214" s="69" t="str">
        <f>INDEX(技能!U:U,MATCH(技能等级!B214,技能!B:B,0))</f>
        <v>攻击敌方单体造成攻击x%伤害
【水晶】立即获得M个黄水晶</v>
      </c>
      <c r="S214" s="150">
        <f t="shared" si="425"/>
        <v>17</v>
      </c>
    </row>
    <row r="215" spans="1:19" s="60" customFormat="1" ht="16.5" x14ac:dyDescent="0.2">
      <c r="A215" s="62">
        <v>212</v>
      </c>
      <c r="B215" s="62">
        <f>INDEX(技能!B:B,MATCH(技能等级!S215,技能!T:T,0))</f>
        <v>1306020</v>
      </c>
      <c r="C215" s="69" t="s">
        <v>384</v>
      </c>
      <c r="D215" s="62">
        <v>10</v>
      </c>
      <c r="E215" s="62" t="str">
        <f>INDEX(技能!E:E,MATCH(技能等级!S215,技能!T:T,0))</f>
        <v>姬烟华普攻</v>
      </c>
      <c r="F215" s="69" t="s">
        <v>1020</v>
      </c>
      <c r="G215" s="62">
        <v>10</v>
      </c>
      <c r="H215" s="62" t="str">
        <f t="shared" si="390"/>
        <v>130602001</v>
      </c>
      <c r="I215" s="62">
        <f t="shared" si="391"/>
        <v>10</v>
      </c>
      <c r="J215" s="62" t="str">
        <f>IF(COUNTIF(技能效果!A:A,技能等级!B215&amp;"02")=1,技能等级!B215&amp;"02","")</f>
        <v>130602002</v>
      </c>
      <c r="K215" s="62">
        <f t="shared" si="391"/>
        <v>10</v>
      </c>
      <c r="L215" s="62" t="str">
        <f>IF(COUNTIF(技能效果!A:A,技能等级!B215&amp;"03")=1,技能等级!B215&amp;"03","")</f>
        <v/>
      </c>
      <c r="M215" s="62" t="str">
        <f t="shared" ref="M215" si="513">IF(L215="","",$D215)</f>
        <v/>
      </c>
      <c r="N215" s="62" t="str">
        <f>IF(COUNTIF(技能效果!A:A,技能等级!B215&amp;"04")=1,技能等级!B215&amp;"04","")</f>
        <v/>
      </c>
      <c r="O215" s="62" t="str">
        <f t="shared" ref="O215" si="514">IF(N215="","",$D215)</f>
        <v/>
      </c>
      <c r="P215" s="62" t="str">
        <f>IF(COUNTIF(技能效果!A:A,技能等级!B215&amp;"05")=1,技能等级!B215&amp;"05","")</f>
        <v/>
      </c>
      <c r="Q215" s="62" t="str">
        <f t="shared" ref="Q215" si="515">IF(P215="","",$D215)</f>
        <v/>
      </c>
      <c r="R215" s="69" t="str">
        <f>INDEX(技能!U:U,MATCH(技能等级!B215,技能!B:B,0))</f>
        <v>攻击敌方单体造成攻击x%伤害
【水晶】立即获得M个黄水晶</v>
      </c>
      <c r="S215" s="150">
        <f t="shared" si="425"/>
        <v>17</v>
      </c>
    </row>
    <row r="216" spans="1:19" s="60" customFormat="1" ht="16.5" x14ac:dyDescent="0.2">
      <c r="A216" s="62">
        <v>213</v>
      </c>
      <c r="B216" s="62">
        <f>INDEX(技能!B:B,MATCH(技能等级!S216,技能!T:T,0))</f>
        <v>1306022</v>
      </c>
      <c r="C216" s="69" t="s">
        <v>384</v>
      </c>
      <c r="D216" s="62">
        <v>1</v>
      </c>
      <c r="E216" s="62" t="str">
        <f>INDEX(技能!E:E,MATCH(技能等级!S216,技能!T:T,0))</f>
        <v>幻普攻</v>
      </c>
      <c r="F216" s="69"/>
      <c r="G216" s="62"/>
      <c r="H216" s="62" t="str">
        <f t="shared" si="390"/>
        <v>130602201</v>
      </c>
      <c r="I216" s="62">
        <f t="shared" si="391"/>
        <v>1</v>
      </c>
      <c r="J216" s="62" t="str">
        <f>IF(COUNTIF(技能效果!A:A,技能等级!B216&amp;"02")=1,技能等级!B216&amp;"02","")</f>
        <v>130602202</v>
      </c>
      <c r="K216" s="62">
        <f t="shared" si="391"/>
        <v>1</v>
      </c>
      <c r="L216" s="62" t="str">
        <f>IF(COUNTIF(技能效果!A:A,技能等级!B216&amp;"03")=1,技能等级!B216&amp;"03","")</f>
        <v/>
      </c>
      <c r="M216" s="62" t="str">
        <f t="shared" ref="M216" si="516">IF(L216="","",$D216)</f>
        <v/>
      </c>
      <c r="N216" s="62" t="str">
        <f>IF(COUNTIF(技能效果!A:A,技能等级!B216&amp;"04")=1,技能等级!B216&amp;"04","")</f>
        <v/>
      </c>
      <c r="O216" s="62" t="str">
        <f t="shared" ref="O216" si="517">IF(N216="","",$D216)</f>
        <v/>
      </c>
      <c r="P216" s="62" t="str">
        <f>IF(COUNTIF(技能效果!A:A,技能等级!B216&amp;"05")=1,技能等级!B216&amp;"05","")</f>
        <v/>
      </c>
      <c r="Q216" s="62" t="str">
        <f t="shared" ref="Q216" si="518">IF(P216="","",$D216)</f>
        <v/>
      </c>
      <c r="R216" s="69" t="str">
        <f>INDEX(技能!U:U,MATCH(技能等级!B216,技能!B:B,0))</f>
        <v>攻击敌方单体造成攻击x%伤害
【水晶】立即获得M个黄水晶</v>
      </c>
      <c r="S216" s="150">
        <f t="shared" si="425"/>
        <v>18</v>
      </c>
    </row>
    <row r="217" spans="1:19" s="60" customFormat="1" ht="16.5" x14ac:dyDescent="0.2">
      <c r="A217" s="62">
        <v>214</v>
      </c>
      <c r="B217" s="62">
        <f>INDEX(技能!B:B,MATCH(技能等级!S217,技能!T:T,0))</f>
        <v>1306022</v>
      </c>
      <c r="C217" s="69" t="s">
        <v>384</v>
      </c>
      <c r="D217" s="62">
        <v>2</v>
      </c>
      <c r="E217" s="62" t="str">
        <f>INDEX(技能!E:E,MATCH(技能等级!S217,技能!T:T,0))</f>
        <v>幻普攻</v>
      </c>
      <c r="F217" s="69" t="s">
        <v>1020</v>
      </c>
      <c r="G217" s="62">
        <v>10</v>
      </c>
      <c r="H217" s="62" t="str">
        <f t="shared" si="390"/>
        <v>130602201</v>
      </c>
      <c r="I217" s="62">
        <f t="shared" si="391"/>
        <v>2</v>
      </c>
      <c r="J217" s="62" t="str">
        <f>IF(COUNTIF(技能效果!A:A,技能等级!B217&amp;"02")=1,技能等级!B217&amp;"02","")</f>
        <v>130602202</v>
      </c>
      <c r="K217" s="62">
        <f t="shared" si="391"/>
        <v>2</v>
      </c>
      <c r="L217" s="62" t="str">
        <f>IF(COUNTIF(技能效果!A:A,技能等级!B217&amp;"03")=1,技能等级!B217&amp;"03","")</f>
        <v/>
      </c>
      <c r="M217" s="62" t="str">
        <f t="shared" ref="M217" si="519">IF(L217="","",$D217)</f>
        <v/>
      </c>
      <c r="N217" s="62" t="str">
        <f>IF(COUNTIF(技能效果!A:A,技能等级!B217&amp;"04")=1,技能等级!B217&amp;"04","")</f>
        <v/>
      </c>
      <c r="O217" s="62" t="str">
        <f t="shared" ref="O217" si="520">IF(N217="","",$D217)</f>
        <v/>
      </c>
      <c r="P217" s="62" t="str">
        <f>IF(COUNTIF(技能效果!A:A,技能等级!B217&amp;"05")=1,技能等级!B217&amp;"05","")</f>
        <v/>
      </c>
      <c r="Q217" s="62" t="str">
        <f t="shared" ref="Q217" si="521">IF(P217="","",$D217)</f>
        <v/>
      </c>
      <c r="R217" s="69" t="str">
        <f>INDEX(技能!U:U,MATCH(技能等级!B217,技能!B:B,0))</f>
        <v>攻击敌方单体造成攻击x%伤害
【水晶】立即获得M个黄水晶</v>
      </c>
      <c r="S217" s="150">
        <f t="shared" si="425"/>
        <v>18</v>
      </c>
    </row>
    <row r="218" spans="1:19" s="60" customFormat="1" ht="16.5" x14ac:dyDescent="0.2">
      <c r="A218" s="62">
        <v>215</v>
      </c>
      <c r="B218" s="62">
        <f>INDEX(技能!B:B,MATCH(技能等级!S218,技能!T:T,0))</f>
        <v>1306022</v>
      </c>
      <c r="C218" s="69" t="s">
        <v>384</v>
      </c>
      <c r="D218" s="62">
        <v>3</v>
      </c>
      <c r="E218" s="62" t="str">
        <f>INDEX(技能!E:E,MATCH(技能等级!S218,技能!T:T,0))</f>
        <v>幻普攻</v>
      </c>
      <c r="F218" s="69" t="s">
        <v>1020</v>
      </c>
      <c r="G218" s="62">
        <v>10</v>
      </c>
      <c r="H218" s="62" t="str">
        <f t="shared" si="390"/>
        <v>130602201</v>
      </c>
      <c r="I218" s="62">
        <f t="shared" si="391"/>
        <v>3</v>
      </c>
      <c r="J218" s="62" t="str">
        <f>IF(COUNTIF(技能效果!A:A,技能等级!B218&amp;"02")=1,技能等级!B218&amp;"02","")</f>
        <v>130602202</v>
      </c>
      <c r="K218" s="62">
        <f t="shared" si="391"/>
        <v>3</v>
      </c>
      <c r="L218" s="62" t="str">
        <f>IF(COUNTIF(技能效果!A:A,技能等级!B218&amp;"03")=1,技能等级!B218&amp;"03","")</f>
        <v/>
      </c>
      <c r="M218" s="62" t="str">
        <f t="shared" ref="M218" si="522">IF(L218="","",$D218)</f>
        <v/>
      </c>
      <c r="N218" s="62" t="str">
        <f>IF(COUNTIF(技能效果!A:A,技能等级!B218&amp;"04")=1,技能等级!B218&amp;"04","")</f>
        <v/>
      </c>
      <c r="O218" s="62" t="str">
        <f t="shared" ref="O218" si="523">IF(N218="","",$D218)</f>
        <v/>
      </c>
      <c r="P218" s="62" t="str">
        <f>IF(COUNTIF(技能效果!A:A,技能等级!B218&amp;"05")=1,技能等级!B218&amp;"05","")</f>
        <v/>
      </c>
      <c r="Q218" s="62" t="str">
        <f t="shared" ref="Q218" si="524">IF(P218="","",$D218)</f>
        <v/>
      </c>
      <c r="R218" s="69" t="str">
        <f>INDEX(技能!U:U,MATCH(技能等级!B218,技能!B:B,0))</f>
        <v>攻击敌方单体造成攻击x%伤害
【水晶】立即获得M个黄水晶</v>
      </c>
      <c r="S218" s="150">
        <f t="shared" si="425"/>
        <v>18</v>
      </c>
    </row>
    <row r="219" spans="1:19" s="60" customFormat="1" ht="16.5" x14ac:dyDescent="0.2">
      <c r="A219" s="62">
        <v>216</v>
      </c>
      <c r="B219" s="62">
        <f>INDEX(技能!B:B,MATCH(技能等级!S219,技能!T:T,0))</f>
        <v>1306022</v>
      </c>
      <c r="C219" s="69" t="s">
        <v>384</v>
      </c>
      <c r="D219" s="62">
        <v>4</v>
      </c>
      <c r="E219" s="62" t="str">
        <f>INDEX(技能!E:E,MATCH(技能等级!S219,技能!T:T,0))</f>
        <v>幻普攻</v>
      </c>
      <c r="F219" s="69" t="s">
        <v>1020</v>
      </c>
      <c r="G219" s="62">
        <v>10</v>
      </c>
      <c r="H219" s="62" t="str">
        <f t="shared" si="390"/>
        <v>130602201</v>
      </c>
      <c r="I219" s="62">
        <f t="shared" si="391"/>
        <v>4</v>
      </c>
      <c r="J219" s="62" t="str">
        <f>IF(COUNTIF(技能效果!A:A,技能等级!B219&amp;"02")=1,技能等级!B219&amp;"02","")</f>
        <v>130602202</v>
      </c>
      <c r="K219" s="62">
        <f t="shared" si="391"/>
        <v>4</v>
      </c>
      <c r="L219" s="62" t="str">
        <f>IF(COUNTIF(技能效果!A:A,技能等级!B219&amp;"03")=1,技能等级!B219&amp;"03","")</f>
        <v/>
      </c>
      <c r="M219" s="62" t="str">
        <f t="shared" ref="M219" si="525">IF(L219="","",$D219)</f>
        <v/>
      </c>
      <c r="N219" s="62" t="str">
        <f>IF(COUNTIF(技能效果!A:A,技能等级!B219&amp;"04")=1,技能等级!B219&amp;"04","")</f>
        <v/>
      </c>
      <c r="O219" s="62" t="str">
        <f t="shared" ref="O219" si="526">IF(N219="","",$D219)</f>
        <v/>
      </c>
      <c r="P219" s="62" t="str">
        <f>IF(COUNTIF(技能效果!A:A,技能等级!B219&amp;"05")=1,技能等级!B219&amp;"05","")</f>
        <v/>
      </c>
      <c r="Q219" s="62" t="str">
        <f t="shared" ref="Q219" si="527">IF(P219="","",$D219)</f>
        <v/>
      </c>
      <c r="R219" s="69" t="str">
        <f>INDEX(技能!U:U,MATCH(技能等级!B219,技能!B:B,0))</f>
        <v>攻击敌方单体造成攻击x%伤害
【水晶】立即获得M个黄水晶</v>
      </c>
      <c r="S219" s="150">
        <f t="shared" si="425"/>
        <v>18</v>
      </c>
    </row>
    <row r="220" spans="1:19" s="60" customFormat="1" ht="16.5" x14ac:dyDescent="0.2">
      <c r="A220" s="62">
        <v>217</v>
      </c>
      <c r="B220" s="62">
        <f>INDEX(技能!B:B,MATCH(技能等级!S220,技能!T:T,0))</f>
        <v>1306022</v>
      </c>
      <c r="C220" s="69" t="s">
        <v>384</v>
      </c>
      <c r="D220" s="62">
        <v>5</v>
      </c>
      <c r="E220" s="62" t="str">
        <f>INDEX(技能!E:E,MATCH(技能等级!S220,技能!T:T,0))</f>
        <v>幻普攻</v>
      </c>
      <c r="F220" s="69" t="s">
        <v>1020</v>
      </c>
      <c r="G220" s="62">
        <v>10</v>
      </c>
      <c r="H220" s="62" t="str">
        <f t="shared" si="390"/>
        <v>130602201</v>
      </c>
      <c r="I220" s="62">
        <f t="shared" si="391"/>
        <v>5</v>
      </c>
      <c r="J220" s="62" t="str">
        <f>IF(COUNTIF(技能效果!A:A,技能等级!B220&amp;"02")=1,技能等级!B220&amp;"02","")</f>
        <v>130602202</v>
      </c>
      <c r="K220" s="62">
        <f t="shared" si="391"/>
        <v>5</v>
      </c>
      <c r="L220" s="62" t="str">
        <f>IF(COUNTIF(技能效果!A:A,技能等级!B220&amp;"03")=1,技能等级!B220&amp;"03","")</f>
        <v/>
      </c>
      <c r="M220" s="62" t="str">
        <f t="shared" ref="M220" si="528">IF(L220="","",$D220)</f>
        <v/>
      </c>
      <c r="N220" s="62" t="str">
        <f>IF(COUNTIF(技能效果!A:A,技能等级!B220&amp;"04")=1,技能等级!B220&amp;"04","")</f>
        <v/>
      </c>
      <c r="O220" s="62" t="str">
        <f t="shared" ref="O220" si="529">IF(N220="","",$D220)</f>
        <v/>
      </c>
      <c r="P220" s="62" t="str">
        <f>IF(COUNTIF(技能效果!A:A,技能等级!B220&amp;"05")=1,技能等级!B220&amp;"05","")</f>
        <v/>
      </c>
      <c r="Q220" s="62" t="str">
        <f t="shared" ref="Q220" si="530">IF(P220="","",$D220)</f>
        <v/>
      </c>
      <c r="R220" s="69" t="str">
        <f>INDEX(技能!U:U,MATCH(技能等级!B220,技能!B:B,0))</f>
        <v>攻击敌方单体造成攻击x%伤害
【水晶】立即获得M个黄水晶</v>
      </c>
      <c r="S220" s="150">
        <f t="shared" si="425"/>
        <v>18</v>
      </c>
    </row>
    <row r="221" spans="1:19" s="60" customFormat="1" ht="16.5" x14ac:dyDescent="0.2">
      <c r="A221" s="62">
        <v>218</v>
      </c>
      <c r="B221" s="62">
        <f>INDEX(技能!B:B,MATCH(技能等级!S221,技能!T:T,0))</f>
        <v>1306022</v>
      </c>
      <c r="C221" s="69" t="s">
        <v>384</v>
      </c>
      <c r="D221" s="62">
        <v>6</v>
      </c>
      <c r="E221" s="62" t="str">
        <f>INDEX(技能!E:E,MATCH(技能等级!S221,技能!T:T,0))</f>
        <v>幻普攻</v>
      </c>
      <c r="F221" s="69" t="s">
        <v>1020</v>
      </c>
      <c r="G221" s="62">
        <v>10</v>
      </c>
      <c r="H221" s="62" t="str">
        <f t="shared" si="390"/>
        <v>130602201</v>
      </c>
      <c r="I221" s="62">
        <f t="shared" si="391"/>
        <v>6</v>
      </c>
      <c r="J221" s="62" t="str">
        <f>IF(COUNTIF(技能效果!A:A,技能等级!B221&amp;"02")=1,技能等级!B221&amp;"02","")</f>
        <v>130602202</v>
      </c>
      <c r="K221" s="62">
        <f t="shared" si="391"/>
        <v>6</v>
      </c>
      <c r="L221" s="62" t="str">
        <f>IF(COUNTIF(技能效果!A:A,技能等级!B221&amp;"03")=1,技能等级!B221&amp;"03","")</f>
        <v/>
      </c>
      <c r="M221" s="62" t="str">
        <f t="shared" ref="M221" si="531">IF(L221="","",$D221)</f>
        <v/>
      </c>
      <c r="N221" s="62" t="str">
        <f>IF(COUNTIF(技能效果!A:A,技能等级!B221&amp;"04")=1,技能等级!B221&amp;"04","")</f>
        <v/>
      </c>
      <c r="O221" s="62" t="str">
        <f t="shared" ref="O221" si="532">IF(N221="","",$D221)</f>
        <v/>
      </c>
      <c r="P221" s="62" t="str">
        <f>IF(COUNTIF(技能效果!A:A,技能等级!B221&amp;"05")=1,技能等级!B221&amp;"05","")</f>
        <v/>
      </c>
      <c r="Q221" s="62" t="str">
        <f t="shared" ref="Q221" si="533">IF(P221="","",$D221)</f>
        <v/>
      </c>
      <c r="R221" s="69" t="str">
        <f>INDEX(技能!U:U,MATCH(技能等级!B221,技能!B:B,0))</f>
        <v>攻击敌方单体造成攻击x%伤害
【水晶】立即获得M个黄水晶</v>
      </c>
      <c r="S221" s="150">
        <f t="shared" si="425"/>
        <v>18</v>
      </c>
    </row>
    <row r="222" spans="1:19" s="60" customFormat="1" ht="16.5" x14ac:dyDescent="0.2">
      <c r="A222" s="62">
        <v>219</v>
      </c>
      <c r="B222" s="62">
        <f>INDEX(技能!B:B,MATCH(技能等级!S222,技能!T:T,0))</f>
        <v>1306022</v>
      </c>
      <c r="C222" s="69" t="s">
        <v>384</v>
      </c>
      <c r="D222" s="62">
        <v>7</v>
      </c>
      <c r="E222" s="62" t="str">
        <f>INDEX(技能!E:E,MATCH(技能等级!S222,技能!T:T,0))</f>
        <v>幻普攻</v>
      </c>
      <c r="F222" s="69" t="s">
        <v>1020</v>
      </c>
      <c r="G222" s="62">
        <v>10</v>
      </c>
      <c r="H222" s="62" t="str">
        <f t="shared" si="390"/>
        <v>130602201</v>
      </c>
      <c r="I222" s="62">
        <f t="shared" si="391"/>
        <v>7</v>
      </c>
      <c r="J222" s="62" t="str">
        <f>IF(COUNTIF(技能效果!A:A,技能等级!B222&amp;"02")=1,技能等级!B222&amp;"02","")</f>
        <v>130602202</v>
      </c>
      <c r="K222" s="62">
        <f t="shared" si="391"/>
        <v>7</v>
      </c>
      <c r="L222" s="62" t="str">
        <f>IF(COUNTIF(技能效果!A:A,技能等级!B222&amp;"03")=1,技能等级!B222&amp;"03","")</f>
        <v/>
      </c>
      <c r="M222" s="62" t="str">
        <f t="shared" ref="M222" si="534">IF(L222="","",$D222)</f>
        <v/>
      </c>
      <c r="N222" s="62" t="str">
        <f>IF(COUNTIF(技能效果!A:A,技能等级!B222&amp;"04")=1,技能等级!B222&amp;"04","")</f>
        <v/>
      </c>
      <c r="O222" s="62" t="str">
        <f t="shared" ref="O222" si="535">IF(N222="","",$D222)</f>
        <v/>
      </c>
      <c r="P222" s="62" t="str">
        <f>IF(COUNTIF(技能效果!A:A,技能等级!B222&amp;"05")=1,技能等级!B222&amp;"05","")</f>
        <v/>
      </c>
      <c r="Q222" s="62" t="str">
        <f t="shared" ref="Q222" si="536">IF(P222="","",$D222)</f>
        <v/>
      </c>
      <c r="R222" s="69" t="str">
        <f>INDEX(技能!U:U,MATCH(技能等级!B222,技能!B:B,0))</f>
        <v>攻击敌方单体造成攻击x%伤害
【水晶】立即获得M个黄水晶</v>
      </c>
      <c r="S222" s="150">
        <f t="shared" si="425"/>
        <v>18</v>
      </c>
    </row>
    <row r="223" spans="1:19" s="60" customFormat="1" ht="16.5" x14ac:dyDescent="0.2">
      <c r="A223" s="62">
        <v>220</v>
      </c>
      <c r="B223" s="62">
        <f>INDEX(技能!B:B,MATCH(技能等级!S223,技能!T:T,0))</f>
        <v>1306022</v>
      </c>
      <c r="C223" s="69" t="s">
        <v>384</v>
      </c>
      <c r="D223" s="62">
        <v>8</v>
      </c>
      <c r="E223" s="62" t="str">
        <f>INDEX(技能!E:E,MATCH(技能等级!S223,技能!T:T,0))</f>
        <v>幻普攻</v>
      </c>
      <c r="F223" s="69" t="s">
        <v>1020</v>
      </c>
      <c r="G223" s="62">
        <v>10</v>
      </c>
      <c r="H223" s="62" t="str">
        <f t="shared" si="390"/>
        <v>130602201</v>
      </c>
      <c r="I223" s="62">
        <f t="shared" si="391"/>
        <v>8</v>
      </c>
      <c r="J223" s="62" t="str">
        <f>IF(COUNTIF(技能效果!A:A,技能等级!B223&amp;"02")=1,技能等级!B223&amp;"02","")</f>
        <v>130602202</v>
      </c>
      <c r="K223" s="62">
        <f t="shared" si="391"/>
        <v>8</v>
      </c>
      <c r="L223" s="62" t="str">
        <f>IF(COUNTIF(技能效果!A:A,技能等级!B223&amp;"03")=1,技能等级!B223&amp;"03","")</f>
        <v/>
      </c>
      <c r="M223" s="62" t="str">
        <f t="shared" ref="M223" si="537">IF(L223="","",$D223)</f>
        <v/>
      </c>
      <c r="N223" s="62" t="str">
        <f>IF(COUNTIF(技能效果!A:A,技能等级!B223&amp;"04")=1,技能等级!B223&amp;"04","")</f>
        <v/>
      </c>
      <c r="O223" s="62" t="str">
        <f t="shared" ref="O223" si="538">IF(N223="","",$D223)</f>
        <v/>
      </c>
      <c r="P223" s="62" t="str">
        <f>IF(COUNTIF(技能效果!A:A,技能等级!B223&amp;"05")=1,技能等级!B223&amp;"05","")</f>
        <v/>
      </c>
      <c r="Q223" s="62" t="str">
        <f t="shared" ref="Q223" si="539">IF(P223="","",$D223)</f>
        <v/>
      </c>
      <c r="R223" s="69" t="str">
        <f>INDEX(技能!U:U,MATCH(技能等级!B223,技能!B:B,0))</f>
        <v>攻击敌方单体造成攻击x%伤害
【水晶】立即获得M个黄水晶</v>
      </c>
      <c r="S223" s="150">
        <f t="shared" si="425"/>
        <v>18</v>
      </c>
    </row>
    <row r="224" spans="1:19" s="60" customFormat="1" ht="16.5" x14ac:dyDescent="0.2">
      <c r="A224" s="62">
        <v>221</v>
      </c>
      <c r="B224" s="62">
        <f>INDEX(技能!B:B,MATCH(技能等级!S224,技能!T:T,0))</f>
        <v>1306022</v>
      </c>
      <c r="C224" s="69" t="s">
        <v>384</v>
      </c>
      <c r="D224" s="62">
        <v>9</v>
      </c>
      <c r="E224" s="62" t="str">
        <f>INDEX(技能!E:E,MATCH(技能等级!S224,技能!T:T,0))</f>
        <v>幻普攻</v>
      </c>
      <c r="F224" s="69" t="s">
        <v>1020</v>
      </c>
      <c r="G224" s="62">
        <v>10</v>
      </c>
      <c r="H224" s="62" t="str">
        <f t="shared" si="390"/>
        <v>130602201</v>
      </c>
      <c r="I224" s="62">
        <f t="shared" si="391"/>
        <v>9</v>
      </c>
      <c r="J224" s="62" t="str">
        <f>IF(COUNTIF(技能效果!A:A,技能等级!B224&amp;"02")=1,技能等级!B224&amp;"02","")</f>
        <v>130602202</v>
      </c>
      <c r="K224" s="62">
        <f t="shared" si="391"/>
        <v>9</v>
      </c>
      <c r="L224" s="62" t="str">
        <f>IF(COUNTIF(技能效果!A:A,技能等级!B224&amp;"03")=1,技能等级!B224&amp;"03","")</f>
        <v/>
      </c>
      <c r="M224" s="62" t="str">
        <f t="shared" ref="M224" si="540">IF(L224="","",$D224)</f>
        <v/>
      </c>
      <c r="N224" s="62" t="str">
        <f>IF(COUNTIF(技能效果!A:A,技能等级!B224&amp;"04")=1,技能等级!B224&amp;"04","")</f>
        <v/>
      </c>
      <c r="O224" s="62" t="str">
        <f t="shared" ref="O224" si="541">IF(N224="","",$D224)</f>
        <v/>
      </c>
      <c r="P224" s="62" t="str">
        <f>IF(COUNTIF(技能效果!A:A,技能等级!B224&amp;"05")=1,技能等级!B224&amp;"05","")</f>
        <v/>
      </c>
      <c r="Q224" s="62" t="str">
        <f t="shared" ref="Q224" si="542">IF(P224="","",$D224)</f>
        <v/>
      </c>
      <c r="R224" s="69" t="str">
        <f>INDEX(技能!U:U,MATCH(技能等级!B224,技能!B:B,0))</f>
        <v>攻击敌方单体造成攻击x%伤害
【水晶】立即获得M个黄水晶</v>
      </c>
      <c r="S224" s="150">
        <f t="shared" si="425"/>
        <v>18</v>
      </c>
    </row>
    <row r="225" spans="1:19" s="60" customFormat="1" ht="16.5" x14ac:dyDescent="0.2">
      <c r="A225" s="62">
        <v>222</v>
      </c>
      <c r="B225" s="62">
        <f>INDEX(技能!B:B,MATCH(技能等级!S225,技能!T:T,0))</f>
        <v>1306022</v>
      </c>
      <c r="C225" s="69" t="s">
        <v>384</v>
      </c>
      <c r="D225" s="62">
        <v>10</v>
      </c>
      <c r="E225" s="62" t="str">
        <f>INDEX(技能!E:E,MATCH(技能等级!S225,技能!T:T,0))</f>
        <v>幻普攻</v>
      </c>
      <c r="F225" s="69" t="s">
        <v>1020</v>
      </c>
      <c r="G225" s="62">
        <v>10</v>
      </c>
      <c r="H225" s="62" t="str">
        <f t="shared" si="390"/>
        <v>130602201</v>
      </c>
      <c r="I225" s="62">
        <f t="shared" si="391"/>
        <v>10</v>
      </c>
      <c r="J225" s="62" t="str">
        <f>IF(COUNTIF(技能效果!A:A,技能等级!B225&amp;"02")=1,技能等级!B225&amp;"02","")</f>
        <v>130602202</v>
      </c>
      <c r="K225" s="62">
        <f t="shared" si="391"/>
        <v>10</v>
      </c>
      <c r="L225" s="62" t="str">
        <f>IF(COUNTIF(技能效果!A:A,技能等级!B225&amp;"03")=1,技能等级!B225&amp;"03","")</f>
        <v/>
      </c>
      <c r="M225" s="62" t="str">
        <f t="shared" ref="M225" si="543">IF(L225="","",$D225)</f>
        <v/>
      </c>
      <c r="N225" s="62" t="str">
        <f>IF(COUNTIF(技能效果!A:A,技能等级!B225&amp;"04")=1,技能等级!B225&amp;"04","")</f>
        <v/>
      </c>
      <c r="O225" s="62" t="str">
        <f t="shared" ref="O225" si="544">IF(N225="","",$D225)</f>
        <v/>
      </c>
      <c r="P225" s="62" t="str">
        <f>IF(COUNTIF(技能效果!A:A,技能等级!B225&amp;"05")=1,技能等级!B225&amp;"05","")</f>
        <v/>
      </c>
      <c r="Q225" s="62" t="str">
        <f t="shared" ref="Q225" si="545">IF(P225="","",$D225)</f>
        <v/>
      </c>
      <c r="R225" s="69" t="str">
        <f>INDEX(技能!U:U,MATCH(技能等级!B225,技能!B:B,0))</f>
        <v>攻击敌方单体造成攻击x%伤害
【水晶】立即获得M个黄水晶</v>
      </c>
      <c r="S225" s="150">
        <f t="shared" si="425"/>
        <v>18</v>
      </c>
    </row>
    <row r="226" spans="1:19" s="60" customFormat="1" ht="16.5" x14ac:dyDescent="0.2">
      <c r="A226" s="62">
        <v>223</v>
      </c>
      <c r="B226" s="62">
        <f>INDEX(技能!B:B,MATCH(技能等级!S226,技能!T:T,0))</f>
        <v>1307001</v>
      </c>
      <c r="C226" s="69" t="s">
        <v>384</v>
      </c>
      <c r="D226" s="62">
        <v>1</v>
      </c>
      <c r="E226" s="62" t="str">
        <f>INDEX(技能!E:E,MATCH(技能等级!S226,技能!T:T,0))</f>
        <v>关羽普攻</v>
      </c>
      <c r="F226" s="69"/>
      <c r="G226" s="62"/>
      <c r="H226" s="62" t="str">
        <f t="shared" si="390"/>
        <v>130700101</v>
      </c>
      <c r="I226" s="62">
        <f t="shared" si="391"/>
        <v>1</v>
      </c>
      <c r="J226" s="62" t="str">
        <f>IF(COUNTIF(技能效果!A:A,技能等级!B226&amp;"02")=1,技能等级!B226&amp;"02","")</f>
        <v>130700102</v>
      </c>
      <c r="K226" s="62">
        <f t="shared" si="391"/>
        <v>1</v>
      </c>
      <c r="L226" s="62" t="str">
        <f>IF(COUNTIF(技能效果!A:A,技能等级!B226&amp;"03")=1,技能等级!B226&amp;"03","")</f>
        <v/>
      </c>
      <c r="M226" s="62" t="str">
        <f t="shared" ref="M226" si="546">IF(L226="","",$D226)</f>
        <v/>
      </c>
      <c r="N226" s="62" t="str">
        <f>IF(COUNTIF(技能效果!A:A,技能等级!B226&amp;"04")=1,技能等级!B226&amp;"04","")</f>
        <v/>
      </c>
      <c r="O226" s="62" t="str">
        <f t="shared" ref="O226" si="547">IF(N226="","",$D226)</f>
        <v/>
      </c>
      <c r="P226" s="62" t="str">
        <f>IF(COUNTIF(技能效果!A:A,技能等级!B226&amp;"05")=1,技能等级!B226&amp;"05","")</f>
        <v/>
      </c>
      <c r="Q226" s="62" t="str">
        <f t="shared" ref="Q226" si="548">IF(P226="","",$D226)</f>
        <v/>
      </c>
      <c r="R226" s="69" t="str">
        <f>INDEX(技能!U:U,MATCH(技能等级!B226,技能!B:B,0))</f>
        <v>攻击敌方单体造成攻击x%伤害
【水晶】立即获得M个自身颜色水晶</v>
      </c>
      <c r="S226" s="150">
        <f t="shared" si="425"/>
        <v>19</v>
      </c>
    </row>
    <row r="227" spans="1:19" s="60" customFormat="1" ht="16.5" x14ac:dyDescent="0.2">
      <c r="A227" s="62">
        <v>224</v>
      </c>
      <c r="B227" s="62">
        <f>INDEX(技能!B:B,MATCH(技能等级!S227,技能!T:T,0))</f>
        <v>1307001</v>
      </c>
      <c r="C227" s="69" t="s">
        <v>384</v>
      </c>
      <c r="D227" s="62">
        <v>2</v>
      </c>
      <c r="E227" s="62" t="str">
        <f>INDEX(技能!E:E,MATCH(技能等级!S227,技能!T:T,0))</f>
        <v>关羽普攻</v>
      </c>
      <c r="F227" s="69" t="s">
        <v>1020</v>
      </c>
      <c r="G227" s="62">
        <v>10</v>
      </c>
      <c r="H227" s="62" t="str">
        <f t="shared" si="390"/>
        <v>130700101</v>
      </c>
      <c r="I227" s="62">
        <f t="shared" si="391"/>
        <v>2</v>
      </c>
      <c r="J227" s="62" t="str">
        <f>IF(COUNTIF(技能效果!A:A,技能等级!B227&amp;"02")=1,技能等级!B227&amp;"02","")</f>
        <v>130700102</v>
      </c>
      <c r="K227" s="62">
        <f t="shared" si="391"/>
        <v>2</v>
      </c>
      <c r="L227" s="62" t="str">
        <f>IF(COUNTIF(技能效果!A:A,技能等级!B227&amp;"03")=1,技能等级!B227&amp;"03","")</f>
        <v/>
      </c>
      <c r="M227" s="62" t="str">
        <f t="shared" ref="M227" si="549">IF(L227="","",$D227)</f>
        <v/>
      </c>
      <c r="N227" s="62" t="str">
        <f>IF(COUNTIF(技能效果!A:A,技能等级!B227&amp;"04")=1,技能等级!B227&amp;"04","")</f>
        <v/>
      </c>
      <c r="O227" s="62" t="str">
        <f t="shared" ref="O227" si="550">IF(N227="","",$D227)</f>
        <v/>
      </c>
      <c r="P227" s="62" t="str">
        <f>IF(COUNTIF(技能效果!A:A,技能等级!B227&amp;"05")=1,技能等级!B227&amp;"05","")</f>
        <v/>
      </c>
      <c r="Q227" s="62" t="str">
        <f t="shared" ref="Q227" si="551">IF(P227="","",$D227)</f>
        <v/>
      </c>
      <c r="R227" s="69" t="str">
        <f>INDEX(技能!U:U,MATCH(技能等级!B227,技能!B:B,0))</f>
        <v>攻击敌方单体造成攻击x%伤害
【水晶】立即获得M个自身颜色水晶</v>
      </c>
      <c r="S227" s="150">
        <f t="shared" si="425"/>
        <v>19</v>
      </c>
    </row>
    <row r="228" spans="1:19" s="60" customFormat="1" ht="16.5" x14ac:dyDescent="0.2">
      <c r="A228" s="62">
        <v>225</v>
      </c>
      <c r="B228" s="62">
        <f>INDEX(技能!B:B,MATCH(技能等级!S228,技能!T:T,0))</f>
        <v>1307001</v>
      </c>
      <c r="C228" s="69" t="s">
        <v>384</v>
      </c>
      <c r="D228" s="62">
        <v>3</v>
      </c>
      <c r="E228" s="62" t="str">
        <f>INDEX(技能!E:E,MATCH(技能等级!S228,技能!T:T,0))</f>
        <v>关羽普攻</v>
      </c>
      <c r="F228" s="69" t="s">
        <v>1020</v>
      </c>
      <c r="G228" s="62">
        <v>10</v>
      </c>
      <c r="H228" s="62" t="str">
        <f t="shared" si="390"/>
        <v>130700101</v>
      </c>
      <c r="I228" s="62">
        <f t="shared" si="391"/>
        <v>3</v>
      </c>
      <c r="J228" s="62" t="str">
        <f>IF(COUNTIF(技能效果!A:A,技能等级!B228&amp;"02")=1,技能等级!B228&amp;"02","")</f>
        <v>130700102</v>
      </c>
      <c r="K228" s="62">
        <f t="shared" si="391"/>
        <v>3</v>
      </c>
      <c r="L228" s="62" t="str">
        <f>IF(COUNTIF(技能效果!A:A,技能等级!B228&amp;"03")=1,技能等级!B228&amp;"03","")</f>
        <v/>
      </c>
      <c r="M228" s="62" t="str">
        <f t="shared" ref="M228" si="552">IF(L228="","",$D228)</f>
        <v/>
      </c>
      <c r="N228" s="62" t="str">
        <f>IF(COUNTIF(技能效果!A:A,技能等级!B228&amp;"04")=1,技能等级!B228&amp;"04","")</f>
        <v/>
      </c>
      <c r="O228" s="62" t="str">
        <f t="shared" ref="O228" si="553">IF(N228="","",$D228)</f>
        <v/>
      </c>
      <c r="P228" s="62" t="str">
        <f>IF(COUNTIF(技能效果!A:A,技能等级!B228&amp;"05")=1,技能等级!B228&amp;"05","")</f>
        <v/>
      </c>
      <c r="Q228" s="62" t="str">
        <f t="shared" ref="Q228" si="554">IF(P228="","",$D228)</f>
        <v/>
      </c>
      <c r="R228" s="69" t="str">
        <f>INDEX(技能!U:U,MATCH(技能等级!B228,技能!B:B,0))</f>
        <v>攻击敌方单体造成攻击x%伤害
【水晶】立即获得M个自身颜色水晶</v>
      </c>
      <c r="S228" s="150">
        <f t="shared" si="425"/>
        <v>19</v>
      </c>
    </row>
    <row r="229" spans="1:19" s="60" customFormat="1" ht="16.5" x14ac:dyDescent="0.2">
      <c r="A229" s="62">
        <v>226</v>
      </c>
      <c r="B229" s="62">
        <f>INDEX(技能!B:B,MATCH(技能等级!S229,技能!T:T,0))</f>
        <v>1307001</v>
      </c>
      <c r="C229" s="69" t="s">
        <v>384</v>
      </c>
      <c r="D229" s="62">
        <v>4</v>
      </c>
      <c r="E229" s="62" t="str">
        <f>INDEX(技能!E:E,MATCH(技能等级!S229,技能!T:T,0))</f>
        <v>关羽普攻</v>
      </c>
      <c r="F229" s="69" t="s">
        <v>1020</v>
      </c>
      <c r="G229" s="62">
        <v>10</v>
      </c>
      <c r="H229" s="62" t="str">
        <f t="shared" si="390"/>
        <v>130700101</v>
      </c>
      <c r="I229" s="62">
        <f t="shared" si="391"/>
        <v>4</v>
      </c>
      <c r="J229" s="62" t="str">
        <f>IF(COUNTIF(技能效果!A:A,技能等级!B229&amp;"02")=1,技能等级!B229&amp;"02","")</f>
        <v>130700102</v>
      </c>
      <c r="K229" s="62">
        <f t="shared" si="391"/>
        <v>4</v>
      </c>
      <c r="L229" s="62" t="str">
        <f>IF(COUNTIF(技能效果!A:A,技能等级!B229&amp;"03")=1,技能等级!B229&amp;"03","")</f>
        <v/>
      </c>
      <c r="M229" s="62" t="str">
        <f t="shared" ref="M229" si="555">IF(L229="","",$D229)</f>
        <v/>
      </c>
      <c r="N229" s="62" t="str">
        <f>IF(COUNTIF(技能效果!A:A,技能等级!B229&amp;"04")=1,技能等级!B229&amp;"04","")</f>
        <v/>
      </c>
      <c r="O229" s="62" t="str">
        <f t="shared" ref="O229" si="556">IF(N229="","",$D229)</f>
        <v/>
      </c>
      <c r="P229" s="62" t="str">
        <f>IF(COUNTIF(技能效果!A:A,技能等级!B229&amp;"05")=1,技能等级!B229&amp;"05","")</f>
        <v/>
      </c>
      <c r="Q229" s="62" t="str">
        <f t="shared" ref="Q229" si="557">IF(P229="","",$D229)</f>
        <v/>
      </c>
      <c r="R229" s="69" t="str">
        <f>INDEX(技能!U:U,MATCH(技能等级!B229,技能!B:B,0))</f>
        <v>攻击敌方单体造成攻击x%伤害
【水晶】立即获得M个自身颜色水晶</v>
      </c>
      <c r="S229" s="150">
        <f t="shared" si="425"/>
        <v>19</v>
      </c>
    </row>
    <row r="230" spans="1:19" s="60" customFormat="1" ht="16.5" x14ac:dyDescent="0.2">
      <c r="A230" s="62">
        <v>227</v>
      </c>
      <c r="B230" s="62">
        <f>INDEX(技能!B:B,MATCH(技能等级!S230,技能!T:T,0))</f>
        <v>1307001</v>
      </c>
      <c r="C230" s="69" t="s">
        <v>384</v>
      </c>
      <c r="D230" s="62">
        <v>5</v>
      </c>
      <c r="E230" s="62" t="str">
        <f>INDEX(技能!E:E,MATCH(技能等级!S230,技能!T:T,0))</f>
        <v>关羽普攻</v>
      </c>
      <c r="F230" s="69" t="s">
        <v>1020</v>
      </c>
      <c r="G230" s="62">
        <v>10</v>
      </c>
      <c r="H230" s="62" t="str">
        <f t="shared" si="390"/>
        <v>130700101</v>
      </c>
      <c r="I230" s="62">
        <f t="shared" si="391"/>
        <v>5</v>
      </c>
      <c r="J230" s="62" t="str">
        <f>IF(COUNTIF(技能效果!A:A,技能等级!B230&amp;"02")=1,技能等级!B230&amp;"02","")</f>
        <v>130700102</v>
      </c>
      <c r="K230" s="62">
        <f t="shared" si="391"/>
        <v>5</v>
      </c>
      <c r="L230" s="62" t="str">
        <f>IF(COUNTIF(技能效果!A:A,技能等级!B230&amp;"03")=1,技能等级!B230&amp;"03","")</f>
        <v/>
      </c>
      <c r="M230" s="62" t="str">
        <f t="shared" ref="M230" si="558">IF(L230="","",$D230)</f>
        <v/>
      </c>
      <c r="N230" s="62" t="str">
        <f>IF(COUNTIF(技能效果!A:A,技能等级!B230&amp;"04")=1,技能等级!B230&amp;"04","")</f>
        <v/>
      </c>
      <c r="O230" s="62" t="str">
        <f t="shared" ref="O230" si="559">IF(N230="","",$D230)</f>
        <v/>
      </c>
      <c r="P230" s="62" t="str">
        <f>IF(COUNTIF(技能效果!A:A,技能等级!B230&amp;"05")=1,技能等级!B230&amp;"05","")</f>
        <v/>
      </c>
      <c r="Q230" s="62" t="str">
        <f t="shared" ref="Q230" si="560">IF(P230="","",$D230)</f>
        <v/>
      </c>
      <c r="R230" s="69" t="str">
        <f>INDEX(技能!U:U,MATCH(技能等级!B230,技能!B:B,0))</f>
        <v>攻击敌方单体造成攻击x%伤害
【水晶】立即获得M个自身颜色水晶</v>
      </c>
      <c r="S230" s="150">
        <f t="shared" si="425"/>
        <v>19</v>
      </c>
    </row>
    <row r="231" spans="1:19" s="60" customFormat="1" ht="16.5" x14ac:dyDescent="0.2">
      <c r="A231" s="62">
        <v>228</v>
      </c>
      <c r="B231" s="62">
        <f>INDEX(技能!B:B,MATCH(技能等级!S231,技能!T:T,0))</f>
        <v>1307001</v>
      </c>
      <c r="C231" s="69" t="s">
        <v>384</v>
      </c>
      <c r="D231" s="62">
        <v>6</v>
      </c>
      <c r="E231" s="62" t="str">
        <f>INDEX(技能!E:E,MATCH(技能等级!S231,技能!T:T,0))</f>
        <v>关羽普攻</v>
      </c>
      <c r="F231" s="69" t="s">
        <v>1020</v>
      </c>
      <c r="G231" s="62">
        <v>10</v>
      </c>
      <c r="H231" s="62" t="str">
        <f t="shared" si="390"/>
        <v>130700101</v>
      </c>
      <c r="I231" s="62">
        <f t="shared" si="391"/>
        <v>6</v>
      </c>
      <c r="J231" s="62" t="str">
        <f>IF(COUNTIF(技能效果!A:A,技能等级!B231&amp;"02")=1,技能等级!B231&amp;"02","")</f>
        <v>130700102</v>
      </c>
      <c r="K231" s="62">
        <f t="shared" si="391"/>
        <v>6</v>
      </c>
      <c r="L231" s="62" t="str">
        <f>IF(COUNTIF(技能效果!A:A,技能等级!B231&amp;"03")=1,技能等级!B231&amp;"03","")</f>
        <v/>
      </c>
      <c r="M231" s="62" t="str">
        <f t="shared" ref="M231" si="561">IF(L231="","",$D231)</f>
        <v/>
      </c>
      <c r="N231" s="62" t="str">
        <f>IF(COUNTIF(技能效果!A:A,技能等级!B231&amp;"04")=1,技能等级!B231&amp;"04","")</f>
        <v/>
      </c>
      <c r="O231" s="62" t="str">
        <f t="shared" ref="O231" si="562">IF(N231="","",$D231)</f>
        <v/>
      </c>
      <c r="P231" s="62" t="str">
        <f>IF(COUNTIF(技能效果!A:A,技能等级!B231&amp;"05")=1,技能等级!B231&amp;"05","")</f>
        <v/>
      </c>
      <c r="Q231" s="62" t="str">
        <f t="shared" ref="Q231" si="563">IF(P231="","",$D231)</f>
        <v/>
      </c>
      <c r="R231" s="69" t="str">
        <f>INDEX(技能!U:U,MATCH(技能等级!B231,技能!B:B,0))</f>
        <v>攻击敌方单体造成攻击x%伤害
【水晶】立即获得M个自身颜色水晶</v>
      </c>
      <c r="S231" s="150">
        <f t="shared" si="425"/>
        <v>19</v>
      </c>
    </row>
    <row r="232" spans="1:19" s="60" customFormat="1" ht="16.5" x14ac:dyDescent="0.2">
      <c r="A232" s="62">
        <v>229</v>
      </c>
      <c r="B232" s="62">
        <f>INDEX(技能!B:B,MATCH(技能等级!S232,技能!T:T,0))</f>
        <v>1307001</v>
      </c>
      <c r="C232" s="69" t="s">
        <v>384</v>
      </c>
      <c r="D232" s="62">
        <v>7</v>
      </c>
      <c r="E232" s="62" t="str">
        <f>INDEX(技能!E:E,MATCH(技能等级!S232,技能!T:T,0))</f>
        <v>关羽普攻</v>
      </c>
      <c r="F232" s="69" t="s">
        <v>1020</v>
      </c>
      <c r="G232" s="62">
        <v>10</v>
      </c>
      <c r="H232" s="62" t="str">
        <f t="shared" si="390"/>
        <v>130700101</v>
      </c>
      <c r="I232" s="62">
        <f t="shared" si="391"/>
        <v>7</v>
      </c>
      <c r="J232" s="62" t="str">
        <f>IF(COUNTIF(技能效果!A:A,技能等级!B232&amp;"02")=1,技能等级!B232&amp;"02","")</f>
        <v>130700102</v>
      </c>
      <c r="K232" s="62">
        <f t="shared" si="391"/>
        <v>7</v>
      </c>
      <c r="L232" s="62" t="str">
        <f>IF(COUNTIF(技能效果!A:A,技能等级!B232&amp;"03")=1,技能等级!B232&amp;"03","")</f>
        <v/>
      </c>
      <c r="M232" s="62" t="str">
        <f t="shared" ref="M232" si="564">IF(L232="","",$D232)</f>
        <v/>
      </c>
      <c r="N232" s="62" t="str">
        <f>IF(COUNTIF(技能效果!A:A,技能等级!B232&amp;"04")=1,技能等级!B232&amp;"04","")</f>
        <v/>
      </c>
      <c r="O232" s="62" t="str">
        <f t="shared" ref="O232" si="565">IF(N232="","",$D232)</f>
        <v/>
      </c>
      <c r="P232" s="62" t="str">
        <f>IF(COUNTIF(技能效果!A:A,技能等级!B232&amp;"05")=1,技能等级!B232&amp;"05","")</f>
        <v/>
      </c>
      <c r="Q232" s="62" t="str">
        <f t="shared" ref="Q232" si="566">IF(P232="","",$D232)</f>
        <v/>
      </c>
      <c r="R232" s="69" t="str">
        <f>INDEX(技能!U:U,MATCH(技能等级!B232,技能!B:B,0))</f>
        <v>攻击敌方单体造成攻击x%伤害
【水晶】立即获得M个自身颜色水晶</v>
      </c>
      <c r="S232" s="150">
        <f t="shared" si="425"/>
        <v>19</v>
      </c>
    </row>
    <row r="233" spans="1:19" s="60" customFormat="1" ht="16.5" x14ac:dyDescent="0.2">
      <c r="A233" s="62">
        <v>230</v>
      </c>
      <c r="B233" s="62">
        <f>INDEX(技能!B:B,MATCH(技能等级!S233,技能!T:T,0))</f>
        <v>1307001</v>
      </c>
      <c r="C233" s="69" t="s">
        <v>384</v>
      </c>
      <c r="D233" s="62">
        <v>8</v>
      </c>
      <c r="E233" s="62" t="str">
        <f>INDEX(技能!E:E,MATCH(技能等级!S233,技能!T:T,0))</f>
        <v>关羽普攻</v>
      </c>
      <c r="F233" s="69" t="s">
        <v>1020</v>
      </c>
      <c r="G233" s="62">
        <v>10</v>
      </c>
      <c r="H233" s="62" t="str">
        <f t="shared" si="390"/>
        <v>130700101</v>
      </c>
      <c r="I233" s="62">
        <f t="shared" si="391"/>
        <v>8</v>
      </c>
      <c r="J233" s="62" t="str">
        <f>IF(COUNTIF(技能效果!A:A,技能等级!B233&amp;"02")=1,技能等级!B233&amp;"02","")</f>
        <v>130700102</v>
      </c>
      <c r="K233" s="62">
        <f t="shared" si="391"/>
        <v>8</v>
      </c>
      <c r="L233" s="62" t="str">
        <f>IF(COUNTIF(技能效果!A:A,技能等级!B233&amp;"03")=1,技能等级!B233&amp;"03","")</f>
        <v/>
      </c>
      <c r="M233" s="62" t="str">
        <f t="shared" ref="M233" si="567">IF(L233="","",$D233)</f>
        <v/>
      </c>
      <c r="N233" s="62" t="str">
        <f>IF(COUNTIF(技能效果!A:A,技能等级!B233&amp;"04")=1,技能等级!B233&amp;"04","")</f>
        <v/>
      </c>
      <c r="O233" s="62" t="str">
        <f t="shared" ref="O233" si="568">IF(N233="","",$D233)</f>
        <v/>
      </c>
      <c r="P233" s="62" t="str">
        <f>IF(COUNTIF(技能效果!A:A,技能等级!B233&amp;"05")=1,技能等级!B233&amp;"05","")</f>
        <v/>
      </c>
      <c r="Q233" s="62" t="str">
        <f t="shared" ref="Q233" si="569">IF(P233="","",$D233)</f>
        <v/>
      </c>
      <c r="R233" s="69" t="str">
        <f>INDEX(技能!U:U,MATCH(技能等级!B233,技能!B:B,0))</f>
        <v>攻击敌方单体造成攻击x%伤害
【水晶】立即获得M个自身颜色水晶</v>
      </c>
      <c r="S233" s="150">
        <f t="shared" si="425"/>
        <v>19</v>
      </c>
    </row>
    <row r="234" spans="1:19" s="60" customFormat="1" ht="16.5" x14ac:dyDescent="0.2">
      <c r="A234" s="62">
        <v>231</v>
      </c>
      <c r="B234" s="62">
        <f>INDEX(技能!B:B,MATCH(技能等级!S234,技能!T:T,0))</f>
        <v>1307001</v>
      </c>
      <c r="C234" s="69" t="s">
        <v>384</v>
      </c>
      <c r="D234" s="62">
        <v>9</v>
      </c>
      <c r="E234" s="62" t="str">
        <f>INDEX(技能!E:E,MATCH(技能等级!S234,技能!T:T,0))</f>
        <v>关羽普攻</v>
      </c>
      <c r="F234" s="69" t="s">
        <v>1020</v>
      </c>
      <c r="G234" s="62">
        <v>10</v>
      </c>
      <c r="H234" s="62" t="str">
        <f t="shared" si="390"/>
        <v>130700101</v>
      </c>
      <c r="I234" s="62">
        <f t="shared" si="391"/>
        <v>9</v>
      </c>
      <c r="J234" s="62" t="str">
        <f>IF(COUNTIF(技能效果!A:A,技能等级!B234&amp;"02")=1,技能等级!B234&amp;"02","")</f>
        <v>130700102</v>
      </c>
      <c r="K234" s="62">
        <f t="shared" si="391"/>
        <v>9</v>
      </c>
      <c r="L234" s="62" t="str">
        <f>IF(COUNTIF(技能效果!A:A,技能等级!B234&amp;"03")=1,技能等级!B234&amp;"03","")</f>
        <v/>
      </c>
      <c r="M234" s="62" t="str">
        <f t="shared" ref="M234" si="570">IF(L234="","",$D234)</f>
        <v/>
      </c>
      <c r="N234" s="62" t="str">
        <f>IF(COUNTIF(技能效果!A:A,技能等级!B234&amp;"04")=1,技能等级!B234&amp;"04","")</f>
        <v/>
      </c>
      <c r="O234" s="62" t="str">
        <f t="shared" ref="O234" si="571">IF(N234="","",$D234)</f>
        <v/>
      </c>
      <c r="P234" s="62" t="str">
        <f>IF(COUNTIF(技能效果!A:A,技能等级!B234&amp;"05")=1,技能等级!B234&amp;"05","")</f>
        <v/>
      </c>
      <c r="Q234" s="62" t="str">
        <f t="shared" ref="Q234" si="572">IF(P234="","",$D234)</f>
        <v/>
      </c>
      <c r="R234" s="69" t="str">
        <f>INDEX(技能!U:U,MATCH(技能等级!B234,技能!B:B,0))</f>
        <v>攻击敌方单体造成攻击x%伤害
【水晶】立即获得M个自身颜色水晶</v>
      </c>
      <c r="S234" s="150">
        <f t="shared" si="425"/>
        <v>19</v>
      </c>
    </row>
    <row r="235" spans="1:19" s="60" customFormat="1" ht="16.5" x14ac:dyDescent="0.2">
      <c r="A235" s="62">
        <v>232</v>
      </c>
      <c r="B235" s="62">
        <f>INDEX(技能!B:B,MATCH(技能等级!S235,技能!T:T,0))</f>
        <v>1307001</v>
      </c>
      <c r="C235" s="69" t="s">
        <v>384</v>
      </c>
      <c r="D235" s="62">
        <v>10</v>
      </c>
      <c r="E235" s="62" t="str">
        <f>INDEX(技能!E:E,MATCH(技能等级!S235,技能!T:T,0))</f>
        <v>关羽普攻</v>
      </c>
      <c r="F235" s="69" t="s">
        <v>1020</v>
      </c>
      <c r="G235" s="62">
        <v>10</v>
      </c>
      <c r="H235" s="62" t="str">
        <f t="shared" si="390"/>
        <v>130700101</v>
      </c>
      <c r="I235" s="62">
        <f t="shared" si="391"/>
        <v>10</v>
      </c>
      <c r="J235" s="62" t="str">
        <f>IF(COUNTIF(技能效果!A:A,技能等级!B235&amp;"02")=1,技能等级!B235&amp;"02","")</f>
        <v>130700102</v>
      </c>
      <c r="K235" s="62">
        <f t="shared" si="391"/>
        <v>10</v>
      </c>
      <c r="L235" s="62" t="str">
        <f>IF(COUNTIF(技能效果!A:A,技能等级!B235&amp;"03")=1,技能等级!B235&amp;"03","")</f>
        <v/>
      </c>
      <c r="M235" s="62" t="str">
        <f t="shared" ref="M235" si="573">IF(L235="","",$D235)</f>
        <v/>
      </c>
      <c r="N235" s="62" t="str">
        <f>IF(COUNTIF(技能效果!A:A,技能等级!B235&amp;"04")=1,技能等级!B235&amp;"04","")</f>
        <v/>
      </c>
      <c r="O235" s="62" t="str">
        <f t="shared" ref="O235" si="574">IF(N235="","",$D235)</f>
        <v/>
      </c>
      <c r="P235" s="62" t="str">
        <f>IF(COUNTIF(技能效果!A:A,技能等级!B235&amp;"05")=1,技能等级!B235&amp;"05","")</f>
        <v/>
      </c>
      <c r="Q235" s="62" t="str">
        <f t="shared" ref="Q235" si="575">IF(P235="","",$D235)</f>
        <v/>
      </c>
      <c r="R235" s="69" t="str">
        <f>INDEX(技能!U:U,MATCH(技能等级!B235,技能!B:B,0))</f>
        <v>攻击敌方单体造成攻击x%伤害
【水晶】立即获得M个自身颜色水晶</v>
      </c>
      <c r="S235" s="150">
        <f t="shared" si="425"/>
        <v>19</v>
      </c>
    </row>
    <row r="236" spans="1:19" s="60" customFormat="1" ht="16.5" x14ac:dyDescent="0.2">
      <c r="A236" s="62">
        <v>233</v>
      </c>
      <c r="B236" s="62">
        <f>INDEX(技能!B:B,MATCH(技能等级!S236,技能!T:T,0))</f>
        <v>1307002</v>
      </c>
      <c r="C236" s="69" t="s">
        <v>384</v>
      </c>
      <c r="D236" s="62">
        <v>1</v>
      </c>
      <c r="E236" s="62" t="str">
        <f>INDEX(技能!E:E,MATCH(技能等级!S236,技能!T:T,0))</f>
        <v>许褚普攻</v>
      </c>
      <c r="F236" s="69"/>
      <c r="G236" s="62"/>
      <c r="H236" s="62" t="str">
        <f t="shared" si="390"/>
        <v>130700201</v>
      </c>
      <c r="I236" s="62">
        <f t="shared" si="391"/>
        <v>1</v>
      </c>
      <c r="J236" s="62" t="str">
        <f>IF(COUNTIF(技能效果!A:A,技能等级!B236&amp;"02")=1,技能等级!B236&amp;"02","")</f>
        <v>130700202</v>
      </c>
      <c r="K236" s="62">
        <f t="shared" si="391"/>
        <v>1</v>
      </c>
      <c r="L236" s="62" t="str">
        <f>IF(COUNTIF(技能效果!A:A,技能等级!B236&amp;"03")=1,技能等级!B236&amp;"03","")</f>
        <v/>
      </c>
      <c r="M236" s="62" t="str">
        <f t="shared" ref="M236" si="576">IF(L236="","",$D236)</f>
        <v/>
      </c>
      <c r="N236" s="62" t="str">
        <f>IF(COUNTIF(技能效果!A:A,技能等级!B236&amp;"04")=1,技能等级!B236&amp;"04","")</f>
        <v/>
      </c>
      <c r="O236" s="62" t="str">
        <f t="shared" ref="O236" si="577">IF(N236="","",$D236)</f>
        <v/>
      </c>
      <c r="P236" s="62" t="str">
        <f>IF(COUNTIF(技能效果!A:A,技能等级!B236&amp;"05")=1,技能等级!B236&amp;"05","")</f>
        <v/>
      </c>
      <c r="Q236" s="62" t="str">
        <f t="shared" ref="Q236" si="578">IF(P236="","",$D236)</f>
        <v/>
      </c>
      <c r="R236" s="69" t="str">
        <f>INDEX(技能!U:U,MATCH(技能等级!B236,技能!B:B,0))</f>
        <v>攻击敌方单体造成攻击x%伤害
【水晶】立即获得M个自身颜色水晶</v>
      </c>
      <c r="S236" s="150">
        <f t="shared" si="425"/>
        <v>20</v>
      </c>
    </row>
    <row r="237" spans="1:19" s="60" customFormat="1" ht="16.5" x14ac:dyDescent="0.2">
      <c r="A237" s="62">
        <v>234</v>
      </c>
      <c r="B237" s="62">
        <f>INDEX(技能!B:B,MATCH(技能等级!S237,技能!T:T,0))</f>
        <v>1307002</v>
      </c>
      <c r="C237" s="69" t="s">
        <v>384</v>
      </c>
      <c r="D237" s="62">
        <v>2</v>
      </c>
      <c r="E237" s="62" t="str">
        <f>INDEX(技能!E:E,MATCH(技能等级!S237,技能!T:T,0))</f>
        <v>许褚普攻</v>
      </c>
      <c r="F237" s="69" t="s">
        <v>1020</v>
      </c>
      <c r="G237" s="62">
        <v>10</v>
      </c>
      <c r="H237" s="62" t="str">
        <f t="shared" si="390"/>
        <v>130700201</v>
      </c>
      <c r="I237" s="62">
        <f t="shared" si="391"/>
        <v>2</v>
      </c>
      <c r="J237" s="62" t="str">
        <f>IF(COUNTIF(技能效果!A:A,技能等级!B237&amp;"02")=1,技能等级!B237&amp;"02","")</f>
        <v>130700202</v>
      </c>
      <c r="K237" s="62">
        <f t="shared" si="391"/>
        <v>2</v>
      </c>
      <c r="L237" s="62" t="str">
        <f>IF(COUNTIF(技能效果!A:A,技能等级!B237&amp;"03")=1,技能等级!B237&amp;"03","")</f>
        <v/>
      </c>
      <c r="M237" s="62" t="str">
        <f t="shared" ref="M237" si="579">IF(L237="","",$D237)</f>
        <v/>
      </c>
      <c r="N237" s="62" t="str">
        <f>IF(COUNTIF(技能效果!A:A,技能等级!B237&amp;"04")=1,技能等级!B237&amp;"04","")</f>
        <v/>
      </c>
      <c r="O237" s="62" t="str">
        <f t="shared" ref="O237" si="580">IF(N237="","",$D237)</f>
        <v/>
      </c>
      <c r="P237" s="62" t="str">
        <f>IF(COUNTIF(技能效果!A:A,技能等级!B237&amp;"05")=1,技能等级!B237&amp;"05","")</f>
        <v/>
      </c>
      <c r="Q237" s="62" t="str">
        <f t="shared" ref="Q237" si="581">IF(P237="","",$D237)</f>
        <v/>
      </c>
      <c r="R237" s="69" t="str">
        <f>INDEX(技能!U:U,MATCH(技能等级!B237,技能!B:B,0))</f>
        <v>攻击敌方单体造成攻击x%伤害
【水晶】立即获得M个自身颜色水晶</v>
      </c>
      <c r="S237" s="150">
        <f t="shared" si="425"/>
        <v>20</v>
      </c>
    </row>
    <row r="238" spans="1:19" s="60" customFormat="1" ht="16.5" x14ac:dyDescent="0.2">
      <c r="A238" s="62">
        <v>235</v>
      </c>
      <c r="B238" s="62">
        <f>INDEX(技能!B:B,MATCH(技能等级!S238,技能!T:T,0))</f>
        <v>1307002</v>
      </c>
      <c r="C238" s="69" t="s">
        <v>384</v>
      </c>
      <c r="D238" s="62">
        <v>3</v>
      </c>
      <c r="E238" s="62" t="str">
        <f>INDEX(技能!E:E,MATCH(技能等级!S238,技能!T:T,0))</f>
        <v>许褚普攻</v>
      </c>
      <c r="F238" s="69" t="s">
        <v>1020</v>
      </c>
      <c r="G238" s="62">
        <v>10</v>
      </c>
      <c r="H238" s="62" t="str">
        <f t="shared" si="390"/>
        <v>130700201</v>
      </c>
      <c r="I238" s="62">
        <f t="shared" si="391"/>
        <v>3</v>
      </c>
      <c r="J238" s="62" t="str">
        <f>IF(COUNTIF(技能效果!A:A,技能等级!B238&amp;"02")=1,技能等级!B238&amp;"02","")</f>
        <v>130700202</v>
      </c>
      <c r="K238" s="62">
        <f t="shared" si="391"/>
        <v>3</v>
      </c>
      <c r="L238" s="62" t="str">
        <f>IF(COUNTIF(技能效果!A:A,技能等级!B238&amp;"03")=1,技能等级!B238&amp;"03","")</f>
        <v/>
      </c>
      <c r="M238" s="62" t="str">
        <f t="shared" ref="M238" si="582">IF(L238="","",$D238)</f>
        <v/>
      </c>
      <c r="N238" s="62" t="str">
        <f>IF(COUNTIF(技能效果!A:A,技能等级!B238&amp;"04")=1,技能等级!B238&amp;"04","")</f>
        <v/>
      </c>
      <c r="O238" s="62" t="str">
        <f t="shared" ref="O238" si="583">IF(N238="","",$D238)</f>
        <v/>
      </c>
      <c r="P238" s="62" t="str">
        <f>IF(COUNTIF(技能效果!A:A,技能等级!B238&amp;"05")=1,技能等级!B238&amp;"05","")</f>
        <v/>
      </c>
      <c r="Q238" s="62" t="str">
        <f t="shared" ref="Q238" si="584">IF(P238="","",$D238)</f>
        <v/>
      </c>
      <c r="R238" s="69" t="str">
        <f>INDEX(技能!U:U,MATCH(技能等级!B238,技能!B:B,0))</f>
        <v>攻击敌方单体造成攻击x%伤害
【水晶】立即获得M个自身颜色水晶</v>
      </c>
      <c r="S238" s="150">
        <f t="shared" si="425"/>
        <v>20</v>
      </c>
    </row>
    <row r="239" spans="1:19" s="60" customFormat="1" ht="16.5" x14ac:dyDescent="0.2">
      <c r="A239" s="62">
        <v>236</v>
      </c>
      <c r="B239" s="62">
        <f>INDEX(技能!B:B,MATCH(技能等级!S239,技能!T:T,0))</f>
        <v>1307002</v>
      </c>
      <c r="C239" s="69" t="s">
        <v>384</v>
      </c>
      <c r="D239" s="62">
        <v>4</v>
      </c>
      <c r="E239" s="62" t="str">
        <f>INDEX(技能!E:E,MATCH(技能等级!S239,技能!T:T,0))</f>
        <v>许褚普攻</v>
      </c>
      <c r="F239" s="69" t="s">
        <v>1020</v>
      </c>
      <c r="G239" s="62">
        <v>10</v>
      </c>
      <c r="H239" s="62" t="str">
        <f t="shared" ref="H239:H302" si="585">B239&amp;"01"</f>
        <v>130700201</v>
      </c>
      <c r="I239" s="62">
        <f t="shared" ref="I239:K302" si="586">IF(H239="","",$D239)</f>
        <v>4</v>
      </c>
      <c r="J239" s="62" t="str">
        <f>IF(COUNTIF(技能效果!A:A,技能等级!B239&amp;"02")=1,技能等级!B239&amp;"02","")</f>
        <v>130700202</v>
      </c>
      <c r="K239" s="62">
        <f t="shared" si="586"/>
        <v>4</v>
      </c>
      <c r="L239" s="62" t="str">
        <f>IF(COUNTIF(技能效果!A:A,技能等级!B239&amp;"03")=1,技能等级!B239&amp;"03","")</f>
        <v/>
      </c>
      <c r="M239" s="62" t="str">
        <f t="shared" ref="M239" si="587">IF(L239="","",$D239)</f>
        <v/>
      </c>
      <c r="N239" s="62" t="str">
        <f>IF(COUNTIF(技能效果!A:A,技能等级!B239&amp;"04")=1,技能等级!B239&amp;"04","")</f>
        <v/>
      </c>
      <c r="O239" s="62" t="str">
        <f t="shared" ref="O239" si="588">IF(N239="","",$D239)</f>
        <v/>
      </c>
      <c r="P239" s="62" t="str">
        <f>IF(COUNTIF(技能效果!A:A,技能等级!B239&amp;"05")=1,技能等级!B239&amp;"05","")</f>
        <v/>
      </c>
      <c r="Q239" s="62" t="str">
        <f t="shared" ref="Q239" si="589">IF(P239="","",$D239)</f>
        <v/>
      </c>
      <c r="R239" s="69" t="str">
        <f>INDEX(技能!U:U,MATCH(技能等级!B239,技能!B:B,0))</f>
        <v>攻击敌方单体造成攻击x%伤害
【水晶】立即获得M个自身颜色水晶</v>
      </c>
      <c r="S239" s="150">
        <f t="shared" si="425"/>
        <v>20</v>
      </c>
    </row>
    <row r="240" spans="1:19" s="60" customFormat="1" ht="16.5" x14ac:dyDescent="0.2">
      <c r="A240" s="62">
        <v>237</v>
      </c>
      <c r="B240" s="62">
        <f>INDEX(技能!B:B,MATCH(技能等级!S240,技能!T:T,0))</f>
        <v>1307002</v>
      </c>
      <c r="C240" s="69" t="s">
        <v>384</v>
      </c>
      <c r="D240" s="62">
        <v>5</v>
      </c>
      <c r="E240" s="62" t="str">
        <f>INDEX(技能!E:E,MATCH(技能等级!S240,技能!T:T,0))</f>
        <v>许褚普攻</v>
      </c>
      <c r="F240" s="69" t="s">
        <v>1020</v>
      </c>
      <c r="G240" s="62">
        <v>10</v>
      </c>
      <c r="H240" s="62" t="str">
        <f t="shared" si="585"/>
        <v>130700201</v>
      </c>
      <c r="I240" s="62">
        <f t="shared" si="586"/>
        <v>5</v>
      </c>
      <c r="J240" s="62" t="str">
        <f>IF(COUNTIF(技能效果!A:A,技能等级!B240&amp;"02")=1,技能等级!B240&amp;"02","")</f>
        <v>130700202</v>
      </c>
      <c r="K240" s="62">
        <f t="shared" si="586"/>
        <v>5</v>
      </c>
      <c r="L240" s="62" t="str">
        <f>IF(COUNTIF(技能效果!A:A,技能等级!B240&amp;"03")=1,技能等级!B240&amp;"03","")</f>
        <v/>
      </c>
      <c r="M240" s="62" t="str">
        <f t="shared" ref="M240" si="590">IF(L240="","",$D240)</f>
        <v/>
      </c>
      <c r="N240" s="62" t="str">
        <f>IF(COUNTIF(技能效果!A:A,技能等级!B240&amp;"04")=1,技能等级!B240&amp;"04","")</f>
        <v/>
      </c>
      <c r="O240" s="62" t="str">
        <f t="shared" ref="O240" si="591">IF(N240="","",$D240)</f>
        <v/>
      </c>
      <c r="P240" s="62" t="str">
        <f>IF(COUNTIF(技能效果!A:A,技能等级!B240&amp;"05")=1,技能等级!B240&amp;"05","")</f>
        <v/>
      </c>
      <c r="Q240" s="62" t="str">
        <f t="shared" ref="Q240" si="592">IF(P240="","",$D240)</f>
        <v/>
      </c>
      <c r="R240" s="69" t="str">
        <f>INDEX(技能!U:U,MATCH(技能等级!B240,技能!B:B,0))</f>
        <v>攻击敌方单体造成攻击x%伤害
【水晶】立即获得M个自身颜色水晶</v>
      </c>
      <c r="S240" s="150">
        <f t="shared" si="425"/>
        <v>20</v>
      </c>
    </row>
    <row r="241" spans="1:19" s="60" customFormat="1" ht="16.5" x14ac:dyDescent="0.2">
      <c r="A241" s="62">
        <v>238</v>
      </c>
      <c r="B241" s="62">
        <f>INDEX(技能!B:B,MATCH(技能等级!S241,技能!T:T,0))</f>
        <v>1307002</v>
      </c>
      <c r="C241" s="69" t="s">
        <v>384</v>
      </c>
      <c r="D241" s="62">
        <v>6</v>
      </c>
      <c r="E241" s="62" t="str">
        <f>INDEX(技能!E:E,MATCH(技能等级!S241,技能!T:T,0))</f>
        <v>许褚普攻</v>
      </c>
      <c r="F241" s="69" t="s">
        <v>1020</v>
      </c>
      <c r="G241" s="62">
        <v>10</v>
      </c>
      <c r="H241" s="62" t="str">
        <f t="shared" si="585"/>
        <v>130700201</v>
      </c>
      <c r="I241" s="62">
        <f t="shared" si="586"/>
        <v>6</v>
      </c>
      <c r="J241" s="62" t="str">
        <f>IF(COUNTIF(技能效果!A:A,技能等级!B241&amp;"02")=1,技能等级!B241&amp;"02","")</f>
        <v>130700202</v>
      </c>
      <c r="K241" s="62">
        <f t="shared" si="586"/>
        <v>6</v>
      </c>
      <c r="L241" s="62" t="str">
        <f>IF(COUNTIF(技能效果!A:A,技能等级!B241&amp;"03")=1,技能等级!B241&amp;"03","")</f>
        <v/>
      </c>
      <c r="M241" s="62" t="str">
        <f t="shared" ref="M241" si="593">IF(L241="","",$D241)</f>
        <v/>
      </c>
      <c r="N241" s="62" t="str">
        <f>IF(COUNTIF(技能效果!A:A,技能等级!B241&amp;"04")=1,技能等级!B241&amp;"04","")</f>
        <v/>
      </c>
      <c r="O241" s="62" t="str">
        <f t="shared" ref="O241" si="594">IF(N241="","",$D241)</f>
        <v/>
      </c>
      <c r="P241" s="62" t="str">
        <f>IF(COUNTIF(技能效果!A:A,技能等级!B241&amp;"05")=1,技能等级!B241&amp;"05","")</f>
        <v/>
      </c>
      <c r="Q241" s="62" t="str">
        <f t="shared" ref="Q241" si="595">IF(P241="","",$D241)</f>
        <v/>
      </c>
      <c r="R241" s="69" t="str">
        <f>INDEX(技能!U:U,MATCH(技能等级!B241,技能!B:B,0))</f>
        <v>攻击敌方单体造成攻击x%伤害
【水晶】立即获得M个自身颜色水晶</v>
      </c>
      <c r="S241" s="150">
        <f t="shared" si="425"/>
        <v>20</v>
      </c>
    </row>
    <row r="242" spans="1:19" s="60" customFormat="1" ht="16.5" x14ac:dyDescent="0.2">
      <c r="A242" s="62">
        <v>239</v>
      </c>
      <c r="B242" s="62">
        <f>INDEX(技能!B:B,MATCH(技能等级!S242,技能!T:T,0))</f>
        <v>1307002</v>
      </c>
      <c r="C242" s="69" t="s">
        <v>384</v>
      </c>
      <c r="D242" s="62">
        <v>7</v>
      </c>
      <c r="E242" s="62" t="str">
        <f>INDEX(技能!E:E,MATCH(技能等级!S242,技能!T:T,0))</f>
        <v>许褚普攻</v>
      </c>
      <c r="F242" s="69" t="s">
        <v>1020</v>
      </c>
      <c r="G242" s="62">
        <v>10</v>
      </c>
      <c r="H242" s="62" t="str">
        <f t="shared" si="585"/>
        <v>130700201</v>
      </c>
      <c r="I242" s="62">
        <f t="shared" si="586"/>
        <v>7</v>
      </c>
      <c r="J242" s="62" t="str">
        <f>IF(COUNTIF(技能效果!A:A,技能等级!B242&amp;"02")=1,技能等级!B242&amp;"02","")</f>
        <v>130700202</v>
      </c>
      <c r="K242" s="62">
        <f t="shared" si="586"/>
        <v>7</v>
      </c>
      <c r="L242" s="62" t="str">
        <f>IF(COUNTIF(技能效果!A:A,技能等级!B242&amp;"03")=1,技能等级!B242&amp;"03","")</f>
        <v/>
      </c>
      <c r="M242" s="62" t="str">
        <f t="shared" ref="M242" si="596">IF(L242="","",$D242)</f>
        <v/>
      </c>
      <c r="N242" s="62" t="str">
        <f>IF(COUNTIF(技能效果!A:A,技能等级!B242&amp;"04")=1,技能等级!B242&amp;"04","")</f>
        <v/>
      </c>
      <c r="O242" s="62" t="str">
        <f t="shared" ref="O242" si="597">IF(N242="","",$D242)</f>
        <v/>
      </c>
      <c r="P242" s="62" t="str">
        <f>IF(COUNTIF(技能效果!A:A,技能等级!B242&amp;"05")=1,技能等级!B242&amp;"05","")</f>
        <v/>
      </c>
      <c r="Q242" s="62" t="str">
        <f t="shared" ref="Q242" si="598">IF(P242="","",$D242)</f>
        <v/>
      </c>
      <c r="R242" s="69" t="str">
        <f>INDEX(技能!U:U,MATCH(技能等级!B242,技能!B:B,0))</f>
        <v>攻击敌方单体造成攻击x%伤害
【水晶】立即获得M个自身颜色水晶</v>
      </c>
      <c r="S242" s="150">
        <f t="shared" si="425"/>
        <v>20</v>
      </c>
    </row>
    <row r="243" spans="1:19" s="60" customFormat="1" ht="16.5" x14ac:dyDescent="0.2">
      <c r="A243" s="62">
        <v>240</v>
      </c>
      <c r="B243" s="62">
        <f>INDEX(技能!B:B,MATCH(技能等级!S243,技能!T:T,0))</f>
        <v>1307002</v>
      </c>
      <c r="C243" s="69" t="s">
        <v>384</v>
      </c>
      <c r="D243" s="62">
        <v>8</v>
      </c>
      <c r="E243" s="62" t="str">
        <f>INDEX(技能!E:E,MATCH(技能等级!S243,技能!T:T,0))</f>
        <v>许褚普攻</v>
      </c>
      <c r="F243" s="69" t="s">
        <v>1020</v>
      </c>
      <c r="G243" s="62">
        <v>10</v>
      </c>
      <c r="H243" s="62" t="str">
        <f t="shared" si="585"/>
        <v>130700201</v>
      </c>
      <c r="I243" s="62">
        <f t="shared" si="586"/>
        <v>8</v>
      </c>
      <c r="J243" s="62" t="str">
        <f>IF(COUNTIF(技能效果!A:A,技能等级!B243&amp;"02")=1,技能等级!B243&amp;"02","")</f>
        <v>130700202</v>
      </c>
      <c r="K243" s="62">
        <f t="shared" si="586"/>
        <v>8</v>
      </c>
      <c r="L243" s="62" t="str">
        <f>IF(COUNTIF(技能效果!A:A,技能等级!B243&amp;"03")=1,技能等级!B243&amp;"03","")</f>
        <v/>
      </c>
      <c r="M243" s="62" t="str">
        <f t="shared" ref="M243" si="599">IF(L243="","",$D243)</f>
        <v/>
      </c>
      <c r="N243" s="62" t="str">
        <f>IF(COUNTIF(技能效果!A:A,技能等级!B243&amp;"04")=1,技能等级!B243&amp;"04","")</f>
        <v/>
      </c>
      <c r="O243" s="62" t="str">
        <f t="shared" ref="O243" si="600">IF(N243="","",$D243)</f>
        <v/>
      </c>
      <c r="P243" s="62" t="str">
        <f>IF(COUNTIF(技能效果!A:A,技能等级!B243&amp;"05")=1,技能等级!B243&amp;"05","")</f>
        <v/>
      </c>
      <c r="Q243" s="62" t="str">
        <f t="shared" ref="Q243" si="601">IF(P243="","",$D243)</f>
        <v/>
      </c>
      <c r="R243" s="69" t="str">
        <f>INDEX(技能!U:U,MATCH(技能等级!B243,技能!B:B,0))</f>
        <v>攻击敌方单体造成攻击x%伤害
【水晶】立即获得M个自身颜色水晶</v>
      </c>
      <c r="S243" s="150">
        <f t="shared" si="425"/>
        <v>20</v>
      </c>
    </row>
    <row r="244" spans="1:19" s="60" customFormat="1" ht="16.5" x14ac:dyDescent="0.2">
      <c r="A244" s="62">
        <v>241</v>
      </c>
      <c r="B244" s="62">
        <f>INDEX(技能!B:B,MATCH(技能等级!S244,技能!T:T,0))</f>
        <v>1307002</v>
      </c>
      <c r="C244" s="69" t="s">
        <v>384</v>
      </c>
      <c r="D244" s="62">
        <v>9</v>
      </c>
      <c r="E244" s="62" t="str">
        <f>INDEX(技能!E:E,MATCH(技能等级!S244,技能!T:T,0))</f>
        <v>许褚普攻</v>
      </c>
      <c r="F244" s="69" t="s">
        <v>1020</v>
      </c>
      <c r="G244" s="62">
        <v>10</v>
      </c>
      <c r="H244" s="62" t="str">
        <f t="shared" si="585"/>
        <v>130700201</v>
      </c>
      <c r="I244" s="62">
        <f t="shared" si="586"/>
        <v>9</v>
      </c>
      <c r="J244" s="62" t="str">
        <f>IF(COUNTIF(技能效果!A:A,技能等级!B244&amp;"02")=1,技能等级!B244&amp;"02","")</f>
        <v>130700202</v>
      </c>
      <c r="K244" s="62">
        <f t="shared" si="586"/>
        <v>9</v>
      </c>
      <c r="L244" s="62" t="str">
        <f>IF(COUNTIF(技能效果!A:A,技能等级!B244&amp;"03")=1,技能等级!B244&amp;"03","")</f>
        <v/>
      </c>
      <c r="M244" s="62" t="str">
        <f t="shared" ref="M244" si="602">IF(L244="","",$D244)</f>
        <v/>
      </c>
      <c r="N244" s="62" t="str">
        <f>IF(COUNTIF(技能效果!A:A,技能等级!B244&amp;"04")=1,技能等级!B244&amp;"04","")</f>
        <v/>
      </c>
      <c r="O244" s="62" t="str">
        <f t="shared" ref="O244" si="603">IF(N244="","",$D244)</f>
        <v/>
      </c>
      <c r="P244" s="62" t="str">
        <f>IF(COUNTIF(技能效果!A:A,技能等级!B244&amp;"05")=1,技能等级!B244&amp;"05","")</f>
        <v/>
      </c>
      <c r="Q244" s="62" t="str">
        <f t="shared" ref="Q244" si="604">IF(P244="","",$D244)</f>
        <v/>
      </c>
      <c r="R244" s="69" t="str">
        <f>INDEX(技能!U:U,MATCH(技能等级!B244,技能!B:B,0))</f>
        <v>攻击敌方单体造成攻击x%伤害
【水晶】立即获得M个自身颜色水晶</v>
      </c>
      <c r="S244" s="150">
        <f t="shared" si="425"/>
        <v>20</v>
      </c>
    </row>
    <row r="245" spans="1:19" s="60" customFormat="1" ht="16.5" x14ac:dyDescent="0.2">
      <c r="A245" s="62">
        <v>242</v>
      </c>
      <c r="B245" s="62">
        <f>INDEX(技能!B:B,MATCH(技能等级!S245,技能!T:T,0))</f>
        <v>1307002</v>
      </c>
      <c r="C245" s="69" t="s">
        <v>384</v>
      </c>
      <c r="D245" s="62">
        <v>10</v>
      </c>
      <c r="E245" s="62" t="str">
        <f>INDEX(技能!E:E,MATCH(技能等级!S245,技能!T:T,0))</f>
        <v>许褚普攻</v>
      </c>
      <c r="F245" s="69" t="s">
        <v>1020</v>
      </c>
      <c r="G245" s="62">
        <v>10</v>
      </c>
      <c r="H245" s="62" t="str">
        <f t="shared" si="585"/>
        <v>130700201</v>
      </c>
      <c r="I245" s="62">
        <f t="shared" si="586"/>
        <v>10</v>
      </c>
      <c r="J245" s="62" t="str">
        <f>IF(COUNTIF(技能效果!A:A,技能等级!B245&amp;"02")=1,技能等级!B245&amp;"02","")</f>
        <v>130700202</v>
      </c>
      <c r="K245" s="62">
        <f t="shared" si="586"/>
        <v>10</v>
      </c>
      <c r="L245" s="62" t="str">
        <f>IF(COUNTIF(技能效果!A:A,技能等级!B245&amp;"03")=1,技能等级!B245&amp;"03","")</f>
        <v/>
      </c>
      <c r="M245" s="62" t="str">
        <f t="shared" ref="M245" si="605">IF(L245="","",$D245)</f>
        <v/>
      </c>
      <c r="N245" s="62" t="str">
        <f>IF(COUNTIF(技能效果!A:A,技能等级!B245&amp;"04")=1,技能等级!B245&amp;"04","")</f>
        <v/>
      </c>
      <c r="O245" s="62" t="str">
        <f t="shared" ref="O245" si="606">IF(N245="","",$D245)</f>
        <v/>
      </c>
      <c r="P245" s="62" t="str">
        <f>IF(COUNTIF(技能效果!A:A,技能等级!B245&amp;"05")=1,技能等级!B245&amp;"05","")</f>
        <v/>
      </c>
      <c r="Q245" s="62" t="str">
        <f t="shared" ref="Q245" si="607">IF(P245="","",$D245)</f>
        <v/>
      </c>
      <c r="R245" s="69" t="str">
        <f>INDEX(技能!U:U,MATCH(技能等级!B245,技能!B:B,0))</f>
        <v>攻击敌方单体造成攻击x%伤害
【水晶】立即获得M个自身颜色水晶</v>
      </c>
      <c r="S245" s="150">
        <f t="shared" si="425"/>
        <v>20</v>
      </c>
    </row>
    <row r="246" spans="1:19" s="60" customFormat="1" ht="16.5" x14ac:dyDescent="0.2">
      <c r="A246" s="62">
        <v>243</v>
      </c>
      <c r="B246" s="62">
        <f>INDEX(技能!B:B,MATCH(技能等级!S246,技能!T:T,0))</f>
        <v>1307003</v>
      </c>
      <c r="C246" s="69" t="s">
        <v>384</v>
      </c>
      <c r="D246" s="62">
        <v>1</v>
      </c>
      <c r="E246" s="62" t="str">
        <f>INDEX(技能!E:E,MATCH(技能等级!S246,技能!T:T,0))</f>
        <v>典韦普攻</v>
      </c>
      <c r="F246" s="69"/>
      <c r="G246" s="62"/>
      <c r="H246" s="62" t="str">
        <f t="shared" si="585"/>
        <v>130700301</v>
      </c>
      <c r="I246" s="62">
        <f t="shared" si="586"/>
        <v>1</v>
      </c>
      <c r="J246" s="62" t="str">
        <f>IF(COUNTIF(技能效果!A:A,技能等级!B246&amp;"02")=1,技能等级!B246&amp;"02","")</f>
        <v>130700302</v>
      </c>
      <c r="K246" s="62">
        <f t="shared" si="586"/>
        <v>1</v>
      </c>
      <c r="L246" s="62" t="str">
        <f>IF(COUNTIF(技能效果!A:A,技能等级!B246&amp;"03")=1,技能等级!B246&amp;"03","")</f>
        <v/>
      </c>
      <c r="M246" s="62" t="str">
        <f t="shared" ref="M246" si="608">IF(L246="","",$D246)</f>
        <v/>
      </c>
      <c r="N246" s="62" t="str">
        <f>IF(COUNTIF(技能效果!A:A,技能等级!B246&amp;"04")=1,技能等级!B246&amp;"04","")</f>
        <v/>
      </c>
      <c r="O246" s="62" t="str">
        <f t="shared" ref="O246" si="609">IF(N246="","",$D246)</f>
        <v/>
      </c>
      <c r="P246" s="62" t="str">
        <f>IF(COUNTIF(技能效果!A:A,技能等级!B246&amp;"05")=1,技能等级!B246&amp;"05","")</f>
        <v/>
      </c>
      <c r="Q246" s="62" t="str">
        <f t="shared" ref="Q246" si="610">IF(P246="","",$D246)</f>
        <v/>
      </c>
      <c r="R246" s="69" t="str">
        <f>INDEX(技能!U:U,MATCH(技能等级!B246,技能!B:B,0))</f>
        <v>攻击敌方单体造成攻击x%伤害
【水晶】立即获得M个自身颜色水晶</v>
      </c>
      <c r="S246" s="150">
        <f t="shared" si="425"/>
        <v>21</v>
      </c>
    </row>
    <row r="247" spans="1:19" s="60" customFormat="1" ht="16.5" x14ac:dyDescent="0.2">
      <c r="A247" s="62">
        <v>244</v>
      </c>
      <c r="B247" s="62">
        <f>INDEX(技能!B:B,MATCH(技能等级!S247,技能!T:T,0))</f>
        <v>1307003</v>
      </c>
      <c r="C247" s="69" t="s">
        <v>384</v>
      </c>
      <c r="D247" s="62">
        <v>2</v>
      </c>
      <c r="E247" s="62" t="str">
        <f>INDEX(技能!E:E,MATCH(技能等级!S247,技能!T:T,0))</f>
        <v>典韦普攻</v>
      </c>
      <c r="F247" s="69" t="s">
        <v>1020</v>
      </c>
      <c r="G247" s="62">
        <v>10</v>
      </c>
      <c r="H247" s="62" t="str">
        <f t="shared" si="585"/>
        <v>130700301</v>
      </c>
      <c r="I247" s="62">
        <f t="shared" si="586"/>
        <v>2</v>
      </c>
      <c r="J247" s="62" t="str">
        <f>IF(COUNTIF(技能效果!A:A,技能等级!B247&amp;"02")=1,技能等级!B247&amp;"02","")</f>
        <v>130700302</v>
      </c>
      <c r="K247" s="62">
        <f t="shared" si="586"/>
        <v>2</v>
      </c>
      <c r="L247" s="62" t="str">
        <f>IF(COUNTIF(技能效果!A:A,技能等级!B247&amp;"03")=1,技能等级!B247&amp;"03","")</f>
        <v/>
      </c>
      <c r="M247" s="62" t="str">
        <f t="shared" ref="M247" si="611">IF(L247="","",$D247)</f>
        <v/>
      </c>
      <c r="N247" s="62" t="str">
        <f>IF(COUNTIF(技能效果!A:A,技能等级!B247&amp;"04")=1,技能等级!B247&amp;"04","")</f>
        <v/>
      </c>
      <c r="O247" s="62" t="str">
        <f t="shared" ref="O247" si="612">IF(N247="","",$D247)</f>
        <v/>
      </c>
      <c r="P247" s="62" t="str">
        <f>IF(COUNTIF(技能效果!A:A,技能等级!B247&amp;"05")=1,技能等级!B247&amp;"05","")</f>
        <v/>
      </c>
      <c r="Q247" s="62" t="str">
        <f t="shared" ref="Q247" si="613">IF(P247="","",$D247)</f>
        <v/>
      </c>
      <c r="R247" s="69" t="str">
        <f>INDEX(技能!U:U,MATCH(技能等级!B247,技能!B:B,0))</f>
        <v>攻击敌方单体造成攻击x%伤害
【水晶】立即获得M个自身颜色水晶</v>
      </c>
      <c r="S247" s="150">
        <f t="shared" si="425"/>
        <v>21</v>
      </c>
    </row>
    <row r="248" spans="1:19" s="60" customFormat="1" ht="16.5" x14ac:dyDescent="0.2">
      <c r="A248" s="62">
        <v>245</v>
      </c>
      <c r="B248" s="62">
        <f>INDEX(技能!B:B,MATCH(技能等级!S248,技能!T:T,0))</f>
        <v>1307003</v>
      </c>
      <c r="C248" s="69" t="s">
        <v>384</v>
      </c>
      <c r="D248" s="62">
        <v>3</v>
      </c>
      <c r="E248" s="62" t="str">
        <f>INDEX(技能!E:E,MATCH(技能等级!S248,技能!T:T,0))</f>
        <v>典韦普攻</v>
      </c>
      <c r="F248" s="69" t="s">
        <v>1020</v>
      </c>
      <c r="G248" s="62">
        <v>10</v>
      </c>
      <c r="H248" s="62" t="str">
        <f t="shared" si="585"/>
        <v>130700301</v>
      </c>
      <c r="I248" s="62">
        <f t="shared" si="586"/>
        <v>3</v>
      </c>
      <c r="J248" s="62" t="str">
        <f>IF(COUNTIF(技能效果!A:A,技能等级!B248&amp;"02")=1,技能等级!B248&amp;"02","")</f>
        <v>130700302</v>
      </c>
      <c r="K248" s="62">
        <f t="shared" si="586"/>
        <v>3</v>
      </c>
      <c r="L248" s="62" t="str">
        <f>IF(COUNTIF(技能效果!A:A,技能等级!B248&amp;"03")=1,技能等级!B248&amp;"03","")</f>
        <v/>
      </c>
      <c r="M248" s="62" t="str">
        <f t="shared" ref="M248" si="614">IF(L248="","",$D248)</f>
        <v/>
      </c>
      <c r="N248" s="62" t="str">
        <f>IF(COUNTIF(技能效果!A:A,技能等级!B248&amp;"04")=1,技能等级!B248&amp;"04","")</f>
        <v/>
      </c>
      <c r="O248" s="62" t="str">
        <f t="shared" ref="O248" si="615">IF(N248="","",$D248)</f>
        <v/>
      </c>
      <c r="P248" s="62" t="str">
        <f>IF(COUNTIF(技能效果!A:A,技能等级!B248&amp;"05")=1,技能等级!B248&amp;"05","")</f>
        <v/>
      </c>
      <c r="Q248" s="62" t="str">
        <f t="shared" ref="Q248" si="616">IF(P248="","",$D248)</f>
        <v/>
      </c>
      <c r="R248" s="69" t="str">
        <f>INDEX(技能!U:U,MATCH(技能等级!B248,技能!B:B,0))</f>
        <v>攻击敌方单体造成攻击x%伤害
【水晶】立即获得M个自身颜色水晶</v>
      </c>
      <c r="S248" s="150">
        <f t="shared" si="425"/>
        <v>21</v>
      </c>
    </row>
    <row r="249" spans="1:19" s="60" customFormat="1" ht="16.5" x14ac:dyDescent="0.2">
      <c r="A249" s="62">
        <v>246</v>
      </c>
      <c r="B249" s="62">
        <f>INDEX(技能!B:B,MATCH(技能等级!S249,技能!T:T,0))</f>
        <v>1307003</v>
      </c>
      <c r="C249" s="69" t="s">
        <v>384</v>
      </c>
      <c r="D249" s="62">
        <v>4</v>
      </c>
      <c r="E249" s="62" t="str">
        <f>INDEX(技能!E:E,MATCH(技能等级!S249,技能!T:T,0))</f>
        <v>典韦普攻</v>
      </c>
      <c r="F249" s="69" t="s">
        <v>1020</v>
      </c>
      <c r="G249" s="62">
        <v>10</v>
      </c>
      <c r="H249" s="62" t="str">
        <f t="shared" si="585"/>
        <v>130700301</v>
      </c>
      <c r="I249" s="62">
        <f t="shared" si="586"/>
        <v>4</v>
      </c>
      <c r="J249" s="62" t="str">
        <f>IF(COUNTIF(技能效果!A:A,技能等级!B249&amp;"02")=1,技能等级!B249&amp;"02","")</f>
        <v>130700302</v>
      </c>
      <c r="K249" s="62">
        <f t="shared" si="586"/>
        <v>4</v>
      </c>
      <c r="L249" s="62" t="str">
        <f>IF(COUNTIF(技能效果!A:A,技能等级!B249&amp;"03")=1,技能等级!B249&amp;"03","")</f>
        <v/>
      </c>
      <c r="M249" s="62" t="str">
        <f t="shared" ref="M249" si="617">IF(L249="","",$D249)</f>
        <v/>
      </c>
      <c r="N249" s="62" t="str">
        <f>IF(COUNTIF(技能效果!A:A,技能等级!B249&amp;"04")=1,技能等级!B249&amp;"04","")</f>
        <v/>
      </c>
      <c r="O249" s="62" t="str">
        <f t="shared" ref="O249" si="618">IF(N249="","",$D249)</f>
        <v/>
      </c>
      <c r="P249" s="62" t="str">
        <f>IF(COUNTIF(技能效果!A:A,技能等级!B249&amp;"05")=1,技能等级!B249&amp;"05","")</f>
        <v/>
      </c>
      <c r="Q249" s="62" t="str">
        <f t="shared" ref="Q249" si="619">IF(P249="","",$D249)</f>
        <v/>
      </c>
      <c r="R249" s="69" t="str">
        <f>INDEX(技能!U:U,MATCH(技能等级!B249,技能!B:B,0))</f>
        <v>攻击敌方单体造成攻击x%伤害
【水晶】立即获得M个自身颜色水晶</v>
      </c>
      <c r="S249" s="150">
        <f t="shared" ref="S249:S312" si="620">S239+1</f>
        <v>21</v>
      </c>
    </row>
    <row r="250" spans="1:19" s="60" customFormat="1" ht="16.5" x14ac:dyDescent="0.2">
      <c r="A250" s="62">
        <v>247</v>
      </c>
      <c r="B250" s="62">
        <f>INDEX(技能!B:B,MATCH(技能等级!S250,技能!T:T,0))</f>
        <v>1307003</v>
      </c>
      <c r="C250" s="69" t="s">
        <v>384</v>
      </c>
      <c r="D250" s="62">
        <v>5</v>
      </c>
      <c r="E250" s="62" t="str">
        <f>INDEX(技能!E:E,MATCH(技能等级!S250,技能!T:T,0))</f>
        <v>典韦普攻</v>
      </c>
      <c r="F250" s="69" t="s">
        <v>1020</v>
      </c>
      <c r="G250" s="62">
        <v>10</v>
      </c>
      <c r="H250" s="62" t="str">
        <f t="shared" si="585"/>
        <v>130700301</v>
      </c>
      <c r="I250" s="62">
        <f t="shared" si="586"/>
        <v>5</v>
      </c>
      <c r="J250" s="62" t="str">
        <f>IF(COUNTIF(技能效果!A:A,技能等级!B250&amp;"02")=1,技能等级!B250&amp;"02","")</f>
        <v>130700302</v>
      </c>
      <c r="K250" s="62">
        <f t="shared" si="586"/>
        <v>5</v>
      </c>
      <c r="L250" s="62" t="str">
        <f>IF(COUNTIF(技能效果!A:A,技能等级!B250&amp;"03")=1,技能等级!B250&amp;"03","")</f>
        <v/>
      </c>
      <c r="M250" s="62" t="str">
        <f t="shared" ref="M250" si="621">IF(L250="","",$D250)</f>
        <v/>
      </c>
      <c r="N250" s="62" t="str">
        <f>IF(COUNTIF(技能效果!A:A,技能等级!B250&amp;"04")=1,技能等级!B250&amp;"04","")</f>
        <v/>
      </c>
      <c r="O250" s="62" t="str">
        <f t="shared" ref="O250" si="622">IF(N250="","",$D250)</f>
        <v/>
      </c>
      <c r="P250" s="62" t="str">
        <f>IF(COUNTIF(技能效果!A:A,技能等级!B250&amp;"05")=1,技能等级!B250&amp;"05","")</f>
        <v/>
      </c>
      <c r="Q250" s="62" t="str">
        <f t="shared" ref="Q250" si="623">IF(P250="","",$D250)</f>
        <v/>
      </c>
      <c r="R250" s="69" t="str">
        <f>INDEX(技能!U:U,MATCH(技能等级!B250,技能!B:B,0))</f>
        <v>攻击敌方单体造成攻击x%伤害
【水晶】立即获得M个自身颜色水晶</v>
      </c>
      <c r="S250" s="150">
        <f t="shared" si="620"/>
        <v>21</v>
      </c>
    </row>
    <row r="251" spans="1:19" s="60" customFormat="1" ht="16.5" x14ac:dyDescent="0.2">
      <c r="A251" s="62">
        <v>248</v>
      </c>
      <c r="B251" s="62">
        <f>INDEX(技能!B:B,MATCH(技能等级!S251,技能!T:T,0))</f>
        <v>1307003</v>
      </c>
      <c r="C251" s="69" t="s">
        <v>384</v>
      </c>
      <c r="D251" s="62">
        <v>6</v>
      </c>
      <c r="E251" s="62" t="str">
        <f>INDEX(技能!E:E,MATCH(技能等级!S251,技能!T:T,0))</f>
        <v>典韦普攻</v>
      </c>
      <c r="F251" s="69" t="s">
        <v>1020</v>
      </c>
      <c r="G251" s="62">
        <v>10</v>
      </c>
      <c r="H251" s="62" t="str">
        <f t="shared" si="585"/>
        <v>130700301</v>
      </c>
      <c r="I251" s="62">
        <f t="shared" si="586"/>
        <v>6</v>
      </c>
      <c r="J251" s="62" t="str">
        <f>IF(COUNTIF(技能效果!A:A,技能等级!B251&amp;"02")=1,技能等级!B251&amp;"02","")</f>
        <v>130700302</v>
      </c>
      <c r="K251" s="62">
        <f t="shared" si="586"/>
        <v>6</v>
      </c>
      <c r="L251" s="62" t="str">
        <f>IF(COUNTIF(技能效果!A:A,技能等级!B251&amp;"03")=1,技能等级!B251&amp;"03","")</f>
        <v/>
      </c>
      <c r="M251" s="62" t="str">
        <f t="shared" ref="M251" si="624">IF(L251="","",$D251)</f>
        <v/>
      </c>
      <c r="N251" s="62" t="str">
        <f>IF(COUNTIF(技能效果!A:A,技能等级!B251&amp;"04")=1,技能等级!B251&amp;"04","")</f>
        <v/>
      </c>
      <c r="O251" s="62" t="str">
        <f t="shared" ref="O251" si="625">IF(N251="","",$D251)</f>
        <v/>
      </c>
      <c r="P251" s="62" t="str">
        <f>IF(COUNTIF(技能效果!A:A,技能等级!B251&amp;"05")=1,技能等级!B251&amp;"05","")</f>
        <v/>
      </c>
      <c r="Q251" s="62" t="str">
        <f t="shared" ref="Q251" si="626">IF(P251="","",$D251)</f>
        <v/>
      </c>
      <c r="R251" s="69" t="str">
        <f>INDEX(技能!U:U,MATCH(技能等级!B251,技能!B:B,0))</f>
        <v>攻击敌方单体造成攻击x%伤害
【水晶】立即获得M个自身颜色水晶</v>
      </c>
      <c r="S251" s="150">
        <f t="shared" si="620"/>
        <v>21</v>
      </c>
    </row>
    <row r="252" spans="1:19" s="60" customFormat="1" ht="16.5" x14ac:dyDescent="0.2">
      <c r="A252" s="62">
        <v>249</v>
      </c>
      <c r="B252" s="62">
        <f>INDEX(技能!B:B,MATCH(技能等级!S252,技能!T:T,0))</f>
        <v>1307003</v>
      </c>
      <c r="C252" s="69" t="s">
        <v>384</v>
      </c>
      <c r="D252" s="62">
        <v>7</v>
      </c>
      <c r="E252" s="62" t="str">
        <f>INDEX(技能!E:E,MATCH(技能等级!S252,技能!T:T,0))</f>
        <v>典韦普攻</v>
      </c>
      <c r="F252" s="69" t="s">
        <v>1020</v>
      </c>
      <c r="G252" s="62">
        <v>10</v>
      </c>
      <c r="H252" s="62" t="str">
        <f t="shared" si="585"/>
        <v>130700301</v>
      </c>
      <c r="I252" s="62">
        <f t="shared" si="586"/>
        <v>7</v>
      </c>
      <c r="J252" s="62" t="str">
        <f>IF(COUNTIF(技能效果!A:A,技能等级!B252&amp;"02")=1,技能等级!B252&amp;"02","")</f>
        <v>130700302</v>
      </c>
      <c r="K252" s="62">
        <f t="shared" si="586"/>
        <v>7</v>
      </c>
      <c r="L252" s="62" t="str">
        <f>IF(COUNTIF(技能效果!A:A,技能等级!B252&amp;"03")=1,技能等级!B252&amp;"03","")</f>
        <v/>
      </c>
      <c r="M252" s="62" t="str">
        <f t="shared" ref="M252" si="627">IF(L252="","",$D252)</f>
        <v/>
      </c>
      <c r="N252" s="62" t="str">
        <f>IF(COUNTIF(技能效果!A:A,技能等级!B252&amp;"04")=1,技能等级!B252&amp;"04","")</f>
        <v/>
      </c>
      <c r="O252" s="62" t="str">
        <f t="shared" ref="O252" si="628">IF(N252="","",$D252)</f>
        <v/>
      </c>
      <c r="P252" s="62" t="str">
        <f>IF(COUNTIF(技能效果!A:A,技能等级!B252&amp;"05")=1,技能等级!B252&amp;"05","")</f>
        <v/>
      </c>
      <c r="Q252" s="62" t="str">
        <f t="shared" ref="Q252" si="629">IF(P252="","",$D252)</f>
        <v/>
      </c>
      <c r="R252" s="69" t="str">
        <f>INDEX(技能!U:U,MATCH(技能等级!B252,技能!B:B,0))</f>
        <v>攻击敌方单体造成攻击x%伤害
【水晶】立即获得M个自身颜色水晶</v>
      </c>
      <c r="S252" s="150">
        <f t="shared" si="620"/>
        <v>21</v>
      </c>
    </row>
    <row r="253" spans="1:19" s="60" customFormat="1" ht="16.5" x14ac:dyDescent="0.2">
      <c r="A253" s="62">
        <v>250</v>
      </c>
      <c r="B253" s="62">
        <f>INDEX(技能!B:B,MATCH(技能等级!S253,技能!T:T,0))</f>
        <v>1307003</v>
      </c>
      <c r="C253" s="69" t="s">
        <v>384</v>
      </c>
      <c r="D253" s="62">
        <v>8</v>
      </c>
      <c r="E253" s="62" t="str">
        <f>INDEX(技能!E:E,MATCH(技能等级!S253,技能!T:T,0))</f>
        <v>典韦普攻</v>
      </c>
      <c r="F253" s="69" t="s">
        <v>1020</v>
      </c>
      <c r="G253" s="62">
        <v>10</v>
      </c>
      <c r="H253" s="62" t="str">
        <f t="shared" si="585"/>
        <v>130700301</v>
      </c>
      <c r="I253" s="62">
        <f t="shared" si="586"/>
        <v>8</v>
      </c>
      <c r="J253" s="62" t="str">
        <f>IF(COUNTIF(技能效果!A:A,技能等级!B253&amp;"02")=1,技能等级!B253&amp;"02","")</f>
        <v>130700302</v>
      </c>
      <c r="K253" s="62">
        <f t="shared" si="586"/>
        <v>8</v>
      </c>
      <c r="L253" s="62" t="str">
        <f>IF(COUNTIF(技能效果!A:A,技能等级!B253&amp;"03")=1,技能等级!B253&amp;"03","")</f>
        <v/>
      </c>
      <c r="M253" s="62" t="str">
        <f t="shared" ref="M253" si="630">IF(L253="","",$D253)</f>
        <v/>
      </c>
      <c r="N253" s="62" t="str">
        <f>IF(COUNTIF(技能效果!A:A,技能等级!B253&amp;"04")=1,技能等级!B253&amp;"04","")</f>
        <v/>
      </c>
      <c r="O253" s="62" t="str">
        <f t="shared" ref="O253" si="631">IF(N253="","",$D253)</f>
        <v/>
      </c>
      <c r="P253" s="62" t="str">
        <f>IF(COUNTIF(技能效果!A:A,技能等级!B253&amp;"05")=1,技能等级!B253&amp;"05","")</f>
        <v/>
      </c>
      <c r="Q253" s="62" t="str">
        <f t="shared" ref="Q253" si="632">IF(P253="","",$D253)</f>
        <v/>
      </c>
      <c r="R253" s="69" t="str">
        <f>INDEX(技能!U:U,MATCH(技能等级!B253,技能!B:B,0))</f>
        <v>攻击敌方单体造成攻击x%伤害
【水晶】立即获得M个自身颜色水晶</v>
      </c>
      <c r="S253" s="150">
        <f t="shared" si="620"/>
        <v>21</v>
      </c>
    </row>
    <row r="254" spans="1:19" s="60" customFormat="1" ht="16.5" x14ac:dyDescent="0.2">
      <c r="A254" s="62">
        <v>251</v>
      </c>
      <c r="B254" s="62">
        <f>INDEX(技能!B:B,MATCH(技能等级!S254,技能!T:T,0))</f>
        <v>1307003</v>
      </c>
      <c r="C254" s="69" t="s">
        <v>384</v>
      </c>
      <c r="D254" s="62">
        <v>9</v>
      </c>
      <c r="E254" s="62" t="str">
        <f>INDEX(技能!E:E,MATCH(技能等级!S254,技能!T:T,0))</f>
        <v>典韦普攻</v>
      </c>
      <c r="F254" s="69" t="s">
        <v>1020</v>
      </c>
      <c r="G254" s="62">
        <v>10</v>
      </c>
      <c r="H254" s="62" t="str">
        <f t="shared" si="585"/>
        <v>130700301</v>
      </c>
      <c r="I254" s="62">
        <f t="shared" si="586"/>
        <v>9</v>
      </c>
      <c r="J254" s="62" t="str">
        <f>IF(COUNTIF(技能效果!A:A,技能等级!B254&amp;"02")=1,技能等级!B254&amp;"02","")</f>
        <v>130700302</v>
      </c>
      <c r="K254" s="62">
        <f t="shared" si="586"/>
        <v>9</v>
      </c>
      <c r="L254" s="62" t="str">
        <f>IF(COUNTIF(技能效果!A:A,技能等级!B254&amp;"03")=1,技能等级!B254&amp;"03","")</f>
        <v/>
      </c>
      <c r="M254" s="62" t="str">
        <f t="shared" ref="M254" si="633">IF(L254="","",$D254)</f>
        <v/>
      </c>
      <c r="N254" s="62" t="str">
        <f>IF(COUNTIF(技能效果!A:A,技能等级!B254&amp;"04")=1,技能等级!B254&amp;"04","")</f>
        <v/>
      </c>
      <c r="O254" s="62" t="str">
        <f t="shared" ref="O254" si="634">IF(N254="","",$D254)</f>
        <v/>
      </c>
      <c r="P254" s="62" t="str">
        <f>IF(COUNTIF(技能效果!A:A,技能等级!B254&amp;"05")=1,技能等级!B254&amp;"05","")</f>
        <v/>
      </c>
      <c r="Q254" s="62" t="str">
        <f t="shared" ref="Q254" si="635">IF(P254="","",$D254)</f>
        <v/>
      </c>
      <c r="R254" s="69" t="str">
        <f>INDEX(技能!U:U,MATCH(技能等级!B254,技能!B:B,0))</f>
        <v>攻击敌方单体造成攻击x%伤害
【水晶】立即获得M个自身颜色水晶</v>
      </c>
      <c r="S254" s="150">
        <f t="shared" si="620"/>
        <v>21</v>
      </c>
    </row>
    <row r="255" spans="1:19" s="60" customFormat="1" ht="16.5" x14ac:dyDescent="0.2">
      <c r="A255" s="62">
        <v>252</v>
      </c>
      <c r="B255" s="62">
        <f>INDEX(技能!B:B,MATCH(技能等级!S255,技能!T:T,0))</f>
        <v>1307003</v>
      </c>
      <c r="C255" s="69" t="s">
        <v>384</v>
      </c>
      <c r="D255" s="62">
        <v>10</v>
      </c>
      <c r="E255" s="62" t="str">
        <f>INDEX(技能!E:E,MATCH(技能等级!S255,技能!T:T,0))</f>
        <v>典韦普攻</v>
      </c>
      <c r="F255" s="69" t="s">
        <v>1020</v>
      </c>
      <c r="G255" s="62">
        <v>10</v>
      </c>
      <c r="H255" s="62" t="str">
        <f t="shared" si="585"/>
        <v>130700301</v>
      </c>
      <c r="I255" s="62">
        <f t="shared" si="586"/>
        <v>10</v>
      </c>
      <c r="J255" s="62" t="str">
        <f>IF(COUNTIF(技能效果!A:A,技能等级!B255&amp;"02")=1,技能等级!B255&amp;"02","")</f>
        <v>130700302</v>
      </c>
      <c r="K255" s="62">
        <f t="shared" si="586"/>
        <v>10</v>
      </c>
      <c r="L255" s="62" t="str">
        <f>IF(COUNTIF(技能效果!A:A,技能等级!B255&amp;"03")=1,技能等级!B255&amp;"03","")</f>
        <v/>
      </c>
      <c r="M255" s="62" t="str">
        <f t="shared" ref="M255" si="636">IF(L255="","",$D255)</f>
        <v/>
      </c>
      <c r="N255" s="62" t="str">
        <f>IF(COUNTIF(技能效果!A:A,技能等级!B255&amp;"04")=1,技能等级!B255&amp;"04","")</f>
        <v/>
      </c>
      <c r="O255" s="62" t="str">
        <f t="shared" ref="O255" si="637">IF(N255="","",$D255)</f>
        <v/>
      </c>
      <c r="P255" s="62" t="str">
        <f>IF(COUNTIF(技能效果!A:A,技能等级!B255&amp;"05")=1,技能等级!B255&amp;"05","")</f>
        <v/>
      </c>
      <c r="Q255" s="62" t="str">
        <f t="shared" ref="Q255" si="638">IF(P255="","",$D255)</f>
        <v/>
      </c>
      <c r="R255" s="69" t="str">
        <f>INDEX(技能!U:U,MATCH(技能等级!B255,技能!B:B,0))</f>
        <v>攻击敌方单体造成攻击x%伤害
【水晶】立即获得M个自身颜色水晶</v>
      </c>
      <c r="S255" s="150">
        <f t="shared" si="620"/>
        <v>21</v>
      </c>
    </row>
    <row r="256" spans="1:19" s="60" customFormat="1" ht="16.5" x14ac:dyDescent="0.2">
      <c r="A256" s="62">
        <v>253</v>
      </c>
      <c r="B256" s="62">
        <f>INDEX(技能!B:B,MATCH(技能等级!S256,技能!T:T,0))</f>
        <v>1307004</v>
      </c>
      <c r="C256" s="69" t="s">
        <v>384</v>
      </c>
      <c r="D256" s="62">
        <v>1</v>
      </c>
      <c r="E256" s="62" t="str">
        <f>INDEX(技能!E:E,MATCH(技能等级!S256,技能!T:T,0))</f>
        <v>唐流雨普攻</v>
      </c>
      <c r="F256" s="69"/>
      <c r="G256" s="62"/>
      <c r="H256" s="62" t="str">
        <f t="shared" si="585"/>
        <v>130700401</v>
      </c>
      <c r="I256" s="62">
        <f t="shared" si="586"/>
        <v>1</v>
      </c>
      <c r="J256" s="62" t="str">
        <f>IF(COUNTIF(技能效果!A:A,技能等级!B256&amp;"02")=1,技能等级!B256&amp;"02","")</f>
        <v>130700402</v>
      </c>
      <c r="K256" s="62">
        <f t="shared" si="586"/>
        <v>1</v>
      </c>
      <c r="L256" s="62" t="str">
        <f>IF(COUNTIF(技能效果!A:A,技能等级!B256&amp;"03")=1,技能等级!B256&amp;"03","")</f>
        <v/>
      </c>
      <c r="M256" s="62" t="str">
        <f t="shared" ref="M256" si="639">IF(L256="","",$D256)</f>
        <v/>
      </c>
      <c r="N256" s="62" t="str">
        <f>IF(COUNTIF(技能效果!A:A,技能等级!B256&amp;"04")=1,技能等级!B256&amp;"04","")</f>
        <v/>
      </c>
      <c r="O256" s="62" t="str">
        <f t="shared" ref="O256" si="640">IF(N256="","",$D256)</f>
        <v/>
      </c>
      <c r="P256" s="62" t="str">
        <f>IF(COUNTIF(技能效果!A:A,技能等级!B256&amp;"05")=1,技能等级!B256&amp;"05","")</f>
        <v/>
      </c>
      <c r="Q256" s="62" t="str">
        <f t="shared" ref="Q256" si="641">IF(P256="","",$D256)</f>
        <v/>
      </c>
      <c r="R256" s="69" t="str">
        <f>INDEX(技能!U:U,MATCH(技能等级!B256,技能!B:B,0))</f>
        <v>攻击敌方单体造成攻击x%伤害
【水晶】立即获得M个自身颜色水晶</v>
      </c>
      <c r="S256" s="150">
        <f t="shared" si="620"/>
        <v>22</v>
      </c>
    </row>
    <row r="257" spans="1:19" s="60" customFormat="1" ht="16.5" x14ac:dyDescent="0.2">
      <c r="A257" s="62">
        <v>254</v>
      </c>
      <c r="B257" s="62">
        <f>INDEX(技能!B:B,MATCH(技能等级!S257,技能!T:T,0))</f>
        <v>1307004</v>
      </c>
      <c r="C257" s="69" t="s">
        <v>384</v>
      </c>
      <c r="D257" s="62">
        <v>2</v>
      </c>
      <c r="E257" s="62" t="str">
        <f>INDEX(技能!E:E,MATCH(技能等级!S257,技能!T:T,0))</f>
        <v>唐流雨普攻</v>
      </c>
      <c r="F257" s="69" t="s">
        <v>1020</v>
      </c>
      <c r="G257" s="62">
        <v>10</v>
      </c>
      <c r="H257" s="62" t="str">
        <f t="shared" si="585"/>
        <v>130700401</v>
      </c>
      <c r="I257" s="62">
        <f t="shared" si="586"/>
        <v>2</v>
      </c>
      <c r="J257" s="62" t="str">
        <f>IF(COUNTIF(技能效果!A:A,技能等级!B257&amp;"02")=1,技能等级!B257&amp;"02","")</f>
        <v>130700402</v>
      </c>
      <c r="K257" s="62">
        <f t="shared" si="586"/>
        <v>2</v>
      </c>
      <c r="L257" s="62" t="str">
        <f>IF(COUNTIF(技能效果!A:A,技能等级!B257&amp;"03")=1,技能等级!B257&amp;"03","")</f>
        <v/>
      </c>
      <c r="M257" s="62" t="str">
        <f t="shared" ref="M257" si="642">IF(L257="","",$D257)</f>
        <v/>
      </c>
      <c r="N257" s="62" t="str">
        <f>IF(COUNTIF(技能效果!A:A,技能等级!B257&amp;"04")=1,技能等级!B257&amp;"04","")</f>
        <v/>
      </c>
      <c r="O257" s="62" t="str">
        <f t="shared" ref="O257" si="643">IF(N257="","",$D257)</f>
        <v/>
      </c>
      <c r="P257" s="62" t="str">
        <f>IF(COUNTIF(技能效果!A:A,技能等级!B257&amp;"05")=1,技能等级!B257&amp;"05","")</f>
        <v/>
      </c>
      <c r="Q257" s="62" t="str">
        <f t="shared" ref="Q257" si="644">IF(P257="","",$D257)</f>
        <v/>
      </c>
      <c r="R257" s="69" t="str">
        <f>INDEX(技能!U:U,MATCH(技能等级!B257,技能!B:B,0))</f>
        <v>攻击敌方单体造成攻击x%伤害
【水晶】立即获得M个自身颜色水晶</v>
      </c>
      <c r="S257" s="150">
        <f t="shared" si="620"/>
        <v>22</v>
      </c>
    </row>
    <row r="258" spans="1:19" s="60" customFormat="1" ht="16.5" x14ac:dyDescent="0.2">
      <c r="A258" s="62">
        <v>255</v>
      </c>
      <c r="B258" s="62">
        <f>INDEX(技能!B:B,MATCH(技能等级!S258,技能!T:T,0))</f>
        <v>1307004</v>
      </c>
      <c r="C258" s="69" t="s">
        <v>384</v>
      </c>
      <c r="D258" s="62">
        <v>3</v>
      </c>
      <c r="E258" s="62" t="str">
        <f>INDEX(技能!E:E,MATCH(技能等级!S258,技能!T:T,0))</f>
        <v>唐流雨普攻</v>
      </c>
      <c r="F258" s="69" t="s">
        <v>1020</v>
      </c>
      <c r="G258" s="62">
        <v>10</v>
      </c>
      <c r="H258" s="62" t="str">
        <f t="shared" si="585"/>
        <v>130700401</v>
      </c>
      <c r="I258" s="62">
        <f t="shared" si="586"/>
        <v>3</v>
      </c>
      <c r="J258" s="62" t="str">
        <f>IF(COUNTIF(技能效果!A:A,技能等级!B258&amp;"02")=1,技能等级!B258&amp;"02","")</f>
        <v>130700402</v>
      </c>
      <c r="K258" s="62">
        <f t="shared" si="586"/>
        <v>3</v>
      </c>
      <c r="L258" s="62" t="str">
        <f>IF(COUNTIF(技能效果!A:A,技能等级!B258&amp;"03")=1,技能等级!B258&amp;"03","")</f>
        <v/>
      </c>
      <c r="M258" s="62" t="str">
        <f t="shared" ref="M258" si="645">IF(L258="","",$D258)</f>
        <v/>
      </c>
      <c r="N258" s="62" t="str">
        <f>IF(COUNTIF(技能效果!A:A,技能等级!B258&amp;"04")=1,技能等级!B258&amp;"04","")</f>
        <v/>
      </c>
      <c r="O258" s="62" t="str">
        <f t="shared" ref="O258" si="646">IF(N258="","",$D258)</f>
        <v/>
      </c>
      <c r="P258" s="62" t="str">
        <f>IF(COUNTIF(技能效果!A:A,技能等级!B258&amp;"05")=1,技能等级!B258&amp;"05","")</f>
        <v/>
      </c>
      <c r="Q258" s="62" t="str">
        <f t="shared" ref="Q258" si="647">IF(P258="","",$D258)</f>
        <v/>
      </c>
      <c r="R258" s="69" t="str">
        <f>INDEX(技能!U:U,MATCH(技能等级!B258,技能!B:B,0))</f>
        <v>攻击敌方单体造成攻击x%伤害
【水晶】立即获得M个自身颜色水晶</v>
      </c>
      <c r="S258" s="150">
        <f t="shared" si="620"/>
        <v>22</v>
      </c>
    </row>
    <row r="259" spans="1:19" s="60" customFormat="1" ht="16.5" x14ac:dyDescent="0.2">
      <c r="A259" s="62">
        <v>256</v>
      </c>
      <c r="B259" s="62">
        <f>INDEX(技能!B:B,MATCH(技能等级!S259,技能!T:T,0))</f>
        <v>1307004</v>
      </c>
      <c r="C259" s="69" t="s">
        <v>384</v>
      </c>
      <c r="D259" s="62">
        <v>4</v>
      </c>
      <c r="E259" s="62" t="str">
        <f>INDEX(技能!E:E,MATCH(技能等级!S259,技能!T:T,0))</f>
        <v>唐流雨普攻</v>
      </c>
      <c r="F259" s="69" t="s">
        <v>1020</v>
      </c>
      <c r="G259" s="62">
        <v>10</v>
      </c>
      <c r="H259" s="62" t="str">
        <f t="shared" si="585"/>
        <v>130700401</v>
      </c>
      <c r="I259" s="62">
        <f t="shared" si="586"/>
        <v>4</v>
      </c>
      <c r="J259" s="62" t="str">
        <f>IF(COUNTIF(技能效果!A:A,技能等级!B259&amp;"02")=1,技能等级!B259&amp;"02","")</f>
        <v>130700402</v>
      </c>
      <c r="K259" s="62">
        <f t="shared" si="586"/>
        <v>4</v>
      </c>
      <c r="L259" s="62" t="str">
        <f>IF(COUNTIF(技能效果!A:A,技能等级!B259&amp;"03")=1,技能等级!B259&amp;"03","")</f>
        <v/>
      </c>
      <c r="M259" s="62" t="str">
        <f t="shared" ref="M259" si="648">IF(L259="","",$D259)</f>
        <v/>
      </c>
      <c r="N259" s="62" t="str">
        <f>IF(COUNTIF(技能效果!A:A,技能等级!B259&amp;"04")=1,技能等级!B259&amp;"04","")</f>
        <v/>
      </c>
      <c r="O259" s="62" t="str">
        <f t="shared" ref="O259" si="649">IF(N259="","",$D259)</f>
        <v/>
      </c>
      <c r="P259" s="62" t="str">
        <f>IF(COUNTIF(技能效果!A:A,技能等级!B259&amp;"05")=1,技能等级!B259&amp;"05","")</f>
        <v/>
      </c>
      <c r="Q259" s="62" t="str">
        <f t="shared" ref="Q259" si="650">IF(P259="","",$D259)</f>
        <v/>
      </c>
      <c r="R259" s="69" t="str">
        <f>INDEX(技能!U:U,MATCH(技能等级!B259,技能!B:B,0))</f>
        <v>攻击敌方单体造成攻击x%伤害
【水晶】立即获得M个自身颜色水晶</v>
      </c>
      <c r="S259" s="150">
        <f t="shared" si="620"/>
        <v>22</v>
      </c>
    </row>
    <row r="260" spans="1:19" s="60" customFormat="1" ht="16.5" x14ac:dyDescent="0.2">
      <c r="A260" s="62">
        <v>257</v>
      </c>
      <c r="B260" s="62">
        <f>INDEX(技能!B:B,MATCH(技能等级!S260,技能!T:T,0))</f>
        <v>1307004</v>
      </c>
      <c r="C260" s="69" t="s">
        <v>384</v>
      </c>
      <c r="D260" s="62">
        <v>5</v>
      </c>
      <c r="E260" s="62" t="str">
        <f>INDEX(技能!E:E,MATCH(技能等级!S260,技能!T:T,0))</f>
        <v>唐流雨普攻</v>
      </c>
      <c r="F260" s="69" t="s">
        <v>1020</v>
      </c>
      <c r="G260" s="62">
        <v>10</v>
      </c>
      <c r="H260" s="62" t="str">
        <f t="shared" si="585"/>
        <v>130700401</v>
      </c>
      <c r="I260" s="62">
        <f t="shared" si="586"/>
        <v>5</v>
      </c>
      <c r="J260" s="62" t="str">
        <f>IF(COUNTIF(技能效果!A:A,技能等级!B260&amp;"02")=1,技能等级!B260&amp;"02","")</f>
        <v>130700402</v>
      </c>
      <c r="K260" s="62">
        <f t="shared" si="586"/>
        <v>5</v>
      </c>
      <c r="L260" s="62" t="str">
        <f>IF(COUNTIF(技能效果!A:A,技能等级!B260&amp;"03")=1,技能等级!B260&amp;"03","")</f>
        <v/>
      </c>
      <c r="M260" s="62" t="str">
        <f t="shared" ref="M260" si="651">IF(L260="","",$D260)</f>
        <v/>
      </c>
      <c r="N260" s="62" t="str">
        <f>IF(COUNTIF(技能效果!A:A,技能等级!B260&amp;"04")=1,技能等级!B260&amp;"04","")</f>
        <v/>
      </c>
      <c r="O260" s="62" t="str">
        <f t="shared" ref="O260" si="652">IF(N260="","",$D260)</f>
        <v/>
      </c>
      <c r="P260" s="62" t="str">
        <f>IF(COUNTIF(技能效果!A:A,技能等级!B260&amp;"05")=1,技能等级!B260&amp;"05","")</f>
        <v/>
      </c>
      <c r="Q260" s="62" t="str">
        <f t="shared" ref="Q260" si="653">IF(P260="","",$D260)</f>
        <v/>
      </c>
      <c r="R260" s="69" t="str">
        <f>INDEX(技能!U:U,MATCH(技能等级!B260,技能!B:B,0))</f>
        <v>攻击敌方单体造成攻击x%伤害
【水晶】立即获得M个自身颜色水晶</v>
      </c>
      <c r="S260" s="150">
        <f t="shared" si="620"/>
        <v>22</v>
      </c>
    </row>
    <row r="261" spans="1:19" s="60" customFormat="1" ht="16.5" x14ac:dyDescent="0.2">
      <c r="A261" s="62">
        <v>258</v>
      </c>
      <c r="B261" s="62">
        <f>INDEX(技能!B:B,MATCH(技能等级!S261,技能!T:T,0))</f>
        <v>1307004</v>
      </c>
      <c r="C261" s="69" t="s">
        <v>384</v>
      </c>
      <c r="D261" s="62">
        <v>6</v>
      </c>
      <c r="E261" s="62" t="str">
        <f>INDEX(技能!E:E,MATCH(技能等级!S261,技能!T:T,0))</f>
        <v>唐流雨普攻</v>
      </c>
      <c r="F261" s="69" t="s">
        <v>1020</v>
      </c>
      <c r="G261" s="62">
        <v>10</v>
      </c>
      <c r="H261" s="62" t="str">
        <f t="shared" si="585"/>
        <v>130700401</v>
      </c>
      <c r="I261" s="62">
        <f t="shared" si="586"/>
        <v>6</v>
      </c>
      <c r="J261" s="62" t="str">
        <f>IF(COUNTIF(技能效果!A:A,技能等级!B261&amp;"02")=1,技能等级!B261&amp;"02","")</f>
        <v>130700402</v>
      </c>
      <c r="K261" s="62">
        <f t="shared" si="586"/>
        <v>6</v>
      </c>
      <c r="L261" s="62" t="str">
        <f>IF(COUNTIF(技能效果!A:A,技能等级!B261&amp;"03")=1,技能等级!B261&amp;"03","")</f>
        <v/>
      </c>
      <c r="M261" s="62" t="str">
        <f t="shared" ref="M261" si="654">IF(L261="","",$D261)</f>
        <v/>
      </c>
      <c r="N261" s="62" t="str">
        <f>IF(COUNTIF(技能效果!A:A,技能等级!B261&amp;"04")=1,技能等级!B261&amp;"04","")</f>
        <v/>
      </c>
      <c r="O261" s="62" t="str">
        <f t="shared" ref="O261" si="655">IF(N261="","",$D261)</f>
        <v/>
      </c>
      <c r="P261" s="62" t="str">
        <f>IF(COUNTIF(技能效果!A:A,技能等级!B261&amp;"05")=1,技能等级!B261&amp;"05","")</f>
        <v/>
      </c>
      <c r="Q261" s="62" t="str">
        <f t="shared" ref="Q261" si="656">IF(P261="","",$D261)</f>
        <v/>
      </c>
      <c r="R261" s="69" t="str">
        <f>INDEX(技能!U:U,MATCH(技能等级!B261,技能!B:B,0))</f>
        <v>攻击敌方单体造成攻击x%伤害
【水晶】立即获得M个自身颜色水晶</v>
      </c>
      <c r="S261" s="150">
        <f t="shared" si="620"/>
        <v>22</v>
      </c>
    </row>
    <row r="262" spans="1:19" s="60" customFormat="1" ht="16.5" x14ac:dyDescent="0.2">
      <c r="A262" s="62">
        <v>259</v>
      </c>
      <c r="B262" s="62">
        <f>INDEX(技能!B:B,MATCH(技能等级!S262,技能!T:T,0))</f>
        <v>1307004</v>
      </c>
      <c r="C262" s="69" t="s">
        <v>384</v>
      </c>
      <c r="D262" s="62">
        <v>7</v>
      </c>
      <c r="E262" s="62" t="str">
        <f>INDEX(技能!E:E,MATCH(技能等级!S262,技能!T:T,0))</f>
        <v>唐流雨普攻</v>
      </c>
      <c r="F262" s="69" t="s">
        <v>1020</v>
      </c>
      <c r="G262" s="62">
        <v>10</v>
      </c>
      <c r="H262" s="62" t="str">
        <f t="shared" si="585"/>
        <v>130700401</v>
      </c>
      <c r="I262" s="62">
        <f t="shared" si="586"/>
        <v>7</v>
      </c>
      <c r="J262" s="62" t="str">
        <f>IF(COUNTIF(技能效果!A:A,技能等级!B262&amp;"02")=1,技能等级!B262&amp;"02","")</f>
        <v>130700402</v>
      </c>
      <c r="K262" s="62">
        <f t="shared" si="586"/>
        <v>7</v>
      </c>
      <c r="L262" s="62" t="str">
        <f>IF(COUNTIF(技能效果!A:A,技能等级!B262&amp;"03")=1,技能等级!B262&amp;"03","")</f>
        <v/>
      </c>
      <c r="M262" s="62" t="str">
        <f t="shared" ref="M262" si="657">IF(L262="","",$D262)</f>
        <v/>
      </c>
      <c r="N262" s="62" t="str">
        <f>IF(COUNTIF(技能效果!A:A,技能等级!B262&amp;"04")=1,技能等级!B262&amp;"04","")</f>
        <v/>
      </c>
      <c r="O262" s="62" t="str">
        <f t="shared" ref="O262" si="658">IF(N262="","",$D262)</f>
        <v/>
      </c>
      <c r="P262" s="62" t="str">
        <f>IF(COUNTIF(技能效果!A:A,技能等级!B262&amp;"05")=1,技能等级!B262&amp;"05","")</f>
        <v/>
      </c>
      <c r="Q262" s="62" t="str">
        <f t="shared" ref="Q262" si="659">IF(P262="","",$D262)</f>
        <v/>
      </c>
      <c r="R262" s="69" t="str">
        <f>INDEX(技能!U:U,MATCH(技能等级!B262,技能!B:B,0))</f>
        <v>攻击敌方单体造成攻击x%伤害
【水晶】立即获得M个自身颜色水晶</v>
      </c>
      <c r="S262" s="150">
        <f t="shared" si="620"/>
        <v>22</v>
      </c>
    </row>
    <row r="263" spans="1:19" s="60" customFormat="1" ht="16.5" x14ac:dyDescent="0.2">
      <c r="A263" s="62">
        <v>260</v>
      </c>
      <c r="B263" s="62">
        <f>INDEX(技能!B:B,MATCH(技能等级!S263,技能!T:T,0))</f>
        <v>1307004</v>
      </c>
      <c r="C263" s="69" t="s">
        <v>384</v>
      </c>
      <c r="D263" s="62">
        <v>8</v>
      </c>
      <c r="E263" s="62" t="str">
        <f>INDEX(技能!E:E,MATCH(技能等级!S263,技能!T:T,0))</f>
        <v>唐流雨普攻</v>
      </c>
      <c r="F263" s="69" t="s">
        <v>1020</v>
      </c>
      <c r="G263" s="62">
        <v>10</v>
      </c>
      <c r="H263" s="62" t="str">
        <f t="shared" si="585"/>
        <v>130700401</v>
      </c>
      <c r="I263" s="62">
        <f t="shared" si="586"/>
        <v>8</v>
      </c>
      <c r="J263" s="62" t="str">
        <f>IF(COUNTIF(技能效果!A:A,技能等级!B263&amp;"02")=1,技能等级!B263&amp;"02","")</f>
        <v>130700402</v>
      </c>
      <c r="K263" s="62">
        <f t="shared" si="586"/>
        <v>8</v>
      </c>
      <c r="L263" s="62" t="str">
        <f>IF(COUNTIF(技能效果!A:A,技能等级!B263&amp;"03")=1,技能等级!B263&amp;"03","")</f>
        <v/>
      </c>
      <c r="M263" s="62" t="str">
        <f t="shared" ref="M263" si="660">IF(L263="","",$D263)</f>
        <v/>
      </c>
      <c r="N263" s="62" t="str">
        <f>IF(COUNTIF(技能效果!A:A,技能等级!B263&amp;"04")=1,技能等级!B263&amp;"04","")</f>
        <v/>
      </c>
      <c r="O263" s="62" t="str">
        <f t="shared" ref="O263" si="661">IF(N263="","",$D263)</f>
        <v/>
      </c>
      <c r="P263" s="62" t="str">
        <f>IF(COUNTIF(技能效果!A:A,技能等级!B263&amp;"05")=1,技能等级!B263&amp;"05","")</f>
        <v/>
      </c>
      <c r="Q263" s="62" t="str">
        <f t="shared" ref="Q263" si="662">IF(P263="","",$D263)</f>
        <v/>
      </c>
      <c r="R263" s="69" t="str">
        <f>INDEX(技能!U:U,MATCH(技能等级!B263,技能!B:B,0))</f>
        <v>攻击敌方单体造成攻击x%伤害
【水晶】立即获得M个自身颜色水晶</v>
      </c>
      <c r="S263" s="150">
        <f t="shared" si="620"/>
        <v>22</v>
      </c>
    </row>
    <row r="264" spans="1:19" s="60" customFormat="1" ht="16.5" x14ac:dyDescent="0.2">
      <c r="A264" s="62">
        <v>261</v>
      </c>
      <c r="B264" s="62">
        <f>INDEX(技能!B:B,MATCH(技能等级!S264,技能!T:T,0))</f>
        <v>1307004</v>
      </c>
      <c r="C264" s="69" t="s">
        <v>384</v>
      </c>
      <c r="D264" s="62">
        <v>9</v>
      </c>
      <c r="E264" s="62" t="str">
        <f>INDEX(技能!E:E,MATCH(技能等级!S264,技能!T:T,0))</f>
        <v>唐流雨普攻</v>
      </c>
      <c r="F264" s="69" t="s">
        <v>1020</v>
      </c>
      <c r="G264" s="62">
        <v>10</v>
      </c>
      <c r="H264" s="62" t="str">
        <f t="shared" si="585"/>
        <v>130700401</v>
      </c>
      <c r="I264" s="62">
        <f t="shared" si="586"/>
        <v>9</v>
      </c>
      <c r="J264" s="62" t="str">
        <f>IF(COUNTIF(技能效果!A:A,技能等级!B264&amp;"02")=1,技能等级!B264&amp;"02","")</f>
        <v>130700402</v>
      </c>
      <c r="K264" s="62">
        <f t="shared" si="586"/>
        <v>9</v>
      </c>
      <c r="L264" s="62" t="str">
        <f>IF(COUNTIF(技能效果!A:A,技能等级!B264&amp;"03")=1,技能等级!B264&amp;"03","")</f>
        <v/>
      </c>
      <c r="M264" s="62" t="str">
        <f t="shared" ref="M264" si="663">IF(L264="","",$D264)</f>
        <v/>
      </c>
      <c r="N264" s="62" t="str">
        <f>IF(COUNTIF(技能效果!A:A,技能等级!B264&amp;"04")=1,技能等级!B264&amp;"04","")</f>
        <v/>
      </c>
      <c r="O264" s="62" t="str">
        <f t="shared" ref="O264" si="664">IF(N264="","",$D264)</f>
        <v/>
      </c>
      <c r="P264" s="62" t="str">
        <f>IF(COUNTIF(技能效果!A:A,技能等级!B264&amp;"05")=1,技能等级!B264&amp;"05","")</f>
        <v/>
      </c>
      <c r="Q264" s="62" t="str">
        <f t="shared" ref="Q264" si="665">IF(P264="","",$D264)</f>
        <v/>
      </c>
      <c r="R264" s="69" t="str">
        <f>INDEX(技能!U:U,MATCH(技能等级!B264,技能!B:B,0))</f>
        <v>攻击敌方单体造成攻击x%伤害
【水晶】立即获得M个自身颜色水晶</v>
      </c>
      <c r="S264" s="150">
        <f t="shared" si="620"/>
        <v>22</v>
      </c>
    </row>
    <row r="265" spans="1:19" s="60" customFormat="1" ht="16.5" x14ac:dyDescent="0.2">
      <c r="A265" s="62">
        <v>262</v>
      </c>
      <c r="B265" s="62">
        <f>INDEX(技能!B:B,MATCH(技能等级!S265,技能!T:T,0))</f>
        <v>1307004</v>
      </c>
      <c r="C265" s="69" t="s">
        <v>384</v>
      </c>
      <c r="D265" s="62">
        <v>10</v>
      </c>
      <c r="E265" s="62" t="str">
        <f>INDEX(技能!E:E,MATCH(技能等级!S265,技能!T:T,0))</f>
        <v>唐流雨普攻</v>
      </c>
      <c r="F265" s="69" t="s">
        <v>1020</v>
      </c>
      <c r="G265" s="62">
        <v>10</v>
      </c>
      <c r="H265" s="62" t="str">
        <f t="shared" si="585"/>
        <v>130700401</v>
      </c>
      <c r="I265" s="62">
        <f t="shared" si="586"/>
        <v>10</v>
      </c>
      <c r="J265" s="62" t="str">
        <f>IF(COUNTIF(技能效果!A:A,技能等级!B265&amp;"02")=1,技能等级!B265&amp;"02","")</f>
        <v>130700402</v>
      </c>
      <c r="K265" s="62">
        <f t="shared" si="586"/>
        <v>10</v>
      </c>
      <c r="L265" s="62" t="str">
        <f>IF(COUNTIF(技能效果!A:A,技能等级!B265&amp;"03")=1,技能等级!B265&amp;"03","")</f>
        <v/>
      </c>
      <c r="M265" s="62" t="str">
        <f t="shared" ref="M265" si="666">IF(L265="","",$D265)</f>
        <v/>
      </c>
      <c r="N265" s="62" t="str">
        <f>IF(COUNTIF(技能效果!A:A,技能等级!B265&amp;"04")=1,技能等级!B265&amp;"04","")</f>
        <v/>
      </c>
      <c r="O265" s="62" t="str">
        <f t="shared" ref="O265" si="667">IF(N265="","",$D265)</f>
        <v/>
      </c>
      <c r="P265" s="62" t="str">
        <f>IF(COUNTIF(技能效果!A:A,技能等级!B265&amp;"05")=1,技能等级!B265&amp;"05","")</f>
        <v/>
      </c>
      <c r="Q265" s="62" t="str">
        <f t="shared" ref="Q265" si="668">IF(P265="","",$D265)</f>
        <v/>
      </c>
      <c r="R265" s="69" t="str">
        <f>INDEX(技能!U:U,MATCH(技能等级!B265,技能!B:B,0))</f>
        <v>攻击敌方单体造成攻击x%伤害
【水晶】立即获得M个自身颜色水晶</v>
      </c>
      <c r="S265" s="150">
        <f t="shared" si="620"/>
        <v>22</v>
      </c>
    </row>
    <row r="266" spans="1:19" s="60" customFormat="1" ht="16.5" x14ac:dyDescent="0.2">
      <c r="A266" s="62">
        <v>263</v>
      </c>
      <c r="B266" s="62">
        <f>INDEX(技能!B:B,MATCH(技能等级!S266,技能!T:T,0))</f>
        <v>1307005</v>
      </c>
      <c r="C266" s="69" t="s">
        <v>384</v>
      </c>
      <c r="D266" s="62">
        <v>1</v>
      </c>
      <c r="E266" s="62" t="str">
        <f>INDEX(技能!E:E,MATCH(技能等级!S266,技能!T:T,0))</f>
        <v>李轩辕普攻</v>
      </c>
      <c r="F266" s="69"/>
      <c r="G266" s="62"/>
      <c r="H266" s="62" t="str">
        <f t="shared" si="585"/>
        <v>130700501</v>
      </c>
      <c r="I266" s="62">
        <f t="shared" si="586"/>
        <v>1</v>
      </c>
      <c r="J266" s="62" t="str">
        <f>IF(COUNTIF(技能效果!A:A,技能等级!B266&amp;"02")=1,技能等级!B266&amp;"02","")</f>
        <v>130700502</v>
      </c>
      <c r="K266" s="62">
        <f t="shared" si="586"/>
        <v>1</v>
      </c>
      <c r="L266" s="62" t="str">
        <f>IF(COUNTIF(技能效果!A:A,技能等级!B266&amp;"03")=1,技能等级!B266&amp;"03","")</f>
        <v/>
      </c>
      <c r="M266" s="62" t="str">
        <f t="shared" ref="M266" si="669">IF(L266="","",$D266)</f>
        <v/>
      </c>
      <c r="N266" s="62" t="str">
        <f>IF(COUNTIF(技能效果!A:A,技能等级!B266&amp;"04")=1,技能等级!B266&amp;"04","")</f>
        <v/>
      </c>
      <c r="O266" s="62" t="str">
        <f t="shared" ref="O266" si="670">IF(N266="","",$D266)</f>
        <v/>
      </c>
      <c r="P266" s="62" t="str">
        <f>IF(COUNTIF(技能效果!A:A,技能等级!B266&amp;"05")=1,技能等级!B266&amp;"05","")</f>
        <v/>
      </c>
      <c r="Q266" s="62" t="str">
        <f t="shared" ref="Q266" si="671">IF(P266="","",$D266)</f>
        <v/>
      </c>
      <c r="R266" s="69" t="str">
        <f>INDEX(技能!U:U,MATCH(技能等级!B266,技能!B:B,0))</f>
        <v>攻击敌方单体造成攻击x%伤害
【水晶】立即获得M个自身颜色水晶</v>
      </c>
      <c r="S266" s="150">
        <f t="shared" si="620"/>
        <v>23</v>
      </c>
    </row>
    <row r="267" spans="1:19" s="60" customFormat="1" ht="16.5" x14ac:dyDescent="0.2">
      <c r="A267" s="62">
        <v>264</v>
      </c>
      <c r="B267" s="62">
        <f>INDEX(技能!B:B,MATCH(技能等级!S267,技能!T:T,0))</f>
        <v>1307005</v>
      </c>
      <c r="C267" s="69" t="s">
        <v>384</v>
      </c>
      <c r="D267" s="62">
        <v>2</v>
      </c>
      <c r="E267" s="62" t="str">
        <f>INDEX(技能!E:E,MATCH(技能等级!S267,技能!T:T,0))</f>
        <v>李轩辕普攻</v>
      </c>
      <c r="F267" s="69" t="s">
        <v>1020</v>
      </c>
      <c r="G267" s="62">
        <v>10</v>
      </c>
      <c r="H267" s="62" t="str">
        <f t="shared" si="585"/>
        <v>130700501</v>
      </c>
      <c r="I267" s="62">
        <f t="shared" si="586"/>
        <v>2</v>
      </c>
      <c r="J267" s="62" t="str">
        <f>IF(COUNTIF(技能效果!A:A,技能等级!B267&amp;"02")=1,技能等级!B267&amp;"02","")</f>
        <v>130700502</v>
      </c>
      <c r="K267" s="62">
        <f t="shared" si="586"/>
        <v>2</v>
      </c>
      <c r="L267" s="62" t="str">
        <f>IF(COUNTIF(技能效果!A:A,技能等级!B267&amp;"03")=1,技能等级!B267&amp;"03","")</f>
        <v/>
      </c>
      <c r="M267" s="62" t="str">
        <f t="shared" ref="M267" si="672">IF(L267="","",$D267)</f>
        <v/>
      </c>
      <c r="N267" s="62" t="str">
        <f>IF(COUNTIF(技能效果!A:A,技能等级!B267&amp;"04")=1,技能等级!B267&amp;"04","")</f>
        <v/>
      </c>
      <c r="O267" s="62" t="str">
        <f t="shared" ref="O267" si="673">IF(N267="","",$D267)</f>
        <v/>
      </c>
      <c r="P267" s="62" t="str">
        <f>IF(COUNTIF(技能效果!A:A,技能等级!B267&amp;"05")=1,技能等级!B267&amp;"05","")</f>
        <v/>
      </c>
      <c r="Q267" s="62" t="str">
        <f t="shared" ref="Q267" si="674">IF(P267="","",$D267)</f>
        <v/>
      </c>
      <c r="R267" s="69" t="str">
        <f>INDEX(技能!U:U,MATCH(技能等级!B267,技能!B:B,0))</f>
        <v>攻击敌方单体造成攻击x%伤害
【水晶】立即获得M个自身颜色水晶</v>
      </c>
      <c r="S267" s="150">
        <f t="shared" si="620"/>
        <v>23</v>
      </c>
    </row>
    <row r="268" spans="1:19" s="60" customFormat="1" ht="16.5" x14ac:dyDescent="0.2">
      <c r="A268" s="62">
        <v>265</v>
      </c>
      <c r="B268" s="62">
        <f>INDEX(技能!B:B,MATCH(技能等级!S268,技能!T:T,0))</f>
        <v>1307005</v>
      </c>
      <c r="C268" s="69" t="s">
        <v>384</v>
      </c>
      <c r="D268" s="62">
        <v>3</v>
      </c>
      <c r="E268" s="62" t="str">
        <f>INDEX(技能!E:E,MATCH(技能等级!S268,技能!T:T,0))</f>
        <v>李轩辕普攻</v>
      </c>
      <c r="F268" s="69" t="s">
        <v>1020</v>
      </c>
      <c r="G268" s="62">
        <v>10</v>
      </c>
      <c r="H268" s="62" t="str">
        <f t="shared" si="585"/>
        <v>130700501</v>
      </c>
      <c r="I268" s="62">
        <f t="shared" si="586"/>
        <v>3</v>
      </c>
      <c r="J268" s="62" t="str">
        <f>IF(COUNTIF(技能效果!A:A,技能等级!B268&amp;"02")=1,技能等级!B268&amp;"02","")</f>
        <v>130700502</v>
      </c>
      <c r="K268" s="62">
        <f t="shared" si="586"/>
        <v>3</v>
      </c>
      <c r="L268" s="62" t="str">
        <f>IF(COUNTIF(技能效果!A:A,技能等级!B268&amp;"03")=1,技能等级!B268&amp;"03","")</f>
        <v/>
      </c>
      <c r="M268" s="62" t="str">
        <f t="shared" ref="M268" si="675">IF(L268="","",$D268)</f>
        <v/>
      </c>
      <c r="N268" s="62" t="str">
        <f>IF(COUNTIF(技能效果!A:A,技能等级!B268&amp;"04")=1,技能等级!B268&amp;"04","")</f>
        <v/>
      </c>
      <c r="O268" s="62" t="str">
        <f t="shared" ref="O268" si="676">IF(N268="","",$D268)</f>
        <v/>
      </c>
      <c r="P268" s="62" t="str">
        <f>IF(COUNTIF(技能效果!A:A,技能等级!B268&amp;"05")=1,技能等级!B268&amp;"05","")</f>
        <v/>
      </c>
      <c r="Q268" s="62" t="str">
        <f t="shared" ref="Q268" si="677">IF(P268="","",$D268)</f>
        <v/>
      </c>
      <c r="R268" s="69" t="str">
        <f>INDEX(技能!U:U,MATCH(技能等级!B268,技能!B:B,0))</f>
        <v>攻击敌方单体造成攻击x%伤害
【水晶】立即获得M个自身颜色水晶</v>
      </c>
      <c r="S268" s="150">
        <f t="shared" si="620"/>
        <v>23</v>
      </c>
    </row>
    <row r="269" spans="1:19" s="60" customFormat="1" ht="16.5" x14ac:dyDescent="0.2">
      <c r="A269" s="62">
        <v>266</v>
      </c>
      <c r="B269" s="62">
        <f>INDEX(技能!B:B,MATCH(技能等级!S269,技能!T:T,0))</f>
        <v>1307005</v>
      </c>
      <c r="C269" s="69" t="s">
        <v>384</v>
      </c>
      <c r="D269" s="62">
        <v>4</v>
      </c>
      <c r="E269" s="62" t="str">
        <f>INDEX(技能!E:E,MATCH(技能等级!S269,技能!T:T,0))</f>
        <v>李轩辕普攻</v>
      </c>
      <c r="F269" s="69" t="s">
        <v>1020</v>
      </c>
      <c r="G269" s="62">
        <v>10</v>
      </c>
      <c r="H269" s="62" t="str">
        <f t="shared" si="585"/>
        <v>130700501</v>
      </c>
      <c r="I269" s="62">
        <f t="shared" si="586"/>
        <v>4</v>
      </c>
      <c r="J269" s="62" t="str">
        <f>IF(COUNTIF(技能效果!A:A,技能等级!B269&amp;"02")=1,技能等级!B269&amp;"02","")</f>
        <v>130700502</v>
      </c>
      <c r="K269" s="62">
        <f t="shared" si="586"/>
        <v>4</v>
      </c>
      <c r="L269" s="62" t="str">
        <f>IF(COUNTIF(技能效果!A:A,技能等级!B269&amp;"03")=1,技能等级!B269&amp;"03","")</f>
        <v/>
      </c>
      <c r="M269" s="62" t="str">
        <f t="shared" ref="M269" si="678">IF(L269="","",$D269)</f>
        <v/>
      </c>
      <c r="N269" s="62" t="str">
        <f>IF(COUNTIF(技能效果!A:A,技能等级!B269&amp;"04")=1,技能等级!B269&amp;"04","")</f>
        <v/>
      </c>
      <c r="O269" s="62" t="str">
        <f t="shared" ref="O269" si="679">IF(N269="","",$D269)</f>
        <v/>
      </c>
      <c r="P269" s="62" t="str">
        <f>IF(COUNTIF(技能效果!A:A,技能等级!B269&amp;"05")=1,技能等级!B269&amp;"05","")</f>
        <v/>
      </c>
      <c r="Q269" s="62" t="str">
        <f t="shared" ref="Q269" si="680">IF(P269="","",$D269)</f>
        <v/>
      </c>
      <c r="R269" s="69" t="str">
        <f>INDEX(技能!U:U,MATCH(技能等级!B269,技能!B:B,0))</f>
        <v>攻击敌方单体造成攻击x%伤害
【水晶】立即获得M个自身颜色水晶</v>
      </c>
      <c r="S269" s="150">
        <f t="shared" si="620"/>
        <v>23</v>
      </c>
    </row>
    <row r="270" spans="1:19" s="60" customFormat="1" ht="16.5" x14ac:dyDescent="0.2">
      <c r="A270" s="62">
        <v>267</v>
      </c>
      <c r="B270" s="62">
        <f>INDEX(技能!B:B,MATCH(技能等级!S270,技能!T:T,0))</f>
        <v>1307005</v>
      </c>
      <c r="C270" s="69" t="s">
        <v>384</v>
      </c>
      <c r="D270" s="62">
        <v>5</v>
      </c>
      <c r="E270" s="62" t="str">
        <f>INDEX(技能!E:E,MATCH(技能等级!S270,技能!T:T,0))</f>
        <v>李轩辕普攻</v>
      </c>
      <c r="F270" s="69" t="s">
        <v>1020</v>
      </c>
      <c r="G270" s="62">
        <v>10</v>
      </c>
      <c r="H270" s="62" t="str">
        <f t="shared" si="585"/>
        <v>130700501</v>
      </c>
      <c r="I270" s="62">
        <f t="shared" si="586"/>
        <v>5</v>
      </c>
      <c r="J270" s="62" t="str">
        <f>IF(COUNTIF(技能效果!A:A,技能等级!B270&amp;"02")=1,技能等级!B270&amp;"02","")</f>
        <v>130700502</v>
      </c>
      <c r="K270" s="62">
        <f t="shared" si="586"/>
        <v>5</v>
      </c>
      <c r="L270" s="62" t="str">
        <f>IF(COUNTIF(技能效果!A:A,技能等级!B270&amp;"03")=1,技能等级!B270&amp;"03","")</f>
        <v/>
      </c>
      <c r="M270" s="62" t="str">
        <f t="shared" ref="M270" si="681">IF(L270="","",$D270)</f>
        <v/>
      </c>
      <c r="N270" s="62" t="str">
        <f>IF(COUNTIF(技能效果!A:A,技能等级!B270&amp;"04")=1,技能等级!B270&amp;"04","")</f>
        <v/>
      </c>
      <c r="O270" s="62" t="str">
        <f t="shared" ref="O270" si="682">IF(N270="","",$D270)</f>
        <v/>
      </c>
      <c r="P270" s="62" t="str">
        <f>IF(COUNTIF(技能效果!A:A,技能等级!B270&amp;"05")=1,技能等级!B270&amp;"05","")</f>
        <v/>
      </c>
      <c r="Q270" s="62" t="str">
        <f t="shared" ref="Q270" si="683">IF(P270="","",$D270)</f>
        <v/>
      </c>
      <c r="R270" s="69" t="str">
        <f>INDEX(技能!U:U,MATCH(技能等级!B270,技能!B:B,0))</f>
        <v>攻击敌方单体造成攻击x%伤害
【水晶】立即获得M个自身颜色水晶</v>
      </c>
      <c r="S270" s="150">
        <f t="shared" si="620"/>
        <v>23</v>
      </c>
    </row>
    <row r="271" spans="1:19" s="60" customFormat="1" ht="16.5" x14ac:dyDescent="0.2">
      <c r="A271" s="62">
        <v>268</v>
      </c>
      <c r="B271" s="62">
        <f>INDEX(技能!B:B,MATCH(技能等级!S271,技能!T:T,0))</f>
        <v>1307005</v>
      </c>
      <c r="C271" s="69" t="s">
        <v>384</v>
      </c>
      <c r="D271" s="62">
        <v>6</v>
      </c>
      <c r="E271" s="62" t="str">
        <f>INDEX(技能!E:E,MATCH(技能等级!S271,技能!T:T,0))</f>
        <v>李轩辕普攻</v>
      </c>
      <c r="F271" s="69" t="s">
        <v>1020</v>
      </c>
      <c r="G271" s="62">
        <v>10</v>
      </c>
      <c r="H271" s="62" t="str">
        <f t="shared" si="585"/>
        <v>130700501</v>
      </c>
      <c r="I271" s="62">
        <f t="shared" si="586"/>
        <v>6</v>
      </c>
      <c r="J271" s="62" t="str">
        <f>IF(COUNTIF(技能效果!A:A,技能等级!B271&amp;"02")=1,技能等级!B271&amp;"02","")</f>
        <v>130700502</v>
      </c>
      <c r="K271" s="62">
        <f t="shared" si="586"/>
        <v>6</v>
      </c>
      <c r="L271" s="62" t="str">
        <f>IF(COUNTIF(技能效果!A:A,技能等级!B271&amp;"03")=1,技能等级!B271&amp;"03","")</f>
        <v/>
      </c>
      <c r="M271" s="62" t="str">
        <f t="shared" ref="M271" si="684">IF(L271="","",$D271)</f>
        <v/>
      </c>
      <c r="N271" s="62" t="str">
        <f>IF(COUNTIF(技能效果!A:A,技能等级!B271&amp;"04")=1,技能等级!B271&amp;"04","")</f>
        <v/>
      </c>
      <c r="O271" s="62" t="str">
        <f t="shared" ref="O271" si="685">IF(N271="","",$D271)</f>
        <v/>
      </c>
      <c r="P271" s="62" t="str">
        <f>IF(COUNTIF(技能效果!A:A,技能等级!B271&amp;"05")=1,技能等级!B271&amp;"05","")</f>
        <v/>
      </c>
      <c r="Q271" s="62" t="str">
        <f t="shared" ref="Q271" si="686">IF(P271="","",$D271)</f>
        <v/>
      </c>
      <c r="R271" s="69" t="str">
        <f>INDEX(技能!U:U,MATCH(技能等级!B271,技能!B:B,0))</f>
        <v>攻击敌方单体造成攻击x%伤害
【水晶】立即获得M个自身颜色水晶</v>
      </c>
      <c r="S271" s="150">
        <f t="shared" si="620"/>
        <v>23</v>
      </c>
    </row>
    <row r="272" spans="1:19" s="60" customFormat="1" ht="16.5" x14ac:dyDescent="0.2">
      <c r="A272" s="62">
        <v>269</v>
      </c>
      <c r="B272" s="62">
        <f>INDEX(技能!B:B,MATCH(技能等级!S272,技能!T:T,0))</f>
        <v>1307005</v>
      </c>
      <c r="C272" s="69" t="s">
        <v>384</v>
      </c>
      <c r="D272" s="62">
        <v>7</v>
      </c>
      <c r="E272" s="62" t="str">
        <f>INDEX(技能!E:E,MATCH(技能等级!S272,技能!T:T,0))</f>
        <v>李轩辕普攻</v>
      </c>
      <c r="F272" s="69" t="s">
        <v>1020</v>
      </c>
      <c r="G272" s="62">
        <v>10</v>
      </c>
      <c r="H272" s="62" t="str">
        <f t="shared" si="585"/>
        <v>130700501</v>
      </c>
      <c r="I272" s="62">
        <f t="shared" si="586"/>
        <v>7</v>
      </c>
      <c r="J272" s="62" t="str">
        <f>IF(COUNTIF(技能效果!A:A,技能等级!B272&amp;"02")=1,技能等级!B272&amp;"02","")</f>
        <v>130700502</v>
      </c>
      <c r="K272" s="62">
        <f t="shared" si="586"/>
        <v>7</v>
      </c>
      <c r="L272" s="62" t="str">
        <f>IF(COUNTIF(技能效果!A:A,技能等级!B272&amp;"03")=1,技能等级!B272&amp;"03","")</f>
        <v/>
      </c>
      <c r="M272" s="62" t="str">
        <f t="shared" ref="M272" si="687">IF(L272="","",$D272)</f>
        <v/>
      </c>
      <c r="N272" s="62" t="str">
        <f>IF(COUNTIF(技能效果!A:A,技能等级!B272&amp;"04")=1,技能等级!B272&amp;"04","")</f>
        <v/>
      </c>
      <c r="O272" s="62" t="str">
        <f t="shared" ref="O272" si="688">IF(N272="","",$D272)</f>
        <v/>
      </c>
      <c r="P272" s="62" t="str">
        <f>IF(COUNTIF(技能效果!A:A,技能等级!B272&amp;"05")=1,技能等级!B272&amp;"05","")</f>
        <v/>
      </c>
      <c r="Q272" s="62" t="str">
        <f t="shared" ref="Q272" si="689">IF(P272="","",$D272)</f>
        <v/>
      </c>
      <c r="R272" s="69" t="str">
        <f>INDEX(技能!U:U,MATCH(技能等级!B272,技能!B:B,0))</f>
        <v>攻击敌方单体造成攻击x%伤害
【水晶】立即获得M个自身颜色水晶</v>
      </c>
      <c r="S272" s="150">
        <f t="shared" si="620"/>
        <v>23</v>
      </c>
    </row>
    <row r="273" spans="1:19" s="60" customFormat="1" ht="16.5" x14ac:dyDescent="0.2">
      <c r="A273" s="62">
        <v>270</v>
      </c>
      <c r="B273" s="62">
        <f>INDEX(技能!B:B,MATCH(技能等级!S273,技能!T:T,0))</f>
        <v>1307005</v>
      </c>
      <c r="C273" s="69" t="s">
        <v>384</v>
      </c>
      <c r="D273" s="62">
        <v>8</v>
      </c>
      <c r="E273" s="62" t="str">
        <f>INDEX(技能!E:E,MATCH(技能等级!S273,技能!T:T,0))</f>
        <v>李轩辕普攻</v>
      </c>
      <c r="F273" s="69" t="s">
        <v>1020</v>
      </c>
      <c r="G273" s="62">
        <v>10</v>
      </c>
      <c r="H273" s="62" t="str">
        <f t="shared" si="585"/>
        <v>130700501</v>
      </c>
      <c r="I273" s="62">
        <f t="shared" si="586"/>
        <v>8</v>
      </c>
      <c r="J273" s="62" t="str">
        <f>IF(COUNTIF(技能效果!A:A,技能等级!B273&amp;"02")=1,技能等级!B273&amp;"02","")</f>
        <v>130700502</v>
      </c>
      <c r="K273" s="62">
        <f t="shared" si="586"/>
        <v>8</v>
      </c>
      <c r="L273" s="62" t="str">
        <f>IF(COUNTIF(技能效果!A:A,技能等级!B273&amp;"03")=1,技能等级!B273&amp;"03","")</f>
        <v/>
      </c>
      <c r="M273" s="62" t="str">
        <f t="shared" ref="M273" si="690">IF(L273="","",$D273)</f>
        <v/>
      </c>
      <c r="N273" s="62" t="str">
        <f>IF(COUNTIF(技能效果!A:A,技能等级!B273&amp;"04")=1,技能等级!B273&amp;"04","")</f>
        <v/>
      </c>
      <c r="O273" s="62" t="str">
        <f t="shared" ref="O273" si="691">IF(N273="","",$D273)</f>
        <v/>
      </c>
      <c r="P273" s="62" t="str">
        <f>IF(COUNTIF(技能效果!A:A,技能等级!B273&amp;"05")=1,技能等级!B273&amp;"05","")</f>
        <v/>
      </c>
      <c r="Q273" s="62" t="str">
        <f t="shared" ref="Q273" si="692">IF(P273="","",$D273)</f>
        <v/>
      </c>
      <c r="R273" s="69" t="str">
        <f>INDEX(技能!U:U,MATCH(技能等级!B273,技能!B:B,0))</f>
        <v>攻击敌方单体造成攻击x%伤害
【水晶】立即获得M个自身颜色水晶</v>
      </c>
      <c r="S273" s="150">
        <f t="shared" si="620"/>
        <v>23</v>
      </c>
    </row>
    <row r="274" spans="1:19" s="60" customFormat="1" ht="16.5" x14ac:dyDescent="0.2">
      <c r="A274" s="62">
        <v>271</v>
      </c>
      <c r="B274" s="62">
        <f>INDEX(技能!B:B,MATCH(技能等级!S274,技能!T:T,0))</f>
        <v>1307005</v>
      </c>
      <c r="C274" s="69" t="s">
        <v>384</v>
      </c>
      <c r="D274" s="62">
        <v>9</v>
      </c>
      <c r="E274" s="62" t="str">
        <f>INDEX(技能!E:E,MATCH(技能等级!S274,技能!T:T,0))</f>
        <v>李轩辕普攻</v>
      </c>
      <c r="F274" s="69" t="s">
        <v>1020</v>
      </c>
      <c r="G274" s="62">
        <v>10</v>
      </c>
      <c r="H274" s="62" t="str">
        <f t="shared" si="585"/>
        <v>130700501</v>
      </c>
      <c r="I274" s="62">
        <f t="shared" si="586"/>
        <v>9</v>
      </c>
      <c r="J274" s="62" t="str">
        <f>IF(COUNTIF(技能效果!A:A,技能等级!B274&amp;"02")=1,技能等级!B274&amp;"02","")</f>
        <v>130700502</v>
      </c>
      <c r="K274" s="62">
        <f t="shared" si="586"/>
        <v>9</v>
      </c>
      <c r="L274" s="62" t="str">
        <f>IF(COUNTIF(技能效果!A:A,技能等级!B274&amp;"03")=1,技能等级!B274&amp;"03","")</f>
        <v/>
      </c>
      <c r="M274" s="62" t="str">
        <f t="shared" ref="M274" si="693">IF(L274="","",$D274)</f>
        <v/>
      </c>
      <c r="N274" s="62" t="str">
        <f>IF(COUNTIF(技能效果!A:A,技能等级!B274&amp;"04")=1,技能等级!B274&amp;"04","")</f>
        <v/>
      </c>
      <c r="O274" s="62" t="str">
        <f t="shared" ref="O274" si="694">IF(N274="","",$D274)</f>
        <v/>
      </c>
      <c r="P274" s="62" t="str">
        <f>IF(COUNTIF(技能效果!A:A,技能等级!B274&amp;"05")=1,技能等级!B274&amp;"05","")</f>
        <v/>
      </c>
      <c r="Q274" s="62" t="str">
        <f t="shared" ref="Q274" si="695">IF(P274="","",$D274)</f>
        <v/>
      </c>
      <c r="R274" s="69" t="str">
        <f>INDEX(技能!U:U,MATCH(技能等级!B274,技能!B:B,0))</f>
        <v>攻击敌方单体造成攻击x%伤害
【水晶】立即获得M个自身颜色水晶</v>
      </c>
      <c r="S274" s="150">
        <f t="shared" si="620"/>
        <v>23</v>
      </c>
    </row>
    <row r="275" spans="1:19" s="60" customFormat="1" ht="16.5" x14ac:dyDescent="0.2">
      <c r="A275" s="62">
        <v>272</v>
      </c>
      <c r="B275" s="62">
        <f>INDEX(技能!B:B,MATCH(技能等级!S275,技能!T:T,0))</f>
        <v>1307005</v>
      </c>
      <c r="C275" s="69" t="s">
        <v>384</v>
      </c>
      <c r="D275" s="62">
        <v>10</v>
      </c>
      <c r="E275" s="62" t="str">
        <f>INDEX(技能!E:E,MATCH(技能等级!S275,技能!T:T,0))</f>
        <v>李轩辕普攻</v>
      </c>
      <c r="F275" s="69" t="s">
        <v>1020</v>
      </c>
      <c r="G275" s="62">
        <v>10</v>
      </c>
      <c r="H275" s="62" t="str">
        <f t="shared" si="585"/>
        <v>130700501</v>
      </c>
      <c r="I275" s="62">
        <f t="shared" si="586"/>
        <v>10</v>
      </c>
      <c r="J275" s="62" t="str">
        <f>IF(COUNTIF(技能效果!A:A,技能等级!B275&amp;"02")=1,技能等级!B275&amp;"02","")</f>
        <v>130700502</v>
      </c>
      <c r="K275" s="62">
        <f t="shared" si="586"/>
        <v>10</v>
      </c>
      <c r="L275" s="62" t="str">
        <f>IF(COUNTIF(技能效果!A:A,技能等级!B275&amp;"03")=1,技能等级!B275&amp;"03","")</f>
        <v/>
      </c>
      <c r="M275" s="62" t="str">
        <f t="shared" ref="M275" si="696">IF(L275="","",$D275)</f>
        <v/>
      </c>
      <c r="N275" s="62" t="str">
        <f>IF(COUNTIF(技能效果!A:A,技能等级!B275&amp;"04")=1,技能等级!B275&amp;"04","")</f>
        <v/>
      </c>
      <c r="O275" s="62" t="str">
        <f t="shared" ref="O275" si="697">IF(N275="","",$D275)</f>
        <v/>
      </c>
      <c r="P275" s="62" t="str">
        <f>IF(COUNTIF(技能效果!A:A,技能等级!B275&amp;"05")=1,技能等级!B275&amp;"05","")</f>
        <v/>
      </c>
      <c r="Q275" s="62" t="str">
        <f t="shared" ref="Q275" si="698">IF(P275="","",$D275)</f>
        <v/>
      </c>
      <c r="R275" s="69" t="str">
        <f>INDEX(技能!U:U,MATCH(技能等级!B275,技能!B:B,0))</f>
        <v>攻击敌方单体造成攻击x%伤害
【水晶】立即获得M个自身颜色水晶</v>
      </c>
      <c r="S275" s="150">
        <f t="shared" si="620"/>
        <v>23</v>
      </c>
    </row>
    <row r="276" spans="1:19" s="60" customFormat="1" ht="16.5" x14ac:dyDescent="0.2">
      <c r="A276" s="62">
        <v>273</v>
      </c>
      <c r="B276" s="62">
        <f>INDEX(技能!B:B,MATCH(技能等级!S276,技能!T:T,0))</f>
        <v>1307006</v>
      </c>
      <c r="C276" s="69" t="s">
        <v>384</v>
      </c>
      <c r="D276" s="62">
        <v>1</v>
      </c>
      <c r="E276" s="62" t="str">
        <f>INDEX(技能!E:E,MATCH(技能等级!S276,技能!T:T,0))</f>
        <v>项羽普攻</v>
      </c>
      <c r="F276" s="69"/>
      <c r="G276" s="62"/>
      <c r="H276" s="62" t="str">
        <f t="shared" si="585"/>
        <v>130700601</v>
      </c>
      <c r="I276" s="62">
        <f t="shared" si="586"/>
        <v>1</v>
      </c>
      <c r="J276" s="62" t="str">
        <f>IF(COUNTIF(技能效果!A:A,技能等级!B276&amp;"02")=1,技能等级!B276&amp;"02","")</f>
        <v>130700602</v>
      </c>
      <c r="K276" s="62">
        <f t="shared" si="586"/>
        <v>1</v>
      </c>
      <c r="L276" s="62" t="str">
        <f>IF(COUNTIF(技能效果!A:A,技能等级!B276&amp;"03")=1,技能等级!B276&amp;"03","")</f>
        <v/>
      </c>
      <c r="M276" s="62" t="str">
        <f t="shared" ref="M276" si="699">IF(L276="","",$D276)</f>
        <v/>
      </c>
      <c r="N276" s="62" t="str">
        <f>IF(COUNTIF(技能效果!A:A,技能等级!B276&amp;"04")=1,技能等级!B276&amp;"04","")</f>
        <v/>
      </c>
      <c r="O276" s="62" t="str">
        <f t="shared" ref="O276" si="700">IF(N276="","",$D276)</f>
        <v/>
      </c>
      <c r="P276" s="62" t="str">
        <f>IF(COUNTIF(技能效果!A:A,技能等级!B276&amp;"05")=1,技能等级!B276&amp;"05","")</f>
        <v/>
      </c>
      <c r="Q276" s="62" t="str">
        <f t="shared" ref="Q276" si="701">IF(P276="","",$D276)</f>
        <v/>
      </c>
      <c r="R276" s="69" t="str">
        <f>INDEX(技能!U:U,MATCH(技能等级!B276,技能!B:B,0))</f>
        <v>攻击敌方单体造成攻击x%伤害
【水晶】立即获得M个自身颜色水晶</v>
      </c>
      <c r="S276" s="150">
        <f t="shared" si="620"/>
        <v>24</v>
      </c>
    </row>
    <row r="277" spans="1:19" s="60" customFormat="1" ht="16.5" x14ac:dyDescent="0.2">
      <c r="A277" s="62">
        <v>274</v>
      </c>
      <c r="B277" s="62">
        <f>INDEX(技能!B:B,MATCH(技能等级!S277,技能!T:T,0))</f>
        <v>1307006</v>
      </c>
      <c r="C277" s="69" t="s">
        <v>384</v>
      </c>
      <c r="D277" s="62">
        <v>2</v>
      </c>
      <c r="E277" s="62" t="str">
        <f>INDEX(技能!E:E,MATCH(技能等级!S277,技能!T:T,0))</f>
        <v>项羽普攻</v>
      </c>
      <c r="F277" s="69" t="s">
        <v>1020</v>
      </c>
      <c r="G277" s="62">
        <v>10</v>
      </c>
      <c r="H277" s="62" t="str">
        <f t="shared" si="585"/>
        <v>130700601</v>
      </c>
      <c r="I277" s="62">
        <f t="shared" si="586"/>
        <v>2</v>
      </c>
      <c r="J277" s="62" t="str">
        <f>IF(COUNTIF(技能效果!A:A,技能等级!B277&amp;"02")=1,技能等级!B277&amp;"02","")</f>
        <v>130700602</v>
      </c>
      <c r="K277" s="62">
        <f t="shared" si="586"/>
        <v>2</v>
      </c>
      <c r="L277" s="62" t="str">
        <f>IF(COUNTIF(技能效果!A:A,技能等级!B277&amp;"03")=1,技能等级!B277&amp;"03","")</f>
        <v/>
      </c>
      <c r="M277" s="62" t="str">
        <f t="shared" ref="M277" si="702">IF(L277="","",$D277)</f>
        <v/>
      </c>
      <c r="N277" s="62" t="str">
        <f>IF(COUNTIF(技能效果!A:A,技能等级!B277&amp;"04")=1,技能等级!B277&amp;"04","")</f>
        <v/>
      </c>
      <c r="O277" s="62" t="str">
        <f t="shared" ref="O277" si="703">IF(N277="","",$D277)</f>
        <v/>
      </c>
      <c r="P277" s="62" t="str">
        <f>IF(COUNTIF(技能效果!A:A,技能等级!B277&amp;"05")=1,技能等级!B277&amp;"05","")</f>
        <v/>
      </c>
      <c r="Q277" s="62" t="str">
        <f t="shared" ref="Q277" si="704">IF(P277="","",$D277)</f>
        <v/>
      </c>
      <c r="R277" s="69" t="str">
        <f>INDEX(技能!U:U,MATCH(技能等级!B277,技能!B:B,0))</f>
        <v>攻击敌方单体造成攻击x%伤害
【水晶】立即获得M个自身颜色水晶</v>
      </c>
      <c r="S277" s="150">
        <f t="shared" si="620"/>
        <v>24</v>
      </c>
    </row>
    <row r="278" spans="1:19" s="60" customFormat="1" ht="16.5" x14ac:dyDescent="0.2">
      <c r="A278" s="62">
        <v>275</v>
      </c>
      <c r="B278" s="62">
        <f>INDEX(技能!B:B,MATCH(技能等级!S278,技能!T:T,0))</f>
        <v>1307006</v>
      </c>
      <c r="C278" s="69" t="s">
        <v>384</v>
      </c>
      <c r="D278" s="62">
        <v>3</v>
      </c>
      <c r="E278" s="62" t="str">
        <f>INDEX(技能!E:E,MATCH(技能等级!S278,技能!T:T,0))</f>
        <v>项羽普攻</v>
      </c>
      <c r="F278" s="69" t="s">
        <v>1020</v>
      </c>
      <c r="G278" s="62">
        <v>10</v>
      </c>
      <c r="H278" s="62" t="str">
        <f t="shared" si="585"/>
        <v>130700601</v>
      </c>
      <c r="I278" s="62">
        <f t="shared" si="586"/>
        <v>3</v>
      </c>
      <c r="J278" s="62" t="str">
        <f>IF(COUNTIF(技能效果!A:A,技能等级!B278&amp;"02")=1,技能等级!B278&amp;"02","")</f>
        <v>130700602</v>
      </c>
      <c r="K278" s="62">
        <f t="shared" si="586"/>
        <v>3</v>
      </c>
      <c r="L278" s="62" t="str">
        <f>IF(COUNTIF(技能效果!A:A,技能等级!B278&amp;"03")=1,技能等级!B278&amp;"03","")</f>
        <v/>
      </c>
      <c r="M278" s="62" t="str">
        <f t="shared" ref="M278" si="705">IF(L278="","",$D278)</f>
        <v/>
      </c>
      <c r="N278" s="62" t="str">
        <f>IF(COUNTIF(技能效果!A:A,技能等级!B278&amp;"04")=1,技能等级!B278&amp;"04","")</f>
        <v/>
      </c>
      <c r="O278" s="62" t="str">
        <f t="shared" ref="O278" si="706">IF(N278="","",$D278)</f>
        <v/>
      </c>
      <c r="P278" s="62" t="str">
        <f>IF(COUNTIF(技能效果!A:A,技能等级!B278&amp;"05")=1,技能等级!B278&amp;"05","")</f>
        <v/>
      </c>
      <c r="Q278" s="62" t="str">
        <f t="shared" ref="Q278" si="707">IF(P278="","",$D278)</f>
        <v/>
      </c>
      <c r="R278" s="69" t="str">
        <f>INDEX(技能!U:U,MATCH(技能等级!B278,技能!B:B,0))</f>
        <v>攻击敌方单体造成攻击x%伤害
【水晶】立即获得M个自身颜色水晶</v>
      </c>
      <c r="S278" s="150">
        <f t="shared" si="620"/>
        <v>24</v>
      </c>
    </row>
    <row r="279" spans="1:19" s="60" customFormat="1" ht="16.5" x14ac:dyDescent="0.2">
      <c r="A279" s="62">
        <v>276</v>
      </c>
      <c r="B279" s="62">
        <f>INDEX(技能!B:B,MATCH(技能等级!S279,技能!T:T,0))</f>
        <v>1307006</v>
      </c>
      <c r="C279" s="69" t="s">
        <v>384</v>
      </c>
      <c r="D279" s="62">
        <v>4</v>
      </c>
      <c r="E279" s="62" t="str">
        <f>INDEX(技能!E:E,MATCH(技能等级!S279,技能!T:T,0))</f>
        <v>项羽普攻</v>
      </c>
      <c r="F279" s="69" t="s">
        <v>1020</v>
      </c>
      <c r="G279" s="62">
        <v>10</v>
      </c>
      <c r="H279" s="62" t="str">
        <f t="shared" si="585"/>
        <v>130700601</v>
      </c>
      <c r="I279" s="62">
        <f t="shared" si="586"/>
        <v>4</v>
      </c>
      <c r="J279" s="62" t="str">
        <f>IF(COUNTIF(技能效果!A:A,技能等级!B279&amp;"02")=1,技能等级!B279&amp;"02","")</f>
        <v>130700602</v>
      </c>
      <c r="K279" s="62">
        <f t="shared" si="586"/>
        <v>4</v>
      </c>
      <c r="L279" s="62" t="str">
        <f>IF(COUNTIF(技能效果!A:A,技能等级!B279&amp;"03")=1,技能等级!B279&amp;"03","")</f>
        <v/>
      </c>
      <c r="M279" s="62" t="str">
        <f t="shared" ref="M279" si="708">IF(L279="","",$D279)</f>
        <v/>
      </c>
      <c r="N279" s="62" t="str">
        <f>IF(COUNTIF(技能效果!A:A,技能等级!B279&amp;"04")=1,技能等级!B279&amp;"04","")</f>
        <v/>
      </c>
      <c r="O279" s="62" t="str">
        <f t="shared" ref="O279" si="709">IF(N279="","",$D279)</f>
        <v/>
      </c>
      <c r="P279" s="62" t="str">
        <f>IF(COUNTIF(技能效果!A:A,技能等级!B279&amp;"05")=1,技能等级!B279&amp;"05","")</f>
        <v/>
      </c>
      <c r="Q279" s="62" t="str">
        <f t="shared" ref="Q279" si="710">IF(P279="","",$D279)</f>
        <v/>
      </c>
      <c r="R279" s="69" t="str">
        <f>INDEX(技能!U:U,MATCH(技能等级!B279,技能!B:B,0))</f>
        <v>攻击敌方单体造成攻击x%伤害
【水晶】立即获得M个自身颜色水晶</v>
      </c>
      <c r="S279" s="150">
        <f t="shared" si="620"/>
        <v>24</v>
      </c>
    </row>
    <row r="280" spans="1:19" s="60" customFormat="1" ht="16.5" x14ac:dyDescent="0.2">
      <c r="A280" s="62">
        <v>277</v>
      </c>
      <c r="B280" s="62">
        <f>INDEX(技能!B:B,MATCH(技能等级!S280,技能!T:T,0))</f>
        <v>1307006</v>
      </c>
      <c r="C280" s="69" t="s">
        <v>384</v>
      </c>
      <c r="D280" s="62">
        <v>5</v>
      </c>
      <c r="E280" s="62" t="str">
        <f>INDEX(技能!E:E,MATCH(技能等级!S280,技能!T:T,0))</f>
        <v>项羽普攻</v>
      </c>
      <c r="F280" s="69" t="s">
        <v>1020</v>
      </c>
      <c r="G280" s="62">
        <v>10</v>
      </c>
      <c r="H280" s="62" t="str">
        <f t="shared" si="585"/>
        <v>130700601</v>
      </c>
      <c r="I280" s="62">
        <f t="shared" si="586"/>
        <v>5</v>
      </c>
      <c r="J280" s="62" t="str">
        <f>IF(COUNTIF(技能效果!A:A,技能等级!B280&amp;"02")=1,技能等级!B280&amp;"02","")</f>
        <v>130700602</v>
      </c>
      <c r="K280" s="62">
        <f t="shared" si="586"/>
        <v>5</v>
      </c>
      <c r="L280" s="62" t="str">
        <f>IF(COUNTIF(技能效果!A:A,技能等级!B280&amp;"03")=1,技能等级!B280&amp;"03","")</f>
        <v/>
      </c>
      <c r="M280" s="62" t="str">
        <f t="shared" ref="M280" si="711">IF(L280="","",$D280)</f>
        <v/>
      </c>
      <c r="N280" s="62" t="str">
        <f>IF(COUNTIF(技能效果!A:A,技能等级!B280&amp;"04")=1,技能等级!B280&amp;"04","")</f>
        <v/>
      </c>
      <c r="O280" s="62" t="str">
        <f t="shared" ref="O280" si="712">IF(N280="","",$D280)</f>
        <v/>
      </c>
      <c r="P280" s="62" t="str">
        <f>IF(COUNTIF(技能效果!A:A,技能等级!B280&amp;"05")=1,技能等级!B280&amp;"05","")</f>
        <v/>
      </c>
      <c r="Q280" s="62" t="str">
        <f t="shared" ref="Q280" si="713">IF(P280="","",$D280)</f>
        <v/>
      </c>
      <c r="R280" s="69" t="str">
        <f>INDEX(技能!U:U,MATCH(技能等级!B280,技能!B:B,0))</f>
        <v>攻击敌方单体造成攻击x%伤害
【水晶】立即获得M个自身颜色水晶</v>
      </c>
      <c r="S280" s="150">
        <f t="shared" si="620"/>
        <v>24</v>
      </c>
    </row>
    <row r="281" spans="1:19" s="60" customFormat="1" ht="16.5" x14ac:dyDescent="0.2">
      <c r="A281" s="62">
        <v>278</v>
      </c>
      <c r="B281" s="62">
        <f>INDEX(技能!B:B,MATCH(技能等级!S281,技能!T:T,0))</f>
        <v>1307006</v>
      </c>
      <c r="C281" s="69" t="s">
        <v>384</v>
      </c>
      <c r="D281" s="62">
        <v>6</v>
      </c>
      <c r="E281" s="62" t="str">
        <f>INDEX(技能!E:E,MATCH(技能等级!S281,技能!T:T,0))</f>
        <v>项羽普攻</v>
      </c>
      <c r="F281" s="69" t="s">
        <v>1020</v>
      </c>
      <c r="G281" s="62">
        <v>10</v>
      </c>
      <c r="H281" s="62" t="str">
        <f t="shared" si="585"/>
        <v>130700601</v>
      </c>
      <c r="I281" s="62">
        <f t="shared" si="586"/>
        <v>6</v>
      </c>
      <c r="J281" s="62" t="str">
        <f>IF(COUNTIF(技能效果!A:A,技能等级!B281&amp;"02")=1,技能等级!B281&amp;"02","")</f>
        <v>130700602</v>
      </c>
      <c r="K281" s="62">
        <f t="shared" si="586"/>
        <v>6</v>
      </c>
      <c r="L281" s="62" t="str">
        <f>IF(COUNTIF(技能效果!A:A,技能等级!B281&amp;"03")=1,技能等级!B281&amp;"03","")</f>
        <v/>
      </c>
      <c r="M281" s="62" t="str">
        <f t="shared" ref="M281" si="714">IF(L281="","",$D281)</f>
        <v/>
      </c>
      <c r="N281" s="62" t="str">
        <f>IF(COUNTIF(技能效果!A:A,技能等级!B281&amp;"04")=1,技能等级!B281&amp;"04","")</f>
        <v/>
      </c>
      <c r="O281" s="62" t="str">
        <f t="shared" ref="O281" si="715">IF(N281="","",$D281)</f>
        <v/>
      </c>
      <c r="P281" s="62" t="str">
        <f>IF(COUNTIF(技能效果!A:A,技能等级!B281&amp;"05")=1,技能等级!B281&amp;"05","")</f>
        <v/>
      </c>
      <c r="Q281" s="62" t="str">
        <f t="shared" ref="Q281" si="716">IF(P281="","",$D281)</f>
        <v/>
      </c>
      <c r="R281" s="69" t="str">
        <f>INDEX(技能!U:U,MATCH(技能等级!B281,技能!B:B,0))</f>
        <v>攻击敌方单体造成攻击x%伤害
【水晶】立即获得M个自身颜色水晶</v>
      </c>
      <c r="S281" s="150">
        <f t="shared" si="620"/>
        <v>24</v>
      </c>
    </row>
    <row r="282" spans="1:19" s="60" customFormat="1" ht="16.5" x14ac:dyDescent="0.2">
      <c r="A282" s="62">
        <v>279</v>
      </c>
      <c r="B282" s="62">
        <f>INDEX(技能!B:B,MATCH(技能等级!S282,技能!T:T,0))</f>
        <v>1307006</v>
      </c>
      <c r="C282" s="69" t="s">
        <v>384</v>
      </c>
      <c r="D282" s="62">
        <v>7</v>
      </c>
      <c r="E282" s="62" t="str">
        <f>INDEX(技能!E:E,MATCH(技能等级!S282,技能!T:T,0))</f>
        <v>项羽普攻</v>
      </c>
      <c r="F282" s="69" t="s">
        <v>1020</v>
      </c>
      <c r="G282" s="62">
        <v>10</v>
      </c>
      <c r="H282" s="62" t="str">
        <f t="shared" si="585"/>
        <v>130700601</v>
      </c>
      <c r="I282" s="62">
        <f t="shared" si="586"/>
        <v>7</v>
      </c>
      <c r="J282" s="62" t="str">
        <f>IF(COUNTIF(技能效果!A:A,技能等级!B282&amp;"02")=1,技能等级!B282&amp;"02","")</f>
        <v>130700602</v>
      </c>
      <c r="K282" s="62">
        <f t="shared" si="586"/>
        <v>7</v>
      </c>
      <c r="L282" s="62" t="str">
        <f>IF(COUNTIF(技能效果!A:A,技能等级!B282&amp;"03")=1,技能等级!B282&amp;"03","")</f>
        <v/>
      </c>
      <c r="M282" s="62" t="str">
        <f t="shared" ref="M282" si="717">IF(L282="","",$D282)</f>
        <v/>
      </c>
      <c r="N282" s="62" t="str">
        <f>IF(COUNTIF(技能效果!A:A,技能等级!B282&amp;"04")=1,技能等级!B282&amp;"04","")</f>
        <v/>
      </c>
      <c r="O282" s="62" t="str">
        <f t="shared" ref="O282" si="718">IF(N282="","",$D282)</f>
        <v/>
      </c>
      <c r="P282" s="62" t="str">
        <f>IF(COUNTIF(技能效果!A:A,技能等级!B282&amp;"05")=1,技能等级!B282&amp;"05","")</f>
        <v/>
      </c>
      <c r="Q282" s="62" t="str">
        <f t="shared" ref="Q282" si="719">IF(P282="","",$D282)</f>
        <v/>
      </c>
      <c r="R282" s="69" t="str">
        <f>INDEX(技能!U:U,MATCH(技能等级!B282,技能!B:B,0))</f>
        <v>攻击敌方单体造成攻击x%伤害
【水晶】立即获得M个自身颜色水晶</v>
      </c>
      <c r="S282" s="150">
        <f t="shared" si="620"/>
        <v>24</v>
      </c>
    </row>
    <row r="283" spans="1:19" s="60" customFormat="1" ht="16.5" x14ac:dyDescent="0.2">
      <c r="A283" s="62">
        <v>280</v>
      </c>
      <c r="B283" s="62">
        <f>INDEX(技能!B:B,MATCH(技能等级!S283,技能!T:T,0))</f>
        <v>1307006</v>
      </c>
      <c r="C283" s="69" t="s">
        <v>384</v>
      </c>
      <c r="D283" s="62">
        <v>8</v>
      </c>
      <c r="E283" s="62" t="str">
        <f>INDEX(技能!E:E,MATCH(技能等级!S283,技能!T:T,0))</f>
        <v>项羽普攻</v>
      </c>
      <c r="F283" s="69" t="s">
        <v>1020</v>
      </c>
      <c r="G283" s="62">
        <v>10</v>
      </c>
      <c r="H283" s="62" t="str">
        <f t="shared" si="585"/>
        <v>130700601</v>
      </c>
      <c r="I283" s="62">
        <f t="shared" si="586"/>
        <v>8</v>
      </c>
      <c r="J283" s="62" t="str">
        <f>IF(COUNTIF(技能效果!A:A,技能等级!B283&amp;"02")=1,技能等级!B283&amp;"02","")</f>
        <v>130700602</v>
      </c>
      <c r="K283" s="62">
        <f t="shared" si="586"/>
        <v>8</v>
      </c>
      <c r="L283" s="62" t="str">
        <f>IF(COUNTIF(技能效果!A:A,技能等级!B283&amp;"03")=1,技能等级!B283&amp;"03","")</f>
        <v/>
      </c>
      <c r="M283" s="62" t="str">
        <f t="shared" ref="M283" si="720">IF(L283="","",$D283)</f>
        <v/>
      </c>
      <c r="N283" s="62" t="str">
        <f>IF(COUNTIF(技能效果!A:A,技能等级!B283&amp;"04")=1,技能等级!B283&amp;"04","")</f>
        <v/>
      </c>
      <c r="O283" s="62" t="str">
        <f t="shared" ref="O283" si="721">IF(N283="","",$D283)</f>
        <v/>
      </c>
      <c r="P283" s="62" t="str">
        <f>IF(COUNTIF(技能效果!A:A,技能等级!B283&amp;"05")=1,技能等级!B283&amp;"05","")</f>
        <v/>
      </c>
      <c r="Q283" s="62" t="str">
        <f t="shared" ref="Q283" si="722">IF(P283="","",$D283)</f>
        <v/>
      </c>
      <c r="R283" s="69" t="str">
        <f>INDEX(技能!U:U,MATCH(技能等级!B283,技能!B:B,0))</f>
        <v>攻击敌方单体造成攻击x%伤害
【水晶】立即获得M个自身颜色水晶</v>
      </c>
      <c r="S283" s="150">
        <f t="shared" si="620"/>
        <v>24</v>
      </c>
    </row>
    <row r="284" spans="1:19" s="60" customFormat="1" ht="16.5" x14ac:dyDescent="0.2">
      <c r="A284" s="62">
        <v>281</v>
      </c>
      <c r="B284" s="62">
        <f>INDEX(技能!B:B,MATCH(技能等级!S284,技能!T:T,0))</f>
        <v>1307006</v>
      </c>
      <c r="C284" s="69" t="s">
        <v>384</v>
      </c>
      <c r="D284" s="62">
        <v>9</v>
      </c>
      <c r="E284" s="62" t="str">
        <f>INDEX(技能!E:E,MATCH(技能等级!S284,技能!T:T,0))</f>
        <v>项羽普攻</v>
      </c>
      <c r="F284" s="69" t="s">
        <v>1020</v>
      </c>
      <c r="G284" s="62">
        <v>10</v>
      </c>
      <c r="H284" s="62" t="str">
        <f t="shared" si="585"/>
        <v>130700601</v>
      </c>
      <c r="I284" s="62">
        <f t="shared" si="586"/>
        <v>9</v>
      </c>
      <c r="J284" s="62" t="str">
        <f>IF(COUNTIF(技能效果!A:A,技能等级!B284&amp;"02")=1,技能等级!B284&amp;"02","")</f>
        <v>130700602</v>
      </c>
      <c r="K284" s="62">
        <f t="shared" si="586"/>
        <v>9</v>
      </c>
      <c r="L284" s="62" t="str">
        <f>IF(COUNTIF(技能效果!A:A,技能等级!B284&amp;"03")=1,技能等级!B284&amp;"03","")</f>
        <v/>
      </c>
      <c r="M284" s="62" t="str">
        <f t="shared" ref="M284" si="723">IF(L284="","",$D284)</f>
        <v/>
      </c>
      <c r="N284" s="62" t="str">
        <f>IF(COUNTIF(技能效果!A:A,技能等级!B284&amp;"04")=1,技能等级!B284&amp;"04","")</f>
        <v/>
      </c>
      <c r="O284" s="62" t="str">
        <f t="shared" ref="O284" si="724">IF(N284="","",$D284)</f>
        <v/>
      </c>
      <c r="P284" s="62" t="str">
        <f>IF(COUNTIF(技能效果!A:A,技能等级!B284&amp;"05")=1,技能等级!B284&amp;"05","")</f>
        <v/>
      </c>
      <c r="Q284" s="62" t="str">
        <f t="shared" ref="Q284" si="725">IF(P284="","",$D284)</f>
        <v/>
      </c>
      <c r="R284" s="69" t="str">
        <f>INDEX(技能!U:U,MATCH(技能等级!B284,技能!B:B,0))</f>
        <v>攻击敌方单体造成攻击x%伤害
【水晶】立即获得M个自身颜色水晶</v>
      </c>
      <c r="S284" s="150">
        <f t="shared" si="620"/>
        <v>24</v>
      </c>
    </row>
    <row r="285" spans="1:19" s="60" customFormat="1" ht="16.5" x14ac:dyDescent="0.2">
      <c r="A285" s="62">
        <v>282</v>
      </c>
      <c r="B285" s="62">
        <f>INDEX(技能!B:B,MATCH(技能等级!S285,技能!T:T,0))</f>
        <v>1307006</v>
      </c>
      <c r="C285" s="69" t="s">
        <v>384</v>
      </c>
      <c r="D285" s="62">
        <v>10</v>
      </c>
      <c r="E285" s="62" t="str">
        <f>INDEX(技能!E:E,MATCH(技能等级!S285,技能!T:T,0))</f>
        <v>项羽普攻</v>
      </c>
      <c r="F285" s="69" t="s">
        <v>1020</v>
      </c>
      <c r="G285" s="62">
        <v>10</v>
      </c>
      <c r="H285" s="62" t="str">
        <f t="shared" si="585"/>
        <v>130700601</v>
      </c>
      <c r="I285" s="62">
        <f t="shared" si="586"/>
        <v>10</v>
      </c>
      <c r="J285" s="62" t="str">
        <f>IF(COUNTIF(技能效果!A:A,技能等级!B285&amp;"02")=1,技能等级!B285&amp;"02","")</f>
        <v>130700602</v>
      </c>
      <c r="K285" s="62">
        <f t="shared" si="586"/>
        <v>10</v>
      </c>
      <c r="L285" s="62" t="str">
        <f>IF(COUNTIF(技能效果!A:A,技能等级!B285&amp;"03")=1,技能等级!B285&amp;"03","")</f>
        <v/>
      </c>
      <c r="M285" s="62" t="str">
        <f t="shared" ref="M285" si="726">IF(L285="","",$D285)</f>
        <v/>
      </c>
      <c r="N285" s="62" t="str">
        <f>IF(COUNTIF(技能效果!A:A,技能等级!B285&amp;"04")=1,技能等级!B285&amp;"04","")</f>
        <v/>
      </c>
      <c r="O285" s="62" t="str">
        <f t="shared" ref="O285" si="727">IF(N285="","",$D285)</f>
        <v/>
      </c>
      <c r="P285" s="62" t="str">
        <f>IF(COUNTIF(技能效果!A:A,技能等级!B285&amp;"05")=1,技能等级!B285&amp;"05","")</f>
        <v/>
      </c>
      <c r="Q285" s="62" t="str">
        <f t="shared" ref="Q285" si="728">IF(P285="","",$D285)</f>
        <v/>
      </c>
      <c r="R285" s="69" t="str">
        <f>INDEX(技能!U:U,MATCH(技能等级!B285,技能!B:B,0))</f>
        <v>攻击敌方单体造成攻击x%伤害
【水晶】立即获得M个自身颜色水晶</v>
      </c>
      <c r="S285" s="150">
        <f t="shared" si="620"/>
        <v>24</v>
      </c>
    </row>
    <row r="286" spans="1:19" s="60" customFormat="1" ht="16.5" x14ac:dyDescent="0.2">
      <c r="A286" s="62">
        <v>283</v>
      </c>
      <c r="B286" s="62">
        <f>INDEX(技能!B:B,MATCH(技能等级!S286,技能!T:T,0))</f>
        <v>1307007</v>
      </c>
      <c r="C286" s="69" t="s">
        <v>384</v>
      </c>
      <c r="D286" s="62">
        <v>1</v>
      </c>
      <c r="E286" s="62" t="str">
        <f>INDEX(技能!E:E,MATCH(技能等级!S286,技能!T:T,0))</f>
        <v>天使缇娜普攻</v>
      </c>
      <c r="F286" s="69"/>
      <c r="G286" s="62"/>
      <c r="H286" s="62" t="str">
        <f t="shared" si="585"/>
        <v>130700701</v>
      </c>
      <c r="I286" s="62">
        <f t="shared" si="586"/>
        <v>1</v>
      </c>
      <c r="J286" s="62" t="str">
        <f>IF(COUNTIF(技能效果!A:A,技能等级!B286&amp;"02")=1,技能等级!B286&amp;"02","")</f>
        <v>130700702</v>
      </c>
      <c r="K286" s="62">
        <f t="shared" si="586"/>
        <v>1</v>
      </c>
      <c r="L286" s="62" t="str">
        <f>IF(COUNTIF(技能效果!A:A,技能等级!B286&amp;"03")=1,技能等级!B286&amp;"03","")</f>
        <v/>
      </c>
      <c r="M286" s="62" t="str">
        <f t="shared" ref="M286" si="729">IF(L286="","",$D286)</f>
        <v/>
      </c>
      <c r="N286" s="62" t="str">
        <f>IF(COUNTIF(技能效果!A:A,技能等级!B286&amp;"04")=1,技能等级!B286&amp;"04","")</f>
        <v/>
      </c>
      <c r="O286" s="62" t="str">
        <f t="shared" ref="O286" si="730">IF(N286="","",$D286)</f>
        <v/>
      </c>
      <c r="P286" s="62" t="str">
        <f>IF(COUNTIF(技能效果!A:A,技能等级!B286&amp;"05")=1,技能等级!B286&amp;"05","")</f>
        <v/>
      </c>
      <c r="Q286" s="62" t="str">
        <f t="shared" ref="Q286" si="731">IF(P286="","",$D286)</f>
        <v/>
      </c>
      <c r="R286" s="69" t="str">
        <f>INDEX(技能!U:U,MATCH(技能等级!B286,技能!B:B,0))</f>
        <v>攻击敌方单体造成攻击x%伤害
【水晶】立即获得M个自身颜色水晶</v>
      </c>
      <c r="S286" s="150">
        <f t="shared" si="620"/>
        <v>25</v>
      </c>
    </row>
    <row r="287" spans="1:19" s="60" customFormat="1" ht="16.5" x14ac:dyDescent="0.2">
      <c r="A287" s="62">
        <v>284</v>
      </c>
      <c r="B287" s="62">
        <f>INDEX(技能!B:B,MATCH(技能等级!S287,技能!T:T,0))</f>
        <v>1307007</v>
      </c>
      <c r="C287" s="69" t="s">
        <v>384</v>
      </c>
      <c r="D287" s="62">
        <v>2</v>
      </c>
      <c r="E287" s="62" t="str">
        <f>INDEX(技能!E:E,MATCH(技能等级!S287,技能!T:T,0))</f>
        <v>天使缇娜普攻</v>
      </c>
      <c r="F287" s="69" t="s">
        <v>1020</v>
      </c>
      <c r="G287" s="62">
        <v>10</v>
      </c>
      <c r="H287" s="62" t="str">
        <f t="shared" si="585"/>
        <v>130700701</v>
      </c>
      <c r="I287" s="62">
        <f t="shared" si="586"/>
        <v>2</v>
      </c>
      <c r="J287" s="62" t="str">
        <f>IF(COUNTIF(技能效果!A:A,技能等级!B287&amp;"02")=1,技能等级!B287&amp;"02","")</f>
        <v>130700702</v>
      </c>
      <c r="K287" s="62">
        <f t="shared" si="586"/>
        <v>2</v>
      </c>
      <c r="L287" s="62" t="str">
        <f>IF(COUNTIF(技能效果!A:A,技能等级!B287&amp;"03")=1,技能等级!B287&amp;"03","")</f>
        <v/>
      </c>
      <c r="M287" s="62" t="str">
        <f t="shared" ref="M287" si="732">IF(L287="","",$D287)</f>
        <v/>
      </c>
      <c r="N287" s="62" t="str">
        <f>IF(COUNTIF(技能效果!A:A,技能等级!B287&amp;"04")=1,技能等级!B287&amp;"04","")</f>
        <v/>
      </c>
      <c r="O287" s="62" t="str">
        <f t="shared" ref="O287" si="733">IF(N287="","",$D287)</f>
        <v/>
      </c>
      <c r="P287" s="62" t="str">
        <f>IF(COUNTIF(技能效果!A:A,技能等级!B287&amp;"05")=1,技能等级!B287&amp;"05","")</f>
        <v/>
      </c>
      <c r="Q287" s="62" t="str">
        <f t="shared" ref="Q287" si="734">IF(P287="","",$D287)</f>
        <v/>
      </c>
      <c r="R287" s="69" t="str">
        <f>INDEX(技能!U:U,MATCH(技能等级!B287,技能!B:B,0))</f>
        <v>攻击敌方单体造成攻击x%伤害
【水晶】立即获得M个自身颜色水晶</v>
      </c>
      <c r="S287" s="150">
        <f t="shared" si="620"/>
        <v>25</v>
      </c>
    </row>
    <row r="288" spans="1:19" s="60" customFormat="1" ht="16.5" x14ac:dyDescent="0.2">
      <c r="A288" s="62">
        <v>285</v>
      </c>
      <c r="B288" s="62">
        <f>INDEX(技能!B:B,MATCH(技能等级!S288,技能!T:T,0))</f>
        <v>1307007</v>
      </c>
      <c r="C288" s="69" t="s">
        <v>384</v>
      </c>
      <c r="D288" s="62">
        <v>3</v>
      </c>
      <c r="E288" s="62" t="str">
        <f>INDEX(技能!E:E,MATCH(技能等级!S288,技能!T:T,0))</f>
        <v>天使缇娜普攻</v>
      </c>
      <c r="F288" s="69" t="s">
        <v>1020</v>
      </c>
      <c r="G288" s="62">
        <v>10</v>
      </c>
      <c r="H288" s="62" t="str">
        <f t="shared" si="585"/>
        <v>130700701</v>
      </c>
      <c r="I288" s="62">
        <f t="shared" si="586"/>
        <v>3</v>
      </c>
      <c r="J288" s="62" t="str">
        <f>IF(COUNTIF(技能效果!A:A,技能等级!B288&amp;"02")=1,技能等级!B288&amp;"02","")</f>
        <v>130700702</v>
      </c>
      <c r="K288" s="62">
        <f t="shared" si="586"/>
        <v>3</v>
      </c>
      <c r="L288" s="62" t="str">
        <f>IF(COUNTIF(技能效果!A:A,技能等级!B288&amp;"03")=1,技能等级!B288&amp;"03","")</f>
        <v/>
      </c>
      <c r="M288" s="62" t="str">
        <f t="shared" ref="M288" si="735">IF(L288="","",$D288)</f>
        <v/>
      </c>
      <c r="N288" s="62" t="str">
        <f>IF(COUNTIF(技能效果!A:A,技能等级!B288&amp;"04")=1,技能等级!B288&amp;"04","")</f>
        <v/>
      </c>
      <c r="O288" s="62" t="str">
        <f t="shared" ref="O288" si="736">IF(N288="","",$D288)</f>
        <v/>
      </c>
      <c r="P288" s="62" t="str">
        <f>IF(COUNTIF(技能效果!A:A,技能等级!B288&amp;"05")=1,技能等级!B288&amp;"05","")</f>
        <v/>
      </c>
      <c r="Q288" s="62" t="str">
        <f t="shared" ref="Q288" si="737">IF(P288="","",$D288)</f>
        <v/>
      </c>
      <c r="R288" s="69" t="str">
        <f>INDEX(技能!U:U,MATCH(技能等级!B288,技能!B:B,0))</f>
        <v>攻击敌方单体造成攻击x%伤害
【水晶】立即获得M个自身颜色水晶</v>
      </c>
      <c r="S288" s="150">
        <f t="shared" si="620"/>
        <v>25</v>
      </c>
    </row>
    <row r="289" spans="1:19" s="60" customFormat="1" ht="16.5" x14ac:dyDescent="0.2">
      <c r="A289" s="62">
        <v>286</v>
      </c>
      <c r="B289" s="62">
        <f>INDEX(技能!B:B,MATCH(技能等级!S289,技能!T:T,0))</f>
        <v>1307007</v>
      </c>
      <c r="C289" s="69" t="s">
        <v>384</v>
      </c>
      <c r="D289" s="62">
        <v>4</v>
      </c>
      <c r="E289" s="62" t="str">
        <f>INDEX(技能!E:E,MATCH(技能等级!S289,技能!T:T,0))</f>
        <v>天使缇娜普攻</v>
      </c>
      <c r="F289" s="69" t="s">
        <v>1020</v>
      </c>
      <c r="G289" s="62">
        <v>10</v>
      </c>
      <c r="H289" s="62" t="str">
        <f t="shared" si="585"/>
        <v>130700701</v>
      </c>
      <c r="I289" s="62">
        <f t="shared" si="586"/>
        <v>4</v>
      </c>
      <c r="J289" s="62" t="str">
        <f>IF(COUNTIF(技能效果!A:A,技能等级!B289&amp;"02")=1,技能等级!B289&amp;"02","")</f>
        <v>130700702</v>
      </c>
      <c r="K289" s="62">
        <f t="shared" si="586"/>
        <v>4</v>
      </c>
      <c r="L289" s="62" t="str">
        <f>IF(COUNTIF(技能效果!A:A,技能等级!B289&amp;"03")=1,技能等级!B289&amp;"03","")</f>
        <v/>
      </c>
      <c r="M289" s="62" t="str">
        <f t="shared" ref="M289" si="738">IF(L289="","",$D289)</f>
        <v/>
      </c>
      <c r="N289" s="62" t="str">
        <f>IF(COUNTIF(技能效果!A:A,技能等级!B289&amp;"04")=1,技能等级!B289&amp;"04","")</f>
        <v/>
      </c>
      <c r="O289" s="62" t="str">
        <f t="shared" ref="O289" si="739">IF(N289="","",$D289)</f>
        <v/>
      </c>
      <c r="P289" s="62" t="str">
        <f>IF(COUNTIF(技能效果!A:A,技能等级!B289&amp;"05")=1,技能等级!B289&amp;"05","")</f>
        <v/>
      </c>
      <c r="Q289" s="62" t="str">
        <f t="shared" ref="Q289" si="740">IF(P289="","",$D289)</f>
        <v/>
      </c>
      <c r="R289" s="69" t="str">
        <f>INDEX(技能!U:U,MATCH(技能等级!B289,技能!B:B,0))</f>
        <v>攻击敌方单体造成攻击x%伤害
【水晶】立即获得M个自身颜色水晶</v>
      </c>
      <c r="S289" s="150">
        <f t="shared" si="620"/>
        <v>25</v>
      </c>
    </row>
    <row r="290" spans="1:19" s="60" customFormat="1" ht="16.5" x14ac:dyDescent="0.2">
      <c r="A290" s="62">
        <v>287</v>
      </c>
      <c r="B290" s="62">
        <f>INDEX(技能!B:B,MATCH(技能等级!S290,技能!T:T,0))</f>
        <v>1307007</v>
      </c>
      <c r="C290" s="69" t="s">
        <v>384</v>
      </c>
      <c r="D290" s="62">
        <v>5</v>
      </c>
      <c r="E290" s="62" t="str">
        <f>INDEX(技能!E:E,MATCH(技能等级!S290,技能!T:T,0))</f>
        <v>天使缇娜普攻</v>
      </c>
      <c r="F290" s="69" t="s">
        <v>1020</v>
      </c>
      <c r="G290" s="62">
        <v>10</v>
      </c>
      <c r="H290" s="62" t="str">
        <f t="shared" si="585"/>
        <v>130700701</v>
      </c>
      <c r="I290" s="62">
        <f t="shared" si="586"/>
        <v>5</v>
      </c>
      <c r="J290" s="62" t="str">
        <f>IF(COUNTIF(技能效果!A:A,技能等级!B290&amp;"02")=1,技能等级!B290&amp;"02","")</f>
        <v>130700702</v>
      </c>
      <c r="K290" s="62">
        <f t="shared" si="586"/>
        <v>5</v>
      </c>
      <c r="L290" s="62" t="str">
        <f>IF(COUNTIF(技能效果!A:A,技能等级!B290&amp;"03")=1,技能等级!B290&amp;"03","")</f>
        <v/>
      </c>
      <c r="M290" s="62" t="str">
        <f t="shared" ref="M290" si="741">IF(L290="","",$D290)</f>
        <v/>
      </c>
      <c r="N290" s="62" t="str">
        <f>IF(COUNTIF(技能效果!A:A,技能等级!B290&amp;"04")=1,技能等级!B290&amp;"04","")</f>
        <v/>
      </c>
      <c r="O290" s="62" t="str">
        <f t="shared" ref="O290" si="742">IF(N290="","",$D290)</f>
        <v/>
      </c>
      <c r="P290" s="62" t="str">
        <f>IF(COUNTIF(技能效果!A:A,技能等级!B290&amp;"05")=1,技能等级!B290&amp;"05","")</f>
        <v/>
      </c>
      <c r="Q290" s="62" t="str">
        <f t="shared" ref="Q290" si="743">IF(P290="","",$D290)</f>
        <v/>
      </c>
      <c r="R290" s="69" t="str">
        <f>INDEX(技能!U:U,MATCH(技能等级!B290,技能!B:B,0))</f>
        <v>攻击敌方单体造成攻击x%伤害
【水晶】立即获得M个自身颜色水晶</v>
      </c>
      <c r="S290" s="150">
        <f t="shared" si="620"/>
        <v>25</v>
      </c>
    </row>
    <row r="291" spans="1:19" s="60" customFormat="1" ht="16.5" x14ac:dyDescent="0.2">
      <c r="A291" s="62">
        <v>288</v>
      </c>
      <c r="B291" s="62">
        <f>INDEX(技能!B:B,MATCH(技能等级!S291,技能!T:T,0))</f>
        <v>1307007</v>
      </c>
      <c r="C291" s="69" t="s">
        <v>384</v>
      </c>
      <c r="D291" s="62">
        <v>6</v>
      </c>
      <c r="E291" s="62" t="str">
        <f>INDEX(技能!E:E,MATCH(技能等级!S291,技能!T:T,0))</f>
        <v>天使缇娜普攻</v>
      </c>
      <c r="F291" s="69" t="s">
        <v>1020</v>
      </c>
      <c r="G291" s="62">
        <v>10</v>
      </c>
      <c r="H291" s="62" t="str">
        <f t="shared" si="585"/>
        <v>130700701</v>
      </c>
      <c r="I291" s="62">
        <f t="shared" si="586"/>
        <v>6</v>
      </c>
      <c r="J291" s="62" t="str">
        <f>IF(COUNTIF(技能效果!A:A,技能等级!B291&amp;"02")=1,技能等级!B291&amp;"02","")</f>
        <v>130700702</v>
      </c>
      <c r="K291" s="62">
        <f t="shared" si="586"/>
        <v>6</v>
      </c>
      <c r="L291" s="62" t="str">
        <f>IF(COUNTIF(技能效果!A:A,技能等级!B291&amp;"03")=1,技能等级!B291&amp;"03","")</f>
        <v/>
      </c>
      <c r="M291" s="62" t="str">
        <f t="shared" ref="M291" si="744">IF(L291="","",$D291)</f>
        <v/>
      </c>
      <c r="N291" s="62" t="str">
        <f>IF(COUNTIF(技能效果!A:A,技能等级!B291&amp;"04")=1,技能等级!B291&amp;"04","")</f>
        <v/>
      </c>
      <c r="O291" s="62" t="str">
        <f t="shared" ref="O291" si="745">IF(N291="","",$D291)</f>
        <v/>
      </c>
      <c r="P291" s="62" t="str">
        <f>IF(COUNTIF(技能效果!A:A,技能等级!B291&amp;"05")=1,技能等级!B291&amp;"05","")</f>
        <v/>
      </c>
      <c r="Q291" s="62" t="str">
        <f t="shared" ref="Q291" si="746">IF(P291="","",$D291)</f>
        <v/>
      </c>
      <c r="R291" s="69" t="str">
        <f>INDEX(技能!U:U,MATCH(技能等级!B291,技能!B:B,0))</f>
        <v>攻击敌方单体造成攻击x%伤害
【水晶】立即获得M个自身颜色水晶</v>
      </c>
      <c r="S291" s="150">
        <f t="shared" si="620"/>
        <v>25</v>
      </c>
    </row>
    <row r="292" spans="1:19" s="60" customFormat="1" ht="16.5" x14ac:dyDescent="0.2">
      <c r="A292" s="62">
        <v>289</v>
      </c>
      <c r="B292" s="62">
        <f>INDEX(技能!B:B,MATCH(技能等级!S292,技能!T:T,0))</f>
        <v>1307007</v>
      </c>
      <c r="C292" s="69" t="s">
        <v>384</v>
      </c>
      <c r="D292" s="62">
        <v>7</v>
      </c>
      <c r="E292" s="62" t="str">
        <f>INDEX(技能!E:E,MATCH(技能等级!S292,技能!T:T,0))</f>
        <v>天使缇娜普攻</v>
      </c>
      <c r="F292" s="69" t="s">
        <v>1020</v>
      </c>
      <c r="G292" s="62">
        <v>10</v>
      </c>
      <c r="H292" s="62" t="str">
        <f t="shared" si="585"/>
        <v>130700701</v>
      </c>
      <c r="I292" s="62">
        <f t="shared" si="586"/>
        <v>7</v>
      </c>
      <c r="J292" s="62" t="str">
        <f>IF(COUNTIF(技能效果!A:A,技能等级!B292&amp;"02")=1,技能等级!B292&amp;"02","")</f>
        <v>130700702</v>
      </c>
      <c r="K292" s="62">
        <f t="shared" si="586"/>
        <v>7</v>
      </c>
      <c r="L292" s="62" t="str">
        <f>IF(COUNTIF(技能效果!A:A,技能等级!B292&amp;"03")=1,技能等级!B292&amp;"03","")</f>
        <v/>
      </c>
      <c r="M292" s="62" t="str">
        <f t="shared" ref="M292" si="747">IF(L292="","",$D292)</f>
        <v/>
      </c>
      <c r="N292" s="62" t="str">
        <f>IF(COUNTIF(技能效果!A:A,技能等级!B292&amp;"04")=1,技能等级!B292&amp;"04","")</f>
        <v/>
      </c>
      <c r="O292" s="62" t="str">
        <f t="shared" ref="O292" si="748">IF(N292="","",$D292)</f>
        <v/>
      </c>
      <c r="P292" s="62" t="str">
        <f>IF(COUNTIF(技能效果!A:A,技能等级!B292&amp;"05")=1,技能等级!B292&amp;"05","")</f>
        <v/>
      </c>
      <c r="Q292" s="62" t="str">
        <f t="shared" ref="Q292" si="749">IF(P292="","",$D292)</f>
        <v/>
      </c>
      <c r="R292" s="69" t="str">
        <f>INDEX(技能!U:U,MATCH(技能等级!B292,技能!B:B,0))</f>
        <v>攻击敌方单体造成攻击x%伤害
【水晶】立即获得M个自身颜色水晶</v>
      </c>
      <c r="S292" s="150">
        <f t="shared" si="620"/>
        <v>25</v>
      </c>
    </row>
    <row r="293" spans="1:19" s="60" customFormat="1" ht="16.5" x14ac:dyDescent="0.2">
      <c r="A293" s="62">
        <v>290</v>
      </c>
      <c r="B293" s="62">
        <f>INDEX(技能!B:B,MATCH(技能等级!S293,技能!T:T,0))</f>
        <v>1307007</v>
      </c>
      <c r="C293" s="69" t="s">
        <v>384</v>
      </c>
      <c r="D293" s="62">
        <v>8</v>
      </c>
      <c r="E293" s="62" t="str">
        <f>INDEX(技能!E:E,MATCH(技能等级!S293,技能!T:T,0))</f>
        <v>天使缇娜普攻</v>
      </c>
      <c r="F293" s="69" t="s">
        <v>1020</v>
      </c>
      <c r="G293" s="62">
        <v>10</v>
      </c>
      <c r="H293" s="62" t="str">
        <f t="shared" si="585"/>
        <v>130700701</v>
      </c>
      <c r="I293" s="62">
        <f t="shared" si="586"/>
        <v>8</v>
      </c>
      <c r="J293" s="62" t="str">
        <f>IF(COUNTIF(技能效果!A:A,技能等级!B293&amp;"02")=1,技能等级!B293&amp;"02","")</f>
        <v>130700702</v>
      </c>
      <c r="K293" s="62">
        <f t="shared" si="586"/>
        <v>8</v>
      </c>
      <c r="L293" s="62" t="str">
        <f>IF(COUNTIF(技能效果!A:A,技能等级!B293&amp;"03")=1,技能等级!B293&amp;"03","")</f>
        <v/>
      </c>
      <c r="M293" s="62" t="str">
        <f t="shared" ref="M293" si="750">IF(L293="","",$D293)</f>
        <v/>
      </c>
      <c r="N293" s="62" t="str">
        <f>IF(COUNTIF(技能效果!A:A,技能等级!B293&amp;"04")=1,技能等级!B293&amp;"04","")</f>
        <v/>
      </c>
      <c r="O293" s="62" t="str">
        <f t="shared" ref="O293" si="751">IF(N293="","",$D293)</f>
        <v/>
      </c>
      <c r="P293" s="62" t="str">
        <f>IF(COUNTIF(技能效果!A:A,技能等级!B293&amp;"05")=1,技能等级!B293&amp;"05","")</f>
        <v/>
      </c>
      <c r="Q293" s="62" t="str">
        <f t="shared" ref="Q293" si="752">IF(P293="","",$D293)</f>
        <v/>
      </c>
      <c r="R293" s="69" t="str">
        <f>INDEX(技能!U:U,MATCH(技能等级!B293,技能!B:B,0))</f>
        <v>攻击敌方单体造成攻击x%伤害
【水晶】立即获得M个自身颜色水晶</v>
      </c>
      <c r="S293" s="150">
        <f t="shared" si="620"/>
        <v>25</v>
      </c>
    </row>
    <row r="294" spans="1:19" s="60" customFormat="1" ht="16.5" x14ac:dyDescent="0.2">
      <c r="A294" s="62">
        <v>291</v>
      </c>
      <c r="B294" s="62">
        <f>INDEX(技能!B:B,MATCH(技能等级!S294,技能!T:T,0))</f>
        <v>1307007</v>
      </c>
      <c r="C294" s="69" t="s">
        <v>384</v>
      </c>
      <c r="D294" s="62">
        <v>9</v>
      </c>
      <c r="E294" s="62" t="str">
        <f>INDEX(技能!E:E,MATCH(技能等级!S294,技能!T:T,0))</f>
        <v>天使缇娜普攻</v>
      </c>
      <c r="F294" s="69" t="s">
        <v>1020</v>
      </c>
      <c r="G294" s="62">
        <v>10</v>
      </c>
      <c r="H294" s="62" t="str">
        <f t="shared" si="585"/>
        <v>130700701</v>
      </c>
      <c r="I294" s="62">
        <f t="shared" si="586"/>
        <v>9</v>
      </c>
      <c r="J294" s="62" t="str">
        <f>IF(COUNTIF(技能效果!A:A,技能等级!B294&amp;"02")=1,技能等级!B294&amp;"02","")</f>
        <v>130700702</v>
      </c>
      <c r="K294" s="62">
        <f t="shared" si="586"/>
        <v>9</v>
      </c>
      <c r="L294" s="62" t="str">
        <f>IF(COUNTIF(技能效果!A:A,技能等级!B294&amp;"03")=1,技能等级!B294&amp;"03","")</f>
        <v/>
      </c>
      <c r="M294" s="62" t="str">
        <f t="shared" ref="M294" si="753">IF(L294="","",$D294)</f>
        <v/>
      </c>
      <c r="N294" s="62" t="str">
        <f>IF(COUNTIF(技能效果!A:A,技能等级!B294&amp;"04")=1,技能等级!B294&amp;"04","")</f>
        <v/>
      </c>
      <c r="O294" s="62" t="str">
        <f t="shared" ref="O294" si="754">IF(N294="","",$D294)</f>
        <v/>
      </c>
      <c r="P294" s="62" t="str">
        <f>IF(COUNTIF(技能效果!A:A,技能等级!B294&amp;"05")=1,技能等级!B294&amp;"05","")</f>
        <v/>
      </c>
      <c r="Q294" s="62" t="str">
        <f t="shared" ref="Q294" si="755">IF(P294="","",$D294)</f>
        <v/>
      </c>
      <c r="R294" s="69" t="str">
        <f>INDEX(技能!U:U,MATCH(技能等级!B294,技能!B:B,0))</f>
        <v>攻击敌方单体造成攻击x%伤害
【水晶】立即获得M个自身颜色水晶</v>
      </c>
      <c r="S294" s="150">
        <f t="shared" si="620"/>
        <v>25</v>
      </c>
    </row>
    <row r="295" spans="1:19" s="60" customFormat="1" ht="16.5" x14ac:dyDescent="0.2">
      <c r="A295" s="62">
        <v>292</v>
      </c>
      <c r="B295" s="62">
        <f>INDEX(技能!B:B,MATCH(技能等级!S295,技能!T:T,0))</f>
        <v>1307007</v>
      </c>
      <c r="C295" s="69" t="s">
        <v>384</v>
      </c>
      <c r="D295" s="62">
        <v>10</v>
      </c>
      <c r="E295" s="62" t="str">
        <f>INDEX(技能!E:E,MATCH(技能等级!S295,技能!T:T,0))</f>
        <v>天使缇娜普攻</v>
      </c>
      <c r="F295" s="69" t="s">
        <v>1020</v>
      </c>
      <c r="G295" s="62">
        <v>10</v>
      </c>
      <c r="H295" s="62" t="str">
        <f t="shared" si="585"/>
        <v>130700701</v>
      </c>
      <c r="I295" s="62">
        <f t="shared" si="586"/>
        <v>10</v>
      </c>
      <c r="J295" s="62" t="str">
        <f>IF(COUNTIF(技能效果!A:A,技能等级!B295&amp;"02")=1,技能等级!B295&amp;"02","")</f>
        <v>130700702</v>
      </c>
      <c r="K295" s="62">
        <f t="shared" si="586"/>
        <v>10</v>
      </c>
      <c r="L295" s="62" t="str">
        <f>IF(COUNTIF(技能效果!A:A,技能等级!B295&amp;"03")=1,技能等级!B295&amp;"03","")</f>
        <v/>
      </c>
      <c r="M295" s="62" t="str">
        <f t="shared" ref="M295" si="756">IF(L295="","",$D295)</f>
        <v/>
      </c>
      <c r="N295" s="62" t="str">
        <f>IF(COUNTIF(技能效果!A:A,技能等级!B295&amp;"04")=1,技能等级!B295&amp;"04","")</f>
        <v/>
      </c>
      <c r="O295" s="62" t="str">
        <f t="shared" ref="O295" si="757">IF(N295="","",$D295)</f>
        <v/>
      </c>
      <c r="P295" s="62" t="str">
        <f>IF(COUNTIF(技能效果!A:A,技能等级!B295&amp;"05")=1,技能等级!B295&amp;"05","")</f>
        <v/>
      </c>
      <c r="Q295" s="62" t="str">
        <f t="shared" ref="Q295" si="758">IF(P295="","",$D295)</f>
        <v/>
      </c>
      <c r="R295" s="69" t="str">
        <f>INDEX(技能!U:U,MATCH(技能等级!B295,技能!B:B,0))</f>
        <v>攻击敌方单体造成攻击x%伤害
【水晶】立即获得M个自身颜色水晶</v>
      </c>
      <c r="S295" s="150">
        <f t="shared" si="620"/>
        <v>25</v>
      </c>
    </row>
    <row r="296" spans="1:19" s="60" customFormat="1" ht="16.5" x14ac:dyDescent="0.2">
      <c r="A296" s="62">
        <v>293</v>
      </c>
      <c r="B296" s="62">
        <f>INDEX(技能!B:B,MATCH(技能等级!S296,技能!T:T,0))</f>
        <v>1307008</v>
      </c>
      <c r="C296" s="69" t="s">
        <v>384</v>
      </c>
      <c r="D296" s="62">
        <v>1</v>
      </c>
      <c r="E296" s="62" t="str">
        <f>INDEX(技能!E:E,MATCH(技能等级!S296,技能!T:T,0))</f>
        <v>夏侯渊普攻</v>
      </c>
      <c r="F296" s="69"/>
      <c r="G296" s="62"/>
      <c r="H296" s="62" t="str">
        <f t="shared" si="585"/>
        <v>130700801</v>
      </c>
      <c r="I296" s="62">
        <f t="shared" si="586"/>
        <v>1</v>
      </c>
      <c r="J296" s="62" t="str">
        <f>IF(COUNTIF(技能效果!A:A,技能等级!B296&amp;"02")=1,技能等级!B296&amp;"02","")</f>
        <v>130700802</v>
      </c>
      <c r="K296" s="62">
        <f t="shared" si="586"/>
        <v>1</v>
      </c>
      <c r="L296" s="62" t="str">
        <f>IF(COUNTIF(技能效果!A:A,技能等级!B296&amp;"03")=1,技能等级!B296&amp;"03","")</f>
        <v/>
      </c>
      <c r="M296" s="62" t="str">
        <f t="shared" ref="M296" si="759">IF(L296="","",$D296)</f>
        <v/>
      </c>
      <c r="N296" s="62" t="str">
        <f>IF(COUNTIF(技能效果!A:A,技能等级!B296&amp;"04")=1,技能等级!B296&amp;"04","")</f>
        <v/>
      </c>
      <c r="O296" s="62" t="str">
        <f t="shared" ref="O296" si="760">IF(N296="","",$D296)</f>
        <v/>
      </c>
      <c r="P296" s="62" t="str">
        <f>IF(COUNTIF(技能效果!A:A,技能等级!B296&amp;"05")=1,技能等级!B296&amp;"05","")</f>
        <v/>
      </c>
      <c r="Q296" s="62" t="str">
        <f t="shared" ref="Q296" si="761">IF(P296="","",$D296)</f>
        <v/>
      </c>
      <c r="R296" s="69" t="str">
        <f>INDEX(技能!U:U,MATCH(技能等级!B296,技能!B:B,0))</f>
        <v>攻击敌方单体造成攻击x%伤害
【水晶】立即获得M个自身颜色水晶</v>
      </c>
      <c r="S296" s="150">
        <f t="shared" si="620"/>
        <v>26</v>
      </c>
    </row>
    <row r="297" spans="1:19" s="60" customFormat="1" ht="16.5" x14ac:dyDescent="0.2">
      <c r="A297" s="62">
        <v>294</v>
      </c>
      <c r="B297" s="62">
        <f>INDEX(技能!B:B,MATCH(技能等级!S297,技能!T:T,0))</f>
        <v>1307008</v>
      </c>
      <c r="C297" s="69" t="s">
        <v>384</v>
      </c>
      <c r="D297" s="62">
        <v>2</v>
      </c>
      <c r="E297" s="62" t="str">
        <f>INDEX(技能!E:E,MATCH(技能等级!S297,技能!T:T,0))</f>
        <v>夏侯渊普攻</v>
      </c>
      <c r="F297" s="69" t="s">
        <v>1020</v>
      </c>
      <c r="G297" s="62">
        <v>10</v>
      </c>
      <c r="H297" s="62" t="str">
        <f t="shared" si="585"/>
        <v>130700801</v>
      </c>
      <c r="I297" s="62">
        <f t="shared" si="586"/>
        <v>2</v>
      </c>
      <c r="J297" s="62" t="str">
        <f>IF(COUNTIF(技能效果!A:A,技能等级!B297&amp;"02")=1,技能等级!B297&amp;"02","")</f>
        <v>130700802</v>
      </c>
      <c r="K297" s="62">
        <f t="shared" si="586"/>
        <v>2</v>
      </c>
      <c r="L297" s="62" t="str">
        <f>IF(COUNTIF(技能效果!A:A,技能等级!B297&amp;"03")=1,技能等级!B297&amp;"03","")</f>
        <v/>
      </c>
      <c r="M297" s="62" t="str">
        <f t="shared" ref="M297" si="762">IF(L297="","",$D297)</f>
        <v/>
      </c>
      <c r="N297" s="62" t="str">
        <f>IF(COUNTIF(技能效果!A:A,技能等级!B297&amp;"04")=1,技能等级!B297&amp;"04","")</f>
        <v/>
      </c>
      <c r="O297" s="62" t="str">
        <f t="shared" ref="O297" si="763">IF(N297="","",$D297)</f>
        <v/>
      </c>
      <c r="P297" s="62" t="str">
        <f>IF(COUNTIF(技能效果!A:A,技能等级!B297&amp;"05")=1,技能等级!B297&amp;"05","")</f>
        <v/>
      </c>
      <c r="Q297" s="62" t="str">
        <f t="shared" ref="Q297" si="764">IF(P297="","",$D297)</f>
        <v/>
      </c>
      <c r="R297" s="69" t="str">
        <f>INDEX(技能!U:U,MATCH(技能等级!B297,技能!B:B,0))</f>
        <v>攻击敌方单体造成攻击x%伤害
【水晶】立即获得M个自身颜色水晶</v>
      </c>
      <c r="S297" s="150">
        <f t="shared" si="620"/>
        <v>26</v>
      </c>
    </row>
    <row r="298" spans="1:19" s="60" customFormat="1" ht="16.5" x14ac:dyDescent="0.2">
      <c r="A298" s="62">
        <v>295</v>
      </c>
      <c r="B298" s="62">
        <f>INDEX(技能!B:B,MATCH(技能等级!S298,技能!T:T,0))</f>
        <v>1307008</v>
      </c>
      <c r="C298" s="69" t="s">
        <v>384</v>
      </c>
      <c r="D298" s="62">
        <v>3</v>
      </c>
      <c r="E298" s="62" t="str">
        <f>INDEX(技能!E:E,MATCH(技能等级!S298,技能!T:T,0))</f>
        <v>夏侯渊普攻</v>
      </c>
      <c r="F298" s="69" t="s">
        <v>1020</v>
      </c>
      <c r="G298" s="62">
        <v>10</v>
      </c>
      <c r="H298" s="62" t="str">
        <f t="shared" si="585"/>
        <v>130700801</v>
      </c>
      <c r="I298" s="62">
        <f t="shared" si="586"/>
        <v>3</v>
      </c>
      <c r="J298" s="62" t="str">
        <f>IF(COUNTIF(技能效果!A:A,技能等级!B298&amp;"02")=1,技能等级!B298&amp;"02","")</f>
        <v>130700802</v>
      </c>
      <c r="K298" s="62">
        <f t="shared" si="586"/>
        <v>3</v>
      </c>
      <c r="L298" s="62" t="str">
        <f>IF(COUNTIF(技能效果!A:A,技能等级!B298&amp;"03")=1,技能等级!B298&amp;"03","")</f>
        <v/>
      </c>
      <c r="M298" s="62" t="str">
        <f t="shared" ref="M298" si="765">IF(L298="","",$D298)</f>
        <v/>
      </c>
      <c r="N298" s="62" t="str">
        <f>IF(COUNTIF(技能效果!A:A,技能等级!B298&amp;"04")=1,技能等级!B298&amp;"04","")</f>
        <v/>
      </c>
      <c r="O298" s="62" t="str">
        <f t="shared" ref="O298" si="766">IF(N298="","",$D298)</f>
        <v/>
      </c>
      <c r="P298" s="62" t="str">
        <f>IF(COUNTIF(技能效果!A:A,技能等级!B298&amp;"05")=1,技能等级!B298&amp;"05","")</f>
        <v/>
      </c>
      <c r="Q298" s="62" t="str">
        <f t="shared" ref="Q298" si="767">IF(P298="","",$D298)</f>
        <v/>
      </c>
      <c r="R298" s="69" t="str">
        <f>INDEX(技能!U:U,MATCH(技能等级!B298,技能!B:B,0))</f>
        <v>攻击敌方单体造成攻击x%伤害
【水晶】立即获得M个自身颜色水晶</v>
      </c>
      <c r="S298" s="150">
        <f t="shared" si="620"/>
        <v>26</v>
      </c>
    </row>
    <row r="299" spans="1:19" s="60" customFormat="1" ht="16.5" x14ac:dyDescent="0.2">
      <c r="A299" s="62">
        <v>296</v>
      </c>
      <c r="B299" s="62">
        <f>INDEX(技能!B:B,MATCH(技能等级!S299,技能!T:T,0))</f>
        <v>1307008</v>
      </c>
      <c r="C299" s="69" t="s">
        <v>384</v>
      </c>
      <c r="D299" s="62">
        <v>4</v>
      </c>
      <c r="E299" s="62" t="str">
        <f>INDEX(技能!E:E,MATCH(技能等级!S299,技能!T:T,0))</f>
        <v>夏侯渊普攻</v>
      </c>
      <c r="F299" s="69" t="s">
        <v>1020</v>
      </c>
      <c r="G299" s="62">
        <v>10</v>
      </c>
      <c r="H299" s="62" t="str">
        <f t="shared" si="585"/>
        <v>130700801</v>
      </c>
      <c r="I299" s="62">
        <f t="shared" si="586"/>
        <v>4</v>
      </c>
      <c r="J299" s="62" t="str">
        <f>IF(COUNTIF(技能效果!A:A,技能等级!B299&amp;"02")=1,技能等级!B299&amp;"02","")</f>
        <v>130700802</v>
      </c>
      <c r="K299" s="62">
        <f t="shared" si="586"/>
        <v>4</v>
      </c>
      <c r="L299" s="62" t="str">
        <f>IF(COUNTIF(技能效果!A:A,技能等级!B299&amp;"03")=1,技能等级!B299&amp;"03","")</f>
        <v/>
      </c>
      <c r="M299" s="62" t="str">
        <f t="shared" ref="M299" si="768">IF(L299="","",$D299)</f>
        <v/>
      </c>
      <c r="N299" s="62" t="str">
        <f>IF(COUNTIF(技能效果!A:A,技能等级!B299&amp;"04")=1,技能等级!B299&amp;"04","")</f>
        <v/>
      </c>
      <c r="O299" s="62" t="str">
        <f t="shared" ref="O299" si="769">IF(N299="","",$D299)</f>
        <v/>
      </c>
      <c r="P299" s="62" t="str">
        <f>IF(COUNTIF(技能效果!A:A,技能等级!B299&amp;"05")=1,技能等级!B299&amp;"05","")</f>
        <v/>
      </c>
      <c r="Q299" s="62" t="str">
        <f t="shared" ref="Q299" si="770">IF(P299="","",$D299)</f>
        <v/>
      </c>
      <c r="R299" s="69" t="str">
        <f>INDEX(技能!U:U,MATCH(技能等级!B299,技能!B:B,0))</f>
        <v>攻击敌方单体造成攻击x%伤害
【水晶】立即获得M个自身颜色水晶</v>
      </c>
      <c r="S299" s="150">
        <f t="shared" si="620"/>
        <v>26</v>
      </c>
    </row>
    <row r="300" spans="1:19" s="60" customFormat="1" ht="16.5" x14ac:dyDescent="0.2">
      <c r="A300" s="62">
        <v>297</v>
      </c>
      <c r="B300" s="62">
        <f>INDEX(技能!B:B,MATCH(技能等级!S300,技能!T:T,0))</f>
        <v>1307008</v>
      </c>
      <c r="C300" s="69" t="s">
        <v>384</v>
      </c>
      <c r="D300" s="62">
        <v>5</v>
      </c>
      <c r="E300" s="62" t="str">
        <f>INDEX(技能!E:E,MATCH(技能等级!S300,技能!T:T,0))</f>
        <v>夏侯渊普攻</v>
      </c>
      <c r="F300" s="69" t="s">
        <v>1020</v>
      </c>
      <c r="G300" s="62">
        <v>10</v>
      </c>
      <c r="H300" s="62" t="str">
        <f t="shared" si="585"/>
        <v>130700801</v>
      </c>
      <c r="I300" s="62">
        <f t="shared" si="586"/>
        <v>5</v>
      </c>
      <c r="J300" s="62" t="str">
        <f>IF(COUNTIF(技能效果!A:A,技能等级!B300&amp;"02")=1,技能等级!B300&amp;"02","")</f>
        <v>130700802</v>
      </c>
      <c r="K300" s="62">
        <f t="shared" si="586"/>
        <v>5</v>
      </c>
      <c r="L300" s="62" t="str">
        <f>IF(COUNTIF(技能效果!A:A,技能等级!B300&amp;"03")=1,技能等级!B300&amp;"03","")</f>
        <v/>
      </c>
      <c r="M300" s="62" t="str">
        <f t="shared" ref="M300" si="771">IF(L300="","",$D300)</f>
        <v/>
      </c>
      <c r="N300" s="62" t="str">
        <f>IF(COUNTIF(技能效果!A:A,技能等级!B300&amp;"04")=1,技能等级!B300&amp;"04","")</f>
        <v/>
      </c>
      <c r="O300" s="62" t="str">
        <f t="shared" ref="O300" si="772">IF(N300="","",$D300)</f>
        <v/>
      </c>
      <c r="P300" s="62" t="str">
        <f>IF(COUNTIF(技能效果!A:A,技能等级!B300&amp;"05")=1,技能等级!B300&amp;"05","")</f>
        <v/>
      </c>
      <c r="Q300" s="62" t="str">
        <f t="shared" ref="Q300" si="773">IF(P300="","",$D300)</f>
        <v/>
      </c>
      <c r="R300" s="69" t="str">
        <f>INDEX(技能!U:U,MATCH(技能等级!B300,技能!B:B,0))</f>
        <v>攻击敌方单体造成攻击x%伤害
【水晶】立即获得M个自身颜色水晶</v>
      </c>
      <c r="S300" s="150">
        <f t="shared" si="620"/>
        <v>26</v>
      </c>
    </row>
    <row r="301" spans="1:19" s="60" customFormat="1" ht="16.5" x14ac:dyDescent="0.2">
      <c r="A301" s="62">
        <v>298</v>
      </c>
      <c r="B301" s="62">
        <f>INDEX(技能!B:B,MATCH(技能等级!S301,技能!T:T,0))</f>
        <v>1307008</v>
      </c>
      <c r="C301" s="69" t="s">
        <v>384</v>
      </c>
      <c r="D301" s="62">
        <v>6</v>
      </c>
      <c r="E301" s="62" t="str">
        <f>INDEX(技能!E:E,MATCH(技能等级!S301,技能!T:T,0))</f>
        <v>夏侯渊普攻</v>
      </c>
      <c r="F301" s="69" t="s">
        <v>1020</v>
      </c>
      <c r="G301" s="62">
        <v>10</v>
      </c>
      <c r="H301" s="62" t="str">
        <f t="shared" si="585"/>
        <v>130700801</v>
      </c>
      <c r="I301" s="62">
        <f t="shared" si="586"/>
        <v>6</v>
      </c>
      <c r="J301" s="62" t="str">
        <f>IF(COUNTIF(技能效果!A:A,技能等级!B301&amp;"02")=1,技能等级!B301&amp;"02","")</f>
        <v>130700802</v>
      </c>
      <c r="K301" s="62">
        <f t="shared" si="586"/>
        <v>6</v>
      </c>
      <c r="L301" s="62" t="str">
        <f>IF(COUNTIF(技能效果!A:A,技能等级!B301&amp;"03")=1,技能等级!B301&amp;"03","")</f>
        <v/>
      </c>
      <c r="M301" s="62" t="str">
        <f t="shared" ref="M301" si="774">IF(L301="","",$D301)</f>
        <v/>
      </c>
      <c r="N301" s="62" t="str">
        <f>IF(COUNTIF(技能效果!A:A,技能等级!B301&amp;"04")=1,技能等级!B301&amp;"04","")</f>
        <v/>
      </c>
      <c r="O301" s="62" t="str">
        <f t="shared" ref="O301" si="775">IF(N301="","",$D301)</f>
        <v/>
      </c>
      <c r="P301" s="62" t="str">
        <f>IF(COUNTIF(技能效果!A:A,技能等级!B301&amp;"05")=1,技能等级!B301&amp;"05","")</f>
        <v/>
      </c>
      <c r="Q301" s="62" t="str">
        <f t="shared" ref="Q301" si="776">IF(P301="","",$D301)</f>
        <v/>
      </c>
      <c r="R301" s="69" t="str">
        <f>INDEX(技能!U:U,MATCH(技能等级!B301,技能!B:B,0))</f>
        <v>攻击敌方单体造成攻击x%伤害
【水晶】立即获得M个自身颜色水晶</v>
      </c>
      <c r="S301" s="150">
        <f t="shared" si="620"/>
        <v>26</v>
      </c>
    </row>
    <row r="302" spans="1:19" s="60" customFormat="1" ht="16.5" x14ac:dyDescent="0.2">
      <c r="A302" s="62">
        <v>299</v>
      </c>
      <c r="B302" s="62">
        <f>INDEX(技能!B:B,MATCH(技能等级!S302,技能!T:T,0))</f>
        <v>1307008</v>
      </c>
      <c r="C302" s="69" t="s">
        <v>384</v>
      </c>
      <c r="D302" s="62">
        <v>7</v>
      </c>
      <c r="E302" s="62" t="str">
        <f>INDEX(技能!E:E,MATCH(技能等级!S302,技能!T:T,0))</f>
        <v>夏侯渊普攻</v>
      </c>
      <c r="F302" s="69" t="s">
        <v>1020</v>
      </c>
      <c r="G302" s="62">
        <v>10</v>
      </c>
      <c r="H302" s="62" t="str">
        <f t="shared" si="585"/>
        <v>130700801</v>
      </c>
      <c r="I302" s="62">
        <f t="shared" si="586"/>
        <v>7</v>
      </c>
      <c r="J302" s="62" t="str">
        <f>IF(COUNTIF(技能效果!A:A,技能等级!B302&amp;"02")=1,技能等级!B302&amp;"02","")</f>
        <v>130700802</v>
      </c>
      <c r="K302" s="62">
        <f t="shared" si="586"/>
        <v>7</v>
      </c>
      <c r="L302" s="62" t="str">
        <f>IF(COUNTIF(技能效果!A:A,技能等级!B302&amp;"03")=1,技能等级!B302&amp;"03","")</f>
        <v/>
      </c>
      <c r="M302" s="62" t="str">
        <f t="shared" ref="M302" si="777">IF(L302="","",$D302)</f>
        <v/>
      </c>
      <c r="N302" s="62" t="str">
        <f>IF(COUNTIF(技能效果!A:A,技能等级!B302&amp;"04")=1,技能等级!B302&amp;"04","")</f>
        <v/>
      </c>
      <c r="O302" s="62" t="str">
        <f t="shared" ref="O302" si="778">IF(N302="","",$D302)</f>
        <v/>
      </c>
      <c r="P302" s="62" t="str">
        <f>IF(COUNTIF(技能效果!A:A,技能等级!B302&amp;"05")=1,技能等级!B302&amp;"05","")</f>
        <v/>
      </c>
      <c r="Q302" s="62" t="str">
        <f t="shared" ref="Q302" si="779">IF(P302="","",$D302)</f>
        <v/>
      </c>
      <c r="R302" s="69" t="str">
        <f>INDEX(技能!U:U,MATCH(技能等级!B302,技能!B:B,0))</f>
        <v>攻击敌方单体造成攻击x%伤害
【水晶】立即获得M个自身颜色水晶</v>
      </c>
      <c r="S302" s="150">
        <f t="shared" si="620"/>
        <v>26</v>
      </c>
    </row>
    <row r="303" spans="1:19" s="60" customFormat="1" ht="16.5" x14ac:dyDescent="0.2">
      <c r="A303" s="62">
        <v>300</v>
      </c>
      <c r="B303" s="62">
        <f>INDEX(技能!B:B,MATCH(技能等级!S303,技能!T:T,0))</f>
        <v>1307008</v>
      </c>
      <c r="C303" s="69" t="s">
        <v>384</v>
      </c>
      <c r="D303" s="62">
        <v>8</v>
      </c>
      <c r="E303" s="62" t="str">
        <f>INDEX(技能!E:E,MATCH(技能等级!S303,技能!T:T,0))</f>
        <v>夏侯渊普攻</v>
      </c>
      <c r="F303" s="69" t="s">
        <v>1020</v>
      </c>
      <c r="G303" s="62">
        <v>10</v>
      </c>
      <c r="H303" s="62" t="str">
        <f t="shared" ref="H303:H366" si="780">B303&amp;"01"</f>
        <v>130700801</v>
      </c>
      <c r="I303" s="62">
        <f t="shared" ref="I303:K366" si="781">IF(H303="","",$D303)</f>
        <v>8</v>
      </c>
      <c r="J303" s="62" t="str">
        <f>IF(COUNTIF(技能效果!A:A,技能等级!B303&amp;"02")=1,技能等级!B303&amp;"02","")</f>
        <v>130700802</v>
      </c>
      <c r="K303" s="62">
        <f t="shared" si="781"/>
        <v>8</v>
      </c>
      <c r="L303" s="62" t="str">
        <f>IF(COUNTIF(技能效果!A:A,技能等级!B303&amp;"03")=1,技能等级!B303&amp;"03","")</f>
        <v/>
      </c>
      <c r="M303" s="62" t="str">
        <f t="shared" ref="M303" si="782">IF(L303="","",$D303)</f>
        <v/>
      </c>
      <c r="N303" s="62" t="str">
        <f>IF(COUNTIF(技能效果!A:A,技能等级!B303&amp;"04")=1,技能等级!B303&amp;"04","")</f>
        <v/>
      </c>
      <c r="O303" s="62" t="str">
        <f t="shared" ref="O303" si="783">IF(N303="","",$D303)</f>
        <v/>
      </c>
      <c r="P303" s="62" t="str">
        <f>IF(COUNTIF(技能效果!A:A,技能等级!B303&amp;"05")=1,技能等级!B303&amp;"05","")</f>
        <v/>
      </c>
      <c r="Q303" s="62" t="str">
        <f t="shared" ref="Q303" si="784">IF(P303="","",$D303)</f>
        <v/>
      </c>
      <c r="R303" s="69" t="str">
        <f>INDEX(技能!U:U,MATCH(技能等级!B303,技能!B:B,0))</f>
        <v>攻击敌方单体造成攻击x%伤害
【水晶】立即获得M个自身颜色水晶</v>
      </c>
      <c r="S303" s="150">
        <f t="shared" si="620"/>
        <v>26</v>
      </c>
    </row>
    <row r="304" spans="1:19" s="60" customFormat="1" ht="16.5" x14ac:dyDescent="0.2">
      <c r="A304" s="62">
        <v>301</v>
      </c>
      <c r="B304" s="62">
        <f>INDEX(技能!B:B,MATCH(技能等级!S304,技能!T:T,0))</f>
        <v>1307008</v>
      </c>
      <c r="C304" s="69" t="s">
        <v>384</v>
      </c>
      <c r="D304" s="62">
        <v>9</v>
      </c>
      <c r="E304" s="62" t="str">
        <f>INDEX(技能!E:E,MATCH(技能等级!S304,技能!T:T,0))</f>
        <v>夏侯渊普攻</v>
      </c>
      <c r="F304" s="69" t="s">
        <v>1020</v>
      </c>
      <c r="G304" s="62">
        <v>10</v>
      </c>
      <c r="H304" s="62" t="str">
        <f t="shared" si="780"/>
        <v>130700801</v>
      </c>
      <c r="I304" s="62">
        <f t="shared" si="781"/>
        <v>9</v>
      </c>
      <c r="J304" s="62" t="str">
        <f>IF(COUNTIF(技能效果!A:A,技能等级!B304&amp;"02")=1,技能等级!B304&amp;"02","")</f>
        <v>130700802</v>
      </c>
      <c r="K304" s="62">
        <f t="shared" si="781"/>
        <v>9</v>
      </c>
      <c r="L304" s="62" t="str">
        <f>IF(COUNTIF(技能效果!A:A,技能等级!B304&amp;"03")=1,技能等级!B304&amp;"03","")</f>
        <v/>
      </c>
      <c r="M304" s="62" t="str">
        <f t="shared" ref="M304" si="785">IF(L304="","",$D304)</f>
        <v/>
      </c>
      <c r="N304" s="62" t="str">
        <f>IF(COUNTIF(技能效果!A:A,技能等级!B304&amp;"04")=1,技能等级!B304&amp;"04","")</f>
        <v/>
      </c>
      <c r="O304" s="62" t="str">
        <f t="shared" ref="O304" si="786">IF(N304="","",$D304)</f>
        <v/>
      </c>
      <c r="P304" s="62" t="str">
        <f>IF(COUNTIF(技能效果!A:A,技能等级!B304&amp;"05")=1,技能等级!B304&amp;"05","")</f>
        <v/>
      </c>
      <c r="Q304" s="62" t="str">
        <f t="shared" ref="Q304" si="787">IF(P304="","",$D304)</f>
        <v/>
      </c>
      <c r="R304" s="69" t="str">
        <f>INDEX(技能!U:U,MATCH(技能等级!B304,技能!B:B,0))</f>
        <v>攻击敌方单体造成攻击x%伤害
【水晶】立即获得M个自身颜色水晶</v>
      </c>
      <c r="S304" s="150">
        <f t="shared" si="620"/>
        <v>26</v>
      </c>
    </row>
    <row r="305" spans="1:19" s="60" customFormat="1" ht="16.5" x14ac:dyDescent="0.2">
      <c r="A305" s="62">
        <v>302</v>
      </c>
      <c r="B305" s="62">
        <f>INDEX(技能!B:B,MATCH(技能等级!S305,技能!T:T,0))</f>
        <v>1307008</v>
      </c>
      <c r="C305" s="69" t="s">
        <v>384</v>
      </c>
      <c r="D305" s="62">
        <v>10</v>
      </c>
      <c r="E305" s="62" t="str">
        <f>INDEX(技能!E:E,MATCH(技能等级!S305,技能!T:T,0))</f>
        <v>夏侯渊普攻</v>
      </c>
      <c r="F305" s="69" t="s">
        <v>1020</v>
      </c>
      <c r="G305" s="62">
        <v>10</v>
      </c>
      <c r="H305" s="62" t="str">
        <f t="shared" si="780"/>
        <v>130700801</v>
      </c>
      <c r="I305" s="62">
        <f t="shared" si="781"/>
        <v>10</v>
      </c>
      <c r="J305" s="62" t="str">
        <f>IF(COUNTIF(技能效果!A:A,技能等级!B305&amp;"02")=1,技能等级!B305&amp;"02","")</f>
        <v>130700802</v>
      </c>
      <c r="K305" s="62">
        <f t="shared" si="781"/>
        <v>10</v>
      </c>
      <c r="L305" s="62" t="str">
        <f>IF(COUNTIF(技能效果!A:A,技能等级!B305&amp;"03")=1,技能等级!B305&amp;"03","")</f>
        <v/>
      </c>
      <c r="M305" s="62" t="str">
        <f t="shared" ref="M305" si="788">IF(L305="","",$D305)</f>
        <v/>
      </c>
      <c r="N305" s="62" t="str">
        <f>IF(COUNTIF(技能效果!A:A,技能等级!B305&amp;"04")=1,技能等级!B305&amp;"04","")</f>
        <v/>
      </c>
      <c r="O305" s="62" t="str">
        <f t="shared" ref="O305" si="789">IF(N305="","",$D305)</f>
        <v/>
      </c>
      <c r="P305" s="62" t="str">
        <f>IF(COUNTIF(技能效果!A:A,技能等级!B305&amp;"05")=1,技能等级!B305&amp;"05","")</f>
        <v/>
      </c>
      <c r="Q305" s="62" t="str">
        <f t="shared" ref="Q305" si="790">IF(P305="","",$D305)</f>
        <v/>
      </c>
      <c r="R305" s="69" t="str">
        <f>INDEX(技能!U:U,MATCH(技能等级!B305,技能!B:B,0))</f>
        <v>攻击敌方单体造成攻击x%伤害
【水晶】立即获得M个自身颜色水晶</v>
      </c>
      <c r="S305" s="150">
        <f t="shared" si="620"/>
        <v>26</v>
      </c>
    </row>
    <row r="306" spans="1:19" s="60" customFormat="1" ht="16.5" x14ac:dyDescent="0.2">
      <c r="A306" s="62">
        <v>303</v>
      </c>
      <c r="B306" s="62">
        <f>INDEX(技能!B:B,MATCH(技能等级!S306,技能!T:T,0))</f>
        <v>1307009</v>
      </c>
      <c r="C306" s="69" t="s">
        <v>384</v>
      </c>
      <c r="D306" s="62">
        <v>1</v>
      </c>
      <c r="E306" s="62" t="str">
        <f>INDEX(技能!E:E,MATCH(技能等级!S306,技能!T:T,0))</f>
        <v>徐晃普攻</v>
      </c>
      <c r="F306" s="69"/>
      <c r="G306" s="62"/>
      <c r="H306" s="62" t="str">
        <f t="shared" si="780"/>
        <v>130700901</v>
      </c>
      <c r="I306" s="62">
        <f t="shared" si="781"/>
        <v>1</v>
      </c>
      <c r="J306" s="62" t="str">
        <f>IF(COUNTIF(技能效果!A:A,技能等级!B306&amp;"02")=1,技能等级!B306&amp;"02","")</f>
        <v>130700902</v>
      </c>
      <c r="K306" s="62">
        <f t="shared" si="781"/>
        <v>1</v>
      </c>
      <c r="L306" s="62" t="str">
        <f>IF(COUNTIF(技能效果!A:A,技能等级!B306&amp;"03")=1,技能等级!B306&amp;"03","")</f>
        <v/>
      </c>
      <c r="M306" s="62" t="str">
        <f t="shared" ref="M306" si="791">IF(L306="","",$D306)</f>
        <v/>
      </c>
      <c r="N306" s="62" t="str">
        <f>IF(COUNTIF(技能效果!A:A,技能等级!B306&amp;"04")=1,技能等级!B306&amp;"04","")</f>
        <v/>
      </c>
      <c r="O306" s="62" t="str">
        <f t="shared" ref="O306" si="792">IF(N306="","",$D306)</f>
        <v/>
      </c>
      <c r="P306" s="62" t="str">
        <f>IF(COUNTIF(技能效果!A:A,技能等级!B306&amp;"05")=1,技能等级!B306&amp;"05","")</f>
        <v/>
      </c>
      <c r="Q306" s="62" t="str">
        <f t="shared" ref="Q306" si="793">IF(P306="","",$D306)</f>
        <v/>
      </c>
      <c r="R306" s="69" t="str">
        <f>INDEX(技能!U:U,MATCH(技能等级!B306,技能!B:B,0))</f>
        <v>攻击敌方单体造成攻击x%伤害
【水晶】立即获得M个自身颜色水晶</v>
      </c>
      <c r="S306" s="150">
        <f t="shared" si="620"/>
        <v>27</v>
      </c>
    </row>
    <row r="307" spans="1:19" s="60" customFormat="1" ht="16.5" x14ac:dyDescent="0.2">
      <c r="A307" s="62">
        <v>304</v>
      </c>
      <c r="B307" s="62">
        <f>INDEX(技能!B:B,MATCH(技能等级!S307,技能!T:T,0))</f>
        <v>1307009</v>
      </c>
      <c r="C307" s="69" t="s">
        <v>384</v>
      </c>
      <c r="D307" s="62">
        <v>2</v>
      </c>
      <c r="E307" s="62" t="str">
        <f>INDEX(技能!E:E,MATCH(技能等级!S307,技能!T:T,0))</f>
        <v>徐晃普攻</v>
      </c>
      <c r="F307" s="69" t="s">
        <v>1020</v>
      </c>
      <c r="G307" s="62">
        <v>10</v>
      </c>
      <c r="H307" s="62" t="str">
        <f t="shared" si="780"/>
        <v>130700901</v>
      </c>
      <c r="I307" s="62">
        <f t="shared" si="781"/>
        <v>2</v>
      </c>
      <c r="J307" s="62" t="str">
        <f>IF(COUNTIF(技能效果!A:A,技能等级!B307&amp;"02")=1,技能等级!B307&amp;"02","")</f>
        <v>130700902</v>
      </c>
      <c r="K307" s="62">
        <f t="shared" si="781"/>
        <v>2</v>
      </c>
      <c r="L307" s="62" t="str">
        <f>IF(COUNTIF(技能效果!A:A,技能等级!B307&amp;"03")=1,技能等级!B307&amp;"03","")</f>
        <v/>
      </c>
      <c r="M307" s="62" t="str">
        <f t="shared" ref="M307" si="794">IF(L307="","",$D307)</f>
        <v/>
      </c>
      <c r="N307" s="62" t="str">
        <f>IF(COUNTIF(技能效果!A:A,技能等级!B307&amp;"04")=1,技能等级!B307&amp;"04","")</f>
        <v/>
      </c>
      <c r="O307" s="62" t="str">
        <f t="shared" ref="O307" si="795">IF(N307="","",$D307)</f>
        <v/>
      </c>
      <c r="P307" s="62" t="str">
        <f>IF(COUNTIF(技能效果!A:A,技能等级!B307&amp;"05")=1,技能等级!B307&amp;"05","")</f>
        <v/>
      </c>
      <c r="Q307" s="62" t="str">
        <f t="shared" ref="Q307" si="796">IF(P307="","",$D307)</f>
        <v/>
      </c>
      <c r="R307" s="69" t="str">
        <f>INDEX(技能!U:U,MATCH(技能等级!B307,技能!B:B,0))</f>
        <v>攻击敌方单体造成攻击x%伤害
【水晶】立即获得M个自身颜色水晶</v>
      </c>
      <c r="S307" s="150">
        <f t="shared" si="620"/>
        <v>27</v>
      </c>
    </row>
    <row r="308" spans="1:19" s="60" customFormat="1" ht="16.5" x14ac:dyDescent="0.2">
      <c r="A308" s="62">
        <v>305</v>
      </c>
      <c r="B308" s="62">
        <f>INDEX(技能!B:B,MATCH(技能等级!S308,技能!T:T,0))</f>
        <v>1307009</v>
      </c>
      <c r="C308" s="69" t="s">
        <v>384</v>
      </c>
      <c r="D308" s="62">
        <v>3</v>
      </c>
      <c r="E308" s="62" t="str">
        <f>INDEX(技能!E:E,MATCH(技能等级!S308,技能!T:T,0))</f>
        <v>徐晃普攻</v>
      </c>
      <c r="F308" s="69" t="s">
        <v>1020</v>
      </c>
      <c r="G308" s="62">
        <v>10</v>
      </c>
      <c r="H308" s="62" t="str">
        <f t="shared" si="780"/>
        <v>130700901</v>
      </c>
      <c r="I308" s="62">
        <f t="shared" si="781"/>
        <v>3</v>
      </c>
      <c r="J308" s="62" t="str">
        <f>IF(COUNTIF(技能效果!A:A,技能等级!B308&amp;"02")=1,技能等级!B308&amp;"02","")</f>
        <v>130700902</v>
      </c>
      <c r="K308" s="62">
        <f t="shared" si="781"/>
        <v>3</v>
      </c>
      <c r="L308" s="62" t="str">
        <f>IF(COUNTIF(技能效果!A:A,技能等级!B308&amp;"03")=1,技能等级!B308&amp;"03","")</f>
        <v/>
      </c>
      <c r="M308" s="62" t="str">
        <f t="shared" ref="M308" si="797">IF(L308="","",$D308)</f>
        <v/>
      </c>
      <c r="N308" s="62" t="str">
        <f>IF(COUNTIF(技能效果!A:A,技能等级!B308&amp;"04")=1,技能等级!B308&amp;"04","")</f>
        <v/>
      </c>
      <c r="O308" s="62" t="str">
        <f t="shared" ref="O308" si="798">IF(N308="","",$D308)</f>
        <v/>
      </c>
      <c r="P308" s="62" t="str">
        <f>IF(COUNTIF(技能效果!A:A,技能等级!B308&amp;"05")=1,技能等级!B308&amp;"05","")</f>
        <v/>
      </c>
      <c r="Q308" s="62" t="str">
        <f t="shared" ref="Q308" si="799">IF(P308="","",$D308)</f>
        <v/>
      </c>
      <c r="R308" s="69" t="str">
        <f>INDEX(技能!U:U,MATCH(技能等级!B308,技能!B:B,0))</f>
        <v>攻击敌方单体造成攻击x%伤害
【水晶】立即获得M个自身颜色水晶</v>
      </c>
      <c r="S308" s="150">
        <f t="shared" si="620"/>
        <v>27</v>
      </c>
    </row>
    <row r="309" spans="1:19" s="60" customFormat="1" ht="16.5" x14ac:dyDescent="0.2">
      <c r="A309" s="62">
        <v>306</v>
      </c>
      <c r="B309" s="62">
        <f>INDEX(技能!B:B,MATCH(技能等级!S309,技能!T:T,0))</f>
        <v>1307009</v>
      </c>
      <c r="C309" s="69" t="s">
        <v>384</v>
      </c>
      <c r="D309" s="62">
        <v>4</v>
      </c>
      <c r="E309" s="62" t="str">
        <f>INDEX(技能!E:E,MATCH(技能等级!S309,技能!T:T,0))</f>
        <v>徐晃普攻</v>
      </c>
      <c r="F309" s="69" t="s">
        <v>1020</v>
      </c>
      <c r="G309" s="62">
        <v>10</v>
      </c>
      <c r="H309" s="62" t="str">
        <f t="shared" si="780"/>
        <v>130700901</v>
      </c>
      <c r="I309" s="62">
        <f t="shared" si="781"/>
        <v>4</v>
      </c>
      <c r="J309" s="62" t="str">
        <f>IF(COUNTIF(技能效果!A:A,技能等级!B309&amp;"02")=1,技能等级!B309&amp;"02","")</f>
        <v>130700902</v>
      </c>
      <c r="K309" s="62">
        <f t="shared" si="781"/>
        <v>4</v>
      </c>
      <c r="L309" s="62" t="str">
        <f>IF(COUNTIF(技能效果!A:A,技能等级!B309&amp;"03")=1,技能等级!B309&amp;"03","")</f>
        <v/>
      </c>
      <c r="M309" s="62" t="str">
        <f t="shared" ref="M309" si="800">IF(L309="","",$D309)</f>
        <v/>
      </c>
      <c r="N309" s="62" t="str">
        <f>IF(COUNTIF(技能效果!A:A,技能等级!B309&amp;"04")=1,技能等级!B309&amp;"04","")</f>
        <v/>
      </c>
      <c r="O309" s="62" t="str">
        <f t="shared" ref="O309" si="801">IF(N309="","",$D309)</f>
        <v/>
      </c>
      <c r="P309" s="62" t="str">
        <f>IF(COUNTIF(技能效果!A:A,技能等级!B309&amp;"05")=1,技能等级!B309&amp;"05","")</f>
        <v/>
      </c>
      <c r="Q309" s="62" t="str">
        <f t="shared" ref="Q309" si="802">IF(P309="","",$D309)</f>
        <v/>
      </c>
      <c r="R309" s="69" t="str">
        <f>INDEX(技能!U:U,MATCH(技能等级!B309,技能!B:B,0))</f>
        <v>攻击敌方单体造成攻击x%伤害
【水晶】立即获得M个自身颜色水晶</v>
      </c>
      <c r="S309" s="150">
        <f t="shared" si="620"/>
        <v>27</v>
      </c>
    </row>
    <row r="310" spans="1:19" s="60" customFormat="1" ht="16.5" x14ac:dyDescent="0.2">
      <c r="A310" s="62">
        <v>307</v>
      </c>
      <c r="B310" s="62">
        <f>INDEX(技能!B:B,MATCH(技能等级!S310,技能!T:T,0))</f>
        <v>1307009</v>
      </c>
      <c r="C310" s="69" t="s">
        <v>384</v>
      </c>
      <c r="D310" s="62">
        <v>5</v>
      </c>
      <c r="E310" s="62" t="str">
        <f>INDEX(技能!E:E,MATCH(技能等级!S310,技能!T:T,0))</f>
        <v>徐晃普攻</v>
      </c>
      <c r="F310" s="69" t="s">
        <v>1020</v>
      </c>
      <c r="G310" s="62">
        <v>10</v>
      </c>
      <c r="H310" s="62" t="str">
        <f t="shared" si="780"/>
        <v>130700901</v>
      </c>
      <c r="I310" s="62">
        <f t="shared" si="781"/>
        <v>5</v>
      </c>
      <c r="J310" s="62" t="str">
        <f>IF(COUNTIF(技能效果!A:A,技能等级!B310&amp;"02")=1,技能等级!B310&amp;"02","")</f>
        <v>130700902</v>
      </c>
      <c r="K310" s="62">
        <f t="shared" si="781"/>
        <v>5</v>
      </c>
      <c r="L310" s="62" t="str">
        <f>IF(COUNTIF(技能效果!A:A,技能等级!B310&amp;"03")=1,技能等级!B310&amp;"03","")</f>
        <v/>
      </c>
      <c r="M310" s="62" t="str">
        <f t="shared" ref="M310" si="803">IF(L310="","",$D310)</f>
        <v/>
      </c>
      <c r="N310" s="62" t="str">
        <f>IF(COUNTIF(技能效果!A:A,技能等级!B310&amp;"04")=1,技能等级!B310&amp;"04","")</f>
        <v/>
      </c>
      <c r="O310" s="62" t="str">
        <f t="shared" ref="O310" si="804">IF(N310="","",$D310)</f>
        <v/>
      </c>
      <c r="P310" s="62" t="str">
        <f>IF(COUNTIF(技能效果!A:A,技能等级!B310&amp;"05")=1,技能等级!B310&amp;"05","")</f>
        <v/>
      </c>
      <c r="Q310" s="62" t="str">
        <f t="shared" ref="Q310" si="805">IF(P310="","",$D310)</f>
        <v/>
      </c>
      <c r="R310" s="69" t="str">
        <f>INDEX(技能!U:U,MATCH(技能等级!B310,技能!B:B,0))</f>
        <v>攻击敌方单体造成攻击x%伤害
【水晶】立即获得M个自身颜色水晶</v>
      </c>
      <c r="S310" s="150">
        <f t="shared" si="620"/>
        <v>27</v>
      </c>
    </row>
    <row r="311" spans="1:19" s="60" customFormat="1" ht="16.5" x14ac:dyDescent="0.2">
      <c r="A311" s="62">
        <v>308</v>
      </c>
      <c r="B311" s="62">
        <f>INDEX(技能!B:B,MATCH(技能等级!S311,技能!T:T,0))</f>
        <v>1307009</v>
      </c>
      <c r="C311" s="69" t="s">
        <v>384</v>
      </c>
      <c r="D311" s="62">
        <v>6</v>
      </c>
      <c r="E311" s="62" t="str">
        <f>INDEX(技能!E:E,MATCH(技能等级!S311,技能!T:T,0))</f>
        <v>徐晃普攻</v>
      </c>
      <c r="F311" s="69" t="s">
        <v>1020</v>
      </c>
      <c r="G311" s="62">
        <v>10</v>
      </c>
      <c r="H311" s="62" t="str">
        <f t="shared" si="780"/>
        <v>130700901</v>
      </c>
      <c r="I311" s="62">
        <f t="shared" si="781"/>
        <v>6</v>
      </c>
      <c r="J311" s="62" t="str">
        <f>IF(COUNTIF(技能效果!A:A,技能等级!B311&amp;"02")=1,技能等级!B311&amp;"02","")</f>
        <v>130700902</v>
      </c>
      <c r="K311" s="62">
        <f t="shared" si="781"/>
        <v>6</v>
      </c>
      <c r="L311" s="62" t="str">
        <f>IF(COUNTIF(技能效果!A:A,技能等级!B311&amp;"03")=1,技能等级!B311&amp;"03","")</f>
        <v/>
      </c>
      <c r="M311" s="62" t="str">
        <f t="shared" ref="M311" si="806">IF(L311="","",$D311)</f>
        <v/>
      </c>
      <c r="N311" s="62" t="str">
        <f>IF(COUNTIF(技能效果!A:A,技能等级!B311&amp;"04")=1,技能等级!B311&amp;"04","")</f>
        <v/>
      </c>
      <c r="O311" s="62" t="str">
        <f t="shared" ref="O311" si="807">IF(N311="","",$D311)</f>
        <v/>
      </c>
      <c r="P311" s="62" t="str">
        <f>IF(COUNTIF(技能效果!A:A,技能等级!B311&amp;"05")=1,技能等级!B311&amp;"05","")</f>
        <v/>
      </c>
      <c r="Q311" s="62" t="str">
        <f t="shared" ref="Q311" si="808">IF(P311="","",$D311)</f>
        <v/>
      </c>
      <c r="R311" s="69" t="str">
        <f>INDEX(技能!U:U,MATCH(技能等级!B311,技能!B:B,0))</f>
        <v>攻击敌方单体造成攻击x%伤害
【水晶】立即获得M个自身颜色水晶</v>
      </c>
      <c r="S311" s="150">
        <f t="shared" si="620"/>
        <v>27</v>
      </c>
    </row>
    <row r="312" spans="1:19" s="60" customFormat="1" ht="16.5" x14ac:dyDescent="0.2">
      <c r="A312" s="62">
        <v>309</v>
      </c>
      <c r="B312" s="62">
        <f>INDEX(技能!B:B,MATCH(技能等级!S312,技能!T:T,0))</f>
        <v>1307009</v>
      </c>
      <c r="C312" s="69" t="s">
        <v>384</v>
      </c>
      <c r="D312" s="62">
        <v>7</v>
      </c>
      <c r="E312" s="62" t="str">
        <f>INDEX(技能!E:E,MATCH(技能等级!S312,技能!T:T,0))</f>
        <v>徐晃普攻</v>
      </c>
      <c r="F312" s="69" t="s">
        <v>1020</v>
      </c>
      <c r="G312" s="62">
        <v>10</v>
      </c>
      <c r="H312" s="62" t="str">
        <f t="shared" si="780"/>
        <v>130700901</v>
      </c>
      <c r="I312" s="62">
        <f t="shared" si="781"/>
        <v>7</v>
      </c>
      <c r="J312" s="62" t="str">
        <f>IF(COUNTIF(技能效果!A:A,技能等级!B312&amp;"02")=1,技能等级!B312&amp;"02","")</f>
        <v>130700902</v>
      </c>
      <c r="K312" s="62">
        <f t="shared" si="781"/>
        <v>7</v>
      </c>
      <c r="L312" s="62" t="str">
        <f>IF(COUNTIF(技能效果!A:A,技能等级!B312&amp;"03")=1,技能等级!B312&amp;"03","")</f>
        <v/>
      </c>
      <c r="M312" s="62" t="str">
        <f t="shared" ref="M312" si="809">IF(L312="","",$D312)</f>
        <v/>
      </c>
      <c r="N312" s="62" t="str">
        <f>IF(COUNTIF(技能效果!A:A,技能等级!B312&amp;"04")=1,技能等级!B312&amp;"04","")</f>
        <v/>
      </c>
      <c r="O312" s="62" t="str">
        <f t="shared" ref="O312" si="810">IF(N312="","",$D312)</f>
        <v/>
      </c>
      <c r="P312" s="62" t="str">
        <f>IF(COUNTIF(技能效果!A:A,技能等级!B312&amp;"05")=1,技能等级!B312&amp;"05","")</f>
        <v/>
      </c>
      <c r="Q312" s="62" t="str">
        <f t="shared" ref="Q312" si="811">IF(P312="","",$D312)</f>
        <v/>
      </c>
      <c r="R312" s="69" t="str">
        <f>INDEX(技能!U:U,MATCH(技能等级!B312,技能!B:B,0))</f>
        <v>攻击敌方单体造成攻击x%伤害
【水晶】立即获得M个自身颜色水晶</v>
      </c>
      <c r="S312" s="150">
        <f t="shared" si="620"/>
        <v>27</v>
      </c>
    </row>
    <row r="313" spans="1:19" s="60" customFormat="1" ht="16.5" x14ac:dyDescent="0.2">
      <c r="A313" s="62">
        <v>310</v>
      </c>
      <c r="B313" s="62">
        <f>INDEX(技能!B:B,MATCH(技能等级!S313,技能!T:T,0))</f>
        <v>1307009</v>
      </c>
      <c r="C313" s="69" t="s">
        <v>384</v>
      </c>
      <c r="D313" s="62">
        <v>8</v>
      </c>
      <c r="E313" s="62" t="str">
        <f>INDEX(技能!E:E,MATCH(技能等级!S313,技能!T:T,0))</f>
        <v>徐晃普攻</v>
      </c>
      <c r="F313" s="69" t="s">
        <v>1020</v>
      </c>
      <c r="G313" s="62">
        <v>10</v>
      </c>
      <c r="H313" s="62" t="str">
        <f t="shared" si="780"/>
        <v>130700901</v>
      </c>
      <c r="I313" s="62">
        <f t="shared" si="781"/>
        <v>8</v>
      </c>
      <c r="J313" s="62" t="str">
        <f>IF(COUNTIF(技能效果!A:A,技能等级!B313&amp;"02")=1,技能等级!B313&amp;"02","")</f>
        <v>130700902</v>
      </c>
      <c r="K313" s="62">
        <f t="shared" si="781"/>
        <v>8</v>
      </c>
      <c r="L313" s="62" t="str">
        <f>IF(COUNTIF(技能效果!A:A,技能等级!B313&amp;"03")=1,技能等级!B313&amp;"03","")</f>
        <v/>
      </c>
      <c r="M313" s="62" t="str">
        <f t="shared" ref="M313" si="812">IF(L313="","",$D313)</f>
        <v/>
      </c>
      <c r="N313" s="62" t="str">
        <f>IF(COUNTIF(技能效果!A:A,技能等级!B313&amp;"04")=1,技能等级!B313&amp;"04","")</f>
        <v/>
      </c>
      <c r="O313" s="62" t="str">
        <f t="shared" ref="O313" si="813">IF(N313="","",$D313)</f>
        <v/>
      </c>
      <c r="P313" s="62" t="str">
        <f>IF(COUNTIF(技能效果!A:A,技能等级!B313&amp;"05")=1,技能等级!B313&amp;"05","")</f>
        <v/>
      </c>
      <c r="Q313" s="62" t="str">
        <f t="shared" ref="Q313" si="814">IF(P313="","",$D313)</f>
        <v/>
      </c>
      <c r="R313" s="69" t="str">
        <f>INDEX(技能!U:U,MATCH(技能等级!B313,技能!B:B,0))</f>
        <v>攻击敌方单体造成攻击x%伤害
【水晶】立即获得M个自身颜色水晶</v>
      </c>
      <c r="S313" s="150">
        <f t="shared" ref="S313:S376" si="815">S303+1</f>
        <v>27</v>
      </c>
    </row>
    <row r="314" spans="1:19" s="60" customFormat="1" ht="16.5" x14ac:dyDescent="0.2">
      <c r="A314" s="62">
        <v>311</v>
      </c>
      <c r="B314" s="62">
        <f>INDEX(技能!B:B,MATCH(技能等级!S314,技能!T:T,0))</f>
        <v>1307009</v>
      </c>
      <c r="C314" s="69" t="s">
        <v>384</v>
      </c>
      <c r="D314" s="62">
        <v>9</v>
      </c>
      <c r="E314" s="62" t="str">
        <f>INDEX(技能!E:E,MATCH(技能等级!S314,技能!T:T,0))</f>
        <v>徐晃普攻</v>
      </c>
      <c r="F314" s="69" t="s">
        <v>1020</v>
      </c>
      <c r="G314" s="62">
        <v>10</v>
      </c>
      <c r="H314" s="62" t="str">
        <f t="shared" si="780"/>
        <v>130700901</v>
      </c>
      <c r="I314" s="62">
        <f t="shared" si="781"/>
        <v>9</v>
      </c>
      <c r="J314" s="62" t="str">
        <f>IF(COUNTIF(技能效果!A:A,技能等级!B314&amp;"02")=1,技能等级!B314&amp;"02","")</f>
        <v>130700902</v>
      </c>
      <c r="K314" s="62">
        <f t="shared" si="781"/>
        <v>9</v>
      </c>
      <c r="L314" s="62" t="str">
        <f>IF(COUNTIF(技能效果!A:A,技能等级!B314&amp;"03")=1,技能等级!B314&amp;"03","")</f>
        <v/>
      </c>
      <c r="M314" s="62" t="str">
        <f t="shared" ref="M314" si="816">IF(L314="","",$D314)</f>
        <v/>
      </c>
      <c r="N314" s="62" t="str">
        <f>IF(COUNTIF(技能效果!A:A,技能等级!B314&amp;"04")=1,技能等级!B314&amp;"04","")</f>
        <v/>
      </c>
      <c r="O314" s="62" t="str">
        <f t="shared" ref="O314" si="817">IF(N314="","",$D314)</f>
        <v/>
      </c>
      <c r="P314" s="62" t="str">
        <f>IF(COUNTIF(技能效果!A:A,技能等级!B314&amp;"05")=1,技能等级!B314&amp;"05","")</f>
        <v/>
      </c>
      <c r="Q314" s="62" t="str">
        <f t="shared" ref="Q314" si="818">IF(P314="","",$D314)</f>
        <v/>
      </c>
      <c r="R314" s="69" t="str">
        <f>INDEX(技能!U:U,MATCH(技能等级!B314,技能!B:B,0))</f>
        <v>攻击敌方单体造成攻击x%伤害
【水晶】立即获得M个自身颜色水晶</v>
      </c>
      <c r="S314" s="150">
        <f t="shared" si="815"/>
        <v>27</v>
      </c>
    </row>
    <row r="315" spans="1:19" s="60" customFormat="1" ht="16.5" x14ac:dyDescent="0.2">
      <c r="A315" s="62">
        <v>312</v>
      </c>
      <c r="B315" s="62">
        <f>INDEX(技能!B:B,MATCH(技能等级!S315,技能!T:T,0))</f>
        <v>1307009</v>
      </c>
      <c r="C315" s="69" t="s">
        <v>384</v>
      </c>
      <c r="D315" s="62">
        <v>10</v>
      </c>
      <c r="E315" s="62" t="str">
        <f>INDEX(技能!E:E,MATCH(技能等级!S315,技能!T:T,0))</f>
        <v>徐晃普攻</v>
      </c>
      <c r="F315" s="69" t="s">
        <v>1020</v>
      </c>
      <c r="G315" s="62">
        <v>10</v>
      </c>
      <c r="H315" s="62" t="str">
        <f t="shared" si="780"/>
        <v>130700901</v>
      </c>
      <c r="I315" s="62">
        <f t="shared" si="781"/>
        <v>10</v>
      </c>
      <c r="J315" s="62" t="str">
        <f>IF(COUNTIF(技能效果!A:A,技能等级!B315&amp;"02")=1,技能等级!B315&amp;"02","")</f>
        <v>130700902</v>
      </c>
      <c r="K315" s="62">
        <f t="shared" si="781"/>
        <v>10</v>
      </c>
      <c r="L315" s="62" t="str">
        <f>IF(COUNTIF(技能效果!A:A,技能等级!B315&amp;"03")=1,技能等级!B315&amp;"03","")</f>
        <v/>
      </c>
      <c r="M315" s="62" t="str">
        <f t="shared" ref="M315" si="819">IF(L315="","",$D315)</f>
        <v/>
      </c>
      <c r="N315" s="62" t="str">
        <f>IF(COUNTIF(技能效果!A:A,技能等级!B315&amp;"04")=1,技能等级!B315&amp;"04","")</f>
        <v/>
      </c>
      <c r="O315" s="62" t="str">
        <f t="shared" ref="O315" si="820">IF(N315="","",$D315)</f>
        <v/>
      </c>
      <c r="P315" s="62" t="str">
        <f>IF(COUNTIF(技能效果!A:A,技能等级!B315&amp;"05")=1,技能等级!B315&amp;"05","")</f>
        <v/>
      </c>
      <c r="Q315" s="62" t="str">
        <f t="shared" ref="Q315" si="821">IF(P315="","",$D315)</f>
        <v/>
      </c>
      <c r="R315" s="69" t="str">
        <f>INDEX(技能!U:U,MATCH(技能等级!B315,技能!B:B,0))</f>
        <v>攻击敌方单体造成攻击x%伤害
【水晶】立即获得M个自身颜色水晶</v>
      </c>
      <c r="S315" s="150">
        <f t="shared" si="815"/>
        <v>27</v>
      </c>
    </row>
    <row r="316" spans="1:19" s="60" customFormat="1" ht="16.5" x14ac:dyDescent="0.2">
      <c r="A316" s="62">
        <v>313</v>
      </c>
      <c r="B316" s="62">
        <f>INDEX(技能!B:B,MATCH(技能等级!S316,技能!T:T,0))</f>
        <v>1307010</v>
      </c>
      <c r="C316" s="69" t="s">
        <v>384</v>
      </c>
      <c r="D316" s="62">
        <v>1</v>
      </c>
      <c r="E316" s="62" t="str">
        <f>INDEX(技能!E:E,MATCH(技能等级!S316,技能!T:T,0))</f>
        <v>张郃普攻</v>
      </c>
      <c r="F316" s="69"/>
      <c r="G316" s="62"/>
      <c r="H316" s="62" t="str">
        <f t="shared" si="780"/>
        <v>130701001</v>
      </c>
      <c r="I316" s="62">
        <f t="shared" si="781"/>
        <v>1</v>
      </c>
      <c r="J316" s="62" t="str">
        <f>IF(COUNTIF(技能效果!A:A,技能等级!B316&amp;"02")=1,技能等级!B316&amp;"02","")</f>
        <v>130701002</v>
      </c>
      <c r="K316" s="62">
        <f t="shared" si="781"/>
        <v>1</v>
      </c>
      <c r="L316" s="62" t="str">
        <f>IF(COUNTIF(技能效果!A:A,技能等级!B316&amp;"03")=1,技能等级!B316&amp;"03","")</f>
        <v/>
      </c>
      <c r="M316" s="62" t="str">
        <f t="shared" ref="M316" si="822">IF(L316="","",$D316)</f>
        <v/>
      </c>
      <c r="N316" s="62" t="str">
        <f>IF(COUNTIF(技能效果!A:A,技能等级!B316&amp;"04")=1,技能等级!B316&amp;"04","")</f>
        <v/>
      </c>
      <c r="O316" s="62" t="str">
        <f t="shared" ref="O316" si="823">IF(N316="","",$D316)</f>
        <v/>
      </c>
      <c r="P316" s="62" t="str">
        <f>IF(COUNTIF(技能效果!A:A,技能等级!B316&amp;"05")=1,技能等级!B316&amp;"05","")</f>
        <v/>
      </c>
      <c r="Q316" s="62" t="str">
        <f t="shared" ref="Q316" si="824">IF(P316="","",$D316)</f>
        <v/>
      </c>
      <c r="R316" s="69" t="str">
        <f>INDEX(技能!U:U,MATCH(技能等级!B316,技能!B:B,0))</f>
        <v>攻击敌方单体造成攻击x%伤害
【水晶】立即获得M个自身颜色水晶</v>
      </c>
      <c r="S316" s="150">
        <f t="shared" si="815"/>
        <v>28</v>
      </c>
    </row>
    <row r="317" spans="1:19" s="60" customFormat="1" ht="16.5" x14ac:dyDescent="0.2">
      <c r="A317" s="62">
        <v>314</v>
      </c>
      <c r="B317" s="62">
        <f>INDEX(技能!B:B,MATCH(技能等级!S317,技能!T:T,0))</f>
        <v>1307010</v>
      </c>
      <c r="C317" s="69" t="s">
        <v>384</v>
      </c>
      <c r="D317" s="62">
        <v>2</v>
      </c>
      <c r="E317" s="62" t="str">
        <f>INDEX(技能!E:E,MATCH(技能等级!S317,技能!T:T,0))</f>
        <v>张郃普攻</v>
      </c>
      <c r="F317" s="69" t="s">
        <v>1020</v>
      </c>
      <c r="G317" s="62">
        <v>10</v>
      </c>
      <c r="H317" s="62" t="str">
        <f t="shared" si="780"/>
        <v>130701001</v>
      </c>
      <c r="I317" s="62">
        <f t="shared" si="781"/>
        <v>2</v>
      </c>
      <c r="J317" s="62" t="str">
        <f>IF(COUNTIF(技能效果!A:A,技能等级!B317&amp;"02")=1,技能等级!B317&amp;"02","")</f>
        <v>130701002</v>
      </c>
      <c r="K317" s="62">
        <f t="shared" si="781"/>
        <v>2</v>
      </c>
      <c r="L317" s="62" t="str">
        <f>IF(COUNTIF(技能效果!A:A,技能等级!B317&amp;"03")=1,技能等级!B317&amp;"03","")</f>
        <v/>
      </c>
      <c r="M317" s="62" t="str">
        <f t="shared" ref="M317" si="825">IF(L317="","",$D317)</f>
        <v/>
      </c>
      <c r="N317" s="62" t="str">
        <f>IF(COUNTIF(技能效果!A:A,技能等级!B317&amp;"04")=1,技能等级!B317&amp;"04","")</f>
        <v/>
      </c>
      <c r="O317" s="62" t="str">
        <f t="shared" ref="O317" si="826">IF(N317="","",$D317)</f>
        <v/>
      </c>
      <c r="P317" s="62" t="str">
        <f>IF(COUNTIF(技能效果!A:A,技能等级!B317&amp;"05")=1,技能等级!B317&amp;"05","")</f>
        <v/>
      </c>
      <c r="Q317" s="62" t="str">
        <f t="shared" ref="Q317" si="827">IF(P317="","",$D317)</f>
        <v/>
      </c>
      <c r="R317" s="69" t="str">
        <f>INDEX(技能!U:U,MATCH(技能等级!B317,技能!B:B,0))</f>
        <v>攻击敌方单体造成攻击x%伤害
【水晶】立即获得M个自身颜色水晶</v>
      </c>
      <c r="S317" s="150">
        <f t="shared" si="815"/>
        <v>28</v>
      </c>
    </row>
    <row r="318" spans="1:19" s="60" customFormat="1" ht="16.5" x14ac:dyDescent="0.2">
      <c r="A318" s="62">
        <v>315</v>
      </c>
      <c r="B318" s="62">
        <f>INDEX(技能!B:B,MATCH(技能等级!S318,技能!T:T,0))</f>
        <v>1307010</v>
      </c>
      <c r="C318" s="69" t="s">
        <v>384</v>
      </c>
      <c r="D318" s="62">
        <v>3</v>
      </c>
      <c r="E318" s="62" t="str">
        <f>INDEX(技能!E:E,MATCH(技能等级!S318,技能!T:T,0))</f>
        <v>张郃普攻</v>
      </c>
      <c r="F318" s="69" t="s">
        <v>1020</v>
      </c>
      <c r="G318" s="62">
        <v>10</v>
      </c>
      <c r="H318" s="62" t="str">
        <f t="shared" si="780"/>
        <v>130701001</v>
      </c>
      <c r="I318" s="62">
        <f t="shared" si="781"/>
        <v>3</v>
      </c>
      <c r="J318" s="62" t="str">
        <f>IF(COUNTIF(技能效果!A:A,技能等级!B318&amp;"02")=1,技能等级!B318&amp;"02","")</f>
        <v>130701002</v>
      </c>
      <c r="K318" s="62">
        <f t="shared" si="781"/>
        <v>3</v>
      </c>
      <c r="L318" s="62" t="str">
        <f>IF(COUNTIF(技能效果!A:A,技能等级!B318&amp;"03")=1,技能等级!B318&amp;"03","")</f>
        <v/>
      </c>
      <c r="M318" s="62" t="str">
        <f t="shared" ref="M318" si="828">IF(L318="","",$D318)</f>
        <v/>
      </c>
      <c r="N318" s="62" t="str">
        <f>IF(COUNTIF(技能效果!A:A,技能等级!B318&amp;"04")=1,技能等级!B318&amp;"04","")</f>
        <v/>
      </c>
      <c r="O318" s="62" t="str">
        <f t="shared" ref="O318" si="829">IF(N318="","",$D318)</f>
        <v/>
      </c>
      <c r="P318" s="62" t="str">
        <f>IF(COUNTIF(技能效果!A:A,技能等级!B318&amp;"05")=1,技能等级!B318&amp;"05","")</f>
        <v/>
      </c>
      <c r="Q318" s="62" t="str">
        <f t="shared" ref="Q318" si="830">IF(P318="","",$D318)</f>
        <v/>
      </c>
      <c r="R318" s="69" t="str">
        <f>INDEX(技能!U:U,MATCH(技能等级!B318,技能!B:B,0))</f>
        <v>攻击敌方单体造成攻击x%伤害
【水晶】立即获得M个自身颜色水晶</v>
      </c>
      <c r="S318" s="150">
        <f t="shared" si="815"/>
        <v>28</v>
      </c>
    </row>
    <row r="319" spans="1:19" s="60" customFormat="1" ht="16.5" x14ac:dyDescent="0.2">
      <c r="A319" s="62">
        <v>316</v>
      </c>
      <c r="B319" s="62">
        <f>INDEX(技能!B:B,MATCH(技能等级!S319,技能!T:T,0))</f>
        <v>1307010</v>
      </c>
      <c r="C319" s="69" t="s">
        <v>384</v>
      </c>
      <c r="D319" s="62">
        <v>4</v>
      </c>
      <c r="E319" s="62" t="str">
        <f>INDEX(技能!E:E,MATCH(技能等级!S319,技能!T:T,0))</f>
        <v>张郃普攻</v>
      </c>
      <c r="F319" s="69" t="s">
        <v>1020</v>
      </c>
      <c r="G319" s="62">
        <v>10</v>
      </c>
      <c r="H319" s="62" t="str">
        <f t="shared" si="780"/>
        <v>130701001</v>
      </c>
      <c r="I319" s="62">
        <f t="shared" si="781"/>
        <v>4</v>
      </c>
      <c r="J319" s="62" t="str">
        <f>IF(COUNTIF(技能效果!A:A,技能等级!B319&amp;"02")=1,技能等级!B319&amp;"02","")</f>
        <v>130701002</v>
      </c>
      <c r="K319" s="62">
        <f t="shared" si="781"/>
        <v>4</v>
      </c>
      <c r="L319" s="62" t="str">
        <f>IF(COUNTIF(技能效果!A:A,技能等级!B319&amp;"03")=1,技能等级!B319&amp;"03","")</f>
        <v/>
      </c>
      <c r="M319" s="62" t="str">
        <f t="shared" ref="M319" si="831">IF(L319="","",$D319)</f>
        <v/>
      </c>
      <c r="N319" s="62" t="str">
        <f>IF(COUNTIF(技能效果!A:A,技能等级!B319&amp;"04")=1,技能等级!B319&amp;"04","")</f>
        <v/>
      </c>
      <c r="O319" s="62" t="str">
        <f t="shared" ref="O319" si="832">IF(N319="","",$D319)</f>
        <v/>
      </c>
      <c r="P319" s="62" t="str">
        <f>IF(COUNTIF(技能效果!A:A,技能等级!B319&amp;"05")=1,技能等级!B319&amp;"05","")</f>
        <v/>
      </c>
      <c r="Q319" s="62" t="str">
        <f t="shared" ref="Q319" si="833">IF(P319="","",$D319)</f>
        <v/>
      </c>
      <c r="R319" s="69" t="str">
        <f>INDEX(技能!U:U,MATCH(技能等级!B319,技能!B:B,0))</f>
        <v>攻击敌方单体造成攻击x%伤害
【水晶】立即获得M个自身颜色水晶</v>
      </c>
      <c r="S319" s="150">
        <f t="shared" si="815"/>
        <v>28</v>
      </c>
    </row>
    <row r="320" spans="1:19" s="60" customFormat="1" ht="16.5" x14ac:dyDescent="0.2">
      <c r="A320" s="62">
        <v>317</v>
      </c>
      <c r="B320" s="62">
        <f>INDEX(技能!B:B,MATCH(技能等级!S320,技能!T:T,0))</f>
        <v>1307010</v>
      </c>
      <c r="C320" s="69" t="s">
        <v>384</v>
      </c>
      <c r="D320" s="62">
        <v>5</v>
      </c>
      <c r="E320" s="62" t="str">
        <f>INDEX(技能!E:E,MATCH(技能等级!S320,技能!T:T,0))</f>
        <v>张郃普攻</v>
      </c>
      <c r="F320" s="69" t="s">
        <v>1020</v>
      </c>
      <c r="G320" s="62">
        <v>10</v>
      </c>
      <c r="H320" s="62" t="str">
        <f t="shared" si="780"/>
        <v>130701001</v>
      </c>
      <c r="I320" s="62">
        <f t="shared" si="781"/>
        <v>5</v>
      </c>
      <c r="J320" s="62" t="str">
        <f>IF(COUNTIF(技能效果!A:A,技能等级!B320&amp;"02")=1,技能等级!B320&amp;"02","")</f>
        <v>130701002</v>
      </c>
      <c r="K320" s="62">
        <f t="shared" si="781"/>
        <v>5</v>
      </c>
      <c r="L320" s="62" t="str">
        <f>IF(COUNTIF(技能效果!A:A,技能等级!B320&amp;"03")=1,技能等级!B320&amp;"03","")</f>
        <v/>
      </c>
      <c r="M320" s="62" t="str">
        <f t="shared" ref="M320" si="834">IF(L320="","",$D320)</f>
        <v/>
      </c>
      <c r="N320" s="62" t="str">
        <f>IF(COUNTIF(技能效果!A:A,技能等级!B320&amp;"04")=1,技能等级!B320&amp;"04","")</f>
        <v/>
      </c>
      <c r="O320" s="62" t="str">
        <f t="shared" ref="O320" si="835">IF(N320="","",$D320)</f>
        <v/>
      </c>
      <c r="P320" s="62" t="str">
        <f>IF(COUNTIF(技能效果!A:A,技能等级!B320&amp;"05")=1,技能等级!B320&amp;"05","")</f>
        <v/>
      </c>
      <c r="Q320" s="62" t="str">
        <f t="shared" ref="Q320" si="836">IF(P320="","",$D320)</f>
        <v/>
      </c>
      <c r="R320" s="69" t="str">
        <f>INDEX(技能!U:U,MATCH(技能等级!B320,技能!B:B,0))</f>
        <v>攻击敌方单体造成攻击x%伤害
【水晶】立即获得M个自身颜色水晶</v>
      </c>
      <c r="S320" s="150">
        <f t="shared" si="815"/>
        <v>28</v>
      </c>
    </row>
    <row r="321" spans="1:19" s="60" customFormat="1" ht="16.5" x14ac:dyDescent="0.2">
      <c r="A321" s="62">
        <v>318</v>
      </c>
      <c r="B321" s="62">
        <f>INDEX(技能!B:B,MATCH(技能等级!S321,技能!T:T,0))</f>
        <v>1307010</v>
      </c>
      <c r="C321" s="69" t="s">
        <v>384</v>
      </c>
      <c r="D321" s="62">
        <v>6</v>
      </c>
      <c r="E321" s="62" t="str">
        <f>INDEX(技能!E:E,MATCH(技能等级!S321,技能!T:T,0))</f>
        <v>张郃普攻</v>
      </c>
      <c r="F321" s="69" t="s">
        <v>1020</v>
      </c>
      <c r="G321" s="62">
        <v>10</v>
      </c>
      <c r="H321" s="62" t="str">
        <f t="shared" si="780"/>
        <v>130701001</v>
      </c>
      <c r="I321" s="62">
        <f t="shared" si="781"/>
        <v>6</v>
      </c>
      <c r="J321" s="62" t="str">
        <f>IF(COUNTIF(技能效果!A:A,技能等级!B321&amp;"02")=1,技能等级!B321&amp;"02","")</f>
        <v>130701002</v>
      </c>
      <c r="K321" s="62">
        <f t="shared" si="781"/>
        <v>6</v>
      </c>
      <c r="L321" s="62" t="str">
        <f>IF(COUNTIF(技能效果!A:A,技能等级!B321&amp;"03")=1,技能等级!B321&amp;"03","")</f>
        <v/>
      </c>
      <c r="M321" s="62" t="str">
        <f t="shared" ref="M321" si="837">IF(L321="","",$D321)</f>
        <v/>
      </c>
      <c r="N321" s="62" t="str">
        <f>IF(COUNTIF(技能效果!A:A,技能等级!B321&amp;"04")=1,技能等级!B321&amp;"04","")</f>
        <v/>
      </c>
      <c r="O321" s="62" t="str">
        <f t="shared" ref="O321" si="838">IF(N321="","",$D321)</f>
        <v/>
      </c>
      <c r="P321" s="62" t="str">
        <f>IF(COUNTIF(技能效果!A:A,技能等级!B321&amp;"05")=1,技能等级!B321&amp;"05","")</f>
        <v/>
      </c>
      <c r="Q321" s="62" t="str">
        <f t="shared" ref="Q321" si="839">IF(P321="","",$D321)</f>
        <v/>
      </c>
      <c r="R321" s="69" t="str">
        <f>INDEX(技能!U:U,MATCH(技能等级!B321,技能!B:B,0))</f>
        <v>攻击敌方单体造成攻击x%伤害
【水晶】立即获得M个自身颜色水晶</v>
      </c>
      <c r="S321" s="150">
        <f t="shared" si="815"/>
        <v>28</v>
      </c>
    </row>
    <row r="322" spans="1:19" s="60" customFormat="1" ht="16.5" x14ac:dyDescent="0.2">
      <c r="A322" s="62">
        <v>319</v>
      </c>
      <c r="B322" s="62">
        <f>INDEX(技能!B:B,MATCH(技能等级!S322,技能!T:T,0))</f>
        <v>1307010</v>
      </c>
      <c r="C322" s="69" t="s">
        <v>384</v>
      </c>
      <c r="D322" s="62">
        <v>7</v>
      </c>
      <c r="E322" s="62" t="str">
        <f>INDEX(技能!E:E,MATCH(技能等级!S322,技能!T:T,0))</f>
        <v>张郃普攻</v>
      </c>
      <c r="F322" s="69" t="s">
        <v>1020</v>
      </c>
      <c r="G322" s="62">
        <v>10</v>
      </c>
      <c r="H322" s="62" t="str">
        <f t="shared" si="780"/>
        <v>130701001</v>
      </c>
      <c r="I322" s="62">
        <f t="shared" si="781"/>
        <v>7</v>
      </c>
      <c r="J322" s="62" t="str">
        <f>IF(COUNTIF(技能效果!A:A,技能等级!B322&amp;"02")=1,技能等级!B322&amp;"02","")</f>
        <v>130701002</v>
      </c>
      <c r="K322" s="62">
        <f t="shared" si="781"/>
        <v>7</v>
      </c>
      <c r="L322" s="62" t="str">
        <f>IF(COUNTIF(技能效果!A:A,技能等级!B322&amp;"03")=1,技能等级!B322&amp;"03","")</f>
        <v/>
      </c>
      <c r="M322" s="62" t="str">
        <f t="shared" ref="M322" si="840">IF(L322="","",$D322)</f>
        <v/>
      </c>
      <c r="N322" s="62" t="str">
        <f>IF(COUNTIF(技能效果!A:A,技能等级!B322&amp;"04")=1,技能等级!B322&amp;"04","")</f>
        <v/>
      </c>
      <c r="O322" s="62" t="str">
        <f t="shared" ref="O322" si="841">IF(N322="","",$D322)</f>
        <v/>
      </c>
      <c r="P322" s="62" t="str">
        <f>IF(COUNTIF(技能效果!A:A,技能等级!B322&amp;"05")=1,技能等级!B322&amp;"05","")</f>
        <v/>
      </c>
      <c r="Q322" s="62" t="str">
        <f t="shared" ref="Q322" si="842">IF(P322="","",$D322)</f>
        <v/>
      </c>
      <c r="R322" s="69" t="str">
        <f>INDEX(技能!U:U,MATCH(技能等级!B322,技能!B:B,0))</f>
        <v>攻击敌方单体造成攻击x%伤害
【水晶】立即获得M个自身颜色水晶</v>
      </c>
      <c r="S322" s="150">
        <f t="shared" si="815"/>
        <v>28</v>
      </c>
    </row>
    <row r="323" spans="1:19" s="60" customFormat="1" ht="16.5" x14ac:dyDescent="0.2">
      <c r="A323" s="62">
        <v>320</v>
      </c>
      <c r="B323" s="62">
        <f>INDEX(技能!B:B,MATCH(技能等级!S323,技能!T:T,0))</f>
        <v>1307010</v>
      </c>
      <c r="C323" s="69" t="s">
        <v>384</v>
      </c>
      <c r="D323" s="62">
        <v>8</v>
      </c>
      <c r="E323" s="62" t="str">
        <f>INDEX(技能!E:E,MATCH(技能等级!S323,技能!T:T,0))</f>
        <v>张郃普攻</v>
      </c>
      <c r="F323" s="69" t="s">
        <v>1020</v>
      </c>
      <c r="G323" s="62">
        <v>10</v>
      </c>
      <c r="H323" s="62" t="str">
        <f t="shared" si="780"/>
        <v>130701001</v>
      </c>
      <c r="I323" s="62">
        <f t="shared" si="781"/>
        <v>8</v>
      </c>
      <c r="J323" s="62" t="str">
        <f>IF(COUNTIF(技能效果!A:A,技能等级!B323&amp;"02")=1,技能等级!B323&amp;"02","")</f>
        <v>130701002</v>
      </c>
      <c r="K323" s="62">
        <f t="shared" si="781"/>
        <v>8</v>
      </c>
      <c r="L323" s="62" t="str">
        <f>IF(COUNTIF(技能效果!A:A,技能等级!B323&amp;"03")=1,技能等级!B323&amp;"03","")</f>
        <v/>
      </c>
      <c r="M323" s="62" t="str">
        <f t="shared" ref="M323" si="843">IF(L323="","",$D323)</f>
        <v/>
      </c>
      <c r="N323" s="62" t="str">
        <f>IF(COUNTIF(技能效果!A:A,技能等级!B323&amp;"04")=1,技能等级!B323&amp;"04","")</f>
        <v/>
      </c>
      <c r="O323" s="62" t="str">
        <f t="shared" ref="O323" si="844">IF(N323="","",$D323)</f>
        <v/>
      </c>
      <c r="P323" s="62" t="str">
        <f>IF(COUNTIF(技能效果!A:A,技能等级!B323&amp;"05")=1,技能等级!B323&amp;"05","")</f>
        <v/>
      </c>
      <c r="Q323" s="62" t="str">
        <f t="shared" ref="Q323" si="845">IF(P323="","",$D323)</f>
        <v/>
      </c>
      <c r="R323" s="69" t="str">
        <f>INDEX(技能!U:U,MATCH(技能等级!B323,技能!B:B,0))</f>
        <v>攻击敌方单体造成攻击x%伤害
【水晶】立即获得M个自身颜色水晶</v>
      </c>
      <c r="S323" s="150">
        <f t="shared" si="815"/>
        <v>28</v>
      </c>
    </row>
    <row r="324" spans="1:19" s="60" customFormat="1" ht="16.5" x14ac:dyDescent="0.2">
      <c r="A324" s="62">
        <v>321</v>
      </c>
      <c r="B324" s="62">
        <f>INDEX(技能!B:B,MATCH(技能等级!S324,技能!T:T,0))</f>
        <v>1307010</v>
      </c>
      <c r="C324" s="69" t="s">
        <v>384</v>
      </c>
      <c r="D324" s="62">
        <v>9</v>
      </c>
      <c r="E324" s="62" t="str">
        <f>INDEX(技能!E:E,MATCH(技能等级!S324,技能!T:T,0))</f>
        <v>张郃普攻</v>
      </c>
      <c r="F324" s="69" t="s">
        <v>1020</v>
      </c>
      <c r="G324" s="62">
        <v>10</v>
      </c>
      <c r="H324" s="62" t="str">
        <f t="shared" si="780"/>
        <v>130701001</v>
      </c>
      <c r="I324" s="62">
        <f t="shared" si="781"/>
        <v>9</v>
      </c>
      <c r="J324" s="62" t="str">
        <f>IF(COUNTIF(技能效果!A:A,技能等级!B324&amp;"02")=1,技能等级!B324&amp;"02","")</f>
        <v>130701002</v>
      </c>
      <c r="K324" s="62">
        <f t="shared" si="781"/>
        <v>9</v>
      </c>
      <c r="L324" s="62" t="str">
        <f>IF(COUNTIF(技能效果!A:A,技能等级!B324&amp;"03")=1,技能等级!B324&amp;"03","")</f>
        <v/>
      </c>
      <c r="M324" s="62" t="str">
        <f t="shared" ref="M324" si="846">IF(L324="","",$D324)</f>
        <v/>
      </c>
      <c r="N324" s="62" t="str">
        <f>IF(COUNTIF(技能效果!A:A,技能等级!B324&amp;"04")=1,技能等级!B324&amp;"04","")</f>
        <v/>
      </c>
      <c r="O324" s="62" t="str">
        <f t="shared" ref="O324" si="847">IF(N324="","",$D324)</f>
        <v/>
      </c>
      <c r="P324" s="62" t="str">
        <f>IF(COUNTIF(技能效果!A:A,技能等级!B324&amp;"05")=1,技能等级!B324&amp;"05","")</f>
        <v/>
      </c>
      <c r="Q324" s="62" t="str">
        <f t="shared" ref="Q324" si="848">IF(P324="","",$D324)</f>
        <v/>
      </c>
      <c r="R324" s="69" t="str">
        <f>INDEX(技能!U:U,MATCH(技能等级!B324,技能!B:B,0))</f>
        <v>攻击敌方单体造成攻击x%伤害
【水晶】立即获得M个自身颜色水晶</v>
      </c>
      <c r="S324" s="150">
        <f t="shared" si="815"/>
        <v>28</v>
      </c>
    </row>
    <row r="325" spans="1:19" s="60" customFormat="1" ht="16.5" x14ac:dyDescent="0.2">
      <c r="A325" s="62">
        <v>322</v>
      </c>
      <c r="B325" s="62">
        <f>INDEX(技能!B:B,MATCH(技能等级!S325,技能!T:T,0))</f>
        <v>1307010</v>
      </c>
      <c r="C325" s="69" t="s">
        <v>384</v>
      </c>
      <c r="D325" s="62">
        <v>10</v>
      </c>
      <c r="E325" s="62" t="str">
        <f>INDEX(技能!E:E,MATCH(技能等级!S325,技能!T:T,0))</f>
        <v>张郃普攻</v>
      </c>
      <c r="F325" s="69" t="s">
        <v>1020</v>
      </c>
      <c r="G325" s="62">
        <v>10</v>
      </c>
      <c r="H325" s="62" t="str">
        <f t="shared" si="780"/>
        <v>130701001</v>
      </c>
      <c r="I325" s="62">
        <f t="shared" si="781"/>
        <v>10</v>
      </c>
      <c r="J325" s="62" t="str">
        <f>IF(COUNTIF(技能效果!A:A,技能等级!B325&amp;"02")=1,技能等级!B325&amp;"02","")</f>
        <v>130701002</v>
      </c>
      <c r="K325" s="62">
        <f t="shared" si="781"/>
        <v>10</v>
      </c>
      <c r="L325" s="62" t="str">
        <f>IF(COUNTIF(技能效果!A:A,技能等级!B325&amp;"03")=1,技能等级!B325&amp;"03","")</f>
        <v/>
      </c>
      <c r="M325" s="62" t="str">
        <f t="shared" ref="M325" si="849">IF(L325="","",$D325)</f>
        <v/>
      </c>
      <c r="N325" s="62" t="str">
        <f>IF(COUNTIF(技能效果!A:A,技能等级!B325&amp;"04")=1,技能等级!B325&amp;"04","")</f>
        <v/>
      </c>
      <c r="O325" s="62" t="str">
        <f t="shared" ref="O325" si="850">IF(N325="","",$D325)</f>
        <v/>
      </c>
      <c r="P325" s="62" t="str">
        <f>IF(COUNTIF(技能效果!A:A,技能等级!B325&amp;"05")=1,技能等级!B325&amp;"05","")</f>
        <v/>
      </c>
      <c r="Q325" s="62" t="str">
        <f t="shared" ref="Q325" si="851">IF(P325="","",$D325)</f>
        <v/>
      </c>
      <c r="R325" s="69" t="str">
        <f>INDEX(技能!U:U,MATCH(技能等级!B325,技能!B:B,0))</f>
        <v>攻击敌方单体造成攻击x%伤害
【水晶】立即获得M个自身颜色水晶</v>
      </c>
      <c r="S325" s="150">
        <f t="shared" si="815"/>
        <v>28</v>
      </c>
    </row>
    <row r="326" spans="1:19" s="60" customFormat="1" ht="16.5" x14ac:dyDescent="0.2">
      <c r="A326" s="62">
        <v>323</v>
      </c>
      <c r="B326" s="62">
        <f>INDEX(技能!B:B,MATCH(技能等级!S326,技能!T:T,0))</f>
        <v>1307011</v>
      </c>
      <c r="C326" s="69" t="s">
        <v>384</v>
      </c>
      <c r="D326" s="62">
        <v>1</v>
      </c>
      <c r="E326" s="62" t="str">
        <f>INDEX(技能!E:E,MATCH(技能等级!S326,技能!T:T,0))</f>
        <v>张飞普攻</v>
      </c>
      <c r="F326" s="69"/>
      <c r="G326" s="62"/>
      <c r="H326" s="62" t="str">
        <f t="shared" si="780"/>
        <v>130701101</v>
      </c>
      <c r="I326" s="62">
        <f t="shared" si="781"/>
        <v>1</v>
      </c>
      <c r="J326" s="62" t="str">
        <f>IF(COUNTIF(技能效果!A:A,技能等级!B326&amp;"02")=1,技能等级!B326&amp;"02","")</f>
        <v>130701102</v>
      </c>
      <c r="K326" s="62">
        <f t="shared" si="781"/>
        <v>1</v>
      </c>
      <c r="L326" s="62" t="str">
        <f>IF(COUNTIF(技能效果!A:A,技能等级!B326&amp;"03")=1,技能等级!B326&amp;"03","")</f>
        <v/>
      </c>
      <c r="M326" s="62" t="str">
        <f t="shared" ref="M326" si="852">IF(L326="","",$D326)</f>
        <v/>
      </c>
      <c r="N326" s="62" t="str">
        <f>IF(COUNTIF(技能效果!A:A,技能等级!B326&amp;"04")=1,技能等级!B326&amp;"04","")</f>
        <v/>
      </c>
      <c r="O326" s="62" t="str">
        <f t="shared" ref="O326" si="853">IF(N326="","",$D326)</f>
        <v/>
      </c>
      <c r="P326" s="62" t="str">
        <f>IF(COUNTIF(技能效果!A:A,技能等级!B326&amp;"05")=1,技能等级!B326&amp;"05","")</f>
        <v/>
      </c>
      <c r="Q326" s="62" t="str">
        <f t="shared" ref="Q326" si="854">IF(P326="","",$D326)</f>
        <v/>
      </c>
      <c r="R326" s="69" t="str">
        <f>INDEX(技能!U:U,MATCH(技能等级!B326,技能!B:B,0))</f>
        <v>攻击敌方单体造成攻击x%伤害
【水晶】立即获得M个自身颜色水晶</v>
      </c>
      <c r="S326" s="150">
        <f t="shared" si="815"/>
        <v>29</v>
      </c>
    </row>
    <row r="327" spans="1:19" s="60" customFormat="1" ht="16.5" x14ac:dyDescent="0.2">
      <c r="A327" s="62">
        <v>324</v>
      </c>
      <c r="B327" s="62">
        <f>INDEX(技能!B:B,MATCH(技能等级!S327,技能!T:T,0))</f>
        <v>1307011</v>
      </c>
      <c r="C327" s="69" t="s">
        <v>384</v>
      </c>
      <c r="D327" s="62">
        <v>2</v>
      </c>
      <c r="E327" s="62" t="str">
        <f>INDEX(技能!E:E,MATCH(技能等级!S327,技能!T:T,0))</f>
        <v>张飞普攻</v>
      </c>
      <c r="F327" s="69" t="s">
        <v>1020</v>
      </c>
      <c r="G327" s="62">
        <v>10</v>
      </c>
      <c r="H327" s="62" t="str">
        <f t="shared" si="780"/>
        <v>130701101</v>
      </c>
      <c r="I327" s="62">
        <f t="shared" si="781"/>
        <v>2</v>
      </c>
      <c r="J327" s="62" t="str">
        <f>IF(COUNTIF(技能效果!A:A,技能等级!B327&amp;"02")=1,技能等级!B327&amp;"02","")</f>
        <v>130701102</v>
      </c>
      <c r="K327" s="62">
        <f t="shared" si="781"/>
        <v>2</v>
      </c>
      <c r="L327" s="62" t="str">
        <f>IF(COUNTIF(技能效果!A:A,技能等级!B327&amp;"03")=1,技能等级!B327&amp;"03","")</f>
        <v/>
      </c>
      <c r="M327" s="62" t="str">
        <f t="shared" ref="M327" si="855">IF(L327="","",$D327)</f>
        <v/>
      </c>
      <c r="N327" s="62" t="str">
        <f>IF(COUNTIF(技能效果!A:A,技能等级!B327&amp;"04")=1,技能等级!B327&amp;"04","")</f>
        <v/>
      </c>
      <c r="O327" s="62" t="str">
        <f t="shared" ref="O327" si="856">IF(N327="","",$D327)</f>
        <v/>
      </c>
      <c r="P327" s="62" t="str">
        <f>IF(COUNTIF(技能效果!A:A,技能等级!B327&amp;"05")=1,技能等级!B327&amp;"05","")</f>
        <v/>
      </c>
      <c r="Q327" s="62" t="str">
        <f t="shared" ref="Q327" si="857">IF(P327="","",$D327)</f>
        <v/>
      </c>
      <c r="R327" s="69" t="str">
        <f>INDEX(技能!U:U,MATCH(技能等级!B327,技能!B:B,0))</f>
        <v>攻击敌方单体造成攻击x%伤害
【水晶】立即获得M个自身颜色水晶</v>
      </c>
      <c r="S327" s="150">
        <f t="shared" si="815"/>
        <v>29</v>
      </c>
    </row>
    <row r="328" spans="1:19" s="60" customFormat="1" ht="16.5" x14ac:dyDescent="0.2">
      <c r="A328" s="62">
        <v>325</v>
      </c>
      <c r="B328" s="62">
        <f>INDEX(技能!B:B,MATCH(技能等级!S328,技能!T:T,0))</f>
        <v>1307011</v>
      </c>
      <c r="C328" s="69" t="s">
        <v>384</v>
      </c>
      <c r="D328" s="62">
        <v>3</v>
      </c>
      <c r="E328" s="62" t="str">
        <f>INDEX(技能!E:E,MATCH(技能等级!S328,技能!T:T,0))</f>
        <v>张飞普攻</v>
      </c>
      <c r="F328" s="69" t="s">
        <v>1020</v>
      </c>
      <c r="G328" s="62">
        <v>10</v>
      </c>
      <c r="H328" s="62" t="str">
        <f t="shared" si="780"/>
        <v>130701101</v>
      </c>
      <c r="I328" s="62">
        <f t="shared" si="781"/>
        <v>3</v>
      </c>
      <c r="J328" s="62" t="str">
        <f>IF(COUNTIF(技能效果!A:A,技能等级!B328&amp;"02")=1,技能等级!B328&amp;"02","")</f>
        <v>130701102</v>
      </c>
      <c r="K328" s="62">
        <f t="shared" si="781"/>
        <v>3</v>
      </c>
      <c r="L328" s="62" t="str">
        <f>IF(COUNTIF(技能效果!A:A,技能等级!B328&amp;"03")=1,技能等级!B328&amp;"03","")</f>
        <v/>
      </c>
      <c r="M328" s="62" t="str">
        <f t="shared" ref="M328" si="858">IF(L328="","",$D328)</f>
        <v/>
      </c>
      <c r="N328" s="62" t="str">
        <f>IF(COUNTIF(技能效果!A:A,技能等级!B328&amp;"04")=1,技能等级!B328&amp;"04","")</f>
        <v/>
      </c>
      <c r="O328" s="62" t="str">
        <f t="shared" ref="O328" si="859">IF(N328="","",$D328)</f>
        <v/>
      </c>
      <c r="P328" s="62" t="str">
        <f>IF(COUNTIF(技能效果!A:A,技能等级!B328&amp;"05")=1,技能等级!B328&amp;"05","")</f>
        <v/>
      </c>
      <c r="Q328" s="62" t="str">
        <f t="shared" ref="Q328" si="860">IF(P328="","",$D328)</f>
        <v/>
      </c>
      <c r="R328" s="69" t="str">
        <f>INDEX(技能!U:U,MATCH(技能等级!B328,技能!B:B,0))</f>
        <v>攻击敌方单体造成攻击x%伤害
【水晶】立即获得M个自身颜色水晶</v>
      </c>
      <c r="S328" s="150">
        <f t="shared" si="815"/>
        <v>29</v>
      </c>
    </row>
    <row r="329" spans="1:19" s="60" customFormat="1" ht="16.5" x14ac:dyDescent="0.2">
      <c r="A329" s="62">
        <v>326</v>
      </c>
      <c r="B329" s="62">
        <f>INDEX(技能!B:B,MATCH(技能等级!S329,技能!T:T,0))</f>
        <v>1307011</v>
      </c>
      <c r="C329" s="69" t="s">
        <v>384</v>
      </c>
      <c r="D329" s="62">
        <v>4</v>
      </c>
      <c r="E329" s="62" t="str">
        <f>INDEX(技能!E:E,MATCH(技能等级!S329,技能!T:T,0))</f>
        <v>张飞普攻</v>
      </c>
      <c r="F329" s="69" t="s">
        <v>1020</v>
      </c>
      <c r="G329" s="62">
        <v>10</v>
      </c>
      <c r="H329" s="62" t="str">
        <f t="shared" si="780"/>
        <v>130701101</v>
      </c>
      <c r="I329" s="62">
        <f t="shared" si="781"/>
        <v>4</v>
      </c>
      <c r="J329" s="62" t="str">
        <f>IF(COUNTIF(技能效果!A:A,技能等级!B329&amp;"02")=1,技能等级!B329&amp;"02","")</f>
        <v>130701102</v>
      </c>
      <c r="K329" s="62">
        <f t="shared" si="781"/>
        <v>4</v>
      </c>
      <c r="L329" s="62" t="str">
        <f>IF(COUNTIF(技能效果!A:A,技能等级!B329&amp;"03")=1,技能等级!B329&amp;"03","")</f>
        <v/>
      </c>
      <c r="M329" s="62" t="str">
        <f t="shared" ref="M329" si="861">IF(L329="","",$D329)</f>
        <v/>
      </c>
      <c r="N329" s="62" t="str">
        <f>IF(COUNTIF(技能效果!A:A,技能等级!B329&amp;"04")=1,技能等级!B329&amp;"04","")</f>
        <v/>
      </c>
      <c r="O329" s="62" t="str">
        <f t="shared" ref="O329" si="862">IF(N329="","",$D329)</f>
        <v/>
      </c>
      <c r="P329" s="62" t="str">
        <f>IF(COUNTIF(技能效果!A:A,技能等级!B329&amp;"05")=1,技能等级!B329&amp;"05","")</f>
        <v/>
      </c>
      <c r="Q329" s="62" t="str">
        <f t="shared" ref="Q329" si="863">IF(P329="","",$D329)</f>
        <v/>
      </c>
      <c r="R329" s="69" t="str">
        <f>INDEX(技能!U:U,MATCH(技能等级!B329,技能!B:B,0))</f>
        <v>攻击敌方单体造成攻击x%伤害
【水晶】立即获得M个自身颜色水晶</v>
      </c>
      <c r="S329" s="150">
        <f t="shared" si="815"/>
        <v>29</v>
      </c>
    </row>
    <row r="330" spans="1:19" s="60" customFormat="1" ht="16.5" x14ac:dyDescent="0.2">
      <c r="A330" s="62">
        <v>327</v>
      </c>
      <c r="B330" s="62">
        <f>INDEX(技能!B:B,MATCH(技能等级!S330,技能!T:T,0))</f>
        <v>1307011</v>
      </c>
      <c r="C330" s="69" t="s">
        <v>384</v>
      </c>
      <c r="D330" s="62">
        <v>5</v>
      </c>
      <c r="E330" s="62" t="str">
        <f>INDEX(技能!E:E,MATCH(技能等级!S330,技能!T:T,0))</f>
        <v>张飞普攻</v>
      </c>
      <c r="F330" s="69" t="s">
        <v>1020</v>
      </c>
      <c r="G330" s="62">
        <v>10</v>
      </c>
      <c r="H330" s="62" t="str">
        <f t="shared" si="780"/>
        <v>130701101</v>
      </c>
      <c r="I330" s="62">
        <f t="shared" si="781"/>
        <v>5</v>
      </c>
      <c r="J330" s="62" t="str">
        <f>IF(COUNTIF(技能效果!A:A,技能等级!B330&amp;"02")=1,技能等级!B330&amp;"02","")</f>
        <v>130701102</v>
      </c>
      <c r="K330" s="62">
        <f t="shared" si="781"/>
        <v>5</v>
      </c>
      <c r="L330" s="62" t="str">
        <f>IF(COUNTIF(技能效果!A:A,技能等级!B330&amp;"03")=1,技能等级!B330&amp;"03","")</f>
        <v/>
      </c>
      <c r="M330" s="62" t="str">
        <f t="shared" ref="M330" si="864">IF(L330="","",$D330)</f>
        <v/>
      </c>
      <c r="N330" s="62" t="str">
        <f>IF(COUNTIF(技能效果!A:A,技能等级!B330&amp;"04")=1,技能等级!B330&amp;"04","")</f>
        <v/>
      </c>
      <c r="O330" s="62" t="str">
        <f t="shared" ref="O330" si="865">IF(N330="","",$D330)</f>
        <v/>
      </c>
      <c r="P330" s="62" t="str">
        <f>IF(COUNTIF(技能效果!A:A,技能等级!B330&amp;"05")=1,技能等级!B330&amp;"05","")</f>
        <v/>
      </c>
      <c r="Q330" s="62" t="str">
        <f t="shared" ref="Q330" si="866">IF(P330="","",$D330)</f>
        <v/>
      </c>
      <c r="R330" s="69" t="str">
        <f>INDEX(技能!U:U,MATCH(技能等级!B330,技能!B:B,0))</f>
        <v>攻击敌方单体造成攻击x%伤害
【水晶】立即获得M个自身颜色水晶</v>
      </c>
      <c r="S330" s="150">
        <f t="shared" si="815"/>
        <v>29</v>
      </c>
    </row>
    <row r="331" spans="1:19" s="60" customFormat="1" ht="16.5" x14ac:dyDescent="0.2">
      <c r="A331" s="62">
        <v>328</v>
      </c>
      <c r="B331" s="62">
        <f>INDEX(技能!B:B,MATCH(技能等级!S331,技能!T:T,0))</f>
        <v>1307011</v>
      </c>
      <c r="C331" s="69" t="s">
        <v>384</v>
      </c>
      <c r="D331" s="62">
        <v>6</v>
      </c>
      <c r="E331" s="62" t="str">
        <f>INDEX(技能!E:E,MATCH(技能等级!S331,技能!T:T,0))</f>
        <v>张飞普攻</v>
      </c>
      <c r="F331" s="69" t="s">
        <v>1020</v>
      </c>
      <c r="G331" s="62">
        <v>10</v>
      </c>
      <c r="H331" s="62" t="str">
        <f t="shared" si="780"/>
        <v>130701101</v>
      </c>
      <c r="I331" s="62">
        <f t="shared" si="781"/>
        <v>6</v>
      </c>
      <c r="J331" s="62" t="str">
        <f>IF(COUNTIF(技能效果!A:A,技能等级!B331&amp;"02")=1,技能等级!B331&amp;"02","")</f>
        <v>130701102</v>
      </c>
      <c r="K331" s="62">
        <f t="shared" si="781"/>
        <v>6</v>
      </c>
      <c r="L331" s="62" t="str">
        <f>IF(COUNTIF(技能效果!A:A,技能等级!B331&amp;"03")=1,技能等级!B331&amp;"03","")</f>
        <v/>
      </c>
      <c r="M331" s="62" t="str">
        <f t="shared" ref="M331" si="867">IF(L331="","",$D331)</f>
        <v/>
      </c>
      <c r="N331" s="62" t="str">
        <f>IF(COUNTIF(技能效果!A:A,技能等级!B331&amp;"04")=1,技能等级!B331&amp;"04","")</f>
        <v/>
      </c>
      <c r="O331" s="62" t="str">
        <f t="shared" ref="O331" si="868">IF(N331="","",$D331)</f>
        <v/>
      </c>
      <c r="P331" s="62" t="str">
        <f>IF(COUNTIF(技能效果!A:A,技能等级!B331&amp;"05")=1,技能等级!B331&amp;"05","")</f>
        <v/>
      </c>
      <c r="Q331" s="62" t="str">
        <f t="shared" ref="Q331" si="869">IF(P331="","",$D331)</f>
        <v/>
      </c>
      <c r="R331" s="69" t="str">
        <f>INDEX(技能!U:U,MATCH(技能等级!B331,技能!B:B,0))</f>
        <v>攻击敌方单体造成攻击x%伤害
【水晶】立即获得M个自身颜色水晶</v>
      </c>
      <c r="S331" s="150">
        <f t="shared" si="815"/>
        <v>29</v>
      </c>
    </row>
    <row r="332" spans="1:19" s="60" customFormat="1" ht="16.5" x14ac:dyDescent="0.2">
      <c r="A332" s="62">
        <v>329</v>
      </c>
      <c r="B332" s="62">
        <f>INDEX(技能!B:B,MATCH(技能等级!S332,技能!T:T,0))</f>
        <v>1307011</v>
      </c>
      <c r="C332" s="69" t="s">
        <v>384</v>
      </c>
      <c r="D332" s="62">
        <v>7</v>
      </c>
      <c r="E332" s="62" t="str">
        <f>INDEX(技能!E:E,MATCH(技能等级!S332,技能!T:T,0))</f>
        <v>张飞普攻</v>
      </c>
      <c r="F332" s="69" t="s">
        <v>1020</v>
      </c>
      <c r="G332" s="62">
        <v>10</v>
      </c>
      <c r="H332" s="62" t="str">
        <f t="shared" si="780"/>
        <v>130701101</v>
      </c>
      <c r="I332" s="62">
        <f t="shared" si="781"/>
        <v>7</v>
      </c>
      <c r="J332" s="62" t="str">
        <f>IF(COUNTIF(技能效果!A:A,技能等级!B332&amp;"02")=1,技能等级!B332&amp;"02","")</f>
        <v>130701102</v>
      </c>
      <c r="K332" s="62">
        <f t="shared" si="781"/>
        <v>7</v>
      </c>
      <c r="L332" s="62" t="str">
        <f>IF(COUNTIF(技能效果!A:A,技能等级!B332&amp;"03")=1,技能等级!B332&amp;"03","")</f>
        <v/>
      </c>
      <c r="M332" s="62" t="str">
        <f t="shared" ref="M332" si="870">IF(L332="","",$D332)</f>
        <v/>
      </c>
      <c r="N332" s="62" t="str">
        <f>IF(COUNTIF(技能效果!A:A,技能等级!B332&amp;"04")=1,技能等级!B332&amp;"04","")</f>
        <v/>
      </c>
      <c r="O332" s="62" t="str">
        <f t="shared" ref="O332" si="871">IF(N332="","",$D332)</f>
        <v/>
      </c>
      <c r="P332" s="62" t="str">
        <f>IF(COUNTIF(技能效果!A:A,技能等级!B332&amp;"05")=1,技能等级!B332&amp;"05","")</f>
        <v/>
      </c>
      <c r="Q332" s="62" t="str">
        <f t="shared" ref="Q332" si="872">IF(P332="","",$D332)</f>
        <v/>
      </c>
      <c r="R332" s="69" t="str">
        <f>INDEX(技能!U:U,MATCH(技能等级!B332,技能!B:B,0))</f>
        <v>攻击敌方单体造成攻击x%伤害
【水晶】立即获得M个自身颜色水晶</v>
      </c>
      <c r="S332" s="150">
        <f t="shared" si="815"/>
        <v>29</v>
      </c>
    </row>
    <row r="333" spans="1:19" s="60" customFormat="1" ht="16.5" x14ac:dyDescent="0.2">
      <c r="A333" s="62">
        <v>330</v>
      </c>
      <c r="B333" s="62">
        <f>INDEX(技能!B:B,MATCH(技能等级!S333,技能!T:T,0))</f>
        <v>1307011</v>
      </c>
      <c r="C333" s="69" t="s">
        <v>384</v>
      </c>
      <c r="D333" s="62">
        <v>8</v>
      </c>
      <c r="E333" s="62" t="str">
        <f>INDEX(技能!E:E,MATCH(技能等级!S333,技能!T:T,0))</f>
        <v>张飞普攻</v>
      </c>
      <c r="F333" s="69" t="s">
        <v>1020</v>
      </c>
      <c r="G333" s="62">
        <v>10</v>
      </c>
      <c r="H333" s="62" t="str">
        <f t="shared" si="780"/>
        <v>130701101</v>
      </c>
      <c r="I333" s="62">
        <f t="shared" si="781"/>
        <v>8</v>
      </c>
      <c r="J333" s="62" t="str">
        <f>IF(COUNTIF(技能效果!A:A,技能等级!B333&amp;"02")=1,技能等级!B333&amp;"02","")</f>
        <v>130701102</v>
      </c>
      <c r="K333" s="62">
        <f t="shared" si="781"/>
        <v>8</v>
      </c>
      <c r="L333" s="62" t="str">
        <f>IF(COUNTIF(技能效果!A:A,技能等级!B333&amp;"03")=1,技能等级!B333&amp;"03","")</f>
        <v/>
      </c>
      <c r="M333" s="62" t="str">
        <f t="shared" ref="M333" si="873">IF(L333="","",$D333)</f>
        <v/>
      </c>
      <c r="N333" s="62" t="str">
        <f>IF(COUNTIF(技能效果!A:A,技能等级!B333&amp;"04")=1,技能等级!B333&amp;"04","")</f>
        <v/>
      </c>
      <c r="O333" s="62" t="str">
        <f t="shared" ref="O333" si="874">IF(N333="","",$D333)</f>
        <v/>
      </c>
      <c r="P333" s="62" t="str">
        <f>IF(COUNTIF(技能效果!A:A,技能等级!B333&amp;"05")=1,技能等级!B333&amp;"05","")</f>
        <v/>
      </c>
      <c r="Q333" s="62" t="str">
        <f t="shared" ref="Q333" si="875">IF(P333="","",$D333)</f>
        <v/>
      </c>
      <c r="R333" s="69" t="str">
        <f>INDEX(技能!U:U,MATCH(技能等级!B333,技能!B:B,0))</f>
        <v>攻击敌方单体造成攻击x%伤害
【水晶】立即获得M个自身颜色水晶</v>
      </c>
      <c r="S333" s="150">
        <f t="shared" si="815"/>
        <v>29</v>
      </c>
    </row>
    <row r="334" spans="1:19" s="60" customFormat="1" ht="16.5" x14ac:dyDescent="0.2">
      <c r="A334" s="62">
        <v>331</v>
      </c>
      <c r="B334" s="62">
        <f>INDEX(技能!B:B,MATCH(技能等级!S334,技能!T:T,0))</f>
        <v>1307011</v>
      </c>
      <c r="C334" s="69" t="s">
        <v>384</v>
      </c>
      <c r="D334" s="62">
        <v>9</v>
      </c>
      <c r="E334" s="62" t="str">
        <f>INDEX(技能!E:E,MATCH(技能等级!S334,技能!T:T,0))</f>
        <v>张飞普攻</v>
      </c>
      <c r="F334" s="69" t="s">
        <v>1020</v>
      </c>
      <c r="G334" s="62">
        <v>10</v>
      </c>
      <c r="H334" s="62" t="str">
        <f t="shared" si="780"/>
        <v>130701101</v>
      </c>
      <c r="I334" s="62">
        <f t="shared" si="781"/>
        <v>9</v>
      </c>
      <c r="J334" s="62" t="str">
        <f>IF(COUNTIF(技能效果!A:A,技能等级!B334&amp;"02")=1,技能等级!B334&amp;"02","")</f>
        <v>130701102</v>
      </c>
      <c r="K334" s="62">
        <f t="shared" si="781"/>
        <v>9</v>
      </c>
      <c r="L334" s="62" t="str">
        <f>IF(COUNTIF(技能效果!A:A,技能等级!B334&amp;"03")=1,技能等级!B334&amp;"03","")</f>
        <v/>
      </c>
      <c r="M334" s="62" t="str">
        <f t="shared" ref="M334" si="876">IF(L334="","",$D334)</f>
        <v/>
      </c>
      <c r="N334" s="62" t="str">
        <f>IF(COUNTIF(技能效果!A:A,技能等级!B334&amp;"04")=1,技能等级!B334&amp;"04","")</f>
        <v/>
      </c>
      <c r="O334" s="62" t="str">
        <f t="shared" ref="O334" si="877">IF(N334="","",$D334)</f>
        <v/>
      </c>
      <c r="P334" s="62" t="str">
        <f>IF(COUNTIF(技能效果!A:A,技能等级!B334&amp;"05")=1,技能等级!B334&amp;"05","")</f>
        <v/>
      </c>
      <c r="Q334" s="62" t="str">
        <f t="shared" ref="Q334" si="878">IF(P334="","",$D334)</f>
        <v/>
      </c>
      <c r="R334" s="69" t="str">
        <f>INDEX(技能!U:U,MATCH(技能等级!B334,技能!B:B,0))</f>
        <v>攻击敌方单体造成攻击x%伤害
【水晶】立即获得M个自身颜色水晶</v>
      </c>
      <c r="S334" s="150">
        <f t="shared" si="815"/>
        <v>29</v>
      </c>
    </row>
    <row r="335" spans="1:19" s="60" customFormat="1" ht="16.5" x14ac:dyDescent="0.2">
      <c r="A335" s="62">
        <v>332</v>
      </c>
      <c r="B335" s="62">
        <f>INDEX(技能!B:B,MATCH(技能等级!S335,技能!T:T,0))</f>
        <v>1307011</v>
      </c>
      <c r="C335" s="69" t="s">
        <v>384</v>
      </c>
      <c r="D335" s="62">
        <v>10</v>
      </c>
      <c r="E335" s="62" t="str">
        <f>INDEX(技能!E:E,MATCH(技能等级!S335,技能!T:T,0))</f>
        <v>张飞普攻</v>
      </c>
      <c r="F335" s="69" t="s">
        <v>1020</v>
      </c>
      <c r="G335" s="62">
        <v>10</v>
      </c>
      <c r="H335" s="62" t="str">
        <f t="shared" si="780"/>
        <v>130701101</v>
      </c>
      <c r="I335" s="62">
        <f t="shared" si="781"/>
        <v>10</v>
      </c>
      <c r="J335" s="62" t="str">
        <f>IF(COUNTIF(技能效果!A:A,技能等级!B335&amp;"02")=1,技能等级!B335&amp;"02","")</f>
        <v>130701102</v>
      </c>
      <c r="K335" s="62">
        <f t="shared" si="781"/>
        <v>10</v>
      </c>
      <c r="L335" s="62" t="str">
        <f>IF(COUNTIF(技能效果!A:A,技能等级!B335&amp;"03")=1,技能等级!B335&amp;"03","")</f>
        <v/>
      </c>
      <c r="M335" s="62" t="str">
        <f t="shared" ref="M335" si="879">IF(L335="","",$D335)</f>
        <v/>
      </c>
      <c r="N335" s="62" t="str">
        <f>IF(COUNTIF(技能效果!A:A,技能等级!B335&amp;"04")=1,技能等级!B335&amp;"04","")</f>
        <v/>
      </c>
      <c r="O335" s="62" t="str">
        <f t="shared" ref="O335" si="880">IF(N335="","",$D335)</f>
        <v/>
      </c>
      <c r="P335" s="62" t="str">
        <f>IF(COUNTIF(技能效果!A:A,技能等级!B335&amp;"05")=1,技能等级!B335&amp;"05","")</f>
        <v/>
      </c>
      <c r="Q335" s="62" t="str">
        <f t="shared" ref="Q335" si="881">IF(P335="","",$D335)</f>
        <v/>
      </c>
      <c r="R335" s="69" t="str">
        <f>INDEX(技能!U:U,MATCH(技能等级!B335,技能!B:B,0))</f>
        <v>攻击敌方单体造成攻击x%伤害
【水晶】立即获得M个自身颜色水晶</v>
      </c>
      <c r="S335" s="150">
        <f t="shared" si="815"/>
        <v>29</v>
      </c>
    </row>
    <row r="336" spans="1:19" s="60" customFormat="1" ht="16.5" x14ac:dyDescent="0.2">
      <c r="A336" s="62">
        <v>333</v>
      </c>
      <c r="B336" s="62">
        <f>INDEX(技能!B:B,MATCH(技能等级!S336,技能!T:T,0))</f>
        <v>1307012</v>
      </c>
      <c r="C336" s="69" t="s">
        <v>384</v>
      </c>
      <c r="D336" s="62">
        <v>1</v>
      </c>
      <c r="E336" s="62" t="str">
        <f>INDEX(技能!E:E,MATCH(技能等级!S336,技能!T:T,0))</f>
        <v>夏侯惇普攻</v>
      </c>
      <c r="F336" s="69"/>
      <c r="G336" s="62"/>
      <c r="H336" s="62" t="str">
        <f t="shared" si="780"/>
        <v>130701201</v>
      </c>
      <c r="I336" s="62">
        <f t="shared" si="781"/>
        <v>1</v>
      </c>
      <c r="J336" s="62" t="str">
        <f>IF(COUNTIF(技能效果!A:A,技能等级!B336&amp;"02")=1,技能等级!B336&amp;"02","")</f>
        <v>130701202</v>
      </c>
      <c r="K336" s="62">
        <f t="shared" si="781"/>
        <v>1</v>
      </c>
      <c r="L336" s="62" t="str">
        <f>IF(COUNTIF(技能效果!A:A,技能等级!B336&amp;"03")=1,技能等级!B336&amp;"03","")</f>
        <v/>
      </c>
      <c r="M336" s="62" t="str">
        <f t="shared" ref="M336" si="882">IF(L336="","",$D336)</f>
        <v/>
      </c>
      <c r="N336" s="62" t="str">
        <f>IF(COUNTIF(技能效果!A:A,技能等级!B336&amp;"04")=1,技能等级!B336&amp;"04","")</f>
        <v/>
      </c>
      <c r="O336" s="62" t="str">
        <f t="shared" ref="O336" si="883">IF(N336="","",$D336)</f>
        <v/>
      </c>
      <c r="P336" s="62" t="str">
        <f>IF(COUNTIF(技能效果!A:A,技能等级!B336&amp;"05")=1,技能等级!B336&amp;"05","")</f>
        <v/>
      </c>
      <c r="Q336" s="62" t="str">
        <f t="shared" ref="Q336" si="884">IF(P336="","",$D336)</f>
        <v/>
      </c>
      <c r="R336" s="69" t="str">
        <f>INDEX(技能!U:U,MATCH(技能等级!B336,技能!B:B,0))</f>
        <v>攻击敌方单体造成攻击x%伤害
【水晶】立即获得M个自身颜色水晶</v>
      </c>
      <c r="S336" s="150">
        <f t="shared" si="815"/>
        <v>30</v>
      </c>
    </row>
    <row r="337" spans="1:19" s="60" customFormat="1" ht="16.5" x14ac:dyDescent="0.2">
      <c r="A337" s="62">
        <v>334</v>
      </c>
      <c r="B337" s="62">
        <f>INDEX(技能!B:B,MATCH(技能等级!S337,技能!T:T,0))</f>
        <v>1307012</v>
      </c>
      <c r="C337" s="69" t="s">
        <v>384</v>
      </c>
      <c r="D337" s="62">
        <v>2</v>
      </c>
      <c r="E337" s="62" t="str">
        <f>INDEX(技能!E:E,MATCH(技能等级!S337,技能!T:T,0))</f>
        <v>夏侯惇普攻</v>
      </c>
      <c r="F337" s="69" t="s">
        <v>1020</v>
      </c>
      <c r="G337" s="62">
        <v>10</v>
      </c>
      <c r="H337" s="62" t="str">
        <f t="shared" si="780"/>
        <v>130701201</v>
      </c>
      <c r="I337" s="62">
        <f t="shared" si="781"/>
        <v>2</v>
      </c>
      <c r="J337" s="62" t="str">
        <f>IF(COUNTIF(技能效果!A:A,技能等级!B337&amp;"02")=1,技能等级!B337&amp;"02","")</f>
        <v>130701202</v>
      </c>
      <c r="K337" s="62">
        <f t="shared" si="781"/>
        <v>2</v>
      </c>
      <c r="L337" s="62" t="str">
        <f>IF(COUNTIF(技能效果!A:A,技能等级!B337&amp;"03")=1,技能等级!B337&amp;"03","")</f>
        <v/>
      </c>
      <c r="M337" s="62" t="str">
        <f t="shared" ref="M337" si="885">IF(L337="","",$D337)</f>
        <v/>
      </c>
      <c r="N337" s="62" t="str">
        <f>IF(COUNTIF(技能效果!A:A,技能等级!B337&amp;"04")=1,技能等级!B337&amp;"04","")</f>
        <v/>
      </c>
      <c r="O337" s="62" t="str">
        <f t="shared" ref="O337" si="886">IF(N337="","",$D337)</f>
        <v/>
      </c>
      <c r="P337" s="62" t="str">
        <f>IF(COUNTIF(技能效果!A:A,技能等级!B337&amp;"05")=1,技能等级!B337&amp;"05","")</f>
        <v/>
      </c>
      <c r="Q337" s="62" t="str">
        <f t="shared" ref="Q337" si="887">IF(P337="","",$D337)</f>
        <v/>
      </c>
      <c r="R337" s="69" t="str">
        <f>INDEX(技能!U:U,MATCH(技能等级!B337,技能!B:B,0))</f>
        <v>攻击敌方单体造成攻击x%伤害
【水晶】立即获得M个自身颜色水晶</v>
      </c>
      <c r="S337" s="150">
        <f t="shared" si="815"/>
        <v>30</v>
      </c>
    </row>
    <row r="338" spans="1:19" s="60" customFormat="1" ht="16.5" x14ac:dyDescent="0.2">
      <c r="A338" s="62">
        <v>335</v>
      </c>
      <c r="B338" s="62">
        <f>INDEX(技能!B:B,MATCH(技能等级!S338,技能!T:T,0))</f>
        <v>1307012</v>
      </c>
      <c r="C338" s="69" t="s">
        <v>384</v>
      </c>
      <c r="D338" s="62">
        <v>3</v>
      </c>
      <c r="E338" s="62" t="str">
        <f>INDEX(技能!E:E,MATCH(技能等级!S338,技能!T:T,0))</f>
        <v>夏侯惇普攻</v>
      </c>
      <c r="F338" s="69" t="s">
        <v>1020</v>
      </c>
      <c r="G338" s="62">
        <v>10</v>
      </c>
      <c r="H338" s="62" t="str">
        <f t="shared" si="780"/>
        <v>130701201</v>
      </c>
      <c r="I338" s="62">
        <f t="shared" si="781"/>
        <v>3</v>
      </c>
      <c r="J338" s="62" t="str">
        <f>IF(COUNTIF(技能效果!A:A,技能等级!B338&amp;"02")=1,技能等级!B338&amp;"02","")</f>
        <v>130701202</v>
      </c>
      <c r="K338" s="62">
        <f t="shared" si="781"/>
        <v>3</v>
      </c>
      <c r="L338" s="62" t="str">
        <f>IF(COUNTIF(技能效果!A:A,技能等级!B338&amp;"03")=1,技能等级!B338&amp;"03","")</f>
        <v/>
      </c>
      <c r="M338" s="62" t="str">
        <f t="shared" ref="M338" si="888">IF(L338="","",$D338)</f>
        <v/>
      </c>
      <c r="N338" s="62" t="str">
        <f>IF(COUNTIF(技能效果!A:A,技能等级!B338&amp;"04")=1,技能等级!B338&amp;"04","")</f>
        <v/>
      </c>
      <c r="O338" s="62" t="str">
        <f t="shared" ref="O338" si="889">IF(N338="","",$D338)</f>
        <v/>
      </c>
      <c r="P338" s="62" t="str">
        <f>IF(COUNTIF(技能效果!A:A,技能等级!B338&amp;"05")=1,技能等级!B338&amp;"05","")</f>
        <v/>
      </c>
      <c r="Q338" s="62" t="str">
        <f t="shared" ref="Q338" si="890">IF(P338="","",$D338)</f>
        <v/>
      </c>
      <c r="R338" s="69" t="str">
        <f>INDEX(技能!U:U,MATCH(技能等级!B338,技能!B:B,0))</f>
        <v>攻击敌方单体造成攻击x%伤害
【水晶】立即获得M个自身颜色水晶</v>
      </c>
      <c r="S338" s="150">
        <f t="shared" si="815"/>
        <v>30</v>
      </c>
    </row>
    <row r="339" spans="1:19" s="60" customFormat="1" ht="16.5" x14ac:dyDescent="0.2">
      <c r="A339" s="62">
        <v>336</v>
      </c>
      <c r="B339" s="62">
        <f>INDEX(技能!B:B,MATCH(技能等级!S339,技能!T:T,0))</f>
        <v>1307012</v>
      </c>
      <c r="C339" s="69" t="s">
        <v>384</v>
      </c>
      <c r="D339" s="62">
        <v>4</v>
      </c>
      <c r="E339" s="62" t="str">
        <f>INDEX(技能!E:E,MATCH(技能等级!S339,技能!T:T,0))</f>
        <v>夏侯惇普攻</v>
      </c>
      <c r="F339" s="69" t="s">
        <v>1020</v>
      </c>
      <c r="G339" s="62">
        <v>10</v>
      </c>
      <c r="H339" s="62" t="str">
        <f t="shared" si="780"/>
        <v>130701201</v>
      </c>
      <c r="I339" s="62">
        <f t="shared" si="781"/>
        <v>4</v>
      </c>
      <c r="J339" s="62" t="str">
        <f>IF(COUNTIF(技能效果!A:A,技能等级!B339&amp;"02")=1,技能等级!B339&amp;"02","")</f>
        <v>130701202</v>
      </c>
      <c r="K339" s="62">
        <f t="shared" si="781"/>
        <v>4</v>
      </c>
      <c r="L339" s="62" t="str">
        <f>IF(COUNTIF(技能效果!A:A,技能等级!B339&amp;"03")=1,技能等级!B339&amp;"03","")</f>
        <v/>
      </c>
      <c r="M339" s="62" t="str">
        <f t="shared" ref="M339" si="891">IF(L339="","",$D339)</f>
        <v/>
      </c>
      <c r="N339" s="62" t="str">
        <f>IF(COUNTIF(技能效果!A:A,技能等级!B339&amp;"04")=1,技能等级!B339&amp;"04","")</f>
        <v/>
      </c>
      <c r="O339" s="62" t="str">
        <f t="shared" ref="O339" si="892">IF(N339="","",$D339)</f>
        <v/>
      </c>
      <c r="P339" s="62" t="str">
        <f>IF(COUNTIF(技能效果!A:A,技能等级!B339&amp;"05")=1,技能等级!B339&amp;"05","")</f>
        <v/>
      </c>
      <c r="Q339" s="62" t="str">
        <f t="shared" ref="Q339" si="893">IF(P339="","",$D339)</f>
        <v/>
      </c>
      <c r="R339" s="69" t="str">
        <f>INDEX(技能!U:U,MATCH(技能等级!B339,技能!B:B,0))</f>
        <v>攻击敌方单体造成攻击x%伤害
【水晶】立即获得M个自身颜色水晶</v>
      </c>
      <c r="S339" s="150">
        <f t="shared" si="815"/>
        <v>30</v>
      </c>
    </row>
    <row r="340" spans="1:19" s="60" customFormat="1" ht="16.5" x14ac:dyDescent="0.2">
      <c r="A340" s="62">
        <v>337</v>
      </c>
      <c r="B340" s="62">
        <f>INDEX(技能!B:B,MATCH(技能等级!S340,技能!T:T,0))</f>
        <v>1307012</v>
      </c>
      <c r="C340" s="69" t="s">
        <v>384</v>
      </c>
      <c r="D340" s="62">
        <v>5</v>
      </c>
      <c r="E340" s="62" t="str">
        <f>INDEX(技能!E:E,MATCH(技能等级!S340,技能!T:T,0))</f>
        <v>夏侯惇普攻</v>
      </c>
      <c r="F340" s="69" t="s">
        <v>1020</v>
      </c>
      <c r="G340" s="62">
        <v>10</v>
      </c>
      <c r="H340" s="62" t="str">
        <f t="shared" si="780"/>
        <v>130701201</v>
      </c>
      <c r="I340" s="62">
        <f t="shared" si="781"/>
        <v>5</v>
      </c>
      <c r="J340" s="62" t="str">
        <f>IF(COUNTIF(技能效果!A:A,技能等级!B340&amp;"02")=1,技能等级!B340&amp;"02","")</f>
        <v>130701202</v>
      </c>
      <c r="K340" s="62">
        <f t="shared" si="781"/>
        <v>5</v>
      </c>
      <c r="L340" s="62" t="str">
        <f>IF(COUNTIF(技能效果!A:A,技能等级!B340&amp;"03")=1,技能等级!B340&amp;"03","")</f>
        <v/>
      </c>
      <c r="M340" s="62" t="str">
        <f t="shared" ref="M340" si="894">IF(L340="","",$D340)</f>
        <v/>
      </c>
      <c r="N340" s="62" t="str">
        <f>IF(COUNTIF(技能效果!A:A,技能等级!B340&amp;"04")=1,技能等级!B340&amp;"04","")</f>
        <v/>
      </c>
      <c r="O340" s="62" t="str">
        <f t="shared" ref="O340" si="895">IF(N340="","",$D340)</f>
        <v/>
      </c>
      <c r="P340" s="62" t="str">
        <f>IF(COUNTIF(技能效果!A:A,技能等级!B340&amp;"05")=1,技能等级!B340&amp;"05","")</f>
        <v/>
      </c>
      <c r="Q340" s="62" t="str">
        <f t="shared" ref="Q340" si="896">IF(P340="","",$D340)</f>
        <v/>
      </c>
      <c r="R340" s="69" t="str">
        <f>INDEX(技能!U:U,MATCH(技能等级!B340,技能!B:B,0))</f>
        <v>攻击敌方单体造成攻击x%伤害
【水晶】立即获得M个自身颜色水晶</v>
      </c>
      <c r="S340" s="150">
        <f t="shared" si="815"/>
        <v>30</v>
      </c>
    </row>
    <row r="341" spans="1:19" s="60" customFormat="1" ht="16.5" x14ac:dyDescent="0.2">
      <c r="A341" s="62">
        <v>338</v>
      </c>
      <c r="B341" s="62">
        <f>INDEX(技能!B:B,MATCH(技能等级!S341,技能!T:T,0))</f>
        <v>1307012</v>
      </c>
      <c r="C341" s="69" t="s">
        <v>384</v>
      </c>
      <c r="D341" s="62">
        <v>6</v>
      </c>
      <c r="E341" s="62" t="str">
        <f>INDEX(技能!E:E,MATCH(技能等级!S341,技能!T:T,0))</f>
        <v>夏侯惇普攻</v>
      </c>
      <c r="F341" s="69" t="s">
        <v>1020</v>
      </c>
      <c r="G341" s="62">
        <v>10</v>
      </c>
      <c r="H341" s="62" t="str">
        <f t="shared" si="780"/>
        <v>130701201</v>
      </c>
      <c r="I341" s="62">
        <f t="shared" si="781"/>
        <v>6</v>
      </c>
      <c r="J341" s="62" t="str">
        <f>IF(COUNTIF(技能效果!A:A,技能等级!B341&amp;"02")=1,技能等级!B341&amp;"02","")</f>
        <v>130701202</v>
      </c>
      <c r="K341" s="62">
        <f t="shared" si="781"/>
        <v>6</v>
      </c>
      <c r="L341" s="62" t="str">
        <f>IF(COUNTIF(技能效果!A:A,技能等级!B341&amp;"03")=1,技能等级!B341&amp;"03","")</f>
        <v/>
      </c>
      <c r="M341" s="62" t="str">
        <f t="shared" ref="M341" si="897">IF(L341="","",$D341)</f>
        <v/>
      </c>
      <c r="N341" s="62" t="str">
        <f>IF(COUNTIF(技能效果!A:A,技能等级!B341&amp;"04")=1,技能等级!B341&amp;"04","")</f>
        <v/>
      </c>
      <c r="O341" s="62" t="str">
        <f t="shared" ref="O341" si="898">IF(N341="","",$D341)</f>
        <v/>
      </c>
      <c r="P341" s="62" t="str">
        <f>IF(COUNTIF(技能效果!A:A,技能等级!B341&amp;"05")=1,技能等级!B341&amp;"05","")</f>
        <v/>
      </c>
      <c r="Q341" s="62" t="str">
        <f t="shared" ref="Q341" si="899">IF(P341="","",$D341)</f>
        <v/>
      </c>
      <c r="R341" s="69" t="str">
        <f>INDEX(技能!U:U,MATCH(技能等级!B341,技能!B:B,0))</f>
        <v>攻击敌方单体造成攻击x%伤害
【水晶】立即获得M个自身颜色水晶</v>
      </c>
      <c r="S341" s="150">
        <f t="shared" si="815"/>
        <v>30</v>
      </c>
    </row>
    <row r="342" spans="1:19" s="60" customFormat="1" ht="16.5" x14ac:dyDescent="0.2">
      <c r="A342" s="62">
        <v>339</v>
      </c>
      <c r="B342" s="62">
        <f>INDEX(技能!B:B,MATCH(技能等级!S342,技能!T:T,0))</f>
        <v>1307012</v>
      </c>
      <c r="C342" s="69" t="s">
        <v>384</v>
      </c>
      <c r="D342" s="62">
        <v>7</v>
      </c>
      <c r="E342" s="62" t="str">
        <f>INDEX(技能!E:E,MATCH(技能等级!S342,技能!T:T,0))</f>
        <v>夏侯惇普攻</v>
      </c>
      <c r="F342" s="69" t="s">
        <v>1020</v>
      </c>
      <c r="G342" s="62">
        <v>10</v>
      </c>
      <c r="H342" s="62" t="str">
        <f t="shared" si="780"/>
        <v>130701201</v>
      </c>
      <c r="I342" s="62">
        <f t="shared" si="781"/>
        <v>7</v>
      </c>
      <c r="J342" s="62" t="str">
        <f>IF(COUNTIF(技能效果!A:A,技能等级!B342&amp;"02")=1,技能等级!B342&amp;"02","")</f>
        <v>130701202</v>
      </c>
      <c r="K342" s="62">
        <f t="shared" si="781"/>
        <v>7</v>
      </c>
      <c r="L342" s="62" t="str">
        <f>IF(COUNTIF(技能效果!A:A,技能等级!B342&amp;"03")=1,技能等级!B342&amp;"03","")</f>
        <v/>
      </c>
      <c r="M342" s="62" t="str">
        <f t="shared" ref="M342" si="900">IF(L342="","",$D342)</f>
        <v/>
      </c>
      <c r="N342" s="62" t="str">
        <f>IF(COUNTIF(技能效果!A:A,技能等级!B342&amp;"04")=1,技能等级!B342&amp;"04","")</f>
        <v/>
      </c>
      <c r="O342" s="62" t="str">
        <f t="shared" ref="O342" si="901">IF(N342="","",$D342)</f>
        <v/>
      </c>
      <c r="P342" s="62" t="str">
        <f>IF(COUNTIF(技能效果!A:A,技能等级!B342&amp;"05")=1,技能等级!B342&amp;"05","")</f>
        <v/>
      </c>
      <c r="Q342" s="62" t="str">
        <f t="shared" ref="Q342" si="902">IF(P342="","",$D342)</f>
        <v/>
      </c>
      <c r="R342" s="69" t="str">
        <f>INDEX(技能!U:U,MATCH(技能等级!B342,技能!B:B,0))</f>
        <v>攻击敌方单体造成攻击x%伤害
【水晶】立即获得M个自身颜色水晶</v>
      </c>
      <c r="S342" s="150">
        <f t="shared" si="815"/>
        <v>30</v>
      </c>
    </row>
    <row r="343" spans="1:19" s="60" customFormat="1" ht="16.5" x14ac:dyDescent="0.2">
      <c r="A343" s="62">
        <v>340</v>
      </c>
      <c r="B343" s="62">
        <f>INDEX(技能!B:B,MATCH(技能等级!S343,技能!T:T,0))</f>
        <v>1307012</v>
      </c>
      <c r="C343" s="69" t="s">
        <v>384</v>
      </c>
      <c r="D343" s="62">
        <v>8</v>
      </c>
      <c r="E343" s="62" t="str">
        <f>INDEX(技能!E:E,MATCH(技能等级!S343,技能!T:T,0))</f>
        <v>夏侯惇普攻</v>
      </c>
      <c r="F343" s="69" t="s">
        <v>1020</v>
      </c>
      <c r="G343" s="62">
        <v>10</v>
      </c>
      <c r="H343" s="62" t="str">
        <f t="shared" si="780"/>
        <v>130701201</v>
      </c>
      <c r="I343" s="62">
        <f t="shared" si="781"/>
        <v>8</v>
      </c>
      <c r="J343" s="62" t="str">
        <f>IF(COUNTIF(技能效果!A:A,技能等级!B343&amp;"02")=1,技能等级!B343&amp;"02","")</f>
        <v>130701202</v>
      </c>
      <c r="K343" s="62">
        <f t="shared" si="781"/>
        <v>8</v>
      </c>
      <c r="L343" s="62" t="str">
        <f>IF(COUNTIF(技能效果!A:A,技能等级!B343&amp;"03")=1,技能等级!B343&amp;"03","")</f>
        <v/>
      </c>
      <c r="M343" s="62" t="str">
        <f t="shared" ref="M343" si="903">IF(L343="","",$D343)</f>
        <v/>
      </c>
      <c r="N343" s="62" t="str">
        <f>IF(COUNTIF(技能效果!A:A,技能等级!B343&amp;"04")=1,技能等级!B343&amp;"04","")</f>
        <v/>
      </c>
      <c r="O343" s="62" t="str">
        <f t="shared" ref="O343" si="904">IF(N343="","",$D343)</f>
        <v/>
      </c>
      <c r="P343" s="62" t="str">
        <f>IF(COUNTIF(技能效果!A:A,技能等级!B343&amp;"05")=1,技能等级!B343&amp;"05","")</f>
        <v/>
      </c>
      <c r="Q343" s="62" t="str">
        <f t="shared" ref="Q343" si="905">IF(P343="","",$D343)</f>
        <v/>
      </c>
      <c r="R343" s="69" t="str">
        <f>INDEX(技能!U:U,MATCH(技能等级!B343,技能!B:B,0))</f>
        <v>攻击敌方单体造成攻击x%伤害
【水晶】立即获得M个自身颜色水晶</v>
      </c>
      <c r="S343" s="150">
        <f t="shared" si="815"/>
        <v>30</v>
      </c>
    </row>
    <row r="344" spans="1:19" s="60" customFormat="1" ht="16.5" x14ac:dyDescent="0.2">
      <c r="A344" s="62">
        <v>341</v>
      </c>
      <c r="B344" s="62">
        <f>INDEX(技能!B:B,MATCH(技能等级!S344,技能!T:T,0))</f>
        <v>1307012</v>
      </c>
      <c r="C344" s="69" t="s">
        <v>384</v>
      </c>
      <c r="D344" s="62">
        <v>9</v>
      </c>
      <c r="E344" s="62" t="str">
        <f>INDEX(技能!E:E,MATCH(技能等级!S344,技能!T:T,0))</f>
        <v>夏侯惇普攻</v>
      </c>
      <c r="F344" s="69" t="s">
        <v>1020</v>
      </c>
      <c r="G344" s="62">
        <v>10</v>
      </c>
      <c r="H344" s="62" t="str">
        <f t="shared" si="780"/>
        <v>130701201</v>
      </c>
      <c r="I344" s="62">
        <f t="shared" si="781"/>
        <v>9</v>
      </c>
      <c r="J344" s="62" t="str">
        <f>IF(COUNTIF(技能效果!A:A,技能等级!B344&amp;"02")=1,技能等级!B344&amp;"02","")</f>
        <v>130701202</v>
      </c>
      <c r="K344" s="62">
        <f t="shared" si="781"/>
        <v>9</v>
      </c>
      <c r="L344" s="62" t="str">
        <f>IF(COUNTIF(技能效果!A:A,技能等级!B344&amp;"03")=1,技能等级!B344&amp;"03","")</f>
        <v/>
      </c>
      <c r="M344" s="62" t="str">
        <f t="shared" ref="M344" si="906">IF(L344="","",$D344)</f>
        <v/>
      </c>
      <c r="N344" s="62" t="str">
        <f>IF(COUNTIF(技能效果!A:A,技能等级!B344&amp;"04")=1,技能等级!B344&amp;"04","")</f>
        <v/>
      </c>
      <c r="O344" s="62" t="str">
        <f t="shared" ref="O344" si="907">IF(N344="","",$D344)</f>
        <v/>
      </c>
      <c r="P344" s="62" t="str">
        <f>IF(COUNTIF(技能效果!A:A,技能等级!B344&amp;"05")=1,技能等级!B344&amp;"05","")</f>
        <v/>
      </c>
      <c r="Q344" s="62" t="str">
        <f t="shared" ref="Q344" si="908">IF(P344="","",$D344)</f>
        <v/>
      </c>
      <c r="R344" s="69" t="str">
        <f>INDEX(技能!U:U,MATCH(技能等级!B344,技能!B:B,0))</f>
        <v>攻击敌方单体造成攻击x%伤害
【水晶】立即获得M个自身颜色水晶</v>
      </c>
      <c r="S344" s="150">
        <f t="shared" si="815"/>
        <v>30</v>
      </c>
    </row>
    <row r="345" spans="1:19" s="60" customFormat="1" ht="16.5" x14ac:dyDescent="0.2">
      <c r="A345" s="62">
        <v>342</v>
      </c>
      <c r="B345" s="62">
        <f>INDEX(技能!B:B,MATCH(技能等级!S345,技能!T:T,0))</f>
        <v>1307012</v>
      </c>
      <c r="C345" s="69" t="s">
        <v>384</v>
      </c>
      <c r="D345" s="62">
        <v>10</v>
      </c>
      <c r="E345" s="62" t="str">
        <f>INDEX(技能!E:E,MATCH(技能等级!S345,技能!T:T,0))</f>
        <v>夏侯惇普攻</v>
      </c>
      <c r="F345" s="69" t="s">
        <v>1020</v>
      </c>
      <c r="G345" s="62">
        <v>10</v>
      </c>
      <c r="H345" s="62" t="str">
        <f t="shared" si="780"/>
        <v>130701201</v>
      </c>
      <c r="I345" s="62">
        <f t="shared" si="781"/>
        <v>10</v>
      </c>
      <c r="J345" s="62" t="str">
        <f>IF(COUNTIF(技能效果!A:A,技能等级!B345&amp;"02")=1,技能等级!B345&amp;"02","")</f>
        <v>130701202</v>
      </c>
      <c r="K345" s="62">
        <f t="shared" si="781"/>
        <v>10</v>
      </c>
      <c r="L345" s="62" t="str">
        <f>IF(COUNTIF(技能效果!A:A,技能等级!B345&amp;"03")=1,技能等级!B345&amp;"03","")</f>
        <v/>
      </c>
      <c r="M345" s="62" t="str">
        <f t="shared" ref="M345" si="909">IF(L345="","",$D345)</f>
        <v/>
      </c>
      <c r="N345" s="62" t="str">
        <f>IF(COUNTIF(技能效果!A:A,技能等级!B345&amp;"04")=1,技能等级!B345&amp;"04","")</f>
        <v/>
      </c>
      <c r="O345" s="62" t="str">
        <f t="shared" ref="O345" si="910">IF(N345="","",$D345)</f>
        <v/>
      </c>
      <c r="P345" s="62" t="str">
        <f>IF(COUNTIF(技能效果!A:A,技能等级!B345&amp;"05")=1,技能等级!B345&amp;"05","")</f>
        <v/>
      </c>
      <c r="Q345" s="62" t="str">
        <f t="shared" ref="Q345" si="911">IF(P345="","",$D345)</f>
        <v/>
      </c>
      <c r="R345" s="69" t="str">
        <f>INDEX(技能!U:U,MATCH(技能等级!B345,技能!B:B,0))</f>
        <v>攻击敌方单体造成攻击x%伤害
【水晶】立即获得M个自身颜色水晶</v>
      </c>
      <c r="S345" s="150">
        <f t="shared" si="815"/>
        <v>30</v>
      </c>
    </row>
    <row r="346" spans="1:19" s="60" customFormat="1" ht="16.5" x14ac:dyDescent="0.2">
      <c r="A346" s="62">
        <v>343</v>
      </c>
      <c r="B346" s="62">
        <f>INDEX(技能!B:B,MATCH(技能等级!S346,技能!T:T,0))</f>
        <v>1307013</v>
      </c>
      <c r="C346" s="69" t="s">
        <v>384</v>
      </c>
      <c r="D346" s="62">
        <v>1</v>
      </c>
      <c r="E346" s="62" t="str">
        <f>INDEX(技能!E:E,MATCH(技能等级!S346,技能!T:T,0))</f>
        <v>塞伯罗斯普攻</v>
      </c>
      <c r="F346" s="69"/>
      <c r="G346" s="62"/>
      <c r="H346" s="62" t="str">
        <f t="shared" si="780"/>
        <v>130701301</v>
      </c>
      <c r="I346" s="62">
        <f t="shared" si="781"/>
        <v>1</v>
      </c>
      <c r="J346" s="62" t="str">
        <f>IF(COUNTIF(技能效果!A:A,技能等级!B346&amp;"02")=1,技能等级!B346&amp;"02","")</f>
        <v>130701302</v>
      </c>
      <c r="K346" s="62">
        <f t="shared" si="781"/>
        <v>1</v>
      </c>
      <c r="L346" s="62" t="str">
        <f>IF(COUNTIF(技能效果!A:A,技能等级!B346&amp;"03")=1,技能等级!B346&amp;"03","")</f>
        <v/>
      </c>
      <c r="M346" s="62" t="str">
        <f t="shared" ref="M346" si="912">IF(L346="","",$D346)</f>
        <v/>
      </c>
      <c r="N346" s="62" t="str">
        <f>IF(COUNTIF(技能效果!A:A,技能等级!B346&amp;"04")=1,技能等级!B346&amp;"04","")</f>
        <v/>
      </c>
      <c r="O346" s="62" t="str">
        <f t="shared" ref="O346" si="913">IF(N346="","",$D346)</f>
        <v/>
      </c>
      <c r="P346" s="62" t="str">
        <f>IF(COUNTIF(技能效果!A:A,技能等级!B346&amp;"05")=1,技能等级!B346&amp;"05","")</f>
        <v/>
      </c>
      <c r="Q346" s="62" t="str">
        <f t="shared" ref="Q346" si="914">IF(P346="","",$D346)</f>
        <v/>
      </c>
      <c r="R346" s="69" t="str">
        <f>INDEX(技能!U:U,MATCH(技能等级!B346,技能!B:B,0))</f>
        <v>攻击敌方单体造成攻击x%伤害
【水晶】立即获得M个自身颜色水晶</v>
      </c>
      <c r="S346" s="150">
        <f t="shared" si="815"/>
        <v>31</v>
      </c>
    </row>
    <row r="347" spans="1:19" s="60" customFormat="1" ht="16.5" x14ac:dyDescent="0.2">
      <c r="A347" s="62">
        <v>344</v>
      </c>
      <c r="B347" s="62">
        <f>INDEX(技能!B:B,MATCH(技能等级!S347,技能!T:T,0))</f>
        <v>1307013</v>
      </c>
      <c r="C347" s="69" t="s">
        <v>384</v>
      </c>
      <c r="D347" s="62">
        <v>2</v>
      </c>
      <c r="E347" s="62" t="str">
        <f>INDEX(技能!E:E,MATCH(技能等级!S347,技能!T:T,0))</f>
        <v>塞伯罗斯普攻</v>
      </c>
      <c r="F347" s="69" t="s">
        <v>1020</v>
      </c>
      <c r="G347" s="62">
        <v>10</v>
      </c>
      <c r="H347" s="62" t="str">
        <f t="shared" si="780"/>
        <v>130701301</v>
      </c>
      <c r="I347" s="62">
        <f t="shared" si="781"/>
        <v>2</v>
      </c>
      <c r="J347" s="62" t="str">
        <f>IF(COUNTIF(技能效果!A:A,技能等级!B347&amp;"02")=1,技能等级!B347&amp;"02","")</f>
        <v>130701302</v>
      </c>
      <c r="K347" s="62">
        <f t="shared" si="781"/>
        <v>2</v>
      </c>
      <c r="L347" s="62" t="str">
        <f>IF(COUNTIF(技能效果!A:A,技能等级!B347&amp;"03")=1,技能等级!B347&amp;"03","")</f>
        <v/>
      </c>
      <c r="M347" s="62" t="str">
        <f t="shared" ref="M347" si="915">IF(L347="","",$D347)</f>
        <v/>
      </c>
      <c r="N347" s="62" t="str">
        <f>IF(COUNTIF(技能效果!A:A,技能等级!B347&amp;"04")=1,技能等级!B347&amp;"04","")</f>
        <v/>
      </c>
      <c r="O347" s="62" t="str">
        <f t="shared" ref="O347" si="916">IF(N347="","",$D347)</f>
        <v/>
      </c>
      <c r="P347" s="62" t="str">
        <f>IF(COUNTIF(技能效果!A:A,技能等级!B347&amp;"05")=1,技能等级!B347&amp;"05","")</f>
        <v/>
      </c>
      <c r="Q347" s="62" t="str">
        <f t="shared" ref="Q347" si="917">IF(P347="","",$D347)</f>
        <v/>
      </c>
      <c r="R347" s="69" t="str">
        <f>INDEX(技能!U:U,MATCH(技能等级!B347,技能!B:B,0))</f>
        <v>攻击敌方单体造成攻击x%伤害
【水晶】立即获得M个自身颜色水晶</v>
      </c>
      <c r="S347" s="150">
        <f t="shared" si="815"/>
        <v>31</v>
      </c>
    </row>
    <row r="348" spans="1:19" s="60" customFormat="1" ht="16.5" x14ac:dyDescent="0.2">
      <c r="A348" s="62">
        <v>345</v>
      </c>
      <c r="B348" s="62">
        <f>INDEX(技能!B:B,MATCH(技能等级!S348,技能!T:T,0))</f>
        <v>1307013</v>
      </c>
      <c r="C348" s="69" t="s">
        <v>384</v>
      </c>
      <c r="D348" s="62">
        <v>3</v>
      </c>
      <c r="E348" s="62" t="str">
        <f>INDEX(技能!E:E,MATCH(技能等级!S348,技能!T:T,0))</f>
        <v>塞伯罗斯普攻</v>
      </c>
      <c r="F348" s="69" t="s">
        <v>1020</v>
      </c>
      <c r="G348" s="62">
        <v>10</v>
      </c>
      <c r="H348" s="62" t="str">
        <f t="shared" si="780"/>
        <v>130701301</v>
      </c>
      <c r="I348" s="62">
        <f t="shared" si="781"/>
        <v>3</v>
      </c>
      <c r="J348" s="62" t="str">
        <f>IF(COUNTIF(技能效果!A:A,技能等级!B348&amp;"02")=1,技能等级!B348&amp;"02","")</f>
        <v>130701302</v>
      </c>
      <c r="K348" s="62">
        <f t="shared" si="781"/>
        <v>3</v>
      </c>
      <c r="L348" s="62" t="str">
        <f>IF(COUNTIF(技能效果!A:A,技能等级!B348&amp;"03")=1,技能等级!B348&amp;"03","")</f>
        <v/>
      </c>
      <c r="M348" s="62" t="str">
        <f t="shared" ref="M348" si="918">IF(L348="","",$D348)</f>
        <v/>
      </c>
      <c r="N348" s="62" t="str">
        <f>IF(COUNTIF(技能效果!A:A,技能等级!B348&amp;"04")=1,技能等级!B348&amp;"04","")</f>
        <v/>
      </c>
      <c r="O348" s="62" t="str">
        <f t="shared" ref="O348" si="919">IF(N348="","",$D348)</f>
        <v/>
      </c>
      <c r="P348" s="62" t="str">
        <f>IF(COUNTIF(技能效果!A:A,技能等级!B348&amp;"05")=1,技能等级!B348&amp;"05","")</f>
        <v/>
      </c>
      <c r="Q348" s="62" t="str">
        <f t="shared" ref="Q348" si="920">IF(P348="","",$D348)</f>
        <v/>
      </c>
      <c r="R348" s="69" t="str">
        <f>INDEX(技能!U:U,MATCH(技能等级!B348,技能!B:B,0))</f>
        <v>攻击敌方单体造成攻击x%伤害
【水晶】立即获得M个自身颜色水晶</v>
      </c>
      <c r="S348" s="150">
        <f t="shared" si="815"/>
        <v>31</v>
      </c>
    </row>
    <row r="349" spans="1:19" s="60" customFormat="1" ht="16.5" x14ac:dyDescent="0.2">
      <c r="A349" s="62">
        <v>346</v>
      </c>
      <c r="B349" s="62">
        <f>INDEX(技能!B:B,MATCH(技能等级!S349,技能!T:T,0))</f>
        <v>1307013</v>
      </c>
      <c r="C349" s="69" t="s">
        <v>384</v>
      </c>
      <c r="D349" s="62">
        <v>4</v>
      </c>
      <c r="E349" s="62" t="str">
        <f>INDEX(技能!E:E,MATCH(技能等级!S349,技能!T:T,0))</f>
        <v>塞伯罗斯普攻</v>
      </c>
      <c r="F349" s="69" t="s">
        <v>1020</v>
      </c>
      <c r="G349" s="62">
        <v>10</v>
      </c>
      <c r="H349" s="62" t="str">
        <f t="shared" si="780"/>
        <v>130701301</v>
      </c>
      <c r="I349" s="62">
        <f t="shared" si="781"/>
        <v>4</v>
      </c>
      <c r="J349" s="62" t="str">
        <f>IF(COUNTIF(技能效果!A:A,技能等级!B349&amp;"02")=1,技能等级!B349&amp;"02","")</f>
        <v>130701302</v>
      </c>
      <c r="K349" s="62">
        <f t="shared" si="781"/>
        <v>4</v>
      </c>
      <c r="L349" s="62" t="str">
        <f>IF(COUNTIF(技能效果!A:A,技能等级!B349&amp;"03")=1,技能等级!B349&amp;"03","")</f>
        <v/>
      </c>
      <c r="M349" s="62" t="str">
        <f t="shared" ref="M349" si="921">IF(L349="","",$D349)</f>
        <v/>
      </c>
      <c r="N349" s="62" t="str">
        <f>IF(COUNTIF(技能效果!A:A,技能等级!B349&amp;"04")=1,技能等级!B349&amp;"04","")</f>
        <v/>
      </c>
      <c r="O349" s="62" t="str">
        <f t="shared" ref="O349" si="922">IF(N349="","",$D349)</f>
        <v/>
      </c>
      <c r="P349" s="62" t="str">
        <f>IF(COUNTIF(技能效果!A:A,技能等级!B349&amp;"05")=1,技能等级!B349&amp;"05","")</f>
        <v/>
      </c>
      <c r="Q349" s="62" t="str">
        <f t="shared" ref="Q349" si="923">IF(P349="","",$D349)</f>
        <v/>
      </c>
      <c r="R349" s="69" t="str">
        <f>INDEX(技能!U:U,MATCH(技能等级!B349,技能!B:B,0))</f>
        <v>攻击敌方单体造成攻击x%伤害
【水晶】立即获得M个自身颜色水晶</v>
      </c>
      <c r="S349" s="150">
        <f t="shared" si="815"/>
        <v>31</v>
      </c>
    </row>
    <row r="350" spans="1:19" s="60" customFormat="1" ht="16.5" x14ac:dyDescent="0.2">
      <c r="A350" s="62">
        <v>347</v>
      </c>
      <c r="B350" s="62">
        <f>INDEX(技能!B:B,MATCH(技能等级!S350,技能!T:T,0))</f>
        <v>1307013</v>
      </c>
      <c r="C350" s="69" t="s">
        <v>384</v>
      </c>
      <c r="D350" s="62">
        <v>5</v>
      </c>
      <c r="E350" s="62" t="str">
        <f>INDEX(技能!E:E,MATCH(技能等级!S350,技能!T:T,0))</f>
        <v>塞伯罗斯普攻</v>
      </c>
      <c r="F350" s="69" t="s">
        <v>1020</v>
      </c>
      <c r="G350" s="62">
        <v>10</v>
      </c>
      <c r="H350" s="62" t="str">
        <f t="shared" si="780"/>
        <v>130701301</v>
      </c>
      <c r="I350" s="62">
        <f t="shared" si="781"/>
        <v>5</v>
      </c>
      <c r="J350" s="62" t="str">
        <f>IF(COUNTIF(技能效果!A:A,技能等级!B350&amp;"02")=1,技能等级!B350&amp;"02","")</f>
        <v>130701302</v>
      </c>
      <c r="K350" s="62">
        <f t="shared" si="781"/>
        <v>5</v>
      </c>
      <c r="L350" s="62" t="str">
        <f>IF(COUNTIF(技能效果!A:A,技能等级!B350&amp;"03")=1,技能等级!B350&amp;"03","")</f>
        <v/>
      </c>
      <c r="M350" s="62" t="str">
        <f t="shared" ref="M350" si="924">IF(L350="","",$D350)</f>
        <v/>
      </c>
      <c r="N350" s="62" t="str">
        <f>IF(COUNTIF(技能效果!A:A,技能等级!B350&amp;"04")=1,技能等级!B350&amp;"04","")</f>
        <v/>
      </c>
      <c r="O350" s="62" t="str">
        <f t="shared" ref="O350" si="925">IF(N350="","",$D350)</f>
        <v/>
      </c>
      <c r="P350" s="62" t="str">
        <f>IF(COUNTIF(技能效果!A:A,技能等级!B350&amp;"05")=1,技能等级!B350&amp;"05","")</f>
        <v/>
      </c>
      <c r="Q350" s="62" t="str">
        <f t="shared" ref="Q350" si="926">IF(P350="","",$D350)</f>
        <v/>
      </c>
      <c r="R350" s="69" t="str">
        <f>INDEX(技能!U:U,MATCH(技能等级!B350,技能!B:B,0))</f>
        <v>攻击敌方单体造成攻击x%伤害
【水晶】立即获得M个自身颜色水晶</v>
      </c>
      <c r="S350" s="150">
        <f t="shared" si="815"/>
        <v>31</v>
      </c>
    </row>
    <row r="351" spans="1:19" s="60" customFormat="1" ht="16.5" x14ac:dyDescent="0.2">
      <c r="A351" s="62">
        <v>348</v>
      </c>
      <c r="B351" s="62">
        <f>INDEX(技能!B:B,MATCH(技能等级!S351,技能!T:T,0))</f>
        <v>1307013</v>
      </c>
      <c r="C351" s="69" t="s">
        <v>384</v>
      </c>
      <c r="D351" s="62">
        <v>6</v>
      </c>
      <c r="E351" s="62" t="str">
        <f>INDEX(技能!E:E,MATCH(技能等级!S351,技能!T:T,0))</f>
        <v>塞伯罗斯普攻</v>
      </c>
      <c r="F351" s="69" t="s">
        <v>1020</v>
      </c>
      <c r="G351" s="62">
        <v>10</v>
      </c>
      <c r="H351" s="62" t="str">
        <f t="shared" si="780"/>
        <v>130701301</v>
      </c>
      <c r="I351" s="62">
        <f t="shared" si="781"/>
        <v>6</v>
      </c>
      <c r="J351" s="62" t="str">
        <f>IF(COUNTIF(技能效果!A:A,技能等级!B351&amp;"02")=1,技能等级!B351&amp;"02","")</f>
        <v>130701302</v>
      </c>
      <c r="K351" s="62">
        <f t="shared" si="781"/>
        <v>6</v>
      </c>
      <c r="L351" s="62" t="str">
        <f>IF(COUNTIF(技能效果!A:A,技能等级!B351&amp;"03")=1,技能等级!B351&amp;"03","")</f>
        <v/>
      </c>
      <c r="M351" s="62" t="str">
        <f t="shared" ref="M351" si="927">IF(L351="","",$D351)</f>
        <v/>
      </c>
      <c r="N351" s="62" t="str">
        <f>IF(COUNTIF(技能效果!A:A,技能等级!B351&amp;"04")=1,技能等级!B351&amp;"04","")</f>
        <v/>
      </c>
      <c r="O351" s="62" t="str">
        <f t="shared" ref="O351" si="928">IF(N351="","",$D351)</f>
        <v/>
      </c>
      <c r="P351" s="62" t="str">
        <f>IF(COUNTIF(技能效果!A:A,技能等级!B351&amp;"05")=1,技能等级!B351&amp;"05","")</f>
        <v/>
      </c>
      <c r="Q351" s="62" t="str">
        <f t="shared" ref="Q351" si="929">IF(P351="","",$D351)</f>
        <v/>
      </c>
      <c r="R351" s="69" t="str">
        <f>INDEX(技能!U:U,MATCH(技能等级!B351,技能!B:B,0))</f>
        <v>攻击敌方单体造成攻击x%伤害
【水晶】立即获得M个自身颜色水晶</v>
      </c>
      <c r="S351" s="150">
        <f t="shared" si="815"/>
        <v>31</v>
      </c>
    </row>
    <row r="352" spans="1:19" s="60" customFormat="1" ht="16.5" x14ac:dyDescent="0.2">
      <c r="A352" s="62">
        <v>349</v>
      </c>
      <c r="B352" s="62">
        <f>INDEX(技能!B:B,MATCH(技能等级!S352,技能!T:T,0))</f>
        <v>1307013</v>
      </c>
      <c r="C352" s="69" t="s">
        <v>384</v>
      </c>
      <c r="D352" s="62">
        <v>7</v>
      </c>
      <c r="E352" s="62" t="str">
        <f>INDEX(技能!E:E,MATCH(技能等级!S352,技能!T:T,0))</f>
        <v>塞伯罗斯普攻</v>
      </c>
      <c r="F352" s="69" t="s">
        <v>1020</v>
      </c>
      <c r="G352" s="62">
        <v>10</v>
      </c>
      <c r="H352" s="62" t="str">
        <f t="shared" si="780"/>
        <v>130701301</v>
      </c>
      <c r="I352" s="62">
        <f t="shared" si="781"/>
        <v>7</v>
      </c>
      <c r="J352" s="62" t="str">
        <f>IF(COUNTIF(技能效果!A:A,技能等级!B352&amp;"02")=1,技能等级!B352&amp;"02","")</f>
        <v>130701302</v>
      </c>
      <c r="K352" s="62">
        <f t="shared" si="781"/>
        <v>7</v>
      </c>
      <c r="L352" s="62" t="str">
        <f>IF(COUNTIF(技能效果!A:A,技能等级!B352&amp;"03")=1,技能等级!B352&amp;"03","")</f>
        <v/>
      </c>
      <c r="M352" s="62" t="str">
        <f t="shared" ref="M352" si="930">IF(L352="","",$D352)</f>
        <v/>
      </c>
      <c r="N352" s="62" t="str">
        <f>IF(COUNTIF(技能效果!A:A,技能等级!B352&amp;"04")=1,技能等级!B352&amp;"04","")</f>
        <v/>
      </c>
      <c r="O352" s="62" t="str">
        <f t="shared" ref="O352" si="931">IF(N352="","",$D352)</f>
        <v/>
      </c>
      <c r="P352" s="62" t="str">
        <f>IF(COUNTIF(技能效果!A:A,技能等级!B352&amp;"05")=1,技能等级!B352&amp;"05","")</f>
        <v/>
      </c>
      <c r="Q352" s="62" t="str">
        <f t="shared" ref="Q352" si="932">IF(P352="","",$D352)</f>
        <v/>
      </c>
      <c r="R352" s="69" t="str">
        <f>INDEX(技能!U:U,MATCH(技能等级!B352,技能!B:B,0))</f>
        <v>攻击敌方单体造成攻击x%伤害
【水晶】立即获得M个自身颜色水晶</v>
      </c>
      <c r="S352" s="150">
        <f t="shared" si="815"/>
        <v>31</v>
      </c>
    </row>
    <row r="353" spans="1:19" s="60" customFormat="1" ht="16.5" x14ac:dyDescent="0.2">
      <c r="A353" s="62">
        <v>350</v>
      </c>
      <c r="B353" s="62">
        <f>INDEX(技能!B:B,MATCH(技能等级!S353,技能!T:T,0))</f>
        <v>1307013</v>
      </c>
      <c r="C353" s="69" t="s">
        <v>384</v>
      </c>
      <c r="D353" s="62">
        <v>8</v>
      </c>
      <c r="E353" s="62" t="str">
        <f>INDEX(技能!E:E,MATCH(技能等级!S353,技能!T:T,0))</f>
        <v>塞伯罗斯普攻</v>
      </c>
      <c r="F353" s="69" t="s">
        <v>1020</v>
      </c>
      <c r="G353" s="62">
        <v>10</v>
      </c>
      <c r="H353" s="62" t="str">
        <f t="shared" si="780"/>
        <v>130701301</v>
      </c>
      <c r="I353" s="62">
        <f t="shared" si="781"/>
        <v>8</v>
      </c>
      <c r="J353" s="62" t="str">
        <f>IF(COUNTIF(技能效果!A:A,技能等级!B353&amp;"02")=1,技能等级!B353&amp;"02","")</f>
        <v>130701302</v>
      </c>
      <c r="K353" s="62">
        <f t="shared" si="781"/>
        <v>8</v>
      </c>
      <c r="L353" s="62" t="str">
        <f>IF(COUNTIF(技能效果!A:A,技能等级!B353&amp;"03")=1,技能等级!B353&amp;"03","")</f>
        <v/>
      </c>
      <c r="M353" s="62" t="str">
        <f t="shared" ref="M353" si="933">IF(L353="","",$D353)</f>
        <v/>
      </c>
      <c r="N353" s="62" t="str">
        <f>IF(COUNTIF(技能效果!A:A,技能等级!B353&amp;"04")=1,技能等级!B353&amp;"04","")</f>
        <v/>
      </c>
      <c r="O353" s="62" t="str">
        <f t="shared" ref="O353" si="934">IF(N353="","",$D353)</f>
        <v/>
      </c>
      <c r="P353" s="62" t="str">
        <f>IF(COUNTIF(技能效果!A:A,技能等级!B353&amp;"05")=1,技能等级!B353&amp;"05","")</f>
        <v/>
      </c>
      <c r="Q353" s="62" t="str">
        <f t="shared" ref="Q353" si="935">IF(P353="","",$D353)</f>
        <v/>
      </c>
      <c r="R353" s="69" t="str">
        <f>INDEX(技能!U:U,MATCH(技能等级!B353,技能!B:B,0))</f>
        <v>攻击敌方单体造成攻击x%伤害
【水晶】立即获得M个自身颜色水晶</v>
      </c>
      <c r="S353" s="150">
        <f t="shared" si="815"/>
        <v>31</v>
      </c>
    </row>
    <row r="354" spans="1:19" s="60" customFormat="1" ht="16.5" x14ac:dyDescent="0.2">
      <c r="A354" s="62">
        <v>351</v>
      </c>
      <c r="B354" s="62">
        <f>INDEX(技能!B:B,MATCH(技能等级!S354,技能!T:T,0))</f>
        <v>1307013</v>
      </c>
      <c r="C354" s="69" t="s">
        <v>384</v>
      </c>
      <c r="D354" s="62">
        <v>9</v>
      </c>
      <c r="E354" s="62" t="str">
        <f>INDEX(技能!E:E,MATCH(技能等级!S354,技能!T:T,0))</f>
        <v>塞伯罗斯普攻</v>
      </c>
      <c r="F354" s="69" t="s">
        <v>1020</v>
      </c>
      <c r="G354" s="62">
        <v>10</v>
      </c>
      <c r="H354" s="62" t="str">
        <f t="shared" si="780"/>
        <v>130701301</v>
      </c>
      <c r="I354" s="62">
        <f t="shared" si="781"/>
        <v>9</v>
      </c>
      <c r="J354" s="62" t="str">
        <f>IF(COUNTIF(技能效果!A:A,技能等级!B354&amp;"02")=1,技能等级!B354&amp;"02","")</f>
        <v>130701302</v>
      </c>
      <c r="K354" s="62">
        <f t="shared" si="781"/>
        <v>9</v>
      </c>
      <c r="L354" s="62" t="str">
        <f>IF(COUNTIF(技能效果!A:A,技能等级!B354&amp;"03")=1,技能等级!B354&amp;"03","")</f>
        <v/>
      </c>
      <c r="M354" s="62" t="str">
        <f t="shared" ref="M354" si="936">IF(L354="","",$D354)</f>
        <v/>
      </c>
      <c r="N354" s="62" t="str">
        <f>IF(COUNTIF(技能效果!A:A,技能等级!B354&amp;"04")=1,技能等级!B354&amp;"04","")</f>
        <v/>
      </c>
      <c r="O354" s="62" t="str">
        <f t="shared" ref="O354" si="937">IF(N354="","",$D354)</f>
        <v/>
      </c>
      <c r="P354" s="62" t="str">
        <f>IF(COUNTIF(技能效果!A:A,技能等级!B354&amp;"05")=1,技能等级!B354&amp;"05","")</f>
        <v/>
      </c>
      <c r="Q354" s="62" t="str">
        <f t="shared" ref="Q354" si="938">IF(P354="","",$D354)</f>
        <v/>
      </c>
      <c r="R354" s="69" t="str">
        <f>INDEX(技能!U:U,MATCH(技能等级!B354,技能!B:B,0))</f>
        <v>攻击敌方单体造成攻击x%伤害
【水晶】立即获得M个自身颜色水晶</v>
      </c>
      <c r="S354" s="150">
        <f t="shared" si="815"/>
        <v>31</v>
      </c>
    </row>
    <row r="355" spans="1:19" s="60" customFormat="1" ht="16.5" x14ac:dyDescent="0.2">
      <c r="A355" s="62">
        <v>352</v>
      </c>
      <c r="B355" s="62">
        <f>INDEX(技能!B:B,MATCH(技能等级!S355,技能!T:T,0))</f>
        <v>1307013</v>
      </c>
      <c r="C355" s="69" t="s">
        <v>384</v>
      </c>
      <c r="D355" s="62">
        <v>10</v>
      </c>
      <c r="E355" s="62" t="str">
        <f>INDEX(技能!E:E,MATCH(技能等级!S355,技能!T:T,0))</f>
        <v>塞伯罗斯普攻</v>
      </c>
      <c r="F355" s="69" t="s">
        <v>1020</v>
      </c>
      <c r="G355" s="62">
        <v>10</v>
      </c>
      <c r="H355" s="62" t="str">
        <f t="shared" si="780"/>
        <v>130701301</v>
      </c>
      <c r="I355" s="62">
        <f t="shared" si="781"/>
        <v>10</v>
      </c>
      <c r="J355" s="62" t="str">
        <f>IF(COUNTIF(技能效果!A:A,技能等级!B355&amp;"02")=1,技能等级!B355&amp;"02","")</f>
        <v>130701302</v>
      </c>
      <c r="K355" s="62">
        <f t="shared" si="781"/>
        <v>10</v>
      </c>
      <c r="L355" s="62" t="str">
        <f>IF(COUNTIF(技能效果!A:A,技能等级!B355&amp;"03")=1,技能等级!B355&amp;"03","")</f>
        <v/>
      </c>
      <c r="M355" s="62" t="str">
        <f t="shared" ref="M355" si="939">IF(L355="","",$D355)</f>
        <v/>
      </c>
      <c r="N355" s="62" t="str">
        <f>IF(COUNTIF(技能效果!A:A,技能等级!B355&amp;"04")=1,技能等级!B355&amp;"04","")</f>
        <v/>
      </c>
      <c r="O355" s="62" t="str">
        <f t="shared" ref="O355" si="940">IF(N355="","",$D355)</f>
        <v/>
      </c>
      <c r="P355" s="62" t="str">
        <f>IF(COUNTIF(技能效果!A:A,技能等级!B355&amp;"05")=1,技能等级!B355&amp;"05","")</f>
        <v/>
      </c>
      <c r="Q355" s="62" t="str">
        <f t="shared" ref="Q355" si="941">IF(P355="","",$D355)</f>
        <v/>
      </c>
      <c r="R355" s="69" t="str">
        <f>INDEX(技能!U:U,MATCH(技能等级!B355,技能!B:B,0))</f>
        <v>攻击敌方单体造成攻击x%伤害
【水晶】立即获得M个自身颜色水晶</v>
      </c>
      <c r="S355" s="150">
        <f t="shared" si="815"/>
        <v>31</v>
      </c>
    </row>
    <row r="356" spans="1:19" s="60" customFormat="1" ht="16.5" x14ac:dyDescent="0.2">
      <c r="A356" s="62">
        <v>353</v>
      </c>
      <c r="B356" s="62">
        <f>INDEX(技能!B:B,MATCH(技能等级!S356,技能!T:T,0))</f>
        <v>1307014</v>
      </c>
      <c r="C356" s="69" t="s">
        <v>384</v>
      </c>
      <c r="D356" s="62">
        <v>1</v>
      </c>
      <c r="E356" s="62" t="str">
        <f>INDEX(技能!E:E,MATCH(技能等级!S356,技能!T:T,0))</f>
        <v>石灵明普攻</v>
      </c>
      <c r="F356" s="69"/>
      <c r="G356" s="62"/>
      <c r="H356" s="62" t="str">
        <f t="shared" si="780"/>
        <v>130701401</v>
      </c>
      <c r="I356" s="62">
        <f t="shared" si="781"/>
        <v>1</v>
      </c>
      <c r="J356" s="62" t="str">
        <f>IF(COUNTIF(技能效果!A:A,技能等级!B356&amp;"02")=1,技能等级!B356&amp;"02","")</f>
        <v>130701402</v>
      </c>
      <c r="K356" s="62">
        <f t="shared" si="781"/>
        <v>1</v>
      </c>
      <c r="L356" s="62" t="str">
        <f>IF(COUNTIF(技能效果!A:A,技能等级!B356&amp;"03")=1,技能等级!B356&amp;"03","")</f>
        <v/>
      </c>
      <c r="M356" s="62" t="str">
        <f t="shared" ref="M356" si="942">IF(L356="","",$D356)</f>
        <v/>
      </c>
      <c r="N356" s="62" t="str">
        <f>IF(COUNTIF(技能效果!A:A,技能等级!B356&amp;"04")=1,技能等级!B356&amp;"04","")</f>
        <v/>
      </c>
      <c r="O356" s="62" t="str">
        <f t="shared" ref="O356" si="943">IF(N356="","",$D356)</f>
        <v/>
      </c>
      <c r="P356" s="62" t="str">
        <f>IF(COUNTIF(技能效果!A:A,技能等级!B356&amp;"05")=1,技能等级!B356&amp;"05","")</f>
        <v/>
      </c>
      <c r="Q356" s="62" t="str">
        <f t="shared" ref="Q356" si="944">IF(P356="","",$D356)</f>
        <v/>
      </c>
      <c r="R356" s="69" t="str">
        <f>INDEX(技能!U:U,MATCH(技能等级!B356,技能!B:B,0))</f>
        <v>攻击敌方单体造成攻击x%伤害
【水晶】立即获得M个自身颜色水晶</v>
      </c>
      <c r="S356" s="150">
        <f t="shared" si="815"/>
        <v>32</v>
      </c>
    </row>
    <row r="357" spans="1:19" s="60" customFormat="1" ht="16.5" x14ac:dyDescent="0.2">
      <c r="A357" s="62">
        <v>354</v>
      </c>
      <c r="B357" s="62">
        <f>INDEX(技能!B:B,MATCH(技能等级!S357,技能!T:T,0))</f>
        <v>1307014</v>
      </c>
      <c r="C357" s="69" t="s">
        <v>384</v>
      </c>
      <c r="D357" s="62">
        <v>2</v>
      </c>
      <c r="E357" s="62" t="str">
        <f>INDEX(技能!E:E,MATCH(技能等级!S357,技能!T:T,0))</f>
        <v>石灵明普攻</v>
      </c>
      <c r="F357" s="69" t="s">
        <v>1020</v>
      </c>
      <c r="G357" s="62">
        <v>10</v>
      </c>
      <c r="H357" s="62" t="str">
        <f t="shared" si="780"/>
        <v>130701401</v>
      </c>
      <c r="I357" s="62">
        <f t="shared" si="781"/>
        <v>2</v>
      </c>
      <c r="J357" s="62" t="str">
        <f>IF(COUNTIF(技能效果!A:A,技能等级!B357&amp;"02")=1,技能等级!B357&amp;"02","")</f>
        <v>130701402</v>
      </c>
      <c r="K357" s="62">
        <f t="shared" si="781"/>
        <v>2</v>
      </c>
      <c r="L357" s="62" t="str">
        <f>IF(COUNTIF(技能效果!A:A,技能等级!B357&amp;"03")=1,技能等级!B357&amp;"03","")</f>
        <v/>
      </c>
      <c r="M357" s="62" t="str">
        <f t="shared" ref="M357" si="945">IF(L357="","",$D357)</f>
        <v/>
      </c>
      <c r="N357" s="62" t="str">
        <f>IF(COUNTIF(技能效果!A:A,技能等级!B357&amp;"04")=1,技能等级!B357&amp;"04","")</f>
        <v/>
      </c>
      <c r="O357" s="62" t="str">
        <f t="shared" ref="O357" si="946">IF(N357="","",$D357)</f>
        <v/>
      </c>
      <c r="P357" s="62" t="str">
        <f>IF(COUNTIF(技能效果!A:A,技能等级!B357&amp;"05")=1,技能等级!B357&amp;"05","")</f>
        <v/>
      </c>
      <c r="Q357" s="62" t="str">
        <f t="shared" ref="Q357" si="947">IF(P357="","",$D357)</f>
        <v/>
      </c>
      <c r="R357" s="69" t="str">
        <f>INDEX(技能!U:U,MATCH(技能等级!B357,技能!B:B,0))</f>
        <v>攻击敌方单体造成攻击x%伤害
【水晶】立即获得M个自身颜色水晶</v>
      </c>
      <c r="S357" s="150">
        <f t="shared" si="815"/>
        <v>32</v>
      </c>
    </row>
    <row r="358" spans="1:19" s="60" customFormat="1" ht="16.5" x14ac:dyDescent="0.2">
      <c r="A358" s="62">
        <v>355</v>
      </c>
      <c r="B358" s="62">
        <f>INDEX(技能!B:B,MATCH(技能等级!S358,技能!T:T,0))</f>
        <v>1307014</v>
      </c>
      <c r="C358" s="69" t="s">
        <v>384</v>
      </c>
      <c r="D358" s="62">
        <v>3</v>
      </c>
      <c r="E358" s="62" t="str">
        <f>INDEX(技能!E:E,MATCH(技能等级!S358,技能!T:T,0))</f>
        <v>石灵明普攻</v>
      </c>
      <c r="F358" s="69" t="s">
        <v>1020</v>
      </c>
      <c r="G358" s="62">
        <v>10</v>
      </c>
      <c r="H358" s="62" t="str">
        <f t="shared" si="780"/>
        <v>130701401</v>
      </c>
      <c r="I358" s="62">
        <f t="shared" si="781"/>
        <v>3</v>
      </c>
      <c r="J358" s="62" t="str">
        <f>IF(COUNTIF(技能效果!A:A,技能等级!B358&amp;"02")=1,技能等级!B358&amp;"02","")</f>
        <v>130701402</v>
      </c>
      <c r="K358" s="62">
        <f t="shared" si="781"/>
        <v>3</v>
      </c>
      <c r="L358" s="62" t="str">
        <f>IF(COUNTIF(技能效果!A:A,技能等级!B358&amp;"03")=1,技能等级!B358&amp;"03","")</f>
        <v/>
      </c>
      <c r="M358" s="62" t="str">
        <f t="shared" ref="M358" si="948">IF(L358="","",$D358)</f>
        <v/>
      </c>
      <c r="N358" s="62" t="str">
        <f>IF(COUNTIF(技能效果!A:A,技能等级!B358&amp;"04")=1,技能等级!B358&amp;"04","")</f>
        <v/>
      </c>
      <c r="O358" s="62" t="str">
        <f t="shared" ref="O358" si="949">IF(N358="","",$D358)</f>
        <v/>
      </c>
      <c r="P358" s="62" t="str">
        <f>IF(COUNTIF(技能效果!A:A,技能等级!B358&amp;"05")=1,技能等级!B358&amp;"05","")</f>
        <v/>
      </c>
      <c r="Q358" s="62" t="str">
        <f t="shared" ref="Q358" si="950">IF(P358="","",$D358)</f>
        <v/>
      </c>
      <c r="R358" s="69" t="str">
        <f>INDEX(技能!U:U,MATCH(技能等级!B358,技能!B:B,0))</f>
        <v>攻击敌方单体造成攻击x%伤害
【水晶】立即获得M个自身颜色水晶</v>
      </c>
      <c r="S358" s="150">
        <f t="shared" si="815"/>
        <v>32</v>
      </c>
    </row>
    <row r="359" spans="1:19" s="60" customFormat="1" ht="16.5" x14ac:dyDescent="0.2">
      <c r="A359" s="62">
        <v>356</v>
      </c>
      <c r="B359" s="62">
        <f>INDEX(技能!B:B,MATCH(技能等级!S359,技能!T:T,0))</f>
        <v>1307014</v>
      </c>
      <c r="C359" s="69" t="s">
        <v>384</v>
      </c>
      <c r="D359" s="62">
        <v>4</v>
      </c>
      <c r="E359" s="62" t="str">
        <f>INDEX(技能!E:E,MATCH(技能等级!S359,技能!T:T,0))</f>
        <v>石灵明普攻</v>
      </c>
      <c r="F359" s="69" t="s">
        <v>1020</v>
      </c>
      <c r="G359" s="62">
        <v>10</v>
      </c>
      <c r="H359" s="62" t="str">
        <f t="shared" si="780"/>
        <v>130701401</v>
      </c>
      <c r="I359" s="62">
        <f t="shared" si="781"/>
        <v>4</v>
      </c>
      <c r="J359" s="62" t="str">
        <f>IF(COUNTIF(技能效果!A:A,技能等级!B359&amp;"02")=1,技能等级!B359&amp;"02","")</f>
        <v>130701402</v>
      </c>
      <c r="K359" s="62">
        <f t="shared" si="781"/>
        <v>4</v>
      </c>
      <c r="L359" s="62" t="str">
        <f>IF(COUNTIF(技能效果!A:A,技能等级!B359&amp;"03")=1,技能等级!B359&amp;"03","")</f>
        <v/>
      </c>
      <c r="M359" s="62" t="str">
        <f t="shared" ref="M359" si="951">IF(L359="","",$D359)</f>
        <v/>
      </c>
      <c r="N359" s="62" t="str">
        <f>IF(COUNTIF(技能效果!A:A,技能等级!B359&amp;"04")=1,技能等级!B359&amp;"04","")</f>
        <v/>
      </c>
      <c r="O359" s="62" t="str">
        <f t="shared" ref="O359" si="952">IF(N359="","",$D359)</f>
        <v/>
      </c>
      <c r="P359" s="62" t="str">
        <f>IF(COUNTIF(技能效果!A:A,技能等级!B359&amp;"05")=1,技能等级!B359&amp;"05","")</f>
        <v/>
      </c>
      <c r="Q359" s="62" t="str">
        <f t="shared" ref="Q359" si="953">IF(P359="","",$D359)</f>
        <v/>
      </c>
      <c r="R359" s="69" t="str">
        <f>INDEX(技能!U:U,MATCH(技能等级!B359,技能!B:B,0))</f>
        <v>攻击敌方单体造成攻击x%伤害
【水晶】立即获得M个自身颜色水晶</v>
      </c>
      <c r="S359" s="150">
        <f t="shared" si="815"/>
        <v>32</v>
      </c>
    </row>
    <row r="360" spans="1:19" s="60" customFormat="1" ht="16.5" x14ac:dyDescent="0.2">
      <c r="A360" s="62">
        <v>357</v>
      </c>
      <c r="B360" s="62">
        <f>INDEX(技能!B:B,MATCH(技能等级!S360,技能!T:T,0))</f>
        <v>1307014</v>
      </c>
      <c r="C360" s="69" t="s">
        <v>384</v>
      </c>
      <c r="D360" s="62">
        <v>5</v>
      </c>
      <c r="E360" s="62" t="str">
        <f>INDEX(技能!E:E,MATCH(技能等级!S360,技能!T:T,0))</f>
        <v>石灵明普攻</v>
      </c>
      <c r="F360" s="69" t="s">
        <v>1020</v>
      </c>
      <c r="G360" s="62">
        <v>10</v>
      </c>
      <c r="H360" s="62" t="str">
        <f t="shared" si="780"/>
        <v>130701401</v>
      </c>
      <c r="I360" s="62">
        <f t="shared" si="781"/>
        <v>5</v>
      </c>
      <c r="J360" s="62" t="str">
        <f>IF(COUNTIF(技能效果!A:A,技能等级!B360&amp;"02")=1,技能等级!B360&amp;"02","")</f>
        <v>130701402</v>
      </c>
      <c r="K360" s="62">
        <f t="shared" si="781"/>
        <v>5</v>
      </c>
      <c r="L360" s="62" t="str">
        <f>IF(COUNTIF(技能效果!A:A,技能等级!B360&amp;"03")=1,技能等级!B360&amp;"03","")</f>
        <v/>
      </c>
      <c r="M360" s="62" t="str">
        <f t="shared" ref="M360" si="954">IF(L360="","",$D360)</f>
        <v/>
      </c>
      <c r="N360" s="62" t="str">
        <f>IF(COUNTIF(技能效果!A:A,技能等级!B360&amp;"04")=1,技能等级!B360&amp;"04","")</f>
        <v/>
      </c>
      <c r="O360" s="62" t="str">
        <f t="shared" ref="O360" si="955">IF(N360="","",$D360)</f>
        <v/>
      </c>
      <c r="P360" s="62" t="str">
        <f>IF(COUNTIF(技能效果!A:A,技能等级!B360&amp;"05")=1,技能等级!B360&amp;"05","")</f>
        <v/>
      </c>
      <c r="Q360" s="62" t="str">
        <f t="shared" ref="Q360" si="956">IF(P360="","",$D360)</f>
        <v/>
      </c>
      <c r="R360" s="69" t="str">
        <f>INDEX(技能!U:U,MATCH(技能等级!B360,技能!B:B,0))</f>
        <v>攻击敌方单体造成攻击x%伤害
【水晶】立即获得M个自身颜色水晶</v>
      </c>
      <c r="S360" s="150">
        <f t="shared" si="815"/>
        <v>32</v>
      </c>
    </row>
    <row r="361" spans="1:19" s="60" customFormat="1" ht="16.5" x14ac:dyDescent="0.2">
      <c r="A361" s="62">
        <v>358</v>
      </c>
      <c r="B361" s="62">
        <f>INDEX(技能!B:B,MATCH(技能等级!S361,技能!T:T,0))</f>
        <v>1307014</v>
      </c>
      <c r="C361" s="69" t="s">
        <v>384</v>
      </c>
      <c r="D361" s="62">
        <v>6</v>
      </c>
      <c r="E361" s="62" t="str">
        <f>INDEX(技能!E:E,MATCH(技能等级!S361,技能!T:T,0))</f>
        <v>石灵明普攻</v>
      </c>
      <c r="F361" s="69" t="s">
        <v>1020</v>
      </c>
      <c r="G361" s="62">
        <v>10</v>
      </c>
      <c r="H361" s="62" t="str">
        <f t="shared" si="780"/>
        <v>130701401</v>
      </c>
      <c r="I361" s="62">
        <f t="shared" si="781"/>
        <v>6</v>
      </c>
      <c r="J361" s="62" t="str">
        <f>IF(COUNTIF(技能效果!A:A,技能等级!B361&amp;"02")=1,技能等级!B361&amp;"02","")</f>
        <v>130701402</v>
      </c>
      <c r="K361" s="62">
        <f t="shared" si="781"/>
        <v>6</v>
      </c>
      <c r="L361" s="62" t="str">
        <f>IF(COUNTIF(技能效果!A:A,技能等级!B361&amp;"03")=1,技能等级!B361&amp;"03","")</f>
        <v/>
      </c>
      <c r="M361" s="62" t="str">
        <f t="shared" ref="M361" si="957">IF(L361="","",$D361)</f>
        <v/>
      </c>
      <c r="N361" s="62" t="str">
        <f>IF(COUNTIF(技能效果!A:A,技能等级!B361&amp;"04")=1,技能等级!B361&amp;"04","")</f>
        <v/>
      </c>
      <c r="O361" s="62" t="str">
        <f t="shared" ref="O361" si="958">IF(N361="","",$D361)</f>
        <v/>
      </c>
      <c r="P361" s="62" t="str">
        <f>IF(COUNTIF(技能效果!A:A,技能等级!B361&amp;"05")=1,技能等级!B361&amp;"05","")</f>
        <v/>
      </c>
      <c r="Q361" s="62" t="str">
        <f t="shared" ref="Q361" si="959">IF(P361="","",$D361)</f>
        <v/>
      </c>
      <c r="R361" s="69" t="str">
        <f>INDEX(技能!U:U,MATCH(技能等级!B361,技能!B:B,0))</f>
        <v>攻击敌方单体造成攻击x%伤害
【水晶】立即获得M个自身颜色水晶</v>
      </c>
      <c r="S361" s="150">
        <f t="shared" si="815"/>
        <v>32</v>
      </c>
    </row>
    <row r="362" spans="1:19" s="60" customFormat="1" ht="16.5" x14ac:dyDescent="0.2">
      <c r="A362" s="62">
        <v>359</v>
      </c>
      <c r="B362" s="62">
        <f>INDEX(技能!B:B,MATCH(技能等级!S362,技能!T:T,0))</f>
        <v>1307014</v>
      </c>
      <c r="C362" s="69" t="s">
        <v>384</v>
      </c>
      <c r="D362" s="62">
        <v>7</v>
      </c>
      <c r="E362" s="62" t="str">
        <f>INDEX(技能!E:E,MATCH(技能等级!S362,技能!T:T,0))</f>
        <v>石灵明普攻</v>
      </c>
      <c r="F362" s="69" t="s">
        <v>1020</v>
      </c>
      <c r="G362" s="62">
        <v>10</v>
      </c>
      <c r="H362" s="62" t="str">
        <f t="shared" si="780"/>
        <v>130701401</v>
      </c>
      <c r="I362" s="62">
        <f t="shared" si="781"/>
        <v>7</v>
      </c>
      <c r="J362" s="62" t="str">
        <f>IF(COUNTIF(技能效果!A:A,技能等级!B362&amp;"02")=1,技能等级!B362&amp;"02","")</f>
        <v>130701402</v>
      </c>
      <c r="K362" s="62">
        <f t="shared" si="781"/>
        <v>7</v>
      </c>
      <c r="L362" s="62" t="str">
        <f>IF(COUNTIF(技能效果!A:A,技能等级!B362&amp;"03")=1,技能等级!B362&amp;"03","")</f>
        <v/>
      </c>
      <c r="M362" s="62" t="str">
        <f t="shared" ref="M362" si="960">IF(L362="","",$D362)</f>
        <v/>
      </c>
      <c r="N362" s="62" t="str">
        <f>IF(COUNTIF(技能效果!A:A,技能等级!B362&amp;"04")=1,技能等级!B362&amp;"04","")</f>
        <v/>
      </c>
      <c r="O362" s="62" t="str">
        <f t="shared" ref="O362" si="961">IF(N362="","",$D362)</f>
        <v/>
      </c>
      <c r="P362" s="62" t="str">
        <f>IF(COUNTIF(技能效果!A:A,技能等级!B362&amp;"05")=1,技能等级!B362&amp;"05","")</f>
        <v/>
      </c>
      <c r="Q362" s="62" t="str">
        <f t="shared" ref="Q362" si="962">IF(P362="","",$D362)</f>
        <v/>
      </c>
      <c r="R362" s="69" t="str">
        <f>INDEX(技能!U:U,MATCH(技能等级!B362,技能!B:B,0))</f>
        <v>攻击敌方单体造成攻击x%伤害
【水晶】立即获得M个自身颜色水晶</v>
      </c>
      <c r="S362" s="150">
        <f t="shared" si="815"/>
        <v>32</v>
      </c>
    </row>
    <row r="363" spans="1:19" s="60" customFormat="1" ht="16.5" x14ac:dyDescent="0.2">
      <c r="A363" s="62">
        <v>360</v>
      </c>
      <c r="B363" s="62">
        <f>INDEX(技能!B:B,MATCH(技能等级!S363,技能!T:T,0))</f>
        <v>1307014</v>
      </c>
      <c r="C363" s="69" t="s">
        <v>384</v>
      </c>
      <c r="D363" s="62">
        <v>8</v>
      </c>
      <c r="E363" s="62" t="str">
        <f>INDEX(技能!E:E,MATCH(技能等级!S363,技能!T:T,0))</f>
        <v>石灵明普攻</v>
      </c>
      <c r="F363" s="69" t="s">
        <v>1020</v>
      </c>
      <c r="G363" s="62">
        <v>10</v>
      </c>
      <c r="H363" s="62" t="str">
        <f t="shared" si="780"/>
        <v>130701401</v>
      </c>
      <c r="I363" s="62">
        <f t="shared" si="781"/>
        <v>8</v>
      </c>
      <c r="J363" s="62" t="str">
        <f>IF(COUNTIF(技能效果!A:A,技能等级!B363&amp;"02")=1,技能等级!B363&amp;"02","")</f>
        <v>130701402</v>
      </c>
      <c r="K363" s="62">
        <f t="shared" si="781"/>
        <v>8</v>
      </c>
      <c r="L363" s="62" t="str">
        <f>IF(COUNTIF(技能效果!A:A,技能等级!B363&amp;"03")=1,技能等级!B363&amp;"03","")</f>
        <v/>
      </c>
      <c r="M363" s="62" t="str">
        <f t="shared" ref="M363" si="963">IF(L363="","",$D363)</f>
        <v/>
      </c>
      <c r="N363" s="62" t="str">
        <f>IF(COUNTIF(技能效果!A:A,技能等级!B363&amp;"04")=1,技能等级!B363&amp;"04","")</f>
        <v/>
      </c>
      <c r="O363" s="62" t="str">
        <f t="shared" ref="O363" si="964">IF(N363="","",$D363)</f>
        <v/>
      </c>
      <c r="P363" s="62" t="str">
        <f>IF(COUNTIF(技能效果!A:A,技能等级!B363&amp;"05")=1,技能等级!B363&amp;"05","")</f>
        <v/>
      </c>
      <c r="Q363" s="62" t="str">
        <f t="shared" ref="Q363" si="965">IF(P363="","",$D363)</f>
        <v/>
      </c>
      <c r="R363" s="69" t="str">
        <f>INDEX(技能!U:U,MATCH(技能等级!B363,技能!B:B,0))</f>
        <v>攻击敌方单体造成攻击x%伤害
【水晶】立即获得M个自身颜色水晶</v>
      </c>
      <c r="S363" s="150">
        <f t="shared" si="815"/>
        <v>32</v>
      </c>
    </row>
    <row r="364" spans="1:19" s="60" customFormat="1" ht="16.5" x14ac:dyDescent="0.2">
      <c r="A364" s="62">
        <v>361</v>
      </c>
      <c r="B364" s="62">
        <f>INDEX(技能!B:B,MATCH(技能等级!S364,技能!T:T,0))</f>
        <v>1307014</v>
      </c>
      <c r="C364" s="69" t="s">
        <v>384</v>
      </c>
      <c r="D364" s="62">
        <v>9</v>
      </c>
      <c r="E364" s="62" t="str">
        <f>INDEX(技能!E:E,MATCH(技能等级!S364,技能!T:T,0))</f>
        <v>石灵明普攻</v>
      </c>
      <c r="F364" s="69" t="s">
        <v>1020</v>
      </c>
      <c r="G364" s="62">
        <v>10</v>
      </c>
      <c r="H364" s="62" t="str">
        <f t="shared" si="780"/>
        <v>130701401</v>
      </c>
      <c r="I364" s="62">
        <f t="shared" si="781"/>
        <v>9</v>
      </c>
      <c r="J364" s="62" t="str">
        <f>IF(COUNTIF(技能效果!A:A,技能等级!B364&amp;"02")=1,技能等级!B364&amp;"02","")</f>
        <v>130701402</v>
      </c>
      <c r="K364" s="62">
        <f t="shared" si="781"/>
        <v>9</v>
      </c>
      <c r="L364" s="62" t="str">
        <f>IF(COUNTIF(技能效果!A:A,技能等级!B364&amp;"03")=1,技能等级!B364&amp;"03","")</f>
        <v/>
      </c>
      <c r="M364" s="62" t="str">
        <f t="shared" ref="M364" si="966">IF(L364="","",$D364)</f>
        <v/>
      </c>
      <c r="N364" s="62" t="str">
        <f>IF(COUNTIF(技能效果!A:A,技能等级!B364&amp;"04")=1,技能等级!B364&amp;"04","")</f>
        <v/>
      </c>
      <c r="O364" s="62" t="str">
        <f t="shared" ref="O364" si="967">IF(N364="","",$D364)</f>
        <v/>
      </c>
      <c r="P364" s="62" t="str">
        <f>IF(COUNTIF(技能效果!A:A,技能等级!B364&amp;"05")=1,技能等级!B364&amp;"05","")</f>
        <v/>
      </c>
      <c r="Q364" s="62" t="str">
        <f t="shared" ref="Q364" si="968">IF(P364="","",$D364)</f>
        <v/>
      </c>
      <c r="R364" s="69" t="str">
        <f>INDEX(技能!U:U,MATCH(技能等级!B364,技能!B:B,0))</f>
        <v>攻击敌方单体造成攻击x%伤害
【水晶】立即获得M个自身颜色水晶</v>
      </c>
      <c r="S364" s="150">
        <f t="shared" si="815"/>
        <v>32</v>
      </c>
    </row>
    <row r="365" spans="1:19" s="60" customFormat="1" ht="16.5" x14ac:dyDescent="0.2">
      <c r="A365" s="62">
        <v>362</v>
      </c>
      <c r="B365" s="62">
        <f>INDEX(技能!B:B,MATCH(技能等级!S365,技能!T:T,0))</f>
        <v>1307014</v>
      </c>
      <c r="C365" s="69" t="s">
        <v>384</v>
      </c>
      <c r="D365" s="62">
        <v>10</v>
      </c>
      <c r="E365" s="62" t="str">
        <f>INDEX(技能!E:E,MATCH(技能等级!S365,技能!T:T,0))</f>
        <v>石灵明普攻</v>
      </c>
      <c r="F365" s="69" t="s">
        <v>1020</v>
      </c>
      <c r="G365" s="62">
        <v>10</v>
      </c>
      <c r="H365" s="62" t="str">
        <f t="shared" si="780"/>
        <v>130701401</v>
      </c>
      <c r="I365" s="62">
        <f t="shared" si="781"/>
        <v>10</v>
      </c>
      <c r="J365" s="62" t="str">
        <f>IF(COUNTIF(技能效果!A:A,技能等级!B365&amp;"02")=1,技能等级!B365&amp;"02","")</f>
        <v>130701402</v>
      </c>
      <c r="K365" s="62">
        <f t="shared" si="781"/>
        <v>10</v>
      </c>
      <c r="L365" s="62" t="str">
        <f>IF(COUNTIF(技能效果!A:A,技能等级!B365&amp;"03")=1,技能等级!B365&amp;"03","")</f>
        <v/>
      </c>
      <c r="M365" s="62" t="str">
        <f t="shared" ref="M365" si="969">IF(L365="","",$D365)</f>
        <v/>
      </c>
      <c r="N365" s="62" t="str">
        <f>IF(COUNTIF(技能效果!A:A,技能等级!B365&amp;"04")=1,技能等级!B365&amp;"04","")</f>
        <v/>
      </c>
      <c r="O365" s="62" t="str">
        <f t="shared" ref="O365" si="970">IF(N365="","",$D365)</f>
        <v/>
      </c>
      <c r="P365" s="62" t="str">
        <f>IF(COUNTIF(技能效果!A:A,技能等级!B365&amp;"05")=1,技能等级!B365&amp;"05","")</f>
        <v/>
      </c>
      <c r="Q365" s="62" t="str">
        <f t="shared" ref="Q365" si="971">IF(P365="","",$D365)</f>
        <v/>
      </c>
      <c r="R365" s="69" t="str">
        <f>INDEX(技能!U:U,MATCH(技能等级!B365,技能!B:B,0))</f>
        <v>攻击敌方单体造成攻击x%伤害
【水晶】立即获得M个自身颜色水晶</v>
      </c>
      <c r="S365" s="150">
        <f t="shared" si="815"/>
        <v>32</v>
      </c>
    </row>
    <row r="366" spans="1:19" s="60" customFormat="1" ht="16.5" x14ac:dyDescent="0.2">
      <c r="A366" s="62">
        <v>363</v>
      </c>
      <c r="B366" s="62">
        <f>INDEX(技能!B:B,MATCH(技能等级!S366,技能!T:T,0))</f>
        <v>1307015</v>
      </c>
      <c r="C366" s="69" t="s">
        <v>384</v>
      </c>
      <c r="D366" s="62">
        <v>1</v>
      </c>
      <c r="E366" s="62" t="str">
        <f>INDEX(技能!E:E,MATCH(技能等级!S366,技能!T:T,0))</f>
        <v>于禁普攻</v>
      </c>
      <c r="F366" s="69"/>
      <c r="G366" s="62"/>
      <c r="H366" s="62" t="str">
        <f t="shared" si="780"/>
        <v>130701501</v>
      </c>
      <c r="I366" s="62">
        <f t="shared" si="781"/>
        <v>1</v>
      </c>
      <c r="J366" s="62" t="str">
        <f>IF(COUNTIF(技能效果!A:A,技能等级!B366&amp;"02")=1,技能等级!B366&amp;"02","")</f>
        <v>130701502</v>
      </c>
      <c r="K366" s="62">
        <f t="shared" si="781"/>
        <v>1</v>
      </c>
      <c r="L366" s="62" t="str">
        <f>IF(COUNTIF(技能效果!A:A,技能等级!B366&amp;"03")=1,技能等级!B366&amp;"03","")</f>
        <v/>
      </c>
      <c r="M366" s="62" t="str">
        <f t="shared" ref="M366" si="972">IF(L366="","",$D366)</f>
        <v/>
      </c>
      <c r="N366" s="62" t="str">
        <f>IF(COUNTIF(技能效果!A:A,技能等级!B366&amp;"04")=1,技能等级!B366&amp;"04","")</f>
        <v/>
      </c>
      <c r="O366" s="62" t="str">
        <f t="shared" ref="O366" si="973">IF(N366="","",$D366)</f>
        <v/>
      </c>
      <c r="P366" s="62" t="str">
        <f>IF(COUNTIF(技能效果!A:A,技能等级!B366&amp;"05")=1,技能等级!B366&amp;"05","")</f>
        <v/>
      </c>
      <c r="Q366" s="62" t="str">
        <f t="shared" ref="Q366" si="974">IF(P366="","",$D366)</f>
        <v/>
      </c>
      <c r="R366" s="69" t="str">
        <f>INDEX(技能!U:U,MATCH(技能等级!B366,技能!B:B,0))</f>
        <v>攻击敌方单体造成攻击x%伤害
【水晶】立即获得M个自身颜色水晶</v>
      </c>
      <c r="S366" s="150">
        <f t="shared" si="815"/>
        <v>33</v>
      </c>
    </row>
    <row r="367" spans="1:19" s="60" customFormat="1" ht="16.5" x14ac:dyDescent="0.2">
      <c r="A367" s="62">
        <v>364</v>
      </c>
      <c r="B367" s="62">
        <f>INDEX(技能!B:B,MATCH(技能等级!S367,技能!T:T,0))</f>
        <v>1307015</v>
      </c>
      <c r="C367" s="69" t="s">
        <v>384</v>
      </c>
      <c r="D367" s="62">
        <v>2</v>
      </c>
      <c r="E367" s="62" t="str">
        <f>INDEX(技能!E:E,MATCH(技能等级!S367,技能!T:T,0))</f>
        <v>于禁普攻</v>
      </c>
      <c r="F367" s="69" t="s">
        <v>1020</v>
      </c>
      <c r="G367" s="62">
        <v>10</v>
      </c>
      <c r="H367" s="62" t="str">
        <f t="shared" ref="H367:H430" si="975">B367&amp;"01"</f>
        <v>130701501</v>
      </c>
      <c r="I367" s="62">
        <f t="shared" ref="I367:K430" si="976">IF(H367="","",$D367)</f>
        <v>2</v>
      </c>
      <c r="J367" s="62" t="str">
        <f>IF(COUNTIF(技能效果!A:A,技能等级!B367&amp;"02")=1,技能等级!B367&amp;"02","")</f>
        <v>130701502</v>
      </c>
      <c r="K367" s="62">
        <f t="shared" si="976"/>
        <v>2</v>
      </c>
      <c r="L367" s="62" t="str">
        <f>IF(COUNTIF(技能效果!A:A,技能等级!B367&amp;"03")=1,技能等级!B367&amp;"03","")</f>
        <v/>
      </c>
      <c r="M367" s="62" t="str">
        <f t="shared" ref="M367" si="977">IF(L367="","",$D367)</f>
        <v/>
      </c>
      <c r="N367" s="62" t="str">
        <f>IF(COUNTIF(技能效果!A:A,技能等级!B367&amp;"04")=1,技能等级!B367&amp;"04","")</f>
        <v/>
      </c>
      <c r="O367" s="62" t="str">
        <f t="shared" ref="O367" si="978">IF(N367="","",$D367)</f>
        <v/>
      </c>
      <c r="P367" s="62" t="str">
        <f>IF(COUNTIF(技能效果!A:A,技能等级!B367&amp;"05")=1,技能等级!B367&amp;"05","")</f>
        <v/>
      </c>
      <c r="Q367" s="62" t="str">
        <f t="shared" ref="Q367" si="979">IF(P367="","",$D367)</f>
        <v/>
      </c>
      <c r="R367" s="69" t="str">
        <f>INDEX(技能!U:U,MATCH(技能等级!B367,技能!B:B,0))</f>
        <v>攻击敌方单体造成攻击x%伤害
【水晶】立即获得M个自身颜色水晶</v>
      </c>
      <c r="S367" s="150">
        <f t="shared" si="815"/>
        <v>33</v>
      </c>
    </row>
    <row r="368" spans="1:19" s="60" customFormat="1" ht="16.5" x14ac:dyDescent="0.2">
      <c r="A368" s="62">
        <v>365</v>
      </c>
      <c r="B368" s="62">
        <f>INDEX(技能!B:B,MATCH(技能等级!S368,技能!T:T,0))</f>
        <v>1307015</v>
      </c>
      <c r="C368" s="69" t="s">
        <v>384</v>
      </c>
      <c r="D368" s="62">
        <v>3</v>
      </c>
      <c r="E368" s="62" t="str">
        <f>INDEX(技能!E:E,MATCH(技能等级!S368,技能!T:T,0))</f>
        <v>于禁普攻</v>
      </c>
      <c r="F368" s="69" t="s">
        <v>1020</v>
      </c>
      <c r="G368" s="62">
        <v>10</v>
      </c>
      <c r="H368" s="62" t="str">
        <f t="shared" si="975"/>
        <v>130701501</v>
      </c>
      <c r="I368" s="62">
        <f t="shared" si="976"/>
        <v>3</v>
      </c>
      <c r="J368" s="62" t="str">
        <f>IF(COUNTIF(技能效果!A:A,技能等级!B368&amp;"02")=1,技能等级!B368&amp;"02","")</f>
        <v>130701502</v>
      </c>
      <c r="K368" s="62">
        <f t="shared" si="976"/>
        <v>3</v>
      </c>
      <c r="L368" s="62" t="str">
        <f>IF(COUNTIF(技能效果!A:A,技能等级!B368&amp;"03")=1,技能等级!B368&amp;"03","")</f>
        <v/>
      </c>
      <c r="M368" s="62" t="str">
        <f t="shared" ref="M368" si="980">IF(L368="","",$D368)</f>
        <v/>
      </c>
      <c r="N368" s="62" t="str">
        <f>IF(COUNTIF(技能效果!A:A,技能等级!B368&amp;"04")=1,技能等级!B368&amp;"04","")</f>
        <v/>
      </c>
      <c r="O368" s="62" t="str">
        <f t="shared" ref="O368" si="981">IF(N368="","",$D368)</f>
        <v/>
      </c>
      <c r="P368" s="62" t="str">
        <f>IF(COUNTIF(技能效果!A:A,技能等级!B368&amp;"05")=1,技能等级!B368&amp;"05","")</f>
        <v/>
      </c>
      <c r="Q368" s="62" t="str">
        <f t="shared" ref="Q368" si="982">IF(P368="","",$D368)</f>
        <v/>
      </c>
      <c r="R368" s="69" t="str">
        <f>INDEX(技能!U:U,MATCH(技能等级!B368,技能!B:B,0))</f>
        <v>攻击敌方单体造成攻击x%伤害
【水晶】立即获得M个自身颜色水晶</v>
      </c>
      <c r="S368" s="150">
        <f t="shared" si="815"/>
        <v>33</v>
      </c>
    </row>
    <row r="369" spans="1:19" s="60" customFormat="1" ht="16.5" x14ac:dyDescent="0.2">
      <c r="A369" s="62">
        <v>366</v>
      </c>
      <c r="B369" s="62">
        <f>INDEX(技能!B:B,MATCH(技能等级!S369,技能!T:T,0))</f>
        <v>1307015</v>
      </c>
      <c r="C369" s="69" t="s">
        <v>384</v>
      </c>
      <c r="D369" s="62">
        <v>4</v>
      </c>
      <c r="E369" s="62" t="str">
        <f>INDEX(技能!E:E,MATCH(技能等级!S369,技能!T:T,0))</f>
        <v>于禁普攻</v>
      </c>
      <c r="F369" s="69" t="s">
        <v>1020</v>
      </c>
      <c r="G369" s="62">
        <v>10</v>
      </c>
      <c r="H369" s="62" t="str">
        <f t="shared" si="975"/>
        <v>130701501</v>
      </c>
      <c r="I369" s="62">
        <f t="shared" si="976"/>
        <v>4</v>
      </c>
      <c r="J369" s="62" t="str">
        <f>IF(COUNTIF(技能效果!A:A,技能等级!B369&amp;"02")=1,技能等级!B369&amp;"02","")</f>
        <v>130701502</v>
      </c>
      <c r="K369" s="62">
        <f t="shared" si="976"/>
        <v>4</v>
      </c>
      <c r="L369" s="62" t="str">
        <f>IF(COUNTIF(技能效果!A:A,技能等级!B369&amp;"03")=1,技能等级!B369&amp;"03","")</f>
        <v/>
      </c>
      <c r="M369" s="62" t="str">
        <f t="shared" ref="M369" si="983">IF(L369="","",$D369)</f>
        <v/>
      </c>
      <c r="N369" s="62" t="str">
        <f>IF(COUNTIF(技能效果!A:A,技能等级!B369&amp;"04")=1,技能等级!B369&amp;"04","")</f>
        <v/>
      </c>
      <c r="O369" s="62" t="str">
        <f t="shared" ref="O369" si="984">IF(N369="","",$D369)</f>
        <v/>
      </c>
      <c r="P369" s="62" t="str">
        <f>IF(COUNTIF(技能效果!A:A,技能等级!B369&amp;"05")=1,技能等级!B369&amp;"05","")</f>
        <v/>
      </c>
      <c r="Q369" s="62" t="str">
        <f t="shared" ref="Q369" si="985">IF(P369="","",$D369)</f>
        <v/>
      </c>
      <c r="R369" s="69" t="str">
        <f>INDEX(技能!U:U,MATCH(技能等级!B369,技能!B:B,0))</f>
        <v>攻击敌方单体造成攻击x%伤害
【水晶】立即获得M个自身颜色水晶</v>
      </c>
      <c r="S369" s="150">
        <f t="shared" si="815"/>
        <v>33</v>
      </c>
    </row>
    <row r="370" spans="1:19" s="60" customFormat="1" ht="16.5" x14ac:dyDescent="0.2">
      <c r="A370" s="62">
        <v>367</v>
      </c>
      <c r="B370" s="62">
        <f>INDEX(技能!B:B,MATCH(技能等级!S370,技能!T:T,0))</f>
        <v>1307015</v>
      </c>
      <c r="C370" s="69" t="s">
        <v>384</v>
      </c>
      <c r="D370" s="62">
        <v>5</v>
      </c>
      <c r="E370" s="62" t="str">
        <f>INDEX(技能!E:E,MATCH(技能等级!S370,技能!T:T,0))</f>
        <v>于禁普攻</v>
      </c>
      <c r="F370" s="69" t="s">
        <v>1020</v>
      </c>
      <c r="G370" s="62">
        <v>10</v>
      </c>
      <c r="H370" s="62" t="str">
        <f t="shared" si="975"/>
        <v>130701501</v>
      </c>
      <c r="I370" s="62">
        <f t="shared" si="976"/>
        <v>5</v>
      </c>
      <c r="J370" s="62" t="str">
        <f>IF(COUNTIF(技能效果!A:A,技能等级!B370&amp;"02")=1,技能等级!B370&amp;"02","")</f>
        <v>130701502</v>
      </c>
      <c r="K370" s="62">
        <f t="shared" si="976"/>
        <v>5</v>
      </c>
      <c r="L370" s="62" t="str">
        <f>IF(COUNTIF(技能效果!A:A,技能等级!B370&amp;"03")=1,技能等级!B370&amp;"03","")</f>
        <v/>
      </c>
      <c r="M370" s="62" t="str">
        <f t="shared" ref="M370" si="986">IF(L370="","",$D370)</f>
        <v/>
      </c>
      <c r="N370" s="62" t="str">
        <f>IF(COUNTIF(技能效果!A:A,技能等级!B370&amp;"04")=1,技能等级!B370&amp;"04","")</f>
        <v/>
      </c>
      <c r="O370" s="62" t="str">
        <f t="shared" ref="O370" si="987">IF(N370="","",$D370)</f>
        <v/>
      </c>
      <c r="P370" s="62" t="str">
        <f>IF(COUNTIF(技能效果!A:A,技能等级!B370&amp;"05")=1,技能等级!B370&amp;"05","")</f>
        <v/>
      </c>
      <c r="Q370" s="62" t="str">
        <f t="shared" ref="Q370" si="988">IF(P370="","",$D370)</f>
        <v/>
      </c>
      <c r="R370" s="69" t="str">
        <f>INDEX(技能!U:U,MATCH(技能等级!B370,技能!B:B,0))</f>
        <v>攻击敌方单体造成攻击x%伤害
【水晶】立即获得M个自身颜色水晶</v>
      </c>
      <c r="S370" s="150">
        <f t="shared" si="815"/>
        <v>33</v>
      </c>
    </row>
    <row r="371" spans="1:19" s="60" customFormat="1" ht="16.5" x14ac:dyDescent="0.2">
      <c r="A371" s="62">
        <v>368</v>
      </c>
      <c r="B371" s="62">
        <f>INDEX(技能!B:B,MATCH(技能等级!S371,技能!T:T,0))</f>
        <v>1307015</v>
      </c>
      <c r="C371" s="69" t="s">
        <v>384</v>
      </c>
      <c r="D371" s="62">
        <v>6</v>
      </c>
      <c r="E371" s="62" t="str">
        <f>INDEX(技能!E:E,MATCH(技能等级!S371,技能!T:T,0))</f>
        <v>于禁普攻</v>
      </c>
      <c r="F371" s="69" t="s">
        <v>1020</v>
      </c>
      <c r="G371" s="62">
        <v>10</v>
      </c>
      <c r="H371" s="62" t="str">
        <f t="shared" si="975"/>
        <v>130701501</v>
      </c>
      <c r="I371" s="62">
        <f t="shared" si="976"/>
        <v>6</v>
      </c>
      <c r="J371" s="62" t="str">
        <f>IF(COUNTIF(技能效果!A:A,技能等级!B371&amp;"02")=1,技能等级!B371&amp;"02","")</f>
        <v>130701502</v>
      </c>
      <c r="K371" s="62">
        <f t="shared" si="976"/>
        <v>6</v>
      </c>
      <c r="L371" s="62" t="str">
        <f>IF(COUNTIF(技能效果!A:A,技能等级!B371&amp;"03")=1,技能等级!B371&amp;"03","")</f>
        <v/>
      </c>
      <c r="M371" s="62" t="str">
        <f t="shared" ref="M371" si="989">IF(L371="","",$D371)</f>
        <v/>
      </c>
      <c r="N371" s="62" t="str">
        <f>IF(COUNTIF(技能效果!A:A,技能等级!B371&amp;"04")=1,技能等级!B371&amp;"04","")</f>
        <v/>
      </c>
      <c r="O371" s="62" t="str">
        <f t="shared" ref="O371" si="990">IF(N371="","",$D371)</f>
        <v/>
      </c>
      <c r="P371" s="62" t="str">
        <f>IF(COUNTIF(技能效果!A:A,技能等级!B371&amp;"05")=1,技能等级!B371&amp;"05","")</f>
        <v/>
      </c>
      <c r="Q371" s="62" t="str">
        <f t="shared" ref="Q371" si="991">IF(P371="","",$D371)</f>
        <v/>
      </c>
      <c r="R371" s="69" t="str">
        <f>INDEX(技能!U:U,MATCH(技能等级!B371,技能!B:B,0))</f>
        <v>攻击敌方单体造成攻击x%伤害
【水晶】立即获得M个自身颜色水晶</v>
      </c>
      <c r="S371" s="150">
        <f t="shared" si="815"/>
        <v>33</v>
      </c>
    </row>
    <row r="372" spans="1:19" s="60" customFormat="1" ht="16.5" x14ac:dyDescent="0.2">
      <c r="A372" s="62">
        <v>369</v>
      </c>
      <c r="B372" s="62">
        <f>INDEX(技能!B:B,MATCH(技能等级!S372,技能!T:T,0))</f>
        <v>1307015</v>
      </c>
      <c r="C372" s="69" t="s">
        <v>384</v>
      </c>
      <c r="D372" s="62">
        <v>7</v>
      </c>
      <c r="E372" s="62" t="str">
        <f>INDEX(技能!E:E,MATCH(技能等级!S372,技能!T:T,0))</f>
        <v>于禁普攻</v>
      </c>
      <c r="F372" s="69" t="s">
        <v>1020</v>
      </c>
      <c r="G372" s="62">
        <v>10</v>
      </c>
      <c r="H372" s="62" t="str">
        <f t="shared" si="975"/>
        <v>130701501</v>
      </c>
      <c r="I372" s="62">
        <f t="shared" si="976"/>
        <v>7</v>
      </c>
      <c r="J372" s="62" t="str">
        <f>IF(COUNTIF(技能效果!A:A,技能等级!B372&amp;"02")=1,技能等级!B372&amp;"02","")</f>
        <v>130701502</v>
      </c>
      <c r="K372" s="62">
        <f t="shared" si="976"/>
        <v>7</v>
      </c>
      <c r="L372" s="62" t="str">
        <f>IF(COUNTIF(技能效果!A:A,技能等级!B372&amp;"03")=1,技能等级!B372&amp;"03","")</f>
        <v/>
      </c>
      <c r="M372" s="62" t="str">
        <f t="shared" ref="M372" si="992">IF(L372="","",$D372)</f>
        <v/>
      </c>
      <c r="N372" s="62" t="str">
        <f>IF(COUNTIF(技能效果!A:A,技能等级!B372&amp;"04")=1,技能等级!B372&amp;"04","")</f>
        <v/>
      </c>
      <c r="O372" s="62" t="str">
        <f t="shared" ref="O372" si="993">IF(N372="","",$D372)</f>
        <v/>
      </c>
      <c r="P372" s="62" t="str">
        <f>IF(COUNTIF(技能效果!A:A,技能等级!B372&amp;"05")=1,技能等级!B372&amp;"05","")</f>
        <v/>
      </c>
      <c r="Q372" s="62" t="str">
        <f t="shared" ref="Q372" si="994">IF(P372="","",$D372)</f>
        <v/>
      </c>
      <c r="R372" s="69" t="str">
        <f>INDEX(技能!U:U,MATCH(技能等级!B372,技能!B:B,0))</f>
        <v>攻击敌方单体造成攻击x%伤害
【水晶】立即获得M个自身颜色水晶</v>
      </c>
      <c r="S372" s="150">
        <f t="shared" si="815"/>
        <v>33</v>
      </c>
    </row>
    <row r="373" spans="1:19" s="60" customFormat="1" ht="16.5" x14ac:dyDescent="0.2">
      <c r="A373" s="62">
        <v>370</v>
      </c>
      <c r="B373" s="62">
        <f>INDEX(技能!B:B,MATCH(技能等级!S373,技能!T:T,0))</f>
        <v>1307015</v>
      </c>
      <c r="C373" s="69" t="s">
        <v>384</v>
      </c>
      <c r="D373" s="62">
        <v>8</v>
      </c>
      <c r="E373" s="62" t="str">
        <f>INDEX(技能!E:E,MATCH(技能等级!S373,技能!T:T,0))</f>
        <v>于禁普攻</v>
      </c>
      <c r="F373" s="69" t="s">
        <v>1020</v>
      </c>
      <c r="G373" s="62">
        <v>10</v>
      </c>
      <c r="H373" s="62" t="str">
        <f t="shared" si="975"/>
        <v>130701501</v>
      </c>
      <c r="I373" s="62">
        <f t="shared" si="976"/>
        <v>8</v>
      </c>
      <c r="J373" s="62" t="str">
        <f>IF(COUNTIF(技能效果!A:A,技能等级!B373&amp;"02")=1,技能等级!B373&amp;"02","")</f>
        <v>130701502</v>
      </c>
      <c r="K373" s="62">
        <f t="shared" si="976"/>
        <v>8</v>
      </c>
      <c r="L373" s="62" t="str">
        <f>IF(COUNTIF(技能效果!A:A,技能等级!B373&amp;"03")=1,技能等级!B373&amp;"03","")</f>
        <v/>
      </c>
      <c r="M373" s="62" t="str">
        <f t="shared" ref="M373" si="995">IF(L373="","",$D373)</f>
        <v/>
      </c>
      <c r="N373" s="62" t="str">
        <f>IF(COUNTIF(技能效果!A:A,技能等级!B373&amp;"04")=1,技能等级!B373&amp;"04","")</f>
        <v/>
      </c>
      <c r="O373" s="62" t="str">
        <f t="shared" ref="O373" si="996">IF(N373="","",$D373)</f>
        <v/>
      </c>
      <c r="P373" s="62" t="str">
        <f>IF(COUNTIF(技能效果!A:A,技能等级!B373&amp;"05")=1,技能等级!B373&amp;"05","")</f>
        <v/>
      </c>
      <c r="Q373" s="62" t="str">
        <f t="shared" ref="Q373" si="997">IF(P373="","",$D373)</f>
        <v/>
      </c>
      <c r="R373" s="69" t="str">
        <f>INDEX(技能!U:U,MATCH(技能等级!B373,技能!B:B,0))</f>
        <v>攻击敌方单体造成攻击x%伤害
【水晶】立即获得M个自身颜色水晶</v>
      </c>
      <c r="S373" s="150">
        <f t="shared" si="815"/>
        <v>33</v>
      </c>
    </row>
    <row r="374" spans="1:19" s="60" customFormat="1" ht="16.5" x14ac:dyDescent="0.2">
      <c r="A374" s="62">
        <v>371</v>
      </c>
      <c r="B374" s="62">
        <f>INDEX(技能!B:B,MATCH(技能等级!S374,技能!T:T,0))</f>
        <v>1307015</v>
      </c>
      <c r="C374" s="69" t="s">
        <v>384</v>
      </c>
      <c r="D374" s="62">
        <v>9</v>
      </c>
      <c r="E374" s="62" t="str">
        <f>INDEX(技能!E:E,MATCH(技能等级!S374,技能!T:T,0))</f>
        <v>于禁普攻</v>
      </c>
      <c r="F374" s="69" t="s">
        <v>1020</v>
      </c>
      <c r="G374" s="62">
        <v>10</v>
      </c>
      <c r="H374" s="62" t="str">
        <f t="shared" si="975"/>
        <v>130701501</v>
      </c>
      <c r="I374" s="62">
        <f t="shared" si="976"/>
        <v>9</v>
      </c>
      <c r="J374" s="62" t="str">
        <f>IF(COUNTIF(技能效果!A:A,技能等级!B374&amp;"02")=1,技能等级!B374&amp;"02","")</f>
        <v>130701502</v>
      </c>
      <c r="K374" s="62">
        <f t="shared" si="976"/>
        <v>9</v>
      </c>
      <c r="L374" s="62" t="str">
        <f>IF(COUNTIF(技能效果!A:A,技能等级!B374&amp;"03")=1,技能等级!B374&amp;"03","")</f>
        <v/>
      </c>
      <c r="M374" s="62" t="str">
        <f t="shared" ref="M374" si="998">IF(L374="","",$D374)</f>
        <v/>
      </c>
      <c r="N374" s="62" t="str">
        <f>IF(COUNTIF(技能效果!A:A,技能等级!B374&amp;"04")=1,技能等级!B374&amp;"04","")</f>
        <v/>
      </c>
      <c r="O374" s="62" t="str">
        <f t="shared" ref="O374" si="999">IF(N374="","",$D374)</f>
        <v/>
      </c>
      <c r="P374" s="62" t="str">
        <f>IF(COUNTIF(技能效果!A:A,技能等级!B374&amp;"05")=1,技能等级!B374&amp;"05","")</f>
        <v/>
      </c>
      <c r="Q374" s="62" t="str">
        <f t="shared" ref="Q374" si="1000">IF(P374="","",$D374)</f>
        <v/>
      </c>
      <c r="R374" s="69" t="str">
        <f>INDEX(技能!U:U,MATCH(技能等级!B374,技能!B:B,0))</f>
        <v>攻击敌方单体造成攻击x%伤害
【水晶】立即获得M个自身颜色水晶</v>
      </c>
      <c r="S374" s="150">
        <f t="shared" si="815"/>
        <v>33</v>
      </c>
    </row>
    <row r="375" spans="1:19" s="60" customFormat="1" ht="16.5" x14ac:dyDescent="0.2">
      <c r="A375" s="62">
        <v>372</v>
      </c>
      <c r="B375" s="62">
        <f>INDEX(技能!B:B,MATCH(技能等级!S375,技能!T:T,0))</f>
        <v>1307015</v>
      </c>
      <c r="C375" s="69" t="s">
        <v>384</v>
      </c>
      <c r="D375" s="62">
        <v>10</v>
      </c>
      <c r="E375" s="62" t="str">
        <f>INDEX(技能!E:E,MATCH(技能等级!S375,技能!T:T,0))</f>
        <v>于禁普攻</v>
      </c>
      <c r="F375" s="69" t="s">
        <v>1020</v>
      </c>
      <c r="G375" s="62">
        <v>10</v>
      </c>
      <c r="H375" s="62" t="str">
        <f t="shared" si="975"/>
        <v>130701501</v>
      </c>
      <c r="I375" s="62">
        <f t="shared" si="976"/>
        <v>10</v>
      </c>
      <c r="J375" s="62" t="str">
        <f>IF(COUNTIF(技能效果!A:A,技能等级!B375&amp;"02")=1,技能等级!B375&amp;"02","")</f>
        <v>130701502</v>
      </c>
      <c r="K375" s="62">
        <f t="shared" si="976"/>
        <v>10</v>
      </c>
      <c r="L375" s="62" t="str">
        <f>IF(COUNTIF(技能效果!A:A,技能等级!B375&amp;"03")=1,技能等级!B375&amp;"03","")</f>
        <v/>
      </c>
      <c r="M375" s="62" t="str">
        <f t="shared" ref="M375" si="1001">IF(L375="","",$D375)</f>
        <v/>
      </c>
      <c r="N375" s="62" t="str">
        <f>IF(COUNTIF(技能效果!A:A,技能等级!B375&amp;"04")=1,技能等级!B375&amp;"04","")</f>
        <v/>
      </c>
      <c r="O375" s="62" t="str">
        <f t="shared" ref="O375" si="1002">IF(N375="","",$D375)</f>
        <v/>
      </c>
      <c r="P375" s="62" t="str">
        <f>IF(COUNTIF(技能效果!A:A,技能等级!B375&amp;"05")=1,技能等级!B375&amp;"05","")</f>
        <v/>
      </c>
      <c r="Q375" s="62" t="str">
        <f t="shared" ref="Q375" si="1003">IF(P375="","",$D375)</f>
        <v/>
      </c>
      <c r="R375" s="69" t="str">
        <f>INDEX(技能!U:U,MATCH(技能等级!B375,技能!B:B,0))</f>
        <v>攻击敌方单体造成攻击x%伤害
【水晶】立即获得M个自身颜色水晶</v>
      </c>
      <c r="S375" s="150">
        <f t="shared" si="815"/>
        <v>33</v>
      </c>
    </row>
    <row r="376" spans="1:19" s="60" customFormat="1" ht="16.5" x14ac:dyDescent="0.2">
      <c r="A376" s="62">
        <v>373</v>
      </c>
      <c r="B376" s="62">
        <f>INDEX(技能!B:B,MATCH(技能等级!S376,技能!T:T,0))</f>
        <v>1307016</v>
      </c>
      <c r="C376" s="69" t="s">
        <v>384</v>
      </c>
      <c r="D376" s="62">
        <v>1</v>
      </c>
      <c r="E376" s="62" t="str">
        <f>INDEX(技能!E:E,MATCH(技能等级!S376,技能!T:T,0))</f>
        <v>西方龙普攻</v>
      </c>
      <c r="F376" s="69"/>
      <c r="G376" s="62"/>
      <c r="H376" s="62" t="str">
        <f t="shared" si="975"/>
        <v>130701601</v>
      </c>
      <c r="I376" s="62">
        <f t="shared" si="976"/>
        <v>1</v>
      </c>
      <c r="J376" s="62" t="str">
        <f>IF(COUNTIF(技能效果!A:A,技能等级!B376&amp;"02")=1,技能等级!B376&amp;"02","")</f>
        <v>130701602</v>
      </c>
      <c r="K376" s="62">
        <f t="shared" si="976"/>
        <v>1</v>
      </c>
      <c r="L376" s="62" t="str">
        <f>IF(COUNTIF(技能效果!A:A,技能等级!B376&amp;"03")=1,技能等级!B376&amp;"03","")</f>
        <v/>
      </c>
      <c r="M376" s="62" t="str">
        <f t="shared" ref="M376" si="1004">IF(L376="","",$D376)</f>
        <v/>
      </c>
      <c r="N376" s="62" t="str">
        <f>IF(COUNTIF(技能效果!A:A,技能等级!B376&amp;"04")=1,技能等级!B376&amp;"04","")</f>
        <v/>
      </c>
      <c r="O376" s="62" t="str">
        <f t="shared" ref="O376" si="1005">IF(N376="","",$D376)</f>
        <v/>
      </c>
      <c r="P376" s="62" t="str">
        <f>IF(COUNTIF(技能效果!A:A,技能等级!B376&amp;"05")=1,技能等级!B376&amp;"05","")</f>
        <v/>
      </c>
      <c r="Q376" s="62" t="str">
        <f t="shared" ref="Q376" si="1006">IF(P376="","",$D376)</f>
        <v/>
      </c>
      <c r="R376" s="69" t="str">
        <f>INDEX(技能!U:U,MATCH(技能等级!B376,技能!B:B,0))</f>
        <v>攻击敌方单体造成攻击x%伤害
【水晶】立即获得M个自身颜色水晶</v>
      </c>
      <c r="S376" s="150">
        <f t="shared" si="815"/>
        <v>34</v>
      </c>
    </row>
    <row r="377" spans="1:19" s="60" customFormat="1" ht="16.5" x14ac:dyDescent="0.2">
      <c r="A377" s="62">
        <v>374</v>
      </c>
      <c r="B377" s="62">
        <f>INDEX(技能!B:B,MATCH(技能等级!S377,技能!T:T,0))</f>
        <v>1307016</v>
      </c>
      <c r="C377" s="69" t="s">
        <v>384</v>
      </c>
      <c r="D377" s="62">
        <v>2</v>
      </c>
      <c r="E377" s="62" t="str">
        <f>INDEX(技能!E:E,MATCH(技能等级!S377,技能!T:T,0))</f>
        <v>西方龙普攻</v>
      </c>
      <c r="F377" s="69" t="s">
        <v>1020</v>
      </c>
      <c r="G377" s="62">
        <v>10</v>
      </c>
      <c r="H377" s="62" t="str">
        <f t="shared" si="975"/>
        <v>130701601</v>
      </c>
      <c r="I377" s="62">
        <f t="shared" si="976"/>
        <v>2</v>
      </c>
      <c r="J377" s="62" t="str">
        <f>IF(COUNTIF(技能效果!A:A,技能等级!B377&amp;"02")=1,技能等级!B377&amp;"02","")</f>
        <v>130701602</v>
      </c>
      <c r="K377" s="62">
        <f t="shared" si="976"/>
        <v>2</v>
      </c>
      <c r="L377" s="62" t="str">
        <f>IF(COUNTIF(技能效果!A:A,技能等级!B377&amp;"03")=1,技能等级!B377&amp;"03","")</f>
        <v/>
      </c>
      <c r="M377" s="62" t="str">
        <f t="shared" ref="M377" si="1007">IF(L377="","",$D377)</f>
        <v/>
      </c>
      <c r="N377" s="62" t="str">
        <f>IF(COUNTIF(技能效果!A:A,技能等级!B377&amp;"04")=1,技能等级!B377&amp;"04","")</f>
        <v/>
      </c>
      <c r="O377" s="62" t="str">
        <f t="shared" ref="O377" si="1008">IF(N377="","",$D377)</f>
        <v/>
      </c>
      <c r="P377" s="62" t="str">
        <f>IF(COUNTIF(技能效果!A:A,技能等级!B377&amp;"05")=1,技能等级!B377&amp;"05","")</f>
        <v/>
      </c>
      <c r="Q377" s="62" t="str">
        <f t="shared" ref="Q377" si="1009">IF(P377="","",$D377)</f>
        <v/>
      </c>
      <c r="R377" s="69" t="str">
        <f>INDEX(技能!U:U,MATCH(技能等级!B377,技能!B:B,0))</f>
        <v>攻击敌方单体造成攻击x%伤害
【水晶】立即获得M个自身颜色水晶</v>
      </c>
      <c r="S377" s="150">
        <f t="shared" ref="S377:S440" si="1010">S367+1</f>
        <v>34</v>
      </c>
    </row>
    <row r="378" spans="1:19" s="60" customFormat="1" ht="16.5" x14ac:dyDescent="0.2">
      <c r="A378" s="62">
        <v>375</v>
      </c>
      <c r="B378" s="62">
        <f>INDEX(技能!B:B,MATCH(技能等级!S378,技能!T:T,0))</f>
        <v>1307016</v>
      </c>
      <c r="C378" s="69" t="s">
        <v>384</v>
      </c>
      <c r="D378" s="62">
        <v>3</v>
      </c>
      <c r="E378" s="62" t="str">
        <f>INDEX(技能!E:E,MATCH(技能等级!S378,技能!T:T,0))</f>
        <v>西方龙普攻</v>
      </c>
      <c r="F378" s="69" t="s">
        <v>1020</v>
      </c>
      <c r="G378" s="62">
        <v>10</v>
      </c>
      <c r="H378" s="62" t="str">
        <f t="shared" si="975"/>
        <v>130701601</v>
      </c>
      <c r="I378" s="62">
        <f t="shared" si="976"/>
        <v>3</v>
      </c>
      <c r="J378" s="62" t="str">
        <f>IF(COUNTIF(技能效果!A:A,技能等级!B378&amp;"02")=1,技能等级!B378&amp;"02","")</f>
        <v>130701602</v>
      </c>
      <c r="K378" s="62">
        <f t="shared" si="976"/>
        <v>3</v>
      </c>
      <c r="L378" s="62" t="str">
        <f>IF(COUNTIF(技能效果!A:A,技能等级!B378&amp;"03")=1,技能等级!B378&amp;"03","")</f>
        <v/>
      </c>
      <c r="M378" s="62" t="str">
        <f t="shared" ref="M378" si="1011">IF(L378="","",$D378)</f>
        <v/>
      </c>
      <c r="N378" s="62" t="str">
        <f>IF(COUNTIF(技能效果!A:A,技能等级!B378&amp;"04")=1,技能等级!B378&amp;"04","")</f>
        <v/>
      </c>
      <c r="O378" s="62" t="str">
        <f t="shared" ref="O378" si="1012">IF(N378="","",$D378)</f>
        <v/>
      </c>
      <c r="P378" s="62" t="str">
        <f>IF(COUNTIF(技能效果!A:A,技能等级!B378&amp;"05")=1,技能等级!B378&amp;"05","")</f>
        <v/>
      </c>
      <c r="Q378" s="62" t="str">
        <f t="shared" ref="Q378" si="1013">IF(P378="","",$D378)</f>
        <v/>
      </c>
      <c r="R378" s="69" t="str">
        <f>INDEX(技能!U:U,MATCH(技能等级!B378,技能!B:B,0))</f>
        <v>攻击敌方单体造成攻击x%伤害
【水晶】立即获得M个自身颜色水晶</v>
      </c>
      <c r="S378" s="150">
        <f t="shared" si="1010"/>
        <v>34</v>
      </c>
    </row>
    <row r="379" spans="1:19" s="60" customFormat="1" ht="16.5" x14ac:dyDescent="0.2">
      <c r="A379" s="62">
        <v>376</v>
      </c>
      <c r="B379" s="62">
        <f>INDEX(技能!B:B,MATCH(技能等级!S379,技能!T:T,0))</f>
        <v>1307016</v>
      </c>
      <c r="C379" s="69" t="s">
        <v>384</v>
      </c>
      <c r="D379" s="62">
        <v>4</v>
      </c>
      <c r="E379" s="62" t="str">
        <f>INDEX(技能!E:E,MATCH(技能等级!S379,技能!T:T,0))</f>
        <v>西方龙普攻</v>
      </c>
      <c r="F379" s="69" t="s">
        <v>1020</v>
      </c>
      <c r="G379" s="62">
        <v>10</v>
      </c>
      <c r="H379" s="62" t="str">
        <f t="shared" si="975"/>
        <v>130701601</v>
      </c>
      <c r="I379" s="62">
        <f t="shared" si="976"/>
        <v>4</v>
      </c>
      <c r="J379" s="62" t="str">
        <f>IF(COUNTIF(技能效果!A:A,技能等级!B379&amp;"02")=1,技能等级!B379&amp;"02","")</f>
        <v>130701602</v>
      </c>
      <c r="K379" s="62">
        <f t="shared" si="976"/>
        <v>4</v>
      </c>
      <c r="L379" s="62" t="str">
        <f>IF(COUNTIF(技能效果!A:A,技能等级!B379&amp;"03")=1,技能等级!B379&amp;"03","")</f>
        <v/>
      </c>
      <c r="M379" s="62" t="str">
        <f t="shared" ref="M379" si="1014">IF(L379="","",$D379)</f>
        <v/>
      </c>
      <c r="N379" s="62" t="str">
        <f>IF(COUNTIF(技能效果!A:A,技能等级!B379&amp;"04")=1,技能等级!B379&amp;"04","")</f>
        <v/>
      </c>
      <c r="O379" s="62" t="str">
        <f t="shared" ref="O379" si="1015">IF(N379="","",$D379)</f>
        <v/>
      </c>
      <c r="P379" s="62" t="str">
        <f>IF(COUNTIF(技能效果!A:A,技能等级!B379&amp;"05")=1,技能等级!B379&amp;"05","")</f>
        <v/>
      </c>
      <c r="Q379" s="62" t="str">
        <f t="shared" ref="Q379" si="1016">IF(P379="","",$D379)</f>
        <v/>
      </c>
      <c r="R379" s="69" t="str">
        <f>INDEX(技能!U:U,MATCH(技能等级!B379,技能!B:B,0))</f>
        <v>攻击敌方单体造成攻击x%伤害
【水晶】立即获得M个自身颜色水晶</v>
      </c>
      <c r="S379" s="150">
        <f t="shared" si="1010"/>
        <v>34</v>
      </c>
    </row>
    <row r="380" spans="1:19" s="60" customFormat="1" ht="16.5" x14ac:dyDescent="0.2">
      <c r="A380" s="62">
        <v>377</v>
      </c>
      <c r="B380" s="62">
        <f>INDEX(技能!B:B,MATCH(技能等级!S380,技能!T:T,0))</f>
        <v>1307016</v>
      </c>
      <c r="C380" s="69" t="s">
        <v>384</v>
      </c>
      <c r="D380" s="62">
        <v>5</v>
      </c>
      <c r="E380" s="62" t="str">
        <f>INDEX(技能!E:E,MATCH(技能等级!S380,技能!T:T,0))</f>
        <v>西方龙普攻</v>
      </c>
      <c r="F380" s="69" t="s">
        <v>1020</v>
      </c>
      <c r="G380" s="62">
        <v>10</v>
      </c>
      <c r="H380" s="62" t="str">
        <f t="shared" si="975"/>
        <v>130701601</v>
      </c>
      <c r="I380" s="62">
        <f t="shared" si="976"/>
        <v>5</v>
      </c>
      <c r="J380" s="62" t="str">
        <f>IF(COUNTIF(技能效果!A:A,技能等级!B380&amp;"02")=1,技能等级!B380&amp;"02","")</f>
        <v>130701602</v>
      </c>
      <c r="K380" s="62">
        <f t="shared" si="976"/>
        <v>5</v>
      </c>
      <c r="L380" s="62" t="str">
        <f>IF(COUNTIF(技能效果!A:A,技能等级!B380&amp;"03")=1,技能等级!B380&amp;"03","")</f>
        <v/>
      </c>
      <c r="M380" s="62" t="str">
        <f t="shared" ref="M380" si="1017">IF(L380="","",$D380)</f>
        <v/>
      </c>
      <c r="N380" s="62" t="str">
        <f>IF(COUNTIF(技能效果!A:A,技能等级!B380&amp;"04")=1,技能等级!B380&amp;"04","")</f>
        <v/>
      </c>
      <c r="O380" s="62" t="str">
        <f t="shared" ref="O380" si="1018">IF(N380="","",$D380)</f>
        <v/>
      </c>
      <c r="P380" s="62" t="str">
        <f>IF(COUNTIF(技能效果!A:A,技能等级!B380&amp;"05")=1,技能等级!B380&amp;"05","")</f>
        <v/>
      </c>
      <c r="Q380" s="62" t="str">
        <f t="shared" ref="Q380" si="1019">IF(P380="","",$D380)</f>
        <v/>
      </c>
      <c r="R380" s="69" t="str">
        <f>INDEX(技能!U:U,MATCH(技能等级!B380,技能!B:B,0))</f>
        <v>攻击敌方单体造成攻击x%伤害
【水晶】立即获得M个自身颜色水晶</v>
      </c>
      <c r="S380" s="150">
        <f t="shared" si="1010"/>
        <v>34</v>
      </c>
    </row>
    <row r="381" spans="1:19" s="60" customFormat="1" ht="16.5" x14ac:dyDescent="0.2">
      <c r="A381" s="62">
        <v>378</v>
      </c>
      <c r="B381" s="62">
        <f>INDEX(技能!B:B,MATCH(技能等级!S381,技能!T:T,0))</f>
        <v>1307016</v>
      </c>
      <c r="C381" s="69" t="s">
        <v>384</v>
      </c>
      <c r="D381" s="62">
        <v>6</v>
      </c>
      <c r="E381" s="62" t="str">
        <f>INDEX(技能!E:E,MATCH(技能等级!S381,技能!T:T,0))</f>
        <v>西方龙普攻</v>
      </c>
      <c r="F381" s="69" t="s">
        <v>1020</v>
      </c>
      <c r="G381" s="62">
        <v>10</v>
      </c>
      <c r="H381" s="62" t="str">
        <f t="shared" si="975"/>
        <v>130701601</v>
      </c>
      <c r="I381" s="62">
        <f t="shared" si="976"/>
        <v>6</v>
      </c>
      <c r="J381" s="62" t="str">
        <f>IF(COUNTIF(技能效果!A:A,技能等级!B381&amp;"02")=1,技能等级!B381&amp;"02","")</f>
        <v>130701602</v>
      </c>
      <c r="K381" s="62">
        <f t="shared" si="976"/>
        <v>6</v>
      </c>
      <c r="L381" s="62" t="str">
        <f>IF(COUNTIF(技能效果!A:A,技能等级!B381&amp;"03")=1,技能等级!B381&amp;"03","")</f>
        <v/>
      </c>
      <c r="M381" s="62" t="str">
        <f t="shared" ref="M381" si="1020">IF(L381="","",$D381)</f>
        <v/>
      </c>
      <c r="N381" s="62" t="str">
        <f>IF(COUNTIF(技能效果!A:A,技能等级!B381&amp;"04")=1,技能等级!B381&amp;"04","")</f>
        <v/>
      </c>
      <c r="O381" s="62" t="str">
        <f t="shared" ref="O381" si="1021">IF(N381="","",$D381)</f>
        <v/>
      </c>
      <c r="P381" s="62" t="str">
        <f>IF(COUNTIF(技能效果!A:A,技能等级!B381&amp;"05")=1,技能等级!B381&amp;"05","")</f>
        <v/>
      </c>
      <c r="Q381" s="62" t="str">
        <f t="shared" ref="Q381" si="1022">IF(P381="","",$D381)</f>
        <v/>
      </c>
      <c r="R381" s="69" t="str">
        <f>INDEX(技能!U:U,MATCH(技能等级!B381,技能!B:B,0))</f>
        <v>攻击敌方单体造成攻击x%伤害
【水晶】立即获得M个自身颜色水晶</v>
      </c>
      <c r="S381" s="150">
        <f t="shared" si="1010"/>
        <v>34</v>
      </c>
    </row>
    <row r="382" spans="1:19" s="60" customFormat="1" ht="16.5" x14ac:dyDescent="0.2">
      <c r="A382" s="62">
        <v>379</v>
      </c>
      <c r="B382" s="62">
        <f>INDEX(技能!B:B,MATCH(技能等级!S382,技能!T:T,0))</f>
        <v>1307016</v>
      </c>
      <c r="C382" s="69" t="s">
        <v>384</v>
      </c>
      <c r="D382" s="62">
        <v>7</v>
      </c>
      <c r="E382" s="62" t="str">
        <f>INDEX(技能!E:E,MATCH(技能等级!S382,技能!T:T,0))</f>
        <v>西方龙普攻</v>
      </c>
      <c r="F382" s="69" t="s">
        <v>1020</v>
      </c>
      <c r="G382" s="62">
        <v>10</v>
      </c>
      <c r="H382" s="62" t="str">
        <f t="shared" si="975"/>
        <v>130701601</v>
      </c>
      <c r="I382" s="62">
        <f t="shared" si="976"/>
        <v>7</v>
      </c>
      <c r="J382" s="62" t="str">
        <f>IF(COUNTIF(技能效果!A:A,技能等级!B382&amp;"02")=1,技能等级!B382&amp;"02","")</f>
        <v>130701602</v>
      </c>
      <c r="K382" s="62">
        <f t="shared" si="976"/>
        <v>7</v>
      </c>
      <c r="L382" s="62" t="str">
        <f>IF(COUNTIF(技能效果!A:A,技能等级!B382&amp;"03")=1,技能等级!B382&amp;"03","")</f>
        <v/>
      </c>
      <c r="M382" s="62" t="str">
        <f t="shared" ref="M382" si="1023">IF(L382="","",$D382)</f>
        <v/>
      </c>
      <c r="N382" s="62" t="str">
        <f>IF(COUNTIF(技能效果!A:A,技能等级!B382&amp;"04")=1,技能等级!B382&amp;"04","")</f>
        <v/>
      </c>
      <c r="O382" s="62" t="str">
        <f t="shared" ref="O382" si="1024">IF(N382="","",$D382)</f>
        <v/>
      </c>
      <c r="P382" s="62" t="str">
        <f>IF(COUNTIF(技能效果!A:A,技能等级!B382&amp;"05")=1,技能等级!B382&amp;"05","")</f>
        <v/>
      </c>
      <c r="Q382" s="62" t="str">
        <f t="shared" ref="Q382" si="1025">IF(P382="","",$D382)</f>
        <v/>
      </c>
      <c r="R382" s="69" t="str">
        <f>INDEX(技能!U:U,MATCH(技能等级!B382,技能!B:B,0))</f>
        <v>攻击敌方单体造成攻击x%伤害
【水晶】立即获得M个自身颜色水晶</v>
      </c>
      <c r="S382" s="150">
        <f t="shared" si="1010"/>
        <v>34</v>
      </c>
    </row>
    <row r="383" spans="1:19" s="60" customFormat="1" ht="16.5" x14ac:dyDescent="0.2">
      <c r="A383" s="62">
        <v>380</v>
      </c>
      <c r="B383" s="62">
        <f>INDEX(技能!B:B,MATCH(技能等级!S383,技能!T:T,0))</f>
        <v>1307016</v>
      </c>
      <c r="C383" s="69" t="s">
        <v>384</v>
      </c>
      <c r="D383" s="62">
        <v>8</v>
      </c>
      <c r="E383" s="62" t="str">
        <f>INDEX(技能!E:E,MATCH(技能等级!S383,技能!T:T,0))</f>
        <v>西方龙普攻</v>
      </c>
      <c r="F383" s="69" t="s">
        <v>1020</v>
      </c>
      <c r="G383" s="62">
        <v>10</v>
      </c>
      <c r="H383" s="62" t="str">
        <f t="shared" si="975"/>
        <v>130701601</v>
      </c>
      <c r="I383" s="62">
        <f t="shared" si="976"/>
        <v>8</v>
      </c>
      <c r="J383" s="62" t="str">
        <f>IF(COUNTIF(技能效果!A:A,技能等级!B383&amp;"02")=1,技能等级!B383&amp;"02","")</f>
        <v>130701602</v>
      </c>
      <c r="K383" s="62">
        <f t="shared" si="976"/>
        <v>8</v>
      </c>
      <c r="L383" s="62" t="str">
        <f>IF(COUNTIF(技能效果!A:A,技能等级!B383&amp;"03")=1,技能等级!B383&amp;"03","")</f>
        <v/>
      </c>
      <c r="M383" s="62" t="str">
        <f t="shared" ref="M383" si="1026">IF(L383="","",$D383)</f>
        <v/>
      </c>
      <c r="N383" s="62" t="str">
        <f>IF(COUNTIF(技能效果!A:A,技能等级!B383&amp;"04")=1,技能等级!B383&amp;"04","")</f>
        <v/>
      </c>
      <c r="O383" s="62" t="str">
        <f t="shared" ref="O383" si="1027">IF(N383="","",$D383)</f>
        <v/>
      </c>
      <c r="P383" s="62" t="str">
        <f>IF(COUNTIF(技能效果!A:A,技能等级!B383&amp;"05")=1,技能等级!B383&amp;"05","")</f>
        <v/>
      </c>
      <c r="Q383" s="62" t="str">
        <f t="shared" ref="Q383" si="1028">IF(P383="","",$D383)</f>
        <v/>
      </c>
      <c r="R383" s="69" t="str">
        <f>INDEX(技能!U:U,MATCH(技能等级!B383,技能!B:B,0))</f>
        <v>攻击敌方单体造成攻击x%伤害
【水晶】立即获得M个自身颜色水晶</v>
      </c>
      <c r="S383" s="150">
        <f t="shared" si="1010"/>
        <v>34</v>
      </c>
    </row>
    <row r="384" spans="1:19" s="60" customFormat="1" ht="16.5" x14ac:dyDescent="0.2">
      <c r="A384" s="62">
        <v>381</v>
      </c>
      <c r="B384" s="62">
        <f>INDEX(技能!B:B,MATCH(技能等级!S384,技能!T:T,0))</f>
        <v>1307016</v>
      </c>
      <c r="C384" s="69" t="s">
        <v>384</v>
      </c>
      <c r="D384" s="62">
        <v>9</v>
      </c>
      <c r="E384" s="62" t="str">
        <f>INDEX(技能!E:E,MATCH(技能等级!S384,技能!T:T,0))</f>
        <v>西方龙普攻</v>
      </c>
      <c r="F384" s="69" t="s">
        <v>1020</v>
      </c>
      <c r="G384" s="62">
        <v>10</v>
      </c>
      <c r="H384" s="62" t="str">
        <f t="shared" si="975"/>
        <v>130701601</v>
      </c>
      <c r="I384" s="62">
        <f t="shared" si="976"/>
        <v>9</v>
      </c>
      <c r="J384" s="62" t="str">
        <f>IF(COUNTIF(技能效果!A:A,技能等级!B384&amp;"02")=1,技能等级!B384&amp;"02","")</f>
        <v>130701602</v>
      </c>
      <c r="K384" s="62">
        <f t="shared" si="976"/>
        <v>9</v>
      </c>
      <c r="L384" s="62" t="str">
        <f>IF(COUNTIF(技能效果!A:A,技能等级!B384&amp;"03")=1,技能等级!B384&amp;"03","")</f>
        <v/>
      </c>
      <c r="M384" s="62" t="str">
        <f t="shared" ref="M384" si="1029">IF(L384="","",$D384)</f>
        <v/>
      </c>
      <c r="N384" s="62" t="str">
        <f>IF(COUNTIF(技能效果!A:A,技能等级!B384&amp;"04")=1,技能等级!B384&amp;"04","")</f>
        <v/>
      </c>
      <c r="O384" s="62" t="str">
        <f t="shared" ref="O384" si="1030">IF(N384="","",$D384)</f>
        <v/>
      </c>
      <c r="P384" s="62" t="str">
        <f>IF(COUNTIF(技能效果!A:A,技能等级!B384&amp;"05")=1,技能等级!B384&amp;"05","")</f>
        <v/>
      </c>
      <c r="Q384" s="62" t="str">
        <f t="shared" ref="Q384" si="1031">IF(P384="","",$D384)</f>
        <v/>
      </c>
      <c r="R384" s="69" t="str">
        <f>INDEX(技能!U:U,MATCH(技能等级!B384,技能!B:B,0))</f>
        <v>攻击敌方单体造成攻击x%伤害
【水晶】立即获得M个自身颜色水晶</v>
      </c>
      <c r="S384" s="150">
        <f t="shared" si="1010"/>
        <v>34</v>
      </c>
    </row>
    <row r="385" spans="1:19" s="60" customFormat="1" ht="16.5" x14ac:dyDescent="0.2">
      <c r="A385" s="62">
        <v>382</v>
      </c>
      <c r="B385" s="62">
        <f>INDEX(技能!B:B,MATCH(技能等级!S385,技能!T:T,0))</f>
        <v>1307016</v>
      </c>
      <c r="C385" s="69" t="s">
        <v>384</v>
      </c>
      <c r="D385" s="62">
        <v>10</v>
      </c>
      <c r="E385" s="62" t="str">
        <f>INDEX(技能!E:E,MATCH(技能等级!S385,技能!T:T,0))</f>
        <v>西方龙普攻</v>
      </c>
      <c r="F385" s="69" t="s">
        <v>1020</v>
      </c>
      <c r="G385" s="62">
        <v>10</v>
      </c>
      <c r="H385" s="62" t="str">
        <f t="shared" si="975"/>
        <v>130701601</v>
      </c>
      <c r="I385" s="62">
        <f t="shared" si="976"/>
        <v>10</v>
      </c>
      <c r="J385" s="62" t="str">
        <f>IF(COUNTIF(技能效果!A:A,技能等级!B385&amp;"02")=1,技能等级!B385&amp;"02","")</f>
        <v>130701602</v>
      </c>
      <c r="K385" s="62">
        <f t="shared" si="976"/>
        <v>10</v>
      </c>
      <c r="L385" s="62" t="str">
        <f>IF(COUNTIF(技能效果!A:A,技能等级!B385&amp;"03")=1,技能等级!B385&amp;"03","")</f>
        <v/>
      </c>
      <c r="M385" s="62" t="str">
        <f t="shared" ref="M385" si="1032">IF(L385="","",$D385)</f>
        <v/>
      </c>
      <c r="N385" s="62" t="str">
        <f>IF(COUNTIF(技能效果!A:A,技能等级!B385&amp;"04")=1,技能等级!B385&amp;"04","")</f>
        <v/>
      </c>
      <c r="O385" s="62" t="str">
        <f t="shared" ref="O385" si="1033">IF(N385="","",$D385)</f>
        <v/>
      </c>
      <c r="P385" s="62" t="str">
        <f>IF(COUNTIF(技能效果!A:A,技能等级!B385&amp;"05")=1,技能等级!B385&amp;"05","")</f>
        <v/>
      </c>
      <c r="Q385" s="62" t="str">
        <f t="shared" ref="Q385" si="1034">IF(P385="","",$D385)</f>
        <v/>
      </c>
      <c r="R385" s="69" t="str">
        <f>INDEX(技能!U:U,MATCH(技能等级!B385,技能!B:B,0))</f>
        <v>攻击敌方单体造成攻击x%伤害
【水晶】立即获得M个自身颜色水晶</v>
      </c>
      <c r="S385" s="150">
        <f t="shared" si="1010"/>
        <v>34</v>
      </c>
    </row>
    <row r="386" spans="1:19" s="60" customFormat="1" ht="16.5" x14ac:dyDescent="0.2">
      <c r="A386" s="62">
        <v>383</v>
      </c>
      <c r="B386" s="62">
        <f>INDEX(技能!B:B,MATCH(技能等级!S386,技能!T:T,0))</f>
        <v>1307017</v>
      </c>
      <c r="C386" s="69" t="s">
        <v>384</v>
      </c>
      <c r="D386" s="62">
        <v>1</v>
      </c>
      <c r="E386" s="62" t="str">
        <f>INDEX(技能!E:E,MATCH(技能等级!S386,技能!T:T,0))</f>
        <v>飞廉普攻</v>
      </c>
      <c r="F386" s="69"/>
      <c r="G386" s="62"/>
      <c r="H386" s="62" t="str">
        <f t="shared" si="975"/>
        <v>130701701</v>
      </c>
      <c r="I386" s="62">
        <f t="shared" si="976"/>
        <v>1</v>
      </c>
      <c r="J386" s="62" t="str">
        <f>IF(COUNTIF(技能效果!A:A,技能等级!B386&amp;"02")=1,技能等级!B386&amp;"02","")</f>
        <v>130701702</v>
      </c>
      <c r="K386" s="62">
        <f t="shared" si="976"/>
        <v>1</v>
      </c>
      <c r="L386" s="62" t="str">
        <f>IF(COUNTIF(技能效果!A:A,技能等级!B386&amp;"03")=1,技能等级!B386&amp;"03","")</f>
        <v/>
      </c>
      <c r="M386" s="62" t="str">
        <f t="shared" ref="M386" si="1035">IF(L386="","",$D386)</f>
        <v/>
      </c>
      <c r="N386" s="62" t="str">
        <f>IF(COUNTIF(技能效果!A:A,技能等级!B386&amp;"04")=1,技能等级!B386&amp;"04","")</f>
        <v/>
      </c>
      <c r="O386" s="62" t="str">
        <f t="shared" ref="O386" si="1036">IF(N386="","",$D386)</f>
        <v/>
      </c>
      <c r="P386" s="62" t="str">
        <f>IF(COUNTIF(技能效果!A:A,技能等级!B386&amp;"05")=1,技能等级!B386&amp;"05","")</f>
        <v/>
      </c>
      <c r="Q386" s="62" t="str">
        <f t="shared" ref="Q386" si="1037">IF(P386="","",$D386)</f>
        <v/>
      </c>
      <c r="R386" s="69" t="str">
        <f>INDEX(技能!U:U,MATCH(技能等级!B386,技能!B:B,0))</f>
        <v>攻击敌方单体造成攻击x%伤害
【水晶】立即获得M个自身颜色水晶</v>
      </c>
      <c r="S386" s="150">
        <f t="shared" si="1010"/>
        <v>35</v>
      </c>
    </row>
    <row r="387" spans="1:19" s="60" customFormat="1" ht="16.5" x14ac:dyDescent="0.2">
      <c r="A387" s="62">
        <v>384</v>
      </c>
      <c r="B387" s="62">
        <f>INDEX(技能!B:B,MATCH(技能等级!S387,技能!T:T,0))</f>
        <v>1307017</v>
      </c>
      <c r="C387" s="69" t="s">
        <v>384</v>
      </c>
      <c r="D387" s="62">
        <v>2</v>
      </c>
      <c r="E387" s="62" t="str">
        <f>INDEX(技能!E:E,MATCH(技能等级!S387,技能!T:T,0))</f>
        <v>飞廉普攻</v>
      </c>
      <c r="F387" s="69" t="s">
        <v>1020</v>
      </c>
      <c r="G387" s="62">
        <v>10</v>
      </c>
      <c r="H387" s="62" t="str">
        <f t="shared" si="975"/>
        <v>130701701</v>
      </c>
      <c r="I387" s="62">
        <f t="shared" si="976"/>
        <v>2</v>
      </c>
      <c r="J387" s="62" t="str">
        <f>IF(COUNTIF(技能效果!A:A,技能等级!B387&amp;"02")=1,技能等级!B387&amp;"02","")</f>
        <v>130701702</v>
      </c>
      <c r="K387" s="62">
        <f t="shared" si="976"/>
        <v>2</v>
      </c>
      <c r="L387" s="62" t="str">
        <f>IF(COUNTIF(技能效果!A:A,技能等级!B387&amp;"03")=1,技能等级!B387&amp;"03","")</f>
        <v/>
      </c>
      <c r="M387" s="62" t="str">
        <f t="shared" ref="M387" si="1038">IF(L387="","",$D387)</f>
        <v/>
      </c>
      <c r="N387" s="62" t="str">
        <f>IF(COUNTIF(技能效果!A:A,技能等级!B387&amp;"04")=1,技能等级!B387&amp;"04","")</f>
        <v/>
      </c>
      <c r="O387" s="62" t="str">
        <f t="shared" ref="O387" si="1039">IF(N387="","",$D387)</f>
        <v/>
      </c>
      <c r="P387" s="62" t="str">
        <f>IF(COUNTIF(技能效果!A:A,技能等级!B387&amp;"05")=1,技能等级!B387&amp;"05","")</f>
        <v/>
      </c>
      <c r="Q387" s="62" t="str">
        <f t="shared" ref="Q387" si="1040">IF(P387="","",$D387)</f>
        <v/>
      </c>
      <c r="R387" s="69" t="str">
        <f>INDEX(技能!U:U,MATCH(技能等级!B387,技能!B:B,0))</f>
        <v>攻击敌方单体造成攻击x%伤害
【水晶】立即获得M个自身颜色水晶</v>
      </c>
      <c r="S387" s="150">
        <f t="shared" si="1010"/>
        <v>35</v>
      </c>
    </row>
    <row r="388" spans="1:19" s="60" customFormat="1" ht="16.5" x14ac:dyDescent="0.2">
      <c r="A388" s="62">
        <v>385</v>
      </c>
      <c r="B388" s="62">
        <f>INDEX(技能!B:B,MATCH(技能等级!S388,技能!T:T,0))</f>
        <v>1307017</v>
      </c>
      <c r="C388" s="69" t="s">
        <v>384</v>
      </c>
      <c r="D388" s="62">
        <v>3</v>
      </c>
      <c r="E388" s="62" t="str">
        <f>INDEX(技能!E:E,MATCH(技能等级!S388,技能!T:T,0))</f>
        <v>飞廉普攻</v>
      </c>
      <c r="F388" s="69" t="s">
        <v>1020</v>
      </c>
      <c r="G388" s="62">
        <v>10</v>
      </c>
      <c r="H388" s="62" t="str">
        <f t="shared" si="975"/>
        <v>130701701</v>
      </c>
      <c r="I388" s="62">
        <f t="shared" si="976"/>
        <v>3</v>
      </c>
      <c r="J388" s="62" t="str">
        <f>IF(COUNTIF(技能效果!A:A,技能等级!B388&amp;"02")=1,技能等级!B388&amp;"02","")</f>
        <v>130701702</v>
      </c>
      <c r="K388" s="62">
        <f t="shared" si="976"/>
        <v>3</v>
      </c>
      <c r="L388" s="62" t="str">
        <f>IF(COUNTIF(技能效果!A:A,技能等级!B388&amp;"03")=1,技能等级!B388&amp;"03","")</f>
        <v/>
      </c>
      <c r="M388" s="62" t="str">
        <f t="shared" ref="M388" si="1041">IF(L388="","",$D388)</f>
        <v/>
      </c>
      <c r="N388" s="62" t="str">
        <f>IF(COUNTIF(技能效果!A:A,技能等级!B388&amp;"04")=1,技能等级!B388&amp;"04","")</f>
        <v/>
      </c>
      <c r="O388" s="62" t="str">
        <f t="shared" ref="O388" si="1042">IF(N388="","",$D388)</f>
        <v/>
      </c>
      <c r="P388" s="62" t="str">
        <f>IF(COUNTIF(技能效果!A:A,技能等级!B388&amp;"05")=1,技能等级!B388&amp;"05","")</f>
        <v/>
      </c>
      <c r="Q388" s="62" t="str">
        <f t="shared" ref="Q388" si="1043">IF(P388="","",$D388)</f>
        <v/>
      </c>
      <c r="R388" s="69" t="str">
        <f>INDEX(技能!U:U,MATCH(技能等级!B388,技能!B:B,0))</f>
        <v>攻击敌方单体造成攻击x%伤害
【水晶】立即获得M个自身颜色水晶</v>
      </c>
      <c r="S388" s="150">
        <f t="shared" si="1010"/>
        <v>35</v>
      </c>
    </row>
    <row r="389" spans="1:19" s="60" customFormat="1" ht="16.5" x14ac:dyDescent="0.2">
      <c r="A389" s="62">
        <v>386</v>
      </c>
      <c r="B389" s="62">
        <f>INDEX(技能!B:B,MATCH(技能等级!S389,技能!T:T,0))</f>
        <v>1307017</v>
      </c>
      <c r="C389" s="69" t="s">
        <v>384</v>
      </c>
      <c r="D389" s="62">
        <v>4</v>
      </c>
      <c r="E389" s="62" t="str">
        <f>INDEX(技能!E:E,MATCH(技能等级!S389,技能!T:T,0))</f>
        <v>飞廉普攻</v>
      </c>
      <c r="F389" s="69" t="s">
        <v>1020</v>
      </c>
      <c r="G389" s="62">
        <v>10</v>
      </c>
      <c r="H389" s="62" t="str">
        <f t="shared" si="975"/>
        <v>130701701</v>
      </c>
      <c r="I389" s="62">
        <f t="shared" si="976"/>
        <v>4</v>
      </c>
      <c r="J389" s="62" t="str">
        <f>IF(COUNTIF(技能效果!A:A,技能等级!B389&amp;"02")=1,技能等级!B389&amp;"02","")</f>
        <v>130701702</v>
      </c>
      <c r="K389" s="62">
        <f t="shared" si="976"/>
        <v>4</v>
      </c>
      <c r="L389" s="62" t="str">
        <f>IF(COUNTIF(技能效果!A:A,技能等级!B389&amp;"03")=1,技能等级!B389&amp;"03","")</f>
        <v/>
      </c>
      <c r="M389" s="62" t="str">
        <f t="shared" ref="M389" si="1044">IF(L389="","",$D389)</f>
        <v/>
      </c>
      <c r="N389" s="62" t="str">
        <f>IF(COUNTIF(技能效果!A:A,技能等级!B389&amp;"04")=1,技能等级!B389&amp;"04","")</f>
        <v/>
      </c>
      <c r="O389" s="62" t="str">
        <f t="shared" ref="O389" si="1045">IF(N389="","",$D389)</f>
        <v/>
      </c>
      <c r="P389" s="62" t="str">
        <f>IF(COUNTIF(技能效果!A:A,技能等级!B389&amp;"05")=1,技能等级!B389&amp;"05","")</f>
        <v/>
      </c>
      <c r="Q389" s="62" t="str">
        <f t="shared" ref="Q389" si="1046">IF(P389="","",$D389)</f>
        <v/>
      </c>
      <c r="R389" s="69" t="str">
        <f>INDEX(技能!U:U,MATCH(技能等级!B389,技能!B:B,0))</f>
        <v>攻击敌方单体造成攻击x%伤害
【水晶】立即获得M个自身颜色水晶</v>
      </c>
      <c r="S389" s="150">
        <f t="shared" si="1010"/>
        <v>35</v>
      </c>
    </row>
    <row r="390" spans="1:19" s="60" customFormat="1" ht="16.5" x14ac:dyDescent="0.2">
      <c r="A390" s="62">
        <v>387</v>
      </c>
      <c r="B390" s="62">
        <f>INDEX(技能!B:B,MATCH(技能等级!S390,技能!T:T,0))</f>
        <v>1307017</v>
      </c>
      <c r="C390" s="69" t="s">
        <v>384</v>
      </c>
      <c r="D390" s="62">
        <v>5</v>
      </c>
      <c r="E390" s="62" t="str">
        <f>INDEX(技能!E:E,MATCH(技能等级!S390,技能!T:T,0))</f>
        <v>飞廉普攻</v>
      </c>
      <c r="F390" s="69" t="s">
        <v>1020</v>
      </c>
      <c r="G390" s="62">
        <v>10</v>
      </c>
      <c r="H390" s="62" t="str">
        <f t="shared" si="975"/>
        <v>130701701</v>
      </c>
      <c r="I390" s="62">
        <f t="shared" si="976"/>
        <v>5</v>
      </c>
      <c r="J390" s="62" t="str">
        <f>IF(COUNTIF(技能效果!A:A,技能等级!B390&amp;"02")=1,技能等级!B390&amp;"02","")</f>
        <v>130701702</v>
      </c>
      <c r="K390" s="62">
        <f t="shared" si="976"/>
        <v>5</v>
      </c>
      <c r="L390" s="62" t="str">
        <f>IF(COUNTIF(技能效果!A:A,技能等级!B390&amp;"03")=1,技能等级!B390&amp;"03","")</f>
        <v/>
      </c>
      <c r="M390" s="62" t="str">
        <f t="shared" ref="M390" si="1047">IF(L390="","",$D390)</f>
        <v/>
      </c>
      <c r="N390" s="62" t="str">
        <f>IF(COUNTIF(技能效果!A:A,技能等级!B390&amp;"04")=1,技能等级!B390&amp;"04","")</f>
        <v/>
      </c>
      <c r="O390" s="62" t="str">
        <f t="shared" ref="O390" si="1048">IF(N390="","",$D390)</f>
        <v/>
      </c>
      <c r="P390" s="62" t="str">
        <f>IF(COUNTIF(技能效果!A:A,技能等级!B390&amp;"05")=1,技能等级!B390&amp;"05","")</f>
        <v/>
      </c>
      <c r="Q390" s="62" t="str">
        <f t="shared" ref="Q390" si="1049">IF(P390="","",$D390)</f>
        <v/>
      </c>
      <c r="R390" s="69" t="str">
        <f>INDEX(技能!U:U,MATCH(技能等级!B390,技能!B:B,0))</f>
        <v>攻击敌方单体造成攻击x%伤害
【水晶】立即获得M个自身颜色水晶</v>
      </c>
      <c r="S390" s="150">
        <f t="shared" si="1010"/>
        <v>35</v>
      </c>
    </row>
    <row r="391" spans="1:19" s="60" customFormat="1" ht="16.5" x14ac:dyDescent="0.2">
      <c r="A391" s="62">
        <v>388</v>
      </c>
      <c r="B391" s="62">
        <f>INDEX(技能!B:B,MATCH(技能等级!S391,技能!T:T,0))</f>
        <v>1307017</v>
      </c>
      <c r="C391" s="69" t="s">
        <v>384</v>
      </c>
      <c r="D391" s="62">
        <v>6</v>
      </c>
      <c r="E391" s="62" t="str">
        <f>INDEX(技能!E:E,MATCH(技能等级!S391,技能!T:T,0))</f>
        <v>飞廉普攻</v>
      </c>
      <c r="F391" s="69" t="s">
        <v>1020</v>
      </c>
      <c r="G391" s="62">
        <v>10</v>
      </c>
      <c r="H391" s="62" t="str">
        <f t="shared" si="975"/>
        <v>130701701</v>
      </c>
      <c r="I391" s="62">
        <f t="shared" si="976"/>
        <v>6</v>
      </c>
      <c r="J391" s="62" t="str">
        <f>IF(COUNTIF(技能效果!A:A,技能等级!B391&amp;"02")=1,技能等级!B391&amp;"02","")</f>
        <v>130701702</v>
      </c>
      <c r="K391" s="62">
        <f t="shared" si="976"/>
        <v>6</v>
      </c>
      <c r="L391" s="62" t="str">
        <f>IF(COUNTIF(技能效果!A:A,技能等级!B391&amp;"03")=1,技能等级!B391&amp;"03","")</f>
        <v/>
      </c>
      <c r="M391" s="62" t="str">
        <f t="shared" ref="M391" si="1050">IF(L391="","",$D391)</f>
        <v/>
      </c>
      <c r="N391" s="62" t="str">
        <f>IF(COUNTIF(技能效果!A:A,技能等级!B391&amp;"04")=1,技能等级!B391&amp;"04","")</f>
        <v/>
      </c>
      <c r="O391" s="62" t="str">
        <f t="shared" ref="O391" si="1051">IF(N391="","",$D391)</f>
        <v/>
      </c>
      <c r="P391" s="62" t="str">
        <f>IF(COUNTIF(技能效果!A:A,技能等级!B391&amp;"05")=1,技能等级!B391&amp;"05","")</f>
        <v/>
      </c>
      <c r="Q391" s="62" t="str">
        <f t="shared" ref="Q391" si="1052">IF(P391="","",$D391)</f>
        <v/>
      </c>
      <c r="R391" s="69" t="str">
        <f>INDEX(技能!U:U,MATCH(技能等级!B391,技能!B:B,0))</f>
        <v>攻击敌方单体造成攻击x%伤害
【水晶】立即获得M个自身颜色水晶</v>
      </c>
      <c r="S391" s="150">
        <f t="shared" si="1010"/>
        <v>35</v>
      </c>
    </row>
    <row r="392" spans="1:19" s="60" customFormat="1" ht="16.5" x14ac:dyDescent="0.2">
      <c r="A392" s="62">
        <v>389</v>
      </c>
      <c r="B392" s="62">
        <f>INDEX(技能!B:B,MATCH(技能等级!S392,技能!T:T,0))</f>
        <v>1307017</v>
      </c>
      <c r="C392" s="69" t="s">
        <v>384</v>
      </c>
      <c r="D392" s="62">
        <v>7</v>
      </c>
      <c r="E392" s="62" t="str">
        <f>INDEX(技能!E:E,MATCH(技能等级!S392,技能!T:T,0))</f>
        <v>飞廉普攻</v>
      </c>
      <c r="F392" s="69" t="s">
        <v>1020</v>
      </c>
      <c r="G392" s="62">
        <v>10</v>
      </c>
      <c r="H392" s="62" t="str">
        <f t="shared" si="975"/>
        <v>130701701</v>
      </c>
      <c r="I392" s="62">
        <f t="shared" si="976"/>
        <v>7</v>
      </c>
      <c r="J392" s="62" t="str">
        <f>IF(COUNTIF(技能效果!A:A,技能等级!B392&amp;"02")=1,技能等级!B392&amp;"02","")</f>
        <v>130701702</v>
      </c>
      <c r="K392" s="62">
        <f t="shared" si="976"/>
        <v>7</v>
      </c>
      <c r="L392" s="62" t="str">
        <f>IF(COUNTIF(技能效果!A:A,技能等级!B392&amp;"03")=1,技能等级!B392&amp;"03","")</f>
        <v/>
      </c>
      <c r="M392" s="62" t="str">
        <f t="shared" ref="M392" si="1053">IF(L392="","",$D392)</f>
        <v/>
      </c>
      <c r="N392" s="62" t="str">
        <f>IF(COUNTIF(技能效果!A:A,技能等级!B392&amp;"04")=1,技能等级!B392&amp;"04","")</f>
        <v/>
      </c>
      <c r="O392" s="62" t="str">
        <f t="shared" ref="O392" si="1054">IF(N392="","",$D392)</f>
        <v/>
      </c>
      <c r="P392" s="62" t="str">
        <f>IF(COUNTIF(技能效果!A:A,技能等级!B392&amp;"05")=1,技能等级!B392&amp;"05","")</f>
        <v/>
      </c>
      <c r="Q392" s="62" t="str">
        <f t="shared" ref="Q392" si="1055">IF(P392="","",$D392)</f>
        <v/>
      </c>
      <c r="R392" s="69" t="str">
        <f>INDEX(技能!U:U,MATCH(技能等级!B392,技能!B:B,0))</f>
        <v>攻击敌方单体造成攻击x%伤害
【水晶】立即获得M个自身颜色水晶</v>
      </c>
      <c r="S392" s="150">
        <f t="shared" si="1010"/>
        <v>35</v>
      </c>
    </row>
    <row r="393" spans="1:19" s="60" customFormat="1" ht="16.5" x14ac:dyDescent="0.2">
      <c r="A393" s="62">
        <v>390</v>
      </c>
      <c r="B393" s="62">
        <f>INDEX(技能!B:B,MATCH(技能等级!S393,技能!T:T,0))</f>
        <v>1307017</v>
      </c>
      <c r="C393" s="69" t="s">
        <v>384</v>
      </c>
      <c r="D393" s="62">
        <v>8</v>
      </c>
      <c r="E393" s="62" t="str">
        <f>INDEX(技能!E:E,MATCH(技能等级!S393,技能!T:T,0))</f>
        <v>飞廉普攻</v>
      </c>
      <c r="F393" s="69" t="s">
        <v>1020</v>
      </c>
      <c r="G393" s="62">
        <v>10</v>
      </c>
      <c r="H393" s="62" t="str">
        <f t="shared" si="975"/>
        <v>130701701</v>
      </c>
      <c r="I393" s="62">
        <f t="shared" si="976"/>
        <v>8</v>
      </c>
      <c r="J393" s="62" t="str">
        <f>IF(COUNTIF(技能效果!A:A,技能等级!B393&amp;"02")=1,技能等级!B393&amp;"02","")</f>
        <v>130701702</v>
      </c>
      <c r="K393" s="62">
        <f t="shared" si="976"/>
        <v>8</v>
      </c>
      <c r="L393" s="62" t="str">
        <f>IF(COUNTIF(技能效果!A:A,技能等级!B393&amp;"03")=1,技能等级!B393&amp;"03","")</f>
        <v/>
      </c>
      <c r="M393" s="62" t="str">
        <f t="shared" ref="M393" si="1056">IF(L393="","",$D393)</f>
        <v/>
      </c>
      <c r="N393" s="62" t="str">
        <f>IF(COUNTIF(技能效果!A:A,技能等级!B393&amp;"04")=1,技能等级!B393&amp;"04","")</f>
        <v/>
      </c>
      <c r="O393" s="62" t="str">
        <f t="shared" ref="O393" si="1057">IF(N393="","",$D393)</f>
        <v/>
      </c>
      <c r="P393" s="62" t="str">
        <f>IF(COUNTIF(技能效果!A:A,技能等级!B393&amp;"05")=1,技能等级!B393&amp;"05","")</f>
        <v/>
      </c>
      <c r="Q393" s="62" t="str">
        <f t="shared" ref="Q393" si="1058">IF(P393="","",$D393)</f>
        <v/>
      </c>
      <c r="R393" s="69" t="str">
        <f>INDEX(技能!U:U,MATCH(技能等级!B393,技能!B:B,0))</f>
        <v>攻击敌方单体造成攻击x%伤害
【水晶】立即获得M个自身颜色水晶</v>
      </c>
      <c r="S393" s="150">
        <f t="shared" si="1010"/>
        <v>35</v>
      </c>
    </row>
    <row r="394" spans="1:19" s="60" customFormat="1" ht="16.5" x14ac:dyDescent="0.2">
      <c r="A394" s="62">
        <v>391</v>
      </c>
      <c r="B394" s="62">
        <f>INDEX(技能!B:B,MATCH(技能等级!S394,技能!T:T,0))</f>
        <v>1307017</v>
      </c>
      <c r="C394" s="69" t="s">
        <v>384</v>
      </c>
      <c r="D394" s="62">
        <v>9</v>
      </c>
      <c r="E394" s="62" t="str">
        <f>INDEX(技能!E:E,MATCH(技能等级!S394,技能!T:T,0))</f>
        <v>飞廉普攻</v>
      </c>
      <c r="F394" s="69" t="s">
        <v>1020</v>
      </c>
      <c r="G394" s="62">
        <v>10</v>
      </c>
      <c r="H394" s="62" t="str">
        <f t="shared" si="975"/>
        <v>130701701</v>
      </c>
      <c r="I394" s="62">
        <f t="shared" si="976"/>
        <v>9</v>
      </c>
      <c r="J394" s="62" t="str">
        <f>IF(COUNTIF(技能效果!A:A,技能等级!B394&amp;"02")=1,技能等级!B394&amp;"02","")</f>
        <v>130701702</v>
      </c>
      <c r="K394" s="62">
        <f t="shared" si="976"/>
        <v>9</v>
      </c>
      <c r="L394" s="62" t="str">
        <f>IF(COUNTIF(技能效果!A:A,技能等级!B394&amp;"03")=1,技能等级!B394&amp;"03","")</f>
        <v/>
      </c>
      <c r="M394" s="62" t="str">
        <f t="shared" ref="M394" si="1059">IF(L394="","",$D394)</f>
        <v/>
      </c>
      <c r="N394" s="62" t="str">
        <f>IF(COUNTIF(技能效果!A:A,技能等级!B394&amp;"04")=1,技能等级!B394&amp;"04","")</f>
        <v/>
      </c>
      <c r="O394" s="62" t="str">
        <f t="shared" ref="O394" si="1060">IF(N394="","",$D394)</f>
        <v/>
      </c>
      <c r="P394" s="62" t="str">
        <f>IF(COUNTIF(技能效果!A:A,技能等级!B394&amp;"05")=1,技能等级!B394&amp;"05","")</f>
        <v/>
      </c>
      <c r="Q394" s="62" t="str">
        <f t="shared" ref="Q394" si="1061">IF(P394="","",$D394)</f>
        <v/>
      </c>
      <c r="R394" s="69" t="str">
        <f>INDEX(技能!U:U,MATCH(技能等级!B394,技能!B:B,0))</f>
        <v>攻击敌方单体造成攻击x%伤害
【水晶】立即获得M个自身颜色水晶</v>
      </c>
      <c r="S394" s="150">
        <f t="shared" si="1010"/>
        <v>35</v>
      </c>
    </row>
    <row r="395" spans="1:19" s="60" customFormat="1" ht="16.5" x14ac:dyDescent="0.2">
      <c r="A395" s="62">
        <v>392</v>
      </c>
      <c r="B395" s="62">
        <f>INDEX(技能!B:B,MATCH(技能等级!S395,技能!T:T,0))</f>
        <v>1307017</v>
      </c>
      <c r="C395" s="69" t="s">
        <v>384</v>
      </c>
      <c r="D395" s="62">
        <v>10</v>
      </c>
      <c r="E395" s="62" t="str">
        <f>INDEX(技能!E:E,MATCH(技能等级!S395,技能!T:T,0))</f>
        <v>飞廉普攻</v>
      </c>
      <c r="F395" s="69" t="s">
        <v>1020</v>
      </c>
      <c r="G395" s="62">
        <v>10</v>
      </c>
      <c r="H395" s="62" t="str">
        <f t="shared" si="975"/>
        <v>130701701</v>
      </c>
      <c r="I395" s="62">
        <f t="shared" si="976"/>
        <v>10</v>
      </c>
      <c r="J395" s="62" t="str">
        <f>IF(COUNTIF(技能效果!A:A,技能等级!B395&amp;"02")=1,技能等级!B395&amp;"02","")</f>
        <v>130701702</v>
      </c>
      <c r="K395" s="62">
        <f t="shared" si="976"/>
        <v>10</v>
      </c>
      <c r="L395" s="62" t="str">
        <f>IF(COUNTIF(技能效果!A:A,技能等级!B395&amp;"03")=1,技能等级!B395&amp;"03","")</f>
        <v/>
      </c>
      <c r="M395" s="62" t="str">
        <f t="shared" ref="M395" si="1062">IF(L395="","",$D395)</f>
        <v/>
      </c>
      <c r="N395" s="62" t="str">
        <f>IF(COUNTIF(技能效果!A:A,技能等级!B395&amp;"04")=1,技能等级!B395&amp;"04","")</f>
        <v/>
      </c>
      <c r="O395" s="62" t="str">
        <f t="shared" ref="O395" si="1063">IF(N395="","",$D395)</f>
        <v/>
      </c>
      <c r="P395" s="62" t="str">
        <f>IF(COUNTIF(技能效果!A:A,技能等级!B395&amp;"05")=1,技能等级!B395&amp;"05","")</f>
        <v/>
      </c>
      <c r="Q395" s="62" t="str">
        <f t="shared" ref="Q395" si="1064">IF(P395="","",$D395)</f>
        <v/>
      </c>
      <c r="R395" s="69" t="str">
        <f>INDEX(技能!U:U,MATCH(技能等级!B395,技能!B:B,0))</f>
        <v>攻击敌方单体造成攻击x%伤害
【水晶】立即获得M个自身颜色水晶</v>
      </c>
      <c r="S395" s="150">
        <f t="shared" si="1010"/>
        <v>35</v>
      </c>
    </row>
    <row r="396" spans="1:19" s="60" customFormat="1" ht="16.5" x14ac:dyDescent="0.2">
      <c r="A396" s="62">
        <v>393</v>
      </c>
      <c r="B396" s="62">
        <f>INDEX(技能!B:B,MATCH(技能等级!S396,技能!T:T,0))</f>
        <v>1307018</v>
      </c>
      <c r="C396" s="69" t="s">
        <v>384</v>
      </c>
      <c r="D396" s="62">
        <v>1</v>
      </c>
      <c r="E396" s="62" t="str">
        <f>INDEX(技能!E:E,MATCH(技能等级!S396,技能!T:T,0))</f>
        <v>噬日普攻</v>
      </c>
      <c r="F396" s="69"/>
      <c r="G396" s="62"/>
      <c r="H396" s="62" t="str">
        <f t="shared" si="975"/>
        <v>130701801</v>
      </c>
      <c r="I396" s="62">
        <f t="shared" si="976"/>
        <v>1</v>
      </c>
      <c r="J396" s="62" t="str">
        <f>IF(COUNTIF(技能效果!A:A,技能等级!B396&amp;"02")=1,技能等级!B396&amp;"02","")</f>
        <v>130701802</v>
      </c>
      <c r="K396" s="62">
        <f t="shared" si="976"/>
        <v>1</v>
      </c>
      <c r="L396" s="62" t="str">
        <f>IF(COUNTIF(技能效果!A:A,技能等级!B396&amp;"03")=1,技能等级!B396&amp;"03","")</f>
        <v/>
      </c>
      <c r="M396" s="62" t="str">
        <f t="shared" ref="M396" si="1065">IF(L396="","",$D396)</f>
        <v/>
      </c>
      <c r="N396" s="62" t="str">
        <f>IF(COUNTIF(技能效果!A:A,技能等级!B396&amp;"04")=1,技能等级!B396&amp;"04","")</f>
        <v/>
      </c>
      <c r="O396" s="62" t="str">
        <f t="shared" ref="O396" si="1066">IF(N396="","",$D396)</f>
        <v/>
      </c>
      <c r="P396" s="62" t="str">
        <f>IF(COUNTIF(技能效果!A:A,技能等级!B396&amp;"05")=1,技能等级!B396&amp;"05","")</f>
        <v/>
      </c>
      <c r="Q396" s="62" t="str">
        <f t="shared" ref="Q396" si="1067">IF(P396="","",$D396)</f>
        <v/>
      </c>
      <c r="R396" s="69" t="str">
        <f>INDEX(技能!U:U,MATCH(技能等级!B396,技能!B:B,0))</f>
        <v>攻击敌方单体造成攻击x%伤害
【水晶】立即获得M个自身颜色水晶</v>
      </c>
      <c r="S396" s="150">
        <f t="shared" si="1010"/>
        <v>36</v>
      </c>
    </row>
    <row r="397" spans="1:19" s="60" customFormat="1" ht="16.5" x14ac:dyDescent="0.2">
      <c r="A397" s="62">
        <v>394</v>
      </c>
      <c r="B397" s="62">
        <f>INDEX(技能!B:B,MATCH(技能等级!S397,技能!T:T,0))</f>
        <v>1307018</v>
      </c>
      <c r="C397" s="69" t="s">
        <v>384</v>
      </c>
      <c r="D397" s="62">
        <v>2</v>
      </c>
      <c r="E397" s="62" t="str">
        <f>INDEX(技能!E:E,MATCH(技能等级!S397,技能!T:T,0))</f>
        <v>噬日普攻</v>
      </c>
      <c r="F397" s="69" t="s">
        <v>1020</v>
      </c>
      <c r="G397" s="62">
        <v>10</v>
      </c>
      <c r="H397" s="62" t="str">
        <f t="shared" si="975"/>
        <v>130701801</v>
      </c>
      <c r="I397" s="62">
        <f t="shared" si="976"/>
        <v>2</v>
      </c>
      <c r="J397" s="62" t="str">
        <f>IF(COUNTIF(技能效果!A:A,技能等级!B397&amp;"02")=1,技能等级!B397&amp;"02","")</f>
        <v>130701802</v>
      </c>
      <c r="K397" s="62">
        <f t="shared" si="976"/>
        <v>2</v>
      </c>
      <c r="L397" s="62" t="str">
        <f>IF(COUNTIF(技能效果!A:A,技能等级!B397&amp;"03")=1,技能等级!B397&amp;"03","")</f>
        <v/>
      </c>
      <c r="M397" s="62" t="str">
        <f t="shared" ref="M397" si="1068">IF(L397="","",$D397)</f>
        <v/>
      </c>
      <c r="N397" s="62" t="str">
        <f>IF(COUNTIF(技能效果!A:A,技能等级!B397&amp;"04")=1,技能等级!B397&amp;"04","")</f>
        <v/>
      </c>
      <c r="O397" s="62" t="str">
        <f t="shared" ref="O397" si="1069">IF(N397="","",$D397)</f>
        <v/>
      </c>
      <c r="P397" s="62" t="str">
        <f>IF(COUNTIF(技能效果!A:A,技能等级!B397&amp;"05")=1,技能等级!B397&amp;"05","")</f>
        <v/>
      </c>
      <c r="Q397" s="62" t="str">
        <f t="shared" ref="Q397" si="1070">IF(P397="","",$D397)</f>
        <v/>
      </c>
      <c r="R397" s="69" t="str">
        <f>INDEX(技能!U:U,MATCH(技能等级!B397,技能!B:B,0))</f>
        <v>攻击敌方单体造成攻击x%伤害
【水晶】立即获得M个自身颜色水晶</v>
      </c>
      <c r="S397" s="150">
        <f t="shared" si="1010"/>
        <v>36</v>
      </c>
    </row>
    <row r="398" spans="1:19" s="60" customFormat="1" ht="16.5" x14ac:dyDescent="0.2">
      <c r="A398" s="62">
        <v>395</v>
      </c>
      <c r="B398" s="62">
        <f>INDEX(技能!B:B,MATCH(技能等级!S398,技能!T:T,0))</f>
        <v>1307018</v>
      </c>
      <c r="C398" s="69" t="s">
        <v>384</v>
      </c>
      <c r="D398" s="62">
        <v>3</v>
      </c>
      <c r="E398" s="62" t="str">
        <f>INDEX(技能!E:E,MATCH(技能等级!S398,技能!T:T,0))</f>
        <v>噬日普攻</v>
      </c>
      <c r="F398" s="69" t="s">
        <v>1020</v>
      </c>
      <c r="G398" s="62">
        <v>10</v>
      </c>
      <c r="H398" s="62" t="str">
        <f t="shared" si="975"/>
        <v>130701801</v>
      </c>
      <c r="I398" s="62">
        <f t="shared" si="976"/>
        <v>3</v>
      </c>
      <c r="J398" s="62" t="str">
        <f>IF(COUNTIF(技能效果!A:A,技能等级!B398&amp;"02")=1,技能等级!B398&amp;"02","")</f>
        <v>130701802</v>
      </c>
      <c r="K398" s="62">
        <f t="shared" si="976"/>
        <v>3</v>
      </c>
      <c r="L398" s="62" t="str">
        <f>IF(COUNTIF(技能效果!A:A,技能等级!B398&amp;"03")=1,技能等级!B398&amp;"03","")</f>
        <v/>
      </c>
      <c r="M398" s="62" t="str">
        <f t="shared" ref="M398" si="1071">IF(L398="","",$D398)</f>
        <v/>
      </c>
      <c r="N398" s="62" t="str">
        <f>IF(COUNTIF(技能效果!A:A,技能等级!B398&amp;"04")=1,技能等级!B398&amp;"04","")</f>
        <v/>
      </c>
      <c r="O398" s="62" t="str">
        <f t="shared" ref="O398" si="1072">IF(N398="","",$D398)</f>
        <v/>
      </c>
      <c r="P398" s="62" t="str">
        <f>IF(COUNTIF(技能效果!A:A,技能等级!B398&amp;"05")=1,技能等级!B398&amp;"05","")</f>
        <v/>
      </c>
      <c r="Q398" s="62" t="str">
        <f t="shared" ref="Q398" si="1073">IF(P398="","",$D398)</f>
        <v/>
      </c>
      <c r="R398" s="69" t="str">
        <f>INDEX(技能!U:U,MATCH(技能等级!B398,技能!B:B,0))</f>
        <v>攻击敌方单体造成攻击x%伤害
【水晶】立即获得M个自身颜色水晶</v>
      </c>
      <c r="S398" s="150">
        <f t="shared" si="1010"/>
        <v>36</v>
      </c>
    </row>
    <row r="399" spans="1:19" s="60" customFormat="1" ht="16.5" x14ac:dyDescent="0.2">
      <c r="A399" s="62">
        <v>396</v>
      </c>
      <c r="B399" s="62">
        <f>INDEX(技能!B:B,MATCH(技能等级!S399,技能!T:T,0))</f>
        <v>1307018</v>
      </c>
      <c r="C399" s="69" t="s">
        <v>384</v>
      </c>
      <c r="D399" s="62">
        <v>4</v>
      </c>
      <c r="E399" s="62" t="str">
        <f>INDEX(技能!E:E,MATCH(技能等级!S399,技能!T:T,0))</f>
        <v>噬日普攻</v>
      </c>
      <c r="F399" s="69" t="s">
        <v>1020</v>
      </c>
      <c r="G399" s="62">
        <v>10</v>
      </c>
      <c r="H399" s="62" t="str">
        <f t="shared" si="975"/>
        <v>130701801</v>
      </c>
      <c r="I399" s="62">
        <f t="shared" si="976"/>
        <v>4</v>
      </c>
      <c r="J399" s="62" t="str">
        <f>IF(COUNTIF(技能效果!A:A,技能等级!B399&amp;"02")=1,技能等级!B399&amp;"02","")</f>
        <v>130701802</v>
      </c>
      <c r="K399" s="62">
        <f t="shared" si="976"/>
        <v>4</v>
      </c>
      <c r="L399" s="62" t="str">
        <f>IF(COUNTIF(技能效果!A:A,技能等级!B399&amp;"03")=1,技能等级!B399&amp;"03","")</f>
        <v/>
      </c>
      <c r="M399" s="62" t="str">
        <f t="shared" ref="M399" si="1074">IF(L399="","",$D399)</f>
        <v/>
      </c>
      <c r="N399" s="62" t="str">
        <f>IF(COUNTIF(技能效果!A:A,技能等级!B399&amp;"04")=1,技能等级!B399&amp;"04","")</f>
        <v/>
      </c>
      <c r="O399" s="62" t="str">
        <f t="shared" ref="O399" si="1075">IF(N399="","",$D399)</f>
        <v/>
      </c>
      <c r="P399" s="62" t="str">
        <f>IF(COUNTIF(技能效果!A:A,技能等级!B399&amp;"05")=1,技能等级!B399&amp;"05","")</f>
        <v/>
      </c>
      <c r="Q399" s="62" t="str">
        <f t="shared" ref="Q399" si="1076">IF(P399="","",$D399)</f>
        <v/>
      </c>
      <c r="R399" s="69" t="str">
        <f>INDEX(技能!U:U,MATCH(技能等级!B399,技能!B:B,0))</f>
        <v>攻击敌方单体造成攻击x%伤害
【水晶】立即获得M个自身颜色水晶</v>
      </c>
      <c r="S399" s="150">
        <f t="shared" si="1010"/>
        <v>36</v>
      </c>
    </row>
    <row r="400" spans="1:19" s="60" customFormat="1" ht="16.5" x14ac:dyDescent="0.2">
      <c r="A400" s="62">
        <v>397</v>
      </c>
      <c r="B400" s="62">
        <f>INDEX(技能!B:B,MATCH(技能等级!S400,技能!T:T,0))</f>
        <v>1307018</v>
      </c>
      <c r="C400" s="69" t="s">
        <v>384</v>
      </c>
      <c r="D400" s="62">
        <v>5</v>
      </c>
      <c r="E400" s="62" t="str">
        <f>INDEX(技能!E:E,MATCH(技能等级!S400,技能!T:T,0))</f>
        <v>噬日普攻</v>
      </c>
      <c r="F400" s="69" t="s">
        <v>1020</v>
      </c>
      <c r="G400" s="62">
        <v>10</v>
      </c>
      <c r="H400" s="62" t="str">
        <f t="shared" si="975"/>
        <v>130701801</v>
      </c>
      <c r="I400" s="62">
        <f t="shared" si="976"/>
        <v>5</v>
      </c>
      <c r="J400" s="62" t="str">
        <f>IF(COUNTIF(技能效果!A:A,技能等级!B400&amp;"02")=1,技能等级!B400&amp;"02","")</f>
        <v>130701802</v>
      </c>
      <c r="K400" s="62">
        <f t="shared" si="976"/>
        <v>5</v>
      </c>
      <c r="L400" s="62" t="str">
        <f>IF(COUNTIF(技能效果!A:A,技能等级!B400&amp;"03")=1,技能等级!B400&amp;"03","")</f>
        <v/>
      </c>
      <c r="M400" s="62" t="str">
        <f t="shared" ref="M400" si="1077">IF(L400="","",$D400)</f>
        <v/>
      </c>
      <c r="N400" s="62" t="str">
        <f>IF(COUNTIF(技能效果!A:A,技能等级!B400&amp;"04")=1,技能等级!B400&amp;"04","")</f>
        <v/>
      </c>
      <c r="O400" s="62" t="str">
        <f t="shared" ref="O400" si="1078">IF(N400="","",$D400)</f>
        <v/>
      </c>
      <c r="P400" s="62" t="str">
        <f>IF(COUNTIF(技能效果!A:A,技能等级!B400&amp;"05")=1,技能等级!B400&amp;"05","")</f>
        <v/>
      </c>
      <c r="Q400" s="62" t="str">
        <f t="shared" ref="Q400" si="1079">IF(P400="","",$D400)</f>
        <v/>
      </c>
      <c r="R400" s="69" t="str">
        <f>INDEX(技能!U:U,MATCH(技能等级!B400,技能!B:B,0))</f>
        <v>攻击敌方单体造成攻击x%伤害
【水晶】立即获得M个自身颜色水晶</v>
      </c>
      <c r="S400" s="150">
        <f t="shared" si="1010"/>
        <v>36</v>
      </c>
    </row>
    <row r="401" spans="1:19" s="60" customFormat="1" ht="16.5" x14ac:dyDescent="0.2">
      <c r="A401" s="62">
        <v>398</v>
      </c>
      <c r="B401" s="62">
        <f>INDEX(技能!B:B,MATCH(技能等级!S401,技能!T:T,0))</f>
        <v>1307018</v>
      </c>
      <c r="C401" s="69" t="s">
        <v>384</v>
      </c>
      <c r="D401" s="62">
        <v>6</v>
      </c>
      <c r="E401" s="62" t="str">
        <f>INDEX(技能!E:E,MATCH(技能等级!S401,技能!T:T,0))</f>
        <v>噬日普攻</v>
      </c>
      <c r="F401" s="69" t="s">
        <v>1020</v>
      </c>
      <c r="G401" s="62">
        <v>10</v>
      </c>
      <c r="H401" s="62" t="str">
        <f t="shared" si="975"/>
        <v>130701801</v>
      </c>
      <c r="I401" s="62">
        <f t="shared" si="976"/>
        <v>6</v>
      </c>
      <c r="J401" s="62" t="str">
        <f>IF(COUNTIF(技能效果!A:A,技能等级!B401&amp;"02")=1,技能等级!B401&amp;"02","")</f>
        <v>130701802</v>
      </c>
      <c r="K401" s="62">
        <f t="shared" si="976"/>
        <v>6</v>
      </c>
      <c r="L401" s="62" t="str">
        <f>IF(COUNTIF(技能效果!A:A,技能等级!B401&amp;"03")=1,技能等级!B401&amp;"03","")</f>
        <v/>
      </c>
      <c r="M401" s="62" t="str">
        <f t="shared" ref="M401" si="1080">IF(L401="","",$D401)</f>
        <v/>
      </c>
      <c r="N401" s="62" t="str">
        <f>IF(COUNTIF(技能效果!A:A,技能等级!B401&amp;"04")=1,技能等级!B401&amp;"04","")</f>
        <v/>
      </c>
      <c r="O401" s="62" t="str">
        <f t="shared" ref="O401" si="1081">IF(N401="","",$D401)</f>
        <v/>
      </c>
      <c r="P401" s="62" t="str">
        <f>IF(COUNTIF(技能效果!A:A,技能等级!B401&amp;"05")=1,技能等级!B401&amp;"05","")</f>
        <v/>
      </c>
      <c r="Q401" s="62" t="str">
        <f t="shared" ref="Q401" si="1082">IF(P401="","",$D401)</f>
        <v/>
      </c>
      <c r="R401" s="69" t="str">
        <f>INDEX(技能!U:U,MATCH(技能等级!B401,技能!B:B,0))</f>
        <v>攻击敌方单体造成攻击x%伤害
【水晶】立即获得M个自身颜色水晶</v>
      </c>
      <c r="S401" s="150">
        <f t="shared" si="1010"/>
        <v>36</v>
      </c>
    </row>
    <row r="402" spans="1:19" s="60" customFormat="1" ht="16.5" x14ac:dyDescent="0.2">
      <c r="A402" s="62">
        <v>399</v>
      </c>
      <c r="B402" s="62">
        <f>INDEX(技能!B:B,MATCH(技能等级!S402,技能!T:T,0))</f>
        <v>1307018</v>
      </c>
      <c r="C402" s="69" t="s">
        <v>384</v>
      </c>
      <c r="D402" s="62">
        <v>7</v>
      </c>
      <c r="E402" s="62" t="str">
        <f>INDEX(技能!E:E,MATCH(技能等级!S402,技能!T:T,0))</f>
        <v>噬日普攻</v>
      </c>
      <c r="F402" s="69" t="s">
        <v>1020</v>
      </c>
      <c r="G402" s="62">
        <v>10</v>
      </c>
      <c r="H402" s="62" t="str">
        <f t="shared" si="975"/>
        <v>130701801</v>
      </c>
      <c r="I402" s="62">
        <f t="shared" si="976"/>
        <v>7</v>
      </c>
      <c r="J402" s="62" t="str">
        <f>IF(COUNTIF(技能效果!A:A,技能等级!B402&amp;"02")=1,技能等级!B402&amp;"02","")</f>
        <v>130701802</v>
      </c>
      <c r="K402" s="62">
        <f t="shared" si="976"/>
        <v>7</v>
      </c>
      <c r="L402" s="62" t="str">
        <f>IF(COUNTIF(技能效果!A:A,技能等级!B402&amp;"03")=1,技能等级!B402&amp;"03","")</f>
        <v/>
      </c>
      <c r="M402" s="62" t="str">
        <f t="shared" ref="M402" si="1083">IF(L402="","",$D402)</f>
        <v/>
      </c>
      <c r="N402" s="62" t="str">
        <f>IF(COUNTIF(技能效果!A:A,技能等级!B402&amp;"04")=1,技能等级!B402&amp;"04","")</f>
        <v/>
      </c>
      <c r="O402" s="62" t="str">
        <f t="shared" ref="O402" si="1084">IF(N402="","",$D402)</f>
        <v/>
      </c>
      <c r="P402" s="62" t="str">
        <f>IF(COUNTIF(技能效果!A:A,技能等级!B402&amp;"05")=1,技能等级!B402&amp;"05","")</f>
        <v/>
      </c>
      <c r="Q402" s="62" t="str">
        <f t="shared" ref="Q402" si="1085">IF(P402="","",$D402)</f>
        <v/>
      </c>
      <c r="R402" s="69" t="str">
        <f>INDEX(技能!U:U,MATCH(技能等级!B402,技能!B:B,0))</f>
        <v>攻击敌方单体造成攻击x%伤害
【水晶】立即获得M个自身颜色水晶</v>
      </c>
      <c r="S402" s="150">
        <f t="shared" si="1010"/>
        <v>36</v>
      </c>
    </row>
    <row r="403" spans="1:19" s="60" customFormat="1" ht="16.5" x14ac:dyDescent="0.2">
      <c r="A403" s="62">
        <v>400</v>
      </c>
      <c r="B403" s="62">
        <f>INDEX(技能!B:B,MATCH(技能等级!S403,技能!T:T,0))</f>
        <v>1307018</v>
      </c>
      <c r="C403" s="69" t="s">
        <v>384</v>
      </c>
      <c r="D403" s="62">
        <v>8</v>
      </c>
      <c r="E403" s="62" t="str">
        <f>INDEX(技能!E:E,MATCH(技能等级!S403,技能!T:T,0))</f>
        <v>噬日普攻</v>
      </c>
      <c r="F403" s="69" t="s">
        <v>1020</v>
      </c>
      <c r="G403" s="62">
        <v>10</v>
      </c>
      <c r="H403" s="62" t="str">
        <f t="shared" si="975"/>
        <v>130701801</v>
      </c>
      <c r="I403" s="62">
        <f t="shared" si="976"/>
        <v>8</v>
      </c>
      <c r="J403" s="62" t="str">
        <f>IF(COUNTIF(技能效果!A:A,技能等级!B403&amp;"02")=1,技能等级!B403&amp;"02","")</f>
        <v>130701802</v>
      </c>
      <c r="K403" s="62">
        <f t="shared" si="976"/>
        <v>8</v>
      </c>
      <c r="L403" s="62" t="str">
        <f>IF(COUNTIF(技能效果!A:A,技能等级!B403&amp;"03")=1,技能等级!B403&amp;"03","")</f>
        <v/>
      </c>
      <c r="M403" s="62" t="str">
        <f t="shared" ref="M403" si="1086">IF(L403="","",$D403)</f>
        <v/>
      </c>
      <c r="N403" s="62" t="str">
        <f>IF(COUNTIF(技能效果!A:A,技能等级!B403&amp;"04")=1,技能等级!B403&amp;"04","")</f>
        <v/>
      </c>
      <c r="O403" s="62" t="str">
        <f t="shared" ref="O403" si="1087">IF(N403="","",$D403)</f>
        <v/>
      </c>
      <c r="P403" s="62" t="str">
        <f>IF(COUNTIF(技能效果!A:A,技能等级!B403&amp;"05")=1,技能等级!B403&amp;"05","")</f>
        <v/>
      </c>
      <c r="Q403" s="62" t="str">
        <f t="shared" ref="Q403" si="1088">IF(P403="","",$D403)</f>
        <v/>
      </c>
      <c r="R403" s="69" t="str">
        <f>INDEX(技能!U:U,MATCH(技能等级!B403,技能!B:B,0))</f>
        <v>攻击敌方单体造成攻击x%伤害
【水晶】立即获得M个自身颜色水晶</v>
      </c>
      <c r="S403" s="150">
        <f t="shared" si="1010"/>
        <v>36</v>
      </c>
    </row>
    <row r="404" spans="1:19" s="60" customFormat="1" ht="16.5" x14ac:dyDescent="0.2">
      <c r="A404" s="62">
        <v>401</v>
      </c>
      <c r="B404" s="62">
        <f>INDEX(技能!B:B,MATCH(技能等级!S404,技能!T:T,0))</f>
        <v>1307018</v>
      </c>
      <c r="C404" s="69" t="s">
        <v>384</v>
      </c>
      <c r="D404" s="62">
        <v>9</v>
      </c>
      <c r="E404" s="62" t="str">
        <f>INDEX(技能!E:E,MATCH(技能等级!S404,技能!T:T,0))</f>
        <v>噬日普攻</v>
      </c>
      <c r="F404" s="69" t="s">
        <v>1020</v>
      </c>
      <c r="G404" s="62">
        <v>10</v>
      </c>
      <c r="H404" s="62" t="str">
        <f t="shared" si="975"/>
        <v>130701801</v>
      </c>
      <c r="I404" s="62">
        <f t="shared" si="976"/>
        <v>9</v>
      </c>
      <c r="J404" s="62" t="str">
        <f>IF(COUNTIF(技能效果!A:A,技能等级!B404&amp;"02")=1,技能等级!B404&amp;"02","")</f>
        <v>130701802</v>
      </c>
      <c r="K404" s="62">
        <f t="shared" si="976"/>
        <v>9</v>
      </c>
      <c r="L404" s="62" t="str">
        <f>IF(COUNTIF(技能效果!A:A,技能等级!B404&amp;"03")=1,技能等级!B404&amp;"03","")</f>
        <v/>
      </c>
      <c r="M404" s="62" t="str">
        <f t="shared" ref="M404" si="1089">IF(L404="","",$D404)</f>
        <v/>
      </c>
      <c r="N404" s="62" t="str">
        <f>IF(COUNTIF(技能效果!A:A,技能等级!B404&amp;"04")=1,技能等级!B404&amp;"04","")</f>
        <v/>
      </c>
      <c r="O404" s="62" t="str">
        <f t="shared" ref="O404" si="1090">IF(N404="","",$D404)</f>
        <v/>
      </c>
      <c r="P404" s="62" t="str">
        <f>IF(COUNTIF(技能效果!A:A,技能等级!B404&amp;"05")=1,技能等级!B404&amp;"05","")</f>
        <v/>
      </c>
      <c r="Q404" s="62" t="str">
        <f t="shared" ref="Q404" si="1091">IF(P404="","",$D404)</f>
        <v/>
      </c>
      <c r="R404" s="69" t="str">
        <f>INDEX(技能!U:U,MATCH(技能等级!B404,技能!B:B,0))</f>
        <v>攻击敌方单体造成攻击x%伤害
【水晶】立即获得M个自身颜色水晶</v>
      </c>
      <c r="S404" s="150">
        <f t="shared" si="1010"/>
        <v>36</v>
      </c>
    </row>
    <row r="405" spans="1:19" s="60" customFormat="1" ht="16.5" x14ac:dyDescent="0.2">
      <c r="A405" s="62">
        <v>402</v>
      </c>
      <c r="B405" s="62">
        <f>INDEX(技能!B:B,MATCH(技能等级!S405,技能!T:T,0))</f>
        <v>1307018</v>
      </c>
      <c r="C405" s="69" t="s">
        <v>384</v>
      </c>
      <c r="D405" s="62">
        <v>10</v>
      </c>
      <c r="E405" s="62" t="str">
        <f>INDEX(技能!E:E,MATCH(技能等级!S405,技能!T:T,0))</f>
        <v>噬日普攻</v>
      </c>
      <c r="F405" s="69" t="s">
        <v>1020</v>
      </c>
      <c r="G405" s="62">
        <v>10</v>
      </c>
      <c r="H405" s="62" t="str">
        <f t="shared" si="975"/>
        <v>130701801</v>
      </c>
      <c r="I405" s="62">
        <f t="shared" si="976"/>
        <v>10</v>
      </c>
      <c r="J405" s="62" t="str">
        <f>IF(COUNTIF(技能效果!A:A,技能等级!B405&amp;"02")=1,技能等级!B405&amp;"02","")</f>
        <v>130701802</v>
      </c>
      <c r="K405" s="62">
        <f t="shared" si="976"/>
        <v>10</v>
      </c>
      <c r="L405" s="62" t="str">
        <f>IF(COUNTIF(技能效果!A:A,技能等级!B405&amp;"03")=1,技能等级!B405&amp;"03","")</f>
        <v/>
      </c>
      <c r="M405" s="62" t="str">
        <f t="shared" ref="M405" si="1092">IF(L405="","",$D405)</f>
        <v/>
      </c>
      <c r="N405" s="62" t="str">
        <f>IF(COUNTIF(技能效果!A:A,技能等级!B405&amp;"04")=1,技能等级!B405&amp;"04","")</f>
        <v/>
      </c>
      <c r="O405" s="62" t="str">
        <f t="shared" ref="O405" si="1093">IF(N405="","",$D405)</f>
        <v/>
      </c>
      <c r="P405" s="62" t="str">
        <f>IF(COUNTIF(技能效果!A:A,技能等级!B405&amp;"05")=1,技能等级!B405&amp;"05","")</f>
        <v/>
      </c>
      <c r="Q405" s="62" t="str">
        <f t="shared" ref="Q405" si="1094">IF(P405="","",$D405)</f>
        <v/>
      </c>
      <c r="R405" s="69" t="str">
        <f>INDEX(技能!U:U,MATCH(技能等级!B405,技能!B:B,0))</f>
        <v>攻击敌方单体造成攻击x%伤害
【水晶】立即获得M个自身颜色水晶</v>
      </c>
      <c r="S405" s="150">
        <f t="shared" si="1010"/>
        <v>36</v>
      </c>
    </row>
    <row r="406" spans="1:19" s="60" customFormat="1" ht="16.5" x14ac:dyDescent="0.2">
      <c r="A406" s="62">
        <v>403</v>
      </c>
      <c r="B406" s="62">
        <f>INDEX(技能!B:B,MATCH(技能等级!S406,技能!T:T,0))</f>
        <v>1307019</v>
      </c>
      <c r="C406" s="69" t="s">
        <v>384</v>
      </c>
      <c r="D406" s="62">
        <v>1</v>
      </c>
      <c r="E406" s="62" t="str">
        <f>INDEX(技能!E:E,MATCH(技能等级!S406,技能!T:T,0))</f>
        <v>食火蜥普攻</v>
      </c>
      <c r="F406" s="69"/>
      <c r="G406" s="62"/>
      <c r="H406" s="62" t="str">
        <f t="shared" si="975"/>
        <v>130701901</v>
      </c>
      <c r="I406" s="62">
        <f t="shared" si="976"/>
        <v>1</v>
      </c>
      <c r="J406" s="62" t="str">
        <f>IF(COUNTIF(技能效果!A:A,技能等级!B406&amp;"02")=1,技能等级!B406&amp;"02","")</f>
        <v>130701902</v>
      </c>
      <c r="K406" s="62">
        <f t="shared" si="976"/>
        <v>1</v>
      </c>
      <c r="L406" s="62" t="str">
        <f>IF(COUNTIF(技能效果!A:A,技能等级!B406&amp;"03")=1,技能等级!B406&amp;"03","")</f>
        <v/>
      </c>
      <c r="M406" s="62" t="str">
        <f t="shared" ref="M406" si="1095">IF(L406="","",$D406)</f>
        <v/>
      </c>
      <c r="N406" s="62" t="str">
        <f>IF(COUNTIF(技能效果!A:A,技能等级!B406&amp;"04")=1,技能等级!B406&amp;"04","")</f>
        <v/>
      </c>
      <c r="O406" s="62" t="str">
        <f t="shared" ref="O406" si="1096">IF(N406="","",$D406)</f>
        <v/>
      </c>
      <c r="P406" s="62" t="str">
        <f>IF(COUNTIF(技能效果!A:A,技能等级!B406&amp;"05")=1,技能等级!B406&amp;"05","")</f>
        <v/>
      </c>
      <c r="Q406" s="62" t="str">
        <f t="shared" ref="Q406" si="1097">IF(P406="","",$D406)</f>
        <v/>
      </c>
      <c r="R406" s="69" t="str">
        <f>INDEX(技能!U:U,MATCH(技能等级!B406,技能!B:B,0))</f>
        <v>攻击敌方单体造成攻击x%伤害
【水晶】立即获得M个自身颜色水晶</v>
      </c>
      <c r="S406" s="150">
        <f t="shared" si="1010"/>
        <v>37</v>
      </c>
    </row>
    <row r="407" spans="1:19" s="60" customFormat="1" ht="16.5" x14ac:dyDescent="0.2">
      <c r="A407" s="62">
        <v>404</v>
      </c>
      <c r="B407" s="62">
        <f>INDEX(技能!B:B,MATCH(技能等级!S407,技能!T:T,0))</f>
        <v>1307019</v>
      </c>
      <c r="C407" s="69" t="s">
        <v>384</v>
      </c>
      <c r="D407" s="62">
        <v>2</v>
      </c>
      <c r="E407" s="62" t="str">
        <f>INDEX(技能!E:E,MATCH(技能等级!S407,技能!T:T,0))</f>
        <v>食火蜥普攻</v>
      </c>
      <c r="F407" s="69" t="s">
        <v>1020</v>
      </c>
      <c r="G407" s="62">
        <v>10</v>
      </c>
      <c r="H407" s="62" t="str">
        <f t="shared" si="975"/>
        <v>130701901</v>
      </c>
      <c r="I407" s="62">
        <f t="shared" si="976"/>
        <v>2</v>
      </c>
      <c r="J407" s="62" t="str">
        <f>IF(COUNTIF(技能效果!A:A,技能等级!B407&amp;"02")=1,技能等级!B407&amp;"02","")</f>
        <v>130701902</v>
      </c>
      <c r="K407" s="62">
        <f t="shared" si="976"/>
        <v>2</v>
      </c>
      <c r="L407" s="62" t="str">
        <f>IF(COUNTIF(技能效果!A:A,技能等级!B407&amp;"03")=1,技能等级!B407&amp;"03","")</f>
        <v/>
      </c>
      <c r="M407" s="62" t="str">
        <f t="shared" ref="M407" si="1098">IF(L407="","",$D407)</f>
        <v/>
      </c>
      <c r="N407" s="62" t="str">
        <f>IF(COUNTIF(技能效果!A:A,技能等级!B407&amp;"04")=1,技能等级!B407&amp;"04","")</f>
        <v/>
      </c>
      <c r="O407" s="62" t="str">
        <f t="shared" ref="O407" si="1099">IF(N407="","",$D407)</f>
        <v/>
      </c>
      <c r="P407" s="62" t="str">
        <f>IF(COUNTIF(技能效果!A:A,技能等级!B407&amp;"05")=1,技能等级!B407&amp;"05","")</f>
        <v/>
      </c>
      <c r="Q407" s="62" t="str">
        <f t="shared" ref="Q407" si="1100">IF(P407="","",$D407)</f>
        <v/>
      </c>
      <c r="R407" s="69" t="str">
        <f>INDEX(技能!U:U,MATCH(技能等级!B407,技能!B:B,0))</f>
        <v>攻击敌方单体造成攻击x%伤害
【水晶】立即获得M个自身颜色水晶</v>
      </c>
      <c r="S407" s="150">
        <f t="shared" si="1010"/>
        <v>37</v>
      </c>
    </row>
    <row r="408" spans="1:19" s="60" customFormat="1" ht="16.5" x14ac:dyDescent="0.2">
      <c r="A408" s="62">
        <v>405</v>
      </c>
      <c r="B408" s="62">
        <f>INDEX(技能!B:B,MATCH(技能等级!S408,技能!T:T,0))</f>
        <v>1307019</v>
      </c>
      <c r="C408" s="69" t="s">
        <v>384</v>
      </c>
      <c r="D408" s="62">
        <v>3</v>
      </c>
      <c r="E408" s="62" t="str">
        <f>INDEX(技能!E:E,MATCH(技能等级!S408,技能!T:T,0))</f>
        <v>食火蜥普攻</v>
      </c>
      <c r="F408" s="69" t="s">
        <v>1020</v>
      </c>
      <c r="G408" s="62">
        <v>10</v>
      </c>
      <c r="H408" s="62" t="str">
        <f t="shared" si="975"/>
        <v>130701901</v>
      </c>
      <c r="I408" s="62">
        <f t="shared" si="976"/>
        <v>3</v>
      </c>
      <c r="J408" s="62" t="str">
        <f>IF(COUNTIF(技能效果!A:A,技能等级!B408&amp;"02")=1,技能等级!B408&amp;"02","")</f>
        <v>130701902</v>
      </c>
      <c r="K408" s="62">
        <f t="shared" si="976"/>
        <v>3</v>
      </c>
      <c r="L408" s="62" t="str">
        <f>IF(COUNTIF(技能效果!A:A,技能等级!B408&amp;"03")=1,技能等级!B408&amp;"03","")</f>
        <v/>
      </c>
      <c r="M408" s="62" t="str">
        <f t="shared" ref="M408" si="1101">IF(L408="","",$D408)</f>
        <v/>
      </c>
      <c r="N408" s="62" t="str">
        <f>IF(COUNTIF(技能效果!A:A,技能等级!B408&amp;"04")=1,技能等级!B408&amp;"04","")</f>
        <v/>
      </c>
      <c r="O408" s="62" t="str">
        <f t="shared" ref="O408" si="1102">IF(N408="","",$D408)</f>
        <v/>
      </c>
      <c r="P408" s="62" t="str">
        <f>IF(COUNTIF(技能效果!A:A,技能等级!B408&amp;"05")=1,技能等级!B408&amp;"05","")</f>
        <v/>
      </c>
      <c r="Q408" s="62" t="str">
        <f t="shared" ref="Q408" si="1103">IF(P408="","",$D408)</f>
        <v/>
      </c>
      <c r="R408" s="69" t="str">
        <f>INDEX(技能!U:U,MATCH(技能等级!B408,技能!B:B,0))</f>
        <v>攻击敌方单体造成攻击x%伤害
【水晶】立即获得M个自身颜色水晶</v>
      </c>
      <c r="S408" s="150">
        <f t="shared" si="1010"/>
        <v>37</v>
      </c>
    </row>
    <row r="409" spans="1:19" s="60" customFormat="1" ht="16.5" x14ac:dyDescent="0.2">
      <c r="A409" s="62">
        <v>406</v>
      </c>
      <c r="B409" s="62">
        <f>INDEX(技能!B:B,MATCH(技能等级!S409,技能!T:T,0))</f>
        <v>1307019</v>
      </c>
      <c r="C409" s="69" t="s">
        <v>384</v>
      </c>
      <c r="D409" s="62">
        <v>4</v>
      </c>
      <c r="E409" s="62" t="str">
        <f>INDEX(技能!E:E,MATCH(技能等级!S409,技能!T:T,0))</f>
        <v>食火蜥普攻</v>
      </c>
      <c r="F409" s="69" t="s">
        <v>1020</v>
      </c>
      <c r="G409" s="62">
        <v>10</v>
      </c>
      <c r="H409" s="62" t="str">
        <f t="shared" si="975"/>
        <v>130701901</v>
      </c>
      <c r="I409" s="62">
        <f t="shared" si="976"/>
        <v>4</v>
      </c>
      <c r="J409" s="62" t="str">
        <f>IF(COUNTIF(技能效果!A:A,技能等级!B409&amp;"02")=1,技能等级!B409&amp;"02","")</f>
        <v>130701902</v>
      </c>
      <c r="K409" s="62">
        <f t="shared" si="976"/>
        <v>4</v>
      </c>
      <c r="L409" s="62" t="str">
        <f>IF(COUNTIF(技能效果!A:A,技能等级!B409&amp;"03")=1,技能等级!B409&amp;"03","")</f>
        <v/>
      </c>
      <c r="M409" s="62" t="str">
        <f t="shared" ref="M409" si="1104">IF(L409="","",$D409)</f>
        <v/>
      </c>
      <c r="N409" s="62" t="str">
        <f>IF(COUNTIF(技能效果!A:A,技能等级!B409&amp;"04")=1,技能等级!B409&amp;"04","")</f>
        <v/>
      </c>
      <c r="O409" s="62" t="str">
        <f t="shared" ref="O409" si="1105">IF(N409="","",$D409)</f>
        <v/>
      </c>
      <c r="P409" s="62" t="str">
        <f>IF(COUNTIF(技能效果!A:A,技能等级!B409&amp;"05")=1,技能等级!B409&amp;"05","")</f>
        <v/>
      </c>
      <c r="Q409" s="62" t="str">
        <f t="shared" ref="Q409" si="1106">IF(P409="","",$D409)</f>
        <v/>
      </c>
      <c r="R409" s="69" t="str">
        <f>INDEX(技能!U:U,MATCH(技能等级!B409,技能!B:B,0))</f>
        <v>攻击敌方单体造成攻击x%伤害
【水晶】立即获得M个自身颜色水晶</v>
      </c>
      <c r="S409" s="150">
        <f t="shared" si="1010"/>
        <v>37</v>
      </c>
    </row>
    <row r="410" spans="1:19" s="60" customFormat="1" ht="16.5" x14ac:dyDescent="0.2">
      <c r="A410" s="62">
        <v>407</v>
      </c>
      <c r="B410" s="62">
        <f>INDEX(技能!B:B,MATCH(技能等级!S410,技能!T:T,0))</f>
        <v>1307019</v>
      </c>
      <c r="C410" s="69" t="s">
        <v>384</v>
      </c>
      <c r="D410" s="62">
        <v>5</v>
      </c>
      <c r="E410" s="62" t="str">
        <f>INDEX(技能!E:E,MATCH(技能等级!S410,技能!T:T,0))</f>
        <v>食火蜥普攻</v>
      </c>
      <c r="F410" s="69" t="s">
        <v>1020</v>
      </c>
      <c r="G410" s="62">
        <v>10</v>
      </c>
      <c r="H410" s="62" t="str">
        <f t="shared" si="975"/>
        <v>130701901</v>
      </c>
      <c r="I410" s="62">
        <f t="shared" si="976"/>
        <v>5</v>
      </c>
      <c r="J410" s="62" t="str">
        <f>IF(COUNTIF(技能效果!A:A,技能等级!B410&amp;"02")=1,技能等级!B410&amp;"02","")</f>
        <v>130701902</v>
      </c>
      <c r="K410" s="62">
        <f t="shared" si="976"/>
        <v>5</v>
      </c>
      <c r="L410" s="62" t="str">
        <f>IF(COUNTIF(技能效果!A:A,技能等级!B410&amp;"03")=1,技能等级!B410&amp;"03","")</f>
        <v/>
      </c>
      <c r="M410" s="62" t="str">
        <f t="shared" ref="M410" si="1107">IF(L410="","",$D410)</f>
        <v/>
      </c>
      <c r="N410" s="62" t="str">
        <f>IF(COUNTIF(技能效果!A:A,技能等级!B410&amp;"04")=1,技能等级!B410&amp;"04","")</f>
        <v/>
      </c>
      <c r="O410" s="62" t="str">
        <f t="shared" ref="O410" si="1108">IF(N410="","",$D410)</f>
        <v/>
      </c>
      <c r="P410" s="62" t="str">
        <f>IF(COUNTIF(技能效果!A:A,技能等级!B410&amp;"05")=1,技能等级!B410&amp;"05","")</f>
        <v/>
      </c>
      <c r="Q410" s="62" t="str">
        <f t="shared" ref="Q410" si="1109">IF(P410="","",$D410)</f>
        <v/>
      </c>
      <c r="R410" s="69" t="str">
        <f>INDEX(技能!U:U,MATCH(技能等级!B410,技能!B:B,0))</f>
        <v>攻击敌方单体造成攻击x%伤害
【水晶】立即获得M个自身颜色水晶</v>
      </c>
      <c r="S410" s="150">
        <f t="shared" si="1010"/>
        <v>37</v>
      </c>
    </row>
    <row r="411" spans="1:19" s="60" customFormat="1" ht="16.5" x14ac:dyDescent="0.2">
      <c r="A411" s="62">
        <v>408</v>
      </c>
      <c r="B411" s="62">
        <f>INDEX(技能!B:B,MATCH(技能等级!S411,技能!T:T,0))</f>
        <v>1307019</v>
      </c>
      <c r="C411" s="69" t="s">
        <v>384</v>
      </c>
      <c r="D411" s="62">
        <v>6</v>
      </c>
      <c r="E411" s="62" t="str">
        <f>INDEX(技能!E:E,MATCH(技能等级!S411,技能!T:T,0))</f>
        <v>食火蜥普攻</v>
      </c>
      <c r="F411" s="69" t="s">
        <v>1020</v>
      </c>
      <c r="G411" s="62">
        <v>10</v>
      </c>
      <c r="H411" s="62" t="str">
        <f t="shared" si="975"/>
        <v>130701901</v>
      </c>
      <c r="I411" s="62">
        <f t="shared" si="976"/>
        <v>6</v>
      </c>
      <c r="J411" s="62" t="str">
        <f>IF(COUNTIF(技能效果!A:A,技能等级!B411&amp;"02")=1,技能等级!B411&amp;"02","")</f>
        <v>130701902</v>
      </c>
      <c r="K411" s="62">
        <f t="shared" si="976"/>
        <v>6</v>
      </c>
      <c r="L411" s="62" t="str">
        <f>IF(COUNTIF(技能效果!A:A,技能等级!B411&amp;"03")=1,技能等级!B411&amp;"03","")</f>
        <v/>
      </c>
      <c r="M411" s="62" t="str">
        <f t="shared" ref="M411" si="1110">IF(L411="","",$D411)</f>
        <v/>
      </c>
      <c r="N411" s="62" t="str">
        <f>IF(COUNTIF(技能效果!A:A,技能等级!B411&amp;"04")=1,技能等级!B411&amp;"04","")</f>
        <v/>
      </c>
      <c r="O411" s="62" t="str">
        <f t="shared" ref="O411" si="1111">IF(N411="","",$D411)</f>
        <v/>
      </c>
      <c r="P411" s="62" t="str">
        <f>IF(COUNTIF(技能效果!A:A,技能等级!B411&amp;"05")=1,技能等级!B411&amp;"05","")</f>
        <v/>
      </c>
      <c r="Q411" s="62" t="str">
        <f t="shared" ref="Q411" si="1112">IF(P411="","",$D411)</f>
        <v/>
      </c>
      <c r="R411" s="69" t="str">
        <f>INDEX(技能!U:U,MATCH(技能等级!B411,技能!B:B,0))</f>
        <v>攻击敌方单体造成攻击x%伤害
【水晶】立即获得M个自身颜色水晶</v>
      </c>
      <c r="S411" s="150">
        <f t="shared" si="1010"/>
        <v>37</v>
      </c>
    </row>
    <row r="412" spans="1:19" s="60" customFormat="1" ht="16.5" x14ac:dyDescent="0.2">
      <c r="A412" s="62">
        <v>409</v>
      </c>
      <c r="B412" s="62">
        <f>INDEX(技能!B:B,MATCH(技能等级!S412,技能!T:T,0))</f>
        <v>1307019</v>
      </c>
      <c r="C412" s="69" t="s">
        <v>384</v>
      </c>
      <c r="D412" s="62">
        <v>7</v>
      </c>
      <c r="E412" s="62" t="str">
        <f>INDEX(技能!E:E,MATCH(技能等级!S412,技能!T:T,0))</f>
        <v>食火蜥普攻</v>
      </c>
      <c r="F412" s="69" t="s">
        <v>1020</v>
      </c>
      <c r="G412" s="62">
        <v>10</v>
      </c>
      <c r="H412" s="62" t="str">
        <f t="shared" si="975"/>
        <v>130701901</v>
      </c>
      <c r="I412" s="62">
        <f t="shared" si="976"/>
        <v>7</v>
      </c>
      <c r="J412" s="62" t="str">
        <f>IF(COUNTIF(技能效果!A:A,技能等级!B412&amp;"02")=1,技能等级!B412&amp;"02","")</f>
        <v>130701902</v>
      </c>
      <c r="K412" s="62">
        <f t="shared" si="976"/>
        <v>7</v>
      </c>
      <c r="L412" s="62" t="str">
        <f>IF(COUNTIF(技能效果!A:A,技能等级!B412&amp;"03")=1,技能等级!B412&amp;"03","")</f>
        <v/>
      </c>
      <c r="M412" s="62" t="str">
        <f t="shared" ref="M412" si="1113">IF(L412="","",$D412)</f>
        <v/>
      </c>
      <c r="N412" s="62" t="str">
        <f>IF(COUNTIF(技能效果!A:A,技能等级!B412&amp;"04")=1,技能等级!B412&amp;"04","")</f>
        <v/>
      </c>
      <c r="O412" s="62" t="str">
        <f t="shared" ref="O412" si="1114">IF(N412="","",$D412)</f>
        <v/>
      </c>
      <c r="P412" s="62" t="str">
        <f>IF(COUNTIF(技能效果!A:A,技能等级!B412&amp;"05")=1,技能等级!B412&amp;"05","")</f>
        <v/>
      </c>
      <c r="Q412" s="62" t="str">
        <f t="shared" ref="Q412" si="1115">IF(P412="","",$D412)</f>
        <v/>
      </c>
      <c r="R412" s="69" t="str">
        <f>INDEX(技能!U:U,MATCH(技能等级!B412,技能!B:B,0))</f>
        <v>攻击敌方单体造成攻击x%伤害
【水晶】立即获得M个自身颜色水晶</v>
      </c>
      <c r="S412" s="150">
        <f t="shared" si="1010"/>
        <v>37</v>
      </c>
    </row>
    <row r="413" spans="1:19" s="60" customFormat="1" ht="16.5" x14ac:dyDescent="0.2">
      <c r="A413" s="62">
        <v>410</v>
      </c>
      <c r="B413" s="62">
        <f>INDEX(技能!B:B,MATCH(技能等级!S413,技能!T:T,0))</f>
        <v>1307019</v>
      </c>
      <c r="C413" s="69" t="s">
        <v>384</v>
      </c>
      <c r="D413" s="62">
        <v>8</v>
      </c>
      <c r="E413" s="62" t="str">
        <f>INDEX(技能!E:E,MATCH(技能等级!S413,技能!T:T,0))</f>
        <v>食火蜥普攻</v>
      </c>
      <c r="F413" s="69" t="s">
        <v>1020</v>
      </c>
      <c r="G413" s="62">
        <v>10</v>
      </c>
      <c r="H413" s="62" t="str">
        <f t="shared" si="975"/>
        <v>130701901</v>
      </c>
      <c r="I413" s="62">
        <f t="shared" si="976"/>
        <v>8</v>
      </c>
      <c r="J413" s="62" t="str">
        <f>IF(COUNTIF(技能效果!A:A,技能等级!B413&amp;"02")=1,技能等级!B413&amp;"02","")</f>
        <v>130701902</v>
      </c>
      <c r="K413" s="62">
        <f t="shared" si="976"/>
        <v>8</v>
      </c>
      <c r="L413" s="62" t="str">
        <f>IF(COUNTIF(技能效果!A:A,技能等级!B413&amp;"03")=1,技能等级!B413&amp;"03","")</f>
        <v/>
      </c>
      <c r="M413" s="62" t="str">
        <f t="shared" ref="M413" si="1116">IF(L413="","",$D413)</f>
        <v/>
      </c>
      <c r="N413" s="62" t="str">
        <f>IF(COUNTIF(技能效果!A:A,技能等级!B413&amp;"04")=1,技能等级!B413&amp;"04","")</f>
        <v/>
      </c>
      <c r="O413" s="62" t="str">
        <f t="shared" ref="O413" si="1117">IF(N413="","",$D413)</f>
        <v/>
      </c>
      <c r="P413" s="62" t="str">
        <f>IF(COUNTIF(技能效果!A:A,技能等级!B413&amp;"05")=1,技能等级!B413&amp;"05","")</f>
        <v/>
      </c>
      <c r="Q413" s="62" t="str">
        <f t="shared" ref="Q413" si="1118">IF(P413="","",$D413)</f>
        <v/>
      </c>
      <c r="R413" s="69" t="str">
        <f>INDEX(技能!U:U,MATCH(技能等级!B413,技能!B:B,0))</f>
        <v>攻击敌方单体造成攻击x%伤害
【水晶】立即获得M个自身颜色水晶</v>
      </c>
      <c r="S413" s="150">
        <f t="shared" si="1010"/>
        <v>37</v>
      </c>
    </row>
    <row r="414" spans="1:19" s="60" customFormat="1" ht="16.5" x14ac:dyDescent="0.2">
      <c r="A414" s="62">
        <v>411</v>
      </c>
      <c r="B414" s="62">
        <f>INDEX(技能!B:B,MATCH(技能等级!S414,技能!T:T,0))</f>
        <v>1307019</v>
      </c>
      <c r="C414" s="69" t="s">
        <v>384</v>
      </c>
      <c r="D414" s="62">
        <v>9</v>
      </c>
      <c r="E414" s="62" t="str">
        <f>INDEX(技能!E:E,MATCH(技能等级!S414,技能!T:T,0))</f>
        <v>食火蜥普攻</v>
      </c>
      <c r="F414" s="69" t="s">
        <v>1020</v>
      </c>
      <c r="G414" s="62">
        <v>10</v>
      </c>
      <c r="H414" s="62" t="str">
        <f t="shared" si="975"/>
        <v>130701901</v>
      </c>
      <c r="I414" s="62">
        <f t="shared" si="976"/>
        <v>9</v>
      </c>
      <c r="J414" s="62" t="str">
        <f>IF(COUNTIF(技能效果!A:A,技能等级!B414&amp;"02")=1,技能等级!B414&amp;"02","")</f>
        <v>130701902</v>
      </c>
      <c r="K414" s="62">
        <f t="shared" si="976"/>
        <v>9</v>
      </c>
      <c r="L414" s="62" t="str">
        <f>IF(COUNTIF(技能效果!A:A,技能等级!B414&amp;"03")=1,技能等级!B414&amp;"03","")</f>
        <v/>
      </c>
      <c r="M414" s="62" t="str">
        <f t="shared" ref="M414" si="1119">IF(L414="","",$D414)</f>
        <v/>
      </c>
      <c r="N414" s="62" t="str">
        <f>IF(COUNTIF(技能效果!A:A,技能等级!B414&amp;"04")=1,技能等级!B414&amp;"04","")</f>
        <v/>
      </c>
      <c r="O414" s="62" t="str">
        <f t="shared" ref="O414" si="1120">IF(N414="","",$D414)</f>
        <v/>
      </c>
      <c r="P414" s="62" t="str">
        <f>IF(COUNTIF(技能效果!A:A,技能等级!B414&amp;"05")=1,技能等级!B414&amp;"05","")</f>
        <v/>
      </c>
      <c r="Q414" s="62" t="str">
        <f t="shared" ref="Q414" si="1121">IF(P414="","",$D414)</f>
        <v/>
      </c>
      <c r="R414" s="69" t="str">
        <f>INDEX(技能!U:U,MATCH(技能等级!B414,技能!B:B,0))</f>
        <v>攻击敌方单体造成攻击x%伤害
【水晶】立即获得M个自身颜色水晶</v>
      </c>
      <c r="S414" s="150">
        <f t="shared" si="1010"/>
        <v>37</v>
      </c>
    </row>
    <row r="415" spans="1:19" s="60" customFormat="1" ht="16.5" x14ac:dyDescent="0.2">
      <c r="A415" s="62">
        <v>412</v>
      </c>
      <c r="B415" s="62">
        <f>INDEX(技能!B:B,MATCH(技能等级!S415,技能!T:T,0))</f>
        <v>1307019</v>
      </c>
      <c r="C415" s="69" t="s">
        <v>384</v>
      </c>
      <c r="D415" s="62">
        <v>10</v>
      </c>
      <c r="E415" s="62" t="str">
        <f>INDEX(技能!E:E,MATCH(技能等级!S415,技能!T:T,0))</f>
        <v>食火蜥普攻</v>
      </c>
      <c r="F415" s="69" t="s">
        <v>1020</v>
      </c>
      <c r="G415" s="62">
        <v>10</v>
      </c>
      <c r="H415" s="62" t="str">
        <f t="shared" si="975"/>
        <v>130701901</v>
      </c>
      <c r="I415" s="62">
        <f t="shared" si="976"/>
        <v>10</v>
      </c>
      <c r="J415" s="62" t="str">
        <f>IF(COUNTIF(技能效果!A:A,技能等级!B415&amp;"02")=1,技能等级!B415&amp;"02","")</f>
        <v>130701902</v>
      </c>
      <c r="K415" s="62">
        <f t="shared" si="976"/>
        <v>10</v>
      </c>
      <c r="L415" s="62" t="str">
        <f>IF(COUNTIF(技能效果!A:A,技能等级!B415&amp;"03")=1,技能等级!B415&amp;"03","")</f>
        <v/>
      </c>
      <c r="M415" s="62" t="str">
        <f t="shared" ref="M415" si="1122">IF(L415="","",$D415)</f>
        <v/>
      </c>
      <c r="N415" s="62" t="str">
        <f>IF(COUNTIF(技能效果!A:A,技能等级!B415&amp;"04")=1,技能等级!B415&amp;"04","")</f>
        <v/>
      </c>
      <c r="O415" s="62" t="str">
        <f t="shared" ref="O415" si="1123">IF(N415="","",$D415)</f>
        <v/>
      </c>
      <c r="P415" s="62" t="str">
        <f>IF(COUNTIF(技能效果!A:A,技能等级!B415&amp;"05")=1,技能等级!B415&amp;"05","")</f>
        <v/>
      </c>
      <c r="Q415" s="62" t="str">
        <f t="shared" ref="Q415" si="1124">IF(P415="","",$D415)</f>
        <v/>
      </c>
      <c r="R415" s="69" t="str">
        <f>INDEX(技能!U:U,MATCH(技能等级!B415,技能!B:B,0))</f>
        <v>攻击敌方单体造成攻击x%伤害
【水晶】立即获得M个自身颜色水晶</v>
      </c>
      <c r="S415" s="150">
        <f t="shared" si="1010"/>
        <v>37</v>
      </c>
    </row>
    <row r="416" spans="1:19" s="60" customFormat="1" ht="16.5" x14ac:dyDescent="0.2">
      <c r="A416" s="62">
        <v>413</v>
      </c>
      <c r="B416" s="62">
        <f>INDEX(技能!B:B,MATCH(技能等级!S416,技能!T:T,0))</f>
        <v>1307020</v>
      </c>
      <c r="C416" s="69" t="s">
        <v>384</v>
      </c>
      <c r="D416" s="62">
        <v>1</v>
      </c>
      <c r="E416" s="62" t="str">
        <f>INDEX(技能!E:E,MATCH(技能等级!S416,技能!T:T,0))</f>
        <v>高顺普攻</v>
      </c>
      <c r="F416" s="69"/>
      <c r="G416" s="62"/>
      <c r="H416" s="62" t="str">
        <f t="shared" si="975"/>
        <v>130702001</v>
      </c>
      <c r="I416" s="62">
        <f t="shared" si="976"/>
        <v>1</v>
      </c>
      <c r="J416" s="62" t="str">
        <f>IF(COUNTIF(技能效果!A:A,技能等级!B416&amp;"02")=1,技能等级!B416&amp;"02","")</f>
        <v>130702002</v>
      </c>
      <c r="K416" s="62">
        <f t="shared" si="976"/>
        <v>1</v>
      </c>
      <c r="L416" s="62" t="str">
        <f>IF(COUNTIF(技能效果!A:A,技能等级!B416&amp;"03")=1,技能等级!B416&amp;"03","")</f>
        <v/>
      </c>
      <c r="M416" s="62" t="str">
        <f t="shared" ref="M416" si="1125">IF(L416="","",$D416)</f>
        <v/>
      </c>
      <c r="N416" s="62" t="str">
        <f>IF(COUNTIF(技能效果!A:A,技能等级!B416&amp;"04")=1,技能等级!B416&amp;"04","")</f>
        <v/>
      </c>
      <c r="O416" s="62" t="str">
        <f t="shared" ref="O416" si="1126">IF(N416="","",$D416)</f>
        <v/>
      </c>
      <c r="P416" s="62" t="str">
        <f>IF(COUNTIF(技能效果!A:A,技能等级!B416&amp;"05")=1,技能等级!B416&amp;"05","")</f>
        <v/>
      </c>
      <c r="Q416" s="62" t="str">
        <f t="shared" ref="Q416" si="1127">IF(P416="","",$D416)</f>
        <v/>
      </c>
      <c r="R416" s="69" t="str">
        <f>INDEX(技能!U:U,MATCH(技能等级!B416,技能!B:B,0))</f>
        <v>攻击敌方单体造成攻击x%伤害
【水晶】立即获得M个自身颜色水晶</v>
      </c>
      <c r="S416" s="150">
        <f t="shared" si="1010"/>
        <v>38</v>
      </c>
    </row>
    <row r="417" spans="1:19" s="60" customFormat="1" ht="16.5" x14ac:dyDescent="0.2">
      <c r="A417" s="62">
        <v>414</v>
      </c>
      <c r="B417" s="62">
        <f>INDEX(技能!B:B,MATCH(技能等级!S417,技能!T:T,0))</f>
        <v>1307020</v>
      </c>
      <c r="C417" s="69" t="s">
        <v>384</v>
      </c>
      <c r="D417" s="62">
        <v>2</v>
      </c>
      <c r="E417" s="62" t="str">
        <f>INDEX(技能!E:E,MATCH(技能等级!S417,技能!T:T,0))</f>
        <v>高顺普攻</v>
      </c>
      <c r="F417" s="69" t="s">
        <v>1020</v>
      </c>
      <c r="G417" s="62">
        <v>10</v>
      </c>
      <c r="H417" s="62" t="str">
        <f t="shared" si="975"/>
        <v>130702001</v>
      </c>
      <c r="I417" s="62">
        <f t="shared" si="976"/>
        <v>2</v>
      </c>
      <c r="J417" s="62" t="str">
        <f>IF(COUNTIF(技能效果!A:A,技能等级!B417&amp;"02")=1,技能等级!B417&amp;"02","")</f>
        <v>130702002</v>
      </c>
      <c r="K417" s="62">
        <f t="shared" si="976"/>
        <v>2</v>
      </c>
      <c r="L417" s="62" t="str">
        <f>IF(COUNTIF(技能效果!A:A,技能等级!B417&amp;"03")=1,技能等级!B417&amp;"03","")</f>
        <v/>
      </c>
      <c r="M417" s="62" t="str">
        <f t="shared" ref="M417" si="1128">IF(L417="","",$D417)</f>
        <v/>
      </c>
      <c r="N417" s="62" t="str">
        <f>IF(COUNTIF(技能效果!A:A,技能等级!B417&amp;"04")=1,技能等级!B417&amp;"04","")</f>
        <v/>
      </c>
      <c r="O417" s="62" t="str">
        <f t="shared" ref="O417" si="1129">IF(N417="","",$D417)</f>
        <v/>
      </c>
      <c r="P417" s="62" t="str">
        <f>IF(COUNTIF(技能效果!A:A,技能等级!B417&amp;"05")=1,技能等级!B417&amp;"05","")</f>
        <v/>
      </c>
      <c r="Q417" s="62" t="str">
        <f t="shared" ref="Q417" si="1130">IF(P417="","",$D417)</f>
        <v/>
      </c>
      <c r="R417" s="69" t="str">
        <f>INDEX(技能!U:U,MATCH(技能等级!B417,技能!B:B,0))</f>
        <v>攻击敌方单体造成攻击x%伤害
【水晶】立即获得M个自身颜色水晶</v>
      </c>
      <c r="S417" s="150">
        <f t="shared" si="1010"/>
        <v>38</v>
      </c>
    </row>
    <row r="418" spans="1:19" s="60" customFormat="1" ht="16.5" x14ac:dyDescent="0.2">
      <c r="A418" s="62">
        <v>415</v>
      </c>
      <c r="B418" s="62">
        <f>INDEX(技能!B:B,MATCH(技能等级!S418,技能!T:T,0))</f>
        <v>1307020</v>
      </c>
      <c r="C418" s="69" t="s">
        <v>384</v>
      </c>
      <c r="D418" s="62">
        <v>3</v>
      </c>
      <c r="E418" s="62" t="str">
        <f>INDEX(技能!E:E,MATCH(技能等级!S418,技能!T:T,0))</f>
        <v>高顺普攻</v>
      </c>
      <c r="F418" s="69" t="s">
        <v>1020</v>
      </c>
      <c r="G418" s="62">
        <v>10</v>
      </c>
      <c r="H418" s="62" t="str">
        <f t="shared" si="975"/>
        <v>130702001</v>
      </c>
      <c r="I418" s="62">
        <f t="shared" si="976"/>
        <v>3</v>
      </c>
      <c r="J418" s="62" t="str">
        <f>IF(COUNTIF(技能效果!A:A,技能等级!B418&amp;"02")=1,技能等级!B418&amp;"02","")</f>
        <v>130702002</v>
      </c>
      <c r="K418" s="62">
        <f t="shared" si="976"/>
        <v>3</v>
      </c>
      <c r="L418" s="62" t="str">
        <f>IF(COUNTIF(技能效果!A:A,技能等级!B418&amp;"03")=1,技能等级!B418&amp;"03","")</f>
        <v/>
      </c>
      <c r="M418" s="62" t="str">
        <f t="shared" ref="M418" si="1131">IF(L418="","",$D418)</f>
        <v/>
      </c>
      <c r="N418" s="62" t="str">
        <f>IF(COUNTIF(技能效果!A:A,技能等级!B418&amp;"04")=1,技能等级!B418&amp;"04","")</f>
        <v/>
      </c>
      <c r="O418" s="62" t="str">
        <f t="shared" ref="O418" si="1132">IF(N418="","",$D418)</f>
        <v/>
      </c>
      <c r="P418" s="62" t="str">
        <f>IF(COUNTIF(技能效果!A:A,技能等级!B418&amp;"05")=1,技能等级!B418&amp;"05","")</f>
        <v/>
      </c>
      <c r="Q418" s="62" t="str">
        <f t="shared" ref="Q418" si="1133">IF(P418="","",$D418)</f>
        <v/>
      </c>
      <c r="R418" s="69" t="str">
        <f>INDEX(技能!U:U,MATCH(技能等级!B418,技能!B:B,0))</f>
        <v>攻击敌方单体造成攻击x%伤害
【水晶】立即获得M个自身颜色水晶</v>
      </c>
      <c r="S418" s="150">
        <f t="shared" si="1010"/>
        <v>38</v>
      </c>
    </row>
    <row r="419" spans="1:19" s="60" customFormat="1" ht="16.5" x14ac:dyDescent="0.2">
      <c r="A419" s="62">
        <v>416</v>
      </c>
      <c r="B419" s="62">
        <f>INDEX(技能!B:B,MATCH(技能等级!S419,技能!T:T,0))</f>
        <v>1307020</v>
      </c>
      <c r="C419" s="69" t="s">
        <v>384</v>
      </c>
      <c r="D419" s="62">
        <v>4</v>
      </c>
      <c r="E419" s="62" t="str">
        <f>INDEX(技能!E:E,MATCH(技能等级!S419,技能!T:T,0))</f>
        <v>高顺普攻</v>
      </c>
      <c r="F419" s="69" t="s">
        <v>1020</v>
      </c>
      <c r="G419" s="62">
        <v>10</v>
      </c>
      <c r="H419" s="62" t="str">
        <f t="shared" si="975"/>
        <v>130702001</v>
      </c>
      <c r="I419" s="62">
        <f t="shared" si="976"/>
        <v>4</v>
      </c>
      <c r="J419" s="62" t="str">
        <f>IF(COUNTIF(技能效果!A:A,技能等级!B419&amp;"02")=1,技能等级!B419&amp;"02","")</f>
        <v>130702002</v>
      </c>
      <c r="K419" s="62">
        <f t="shared" si="976"/>
        <v>4</v>
      </c>
      <c r="L419" s="62" t="str">
        <f>IF(COUNTIF(技能效果!A:A,技能等级!B419&amp;"03")=1,技能等级!B419&amp;"03","")</f>
        <v/>
      </c>
      <c r="M419" s="62" t="str">
        <f t="shared" ref="M419" si="1134">IF(L419="","",$D419)</f>
        <v/>
      </c>
      <c r="N419" s="62" t="str">
        <f>IF(COUNTIF(技能效果!A:A,技能等级!B419&amp;"04")=1,技能等级!B419&amp;"04","")</f>
        <v/>
      </c>
      <c r="O419" s="62" t="str">
        <f t="shared" ref="O419" si="1135">IF(N419="","",$D419)</f>
        <v/>
      </c>
      <c r="P419" s="62" t="str">
        <f>IF(COUNTIF(技能效果!A:A,技能等级!B419&amp;"05")=1,技能等级!B419&amp;"05","")</f>
        <v/>
      </c>
      <c r="Q419" s="62" t="str">
        <f t="shared" ref="Q419" si="1136">IF(P419="","",$D419)</f>
        <v/>
      </c>
      <c r="R419" s="69" t="str">
        <f>INDEX(技能!U:U,MATCH(技能等级!B419,技能!B:B,0))</f>
        <v>攻击敌方单体造成攻击x%伤害
【水晶】立即获得M个自身颜色水晶</v>
      </c>
      <c r="S419" s="150">
        <f t="shared" si="1010"/>
        <v>38</v>
      </c>
    </row>
    <row r="420" spans="1:19" s="60" customFormat="1" ht="16.5" x14ac:dyDescent="0.2">
      <c r="A420" s="62">
        <v>417</v>
      </c>
      <c r="B420" s="62">
        <f>INDEX(技能!B:B,MATCH(技能等级!S420,技能!T:T,0))</f>
        <v>1307020</v>
      </c>
      <c r="C420" s="69" t="s">
        <v>384</v>
      </c>
      <c r="D420" s="62">
        <v>5</v>
      </c>
      <c r="E420" s="62" t="str">
        <f>INDEX(技能!E:E,MATCH(技能等级!S420,技能!T:T,0))</f>
        <v>高顺普攻</v>
      </c>
      <c r="F420" s="69" t="s">
        <v>1020</v>
      </c>
      <c r="G420" s="62">
        <v>10</v>
      </c>
      <c r="H420" s="62" t="str">
        <f t="shared" si="975"/>
        <v>130702001</v>
      </c>
      <c r="I420" s="62">
        <f t="shared" si="976"/>
        <v>5</v>
      </c>
      <c r="J420" s="62" t="str">
        <f>IF(COUNTIF(技能效果!A:A,技能等级!B420&amp;"02")=1,技能等级!B420&amp;"02","")</f>
        <v>130702002</v>
      </c>
      <c r="K420" s="62">
        <f t="shared" si="976"/>
        <v>5</v>
      </c>
      <c r="L420" s="62" t="str">
        <f>IF(COUNTIF(技能效果!A:A,技能等级!B420&amp;"03")=1,技能等级!B420&amp;"03","")</f>
        <v/>
      </c>
      <c r="M420" s="62" t="str">
        <f t="shared" ref="M420" si="1137">IF(L420="","",$D420)</f>
        <v/>
      </c>
      <c r="N420" s="62" t="str">
        <f>IF(COUNTIF(技能效果!A:A,技能等级!B420&amp;"04")=1,技能等级!B420&amp;"04","")</f>
        <v/>
      </c>
      <c r="O420" s="62" t="str">
        <f t="shared" ref="O420" si="1138">IF(N420="","",$D420)</f>
        <v/>
      </c>
      <c r="P420" s="62" t="str">
        <f>IF(COUNTIF(技能效果!A:A,技能等级!B420&amp;"05")=1,技能等级!B420&amp;"05","")</f>
        <v/>
      </c>
      <c r="Q420" s="62" t="str">
        <f t="shared" ref="Q420" si="1139">IF(P420="","",$D420)</f>
        <v/>
      </c>
      <c r="R420" s="69" t="str">
        <f>INDEX(技能!U:U,MATCH(技能等级!B420,技能!B:B,0))</f>
        <v>攻击敌方单体造成攻击x%伤害
【水晶】立即获得M个自身颜色水晶</v>
      </c>
      <c r="S420" s="150">
        <f t="shared" si="1010"/>
        <v>38</v>
      </c>
    </row>
    <row r="421" spans="1:19" s="60" customFormat="1" ht="16.5" x14ac:dyDescent="0.2">
      <c r="A421" s="62">
        <v>418</v>
      </c>
      <c r="B421" s="62">
        <f>INDEX(技能!B:B,MATCH(技能等级!S421,技能!T:T,0))</f>
        <v>1307020</v>
      </c>
      <c r="C421" s="69" t="s">
        <v>384</v>
      </c>
      <c r="D421" s="62">
        <v>6</v>
      </c>
      <c r="E421" s="62" t="str">
        <f>INDEX(技能!E:E,MATCH(技能等级!S421,技能!T:T,0))</f>
        <v>高顺普攻</v>
      </c>
      <c r="F421" s="69" t="s">
        <v>1020</v>
      </c>
      <c r="G421" s="62">
        <v>10</v>
      </c>
      <c r="H421" s="62" t="str">
        <f t="shared" si="975"/>
        <v>130702001</v>
      </c>
      <c r="I421" s="62">
        <f t="shared" si="976"/>
        <v>6</v>
      </c>
      <c r="J421" s="62" t="str">
        <f>IF(COUNTIF(技能效果!A:A,技能等级!B421&amp;"02")=1,技能等级!B421&amp;"02","")</f>
        <v>130702002</v>
      </c>
      <c r="K421" s="62">
        <f t="shared" si="976"/>
        <v>6</v>
      </c>
      <c r="L421" s="62" t="str">
        <f>IF(COUNTIF(技能效果!A:A,技能等级!B421&amp;"03")=1,技能等级!B421&amp;"03","")</f>
        <v/>
      </c>
      <c r="M421" s="62" t="str">
        <f t="shared" ref="M421" si="1140">IF(L421="","",$D421)</f>
        <v/>
      </c>
      <c r="N421" s="62" t="str">
        <f>IF(COUNTIF(技能效果!A:A,技能等级!B421&amp;"04")=1,技能等级!B421&amp;"04","")</f>
        <v/>
      </c>
      <c r="O421" s="62" t="str">
        <f t="shared" ref="O421" si="1141">IF(N421="","",$D421)</f>
        <v/>
      </c>
      <c r="P421" s="62" t="str">
        <f>IF(COUNTIF(技能效果!A:A,技能等级!B421&amp;"05")=1,技能等级!B421&amp;"05","")</f>
        <v/>
      </c>
      <c r="Q421" s="62" t="str">
        <f t="shared" ref="Q421" si="1142">IF(P421="","",$D421)</f>
        <v/>
      </c>
      <c r="R421" s="69" t="str">
        <f>INDEX(技能!U:U,MATCH(技能等级!B421,技能!B:B,0))</f>
        <v>攻击敌方单体造成攻击x%伤害
【水晶】立即获得M个自身颜色水晶</v>
      </c>
      <c r="S421" s="150">
        <f t="shared" si="1010"/>
        <v>38</v>
      </c>
    </row>
    <row r="422" spans="1:19" s="60" customFormat="1" ht="16.5" x14ac:dyDescent="0.2">
      <c r="A422" s="62">
        <v>419</v>
      </c>
      <c r="B422" s="62">
        <f>INDEX(技能!B:B,MATCH(技能等级!S422,技能!T:T,0))</f>
        <v>1307020</v>
      </c>
      <c r="C422" s="69" t="s">
        <v>384</v>
      </c>
      <c r="D422" s="62">
        <v>7</v>
      </c>
      <c r="E422" s="62" t="str">
        <f>INDEX(技能!E:E,MATCH(技能等级!S422,技能!T:T,0))</f>
        <v>高顺普攻</v>
      </c>
      <c r="F422" s="69" t="s">
        <v>1020</v>
      </c>
      <c r="G422" s="62">
        <v>10</v>
      </c>
      <c r="H422" s="62" t="str">
        <f t="shared" si="975"/>
        <v>130702001</v>
      </c>
      <c r="I422" s="62">
        <f t="shared" si="976"/>
        <v>7</v>
      </c>
      <c r="J422" s="62" t="str">
        <f>IF(COUNTIF(技能效果!A:A,技能等级!B422&amp;"02")=1,技能等级!B422&amp;"02","")</f>
        <v>130702002</v>
      </c>
      <c r="K422" s="62">
        <f t="shared" si="976"/>
        <v>7</v>
      </c>
      <c r="L422" s="62" t="str">
        <f>IF(COUNTIF(技能效果!A:A,技能等级!B422&amp;"03")=1,技能等级!B422&amp;"03","")</f>
        <v/>
      </c>
      <c r="M422" s="62" t="str">
        <f t="shared" ref="M422" si="1143">IF(L422="","",$D422)</f>
        <v/>
      </c>
      <c r="N422" s="62" t="str">
        <f>IF(COUNTIF(技能效果!A:A,技能等级!B422&amp;"04")=1,技能等级!B422&amp;"04","")</f>
        <v/>
      </c>
      <c r="O422" s="62" t="str">
        <f t="shared" ref="O422" si="1144">IF(N422="","",$D422)</f>
        <v/>
      </c>
      <c r="P422" s="62" t="str">
        <f>IF(COUNTIF(技能效果!A:A,技能等级!B422&amp;"05")=1,技能等级!B422&amp;"05","")</f>
        <v/>
      </c>
      <c r="Q422" s="62" t="str">
        <f t="shared" ref="Q422" si="1145">IF(P422="","",$D422)</f>
        <v/>
      </c>
      <c r="R422" s="69" t="str">
        <f>INDEX(技能!U:U,MATCH(技能等级!B422,技能!B:B,0))</f>
        <v>攻击敌方单体造成攻击x%伤害
【水晶】立即获得M个自身颜色水晶</v>
      </c>
      <c r="S422" s="150">
        <f t="shared" si="1010"/>
        <v>38</v>
      </c>
    </row>
    <row r="423" spans="1:19" s="60" customFormat="1" ht="16.5" x14ac:dyDescent="0.2">
      <c r="A423" s="62">
        <v>420</v>
      </c>
      <c r="B423" s="62">
        <f>INDEX(技能!B:B,MATCH(技能等级!S423,技能!T:T,0))</f>
        <v>1307020</v>
      </c>
      <c r="C423" s="69" t="s">
        <v>384</v>
      </c>
      <c r="D423" s="62">
        <v>8</v>
      </c>
      <c r="E423" s="62" t="str">
        <f>INDEX(技能!E:E,MATCH(技能等级!S423,技能!T:T,0))</f>
        <v>高顺普攻</v>
      </c>
      <c r="F423" s="69" t="s">
        <v>1020</v>
      </c>
      <c r="G423" s="62">
        <v>10</v>
      </c>
      <c r="H423" s="62" t="str">
        <f t="shared" si="975"/>
        <v>130702001</v>
      </c>
      <c r="I423" s="62">
        <f t="shared" si="976"/>
        <v>8</v>
      </c>
      <c r="J423" s="62" t="str">
        <f>IF(COUNTIF(技能效果!A:A,技能等级!B423&amp;"02")=1,技能等级!B423&amp;"02","")</f>
        <v>130702002</v>
      </c>
      <c r="K423" s="62">
        <f t="shared" si="976"/>
        <v>8</v>
      </c>
      <c r="L423" s="62" t="str">
        <f>IF(COUNTIF(技能效果!A:A,技能等级!B423&amp;"03")=1,技能等级!B423&amp;"03","")</f>
        <v/>
      </c>
      <c r="M423" s="62" t="str">
        <f t="shared" ref="M423" si="1146">IF(L423="","",$D423)</f>
        <v/>
      </c>
      <c r="N423" s="62" t="str">
        <f>IF(COUNTIF(技能效果!A:A,技能等级!B423&amp;"04")=1,技能等级!B423&amp;"04","")</f>
        <v/>
      </c>
      <c r="O423" s="62" t="str">
        <f t="shared" ref="O423" si="1147">IF(N423="","",$D423)</f>
        <v/>
      </c>
      <c r="P423" s="62" t="str">
        <f>IF(COUNTIF(技能效果!A:A,技能等级!B423&amp;"05")=1,技能等级!B423&amp;"05","")</f>
        <v/>
      </c>
      <c r="Q423" s="62" t="str">
        <f t="shared" ref="Q423" si="1148">IF(P423="","",$D423)</f>
        <v/>
      </c>
      <c r="R423" s="69" t="str">
        <f>INDEX(技能!U:U,MATCH(技能等级!B423,技能!B:B,0))</f>
        <v>攻击敌方单体造成攻击x%伤害
【水晶】立即获得M个自身颜色水晶</v>
      </c>
      <c r="S423" s="150">
        <f t="shared" si="1010"/>
        <v>38</v>
      </c>
    </row>
    <row r="424" spans="1:19" s="60" customFormat="1" ht="16.5" x14ac:dyDescent="0.2">
      <c r="A424" s="62">
        <v>421</v>
      </c>
      <c r="B424" s="62">
        <f>INDEX(技能!B:B,MATCH(技能等级!S424,技能!T:T,0))</f>
        <v>1307020</v>
      </c>
      <c r="C424" s="69" t="s">
        <v>384</v>
      </c>
      <c r="D424" s="62">
        <v>9</v>
      </c>
      <c r="E424" s="62" t="str">
        <f>INDEX(技能!E:E,MATCH(技能等级!S424,技能!T:T,0))</f>
        <v>高顺普攻</v>
      </c>
      <c r="F424" s="69" t="s">
        <v>1020</v>
      </c>
      <c r="G424" s="62">
        <v>10</v>
      </c>
      <c r="H424" s="62" t="str">
        <f t="shared" si="975"/>
        <v>130702001</v>
      </c>
      <c r="I424" s="62">
        <f t="shared" si="976"/>
        <v>9</v>
      </c>
      <c r="J424" s="62" t="str">
        <f>IF(COUNTIF(技能效果!A:A,技能等级!B424&amp;"02")=1,技能等级!B424&amp;"02","")</f>
        <v>130702002</v>
      </c>
      <c r="K424" s="62">
        <f t="shared" si="976"/>
        <v>9</v>
      </c>
      <c r="L424" s="62" t="str">
        <f>IF(COUNTIF(技能效果!A:A,技能等级!B424&amp;"03")=1,技能等级!B424&amp;"03","")</f>
        <v/>
      </c>
      <c r="M424" s="62" t="str">
        <f t="shared" ref="M424" si="1149">IF(L424="","",$D424)</f>
        <v/>
      </c>
      <c r="N424" s="62" t="str">
        <f>IF(COUNTIF(技能效果!A:A,技能等级!B424&amp;"04")=1,技能等级!B424&amp;"04","")</f>
        <v/>
      </c>
      <c r="O424" s="62" t="str">
        <f t="shared" ref="O424" si="1150">IF(N424="","",$D424)</f>
        <v/>
      </c>
      <c r="P424" s="62" t="str">
        <f>IF(COUNTIF(技能效果!A:A,技能等级!B424&amp;"05")=1,技能等级!B424&amp;"05","")</f>
        <v/>
      </c>
      <c r="Q424" s="62" t="str">
        <f t="shared" ref="Q424" si="1151">IF(P424="","",$D424)</f>
        <v/>
      </c>
      <c r="R424" s="69" t="str">
        <f>INDEX(技能!U:U,MATCH(技能等级!B424,技能!B:B,0))</f>
        <v>攻击敌方单体造成攻击x%伤害
【水晶】立即获得M个自身颜色水晶</v>
      </c>
      <c r="S424" s="150">
        <f t="shared" si="1010"/>
        <v>38</v>
      </c>
    </row>
    <row r="425" spans="1:19" s="60" customFormat="1" ht="16.5" x14ac:dyDescent="0.2">
      <c r="A425" s="62">
        <v>422</v>
      </c>
      <c r="B425" s="62">
        <f>INDEX(技能!B:B,MATCH(技能等级!S425,技能!T:T,0))</f>
        <v>1307020</v>
      </c>
      <c r="C425" s="69" t="s">
        <v>384</v>
      </c>
      <c r="D425" s="62">
        <v>10</v>
      </c>
      <c r="E425" s="62" t="str">
        <f>INDEX(技能!E:E,MATCH(技能等级!S425,技能!T:T,0))</f>
        <v>高顺普攻</v>
      </c>
      <c r="F425" s="69" t="s">
        <v>1020</v>
      </c>
      <c r="G425" s="62">
        <v>10</v>
      </c>
      <c r="H425" s="62" t="str">
        <f t="shared" si="975"/>
        <v>130702001</v>
      </c>
      <c r="I425" s="62">
        <f t="shared" si="976"/>
        <v>10</v>
      </c>
      <c r="J425" s="62" t="str">
        <f>IF(COUNTIF(技能效果!A:A,技能等级!B425&amp;"02")=1,技能等级!B425&amp;"02","")</f>
        <v>130702002</v>
      </c>
      <c r="K425" s="62">
        <f t="shared" si="976"/>
        <v>10</v>
      </c>
      <c r="L425" s="62" t="str">
        <f>IF(COUNTIF(技能效果!A:A,技能等级!B425&amp;"03")=1,技能等级!B425&amp;"03","")</f>
        <v/>
      </c>
      <c r="M425" s="62" t="str">
        <f t="shared" ref="M425" si="1152">IF(L425="","",$D425)</f>
        <v/>
      </c>
      <c r="N425" s="62" t="str">
        <f>IF(COUNTIF(技能效果!A:A,技能等级!B425&amp;"04")=1,技能等级!B425&amp;"04","")</f>
        <v/>
      </c>
      <c r="O425" s="62" t="str">
        <f t="shared" ref="O425" si="1153">IF(N425="","",$D425)</f>
        <v/>
      </c>
      <c r="P425" s="62" t="str">
        <f>IF(COUNTIF(技能效果!A:A,技能等级!B425&amp;"05")=1,技能等级!B425&amp;"05","")</f>
        <v/>
      </c>
      <c r="Q425" s="62" t="str">
        <f t="shared" ref="Q425" si="1154">IF(P425="","",$D425)</f>
        <v/>
      </c>
      <c r="R425" s="69" t="str">
        <f>INDEX(技能!U:U,MATCH(技能等级!B425,技能!B:B,0))</f>
        <v>攻击敌方单体造成攻击x%伤害
【水晶】立即获得M个自身颜色水晶</v>
      </c>
      <c r="S425" s="150">
        <f t="shared" si="1010"/>
        <v>38</v>
      </c>
    </row>
    <row r="426" spans="1:19" s="60" customFormat="1" ht="16.5" x14ac:dyDescent="0.2">
      <c r="A426" s="62">
        <v>423</v>
      </c>
      <c r="B426" s="62">
        <f>INDEX(技能!B:B,MATCH(技能等级!S426,技能!T:T,0))</f>
        <v>1307021</v>
      </c>
      <c r="C426" s="69" t="s">
        <v>384</v>
      </c>
      <c r="D426" s="62">
        <v>1</v>
      </c>
      <c r="E426" s="62" t="str">
        <f>INDEX(技能!E:E,MATCH(技能等级!S426,技能!T:T,0))</f>
        <v>烈风螳螂普攻</v>
      </c>
      <c r="F426" s="69"/>
      <c r="G426" s="62"/>
      <c r="H426" s="62" t="str">
        <f t="shared" si="975"/>
        <v>130702101</v>
      </c>
      <c r="I426" s="62">
        <f t="shared" si="976"/>
        <v>1</v>
      </c>
      <c r="J426" s="62" t="str">
        <f>IF(COUNTIF(技能效果!A:A,技能等级!B426&amp;"02")=1,技能等级!B426&amp;"02","")</f>
        <v>130702102</v>
      </c>
      <c r="K426" s="62">
        <f t="shared" si="976"/>
        <v>1</v>
      </c>
      <c r="L426" s="62" t="str">
        <f>IF(COUNTIF(技能效果!A:A,技能等级!B426&amp;"03")=1,技能等级!B426&amp;"03","")</f>
        <v/>
      </c>
      <c r="M426" s="62" t="str">
        <f t="shared" ref="M426" si="1155">IF(L426="","",$D426)</f>
        <v/>
      </c>
      <c r="N426" s="62" t="str">
        <f>IF(COUNTIF(技能效果!A:A,技能等级!B426&amp;"04")=1,技能等级!B426&amp;"04","")</f>
        <v/>
      </c>
      <c r="O426" s="62" t="str">
        <f t="shared" ref="O426" si="1156">IF(N426="","",$D426)</f>
        <v/>
      </c>
      <c r="P426" s="62" t="str">
        <f>IF(COUNTIF(技能效果!A:A,技能等级!B426&amp;"05")=1,技能等级!B426&amp;"05","")</f>
        <v/>
      </c>
      <c r="Q426" s="62" t="str">
        <f t="shared" ref="Q426" si="1157">IF(P426="","",$D426)</f>
        <v/>
      </c>
      <c r="R426" s="69" t="str">
        <f>INDEX(技能!U:U,MATCH(技能等级!B426,技能!B:B,0))</f>
        <v>攻击敌方单体造成攻击x%伤害
【水晶】立即获得M个自身颜色水晶</v>
      </c>
      <c r="S426" s="150">
        <f t="shared" si="1010"/>
        <v>39</v>
      </c>
    </row>
    <row r="427" spans="1:19" s="60" customFormat="1" ht="16.5" x14ac:dyDescent="0.2">
      <c r="A427" s="62">
        <v>424</v>
      </c>
      <c r="B427" s="62">
        <f>INDEX(技能!B:B,MATCH(技能等级!S427,技能!T:T,0))</f>
        <v>1307021</v>
      </c>
      <c r="C427" s="69" t="s">
        <v>384</v>
      </c>
      <c r="D427" s="62">
        <v>2</v>
      </c>
      <c r="E427" s="62" t="str">
        <f>INDEX(技能!E:E,MATCH(技能等级!S427,技能!T:T,0))</f>
        <v>烈风螳螂普攻</v>
      </c>
      <c r="F427" s="69" t="s">
        <v>1020</v>
      </c>
      <c r="G427" s="62">
        <v>10</v>
      </c>
      <c r="H427" s="62" t="str">
        <f t="shared" si="975"/>
        <v>130702101</v>
      </c>
      <c r="I427" s="62">
        <f t="shared" si="976"/>
        <v>2</v>
      </c>
      <c r="J427" s="62" t="str">
        <f>IF(COUNTIF(技能效果!A:A,技能等级!B427&amp;"02")=1,技能等级!B427&amp;"02","")</f>
        <v>130702102</v>
      </c>
      <c r="K427" s="62">
        <f t="shared" si="976"/>
        <v>2</v>
      </c>
      <c r="L427" s="62" t="str">
        <f>IF(COUNTIF(技能效果!A:A,技能等级!B427&amp;"03")=1,技能等级!B427&amp;"03","")</f>
        <v/>
      </c>
      <c r="M427" s="62" t="str">
        <f t="shared" ref="M427" si="1158">IF(L427="","",$D427)</f>
        <v/>
      </c>
      <c r="N427" s="62" t="str">
        <f>IF(COUNTIF(技能效果!A:A,技能等级!B427&amp;"04")=1,技能等级!B427&amp;"04","")</f>
        <v/>
      </c>
      <c r="O427" s="62" t="str">
        <f t="shared" ref="O427" si="1159">IF(N427="","",$D427)</f>
        <v/>
      </c>
      <c r="P427" s="62" t="str">
        <f>IF(COUNTIF(技能效果!A:A,技能等级!B427&amp;"05")=1,技能等级!B427&amp;"05","")</f>
        <v/>
      </c>
      <c r="Q427" s="62" t="str">
        <f t="shared" ref="Q427" si="1160">IF(P427="","",$D427)</f>
        <v/>
      </c>
      <c r="R427" s="69" t="str">
        <f>INDEX(技能!U:U,MATCH(技能等级!B427,技能!B:B,0))</f>
        <v>攻击敌方单体造成攻击x%伤害
【水晶】立即获得M个自身颜色水晶</v>
      </c>
      <c r="S427" s="150">
        <f t="shared" si="1010"/>
        <v>39</v>
      </c>
    </row>
    <row r="428" spans="1:19" s="60" customFormat="1" ht="16.5" x14ac:dyDescent="0.2">
      <c r="A428" s="62">
        <v>425</v>
      </c>
      <c r="B428" s="62">
        <f>INDEX(技能!B:B,MATCH(技能等级!S428,技能!T:T,0))</f>
        <v>1307021</v>
      </c>
      <c r="C428" s="69" t="s">
        <v>384</v>
      </c>
      <c r="D428" s="62">
        <v>3</v>
      </c>
      <c r="E428" s="62" t="str">
        <f>INDEX(技能!E:E,MATCH(技能等级!S428,技能!T:T,0))</f>
        <v>烈风螳螂普攻</v>
      </c>
      <c r="F428" s="69" t="s">
        <v>1020</v>
      </c>
      <c r="G428" s="62">
        <v>10</v>
      </c>
      <c r="H428" s="62" t="str">
        <f t="shared" si="975"/>
        <v>130702101</v>
      </c>
      <c r="I428" s="62">
        <f t="shared" si="976"/>
        <v>3</v>
      </c>
      <c r="J428" s="62" t="str">
        <f>IF(COUNTIF(技能效果!A:A,技能等级!B428&amp;"02")=1,技能等级!B428&amp;"02","")</f>
        <v>130702102</v>
      </c>
      <c r="K428" s="62">
        <f t="shared" si="976"/>
        <v>3</v>
      </c>
      <c r="L428" s="62" t="str">
        <f>IF(COUNTIF(技能效果!A:A,技能等级!B428&amp;"03")=1,技能等级!B428&amp;"03","")</f>
        <v/>
      </c>
      <c r="M428" s="62" t="str">
        <f t="shared" ref="M428" si="1161">IF(L428="","",$D428)</f>
        <v/>
      </c>
      <c r="N428" s="62" t="str">
        <f>IF(COUNTIF(技能效果!A:A,技能等级!B428&amp;"04")=1,技能等级!B428&amp;"04","")</f>
        <v/>
      </c>
      <c r="O428" s="62" t="str">
        <f t="shared" ref="O428" si="1162">IF(N428="","",$D428)</f>
        <v/>
      </c>
      <c r="P428" s="62" t="str">
        <f>IF(COUNTIF(技能效果!A:A,技能等级!B428&amp;"05")=1,技能等级!B428&amp;"05","")</f>
        <v/>
      </c>
      <c r="Q428" s="62" t="str">
        <f t="shared" ref="Q428" si="1163">IF(P428="","",$D428)</f>
        <v/>
      </c>
      <c r="R428" s="69" t="str">
        <f>INDEX(技能!U:U,MATCH(技能等级!B428,技能!B:B,0))</f>
        <v>攻击敌方单体造成攻击x%伤害
【水晶】立即获得M个自身颜色水晶</v>
      </c>
      <c r="S428" s="150">
        <f t="shared" si="1010"/>
        <v>39</v>
      </c>
    </row>
    <row r="429" spans="1:19" s="60" customFormat="1" ht="16.5" x14ac:dyDescent="0.2">
      <c r="A429" s="62">
        <v>426</v>
      </c>
      <c r="B429" s="62">
        <f>INDEX(技能!B:B,MATCH(技能等级!S429,技能!T:T,0))</f>
        <v>1307021</v>
      </c>
      <c r="C429" s="69" t="s">
        <v>384</v>
      </c>
      <c r="D429" s="62">
        <v>4</v>
      </c>
      <c r="E429" s="62" t="str">
        <f>INDEX(技能!E:E,MATCH(技能等级!S429,技能!T:T,0))</f>
        <v>烈风螳螂普攻</v>
      </c>
      <c r="F429" s="69" t="s">
        <v>1020</v>
      </c>
      <c r="G429" s="62">
        <v>10</v>
      </c>
      <c r="H429" s="62" t="str">
        <f t="shared" si="975"/>
        <v>130702101</v>
      </c>
      <c r="I429" s="62">
        <f t="shared" si="976"/>
        <v>4</v>
      </c>
      <c r="J429" s="62" t="str">
        <f>IF(COUNTIF(技能效果!A:A,技能等级!B429&amp;"02")=1,技能等级!B429&amp;"02","")</f>
        <v>130702102</v>
      </c>
      <c r="K429" s="62">
        <f t="shared" si="976"/>
        <v>4</v>
      </c>
      <c r="L429" s="62" t="str">
        <f>IF(COUNTIF(技能效果!A:A,技能等级!B429&amp;"03")=1,技能等级!B429&amp;"03","")</f>
        <v/>
      </c>
      <c r="M429" s="62" t="str">
        <f t="shared" ref="M429" si="1164">IF(L429="","",$D429)</f>
        <v/>
      </c>
      <c r="N429" s="62" t="str">
        <f>IF(COUNTIF(技能效果!A:A,技能等级!B429&amp;"04")=1,技能等级!B429&amp;"04","")</f>
        <v/>
      </c>
      <c r="O429" s="62" t="str">
        <f t="shared" ref="O429" si="1165">IF(N429="","",$D429)</f>
        <v/>
      </c>
      <c r="P429" s="62" t="str">
        <f>IF(COUNTIF(技能效果!A:A,技能等级!B429&amp;"05")=1,技能等级!B429&amp;"05","")</f>
        <v/>
      </c>
      <c r="Q429" s="62" t="str">
        <f t="shared" ref="Q429" si="1166">IF(P429="","",$D429)</f>
        <v/>
      </c>
      <c r="R429" s="69" t="str">
        <f>INDEX(技能!U:U,MATCH(技能等级!B429,技能!B:B,0))</f>
        <v>攻击敌方单体造成攻击x%伤害
【水晶】立即获得M个自身颜色水晶</v>
      </c>
      <c r="S429" s="150">
        <f t="shared" si="1010"/>
        <v>39</v>
      </c>
    </row>
    <row r="430" spans="1:19" s="60" customFormat="1" ht="16.5" x14ac:dyDescent="0.2">
      <c r="A430" s="62">
        <v>427</v>
      </c>
      <c r="B430" s="62">
        <f>INDEX(技能!B:B,MATCH(技能等级!S430,技能!T:T,0))</f>
        <v>1307021</v>
      </c>
      <c r="C430" s="69" t="s">
        <v>384</v>
      </c>
      <c r="D430" s="62">
        <v>5</v>
      </c>
      <c r="E430" s="62" t="str">
        <f>INDEX(技能!E:E,MATCH(技能等级!S430,技能!T:T,0))</f>
        <v>烈风螳螂普攻</v>
      </c>
      <c r="F430" s="69" t="s">
        <v>1020</v>
      </c>
      <c r="G430" s="62">
        <v>10</v>
      </c>
      <c r="H430" s="62" t="str">
        <f t="shared" si="975"/>
        <v>130702101</v>
      </c>
      <c r="I430" s="62">
        <f t="shared" si="976"/>
        <v>5</v>
      </c>
      <c r="J430" s="62" t="str">
        <f>IF(COUNTIF(技能效果!A:A,技能等级!B430&amp;"02")=1,技能等级!B430&amp;"02","")</f>
        <v>130702102</v>
      </c>
      <c r="K430" s="62">
        <f t="shared" si="976"/>
        <v>5</v>
      </c>
      <c r="L430" s="62" t="str">
        <f>IF(COUNTIF(技能效果!A:A,技能等级!B430&amp;"03")=1,技能等级!B430&amp;"03","")</f>
        <v/>
      </c>
      <c r="M430" s="62" t="str">
        <f t="shared" ref="M430" si="1167">IF(L430="","",$D430)</f>
        <v/>
      </c>
      <c r="N430" s="62" t="str">
        <f>IF(COUNTIF(技能效果!A:A,技能等级!B430&amp;"04")=1,技能等级!B430&amp;"04","")</f>
        <v/>
      </c>
      <c r="O430" s="62" t="str">
        <f t="shared" ref="O430" si="1168">IF(N430="","",$D430)</f>
        <v/>
      </c>
      <c r="P430" s="62" t="str">
        <f>IF(COUNTIF(技能效果!A:A,技能等级!B430&amp;"05")=1,技能等级!B430&amp;"05","")</f>
        <v/>
      </c>
      <c r="Q430" s="62" t="str">
        <f t="shared" ref="Q430" si="1169">IF(P430="","",$D430)</f>
        <v/>
      </c>
      <c r="R430" s="69" t="str">
        <f>INDEX(技能!U:U,MATCH(技能等级!B430,技能!B:B,0))</f>
        <v>攻击敌方单体造成攻击x%伤害
【水晶】立即获得M个自身颜色水晶</v>
      </c>
      <c r="S430" s="150">
        <f t="shared" si="1010"/>
        <v>39</v>
      </c>
    </row>
    <row r="431" spans="1:19" s="60" customFormat="1" ht="16.5" x14ac:dyDescent="0.2">
      <c r="A431" s="62">
        <v>428</v>
      </c>
      <c r="B431" s="62">
        <f>INDEX(技能!B:B,MATCH(技能等级!S431,技能!T:T,0))</f>
        <v>1307021</v>
      </c>
      <c r="C431" s="69" t="s">
        <v>384</v>
      </c>
      <c r="D431" s="62">
        <v>6</v>
      </c>
      <c r="E431" s="62" t="str">
        <f>INDEX(技能!E:E,MATCH(技能等级!S431,技能!T:T,0))</f>
        <v>烈风螳螂普攻</v>
      </c>
      <c r="F431" s="69" t="s">
        <v>1020</v>
      </c>
      <c r="G431" s="62">
        <v>10</v>
      </c>
      <c r="H431" s="62" t="str">
        <f t="shared" ref="H431:H435" si="1170">B431&amp;"01"</f>
        <v>130702101</v>
      </c>
      <c r="I431" s="62">
        <f t="shared" ref="I431:K494" si="1171">IF(H431="","",$D431)</f>
        <v>6</v>
      </c>
      <c r="J431" s="62" t="str">
        <f>IF(COUNTIF(技能效果!A:A,技能等级!B431&amp;"02")=1,技能等级!B431&amp;"02","")</f>
        <v>130702102</v>
      </c>
      <c r="K431" s="62">
        <f t="shared" si="1171"/>
        <v>6</v>
      </c>
      <c r="L431" s="62" t="str">
        <f>IF(COUNTIF(技能效果!A:A,技能等级!B431&amp;"03")=1,技能等级!B431&amp;"03","")</f>
        <v/>
      </c>
      <c r="M431" s="62" t="str">
        <f t="shared" ref="M431" si="1172">IF(L431="","",$D431)</f>
        <v/>
      </c>
      <c r="N431" s="62" t="str">
        <f>IF(COUNTIF(技能效果!A:A,技能等级!B431&amp;"04")=1,技能等级!B431&amp;"04","")</f>
        <v/>
      </c>
      <c r="O431" s="62" t="str">
        <f t="shared" ref="O431" si="1173">IF(N431="","",$D431)</f>
        <v/>
      </c>
      <c r="P431" s="62" t="str">
        <f>IF(COUNTIF(技能效果!A:A,技能等级!B431&amp;"05")=1,技能等级!B431&amp;"05","")</f>
        <v/>
      </c>
      <c r="Q431" s="62" t="str">
        <f t="shared" ref="Q431" si="1174">IF(P431="","",$D431)</f>
        <v/>
      </c>
      <c r="R431" s="69" t="str">
        <f>INDEX(技能!U:U,MATCH(技能等级!B431,技能!B:B,0))</f>
        <v>攻击敌方单体造成攻击x%伤害
【水晶】立即获得M个自身颜色水晶</v>
      </c>
      <c r="S431" s="150">
        <f t="shared" si="1010"/>
        <v>39</v>
      </c>
    </row>
    <row r="432" spans="1:19" s="60" customFormat="1" ht="16.5" x14ac:dyDescent="0.2">
      <c r="A432" s="62">
        <v>429</v>
      </c>
      <c r="B432" s="62">
        <f>INDEX(技能!B:B,MATCH(技能等级!S432,技能!T:T,0))</f>
        <v>1307021</v>
      </c>
      <c r="C432" s="69" t="s">
        <v>384</v>
      </c>
      <c r="D432" s="62">
        <v>7</v>
      </c>
      <c r="E432" s="62" t="str">
        <f>INDEX(技能!E:E,MATCH(技能等级!S432,技能!T:T,0))</f>
        <v>烈风螳螂普攻</v>
      </c>
      <c r="F432" s="69" t="s">
        <v>1020</v>
      </c>
      <c r="G432" s="62">
        <v>10</v>
      </c>
      <c r="H432" s="62" t="str">
        <f t="shared" si="1170"/>
        <v>130702101</v>
      </c>
      <c r="I432" s="62">
        <f t="shared" si="1171"/>
        <v>7</v>
      </c>
      <c r="J432" s="62" t="str">
        <f>IF(COUNTIF(技能效果!A:A,技能等级!B432&amp;"02")=1,技能等级!B432&amp;"02","")</f>
        <v>130702102</v>
      </c>
      <c r="K432" s="62">
        <f t="shared" si="1171"/>
        <v>7</v>
      </c>
      <c r="L432" s="62" t="str">
        <f>IF(COUNTIF(技能效果!A:A,技能等级!B432&amp;"03")=1,技能等级!B432&amp;"03","")</f>
        <v/>
      </c>
      <c r="M432" s="62" t="str">
        <f t="shared" ref="M432" si="1175">IF(L432="","",$D432)</f>
        <v/>
      </c>
      <c r="N432" s="62" t="str">
        <f>IF(COUNTIF(技能效果!A:A,技能等级!B432&amp;"04")=1,技能等级!B432&amp;"04","")</f>
        <v/>
      </c>
      <c r="O432" s="62" t="str">
        <f t="shared" ref="O432" si="1176">IF(N432="","",$D432)</f>
        <v/>
      </c>
      <c r="P432" s="62" t="str">
        <f>IF(COUNTIF(技能效果!A:A,技能等级!B432&amp;"05")=1,技能等级!B432&amp;"05","")</f>
        <v/>
      </c>
      <c r="Q432" s="62" t="str">
        <f t="shared" ref="Q432" si="1177">IF(P432="","",$D432)</f>
        <v/>
      </c>
      <c r="R432" s="69" t="str">
        <f>INDEX(技能!U:U,MATCH(技能等级!B432,技能!B:B,0))</f>
        <v>攻击敌方单体造成攻击x%伤害
【水晶】立即获得M个自身颜色水晶</v>
      </c>
      <c r="S432" s="150">
        <f t="shared" si="1010"/>
        <v>39</v>
      </c>
    </row>
    <row r="433" spans="1:19" s="60" customFormat="1" ht="16.5" x14ac:dyDescent="0.2">
      <c r="A433" s="62">
        <v>430</v>
      </c>
      <c r="B433" s="62">
        <f>INDEX(技能!B:B,MATCH(技能等级!S433,技能!T:T,0))</f>
        <v>1307021</v>
      </c>
      <c r="C433" s="69" t="s">
        <v>384</v>
      </c>
      <c r="D433" s="62">
        <v>8</v>
      </c>
      <c r="E433" s="62" t="str">
        <f>INDEX(技能!E:E,MATCH(技能等级!S433,技能!T:T,0))</f>
        <v>烈风螳螂普攻</v>
      </c>
      <c r="F433" s="69" t="s">
        <v>1020</v>
      </c>
      <c r="G433" s="62">
        <v>10</v>
      </c>
      <c r="H433" s="62" t="str">
        <f t="shared" si="1170"/>
        <v>130702101</v>
      </c>
      <c r="I433" s="62">
        <f t="shared" si="1171"/>
        <v>8</v>
      </c>
      <c r="J433" s="62" t="str">
        <f>IF(COUNTIF(技能效果!A:A,技能等级!B433&amp;"02")=1,技能等级!B433&amp;"02","")</f>
        <v>130702102</v>
      </c>
      <c r="K433" s="62">
        <f t="shared" si="1171"/>
        <v>8</v>
      </c>
      <c r="L433" s="62" t="str">
        <f>IF(COUNTIF(技能效果!A:A,技能等级!B433&amp;"03")=1,技能等级!B433&amp;"03","")</f>
        <v/>
      </c>
      <c r="M433" s="62" t="str">
        <f t="shared" ref="M433" si="1178">IF(L433="","",$D433)</f>
        <v/>
      </c>
      <c r="N433" s="62" t="str">
        <f>IF(COUNTIF(技能效果!A:A,技能等级!B433&amp;"04")=1,技能等级!B433&amp;"04","")</f>
        <v/>
      </c>
      <c r="O433" s="62" t="str">
        <f t="shared" ref="O433" si="1179">IF(N433="","",$D433)</f>
        <v/>
      </c>
      <c r="P433" s="62" t="str">
        <f>IF(COUNTIF(技能效果!A:A,技能等级!B433&amp;"05")=1,技能等级!B433&amp;"05","")</f>
        <v/>
      </c>
      <c r="Q433" s="62" t="str">
        <f t="shared" ref="Q433" si="1180">IF(P433="","",$D433)</f>
        <v/>
      </c>
      <c r="R433" s="69" t="str">
        <f>INDEX(技能!U:U,MATCH(技能等级!B433,技能!B:B,0))</f>
        <v>攻击敌方单体造成攻击x%伤害
【水晶】立即获得M个自身颜色水晶</v>
      </c>
      <c r="S433" s="150">
        <f t="shared" si="1010"/>
        <v>39</v>
      </c>
    </row>
    <row r="434" spans="1:19" s="60" customFormat="1" ht="16.5" x14ac:dyDescent="0.2">
      <c r="A434" s="62">
        <v>431</v>
      </c>
      <c r="B434" s="62">
        <f>INDEX(技能!B:B,MATCH(技能等级!S434,技能!T:T,0))</f>
        <v>1307021</v>
      </c>
      <c r="C434" s="69" t="s">
        <v>384</v>
      </c>
      <c r="D434" s="62">
        <v>9</v>
      </c>
      <c r="E434" s="62" t="str">
        <f>INDEX(技能!E:E,MATCH(技能等级!S434,技能!T:T,0))</f>
        <v>烈风螳螂普攻</v>
      </c>
      <c r="F434" s="69" t="s">
        <v>1020</v>
      </c>
      <c r="G434" s="62">
        <v>10</v>
      </c>
      <c r="H434" s="62" t="str">
        <f t="shared" si="1170"/>
        <v>130702101</v>
      </c>
      <c r="I434" s="62">
        <f t="shared" si="1171"/>
        <v>9</v>
      </c>
      <c r="J434" s="62" t="str">
        <f>IF(COUNTIF(技能效果!A:A,技能等级!B434&amp;"02")=1,技能等级!B434&amp;"02","")</f>
        <v>130702102</v>
      </c>
      <c r="K434" s="62">
        <f t="shared" si="1171"/>
        <v>9</v>
      </c>
      <c r="L434" s="62" t="str">
        <f>IF(COUNTIF(技能效果!A:A,技能等级!B434&amp;"03")=1,技能等级!B434&amp;"03","")</f>
        <v/>
      </c>
      <c r="M434" s="62" t="str">
        <f t="shared" ref="M434" si="1181">IF(L434="","",$D434)</f>
        <v/>
      </c>
      <c r="N434" s="62" t="str">
        <f>IF(COUNTIF(技能效果!A:A,技能等级!B434&amp;"04")=1,技能等级!B434&amp;"04","")</f>
        <v/>
      </c>
      <c r="O434" s="62" t="str">
        <f t="shared" ref="O434" si="1182">IF(N434="","",$D434)</f>
        <v/>
      </c>
      <c r="P434" s="62" t="str">
        <f>IF(COUNTIF(技能效果!A:A,技能等级!B434&amp;"05")=1,技能等级!B434&amp;"05","")</f>
        <v/>
      </c>
      <c r="Q434" s="62" t="str">
        <f t="shared" ref="Q434" si="1183">IF(P434="","",$D434)</f>
        <v/>
      </c>
      <c r="R434" s="69" t="str">
        <f>INDEX(技能!U:U,MATCH(技能等级!B434,技能!B:B,0))</f>
        <v>攻击敌方单体造成攻击x%伤害
【水晶】立即获得M个自身颜色水晶</v>
      </c>
      <c r="S434" s="150">
        <f t="shared" si="1010"/>
        <v>39</v>
      </c>
    </row>
    <row r="435" spans="1:19" s="60" customFormat="1" ht="16.5" x14ac:dyDescent="0.2">
      <c r="A435" s="62">
        <v>432</v>
      </c>
      <c r="B435" s="62">
        <f>INDEX(技能!B:B,MATCH(技能等级!S435,技能!T:T,0))</f>
        <v>1307021</v>
      </c>
      <c r="C435" s="69" t="s">
        <v>384</v>
      </c>
      <c r="D435" s="62">
        <v>10</v>
      </c>
      <c r="E435" s="62" t="str">
        <f>INDEX(技能!E:E,MATCH(技能等级!S435,技能!T:T,0))</f>
        <v>烈风螳螂普攻</v>
      </c>
      <c r="F435" s="69" t="s">
        <v>1020</v>
      </c>
      <c r="G435" s="62">
        <v>10</v>
      </c>
      <c r="H435" s="62" t="str">
        <f t="shared" si="1170"/>
        <v>130702101</v>
      </c>
      <c r="I435" s="62">
        <f t="shared" si="1171"/>
        <v>10</v>
      </c>
      <c r="J435" s="62" t="str">
        <f>IF(COUNTIF(技能效果!A:A,技能等级!B435&amp;"02")=1,技能等级!B435&amp;"02","")</f>
        <v>130702102</v>
      </c>
      <c r="K435" s="62">
        <f t="shared" si="1171"/>
        <v>10</v>
      </c>
      <c r="L435" s="62" t="str">
        <f>IF(COUNTIF(技能效果!A:A,技能等级!B435&amp;"03")=1,技能等级!B435&amp;"03","")</f>
        <v/>
      </c>
      <c r="M435" s="62" t="str">
        <f t="shared" ref="M435" si="1184">IF(L435="","",$D435)</f>
        <v/>
      </c>
      <c r="N435" s="62" t="str">
        <f>IF(COUNTIF(技能效果!A:A,技能等级!B435&amp;"04")=1,技能等级!B435&amp;"04","")</f>
        <v/>
      </c>
      <c r="O435" s="62" t="str">
        <f t="shared" ref="O435" si="1185">IF(N435="","",$D435)</f>
        <v/>
      </c>
      <c r="P435" s="62" t="str">
        <f>IF(COUNTIF(技能效果!A:A,技能等级!B435&amp;"05")=1,技能等级!B435&amp;"05","")</f>
        <v/>
      </c>
      <c r="Q435" s="62" t="str">
        <f t="shared" ref="Q435" si="1186">IF(P435="","",$D435)</f>
        <v/>
      </c>
      <c r="R435" s="69" t="str">
        <f>INDEX(技能!U:U,MATCH(技能等级!B435,技能!B:B,0))</f>
        <v>攻击敌方单体造成攻击x%伤害
【水晶】立即获得M个自身颜色水晶</v>
      </c>
      <c r="S435" s="150">
        <f t="shared" si="1010"/>
        <v>39</v>
      </c>
    </row>
    <row r="436" spans="1:19" s="60" customFormat="1" ht="16.5" x14ac:dyDescent="0.2">
      <c r="A436" s="62">
        <v>433</v>
      </c>
      <c r="B436" s="62">
        <f>INDEX(技能!B:B,MATCH(技能等级!S436,技能!T:T,0))</f>
        <v>1301001</v>
      </c>
      <c r="C436" s="69" t="s">
        <v>384</v>
      </c>
      <c r="D436" s="62">
        <v>1</v>
      </c>
      <c r="E436" s="62" t="str">
        <f>INDEX(技能!E:E,MATCH(技能等级!S436,技能!T:T,0))</f>
        <v>常服曹焱兵技能1</v>
      </c>
      <c r="F436" s="69"/>
      <c r="G436" s="62"/>
      <c r="H436" s="62" t="str">
        <f t="shared" ref="H436:H494" si="1187">B436&amp;"01"</f>
        <v>130100101</v>
      </c>
      <c r="I436" s="62">
        <f t="shared" si="1171"/>
        <v>1</v>
      </c>
      <c r="J436" s="62" t="str">
        <f>IF(COUNTIF(技能效果!A:A,技能等级!B436&amp;"02")=1,技能等级!B436&amp;"02","")</f>
        <v/>
      </c>
      <c r="K436" s="62" t="str">
        <f t="shared" si="1171"/>
        <v/>
      </c>
      <c r="L436" s="62" t="str">
        <f>IF(COUNTIF(技能效果!A:A,技能等级!B436&amp;"03")=1,技能等级!B436&amp;"03","")</f>
        <v/>
      </c>
      <c r="M436" s="62" t="str">
        <f t="shared" ref="M436" si="1188">IF(L436="","",$D436)</f>
        <v/>
      </c>
      <c r="N436" s="62" t="str">
        <f>IF(COUNTIF(技能效果!A:A,技能等级!B436&amp;"04")=1,技能等级!B436&amp;"04","")</f>
        <v/>
      </c>
      <c r="O436" s="62" t="str">
        <f t="shared" ref="O436" si="1189">IF(N436="","",$D436)</f>
        <v/>
      </c>
      <c r="P436" s="62" t="str">
        <f>IF(COUNTIF(技能效果!A:A,技能等级!B436&amp;"05")=1,技能等级!B436&amp;"05","")</f>
        <v/>
      </c>
      <c r="Q436" s="62" t="str">
        <f t="shared" ref="Q436" si="1190">IF(P436="","",$D436)</f>
        <v/>
      </c>
      <c r="R436" s="69" t="str">
        <f>INDEX(技能!U:U,MATCH(技能等级!B436,技能!B:B,0))</f>
        <v>攻击敌方单体造成攻击x%伤害</v>
      </c>
      <c r="S436" s="150">
        <f t="shared" si="1010"/>
        <v>40</v>
      </c>
    </row>
    <row r="437" spans="1:19" s="60" customFormat="1" ht="16.5" x14ac:dyDescent="0.2">
      <c r="A437" s="62">
        <v>434</v>
      </c>
      <c r="B437" s="62">
        <f>INDEX(技能!B:B,MATCH(技能等级!S437,技能!T:T,0))</f>
        <v>1301001</v>
      </c>
      <c r="C437" s="69" t="s">
        <v>384</v>
      </c>
      <c r="D437" s="62">
        <v>2</v>
      </c>
      <c r="E437" s="62" t="str">
        <f>INDEX(技能!E:E,MATCH(技能等级!S437,技能!T:T,0))</f>
        <v>常服曹焱兵技能1</v>
      </c>
      <c r="F437" s="69" t="s">
        <v>1020</v>
      </c>
      <c r="G437" s="62">
        <v>10</v>
      </c>
      <c r="H437" s="62" t="str">
        <f t="shared" si="1187"/>
        <v>130100101</v>
      </c>
      <c r="I437" s="62">
        <f t="shared" si="1171"/>
        <v>2</v>
      </c>
      <c r="J437" s="62" t="str">
        <f>IF(COUNTIF(技能效果!A:A,技能等级!B437&amp;"02")=1,技能等级!B437&amp;"02","")</f>
        <v/>
      </c>
      <c r="K437" s="62" t="str">
        <f t="shared" si="1171"/>
        <v/>
      </c>
      <c r="L437" s="62" t="str">
        <f>IF(COUNTIF(技能效果!A:A,技能等级!B437&amp;"03")=1,技能等级!B437&amp;"03","")</f>
        <v/>
      </c>
      <c r="M437" s="62" t="str">
        <f t="shared" ref="M437" si="1191">IF(L437="","",$D437)</f>
        <v/>
      </c>
      <c r="N437" s="62" t="str">
        <f>IF(COUNTIF(技能效果!A:A,技能等级!B437&amp;"04")=1,技能等级!B437&amp;"04","")</f>
        <v/>
      </c>
      <c r="O437" s="62" t="str">
        <f t="shared" ref="O437" si="1192">IF(N437="","",$D437)</f>
        <v/>
      </c>
      <c r="P437" s="62" t="str">
        <f>IF(COUNTIF(技能效果!A:A,技能等级!B437&amp;"05")=1,技能等级!B437&amp;"05","")</f>
        <v/>
      </c>
      <c r="Q437" s="62" t="str">
        <f t="shared" ref="Q437" si="1193">IF(P437="","",$D437)</f>
        <v/>
      </c>
      <c r="R437" s="69" t="str">
        <f>INDEX(技能!U:U,MATCH(技能等级!B437,技能!B:B,0))</f>
        <v>攻击敌方单体造成攻击x%伤害</v>
      </c>
      <c r="S437" s="150">
        <f t="shared" si="1010"/>
        <v>40</v>
      </c>
    </row>
    <row r="438" spans="1:19" s="60" customFormat="1" ht="16.5" x14ac:dyDescent="0.2">
      <c r="A438" s="62">
        <v>435</v>
      </c>
      <c r="B438" s="62">
        <f>INDEX(技能!B:B,MATCH(技能等级!S438,技能!T:T,0))</f>
        <v>1301001</v>
      </c>
      <c r="C438" s="69" t="s">
        <v>384</v>
      </c>
      <c r="D438" s="62">
        <v>3</v>
      </c>
      <c r="E438" s="62" t="str">
        <f>INDEX(技能!E:E,MATCH(技能等级!S438,技能!T:T,0))</f>
        <v>常服曹焱兵技能1</v>
      </c>
      <c r="F438" s="69" t="s">
        <v>1020</v>
      </c>
      <c r="G438" s="62">
        <v>10</v>
      </c>
      <c r="H438" s="62" t="str">
        <f t="shared" si="1187"/>
        <v>130100101</v>
      </c>
      <c r="I438" s="62">
        <f t="shared" si="1171"/>
        <v>3</v>
      </c>
      <c r="J438" s="62" t="str">
        <f>IF(COUNTIF(技能效果!A:A,技能等级!B438&amp;"02")=1,技能等级!B438&amp;"02","")</f>
        <v/>
      </c>
      <c r="K438" s="62" t="str">
        <f t="shared" si="1171"/>
        <v/>
      </c>
      <c r="L438" s="62" t="str">
        <f>IF(COUNTIF(技能效果!A:A,技能等级!B438&amp;"03")=1,技能等级!B438&amp;"03","")</f>
        <v/>
      </c>
      <c r="M438" s="62" t="str">
        <f t="shared" ref="M438" si="1194">IF(L438="","",$D438)</f>
        <v/>
      </c>
      <c r="N438" s="62" t="str">
        <f>IF(COUNTIF(技能效果!A:A,技能等级!B438&amp;"04")=1,技能等级!B438&amp;"04","")</f>
        <v/>
      </c>
      <c r="O438" s="62" t="str">
        <f t="shared" ref="O438" si="1195">IF(N438="","",$D438)</f>
        <v/>
      </c>
      <c r="P438" s="62" t="str">
        <f>IF(COUNTIF(技能效果!A:A,技能等级!B438&amp;"05")=1,技能等级!B438&amp;"05","")</f>
        <v/>
      </c>
      <c r="Q438" s="62" t="str">
        <f t="shared" ref="Q438" si="1196">IF(P438="","",$D438)</f>
        <v/>
      </c>
      <c r="R438" s="69" t="str">
        <f>INDEX(技能!U:U,MATCH(技能等级!B438,技能!B:B,0))</f>
        <v>攻击敌方单体造成攻击x%伤害</v>
      </c>
      <c r="S438" s="150">
        <f t="shared" si="1010"/>
        <v>40</v>
      </c>
    </row>
    <row r="439" spans="1:19" s="60" customFormat="1" ht="16.5" x14ac:dyDescent="0.2">
      <c r="A439" s="62">
        <v>436</v>
      </c>
      <c r="B439" s="62">
        <f>INDEX(技能!B:B,MATCH(技能等级!S439,技能!T:T,0))</f>
        <v>1301001</v>
      </c>
      <c r="C439" s="69" t="s">
        <v>384</v>
      </c>
      <c r="D439" s="62">
        <v>4</v>
      </c>
      <c r="E439" s="62" t="str">
        <f>INDEX(技能!E:E,MATCH(技能等级!S439,技能!T:T,0))</f>
        <v>常服曹焱兵技能1</v>
      </c>
      <c r="F439" s="69" t="s">
        <v>1020</v>
      </c>
      <c r="G439" s="62">
        <v>10</v>
      </c>
      <c r="H439" s="62" t="str">
        <f t="shared" si="1187"/>
        <v>130100101</v>
      </c>
      <c r="I439" s="62">
        <f t="shared" si="1171"/>
        <v>4</v>
      </c>
      <c r="J439" s="62" t="str">
        <f>IF(COUNTIF(技能效果!A:A,技能等级!B439&amp;"02")=1,技能等级!B439&amp;"02","")</f>
        <v/>
      </c>
      <c r="K439" s="62" t="str">
        <f t="shared" si="1171"/>
        <v/>
      </c>
      <c r="L439" s="62" t="str">
        <f>IF(COUNTIF(技能效果!A:A,技能等级!B439&amp;"03")=1,技能等级!B439&amp;"03","")</f>
        <v/>
      </c>
      <c r="M439" s="62" t="str">
        <f t="shared" ref="M439" si="1197">IF(L439="","",$D439)</f>
        <v/>
      </c>
      <c r="N439" s="62" t="str">
        <f>IF(COUNTIF(技能效果!A:A,技能等级!B439&amp;"04")=1,技能等级!B439&amp;"04","")</f>
        <v/>
      </c>
      <c r="O439" s="62" t="str">
        <f t="shared" ref="O439" si="1198">IF(N439="","",$D439)</f>
        <v/>
      </c>
      <c r="P439" s="62" t="str">
        <f>IF(COUNTIF(技能效果!A:A,技能等级!B439&amp;"05")=1,技能等级!B439&amp;"05","")</f>
        <v/>
      </c>
      <c r="Q439" s="62" t="str">
        <f t="shared" ref="Q439" si="1199">IF(P439="","",$D439)</f>
        <v/>
      </c>
      <c r="R439" s="69" t="str">
        <f>INDEX(技能!U:U,MATCH(技能等级!B439,技能!B:B,0))</f>
        <v>攻击敌方单体造成攻击x%伤害</v>
      </c>
      <c r="S439" s="150">
        <f t="shared" si="1010"/>
        <v>40</v>
      </c>
    </row>
    <row r="440" spans="1:19" s="60" customFormat="1" ht="16.5" x14ac:dyDescent="0.2">
      <c r="A440" s="62">
        <v>437</v>
      </c>
      <c r="B440" s="62">
        <f>INDEX(技能!B:B,MATCH(技能等级!S440,技能!T:T,0))</f>
        <v>1301001</v>
      </c>
      <c r="C440" s="69" t="s">
        <v>384</v>
      </c>
      <c r="D440" s="62">
        <v>5</v>
      </c>
      <c r="E440" s="62" t="str">
        <f>INDEX(技能!E:E,MATCH(技能等级!S440,技能!T:T,0))</f>
        <v>常服曹焱兵技能1</v>
      </c>
      <c r="F440" s="69" t="s">
        <v>1020</v>
      </c>
      <c r="G440" s="62">
        <v>10</v>
      </c>
      <c r="H440" s="62" t="str">
        <f t="shared" si="1187"/>
        <v>130100101</v>
      </c>
      <c r="I440" s="62">
        <f t="shared" si="1171"/>
        <v>5</v>
      </c>
      <c r="J440" s="62" t="str">
        <f>IF(COUNTIF(技能效果!A:A,技能等级!B440&amp;"02")=1,技能等级!B440&amp;"02","")</f>
        <v/>
      </c>
      <c r="K440" s="62" t="str">
        <f t="shared" si="1171"/>
        <v/>
      </c>
      <c r="L440" s="62" t="str">
        <f>IF(COUNTIF(技能效果!A:A,技能等级!B440&amp;"03")=1,技能等级!B440&amp;"03","")</f>
        <v/>
      </c>
      <c r="M440" s="62" t="str">
        <f t="shared" ref="M440" si="1200">IF(L440="","",$D440)</f>
        <v/>
      </c>
      <c r="N440" s="62" t="str">
        <f>IF(COUNTIF(技能效果!A:A,技能等级!B440&amp;"04")=1,技能等级!B440&amp;"04","")</f>
        <v/>
      </c>
      <c r="O440" s="62" t="str">
        <f t="shared" ref="O440" si="1201">IF(N440="","",$D440)</f>
        <v/>
      </c>
      <c r="P440" s="62" t="str">
        <f>IF(COUNTIF(技能效果!A:A,技能等级!B440&amp;"05")=1,技能等级!B440&amp;"05","")</f>
        <v/>
      </c>
      <c r="Q440" s="62" t="str">
        <f t="shared" ref="Q440" si="1202">IF(P440="","",$D440)</f>
        <v/>
      </c>
      <c r="R440" s="69" t="str">
        <f>INDEX(技能!U:U,MATCH(技能等级!B440,技能!B:B,0))</f>
        <v>攻击敌方单体造成攻击x%伤害</v>
      </c>
      <c r="S440" s="150">
        <f t="shared" si="1010"/>
        <v>40</v>
      </c>
    </row>
    <row r="441" spans="1:19" s="60" customFormat="1" ht="16.5" x14ac:dyDescent="0.2">
      <c r="A441" s="62">
        <v>438</v>
      </c>
      <c r="B441" s="62">
        <f>INDEX(技能!B:B,MATCH(技能等级!S441,技能!T:T,0))</f>
        <v>1301001</v>
      </c>
      <c r="C441" s="69" t="s">
        <v>384</v>
      </c>
      <c r="D441" s="62">
        <v>6</v>
      </c>
      <c r="E441" s="62" t="str">
        <f>INDEX(技能!E:E,MATCH(技能等级!S441,技能!T:T,0))</f>
        <v>常服曹焱兵技能1</v>
      </c>
      <c r="F441" s="69" t="s">
        <v>1020</v>
      </c>
      <c r="G441" s="62">
        <v>10</v>
      </c>
      <c r="H441" s="62" t="str">
        <f t="shared" si="1187"/>
        <v>130100101</v>
      </c>
      <c r="I441" s="62">
        <f t="shared" si="1171"/>
        <v>6</v>
      </c>
      <c r="J441" s="62" t="str">
        <f>IF(COUNTIF(技能效果!A:A,技能等级!B441&amp;"02")=1,技能等级!B441&amp;"02","")</f>
        <v/>
      </c>
      <c r="K441" s="62" t="str">
        <f t="shared" si="1171"/>
        <v/>
      </c>
      <c r="L441" s="62" t="str">
        <f>IF(COUNTIF(技能效果!A:A,技能等级!B441&amp;"03")=1,技能等级!B441&amp;"03","")</f>
        <v/>
      </c>
      <c r="M441" s="62" t="str">
        <f t="shared" ref="M441" si="1203">IF(L441="","",$D441)</f>
        <v/>
      </c>
      <c r="N441" s="62" t="str">
        <f>IF(COUNTIF(技能效果!A:A,技能等级!B441&amp;"04")=1,技能等级!B441&amp;"04","")</f>
        <v/>
      </c>
      <c r="O441" s="62" t="str">
        <f t="shared" ref="O441" si="1204">IF(N441="","",$D441)</f>
        <v/>
      </c>
      <c r="P441" s="62" t="str">
        <f>IF(COUNTIF(技能效果!A:A,技能等级!B441&amp;"05")=1,技能等级!B441&amp;"05","")</f>
        <v/>
      </c>
      <c r="Q441" s="62" t="str">
        <f t="shared" ref="Q441" si="1205">IF(P441="","",$D441)</f>
        <v/>
      </c>
      <c r="R441" s="69" t="str">
        <f>INDEX(技能!U:U,MATCH(技能等级!B441,技能!B:B,0))</f>
        <v>攻击敌方单体造成攻击x%伤害</v>
      </c>
      <c r="S441" s="150">
        <f t="shared" ref="S441:S504" si="1206">S431+1</f>
        <v>40</v>
      </c>
    </row>
    <row r="442" spans="1:19" s="60" customFormat="1" ht="16.5" x14ac:dyDescent="0.2">
      <c r="A442" s="62">
        <v>439</v>
      </c>
      <c r="B442" s="62">
        <f>INDEX(技能!B:B,MATCH(技能等级!S442,技能!T:T,0))</f>
        <v>1301001</v>
      </c>
      <c r="C442" s="69" t="s">
        <v>384</v>
      </c>
      <c r="D442" s="62">
        <v>7</v>
      </c>
      <c r="E442" s="62" t="str">
        <f>INDEX(技能!E:E,MATCH(技能等级!S442,技能!T:T,0))</f>
        <v>常服曹焱兵技能1</v>
      </c>
      <c r="F442" s="69" t="s">
        <v>1020</v>
      </c>
      <c r="G442" s="62">
        <v>10</v>
      </c>
      <c r="H442" s="62" t="str">
        <f t="shared" si="1187"/>
        <v>130100101</v>
      </c>
      <c r="I442" s="62">
        <f t="shared" si="1171"/>
        <v>7</v>
      </c>
      <c r="J442" s="62" t="str">
        <f>IF(COUNTIF(技能效果!A:A,技能等级!B442&amp;"02")=1,技能等级!B442&amp;"02","")</f>
        <v/>
      </c>
      <c r="K442" s="62" t="str">
        <f t="shared" si="1171"/>
        <v/>
      </c>
      <c r="L442" s="62" t="str">
        <f>IF(COUNTIF(技能效果!A:A,技能等级!B442&amp;"03")=1,技能等级!B442&amp;"03","")</f>
        <v/>
      </c>
      <c r="M442" s="62" t="str">
        <f t="shared" ref="M442" si="1207">IF(L442="","",$D442)</f>
        <v/>
      </c>
      <c r="N442" s="62" t="str">
        <f>IF(COUNTIF(技能效果!A:A,技能等级!B442&amp;"04")=1,技能等级!B442&amp;"04","")</f>
        <v/>
      </c>
      <c r="O442" s="62" t="str">
        <f t="shared" ref="O442" si="1208">IF(N442="","",$D442)</f>
        <v/>
      </c>
      <c r="P442" s="62" t="str">
        <f>IF(COUNTIF(技能效果!A:A,技能等级!B442&amp;"05")=1,技能等级!B442&amp;"05","")</f>
        <v/>
      </c>
      <c r="Q442" s="62" t="str">
        <f t="shared" ref="Q442" si="1209">IF(P442="","",$D442)</f>
        <v/>
      </c>
      <c r="R442" s="69" t="str">
        <f>INDEX(技能!U:U,MATCH(技能等级!B442,技能!B:B,0))</f>
        <v>攻击敌方单体造成攻击x%伤害</v>
      </c>
      <c r="S442" s="150">
        <f t="shared" si="1206"/>
        <v>40</v>
      </c>
    </row>
    <row r="443" spans="1:19" s="60" customFormat="1" ht="16.5" x14ac:dyDescent="0.2">
      <c r="A443" s="62">
        <v>440</v>
      </c>
      <c r="B443" s="62">
        <f>INDEX(技能!B:B,MATCH(技能等级!S443,技能!T:T,0))</f>
        <v>1301001</v>
      </c>
      <c r="C443" s="69" t="s">
        <v>384</v>
      </c>
      <c r="D443" s="62">
        <v>8</v>
      </c>
      <c r="E443" s="62" t="str">
        <f>INDEX(技能!E:E,MATCH(技能等级!S443,技能!T:T,0))</f>
        <v>常服曹焱兵技能1</v>
      </c>
      <c r="F443" s="69" t="s">
        <v>1020</v>
      </c>
      <c r="G443" s="62">
        <v>10</v>
      </c>
      <c r="H443" s="62" t="str">
        <f t="shared" si="1187"/>
        <v>130100101</v>
      </c>
      <c r="I443" s="62">
        <f t="shared" si="1171"/>
        <v>8</v>
      </c>
      <c r="J443" s="62" t="str">
        <f>IF(COUNTIF(技能效果!A:A,技能等级!B443&amp;"02")=1,技能等级!B443&amp;"02","")</f>
        <v/>
      </c>
      <c r="K443" s="62" t="str">
        <f t="shared" si="1171"/>
        <v/>
      </c>
      <c r="L443" s="62" t="str">
        <f>IF(COUNTIF(技能效果!A:A,技能等级!B443&amp;"03")=1,技能等级!B443&amp;"03","")</f>
        <v/>
      </c>
      <c r="M443" s="62" t="str">
        <f t="shared" ref="M443" si="1210">IF(L443="","",$D443)</f>
        <v/>
      </c>
      <c r="N443" s="62" t="str">
        <f>IF(COUNTIF(技能效果!A:A,技能等级!B443&amp;"04")=1,技能等级!B443&amp;"04","")</f>
        <v/>
      </c>
      <c r="O443" s="62" t="str">
        <f t="shared" ref="O443" si="1211">IF(N443="","",$D443)</f>
        <v/>
      </c>
      <c r="P443" s="62" t="str">
        <f>IF(COUNTIF(技能效果!A:A,技能等级!B443&amp;"05")=1,技能等级!B443&amp;"05","")</f>
        <v/>
      </c>
      <c r="Q443" s="62" t="str">
        <f t="shared" ref="Q443" si="1212">IF(P443="","",$D443)</f>
        <v/>
      </c>
      <c r="R443" s="69" t="str">
        <f>INDEX(技能!U:U,MATCH(技能等级!B443,技能!B:B,0))</f>
        <v>攻击敌方单体造成攻击x%伤害</v>
      </c>
      <c r="S443" s="150">
        <f t="shared" si="1206"/>
        <v>40</v>
      </c>
    </row>
    <row r="444" spans="1:19" s="60" customFormat="1" ht="16.5" x14ac:dyDescent="0.2">
      <c r="A444" s="62">
        <v>441</v>
      </c>
      <c r="B444" s="62">
        <f>INDEX(技能!B:B,MATCH(技能等级!S444,技能!T:T,0))</f>
        <v>1301001</v>
      </c>
      <c r="C444" s="69" t="s">
        <v>384</v>
      </c>
      <c r="D444" s="62">
        <v>9</v>
      </c>
      <c r="E444" s="62" t="str">
        <f>INDEX(技能!E:E,MATCH(技能等级!S444,技能!T:T,0))</f>
        <v>常服曹焱兵技能1</v>
      </c>
      <c r="F444" s="69" t="s">
        <v>1020</v>
      </c>
      <c r="G444" s="62">
        <v>10</v>
      </c>
      <c r="H444" s="62" t="str">
        <f t="shared" si="1187"/>
        <v>130100101</v>
      </c>
      <c r="I444" s="62">
        <f t="shared" si="1171"/>
        <v>9</v>
      </c>
      <c r="J444" s="62" t="str">
        <f>IF(COUNTIF(技能效果!A:A,技能等级!B444&amp;"02")=1,技能等级!B444&amp;"02","")</f>
        <v/>
      </c>
      <c r="K444" s="62" t="str">
        <f t="shared" si="1171"/>
        <v/>
      </c>
      <c r="L444" s="62" t="str">
        <f>IF(COUNTIF(技能效果!A:A,技能等级!B444&amp;"03")=1,技能等级!B444&amp;"03","")</f>
        <v/>
      </c>
      <c r="M444" s="62" t="str">
        <f t="shared" ref="M444" si="1213">IF(L444="","",$D444)</f>
        <v/>
      </c>
      <c r="N444" s="62" t="str">
        <f>IF(COUNTIF(技能效果!A:A,技能等级!B444&amp;"04")=1,技能等级!B444&amp;"04","")</f>
        <v/>
      </c>
      <c r="O444" s="62" t="str">
        <f t="shared" ref="O444" si="1214">IF(N444="","",$D444)</f>
        <v/>
      </c>
      <c r="P444" s="62" t="str">
        <f>IF(COUNTIF(技能效果!A:A,技能等级!B444&amp;"05")=1,技能等级!B444&amp;"05","")</f>
        <v/>
      </c>
      <c r="Q444" s="62" t="str">
        <f t="shared" ref="Q444" si="1215">IF(P444="","",$D444)</f>
        <v/>
      </c>
      <c r="R444" s="69" t="str">
        <f>INDEX(技能!U:U,MATCH(技能等级!B444,技能!B:B,0))</f>
        <v>攻击敌方单体造成攻击x%伤害</v>
      </c>
      <c r="S444" s="150">
        <f t="shared" si="1206"/>
        <v>40</v>
      </c>
    </row>
    <row r="445" spans="1:19" s="60" customFormat="1" ht="16.5" x14ac:dyDescent="0.2">
      <c r="A445" s="62">
        <v>442</v>
      </c>
      <c r="B445" s="62">
        <f>INDEX(技能!B:B,MATCH(技能等级!S445,技能!T:T,0))</f>
        <v>1301001</v>
      </c>
      <c r="C445" s="69" t="s">
        <v>384</v>
      </c>
      <c r="D445" s="62">
        <v>10</v>
      </c>
      <c r="E445" s="62" t="str">
        <f>INDEX(技能!E:E,MATCH(技能等级!S445,技能!T:T,0))</f>
        <v>常服曹焱兵技能1</v>
      </c>
      <c r="F445" s="69" t="s">
        <v>1020</v>
      </c>
      <c r="G445" s="62">
        <v>10</v>
      </c>
      <c r="H445" s="62" t="str">
        <f t="shared" si="1187"/>
        <v>130100101</v>
      </c>
      <c r="I445" s="62">
        <f t="shared" si="1171"/>
        <v>10</v>
      </c>
      <c r="J445" s="62" t="str">
        <f>IF(COUNTIF(技能效果!A:A,技能等级!B445&amp;"02")=1,技能等级!B445&amp;"02","")</f>
        <v/>
      </c>
      <c r="K445" s="62" t="str">
        <f t="shared" si="1171"/>
        <v/>
      </c>
      <c r="L445" s="62" t="str">
        <f>IF(COUNTIF(技能效果!A:A,技能等级!B445&amp;"03")=1,技能等级!B445&amp;"03","")</f>
        <v/>
      </c>
      <c r="M445" s="62" t="str">
        <f t="shared" ref="M445" si="1216">IF(L445="","",$D445)</f>
        <v/>
      </c>
      <c r="N445" s="62" t="str">
        <f>IF(COUNTIF(技能效果!A:A,技能等级!B445&amp;"04")=1,技能等级!B445&amp;"04","")</f>
        <v/>
      </c>
      <c r="O445" s="62" t="str">
        <f t="shared" ref="O445" si="1217">IF(N445="","",$D445)</f>
        <v/>
      </c>
      <c r="P445" s="62" t="str">
        <f>IF(COUNTIF(技能效果!A:A,技能等级!B445&amp;"05")=1,技能等级!B445&amp;"05","")</f>
        <v/>
      </c>
      <c r="Q445" s="62" t="str">
        <f t="shared" ref="Q445" si="1218">IF(P445="","",$D445)</f>
        <v/>
      </c>
      <c r="R445" s="69" t="str">
        <f>INDEX(技能!U:U,MATCH(技能等级!B445,技能!B:B,0))</f>
        <v>攻击敌方单体造成攻击x%伤害</v>
      </c>
      <c r="S445" s="150">
        <f t="shared" si="1206"/>
        <v>40</v>
      </c>
    </row>
    <row r="446" spans="1:19" s="60" customFormat="1" ht="16.5" x14ac:dyDescent="0.2">
      <c r="A446" s="62">
        <v>443</v>
      </c>
      <c r="B446" s="62">
        <f>INDEX(技能!B:B,MATCH(技能等级!S446,技能!T:T,0))</f>
        <v>1302001</v>
      </c>
      <c r="C446" s="69" t="s">
        <v>384</v>
      </c>
      <c r="D446" s="62">
        <v>1</v>
      </c>
      <c r="E446" s="62" t="str">
        <f>INDEX(技能!E:E,MATCH(技能等级!S446,技能!T:T,0))</f>
        <v>常服曹焱兵技能2</v>
      </c>
      <c r="F446" s="69"/>
      <c r="G446" s="62"/>
      <c r="H446" s="62" t="str">
        <f t="shared" si="1187"/>
        <v>130200101</v>
      </c>
      <c r="I446" s="62">
        <f t="shared" si="1171"/>
        <v>1</v>
      </c>
      <c r="J446" s="62" t="str">
        <f>IF(COUNTIF(技能效果!A:A,技能等级!B446&amp;"02")=1,技能等级!B446&amp;"02","")</f>
        <v>130200102</v>
      </c>
      <c r="K446" s="62">
        <f t="shared" si="1171"/>
        <v>1</v>
      </c>
      <c r="L446" s="62" t="str">
        <f>IF(COUNTIF(技能效果!A:A,技能等级!B446&amp;"03")=1,技能等级!B446&amp;"03","")</f>
        <v/>
      </c>
      <c r="M446" s="62" t="str">
        <f t="shared" ref="M446" si="1219">IF(L446="","",$D446)</f>
        <v/>
      </c>
      <c r="N446" s="62" t="str">
        <f>IF(COUNTIF(技能效果!A:A,技能等级!B446&amp;"04")=1,技能等级!B446&amp;"04","")</f>
        <v/>
      </c>
      <c r="O446" s="62" t="str">
        <f t="shared" ref="O446" si="1220">IF(N446="","",$D446)</f>
        <v/>
      </c>
      <c r="P446" s="62" t="str">
        <f>IF(COUNTIF(技能效果!A:A,技能等级!B446&amp;"05")=1,技能等级!B446&amp;"05","")</f>
        <v/>
      </c>
      <c r="Q446" s="62" t="str">
        <f t="shared" ref="Q446" si="1221">IF(P446="","",$D446)</f>
        <v/>
      </c>
      <c r="R446" s="69" t="str">
        <f>INDEX(技能!U:U,MATCH(技能等级!B446,技能!B:B,0))</f>
        <v>攻击敌方单体造成攻击x%伤害
【水晶】立即减少敌方y个红水晶</v>
      </c>
      <c r="S446" s="150">
        <f t="shared" si="1206"/>
        <v>41</v>
      </c>
    </row>
    <row r="447" spans="1:19" s="60" customFormat="1" ht="16.5" x14ac:dyDescent="0.2">
      <c r="A447" s="62">
        <v>444</v>
      </c>
      <c r="B447" s="62">
        <f>INDEX(技能!B:B,MATCH(技能等级!S447,技能!T:T,0))</f>
        <v>1302001</v>
      </c>
      <c r="C447" s="69" t="s">
        <v>384</v>
      </c>
      <c r="D447" s="62">
        <v>2</v>
      </c>
      <c r="E447" s="62" t="str">
        <f>INDEX(技能!E:E,MATCH(技能等级!S447,技能!T:T,0))</f>
        <v>常服曹焱兵技能2</v>
      </c>
      <c r="F447" s="69" t="s">
        <v>1020</v>
      </c>
      <c r="G447" s="62">
        <v>10</v>
      </c>
      <c r="H447" s="62" t="str">
        <f t="shared" si="1187"/>
        <v>130200101</v>
      </c>
      <c r="I447" s="62">
        <f t="shared" si="1171"/>
        <v>2</v>
      </c>
      <c r="J447" s="62" t="str">
        <f>IF(COUNTIF(技能效果!A:A,技能等级!B447&amp;"02")=1,技能等级!B447&amp;"02","")</f>
        <v>130200102</v>
      </c>
      <c r="K447" s="62">
        <f t="shared" si="1171"/>
        <v>2</v>
      </c>
      <c r="L447" s="62" t="str">
        <f>IF(COUNTIF(技能效果!A:A,技能等级!B447&amp;"03")=1,技能等级!B447&amp;"03","")</f>
        <v/>
      </c>
      <c r="M447" s="62" t="str">
        <f t="shared" ref="M447" si="1222">IF(L447="","",$D447)</f>
        <v/>
      </c>
      <c r="N447" s="62" t="str">
        <f>IF(COUNTIF(技能效果!A:A,技能等级!B447&amp;"04")=1,技能等级!B447&amp;"04","")</f>
        <v/>
      </c>
      <c r="O447" s="62" t="str">
        <f t="shared" ref="O447" si="1223">IF(N447="","",$D447)</f>
        <v/>
      </c>
      <c r="P447" s="62" t="str">
        <f>IF(COUNTIF(技能效果!A:A,技能等级!B447&amp;"05")=1,技能等级!B447&amp;"05","")</f>
        <v/>
      </c>
      <c r="Q447" s="62" t="str">
        <f t="shared" ref="Q447" si="1224">IF(P447="","",$D447)</f>
        <v/>
      </c>
      <c r="R447" s="69" t="str">
        <f>INDEX(技能!U:U,MATCH(技能等级!B447,技能!B:B,0))</f>
        <v>攻击敌方单体造成攻击x%伤害
【水晶】立即减少敌方y个红水晶</v>
      </c>
      <c r="S447" s="150">
        <f t="shared" si="1206"/>
        <v>41</v>
      </c>
    </row>
    <row r="448" spans="1:19" s="60" customFormat="1" ht="16.5" x14ac:dyDescent="0.2">
      <c r="A448" s="62">
        <v>445</v>
      </c>
      <c r="B448" s="62">
        <f>INDEX(技能!B:B,MATCH(技能等级!S448,技能!T:T,0))</f>
        <v>1302001</v>
      </c>
      <c r="C448" s="69" t="s">
        <v>384</v>
      </c>
      <c r="D448" s="62">
        <v>3</v>
      </c>
      <c r="E448" s="62" t="str">
        <f>INDEX(技能!E:E,MATCH(技能等级!S448,技能!T:T,0))</f>
        <v>常服曹焱兵技能2</v>
      </c>
      <c r="F448" s="69" t="s">
        <v>1020</v>
      </c>
      <c r="G448" s="62">
        <v>10</v>
      </c>
      <c r="H448" s="62" t="str">
        <f t="shared" si="1187"/>
        <v>130200101</v>
      </c>
      <c r="I448" s="62">
        <f t="shared" si="1171"/>
        <v>3</v>
      </c>
      <c r="J448" s="62" t="str">
        <f>IF(COUNTIF(技能效果!A:A,技能等级!B448&amp;"02")=1,技能等级!B448&amp;"02","")</f>
        <v>130200102</v>
      </c>
      <c r="K448" s="62">
        <f t="shared" si="1171"/>
        <v>3</v>
      </c>
      <c r="L448" s="62" t="str">
        <f>IF(COUNTIF(技能效果!A:A,技能等级!B448&amp;"03")=1,技能等级!B448&amp;"03","")</f>
        <v/>
      </c>
      <c r="M448" s="62" t="str">
        <f t="shared" ref="M448" si="1225">IF(L448="","",$D448)</f>
        <v/>
      </c>
      <c r="N448" s="62" t="str">
        <f>IF(COUNTIF(技能效果!A:A,技能等级!B448&amp;"04")=1,技能等级!B448&amp;"04","")</f>
        <v/>
      </c>
      <c r="O448" s="62" t="str">
        <f t="shared" ref="O448" si="1226">IF(N448="","",$D448)</f>
        <v/>
      </c>
      <c r="P448" s="62" t="str">
        <f>IF(COUNTIF(技能效果!A:A,技能等级!B448&amp;"05")=1,技能等级!B448&amp;"05","")</f>
        <v/>
      </c>
      <c r="Q448" s="62" t="str">
        <f t="shared" ref="Q448" si="1227">IF(P448="","",$D448)</f>
        <v/>
      </c>
      <c r="R448" s="69" t="str">
        <f>INDEX(技能!U:U,MATCH(技能等级!B448,技能!B:B,0))</f>
        <v>攻击敌方单体造成攻击x%伤害
【水晶】立即减少敌方y个红水晶</v>
      </c>
      <c r="S448" s="150">
        <f t="shared" si="1206"/>
        <v>41</v>
      </c>
    </row>
    <row r="449" spans="1:19" s="60" customFormat="1" ht="16.5" x14ac:dyDescent="0.2">
      <c r="A449" s="62">
        <v>446</v>
      </c>
      <c r="B449" s="62">
        <f>INDEX(技能!B:B,MATCH(技能等级!S449,技能!T:T,0))</f>
        <v>1302001</v>
      </c>
      <c r="C449" s="69" t="s">
        <v>384</v>
      </c>
      <c r="D449" s="62">
        <v>4</v>
      </c>
      <c r="E449" s="62" t="str">
        <f>INDEX(技能!E:E,MATCH(技能等级!S449,技能!T:T,0))</f>
        <v>常服曹焱兵技能2</v>
      </c>
      <c r="F449" s="69" t="s">
        <v>1020</v>
      </c>
      <c r="G449" s="62">
        <v>10</v>
      </c>
      <c r="H449" s="62" t="str">
        <f t="shared" si="1187"/>
        <v>130200101</v>
      </c>
      <c r="I449" s="62">
        <f t="shared" si="1171"/>
        <v>4</v>
      </c>
      <c r="J449" s="62" t="str">
        <f>IF(COUNTIF(技能效果!A:A,技能等级!B449&amp;"02")=1,技能等级!B449&amp;"02","")</f>
        <v>130200102</v>
      </c>
      <c r="K449" s="62">
        <f t="shared" si="1171"/>
        <v>4</v>
      </c>
      <c r="L449" s="62" t="str">
        <f>IF(COUNTIF(技能效果!A:A,技能等级!B449&amp;"03")=1,技能等级!B449&amp;"03","")</f>
        <v/>
      </c>
      <c r="M449" s="62" t="str">
        <f t="shared" ref="M449" si="1228">IF(L449="","",$D449)</f>
        <v/>
      </c>
      <c r="N449" s="62" t="str">
        <f>IF(COUNTIF(技能效果!A:A,技能等级!B449&amp;"04")=1,技能等级!B449&amp;"04","")</f>
        <v/>
      </c>
      <c r="O449" s="62" t="str">
        <f t="shared" ref="O449" si="1229">IF(N449="","",$D449)</f>
        <v/>
      </c>
      <c r="P449" s="62" t="str">
        <f>IF(COUNTIF(技能效果!A:A,技能等级!B449&amp;"05")=1,技能等级!B449&amp;"05","")</f>
        <v/>
      </c>
      <c r="Q449" s="62" t="str">
        <f t="shared" ref="Q449" si="1230">IF(P449="","",$D449)</f>
        <v/>
      </c>
      <c r="R449" s="69" t="str">
        <f>INDEX(技能!U:U,MATCH(技能等级!B449,技能!B:B,0))</f>
        <v>攻击敌方单体造成攻击x%伤害
【水晶】立即减少敌方y个红水晶</v>
      </c>
      <c r="S449" s="150">
        <f t="shared" si="1206"/>
        <v>41</v>
      </c>
    </row>
    <row r="450" spans="1:19" s="60" customFormat="1" ht="16.5" x14ac:dyDescent="0.2">
      <c r="A450" s="62">
        <v>447</v>
      </c>
      <c r="B450" s="62">
        <f>INDEX(技能!B:B,MATCH(技能等级!S450,技能!T:T,0))</f>
        <v>1302001</v>
      </c>
      <c r="C450" s="69" t="s">
        <v>384</v>
      </c>
      <c r="D450" s="62">
        <v>5</v>
      </c>
      <c r="E450" s="62" t="str">
        <f>INDEX(技能!E:E,MATCH(技能等级!S450,技能!T:T,0))</f>
        <v>常服曹焱兵技能2</v>
      </c>
      <c r="F450" s="69" t="s">
        <v>1020</v>
      </c>
      <c r="G450" s="62">
        <v>10</v>
      </c>
      <c r="H450" s="62" t="str">
        <f t="shared" si="1187"/>
        <v>130200101</v>
      </c>
      <c r="I450" s="62">
        <f t="shared" si="1171"/>
        <v>5</v>
      </c>
      <c r="J450" s="62" t="str">
        <f>IF(COUNTIF(技能效果!A:A,技能等级!B450&amp;"02")=1,技能等级!B450&amp;"02","")</f>
        <v>130200102</v>
      </c>
      <c r="K450" s="62">
        <f t="shared" si="1171"/>
        <v>5</v>
      </c>
      <c r="L450" s="62" t="str">
        <f>IF(COUNTIF(技能效果!A:A,技能等级!B450&amp;"03")=1,技能等级!B450&amp;"03","")</f>
        <v/>
      </c>
      <c r="M450" s="62" t="str">
        <f t="shared" ref="M450" si="1231">IF(L450="","",$D450)</f>
        <v/>
      </c>
      <c r="N450" s="62" t="str">
        <f>IF(COUNTIF(技能效果!A:A,技能等级!B450&amp;"04")=1,技能等级!B450&amp;"04","")</f>
        <v/>
      </c>
      <c r="O450" s="62" t="str">
        <f t="shared" ref="O450" si="1232">IF(N450="","",$D450)</f>
        <v/>
      </c>
      <c r="P450" s="62" t="str">
        <f>IF(COUNTIF(技能效果!A:A,技能等级!B450&amp;"05")=1,技能等级!B450&amp;"05","")</f>
        <v/>
      </c>
      <c r="Q450" s="62" t="str">
        <f t="shared" ref="Q450" si="1233">IF(P450="","",$D450)</f>
        <v/>
      </c>
      <c r="R450" s="69" t="str">
        <f>INDEX(技能!U:U,MATCH(技能等级!B450,技能!B:B,0))</f>
        <v>攻击敌方单体造成攻击x%伤害
【水晶】立即减少敌方y个红水晶</v>
      </c>
      <c r="S450" s="150">
        <f t="shared" si="1206"/>
        <v>41</v>
      </c>
    </row>
    <row r="451" spans="1:19" s="60" customFormat="1" ht="16.5" x14ac:dyDescent="0.2">
      <c r="A451" s="62">
        <v>448</v>
      </c>
      <c r="B451" s="62">
        <f>INDEX(技能!B:B,MATCH(技能等级!S451,技能!T:T,0))</f>
        <v>1302001</v>
      </c>
      <c r="C451" s="69" t="s">
        <v>384</v>
      </c>
      <c r="D451" s="62">
        <v>6</v>
      </c>
      <c r="E451" s="62" t="str">
        <f>INDEX(技能!E:E,MATCH(技能等级!S451,技能!T:T,0))</f>
        <v>常服曹焱兵技能2</v>
      </c>
      <c r="F451" s="69" t="s">
        <v>1020</v>
      </c>
      <c r="G451" s="62">
        <v>10</v>
      </c>
      <c r="H451" s="62" t="str">
        <f t="shared" si="1187"/>
        <v>130200101</v>
      </c>
      <c r="I451" s="62">
        <f t="shared" si="1171"/>
        <v>6</v>
      </c>
      <c r="J451" s="62" t="str">
        <f>IF(COUNTIF(技能效果!A:A,技能等级!B451&amp;"02")=1,技能等级!B451&amp;"02","")</f>
        <v>130200102</v>
      </c>
      <c r="K451" s="62">
        <f t="shared" si="1171"/>
        <v>6</v>
      </c>
      <c r="L451" s="62" t="str">
        <f>IF(COUNTIF(技能效果!A:A,技能等级!B451&amp;"03")=1,技能等级!B451&amp;"03","")</f>
        <v/>
      </c>
      <c r="M451" s="62" t="str">
        <f t="shared" ref="M451" si="1234">IF(L451="","",$D451)</f>
        <v/>
      </c>
      <c r="N451" s="62" t="str">
        <f>IF(COUNTIF(技能效果!A:A,技能等级!B451&amp;"04")=1,技能等级!B451&amp;"04","")</f>
        <v/>
      </c>
      <c r="O451" s="62" t="str">
        <f t="shared" ref="O451" si="1235">IF(N451="","",$D451)</f>
        <v/>
      </c>
      <c r="P451" s="62" t="str">
        <f>IF(COUNTIF(技能效果!A:A,技能等级!B451&amp;"05")=1,技能等级!B451&amp;"05","")</f>
        <v/>
      </c>
      <c r="Q451" s="62" t="str">
        <f t="shared" ref="Q451" si="1236">IF(P451="","",$D451)</f>
        <v/>
      </c>
      <c r="R451" s="69" t="str">
        <f>INDEX(技能!U:U,MATCH(技能等级!B451,技能!B:B,0))</f>
        <v>攻击敌方单体造成攻击x%伤害
【水晶】立即减少敌方y个红水晶</v>
      </c>
      <c r="S451" s="150">
        <f t="shared" si="1206"/>
        <v>41</v>
      </c>
    </row>
    <row r="452" spans="1:19" s="60" customFormat="1" ht="16.5" x14ac:dyDescent="0.2">
      <c r="A452" s="62">
        <v>449</v>
      </c>
      <c r="B452" s="62">
        <f>INDEX(技能!B:B,MATCH(技能等级!S452,技能!T:T,0))</f>
        <v>1302001</v>
      </c>
      <c r="C452" s="69" t="s">
        <v>384</v>
      </c>
      <c r="D452" s="62">
        <v>7</v>
      </c>
      <c r="E452" s="62" t="str">
        <f>INDEX(技能!E:E,MATCH(技能等级!S452,技能!T:T,0))</f>
        <v>常服曹焱兵技能2</v>
      </c>
      <c r="F452" s="69" t="s">
        <v>1020</v>
      </c>
      <c r="G452" s="62">
        <v>10</v>
      </c>
      <c r="H452" s="62" t="str">
        <f t="shared" si="1187"/>
        <v>130200101</v>
      </c>
      <c r="I452" s="62">
        <f t="shared" si="1171"/>
        <v>7</v>
      </c>
      <c r="J452" s="62" t="str">
        <f>IF(COUNTIF(技能效果!A:A,技能等级!B452&amp;"02")=1,技能等级!B452&amp;"02","")</f>
        <v>130200102</v>
      </c>
      <c r="K452" s="62">
        <f t="shared" si="1171"/>
        <v>7</v>
      </c>
      <c r="L452" s="62" t="str">
        <f>IF(COUNTIF(技能效果!A:A,技能等级!B452&amp;"03")=1,技能等级!B452&amp;"03","")</f>
        <v/>
      </c>
      <c r="M452" s="62" t="str">
        <f t="shared" ref="M452" si="1237">IF(L452="","",$D452)</f>
        <v/>
      </c>
      <c r="N452" s="62" t="str">
        <f>IF(COUNTIF(技能效果!A:A,技能等级!B452&amp;"04")=1,技能等级!B452&amp;"04","")</f>
        <v/>
      </c>
      <c r="O452" s="62" t="str">
        <f t="shared" ref="O452" si="1238">IF(N452="","",$D452)</f>
        <v/>
      </c>
      <c r="P452" s="62" t="str">
        <f>IF(COUNTIF(技能效果!A:A,技能等级!B452&amp;"05")=1,技能等级!B452&amp;"05","")</f>
        <v/>
      </c>
      <c r="Q452" s="62" t="str">
        <f t="shared" ref="Q452" si="1239">IF(P452="","",$D452)</f>
        <v/>
      </c>
      <c r="R452" s="69" t="str">
        <f>INDEX(技能!U:U,MATCH(技能等级!B452,技能!B:B,0))</f>
        <v>攻击敌方单体造成攻击x%伤害
【水晶】立即减少敌方y个红水晶</v>
      </c>
      <c r="S452" s="150">
        <f t="shared" si="1206"/>
        <v>41</v>
      </c>
    </row>
    <row r="453" spans="1:19" s="60" customFormat="1" ht="16.5" x14ac:dyDescent="0.2">
      <c r="A453" s="62">
        <v>450</v>
      </c>
      <c r="B453" s="62">
        <f>INDEX(技能!B:B,MATCH(技能等级!S453,技能!T:T,0))</f>
        <v>1302001</v>
      </c>
      <c r="C453" s="69" t="s">
        <v>384</v>
      </c>
      <c r="D453" s="62">
        <v>8</v>
      </c>
      <c r="E453" s="62" t="str">
        <f>INDEX(技能!E:E,MATCH(技能等级!S453,技能!T:T,0))</f>
        <v>常服曹焱兵技能2</v>
      </c>
      <c r="F453" s="69" t="s">
        <v>1020</v>
      </c>
      <c r="G453" s="62">
        <v>10</v>
      </c>
      <c r="H453" s="62" t="str">
        <f t="shared" si="1187"/>
        <v>130200101</v>
      </c>
      <c r="I453" s="62">
        <f t="shared" si="1171"/>
        <v>8</v>
      </c>
      <c r="J453" s="62" t="str">
        <f>IF(COUNTIF(技能效果!A:A,技能等级!B453&amp;"02")=1,技能等级!B453&amp;"02","")</f>
        <v>130200102</v>
      </c>
      <c r="K453" s="62">
        <f t="shared" si="1171"/>
        <v>8</v>
      </c>
      <c r="L453" s="62" t="str">
        <f>IF(COUNTIF(技能效果!A:A,技能等级!B453&amp;"03")=1,技能等级!B453&amp;"03","")</f>
        <v/>
      </c>
      <c r="M453" s="62" t="str">
        <f t="shared" ref="M453" si="1240">IF(L453="","",$D453)</f>
        <v/>
      </c>
      <c r="N453" s="62" t="str">
        <f>IF(COUNTIF(技能效果!A:A,技能等级!B453&amp;"04")=1,技能等级!B453&amp;"04","")</f>
        <v/>
      </c>
      <c r="O453" s="62" t="str">
        <f t="shared" ref="O453" si="1241">IF(N453="","",$D453)</f>
        <v/>
      </c>
      <c r="P453" s="62" t="str">
        <f>IF(COUNTIF(技能效果!A:A,技能等级!B453&amp;"05")=1,技能等级!B453&amp;"05","")</f>
        <v/>
      </c>
      <c r="Q453" s="62" t="str">
        <f t="shared" ref="Q453" si="1242">IF(P453="","",$D453)</f>
        <v/>
      </c>
      <c r="R453" s="69" t="str">
        <f>INDEX(技能!U:U,MATCH(技能等级!B453,技能!B:B,0))</f>
        <v>攻击敌方单体造成攻击x%伤害
【水晶】立即减少敌方y个红水晶</v>
      </c>
      <c r="S453" s="150">
        <f t="shared" si="1206"/>
        <v>41</v>
      </c>
    </row>
    <row r="454" spans="1:19" s="60" customFormat="1" ht="16.5" x14ac:dyDescent="0.2">
      <c r="A454" s="62">
        <v>451</v>
      </c>
      <c r="B454" s="62">
        <f>INDEX(技能!B:B,MATCH(技能等级!S454,技能!T:T,0))</f>
        <v>1302001</v>
      </c>
      <c r="C454" s="69" t="s">
        <v>384</v>
      </c>
      <c r="D454" s="62">
        <v>9</v>
      </c>
      <c r="E454" s="62" t="str">
        <f>INDEX(技能!E:E,MATCH(技能等级!S454,技能!T:T,0))</f>
        <v>常服曹焱兵技能2</v>
      </c>
      <c r="F454" s="69" t="s">
        <v>1020</v>
      </c>
      <c r="G454" s="62">
        <v>10</v>
      </c>
      <c r="H454" s="62" t="str">
        <f t="shared" si="1187"/>
        <v>130200101</v>
      </c>
      <c r="I454" s="62">
        <f t="shared" si="1171"/>
        <v>9</v>
      </c>
      <c r="J454" s="62" t="str">
        <f>IF(COUNTIF(技能效果!A:A,技能等级!B454&amp;"02")=1,技能等级!B454&amp;"02","")</f>
        <v>130200102</v>
      </c>
      <c r="K454" s="62">
        <f t="shared" si="1171"/>
        <v>9</v>
      </c>
      <c r="L454" s="62" t="str">
        <f>IF(COUNTIF(技能效果!A:A,技能等级!B454&amp;"03")=1,技能等级!B454&amp;"03","")</f>
        <v/>
      </c>
      <c r="M454" s="62" t="str">
        <f t="shared" ref="M454" si="1243">IF(L454="","",$D454)</f>
        <v/>
      </c>
      <c r="N454" s="62" t="str">
        <f>IF(COUNTIF(技能效果!A:A,技能等级!B454&amp;"04")=1,技能等级!B454&amp;"04","")</f>
        <v/>
      </c>
      <c r="O454" s="62" t="str">
        <f t="shared" ref="O454" si="1244">IF(N454="","",$D454)</f>
        <v/>
      </c>
      <c r="P454" s="62" t="str">
        <f>IF(COUNTIF(技能效果!A:A,技能等级!B454&amp;"05")=1,技能等级!B454&amp;"05","")</f>
        <v/>
      </c>
      <c r="Q454" s="62" t="str">
        <f t="shared" ref="Q454" si="1245">IF(P454="","",$D454)</f>
        <v/>
      </c>
      <c r="R454" s="69" t="str">
        <f>INDEX(技能!U:U,MATCH(技能等级!B454,技能!B:B,0))</f>
        <v>攻击敌方单体造成攻击x%伤害
【水晶】立即减少敌方y个红水晶</v>
      </c>
      <c r="S454" s="150">
        <f t="shared" si="1206"/>
        <v>41</v>
      </c>
    </row>
    <row r="455" spans="1:19" s="60" customFormat="1" ht="16.5" x14ac:dyDescent="0.2">
      <c r="A455" s="62">
        <v>452</v>
      </c>
      <c r="B455" s="62">
        <f>INDEX(技能!B:B,MATCH(技能等级!S455,技能!T:T,0))</f>
        <v>1302001</v>
      </c>
      <c r="C455" s="69" t="s">
        <v>384</v>
      </c>
      <c r="D455" s="62">
        <v>10</v>
      </c>
      <c r="E455" s="62" t="str">
        <f>INDEX(技能!E:E,MATCH(技能等级!S455,技能!T:T,0))</f>
        <v>常服曹焱兵技能2</v>
      </c>
      <c r="F455" s="69" t="s">
        <v>1020</v>
      </c>
      <c r="G455" s="62">
        <v>10</v>
      </c>
      <c r="H455" s="62" t="str">
        <f t="shared" si="1187"/>
        <v>130200101</v>
      </c>
      <c r="I455" s="62">
        <f t="shared" si="1171"/>
        <v>10</v>
      </c>
      <c r="J455" s="62" t="str">
        <f>IF(COUNTIF(技能效果!A:A,技能等级!B455&amp;"02")=1,技能等级!B455&amp;"02","")</f>
        <v>130200102</v>
      </c>
      <c r="K455" s="62">
        <f t="shared" si="1171"/>
        <v>10</v>
      </c>
      <c r="L455" s="62" t="str">
        <f>IF(COUNTIF(技能效果!A:A,技能等级!B455&amp;"03")=1,技能等级!B455&amp;"03","")</f>
        <v/>
      </c>
      <c r="M455" s="62" t="str">
        <f t="shared" ref="M455" si="1246">IF(L455="","",$D455)</f>
        <v/>
      </c>
      <c r="N455" s="62" t="str">
        <f>IF(COUNTIF(技能效果!A:A,技能等级!B455&amp;"04")=1,技能等级!B455&amp;"04","")</f>
        <v/>
      </c>
      <c r="O455" s="62" t="str">
        <f t="shared" ref="O455" si="1247">IF(N455="","",$D455)</f>
        <v/>
      </c>
      <c r="P455" s="62" t="str">
        <f>IF(COUNTIF(技能效果!A:A,技能等级!B455&amp;"05")=1,技能等级!B455&amp;"05","")</f>
        <v/>
      </c>
      <c r="Q455" s="62" t="str">
        <f t="shared" ref="Q455" si="1248">IF(P455="","",$D455)</f>
        <v/>
      </c>
      <c r="R455" s="69" t="str">
        <f>INDEX(技能!U:U,MATCH(技能等级!B455,技能!B:B,0))</f>
        <v>攻击敌方单体造成攻击x%伤害
【水晶】立即减少敌方y个红水晶</v>
      </c>
      <c r="S455" s="150">
        <f t="shared" si="1206"/>
        <v>41</v>
      </c>
    </row>
    <row r="456" spans="1:19" s="60" customFormat="1" ht="16.5" x14ac:dyDescent="0.2">
      <c r="A456" s="62">
        <v>453</v>
      </c>
      <c r="B456" s="62">
        <f>INDEX(技能!B:B,MATCH(技能等级!S456,技能!T:T,0))</f>
        <v>1301002</v>
      </c>
      <c r="C456" s="69" t="s">
        <v>384</v>
      </c>
      <c r="D456" s="62">
        <v>1</v>
      </c>
      <c r="E456" s="62" t="str">
        <f>INDEX(技能!E:E,MATCH(技能等级!S456,技能!T:T,0))</f>
        <v>曹玄亮技能1</v>
      </c>
      <c r="F456" s="69"/>
      <c r="G456" s="62"/>
      <c r="H456" s="62" t="str">
        <f t="shared" si="1187"/>
        <v>130100201</v>
      </c>
      <c r="I456" s="62">
        <f t="shared" si="1171"/>
        <v>1</v>
      </c>
      <c r="J456" s="62" t="str">
        <f>IF(COUNTIF(技能效果!A:A,技能等级!B456&amp;"02")=1,技能等级!B456&amp;"02","")</f>
        <v>130100202</v>
      </c>
      <c r="K456" s="62">
        <f t="shared" si="1171"/>
        <v>1</v>
      </c>
      <c r="L456" s="62" t="str">
        <f>IF(COUNTIF(技能效果!A:A,技能等级!B456&amp;"03")=1,技能等级!B456&amp;"03","")</f>
        <v/>
      </c>
      <c r="M456" s="62" t="str">
        <f t="shared" ref="M456" si="1249">IF(L456="","",$D456)</f>
        <v/>
      </c>
      <c r="N456" s="62" t="str">
        <f>IF(COUNTIF(技能效果!A:A,技能等级!B456&amp;"04")=1,技能等级!B456&amp;"04","")</f>
        <v/>
      </c>
      <c r="O456" s="62" t="str">
        <f t="shared" ref="O456" si="1250">IF(N456="","",$D456)</f>
        <v/>
      </c>
      <c r="P456" s="62" t="str">
        <f>IF(COUNTIF(技能效果!A:A,技能等级!B456&amp;"05")=1,技能等级!B456&amp;"05","")</f>
        <v/>
      </c>
      <c r="Q456" s="62" t="str">
        <f t="shared" ref="Q456" si="1251">IF(P456="","",$D456)</f>
        <v/>
      </c>
      <c r="R456" s="69" t="str">
        <f>INDEX(技能!U:U,MATCH(技能等级!B456,技能!B:B,0))</f>
        <v>攻击敌方单体造成攻击x%伤害，同时降低目标y%防御</v>
      </c>
      <c r="S456" s="150">
        <f t="shared" si="1206"/>
        <v>42</v>
      </c>
    </row>
    <row r="457" spans="1:19" s="60" customFormat="1" ht="16.5" x14ac:dyDescent="0.2">
      <c r="A457" s="62">
        <v>454</v>
      </c>
      <c r="B457" s="62">
        <f>INDEX(技能!B:B,MATCH(技能等级!S457,技能!T:T,0))</f>
        <v>1301002</v>
      </c>
      <c r="C457" s="69" t="s">
        <v>384</v>
      </c>
      <c r="D457" s="62">
        <v>2</v>
      </c>
      <c r="E457" s="62" t="str">
        <f>INDEX(技能!E:E,MATCH(技能等级!S457,技能!T:T,0))</f>
        <v>曹玄亮技能1</v>
      </c>
      <c r="F457" s="69" t="s">
        <v>1020</v>
      </c>
      <c r="G457" s="62">
        <v>10</v>
      </c>
      <c r="H457" s="62" t="str">
        <f t="shared" si="1187"/>
        <v>130100201</v>
      </c>
      <c r="I457" s="62">
        <f t="shared" si="1171"/>
        <v>2</v>
      </c>
      <c r="J457" s="62" t="str">
        <f>IF(COUNTIF(技能效果!A:A,技能等级!B457&amp;"02")=1,技能等级!B457&amp;"02","")</f>
        <v>130100202</v>
      </c>
      <c r="K457" s="62">
        <f t="shared" si="1171"/>
        <v>2</v>
      </c>
      <c r="L457" s="62" t="str">
        <f>IF(COUNTIF(技能效果!A:A,技能等级!B457&amp;"03")=1,技能等级!B457&amp;"03","")</f>
        <v/>
      </c>
      <c r="M457" s="62" t="str">
        <f t="shared" ref="M457" si="1252">IF(L457="","",$D457)</f>
        <v/>
      </c>
      <c r="N457" s="62" t="str">
        <f>IF(COUNTIF(技能效果!A:A,技能等级!B457&amp;"04")=1,技能等级!B457&amp;"04","")</f>
        <v/>
      </c>
      <c r="O457" s="62" t="str">
        <f t="shared" ref="O457" si="1253">IF(N457="","",$D457)</f>
        <v/>
      </c>
      <c r="P457" s="62" t="str">
        <f>IF(COUNTIF(技能效果!A:A,技能等级!B457&amp;"05")=1,技能等级!B457&amp;"05","")</f>
        <v/>
      </c>
      <c r="Q457" s="62" t="str">
        <f t="shared" ref="Q457" si="1254">IF(P457="","",$D457)</f>
        <v/>
      </c>
      <c r="R457" s="69" t="str">
        <f>INDEX(技能!U:U,MATCH(技能等级!B457,技能!B:B,0))</f>
        <v>攻击敌方单体造成攻击x%伤害，同时降低目标y%防御</v>
      </c>
      <c r="S457" s="150">
        <f t="shared" si="1206"/>
        <v>42</v>
      </c>
    </row>
    <row r="458" spans="1:19" s="60" customFormat="1" ht="16.5" x14ac:dyDescent="0.2">
      <c r="A458" s="62">
        <v>455</v>
      </c>
      <c r="B458" s="62">
        <f>INDEX(技能!B:B,MATCH(技能等级!S458,技能!T:T,0))</f>
        <v>1301002</v>
      </c>
      <c r="C458" s="69" t="s">
        <v>384</v>
      </c>
      <c r="D458" s="62">
        <v>3</v>
      </c>
      <c r="E458" s="62" t="str">
        <f>INDEX(技能!E:E,MATCH(技能等级!S458,技能!T:T,0))</f>
        <v>曹玄亮技能1</v>
      </c>
      <c r="F458" s="69" t="s">
        <v>1020</v>
      </c>
      <c r="G458" s="62">
        <v>10</v>
      </c>
      <c r="H458" s="62" t="str">
        <f t="shared" si="1187"/>
        <v>130100201</v>
      </c>
      <c r="I458" s="62">
        <f t="shared" si="1171"/>
        <v>3</v>
      </c>
      <c r="J458" s="62" t="str">
        <f>IF(COUNTIF(技能效果!A:A,技能等级!B458&amp;"02")=1,技能等级!B458&amp;"02","")</f>
        <v>130100202</v>
      </c>
      <c r="K458" s="62">
        <f t="shared" si="1171"/>
        <v>3</v>
      </c>
      <c r="L458" s="62" t="str">
        <f>IF(COUNTIF(技能效果!A:A,技能等级!B458&amp;"03")=1,技能等级!B458&amp;"03","")</f>
        <v/>
      </c>
      <c r="M458" s="62" t="str">
        <f t="shared" ref="M458" si="1255">IF(L458="","",$D458)</f>
        <v/>
      </c>
      <c r="N458" s="62" t="str">
        <f>IF(COUNTIF(技能效果!A:A,技能等级!B458&amp;"04")=1,技能等级!B458&amp;"04","")</f>
        <v/>
      </c>
      <c r="O458" s="62" t="str">
        <f t="shared" ref="O458" si="1256">IF(N458="","",$D458)</f>
        <v/>
      </c>
      <c r="P458" s="62" t="str">
        <f>IF(COUNTIF(技能效果!A:A,技能等级!B458&amp;"05")=1,技能等级!B458&amp;"05","")</f>
        <v/>
      </c>
      <c r="Q458" s="62" t="str">
        <f t="shared" ref="Q458" si="1257">IF(P458="","",$D458)</f>
        <v/>
      </c>
      <c r="R458" s="69" t="str">
        <f>INDEX(技能!U:U,MATCH(技能等级!B458,技能!B:B,0))</f>
        <v>攻击敌方单体造成攻击x%伤害，同时降低目标y%防御</v>
      </c>
      <c r="S458" s="150">
        <f t="shared" si="1206"/>
        <v>42</v>
      </c>
    </row>
    <row r="459" spans="1:19" s="60" customFormat="1" ht="16.5" x14ac:dyDescent="0.2">
      <c r="A459" s="62">
        <v>456</v>
      </c>
      <c r="B459" s="62">
        <f>INDEX(技能!B:B,MATCH(技能等级!S459,技能!T:T,0))</f>
        <v>1301002</v>
      </c>
      <c r="C459" s="69" t="s">
        <v>384</v>
      </c>
      <c r="D459" s="62">
        <v>4</v>
      </c>
      <c r="E459" s="62" t="str">
        <f>INDEX(技能!E:E,MATCH(技能等级!S459,技能!T:T,0))</f>
        <v>曹玄亮技能1</v>
      </c>
      <c r="F459" s="69" t="s">
        <v>1020</v>
      </c>
      <c r="G459" s="62">
        <v>10</v>
      </c>
      <c r="H459" s="62" t="str">
        <f t="shared" si="1187"/>
        <v>130100201</v>
      </c>
      <c r="I459" s="62">
        <f t="shared" si="1171"/>
        <v>4</v>
      </c>
      <c r="J459" s="62" t="str">
        <f>IF(COUNTIF(技能效果!A:A,技能等级!B459&amp;"02")=1,技能等级!B459&amp;"02","")</f>
        <v>130100202</v>
      </c>
      <c r="K459" s="62">
        <f t="shared" si="1171"/>
        <v>4</v>
      </c>
      <c r="L459" s="62" t="str">
        <f>IF(COUNTIF(技能效果!A:A,技能等级!B459&amp;"03")=1,技能等级!B459&amp;"03","")</f>
        <v/>
      </c>
      <c r="M459" s="62" t="str">
        <f t="shared" ref="M459" si="1258">IF(L459="","",$D459)</f>
        <v/>
      </c>
      <c r="N459" s="62" t="str">
        <f>IF(COUNTIF(技能效果!A:A,技能等级!B459&amp;"04")=1,技能等级!B459&amp;"04","")</f>
        <v/>
      </c>
      <c r="O459" s="62" t="str">
        <f t="shared" ref="O459" si="1259">IF(N459="","",$D459)</f>
        <v/>
      </c>
      <c r="P459" s="62" t="str">
        <f>IF(COUNTIF(技能效果!A:A,技能等级!B459&amp;"05")=1,技能等级!B459&amp;"05","")</f>
        <v/>
      </c>
      <c r="Q459" s="62" t="str">
        <f t="shared" ref="Q459" si="1260">IF(P459="","",$D459)</f>
        <v/>
      </c>
      <c r="R459" s="69" t="str">
        <f>INDEX(技能!U:U,MATCH(技能等级!B459,技能!B:B,0))</f>
        <v>攻击敌方单体造成攻击x%伤害，同时降低目标y%防御</v>
      </c>
      <c r="S459" s="150">
        <f t="shared" si="1206"/>
        <v>42</v>
      </c>
    </row>
    <row r="460" spans="1:19" s="60" customFormat="1" ht="16.5" x14ac:dyDescent="0.2">
      <c r="A460" s="62">
        <v>457</v>
      </c>
      <c r="B460" s="62">
        <f>INDEX(技能!B:B,MATCH(技能等级!S460,技能!T:T,0))</f>
        <v>1301002</v>
      </c>
      <c r="C460" s="69" t="s">
        <v>384</v>
      </c>
      <c r="D460" s="62">
        <v>5</v>
      </c>
      <c r="E460" s="62" t="str">
        <f>INDEX(技能!E:E,MATCH(技能等级!S460,技能!T:T,0))</f>
        <v>曹玄亮技能1</v>
      </c>
      <c r="F460" s="69" t="s">
        <v>1020</v>
      </c>
      <c r="G460" s="62">
        <v>10</v>
      </c>
      <c r="H460" s="62" t="str">
        <f t="shared" si="1187"/>
        <v>130100201</v>
      </c>
      <c r="I460" s="62">
        <f t="shared" si="1171"/>
        <v>5</v>
      </c>
      <c r="J460" s="62" t="str">
        <f>IF(COUNTIF(技能效果!A:A,技能等级!B460&amp;"02")=1,技能等级!B460&amp;"02","")</f>
        <v>130100202</v>
      </c>
      <c r="K460" s="62">
        <f t="shared" si="1171"/>
        <v>5</v>
      </c>
      <c r="L460" s="62" t="str">
        <f>IF(COUNTIF(技能效果!A:A,技能等级!B460&amp;"03")=1,技能等级!B460&amp;"03","")</f>
        <v/>
      </c>
      <c r="M460" s="62" t="str">
        <f t="shared" ref="M460" si="1261">IF(L460="","",$D460)</f>
        <v/>
      </c>
      <c r="N460" s="62" t="str">
        <f>IF(COUNTIF(技能效果!A:A,技能等级!B460&amp;"04")=1,技能等级!B460&amp;"04","")</f>
        <v/>
      </c>
      <c r="O460" s="62" t="str">
        <f t="shared" ref="O460" si="1262">IF(N460="","",$D460)</f>
        <v/>
      </c>
      <c r="P460" s="62" t="str">
        <f>IF(COUNTIF(技能效果!A:A,技能等级!B460&amp;"05")=1,技能等级!B460&amp;"05","")</f>
        <v/>
      </c>
      <c r="Q460" s="62" t="str">
        <f t="shared" ref="Q460" si="1263">IF(P460="","",$D460)</f>
        <v/>
      </c>
      <c r="R460" s="69" t="str">
        <f>INDEX(技能!U:U,MATCH(技能等级!B460,技能!B:B,0))</f>
        <v>攻击敌方单体造成攻击x%伤害，同时降低目标y%防御</v>
      </c>
      <c r="S460" s="150">
        <f t="shared" si="1206"/>
        <v>42</v>
      </c>
    </row>
    <row r="461" spans="1:19" s="60" customFormat="1" ht="16.5" x14ac:dyDescent="0.2">
      <c r="A461" s="62">
        <v>458</v>
      </c>
      <c r="B461" s="62">
        <f>INDEX(技能!B:B,MATCH(技能等级!S461,技能!T:T,0))</f>
        <v>1301002</v>
      </c>
      <c r="C461" s="69" t="s">
        <v>384</v>
      </c>
      <c r="D461" s="62">
        <v>6</v>
      </c>
      <c r="E461" s="62" t="str">
        <f>INDEX(技能!E:E,MATCH(技能等级!S461,技能!T:T,0))</f>
        <v>曹玄亮技能1</v>
      </c>
      <c r="F461" s="69" t="s">
        <v>1020</v>
      </c>
      <c r="G461" s="62">
        <v>10</v>
      </c>
      <c r="H461" s="62" t="str">
        <f t="shared" si="1187"/>
        <v>130100201</v>
      </c>
      <c r="I461" s="62">
        <f t="shared" si="1171"/>
        <v>6</v>
      </c>
      <c r="J461" s="62" t="str">
        <f>IF(COUNTIF(技能效果!A:A,技能等级!B461&amp;"02")=1,技能等级!B461&amp;"02","")</f>
        <v>130100202</v>
      </c>
      <c r="K461" s="62">
        <f t="shared" si="1171"/>
        <v>6</v>
      </c>
      <c r="L461" s="62" t="str">
        <f>IF(COUNTIF(技能效果!A:A,技能等级!B461&amp;"03")=1,技能等级!B461&amp;"03","")</f>
        <v/>
      </c>
      <c r="M461" s="62" t="str">
        <f t="shared" ref="M461" si="1264">IF(L461="","",$D461)</f>
        <v/>
      </c>
      <c r="N461" s="62" t="str">
        <f>IF(COUNTIF(技能效果!A:A,技能等级!B461&amp;"04")=1,技能等级!B461&amp;"04","")</f>
        <v/>
      </c>
      <c r="O461" s="62" t="str">
        <f t="shared" ref="O461" si="1265">IF(N461="","",$D461)</f>
        <v/>
      </c>
      <c r="P461" s="62" t="str">
        <f>IF(COUNTIF(技能效果!A:A,技能等级!B461&amp;"05")=1,技能等级!B461&amp;"05","")</f>
        <v/>
      </c>
      <c r="Q461" s="62" t="str">
        <f t="shared" ref="Q461" si="1266">IF(P461="","",$D461)</f>
        <v/>
      </c>
      <c r="R461" s="69" t="str">
        <f>INDEX(技能!U:U,MATCH(技能等级!B461,技能!B:B,0))</f>
        <v>攻击敌方单体造成攻击x%伤害，同时降低目标y%防御</v>
      </c>
      <c r="S461" s="150">
        <f t="shared" si="1206"/>
        <v>42</v>
      </c>
    </row>
    <row r="462" spans="1:19" s="60" customFormat="1" ht="16.5" x14ac:dyDescent="0.2">
      <c r="A462" s="62">
        <v>459</v>
      </c>
      <c r="B462" s="62">
        <f>INDEX(技能!B:B,MATCH(技能等级!S462,技能!T:T,0))</f>
        <v>1301002</v>
      </c>
      <c r="C462" s="69" t="s">
        <v>384</v>
      </c>
      <c r="D462" s="62">
        <v>7</v>
      </c>
      <c r="E462" s="62" t="str">
        <f>INDEX(技能!E:E,MATCH(技能等级!S462,技能!T:T,0))</f>
        <v>曹玄亮技能1</v>
      </c>
      <c r="F462" s="69" t="s">
        <v>1020</v>
      </c>
      <c r="G462" s="62">
        <v>10</v>
      </c>
      <c r="H462" s="62" t="str">
        <f t="shared" si="1187"/>
        <v>130100201</v>
      </c>
      <c r="I462" s="62">
        <f t="shared" si="1171"/>
        <v>7</v>
      </c>
      <c r="J462" s="62" t="str">
        <f>IF(COUNTIF(技能效果!A:A,技能等级!B462&amp;"02")=1,技能等级!B462&amp;"02","")</f>
        <v>130100202</v>
      </c>
      <c r="K462" s="62">
        <f t="shared" si="1171"/>
        <v>7</v>
      </c>
      <c r="L462" s="62" t="str">
        <f>IF(COUNTIF(技能效果!A:A,技能等级!B462&amp;"03")=1,技能等级!B462&amp;"03","")</f>
        <v/>
      </c>
      <c r="M462" s="62" t="str">
        <f t="shared" ref="M462" si="1267">IF(L462="","",$D462)</f>
        <v/>
      </c>
      <c r="N462" s="62" t="str">
        <f>IF(COUNTIF(技能效果!A:A,技能等级!B462&amp;"04")=1,技能等级!B462&amp;"04","")</f>
        <v/>
      </c>
      <c r="O462" s="62" t="str">
        <f t="shared" ref="O462" si="1268">IF(N462="","",$D462)</f>
        <v/>
      </c>
      <c r="P462" s="62" t="str">
        <f>IF(COUNTIF(技能效果!A:A,技能等级!B462&amp;"05")=1,技能等级!B462&amp;"05","")</f>
        <v/>
      </c>
      <c r="Q462" s="62" t="str">
        <f t="shared" ref="Q462" si="1269">IF(P462="","",$D462)</f>
        <v/>
      </c>
      <c r="R462" s="69" t="str">
        <f>INDEX(技能!U:U,MATCH(技能等级!B462,技能!B:B,0))</f>
        <v>攻击敌方单体造成攻击x%伤害，同时降低目标y%防御</v>
      </c>
      <c r="S462" s="150">
        <f t="shared" si="1206"/>
        <v>42</v>
      </c>
    </row>
    <row r="463" spans="1:19" s="60" customFormat="1" ht="16.5" x14ac:dyDescent="0.2">
      <c r="A463" s="62">
        <v>460</v>
      </c>
      <c r="B463" s="62">
        <f>INDEX(技能!B:B,MATCH(技能等级!S463,技能!T:T,0))</f>
        <v>1301002</v>
      </c>
      <c r="C463" s="69" t="s">
        <v>384</v>
      </c>
      <c r="D463" s="62">
        <v>8</v>
      </c>
      <c r="E463" s="62" t="str">
        <f>INDEX(技能!E:E,MATCH(技能等级!S463,技能!T:T,0))</f>
        <v>曹玄亮技能1</v>
      </c>
      <c r="F463" s="69" t="s">
        <v>1020</v>
      </c>
      <c r="G463" s="62">
        <v>10</v>
      </c>
      <c r="H463" s="62" t="str">
        <f t="shared" si="1187"/>
        <v>130100201</v>
      </c>
      <c r="I463" s="62">
        <f t="shared" si="1171"/>
        <v>8</v>
      </c>
      <c r="J463" s="62" t="str">
        <f>IF(COUNTIF(技能效果!A:A,技能等级!B463&amp;"02")=1,技能等级!B463&amp;"02","")</f>
        <v>130100202</v>
      </c>
      <c r="K463" s="62">
        <f t="shared" si="1171"/>
        <v>8</v>
      </c>
      <c r="L463" s="62" t="str">
        <f>IF(COUNTIF(技能效果!A:A,技能等级!B463&amp;"03")=1,技能等级!B463&amp;"03","")</f>
        <v/>
      </c>
      <c r="M463" s="62" t="str">
        <f t="shared" ref="M463" si="1270">IF(L463="","",$D463)</f>
        <v/>
      </c>
      <c r="N463" s="62" t="str">
        <f>IF(COUNTIF(技能效果!A:A,技能等级!B463&amp;"04")=1,技能等级!B463&amp;"04","")</f>
        <v/>
      </c>
      <c r="O463" s="62" t="str">
        <f t="shared" ref="O463" si="1271">IF(N463="","",$D463)</f>
        <v/>
      </c>
      <c r="P463" s="62" t="str">
        <f>IF(COUNTIF(技能效果!A:A,技能等级!B463&amp;"05")=1,技能等级!B463&amp;"05","")</f>
        <v/>
      </c>
      <c r="Q463" s="62" t="str">
        <f t="shared" ref="Q463" si="1272">IF(P463="","",$D463)</f>
        <v/>
      </c>
      <c r="R463" s="69" t="str">
        <f>INDEX(技能!U:U,MATCH(技能等级!B463,技能!B:B,0))</f>
        <v>攻击敌方单体造成攻击x%伤害，同时降低目标y%防御</v>
      </c>
      <c r="S463" s="150">
        <f t="shared" si="1206"/>
        <v>42</v>
      </c>
    </row>
    <row r="464" spans="1:19" s="60" customFormat="1" ht="16.5" x14ac:dyDescent="0.2">
      <c r="A464" s="62">
        <v>461</v>
      </c>
      <c r="B464" s="62">
        <f>INDEX(技能!B:B,MATCH(技能等级!S464,技能!T:T,0))</f>
        <v>1301002</v>
      </c>
      <c r="C464" s="69" t="s">
        <v>384</v>
      </c>
      <c r="D464" s="62">
        <v>9</v>
      </c>
      <c r="E464" s="62" t="str">
        <f>INDEX(技能!E:E,MATCH(技能等级!S464,技能!T:T,0))</f>
        <v>曹玄亮技能1</v>
      </c>
      <c r="F464" s="69" t="s">
        <v>1020</v>
      </c>
      <c r="G464" s="62">
        <v>10</v>
      </c>
      <c r="H464" s="62" t="str">
        <f t="shared" si="1187"/>
        <v>130100201</v>
      </c>
      <c r="I464" s="62">
        <f t="shared" si="1171"/>
        <v>9</v>
      </c>
      <c r="J464" s="62" t="str">
        <f>IF(COUNTIF(技能效果!A:A,技能等级!B464&amp;"02")=1,技能等级!B464&amp;"02","")</f>
        <v>130100202</v>
      </c>
      <c r="K464" s="62">
        <f t="shared" si="1171"/>
        <v>9</v>
      </c>
      <c r="L464" s="62" t="str">
        <f>IF(COUNTIF(技能效果!A:A,技能等级!B464&amp;"03")=1,技能等级!B464&amp;"03","")</f>
        <v/>
      </c>
      <c r="M464" s="62" t="str">
        <f t="shared" ref="M464" si="1273">IF(L464="","",$D464)</f>
        <v/>
      </c>
      <c r="N464" s="62" t="str">
        <f>IF(COUNTIF(技能效果!A:A,技能等级!B464&amp;"04")=1,技能等级!B464&amp;"04","")</f>
        <v/>
      </c>
      <c r="O464" s="62" t="str">
        <f t="shared" ref="O464" si="1274">IF(N464="","",$D464)</f>
        <v/>
      </c>
      <c r="P464" s="62" t="str">
        <f>IF(COUNTIF(技能效果!A:A,技能等级!B464&amp;"05")=1,技能等级!B464&amp;"05","")</f>
        <v/>
      </c>
      <c r="Q464" s="62" t="str">
        <f t="shared" ref="Q464" si="1275">IF(P464="","",$D464)</f>
        <v/>
      </c>
      <c r="R464" s="69" t="str">
        <f>INDEX(技能!U:U,MATCH(技能等级!B464,技能!B:B,0))</f>
        <v>攻击敌方单体造成攻击x%伤害，同时降低目标y%防御</v>
      </c>
      <c r="S464" s="150">
        <f t="shared" si="1206"/>
        <v>42</v>
      </c>
    </row>
    <row r="465" spans="1:19" s="60" customFormat="1" ht="16.5" x14ac:dyDescent="0.2">
      <c r="A465" s="62">
        <v>462</v>
      </c>
      <c r="B465" s="62">
        <f>INDEX(技能!B:B,MATCH(技能等级!S465,技能!T:T,0))</f>
        <v>1301002</v>
      </c>
      <c r="C465" s="62" t="s">
        <v>384</v>
      </c>
      <c r="D465" s="62">
        <v>10</v>
      </c>
      <c r="E465" s="62" t="str">
        <f>INDEX(技能!E:E,MATCH(技能等级!S465,技能!T:T,0))</f>
        <v>曹玄亮技能1</v>
      </c>
      <c r="F465" s="69" t="s">
        <v>1020</v>
      </c>
      <c r="G465" s="62">
        <v>10</v>
      </c>
      <c r="H465" s="62" t="str">
        <f t="shared" si="1187"/>
        <v>130100201</v>
      </c>
      <c r="I465" s="62">
        <f t="shared" si="1171"/>
        <v>10</v>
      </c>
      <c r="J465" s="62" t="str">
        <f>IF(COUNTIF(技能效果!A:A,技能等级!B465&amp;"02")=1,技能等级!B465&amp;"02","")</f>
        <v>130100202</v>
      </c>
      <c r="K465" s="62">
        <f t="shared" si="1171"/>
        <v>10</v>
      </c>
      <c r="L465" s="62" t="str">
        <f>IF(COUNTIF(技能效果!A:A,技能等级!B465&amp;"03")=1,技能等级!B465&amp;"03","")</f>
        <v/>
      </c>
      <c r="M465" s="62" t="str">
        <f t="shared" ref="M465" si="1276">IF(L465="","",$D465)</f>
        <v/>
      </c>
      <c r="N465" s="62" t="str">
        <f>IF(COUNTIF(技能效果!A:A,技能等级!B465&amp;"04")=1,技能等级!B465&amp;"04","")</f>
        <v/>
      </c>
      <c r="O465" s="62" t="str">
        <f t="shared" ref="O465" si="1277">IF(N465="","",$D465)</f>
        <v/>
      </c>
      <c r="P465" s="62" t="str">
        <f>IF(COUNTIF(技能效果!A:A,技能等级!B465&amp;"05")=1,技能等级!B465&amp;"05","")</f>
        <v/>
      </c>
      <c r="Q465" s="62" t="str">
        <f t="shared" ref="Q465" si="1278">IF(P465="","",$D465)</f>
        <v/>
      </c>
      <c r="R465" s="69" t="str">
        <f>INDEX(技能!U:U,MATCH(技能等级!B465,技能!B:B,0))</f>
        <v>攻击敌方单体造成攻击x%伤害，同时降低目标y%防御</v>
      </c>
      <c r="S465" s="150">
        <f t="shared" si="1206"/>
        <v>42</v>
      </c>
    </row>
    <row r="466" spans="1:19" s="60" customFormat="1" ht="16.5" x14ac:dyDescent="0.2">
      <c r="A466" s="62">
        <v>463</v>
      </c>
      <c r="B466" s="62">
        <f>INDEX(技能!B:B,MATCH(技能等级!S466,技能!T:T,0))</f>
        <v>1302002</v>
      </c>
      <c r="C466" s="62" t="s">
        <v>385</v>
      </c>
      <c r="D466" s="62">
        <v>1</v>
      </c>
      <c r="E466" s="62" t="str">
        <f>INDEX(技能!E:E,MATCH(技能等级!S466,技能!T:T,0))</f>
        <v>曹玄亮技能2</v>
      </c>
      <c r="F466" s="69"/>
      <c r="G466" s="62"/>
      <c r="H466" s="62" t="str">
        <f t="shared" si="1187"/>
        <v>130200201</v>
      </c>
      <c r="I466" s="62">
        <f t="shared" si="1171"/>
        <v>1</v>
      </c>
      <c r="J466" s="62" t="str">
        <f>IF(COUNTIF(技能效果!A:A,技能等级!B466&amp;"02")=1,技能等级!B466&amp;"02","")</f>
        <v>130200202</v>
      </c>
      <c r="K466" s="62">
        <f t="shared" si="1171"/>
        <v>1</v>
      </c>
      <c r="L466" s="62" t="str">
        <f>IF(COUNTIF(技能效果!A:A,技能等级!B466&amp;"03")=1,技能等级!B466&amp;"03","")</f>
        <v/>
      </c>
      <c r="M466" s="62" t="str">
        <f t="shared" ref="M466" si="1279">IF(L466="","",$D466)</f>
        <v/>
      </c>
      <c r="N466" s="62" t="str">
        <f>IF(COUNTIF(技能效果!A:A,技能等级!B466&amp;"04")=1,技能等级!B466&amp;"04","")</f>
        <v/>
      </c>
      <c r="O466" s="62" t="str">
        <f t="shared" ref="O466" si="1280">IF(N466="","",$D466)</f>
        <v/>
      </c>
      <c r="P466" s="62" t="str">
        <f>IF(COUNTIF(技能效果!A:A,技能等级!B466&amp;"05")=1,技能等级!B466&amp;"05","")</f>
        <v/>
      </c>
      <c r="Q466" s="62" t="str">
        <f t="shared" ref="Q466" si="1281">IF(P466="","",$D466)</f>
        <v/>
      </c>
      <c r="R466" s="69" t="str">
        <f>INDEX(技能!U:U,MATCH(技能等级!B466,技能!B:B,0))</f>
        <v>攻击敌方单体及其两侧单位造成攻击x%伤害</v>
      </c>
      <c r="S466" s="150">
        <f t="shared" si="1206"/>
        <v>43</v>
      </c>
    </row>
    <row r="467" spans="1:19" s="60" customFormat="1" ht="16.5" x14ac:dyDescent="0.2">
      <c r="A467" s="62">
        <v>464</v>
      </c>
      <c r="B467" s="62">
        <f>INDEX(技能!B:B,MATCH(技能等级!S467,技能!T:T,0))</f>
        <v>1302002</v>
      </c>
      <c r="C467" s="69" t="s">
        <v>384</v>
      </c>
      <c r="D467" s="62">
        <v>2</v>
      </c>
      <c r="E467" s="62" t="str">
        <f>INDEX(技能!E:E,MATCH(技能等级!S467,技能!T:T,0))</f>
        <v>曹玄亮技能2</v>
      </c>
      <c r="F467" s="69" t="s">
        <v>1020</v>
      </c>
      <c r="G467" s="62">
        <v>10</v>
      </c>
      <c r="H467" s="62" t="str">
        <f t="shared" si="1187"/>
        <v>130200201</v>
      </c>
      <c r="I467" s="62">
        <f t="shared" si="1171"/>
        <v>2</v>
      </c>
      <c r="J467" s="62" t="str">
        <f>IF(COUNTIF(技能效果!A:A,技能等级!B467&amp;"02")=1,技能等级!B467&amp;"02","")</f>
        <v>130200202</v>
      </c>
      <c r="K467" s="62">
        <f t="shared" si="1171"/>
        <v>2</v>
      </c>
      <c r="L467" s="62" t="str">
        <f>IF(COUNTIF(技能效果!A:A,技能等级!B467&amp;"03")=1,技能等级!B467&amp;"03","")</f>
        <v/>
      </c>
      <c r="M467" s="62" t="str">
        <f t="shared" ref="M467" si="1282">IF(L467="","",$D467)</f>
        <v/>
      </c>
      <c r="N467" s="62" t="str">
        <f>IF(COUNTIF(技能效果!A:A,技能等级!B467&amp;"04")=1,技能等级!B467&amp;"04","")</f>
        <v/>
      </c>
      <c r="O467" s="62" t="str">
        <f t="shared" ref="O467" si="1283">IF(N467="","",$D467)</f>
        <v/>
      </c>
      <c r="P467" s="62" t="str">
        <f>IF(COUNTIF(技能效果!A:A,技能等级!B467&amp;"05")=1,技能等级!B467&amp;"05","")</f>
        <v/>
      </c>
      <c r="Q467" s="62" t="str">
        <f t="shared" ref="Q467" si="1284">IF(P467="","",$D467)</f>
        <v/>
      </c>
      <c r="R467" s="69" t="str">
        <f>INDEX(技能!U:U,MATCH(技能等级!B467,技能!B:B,0))</f>
        <v>攻击敌方单体及其两侧单位造成攻击x%伤害</v>
      </c>
      <c r="S467" s="150">
        <f t="shared" si="1206"/>
        <v>43</v>
      </c>
    </row>
    <row r="468" spans="1:19" s="60" customFormat="1" ht="16.5" x14ac:dyDescent="0.2">
      <c r="A468" s="62">
        <v>465</v>
      </c>
      <c r="B468" s="62">
        <f>INDEX(技能!B:B,MATCH(技能等级!S468,技能!T:T,0))</f>
        <v>1302002</v>
      </c>
      <c r="C468" s="69" t="s">
        <v>384</v>
      </c>
      <c r="D468" s="62">
        <v>3</v>
      </c>
      <c r="E468" s="62" t="str">
        <f>INDEX(技能!E:E,MATCH(技能等级!S468,技能!T:T,0))</f>
        <v>曹玄亮技能2</v>
      </c>
      <c r="F468" s="69" t="s">
        <v>1020</v>
      </c>
      <c r="G468" s="62">
        <v>10</v>
      </c>
      <c r="H468" s="62" t="str">
        <f t="shared" si="1187"/>
        <v>130200201</v>
      </c>
      <c r="I468" s="62">
        <f t="shared" si="1171"/>
        <v>3</v>
      </c>
      <c r="J468" s="62" t="str">
        <f>IF(COUNTIF(技能效果!A:A,技能等级!B468&amp;"02")=1,技能等级!B468&amp;"02","")</f>
        <v>130200202</v>
      </c>
      <c r="K468" s="62">
        <f t="shared" si="1171"/>
        <v>3</v>
      </c>
      <c r="L468" s="62" t="str">
        <f>IF(COUNTIF(技能效果!A:A,技能等级!B468&amp;"03")=1,技能等级!B468&amp;"03","")</f>
        <v/>
      </c>
      <c r="M468" s="62" t="str">
        <f t="shared" ref="M468" si="1285">IF(L468="","",$D468)</f>
        <v/>
      </c>
      <c r="N468" s="62" t="str">
        <f>IF(COUNTIF(技能效果!A:A,技能等级!B468&amp;"04")=1,技能等级!B468&amp;"04","")</f>
        <v/>
      </c>
      <c r="O468" s="62" t="str">
        <f t="shared" ref="O468" si="1286">IF(N468="","",$D468)</f>
        <v/>
      </c>
      <c r="P468" s="62" t="str">
        <f>IF(COUNTIF(技能效果!A:A,技能等级!B468&amp;"05")=1,技能等级!B468&amp;"05","")</f>
        <v/>
      </c>
      <c r="Q468" s="62" t="str">
        <f t="shared" ref="Q468" si="1287">IF(P468="","",$D468)</f>
        <v/>
      </c>
      <c r="R468" s="69" t="str">
        <f>INDEX(技能!U:U,MATCH(技能等级!B468,技能!B:B,0))</f>
        <v>攻击敌方单体及其两侧单位造成攻击x%伤害</v>
      </c>
      <c r="S468" s="150">
        <f t="shared" si="1206"/>
        <v>43</v>
      </c>
    </row>
    <row r="469" spans="1:19" s="60" customFormat="1" ht="16.5" x14ac:dyDescent="0.2">
      <c r="A469" s="62">
        <v>466</v>
      </c>
      <c r="B469" s="62">
        <f>INDEX(技能!B:B,MATCH(技能等级!S469,技能!T:T,0))</f>
        <v>1302002</v>
      </c>
      <c r="C469" s="69" t="s">
        <v>384</v>
      </c>
      <c r="D469" s="62">
        <v>4</v>
      </c>
      <c r="E469" s="62" t="str">
        <f>INDEX(技能!E:E,MATCH(技能等级!S469,技能!T:T,0))</f>
        <v>曹玄亮技能2</v>
      </c>
      <c r="F469" s="69" t="s">
        <v>1020</v>
      </c>
      <c r="G469" s="62">
        <v>10</v>
      </c>
      <c r="H469" s="62" t="str">
        <f t="shared" si="1187"/>
        <v>130200201</v>
      </c>
      <c r="I469" s="62">
        <f t="shared" si="1171"/>
        <v>4</v>
      </c>
      <c r="J469" s="62" t="str">
        <f>IF(COUNTIF(技能效果!A:A,技能等级!B469&amp;"02")=1,技能等级!B469&amp;"02","")</f>
        <v>130200202</v>
      </c>
      <c r="K469" s="62">
        <f t="shared" si="1171"/>
        <v>4</v>
      </c>
      <c r="L469" s="62" t="str">
        <f>IF(COUNTIF(技能效果!A:A,技能等级!B469&amp;"03")=1,技能等级!B469&amp;"03","")</f>
        <v/>
      </c>
      <c r="M469" s="62" t="str">
        <f t="shared" ref="M469" si="1288">IF(L469="","",$D469)</f>
        <v/>
      </c>
      <c r="N469" s="62" t="str">
        <f>IF(COUNTIF(技能效果!A:A,技能等级!B469&amp;"04")=1,技能等级!B469&amp;"04","")</f>
        <v/>
      </c>
      <c r="O469" s="62" t="str">
        <f t="shared" ref="O469" si="1289">IF(N469="","",$D469)</f>
        <v/>
      </c>
      <c r="P469" s="62" t="str">
        <f>IF(COUNTIF(技能效果!A:A,技能等级!B469&amp;"05")=1,技能等级!B469&amp;"05","")</f>
        <v/>
      </c>
      <c r="Q469" s="62" t="str">
        <f t="shared" ref="Q469" si="1290">IF(P469="","",$D469)</f>
        <v/>
      </c>
      <c r="R469" s="69" t="str">
        <f>INDEX(技能!U:U,MATCH(技能等级!B469,技能!B:B,0))</f>
        <v>攻击敌方单体及其两侧单位造成攻击x%伤害</v>
      </c>
      <c r="S469" s="150">
        <f t="shared" si="1206"/>
        <v>43</v>
      </c>
    </row>
    <row r="470" spans="1:19" s="60" customFormat="1" ht="16.5" x14ac:dyDescent="0.2">
      <c r="A470" s="62">
        <v>467</v>
      </c>
      <c r="B470" s="62">
        <f>INDEX(技能!B:B,MATCH(技能等级!S470,技能!T:T,0))</f>
        <v>1302002</v>
      </c>
      <c r="C470" s="69" t="s">
        <v>384</v>
      </c>
      <c r="D470" s="62">
        <v>5</v>
      </c>
      <c r="E470" s="62" t="str">
        <f>INDEX(技能!E:E,MATCH(技能等级!S470,技能!T:T,0))</f>
        <v>曹玄亮技能2</v>
      </c>
      <c r="F470" s="69" t="s">
        <v>1020</v>
      </c>
      <c r="G470" s="62">
        <v>10</v>
      </c>
      <c r="H470" s="62" t="str">
        <f t="shared" si="1187"/>
        <v>130200201</v>
      </c>
      <c r="I470" s="62">
        <f t="shared" si="1171"/>
        <v>5</v>
      </c>
      <c r="J470" s="62" t="str">
        <f>IF(COUNTIF(技能效果!A:A,技能等级!B470&amp;"02")=1,技能等级!B470&amp;"02","")</f>
        <v>130200202</v>
      </c>
      <c r="K470" s="62">
        <f t="shared" si="1171"/>
        <v>5</v>
      </c>
      <c r="L470" s="62" t="str">
        <f>IF(COUNTIF(技能效果!A:A,技能等级!B470&amp;"03")=1,技能等级!B470&amp;"03","")</f>
        <v/>
      </c>
      <c r="M470" s="62" t="str">
        <f t="shared" ref="M470" si="1291">IF(L470="","",$D470)</f>
        <v/>
      </c>
      <c r="N470" s="62" t="str">
        <f>IF(COUNTIF(技能效果!A:A,技能等级!B470&amp;"04")=1,技能等级!B470&amp;"04","")</f>
        <v/>
      </c>
      <c r="O470" s="62" t="str">
        <f t="shared" ref="O470" si="1292">IF(N470="","",$D470)</f>
        <v/>
      </c>
      <c r="P470" s="62" t="str">
        <f>IF(COUNTIF(技能效果!A:A,技能等级!B470&amp;"05")=1,技能等级!B470&amp;"05","")</f>
        <v/>
      </c>
      <c r="Q470" s="62" t="str">
        <f t="shared" ref="Q470" si="1293">IF(P470="","",$D470)</f>
        <v/>
      </c>
      <c r="R470" s="69" t="str">
        <f>INDEX(技能!U:U,MATCH(技能等级!B470,技能!B:B,0))</f>
        <v>攻击敌方单体及其两侧单位造成攻击x%伤害</v>
      </c>
      <c r="S470" s="150">
        <f t="shared" si="1206"/>
        <v>43</v>
      </c>
    </row>
    <row r="471" spans="1:19" s="60" customFormat="1" ht="16.5" x14ac:dyDescent="0.2">
      <c r="A471" s="62">
        <v>468</v>
      </c>
      <c r="B471" s="62">
        <f>INDEX(技能!B:B,MATCH(技能等级!S471,技能!T:T,0))</f>
        <v>1302002</v>
      </c>
      <c r="C471" s="69" t="s">
        <v>384</v>
      </c>
      <c r="D471" s="62">
        <v>6</v>
      </c>
      <c r="E471" s="62" t="str">
        <f>INDEX(技能!E:E,MATCH(技能等级!S471,技能!T:T,0))</f>
        <v>曹玄亮技能2</v>
      </c>
      <c r="F471" s="69" t="s">
        <v>1020</v>
      </c>
      <c r="G471" s="62">
        <v>10</v>
      </c>
      <c r="H471" s="62" t="str">
        <f t="shared" si="1187"/>
        <v>130200201</v>
      </c>
      <c r="I471" s="62">
        <f t="shared" si="1171"/>
        <v>6</v>
      </c>
      <c r="J471" s="62" t="str">
        <f>IF(COUNTIF(技能效果!A:A,技能等级!B471&amp;"02")=1,技能等级!B471&amp;"02","")</f>
        <v>130200202</v>
      </c>
      <c r="K471" s="62">
        <f t="shared" si="1171"/>
        <v>6</v>
      </c>
      <c r="L471" s="62" t="str">
        <f>IF(COUNTIF(技能效果!A:A,技能等级!B471&amp;"03")=1,技能等级!B471&amp;"03","")</f>
        <v/>
      </c>
      <c r="M471" s="62" t="str">
        <f t="shared" ref="M471" si="1294">IF(L471="","",$D471)</f>
        <v/>
      </c>
      <c r="N471" s="62" t="str">
        <f>IF(COUNTIF(技能效果!A:A,技能等级!B471&amp;"04")=1,技能等级!B471&amp;"04","")</f>
        <v/>
      </c>
      <c r="O471" s="62" t="str">
        <f t="shared" ref="O471" si="1295">IF(N471="","",$D471)</f>
        <v/>
      </c>
      <c r="P471" s="62" t="str">
        <f>IF(COUNTIF(技能效果!A:A,技能等级!B471&amp;"05")=1,技能等级!B471&amp;"05","")</f>
        <v/>
      </c>
      <c r="Q471" s="62" t="str">
        <f t="shared" ref="Q471" si="1296">IF(P471="","",$D471)</f>
        <v/>
      </c>
      <c r="R471" s="69" t="str">
        <f>INDEX(技能!U:U,MATCH(技能等级!B471,技能!B:B,0))</f>
        <v>攻击敌方单体及其两侧单位造成攻击x%伤害</v>
      </c>
      <c r="S471" s="150">
        <f t="shared" si="1206"/>
        <v>43</v>
      </c>
    </row>
    <row r="472" spans="1:19" s="60" customFormat="1" ht="16.5" x14ac:dyDescent="0.2">
      <c r="A472" s="62">
        <v>469</v>
      </c>
      <c r="B472" s="62">
        <f>INDEX(技能!B:B,MATCH(技能等级!S472,技能!T:T,0))</f>
        <v>1302002</v>
      </c>
      <c r="C472" s="69" t="s">
        <v>384</v>
      </c>
      <c r="D472" s="62">
        <v>7</v>
      </c>
      <c r="E472" s="62" t="str">
        <f>INDEX(技能!E:E,MATCH(技能等级!S472,技能!T:T,0))</f>
        <v>曹玄亮技能2</v>
      </c>
      <c r="F472" s="69" t="s">
        <v>1020</v>
      </c>
      <c r="G472" s="62">
        <v>10</v>
      </c>
      <c r="H472" s="62" t="str">
        <f t="shared" si="1187"/>
        <v>130200201</v>
      </c>
      <c r="I472" s="62">
        <f t="shared" si="1171"/>
        <v>7</v>
      </c>
      <c r="J472" s="62" t="str">
        <f>IF(COUNTIF(技能效果!A:A,技能等级!B472&amp;"02")=1,技能等级!B472&amp;"02","")</f>
        <v>130200202</v>
      </c>
      <c r="K472" s="62">
        <f t="shared" si="1171"/>
        <v>7</v>
      </c>
      <c r="L472" s="62" t="str">
        <f>IF(COUNTIF(技能效果!A:A,技能等级!B472&amp;"03")=1,技能等级!B472&amp;"03","")</f>
        <v/>
      </c>
      <c r="M472" s="62" t="str">
        <f t="shared" ref="M472" si="1297">IF(L472="","",$D472)</f>
        <v/>
      </c>
      <c r="N472" s="62" t="str">
        <f>IF(COUNTIF(技能效果!A:A,技能等级!B472&amp;"04")=1,技能等级!B472&amp;"04","")</f>
        <v/>
      </c>
      <c r="O472" s="62" t="str">
        <f t="shared" ref="O472" si="1298">IF(N472="","",$D472)</f>
        <v/>
      </c>
      <c r="P472" s="62" t="str">
        <f>IF(COUNTIF(技能效果!A:A,技能等级!B472&amp;"05")=1,技能等级!B472&amp;"05","")</f>
        <v/>
      </c>
      <c r="Q472" s="62" t="str">
        <f t="shared" ref="Q472" si="1299">IF(P472="","",$D472)</f>
        <v/>
      </c>
      <c r="R472" s="69" t="str">
        <f>INDEX(技能!U:U,MATCH(技能等级!B472,技能!B:B,0))</f>
        <v>攻击敌方单体及其两侧单位造成攻击x%伤害</v>
      </c>
      <c r="S472" s="150">
        <f t="shared" si="1206"/>
        <v>43</v>
      </c>
    </row>
    <row r="473" spans="1:19" s="60" customFormat="1" ht="16.5" x14ac:dyDescent="0.2">
      <c r="A473" s="62">
        <v>470</v>
      </c>
      <c r="B473" s="62">
        <f>INDEX(技能!B:B,MATCH(技能等级!S473,技能!T:T,0))</f>
        <v>1302002</v>
      </c>
      <c r="C473" s="69" t="s">
        <v>384</v>
      </c>
      <c r="D473" s="62">
        <v>8</v>
      </c>
      <c r="E473" s="62" t="str">
        <f>INDEX(技能!E:E,MATCH(技能等级!S473,技能!T:T,0))</f>
        <v>曹玄亮技能2</v>
      </c>
      <c r="F473" s="69" t="s">
        <v>1020</v>
      </c>
      <c r="G473" s="62">
        <v>10</v>
      </c>
      <c r="H473" s="62" t="str">
        <f t="shared" si="1187"/>
        <v>130200201</v>
      </c>
      <c r="I473" s="62">
        <f t="shared" si="1171"/>
        <v>8</v>
      </c>
      <c r="J473" s="62" t="str">
        <f>IF(COUNTIF(技能效果!A:A,技能等级!B473&amp;"02")=1,技能等级!B473&amp;"02","")</f>
        <v>130200202</v>
      </c>
      <c r="K473" s="62">
        <f t="shared" si="1171"/>
        <v>8</v>
      </c>
      <c r="L473" s="62" t="str">
        <f>IF(COUNTIF(技能效果!A:A,技能等级!B473&amp;"03")=1,技能等级!B473&amp;"03","")</f>
        <v/>
      </c>
      <c r="M473" s="62" t="str">
        <f t="shared" ref="M473" si="1300">IF(L473="","",$D473)</f>
        <v/>
      </c>
      <c r="N473" s="62" t="str">
        <f>IF(COUNTIF(技能效果!A:A,技能等级!B473&amp;"04")=1,技能等级!B473&amp;"04","")</f>
        <v/>
      </c>
      <c r="O473" s="62" t="str">
        <f t="shared" ref="O473" si="1301">IF(N473="","",$D473)</f>
        <v/>
      </c>
      <c r="P473" s="62" t="str">
        <f>IF(COUNTIF(技能效果!A:A,技能等级!B473&amp;"05")=1,技能等级!B473&amp;"05","")</f>
        <v/>
      </c>
      <c r="Q473" s="62" t="str">
        <f t="shared" ref="Q473" si="1302">IF(P473="","",$D473)</f>
        <v/>
      </c>
      <c r="R473" s="69" t="str">
        <f>INDEX(技能!U:U,MATCH(技能等级!B473,技能!B:B,0))</f>
        <v>攻击敌方单体及其两侧单位造成攻击x%伤害</v>
      </c>
      <c r="S473" s="150">
        <f t="shared" si="1206"/>
        <v>43</v>
      </c>
    </row>
    <row r="474" spans="1:19" s="60" customFormat="1" ht="16.5" x14ac:dyDescent="0.2">
      <c r="A474" s="62">
        <v>471</v>
      </c>
      <c r="B474" s="62">
        <f>INDEX(技能!B:B,MATCH(技能等级!S474,技能!T:T,0))</f>
        <v>1302002</v>
      </c>
      <c r="C474" s="69" t="s">
        <v>384</v>
      </c>
      <c r="D474" s="62">
        <v>9</v>
      </c>
      <c r="E474" s="62" t="str">
        <f>INDEX(技能!E:E,MATCH(技能等级!S474,技能!T:T,0))</f>
        <v>曹玄亮技能2</v>
      </c>
      <c r="F474" s="69" t="s">
        <v>1020</v>
      </c>
      <c r="G474" s="62">
        <v>10</v>
      </c>
      <c r="H474" s="62" t="str">
        <f t="shared" si="1187"/>
        <v>130200201</v>
      </c>
      <c r="I474" s="62">
        <f t="shared" si="1171"/>
        <v>9</v>
      </c>
      <c r="J474" s="62" t="str">
        <f>IF(COUNTIF(技能效果!A:A,技能等级!B474&amp;"02")=1,技能等级!B474&amp;"02","")</f>
        <v>130200202</v>
      </c>
      <c r="K474" s="62">
        <f t="shared" si="1171"/>
        <v>9</v>
      </c>
      <c r="L474" s="62" t="str">
        <f>IF(COUNTIF(技能效果!A:A,技能等级!B474&amp;"03")=1,技能等级!B474&amp;"03","")</f>
        <v/>
      </c>
      <c r="M474" s="62" t="str">
        <f t="shared" ref="M474" si="1303">IF(L474="","",$D474)</f>
        <v/>
      </c>
      <c r="N474" s="62" t="str">
        <f>IF(COUNTIF(技能效果!A:A,技能等级!B474&amp;"04")=1,技能等级!B474&amp;"04","")</f>
        <v/>
      </c>
      <c r="O474" s="62" t="str">
        <f t="shared" ref="O474" si="1304">IF(N474="","",$D474)</f>
        <v/>
      </c>
      <c r="P474" s="62" t="str">
        <f>IF(COUNTIF(技能效果!A:A,技能等级!B474&amp;"05")=1,技能等级!B474&amp;"05","")</f>
        <v/>
      </c>
      <c r="Q474" s="62" t="str">
        <f t="shared" ref="Q474" si="1305">IF(P474="","",$D474)</f>
        <v/>
      </c>
      <c r="R474" s="69" t="str">
        <f>INDEX(技能!U:U,MATCH(技能等级!B474,技能!B:B,0))</f>
        <v>攻击敌方单体及其两侧单位造成攻击x%伤害</v>
      </c>
      <c r="S474" s="150">
        <f t="shared" si="1206"/>
        <v>43</v>
      </c>
    </row>
    <row r="475" spans="1:19" s="60" customFormat="1" ht="16.5" x14ac:dyDescent="0.2">
      <c r="A475" s="62">
        <v>472</v>
      </c>
      <c r="B475" s="62">
        <f>INDEX(技能!B:B,MATCH(技能等级!S475,技能!T:T,0))</f>
        <v>1302002</v>
      </c>
      <c r="C475" s="69" t="s">
        <v>384</v>
      </c>
      <c r="D475" s="62">
        <v>10</v>
      </c>
      <c r="E475" s="62" t="str">
        <f>INDEX(技能!E:E,MATCH(技能等级!S475,技能!T:T,0))</f>
        <v>曹玄亮技能2</v>
      </c>
      <c r="F475" s="69" t="s">
        <v>1020</v>
      </c>
      <c r="G475" s="62">
        <v>10</v>
      </c>
      <c r="H475" s="62" t="str">
        <f t="shared" si="1187"/>
        <v>130200201</v>
      </c>
      <c r="I475" s="62">
        <f t="shared" si="1171"/>
        <v>10</v>
      </c>
      <c r="J475" s="62" t="str">
        <f>IF(COUNTIF(技能效果!A:A,技能等级!B475&amp;"02")=1,技能等级!B475&amp;"02","")</f>
        <v>130200202</v>
      </c>
      <c r="K475" s="62">
        <f t="shared" si="1171"/>
        <v>10</v>
      </c>
      <c r="L475" s="62" t="str">
        <f>IF(COUNTIF(技能效果!A:A,技能等级!B475&amp;"03")=1,技能等级!B475&amp;"03","")</f>
        <v/>
      </c>
      <c r="M475" s="62" t="str">
        <f t="shared" ref="M475" si="1306">IF(L475="","",$D475)</f>
        <v/>
      </c>
      <c r="N475" s="62" t="str">
        <f>IF(COUNTIF(技能效果!A:A,技能等级!B475&amp;"04")=1,技能等级!B475&amp;"04","")</f>
        <v/>
      </c>
      <c r="O475" s="62" t="str">
        <f t="shared" ref="O475" si="1307">IF(N475="","",$D475)</f>
        <v/>
      </c>
      <c r="P475" s="62" t="str">
        <f>IF(COUNTIF(技能效果!A:A,技能等级!B475&amp;"05")=1,技能等级!B475&amp;"05","")</f>
        <v/>
      </c>
      <c r="Q475" s="62" t="str">
        <f t="shared" ref="Q475" si="1308">IF(P475="","",$D475)</f>
        <v/>
      </c>
      <c r="R475" s="69" t="str">
        <f>INDEX(技能!U:U,MATCH(技能等级!B475,技能!B:B,0))</f>
        <v>攻击敌方单体及其两侧单位造成攻击x%伤害</v>
      </c>
      <c r="S475" s="150">
        <f t="shared" si="1206"/>
        <v>43</v>
      </c>
    </row>
    <row r="476" spans="1:19" s="60" customFormat="1" ht="16.5" x14ac:dyDescent="0.2">
      <c r="A476" s="62">
        <v>473</v>
      </c>
      <c r="B476" s="62">
        <f>INDEX(技能!B:B,MATCH(技能等级!S476,技能!T:T,0))</f>
        <v>1301003</v>
      </c>
      <c r="C476" s="69" t="s">
        <v>384</v>
      </c>
      <c r="D476" s="62">
        <v>1</v>
      </c>
      <c r="E476" s="62" t="str">
        <f>INDEX(技能!E:E,MATCH(技能等级!S476,技能!T:T,0))</f>
        <v>战斗夏玲技能1</v>
      </c>
      <c r="F476" s="69"/>
      <c r="G476" s="62"/>
      <c r="H476" s="62" t="str">
        <f t="shared" si="1187"/>
        <v>130100301</v>
      </c>
      <c r="I476" s="62">
        <f t="shared" si="1171"/>
        <v>1</v>
      </c>
      <c r="J476" s="62" t="str">
        <f>IF(COUNTIF(技能效果!A:A,技能等级!B476&amp;"02")=1,技能等级!B476&amp;"02","")</f>
        <v>130100302</v>
      </c>
      <c r="K476" s="62">
        <f t="shared" si="1171"/>
        <v>1</v>
      </c>
      <c r="L476" s="62" t="str">
        <f>IF(COUNTIF(技能效果!A:A,技能等级!B476&amp;"03")=1,技能等级!B476&amp;"03","")</f>
        <v/>
      </c>
      <c r="M476" s="62" t="str">
        <f t="shared" ref="M476" si="1309">IF(L476="","",$D476)</f>
        <v/>
      </c>
      <c r="N476" s="62" t="str">
        <f>IF(COUNTIF(技能效果!A:A,技能等级!B476&amp;"04")=1,技能等级!B476&amp;"04","")</f>
        <v/>
      </c>
      <c r="O476" s="62" t="str">
        <f t="shared" ref="O476" si="1310">IF(N476="","",$D476)</f>
        <v/>
      </c>
      <c r="P476" s="62" t="str">
        <f>IF(COUNTIF(技能效果!A:A,技能等级!B476&amp;"05")=1,技能等级!B476&amp;"05","")</f>
        <v/>
      </c>
      <c r="Q476" s="62" t="str">
        <f t="shared" ref="Q476" si="1311">IF(P476="","",$D476)</f>
        <v/>
      </c>
      <c r="R476" s="69" t="str">
        <f>INDEX(技能!U:U,MATCH(技能等级!B476,技能!B:B,0))</f>
        <v>攻击敌方全体造成攻击x%伤害</v>
      </c>
      <c r="S476" s="150">
        <f t="shared" si="1206"/>
        <v>44</v>
      </c>
    </row>
    <row r="477" spans="1:19" s="60" customFormat="1" ht="16.5" x14ac:dyDescent="0.2">
      <c r="A477" s="62">
        <v>474</v>
      </c>
      <c r="B477" s="62">
        <f>INDEX(技能!B:B,MATCH(技能等级!S477,技能!T:T,0))</f>
        <v>1301003</v>
      </c>
      <c r="C477" s="69" t="s">
        <v>384</v>
      </c>
      <c r="D477" s="62">
        <v>2</v>
      </c>
      <c r="E477" s="62" t="str">
        <f>INDEX(技能!E:E,MATCH(技能等级!S477,技能!T:T,0))</f>
        <v>战斗夏玲技能1</v>
      </c>
      <c r="F477" s="69" t="s">
        <v>1020</v>
      </c>
      <c r="G477" s="62">
        <v>10</v>
      </c>
      <c r="H477" s="62" t="str">
        <f t="shared" si="1187"/>
        <v>130100301</v>
      </c>
      <c r="I477" s="62">
        <f t="shared" si="1171"/>
        <v>2</v>
      </c>
      <c r="J477" s="62" t="str">
        <f>IF(COUNTIF(技能效果!A:A,技能等级!B477&amp;"02")=1,技能等级!B477&amp;"02","")</f>
        <v>130100302</v>
      </c>
      <c r="K477" s="62">
        <f t="shared" si="1171"/>
        <v>2</v>
      </c>
      <c r="L477" s="62" t="str">
        <f>IF(COUNTIF(技能效果!A:A,技能等级!B477&amp;"03")=1,技能等级!B477&amp;"03","")</f>
        <v/>
      </c>
      <c r="M477" s="62" t="str">
        <f t="shared" ref="M477" si="1312">IF(L477="","",$D477)</f>
        <v/>
      </c>
      <c r="N477" s="62" t="str">
        <f>IF(COUNTIF(技能效果!A:A,技能等级!B477&amp;"04")=1,技能等级!B477&amp;"04","")</f>
        <v/>
      </c>
      <c r="O477" s="62" t="str">
        <f t="shared" ref="O477" si="1313">IF(N477="","",$D477)</f>
        <v/>
      </c>
      <c r="P477" s="62" t="str">
        <f>IF(COUNTIF(技能效果!A:A,技能等级!B477&amp;"05")=1,技能等级!B477&amp;"05","")</f>
        <v/>
      </c>
      <c r="Q477" s="62" t="str">
        <f t="shared" ref="Q477" si="1314">IF(P477="","",$D477)</f>
        <v/>
      </c>
      <c r="R477" s="69" t="str">
        <f>INDEX(技能!U:U,MATCH(技能等级!B477,技能!B:B,0))</f>
        <v>攻击敌方全体造成攻击x%伤害</v>
      </c>
      <c r="S477" s="150">
        <f t="shared" si="1206"/>
        <v>44</v>
      </c>
    </row>
    <row r="478" spans="1:19" s="60" customFormat="1" ht="16.5" x14ac:dyDescent="0.2">
      <c r="A478" s="62">
        <v>475</v>
      </c>
      <c r="B478" s="62">
        <f>INDEX(技能!B:B,MATCH(技能等级!S478,技能!T:T,0))</f>
        <v>1301003</v>
      </c>
      <c r="C478" s="69" t="s">
        <v>384</v>
      </c>
      <c r="D478" s="62">
        <v>3</v>
      </c>
      <c r="E478" s="62" t="str">
        <f>INDEX(技能!E:E,MATCH(技能等级!S478,技能!T:T,0))</f>
        <v>战斗夏玲技能1</v>
      </c>
      <c r="F478" s="69" t="s">
        <v>1020</v>
      </c>
      <c r="G478" s="62">
        <v>10</v>
      </c>
      <c r="H478" s="62" t="str">
        <f t="shared" si="1187"/>
        <v>130100301</v>
      </c>
      <c r="I478" s="62">
        <f t="shared" si="1171"/>
        <v>3</v>
      </c>
      <c r="J478" s="62" t="str">
        <f>IF(COUNTIF(技能效果!A:A,技能等级!B478&amp;"02")=1,技能等级!B478&amp;"02","")</f>
        <v>130100302</v>
      </c>
      <c r="K478" s="62">
        <f t="shared" si="1171"/>
        <v>3</v>
      </c>
      <c r="L478" s="62" t="str">
        <f>IF(COUNTIF(技能效果!A:A,技能等级!B478&amp;"03")=1,技能等级!B478&amp;"03","")</f>
        <v/>
      </c>
      <c r="M478" s="62" t="str">
        <f t="shared" ref="M478" si="1315">IF(L478="","",$D478)</f>
        <v/>
      </c>
      <c r="N478" s="62" t="str">
        <f>IF(COUNTIF(技能效果!A:A,技能等级!B478&amp;"04")=1,技能等级!B478&amp;"04","")</f>
        <v/>
      </c>
      <c r="O478" s="62" t="str">
        <f t="shared" ref="O478" si="1316">IF(N478="","",$D478)</f>
        <v/>
      </c>
      <c r="P478" s="62" t="str">
        <f>IF(COUNTIF(技能效果!A:A,技能等级!B478&amp;"05")=1,技能等级!B478&amp;"05","")</f>
        <v/>
      </c>
      <c r="Q478" s="62" t="str">
        <f t="shared" ref="Q478" si="1317">IF(P478="","",$D478)</f>
        <v/>
      </c>
      <c r="R478" s="69" t="str">
        <f>INDEX(技能!U:U,MATCH(技能等级!B478,技能!B:B,0))</f>
        <v>攻击敌方全体造成攻击x%伤害</v>
      </c>
      <c r="S478" s="150">
        <f t="shared" si="1206"/>
        <v>44</v>
      </c>
    </row>
    <row r="479" spans="1:19" s="60" customFormat="1" ht="16.5" x14ac:dyDescent="0.2">
      <c r="A479" s="62">
        <v>476</v>
      </c>
      <c r="B479" s="62">
        <f>INDEX(技能!B:B,MATCH(技能等级!S479,技能!T:T,0))</f>
        <v>1301003</v>
      </c>
      <c r="C479" s="69" t="s">
        <v>384</v>
      </c>
      <c r="D479" s="62">
        <v>4</v>
      </c>
      <c r="E479" s="62" t="str">
        <f>INDEX(技能!E:E,MATCH(技能等级!S479,技能!T:T,0))</f>
        <v>战斗夏玲技能1</v>
      </c>
      <c r="F479" s="69" t="s">
        <v>1020</v>
      </c>
      <c r="G479" s="62">
        <v>10</v>
      </c>
      <c r="H479" s="148" t="str">
        <f t="shared" si="1187"/>
        <v>130100301</v>
      </c>
      <c r="I479" s="62">
        <f t="shared" si="1171"/>
        <v>4</v>
      </c>
      <c r="J479" s="62" t="str">
        <f>IF(COUNTIF(技能效果!A:A,技能等级!B479&amp;"02")=1,技能等级!B479&amp;"02","")</f>
        <v>130100302</v>
      </c>
      <c r="K479" s="62">
        <f t="shared" si="1171"/>
        <v>4</v>
      </c>
      <c r="L479" s="62" t="str">
        <f>IF(COUNTIF(技能效果!A:A,技能等级!B479&amp;"03")=1,技能等级!B479&amp;"03","")</f>
        <v/>
      </c>
      <c r="M479" s="62" t="str">
        <f t="shared" ref="M479" si="1318">IF(L479="","",$D479)</f>
        <v/>
      </c>
      <c r="N479" s="62" t="str">
        <f>IF(COUNTIF(技能效果!A:A,技能等级!B479&amp;"04")=1,技能等级!B479&amp;"04","")</f>
        <v/>
      </c>
      <c r="O479" s="62" t="str">
        <f t="shared" ref="O479" si="1319">IF(N479="","",$D479)</f>
        <v/>
      </c>
      <c r="P479" s="62" t="str">
        <f>IF(COUNTIF(技能效果!A:A,技能等级!B479&amp;"05")=1,技能等级!B479&amp;"05","")</f>
        <v/>
      </c>
      <c r="Q479" s="62" t="str">
        <f t="shared" ref="Q479" si="1320">IF(P479="","",$D479)</f>
        <v/>
      </c>
      <c r="R479" s="69" t="str">
        <f>INDEX(技能!U:U,MATCH(技能等级!B479,技能!B:B,0))</f>
        <v>攻击敌方全体造成攻击x%伤害</v>
      </c>
      <c r="S479" s="150">
        <f t="shared" si="1206"/>
        <v>44</v>
      </c>
    </row>
    <row r="480" spans="1:19" s="60" customFormat="1" ht="16.5" x14ac:dyDescent="0.2">
      <c r="A480" s="62">
        <v>477</v>
      </c>
      <c r="B480" s="62">
        <f>INDEX(技能!B:B,MATCH(技能等级!S480,技能!T:T,0))</f>
        <v>1301003</v>
      </c>
      <c r="C480" s="69" t="s">
        <v>384</v>
      </c>
      <c r="D480" s="62">
        <v>5</v>
      </c>
      <c r="E480" s="62" t="str">
        <f>INDEX(技能!E:E,MATCH(技能等级!S480,技能!T:T,0))</f>
        <v>战斗夏玲技能1</v>
      </c>
      <c r="F480" s="69" t="s">
        <v>1020</v>
      </c>
      <c r="G480" s="62">
        <v>10</v>
      </c>
      <c r="H480" s="149" t="str">
        <f t="shared" si="1187"/>
        <v>130100301</v>
      </c>
      <c r="I480" s="62">
        <f t="shared" si="1171"/>
        <v>5</v>
      </c>
      <c r="J480" s="62" t="str">
        <f>IF(COUNTIF(技能效果!A:A,技能等级!B480&amp;"02")=1,技能等级!B480&amp;"02","")</f>
        <v>130100302</v>
      </c>
      <c r="K480" s="62">
        <f t="shared" si="1171"/>
        <v>5</v>
      </c>
      <c r="L480" s="62" t="str">
        <f>IF(COUNTIF(技能效果!A:A,技能等级!B480&amp;"03")=1,技能等级!B480&amp;"03","")</f>
        <v/>
      </c>
      <c r="M480" s="62" t="str">
        <f t="shared" ref="M480" si="1321">IF(L480="","",$D480)</f>
        <v/>
      </c>
      <c r="N480" s="62" t="str">
        <f>IF(COUNTIF(技能效果!A:A,技能等级!B480&amp;"04")=1,技能等级!B480&amp;"04","")</f>
        <v/>
      </c>
      <c r="O480" s="62" t="str">
        <f t="shared" ref="O480" si="1322">IF(N480="","",$D480)</f>
        <v/>
      </c>
      <c r="P480" s="62" t="str">
        <f>IF(COUNTIF(技能效果!A:A,技能等级!B480&amp;"05")=1,技能等级!B480&amp;"05","")</f>
        <v/>
      </c>
      <c r="Q480" s="62" t="str">
        <f t="shared" ref="Q480" si="1323">IF(P480="","",$D480)</f>
        <v/>
      </c>
      <c r="R480" s="69" t="str">
        <f>INDEX(技能!U:U,MATCH(技能等级!B480,技能!B:B,0))</f>
        <v>攻击敌方全体造成攻击x%伤害</v>
      </c>
      <c r="S480" s="150">
        <f t="shared" si="1206"/>
        <v>44</v>
      </c>
    </row>
    <row r="481" spans="1:19" s="60" customFormat="1" ht="16.5" x14ac:dyDescent="0.2">
      <c r="A481" s="62">
        <v>478</v>
      </c>
      <c r="B481" s="62">
        <f>INDEX(技能!B:B,MATCH(技能等级!S481,技能!T:T,0))</f>
        <v>1301003</v>
      </c>
      <c r="C481" s="69" t="s">
        <v>384</v>
      </c>
      <c r="D481" s="62">
        <v>6</v>
      </c>
      <c r="E481" s="62" t="str">
        <f>INDEX(技能!E:E,MATCH(技能等级!S481,技能!T:T,0))</f>
        <v>战斗夏玲技能1</v>
      </c>
      <c r="F481" s="69" t="s">
        <v>1020</v>
      </c>
      <c r="G481" s="62">
        <v>10</v>
      </c>
      <c r="H481" s="149" t="str">
        <f t="shared" si="1187"/>
        <v>130100301</v>
      </c>
      <c r="I481" s="62">
        <f t="shared" si="1171"/>
        <v>6</v>
      </c>
      <c r="J481" s="62" t="str">
        <f>IF(COUNTIF(技能效果!A:A,技能等级!B481&amp;"02")=1,技能等级!B481&amp;"02","")</f>
        <v>130100302</v>
      </c>
      <c r="K481" s="62">
        <f t="shared" si="1171"/>
        <v>6</v>
      </c>
      <c r="L481" s="62" t="str">
        <f>IF(COUNTIF(技能效果!A:A,技能等级!B481&amp;"03")=1,技能等级!B481&amp;"03","")</f>
        <v/>
      </c>
      <c r="M481" s="62" t="str">
        <f t="shared" ref="M481" si="1324">IF(L481="","",$D481)</f>
        <v/>
      </c>
      <c r="N481" s="62" t="str">
        <f>IF(COUNTIF(技能效果!A:A,技能等级!B481&amp;"04")=1,技能等级!B481&amp;"04","")</f>
        <v/>
      </c>
      <c r="O481" s="62" t="str">
        <f t="shared" ref="O481" si="1325">IF(N481="","",$D481)</f>
        <v/>
      </c>
      <c r="P481" s="62" t="str">
        <f>IF(COUNTIF(技能效果!A:A,技能等级!B481&amp;"05")=1,技能等级!B481&amp;"05","")</f>
        <v/>
      </c>
      <c r="Q481" s="62" t="str">
        <f t="shared" ref="Q481" si="1326">IF(P481="","",$D481)</f>
        <v/>
      </c>
      <c r="R481" s="69" t="str">
        <f>INDEX(技能!U:U,MATCH(技能等级!B481,技能!B:B,0))</f>
        <v>攻击敌方全体造成攻击x%伤害</v>
      </c>
      <c r="S481" s="150">
        <f t="shared" si="1206"/>
        <v>44</v>
      </c>
    </row>
    <row r="482" spans="1:19" s="60" customFormat="1" ht="16.5" x14ac:dyDescent="0.2">
      <c r="A482" s="62">
        <v>479</v>
      </c>
      <c r="B482" s="62">
        <f>INDEX(技能!B:B,MATCH(技能等级!S482,技能!T:T,0))</f>
        <v>1301003</v>
      </c>
      <c r="C482" s="69" t="s">
        <v>384</v>
      </c>
      <c r="D482" s="62">
        <v>7</v>
      </c>
      <c r="E482" s="62" t="str">
        <f>INDEX(技能!E:E,MATCH(技能等级!S482,技能!T:T,0))</f>
        <v>战斗夏玲技能1</v>
      </c>
      <c r="F482" s="69" t="s">
        <v>1020</v>
      </c>
      <c r="G482" s="62">
        <v>10</v>
      </c>
      <c r="H482" s="149" t="str">
        <f t="shared" si="1187"/>
        <v>130100301</v>
      </c>
      <c r="I482" s="62">
        <f t="shared" si="1171"/>
        <v>7</v>
      </c>
      <c r="J482" s="62" t="str">
        <f>IF(COUNTIF(技能效果!A:A,技能等级!B482&amp;"02")=1,技能等级!B482&amp;"02","")</f>
        <v>130100302</v>
      </c>
      <c r="K482" s="62">
        <f t="shared" si="1171"/>
        <v>7</v>
      </c>
      <c r="L482" s="62" t="str">
        <f>IF(COUNTIF(技能效果!A:A,技能等级!B482&amp;"03")=1,技能等级!B482&amp;"03","")</f>
        <v/>
      </c>
      <c r="M482" s="62" t="str">
        <f t="shared" ref="M482" si="1327">IF(L482="","",$D482)</f>
        <v/>
      </c>
      <c r="N482" s="62" t="str">
        <f>IF(COUNTIF(技能效果!A:A,技能等级!B482&amp;"04")=1,技能等级!B482&amp;"04","")</f>
        <v/>
      </c>
      <c r="O482" s="62" t="str">
        <f t="shared" ref="O482" si="1328">IF(N482="","",$D482)</f>
        <v/>
      </c>
      <c r="P482" s="62" t="str">
        <f>IF(COUNTIF(技能效果!A:A,技能等级!B482&amp;"05")=1,技能等级!B482&amp;"05","")</f>
        <v/>
      </c>
      <c r="Q482" s="62" t="str">
        <f t="shared" ref="Q482" si="1329">IF(P482="","",$D482)</f>
        <v/>
      </c>
      <c r="R482" s="69" t="str">
        <f>INDEX(技能!U:U,MATCH(技能等级!B482,技能!B:B,0))</f>
        <v>攻击敌方全体造成攻击x%伤害</v>
      </c>
      <c r="S482" s="150">
        <f t="shared" si="1206"/>
        <v>44</v>
      </c>
    </row>
    <row r="483" spans="1:19" s="60" customFormat="1" ht="16.5" x14ac:dyDescent="0.2">
      <c r="A483" s="62">
        <v>480</v>
      </c>
      <c r="B483" s="62">
        <f>INDEX(技能!B:B,MATCH(技能等级!S483,技能!T:T,0))</f>
        <v>1301003</v>
      </c>
      <c r="C483" s="69" t="s">
        <v>384</v>
      </c>
      <c r="D483" s="62">
        <v>8</v>
      </c>
      <c r="E483" s="62" t="str">
        <f>INDEX(技能!E:E,MATCH(技能等级!S483,技能!T:T,0))</f>
        <v>战斗夏玲技能1</v>
      </c>
      <c r="F483" s="69" t="s">
        <v>1020</v>
      </c>
      <c r="G483" s="62">
        <v>10</v>
      </c>
      <c r="H483" s="149" t="str">
        <f t="shared" si="1187"/>
        <v>130100301</v>
      </c>
      <c r="I483" s="62">
        <f t="shared" si="1171"/>
        <v>8</v>
      </c>
      <c r="J483" s="62" t="str">
        <f>IF(COUNTIF(技能效果!A:A,技能等级!B483&amp;"02")=1,技能等级!B483&amp;"02","")</f>
        <v>130100302</v>
      </c>
      <c r="K483" s="62">
        <f t="shared" si="1171"/>
        <v>8</v>
      </c>
      <c r="L483" s="62" t="str">
        <f>IF(COUNTIF(技能效果!A:A,技能等级!B483&amp;"03")=1,技能等级!B483&amp;"03","")</f>
        <v/>
      </c>
      <c r="M483" s="62" t="str">
        <f t="shared" ref="M483" si="1330">IF(L483="","",$D483)</f>
        <v/>
      </c>
      <c r="N483" s="62" t="str">
        <f>IF(COUNTIF(技能效果!A:A,技能等级!B483&amp;"04")=1,技能等级!B483&amp;"04","")</f>
        <v/>
      </c>
      <c r="O483" s="62" t="str">
        <f t="shared" ref="O483" si="1331">IF(N483="","",$D483)</f>
        <v/>
      </c>
      <c r="P483" s="62" t="str">
        <f>IF(COUNTIF(技能效果!A:A,技能等级!B483&amp;"05")=1,技能等级!B483&amp;"05","")</f>
        <v/>
      </c>
      <c r="Q483" s="62" t="str">
        <f t="shared" ref="Q483" si="1332">IF(P483="","",$D483)</f>
        <v/>
      </c>
      <c r="R483" s="69" t="str">
        <f>INDEX(技能!U:U,MATCH(技能等级!B483,技能!B:B,0))</f>
        <v>攻击敌方全体造成攻击x%伤害</v>
      </c>
      <c r="S483" s="150">
        <f t="shared" si="1206"/>
        <v>44</v>
      </c>
    </row>
    <row r="484" spans="1:19" s="60" customFormat="1" ht="16.5" x14ac:dyDescent="0.2">
      <c r="A484" s="62">
        <v>481</v>
      </c>
      <c r="B484" s="62">
        <f>INDEX(技能!B:B,MATCH(技能等级!S484,技能!T:T,0))</f>
        <v>1301003</v>
      </c>
      <c r="C484" s="69" t="s">
        <v>384</v>
      </c>
      <c r="D484" s="62">
        <v>9</v>
      </c>
      <c r="E484" s="62" t="str">
        <f>INDEX(技能!E:E,MATCH(技能等级!S484,技能!T:T,0))</f>
        <v>战斗夏玲技能1</v>
      </c>
      <c r="F484" s="69" t="s">
        <v>1020</v>
      </c>
      <c r="G484" s="62">
        <v>10</v>
      </c>
      <c r="H484" s="149" t="str">
        <f t="shared" si="1187"/>
        <v>130100301</v>
      </c>
      <c r="I484" s="62">
        <f t="shared" si="1171"/>
        <v>9</v>
      </c>
      <c r="J484" s="62" t="str">
        <f>IF(COUNTIF(技能效果!A:A,技能等级!B484&amp;"02")=1,技能等级!B484&amp;"02","")</f>
        <v>130100302</v>
      </c>
      <c r="K484" s="62">
        <f t="shared" si="1171"/>
        <v>9</v>
      </c>
      <c r="L484" s="62" t="str">
        <f>IF(COUNTIF(技能效果!A:A,技能等级!B484&amp;"03")=1,技能等级!B484&amp;"03","")</f>
        <v/>
      </c>
      <c r="M484" s="62" t="str">
        <f t="shared" ref="M484" si="1333">IF(L484="","",$D484)</f>
        <v/>
      </c>
      <c r="N484" s="62" t="str">
        <f>IF(COUNTIF(技能效果!A:A,技能等级!B484&amp;"04")=1,技能等级!B484&amp;"04","")</f>
        <v/>
      </c>
      <c r="O484" s="62" t="str">
        <f t="shared" ref="O484" si="1334">IF(N484="","",$D484)</f>
        <v/>
      </c>
      <c r="P484" s="62" t="str">
        <f>IF(COUNTIF(技能效果!A:A,技能等级!B484&amp;"05")=1,技能等级!B484&amp;"05","")</f>
        <v/>
      </c>
      <c r="Q484" s="62" t="str">
        <f t="shared" ref="Q484" si="1335">IF(P484="","",$D484)</f>
        <v/>
      </c>
      <c r="R484" s="69" t="str">
        <f>INDEX(技能!U:U,MATCH(技能等级!B484,技能!B:B,0))</f>
        <v>攻击敌方全体造成攻击x%伤害</v>
      </c>
      <c r="S484" s="150">
        <f t="shared" si="1206"/>
        <v>44</v>
      </c>
    </row>
    <row r="485" spans="1:19" s="60" customFormat="1" ht="16.5" x14ac:dyDescent="0.2">
      <c r="A485" s="62">
        <v>482</v>
      </c>
      <c r="B485" s="62">
        <f>INDEX(技能!B:B,MATCH(技能等级!S485,技能!T:T,0))</f>
        <v>1301003</v>
      </c>
      <c r="C485" s="69" t="s">
        <v>384</v>
      </c>
      <c r="D485" s="62">
        <v>10</v>
      </c>
      <c r="E485" s="62" t="str">
        <f>INDEX(技能!E:E,MATCH(技能等级!S485,技能!T:T,0))</f>
        <v>战斗夏玲技能1</v>
      </c>
      <c r="F485" s="69" t="s">
        <v>1020</v>
      </c>
      <c r="G485" s="62">
        <v>10</v>
      </c>
      <c r="H485" s="149" t="str">
        <f t="shared" si="1187"/>
        <v>130100301</v>
      </c>
      <c r="I485" s="62">
        <f t="shared" si="1171"/>
        <v>10</v>
      </c>
      <c r="J485" s="62" t="str">
        <f>IF(COUNTIF(技能效果!A:A,技能等级!B485&amp;"02")=1,技能等级!B485&amp;"02","")</f>
        <v>130100302</v>
      </c>
      <c r="K485" s="62">
        <f t="shared" si="1171"/>
        <v>10</v>
      </c>
      <c r="L485" s="62" t="str">
        <f>IF(COUNTIF(技能效果!A:A,技能等级!B485&amp;"03")=1,技能等级!B485&amp;"03","")</f>
        <v/>
      </c>
      <c r="M485" s="62" t="str">
        <f t="shared" ref="M485" si="1336">IF(L485="","",$D485)</f>
        <v/>
      </c>
      <c r="N485" s="62" t="str">
        <f>IF(COUNTIF(技能效果!A:A,技能等级!B485&amp;"04")=1,技能等级!B485&amp;"04","")</f>
        <v/>
      </c>
      <c r="O485" s="62" t="str">
        <f t="shared" ref="O485" si="1337">IF(N485="","",$D485)</f>
        <v/>
      </c>
      <c r="P485" s="62" t="str">
        <f>IF(COUNTIF(技能效果!A:A,技能等级!B485&amp;"05")=1,技能等级!B485&amp;"05","")</f>
        <v/>
      </c>
      <c r="Q485" s="62" t="str">
        <f t="shared" ref="Q485" si="1338">IF(P485="","",$D485)</f>
        <v/>
      </c>
      <c r="R485" s="69" t="str">
        <f>INDEX(技能!U:U,MATCH(技能等级!B485,技能!B:B,0))</f>
        <v>攻击敌方全体造成攻击x%伤害</v>
      </c>
      <c r="S485" s="150">
        <f t="shared" si="1206"/>
        <v>44</v>
      </c>
    </row>
    <row r="486" spans="1:19" s="60" customFormat="1" ht="16.5" x14ac:dyDescent="0.2">
      <c r="A486" s="62">
        <v>483</v>
      </c>
      <c r="B486" s="62">
        <f>INDEX(技能!B:B,MATCH(技能等级!S486,技能!T:T,0))</f>
        <v>1302003</v>
      </c>
      <c r="C486" s="69" t="s">
        <v>384</v>
      </c>
      <c r="D486" s="62">
        <v>1</v>
      </c>
      <c r="E486" s="62" t="str">
        <f>INDEX(技能!E:E,MATCH(技能等级!S486,技能!T:T,0))</f>
        <v>战斗夏玲技能2</v>
      </c>
      <c r="F486" s="69"/>
      <c r="G486" s="62"/>
      <c r="H486" s="149" t="str">
        <f t="shared" si="1187"/>
        <v>130200301</v>
      </c>
      <c r="I486" s="62">
        <f t="shared" si="1171"/>
        <v>1</v>
      </c>
      <c r="J486" s="62" t="str">
        <f>IF(COUNTIF(技能效果!A:A,技能等级!B486&amp;"02")=1,技能等级!B486&amp;"02","")</f>
        <v/>
      </c>
      <c r="K486" s="62" t="str">
        <f t="shared" si="1171"/>
        <v/>
      </c>
      <c r="L486" s="62" t="str">
        <f>IF(COUNTIF(技能效果!A:A,技能等级!B486&amp;"03")=1,技能等级!B486&amp;"03","")</f>
        <v/>
      </c>
      <c r="M486" s="62" t="str">
        <f t="shared" ref="M486" si="1339">IF(L486="","",$D486)</f>
        <v/>
      </c>
      <c r="N486" s="62" t="str">
        <f>IF(COUNTIF(技能效果!A:A,技能等级!B486&amp;"04")=1,技能等级!B486&amp;"04","")</f>
        <v/>
      </c>
      <c r="O486" s="62" t="str">
        <f t="shared" ref="O486" si="1340">IF(N486="","",$D486)</f>
        <v/>
      </c>
      <c r="P486" s="62" t="str">
        <f>IF(COUNTIF(技能效果!A:A,技能等级!B486&amp;"05")=1,技能等级!B486&amp;"05","")</f>
        <v/>
      </c>
      <c r="Q486" s="62" t="str">
        <f t="shared" ref="Q486" si="1341">IF(P486="","",$D486)</f>
        <v/>
      </c>
      <c r="R486" s="69" t="str">
        <f>INDEX(技能!U:U,MATCH(技能等级!B486,技能!B:B,0))</f>
        <v>永久增加己方场上单位攻击，可叠加层数</v>
      </c>
      <c r="S486" s="150">
        <f t="shared" si="1206"/>
        <v>45</v>
      </c>
    </row>
    <row r="487" spans="1:19" s="60" customFormat="1" ht="16.5" x14ac:dyDescent="0.2">
      <c r="A487" s="62">
        <v>484</v>
      </c>
      <c r="B487" s="62">
        <f>INDEX(技能!B:B,MATCH(技能等级!S487,技能!T:T,0))</f>
        <v>1302003</v>
      </c>
      <c r="C487" s="69" t="s">
        <v>384</v>
      </c>
      <c r="D487" s="62">
        <v>2</v>
      </c>
      <c r="E487" s="62" t="str">
        <f>INDEX(技能!E:E,MATCH(技能等级!S487,技能!T:T,0))</f>
        <v>战斗夏玲技能2</v>
      </c>
      <c r="F487" s="69" t="s">
        <v>1020</v>
      </c>
      <c r="G487" s="62">
        <v>10</v>
      </c>
      <c r="H487" s="149" t="str">
        <f t="shared" si="1187"/>
        <v>130200301</v>
      </c>
      <c r="I487" s="62">
        <f t="shared" si="1171"/>
        <v>2</v>
      </c>
      <c r="J487" s="62" t="str">
        <f>IF(COUNTIF(技能效果!A:A,技能等级!B487&amp;"02")=1,技能等级!B487&amp;"02","")</f>
        <v/>
      </c>
      <c r="K487" s="62" t="str">
        <f t="shared" si="1171"/>
        <v/>
      </c>
      <c r="L487" s="62" t="str">
        <f>IF(COUNTIF(技能效果!A:A,技能等级!B487&amp;"03")=1,技能等级!B487&amp;"03","")</f>
        <v/>
      </c>
      <c r="M487" s="62" t="str">
        <f t="shared" ref="M487" si="1342">IF(L487="","",$D487)</f>
        <v/>
      </c>
      <c r="N487" s="62" t="str">
        <f>IF(COUNTIF(技能效果!A:A,技能等级!B487&amp;"04")=1,技能等级!B487&amp;"04","")</f>
        <v/>
      </c>
      <c r="O487" s="62" t="str">
        <f t="shared" ref="O487" si="1343">IF(N487="","",$D487)</f>
        <v/>
      </c>
      <c r="P487" s="62" t="str">
        <f>IF(COUNTIF(技能效果!A:A,技能等级!B487&amp;"05")=1,技能等级!B487&amp;"05","")</f>
        <v/>
      </c>
      <c r="Q487" s="62" t="str">
        <f t="shared" ref="Q487" si="1344">IF(P487="","",$D487)</f>
        <v/>
      </c>
      <c r="R487" s="69" t="str">
        <f>INDEX(技能!U:U,MATCH(技能等级!B487,技能!B:B,0))</f>
        <v>永久增加己方场上单位攻击，可叠加层数</v>
      </c>
      <c r="S487" s="150">
        <f t="shared" si="1206"/>
        <v>45</v>
      </c>
    </row>
    <row r="488" spans="1:19" s="60" customFormat="1" ht="16.5" x14ac:dyDescent="0.2">
      <c r="A488" s="62">
        <v>485</v>
      </c>
      <c r="B488" s="62">
        <f>INDEX(技能!B:B,MATCH(技能等级!S488,技能!T:T,0))</f>
        <v>1302003</v>
      </c>
      <c r="C488" s="69" t="s">
        <v>384</v>
      </c>
      <c r="D488" s="62">
        <v>3</v>
      </c>
      <c r="E488" s="62" t="str">
        <f>INDEX(技能!E:E,MATCH(技能等级!S488,技能!T:T,0))</f>
        <v>战斗夏玲技能2</v>
      </c>
      <c r="F488" s="69" t="s">
        <v>1020</v>
      </c>
      <c r="G488" s="62">
        <v>10</v>
      </c>
      <c r="H488" s="149" t="str">
        <f t="shared" si="1187"/>
        <v>130200301</v>
      </c>
      <c r="I488" s="62">
        <f t="shared" si="1171"/>
        <v>3</v>
      </c>
      <c r="J488" s="62" t="str">
        <f>IF(COUNTIF(技能效果!A:A,技能等级!B488&amp;"02")=1,技能等级!B488&amp;"02","")</f>
        <v/>
      </c>
      <c r="K488" s="62" t="str">
        <f t="shared" si="1171"/>
        <v/>
      </c>
      <c r="L488" s="62" t="str">
        <f>IF(COUNTIF(技能效果!A:A,技能等级!B488&amp;"03")=1,技能等级!B488&amp;"03","")</f>
        <v/>
      </c>
      <c r="M488" s="62" t="str">
        <f t="shared" ref="M488" si="1345">IF(L488="","",$D488)</f>
        <v/>
      </c>
      <c r="N488" s="62" t="str">
        <f>IF(COUNTIF(技能效果!A:A,技能等级!B488&amp;"04")=1,技能等级!B488&amp;"04","")</f>
        <v/>
      </c>
      <c r="O488" s="62" t="str">
        <f t="shared" ref="O488" si="1346">IF(N488="","",$D488)</f>
        <v/>
      </c>
      <c r="P488" s="62" t="str">
        <f>IF(COUNTIF(技能效果!A:A,技能等级!B488&amp;"05")=1,技能等级!B488&amp;"05","")</f>
        <v/>
      </c>
      <c r="Q488" s="62" t="str">
        <f t="shared" ref="Q488" si="1347">IF(P488="","",$D488)</f>
        <v/>
      </c>
      <c r="R488" s="69" t="str">
        <f>INDEX(技能!U:U,MATCH(技能等级!B488,技能!B:B,0))</f>
        <v>永久增加己方场上单位攻击，可叠加层数</v>
      </c>
      <c r="S488" s="150">
        <f t="shared" si="1206"/>
        <v>45</v>
      </c>
    </row>
    <row r="489" spans="1:19" s="60" customFormat="1" ht="16.5" x14ac:dyDescent="0.2">
      <c r="A489" s="62">
        <v>486</v>
      </c>
      <c r="B489" s="62">
        <f>INDEX(技能!B:B,MATCH(技能等级!S489,技能!T:T,0))</f>
        <v>1302003</v>
      </c>
      <c r="C489" s="69" t="s">
        <v>384</v>
      </c>
      <c r="D489" s="62">
        <v>4</v>
      </c>
      <c r="E489" s="62" t="str">
        <f>INDEX(技能!E:E,MATCH(技能等级!S489,技能!T:T,0))</f>
        <v>战斗夏玲技能2</v>
      </c>
      <c r="F489" s="69" t="s">
        <v>1020</v>
      </c>
      <c r="G489" s="62">
        <v>10</v>
      </c>
      <c r="H489" s="149" t="str">
        <f t="shared" si="1187"/>
        <v>130200301</v>
      </c>
      <c r="I489" s="62">
        <f t="shared" si="1171"/>
        <v>4</v>
      </c>
      <c r="J489" s="62" t="str">
        <f>IF(COUNTIF(技能效果!A:A,技能等级!B489&amp;"02")=1,技能等级!B489&amp;"02","")</f>
        <v/>
      </c>
      <c r="K489" s="62" t="str">
        <f t="shared" si="1171"/>
        <v/>
      </c>
      <c r="L489" s="62" t="str">
        <f>IF(COUNTIF(技能效果!A:A,技能等级!B489&amp;"03")=1,技能等级!B489&amp;"03","")</f>
        <v/>
      </c>
      <c r="M489" s="62" t="str">
        <f t="shared" ref="M489" si="1348">IF(L489="","",$D489)</f>
        <v/>
      </c>
      <c r="N489" s="62" t="str">
        <f>IF(COUNTIF(技能效果!A:A,技能等级!B489&amp;"04")=1,技能等级!B489&amp;"04","")</f>
        <v/>
      </c>
      <c r="O489" s="62" t="str">
        <f t="shared" ref="O489" si="1349">IF(N489="","",$D489)</f>
        <v/>
      </c>
      <c r="P489" s="62" t="str">
        <f>IF(COUNTIF(技能效果!A:A,技能等级!B489&amp;"05")=1,技能等级!B489&amp;"05","")</f>
        <v/>
      </c>
      <c r="Q489" s="62" t="str">
        <f t="shared" ref="Q489" si="1350">IF(P489="","",$D489)</f>
        <v/>
      </c>
      <c r="R489" s="69" t="str">
        <f>INDEX(技能!U:U,MATCH(技能等级!B489,技能!B:B,0))</f>
        <v>永久增加己方场上单位攻击，可叠加层数</v>
      </c>
      <c r="S489" s="150">
        <f t="shared" si="1206"/>
        <v>45</v>
      </c>
    </row>
    <row r="490" spans="1:19" s="60" customFormat="1" ht="16.5" x14ac:dyDescent="0.2">
      <c r="A490" s="62">
        <v>487</v>
      </c>
      <c r="B490" s="62">
        <f>INDEX(技能!B:B,MATCH(技能等级!S490,技能!T:T,0))</f>
        <v>1302003</v>
      </c>
      <c r="C490" s="69" t="s">
        <v>384</v>
      </c>
      <c r="D490" s="62">
        <v>5</v>
      </c>
      <c r="E490" s="62" t="str">
        <f>INDEX(技能!E:E,MATCH(技能等级!S490,技能!T:T,0))</f>
        <v>战斗夏玲技能2</v>
      </c>
      <c r="F490" s="69" t="s">
        <v>1020</v>
      </c>
      <c r="G490" s="62">
        <v>10</v>
      </c>
      <c r="H490" s="149" t="str">
        <f t="shared" si="1187"/>
        <v>130200301</v>
      </c>
      <c r="I490" s="62">
        <f t="shared" si="1171"/>
        <v>5</v>
      </c>
      <c r="J490" s="62" t="str">
        <f>IF(COUNTIF(技能效果!A:A,技能等级!B490&amp;"02")=1,技能等级!B490&amp;"02","")</f>
        <v/>
      </c>
      <c r="K490" s="62" t="str">
        <f t="shared" si="1171"/>
        <v/>
      </c>
      <c r="L490" s="62" t="str">
        <f>IF(COUNTIF(技能效果!A:A,技能等级!B490&amp;"03")=1,技能等级!B490&amp;"03","")</f>
        <v/>
      </c>
      <c r="M490" s="62" t="str">
        <f t="shared" ref="M490" si="1351">IF(L490="","",$D490)</f>
        <v/>
      </c>
      <c r="N490" s="62" t="str">
        <f>IF(COUNTIF(技能效果!A:A,技能等级!B490&amp;"04")=1,技能等级!B490&amp;"04","")</f>
        <v/>
      </c>
      <c r="O490" s="62" t="str">
        <f t="shared" ref="O490" si="1352">IF(N490="","",$D490)</f>
        <v/>
      </c>
      <c r="P490" s="62" t="str">
        <f>IF(COUNTIF(技能效果!A:A,技能等级!B490&amp;"05")=1,技能等级!B490&amp;"05","")</f>
        <v/>
      </c>
      <c r="Q490" s="62" t="str">
        <f t="shared" ref="Q490" si="1353">IF(P490="","",$D490)</f>
        <v/>
      </c>
      <c r="R490" s="69" t="str">
        <f>INDEX(技能!U:U,MATCH(技能等级!B490,技能!B:B,0))</f>
        <v>永久增加己方场上单位攻击，可叠加层数</v>
      </c>
      <c r="S490" s="150">
        <f t="shared" si="1206"/>
        <v>45</v>
      </c>
    </row>
    <row r="491" spans="1:19" s="60" customFormat="1" ht="16.5" x14ac:dyDescent="0.2">
      <c r="A491" s="62">
        <v>488</v>
      </c>
      <c r="B491" s="62">
        <f>INDEX(技能!B:B,MATCH(技能等级!S491,技能!T:T,0))</f>
        <v>1302003</v>
      </c>
      <c r="C491" s="69" t="s">
        <v>384</v>
      </c>
      <c r="D491" s="62">
        <v>6</v>
      </c>
      <c r="E491" s="62" t="str">
        <f>INDEX(技能!E:E,MATCH(技能等级!S491,技能!T:T,0))</f>
        <v>战斗夏玲技能2</v>
      </c>
      <c r="F491" s="69" t="s">
        <v>1020</v>
      </c>
      <c r="G491" s="62">
        <v>10</v>
      </c>
      <c r="H491" s="149" t="str">
        <f t="shared" si="1187"/>
        <v>130200301</v>
      </c>
      <c r="I491" s="62">
        <f t="shared" si="1171"/>
        <v>6</v>
      </c>
      <c r="J491" s="62" t="str">
        <f>IF(COUNTIF(技能效果!A:A,技能等级!B491&amp;"02")=1,技能等级!B491&amp;"02","")</f>
        <v/>
      </c>
      <c r="K491" s="62" t="str">
        <f t="shared" si="1171"/>
        <v/>
      </c>
      <c r="L491" s="62" t="str">
        <f>IF(COUNTIF(技能效果!A:A,技能等级!B491&amp;"03")=1,技能等级!B491&amp;"03","")</f>
        <v/>
      </c>
      <c r="M491" s="62" t="str">
        <f t="shared" ref="M491" si="1354">IF(L491="","",$D491)</f>
        <v/>
      </c>
      <c r="N491" s="62" t="str">
        <f>IF(COUNTIF(技能效果!A:A,技能等级!B491&amp;"04")=1,技能等级!B491&amp;"04","")</f>
        <v/>
      </c>
      <c r="O491" s="62" t="str">
        <f t="shared" ref="O491" si="1355">IF(N491="","",$D491)</f>
        <v/>
      </c>
      <c r="P491" s="62" t="str">
        <f>IF(COUNTIF(技能效果!A:A,技能等级!B491&amp;"05")=1,技能等级!B491&amp;"05","")</f>
        <v/>
      </c>
      <c r="Q491" s="62" t="str">
        <f t="shared" ref="Q491" si="1356">IF(P491="","",$D491)</f>
        <v/>
      </c>
      <c r="R491" s="69" t="str">
        <f>INDEX(技能!U:U,MATCH(技能等级!B491,技能!B:B,0))</f>
        <v>永久增加己方场上单位攻击，可叠加层数</v>
      </c>
      <c r="S491" s="150">
        <f t="shared" si="1206"/>
        <v>45</v>
      </c>
    </row>
    <row r="492" spans="1:19" s="60" customFormat="1" ht="16.5" x14ac:dyDescent="0.2">
      <c r="A492" s="62">
        <v>489</v>
      </c>
      <c r="B492" s="62">
        <f>INDEX(技能!B:B,MATCH(技能等级!S492,技能!T:T,0))</f>
        <v>1302003</v>
      </c>
      <c r="C492" s="69" t="s">
        <v>384</v>
      </c>
      <c r="D492" s="62">
        <v>7</v>
      </c>
      <c r="E492" s="62" t="str">
        <f>INDEX(技能!E:E,MATCH(技能等级!S492,技能!T:T,0))</f>
        <v>战斗夏玲技能2</v>
      </c>
      <c r="F492" s="69" t="s">
        <v>1020</v>
      </c>
      <c r="G492" s="62">
        <v>10</v>
      </c>
      <c r="H492" s="149" t="str">
        <f t="shared" si="1187"/>
        <v>130200301</v>
      </c>
      <c r="I492" s="62">
        <f t="shared" si="1171"/>
        <v>7</v>
      </c>
      <c r="J492" s="62" t="str">
        <f>IF(COUNTIF(技能效果!A:A,技能等级!B492&amp;"02")=1,技能等级!B492&amp;"02","")</f>
        <v/>
      </c>
      <c r="K492" s="62" t="str">
        <f t="shared" si="1171"/>
        <v/>
      </c>
      <c r="L492" s="62" t="str">
        <f>IF(COUNTIF(技能效果!A:A,技能等级!B492&amp;"03")=1,技能等级!B492&amp;"03","")</f>
        <v/>
      </c>
      <c r="M492" s="62" t="str">
        <f t="shared" ref="M492" si="1357">IF(L492="","",$D492)</f>
        <v/>
      </c>
      <c r="N492" s="62" t="str">
        <f>IF(COUNTIF(技能效果!A:A,技能等级!B492&amp;"04")=1,技能等级!B492&amp;"04","")</f>
        <v/>
      </c>
      <c r="O492" s="62" t="str">
        <f t="shared" ref="O492" si="1358">IF(N492="","",$D492)</f>
        <v/>
      </c>
      <c r="P492" s="62" t="str">
        <f>IF(COUNTIF(技能效果!A:A,技能等级!B492&amp;"05")=1,技能等级!B492&amp;"05","")</f>
        <v/>
      </c>
      <c r="Q492" s="62" t="str">
        <f t="shared" ref="Q492" si="1359">IF(P492="","",$D492)</f>
        <v/>
      </c>
      <c r="R492" s="69" t="str">
        <f>INDEX(技能!U:U,MATCH(技能等级!B492,技能!B:B,0))</f>
        <v>永久增加己方场上单位攻击，可叠加层数</v>
      </c>
      <c r="S492" s="150">
        <f t="shared" si="1206"/>
        <v>45</v>
      </c>
    </row>
    <row r="493" spans="1:19" s="60" customFormat="1" ht="16.5" x14ac:dyDescent="0.2">
      <c r="A493" s="62">
        <v>490</v>
      </c>
      <c r="B493" s="62">
        <f>INDEX(技能!B:B,MATCH(技能等级!S493,技能!T:T,0))</f>
        <v>1302003</v>
      </c>
      <c r="C493" s="69" t="s">
        <v>384</v>
      </c>
      <c r="D493" s="62">
        <v>8</v>
      </c>
      <c r="E493" s="62" t="str">
        <f>INDEX(技能!E:E,MATCH(技能等级!S493,技能!T:T,0))</f>
        <v>战斗夏玲技能2</v>
      </c>
      <c r="F493" s="69" t="s">
        <v>1020</v>
      </c>
      <c r="G493" s="62">
        <v>10</v>
      </c>
      <c r="H493" s="149" t="str">
        <f t="shared" si="1187"/>
        <v>130200301</v>
      </c>
      <c r="I493" s="62">
        <f t="shared" si="1171"/>
        <v>8</v>
      </c>
      <c r="J493" s="62" t="str">
        <f>IF(COUNTIF(技能效果!A:A,技能等级!B493&amp;"02")=1,技能等级!B493&amp;"02","")</f>
        <v/>
      </c>
      <c r="K493" s="62" t="str">
        <f t="shared" si="1171"/>
        <v/>
      </c>
      <c r="L493" s="62" t="str">
        <f>IF(COUNTIF(技能效果!A:A,技能等级!B493&amp;"03")=1,技能等级!B493&amp;"03","")</f>
        <v/>
      </c>
      <c r="M493" s="62" t="str">
        <f t="shared" ref="M493" si="1360">IF(L493="","",$D493)</f>
        <v/>
      </c>
      <c r="N493" s="62" t="str">
        <f>IF(COUNTIF(技能效果!A:A,技能等级!B493&amp;"04")=1,技能等级!B493&amp;"04","")</f>
        <v/>
      </c>
      <c r="O493" s="62" t="str">
        <f t="shared" ref="O493" si="1361">IF(N493="","",$D493)</f>
        <v/>
      </c>
      <c r="P493" s="62" t="str">
        <f>IF(COUNTIF(技能效果!A:A,技能等级!B493&amp;"05")=1,技能等级!B493&amp;"05","")</f>
        <v/>
      </c>
      <c r="Q493" s="62" t="str">
        <f t="shared" ref="Q493" si="1362">IF(P493="","",$D493)</f>
        <v/>
      </c>
      <c r="R493" s="69" t="str">
        <f>INDEX(技能!U:U,MATCH(技能等级!B493,技能!B:B,0))</f>
        <v>永久增加己方场上单位攻击，可叠加层数</v>
      </c>
      <c r="S493" s="150">
        <f t="shared" si="1206"/>
        <v>45</v>
      </c>
    </row>
    <row r="494" spans="1:19" s="60" customFormat="1" ht="16.5" x14ac:dyDescent="0.2">
      <c r="A494" s="62">
        <v>491</v>
      </c>
      <c r="B494" s="62">
        <f>INDEX(技能!B:B,MATCH(技能等级!S494,技能!T:T,0))</f>
        <v>1302003</v>
      </c>
      <c r="C494" s="69" t="s">
        <v>384</v>
      </c>
      <c r="D494" s="62">
        <v>9</v>
      </c>
      <c r="E494" s="62" t="str">
        <f>INDEX(技能!E:E,MATCH(技能等级!S494,技能!T:T,0))</f>
        <v>战斗夏玲技能2</v>
      </c>
      <c r="F494" s="69" t="s">
        <v>1020</v>
      </c>
      <c r="G494" s="62">
        <v>10</v>
      </c>
      <c r="H494" s="149" t="str">
        <f t="shared" si="1187"/>
        <v>130200301</v>
      </c>
      <c r="I494" s="62">
        <f t="shared" si="1171"/>
        <v>9</v>
      </c>
      <c r="J494" s="62" t="str">
        <f>IF(COUNTIF(技能效果!A:A,技能等级!B494&amp;"02")=1,技能等级!B494&amp;"02","")</f>
        <v/>
      </c>
      <c r="K494" s="62" t="str">
        <f t="shared" si="1171"/>
        <v/>
      </c>
      <c r="L494" s="62" t="str">
        <f>IF(COUNTIF(技能效果!A:A,技能等级!B494&amp;"03")=1,技能等级!B494&amp;"03","")</f>
        <v/>
      </c>
      <c r="M494" s="62" t="str">
        <f t="shared" ref="M494" si="1363">IF(L494="","",$D494)</f>
        <v/>
      </c>
      <c r="N494" s="62" t="str">
        <f>IF(COUNTIF(技能效果!A:A,技能等级!B494&amp;"04")=1,技能等级!B494&amp;"04","")</f>
        <v/>
      </c>
      <c r="O494" s="62" t="str">
        <f t="shared" ref="O494" si="1364">IF(N494="","",$D494)</f>
        <v/>
      </c>
      <c r="P494" s="62" t="str">
        <f>IF(COUNTIF(技能效果!A:A,技能等级!B494&amp;"05")=1,技能等级!B494&amp;"05","")</f>
        <v/>
      </c>
      <c r="Q494" s="62" t="str">
        <f t="shared" ref="Q494" si="1365">IF(P494="","",$D494)</f>
        <v/>
      </c>
      <c r="R494" s="69" t="str">
        <f>INDEX(技能!U:U,MATCH(技能等级!B494,技能!B:B,0))</f>
        <v>永久增加己方场上单位攻击，可叠加层数</v>
      </c>
      <c r="S494" s="150">
        <f t="shared" si="1206"/>
        <v>45</v>
      </c>
    </row>
    <row r="495" spans="1:19" s="60" customFormat="1" ht="16.5" x14ac:dyDescent="0.2">
      <c r="A495" s="62">
        <v>492</v>
      </c>
      <c r="B495" s="62">
        <f>INDEX(技能!B:B,MATCH(技能等级!S495,技能!T:T,0))</f>
        <v>1302003</v>
      </c>
      <c r="C495" s="69" t="s">
        <v>384</v>
      </c>
      <c r="D495" s="62">
        <v>10</v>
      </c>
      <c r="E495" s="62" t="str">
        <f>INDEX(技能!E:E,MATCH(技能等级!S495,技能!T:T,0))</f>
        <v>战斗夏玲技能2</v>
      </c>
      <c r="F495" s="69" t="s">
        <v>1020</v>
      </c>
      <c r="G495" s="62">
        <v>10</v>
      </c>
      <c r="H495" s="149" t="str">
        <f t="shared" ref="H495:H558" si="1366">B495&amp;"01"</f>
        <v>130200301</v>
      </c>
      <c r="I495" s="62">
        <f t="shared" ref="I495:K558" si="1367">IF(H495="","",$D495)</f>
        <v>10</v>
      </c>
      <c r="J495" s="62" t="str">
        <f>IF(COUNTIF(技能效果!A:A,技能等级!B495&amp;"02")=1,技能等级!B495&amp;"02","")</f>
        <v/>
      </c>
      <c r="K495" s="62" t="str">
        <f t="shared" si="1367"/>
        <v/>
      </c>
      <c r="L495" s="62" t="str">
        <f>IF(COUNTIF(技能效果!A:A,技能等级!B495&amp;"03")=1,技能等级!B495&amp;"03","")</f>
        <v/>
      </c>
      <c r="M495" s="62" t="str">
        <f t="shared" ref="M495" si="1368">IF(L495="","",$D495)</f>
        <v/>
      </c>
      <c r="N495" s="62" t="str">
        <f>IF(COUNTIF(技能效果!A:A,技能等级!B495&amp;"04")=1,技能等级!B495&amp;"04","")</f>
        <v/>
      </c>
      <c r="O495" s="62" t="str">
        <f t="shared" ref="O495" si="1369">IF(N495="","",$D495)</f>
        <v/>
      </c>
      <c r="P495" s="62" t="str">
        <f>IF(COUNTIF(技能效果!A:A,技能等级!B495&amp;"05")=1,技能等级!B495&amp;"05","")</f>
        <v/>
      </c>
      <c r="Q495" s="62" t="str">
        <f t="shared" ref="Q495" si="1370">IF(P495="","",$D495)</f>
        <v/>
      </c>
      <c r="R495" s="69" t="str">
        <f>INDEX(技能!U:U,MATCH(技能等级!B495,技能!B:B,0))</f>
        <v>永久增加己方场上单位攻击，可叠加层数</v>
      </c>
      <c r="S495" s="150">
        <f t="shared" si="1206"/>
        <v>45</v>
      </c>
    </row>
    <row r="496" spans="1:19" s="60" customFormat="1" ht="16.5" x14ac:dyDescent="0.2">
      <c r="A496" s="62">
        <v>493</v>
      </c>
      <c r="B496" s="62">
        <f>INDEX(技能!B:B,MATCH(技能等级!S496,技能!T:T,0))</f>
        <v>1301004</v>
      </c>
      <c r="C496" s="69" t="s">
        <v>384</v>
      </c>
      <c r="D496" s="62">
        <v>1</v>
      </c>
      <c r="E496" s="62" t="str">
        <f>INDEX(技能!E:E,MATCH(技能等级!S496,技能!T:T,0))</f>
        <v>项昆仑技能1</v>
      </c>
      <c r="F496" s="69"/>
      <c r="G496" s="62"/>
      <c r="H496" s="149" t="str">
        <f t="shared" si="1366"/>
        <v>130100401</v>
      </c>
      <c r="I496" s="62">
        <f t="shared" si="1367"/>
        <v>1</v>
      </c>
      <c r="J496" s="62" t="str">
        <f>IF(COUNTIF(技能效果!A:A,技能等级!B496&amp;"02")=1,技能等级!B496&amp;"02","")</f>
        <v/>
      </c>
      <c r="K496" s="62" t="str">
        <f t="shared" si="1367"/>
        <v/>
      </c>
      <c r="L496" s="62" t="str">
        <f>IF(COUNTIF(技能效果!A:A,技能等级!B496&amp;"03")=1,技能等级!B496&amp;"03","")</f>
        <v/>
      </c>
      <c r="M496" s="62" t="str">
        <f t="shared" ref="M496" si="1371">IF(L496="","",$D496)</f>
        <v/>
      </c>
      <c r="N496" s="62" t="str">
        <f>IF(COUNTIF(技能效果!A:A,技能等级!B496&amp;"04")=1,技能等级!B496&amp;"04","")</f>
        <v/>
      </c>
      <c r="O496" s="62" t="str">
        <f t="shared" ref="O496" si="1372">IF(N496="","",$D496)</f>
        <v/>
      </c>
      <c r="P496" s="62" t="str">
        <f>IF(COUNTIF(技能效果!A:A,技能等级!B496&amp;"05")=1,技能等级!B496&amp;"05","")</f>
        <v/>
      </c>
      <c r="Q496" s="62" t="str">
        <f t="shared" ref="Q496" si="1373">IF(P496="","",$D496)</f>
        <v/>
      </c>
      <c r="R496" s="69" t="str">
        <f>INDEX(技能!U:U,MATCH(技能等级!B496,技能!B:B,0))</f>
        <v>攻击敌方单体造成攻击x%伤害，恢复造成攻击x%伤害一定比例的生命</v>
      </c>
      <c r="S496" s="150">
        <f t="shared" si="1206"/>
        <v>46</v>
      </c>
    </row>
    <row r="497" spans="1:19" s="60" customFormat="1" ht="16.5" x14ac:dyDescent="0.2">
      <c r="A497" s="62">
        <v>494</v>
      </c>
      <c r="B497" s="62">
        <f>INDEX(技能!B:B,MATCH(技能等级!S497,技能!T:T,0))</f>
        <v>1301004</v>
      </c>
      <c r="C497" s="69" t="s">
        <v>384</v>
      </c>
      <c r="D497" s="62">
        <v>2</v>
      </c>
      <c r="E497" s="62" t="str">
        <f>INDEX(技能!E:E,MATCH(技能等级!S497,技能!T:T,0))</f>
        <v>项昆仑技能1</v>
      </c>
      <c r="F497" s="69" t="s">
        <v>1020</v>
      </c>
      <c r="G497" s="62">
        <v>10</v>
      </c>
      <c r="H497" s="149" t="str">
        <f t="shared" si="1366"/>
        <v>130100401</v>
      </c>
      <c r="I497" s="62">
        <f t="shared" si="1367"/>
        <v>2</v>
      </c>
      <c r="J497" s="62" t="str">
        <f>IF(COUNTIF(技能效果!A:A,技能等级!B497&amp;"02")=1,技能等级!B497&amp;"02","")</f>
        <v/>
      </c>
      <c r="K497" s="62" t="str">
        <f t="shared" si="1367"/>
        <v/>
      </c>
      <c r="L497" s="62" t="str">
        <f>IF(COUNTIF(技能效果!A:A,技能等级!B497&amp;"03")=1,技能等级!B497&amp;"03","")</f>
        <v/>
      </c>
      <c r="M497" s="62" t="str">
        <f t="shared" ref="M497" si="1374">IF(L497="","",$D497)</f>
        <v/>
      </c>
      <c r="N497" s="62" t="str">
        <f>IF(COUNTIF(技能效果!A:A,技能等级!B497&amp;"04")=1,技能等级!B497&amp;"04","")</f>
        <v/>
      </c>
      <c r="O497" s="62" t="str">
        <f t="shared" ref="O497" si="1375">IF(N497="","",$D497)</f>
        <v/>
      </c>
      <c r="P497" s="62" t="str">
        <f>IF(COUNTIF(技能效果!A:A,技能等级!B497&amp;"05")=1,技能等级!B497&amp;"05","")</f>
        <v/>
      </c>
      <c r="Q497" s="62" t="str">
        <f t="shared" ref="Q497" si="1376">IF(P497="","",$D497)</f>
        <v/>
      </c>
      <c r="R497" s="69" t="str">
        <f>INDEX(技能!U:U,MATCH(技能等级!B497,技能!B:B,0))</f>
        <v>攻击敌方单体造成攻击x%伤害，恢复造成攻击x%伤害一定比例的生命</v>
      </c>
      <c r="S497" s="150">
        <f t="shared" si="1206"/>
        <v>46</v>
      </c>
    </row>
    <row r="498" spans="1:19" s="60" customFormat="1" ht="16.5" x14ac:dyDescent="0.2">
      <c r="A498" s="62">
        <v>495</v>
      </c>
      <c r="B498" s="62">
        <f>INDEX(技能!B:B,MATCH(技能等级!S498,技能!T:T,0))</f>
        <v>1301004</v>
      </c>
      <c r="C498" s="69" t="s">
        <v>384</v>
      </c>
      <c r="D498" s="62">
        <v>3</v>
      </c>
      <c r="E498" s="62" t="str">
        <f>INDEX(技能!E:E,MATCH(技能等级!S498,技能!T:T,0))</f>
        <v>项昆仑技能1</v>
      </c>
      <c r="F498" s="69" t="s">
        <v>1020</v>
      </c>
      <c r="G498" s="62">
        <v>10</v>
      </c>
      <c r="H498" s="149" t="str">
        <f t="shared" si="1366"/>
        <v>130100401</v>
      </c>
      <c r="I498" s="62">
        <f t="shared" si="1367"/>
        <v>3</v>
      </c>
      <c r="J498" s="62" t="str">
        <f>IF(COUNTIF(技能效果!A:A,技能等级!B498&amp;"02")=1,技能等级!B498&amp;"02","")</f>
        <v/>
      </c>
      <c r="K498" s="62" t="str">
        <f t="shared" si="1367"/>
        <v/>
      </c>
      <c r="L498" s="62" t="str">
        <f>IF(COUNTIF(技能效果!A:A,技能等级!B498&amp;"03")=1,技能等级!B498&amp;"03","")</f>
        <v/>
      </c>
      <c r="M498" s="62" t="str">
        <f t="shared" ref="M498" si="1377">IF(L498="","",$D498)</f>
        <v/>
      </c>
      <c r="N498" s="62" t="str">
        <f>IF(COUNTIF(技能效果!A:A,技能等级!B498&amp;"04")=1,技能等级!B498&amp;"04","")</f>
        <v/>
      </c>
      <c r="O498" s="62" t="str">
        <f t="shared" ref="O498" si="1378">IF(N498="","",$D498)</f>
        <v/>
      </c>
      <c r="P498" s="62" t="str">
        <f>IF(COUNTIF(技能效果!A:A,技能等级!B498&amp;"05")=1,技能等级!B498&amp;"05","")</f>
        <v/>
      </c>
      <c r="Q498" s="62" t="str">
        <f t="shared" ref="Q498" si="1379">IF(P498="","",$D498)</f>
        <v/>
      </c>
      <c r="R498" s="69" t="str">
        <f>INDEX(技能!U:U,MATCH(技能等级!B498,技能!B:B,0))</f>
        <v>攻击敌方单体造成攻击x%伤害，恢复造成攻击x%伤害一定比例的生命</v>
      </c>
      <c r="S498" s="150">
        <f t="shared" si="1206"/>
        <v>46</v>
      </c>
    </row>
    <row r="499" spans="1:19" s="60" customFormat="1" ht="16.5" x14ac:dyDescent="0.2">
      <c r="A499" s="62">
        <v>496</v>
      </c>
      <c r="B499" s="62">
        <f>INDEX(技能!B:B,MATCH(技能等级!S499,技能!T:T,0))</f>
        <v>1301004</v>
      </c>
      <c r="C499" s="69" t="s">
        <v>384</v>
      </c>
      <c r="D499" s="62">
        <v>4</v>
      </c>
      <c r="E499" s="62" t="str">
        <f>INDEX(技能!E:E,MATCH(技能等级!S499,技能!T:T,0))</f>
        <v>项昆仑技能1</v>
      </c>
      <c r="F499" s="69" t="s">
        <v>1020</v>
      </c>
      <c r="G499" s="62">
        <v>10</v>
      </c>
      <c r="H499" s="149" t="str">
        <f t="shared" si="1366"/>
        <v>130100401</v>
      </c>
      <c r="I499" s="62">
        <f t="shared" si="1367"/>
        <v>4</v>
      </c>
      <c r="J499" s="62" t="str">
        <f>IF(COUNTIF(技能效果!A:A,技能等级!B499&amp;"02")=1,技能等级!B499&amp;"02","")</f>
        <v/>
      </c>
      <c r="K499" s="62" t="str">
        <f t="shared" si="1367"/>
        <v/>
      </c>
      <c r="L499" s="62" t="str">
        <f>IF(COUNTIF(技能效果!A:A,技能等级!B499&amp;"03")=1,技能等级!B499&amp;"03","")</f>
        <v/>
      </c>
      <c r="M499" s="62" t="str">
        <f t="shared" ref="M499" si="1380">IF(L499="","",$D499)</f>
        <v/>
      </c>
      <c r="N499" s="62" t="str">
        <f>IF(COUNTIF(技能效果!A:A,技能等级!B499&amp;"04")=1,技能等级!B499&amp;"04","")</f>
        <v/>
      </c>
      <c r="O499" s="62" t="str">
        <f t="shared" ref="O499" si="1381">IF(N499="","",$D499)</f>
        <v/>
      </c>
      <c r="P499" s="62" t="str">
        <f>IF(COUNTIF(技能效果!A:A,技能等级!B499&amp;"05")=1,技能等级!B499&amp;"05","")</f>
        <v/>
      </c>
      <c r="Q499" s="62" t="str">
        <f t="shared" ref="Q499" si="1382">IF(P499="","",$D499)</f>
        <v/>
      </c>
      <c r="R499" s="69" t="str">
        <f>INDEX(技能!U:U,MATCH(技能等级!B499,技能!B:B,0))</f>
        <v>攻击敌方单体造成攻击x%伤害，恢复造成攻击x%伤害一定比例的生命</v>
      </c>
      <c r="S499" s="150">
        <f t="shared" si="1206"/>
        <v>46</v>
      </c>
    </row>
    <row r="500" spans="1:19" s="60" customFormat="1" ht="16.5" x14ac:dyDescent="0.2">
      <c r="A500" s="62">
        <v>497</v>
      </c>
      <c r="B500" s="62">
        <f>INDEX(技能!B:B,MATCH(技能等级!S500,技能!T:T,0))</f>
        <v>1301004</v>
      </c>
      <c r="C500" s="69" t="s">
        <v>384</v>
      </c>
      <c r="D500" s="62">
        <v>5</v>
      </c>
      <c r="E500" s="62" t="str">
        <f>INDEX(技能!E:E,MATCH(技能等级!S500,技能!T:T,0))</f>
        <v>项昆仑技能1</v>
      </c>
      <c r="F500" s="69" t="s">
        <v>1020</v>
      </c>
      <c r="G500" s="62">
        <v>10</v>
      </c>
      <c r="H500" s="149" t="str">
        <f t="shared" si="1366"/>
        <v>130100401</v>
      </c>
      <c r="I500" s="62">
        <f t="shared" si="1367"/>
        <v>5</v>
      </c>
      <c r="J500" s="62" t="str">
        <f>IF(COUNTIF(技能效果!A:A,技能等级!B500&amp;"02")=1,技能等级!B500&amp;"02","")</f>
        <v/>
      </c>
      <c r="K500" s="62" t="str">
        <f t="shared" si="1367"/>
        <v/>
      </c>
      <c r="L500" s="62" t="str">
        <f>IF(COUNTIF(技能效果!A:A,技能等级!B500&amp;"03")=1,技能等级!B500&amp;"03","")</f>
        <v/>
      </c>
      <c r="M500" s="62" t="str">
        <f t="shared" ref="M500" si="1383">IF(L500="","",$D500)</f>
        <v/>
      </c>
      <c r="N500" s="62" t="str">
        <f>IF(COUNTIF(技能效果!A:A,技能等级!B500&amp;"04")=1,技能等级!B500&amp;"04","")</f>
        <v/>
      </c>
      <c r="O500" s="62" t="str">
        <f t="shared" ref="O500" si="1384">IF(N500="","",$D500)</f>
        <v/>
      </c>
      <c r="P500" s="62" t="str">
        <f>IF(COUNTIF(技能效果!A:A,技能等级!B500&amp;"05")=1,技能等级!B500&amp;"05","")</f>
        <v/>
      </c>
      <c r="Q500" s="62" t="str">
        <f t="shared" ref="Q500" si="1385">IF(P500="","",$D500)</f>
        <v/>
      </c>
      <c r="R500" s="69" t="str">
        <f>INDEX(技能!U:U,MATCH(技能等级!B500,技能!B:B,0))</f>
        <v>攻击敌方单体造成攻击x%伤害，恢复造成攻击x%伤害一定比例的生命</v>
      </c>
      <c r="S500" s="150">
        <f t="shared" si="1206"/>
        <v>46</v>
      </c>
    </row>
    <row r="501" spans="1:19" s="60" customFormat="1" ht="16.5" x14ac:dyDescent="0.2">
      <c r="A501" s="62">
        <v>498</v>
      </c>
      <c r="B501" s="62">
        <f>INDEX(技能!B:B,MATCH(技能等级!S501,技能!T:T,0))</f>
        <v>1301004</v>
      </c>
      <c r="C501" s="69" t="s">
        <v>384</v>
      </c>
      <c r="D501" s="62">
        <v>6</v>
      </c>
      <c r="E501" s="62" t="str">
        <f>INDEX(技能!E:E,MATCH(技能等级!S501,技能!T:T,0))</f>
        <v>项昆仑技能1</v>
      </c>
      <c r="F501" s="69" t="s">
        <v>1020</v>
      </c>
      <c r="G501" s="62">
        <v>10</v>
      </c>
      <c r="H501" s="149" t="str">
        <f t="shared" si="1366"/>
        <v>130100401</v>
      </c>
      <c r="I501" s="62">
        <f t="shared" si="1367"/>
        <v>6</v>
      </c>
      <c r="J501" s="62" t="str">
        <f>IF(COUNTIF(技能效果!A:A,技能等级!B501&amp;"02")=1,技能等级!B501&amp;"02","")</f>
        <v/>
      </c>
      <c r="K501" s="62" t="str">
        <f t="shared" si="1367"/>
        <v/>
      </c>
      <c r="L501" s="62" t="str">
        <f>IF(COUNTIF(技能效果!A:A,技能等级!B501&amp;"03")=1,技能等级!B501&amp;"03","")</f>
        <v/>
      </c>
      <c r="M501" s="62" t="str">
        <f t="shared" ref="M501" si="1386">IF(L501="","",$D501)</f>
        <v/>
      </c>
      <c r="N501" s="62" t="str">
        <f>IF(COUNTIF(技能效果!A:A,技能等级!B501&amp;"04")=1,技能等级!B501&amp;"04","")</f>
        <v/>
      </c>
      <c r="O501" s="62" t="str">
        <f t="shared" ref="O501" si="1387">IF(N501="","",$D501)</f>
        <v/>
      </c>
      <c r="P501" s="62" t="str">
        <f>IF(COUNTIF(技能效果!A:A,技能等级!B501&amp;"05")=1,技能等级!B501&amp;"05","")</f>
        <v/>
      </c>
      <c r="Q501" s="62" t="str">
        <f t="shared" ref="Q501" si="1388">IF(P501="","",$D501)</f>
        <v/>
      </c>
      <c r="R501" s="69" t="str">
        <f>INDEX(技能!U:U,MATCH(技能等级!B501,技能!B:B,0))</f>
        <v>攻击敌方单体造成攻击x%伤害，恢复造成攻击x%伤害一定比例的生命</v>
      </c>
      <c r="S501" s="150">
        <f t="shared" si="1206"/>
        <v>46</v>
      </c>
    </row>
    <row r="502" spans="1:19" s="60" customFormat="1" ht="16.5" x14ac:dyDescent="0.2">
      <c r="A502" s="62">
        <v>499</v>
      </c>
      <c r="B502" s="62">
        <f>INDEX(技能!B:B,MATCH(技能等级!S502,技能!T:T,0))</f>
        <v>1301004</v>
      </c>
      <c r="C502" s="69" t="s">
        <v>384</v>
      </c>
      <c r="D502" s="62">
        <v>7</v>
      </c>
      <c r="E502" s="62" t="str">
        <f>INDEX(技能!E:E,MATCH(技能等级!S502,技能!T:T,0))</f>
        <v>项昆仑技能1</v>
      </c>
      <c r="F502" s="69" t="s">
        <v>1020</v>
      </c>
      <c r="G502" s="62">
        <v>10</v>
      </c>
      <c r="H502" s="149" t="str">
        <f t="shared" si="1366"/>
        <v>130100401</v>
      </c>
      <c r="I502" s="62">
        <f t="shared" si="1367"/>
        <v>7</v>
      </c>
      <c r="J502" s="62" t="str">
        <f>IF(COUNTIF(技能效果!A:A,技能等级!B502&amp;"02")=1,技能等级!B502&amp;"02","")</f>
        <v/>
      </c>
      <c r="K502" s="62" t="str">
        <f t="shared" si="1367"/>
        <v/>
      </c>
      <c r="L502" s="62" t="str">
        <f>IF(COUNTIF(技能效果!A:A,技能等级!B502&amp;"03")=1,技能等级!B502&amp;"03","")</f>
        <v/>
      </c>
      <c r="M502" s="62" t="str">
        <f t="shared" ref="M502" si="1389">IF(L502="","",$D502)</f>
        <v/>
      </c>
      <c r="N502" s="62" t="str">
        <f>IF(COUNTIF(技能效果!A:A,技能等级!B502&amp;"04")=1,技能等级!B502&amp;"04","")</f>
        <v/>
      </c>
      <c r="O502" s="62" t="str">
        <f t="shared" ref="O502" si="1390">IF(N502="","",$D502)</f>
        <v/>
      </c>
      <c r="P502" s="62" t="str">
        <f>IF(COUNTIF(技能效果!A:A,技能等级!B502&amp;"05")=1,技能等级!B502&amp;"05","")</f>
        <v/>
      </c>
      <c r="Q502" s="62" t="str">
        <f t="shared" ref="Q502" si="1391">IF(P502="","",$D502)</f>
        <v/>
      </c>
      <c r="R502" s="69" t="str">
        <f>INDEX(技能!U:U,MATCH(技能等级!B502,技能!B:B,0))</f>
        <v>攻击敌方单体造成攻击x%伤害，恢复造成攻击x%伤害一定比例的生命</v>
      </c>
      <c r="S502" s="150">
        <f t="shared" si="1206"/>
        <v>46</v>
      </c>
    </row>
    <row r="503" spans="1:19" s="60" customFormat="1" ht="16.5" x14ac:dyDescent="0.2">
      <c r="A503" s="62">
        <v>500</v>
      </c>
      <c r="B503" s="62">
        <f>INDEX(技能!B:B,MATCH(技能等级!S503,技能!T:T,0))</f>
        <v>1301004</v>
      </c>
      <c r="C503" s="69" t="s">
        <v>384</v>
      </c>
      <c r="D503" s="62">
        <v>8</v>
      </c>
      <c r="E503" s="62" t="str">
        <f>INDEX(技能!E:E,MATCH(技能等级!S503,技能!T:T,0))</f>
        <v>项昆仑技能1</v>
      </c>
      <c r="F503" s="69" t="s">
        <v>1020</v>
      </c>
      <c r="G503" s="62">
        <v>10</v>
      </c>
      <c r="H503" s="149" t="str">
        <f t="shared" si="1366"/>
        <v>130100401</v>
      </c>
      <c r="I503" s="62">
        <f t="shared" si="1367"/>
        <v>8</v>
      </c>
      <c r="J503" s="62" t="str">
        <f>IF(COUNTIF(技能效果!A:A,技能等级!B503&amp;"02")=1,技能等级!B503&amp;"02","")</f>
        <v/>
      </c>
      <c r="K503" s="62" t="str">
        <f t="shared" si="1367"/>
        <v/>
      </c>
      <c r="L503" s="62" t="str">
        <f>IF(COUNTIF(技能效果!A:A,技能等级!B503&amp;"03")=1,技能等级!B503&amp;"03","")</f>
        <v/>
      </c>
      <c r="M503" s="62" t="str">
        <f t="shared" ref="M503" si="1392">IF(L503="","",$D503)</f>
        <v/>
      </c>
      <c r="N503" s="62" t="str">
        <f>IF(COUNTIF(技能效果!A:A,技能等级!B503&amp;"04")=1,技能等级!B503&amp;"04","")</f>
        <v/>
      </c>
      <c r="O503" s="62" t="str">
        <f t="shared" ref="O503" si="1393">IF(N503="","",$D503)</f>
        <v/>
      </c>
      <c r="P503" s="62" t="str">
        <f>IF(COUNTIF(技能效果!A:A,技能等级!B503&amp;"05")=1,技能等级!B503&amp;"05","")</f>
        <v/>
      </c>
      <c r="Q503" s="62" t="str">
        <f t="shared" ref="Q503" si="1394">IF(P503="","",$D503)</f>
        <v/>
      </c>
      <c r="R503" s="69" t="str">
        <f>INDEX(技能!U:U,MATCH(技能等级!B503,技能!B:B,0))</f>
        <v>攻击敌方单体造成攻击x%伤害，恢复造成攻击x%伤害一定比例的生命</v>
      </c>
      <c r="S503" s="150">
        <f t="shared" si="1206"/>
        <v>46</v>
      </c>
    </row>
    <row r="504" spans="1:19" s="60" customFormat="1" ht="16.5" x14ac:dyDescent="0.2">
      <c r="A504" s="62">
        <v>501</v>
      </c>
      <c r="B504" s="62">
        <f>INDEX(技能!B:B,MATCH(技能等级!S504,技能!T:T,0))</f>
        <v>1301004</v>
      </c>
      <c r="C504" s="69" t="s">
        <v>384</v>
      </c>
      <c r="D504" s="62">
        <v>9</v>
      </c>
      <c r="E504" s="62" t="str">
        <f>INDEX(技能!E:E,MATCH(技能等级!S504,技能!T:T,0))</f>
        <v>项昆仑技能1</v>
      </c>
      <c r="F504" s="69" t="s">
        <v>1020</v>
      </c>
      <c r="G504" s="62">
        <v>10</v>
      </c>
      <c r="H504" s="149" t="str">
        <f t="shared" si="1366"/>
        <v>130100401</v>
      </c>
      <c r="I504" s="62">
        <f t="shared" si="1367"/>
        <v>9</v>
      </c>
      <c r="J504" s="62" t="str">
        <f>IF(COUNTIF(技能效果!A:A,技能等级!B504&amp;"02")=1,技能等级!B504&amp;"02","")</f>
        <v/>
      </c>
      <c r="K504" s="62" t="str">
        <f t="shared" si="1367"/>
        <v/>
      </c>
      <c r="L504" s="62" t="str">
        <f>IF(COUNTIF(技能效果!A:A,技能等级!B504&amp;"03")=1,技能等级!B504&amp;"03","")</f>
        <v/>
      </c>
      <c r="M504" s="62" t="str">
        <f t="shared" ref="M504" si="1395">IF(L504="","",$D504)</f>
        <v/>
      </c>
      <c r="N504" s="62" t="str">
        <f>IF(COUNTIF(技能效果!A:A,技能等级!B504&amp;"04")=1,技能等级!B504&amp;"04","")</f>
        <v/>
      </c>
      <c r="O504" s="62" t="str">
        <f t="shared" ref="O504" si="1396">IF(N504="","",$D504)</f>
        <v/>
      </c>
      <c r="P504" s="62" t="str">
        <f>IF(COUNTIF(技能效果!A:A,技能等级!B504&amp;"05")=1,技能等级!B504&amp;"05","")</f>
        <v/>
      </c>
      <c r="Q504" s="62" t="str">
        <f t="shared" ref="Q504" si="1397">IF(P504="","",$D504)</f>
        <v/>
      </c>
      <c r="R504" s="69" t="str">
        <f>INDEX(技能!U:U,MATCH(技能等级!B504,技能!B:B,0))</f>
        <v>攻击敌方单体造成攻击x%伤害，恢复造成攻击x%伤害一定比例的生命</v>
      </c>
      <c r="S504" s="150">
        <f t="shared" si="1206"/>
        <v>46</v>
      </c>
    </row>
    <row r="505" spans="1:19" s="60" customFormat="1" ht="16.5" x14ac:dyDescent="0.2">
      <c r="A505" s="62">
        <v>502</v>
      </c>
      <c r="B505" s="62">
        <f>INDEX(技能!B:B,MATCH(技能等级!S505,技能!T:T,0))</f>
        <v>1301004</v>
      </c>
      <c r="C505" s="69" t="s">
        <v>384</v>
      </c>
      <c r="D505" s="62">
        <v>10</v>
      </c>
      <c r="E505" s="62" t="str">
        <f>INDEX(技能!E:E,MATCH(技能等级!S505,技能!T:T,0))</f>
        <v>项昆仑技能1</v>
      </c>
      <c r="F505" s="69" t="s">
        <v>1020</v>
      </c>
      <c r="G505" s="62">
        <v>10</v>
      </c>
      <c r="H505" s="149" t="str">
        <f t="shared" si="1366"/>
        <v>130100401</v>
      </c>
      <c r="I505" s="62">
        <f t="shared" si="1367"/>
        <v>10</v>
      </c>
      <c r="J505" s="62" t="str">
        <f>IF(COUNTIF(技能效果!A:A,技能等级!B505&amp;"02")=1,技能等级!B505&amp;"02","")</f>
        <v/>
      </c>
      <c r="K505" s="62" t="str">
        <f t="shared" si="1367"/>
        <v/>
      </c>
      <c r="L505" s="62" t="str">
        <f>IF(COUNTIF(技能效果!A:A,技能等级!B505&amp;"03")=1,技能等级!B505&amp;"03","")</f>
        <v/>
      </c>
      <c r="M505" s="62" t="str">
        <f t="shared" ref="M505" si="1398">IF(L505="","",$D505)</f>
        <v/>
      </c>
      <c r="N505" s="62" t="str">
        <f>IF(COUNTIF(技能效果!A:A,技能等级!B505&amp;"04")=1,技能等级!B505&amp;"04","")</f>
        <v/>
      </c>
      <c r="O505" s="62" t="str">
        <f t="shared" ref="O505" si="1399">IF(N505="","",$D505)</f>
        <v/>
      </c>
      <c r="P505" s="62" t="str">
        <f>IF(COUNTIF(技能效果!A:A,技能等级!B505&amp;"05")=1,技能等级!B505&amp;"05","")</f>
        <v/>
      </c>
      <c r="Q505" s="62" t="str">
        <f t="shared" ref="Q505" si="1400">IF(P505="","",$D505)</f>
        <v/>
      </c>
      <c r="R505" s="69" t="str">
        <f>INDEX(技能!U:U,MATCH(技能等级!B505,技能!B:B,0))</f>
        <v>攻击敌方单体造成攻击x%伤害，恢复造成攻击x%伤害一定比例的生命</v>
      </c>
      <c r="S505" s="150">
        <f t="shared" ref="S505:S568" si="1401">S495+1</f>
        <v>46</v>
      </c>
    </row>
    <row r="506" spans="1:19" s="60" customFormat="1" ht="16.5" x14ac:dyDescent="0.2">
      <c r="A506" s="62">
        <v>503</v>
      </c>
      <c r="B506" s="62">
        <f>INDEX(技能!B:B,MATCH(技能等级!S506,技能!T:T,0))</f>
        <v>1302004</v>
      </c>
      <c r="C506" s="69" t="s">
        <v>384</v>
      </c>
      <c r="D506" s="62">
        <v>1</v>
      </c>
      <c r="E506" s="62" t="str">
        <f>INDEX(技能!E:E,MATCH(技能等级!S506,技能!T:T,0))</f>
        <v>项昆仑技能2</v>
      </c>
      <c r="F506" s="69"/>
      <c r="G506" s="62"/>
      <c r="H506" s="149" t="str">
        <f t="shared" si="1366"/>
        <v>130200401</v>
      </c>
      <c r="I506" s="62">
        <f t="shared" si="1367"/>
        <v>1</v>
      </c>
      <c r="J506" s="62" t="str">
        <f>IF(COUNTIF(技能效果!A:A,技能等级!B506&amp;"02")=1,技能等级!B506&amp;"02","")</f>
        <v/>
      </c>
      <c r="K506" s="62" t="str">
        <f t="shared" si="1367"/>
        <v/>
      </c>
      <c r="L506" s="62" t="str">
        <f>IF(COUNTIF(技能效果!A:A,技能等级!B506&amp;"03")=1,技能等级!B506&amp;"03","")</f>
        <v/>
      </c>
      <c r="M506" s="62" t="str">
        <f t="shared" ref="M506" si="1402">IF(L506="","",$D506)</f>
        <v/>
      </c>
      <c r="N506" s="62" t="str">
        <f>IF(COUNTIF(技能效果!A:A,技能等级!B506&amp;"04")=1,技能等级!B506&amp;"04","")</f>
        <v/>
      </c>
      <c r="O506" s="62" t="str">
        <f t="shared" ref="O506" si="1403">IF(N506="","",$D506)</f>
        <v/>
      </c>
      <c r="P506" s="62" t="str">
        <f>IF(COUNTIF(技能效果!A:A,技能等级!B506&amp;"05")=1,技能等级!B506&amp;"05","")</f>
        <v/>
      </c>
      <c r="Q506" s="62" t="str">
        <f t="shared" ref="Q506" si="1404">IF(P506="","",$D506)</f>
        <v/>
      </c>
      <c r="R506" s="69" t="str">
        <f>INDEX(技能!U:U,MATCH(技能等级!B506,技能!B:B,0))</f>
        <v>蓄力1回合并获得1枚印记，项昆仑或其守护灵下次攻击将会消耗全部【不死印记】，每一枚【不死印记】提升一定比例伤害，印记最多同时拥有4枚</v>
      </c>
      <c r="S506" s="150">
        <f t="shared" si="1401"/>
        <v>47</v>
      </c>
    </row>
    <row r="507" spans="1:19" s="60" customFormat="1" ht="16.5" x14ac:dyDescent="0.2">
      <c r="A507" s="62">
        <v>504</v>
      </c>
      <c r="B507" s="62">
        <f>INDEX(技能!B:B,MATCH(技能等级!S507,技能!T:T,0))</f>
        <v>1302004</v>
      </c>
      <c r="C507" s="69" t="s">
        <v>384</v>
      </c>
      <c r="D507" s="62">
        <v>2</v>
      </c>
      <c r="E507" s="62" t="str">
        <f>INDEX(技能!E:E,MATCH(技能等级!S507,技能!T:T,0))</f>
        <v>项昆仑技能2</v>
      </c>
      <c r="F507" s="69" t="s">
        <v>1020</v>
      </c>
      <c r="G507" s="62">
        <v>10</v>
      </c>
      <c r="H507" s="149" t="str">
        <f t="shared" si="1366"/>
        <v>130200401</v>
      </c>
      <c r="I507" s="62">
        <f t="shared" si="1367"/>
        <v>2</v>
      </c>
      <c r="J507" s="62" t="str">
        <f>IF(COUNTIF(技能效果!A:A,技能等级!B507&amp;"02")=1,技能等级!B507&amp;"02","")</f>
        <v/>
      </c>
      <c r="K507" s="62" t="str">
        <f t="shared" si="1367"/>
        <v/>
      </c>
      <c r="L507" s="62" t="str">
        <f>IF(COUNTIF(技能效果!A:A,技能等级!B507&amp;"03")=1,技能等级!B507&amp;"03","")</f>
        <v/>
      </c>
      <c r="M507" s="62" t="str">
        <f t="shared" ref="M507" si="1405">IF(L507="","",$D507)</f>
        <v/>
      </c>
      <c r="N507" s="62" t="str">
        <f>IF(COUNTIF(技能效果!A:A,技能等级!B507&amp;"04")=1,技能等级!B507&amp;"04","")</f>
        <v/>
      </c>
      <c r="O507" s="62" t="str">
        <f t="shared" ref="O507" si="1406">IF(N507="","",$D507)</f>
        <v/>
      </c>
      <c r="P507" s="62" t="str">
        <f>IF(COUNTIF(技能效果!A:A,技能等级!B507&amp;"05")=1,技能等级!B507&amp;"05","")</f>
        <v/>
      </c>
      <c r="Q507" s="62" t="str">
        <f t="shared" ref="Q507" si="1407">IF(P507="","",$D507)</f>
        <v/>
      </c>
      <c r="R507" s="69" t="str">
        <f>INDEX(技能!U:U,MATCH(技能等级!B507,技能!B:B,0))</f>
        <v>蓄力1回合并获得1枚印记，项昆仑或其守护灵下次攻击将会消耗全部【不死印记】，每一枚【不死印记】提升一定比例伤害，印记最多同时拥有4枚</v>
      </c>
      <c r="S507" s="150">
        <f t="shared" si="1401"/>
        <v>47</v>
      </c>
    </row>
    <row r="508" spans="1:19" s="60" customFormat="1" ht="16.5" x14ac:dyDescent="0.2">
      <c r="A508" s="62">
        <v>505</v>
      </c>
      <c r="B508" s="62">
        <f>INDEX(技能!B:B,MATCH(技能等级!S508,技能!T:T,0))</f>
        <v>1302004</v>
      </c>
      <c r="C508" s="69" t="s">
        <v>384</v>
      </c>
      <c r="D508" s="62">
        <v>3</v>
      </c>
      <c r="E508" s="62" t="str">
        <f>INDEX(技能!E:E,MATCH(技能等级!S508,技能!T:T,0))</f>
        <v>项昆仑技能2</v>
      </c>
      <c r="F508" s="69" t="s">
        <v>1020</v>
      </c>
      <c r="G508" s="62">
        <v>10</v>
      </c>
      <c r="H508" s="149" t="str">
        <f t="shared" si="1366"/>
        <v>130200401</v>
      </c>
      <c r="I508" s="62">
        <f t="shared" si="1367"/>
        <v>3</v>
      </c>
      <c r="J508" s="62" t="str">
        <f>IF(COUNTIF(技能效果!A:A,技能等级!B508&amp;"02")=1,技能等级!B508&amp;"02","")</f>
        <v/>
      </c>
      <c r="K508" s="62" t="str">
        <f t="shared" si="1367"/>
        <v/>
      </c>
      <c r="L508" s="62" t="str">
        <f>IF(COUNTIF(技能效果!A:A,技能等级!B508&amp;"03")=1,技能等级!B508&amp;"03","")</f>
        <v/>
      </c>
      <c r="M508" s="62" t="str">
        <f t="shared" ref="M508" si="1408">IF(L508="","",$D508)</f>
        <v/>
      </c>
      <c r="N508" s="62" t="str">
        <f>IF(COUNTIF(技能效果!A:A,技能等级!B508&amp;"04")=1,技能等级!B508&amp;"04","")</f>
        <v/>
      </c>
      <c r="O508" s="62" t="str">
        <f t="shared" ref="O508" si="1409">IF(N508="","",$D508)</f>
        <v/>
      </c>
      <c r="P508" s="62" t="str">
        <f>IF(COUNTIF(技能效果!A:A,技能等级!B508&amp;"05")=1,技能等级!B508&amp;"05","")</f>
        <v/>
      </c>
      <c r="Q508" s="62" t="str">
        <f t="shared" ref="Q508" si="1410">IF(P508="","",$D508)</f>
        <v/>
      </c>
      <c r="R508" s="69" t="str">
        <f>INDEX(技能!U:U,MATCH(技能等级!B508,技能!B:B,0))</f>
        <v>蓄力1回合并获得1枚印记，项昆仑或其守护灵下次攻击将会消耗全部【不死印记】，每一枚【不死印记】提升一定比例伤害，印记最多同时拥有4枚</v>
      </c>
      <c r="S508" s="150">
        <f t="shared" si="1401"/>
        <v>47</v>
      </c>
    </row>
    <row r="509" spans="1:19" s="60" customFormat="1" ht="16.5" x14ac:dyDescent="0.2">
      <c r="A509" s="62">
        <v>506</v>
      </c>
      <c r="B509" s="62">
        <f>INDEX(技能!B:B,MATCH(技能等级!S509,技能!T:T,0))</f>
        <v>1302004</v>
      </c>
      <c r="C509" s="69" t="s">
        <v>384</v>
      </c>
      <c r="D509" s="62">
        <v>4</v>
      </c>
      <c r="E509" s="62" t="str">
        <f>INDEX(技能!E:E,MATCH(技能等级!S509,技能!T:T,0))</f>
        <v>项昆仑技能2</v>
      </c>
      <c r="F509" s="69" t="s">
        <v>1020</v>
      </c>
      <c r="G509" s="62">
        <v>10</v>
      </c>
      <c r="H509" s="149" t="str">
        <f t="shared" si="1366"/>
        <v>130200401</v>
      </c>
      <c r="I509" s="62">
        <f t="shared" si="1367"/>
        <v>4</v>
      </c>
      <c r="J509" s="62" t="str">
        <f>IF(COUNTIF(技能效果!A:A,技能等级!B509&amp;"02")=1,技能等级!B509&amp;"02","")</f>
        <v/>
      </c>
      <c r="K509" s="62" t="str">
        <f t="shared" si="1367"/>
        <v/>
      </c>
      <c r="L509" s="62" t="str">
        <f>IF(COUNTIF(技能效果!A:A,技能等级!B509&amp;"03")=1,技能等级!B509&amp;"03","")</f>
        <v/>
      </c>
      <c r="M509" s="62" t="str">
        <f t="shared" ref="M509" si="1411">IF(L509="","",$D509)</f>
        <v/>
      </c>
      <c r="N509" s="62" t="str">
        <f>IF(COUNTIF(技能效果!A:A,技能等级!B509&amp;"04")=1,技能等级!B509&amp;"04","")</f>
        <v/>
      </c>
      <c r="O509" s="62" t="str">
        <f t="shared" ref="O509" si="1412">IF(N509="","",$D509)</f>
        <v/>
      </c>
      <c r="P509" s="62" t="str">
        <f>IF(COUNTIF(技能效果!A:A,技能等级!B509&amp;"05")=1,技能等级!B509&amp;"05","")</f>
        <v/>
      </c>
      <c r="Q509" s="62" t="str">
        <f t="shared" ref="Q509" si="1413">IF(P509="","",$D509)</f>
        <v/>
      </c>
      <c r="R509" s="69" t="str">
        <f>INDEX(技能!U:U,MATCH(技能等级!B509,技能!B:B,0))</f>
        <v>蓄力1回合并获得1枚印记，项昆仑或其守护灵下次攻击将会消耗全部【不死印记】，每一枚【不死印记】提升一定比例伤害，印记最多同时拥有4枚</v>
      </c>
      <c r="S509" s="150">
        <f t="shared" si="1401"/>
        <v>47</v>
      </c>
    </row>
    <row r="510" spans="1:19" s="60" customFormat="1" ht="16.5" x14ac:dyDescent="0.2">
      <c r="A510" s="62">
        <v>507</v>
      </c>
      <c r="B510" s="62">
        <f>INDEX(技能!B:B,MATCH(技能等级!S510,技能!T:T,0))</f>
        <v>1302004</v>
      </c>
      <c r="C510" s="69" t="s">
        <v>384</v>
      </c>
      <c r="D510" s="62">
        <v>5</v>
      </c>
      <c r="E510" s="62" t="str">
        <f>INDEX(技能!E:E,MATCH(技能等级!S510,技能!T:T,0))</f>
        <v>项昆仑技能2</v>
      </c>
      <c r="F510" s="69" t="s">
        <v>1020</v>
      </c>
      <c r="G510" s="62">
        <v>10</v>
      </c>
      <c r="H510" s="149" t="str">
        <f t="shared" si="1366"/>
        <v>130200401</v>
      </c>
      <c r="I510" s="62">
        <f t="shared" si="1367"/>
        <v>5</v>
      </c>
      <c r="J510" s="62" t="str">
        <f>IF(COUNTIF(技能效果!A:A,技能等级!B510&amp;"02")=1,技能等级!B510&amp;"02","")</f>
        <v/>
      </c>
      <c r="K510" s="62" t="str">
        <f t="shared" si="1367"/>
        <v/>
      </c>
      <c r="L510" s="62" t="str">
        <f>IF(COUNTIF(技能效果!A:A,技能等级!B510&amp;"03")=1,技能等级!B510&amp;"03","")</f>
        <v/>
      </c>
      <c r="M510" s="62" t="str">
        <f t="shared" ref="M510" si="1414">IF(L510="","",$D510)</f>
        <v/>
      </c>
      <c r="N510" s="62" t="str">
        <f>IF(COUNTIF(技能效果!A:A,技能等级!B510&amp;"04")=1,技能等级!B510&amp;"04","")</f>
        <v/>
      </c>
      <c r="O510" s="62" t="str">
        <f t="shared" ref="O510" si="1415">IF(N510="","",$D510)</f>
        <v/>
      </c>
      <c r="P510" s="62" t="str">
        <f>IF(COUNTIF(技能效果!A:A,技能等级!B510&amp;"05")=1,技能等级!B510&amp;"05","")</f>
        <v/>
      </c>
      <c r="Q510" s="62" t="str">
        <f t="shared" ref="Q510" si="1416">IF(P510="","",$D510)</f>
        <v/>
      </c>
      <c r="R510" s="69" t="str">
        <f>INDEX(技能!U:U,MATCH(技能等级!B510,技能!B:B,0))</f>
        <v>蓄力1回合并获得1枚印记，项昆仑或其守护灵下次攻击将会消耗全部【不死印记】，每一枚【不死印记】提升一定比例伤害，印记最多同时拥有4枚</v>
      </c>
      <c r="S510" s="150">
        <f t="shared" si="1401"/>
        <v>47</v>
      </c>
    </row>
    <row r="511" spans="1:19" s="60" customFormat="1" ht="16.5" x14ac:dyDescent="0.2">
      <c r="A511" s="62">
        <v>508</v>
      </c>
      <c r="B511" s="62">
        <f>INDEX(技能!B:B,MATCH(技能等级!S511,技能!T:T,0))</f>
        <v>1302004</v>
      </c>
      <c r="C511" s="69" t="s">
        <v>384</v>
      </c>
      <c r="D511" s="62">
        <v>6</v>
      </c>
      <c r="E511" s="62" t="str">
        <f>INDEX(技能!E:E,MATCH(技能等级!S511,技能!T:T,0))</f>
        <v>项昆仑技能2</v>
      </c>
      <c r="F511" s="69" t="s">
        <v>1020</v>
      </c>
      <c r="G511" s="62">
        <v>10</v>
      </c>
      <c r="H511" s="149" t="str">
        <f t="shared" si="1366"/>
        <v>130200401</v>
      </c>
      <c r="I511" s="62">
        <f t="shared" si="1367"/>
        <v>6</v>
      </c>
      <c r="J511" s="62" t="str">
        <f>IF(COUNTIF(技能效果!A:A,技能等级!B511&amp;"02")=1,技能等级!B511&amp;"02","")</f>
        <v/>
      </c>
      <c r="K511" s="62" t="str">
        <f t="shared" si="1367"/>
        <v/>
      </c>
      <c r="L511" s="62" t="str">
        <f>IF(COUNTIF(技能效果!A:A,技能等级!B511&amp;"03")=1,技能等级!B511&amp;"03","")</f>
        <v/>
      </c>
      <c r="M511" s="62" t="str">
        <f t="shared" ref="M511" si="1417">IF(L511="","",$D511)</f>
        <v/>
      </c>
      <c r="N511" s="62" t="str">
        <f>IF(COUNTIF(技能效果!A:A,技能等级!B511&amp;"04")=1,技能等级!B511&amp;"04","")</f>
        <v/>
      </c>
      <c r="O511" s="62" t="str">
        <f t="shared" ref="O511" si="1418">IF(N511="","",$D511)</f>
        <v/>
      </c>
      <c r="P511" s="62" t="str">
        <f>IF(COUNTIF(技能效果!A:A,技能等级!B511&amp;"05")=1,技能等级!B511&amp;"05","")</f>
        <v/>
      </c>
      <c r="Q511" s="62" t="str">
        <f t="shared" ref="Q511" si="1419">IF(P511="","",$D511)</f>
        <v/>
      </c>
      <c r="R511" s="69" t="str">
        <f>INDEX(技能!U:U,MATCH(技能等级!B511,技能!B:B,0))</f>
        <v>蓄力1回合并获得1枚印记，项昆仑或其守护灵下次攻击将会消耗全部【不死印记】，每一枚【不死印记】提升一定比例伤害，印记最多同时拥有4枚</v>
      </c>
      <c r="S511" s="150">
        <f t="shared" si="1401"/>
        <v>47</v>
      </c>
    </row>
    <row r="512" spans="1:19" s="60" customFormat="1" ht="16.5" x14ac:dyDescent="0.2">
      <c r="A512" s="62">
        <v>509</v>
      </c>
      <c r="B512" s="62">
        <f>INDEX(技能!B:B,MATCH(技能等级!S512,技能!T:T,0))</f>
        <v>1302004</v>
      </c>
      <c r="C512" s="69" t="s">
        <v>384</v>
      </c>
      <c r="D512" s="62">
        <v>7</v>
      </c>
      <c r="E512" s="62" t="str">
        <f>INDEX(技能!E:E,MATCH(技能等级!S512,技能!T:T,0))</f>
        <v>项昆仑技能2</v>
      </c>
      <c r="F512" s="69" t="s">
        <v>1020</v>
      </c>
      <c r="G512" s="62">
        <v>10</v>
      </c>
      <c r="H512" s="149" t="str">
        <f t="shared" si="1366"/>
        <v>130200401</v>
      </c>
      <c r="I512" s="62">
        <f t="shared" si="1367"/>
        <v>7</v>
      </c>
      <c r="J512" s="62" t="str">
        <f>IF(COUNTIF(技能效果!A:A,技能等级!B512&amp;"02")=1,技能等级!B512&amp;"02","")</f>
        <v/>
      </c>
      <c r="K512" s="62" t="str">
        <f t="shared" si="1367"/>
        <v/>
      </c>
      <c r="L512" s="62" t="str">
        <f>IF(COUNTIF(技能效果!A:A,技能等级!B512&amp;"03")=1,技能等级!B512&amp;"03","")</f>
        <v/>
      </c>
      <c r="M512" s="62" t="str">
        <f t="shared" ref="M512" si="1420">IF(L512="","",$D512)</f>
        <v/>
      </c>
      <c r="N512" s="62" t="str">
        <f>IF(COUNTIF(技能效果!A:A,技能等级!B512&amp;"04")=1,技能等级!B512&amp;"04","")</f>
        <v/>
      </c>
      <c r="O512" s="62" t="str">
        <f t="shared" ref="O512" si="1421">IF(N512="","",$D512)</f>
        <v/>
      </c>
      <c r="P512" s="62" t="str">
        <f>IF(COUNTIF(技能效果!A:A,技能等级!B512&amp;"05")=1,技能等级!B512&amp;"05","")</f>
        <v/>
      </c>
      <c r="Q512" s="62" t="str">
        <f t="shared" ref="Q512" si="1422">IF(P512="","",$D512)</f>
        <v/>
      </c>
      <c r="R512" s="69" t="str">
        <f>INDEX(技能!U:U,MATCH(技能等级!B512,技能!B:B,0))</f>
        <v>蓄力1回合并获得1枚印记，项昆仑或其守护灵下次攻击将会消耗全部【不死印记】，每一枚【不死印记】提升一定比例伤害，印记最多同时拥有4枚</v>
      </c>
      <c r="S512" s="150">
        <f t="shared" si="1401"/>
        <v>47</v>
      </c>
    </row>
    <row r="513" spans="1:19" s="60" customFormat="1" ht="16.5" x14ac:dyDescent="0.2">
      <c r="A513" s="62">
        <v>510</v>
      </c>
      <c r="B513" s="62">
        <f>INDEX(技能!B:B,MATCH(技能等级!S513,技能!T:T,0))</f>
        <v>1302004</v>
      </c>
      <c r="C513" s="69" t="s">
        <v>384</v>
      </c>
      <c r="D513" s="62">
        <v>8</v>
      </c>
      <c r="E513" s="62" t="str">
        <f>INDEX(技能!E:E,MATCH(技能等级!S513,技能!T:T,0))</f>
        <v>项昆仑技能2</v>
      </c>
      <c r="F513" s="69" t="s">
        <v>1020</v>
      </c>
      <c r="G513" s="62">
        <v>10</v>
      </c>
      <c r="H513" s="149" t="str">
        <f t="shared" si="1366"/>
        <v>130200401</v>
      </c>
      <c r="I513" s="62">
        <f t="shared" si="1367"/>
        <v>8</v>
      </c>
      <c r="J513" s="62" t="str">
        <f>IF(COUNTIF(技能效果!A:A,技能等级!B513&amp;"02")=1,技能等级!B513&amp;"02","")</f>
        <v/>
      </c>
      <c r="K513" s="62" t="str">
        <f t="shared" si="1367"/>
        <v/>
      </c>
      <c r="L513" s="62" t="str">
        <f>IF(COUNTIF(技能效果!A:A,技能等级!B513&amp;"03")=1,技能等级!B513&amp;"03","")</f>
        <v/>
      </c>
      <c r="M513" s="62" t="str">
        <f t="shared" ref="M513" si="1423">IF(L513="","",$D513)</f>
        <v/>
      </c>
      <c r="N513" s="62" t="str">
        <f>IF(COUNTIF(技能效果!A:A,技能等级!B513&amp;"04")=1,技能等级!B513&amp;"04","")</f>
        <v/>
      </c>
      <c r="O513" s="62" t="str">
        <f t="shared" ref="O513" si="1424">IF(N513="","",$D513)</f>
        <v/>
      </c>
      <c r="P513" s="62" t="str">
        <f>IF(COUNTIF(技能效果!A:A,技能等级!B513&amp;"05")=1,技能等级!B513&amp;"05","")</f>
        <v/>
      </c>
      <c r="Q513" s="62" t="str">
        <f t="shared" ref="Q513" si="1425">IF(P513="","",$D513)</f>
        <v/>
      </c>
      <c r="R513" s="69" t="str">
        <f>INDEX(技能!U:U,MATCH(技能等级!B513,技能!B:B,0))</f>
        <v>蓄力1回合并获得1枚印记，项昆仑或其守护灵下次攻击将会消耗全部【不死印记】，每一枚【不死印记】提升一定比例伤害，印记最多同时拥有4枚</v>
      </c>
      <c r="S513" s="150">
        <f t="shared" si="1401"/>
        <v>47</v>
      </c>
    </row>
    <row r="514" spans="1:19" s="60" customFormat="1" ht="16.5" x14ac:dyDescent="0.2">
      <c r="A514" s="62">
        <v>511</v>
      </c>
      <c r="B514" s="62">
        <f>INDEX(技能!B:B,MATCH(技能等级!S514,技能!T:T,0))</f>
        <v>1302004</v>
      </c>
      <c r="C514" s="69" t="s">
        <v>384</v>
      </c>
      <c r="D514" s="62">
        <v>9</v>
      </c>
      <c r="E514" s="62" t="str">
        <f>INDEX(技能!E:E,MATCH(技能等级!S514,技能!T:T,0))</f>
        <v>项昆仑技能2</v>
      </c>
      <c r="F514" s="69" t="s">
        <v>1020</v>
      </c>
      <c r="G514" s="62">
        <v>10</v>
      </c>
      <c r="H514" s="149" t="str">
        <f t="shared" si="1366"/>
        <v>130200401</v>
      </c>
      <c r="I514" s="62">
        <f t="shared" si="1367"/>
        <v>9</v>
      </c>
      <c r="J514" s="62" t="str">
        <f>IF(COUNTIF(技能效果!A:A,技能等级!B514&amp;"02")=1,技能等级!B514&amp;"02","")</f>
        <v/>
      </c>
      <c r="K514" s="62" t="str">
        <f t="shared" si="1367"/>
        <v/>
      </c>
      <c r="L514" s="62" t="str">
        <f>IF(COUNTIF(技能效果!A:A,技能等级!B514&amp;"03")=1,技能等级!B514&amp;"03","")</f>
        <v/>
      </c>
      <c r="M514" s="62" t="str">
        <f t="shared" ref="M514" si="1426">IF(L514="","",$D514)</f>
        <v/>
      </c>
      <c r="N514" s="62" t="str">
        <f>IF(COUNTIF(技能效果!A:A,技能等级!B514&amp;"04")=1,技能等级!B514&amp;"04","")</f>
        <v/>
      </c>
      <c r="O514" s="62" t="str">
        <f t="shared" ref="O514" si="1427">IF(N514="","",$D514)</f>
        <v/>
      </c>
      <c r="P514" s="62" t="str">
        <f>IF(COUNTIF(技能效果!A:A,技能等级!B514&amp;"05")=1,技能等级!B514&amp;"05","")</f>
        <v/>
      </c>
      <c r="Q514" s="62" t="str">
        <f t="shared" ref="Q514" si="1428">IF(P514="","",$D514)</f>
        <v/>
      </c>
      <c r="R514" s="69" t="str">
        <f>INDEX(技能!U:U,MATCH(技能等级!B514,技能!B:B,0))</f>
        <v>蓄力1回合并获得1枚印记，项昆仑或其守护灵下次攻击将会消耗全部【不死印记】，每一枚【不死印记】提升一定比例伤害，印记最多同时拥有4枚</v>
      </c>
      <c r="S514" s="150">
        <f t="shared" si="1401"/>
        <v>47</v>
      </c>
    </row>
    <row r="515" spans="1:19" s="60" customFormat="1" ht="16.5" x14ac:dyDescent="0.2">
      <c r="A515" s="62">
        <v>512</v>
      </c>
      <c r="B515" s="62">
        <f>INDEX(技能!B:B,MATCH(技能等级!S515,技能!T:T,0))</f>
        <v>1302004</v>
      </c>
      <c r="C515" s="69" t="s">
        <v>384</v>
      </c>
      <c r="D515" s="62">
        <v>10</v>
      </c>
      <c r="E515" s="62" t="str">
        <f>INDEX(技能!E:E,MATCH(技能等级!S515,技能!T:T,0))</f>
        <v>项昆仑技能2</v>
      </c>
      <c r="F515" s="69" t="s">
        <v>1020</v>
      </c>
      <c r="G515" s="62">
        <v>10</v>
      </c>
      <c r="H515" s="149" t="str">
        <f t="shared" si="1366"/>
        <v>130200401</v>
      </c>
      <c r="I515" s="62">
        <f t="shared" si="1367"/>
        <v>10</v>
      </c>
      <c r="J515" s="62" t="str">
        <f>IF(COUNTIF(技能效果!A:A,技能等级!B515&amp;"02")=1,技能等级!B515&amp;"02","")</f>
        <v/>
      </c>
      <c r="K515" s="62" t="str">
        <f t="shared" si="1367"/>
        <v/>
      </c>
      <c r="L515" s="62" t="str">
        <f>IF(COUNTIF(技能效果!A:A,技能等级!B515&amp;"03")=1,技能等级!B515&amp;"03","")</f>
        <v/>
      </c>
      <c r="M515" s="62" t="str">
        <f t="shared" ref="M515" si="1429">IF(L515="","",$D515)</f>
        <v/>
      </c>
      <c r="N515" s="62" t="str">
        <f>IF(COUNTIF(技能效果!A:A,技能等级!B515&amp;"04")=1,技能等级!B515&amp;"04","")</f>
        <v/>
      </c>
      <c r="O515" s="62" t="str">
        <f t="shared" ref="O515" si="1430">IF(N515="","",$D515)</f>
        <v/>
      </c>
      <c r="P515" s="62" t="str">
        <f>IF(COUNTIF(技能效果!A:A,技能等级!B515&amp;"05")=1,技能等级!B515&amp;"05","")</f>
        <v/>
      </c>
      <c r="Q515" s="62" t="str">
        <f t="shared" ref="Q515" si="1431">IF(P515="","",$D515)</f>
        <v/>
      </c>
      <c r="R515" s="69" t="str">
        <f>INDEX(技能!U:U,MATCH(技能等级!B515,技能!B:B,0))</f>
        <v>蓄力1回合并获得1枚印记，项昆仑或其守护灵下次攻击将会消耗全部【不死印记】，每一枚【不死印记】提升一定比例伤害，印记最多同时拥有4枚</v>
      </c>
      <c r="S515" s="150">
        <f t="shared" si="1401"/>
        <v>47</v>
      </c>
    </row>
    <row r="516" spans="1:19" s="60" customFormat="1" ht="16.5" x14ac:dyDescent="0.2">
      <c r="A516" s="62">
        <v>513</v>
      </c>
      <c r="B516" s="62">
        <f>INDEX(技能!B:B,MATCH(技能等级!S516,技能!T:T,0))</f>
        <v>1301005</v>
      </c>
      <c r="C516" s="69" t="s">
        <v>384</v>
      </c>
      <c r="D516" s="62">
        <v>1</v>
      </c>
      <c r="E516" s="62" t="str">
        <f>INDEX(技能!E:E,MATCH(技能等级!S516,技能!T:T,0))</f>
        <v>刘羽禅技能1</v>
      </c>
      <c r="F516" s="69"/>
      <c r="G516" s="62"/>
      <c r="H516" s="149" t="str">
        <f t="shared" si="1366"/>
        <v>130100501</v>
      </c>
      <c r="I516" s="62">
        <f t="shared" si="1367"/>
        <v>1</v>
      </c>
      <c r="J516" s="62" t="str">
        <f>IF(COUNTIF(技能效果!A:A,技能等级!B516&amp;"02")=1,技能等级!B516&amp;"02","")</f>
        <v>130100502</v>
      </c>
      <c r="K516" s="62">
        <f t="shared" si="1367"/>
        <v>1</v>
      </c>
      <c r="L516" s="62" t="str">
        <f>IF(COUNTIF(技能效果!A:A,技能等级!B516&amp;"03")=1,技能等级!B516&amp;"03","")</f>
        <v/>
      </c>
      <c r="M516" s="62" t="str">
        <f t="shared" ref="M516" si="1432">IF(L516="","",$D516)</f>
        <v/>
      </c>
      <c r="N516" s="62" t="str">
        <f>IF(COUNTIF(技能效果!A:A,技能等级!B516&amp;"04")=1,技能等级!B516&amp;"04","")</f>
        <v/>
      </c>
      <c r="O516" s="62" t="str">
        <f t="shared" ref="O516" si="1433">IF(N516="","",$D516)</f>
        <v/>
      </c>
      <c r="P516" s="62" t="str">
        <f>IF(COUNTIF(技能效果!A:A,技能等级!B516&amp;"05")=1,技能等级!B516&amp;"05","")</f>
        <v/>
      </c>
      <c r="Q516" s="62" t="str">
        <f t="shared" ref="Q516" si="1434">IF(P516="","",$D516)</f>
        <v/>
      </c>
      <c r="R516" s="69" t="str">
        <f>INDEX(技能!U:U,MATCH(技能等级!B516,技能!B:B,0))</f>
        <v>永久提升自己守护灵x%攻击，最高5层，同时使自身进入【避难】状态</v>
      </c>
      <c r="S516" s="150">
        <f t="shared" si="1401"/>
        <v>48</v>
      </c>
    </row>
    <row r="517" spans="1:19" s="60" customFormat="1" ht="16.5" x14ac:dyDescent="0.2">
      <c r="A517" s="62">
        <v>514</v>
      </c>
      <c r="B517" s="62">
        <f>INDEX(技能!B:B,MATCH(技能等级!S517,技能!T:T,0))</f>
        <v>1301005</v>
      </c>
      <c r="C517" s="69" t="s">
        <v>384</v>
      </c>
      <c r="D517" s="62">
        <v>2</v>
      </c>
      <c r="E517" s="62" t="str">
        <f>INDEX(技能!E:E,MATCH(技能等级!S517,技能!T:T,0))</f>
        <v>刘羽禅技能1</v>
      </c>
      <c r="F517" s="69" t="s">
        <v>1020</v>
      </c>
      <c r="G517" s="62">
        <v>10</v>
      </c>
      <c r="H517" s="149" t="str">
        <f t="shared" si="1366"/>
        <v>130100501</v>
      </c>
      <c r="I517" s="62">
        <f t="shared" si="1367"/>
        <v>2</v>
      </c>
      <c r="J517" s="62" t="str">
        <f>IF(COUNTIF(技能效果!A:A,技能等级!B517&amp;"02")=1,技能等级!B517&amp;"02","")</f>
        <v>130100502</v>
      </c>
      <c r="K517" s="62">
        <f t="shared" si="1367"/>
        <v>2</v>
      </c>
      <c r="L517" s="62" t="str">
        <f>IF(COUNTIF(技能效果!A:A,技能等级!B517&amp;"03")=1,技能等级!B517&amp;"03","")</f>
        <v/>
      </c>
      <c r="M517" s="62" t="str">
        <f t="shared" ref="M517" si="1435">IF(L517="","",$D517)</f>
        <v/>
      </c>
      <c r="N517" s="62" t="str">
        <f>IF(COUNTIF(技能效果!A:A,技能等级!B517&amp;"04")=1,技能等级!B517&amp;"04","")</f>
        <v/>
      </c>
      <c r="O517" s="62" t="str">
        <f t="shared" ref="O517" si="1436">IF(N517="","",$D517)</f>
        <v/>
      </c>
      <c r="P517" s="62" t="str">
        <f>IF(COUNTIF(技能效果!A:A,技能等级!B517&amp;"05")=1,技能等级!B517&amp;"05","")</f>
        <v/>
      </c>
      <c r="Q517" s="62" t="str">
        <f t="shared" ref="Q517" si="1437">IF(P517="","",$D517)</f>
        <v/>
      </c>
      <c r="R517" s="69" t="str">
        <f>INDEX(技能!U:U,MATCH(技能等级!B517,技能!B:B,0))</f>
        <v>永久提升自己守护灵x%攻击，最高5层，同时使自身进入【避难】状态</v>
      </c>
      <c r="S517" s="150">
        <f t="shared" si="1401"/>
        <v>48</v>
      </c>
    </row>
    <row r="518" spans="1:19" s="60" customFormat="1" ht="16.5" x14ac:dyDescent="0.2">
      <c r="A518" s="62">
        <v>515</v>
      </c>
      <c r="B518" s="62">
        <f>INDEX(技能!B:B,MATCH(技能等级!S518,技能!T:T,0))</f>
        <v>1301005</v>
      </c>
      <c r="C518" s="69" t="s">
        <v>384</v>
      </c>
      <c r="D518" s="62">
        <v>3</v>
      </c>
      <c r="E518" s="62" t="str">
        <f>INDEX(技能!E:E,MATCH(技能等级!S518,技能!T:T,0))</f>
        <v>刘羽禅技能1</v>
      </c>
      <c r="F518" s="69" t="s">
        <v>1020</v>
      </c>
      <c r="G518" s="62">
        <v>10</v>
      </c>
      <c r="H518" s="149" t="str">
        <f t="shared" si="1366"/>
        <v>130100501</v>
      </c>
      <c r="I518" s="62">
        <f t="shared" si="1367"/>
        <v>3</v>
      </c>
      <c r="J518" s="62" t="str">
        <f>IF(COUNTIF(技能效果!A:A,技能等级!B518&amp;"02")=1,技能等级!B518&amp;"02","")</f>
        <v>130100502</v>
      </c>
      <c r="K518" s="62">
        <f t="shared" si="1367"/>
        <v>3</v>
      </c>
      <c r="L518" s="62" t="str">
        <f>IF(COUNTIF(技能效果!A:A,技能等级!B518&amp;"03")=1,技能等级!B518&amp;"03","")</f>
        <v/>
      </c>
      <c r="M518" s="62" t="str">
        <f t="shared" ref="M518" si="1438">IF(L518="","",$D518)</f>
        <v/>
      </c>
      <c r="N518" s="62" t="str">
        <f>IF(COUNTIF(技能效果!A:A,技能等级!B518&amp;"04")=1,技能等级!B518&amp;"04","")</f>
        <v/>
      </c>
      <c r="O518" s="62" t="str">
        <f t="shared" ref="O518" si="1439">IF(N518="","",$D518)</f>
        <v/>
      </c>
      <c r="P518" s="62" t="str">
        <f>IF(COUNTIF(技能效果!A:A,技能等级!B518&amp;"05")=1,技能等级!B518&amp;"05","")</f>
        <v/>
      </c>
      <c r="Q518" s="62" t="str">
        <f t="shared" ref="Q518" si="1440">IF(P518="","",$D518)</f>
        <v/>
      </c>
      <c r="R518" s="69" t="str">
        <f>INDEX(技能!U:U,MATCH(技能等级!B518,技能!B:B,0))</f>
        <v>永久提升自己守护灵x%攻击，最高5层，同时使自身进入【避难】状态</v>
      </c>
      <c r="S518" s="150">
        <f t="shared" si="1401"/>
        <v>48</v>
      </c>
    </row>
    <row r="519" spans="1:19" s="60" customFormat="1" ht="16.5" x14ac:dyDescent="0.2">
      <c r="A519" s="62">
        <v>516</v>
      </c>
      <c r="B519" s="62">
        <f>INDEX(技能!B:B,MATCH(技能等级!S519,技能!T:T,0))</f>
        <v>1301005</v>
      </c>
      <c r="C519" s="69" t="s">
        <v>384</v>
      </c>
      <c r="D519" s="62">
        <v>4</v>
      </c>
      <c r="E519" s="62" t="str">
        <f>INDEX(技能!E:E,MATCH(技能等级!S519,技能!T:T,0))</f>
        <v>刘羽禅技能1</v>
      </c>
      <c r="F519" s="69" t="s">
        <v>1020</v>
      </c>
      <c r="G519" s="62">
        <v>10</v>
      </c>
      <c r="H519" s="149" t="str">
        <f t="shared" si="1366"/>
        <v>130100501</v>
      </c>
      <c r="I519" s="62">
        <f t="shared" si="1367"/>
        <v>4</v>
      </c>
      <c r="J519" s="62" t="str">
        <f>IF(COUNTIF(技能效果!A:A,技能等级!B519&amp;"02")=1,技能等级!B519&amp;"02","")</f>
        <v>130100502</v>
      </c>
      <c r="K519" s="62">
        <f t="shared" si="1367"/>
        <v>4</v>
      </c>
      <c r="L519" s="62" t="str">
        <f>IF(COUNTIF(技能效果!A:A,技能等级!B519&amp;"03")=1,技能等级!B519&amp;"03","")</f>
        <v/>
      </c>
      <c r="M519" s="62" t="str">
        <f t="shared" ref="M519" si="1441">IF(L519="","",$D519)</f>
        <v/>
      </c>
      <c r="N519" s="62" t="str">
        <f>IF(COUNTIF(技能效果!A:A,技能等级!B519&amp;"04")=1,技能等级!B519&amp;"04","")</f>
        <v/>
      </c>
      <c r="O519" s="62" t="str">
        <f t="shared" ref="O519" si="1442">IF(N519="","",$D519)</f>
        <v/>
      </c>
      <c r="P519" s="62" t="str">
        <f>IF(COUNTIF(技能效果!A:A,技能等级!B519&amp;"05")=1,技能等级!B519&amp;"05","")</f>
        <v/>
      </c>
      <c r="Q519" s="62" t="str">
        <f t="shared" ref="Q519" si="1443">IF(P519="","",$D519)</f>
        <v/>
      </c>
      <c r="R519" s="69" t="str">
        <f>INDEX(技能!U:U,MATCH(技能等级!B519,技能!B:B,0))</f>
        <v>永久提升自己守护灵x%攻击，最高5层，同时使自身进入【避难】状态</v>
      </c>
      <c r="S519" s="150">
        <f t="shared" si="1401"/>
        <v>48</v>
      </c>
    </row>
    <row r="520" spans="1:19" s="60" customFormat="1" ht="16.5" x14ac:dyDescent="0.2">
      <c r="A520" s="62">
        <v>517</v>
      </c>
      <c r="B520" s="62">
        <f>INDEX(技能!B:B,MATCH(技能等级!S520,技能!T:T,0))</f>
        <v>1301005</v>
      </c>
      <c r="C520" s="69" t="s">
        <v>384</v>
      </c>
      <c r="D520" s="62">
        <v>5</v>
      </c>
      <c r="E520" s="62" t="str">
        <f>INDEX(技能!E:E,MATCH(技能等级!S520,技能!T:T,0))</f>
        <v>刘羽禅技能1</v>
      </c>
      <c r="F520" s="69" t="s">
        <v>1020</v>
      </c>
      <c r="G520" s="62">
        <v>10</v>
      </c>
      <c r="H520" s="149" t="str">
        <f t="shared" si="1366"/>
        <v>130100501</v>
      </c>
      <c r="I520" s="62">
        <f t="shared" si="1367"/>
        <v>5</v>
      </c>
      <c r="J520" s="62" t="str">
        <f>IF(COUNTIF(技能效果!A:A,技能等级!B520&amp;"02")=1,技能等级!B520&amp;"02","")</f>
        <v>130100502</v>
      </c>
      <c r="K520" s="62">
        <f t="shared" si="1367"/>
        <v>5</v>
      </c>
      <c r="L520" s="62" t="str">
        <f>IF(COUNTIF(技能效果!A:A,技能等级!B520&amp;"03")=1,技能等级!B520&amp;"03","")</f>
        <v/>
      </c>
      <c r="M520" s="62" t="str">
        <f t="shared" ref="M520" si="1444">IF(L520="","",$D520)</f>
        <v/>
      </c>
      <c r="N520" s="62" t="str">
        <f>IF(COUNTIF(技能效果!A:A,技能等级!B520&amp;"04")=1,技能等级!B520&amp;"04","")</f>
        <v/>
      </c>
      <c r="O520" s="62" t="str">
        <f t="shared" ref="O520" si="1445">IF(N520="","",$D520)</f>
        <v/>
      </c>
      <c r="P520" s="62" t="str">
        <f>IF(COUNTIF(技能效果!A:A,技能等级!B520&amp;"05")=1,技能等级!B520&amp;"05","")</f>
        <v/>
      </c>
      <c r="Q520" s="62" t="str">
        <f t="shared" ref="Q520" si="1446">IF(P520="","",$D520)</f>
        <v/>
      </c>
      <c r="R520" s="69" t="str">
        <f>INDEX(技能!U:U,MATCH(技能等级!B520,技能!B:B,0))</f>
        <v>永久提升自己守护灵x%攻击，最高5层，同时使自身进入【避难】状态</v>
      </c>
      <c r="S520" s="150">
        <f t="shared" si="1401"/>
        <v>48</v>
      </c>
    </row>
    <row r="521" spans="1:19" s="60" customFormat="1" ht="16.5" x14ac:dyDescent="0.2">
      <c r="A521" s="62">
        <v>518</v>
      </c>
      <c r="B521" s="62">
        <f>INDEX(技能!B:B,MATCH(技能等级!S521,技能!T:T,0))</f>
        <v>1301005</v>
      </c>
      <c r="C521" s="69" t="s">
        <v>384</v>
      </c>
      <c r="D521" s="62">
        <v>6</v>
      </c>
      <c r="E521" s="62" t="str">
        <f>INDEX(技能!E:E,MATCH(技能等级!S521,技能!T:T,0))</f>
        <v>刘羽禅技能1</v>
      </c>
      <c r="F521" s="69" t="s">
        <v>1020</v>
      </c>
      <c r="G521" s="62">
        <v>10</v>
      </c>
      <c r="H521" s="149" t="str">
        <f t="shared" si="1366"/>
        <v>130100501</v>
      </c>
      <c r="I521" s="62">
        <f t="shared" si="1367"/>
        <v>6</v>
      </c>
      <c r="J521" s="62" t="str">
        <f>IF(COUNTIF(技能效果!A:A,技能等级!B521&amp;"02")=1,技能等级!B521&amp;"02","")</f>
        <v>130100502</v>
      </c>
      <c r="K521" s="62">
        <f t="shared" si="1367"/>
        <v>6</v>
      </c>
      <c r="L521" s="62" t="str">
        <f>IF(COUNTIF(技能效果!A:A,技能等级!B521&amp;"03")=1,技能等级!B521&amp;"03","")</f>
        <v/>
      </c>
      <c r="M521" s="62" t="str">
        <f t="shared" ref="M521" si="1447">IF(L521="","",$D521)</f>
        <v/>
      </c>
      <c r="N521" s="62" t="str">
        <f>IF(COUNTIF(技能效果!A:A,技能等级!B521&amp;"04")=1,技能等级!B521&amp;"04","")</f>
        <v/>
      </c>
      <c r="O521" s="62" t="str">
        <f t="shared" ref="O521" si="1448">IF(N521="","",$D521)</f>
        <v/>
      </c>
      <c r="P521" s="62" t="str">
        <f>IF(COUNTIF(技能效果!A:A,技能等级!B521&amp;"05")=1,技能等级!B521&amp;"05","")</f>
        <v/>
      </c>
      <c r="Q521" s="62" t="str">
        <f t="shared" ref="Q521" si="1449">IF(P521="","",$D521)</f>
        <v/>
      </c>
      <c r="R521" s="69" t="str">
        <f>INDEX(技能!U:U,MATCH(技能等级!B521,技能!B:B,0))</f>
        <v>永久提升自己守护灵x%攻击，最高5层，同时使自身进入【避难】状态</v>
      </c>
      <c r="S521" s="150">
        <f t="shared" si="1401"/>
        <v>48</v>
      </c>
    </row>
    <row r="522" spans="1:19" s="60" customFormat="1" ht="16.5" x14ac:dyDescent="0.2">
      <c r="A522" s="62">
        <v>519</v>
      </c>
      <c r="B522" s="62">
        <f>INDEX(技能!B:B,MATCH(技能等级!S522,技能!T:T,0))</f>
        <v>1301005</v>
      </c>
      <c r="C522" s="69" t="s">
        <v>384</v>
      </c>
      <c r="D522" s="62">
        <v>7</v>
      </c>
      <c r="E522" s="62" t="str">
        <f>INDEX(技能!E:E,MATCH(技能等级!S522,技能!T:T,0))</f>
        <v>刘羽禅技能1</v>
      </c>
      <c r="F522" s="69" t="s">
        <v>1020</v>
      </c>
      <c r="G522" s="62">
        <v>10</v>
      </c>
      <c r="H522" s="149" t="str">
        <f t="shared" si="1366"/>
        <v>130100501</v>
      </c>
      <c r="I522" s="62">
        <f t="shared" si="1367"/>
        <v>7</v>
      </c>
      <c r="J522" s="62" t="str">
        <f>IF(COUNTIF(技能效果!A:A,技能等级!B522&amp;"02")=1,技能等级!B522&amp;"02","")</f>
        <v>130100502</v>
      </c>
      <c r="K522" s="62">
        <f t="shared" si="1367"/>
        <v>7</v>
      </c>
      <c r="L522" s="62" t="str">
        <f>IF(COUNTIF(技能效果!A:A,技能等级!B522&amp;"03")=1,技能等级!B522&amp;"03","")</f>
        <v/>
      </c>
      <c r="M522" s="62" t="str">
        <f t="shared" ref="M522" si="1450">IF(L522="","",$D522)</f>
        <v/>
      </c>
      <c r="N522" s="62" t="str">
        <f>IF(COUNTIF(技能效果!A:A,技能等级!B522&amp;"04")=1,技能等级!B522&amp;"04","")</f>
        <v/>
      </c>
      <c r="O522" s="62" t="str">
        <f t="shared" ref="O522" si="1451">IF(N522="","",$D522)</f>
        <v/>
      </c>
      <c r="P522" s="62" t="str">
        <f>IF(COUNTIF(技能效果!A:A,技能等级!B522&amp;"05")=1,技能等级!B522&amp;"05","")</f>
        <v/>
      </c>
      <c r="Q522" s="62" t="str">
        <f t="shared" ref="Q522" si="1452">IF(P522="","",$D522)</f>
        <v/>
      </c>
      <c r="R522" s="69" t="str">
        <f>INDEX(技能!U:U,MATCH(技能等级!B522,技能!B:B,0))</f>
        <v>永久提升自己守护灵x%攻击，最高5层，同时使自身进入【避难】状态</v>
      </c>
      <c r="S522" s="150">
        <f t="shared" si="1401"/>
        <v>48</v>
      </c>
    </row>
    <row r="523" spans="1:19" s="60" customFormat="1" ht="16.5" x14ac:dyDescent="0.2">
      <c r="A523" s="62">
        <v>520</v>
      </c>
      <c r="B523" s="62">
        <f>INDEX(技能!B:B,MATCH(技能等级!S523,技能!T:T,0))</f>
        <v>1301005</v>
      </c>
      <c r="C523" s="69" t="s">
        <v>384</v>
      </c>
      <c r="D523" s="62">
        <v>8</v>
      </c>
      <c r="E523" s="62" t="str">
        <f>INDEX(技能!E:E,MATCH(技能等级!S523,技能!T:T,0))</f>
        <v>刘羽禅技能1</v>
      </c>
      <c r="F523" s="69" t="s">
        <v>1020</v>
      </c>
      <c r="G523" s="62">
        <v>10</v>
      </c>
      <c r="H523" s="149" t="str">
        <f t="shared" si="1366"/>
        <v>130100501</v>
      </c>
      <c r="I523" s="62">
        <f t="shared" si="1367"/>
        <v>8</v>
      </c>
      <c r="J523" s="62" t="str">
        <f>IF(COUNTIF(技能效果!A:A,技能等级!B523&amp;"02")=1,技能等级!B523&amp;"02","")</f>
        <v>130100502</v>
      </c>
      <c r="K523" s="62">
        <f t="shared" si="1367"/>
        <v>8</v>
      </c>
      <c r="L523" s="62" t="str">
        <f>IF(COUNTIF(技能效果!A:A,技能等级!B523&amp;"03")=1,技能等级!B523&amp;"03","")</f>
        <v/>
      </c>
      <c r="M523" s="62" t="str">
        <f t="shared" ref="M523" si="1453">IF(L523="","",$D523)</f>
        <v/>
      </c>
      <c r="N523" s="62" t="str">
        <f>IF(COUNTIF(技能效果!A:A,技能等级!B523&amp;"04")=1,技能等级!B523&amp;"04","")</f>
        <v/>
      </c>
      <c r="O523" s="62" t="str">
        <f t="shared" ref="O523" si="1454">IF(N523="","",$D523)</f>
        <v/>
      </c>
      <c r="P523" s="62" t="str">
        <f>IF(COUNTIF(技能效果!A:A,技能等级!B523&amp;"05")=1,技能等级!B523&amp;"05","")</f>
        <v/>
      </c>
      <c r="Q523" s="62" t="str">
        <f t="shared" ref="Q523" si="1455">IF(P523="","",$D523)</f>
        <v/>
      </c>
      <c r="R523" s="69" t="str">
        <f>INDEX(技能!U:U,MATCH(技能等级!B523,技能!B:B,0))</f>
        <v>永久提升自己守护灵x%攻击，最高5层，同时使自身进入【避难】状态</v>
      </c>
      <c r="S523" s="150">
        <f t="shared" si="1401"/>
        <v>48</v>
      </c>
    </row>
    <row r="524" spans="1:19" s="60" customFormat="1" ht="16.5" x14ac:dyDescent="0.2">
      <c r="A524" s="62">
        <v>521</v>
      </c>
      <c r="B524" s="62">
        <f>INDEX(技能!B:B,MATCH(技能等级!S524,技能!T:T,0))</f>
        <v>1301005</v>
      </c>
      <c r="C524" s="69" t="s">
        <v>384</v>
      </c>
      <c r="D524" s="62">
        <v>9</v>
      </c>
      <c r="E524" s="62" t="str">
        <f>INDEX(技能!E:E,MATCH(技能等级!S524,技能!T:T,0))</f>
        <v>刘羽禅技能1</v>
      </c>
      <c r="F524" s="69" t="s">
        <v>1020</v>
      </c>
      <c r="G524" s="62">
        <v>10</v>
      </c>
      <c r="H524" s="149" t="str">
        <f t="shared" si="1366"/>
        <v>130100501</v>
      </c>
      <c r="I524" s="62">
        <f t="shared" si="1367"/>
        <v>9</v>
      </c>
      <c r="J524" s="62" t="str">
        <f>IF(COUNTIF(技能效果!A:A,技能等级!B524&amp;"02")=1,技能等级!B524&amp;"02","")</f>
        <v>130100502</v>
      </c>
      <c r="K524" s="62">
        <f t="shared" si="1367"/>
        <v>9</v>
      </c>
      <c r="L524" s="62" t="str">
        <f>IF(COUNTIF(技能效果!A:A,技能等级!B524&amp;"03")=1,技能等级!B524&amp;"03","")</f>
        <v/>
      </c>
      <c r="M524" s="62" t="str">
        <f t="shared" ref="M524" si="1456">IF(L524="","",$D524)</f>
        <v/>
      </c>
      <c r="N524" s="62" t="str">
        <f>IF(COUNTIF(技能效果!A:A,技能等级!B524&amp;"04")=1,技能等级!B524&amp;"04","")</f>
        <v/>
      </c>
      <c r="O524" s="62" t="str">
        <f t="shared" ref="O524" si="1457">IF(N524="","",$D524)</f>
        <v/>
      </c>
      <c r="P524" s="62" t="str">
        <f>IF(COUNTIF(技能效果!A:A,技能等级!B524&amp;"05")=1,技能等级!B524&amp;"05","")</f>
        <v/>
      </c>
      <c r="Q524" s="62" t="str">
        <f t="shared" ref="Q524" si="1458">IF(P524="","",$D524)</f>
        <v/>
      </c>
      <c r="R524" s="69" t="str">
        <f>INDEX(技能!U:U,MATCH(技能等级!B524,技能!B:B,0))</f>
        <v>永久提升自己守护灵x%攻击，最高5层，同时使自身进入【避难】状态</v>
      </c>
      <c r="S524" s="150">
        <f t="shared" si="1401"/>
        <v>48</v>
      </c>
    </row>
    <row r="525" spans="1:19" s="60" customFormat="1" ht="16.5" x14ac:dyDescent="0.2">
      <c r="A525" s="62">
        <v>522</v>
      </c>
      <c r="B525" s="62">
        <f>INDEX(技能!B:B,MATCH(技能等级!S525,技能!T:T,0))</f>
        <v>1301005</v>
      </c>
      <c r="C525" s="69" t="s">
        <v>384</v>
      </c>
      <c r="D525" s="62">
        <v>10</v>
      </c>
      <c r="E525" s="62" t="str">
        <f>INDEX(技能!E:E,MATCH(技能等级!S525,技能!T:T,0))</f>
        <v>刘羽禅技能1</v>
      </c>
      <c r="F525" s="69" t="s">
        <v>1020</v>
      </c>
      <c r="G525" s="62">
        <v>10</v>
      </c>
      <c r="H525" s="149" t="str">
        <f t="shared" si="1366"/>
        <v>130100501</v>
      </c>
      <c r="I525" s="62">
        <f t="shared" si="1367"/>
        <v>10</v>
      </c>
      <c r="J525" s="62" t="str">
        <f>IF(COUNTIF(技能效果!A:A,技能等级!B525&amp;"02")=1,技能等级!B525&amp;"02","")</f>
        <v>130100502</v>
      </c>
      <c r="K525" s="62">
        <f t="shared" si="1367"/>
        <v>10</v>
      </c>
      <c r="L525" s="62" t="str">
        <f>IF(COUNTIF(技能效果!A:A,技能等级!B525&amp;"03")=1,技能等级!B525&amp;"03","")</f>
        <v/>
      </c>
      <c r="M525" s="62" t="str">
        <f t="shared" ref="M525" si="1459">IF(L525="","",$D525)</f>
        <v/>
      </c>
      <c r="N525" s="62" t="str">
        <f>IF(COUNTIF(技能效果!A:A,技能等级!B525&amp;"04")=1,技能等级!B525&amp;"04","")</f>
        <v/>
      </c>
      <c r="O525" s="62" t="str">
        <f t="shared" ref="O525" si="1460">IF(N525="","",$D525)</f>
        <v/>
      </c>
      <c r="P525" s="62" t="str">
        <f>IF(COUNTIF(技能效果!A:A,技能等级!B525&amp;"05")=1,技能等级!B525&amp;"05","")</f>
        <v/>
      </c>
      <c r="Q525" s="62" t="str">
        <f t="shared" ref="Q525" si="1461">IF(P525="","",$D525)</f>
        <v/>
      </c>
      <c r="R525" s="69" t="str">
        <f>INDEX(技能!U:U,MATCH(技能等级!B525,技能!B:B,0))</f>
        <v>永久提升自己守护灵x%攻击，最高5层，同时使自身进入【避难】状态</v>
      </c>
      <c r="S525" s="150">
        <f t="shared" si="1401"/>
        <v>48</v>
      </c>
    </row>
    <row r="526" spans="1:19" s="60" customFormat="1" ht="16.5" x14ac:dyDescent="0.2">
      <c r="A526" s="62">
        <v>523</v>
      </c>
      <c r="B526" s="62">
        <f>INDEX(技能!B:B,MATCH(技能等级!S526,技能!T:T,0))</f>
        <v>1302005</v>
      </c>
      <c r="C526" s="69" t="s">
        <v>384</v>
      </c>
      <c r="D526" s="62">
        <v>1</v>
      </c>
      <c r="E526" s="62" t="str">
        <f>INDEX(技能!E:E,MATCH(技能等级!S526,技能!T:T,0))</f>
        <v>刘羽禅技能2</v>
      </c>
      <c r="F526" s="69"/>
      <c r="G526" s="62"/>
      <c r="H526" s="149" t="str">
        <f t="shared" si="1366"/>
        <v>130200501</v>
      </c>
      <c r="I526" s="62">
        <f t="shared" si="1367"/>
        <v>1</v>
      </c>
      <c r="J526" s="62" t="str">
        <f>IF(COUNTIF(技能效果!A:A,技能等级!B526&amp;"02")=1,技能等级!B526&amp;"02","")</f>
        <v>130200502</v>
      </c>
      <c r="K526" s="62">
        <f t="shared" si="1367"/>
        <v>1</v>
      </c>
      <c r="L526" s="62" t="str">
        <f>IF(COUNTIF(技能效果!A:A,技能等级!B526&amp;"03")=1,技能等级!B526&amp;"03","")</f>
        <v/>
      </c>
      <c r="M526" s="62" t="str">
        <f t="shared" ref="M526" si="1462">IF(L526="","",$D526)</f>
        <v/>
      </c>
      <c r="N526" s="62" t="str">
        <f>IF(COUNTIF(技能效果!A:A,技能等级!B526&amp;"04")=1,技能等级!B526&amp;"04","")</f>
        <v/>
      </c>
      <c r="O526" s="62" t="str">
        <f t="shared" ref="O526" si="1463">IF(N526="","",$D526)</f>
        <v/>
      </c>
      <c r="P526" s="62" t="str">
        <f>IF(COUNTIF(技能效果!A:A,技能等级!B526&amp;"05")=1,技能等级!B526&amp;"05","")</f>
        <v/>
      </c>
      <c r="Q526" s="62" t="str">
        <f t="shared" ref="Q526" si="1464">IF(P526="","",$D526)</f>
        <v/>
      </c>
      <c r="R526" s="69" t="str">
        <f>INDEX(技能!U:U,MATCH(技能等级!B526,技能!B:B,0))</f>
        <v>为我方生命百分比最低的单位恢复攻击x%的生命，当自身处于【避难】状态时，治疗效果翻倍</v>
      </c>
      <c r="S526" s="150">
        <f t="shared" si="1401"/>
        <v>49</v>
      </c>
    </row>
    <row r="527" spans="1:19" s="60" customFormat="1" ht="16.5" x14ac:dyDescent="0.2">
      <c r="A527" s="62">
        <v>524</v>
      </c>
      <c r="B527" s="62">
        <f>INDEX(技能!B:B,MATCH(技能等级!S527,技能!T:T,0))</f>
        <v>1302005</v>
      </c>
      <c r="C527" s="69" t="s">
        <v>384</v>
      </c>
      <c r="D527" s="62">
        <v>2</v>
      </c>
      <c r="E527" s="62" t="str">
        <f>INDEX(技能!E:E,MATCH(技能等级!S527,技能!T:T,0))</f>
        <v>刘羽禅技能2</v>
      </c>
      <c r="F527" s="69" t="s">
        <v>1020</v>
      </c>
      <c r="G527" s="62">
        <v>10</v>
      </c>
      <c r="H527" s="149" t="str">
        <f t="shared" si="1366"/>
        <v>130200501</v>
      </c>
      <c r="I527" s="62">
        <f t="shared" si="1367"/>
        <v>2</v>
      </c>
      <c r="J527" s="62" t="str">
        <f>IF(COUNTIF(技能效果!A:A,技能等级!B527&amp;"02")=1,技能等级!B527&amp;"02","")</f>
        <v>130200502</v>
      </c>
      <c r="K527" s="62">
        <f t="shared" si="1367"/>
        <v>2</v>
      </c>
      <c r="L527" s="62" t="str">
        <f>IF(COUNTIF(技能效果!A:A,技能等级!B527&amp;"03")=1,技能等级!B527&amp;"03","")</f>
        <v/>
      </c>
      <c r="M527" s="62" t="str">
        <f t="shared" ref="M527" si="1465">IF(L527="","",$D527)</f>
        <v/>
      </c>
      <c r="N527" s="62" t="str">
        <f>IF(COUNTIF(技能效果!A:A,技能等级!B527&amp;"04")=1,技能等级!B527&amp;"04","")</f>
        <v/>
      </c>
      <c r="O527" s="62" t="str">
        <f t="shared" ref="O527" si="1466">IF(N527="","",$D527)</f>
        <v/>
      </c>
      <c r="P527" s="62" t="str">
        <f>IF(COUNTIF(技能效果!A:A,技能等级!B527&amp;"05")=1,技能等级!B527&amp;"05","")</f>
        <v/>
      </c>
      <c r="Q527" s="62" t="str">
        <f t="shared" ref="Q527" si="1467">IF(P527="","",$D527)</f>
        <v/>
      </c>
      <c r="R527" s="69" t="str">
        <f>INDEX(技能!U:U,MATCH(技能等级!B527,技能!B:B,0))</f>
        <v>为我方生命百分比最低的单位恢复攻击x%的生命，当自身处于【避难】状态时，治疗效果翻倍</v>
      </c>
      <c r="S527" s="150">
        <f t="shared" si="1401"/>
        <v>49</v>
      </c>
    </row>
    <row r="528" spans="1:19" s="60" customFormat="1" ht="16.5" x14ac:dyDescent="0.2">
      <c r="A528" s="62">
        <v>525</v>
      </c>
      <c r="B528" s="62">
        <f>INDEX(技能!B:B,MATCH(技能等级!S528,技能!T:T,0))</f>
        <v>1302005</v>
      </c>
      <c r="C528" s="69" t="s">
        <v>384</v>
      </c>
      <c r="D528" s="62">
        <v>3</v>
      </c>
      <c r="E528" s="62" t="str">
        <f>INDEX(技能!E:E,MATCH(技能等级!S528,技能!T:T,0))</f>
        <v>刘羽禅技能2</v>
      </c>
      <c r="F528" s="69" t="s">
        <v>1020</v>
      </c>
      <c r="G528" s="62">
        <v>10</v>
      </c>
      <c r="H528" s="149" t="str">
        <f t="shared" si="1366"/>
        <v>130200501</v>
      </c>
      <c r="I528" s="62">
        <f t="shared" si="1367"/>
        <v>3</v>
      </c>
      <c r="J528" s="62" t="str">
        <f>IF(COUNTIF(技能效果!A:A,技能等级!B528&amp;"02")=1,技能等级!B528&amp;"02","")</f>
        <v>130200502</v>
      </c>
      <c r="K528" s="62">
        <f t="shared" si="1367"/>
        <v>3</v>
      </c>
      <c r="L528" s="62" t="str">
        <f>IF(COUNTIF(技能效果!A:A,技能等级!B528&amp;"03")=1,技能等级!B528&amp;"03","")</f>
        <v/>
      </c>
      <c r="M528" s="62" t="str">
        <f t="shared" ref="M528" si="1468">IF(L528="","",$D528)</f>
        <v/>
      </c>
      <c r="N528" s="62" t="str">
        <f>IF(COUNTIF(技能效果!A:A,技能等级!B528&amp;"04")=1,技能等级!B528&amp;"04","")</f>
        <v/>
      </c>
      <c r="O528" s="62" t="str">
        <f t="shared" ref="O528" si="1469">IF(N528="","",$D528)</f>
        <v/>
      </c>
      <c r="P528" s="62" t="str">
        <f>IF(COUNTIF(技能效果!A:A,技能等级!B528&amp;"05")=1,技能等级!B528&amp;"05","")</f>
        <v/>
      </c>
      <c r="Q528" s="62" t="str">
        <f t="shared" ref="Q528" si="1470">IF(P528="","",$D528)</f>
        <v/>
      </c>
      <c r="R528" s="69" t="str">
        <f>INDEX(技能!U:U,MATCH(技能等级!B528,技能!B:B,0))</f>
        <v>为我方生命百分比最低的单位恢复攻击x%的生命，当自身处于【避难】状态时，治疗效果翻倍</v>
      </c>
      <c r="S528" s="150">
        <f t="shared" si="1401"/>
        <v>49</v>
      </c>
    </row>
    <row r="529" spans="1:19" s="60" customFormat="1" ht="16.5" x14ac:dyDescent="0.2">
      <c r="A529" s="62">
        <v>526</v>
      </c>
      <c r="B529" s="62">
        <f>INDEX(技能!B:B,MATCH(技能等级!S529,技能!T:T,0))</f>
        <v>1302005</v>
      </c>
      <c r="C529" s="69" t="s">
        <v>384</v>
      </c>
      <c r="D529" s="62">
        <v>4</v>
      </c>
      <c r="E529" s="62" t="str">
        <f>INDEX(技能!E:E,MATCH(技能等级!S529,技能!T:T,0))</f>
        <v>刘羽禅技能2</v>
      </c>
      <c r="F529" s="69" t="s">
        <v>1020</v>
      </c>
      <c r="G529" s="62">
        <v>10</v>
      </c>
      <c r="H529" s="149" t="str">
        <f t="shared" si="1366"/>
        <v>130200501</v>
      </c>
      <c r="I529" s="62">
        <f t="shared" si="1367"/>
        <v>4</v>
      </c>
      <c r="J529" s="62" t="str">
        <f>IF(COUNTIF(技能效果!A:A,技能等级!B529&amp;"02")=1,技能等级!B529&amp;"02","")</f>
        <v>130200502</v>
      </c>
      <c r="K529" s="62">
        <f t="shared" si="1367"/>
        <v>4</v>
      </c>
      <c r="L529" s="62" t="str">
        <f>IF(COUNTIF(技能效果!A:A,技能等级!B529&amp;"03")=1,技能等级!B529&amp;"03","")</f>
        <v/>
      </c>
      <c r="M529" s="62" t="str">
        <f t="shared" ref="M529" si="1471">IF(L529="","",$D529)</f>
        <v/>
      </c>
      <c r="N529" s="62" t="str">
        <f>IF(COUNTIF(技能效果!A:A,技能等级!B529&amp;"04")=1,技能等级!B529&amp;"04","")</f>
        <v/>
      </c>
      <c r="O529" s="62" t="str">
        <f t="shared" ref="O529" si="1472">IF(N529="","",$D529)</f>
        <v/>
      </c>
      <c r="P529" s="62" t="str">
        <f>IF(COUNTIF(技能效果!A:A,技能等级!B529&amp;"05")=1,技能等级!B529&amp;"05","")</f>
        <v/>
      </c>
      <c r="Q529" s="62" t="str">
        <f t="shared" ref="Q529" si="1473">IF(P529="","",$D529)</f>
        <v/>
      </c>
      <c r="R529" s="69" t="str">
        <f>INDEX(技能!U:U,MATCH(技能等级!B529,技能!B:B,0))</f>
        <v>为我方生命百分比最低的单位恢复攻击x%的生命，当自身处于【避难】状态时，治疗效果翻倍</v>
      </c>
      <c r="S529" s="150">
        <f t="shared" si="1401"/>
        <v>49</v>
      </c>
    </row>
    <row r="530" spans="1:19" s="60" customFormat="1" ht="16.5" x14ac:dyDescent="0.2">
      <c r="A530" s="62">
        <v>527</v>
      </c>
      <c r="B530" s="62">
        <f>INDEX(技能!B:B,MATCH(技能等级!S530,技能!T:T,0))</f>
        <v>1302005</v>
      </c>
      <c r="C530" s="69" t="s">
        <v>384</v>
      </c>
      <c r="D530" s="62">
        <v>5</v>
      </c>
      <c r="E530" s="62" t="str">
        <f>INDEX(技能!E:E,MATCH(技能等级!S530,技能!T:T,0))</f>
        <v>刘羽禅技能2</v>
      </c>
      <c r="F530" s="69" t="s">
        <v>1020</v>
      </c>
      <c r="G530" s="62">
        <v>10</v>
      </c>
      <c r="H530" s="149" t="str">
        <f t="shared" si="1366"/>
        <v>130200501</v>
      </c>
      <c r="I530" s="62">
        <f t="shared" si="1367"/>
        <v>5</v>
      </c>
      <c r="J530" s="62" t="str">
        <f>IF(COUNTIF(技能效果!A:A,技能等级!B530&amp;"02")=1,技能等级!B530&amp;"02","")</f>
        <v>130200502</v>
      </c>
      <c r="K530" s="62">
        <f t="shared" si="1367"/>
        <v>5</v>
      </c>
      <c r="L530" s="62" t="str">
        <f>IF(COUNTIF(技能效果!A:A,技能等级!B530&amp;"03")=1,技能等级!B530&amp;"03","")</f>
        <v/>
      </c>
      <c r="M530" s="62" t="str">
        <f t="shared" ref="M530" si="1474">IF(L530="","",$D530)</f>
        <v/>
      </c>
      <c r="N530" s="62" t="str">
        <f>IF(COUNTIF(技能效果!A:A,技能等级!B530&amp;"04")=1,技能等级!B530&amp;"04","")</f>
        <v/>
      </c>
      <c r="O530" s="62" t="str">
        <f t="shared" ref="O530" si="1475">IF(N530="","",$D530)</f>
        <v/>
      </c>
      <c r="P530" s="62" t="str">
        <f>IF(COUNTIF(技能效果!A:A,技能等级!B530&amp;"05")=1,技能等级!B530&amp;"05","")</f>
        <v/>
      </c>
      <c r="Q530" s="62" t="str">
        <f t="shared" ref="Q530" si="1476">IF(P530="","",$D530)</f>
        <v/>
      </c>
      <c r="R530" s="69" t="str">
        <f>INDEX(技能!U:U,MATCH(技能等级!B530,技能!B:B,0))</f>
        <v>为我方生命百分比最低的单位恢复攻击x%的生命，当自身处于【避难】状态时，治疗效果翻倍</v>
      </c>
      <c r="S530" s="150">
        <f t="shared" si="1401"/>
        <v>49</v>
      </c>
    </row>
    <row r="531" spans="1:19" s="60" customFormat="1" ht="16.5" x14ac:dyDescent="0.2">
      <c r="A531" s="62">
        <v>528</v>
      </c>
      <c r="B531" s="62">
        <f>INDEX(技能!B:B,MATCH(技能等级!S531,技能!T:T,0))</f>
        <v>1302005</v>
      </c>
      <c r="C531" s="69" t="s">
        <v>384</v>
      </c>
      <c r="D531" s="62">
        <v>6</v>
      </c>
      <c r="E531" s="62" t="str">
        <f>INDEX(技能!E:E,MATCH(技能等级!S531,技能!T:T,0))</f>
        <v>刘羽禅技能2</v>
      </c>
      <c r="F531" s="69" t="s">
        <v>1020</v>
      </c>
      <c r="G531" s="62">
        <v>10</v>
      </c>
      <c r="H531" s="149" t="str">
        <f t="shared" si="1366"/>
        <v>130200501</v>
      </c>
      <c r="I531" s="62">
        <f t="shared" si="1367"/>
        <v>6</v>
      </c>
      <c r="J531" s="62" t="str">
        <f>IF(COUNTIF(技能效果!A:A,技能等级!B531&amp;"02")=1,技能等级!B531&amp;"02","")</f>
        <v>130200502</v>
      </c>
      <c r="K531" s="62">
        <f t="shared" si="1367"/>
        <v>6</v>
      </c>
      <c r="L531" s="62" t="str">
        <f>IF(COUNTIF(技能效果!A:A,技能等级!B531&amp;"03")=1,技能等级!B531&amp;"03","")</f>
        <v/>
      </c>
      <c r="M531" s="62" t="str">
        <f t="shared" ref="M531" si="1477">IF(L531="","",$D531)</f>
        <v/>
      </c>
      <c r="N531" s="62" t="str">
        <f>IF(COUNTIF(技能效果!A:A,技能等级!B531&amp;"04")=1,技能等级!B531&amp;"04","")</f>
        <v/>
      </c>
      <c r="O531" s="62" t="str">
        <f t="shared" ref="O531" si="1478">IF(N531="","",$D531)</f>
        <v/>
      </c>
      <c r="P531" s="62" t="str">
        <f>IF(COUNTIF(技能效果!A:A,技能等级!B531&amp;"05")=1,技能等级!B531&amp;"05","")</f>
        <v/>
      </c>
      <c r="Q531" s="62" t="str">
        <f t="shared" ref="Q531" si="1479">IF(P531="","",$D531)</f>
        <v/>
      </c>
      <c r="R531" s="69" t="str">
        <f>INDEX(技能!U:U,MATCH(技能等级!B531,技能!B:B,0))</f>
        <v>为我方生命百分比最低的单位恢复攻击x%的生命，当自身处于【避难】状态时，治疗效果翻倍</v>
      </c>
      <c r="S531" s="150">
        <f t="shared" si="1401"/>
        <v>49</v>
      </c>
    </row>
    <row r="532" spans="1:19" s="60" customFormat="1" ht="16.5" x14ac:dyDescent="0.2">
      <c r="A532" s="62">
        <v>529</v>
      </c>
      <c r="B532" s="62">
        <f>INDEX(技能!B:B,MATCH(技能等级!S532,技能!T:T,0))</f>
        <v>1302005</v>
      </c>
      <c r="C532" s="69" t="s">
        <v>384</v>
      </c>
      <c r="D532" s="62">
        <v>7</v>
      </c>
      <c r="E532" s="62" t="str">
        <f>INDEX(技能!E:E,MATCH(技能等级!S532,技能!T:T,0))</f>
        <v>刘羽禅技能2</v>
      </c>
      <c r="F532" s="69" t="s">
        <v>1020</v>
      </c>
      <c r="G532" s="62">
        <v>10</v>
      </c>
      <c r="H532" s="149" t="str">
        <f t="shared" si="1366"/>
        <v>130200501</v>
      </c>
      <c r="I532" s="62">
        <f t="shared" si="1367"/>
        <v>7</v>
      </c>
      <c r="J532" s="62" t="str">
        <f>IF(COUNTIF(技能效果!A:A,技能等级!B532&amp;"02")=1,技能等级!B532&amp;"02","")</f>
        <v>130200502</v>
      </c>
      <c r="K532" s="62">
        <f t="shared" si="1367"/>
        <v>7</v>
      </c>
      <c r="L532" s="62" t="str">
        <f>IF(COUNTIF(技能效果!A:A,技能等级!B532&amp;"03")=1,技能等级!B532&amp;"03","")</f>
        <v/>
      </c>
      <c r="M532" s="62" t="str">
        <f t="shared" ref="M532" si="1480">IF(L532="","",$D532)</f>
        <v/>
      </c>
      <c r="N532" s="62" t="str">
        <f>IF(COUNTIF(技能效果!A:A,技能等级!B532&amp;"04")=1,技能等级!B532&amp;"04","")</f>
        <v/>
      </c>
      <c r="O532" s="62" t="str">
        <f t="shared" ref="O532" si="1481">IF(N532="","",$D532)</f>
        <v/>
      </c>
      <c r="P532" s="62" t="str">
        <f>IF(COUNTIF(技能效果!A:A,技能等级!B532&amp;"05")=1,技能等级!B532&amp;"05","")</f>
        <v/>
      </c>
      <c r="Q532" s="62" t="str">
        <f t="shared" ref="Q532" si="1482">IF(P532="","",$D532)</f>
        <v/>
      </c>
      <c r="R532" s="69" t="str">
        <f>INDEX(技能!U:U,MATCH(技能等级!B532,技能!B:B,0))</f>
        <v>为我方生命百分比最低的单位恢复攻击x%的生命，当自身处于【避难】状态时，治疗效果翻倍</v>
      </c>
      <c r="S532" s="150">
        <f t="shared" si="1401"/>
        <v>49</v>
      </c>
    </row>
    <row r="533" spans="1:19" s="60" customFormat="1" ht="16.5" x14ac:dyDescent="0.2">
      <c r="A533" s="62">
        <v>530</v>
      </c>
      <c r="B533" s="62">
        <f>INDEX(技能!B:B,MATCH(技能等级!S533,技能!T:T,0))</f>
        <v>1302005</v>
      </c>
      <c r="C533" s="69" t="s">
        <v>384</v>
      </c>
      <c r="D533" s="62">
        <v>8</v>
      </c>
      <c r="E533" s="62" t="str">
        <f>INDEX(技能!E:E,MATCH(技能等级!S533,技能!T:T,0))</f>
        <v>刘羽禅技能2</v>
      </c>
      <c r="F533" s="69" t="s">
        <v>1020</v>
      </c>
      <c r="G533" s="62">
        <v>10</v>
      </c>
      <c r="H533" s="149" t="str">
        <f t="shared" si="1366"/>
        <v>130200501</v>
      </c>
      <c r="I533" s="62">
        <f t="shared" si="1367"/>
        <v>8</v>
      </c>
      <c r="J533" s="62" t="str">
        <f>IF(COUNTIF(技能效果!A:A,技能等级!B533&amp;"02")=1,技能等级!B533&amp;"02","")</f>
        <v>130200502</v>
      </c>
      <c r="K533" s="62">
        <f t="shared" si="1367"/>
        <v>8</v>
      </c>
      <c r="L533" s="62" t="str">
        <f>IF(COUNTIF(技能效果!A:A,技能等级!B533&amp;"03")=1,技能等级!B533&amp;"03","")</f>
        <v/>
      </c>
      <c r="M533" s="62" t="str">
        <f t="shared" ref="M533" si="1483">IF(L533="","",$D533)</f>
        <v/>
      </c>
      <c r="N533" s="62" t="str">
        <f>IF(COUNTIF(技能效果!A:A,技能等级!B533&amp;"04")=1,技能等级!B533&amp;"04","")</f>
        <v/>
      </c>
      <c r="O533" s="62" t="str">
        <f t="shared" ref="O533" si="1484">IF(N533="","",$D533)</f>
        <v/>
      </c>
      <c r="P533" s="62" t="str">
        <f>IF(COUNTIF(技能效果!A:A,技能等级!B533&amp;"05")=1,技能等级!B533&amp;"05","")</f>
        <v/>
      </c>
      <c r="Q533" s="62" t="str">
        <f t="shared" ref="Q533" si="1485">IF(P533="","",$D533)</f>
        <v/>
      </c>
      <c r="R533" s="69" t="str">
        <f>INDEX(技能!U:U,MATCH(技能等级!B533,技能!B:B,0))</f>
        <v>为我方生命百分比最低的单位恢复攻击x%的生命，当自身处于【避难】状态时，治疗效果翻倍</v>
      </c>
      <c r="S533" s="150">
        <f t="shared" si="1401"/>
        <v>49</v>
      </c>
    </row>
    <row r="534" spans="1:19" s="60" customFormat="1" ht="16.5" x14ac:dyDescent="0.2">
      <c r="A534" s="62">
        <v>531</v>
      </c>
      <c r="B534" s="62">
        <f>INDEX(技能!B:B,MATCH(技能等级!S534,技能!T:T,0))</f>
        <v>1302005</v>
      </c>
      <c r="C534" s="69" t="s">
        <v>384</v>
      </c>
      <c r="D534" s="62">
        <v>9</v>
      </c>
      <c r="E534" s="62" t="str">
        <f>INDEX(技能!E:E,MATCH(技能等级!S534,技能!T:T,0))</f>
        <v>刘羽禅技能2</v>
      </c>
      <c r="F534" s="69" t="s">
        <v>1020</v>
      </c>
      <c r="G534" s="62">
        <v>10</v>
      </c>
      <c r="H534" s="149" t="str">
        <f t="shared" si="1366"/>
        <v>130200501</v>
      </c>
      <c r="I534" s="62">
        <f t="shared" si="1367"/>
        <v>9</v>
      </c>
      <c r="J534" s="62" t="str">
        <f>IF(COUNTIF(技能效果!A:A,技能等级!B534&amp;"02")=1,技能等级!B534&amp;"02","")</f>
        <v>130200502</v>
      </c>
      <c r="K534" s="62">
        <f t="shared" si="1367"/>
        <v>9</v>
      </c>
      <c r="L534" s="62" t="str">
        <f>IF(COUNTIF(技能效果!A:A,技能等级!B534&amp;"03")=1,技能等级!B534&amp;"03","")</f>
        <v/>
      </c>
      <c r="M534" s="62" t="str">
        <f t="shared" ref="M534" si="1486">IF(L534="","",$D534)</f>
        <v/>
      </c>
      <c r="N534" s="62" t="str">
        <f>IF(COUNTIF(技能效果!A:A,技能等级!B534&amp;"04")=1,技能等级!B534&amp;"04","")</f>
        <v/>
      </c>
      <c r="O534" s="62" t="str">
        <f t="shared" ref="O534" si="1487">IF(N534="","",$D534)</f>
        <v/>
      </c>
      <c r="P534" s="62" t="str">
        <f>IF(COUNTIF(技能效果!A:A,技能等级!B534&amp;"05")=1,技能等级!B534&amp;"05","")</f>
        <v/>
      </c>
      <c r="Q534" s="62" t="str">
        <f t="shared" ref="Q534" si="1488">IF(P534="","",$D534)</f>
        <v/>
      </c>
      <c r="R534" s="69" t="str">
        <f>INDEX(技能!U:U,MATCH(技能等级!B534,技能!B:B,0))</f>
        <v>为我方生命百分比最低的单位恢复攻击x%的生命，当自身处于【避难】状态时，治疗效果翻倍</v>
      </c>
      <c r="S534" s="150">
        <f t="shared" si="1401"/>
        <v>49</v>
      </c>
    </row>
    <row r="535" spans="1:19" s="60" customFormat="1" ht="16.5" x14ac:dyDescent="0.2">
      <c r="A535" s="62">
        <v>532</v>
      </c>
      <c r="B535" s="62">
        <f>INDEX(技能!B:B,MATCH(技能等级!S535,技能!T:T,0))</f>
        <v>1302005</v>
      </c>
      <c r="C535" s="69" t="s">
        <v>384</v>
      </c>
      <c r="D535" s="62">
        <v>10</v>
      </c>
      <c r="E535" s="62" t="str">
        <f>INDEX(技能!E:E,MATCH(技能等级!S535,技能!T:T,0))</f>
        <v>刘羽禅技能2</v>
      </c>
      <c r="F535" s="69" t="s">
        <v>1020</v>
      </c>
      <c r="G535" s="62">
        <v>10</v>
      </c>
      <c r="H535" s="149" t="str">
        <f t="shared" si="1366"/>
        <v>130200501</v>
      </c>
      <c r="I535" s="62">
        <f t="shared" si="1367"/>
        <v>10</v>
      </c>
      <c r="J535" s="62" t="str">
        <f>IF(COUNTIF(技能效果!A:A,技能等级!B535&amp;"02")=1,技能等级!B535&amp;"02","")</f>
        <v>130200502</v>
      </c>
      <c r="K535" s="62">
        <f t="shared" si="1367"/>
        <v>10</v>
      </c>
      <c r="L535" s="62" t="str">
        <f>IF(COUNTIF(技能效果!A:A,技能等级!B535&amp;"03")=1,技能等级!B535&amp;"03","")</f>
        <v/>
      </c>
      <c r="M535" s="62" t="str">
        <f t="shared" ref="M535" si="1489">IF(L535="","",$D535)</f>
        <v/>
      </c>
      <c r="N535" s="62" t="str">
        <f>IF(COUNTIF(技能效果!A:A,技能等级!B535&amp;"04")=1,技能等级!B535&amp;"04","")</f>
        <v/>
      </c>
      <c r="O535" s="62" t="str">
        <f t="shared" ref="O535" si="1490">IF(N535="","",$D535)</f>
        <v/>
      </c>
      <c r="P535" s="62" t="str">
        <f>IF(COUNTIF(技能效果!A:A,技能等级!B535&amp;"05")=1,技能等级!B535&amp;"05","")</f>
        <v/>
      </c>
      <c r="Q535" s="62" t="str">
        <f t="shared" ref="Q535" si="1491">IF(P535="","",$D535)</f>
        <v/>
      </c>
      <c r="R535" s="69" t="str">
        <f>INDEX(技能!U:U,MATCH(技能等级!B535,技能!B:B,0))</f>
        <v>为我方生命百分比最低的单位恢复攻击x%的生命，当自身处于【避难】状态时，治疗效果翻倍</v>
      </c>
      <c r="S535" s="150">
        <f t="shared" si="1401"/>
        <v>49</v>
      </c>
    </row>
    <row r="536" spans="1:19" s="60" customFormat="1" ht="16.5" x14ac:dyDescent="0.2">
      <c r="A536" s="62">
        <v>533</v>
      </c>
      <c r="B536" s="62">
        <f>INDEX(技能!B:B,MATCH(技能等级!S536,技能!T:T,0))</f>
        <v>1301006</v>
      </c>
      <c r="C536" s="69" t="s">
        <v>384</v>
      </c>
      <c r="D536" s="62">
        <v>1</v>
      </c>
      <c r="E536" s="62" t="str">
        <f>INDEX(技能!E:E,MATCH(技能等级!S536,技能!T:T,0))</f>
        <v>红莲缇娜技能1</v>
      </c>
      <c r="F536" s="69"/>
      <c r="G536" s="62"/>
      <c r="H536" s="149" t="str">
        <f t="shared" si="1366"/>
        <v>130100601</v>
      </c>
      <c r="I536" s="62">
        <f t="shared" si="1367"/>
        <v>1</v>
      </c>
      <c r="J536" s="62" t="str">
        <f>IF(COUNTIF(技能效果!A:A,技能等级!B536&amp;"02")=1,技能等级!B536&amp;"02","")</f>
        <v>130100602</v>
      </c>
      <c r="K536" s="62">
        <f t="shared" si="1367"/>
        <v>1</v>
      </c>
      <c r="L536" s="62" t="str">
        <f>IF(COUNTIF(技能效果!A:A,技能等级!B536&amp;"03")=1,技能等级!B536&amp;"03","")</f>
        <v/>
      </c>
      <c r="M536" s="62" t="str">
        <f t="shared" ref="M536" si="1492">IF(L536="","",$D536)</f>
        <v/>
      </c>
      <c r="N536" s="62" t="str">
        <f>IF(COUNTIF(技能效果!A:A,技能等级!B536&amp;"04")=1,技能等级!B536&amp;"04","")</f>
        <v/>
      </c>
      <c r="O536" s="62" t="str">
        <f t="shared" ref="O536" si="1493">IF(N536="","",$D536)</f>
        <v/>
      </c>
      <c r="P536" s="62" t="str">
        <f>IF(COUNTIF(技能效果!A:A,技能等级!B536&amp;"05")=1,技能等级!B536&amp;"05","")</f>
        <v/>
      </c>
      <c r="Q536" s="62" t="str">
        <f t="shared" ref="Q536" si="1494">IF(P536="","",$D536)</f>
        <v/>
      </c>
      <c r="R536" s="69" t="str">
        <f>INDEX(技能!U:U,MATCH(技能等级!B536,技能!B:B,0))</f>
        <v>削减敌方红水晶，生成血魔印记，血魔印记最多同时存在3个</v>
      </c>
      <c r="S536" s="150">
        <f t="shared" si="1401"/>
        <v>50</v>
      </c>
    </row>
    <row r="537" spans="1:19" s="60" customFormat="1" ht="16.5" x14ac:dyDescent="0.2">
      <c r="A537" s="62">
        <v>534</v>
      </c>
      <c r="B537" s="62">
        <f>INDEX(技能!B:B,MATCH(技能等级!S537,技能!T:T,0))</f>
        <v>1301006</v>
      </c>
      <c r="C537" s="69" t="s">
        <v>384</v>
      </c>
      <c r="D537" s="62">
        <v>2</v>
      </c>
      <c r="E537" s="62" t="str">
        <f>INDEX(技能!E:E,MATCH(技能等级!S537,技能!T:T,0))</f>
        <v>红莲缇娜技能1</v>
      </c>
      <c r="F537" s="69" t="s">
        <v>1020</v>
      </c>
      <c r="G537" s="62">
        <v>10</v>
      </c>
      <c r="H537" s="149" t="str">
        <f t="shared" si="1366"/>
        <v>130100601</v>
      </c>
      <c r="I537" s="62">
        <f t="shared" si="1367"/>
        <v>2</v>
      </c>
      <c r="J537" s="62" t="str">
        <f>IF(COUNTIF(技能效果!A:A,技能等级!B537&amp;"02")=1,技能等级!B537&amp;"02","")</f>
        <v>130100602</v>
      </c>
      <c r="K537" s="62">
        <f t="shared" si="1367"/>
        <v>2</v>
      </c>
      <c r="L537" s="62" t="str">
        <f>IF(COUNTIF(技能效果!A:A,技能等级!B537&amp;"03")=1,技能等级!B537&amp;"03","")</f>
        <v/>
      </c>
      <c r="M537" s="62" t="str">
        <f t="shared" ref="M537" si="1495">IF(L537="","",$D537)</f>
        <v/>
      </c>
      <c r="N537" s="62" t="str">
        <f>IF(COUNTIF(技能效果!A:A,技能等级!B537&amp;"04")=1,技能等级!B537&amp;"04","")</f>
        <v/>
      </c>
      <c r="O537" s="62" t="str">
        <f t="shared" ref="O537" si="1496">IF(N537="","",$D537)</f>
        <v/>
      </c>
      <c r="P537" s="62" t="str">
        <f>IF(COUNTIF(技能效果!A:A,技能等级!B537&amp;"05")=1,技能等级!B537&amp;"05","")</f>
        <v/>
      </c>
      <c r="Q537" s="62" t="str">
        <f t="shared" ref="Q537" si="1497">IF(P537="","",$D537)</f>
        <v/>
      </c>
      <c r="R537" s="69" t="str">
        <f>INDEX(技能!U:U,MATCH(技能等级!B537,技能!B:B,0))</f>
        <v>削减敌方红水晶，生成血魔印记，血魔印记最多同时存在3个</v>
      </c>
      <c r="S537" s="150">
        <f t="shared" si="1401"/>
        <v>50</v>
      </c>
    </row>
    <row r="538" spans="1:19" s="60" customFormat="1" ht="16.5" x14ac:dyDescent="0.2">
      <c r="A538" s="62">
        <v>535</v>
      </c>
      <c r="B538" s="62">
        <f>INDEX(技能!B:B,MATCH(技能等级!S538,技能!T:T,0))</f>
        <v>1301006</v>
      </c>
      <c r="C538" s="69" t="s">
        <v>384</v>
      </c>
      <c r="D538" s="62">
        <v>3</v>
      </c>
      <c r="E538" s="62" t="str">
        <f>INDEX(技能!E:E,MATCH(技能等级!S538,技能!T:T,0))</f>
        <v>红莲缇娜技能1</v>
      </c>
      <c r="F538" s="69" t="s">
        <v>1020</v>
      </c>
      <c r="G538" s="62">
        <v>10</v>
      </c>
      <c r="H538" s="149" t="str">
        <f t="shared" si="1366"/>
        <v>130100601</v>
      </c>
      <c r="I538" s="62">
        <f t="shared" si="1367"/>
        <v>3</v>
      </c>
      <c r="J538" s="62" t="str">
        <f>IF(COUNTIF(技能效果!A:A,技能等级!B538&amp;"02")=1,技能等级!B538&amp;"02","")</f>
        <v>130100602</v>
      </c>
      <c r="K538" s="62">
        <f t="shared" si="1367"/>
        <v>3</v>
      </c>
      <c r="L538" s="62" t="str">
        <f>IF(COUNTIF(技能效果!A:A,技能等级!B538&amp;"03")=1,技能等级!B538&amp;"03","")</f>
        <v/>
      </c>
      <c r="M538" s="62" t="str">
        <f t="shared" ref="M538" si="1498">IF(L538="","",$D538)</f>
        <v/>
      </c>
      <c r="N538" s="62" t="str">
        <f>IF(COUNTIF(技能效果!A:A,技能等级!B538&amp;"04")=1,技能等级!B538&amp;"04","")</f>
        <v/>
      </c>
      <c r="O538" s="62" t="str">
        <f t="shared" ref="O538" si="1499">IF(N538="","",$D538)</f>
        <v/>
      </c>
      <c r="P538" s="62" t="str">
        <f>IF(COUNTIF(技能效果!A:A,技能等级!B538&amp;"05")=1,技能等级!B538&amp;"05","")</f>
        <v/>
      </c>
      <c r="Q538" s="62" t="str">
        <f t="shared" ref="Q538" si="1500">IF(P538="","",$D538)</f>
        <v/>
      </c>
      <c r="R538" s="69" t="str">
        <f>INDEX(技能!U:U,MATCH(技能等级!B538,技能!B:B,0))</f>
        <v>削减敌方红水晶，生成血魔印记，血魔印记最多同时存在3个</v>
      </c>
      <c r="S538" s="150">
        <f t="shared" si="1401"/>
        <v>50</v>
      </c>
    </row>
    <row r="539" spans="1:19" s="60" customFormat="1" ht="16.5" x14ac:dyDescent="0.2">
      <c r="A539" s="62">
        <v>536</v>
      </c>
      <c r="B539" s="62">
        <f>INDEX(技能!B:B,MATCH(技能等级!S539,技能!T:T,0))</f>
        <v>1301006</v>
      </c>
      <c r="C539" s="69" t="s">
        <v>384</v>
      </c>
      <c r="D539" s="62">
        <v>4</v>
      </c>
      <c r="E539" s="62" t="str">
        <f>INDEX(技能!E:E,MATCH(技能等级!S539,技能!T:T,0))</f>
        <v>红莲缇娜技能1</v>
      </c>
      <c r="F539" s="69" t="s">
        <v>1020</v>
      </c>
      <c r="G539" s="62">
        <v>10</v>
      </c>
      <c r="H539" s="149" t="str">
        <f t="shared" si="1366"/>
        <v>130100601</v>
      </c>
      <c r="I539" s="62">
        <f t="shared" si="1367"/>
        <v>4</v>
      </c>
      <c r="J539" s="62" t="str">
        <f>IF(COUNTIF(技能效果!A:A,技能等级!B539&amp;"02")=1,技能等级!B539&amp;"02","")</f>
        <v>130100602</v>
      </c>
      <c r="K539" s="62">
        <f t="shared" si="1367"/>
        <v>4</v>
      </c>
      <c r="L539" s="62" t="str">
        <f>IF(COUNTIF(技能效果!A:A,技能等级!B539&amp;"03")=1,技能等级!B539&amp;"03","")</f>
        <v/>
      </c>
      <c r="M539" s="62" t="str">
        <f t="shared" ref="M539" si="1501">IF(L539="","",$D539)</f>
        <v/>
      </c>
      <c r="N539" s="62" t="str">
        <f>IF(COUNTIF(技能效果!A:A,技能等级!B539&amp;"04")=1,技能等级!B539&amp;"04","")</f>
        <v/>
      </c>
      <c r="O539" s="62" t="str">
        <f t="shared" ref="O539" si="1502">IF(N539="","",$D539)</f>
        <v/>
      </c>
      <c r="P539" s="62" t="str">
        <f>IF(COUNTIF(技能效果!A:A,技能等级!B539&amp;"05")=1,技能等级!B539&amp;"05","")</f>
        <v/>
      </c>
      <c r="Q539" s="62" t="str">
        <f t="shared" ref="Q539" si="1503">IF(P539="","",$D539)</f>
        <v/>
      </c>
      <c r="R539" s="69" t="str">
        <f>INDEX(技能!U:U,MATCH(技能等级!B539,技能!B:B,0))</f>
        <v>削减敌方红水晶，生成血魔印记，血魔印记最多同时存在3个</v>
      </c>
      <c r="S539" s="150">
        <f t="shared" si="1401"/>
        <v>50</v>
      </c>
    </row>
    <row r="540" spans="1:19" s="60" customFormat="1" ht="16.5" x14ac:dyDescent="0.2">
      <c r="A540" s="62">
        <v>537</v>
      </c>
      <c r="B540" s="62">
        <f>INDEX(技能!B:B,MATCH(技能等级!S540,技能!T:T,0))</f>
        <v>1301006</v>
      </c>
      <c r="C540" s="69" t="s">
        <v>384</v>
      </c>
      <c r="D540" s="62">
        <v>5</v>
      </c>
      <c r="E540" s="62" t="str">
        <f>INDEX(技能!E:E,MATCH(技能等级!S540,技能!T:T,0))</f>
        <v>红莲缇娜技能1</v>
      </c>
      <c r="F540" s="69" t="s">
        <v>1020</v>
      </c>
      <c r="G540" s="62">
        <v>10</v>
      </c>
      <c r="H540" s="149" t="str">
        <f t="shared" si="1366"/>
        <v>130100601</v>
      </c>
      <c r="I540" s="62">
        <f t="shared" si="1367"/>
        <v>5</v>
      </c>
      <c r="J540" s="62" t="str">
        <f>IF(COUNTIF(技能效果!A:A,技能等级!B540&amp;"02")=1,技能等级!B540&amp;"02","")</f>
        <v>130100602</v>
      </c>
      <c r="K540" s="62">
        <f t="shared" si="1367"/>
        <v>5</v>
      </c>
      <c r="L540" s="62" t="str">
        <f>IF(COUNTIF(技能效果!A:A,技能等级!B540&amp;"03")=1,技能等级!B540&amp;"03","")</f>
        <v/>
      </c>
      <c r="M540" s="62" t="str">
        <f t="shared" ref="M540" si="1504">IF(L540="","",$D540)</f>
        <v/>
      </c>
      <c r="N540" s="62" t="str">
        <f>IF(COUNTIF(技能效果!A:A,技能等级!B540&amp;"04")=1,技能等级!B540&amp;"04","")</f>
        <v/>
      </c>
      <c r="O540" s="62" t="str">
        <f t="shared" ref="O540" si="1505">IF(N540="","",$D540)</f>
        <v/>
      </c>
      <c r="P540" s="62" t="str">
        <f>IF(COUNTIF(技能效果!A:A,技能等级!B540&amp;"05")=1,技能等级!B540&amp;"05","")</f>
        <v/>
      </c>
      <c r="Q540" s="62" t="str">
        <f t="shared" ref="Q540" si="1506">IF(P540="","",$D540)</f>
        <v/>
      </c>
      <c r="R540" s="69" t="str">
        <f>INDEX(技能!U:U,MATCH(技能等级!B540,技能!B:B,0))</f>
        <v>削减敌方红水晶，生成血魔印记，血魔印记最多同时存在3个</v>
      </c>
      <c r="S540" s="150">
        <f t="shared" si="1401"/>
        <v>50</v>
      </c>
    </row>
    <row r="541" spans="1:19" s="60" customFormat="1" ht="16.5" x14ac:dyDescent="0.2">
      <c r="A541" s="62">
        <v>538</v>
      </c>
      <c r="B541" s="62">
        <f>INDEX(技能!B:B,MATCH(技能等级!S541,技能!T:T,0))</f>
        <v>1301006</v>
      </c>
      <c r="C541" s="69" t="s">
        <v>384</v>
      </c>
      <c r="D541" s="62">
        <v>6</v>
      </c>
      <c r="E541" s="62" t="str">
        <f>INDEX(技能!E:E,MATCH(技能等级!S541,技能!T:T,0))</f>
        <v>红莲缇娜技能1</v>
      </c>
      <c r="F541" s="69" t="s">
        <v>1020</v>
      </c>
      <c r="G541" s="62">
        <v>10</v>
      </c>
      <c r="H541" s="149" t="str">
        <f t="shared" si="1366"/>
        <v>130100601</v>
      </c>
      <c r="I541" s="62">
        <f t="shared" si="1367"/>
        <v>6</v>
      </c>
      <c r="J541" s="62" t="str">
        <f>IF(COUNTIF(技能效果!A:A,技能等级!B541&amp;"02")=1,技能等级!B541&amp;"02","")</f>
        <v>130100602</v>
      </c>
      <c r="K541" s="62">
        <f t="shared" si="1367"/>
        <v>6</v>
      </c>
      <c r="L541" s="62" t="str">
        <f>IF(COUNTIF(技能效果!A:A,技能等级!B541&amp;"03")=1,技能等级!B541&amp;"03","")</f>
        <v/>
      </c>
      <c r="M541" s="62" t="str">
        <f t="shared" ref="M541" si="1507">IF(L541="","",$D541)</f>
        <v/>
      </c>
      <c r="N541" s="62" t="str">
        <f>IF(COUNTIF(技能效果!A:A,技能等级!B541&amp;"04")=1,技能等级!B541&amp;"04","")</f>
        <v/>
      </c>
      <c r="O541" s="62" t="str">
        <f t="shared" ref="O541" si="1508">IF(N541="","",$D541)</f>
        <v/>
      </c>
      <c r="P541" s="62" t="str">
        <f>IF(COUNTIF(技能效果!A:A,技能等级!B541&amp;"05")=1,技能等级!B541&amp;"05","")</f>
        <v/>
      </c>
      <c r="Q541" s="62" t="str">
        <f t="shared" ref="Q541" si="1509">IF(P541="","",$D541)</f>
        <v/>
      </c>
      <c r="R541" s="69" t="str">
        <f>INDEX(技能!U:U,MATCH(技能等级!B541,技能!B:B,0))</f>
        <v>削减敌方红水晶，生成血魔印记，血魔印记最多同时存在3个</v>
      </c>
      <c r="S541" s="150">
        <f t="shared" si="1401"/>
        <v>50</v>
      </c>
    </row>
    <row r="542" spans="1:19" s="60" customFormat="1" ht="16.5" x14ac:dyDescent="0.2">
      <c r="A542" s="62">
        <v>539</v>
      </c>
      <c r="B542" s="62">
        <f>INDEX(技能!B:B,MATCH(技能等级!S542,技能!T:T,0))</f>
        <v>1301006</v>
      </c>
      <c r="C542" s="69" t="s">
        <v>384</v>
      </c>
      <c r="D542" s="62">
        <v>7</v>
      </c>
      <c r="E542" s="62" t="str">
        <f>INDEX(技能!E:E,MATCH(技能等级!S542,技能!T:T,0))</f>
        <v>红莲缇娜技能1</v>
      </c>
      <c r="F542" s="69" t="s">
        <v>1020</v>
      </c>
      <c r="G542" s="62">
        <v>10</v>
      </c>
      <c r="H542" s="149" t="str">
        <f t="shared" si="1366"/>
        <v>130100601</v>
      </c>
      <c r="I542" s="62">
        <f t="shared" si="1367"/>
        <v>7</v>
      </c>
      <c r="J542" s="62" t="str">
        <f>IF(COUNTIF(技能效果!A:A,技能等级!B542&amp;"02")=1,技能等级!B542&amp;"02","")</f>
        <v>130100602</v>
      </c>
      <c r="K542" s="62">
        <f t="shared" si="1367"/>
        <v>7</v>
      </c>
      <c r="L542" s="62" t="str">
        <f>IF(COUNTIF(技能效果!A:A,技能等级!B542&amp;"03")=1,技能等级!B542&amp;"03","")</f>
        <v/>
      </c>
      <c r="M542" s="62" t="str">
        <f t="shared" ref="M542" si="1510">IF(L542="","",$D542)</f>
        <v/>
      </c>
      <c r="N542" s="62" t="str">
        <f>IF(COUNTIF(技能效果!A:A,技能等级!B542&amp;"04")=1,技能等级!B542&amp;"04","")</f>
        <v/>
      </c>
      <c r="O542" s="62" t="str">
        <f t="shared" ref="O542" si="1511">IF(N542="","",$D542)</f>
        <v/>
      </c>
      <c r="P542" s="62" t="str">
        <f>IF(COUNTIF(技能效果!A:A,技能等级!B542&amp;"05")=1,技能等级!B542&amp;"05","")</f>
        <v/>
      </c>
      <c r="Q542" s="62" t="str">
        <f t="shared" ref="Q542" si="1512">IF(P542="","",$D542)</f>
        <v/>
      </c>
      <c r="R542" s="69" t="str">
        <f>INDEX(技能!U:U,MATCH(技能等级!B542,技能!B:B,0))</f>
        <v>削减敌方红水晶，生成血魔印记，血魔印记最多同时存在3个</v>
      </c>
      <c r="S542" s="150">
        <f t="shared" si="1401"/>
        <v>50</v>
      </c>
    </row>
    <row r="543" spans="1:19" s="60" customFormat="1" ht="16.5" x14ac:dyDescent="0.2">
      <c r="A543" s="62">
        <v>540</v>
      </c>
      <c r="B543" s="62">
        <f>INDEX(技能!B:B,MATCH(技能等级!S543,技能!T:T,0))</f>
        <v>1301006</v>
      </c>
      <c r="C543" s="69" t="s">
        <v>384</v>
      </c>
      <c r="D543" s="62">
        <v>8</v>
      </c>
      <c r="E543" s="62" t="str">
        <f>INDEX(技能!E:E,MATCH(技能等级!S543,技能!T:T,0))</f>
        <v>红莲缇娜技能1</v>
      </c>
      <c r="F543" s="69" t="s">
        <v>1020</v>
      </c>
      <c r="G543" s="62">
        <v>10</v>
      </c>
      <c r="H543" s="149" t="str">
        <f t="shared" si="1366"/>
        <v>130100601</v>
      </c>
      <c r="I543" s="62">
        <f t="shared" si="1367"/>
        <v>8</v>
      </c>
      <c r="J543" s="62" t="str">
        <f>IF(COUNTIF(技能效果!A:A,技能等级!B543&amp;"02")=1,技能等级!B543&amp;"02","")</f>
        <v>130100602</v>
      </c>
      <c r="K543" s="62">
        <f t="shared" si="1367"/>
        <v>8</v>
      </c>
      <c r="L543" s="62" t="str">
        <f>IF(COUNTIF(技能效果!A:A,技能等级!B543&amp;"03")=1,技能等级!B543&amp;"03","")</f>
        <v/>
      </c>
      <c r="M543" s="62" t="str">
        <f t="shared" ref="M543" si="1513">IF(L543="","",$D543)</f>
        <v/>
      </c>
      <c r="N543" s="62" t="str">
        <f>IF(COUNTIF(技能效果!A:A,技能等级!B543&amp;"04")=1,技能等级!B543&amp;"04","")</f>
        <v/>
      </c>
      <c r="O543" s="62" t="str">
        <f t="shared" ref="O543" si="1514">IF(N543="","",$D543)</f>
        <v/>
      </c>
      <c r="P543" s="62" t="str">
        <f>IF(COUNTIF(技能效果!A:A,技能等级!B543&amp;"05")=1,技能等级!B543&amp;"05","")</f>
        <v/>
      </c>
      <c r="Q543" s="62" t="str">
        <f t="shared" ref="Q543" si="1515">IF(P543="","",$D543)</f>
        <v/>
      </c>
      <c r="R543" s="69" t="str">
        <f>INDEX(技能!U:U,MATCH(技能等级!B543,技能!B:B,0))</f>
        <v>削减敌方红水晶，生成血魔印记，血魔印记最多同时存在3个</v>
      </c>
      <c r="S543" s="150">
        <f t="shared" si="1401"/>
        <v>50</v>
      </c>
    </row>
    <row r="544" spans="1:19" s="60" customFormat="1" ht="16.5" x14ac:dyDescent="0.2">
      <c r="A544" s="62">
        <v>541</v>
      </c>
      <c r="B544" s="62">
        <f>INDEX(技能!B:B,MATCH(技能等级!S544,技能!T:T,0))</f>
        <v>1301006</v>
      </c>
      <c r="C544" s="69" t="s">
        <v>384</v>
      </c>
      <c r="D544" s="62">
        <v>9</v>
      </c>
      <c r="E544" s="62" t="str">
        <f>INDEX(技能!E:E,MATCH(技能等级!S544,技能!T:T,0))</f>
        <v>红莲缇娜技能1</v>
      </c>
      <c r="F544" s="69" t="s">
        <v>1020</v>
      </c>
      <c r="G544" s="62">
        <v>10</v>
      </c>
      <c r="H544" s="149" t="str">
        <f t="shared" si="1366"/>
        <v>130100601</v>
      </c>
      <c r="I544" s="62">
        <f t="shared" si="1367"/>
        <v>9</v>
      </c>
      <c r="J544" s="62" t="str">
        <f>IF(COUNTIF(技能效果!A:A,技能等级!B544&amp;"02")=1,技能等级!B544&amp;"02","")</f>
        <v>130100602</v>
      </c>
      <c r="K544" s="62">
        <f t="shared" si="1367"/>
        <v>9</v>
      </c>
      <c r="L544" s="62" t="str">
        <f>IF(COUNTIF(技能效果!A:A,技能等级!B544&amp;"03")=1,技能等级!B544&amp;"03","")</f>
        <v/>
      </c>
      <c r="M544" s="62" t="str">
        <f t="shared" ref="M544" si="1516">IF(L544="","",$D544)</f>
        <v/>
      </c>
      <c r="N544" s="62" t="str">
        <f>IF(COUNTIF(技能效果!A:A,技能等级!B544&amp;"04")=1,技能等级!B544&amp;"04","")</f>
        <v/>
      </c>
      <c r="O544" s="62" t="str">
        <f t="shared" ref="O544" si="1517">IF(N544="","",$D544)</f>
        <v/>
      </c>
      <c r="P544" s="62" t="str">
        <f>IF(COUNTIF(技能效果!A:A,技能等级!B544&amp;"05")=1,技能等级!B544&amp;"05","")</f>
        <v/>
      </c>
      <c r="Q544" s="62" t="str">
        <f t="shared" ref="Q544" si="1518">IF(P544="","",$D544)</f>
        <v/>
      </c>
      <c r="R544" s="69" t="str">
        <f>INDEX(技能!U:U,MATCH(技能等级!B544,技能!B:B,0))</f>
        <v>削减敌方红水晶，生成血魔印记，血魔印记最多同时存在3个</v>
      </c>
      <c r="S544" s="150">
        <f t="shared" si="1401"/>
        <v>50</v>
      </c>
    </row>
    <row r="545" spans="1:19" s="60" customFormat="1" ht="16.5" x14ac:dyDescent="0.2">
      <c r="A545" s="62">
        <v>542</v>
      </c>
      <c r="B545" s="62">
        <f>INDEX(技能!B:B,MATCH(技能等级!S545,技能!T:T,0))</f>
        <v>1301006</v>
      </c>
      <c r="C545" s="69" t="s">
        <v>384</v>
      </c>
      <c r="D545" s="62">
        <v>10</v>
      </c>
      <c r="E545" s="62" t="str">
        <f>INDEX(技能!E:E,MATCH(技能等级!S545,技能!T:T,0))</f>
        <v>红莲缇娜技能1</v>
      </c>
      <c r="F545" s="69" t="s">
        <v>1020</v>
      </c>
      <c r="G545" s="62">
        <v>10</v>
      </c>
      <c r="H545" s="149" t="str">
        <f t="shared" si="1366"/>
        <v>130100601</v>
      </c>
      <c r="I545" s="62">
        <f t="shared" si="1367"/>
        <v>10</v>
      </c>
      <c r="J545" s="62" t="str">
        <f>IF(COUNTIF(技能效果!A:A,技能等级!B545&amp;"02")=1,技能等级!B545&amp;"02","")</f>
        <v>130100602</v>
      </c>
      <c r="K545" s="62">
        <f t="shared" si="1367"/>
        <v>10</v>
      </c>
      <c r="L545" s="62" t="str">
        <f>IF(COUNTIF(技能效果!A:A,技能等级!B545&amp;"03")=1,技能等级!B545&amp;"03","")</f>
        <v/>
      </c>
      <c r="M545" s="62" t="str">
        <f t="shared" ref="M545" si="1519">IF(L545="","",$D545)</f>
        <v/>
      </c>
      <c r="N545" s="62" t="str">
        <f>IF(COUNTIF(技能效果!A:A,技能等级!B545&amp;"04")=1,技能等级!B545&amp;"04","")</f>
        <v/>
      </c>
      <c r="O545" s="62" t="str">
        <f t="shared" ref="O545" si="1520">IF(N545="","",$D545)</f>
        <v/>
      </c>
      <c r="P545" s="62" t="str">
        <f>IF(COUNTIF(技能效果!A:A,技能等级!B545&amp;"05")=1,技能等级!B545&amp;"05","")</f>
        <v/>
      </c>
      <c r="Q545" s="62" t="str">
        <f t="shared" ref="Q545" si="1521">IF(P545="","",$D545)</f>
        <v/>
      </c>
      <c r="R545" s="69" t="str">
        <f>INDEX(技能!U:U,MATCH(技能等级!B545,技能!B:B,0))</f>
        <v>削减敌方红水晶，生成血魔印记，血魔印记最多同时存在3个</v>
      </c>
      <c r="S545" s="150">
        <f t="shared" si="1401"/>
        <v>50</v>
      </c>
    </row>
    <row r="546" spans="1:19" s="60" customFormat="1" ht="16.5" x14ac:dyDescent="0.2">
      <c r="A546" s="62">
        <v>543</v>
      </c>
      <c r="B546" s="62">
        <f>INDEX(技能!B:B,MATCH(技能等级!S546,技能!T:T,0))</f>
        <v>1302006</v>
      </c>
      <c r="C546" s="69" t="s">
        <v>384</v>
      </c>
      <c r="D546" s="62">
        <v>1</v>
      </c>
      <c r="E546" s="62" t="str">
        <f>INDEX(技能!E:E,MATCH(技能等级!S546,技能!T:T,0))</f>
        <v>红莲缇娜技能2</v>
      </c>
      <c r="F546" s="69"/>
      <c r="G546" s="62"/>
      <c r="H546" s="149" t="str">
        <f t="shared" si="1366"/>
        <v>130200601</v>
      </c>
      <c r="I546" s="62">
        <f t="shared" si="1367"/>
        <v>1</v>
      </c>
      <c r="J546" s="62" t="str">
        <f>IF(COUNTIF(技能效果!A:A,技能等级!B546&amp;"02")=1,技能等级!B546&amp;"02","")</f>
        <v/>
      </c>
      <c r="K546" s="62" t="str">
        <f t="shared" si="1367"/>
        <v/>
      </c>
      <c r="L546" s="62" t="str">
        <f>IF(COUNTIF(技能效果!A:A,技能等级!B546&amp;"03")=1,技能等级!B546&amp;"03","")</f>
        <v/>
      </c>
      <c r="M546" s="62" t="str">
        <f t="shared" ref="M546" si="1522">IF(L546="","",$D546)</f>
        <v/>
      </c>
      <c r="N546" s="62" t="str">
        <f>IF(COUNTIF(技能效果!A:A,技能等级!B546&amp;"04")=1,技能等级!B546&amp;"04","")</f>
        <v/>
      </c>
      <c r="O546" s="62" t="str">
        <f t="shared" ref="O546" si="1523">IF(N546="","",$D546)</f>
        <v/>
      </c>
      <c r="P546" s="62" t="str">
        <f>IF(COUNTIF(技能效果!A:A,技能等级!B546&amp;"05")=1,技能等级!B546&amp;"05","")</f>
        <v/>
      </c>
      <c r="Q546" s="62" t="str">
        <f t="shared" ref="Q546" si="1524">IF(P546="","",$D546)</f>
        <v/>
      </c>
      <c r="R546" s="69" t="str">
        <f>INDEX(技能!U:U,MATCH(技能等级!B546,技能!B:B,0))</f>
        <v>消耗全部血魔印记恢复生命，当被攻击濒死时自动触发该技能，生命恢复量为主动释放的一半</v>
      </c>
      <c r="S546" s="150">
        <f t="shared" si="1401"/>
        <v>51</v>
      </c>
    </row>
    <row r="547" spans="1:19" s="60" customFormat="1" ht="16.5" x14ac:dyDescent="0.2">
      <c r="A547" s="62">
        <v>544</v>
      </c>
      <c r="B547" s="62">
        <f>INDEX(技能!B:B,MATCH(技能等级!S547,技能!T:T,0))</f>
        <v>1302006</v>
      </c>
      <c r="C547" s="69" t="s">
        <v>384</v>
      </c>
      <c r="D547" s="62">
        <v>2</v>
      </c>
      <c r="E547" s="62" t="str">
        <f>INDEX(技能!E:E,MATCH(技能等级!S547,技能!T:T,0))</f>
        <v>红莲缇娜技能2</v>
      </c>
      <c r="F547" s="69" t="s">
        <v>1020</v>
      </c>
      <c r="G547" s="62">
        <v>10</v>
      </c>
      <c r="H547" s="149" t="str">
        <f t="shared" si="1366"/>
        <v>130200601</v>
      </c>
      <c r="I547" s="62">
        <f t="shared" si="1367"/>
        <v>2</v>
      </c>
      <c r="J547" s="62" t="str">
        <f>IF(COUNTIF(技能效果!A:A,技能等级!B547&amp;"02")=1,技能等级!B547&amp;"02","")</f>
        <v/>
      </c>
      <c r="K547" s="62" t="str">
        <f t="shared" si="1367"/>
        <v/>
      </c>
      <c r="L547" s="62" t="str">
        <f>IF(COUNTIF(技能效果!A:A,技能等级!B547&amp;"03")=1,技能等级!B547&amp;"03","")</f>
        <v/>
      </c>
      <c r="M547" s="62" t="str">
        <f t="shared" ref="M547" si="1525">IF(L547="","",$D547)</f>
        <v/>
      </c>
      <c r="N547" s="62" t="str">
        <f>IF(COUNTIF(技能效果!A:A,技能等级!B547&amp;"04")=1,技能等级!B547&amp;"04","")</f>
        <v/>
      </c>
      <c r="O547" s="62" t="str">
        <f t="shared" ref="O547" si="1526">IF(N547="","",$D547)</f>
        <v/>
      </c>
      <c r="P547" s="62" t="str">
        <f>IF(COUNTIF(技能效果!A:A,技能等级!B547&amp;"05")=1,技能等级!B547&amp;"05","")</f>
        <v/>
      </c>
      <c r="Q547" s="62" t="str">
        <f t="shared" ref="Q547" si="1527">IF(P547="","",$D547)</f>
        <v/>
      </c>
      <c r="R547" s="69" t="str">
        <f>INDEX(技能!U:U,MATCH(技能等级!B547,技能!B:B,0))</f>
        <v>消耗全部血魔印记恢复生命，当被攻击濒死时自动触发该技能，生命恢复量为主动释放的一半</v>
      </c>
      <c r="S547" s="150">
        <f t="shared" si="1401"/>
        <v>51</v>
      </c>
    </row>
    <row r="548" spans="1:19" s="60" customFormat="1" ht="16.5" x14ac:dyDescent="0.2">
      <c r="A548" s="62">
        <v>545</v>
      </c>
      <c r="B548" s="62">
        <f>INDEX(技能!B:B,MATCH(技能等级!S548,技能!T:T,0))</f>
        <v>1302006</v>
      </c>
      <c r="C548" s="69" t="s">
        <v>384</v>
      </c>
      <c r="D548" s="62">
        <v>3</v>
      </c>
      <c r="E548" s="62" t="str">
        <f>INDEX(技能!E:E,MATCH(技能等级!S548,技能!T:T,0))</f>
        <v>红莲缇娜技能2</v>
      </c>
      <c r="F548" s="69" t="s">
        <v>1020</v>
      </c>
      <c r="G548" s="62">
        <v>10</v>
      </c>
      <c r="H548" s="149" t="str">
        <f t="shared" si="1366"/>
        <v>130200601</v>
      </c>
      <c r="I548" s="62">
        <f t="shared" si="1367"/>
        <v>3</v>
      </c>
      <c r="J548" s="62" t="str">
        <f>IF(COUNTIF(技能效果!A:A,技能等级!B548&amp;"02")=1,技能等级!B548&amp;"02","")</f>
        <v/>
      </c>
      <c r="K548" s="62" t="str">
        <f t="shared" si="1367"/>
        <v/>
      </c>
      <c r="L548" s="62" t="str">
        <f>IF(COUNTIF(技能效果!A:A,技能等级!B548&amp;"03")=1,技能等级!B548&amp;"03","")</f>
        <v/>
      </c>
      <c r="M548" s="62" t="str">
        <f t="shared" ref="M548" si="1528">IF(L548="","",$D548)</f>
        <v/>
      </c>
      <c r="N548" s="62" t="str">
        <f>IF(COUNTIF(技能效果!A:A,技能等级!B548&amp;"04")=1,技能等级!B548&amp;"04","")</f>
        <v/>
      </c>
      <c r="O548" s="62" t="str">
        <f t="shared" ref="O548" si="1529">IF(N548="","",$D548)</f>
        <v/>
      </c>
      <c r="P548" s="62" t="str">
        <f>IF(COUNTIF(技能效果!A:A,技能等级!B548&amp;"05")=1,技能等级!B548&amp;"05","")</f>
        <v/>
      </c>
      <c r="Q548" s="62" t="str">
        <f t="shared" ref="Q548" si="1530">IF(P548="","",$D548)</f>
        <v/>
      </c>
      <c r="R548" s="69" t="str">
        <f>INDEX(技能!U:U,MATCH(技能等级!B548,技能!B:B,0))</f>
        <v>消耗全部血魔印记恢复生命，当被攻击濒死时自动触发该技能，生命恢复量为主动释放的一半</v>
      </c>
      <c r="S548" s="150">
        <f t="shared" si="1401"/>
        <v>51</v>
      </c>
    </row>
    <row r="549" spans="1:19" s="60" customFormat="1" ht="16.5" x14ac:dyDescent="0.2">
      <c r="A549" s="62">
        <v>546</v>
      </c>
      <c r="B549" s="62">
        <f>INDEX(技能!B:B,MATCH(技能等级!S549,技能!T:T,0))</f>
        <v>1302006</v>
      </c>
      <c r="C549" s="69" t="s">
        <v>384</v>
      </c>
      <c r="D549" s="62">
        <v>4</v>
      </c>
      <c r="E549" s="62" t="str">
        <f>INDEX(技能!E:E,MATCH(技能等级!S549,技能!T:T,0))</f>
        <v>红莲缇娜技能2</v>
      </c>
      <c r="F549" s="69" t="s">
        <v>1020</v>
      </c>
      <c r="G549" s="62">
        <v>10</v>
      </c>
      <c r="H549" s="149" t="str">
        <f t="shared" si="1366"/>
        <v>130200601</v>
      </c>
      <c r="I549" s="62">
        <f t="shared" si="1367"/>
        <v>4</v>
      </c>
      <c r="J549" s="62" t="str">
        <f>IF(COUNTIF(技能效果!A:A,技能等级!B549&amp;"02")=1,技能等级!B549&amp;"02","")</f>
        <v/>
      </c>
      <c r="K549" s="62" t="str">
        <f t="shared" si="1367"/>
        <v/>
      </c>
      <c r="L549" s="62" t="str">
        <f>IF(COUNTIF(技能效果!A:A,技能等级!B549&amp;"03")=1,技能等级!B549&amp;"03","")</f>
        <v/>
      </c>
      <c r="M549" s="62" t="str">
        <f t="shared" ref="M549" si="1531">IF(L549="","",$D549)</f>
        <v/>
      </c>
      <c r="N549" s="62" t="str">
        <f>IF(COUNTIF(技能效果!A:A,技能等级!B549&amp;"04")=1,技能等级!B549&amp;"04","")</f>
        <v/>
      </c>
      <c r="O549" s="62" t="str">
        <f t="shared" ref="O549" si="1532">IF(N549="","",$D549)</f>
        <v/>
      </c>
      <c r="P549" s="62" t="str">
        <f>IF(COUNTIF(技能效果!A:A,技能等级!B549&amp;"05")=1,技能等级!B549&amp;"05","")</f>
        <v/>
      </c>
      <c r="Q549" s="62" t="str">
        <f t="shared" ref="Q549" si="1533">IF(P549="","",$D549)</f>
        <v/>
      </c>
      <c r="R549" s="69" t="str">
        <f>INDEX(技能!U:U,MATCH(技能等级!B549,技能!B:B,0))</f>
        <v>消耗全部血魔印记恢复生命，当被攻击濒死时自动触发该技能，生命恢复量为主动释放的一半</v>
      </c>
      <c r="S549" s="150">
        <f t="shared" si="1401"/>
        <v>51</v>
      </c>
    </row>
    <row r="550" spans="1:19" s="60" customFormat="1" ht="16.5" x14ac:dyDescent="0.2">
      <c r="A550" s="62">
        <v>547</v>
      </c>
      <c r="B550" s="62">
        <f>INDEX(技能!B:B,MATCH(技能等级!S550,技能!T:T,0))</f>
        <v>1302006</v>
      </c>
      <c r="C550" s="69" t="s">
        <v>384</v>
      </c>
      <c r="D550" s="62">
        <v>5</v>
      </c>
      <c r="E550" s="62" t="str">
        <f>INDEX(技能!E:E,MATCH(技能等级!S550,技能!T:T,0))</f>
        <v>红莲缇娜技能2</v>
      </c>
      <c r="F550" s="69" t="s">
        <v>1020</v>
      </c>
      <c r="G550" s="62">
        <v>10</v>
      </c>
      <c r="H550" s="149" t="str">
        <f t="shared" si="1366"/>
        <v>130200601</v>
      </c>
      <c r="I550" s="62">
        <f t="shared" si="1367"/>
        <v>5</v>
      </c>
      <c r="J550" s="62" t="str">
        <f>IF(COUNTIF(技能效果!A:A,技能等级!B550&amp;"02")=1,技能等级!B550&amp;"02","")</f>
        <v/>
      </c>
      <c r="K550" s="62" t="str">
        <f t="shared" si="1367"/>
        <v/>
      </c>
      <c r="L550" s="62" t="str">
        <f>IF(COUNTIF(技能效果!A:A,技能等级!B550&amp;"03")=1,技能等级!B550&amp;"03","")</f>
        <v/>
      </c>
      <c r="M550" s="62" t="str">
        <f t="shared" ref="M550" si="1534">IF(L550="","",$D550)</f>
        <v/>
      </c>
      <c r="N550" s="62" t="str">
        <f>IF(COUNTIF(技能效果!A:A,技能等级!B550&amp;"04")=1,技能等级!B550&amp;"04","")</f>
        <v/>
      </c>
      <c r="O550" s="62" t="str">
        <f t="shared" ref="O550" si="1535">IF(N550="","",$D550)</f>
        <v/>
      </c>
      <c r="P550" s="62" t="str">
        <f>IF(COUNTIF(技能效果!A:A,技能等级!B550&amp;"05")=1,技能等级!B550&amp;"05","")</f>
        <v/>
      </c>
      <c r="Q550" s="62" t="str">
        <f t="shared" ref="Q550" si="1536">IF(P550="","",$D550)</f>
        <v/>
      </c>
      <c r="R550" s="69" t="str">
        <f>INDEX(技能!U:U,MATCH(技能等级!B550,技能!B:B,0))</f>
        <v>消耗全部血魔印记恢复生命，当被攻击濒死时自动触发该技能，生命恢复量为主动释放的一半</v>
      </c>
      <c r="S550" s="150">
        <f t="shared" si="1401"/>
        <v>51</v>
      </c>
    </row>
    <row r="551" spans="1:19" s="60" customFormat="1" ht="16.5" x14ac:dyDescent="0.2">
      <c r="A551" s="62">
        <v>548</v>
      </c>
      <c r="B551" s="62">
        <f>INDEX(技能!B:B,MATCH(技能等级!S551,技能!T:T,0))</f>
        <v>1302006</v>
      </c>
      <c r="C551" s="69" t="s">
        <v>384</v>
      </c>
      <c r="D551" s="62">
        <v>6</v>
      </c>
      <c r="E551" s="62" t="str">
        <f>INDEX(技能!E:E,MATCH(技能等级!S551,技能!T:T,0))</f>
        <v>红莲缇娜技能2</v>
      </c>
      <c r="F551" s="69" t="s">
        <v>1020</v>
      </c>
      <c r="G551" s="62">
        <v>10</v>
      </c>
      <c r="H551" s="149" t="str">
        <f t="shared" si="1366"/>
        <v>130200601</v>
      </c>
      <c r="I551" s="62">
        <f t="shared" si="1367"/>
        <v>6</v>
      </c>
      <c r="J551" s="62" t="str">
        <f>IF(COUNTIF(技能效果!A:A,技能等级!B551&amp;"02")=1,技能等级!B551&amp;"02","")</f>
        <v/>
      </c>
      <c r="K551" s="62" t="str">
        <f t="shared" si="1367"/>
        <v/>
      </c>
      <c r="L551" s="62" t="str">
        <f>IF(COUNTIF(技能效果!A:A,技能等级!B551&amp;"03")=1,技能等级!B551&amp;"03","")</f>
        <v/>
      </c>
      <c r="M551" s="62" t="str">
        <f t="shared" ref="M551" si="1537">IF(L551="","",$D551)</f>
        <v/>
      </c>
      <c r="N551" s="62" t="str">
        <f>IF(COUNTIF(技能效果!A:A,技能等级!B551&amp;"04")=1,技能等级!B551&amp;"04","")</f>
        <v/>
      </c>
      <c r="O551" s="62" t="str">
        <f t="shared" ref="O551" si="1538">IF(N551="","",$D551)</f>
        <v/>
      </c>
      <c r="P551" s="62" t="str">
        <f>IF(COUNTIF(技能效果!A:A,技能等级!B551&amp;"05")=1,技能等级!B551&amp;"05","")</f>
        <v/>
      </c>
      <c r="Q551" s="62" t="str">
        <f t="shared" ref="Q551" si="1539">IF(P551="","",$D551)</f>
        <v/>
      </c>
      <c r="R551" s="69" t="str">
        <f>INDEX(技能!U:U,MATCH(技能等级!B551,技能!B:B,0))</f>
        <v>消耗全部血魔印记恢复生命，当被攻击濒死时自动触发该技能，生命恢复量为主动释放的一半</v>
      </c>
      <c r="S551" s="150">
        <f t="shared" si="1401"/>
        <v>51</v>
      </c>
    </row>
    <row r="552" spans="1:19" s="60" customFormat="1" ht="16.5" x14ac:dyDescent="0.2">
      <c r="A552" s="62">
        <v>549</v>
      </c>
      <c r="B552" s="62">
        <f>INDEX(技能!B:B,MATCH(技能等级!S552,技能!T:T,0))</f>
        <v>1302006</v>
      </c>
      <c r="C552" s="69" t="s">
        <v>384</v>
      </c>
      <c r="D552" s="62">
        <v>7</v>
      </c>
      <c r="E552" s="62" t="str">
        <f>INDEX(技能!E:E,MATCH(技能等级!S552,技能!T:T,0))</f>
        <v>红莲缇娜技能2</v>
      </c>
      <c r="F552" s="69" t="s">
        <v>1020</v>
      </c>
      <c r="G552" s="62">
        <v>10</v>
      </c>
      <c r="H552" s="149" t="str">
        <f t="shared" si="1366"/>
        <v>130200601</v>
      </c>
      <c r="I552" s="62">
        <f t="shared" si="1367"/>
        <v>7</v>
      </c>
      <c r="J552" s="62" t="str">
        <f>IF(COUNTIF(技能效果!A:A,技能等级!B552&amp;"02")=1,技能等级!B552&amp;"02","")</f>
        <v/>
      </c>
      <c r="K552" s="62" t="str">
        <f t="shared" si="1367"/>
        <v/>
      </c>
      <c r="L552" s="62" t="str">
        <f>IF(COUNTIF(技能效果!A:A,技能等级!B552&amp;"03")=1,技能等级!B552&amp;"03","")</f>
        <v/>
      </c>
      <c r="M552" s="62" t="str">
        <f t="shared" ref="M552" si="1540">IF(L552="","",$D552)</f>
        <v/>
      </c>
      <c r="N552" s="62" t="str">
        <f>IF(COUNTIF(技能效果!A:A,技能等级!B552&amp;"04")=1,技能等级!B552&amp;"04","")</f>
        <v/>
      </c>
      <c r="O552" s="62" t="str">
        <f t="shared" ref="O552" si="1541">IF(N552="","",$D552)</f>
        <v/>
      </c>
      <c r="P552" s="62" t="str">
        <f>IF(COUNTIF(技能效果!A:A,技能等级!B552&amp;"05")=1,技能等级!B552&amp;"05","")</f>
        <v/>
      </c>
      <c r="Q552" s="62" t="str">
        <f t="shared" ref="Q552" si="1542">IF(P552="","",$D552)</f>
        <v/>
      </c>
      <c r="R552" s="69" t="str">
        <f>INDEX(技能!U:U,MATCH(技能等级!B552,技能!B:B,0))</f>
        <v>消耗全部血魔印记恢复生命，当被攻击濒死时自动触发该技能，生命恢复量为主动释放的一半</v>
      </c>
      <c r="S552" s="150">
        <f t="shared" si="1401"/>
        <v>51</v>
      </c>
    </row>
    <row r="553" spans="1:19" s="60" customFormat="1" ht="16.5" x14ac:dyDescent="0.2">
      <c r="A553" s="62">
        <v>550</v>
      </c>
      <c r="B553" s="62">
        <f>INDEX(技能!B:B,MATCH(技能等级!S553,技能!T:T,0))</f>
        <v>1302006</v>
      </c>
      <c r="C553" s="69" t="s">
        <v>384</v>
      </c>
      <c r="D553" s="62">
        <v>8</v>
      </c>
      <c r="E553" s="62" t="str">
        <f>INDEX(技能!E:E,MATCH(技能等级!S553,技能!T:T,0))</f>
        <v>红莲缇娜技能2</v>
      </c>
      <c r="F553" s="69" t="s">
        <v>1020</v>
      </c>
      <c r="G553" s="62">
        <v>10</v>
      </c>
      <c r="H553" s="149" t="str">
        <f t="shared" si="1366"/>
        <v>130200601</v>
      </c>
      <c r="I553" s="62">
        <f t="shared" si="1367"/>
        <v>8</v>
      </c>
      <c r="J553" s="62" t="str">
        <f>IF(COUNTIF(技能效果!A:A,技能等级!B553&amp;"02")=1,技能等级!B553&amp;"02","")</f>
        <v/>
      </c>
      <c r="K553" s="62" t="str">
        <f t="shared" si="1367"/>
        <v/>
      </c>
      <c r="L553" s="62" t="str">
        <f>IF(COUNTIF(技能效果!A:A,技能等级!B553&amp;"03")=1,技能等级!B553&amp;"03","")</f>
        <v/>
      </c>
      <c r="M553" s="62" t="str">
        <f t="shared" ref="M553" si="1543">IF(L553="","",$D553)</f>
        <v/>
      </c>
      <c r="N553" s="62" t="str">
        <f>IF(COUNTIF(技能效果!A:A,技能等级!B553&amp;"04")=1,技能等级!B553&amp;"04","")</f>
        <v/>
      </c>
      <c r="O553" s="62" t="str">
        <f t="shared" ref="O553" si="1544">IF(N553="","",$D553)</f>
        <v/>
      </c>
      <c r="P553" s="62" t="str">
        <f>IF(COUNTIF(技能效果!A:A,技能等级!B553&amp;"05")=1,技能等级!B553&amp;"05","")</f>
        <v/>
      </c>
      <c r="Q553" s="62" t="str">
        <f t="shared" ref="Q553" si="1545">IF(P553="","",$D553)</f>
        <v/>
      </c>
      <c r="R553" s="69" t="str">
        <f>INDEX(技能!U:U,MATCH(技能等级!B553,技能!B:B,0))</f>
        <v>消耗全部血魔印记恢复生命，当被攻击濒死时自动触发该技能，生命恢复量为主动释放的一半</v>
      </c>
      <c r="S553" s="150">
        <f t="shared" si="1401"/>
        <v>51</v>
      </c>
    </row>
    <row r="554" spans="1:19" s="60" customFormat="1" ht="16.5" x14ac:dyDescent="0.2">
      <c r="A554" s="62">
        <v>551</v>
      </c>
      <c r="B554" s="62">
        <f>INDEX(技能!B:B,MATCH(技能等级!S554,技能!T:T,0))</f>
        <v>1302006</v>
      </c>
      <c r="C554" s="69" t="s">
        <v>384</v>
      </c>
      <c r="D554" s="62">
        <v>9</v>
      </c>
      <c r="E554" s="62" t="str">
        <f>INDEX(技能!E:E,MATCH(技能等级!S554,技能!T:T,0))</f>
        <v>红莲缇娜技能2</v>
      </c>
      <c r="F554" s="69" t="s">
        <v>1020</v>
      </c>
      <c r="G554" s="62">
        <v>10</v>
      </c>
      <c r="H554" s="149" t="str">
        <f t="shared" si="1366"/>
        <v>130200601</v>
      </c>
      <c r="I554" s="62">
        <f t="shared" si="1367"/>
        <v>9</v>
      </c>
      <c r="J554" s="62" t="str">
        <f>IF(COUNTIF(技能效果!A:A,技能等级!B554&amp;"02")=1,技能等级!B554&amp;"02","")</f>
        <v/>
      </c>
      <c r="K554" s="62" t="str">
        <f t="shared" si="1367"/>
        <v/>
      </c>
      <c r="L554" s="62" t="str">
        <f>IF(COUNTIF(技能效果!A:A,技能等级!B554&amp;"03")=1,技能等级!B554&amp;"03","")</f>
        <v/>
      </c>
      <c r="M554" s="62" t="str">
        <f t="shared" ref="M554" si="1546">IF(L554="","",$D554)</f>
        <v/>
      </c>
      <c r="N554" s="62" t="str">
        <f>IF(COUNTIF(技能效果!A:A,技能等级!B554&amp;"04")=1,技能等级!B554&amp;"04","")</f>
        <v/>
      </c>
      <c r="O554" s="62" t="str">
        <f t="shared" ref="O554" si="1547">IF(N554="","",$D554)</f>
        <v/>
      </c>
      <c r="P554" s="62" t="str">
        <f>IF(COUNTIF(技能效果!A:A,技能等级!B554&amp;"05")=1,技能等级!B554&amp;"05","")</f>
        <v/>
      </c>
      <c r="Q554" s="62" t="str">
        <f t="shared" ref="Q554" si="1548">IF(P554="","",$D554)</f>
        <v/>
      </c>
      <c r="R554" s="69" t="str">
        <f>INDEX(技能!U:U,MATCH(技能等级!B554,技能!B:B,0))</f>
        <v>消耗全部血魔印记恢复生命，当被攻击濒死时自动触发该技能，生命恢复量为主动释放的一半</v>
      </c>
      <c r="S554" s="150">
        <f t="shared" si="1401"/>
        <v>51</v>
      </c>
    </row>
    <row r="555" spans="1:19" s="60" customFormat="1" ht="16.5" x14ac:dyDescent="0.2">
      <c r="A555" s="62">
        <v>552</v>
      </c>
      <c r="B555" s="62">
        <f>INDEX(技能!B:B,MATCH(技能等级!S555,技能!T:T,0))</f>
        <v>1302006</v>
      </c>
      <c r="C555" s="69" t="s">
        <v>384</v>
      </c>
      <c r="D555" s="62">
        <v>10</v>
      </c>
      <c r="E555" s="62" t="str">
        <f>INDEX(技能!E:E,MATCH(技能等级!S555,技能!T:T,0))</f>
        <v>红莲缇娜技能2</v>
      </c>
      <c r="F555" s="69" t="s">
        <v>1020</v>
      </c>
      <c r="G555" s="62">
        <v>10</v>
      </c>
      <c r="H555" s="149" t="str">
        <f t="shared" si="1366"/>
        <v>130200601</v>
      </c>
      <c r="I555" s="62">
        <f t="shared" si="1367"/>
        <v>10</v>
      </c>
      <c r="J555" s="62" t="str">
        <f>IF(COUNTIF(技能效果!A:A,技能等级!B555&amp;"02")=1,技能等级!B555&amp;"02","")</f>
        <v/>
      </c>
      <c r="K555" s="62" t="str">
        <f t="shared" si="1367"/>
        <v/>
      </c>
      <c r="L555" s="62" t="str">
        <f>IF(COUNTIF(技能效果!A:A,技能等级!B555&amp;"03")=1,技能等级!B555&amp;"03","")</f>
        <v/>
      </c>
      <c r="M555" s="62" t="str">
        <f t="shared" ref="M555" si="1549">IF(L555="","",$D555)</f>
        <v/>
      </c>
      <c r="N555" s="62" t="str">
        <f>IF(COUNTIF(技能效果!A:A,技能等级!B555&amp;"04")=1,技能等级!B555&amp;"04","")</f>
        <v/>
      </c>
      <c r="O555" s="62" t="str">
        <f t="shared" ref="O555" si="1550">IF(N555="","",$D555)</f>
        <v/>
      </c>
      <c r="P555" s="62" t="str">
        <f>IF(COUNTIF(技能效果!A:A,技能等级!B555&amp;"05")=1,技能等级!B555&amp;"05","")</f>
        <v/>
      </c>
      <c r="Q555" s="62" t="str">
        <f t="shared" ref="Q555" si="1551">IF(P555="","",$D555)</f>
        <v/>
      </c>
      <c r="R555" s="69" t="str">
        <f>INDEX(技能!U:U,MATCH(技能等级!B555,技能!B:B,0))</f>
        <v>消耗全部血魔印记恢复生命，当被攻击濒死时自动触发该技能，生命恢复量为主动释放的一半</v>
      </c>
      <c r="S555" s="150">
        <f t="shared" si="1401"/>
        <v>51</v>
      </c>
    </row>
    <row r="556" spans="1:19" s="60" customFormat="1" ht="16.5" x14ac:dyDescent="0.2">
      <c r="A556" s="62">
        <v>553</v>
      </c>
      <c r="B556" s="62">
        <f>INDEX(技能!B:B,MATCH(技能等级!S556,技能!T:T,0))</f>
        <v>1301007</v>
      </c>
      <c r="C556" s="69" t="s">
        <v>384</v>
      </c>
      <c r="D556" s="62">
        <v>1</v>
      </c>
      <c r="E556" s="62" t="str">
        <f>INDEX(技能!E:E,MATCH(技能等级!S556,技能!T:T,0))</f>
        <v>战斗曹焱兵技能1</v>
      </c>
      <c r="F556" s="69"/>
      <c r="G556" s="62"/>
      <c r="H556" s="149" t="str">
        <f t="shared" si="1366"/>
        <v>130100701</v>
      </c>
      <c r="I556" s="62">
        <f t="shared" si="1367"/>
        <v>1</v>
      </c>
      <c r="J556" s="62" t="str">
        <f>IF(COUNTIF(技能效果!A:A,技能等级!B556&amp;"02")=1,技能等级!B556&amp;"02","")</f>
        <v/>
      </c>
      <c r="K556" s="62" t="str">
        <f t="shared" si="1367"/>
        <v/>
      </c>
      <c r="L556" s="62" t="str">
        <f>IF(COUNTIF(技能效果!A:A,技能等级!B556&amp;"03")=1,技能等级!B556&amp;"03","")</f>
        <v/>
      </c>
      <c r="M556" s="62" t="str">
        <f t="shared" ref="M556" si="1552">IF(L556="","",$D556)</f>
        <v/>
      </c>
      <c r="N556" s="62" t="str">
        <f>IF(COUNTIF(技能效果!A:A,技能等级!B556&amp;"04")=1,技能等级!B556&amp;"04","")</f>
        <v/>
      </c>
      <c r="O556" s="62" t="str">
        <f t="shared" ref="O556" si="1553">IF(N556="","",$D556)</f>
        <v/>
      </c>
      <c r="P556" s="62" t="str">
        <f>IF(COUNTIF(技能效果!A:A,技能等级!B556&amp;"05")=1,技能等级!B556&amp;"05","")</f>
        <v/>
      </c>
      <c r="Q556" s="62" t="str">
        <f t="shared" ref="Q556" si="1554">IF(P556="","",$D556)</f>
        <v/>
      </c>
      <c r="R556" s="69" t="str">
        <f>INDEX(技能!U:U,MATCH(技能等级!B556,技能!B:B,0))</f>
        <v>攻击敌方单体造成攻击x%伤害</v>
      </c>
      <c r="S556" s="150">
        <f t="shared" si="1401"/>
        <v>52</v>
      </c>
    </row>
    <row r="557" spans="1:19" s="60" customFormat="1" ht="16.5" x14ac:dyDescent="0.2">
      <c r="A557" s="62">
        <v>554</v>
      </c>
      <c r="B557" s="62">
        <f>INDEX(技能!B:B,MATCH(技能等级!S557,技能!T:T,0))</f>
        <v>1301007</v>
      </c>
      <c r="C557" s="69" t="s">
        <v>384</v>
      </c>
      <c r="D557" s="62">
        <v>2</v>
      </c>
      <c r="E557" s="62" t="str">
        <f>INDEX(技能!E:E,MATCH(技能等级!S557,技能!T:T,0))</f>
        <v>战斗曹焱兵技能1</v>
      </c>
      <c r="F557" s="69" t="s">
        <v>1020</v>
      </c>
      <c r="G557" s="62">
        <v>10</v>
      </c>
      <c r="H557" s="149" t="str">
        <f t="shared" si="1366"/>
        <v>130100701</v>
      </c>
      <c r="I557" s="62">
        <f t="shared" si="1367"/>
        <v>2</v>
      </c>
      <c r="J557" s="62" t="str">
        <f>IF(COUNTIF(技能效果!A:A,技能等级!B557&amp;"02")=1,技能等级!B557&amp;"02","")</f>
        <v/>
      </c>
      <c r="K557" s="62" t="str">
        <f t="shared" si="1367"/>
        <v/>
      </c>
      <c r="L557" s="62" t="str">
        <f>IF(COUNTIF(技能效果!A:A,技能等级!B557&amp;"03")=1,技能等级!B557&amp;"03","")</f>
        <v/>
      </c>
      <c r="M557" s="62" t="str">
        <f t="shared" ref="M557" si="1555">IF(L557="","",$D557)</f>
        <v/>
      </c>
      <c r="N557" s="62" t="str">
        <f>IF(COUNTIF(技能效果!A:A,技能等级!B557&amp;"04")=1,技能等级!B557&amp;"04","")</f>
        <v/>
      </c>
      <c r="O557" s="62" t="str">
        <f t="shared" ref="O557" si="1556">IF(N557="","",$D557)</f>
        <v/>
      </c>
      <c r="P557" s="62" t="str">
        <f>IF(COUNTIF(技能效果!A:A,技能等级!B557&amp;"05")=1,技能等级!B557&amp;"05","")</f>
        <v/>
      </c>
      <c r="Q557" s="62" t="str">
        <f t="shared" ref="Q557" si="1557">IF(P557="","",$D557)</f>
        <v/>
      </c>
      <c r="R557" s="69" t="str">
        <f>INDEX(技能!U:U,MATCH(技能等级!B557,技能!B:B,0))</f>
        <v>攻击敌方单体造成攻击x%伤害</v>
      </c>
      <c r="S557" s="150">
        <f t="shared" si="1401"/>
        <v>52</v>
      </c>
    </row>
    <row r="558" spans="1:19" s="60" customFormat="1" ht="16.5" x14ac:dyDescent="0.2">
      <c r="A558" s="62">
        <v>555</v>
      </c>
      <c r="B558" s="62">
        <f>INDEX(技能!B:B,MATCH(技能等级!S558,技能!T:T,0))</f>
        <v>1301007</v>
      </c>
      <c r="C558" s="69" t="s">
        <v>384</v>
      </c>
      <c r="D558" s="62">
        <v>3</v>
      </c>
      <c r="E558" s="62" t="str">
        <f>INDEX(技能!E:E,MATCH(技能等级!S558,技能!T:T,0))</f>
        <v>战斗曹焱兵技能1</v>
      </c>
      <c r="F558" s="69" t="s">
        <v>1020</v>
      </c>
      <c r="G558" s="62">
        <v>10</v>
      </c>
      <c r="H558" s="149" t="str">
        <f t="shared" si="1366"/>
        <v>130100701</v>
      </c>
      <c r="I558" s="62">
        <f t="shared" si="1367"/>
        <v>3</v>
      </c>
      <c r="J558" s="62" t="str">
        <f>IF(COUNTIF(技能效果!A:A,技能等级!B558&amp;"02")=1,技能等级!B558&amp;"02","")</f>
        <v/>
      </c>
      <c r="K558" s="62" t="str">
        <f t="shared" si="1367"/>
        <v/>
      </c>
      <c r="L558" s="62" t="str">
        <f>IF(COUNTIF(技能效果!A:A,技能等级!B558&amp;"03")=1,技能等级!B558&amp;"03","")</f>
        <v/>
      </c>
      <c r="M558" s="62" t="str">
        <f t="shared" ref="M558" si="1558">IF(L558="","",$D558)</f>
        <v/>
      </c>
      <c r="N558" s="62" t="str">
        <f>IF(COUNTIF(技能效果!A:A,技能等级!B558&amp;"04")=1,技能等级!B558&amp;"04","")</f>
        <v/>
      </c>
      <c r="O558" s="62" t="str">
        <f t="shared" ref="O558" si="1559">IF(N558="","",$D558)</f>
        <v/>
      </c>
      <c r="P558" s="62" t="str">
        <f>IF(COUNTIF(技能效果!A:A,技能等级!B558&amp;"05")=1,技能等级!B558&amp;"05","")</f>
        <v/>
      </c>
      <c r="Q558" s="62" t="str">
        <f t="shared" ref="Q558" si="1560">IF(P558="","",$D558)</f>
        <v/>
      </c>
      <c r="R558" s="69" t="str">
        <f>INDEX(技能!U:U,MATCH(技能等级!B558,技能!B:B,0))</f>
        <v>攻击敌方单体造成攻击x%伤害</v>
      </c>
      <c r="S558" s="150">
        <f t="shared" si="1401"/>
        <v>52</v>
      </c>
    </row>
    <row r="559" spans="1:19" s="60" customFormat="1" ht="16.5" x14ac:dyDescent="0.2">
      <c r="A559" s="62">
        <v>556</v>
      </c>
      <c r="B559" s="62">
        <f>INDEX(技能!B:B,MATCH(技能等级!S559,技能!T:T,0))</f>
        <v>1301007</v>
      </c>
      <c r="C559" s="69" t="s">
        <v>384</v>
      </c>
      <c r="D559" s="62">
        <v>4</v>
      </c>
      <c r="E559" s="62" t="str">
        <f>INDEX(技能!E:E,MATCH(技能等级!S559,技能!T:T,0))</f>
        <v>战斗曹焱兵技能1</v>
      </c>
      <c r="F559" s="69" t="s">
        <v>1020</v>
      </c>
      <c r="G559" s="62">
        <v>10</v>
      </c>
      <c r="H559" s="149" t="str">
        <f t="shared" ref="H559:H622" si="1561">B559&amp;"01"</f>
        <v>130100701</v>
      </c>
      <c r="I559" s="62">
        <f t="shared" ref="I559:K622" si="1562">IF(H559="","",$D559)</f>
        <v>4</v>
      </c>
      <c r="J559" s="62" t="str">
        <f>IF(COUNTIF(技能效果!A:A,技能等级!B559&amp;"02")=1,技能等级!B559&amp;"02","")</f>
        <v/>
      </c>
      <c r="K559" s="62" t="str">
        <f t="shared" si="1562"/>
        <v/>
      </c>
      <c r="L559" s="62" t="str">
        <f>IF(COUNTIF(技能效果!A:A,技能等级!B559&amp;"03")=1,技能等级!B559&amp;"03","")</f>
        <v/>
      </c>
      <c r="M559" s="62" t="str">
        <f t="shared" ref="M559" si="1563">IF(L559="","",$D559)</f>
        <v/>
      </c>
      <c r="N559" s="62" t="str">
        <f>IF(COUNTIF(技能效果!A:A,技能等级!B559&amp;"04")=1,技能等级!B559&amp;"04","")</f>
        <v/>
      </c>
      <c r="O559" s="62" t="str">
        <f t="shared" ref="O559" si="1564">IF(N559="","",$D559)</f>
        <v/>
      </c>
      <c r="P559" s="62" t="str">
        <f>IF(COUNTIF(技能效果!A:A,技能等级!B559&amp;"05")=1,技能等级!B559&amp;"05","")</f>
        <v/>
      </c>
      <c r="Q559" s="62" t="str">
        <f t="shared" ref="Q559" si="1565">IF(P559="","",$D559)</f>
        <v/>
      </c>
      <c r="R559" s="69" t="str">
        <f>INDEX(技能!U:U,MATCH(技能等级!B559,技能!B:B,0))</f>
        <v>攻击敌方单体造成攻击x%伤害</v>
      </c>
      <c r="S559" s="150">
        <f t="shared" si="1401"/>
        <v>52</v>
      </c>
    </row>
    <row r="560" spans="1:19" s="60" customFormat="1" ht="16.5" x14ac:dyDescent="0.2">
      <c r="A560" s="62">
        <v>557</v>
      </c>
      <c r="B560" s="62">
        <f>INDEX(技能!B:B,MATCH(技能等级!S560,技能!T:T,0))</f>
        <v>1301007</v>
      </c>
      <c r="C560" s="69" t="s">
        <v>384</v>
      </c>
      <c r="D560" s="62">
        <v>5</v>
      </c>
      <c r="E560" s="62" t="str">
        <f>INDEX(技能!E:E,MATCH(技能等级!S560,技能!T:T,0))</f>
        <v>战斗曹焱兵技能1</v>
      </c>
      <c r="F560" s="69" t="s">
        <v>1020</v>
      </c>
      <c r="G560" s="62">
        <v>10</v>
      </c>
      <c r="H560" s="149" t="str">
        <f t="shared" si="1561"/>
        <v>130100701</v>
      </c>
      <c r="I560" s="62">
        <f t="shared" si="1562"/>
        <v>5</v>
      </c>
      <c r="J560" s="62" t="str">
        <f>IF(COUNTIF(技能效果!A:A,技能等级!B560&amp;"02")=1,技能等级!B560&amp;"02","")</f>
        <v/>
      </c>
      <c r="K560" s="62" t="str">
        <f t="shared" si="1562"/>
        <v/>
      </c>
      <c r="L560" s="62" t="str">
        <f>IF(COUNTIF(技能效果!A:A,技能等级!B560&amp;"03")=1,技能等级!B560&amp;"03","")</f>
        <v/>
      </c>
      <c r="M560" s="62" t="str">
        <f t="shared" ref="M560" si="1566">IF(L560="","",$D560)</f>
        <v/>
      </c>
      <c r="N560" s="62" t="str">
        <f>IF(COUNTIF(技能效果!A:A,技能等级!B560&amp;"04")=1,技能等级!B560&amp;"04","")</f>
        <v/>
      </c>
      <c r="O560" s="62" t="str">
        <f t="shared" ref="O560" si="1567">IF(N560="","",$D560)</f>
        <v/>
      </c>
      <c r="P560" s="62" t="str">
        <f>IF(COUNTIF(技能效果!A:A,技能等级!B560&amp;"05")=1,技能等级!B560&amp;"05","")</f>
        <v/>
      </c>
      <c r="Q560" s="62" t="str">
        <f t="shared" ref="Q560" si="1568">IF(P560="","",$D560)</f>
        <v/>
      </c>
      <c r="R560" s="69" t="str">
        <f>INDEX(技能!U:U,MATCH(技能等级!B560,技能!B:B,0))</f>
        <v>攻击敌方单体造成攻击x%伤害</v>
      </c>
      <c r="S560" s="150">
        <f t="shared" si="1401"/>
        <v>52</v>
      </c>
    </row>
    <row r="561" spans="1:19" s="60" customFormat="1" ht="16.5" x14ac:dyDescent="0.2">
      <c r="A561" s="62">
        <v>558</v>
      </c>
      <c r="B561" s="62">
        <f>INDEX(技能!B:B,MATCH(技能等级!S561,技能!T:T,0))</f>
        <v>1301007</v>
      </c>
      <c r="C561" s="69" t="s">
        <v>384</v>
      </c>
      <c r="D561" s="62">
        <v>6</v>
      </c>
      <c r="E561" s="62" t="str">
        <f>INDEX(技能!E:E,MATCH(技能等级!S561,技能!T:T,0))</f>
        <v>战斗曹焱兵技能1</v>
      </c>
      <c r="F561" s="69" t="s">
        <v>1020</v>
      </c>
      <c r="G561" s="62">
        <v>10</v>
      </c>
      <c r="H561" s="149" t="str">
        <f t="shared" si="1561"/>
        <v>130100701</v>
      </c>
      <c r="I561" s="62">
        <f t="shared" si="1562"/>
        <v>6</v>
      </c>
      <c r="J561" s="62" t="str">
        <f>IF(COUNTIF(技能效果!A:A,技能等级!B561&amp;"02")=1,技能等级!B561&amp;"02","")</f>
        <v/>
      </c>
      <c r="K561" s="62" t="str">
        <f t="shared" si="1562"/>
        <v/>
      </c>
      <c r="L561" s="62" t="str">
        <f>IF(COUNTIF(技能效果!A:A,技能等级!B561&amp;"03")=1,技能等级!B561&amp;"03","")</f>
        <v/>
      </c>
      <c r="M561" s="62" t="str">
        <f t="shared" ref="M561" si="1569">IF(L561="","",$D561)</f>
        <v/>
      </c>
      <c r="N561" s="62" t="str">
        <f>IF(COUNTIF(技能效果!A:A,技能等级!B561&amp;"04")=1,技能等级!B561&amp;"04","")</f>
        <v/>
      </c>
      <c r="O561" s="62" t="str">
        <f t="shared" ref="O561" si="1570">IF(N561="","",$D561)</f>
        <v/>
      </c>
      <c r="P561" s="62" t="str">
        <f>IF(COUNTIF(技能效果!A:A,技能等级!B561&amp;"05")=1,技能等级!B561&amp;"05","")</f>
        <v/>
      </c>
      <c r="Q561" s="62" t="str">
        <f t="shared" ref="Q561" si="1571">IF(P561="","",$D561)</f>
        <v/>
      </c>
      <c r="R561" s="69" t="str">
        <f>INDEX(技能!U:U,MATCH(技能等级!B561,技能!B:B,0))</f>
        <v>攻击敌方单体造成攻击x%伤害</v>
      </c>
      <c r="S561" s="150">
        <f t="shared" si="1401"/>
        <v>52</v>
      </c>
    </row>
    <row r="562" spans="1:19" s="60" customFormat="1" ht="16.5" x14ac:dyDescent="0.2">
      <c r="A562" s="62">
        <v>559</v>
      </c>
      <c r="B562" s="62">
        <f>INDEX(技能!B:B,MATCH(技能等级!S562,技能!T:T,0))</f>
        <v>1301007</v>
      </c>
      <c r="C562" s="69" t="s">
        <v>384</v>
      </c>
      <c r="D562" s="62">
        <v>7</v>
      </c>
      <c r="E562" s="62" t="str">
        <f>INDEX(技能!E:E,MATCH(技能等级!S562,技能!T:T,0))</f>
        <v>战斗曹焱兵技能1</v>
      </c>
      <c r="F562" s="69" t="s">
        <v>1020</v>
      </c>
      <c r="G562" s="62">
        <v>10</v>
      </c>
      <c r="H562" s="149" t="str">
        <f t="shared" si="1561"/>
        <v>130100701</v>
      </c>
      <c r="I562" s="62">
        <f t="shared" si="1562"/>
        <v>7</v>
      </c>
      <c r="J562" s="62" t="str">
        <f>IF(COUNTIF(技能效果!A:A,技能等级!B562&amp;"02")=1,技能等级!B562&amp;"02","")</f>
        <v/>
      </c>
      <c r="K562" s="62" t="str">
        <f t="shared" si="1562"/>
        <v/>
      </c>
      <c r="L562" s="62" t="str">
        <f>IF(COUNTIF(技能效果!A:A,技能等级!B562&amp;"03")=1,技能等级!B562&amp;"03","")</f>
        <v/>
      </c>
      <c r="M562" s="62" t="str">
        <f t="shared" ref="M562" si="1572">IF(L562="","",$D562)</f>
        <v/>
      </c>
      <c r="N562" s="62" t="str">
        <f>IF(COUNTIF(技能效果!A:A,技能等级!B562&amp;"04")=1,技能等级!B562&amp;"04","")</f>
        <v/>
      </c>
      <c r="O562" s="62" t="str">
        <f t="shared" ref="O562" si="1573">IF(N562="","",$D562)</f>
        <v/>
      </c>
      <c r="P562" s="62" t="str">
        <f>IF(COUNTIF(技能效果!A:A,技能等级!B562&amp;"05")=1,技能等级!B562&amp;"05","")</f>
        <v/>
      </c>
      <c r="Q562" s="62" t="str">
        <f t="shared" ref="Q562" si="1574">IF(P562="","",$D562)</f>
        <v/>
      </c>
      <c r="R562" s="69" t="str">
        <f>INDEX(技能!U:U,MATCH(技能等级!B562,技能!B:B,0))</f>
        <v>攻击敌方单体造成攻击x%伤害</v>
      </c>
      <c r="S562" s="150">
        <f t="shared" si="1401"/>
        <v>52</v>
      </c>
    </row>
    <row r="563" spans="1:19" s="60" customFormat="1" ht="16.5" x14ac:dyDescent="0.2">
      <c r="A563" s="62">
        <v>560</v>
      </c>
      <c r="B563" s="62">
        <f>INDEX(技能!B:B,MATCH(技能等级!S563,技能!T:T,0))</f>
        <v>1301007</v>
      </c>
      <c r="C563" s="69" t="s">
        <v>384</v>
      </c>
      <c r="D563" s="62">
        <v>8</v>
      </c>
      <c r="E563" s="62" t="str">
        <f>INDEX(技能!E:E,MATCH(技能等级!S563,技能!T:T,0))</f>
        <v>战斗曹焱兵技能1</v>
      </c>
      <c r="F563" s="69" t="s">
        <v>1020</v>
      </c>
      <c r="G563" s="62">
        <v>10</v>
      </c>
      <c r="H563" s="149" t="str">
        <f t="shared" si="1561"/>
        <v>130100701</v>
      </c>
      <c r="I563" s="62">
        <f t="shared" si="1562"/>
        <v>8</v>
      </c>
      <c r="J563" s="62" t="str">
        <f>IF(COUNTIF(技能效果!A:A,技能等级!B563&amp;"02")=1,技能等级!B563&amp;"02","")</f>
        <v/>
      </c>
      <c r="K563" s="62" t="str">
        <f t="shared" si="1562"/>
        <v/>
      </c>
      <c r="L563" s="62" t="str">
        <f>IF(COUNTIF(技能效果!A:A,技能等级!B563&amp;"03")=1,技能等级!B563&amp;"03","")</f>
        <v/>
      </c>
      <c r="M563" s="62" t="str">
        <f t="shared" ref="M563" si="1575">IF(L563="","",$D563)</f>
        <v/>
      </c>
      <c r="N563" s="62" t="str">
        <f>IF(COUNTIF(技能效果!A:A,技能等级!B563&amp;"04")=1,技能等级!B563&amp;"04","")</f>
        <v/>
      </c>
      <c r="O563" s="62" t="str">
        <f t="shared" ref="O563" si="1576">IF(N563="","",$D563)</f>
        <v/>
      </c>
      <c r="P563" s="62" t="str">
        <f>IF(COUNTIF(技能效果!A:A,技能等级!B563&amp;"05")=1,技能等级!B563&amp;"05","")</f>
        <v/>
      </c>
      <c r="Q563" s="62" t="str">
        <f t="shared" ref="Q563" si="1577">IF(P563="","",$D563)</f>
        <v/>
      </c>
      <c r="R563" s="69" t="str">
        <f>INDEX(技能!U:U,MATCH(技能等级!B563,技能!B:B,0))</f>
        <v>攻击敌方单体造成攻击x%伤害</v>
      </c>
      <c r="S563" s="150">
        <f t="shared" si="1401"/>
        <v>52</v>
      </c>
    </row>
    <row r="564" spans="1:19" s="60" customFormat="1" ht="16.5" x14ac:dyDescent="0.2">
      <c r="A564" s="62">
        <v>561</v>
      </c>
      <c r="B564" s="62">
        <f>INDEX(技能!B:B,MATCH(技能等级!S564,技能!T:T,0))</f>
        <v>1301007</v>
      </c>
      <c r="C564" s="69" t="s">
        <v>384</v>
      </c>
      <c r="D564" s="62">
        <v>9</v>
      </c>
      <c r="E564" s="62" t="str">
        <f>INDEX(技能!E:E,MATCH(技能等级!S564,技能!T:T,0))</f>
        <v>战斗曹焱兵技能1</v>
      </c>
      <c r="F564" s="69" t="s">
        <v>1020</v>
      </c>
      <c r="G564" s="62">
        <v>10</v>
      </c>
      <c r="H564" s="149" t="str">
        <f t="shared" si="1561"/>
        <v>130100701</v>
      </c>
      <c r="I564" s="62">
        <f t="shared" si="1562"/>
        <v>9</v>
      </c>
      <c r="J564" s="62" t="str">
        <f>IF(COUNTIF(技能效果!A:A,技能等级!B564&amp;"02")=1,技能等级!B564&amp;"02","")</f>
        <v/>
      </c>
      <c r="K564" s="62" t="str">
        <f t="shared" si="1562"/>
        <v/>
      </c>
      <c r="L564" s="62" t="str">
        <f>IF(COUNTIF(技能效果!A:A,技能等级!B564&amp;"03")=1,技能等级!B564&amp;"03","")</f>
        <v/>
      </c>
      <c r="M564" s="62" t="str">
        <f t="shared" ref="M564" si="1578">IF(L564="","",$D564)</f>
        <v/>
      </c>
      <c r="N564" s="62" t="str">
        <f>IF(COUNTIF(技能效果!A:A,技能等级!B564&amp;"04")=1,技能等级!B564&amp;"04","")</f>
        <v/>
      </c>
      <c r="O564" s="62" t="str">
        <f t="shared" ref="O564" si="1579">IF(N564="","",$D564)</f>
        <v/>
      </c>
      <c r="P564" s="62" t="str">
        <f>IF(COUNTIF(技能效果!A:A,技能等级!B564&amp;"05")=1,技能等级!B564&amp;"05","")</f>
        <v/>
      </c>
      <c r="Q564" s="62" t="str">
        <f t="shared" ref="Q564" si="1580">IF(P564="","",$D564)</f>
        <v/>
      </c>
      <c r="R564" s="69" t="str">
        <f>INDEX(技能!U:U,MATCH(技能等级!B564,技能!B:B,0))</f>
        <v>攻击敌方单体造成攻击x%伤害</v>
      </c>
      <c r="S564" s="150">
        <f t="shared" si="1401"/>
        <v>52</v>
      </c>
    </row>
    <row r="565" spans="1:19" s="60" customFormat="1" ht="16.5" x14ac:dyDescent="0.2">
      <c r="A565" s="62">
        <v>562</v>
      </c>
      <c r="B565" s="62">
        <f>INDEX(技能!B:B,MATCH(技能等级!S565,技能!T:T,0))</f>
        <v>1301007</v>
      </c>
      <c r="C565" s="69" t="s">
        <v>384</v>
      </c>
      <c r="D565" s="62">
        <v>10</v>
      </c>
      <c r="E565" s="62" t="str">
        <f>INDEX(技能!E:E,MATCH(技能等级!S565,技能!T:T,0))</f>
        <v>战斗曹焱兵技能1</v>
      </c>
      <c r="F565" s="69" t="s">
        <v>1020</v>
      </c>
      <c r="G565" s="62">
        <v>10</v>
      </c>
      <c r="H565" s="149" t="str">
        <f t="shared" si="1561"/>
        <v>130100701</v>
      </c>
      <c r="I565" s="62">
        <f t="shared" si="1562"/>
        <v>10</v>
      </c>
      <c r="J565" s="62" t="str">
        <f>IF(COUNTIF(技能效果!A:A,技能等级!B565&amp;"02")=1,技能等级!B565&amp;"02","")</f>
        <v/>
      </c>
      <c r="K565" s="62" t="str">
        <f t="shared" si="1562"/>
        <v/>
      </c>
      <c r="L565" s="62" t="str">
        <f>IF(COUNTIF(技能效果!A:A,技能等级!B565&amp;"03")=1,技能等级!B565&amp;"03","")</f>
        <v/>
      </c>
      <c r="M565" s="62" t="str">
        <f t="shared" ref="M565" si="1581">IF(L565="","",$D565)</f>
        <v/>
      </c>
      <c r="N565" s="62" t="str">
        <f>IF(COUNTIF(技能效果!A:A,技能等级!B565&amp;"04")=1,技能等级!B565&amp;"04","")</f>
        <v/>
      </c>
      <c r="O565" s="62" t="str">
        <f t="shared" ref="O565" si="1582">IF(N565="","",$D565)</f>
        <v/>
      </c>
      <c r="P565" s="62" t="str">
        <f>IF(COUNTIF(技能效果!A:A,技能等级!B565&amp;"05")=1,技能等级!B565&amp;"05","")</f>
        <v/>
      </c>
      <c r="Q565" s="62" t="str">
        <f t="shared" ref="Q565" si="1583">IF(P565="","",$D565)</f>
        <v/>
      </c>
      <c r="R565" s="69" t="str">
        <f>INDEX(技能!U:U,MATCH(技能等级!B565,技能!B:B,0))</f>
        <v>攻击敌方单体造成攻击x%伤害</v>
      </c>
      <c r="S565" s="150">
        <f t="shared" si="1401"/>
        <v>52</v>
      </c>
    </row>
    <row r="566" spans="1:19" s="60" customFormat="1" ht="16.5" x14ac:dyDescent="0.2">
      <c r="A566" s="62">
        <v>563</v>
      </c>
      <c r="B566" s="62">
        <f>INDEX(技能!B:B,MATCH(技能等级!S566,技能!T:T,0))</f>
        <v>1302007</v>
      </c>
      <c r="C566" s="69" t="s">
        <v>384</v>
      </c>
      <c r="D566" s="62">
        <v>1</v>
      </c>
      <c r="E566" s="62" t="str">
        <f>INDEX(技能!E:E,MATCH(技能等级!S566,技能!T:T,0))</f>
        <v>战斗曹焱兵技能2</v>
      </c>
      <c r="F566" s="69"/>
      <c r="G566" s="62"/>
      <c r="H566" s="149" t="str">
        <f t="shared" si="1561"/>
        <v>130200701</v>
      </c>
      <c r="I566" s="62">
        <f t="shared" si="1562"/>
        <v>1</v>
      </c>
      <c r="J566" s="62" t="str">
        <f>IF(COUNTIF(技能效果!A:A,技能等级!B566&amp;"02")=1,技能等级!B566&amp;"02","")</f>
        <v>130200702</v>
      </c>
      <c r="K566" s="62">
        <f t="shared" si="1562"/>
        <v>1</v>
      </c>
      <c r="L566" s="62" t="str">
        <f>IF(COUNTIF(技能效果!A:A,技能等级!B566&amp;"03")=1,技能等级!B566&amp;"03","")</f>
        <v/>
      </c>
      <c r="M566" s="62" t="str">
        <f t="shared" ref="M566" si="1584">IF(L566="","",$D566)</f>
        <v/>
      </c>
      <c r="N566" s="62" t="str">
        <f>IF(COUNTIF(技能效果!A:A,技能等级!B566&amp;"04")=1,技能等级!B566&amp;"04","")</f>
        <v/>
      </c>
      <c r="O566" s="62" t="str">
        <f t="shared" ref="O566" si="1585">IF(N566="","",$D566)</f>
        <v/>
      </c>
      <c r="P566" s="62" t="str">
        <f>IF(COUNTIF(技能效果!A:A,技能等级!B566&amp;"05")=1,技能等级!B566&amp;"05","")</f>
        <v/>
      </c>
      <c r="Q566" s="62" t="str">
        <f t="shared" ref="Q566" si="1586">IF(P566="","",$D566)</f>
        <v/>
      </c>
      <c r="R566" s="69" t="str">
        <f>INDEX(技能!U:U,MATCH(技能等级!B566,技能!B:B,0))</f>
        <v>攻击敌方单体造成攻击x%伤害，概率禁锢目标</v>
      </c>
      <c r="S566" s="150">
        <f t="shared" si="1401"/>
        <v>53</v>
      </c>
    </row>
    <row r="567" spans="1:19" s="60" customFormat="1" ht="16.5" x14ac:dyDescent="0.2">
      <c r="A567" s="62">
        <v>564</v>
      </c>
      <c r="B567" s="62">
        <f>INDEX(技能!B:B,MATCH(技能等级!S567,技能!T:T,0))</f>
        <v>1302007</v>
      </c>
      <c r="C567" s="69" t="s">
        <v>384</v>
      </c>
      <c r="D567" s="62">
        <v>2</v>
      </c>
      <c r="E567" s="62" t="str">
        <f>INDEX(技能!E:E,MATCH(技能等级!S567,技能!T:T,0))</f>
        <v>战斗曹焱兵技能2</v>
      </c>
      <c r="F567" s="69" t="s">
        <v>1020</v>
      </c>
      <c r="G567" s="62">
        <v>10</v>
      </c>
      <c r="H567" s="149" t="str">
        <f t="shared" si="1561"/>
        <v>130200701</v>
      </c>
      <c r="I567" s="62">
        <f t="shared" si="1562"/>
        <v>2</v>
      </c>
      <c r="J567" s="62" t="str">
        <f>IF(COUNTIF(技能效果!A:A,技能等级!B567&amp;"02")=1,技能等级!B567&amp;"02","")</f>
        <v>130200702</v>
      </c>
      <c r="K567" s="62">
        <f t="shared" si="1562"/>
        <v>2</v>
      </c>
      <c r="L567" s="62" t="str">
        <f>IF(COUNTIF(技能效果!A:A,技能等级!B567&amp;"03")=1,技能等级!B567&amp;"03","")</f>
        <v/>
      </c>
      <c r="M567" s="62" t="str">
        <f t="shared" ref="M567" si="1587">IF(L567="","",$D567)</f>
        <v/>
      </c>
      <c r="N567" s="62" t="str">
        <f>IF(COUNTIF(技能效果!A:A,技能等级!B567&amp;"04")=1,技能等级!B567&amp;"04","")</f>
        <v/>
      </c>
      <c r="O567" s="62" t="str">
        <f t="shared" ref="O567" si="1588">IF(N567="","",$D567)</f>
        <v/>
      </c>
      <c r="P567" s="62" t="str">
        <f>IF(COUNTIF(技能效果!A:A,技能等级!B567&amp;"05")=1,技能等级!B567&amp;"05","")</f>
        <v/>
      </c>
      <c r="Q567" s="62" t="str">
        <f t="shared" ref="Q567" si="1589">IF(P567="","",$D567)</f>
        <v/>
      </c>
      <c r="R567" s="69" t="str">
        <f>INDEX(技能!U:U,MATCH(技能等级!B567,技能!B:B,0))</f>
        <v>攻击敌方单体造成攻击x%伤害，概率禁锢目标</v>
      </c>
      <c r="S567" s="150">
        <f t="shared" si="1401"/>
        <v>53</v>
      </c>
    </row>
    <row r="568" spans="1:19" s="60" customFormat="1" ht="16.5" x14ac:dyDescent="0.2">
      <c r="A568" s="62">
        <v>565</v>
      </c>
      <c r="B568" s="62">
        <f>INDEX(技能!B:B,MATCH(技能等级!S568,技能!T:T,0))</f>
        <v>1302007</v>
      </c>
      <c r="C568" s="69" t="s">
        <v>384</v>
      </c>
      <c r="D568" s="62">
        <v>3</v>
      </c>
      <c r="E568" s="62" t="str">
        <f>INDEX(技能!E:E,MATCH(技能等级!S568,技能!T:T,0))</f>
        <v>战斗曹焱兵技能2</v>
      </c>
      <c r="F568" s="69" t="s">
        <v>1020</v>
      </c>
      <c r="G568" s="62">
        <v>10</v>
      </c>
      <c r="H568" s="149" t="str">
        <f t="shared" si="1561"/>
        <v>130200701</v>
      </c>
      <c r="I568" s="62">
        <f t="shared" si="1562"/>
        <v>3</v>
      </c>
      <c r="J568" s="62" t="str">
        <f>IF(COUNTIF(技能效果!A:A,技能等级!B568&amp;"02")=1,技能等级!B568&amp;"02","")</f>
        <v>130200702</v>
      </c>
      <c r="K568" s="62">
        <f t="shared" si="1562"/>
        <v>3</v>
      </c>
      <c r="L568" s="62" t="str">
        <f>IF(COUNTIF(技能效果!A:A,技能等级!B568&amp;"03")=1,技能等级!B568&amp;"03","")</f>
        <v/>
      </c>
      <c r="M568" s="62" t="str">
        <f t="shared" ref="M568" si="1590">IF(L568="","",$D568)</f>
        <v/>
      </c>
      <c r="N568" s="62" t="str">
        <f>IF(COUNTIF(技能效果!A:A,技能等级!B568&amp;"04")=1,技能等级!B568&amp;"04","")</f>
        <v/>
      </c>
      <c r="O568" s="62" t="str">
        <f t="shared" ref="O568" si="1591">IF(N568="","",$D568)</f>
        <v/>
      </c>
      <c r="P568" s="62" t="str">
        <f>IF(COUNTIF(技能效果!A:A,技能等级!B568&amp;"05")=1,技能等级!B568&amp;"05","")</f>
        <v/>
      </c>
      <c r="Q568" s="62" t="str">
        <f t="shared" ref="Q568" si="1592">IF(P568="","",$D568)</f>
        <v/>
      </c>
      <c r="R568" s="69" t="str">
        <f>INDEX(技能!U:U,MATCH(技能等级!B568,技能!B:B,0))</f>
        <v>攻击敌方单体造成攻击x%伤害，概率禁锢目标</v>
      </c>
      <c r="S568" s="150">
        <f t="shared" si="1401"/>
        <v>53</v>
      </c>
    </row>
    <row r="569" spans="1:19" s="60" customFormat="1" ht="16.5" x14ac:dyDescent="0.2">
      <c r="A569" s="62">
        <v>566</v>
      </c>
      <c r="B569" s="62">
        <f>INDEX(技能!B:B,MATCH(技能等级!S569,技能!T:T,0))</f>
        <v>1302007</v>
      </c>
      <c r="C569" s="69" t="s">
        <v>384</v>
      </c>
      <c r="D569" s="62">
        <v>4</v>
      </c>
      <c r="E569" s="62" t="str">
        <f>INDEX(技能!E:E,MATCH(技能等级!S569,技能!T:T,0))</f>
        <v>战斗曹焱兵技能2</v>
      </c>
      <c r="F569" s="69" t="s">
        <v>1020</v>
      </c>
      <c r="G569" s="62">
        <v>10</v>
      </c>
      <c r="H569" s="149" t="str">
        <f t="shared" si="1561"/>
        <v>130200701</v>
      </c>
      <c r="I569" s="62">
        <f t="shared" si="1562"/>
        <v>4</v>
      </c>
      <c r="J569" s="62" t="str">
        <f>IF(COUNTIF(技能效果!A:A,技能等级!B569&amp;"02")=1,技能等级!B569&amp;"02","")</f>
        <v>130200702</v>
      </c>
      <c r="K569" s="62">
        <f t="shared" si="1562"/>
        <v>4</v>
      </c>
      <c r="L569" s="62" t="str">
        <f>IF(COUNTIF(技能效果!A:A,技能等级!B569&amp;"03")=1,技能等级!B569&amp;"03","")</f>
        <v/>
      </c>
      <c r="M569" s="62" t="str">
        <f t="shared" ref="M569" si="1593">IF(L569="","",$D569)</f>
        <v/>
      </c>
      <c r="N569" s="62" t="str">
        <f>IF(COUNTIF(技能效果!A:A,技能等级!B569&amp;"04")=1,技能等级!B569&amp;"04","")</f>
        <v/>
      </c>
      <c r="O569" s="62" t="str">
        <f t="shared" ref="O569" si="1594">IF(N569="","",$D569)</f>
        <v/>
      </c>
      <c r="P569" s="62" t="str">
        <f>IF(COUNTIF(技能效果!A:A,技能等级!B569&amp;"05")=1,技能等级!B569&amp;"05","")</f>
        <v/>
      </c>
      <c r="Q569" s="62" t="str">
        <f t="shared" ref="Q569" si="1595">IF(P569="","",$D569)</f>
        <v/>
      </c>
      <c r="R569" s="69" t="str">
        <f>INDEX(技能!U:U,MATCH(技能等级!B569,技能!B:B,0))</f>
        <v>攻击敌方单体造成攻击x%伤害，概率禁锢目标</v>
      </c>
      <c r="S569" s="150">
        <f t="shared" ref="S569:S632" si="1596">S559+1</f>
        <v>53</v>
      </c>
    </row>
    <row r="570" spans="1:19" s="60" customFormat="1" ht="16.5" x14ac:dyDescent="0.2">
      <c r="A570" s="62">
        <v>567</v>
      </c>
      <c r="B570" s="62">
        <f>INDEX(技能!B:B,MATCH(技能等级!S570,技能!T:T,0))</f>
        <v>1302007</v>
      </c>
      <c r="C570" s="69" t="s">
        <v>384</v>
      </c>
      <c r="D570" s="62">
        <v>5</v>
      </c>
      <c r="E570" s="62" t="str">
        <f>INDEX(技能!E:E,MATCH(技能等级!S570,技能!T:T,0))</f>
        <v>战斗曹焱兵技能2</v>
      </c>
      <c r="F570" s="69" t="s">
        <v>1020</v>
      </c>
      <c r="G570" s="62">
        <v>10</v>
      </c>
      <c r="H570" s="149" t="str">
        <f t="shared" si="1561"/>
        <v>130200701</v>
      </c>
      <c r="I570" s="62">
        <f t="shared" si="1562"/>
        <v>5</v>
      </c>
      <c r="J570" s="62" t="str">
        <f>IF(COUNTIF(技能效果!A:A,技能等级!B570&amp;"02")=1,技能等级!B570&amp;"02","")</f>
        <v>130200702</v>
      </c>
      <c r="K570" s="62">
        <f t="shared" si="1562"/>
        <v>5</v>
      </c>
      <c r="L570" s="62" t="str">
        <f>IF(COUNTIF(技能效果!A:A,技能等级!B570&amp;"03")=1,技能等级!B570&amp;"03","")</f>
        <v/>
      </c>
      <c r="M570" s="62" t="str">
        <f t="shared" ref="M570" si="1597">IF(L570="","",$D570)</f>
        <v/>
      </c>
      <c r="N570" s="62" t="str">
        <f>IF(COUNTIF(技能效果!A:A,技能等级!B570&amp;"04")=1,技能等级!B570&amp;"04","")</f>
        <v/>
      </c>
      <c r="O570" s="62" t="str">
        <f t="shared" ref="O570" si="1598">IF(N570="","",$D570)</f>
        <v/>
      </c>
      <c r="P570" s="62" t="str">
        <f>IF(COUNTIF(技能效果!A:A,技能等级!B570&amp;"05")=1,技能等级!B570&amp;"05","")</f>
        <v/>
      </c>
      <c r="Q570" s="62" t="str">
        <f t="shared" ref="Q570" si="1599">IF(P570="","",$D570)</f>
        <v/>
      </c>
      <c r="R570" s="69" t="str">
        <f>INDEX(技能!U:U,MATCH(技能等级!B570,技能!B:B,0))</f>
        <v>攻击敌方单体造成攻击x%伤害，概率禁锢目标</v>
      </c>
      <c r="S570" s="150">
        <f t="shared" si="1596"/>
        <v>53</v>
      </c>
    </row>
    <row r="571" spans="1:19" s="60" customFormat="1" ht="16.5" x14ac:dyDescent="0.2">
      <c r="A571" s="62">
        <v>568</v>
      </c>
      <c r="B571" s="62">
        <f>INDEX(技能!B:B,MATCH(技能等级!S571,技能!T:T,0))</f>
        <v>1302007</v>
      </c>
      <c r="C571" s="69" t="s">
        <v>384</v>
      </c>
      <c r="D571" s="62">
        <v>6</v>
      </c>
      <c r="E571" s="62" t="str">
        <f>INDEX(技能!E:E,MATCH(技能等级!S571,技能!T:T,0))</f>
        <v>战斗曹焱兵技能2</v>
      </c>
      <c r="F571" s="69" t="s">
        <v>1020</v>
      </c>
      <c r="G571" s="62">
        <v>10</v>
      </c>
      <c r="H571" s="149" t="str">
        <f t="shared" si="1561"/>
        <v>130200701</v>
      </c>
      <c r="I571" s="62">
        <f t="shared" si="1562"/>
        <v>6</v>
      </c>
      <c r="J571" s="62" t="str">
        <f>IF(COUNTIF(技能效果!A:A,技能等级!B571&amp;"02")=1,技能等级!B571&amp;"02","")</f>
        <v>130200702</v>
      </c>
      <c r="K571" s="62">
        <f t="shared" si="1562"/>
        <v>6</v>
      </c>
      <c r="L571" s="62" t="str">
        <f>IF(COUNTIF(技能效果!A:A,技能等级!B571&amp;"03")=1,技能等级!B571&amp;"03","")</f>
        <v/>
      </c>
      <c r="M571" s="62" t="str">
        <f t="shared" ref="M571" si="1600">IF(L571="","",$D571)</f>
        <v/>
      </c>
      <c r="N571" s="62" t="str">
        <f>IF(COUNTIF(技能效果!A:A,技能等级!B571&amp;"04")=1,技能等级!B571&amp;"04","")</f>
        <v/>
      </c>
      <c r="O571" s="62" t="str">
        <f t="shared" ref="O571" si="1601">IF(N571="","",$D571)</f>
        <v/>
      </c>
      <c r="P571" s="62" t="str">
        <f>IF(COUNTIF(技能效果!A:A,技能等级!B571&amp;"05")=1,技能等级!B571&amp;"05","")</f>
        <v/>
      </c>
      <c r="Q571" s="62" t="str">
        <f t="shared" ref="Q571" si="1602">IF(P571="","",$D571)</f>
        <v/>
      </c>
      <c r="R571" s="69" t="str">
        <f>INDEX(技能!U:U,MATCH(技能等级!B571,技能!B:B,0))</f>
        <v>攻击敌方单体造成攻击x%伤害，概率禁锢目标</v>
      </c>
      <c r="S571" s="150">
        <f t="shared" si="1596"/>
        <v>53</v>
      </c>
    </row>
    <row r="572" spans="1:19" s="60" customFormat="1" ht="16.5" x14ac:dyDescent="0.2">
      <c r="A572" s="62">
        <v>569</v>
      </c>
      <c r="B572" s="62">
        <f>INDEX(技能!B:B,MATCH(技能等级!S572,技能!T:T,0))</f>
        <v>1302007</v>
      </c>
      <c r="C572" s="69" t="s">
        <v>384</v>
      </c>
      <c r="D572" s="62">
        <v>7</v>
      </c>
      <c r="E572" s="62" t="str">
        <f>INDEX(技能!E:E,MATCH(技能等级!S572,技能!T:T,0))</f>
        <v>战斗曹焱兵技能2</v>
      </c>
      <c r="F572" s="69" t="s">
        <v>1020</v>
      </c>
      <c r="G572" s="62">
        <v>10</v>
      </c>
      <c r="H572" s="149" t="str">
        <f t="shared" si="1561"/>
        <v>130200701</v>
      </c>
      <c r="I572" s="62">
        <f t="shared" si="1562"/>
        <v>7</v>
      </c>
      <c r="J572" s="62" t="str">
        <f>IF(COUNTIF(技能效果!A:A,技能等级!B572&amp;"02")=1,技能等级!B572&amp;"02","")</f>
        <v>130200702</v>
      </c>
      <c r="K572" s="62">
        <f t="shared" si="1562"/>
        <v>7</v>
      </c>
      <c r="L572" s="62" t="str">
        <f>IF(COUNTIF(技能效果!A:A,技能等级!B572&amp;"03")=1,技能等级!B572&amp;"03","")</f>
        <v/>
      </c>
      <c r="M572" s="62" t="str">
        <f t="shared" ref="M572" si="1603">IF(L572="","",$D572)</f>
        <v/>
      </c>
      <c r="N572" s="62" t="str">
        <f>IF(COUNTIF(技能效果!A:A,技能等级!B572&amp;"04")=1,技能等级!B572&amp;"04","")</f>
        <v/>
      </c>
      <c r="O572" s="62" t="str">
        <f t="shared" ref="O572" si="1604">IF(N572="","",$D572)</f>
        <v/>
      </c>
      <c r="P572" s="62" t="str">
        <f>IF(COUNTIF(技能效果!A:A,技能等级!B572&amp;"05")=1,技能等级!B572&amp;"05","")</f>
        <v/>
      </c>
      <c r="Q572" s="62" t="str">
        <f t="shared" ref="Q572" si="1605">IF(P572="","",$D572)</f>
        <v/>
      </c>
      <c r="R572" s="69" t="str">
        <f>INDEX(技能!U:U,MATCH(技能等级!B572,技能!B:B,0))</f>
        <v>攻击敌方单体造成攻击x%伤害，概率禁锢目标</v>
      </c>
      <c r="S572" s="150">
        <f t="shared" si="1596"/>
        <v>53</v>
      </c>
    </row>
    <row r="573" spans="1:19" s="60" customFormat="1" ht="16.5" x14ac:dyDescent="0.2">
      <c r="A573" s="62">
        <v>570</v>
      </c>
      <c r="B573" s="62">
        <f>INDEX(技能!B:B,MATCH(技能等级!S573,技能!T:T,0))</f>
        <v>1302007</v>
      </c>
      <c r="C573" s="69" t="s">
        <v>384</v>
      </c>
      <c r="D573" s="62">
        <v>8</v>
      </c>
      <c r="E573" s="62" t="str">
        <f>INDEX(技能!E:E,MATCH(技能等级!S573,技能!T:T,0))</f>
        <v>战斗曹焱兵技能2</v>
      </c>
      <c r="F573" s="69" t="s">
        <v>1020</v>
      </c>
      <c r="G573" s="62">
        <v>10</v>
      </c>
      <c r="H573" s="149" t="str">
        <f t="shared" si="1561"/>
        <v>130200701</v>
      </c>
      <c r="I573" s="62">
        <f t="shared" si="1562"/>
        <v>8</v>
      </c>
      <c r="J573" s="62" t="str">
        <f>IF(COUNTIF(技能效果!A:A,技能等级!B573&amp;"02")=1,技能等级!B573&amp;"02","")</f>
        <v>130200702</v>
      </c>
      <c r="K573" s="62">
        <f t="shared" si="1562"/>
        <v>8</v>
      </c>
      <c r="L573" s="62" t="str">
        <f>IF(COUNTIF(技能效果!A:A,技能等级!B573&amp;"03")=1,技能等级!B573&amp;"03","")</f>
        <v/>
      </c>
      <c r="M573" s="62" t="str">
        <f t="shared" ref="M573" si="1606">IF(L573="","",$D573)</f>
        <v/>
      </c>
      <c r="N573" s="62" t="str">
        <f>IF(COUNTIF(技能效果!A:A,技能等级!B573&amp;"04")=1,技能等级!B573&amp;"04","")</f>
        <v/>
      </c>
      <c r="O573" s="62" t="str">
        <f t="shared" ref="O573" si="1607">IF(N573="","",$D573)</f>
        <v/>
      </c>
      <c r="P573" s="62" t="str">
        <f>IF(COUNTIF(技能效果!A:A,技能等级!B573&amp;"05")=1,技能等级!B573&amp;"05","")</f>
        <v/>
      </c>
      <c r="Q573" s="62" t="str">
        <f t="shared" ref="Q573" si="1608">IF(P573="","",$D573)</f>
        <v/>
      </c>
      <c r="R573" s="69" t="str">
        <f>INDEX(技能!U:U,MATCH(技能等级!B573,技能!B:B,0))</f>
        <v>攻击敌方单体造成攻击x%伤害，概率禁锢目标</v>
      </c>
      <c r="S573" s="150">
        <f t="shared" si="1596"/>
        <v>53</v>
      </c>
    </row>
    <row r="574" spans="1:19" s="60" customFormat="1" ht="16.5" x14ac:dyDescent="0.2">
      <c r="A574" s="62">
        <v>571</v>
      </c>
      <c r="B574" s="62">
        <f>INDEX(技能!B:B,MATCH(技能等级!S574,技能!T:T,0))</f>
        <v>1302007</v>
      </c>
      <c r="C574" s="69" t="s">
        <v>384</v>
      </c>
      <c r="D574" s="62">
        <v>9</v>
      </c>
      <c r="E574" s="62" t="str">
        <f>INDEX(技能!E:E,MATCH(技能等级!S574,技能!T:T,0))</f>
        <v>战斗曹焱兵技能2</v>
      </c>
      <c r="F574" s="69" t="s">
        <v>1020</v>
      </c>
      <c r="G574" s="62">
        <v>10</v>
      </c>
      <c r="H574" s="149" t="str">
        <f t="shared" si="1561"/>
        <v>130200701</v>
      </c>
      <c r="I574" s="62">
        <f t="shared" si="1562"/>
        <v>9</v>
      </c>
      <c r="J574" s="62" t="str">
        <f>IF(COUNTIF(技能效果!A:A,技能等级!B574&amp;"02")=1,技能等级!B574&amp;"02","")</f>
        <v>130200702</v>
      </c>
      <c r="K574" s="62">
        <f t="shared" si="1562"/>
        <v>9</v>
      </c>
      <c r="L574" s="62" t="str">
        <f>IF(COUNTIF(技能效果!A:A,技能等级!B574&amp;"03")=1,技能等级!B574&amp;"03","")</f>
        <v/>
      </c>
      <c r="M574" s="62" t="str">
        <f t="shared" ref="M574" si="1609">IF(L574="","",$D574)</f>
        <v/>
      </c>
      <c r="N574" s="62" t="str">
        <f>IF(COUNTIF(技能效果!A:A,技能等级!B574&amp;"04")=1,技能等级!B574&amp;"04","")</f>
        <v/>
      </c>
      <c r="O574" s="62" t="str">
        <f t="shared" ref="O574" si="1610">IF(N574="","",$D574)</f>
        <v/>
      </c>
      <c r="P574" s="62" t="str">
        <f>IF(COUNTIF(技能效果!A:A,技能等级!B574&amp;"05")=1,技能等级!B574&amp;"05","")</f>
        <v/>
      </c>
      <c r="Q574" s="62" t="str">
        <f t="shared" ref="Q574" si="1611">IF(P574="","",$D574)</f>
        <v/>
      </c>
      <c r="R574" s="69" t="str">
        <f>INDEX(技能!U:U,MATCH(技能等级!B574,技能!B:B,0))</f>
        <v>攻击敌方单体造成攻击x%伤害，概率禁锢目标</v>
      </c>
      <c r="S574" s="150">
        <f t="shared" si="1596"/>
        <v>53</v>
      </c>
    </row>
    <row r="575" spans="1:19" s="60" customFormat="1" ht="16.5" x14ac:dyDescent="0.2">
      <c r="A575" s="62">
        <v>572</v>
      </c>
      <c r="B575" s="62">
        <f>INDEX(技能!B:B,MATCH(技能等级!S575,技能!T:T,0))</f>
        <v>1302007</v>
      </c>
      <c r="C575" s="69" t="s">
        <v>384</v>
      </c>
      <c r="D575" s="62">
        <v>10</v>
      </c>
      <c r="E575" s="62" t="str">
        <f>INDEX(技能!E:E,MATCH(技能等级!S575,技能!T:T,0))</f>
        <v>战斗曹焱兵技能2</v>
      </c>
      <c r="F575" s="69" t="s">
        <v>1020</v>
      </c>
      <c r="G575" s="62">
        <v>10</v>
      </c>
      <c r="H575" s="149" t="str">
        <f t="shared" si="1561"/>
        <v>130200701</v>
      </c>
      <c r="I575" s="62">
        <f t="shared" si="1562"/>
        <v>10</v>
      </c>
      <c r="J575" s="62" t="str">
        <f>IF(COUNTIF(技能效果!A:A,技能等级!B575&amp;"02")=1,技能等级!B575&amp;"02","")</f>
        <v>130200702</v>
      </c>
      <c r="K575" s="62">
        <f t="shared" si="1562"/>
        <v>10</v>
      </c>
      <c r="L575" s="62" t="str">
        <f>IF(COUNTIF(技能效果!A:A,技能等级!B575&amp;"03")=1,技能等级!B575&amp;"03","")</f>
        <v/>
      </c>
      <c r="M575" s="62" t="str">
        <f t="shared" ref="M575" si="1612">IF(L575="","",$D575)</f>
        <v/>
      </c>
      <c r="N575" s="62" t="str">
        <f>IF(COUNTIF(技能效果!A:A,技能等级!B575&amp;"04")=1,技能等级!B575&amp;"04","")</f>
        <v/>
      </c>
      <c r="O575" s="62" t="str">
        <f t="shared" ref="O575" si="1613">IF(N575="","",$D575)</f>
        <v/>
      </c>
      <c r="P575" s="62" t="str">
        <f>IF(COUNTIF(技能效果!A:A,技能等级!B575&amp;"05")=1,技能等级!B575&amp;"05","")</f>
        <v/>
      </c>
      <c r="Q575" s="62" t="str">
        <f t="shared" ref="Q575" si="1614">IF(P575="","",$D575)</f>
        <v/>
      </c>
      <c r="R575" s="69" t="str">
        <f>INDEX(技能!U:U,MATCH(技能等级!B575,技能!B:B,0))</f>
        <v>攻击敌方单体造成攻击x%伤害，概率禁锢目标</v>
      </c>
      <c r="S575" s="150">
        <f t="shared" si="1596"/>
        <v>53</v>
      </c>
    </row>
    <row r="576" spans="1:19" s="60" customFormat="1" ht="16.5" x14ac:dyDescent="0.2">
      <c r="A576" s="62">
        <v>573</v>
      </c>
      <c r="B576" s="62">
        <f>INDEX(技能!B:B,MATCH(技能等级!S576,技能!T:T,0))</f>
        <v>1301008</v>
      </c>
      <c r="C576" s="69" t="s">
        <v>384</v>
      </c>
      <c r="D576" s="62">
        <v>1</v>
      </c>
      <c r="E576" s="62" t="str">
        <f>INDEX(技能!E:E,MATCH(技能等级!S576,技能!T:T,0))</f>
        <v>黑尔坎普技能1</v>
      </c>
      <c r="F576" s="69"/>
      <c r="G576" s="62"/>
      <c r="H576" s="149" t="str">
        <f t="shared" si="1561"/>
        <v>130100801</v>
      </c>
      <c r="I576" s="62">
        <f t="shared" si="1562"/>
        <v>1</v>
      </c>
      <c r="J576" s="62" t="str">
        <f>IF(COUNTIF(技能效果!A:A,技能等级!B576&amp;"02")=1,技能等级!B576&amp;"02","")</f>
        <v>130100802</v>
      </c>
      <c r="K576" s="62">
        <f t="shared" si="1562"/>
        <v>1</v>
      </c>
      <c r="L576" s="62" t="str">
        <f>IF(COUNTIF(技能效果!A:A,技能等级!B576&amp;"03")=1,技能等级!B576&amp;"03","")</f>
        <v/>
      </c>
      <c r="M576" s="62" t="str">
        <f t="shared" ref="M576" si="1615">IF(L576="","",$D576)</f>
        <v/>
      </c>
      <c r="N576" s="62" t="str">
        <f>IF(COUNTIF(技能效果!A:A,技能等级!B576&amp;"04")=1,技能等级!B576&amp;"04","")</f>
        <v/>
      </c>
      <c r="O576" s="62" t="str">
        <f t="shared" ref="O576" si="1616">IF(N576="","",$D576)</f>
        <v/>
      </c>
      <c r="P576" s="62" t="str">
        <f>IF(COUNTIF(技能效果!A:A,技能等级!B576&amp;"05")=1,技能等级!B576&amp;"05","")</f>
        <v/>
      </c>
      <c r="Q576" s="62" t="str">
        <f t="shared" ref="Q576" si="1617">IF(P576="","",$D576)</f>
        <v/>
      </c>
      <c r="R576" s="69" t="str">
        <f>INDEX(技能!U:U,MATCH(技能等级!B576,技能!B:B,0))</f>
        <v>攻击敌方单体造成攻击x%伤害
【水晶】立即获得M个黄水晶</v>
      </c>
      <c r="S576" s="150">
        <f t="shared" si="1596"/>
        <v>54</v>
      </c>
    </row>
    <row r="577" spans="1:19" s="60" customFormat="1" ht="16.5" x14ac:dyDescent="0.2">
      <c r="A577" s="62">
        <v>574</v>
      </c>
      <c r="B577" s="62">
        <f>INDEX(技能!B:B,MATCH(技能等级!S577,技能!T:T,0))</f>
        <v>1301008</v>
      </c>
      <c r="C577" s="69" t="s">
        <v>384</v>
      </c>
      <c r="D577" s="62">
        <v>2</v>
      </c>
      <c r="E577" s="62" t="str">
        <f>INDEX(技能!E:E,MATCH(技能等级!S577,技能!T:T,0))</f>
        <v>黑尔坎普技能1</v>
      </c>
      <c r="F577" s="69" t="s">
        <v>1020</v>
      </c>
      <c r="G577" s="62">
        <v>10</v>
      </c>
      <c r="H577" s="149" t="str">
        <f t="shared" si="1561"/>
        <v>130100801</v>
      </c>
      <c r="I577" s="62">
        <f t="shared" si="1562"/>
        <v>2</v>
      </c>
      <c r="J577" s="62" t="str">
        <f>IF(COUNTIF(技能效果!A:A,技能等级!B577&amp;"02")=1,技能等级!B577&amp;"02","")</f>
        <v>130100802</v>
      </c>
      <c r="K577" s="62">
        <f t="shared" si="1562"/>
        <v>2</v>
      </c>
      <c r="L577" s="62" t="str">
        <f>IF(COUNTIF(技能效果!A:A,技能等级!B577&amp;"03")=1,技能等级!B577&amp;"03","")</f>
        <v/>
      </c>
      <c r="M577" s="62" t="str">
        <f t="shared" ref="M577" si="1618">IF(L577="","",$D577)</f>
        <v/>
      </c>
      <c r="N577" s="62" t="str">
        <f>IF(COUNTIF(技能效果!A:A,技能等级!B577&amp;"04")=1,技能等级!B577&amp;"04","")</f>
        <v/>
      </c>
      <c r="O577" s="62" t="str">
        <f t="shared" ref="O577" si="1619">IF(N577="","",$D577)</f>
        <v/>
      </c>
      <c r="P577" s="62" t="str">
        <f>IF(COUNTIF(技能效果!A:A,技能等级!B577&amp;"05")=1,技能等级!B577&amp;"05","")</f>
        <v/>
      </c>
      <c r="Q577" s="62" t="str">
        <f t="shared" ref="Q577" si="1620">IF(P577="","",$D577)</f>
        <v/>
      </c>
      <c r="R577" s="69" t="str">
        <f>INDEX(技能!U:U,MATCH(技能等级!B577,技能!B:B,0))</f>
        <v>攻击敌方单体造成攻击x%伤害
【水晶】立即获得M个黄水晶</v>
      </c>
      <c r="S577" s="150">
        <f t="shared" si="1596"/>
        <v>54</v>
      </c>
    </row>
    <row r="578" spans="1:19" s="60" customFormat="1" ht="16.5" x14ac:dyDescent="0.2">
      <c r="A578" s="62">
        <v>575</v>
      </c>
      <c r="B578" s="62">
        <f>INDEX(技能!B:B,MATCH(技能等级!S578,技能!T:T,0))</f>
        <v>1301008</v>
      </c>
      <c r="C578" s="69" t="s">
        <v>384</v>
      </c>
      <c r="D578" s="62">
        <v>3</v>
      </c>
      <c r="E578" s="62" t="str">
        <f>INDEX(技能!E:E,MATCH(技能等级!S578,技能!T:T,0))</f>
        <v>黑尔坎普技能1</v>
      </c>
      <c r="F578" s="69" t="s">
        <v>1020</v>
      </c>
      <c r="G578" s="62">
        <v>10</v>
      </c>
      <c r="H578" s="149" t="str">
        <f t="shared" si="1561"/>
        <v>130100801</v>
      </c>
      <c r="I578" s="62">
        <f t="shared" si="1562"/>
        <v>3</v>
      </c>
      <c r="J578" s="62" t="str">
        <f>IF(COUNTIF(技能效果!A:A,技能等级!B578&amp;"02")=1,技能等级!B578&amp;"02","")</f>
        <v>130100802</v>
      </c>
      <c r="K578" s="62">
        <f t="shared" si="1562"/>
        <v>3</v>
      </c>
      <c r="L578" s="62" t="str">
        <f>IF(COUNTIF(技能效果!A:A,技能等级!B578&amp;"03")=1,技能等级!B578&amp;"03","")</f>
        <v/>
      </c>
      <c r="M578" s="62" t="str">
        <f t="shared" ref="M578" si="1621">IF(L578="","",$D578)</f>
        <v/>
      </c>
      <c r="N578" s="62" t="str">
        <f>IF(COUNTIF(技能效果!A:A,技能等级!B578&amp;"04")=1,技能等级!B578&amp;"04","")</f>
        <v/>
      </c>
      <c r="O578" s="62" t="str">
        <f t="shared" ref="O578" si="1622">IF(N578="","",$D578)</f>
        <v/>
      </c>
      <c r="P578" s="62" t="str">
        <f>IF(COUNTIF(技能效果!A:A,技能等级!B578&amp;"05")=1,技能等级!B578&amp;"05","")</f>
        <v/>
      </c>
      <c r="Q578" s="62" t="str">
        <f t="shared" ref="Q578" si="1623">IF(P578="","",$D578)</f>
        <v/>
      </c>
      <c r="R578" s="69" t="str">
        <f>INDEX(技能!U:U,MATCH(技能等级!B578,技能!B:B,0))</f>
        <v>攻击敌方单体造成攻击x%伤害
【水晶】立即获得M个黄水晶</v>
      </c>
      <c r="S578" s="150">
        <f t="shared" si="1596"/>
        <v>54</v>
      </c>
    </row>
    <row r="579" spans="1:19" s="60" customFormat="1" ht="16.5" x14ac:dyDescent="0.2">
      <c r="A579" s="62">
        <v>576</v>
      </c>
      <c r="B579" s="62">
        <f>INDEX(技能!B:B,MATCH(技能等级!S579,技能!T:T,0))</f>
        <v>1301008</v>
      </c>
      <c r="C579" s="69" t="s">
        <v>384</v>
      </c>
      <c r="D579" s="62">
        <v>4</v>
      </c>
      <c r="E579" s="62" t="str">
        <f>INDEX(技能!E:E,MATCH(技能等级!S579,技能!T:T,0))</f>
        <v>黑尔坎普技能1</v>
      </c>
      <c r="F579" s="69" t="s">
        <v>1020</v>
      </c>
      <c r="G579" s="62">
        <v>10</v>
      </c>
      <c r="H579" s="149" t="str">
        <f t="shared" si="1561"/>
        <v>130100801</v>
      </c>
      <c r="I579" s="62">
        <f t="shared" si="1562"/>
        <v>4</v>
      </c>
      <c r="J579" s="62" t="str">
        <f>IF(COUNTIF(技能效果!A:A,技能等级!B579&amp;"02")=1,技能等级!B579&amp;"02","")</f>
        <v>130100802</v>
      </c>
      <c r="K579" s="62">
        <f t="shared" si="1562"/>
        <v>4</v>
      </c>
      <c r="L579" s="62" t="str">
        <f>IF(COUNTIF(技能效果!A:A,技能等级!B579&amp;"03")=1,技能等级!B579&amp;"03","")</f>
        <v/>
      </c>
      <c r="M579" s="62" t="str">
        <f t="shared" ref="M579" si="1624">IF(L579="","",$D579)</f>
        <v/>
      </c>
      <c r="N579" s="62" t="str">
        <f>IF(COUNTIF(技能效果!A:A,技能等级!B579&amp;"04")=1,技能等级!B579&amp;"04","")</f>
        <v/>
      </c>
      <c r="O579" s="62" t="str">
        <f t="shared" ref="O579" si="1625">IF(N579="","",$D579)</f>
        <v/>
      </c>
      <c r="P579" s="62" t="str">
        <f>IF(COUNTIF(技能效果!A:A,技能等级!B579&amp;"05")=1,技能等级!B579&amp;"05","")</f>
        <v/>
      </c>
      <c r="Q579" s="62" t="str">
        <f t="shared" ref="Q579" si="1626">IF(P579="","",$D579)</f>
        <v/>
      </c>
      <c r="R579" s="69" t="str">
        <f>INDEX(技能!U:U,MATCH(技能等级!B579,技能!B:B,0))</f>
        <v>攻击敌方单体造成攻击x%伤害
【水晶】立即获得M个黄水晶</v>
      </c>
      <c r="S579" s="150">
        <f t="shared" si="1596"/>
        <v>54</v>
      </c>
    </row>
    <row r="580" spans="1:19" s="60" customFormat="1" ht="16.5" x14ac:dyDescent="0.2">
      <c r="A580" s="62">
        <v>577</v>
      </c>
      <c r="B580" s="62">
        <f>INDEX(技能!B:B,MATCH(技能等级!S580,技能!T:T,0))</f>
        <v>1301008</v>
      </c>
      <c r="C580" s="69" t="s">
        <v>384</v>
      </c>
      <c r="D580" s="62">
        <v>5</v>
      </c>
      <c r="E580" s="62" t="str">
        <f>INDEX(技能!E:E,MATCH(技能等级!S580,技能!T:T,0))</f>
        <v>黑尔坎普技能1</v>
      </c>
      <c r="F580" s="69" t="s">
        <v>1020</v>
      </c>
      <c r="G580" s="62">
        <v>10</v>
      </c>
      <c r="H580" s="149" t="str">
        <f t="shared" si="1561"/>
        <v>130100801</v>
      </c>
      <c r="I580" s="62">
        <f t="shared" si="1562"/>
        <v>5</v>
      </c>
      <c r="J580" s="62" t="str">
        <f>IF(COUNTIF(技能效果!A:A,技能等级!B580&amp;"02")=1,技能等级!B580&amp;"02","")</f>
        <v>130100802</v>
      </c>
      <c r="K580" s="62">
        <f t="shared" si="1562"/>
        <v>5</v>
      </c>
      <c r="L580" s="62" t="str">
        <f>IF(COUNTIF(技能效果!A:A,技能等级!B580&amp;"03")=1,技能等级!B580&amp;"03","")</f>
        <v/>
      </c>
      <c r="M580" s="62" t="str">
        <f t="shared" ref="M580" si="1627">IF(L580="","",$D580)</f>
        <v/>
      </c>
      <c r="N580" s="62" t="str">
        <f>IF(COUNTIF(技能效果!A:A,技能等级!B580&amp;"04")=1,技能等级!B580&amp;"04","")</f>
        <v/>
      </c>
      <c r="O580" s="62" t="str">
        <f t="shared" ref="O580" si="1628">IF(N580="","",$D580)</f>
        <v/>
      </c>
      <c r="P580" s="62" t="str">
        <f>IF(COUNTIF(技能效果!A:A,技能等级!B580&amp;"05")=1,技能等级!B580&amp;"05","")</f>
        <v/>
      </c>
      <c r="Q580" s="62" t="str">
        <f t="shared" ref="Q580" si="1629">IF(P580="","",$D580)</f>
        <v/>
      </c>
      <c r="R580" s="69" t="str">
        <f>INDEX(技能!U:U,MATCH(技能等级!B580,技能!B:B,0))</f>
        <v>攻击敌方单体造成攻击x%伤害
【水晶】立即获得M个黄水晶</v>
      </c>
      <c r="S580" s="150">
        <f t="shared" si="1596"/>
        <v>54</v>
      </c>
    </row>
    <row r="581" spans="1:19" s="60" customFormat="1" ht="16.5" x14ac:dyDescent="0.2">
      <c r="A581" s="62">
        <v>578</v>
      </c>
      <c r="B581" s="62">
        <f>INDEX(技能!B:B,MATCH(技能等级!S581,技能!T:T,0))</f>
        <v>1301008</v>
      </c>
      <c r="C581" s="69" t="s">
        <v>384</v>
      </c>
      <c r="D581" s="62">
        <v>6</v>
      </c>
      <c r="E581" s="62" t="str">
        <f>INDEX(技能!E:E,MATCH(技能等级!S581,技能!T:T,0))</f>
        <v>黑尔坎普技能1</v>
      </c>
      <c r="F581" s="69" t="s">
        <v>1020</v>
      </c>
      <c r="G581" s="62">
        <v>10</v>
      </c>
      <c r="H581" s="149" t="str">
        <f t="shared" si="1561"/>
        <v>130100801</v>
      </c>
      <c r="I581" s="62">
        <f t="shared" si="1562"/>
        <v>6</v>
      </c>
      <c r="J581" s="62" t="str">
        <f>IF(COUNTIF(技能效果!A:A,技能等级!B581&amp;"02")=1,技能等级!B581&amp;"02","")</f>
        <v>130100802</v>
      </c>
      <c r="K581" s="62">
        <f t="shared" si="1562"/>
        <v>6</v>
      </c>
      <c r="L581" s="62" t="str">
        <f>IF(COUNTIF(技能效果!A:A,技能等级!B581&amp;"03")=1,技能等级!B581&amp;"03","")</f>
        <v/>
      </c>
      <c r="M581" s="62" t="str">
        <f t="shared" ref="M581" si="1630">IF(L581="","",$D581)</f>
        <v/>
      </c>
      <c r="N581" s="62" t="str">
        <f>IF(COUNTIF(技能效果!A:A,技能等级!B581&amp;"04")=1,技能等级!B581&amp;"04","")</f>
        <v/>
      </c>
      <c r="O581" s="62" t="str">
        <f t="shared" ref="O581" si="1631">IF(N581="","",$D581)</f>
        <v/>
      </c>
      <c r="P581" s="62" t="str">
        <f>IF(COUNTIF(技能效果!A:A,技能等级!B581&amp;"05")=1,技能等级!B581&amp;"05","")</f>
        <v/>
      </c>
      <c r="Q581" s="62" t="str">
        <f t="shared" ref="Q581" si="1632">IF(P581="","",$D581)</f>
        <v/>
      </c>
      <c r="R581" s="69" t="str">
        <f>INDEX(技能!U:U,MATCH(技能等级!B581,技能!B:B,0))</f>
        <v>攻击敌方单体造成攻击x%伤害
【水晶】立即获得M个黄水晶</v>
      </c>
      <c r="S581" s="150">
        <f t="shared" si="1596"/>
        <v>54</v>
      </c>
    </row>
    <row r="582" spans="1:19" s="60" customFormat="1" ht="16.5" x14ac:dyDescent="0.2">
      <c r="A582" s="62">
        <v>579</v>
      </c>
      <c r="B582" s="62">
        <f>INDEX(技能!B:B,MATCH(技能等级!S582,技能!T:T,0))</f>
        <v>1301008</v>
      </c>
      <c r="C582" s="69" t="s">
        <v>384</v>
      </c>
      <c r="D582" s="62">
        <v>7</v>
      </c>
      <c r="E582" s="62" t="str">
        <f>INDEX(技能!E:E,MATCH(技能等级!S582,技能!T:T,0))</f>
        <v>黑尔坎普技能1</v>
      </c>
      <c r="F582" s="69" t="s">
        <v>1020</v>
      </c>
      <c r="G582" s="62">
        <v>10</v>
      </c>
      <c r="H582" s="149" t="str">
        <f t="shared" si="1561"/>
        <v>130100801</v>
      </c>
      <c r="I582" s="62">
        <f t="shared" si="1562"/>
        <v>7</v>
      </c>
      <c r="J582" s="62" t="str">
        <f>IF(COUNTIF(技能效果!A:A,技能等级!B582&amp;"02")=1,技能等级!B582&amp;"02","")</f>
        <v>130100802</v>
      </c>
      <c r="K582" s="62">
        <f t="shared" si="1562"/>
        <v>7</v>
      </c>
      <c r="L582" s="62" t="str">
        <f>IF(COUNTIF(技能效果!A:A,技能等级!B582&amp;"03")=1,技能等级!B582&amp;"03","")</f>
        <v/>
      </c>
      <c r="M582" s="62" t="str">
        <f t="shared" ref="M582" si="1633">IF(L582="","",$D582)</f>
        <v/>
      </c>
      <c r="N582" s="62" t="str">
        <f>IF(COUNTIF(技能效果!A:A,技能等级!B582&amp;"04")=1,技能等级!B582&amp;"04","")</f>
        <v/>
      </c>
      <c r="O582" s="62" t="str">
        <f t="shared" ref="O582" si="1634">IF(N582="","",$D582)</f>
        <v/>
      </c>
      <c r="P582" s="62" t="str">
        <f>IF(COUNTIF(技能效果!A:A,技能等级!B582&amp;"05")=1,技能等级!B582&amp;"05","")</f>
        <v/>
      </c>
      <c r="Q582" s="62" t="str">
        <f t="shared" ref="Q582" si="1635">IF(P582="","",$D582)</f>
        <v/>
      </c>
      <c r="R582" s="69" t="str">
        <f>INDEX(技能!U:U,MATCH(技能等级!B582,技能!B:B,0))</f>
        <v>攻击敌方单体造成攻击x%伤害
【水晶】立即获得M个黄水晶</v>
      </c>
      <c r="S582" s="150">
        <f t="shared" si="1596"/>
        <v>54</v>
      </c>
    </row>
    <row r="583" spans="1:19" s="60" customFormat="1" ht="16.5" x14ac:dyDescent="0.2">
      <c r="A583" s="62">
        <v>580</v>
      </c>
      <c r="B583" s="62">
        <f>INDEX(技能!B:B,MATCH(技能等级!S583,技能!T:T,0))</f>
        <v>1301008</v>
      </c>
      <c r="C583" s="69" t="s">
        <v>384</v>
      </c>
      <c r="D583" s="62">
        <v>8</v>
      </c>
      <c r="E583" s="62" t="str">
        <f>INDEX(技能!E:E,MATCH(技能等级!S583,技能!T:T,0))</f>
        <v>黑尔坎普技能1</v>
      </c>
      <c r="F583" s="69" t="s">
        <v>1020</v>
      </c>
      <c r="G583" s="62">
        <v>10</v>
      </c>
      <c r="H583" s="149" t="str">
        <f t="shared" si="1561"/>
        <v>130100801</v>
      </c>
      <c r="I583" s="62">
        <f t="shared" si="1562"/>
        <v>8</v>
      </c>
      <c r="J583" s="62" t="str">
        <f>IF(COUNTIF(技能效果!A:A,技能等级!B583&amp;"02")=1,技能等级!B583&amp;"02","")</f>
        <v>130100802</v>
      </c>
      <c r="K583" s="62">
        <f t="shared" si="1562"/>
        <v>8</v>
      </c>
      <c r="L583" s="62" t="str">
        <f>IF(COUNTIF(技能效果!A:A,技能等级!B583&amp;"03")=1,技能等级!B583&amp;"03","")</f>
        <v/>
      </c>
      <c r="M583" s="62" t="str">
        <f t="shared" ref="M583" si="1636">IF(L583="","",$D583)</f>
        <v/>
      </c>
      <c r="N583" s="62" t="str">
        <f>IF(COUNTIF(技能效果!A:A,技能等级!B583&amp;"04")=1,技能等级!B583&amp;"04","")</f>
        <v/>
      </c>
      <c r="O583" s="62" t="str">
        <f t="shared" ref="O583" si="1637">IF(N583="","",$D583)</f>
        <v/>
      </c>
      <c r="P583" s="62" t="str">
        <f>IF(COUNTIF(技能效果!A:A,技能等级!B583&amp;"05")=1,技能等级!B583&amp;"05","")</f>
        <v/>
      </c>
      <c r="Q583" s="62" t="str">
        <f t="shared" ref="Q583" si="1638">IF(P583="","",$D583)</f>
        <v/>
      </c>
      <c r="R583" s="69" t="str">
        <f>INDEX(技能!U:U,MATCH(技能等级!B583,技能!B:B,0))</f>
        <v>攻击敌方单体造成攻击x%伤害
【水晶】立即获得M个黄水晶</v>
      </c>
      <c r="S583" s="150">
        <f t="shared" si="1596"/>
        <v>54</v>
      </c>
    </row>
    <row r="584" spans="1:19" s="60" customFormat="1" ht="16.5" x14ac:dyDescent="0.2">
      <c r="A584" s="62">
        <v>581</v>
      </c>
      <c r="B584" s="62">
        <f>INDEX(技能!B:B,MATCH(技能等级!S584,技能!T:T,0))</f>
        <v>1301008</v>
      </c>
      <c r="C584" s="69" t="s">
        <v>384</v>
      </c>
      <c r="D584" s="62">
        <v>9</v>
      </c>
      <c r="E584" s="62" t="str">
        <f>INDEX(技能!E:E,MATCH(技能等级!S584,技能!T:T,0))</f>
        <v>黑尔坎普技能1</v>
      </c>
      <c r="F584" s="69" t="s">
        <v>1020</v>
      </c>
      <c r="G584" s="62">
        <v>10</v>
      </c>
      <c r="H584" s="149" t="str">
        <f t="shared" si="1561"/>
        <v>130100801</v>
      </c>
      <c r="I584" s="62">
        <f t="shared" si="1562"/>
        <v>9</v>
      </c>
      <c r="J584" s="62" t="str">
        <f>IF(COUNTIF(技能效果!A:A,技能等级!B584&amp;"02")=1,技能等级!B584&amp;"02","")</f>
        <v>130100802</v>
      </c>
      <c r="K584" s="62">
        <f t="shared" si="1562"/>
        <v>9</v>
      </c>
      <c r="L584" s="62" t="str">
        <f>IF(COUNTIF(技能效果!A:A,技能等级!B584&amp;"03")=1,技能等级!B584&amp;"03","")</f>
        <v/>
      </c>
      <c r="M584" s="62" t="str">
        <f t="shared" ref="M584" si="1639">IF(L584="","",$D584)</f>
        <v/>
      </c>
      <c r="N584" s="62" t="str">
        <f>IF(COUNTIF(技能效果!A:A,技能等级!B584&amp;"04")=1,技能等级!B584&amp;"04","")</f>
        <v/>
      </c>
      <c r="O584" s="62" t="str">
        <f t="shared" ref="O584" si="1640">IF(N584="","",$D584)</f>
        <v/>
      </c>
      <c r="P584" s="62" t="str">
        <f>IF(COUNTIF(技能效果!A:A,技能等级!B584&amp;"05")=1,技能等级!B584&amp;"05","")</f>
        <v/>
      </c>
      <c r="Q584" s="62" t="str">
        <f t="shared" ref="Q584" si="1641">IF(P584="","",$D584)</f>
        <v/>
      </c>
      <c r="R584" s="69" t="str">
        <f>INDEX(技能!U:U,MATCH(技能等级!B584,技能!B:B,0))</f>
        <v>攻击敌方单体造成攻击x%伤害
【水晶】立即获得M个黄水晶</v>
      </c>
      <c r="S584" s="150">
        <f t="shared" si="1596"/>
        <v>54</v>
      </c>
    </row>
    <row r="585" spans="1:19" s="60" customFormat="1" ht="16.5" x14ac:dyDescent="0.2">
      <c r="A585" s="62">
        <v>582</v>
      </c>
      <c r="B585" s="62">
        <f>INDEX(技能!B:B,MATCH(技能等级!S585,技能!T:T,0))</f>
        <v>1301008</v>
      </c>
      <c r="C585" s="69" t="s">
        <v>384</v>
      </c>
      <c r="D585" s="62">
        <v>10</v>
      </c>
      <c r="E585" s="62" t="str">
        <f>INDEX(技能!E:E,MATCH(技能等级!S585,技能!T:T,0))</f>
        <v>黑尔坎普技能1</v>
      </c>
      <c r="F585" s="69" t="s">
        <v>1020</v>
      </c>
      <c r="G585" s="62">
        <v>10</v>
      </c>
      <c r="H585" s="149" t="str">
        <f t="shared" si="1561"/>
        <v>130100801</v>
      </c>
      <c r="I585" s="62">
        <f t="shared" si="1562"/>
        <v>10</v>
      </c>
      <c r="J585" s="62" t="str">
        <f>IF(COUNTIF(技能效果!A:A,技能等级!B585&amp;"02")=1,技能等级!B585&amp;"02","")</f>
        <v>130100802</v>
      </c>
      <c r="K585" s="62">
        <f t="shared" si="1562"/>
        <v>10</v>
      </c>
      <c r="L585" s="62" t="str">
        <f>IF(COUNTIF(技能效果!A:A,技能等级!B585&amp;"03")=1,技能等级!B585&amp;"03","")</f>
        <v/>
      </c>
      <c r="M585" s="62" t="str">
        <f t="shared" ref="M585" si="1642">IF(L585="","",$D585)</f>
        <v/>
      </c>
      <c r="N585" s="62" t="str">
        <f>IF(COUNTIF(技能效果!A:A,技能等级!B585&amp;"04")=1,技能等级!B585&amp;"04","")</f>
        <v/>
      </c>
      <c r="O585" s="62" t="str">
        <f t="shared" ref="O585" si="1643">IF(N585="","",$D585)</f>
        <v/>
      </c>
      <c r="P585" s="62" t="str">
        <f>IF(COUNTIF(技能效果!A:A,技能等级!B585&amp;"05")=1,技能等级!B585&amp;"05","")</f>
        <v/>
      </c>
      <c r="Q585" s="62" t="str">
        <f t="shared" ref="Q585" si="1644">IF(P585="","",$D585)</f>
        <v/>
      </c>
      <c r="R585" s="69" t="str">
        <f>INDEX(技能!U:U,MATCH(技能等级!B585,技能!B:B,0))</f>
        <v>攻击敌方单体造成攻击x%伤害
【水晶】立即获得M个黄水晶</v>
      </c>
      <c r="S585" s="150">
        <f t="shared" si="1596"/>
        <v>54</v>
      </c>
    </row>
    <row r="586" spans="1:19" s="60" customFormat="1" ht="16.5" x14ac:dyDescent="0.2">
      <c r="A586" s="62">
        <v>583</v>
      </c>
      <c r="B586" s="62">
        <f>INDEX(技能!B:B,MATCH(技能等级!S586,技能!T:T,0))</f>
        <v>1302008</v>
      </c>
      <c r="C586" s="69" t="s">
        <v>384</v>
      </c>
      <c r="D586" s="62">
        <v>1</v>
      </c>
      <c r="E586" s="62" t="str">
        <f>INDEX(技能!E:E,MATCH(技能等级!S586,技能!T:T,0))</f>
        <v>黑尔坎普技能2</v>
      </c>
      <c r="F586" s="69"/>
      <c r="G586" s="62"/>
      <c r="H586" s="149" t="str">
        <f t="shared" si="1561"/>
        <v>130200801</v>
      </c>
      <c r="I586" s="62">
        <f t="shared" si="1562"/>
        <v>1</v>
      </c>
      <c r="J586" s="62" t="str">
        <f>IF(COUNTIF(技能效果!A:A,技能等级!B586&amp;"02")=1,技能等级!B586&amp;"02","")</f>
        <v>130200802</v>
      </c>
      <c r="K586" s="62">
        <f t="shared" si="1562"/>
        <v>1</v>
      </c>
      <c r="L586" s="62" t="str">
        <f>IF(COUNTIF(技能效果!A:A,技能等级!B586&amp;"03")=1,技能等级!B586&amp;"03","")</f>
        <v/>
      </c>
      <c r="M586" s="62" t="str">
        <f t="shared" ref="M586" si="1645">IF(L586="","",$D586)</f>
        <v/>
      </c>
      <c r="N586" s="62" t="str">
        <f>IF(COUNTIF(技能效果!A:A,技能等级!B586&amp;"04")=1,技能等级!B586&amp;"04","")</f>
        <v/>
      </c>
      <c r="O586" s="62" t="str">
        <f t="shared" ref="O586" si="1646">IF(N586="","",$D586)</f>
        <v/>
      </c>
      <c r="P586" s="62" t="str">
        <f>IF(COUNTIF(技能效果!A:A,技能等级!B586&amp;"05")=1,技能等级!B586&amp;"05","")</f>
        <v/>
      </c>
      <c r="Q586" s="62" t="str">
        <f t="shared" ref="Q586" si="1647">IF(P586="","",$D586)</f>
        <v/>
      </c>
      <c r="R586" s="69" t="str">
        <f>INDEX(技能!U:U,MATCH(技能等级!B586,技能!B:B,0))</f>
        <v>减少敌方防御
【水晶】立即偷取M个黄水晶</v>
      </c>
      <c r="S586" s="150">
        <f t="shared" si="1596"/>
        <v>55</v>
      </c>
    </row>
    <row r="587" spans="1:19" s="60" customFormat="1" ht="16.5" x14ac:dyDescent="0.2">
      <c r="A587" s="62">
        <v>584</v>
      </c>
      <c r="B587" s="62">
        <f>INDEX(技能!B:B,MATCH(技能等级!S587,技能!T:T,0))</f>
        <v>1302008</v>
      </c>
      <c r="C587" s="69" t="s">
        <v>384</v>
      </c>
      <c r="D587" s="62">
        <v>2</v>
      </c>
      <c r="E587" s="62" t="str">
        <f>INDEX(技能!E:E,MATCH(技能等级!S587,技能!T:T,0))</f>
        <v>黑尔坎普技能2</v>
      </c>
      <c r="F587" s="69" t="s">
        <v>1020</v>
      </c>
      <c r="G587" s="62">
        <v>10</v>
      </c>
      <c r="H587" s="149" t="str">
        <f t="shared" si="1561"/>
        <v>130200801</v>
      </c>
      <c r="I587" s="62">
        <f t="shared" si="1562"/>
        <v>2</v>
      </c>
      <c r="J587" s="62" t="str">
        <f>IF(COUNTIF(技能效果!A:A,技能等级!B587&amp;"02")=1,技能等级!B587&amp;"02","")</f>
        <v>130200802</v>
      </c>
      <c r="K587" s="62">
        <f t="shared" si="1562"/>
        <v>2</v>
      </c>
      <c r="L587" s="62" t="str">
        <f>IF(COUNTIF(技能效果!A:A,技能等级!B587&amp;"03")=1,技能等级!B587&amp;"03","")</f>
        <v/>
      </c>
      <c r="M587" s="62" t="str">
        <f t="shared" ref="M587" si="1648">IF(L587="","",$D587)</f>
        <v/>
      </c>
      <c r="N587" s="62" t="str">
        <f>IF(COUNTIF(技能效果!A:A,技能等级!B587&amp;"04")=1,技能等级!B587&amp;"04","")</f>
        <v/>
      </c>
      <c r="O587" s="62" t="str">
        <f t="shared" ref="O587" si="1649">IF(N587="","",$D587)</f>
        <v/>
      </c>
      <c r="P587" s="62" t="str">
        <f>IF(COUNTIF(技能效果!A:A,技能等级!B587&amp;"05")=1,技能等级!B587&amp;"05","")</f>
        <v/>
      </c>
      <c r="Q587" s="62" t="str">
        <f t="shared" ref="Q587" si="1650">IF(P587="","",$D587)</f>
        <v/>
      </c>
      <c r="R587" s="69" t="str">
        <f>INDEX(技能!U:U,MATCH(技能等级!B587,技能!B:B,0))</f>
        <v>减少敌方防御
【水晶】立即偷取M个黄水晶</v>
      </c>
      <c r="S587" s="150">
        <f t="shared" si="1596"/>
        <v>55</v>
      </c>
    </row>
    <row r="588" spans="1:19" s="60" customFormat="1" ht="16.5" x14ac:dyDescent="0.2">
      <c r="A588" s="62">
        <v>585</v>
      </c>
      <c r="B588" s="62">
        <f>INDEX(技能!B:B,MATCH(技能等级!S588,技能!T:T,0))</f>
        <v>1302008</v>
      </c>
      <c r="C588" s="69" t="s">
        <v>384</v>
      </c>
      <c r="D588" s="62">
        <v>3</v>
      </c>
      <c r="E588" s="62" t="str">
        <f>INDEX(技能!E:E,MATCH(技能等级!S588,技能!T:T,0))</f>
        <v>黑尔坎普技能2</v>
      </c>
      <c r="F588" s="69" t="s">
        <v>1020</v>
      </c>
      <c r="G588" s="62">
        <v>10</v>
      </c>
      <c r="H588" s="149" t="str">
        <f t="shared" si="1561"/>
        <v>130200801</v>
      </c>
      <c r="I588" s="62">
        <f t="shared" si="1562"/>
        <v>3</v>
      </c>
      <c r="J588" s="62" t="str">
        <f>IF(COUNTIF(技能效果!A:A,技能等级!B588&amp;"02")=1,技能等级!B588&amp;"02","")</f>
        <v>130200802</v>
      </c>
      <c r="K588" s="62">
        <f t="shared" si="1562"/>
        <v>3</v>
      </c>
      <c r="L588" s="62" t="str">
        <f>IF(COUNTIF(技能效果!A:A,技能等级!B588&amp;"03")=1,技能等级!B588&amp;"03","")</f>
        <v/>
      </c>
      <c r="M588" s="62" t="str">
        <f t="shared" ref="M588" si="1651">IF(L588="","",$D588)</f>
        <v/>
      </c>
      <c r="N588" s="62" t="str">
        <f>IF(COUNTIF(技能效果!A:A,技能等级!B588&amp;"04")=1,技能等级!B588&amp;"04","")</f>
        <v/>
      </c>
      <c r="O588" s="62" t="str">
        <f t="shared" ref="O588" si="1652">IF(N588="","",$D588)</f>
        <v/>
      </c>
      <c r="P588" s="62" t="str">
        <f>IF(COUNTIF(技能效果!A:A,技能等级!B588&amp;"05")=1,技能等级!B588&amp;"05","")</f>
        <v/>
      </c>
      <c r="Q588" s="62" t="str">
        <f t="shared" ref="Q588" si="1653">IF(P588="","",$D588)</f>
        <v/>
      </c>
      <c r="R588" s="69" t="str">
        <f>INDEX(技能!U:U,MATCH(技能等级!B588,技能!B:B,0))</f>
        <v>减少敌方防御
【水晶】立即偷取M个黄水晶</v>
      </c>
      <c r="S588" s="150">
        <f t="shared" si="1596"/>
        <v>55</v>
      </c>
    </row>
    <row r="589" spans="1:19" s="60" customFormat="1" ht="16.5" x14ac:dyDescent="0.2">
      <c r="A589" s="62">
        <v>586</v>
      </c>
      <c r="B589" s="62">
        <f>INDEX(技能!B:B,MATCH(技能等级!S589,技能!T:T,0))</f>
        <v>1302008</v>
      </c>
      <c r="C589" s="69" t="s">
        <v>384</v>
      </c>
      <c r="D589" s="62">
        <v>4</v>
      </c>
      <c r="E589" s="62" t="str">
        <f>INDEX(技能!E:E,MATCH(技能等级!S589,技能!T:T,0))</f>
        <v>黑尔坎普技能2</v>
      </c>
      <c r="F589" s="69" t="s">
        <v>1020</v>
      </c>
      <c r="G589" s="62">
        <v>10</v>
      </c>
      <c r="H589" s="149" t="str">
        <f t="shared" si="1561"/>
        <v>130200801</v>
      </c>
      <c r="I589" s="62">
        <f t="shared" si="1562"/>
        <v>4</v>
      </c>
      <c r="J589" s="62" t="str">
        <f>IF(COUNTIF(技能效果!A:A,技能等级!B589&amp;"02")=1,技能等级!B589&amp;"02","")</f>
        <v>130200802</v>
      </c>
      <c r="K589" s="62">
        <f t="shared" si="1562"/>
        <v>4</v>
      </c>
      <c r="L589" s="62" t="str">
        <f>IF(COUNTIF(技能效果!A:A,技能等级!B589&amp;"03")=1,技能等级!B589&amp;"03","")</f>
        <v/>
      </c>
      <c r="M589" s="62" t="str">
        <f t="shared" ref="M589" si="1654">IF(L589="","",$D589)</f>
        <v/>
      </c>
      <c r="N589" s="62" t="str">
        <f>IF(COUNTIF(技能效果!A:A,技能等级!B589&amp;"04")=1,技能等级!B589&amp;"04","")</f>
        <v/>
      </c>
      <c r="O589" s="62" t="str">
        <f t="shared" ref="O589" si="1655">IF(N589="","",$D589)</f>
        <v/>
      </c>
      <c r="P589" s="62" t="str">
        <f>IF(COUNTIF(技能效果!A:A,技能等级!B589&amp;"05")=1,技能等级!B589&amp;"05","")</f>
        <v/>
      </c>
      <c r="Q589" s="62" t="str">
        <f t="shared" ref="Q589" si="1656">IF(P589="","",$D589)</f>
        <v/>
      </c>
      <c r="R589" s="69" t="str">
        <f>INDEX(技能!U:U,MATCH(技能等级!B589,技能!B:B,0))</f>
        <v>减少敌方防御
【水晶】立即偷取M个黄水晶</v>
      </c>
      <c r="S589" s="150">
        <f t="shared" si="1596"/>
        <v>55</v>
      </c>
    </row>
    <row r="590" spans="1:19" s="60" customFormat="1" ht="16.5" x14ac:dyDescent="0.2">
      <c r="A590" s="62">
        <v>587</v>
      </c>
      <c r="B590" s="62">
        <f>INDEX(技能!B:B,MATCH(技能等级!S590,技能!T:T,0))</f>
        <v>1302008</v>
      </c>
      <c r="C590" s="69" t="s">
        <v>384</v>
      </c>
      <c r="D590" s="62">
        <v>5</v>
      </c>
      <c r="E590" s="62" t="str">
        <f>INDEX(技能!E:E,MATCH(技能等级!S590,技能!T:T,0))</f>
        <v>黑尔坎普技能2</v>
      </c>
      <c r="F590" s="69" t="s">
        <v>1020</v>
      </c>
      <c r="G590" s="62">
        <v>10</v>
      </c>
      <c r="H590" s="149" t="str">
        <f t="shared" si="1561"/>
        <v>130200801</v>
      </c>
      <c r="I590" s="62">
        <f t="shared" si="1562"/>
        <v>5</v>
      </c>
      <c r="J590" s="62" t="str">
        <f>IF(COUNTIF(技能效果!A:A,技能等级!B590&amp;"02")=1,技能等级!B590&amp;"02","")</f>
        <v>130200802</v>
      </c>
      <c r="K590" s="62">
        <f t="shared" si="1562"/>
        <v>5</v>
      </c>
      <c r="L590" s="62" t="str">
        <f>IF(COUNTIF(技能效果!A:A,技能等级!B590&amp;"03")=1,技能等级!B590&amp;"03","")</f>
        <v/>
      </c>
      <c r="M590" s="62" t="str">
        <f t="shared" ref="M590" si="1657">IF(L590="","",$D590)</f>
        <v/>
      </c>
      <c r="N590" s="62" t="str">
        <f>IF(COUNTIF(技能效果!A:A,技能等级!B590&amp;"04")=1,技能等级!B590&amp;"04","")</f>
        <v/>
      </c>
      <c r="O590" s="62" t="str">
        <f t="shared" ref="O590" si="1658">IF(N590="","",$D590)</f>
        <v/>
      </c>
      <c r="P590" s="62" t="str">
        <f>IF(COUNTIF(技能效果!A:A,技能等级!B590&amp;"05")=1,技能等级!B590&amp;"05","")</f>
        <v/>
      </c>
      <c r="Q590" s="62" t="str">
        <f t="shared" ref="Q590" si="1659">IF(P590="","",$D590)</f>
        <v/>
      </c>
      <c r="R590" s="69" t="str">
        <f>INDEX(技能!U:U,MATCH(技能等级!B590,技能!B:B,0))</f>
        <v>减少敌方防御
【水晶】立即偷取M个黄水晶</v>
      </c>
      <c r="S590" s="150">
        <f t="shared" si="1596"/>
        <v>55</v>
      </c>
    </row>
    <row r="591" spans="1:19" s="60" customFormat="1" ht="16.5" x14ac:dyDescent="0.2">
      <c r="A591" s="62">
        <v>588</v>
      </c>
      <c r="B591" s="62">
        <f>INDEX(技能!B:B,MATCH(技能等级!S591,技能!T:T,0))</f>
        <v>1302008</v>
      </c>
      <c r="C591" s="69" t="s">
        <v>384</v>
      </c>
      <c r="D591" s="62">
        <v>6</v>
      </c>
      <c r="E591" s="62" t="str">
        <f>INDEX(技能!E:E,MATCH(技能等级!S591,技能!T:T,0))</f>
        <v>黑尔坎普技能2</v>
      </c>
      <c r="F591" s="69" t="s">
        <v>1020</v>
      </c>
      <c r="G591" s="62">
        <v>10</v>
      </c>
      <c r="H591" s="149" t="str">
        <f t="shared" si="1561"/>
        <v>130200801</v>
      </c>
      <c r="I591" s="62">
        <f t="shared" si="1562"/>
        <v>6</v>
      </c>
      <c r="J591" s="62" t="str">
        <f>IF(COUNTIF(技能效果!A:A,技能等级!B591&amp;"02")=1,技能等级!B591&amp;"02","")</f>
        <v>130200802</v>
      </c>
      <c r="K591" s="62">
        <f t="shared" si="1562"/>
        <v>6</v>
      </c>
      <c r="L591" s="62" t="str">
        <f>IF(COUNTIF(技能效果!A:A,技能等级!B591&amp;"03")=1,技能等级!B591&amp;"03","")</f>
        <v/>
      </c>
      <c r="M591" s="62" t="str">
        <f t="shared" ref="M591" si="1660">IF(L591="","",$D591)</f>
        <v/>
      </c>
      <c r="N591" s="62" t="str">
        <f>IF(COUNTIF(技能效果!A:A,技能等级!B591&amp;"04")=1,技能等级!B591&amp;"04","")</f>
        <v/>
      </c>
      <c r="O591" s="62" t="str">
        <f t="shared" ref="O591" si="1661">IF(N591="","",$D591)</f>
        <v/>
      </c>
      <c r="P591" s="62" t="str">
        <f>IF(COUNTIF(技能效果!A:A,技能等级!B591&amp;"05")=1,技能等级!B591&amp;"05","")</f>
        <v/>
      </c>
      <c r="Q591" s="62" t="str">
        <f t="shared" ref="Q591" si="1662">IF(P591="","",$D591)</f>
        <v/>
      </c>
      <c r="R591" s="69" t="str">
        <f>INDEX(技能!U:U,MATCH(技能等级!B591,技能!B:B,0))</f>
        <v>减少敌方防御
【水晶】立即偷取M个黄水晶</v>
      </c>
      <c r="S591" s="150">
        <f t="shared" si="1596"/>
        <v>55</v>
      </c>
    </row>
    <row r="592" spans="1:19" s="60" customFormat="1" ht="16.5" x14ac:dyDescent="0.2">
      <c r="A592" s="62">
        <v>589</v>
      </c>
      <c r="B592" s="62">
        <f>INDEX(技能!B:B,MATCH(技能等级!S592,技能!T:T,0))</f>
        <v>1302008</v>
      </c>
      <c r="C592" s="69" t="s">
        <v>384</v>
      </c>
      <c r="D592" s="62">
        <v>7</v>
      </c>
      <c r="E592" s="62" t="str">
        <f>INDEX(技能!E:E,MATCH(技能等级!S592,技能!T:T,0))</f>
        <v>黑尔坎普技能2</v>
      </c>
      <c r="F592" s="69" t="s">
        <v>1020</v>
      </c>
      <c r="G592" s="62">
        <v>10</v>
      </c>
      <c r="H592" s="149" t="str">
        <f t="shared" si="1561"/>
        <v>130200801</v>
      </c>
      <c r="I592" s="62">
        <f t="shared" si="1562"/>
        <v>7</v>
      </c>
      <c r="J592" s="62" t="str">
        <f>IF(COUNTIF(技能效果!A:A,技能等级!B592&amp;"02")=1,技能等级!B592&amp;"02","")</f>
        <v>130200802</v>
      </c>
      <c r="K592" s="62">
        <f t="shared" si="1562"/>
        <v>7</v>
      </c>
      <c r="L592" s="62" t="str">
        <f>IF(COUNTIF(技能效果!A:A,技能等级!B592&amp;"03")=1,技能等级!B592&amp;"03","")</f>
        <v/>
      </c>
      <c r="M592" s="62" t="str">
        <f t="shared" ref="M592" si="1663">IF(L592="","",$D592)</f>
        <v/>
      </c>
      <c r="N592" s="62" t="str">
        <f>IF(COUNTIF(技能效果!A:A,技能等级!B592&amp;"04")=1,技能等级!B592&amp;"04","")</f>
        <v/>
      </c>
      <c r="O592" s="62" t="str">
        <f t="shared" ref="O592" si="1664">IF(N592="","",$D592)</f>
        <v/>
      </c>
      <c r="P592" s="62" t="str">
        <f>IF(COUNTIF(技能效果!A:A,技能等级!B592&amp;"05")=1,技能等级!B592&amp;"05","")</f>
        <v/>
      </c>
      <c r="Q592" s="62" t="str">
        <f t="shared" ref="Q592" si="1665">IF(P592="","",$D592)</f>
        <v/>
      </c>
      <c r="R592" s="69" t="str">
        <f>INDEX(技能!U:U,MATCH(技能等级!B592,技能!B:B,0))</f>
        <v>减少敌方防御
【水晶】立即偷取M个黄水晶</v>
      </c>
      <c r="S592" s="150">
        <f t="shared" si="1596"/>
        <v>55</v>
      </c>
    </row>
    <row r="593" spans="1:19" s="60" customFormat="1" ht="16.5" x14ac:dyDescent="0.2">
      <c r="A593" s="62">
        <v>590</v>
      </c>
      <c r="B593" s="62">
        <f>INDEX(技能!B:B,MATCH(技能等级!S593,技能!T:T,0))</f>
        <v>1302008</v>
      </c>
      <c r="C593" s="69" t="s">
        <v>384</v>
      </c>
      <c r="D593" s="62">
        <v>8</v>
      </c>
      <c r="E593" s="62" t="str">
        <f>INDEX(技能!E:E,MATCH(技能等级!S593,技能!T:T,0))</f>
        <v>黑尔坎普技能2</v>
      </c>
      <c r="F593" s="69" t="s">
        <v>1020</v>
      </c>
      <c r="G593" s="62">
        <v>10</v>
      </c>
      <c r="H593" s="149" t="str">
        <f t="shared" si="1561"/>
        <v>130200801</v>
      </c>
      <c r="I593" s="62">
        <f t="shared" si="1562"/>
        <v>8</v>
      </c>
      <c r="J593" s="62" t="str">
        <f>IF(COUNTIF(技能效果!A:A,技能等级!B593&amp;"02")=1,技能等级!B593&amp;"02","")</f>
        <v>130200802</v>
      </c>
      <c r="K593" s="62">
        <f t="shared" si="1562"/>
        <v>8</v>
      </c>
      <c r="L593" s="62" t="str">
        <f>IF(COUNTIF(技能效果!A:A,技能等级!B593&amp;"03")=1,技能等级!B593&amp;"03","")</f>
        <v/>
      </c>
      <c r="M593" s="62" t="str">
        <f t="shared" ref="M593" si="1666">IF(L593="","",$D593)</f>
        <v/>
      </c>
      <c r="N593" s="62" t="str">
        <f>IF(COUNTIF(技能效果!A:A,技能等级!B593&amp;"04")=1,技能等级!B593&amp;"04","")</f>
        <v/>
      </c>
      <c r="O593" s="62" t="str">
        <f t="shared" ref="O593" si="1667">IF(N593="","",$D593)</f>
        <v/>
      </c>
      <c r="P593" s="62" t="str">
        <f>IF(COUNTIF(技能效果!A:A,技能等级!B593&amp;"05")=1,技能等级!B593&amp;"05","")</f>
        <v/>
      </c>
      <c r="Q593" s="62" t="str">
        <f t="shared" ref="Q593" si="1668">IF(P593="","",$D593)</f>
        <v/>
      </c>
      <c r="R593" s="69" t="str">
        <f>INDEX(技能!U:U,MATCH(技能等级!B593,技能!B:B,0))</f>
        <v>减少敌方防御
【水晶】立即偷取M个黄水晶</v>
      </c>
      <c r="S593" s="150">
        <f t="shared" si="1596"/>
        <v>55</v>
      </c>
    </row>
    <row r="594" spans="1:19" s="60" customFormat="1" ht="16.5" x14ac:dyDescent="0.2">
      <c r="A594" s="62">
        <v>591</v>
      </c>
      <c r="B594" s="62">
        <f>INDEX(技能!B:B,MATCH(技能等级!S594,技能!T:T,0))</f>
        <v>1302008</v>
      </c>
      <c r="C594" s="69" t="s">
        <v>384</v>
      </c>
      <c r="D594" s="62">
        <v>9</v>
      </c>
      <c r="E594" s="62" t="str">
        <f>INDEX(技能!E:E,MATCH(技能等级!S594,技能!T:T,0))</f>
        <v>黑尔坎普技能2</v>
      </c>
      <c r="F594" s="69" t="s">
        <v>1020</v>
      </c>
      <c r="G594" s="62">
        <v>10</v>
      </c>
      <c r="H594" s="149" t="str">
        <f t="shared" si="1561"/>
        <v>130200801</v>
      </c>
      <c r="I594" s="62">
        <f t="shared" si="1562"/>
        <v>9</v>
      </c>
      <c r="J594" s="62" t="str">
        <f>IF(COUNTIF(技能效果!A:A,技能等级!B594&amp;"02")=1,技能等级!B594&amp;"02","")</f>
        <v>130200802</v>
      </c>
      <c r="K594" s="62">
        <f t="shared" si="1562"/>
        <v>9</v>
      </c>
      <c r="L594" s="62" t="str">
        <f>IF(COUNTIF(技能效果!A:A,技能等级!B594&amp;"03")=1,技能等级!B594&amp;"03","")</f>
        <v/>
      </c>
      <c r="M594" s="62" t="str">
        <f t="shared" ref="M594" si="1669">IF(L594="","",$D594)</f>
        <v/>
      </c>
      <c r="N594" s="62" t="str">
        <f>IF(COUNTIF(技能效果!A:A,技能等级!B594&amp;"04")=1,技能等级!B594&amp;"04","")</f>
        <v/>
      </c>
      <c r="O594" s="62" t="str">
        <f t="shared" ref="O594" si="1670">IF(N594="","",$D594)</f>
        <v/>
      </c>
      <c r="P594" s="62" t="str">
        <f>IF(COUNTIF(技能效果!A:A,技能等级!B594&amp;"05")=1,技能等级!B594&amp;"05","")</f>
        <v/>
      </c>
      <c r="Q594" s="62" t="str">
        <f t="shared" ref="Q594" si="1671">IF(P594="","",$D594)</f>
        <v/>
      </c>
      <c r="R594" s="69" t="str">
        <f>INDEX(技能!U:U,MATCH(技能等级!B594,技能!B:B,0))</f>
        <v>减少敌方防御
【水晶】立即偷取M个黄水晶</v>
      </c>
      <c r="S594" s="150">
        <f t="shared" si="1596"/>
        <v>55</v>
      </c>
    </row>
    <row r="595" spans="1:19" s="60" customFormat="1" ht="16.5" x14ac:dyDescent="0.2">
      <c r="A595" s="62">
        <v>592</v>
      </c>
      <c r="B595" s="62">
        <f>INDEX(技能!B:B,MATCH(技能等级!S595,技能!T:T,0))</f>
        <v>1302008</v>
      </c>
      <c r="C595" s="69" t="s">
        <v>384</v>
      </c>
      <c r="D595" s="62">
        <v>10</v>
      </c>
      <c r="E595" s="62" t="str">
        <f>INDEX(技能!E:E,MATCH(技能等级!S595,技能!T:T,0))</f>
        <v>黑尔坎普技能2</v>
      </c>
      <c r="F595" s="69" t="s">
        <v>1020</v>
      </c>
      <c r="G595" s="62">
        <v>10</v>
      </c>
      <c r="H595" s="149" t="str">
        <f t="shared" si="1561"/>
        <v>130200801</v>
      </c>
      <c r="I595" s="62">
        <f t="shared" si="1562"/>
        <v>10</v>
      </c>
      <c r="J595" s="62" t="str">
        <f>IF(COUNTIF(技能效果!A:A,技能等级!B595&amp;"02")=1,技能等级!B595&amp;"02","")</f>
        <v>130200802</v>
      </c>
      <c r="K595" s="62">
        <f t="shared" si="1562"/>
        <v>10</v>
      </c>
      <c r="L595" s="62" t="str">
        <f>IF(COUNTIF(技能效果!A:A,技能等级!B595&amp;"03")=1,技能等级!B595&amp;"03","")</f>
        <v/>
      </c>
      <c r="M595" s="62" t="str">
        <f t="shared" ref="M595" si="1672">IF(L595="","",$D595)</f>
        <v/>
      </c>
      <c r="N595" s="62" t="str">
        <f>IF(COUNTIF(技能效果!A:A,技能等级!B595&amp;"04")=1,技能等级!B595&amp;"04","")</f>
        <v/>
      </c>
      <c r="O595" s="62" t="str">
        <f t="shared" ref="O595" si="1673">IF(N595="","",$D595)</f>
        <v/>
      </c>
      <c r="P595" s="62" t="str">
        <f>IF(COUNTIF(技能效果!A:A,技能等级!B595&amp;"05")=1,技能等级!B595&amp;"05","")</f>
        <v/>
      </c>
      <c r="Q595" s="62" t="str">
        <f t="shared" ref="Q595" si="1674">IF(P595="","",$D595)</f>
        <v/>
      </c>
      <c r="R595" s="69" t="str">
        <f>INDEX(技能!U:U,MATCH(技能等级!B595,技能!B:B,0))</f>
        <v>减少敌方防御
【水晶】立即偷取M个黄水晶</v>
      </c>
      <c r="S595" s="150">
        <f t="shared" si="1596"/>
        <v>55</v>
      </c>
    </row>
    <row r="596" spans="1:19" s="60" customFormat="1" ht="16.5" x14ac:dyDescent="0.2">
      <c r="A596" s="62">
        <v>593</v>
      </c>
      <c r="B596" s="62">
        <f>INDEX(技能!B:B,MATCH(技能等级!S596,技能!T:T,0))</f>
        <v>1301009</v>
      </c>
      <c r="C596" s="69" t="s">
        <v>384</v>
      </c>
      <c r="D596" s="62">
        <v>1</v>
      </c>
      <c r="E596" s="62" t="str">
        <f>INDEX(技能!E:E,MATCH(技能等级!S596,技能!T:T,0))</f>
        <v>北落师门技能1</v>
      </c>
      <c r="F596" s="69"/>
      <c r="G596" s="62"/>
      <c r="H596" s="149" t="str">
        <f t="shared" si="1561"/>
        <v>130100901</v>
      </c>
      <c r="I596" s="62">
        <f t="shared" si="1562"/>
        <v>1</v>
      </c>
      <c r="J596" s="62" t="str">
        <f>IF(COUNTIF(技能效果!A:A,技能等级!B596&amp;"02")=1,技能等级!B596&amp;"02","")</f>
        <v/>
      </c>
      <c r="K596" s="62" t="str">
        <f t="shared" si="1562"/>
        <v/>
      </c>
      <c r="L596" s="62" t="str">
        <f>IF(COUNTIF(技能效果!A:A,技能等级!B596&amp;"03")=1,技能等级!B596&amp;"03","")</f>
        <v/>
      </c>
      <c r="M596" s="62" t="str">
        <f t="shared" ref="M596" si="1675">IF(L596="","",$D596)</f>
        <v/>
      </c>
      <c r="N596" s="62" t="str">
        <f>IF(COUNTIF(技能效果!A:A,技能等级!B596&amp;"04")=1,技能等级!B596&amp;"04","")</f>
        <v/>
      </c>
      <c r="O596" s="62" t="str">
        <f t="shared" ref="O596" si="1676">IF(N596="","",$D596)</f>
        <v/>
      </c>
      <c r="P596" s="62" t="str">
        <f>IF(COUNTIF(技能效果!A:A,技能等级!B596&amp;"05")=1,技能等级!B596&amp;"05","")</f>
        <v/>
      </c>
      <c r="Q596" s="62" t="str">
        <f t="shared" ref="Q596" si="1677">IF(P596="","",$D596)</f>
        <v/>
      </c>
      <c r="R596" s="69" t="str">
        <f>INDEX(技能!U:U,MATCH(技能等级!B596,技能!B:B,0))</f>
        <v>攻击敌方单体造成攻击x%伤害</v>
      </c>
      <c r="S596" s="150">
        <f t="shared" si="1596"/>
        <v>56</v>
      </c>
    </row>
    <row r="597" spans="1:19" s="60" customFormat="1" ht="16.5" x14ac:dyDescent="0.2">
      <c r="A597" s="62">
        <v>594</v>
      </c>
      <c r="B597" s="62">
        <f>INDEX(技能!B:B,MATCH(技能等级!S597,技能!T:T,0))</f>
        <v>1301009</v>
      </c>
      <c r="C597" s="69" t="s">
        <v>384</v>
      </c>
      <c r="D597" s="62">
        <v>2</v>
      </c>
      <c r="E597" s="62" t="str">
        <f>INDEX(技能!E:E,MATCH(技能等级!S597,技能!T:T,0))</f>
        <v>北落师门技能1</v>
      </c>
      <c r="F597" s="69" t="s">
        <v>1020</v>
      </c>
      <c r="G597" s="62">
        <v>10</v>
      </c>
      <c r="H597" s="149" t="str">
        <f t="shared" si="1561"/>
        <v>130100901</v>
      </c>
      <c r="I597" s="62">
        <f t="shared" si="1562"/>
        <v>2</v>
      </c>
      <c r="J597" s="62" t="str">
        <f>IF(COUNTIF(技能效果!A:A,技能等级!B597&amp;"02")=1,技能等级!B597&amp;"02","")</f>
        <v/>
      </c>
      <c r="K597" s="62" t="str">
        <f t="shared" si="1562"/>
        <v/>
      </c>
      <c r="L597" s="62" t="str">
        <f>IF(COUNTIF(技能效果!A:A,技能等级!B597&amp;"03")=1,技能等级!B597&amp;"03","")</f>
        <v/>
      </c>
      <c r="M597" s="62" t="str">
        <f t="shared" ref="M597" si="1678">IF(L597="","",$D597)</f>
        <v/>
      </c>
      <c r="N597" s="62" t="str">
        <f>IF(COUNTIF(技能效果!A:A,技能等级!B597&amp;"04")=1,技能等级!B597&amp;"04","")</f>
        <v/>
      </c>
      <c r="O597" s="62" t="str">
        <f t="shared" ref="O597" si="1679">IF(N597="","",$D597)</f>
        <v/>
      </c>
      <c r="P597" s="62" t="str">
        <f>IF(COUNTIF(技能效果!A:A,技能等级!B597&amp;"05")=1,技能等级!B597&amp;"05","")</f>
        <v/>
      </c>
      <c r="Q597" s="62" t="str">
        <f t="shared" ref="Q597" si="1680">IF(P597="","",$D597)</f>
        <v/>
      </c>
      <c r="R597" s="69" t="str">
        <f>INDEX(技能!U:U,MATCH(技能等级!B597,技能!B:B,0))</f>
        <v>攻击敌方单体造成攻击x%伤害</v>
      </c>
      <c r="S597" s="150">
        <f t="shared" si="1596"/>
        <v>56</v>
      </c>
    </row>
    <row r="598" spans="1:19" s="60" customFormat="1" ht="16.5" x14ac:dyDescent="0.2">
      <c r="A598" s="62">
        <v>595</v>
      </c>
      <c r="B598" s="62">
        <f>INDEX(技能!B:B,MATCH(技能等级!S598,技能!T:T,0))</f>
        <v>1301009</v>
      </c>
      <c r="C598" s="69" t="s">
        <v>384</v>
      </c>
      <c r="D598" s="62">
        <v>3</v>
      </c>
      <c r="E598" s="62" t="str">
        <f>INDEX(技能!E:E,MATCH(技能等级!S598,技能!T:T,0))</f>
        <v>北落师门技能1</v>
      </c>
      <c r="F598" s="69" t="s">
        <v>1020</v>
      </c>
      <c r="G598" s="62">
        <v>10</v>
      </c>
      <c r="H598" s="149" t="str">
        <f t="shared" si="1561"/>
        <v>130100901</v>
      </c>
      <c r="I598" s="62">
        <f t="shared" si="1562"/>
        <v>3</v>
      </c>
      <c r="J598" s="62" t="str">
        <f>IF(COUNTIF(技能效果!A:A,技能等级!B598&amp;"02")=1,技能等级!B598&amp;"02","")</f>
        <v/>
      </c>
      <c r="K598" s="62" t="str">
        <f t="shared" si="1562"/>
        <v/>
      </c>
      <c r="L598" s="62" t="str">
        <f>IF(COUNTIF(技能效果!A:A,技能等级!B598&amp;"03")=1,技能等级!B598&amp;"03","")</f>
        <v/>
      </c>
      <c r="M598" s="62" t="str">
        <f t="shared" ref="M598" si="1681">IF(L598="","",$D598)</f>
        <v/>
      </c>
      <c r="N598" s="62" t="str">
        <f>IF(COUNTIF(技能效果!A:A,技能等级!B598&amp;"04")=1,技能等级!B598&amp;"04","")</f>
        <v/>
      </c>
      <c r="O598" s="62" t="str">
        <f t="shared" ref="O598" si="1682">IF(N598="","",$D598)</f>
        <v/>
      </c>
      <c r="P598" s="62" t="str">
        <f>IF(COUNTIF(技能效果!A:A,技能等级!B598&amp;"05")=1,技能等级!B598&amp;"05","")</f>
        <v/>
      </c>
      <c r="Q598" s="62" t="str">
        <f t="shared" ref="Q598" si="1683">IF(P598="","",$D598)</f>
        <v/>
      </c>
      <c r="R598" s="69" t="str">
        <f>INDEX(技能!U:U,MATCH(技能等级!B598,技能!B:B,0))</f>
        <v>攻击敌方单体造成攻击x%伤害</v>
      </c>
      <c r="S598" s="150">
        <f t="shared" si="1596"/>
        <v>56</v>
      </c>
    </row>
    <row r="599" spans="1:19" s="60" customFormat="1" ht="16.5" x14ac:dyDescent="0.2">
      <c r="A599" s="62">
        <v>596</v>
      </c>
      <c r="B599" s="62">
        <f>INDEX(技能!B:B,MATCH(技能等级!S599,技能!T:T,0))</f>
        <v>1301009</v>
      </c>
      <c r="C599" s="69" t="s">
        <v>384</v>
      </c>
      <c r="D599" s="62">
        <v>4</v>
      </c>
      <c r="E599" s="62" t="str">
        <f>INDEX(技能!E:E,MATCH(技能等级!S599,技能!T:T,0))</f>
        <v>北落师门技能1</v>
      </c>
      <c r="F599" s="69" t="s">
        <v>1020</v>
      </c>
      <c r="G599" s="62">
        <v>10</v>
      </c>
      <c r="H599" s="149" t="str">
        <f t="shared" si="1561"/>
        <v>130100901</v>
      </c>
      <c r="I599" s="62">
        <f t="shared" si="1562"/>
        <v>4</v>
      </c>
      <c r="J599" s="62" t="str">
        <f>IF(COUNTIF(技能效果!A:A,技能等级!B599&amp;"02")=1,技能等级!B599&amp;"02","")</f>
        <v/>
      </c>
      <c r="K599" s="62" t="str">
        <f t="shared" si="1562"/>
        <v/>
      </c>
      <c r="L599" s="62" t="str">
        <f>IF(COUNTIF(技能效果!A:A,技能等级!B599&amp;"03")=1,技能等级!B599&amp;"03","")</f>
        <v/>
      </c>
      <c r="M599" s="62" t="str">
        <f t="shared" ref="M599" si="1684">IF(L599="","",$D599)</f>
        <v/>
      </c>
      <c r="N599" s="62" t="str">
        <f>IF(COUNTIF(技能效果!A:A,技能等级!B599&amp;"04")=1,技能等级!B599&amp;"04","")</f>
        <v/>
      </c>
      <c r="O599" s="62" t="str">
        <f t="shared" ref="O599" si="1685">IF(N599="","",$D599)</f>
        <v/>
      </c>
      <c r="P599" s="62" t="str">
        <f>IF(COUNTIF(技能效果!A:A,技能等级!B599&amp;"05")=1,技能等级!B599&amp;"05","")</f>
        <v/>
      </c>
      <c r="Q599" s="62" t="str">
        <f t="shared" ref="Q599" si="1686">IF(P599="","",$D599)</f>
        <v/>
      </c>
      <c r="R599" s="69" t="str">
        <f>INDEX(技能!U:U,MATCH(技能等级!B599,技能!B:B,0))</f>
        <v>攻击敌方单体造成攻击x%伤害</v>
      </c>
      <c r="S599" s="150">
        <f t="shared" si="1596"/>
        <v>56</v>
      </c>
    </row>
    <row r="600" spans="1:19" s="60" customFormat="1" ht="16.5" x14ac:dyDescent="0.2">
      <c r="A600" s="62">
        <v>597</v>
      </c>
      <c r="B600" s="62">
        <f>INDEX(技能!B:B,MATCH(技能等级!S600,技能!T:T,0))</f>
        <v>1301009</v>
      </c>
      <c r="C600" s="69" t="s">
        <v>384</v>
      </c>
      <c r="D600" s="62">
        <v>5</v>
      </c>
      <c r="E600" s="62" t="str">
        <f>INDEX(技能!E:E,MATCH(技能等级!S600,技能!T:T,0))</f>
        <v>北落师门技能1</v>
      </c>
      <c r="F600" s="69" t="s">
        <v>1020</v>
      </c>
      <c r="G600" s="62">
        <v>10</v>
      </c>
      <c r="H600" s="149" t="str">
        <f t="shared" si="1561"/>
        <v>130100901</v>
      </c>
      <c r="I600" s="62">
        <f t="shared" si="1562"/>
        <v>5</v>
      </c>
      <c r="J600" s="62" t="str">
        <f>IF(COUNTIF(技能效果!A:A,技能等级!B600&amp;"02")=1,技能等级!B600&amp;"02","")</f>
        <v/>
      </c>
      <c r="K600" s="62" t="str">
        <f t="shared" si="1562"/>
        <v/>
      </c>
      <c r="L600" s="62" t="str">
        <f>IF(COUNTIF(技能效果!A:A,技能等级!B600&amp;"03")=1,技能等级!B600&amp;"03","")</f>
        <v/>
      </c>
      <c r="M600" s="62" t="str">
        <f t="shared" ref="M600" si="1687">IF(L600="","",$D600)</f>
        <v/>
      </c>
      <c r="N600" s="62" t="str">
        <f>IF(COUNTIF(技能效果!A:A,技能等级!B600&amp;"04")=1,技能等级!B600&amp;"04","")</f>
        <v/>
      </c>
      <c r="O600" s="62" t="str">
        <f t="shared" ref="O600" si="1688">IF(N600="","",$D600)</f>
        <v/>
      </c>
      <c r="P600" s="62" t="str">
        <f>IF(COUNTIF(技能效果!A:A,技能等级!B600&amp;"05")=1,技能等级!B600&amp;"05","")</f>
        <v/>
      </c>
      <c r="Q600" s="62" t="str">
        <f t="shared" ref="Q600" si="1689">IF(P600="","",$D600)</f>
        <v/>
      </c>
      <c r="R600" s="69" t="str">
        <f>INDEX(技能!U:U,MATCH(技能等级!B600,技能!B:B,0))</f>
        <v>攻击敌方单体造成攻击x%伤害</v>
      </c>
      <c r="S600" s="150">
        <f t="shared" si="1596"/>
        <v>56</v>
      </c>
    </row>
    <row r="601" spans="1:19" s="60" customFormat="1" ht="16.5" x14ac:dyDescent="0.2">
      <c r="A601" s="62">
        <v>598</v>
      </c>
      <c r="B601" s="62">
        <f>INDEX(技能!B:B,MATCH(技能等级!S601,技能!T:T,0))</f>
        <v>1301009</v>
      </c>
      <c r="C601" s="69" t="s">
        <v>384</v>
      </c>
      <c r="D601" s="62">
        <v>6</v>
      </c>
      <c r="E601" s="62" t="str">
        <f>INDEX(技能!E:E,MATCH(技能等级!S601,技能!T:T,0))</f>
        <v>北落师门技能1</v>
      </c>
      <c r="F601" s="69" t="s">
        <v>1020</v>
      </c>
      <c r="G601" s="62">
        <v>10</v>
      </c>
      <c r="H601" s="149" t="str">
        <f t="shared" si="1561"/>
        <v>130100901</v>
      </c>
      <c r="I601" s="62">
        <f t="shared" si="1562"/>
        <v>6</v>
      </c>
      <c r="J601" s="62" t="str">
        <f>IF(COUNTIF(技能效果!A:A,技能等级!B601&amp;"02")=1,技能等级!B601&amp;"02","")</f>
        <v/>
      </c>
      <c r="K601" s="62" t="str">
        <f t="shared" si="1562"/>
        <v/>
      </c>
      <c r="L601" s="62" t="str">
        <f>IF(COUNTIF(技能效果!A:A,技能等级!B601&amp;"03")=1,技能等级!B601&amp;"03","")</f>
        <v/>
      </c>
      <c r="M601" s="62" t="str">
        <f t="shared" ref="M601" si="1690">IF(L601="","",$D601)</f>
        <v/>
      </c>
      <c r="N601" s="62" t="str">
        <f>IF(COUNTIF(技能效果!A:A,技能等级!B601&amp;"04")=1,技能等级!B601&amp;"04","")</f>
        <v/>
      </c>
      <c r="O601" s="62" t="str">
        <f t="shared" ref="O601" si="1691">IF(N601="","",$D601)</f>
        <v/>
      </c>
      <c r="P601" s="62" t="str">
        <f>IF(COUNTIF(技能效果!A:A,技能等级!B601&amp;"05")=1,技能等级!B601&amp;"05","")</f>
        <v/>
      </c>
      <c r="Q601" s="62" t="str">
        <f t="shared" ref="Q601" si="1692">IF(P601="","",$D601)</f>
        <v/>
      </c>
      <c r="R601" s="69" t="str">
        <f>INDEX(技能!U:U,MATCH(技能等级!B601,技能!B:B,0))</f>
        <v>攻击敌方单体造成攻击x%伤害</v>
      </c>
      <c r="S601" s="150">
        <f t="shared" si="1596"/>
        <v>56</v>
      </c>
    </row>
    <row r="602" spans="1:19" s="60" customFormat="1" ht="16.5" x14ac:dyDescent="0.2">
      <c r="A602" s="62">
        <v>599</v>
      </c>
      <c r="B602" s="62">
        <f>INDEX(技能!B:B,MATCH(技能等级!S602,技能!T:T,0))</f>
        <v>1301009</v>
      </c>
      <c r="C602" s="69" t="s">
        <v>384</v>
      </c>
      <c r="D602" s="62">
        <v>7</v>
      </c>
      <c r="E602" s="62" t="str">
        <f>INDEX(技能!E:E,MATCH(技能等级!S602,技能!T:T,0))</f>
        <v>北落师门技能1</v>
      </c>
      <c r="F602" s="69" t="s">
        <v>1020</v>
      </c>
      <c r="G602" s="62">
        <v>10</v>
      </c>
      <c r="H602" s="149" t="str">
        <f t="shared" si="1561"/>
        <v>130100901</v>
      </c>
      <c r="I602" s="62">
        <f t="shared" si="1562"/>
        <v>7</v>
      </c>
      <c r="J602" s="62" t="str">
        <f>IF(COUNTIF(技能效果!A:A,技能等级!B602&amp;"02")=1,技能等级!B602&amp;"02","")</f>
        <v/>
      </c>
      <c r="K602" s="62" t="str">
        <f t="shared" si="1562"/>
        <v/>
      </c>
      <c r="L602" s="62" t="str">
        <f>IF(COUNTIF(技能效果!A:A,技能等级!B602&amp;"03")=1,技能等级!B602&amp;"03","")</f>
        <v/>
      </c>
      <c r="M602" s="62" t="str">
        <f t="shared" ref="M602" si="1693">IF(L602="","",$D602)</f>
        <v/>
      </c>
      <c r="N602" s="62" t="str">
        <f>IF(COUNTIF(技能效果!A:A,技能等级!B602&amp;"04")=1,技能等级!B602&amp;"04","")</f>
        <v/>
      </c>
      <c r="O602" s="62" t="str">
        <f t="shared" ref="O602" si="1694">IF(N602="","",$D602)</f>
        <v/>
      </c>
      <c r="P602" s="62" t="str">
        <f>IF(COUNTIF(技能效果!A:A,技能等级!B602&amp;"05")=1,技能等级!B602&amp;"05","")</f>
        <v/>
      </c>
      <c r="Q602" s="62" t="str">
        <f t="shared" ref="Q602" si="1695">IF(P602="","",$D602)</f>
        <v/>
      </c>
      <c r="R602" s="69" t="str">
        <f>INDEX(技能!U:U,MATCH(技能等级!B602,技能!B:B,0))</f>
        <v>攻击敌方单体造成攻击x%伤害</v>
      </c>
      <c r="S602" s="150">
        <f t="shared" si="1596"/>
        <v>56</v>
      </c>
    </row>
    <row r="603" spans="1:19" s="60" customFormat="1" ht="16.5" x14ac:dyDescent="0.2">
      <c r="A603" s="62">
        <v>600</v>
      </c>
      <c r="B603" s="62">
        <f>INDEX(技能!B:B,MATCH(技能等级!S603,技能!T:T,0))</f>
        <v>1301009</v>
      </c>
      <c r="C603" s="69" t="s">
        <v>384</v>
      </c>
      <c r="D603" s="62">
        <v>8</v>
      </c>
      <c r="E603" s="62" t="str">
        <f>INDEX(技能!E:E,MATCH(技能等级!S603,技能!T:T,0))</f>
        <v>北落师门技能1</v>
      </c>
      <c r="F603" s="69" t="s">
        <v>1020</v>
      </c>
      <c r="G603" s="62">
        <v>10</v>
      </c>
      <c r="H603" s="149" t="str">
        <f t="shared" si="1561"/>
        <v>130100901</v>
      </c>
      <c r="I603" s="62">
        <f t="shared" si="1562"/>
        <v>8</v>
      </c>
      <c r="J603" s="62" t="str">
        <f>IF(COUNTIF(技能效果!A:A,技能等级!B603&amp;"02")=1,技能等级!B603&amp;"02","")</f>
        <v/>
      </c>
      <c r="K603" s="62" t="str">
        <f t="shared" si="1562"/>
        <v/>
      </c>
      <c r="L603" s="62" t="str">
        <f>IF(COUNTIF(技能效果!A:A,技能等级!B603&amp;"03")=1,技能等级!B603&amp;"03","")</f>
        <v/>
      </c>
      <c r="M603" s="62" t="str">
        <f t="shared" ref="M603" si="1696">IF(L603="","",$D603)</f>
        <v/>
      </c>
      <c r="N603" s="62" t="str">
        <f>IF(COUNTIF(技能效果!A:A,技能等级!B603&amp;"04")=1,技能等级!B603&amp;"04","")</f>
        <v/>
      </c>
      <c r="O603" s="62" t="str">
        <f t="shared" ref="O603" si="1697">IF(N603="","",$D603)</f>
        <v/>
      </c>
      <c r="P603" s="62" t="str">
        <f>IF(COUNTIF(技能效果!A:A,技能等级!B603&amp;"05")=1,技能等级!B603&amp;"05","")</f>
        <v/>
      </c>
      <c r="Q603" s="62" t="str">
        <f t="shared" ref="Q603" si="1698">IF(P603="","",$D603)</f>
        <v/>
      </c>
      <c r="R603" s="69" t="str">
        <f>INDEX(技能!U:U,MATCH(技能等级!B603,技能!B:B,0))</f>
        <v>攻击敌方单体造成攻击x%伤害</v>
      </c>
      <c r="S603" s="150">
        <f t="shared" si="1596"/>
        <v>56</v>
      </c>
    </row>
    <row r="604" spans="1:19" s="60" customFormat="1" ht="16.5" x14ac:dyDescent="0.2">
      <c r="A604" s="62">
        <v>601</v>
      </c>
      <c r="B604" s="62">
        <f>INDEX(技能!B:B,MATCH(技能等级!S604,技能!T:T,0))</f>
        <v>1301009</v>
      </c>
      <c r="C604" s="69" t="s">
        <v>384</v>
      </c>
      <c r="D604" s="62">
        <v>9</v>
      </c>
      <c r="E604" s="62" t="str">
        <f>INDEX(技能!E:E,MATCH(技能等级!S604,技能!T:T,0))</f>
        <v>北落师门技能1</v>
      </c>
      <c r="F604" s="69" t="s">
        <v>1020</v>
      </c>
      <c r="G604" s="62">
        <v>10</v>
      </c>
      <c r="H604" s="149" t="str">
        <f t="shared" si="1561"/>
        <v>130100901</v>
      </c>
      <c r="I604" s="62">
        <f t="shared" si="1562"/>
        <v>9</v>
      </c>
      <c r="J604" s="62" t="str">
        <f>IF(COUNTIF(技能效果!A:A,技能等级!B604&amp;"02")=1,技能等级!B604&amp;"02","")</f>
        <v/>
      </c>
      <c r="K604" s="62" t="str">
        <f t="shared" si="1562"/>
        <v/>
      </c>
      <c r="L604" s="62" t="str">
        <f>IF(COUNTIF(技能效果!A:A,技能等级!B604&amp;"03")=1,技能等级!B604&amp;"03","")</f>
        <v/>
      </c>
      <c r="M604" s="62" t="str">
        <f t="shared" ref="M604" si="1699">IF(L604="","",$D604)</f>
        <v/>
      </c>
      <c r="N604" s="62" t="str">
        <f>IF(COUNTIF(技能效果!A:A,技能等级!B604&amp;"04")=1,技能等级!B604&amp;"04","")</f>
        <v/>
      </c>
      <c r="O604" s="62" t="str">
        <f t="shared" ref="O604" si="1700">IF(N604="","",$D604)</f>
        <v/>
      </c>
      <c r="P604" s="62" t="str">
        <f>IF(COUNTIF(技能效果!A:A,技能等级!B604&amp;"05")=1,技能等级!B604&amp;"05","")</f>
        <v/>
      </c>
      <c r="Q604" s="62" t="str">
        <f t="shared" ref="Q604" si="1701">IF(P604="","",$D604)</f>
        <v/>
      </c>
      <c r="R604" s="69" t="str">
        <f>INDEX(技能!U:U,MATCH(技能等级!B604,技能!B:B,0))</f>
        <v>攻击敌方单体造成攻击x%伤害</v>
      </c>
      <c r="S604" s="150">
        <f t="shared" si="1596"/>
        <v>56</v>
      </c>
    </row>
    <row r="605" spans="1:19" s="60" customFormat="1" ht="16.5" x14ac:dyDescent="0.2">
      <c r="A605" s="62">
        <v>602</v>
      </c>
      <c r="B605" s="62">
        <f>INDEX(技能!B:B,MATCH(技能等级!S605,技能!T:T,0))</f>
        <v>1301009</v>
      </c>
      <c r="C605" s="69" t="s">
        <v>384</v>
      </c>
      <c r="D605" s="62">
        <v>10</v>
      </c>
      <c r="E605" s="62" t="str">
        <f>INDEX(技能!E:E,MATCH(技能等级!S605,技能!T:T,0))</f>
        <v>北落师门技能1</v>
      </c>
      <c r="F605" s="69" t="s">
        <v>1020</v>
      </c>
      <c r="G605" s="62">
        <v>10</v>
      </c>
      <c r="H605" s="149" t="str">
        <f t="shared" si="1561"/>
        <v>130100901</v>
      </c>
      <c r="I605" s="62">
        <f t="shared" si="1562"/>
        <v>10</v>
      </c>
      <c r="J605" s="62" t="str">
        <f>IF(COUNTIF(技能效果!A:A,技能等级!B605&amp;"02")=1,技能等级!B605&amp;"02","")</f>
        <v/>
      </c>
      <c r="K605" s="62" t="str">
        <f t="shared" si="1562"/>
        <v/>
      </c>
      <c r="L605" s="62" t="str">
        <f>IF(COUNTIF(技能效果!A:A,技能等级!B605&amp;"03")=1,技能等级!B605&amp;"03","")</f>
        <v/>
      </c>
      <c r="M605" s="62" t="str">
        <f t="shared" ref="M605" si="1702">IF(L605="","",$D605)</f>
        <v/>
      </c>
      <c r="N605" s="62" t="str">
        <f>IF(COUNTIF(技能效果!A:A,技能等级!B605&amp;"04")=1,技能等级!B605&amp;"04","")</f>
        <v/>
      </c>
      <c r="O605" s="62" t="str">
        <f t="shared" ref="O605" si="1703">IF(N605="","",$D605)</f>
        <v/>
      </c>
      <c r="P605" s="62" t="str">
        <f>IF(COUNTIF(技能效果!A:A,技能等级!B605&amp;"05")=1,技能等级!B605&amp;"05","")</f>
        <v/>
      </c>
      <c r="Q605" s="62" t="str">
        <f t="shared" ref="Q605" si="1704">IF(P605="","",$D605)</f>
        <v/>
      </c>
      <c r="R605" s="69" t="str">
        <f>INDEX(技能!U:U,MATCH(技能等级!B605,技能!B:B,0))</f>
        <v>攻击敌方单体造成攻击x%伤害</v>
      </c>
      <c r="S605" s="150">
        <f t="shared" si="1596"/>
        <v>56</v>
      </c>
    </row>
    <row r="606" spans="1:19" s="60" customFormat="1" ht="16.5" x14ac:dyDescent="0.2">
      <c r="A606" s="62">
        <v>603</v>
      </c>
      <c r="B606" s="62">
        <f>INDEX(技能!B:B,MATCH(技能等级!S606,技能!T:T,0))</f>
        <v>1302009</v>
      </c>
      <c r="C606" s="69" t="s">
        <v>384</v>
      </c>
      <c r="D606" s="62">
        <v>1</v>
      </c>
      <c r="E606" s="62" t="str">
        <f>INDEX(技能!E:E,MATCH(技能等级!S606,技能!T:T,0))</f>
        <v>北落师门技能2</v>
      </c>
      <c r="F606" s="69"/>
      <c r="G606" s="62"/>
      <c r="H606" s="149" t="str">
        <f t="shared" si="1561"/>
        <v>130200901</v>
      </c>
      <c r="I606" s="62">
        <f t="shared" si="1562"/>
        <v>1</v>
      </c>
      <c r="J606" s="62" t="str">
        <f>IF(COUNTIF(技能效果!A:A,技能等级!B606&amp;"02")=1,技能等级!B606&amp;"02","")</f>
        <v/>
      </c>
      <c r="K606" s="62" t="str">
        <f t="shared" si="1562"/>
        <v/>
      </c>
      <c r="L606" s="62" t="str">
        <f>IF(COUNTIF(技能效果!A:A,技能等级!B606&amp;"03")=1,技能等级!B606&amp;"03","")</f>
        <v/>
      </c>
      <c r="M606" s="62" t="str">
        <f t="shared" ref="M606" si="1705">IF(L606="","",$D606)</f>
        <v/>
      </c>
      <c r="N606" s="62" t="str">
        <f>IF(COUNTIF(技能效果!A:A,技能等级!B606&amp;"04")=1,技能等级!B606&amp;"04","")</f>
        <v/>
      </c>
      <c r="O606" s="62" t="str">
        <f t="shared" ref="O606" si="1706">IF(N606="","",$D606)</f>
        <v/>
      </c>
      <c r="P606" s="62" t="str">
        <f>IF(COUNTIF(技能效果!A:A,技能等级!B606&amp;"05")=1,技能等级!B606&amp;"05","")</f>
        <v/>
      </c>
      <c r="Q606" s="62" t="str">
        <f t="shared" ref="Q606" si="1707">IF(P606="","",$D606)</f>
        <v/>
      </c>
      <c r="R606" s="69" t="str">
        <f>INDEX(技能!U:U,MATCH(技能等级!B606,技能!B:B,0))</f>
        <v>使自己或守护灵下一次攻击概率获得M个红水晶</v>
      </c>
      <c r="S606" s="150">
        <f t="shared" si="1596"/>
        <v>57</v>
      </c>
    </row>
    <row r="607" spans="1:19" s="60" customFormat="1" ht="16.5" x14ac:dyDescent="0.2">
      <c r="A607" s="62">
        <v>604</v>
      </c>
      <c r="B607" s="62">
        <f>INDEX(技能!B:B,MATCH(技能等级!S607,技能!T:T,0))</f>
        <v>1302009</v>
      </c>
      <c r="C607" s="69" t="s">
        <v>384</v>
      </c>
      <c r="D607" s="62">
        <v>2</v>
      </c>
      <c r="E607" s="62" t="str">
        <f>INDEX(技能!E:E,MATCH(技能等级!S607,技能!T:T,0))</f>
        <v>北落师门技能2</v>
      </c>
      <c r="F607" s="69" t="s">
        <v>1020</v>
      </c>
      <c r="G607" s="62">
        <v>10</v>
      </c>
      <c r="H607" s="149" t="str">
        <f t="shared" si="1561"/>
        <v>130200901</v>
      </c>
      <c r="I607" s="62">
        <f t="shared" si="1562"/>
        <v>2</v>
      </c>
      <c r="J607" s="62" t="str">
        <f>IF(COUNTIF(技能效果!A:A,技能等级!B607&amp;"02")=1,技能等级!B607&amp;"02","")</f>
        <v/>
      </c>
      <c r="K607" s="62" t="str">
        <f t="shared" si="1562"/>
        <v/>
      </c>
      <c r="L607" s="62" t="str">
        <f>IF(COUNTIF(技能效果!A:A,技能等级!B607&amp;"03")=1,技能等级!B607&amp;"03","")</f>
        <v/>
      </c>
      <c r="M607" s="62" t="str">
        <f t="shared" ref="M607" si="1708">IF(L607="","",$D607)</f>
        <v/>
      </c>
      <c r="N607" s="62" t="str">
        <f>IF(COUNTIF(技能效果!A:A,技能等级!B607&amp;"04")=1,技能等级!B607&amp;"04","")</f>
        <v/>
      </c>
      <c r="O607" s="62" t="str">
        <f t="shared" ref="O607" si="1709">IF(N607="","",$D607)</f>
        <v/>
      </c>
      <c r="P607" s="62" t="str">
        <f>IF(COUNTIF(技能效果!A:A,技能等级!B607&amp;"05")=1,技能等级!B607&amp;"05","")</f>
        <v/>
      </c>
      <c r="Q607" s="62" t="str">
        <f t="shared" ref="Q607" si="1710">IF(P607="","",$D607)</f>
        <v/>
      </c>
      <c r="R607" s="69" t="str">
        <f>INDEX(技能!U:U,MATCH(技能等级!B607,技能!B:B,0))</f>
        <v>使自己或守护灵下一次攻击概率获得M个红水晶</v>
      </c>
      <c r="S607" s="150">
        <f t="shared" si="1596"/>
        <v>57</v>
      </c>
    </row>
    <row r="608" spans="1:19" s="60" customFormat="1" ht="16.5" x14ac:dyDescent="0.2">
      <c r="A608" s="62">
        <v>605</v>
      </c>
      <c r="B608" s="62">
        <f>INDEX(技能!B:B,MATCH(技能等级!S608,技能!T:T,0))</f>
        <v>1302009</v>
      </c>
      <c r="C608" s="69" t="s">
        <v>384</v>
      </c>
      <c r="D608" s="62">
        <v>3</v>
      </c>
      <c r="E608" s="62" t="str">
        <f>INDEX(技能!E:E,MATCH(技能等级!S608,技能!T:T,0))</f>
        <v>北落师门技能2</v>
      </c>
      <c r="F608" s="69" t="s">
        <v>1020</v>
      </c>
      <c r="G608" s="62">
        <v>10</v>
      </c>
      <c r="H608" s="149" t="str">
        <f t="shared" si="1561"/>
        <v>130200901</v>
      </c>
      <c r="I608" s="62">
        <f t="shared" si="1562"/>
        <v>3</v>
      </c>
      <c r="J608" s="62" t="str">
        <f>IF(COUNTIF(技能效果!A:A,技能等级!B608&amp;"02")=1,技能等级!B608&amp;"02","")</f>
        <v/>
      </c>
      <c r="K608" s="62" t="str">
        <f t="shared" si="1562"/>
        <v/>
      </c>
      <c r="L608" s="62" t="str">
        <f>IF(COUNTIF(技能效果!A:A,技能等级!B608&amp;"03")=1,技能等级!B608&amp;"03","")</f>
        <v/>
      </c>
      <c r="M608" s="62" t="str">
        <f t="shared" ref="M608" si="1711">IF(L608="","",$D608)</f>
        <v/>
      </c>
      <c r="N608" s="62" t="str">
        <f>IF(COUNTIF(技能效果!A:A,技能等级!B608&amp;"04")=1,技能等级!B608&amp;"04","")</f>
        <v/>
      </c>
      <c r="O608" s="62" t="str">
        <f t="shared" ref="O608" si="1712">IF(N608="","",$D608)</f>
        <v/>
      </c>
      <c r="P608" s="62" t="str">
        <f>IF(COUNTIF(技能效果!A:A,技能等级!B608&amp;"05")=1,技能等级!B608&amp;"05","")</f>
        <v/>
      </c>
      <c r="Q608" s="62" t="str">
        <f t="shared" ref="Q608" si="1713">IF(P608="","",$D608)</f>
        <v/>
      </c>
      <c r="R608" s="69" t="str">
        <f>INDEX(技能!U:U,MATCH(技能等级!B608,技能!B:B,0))</f>
        <v>使自己或守护灵下一次攻击概率获得M个红水晶</v>
      </c>
      <c r="S608" s="150">
        <f t="shared" si="1596"/>
        <v>57</v>
      </c>
    </row>
    <row r="609" spans="1:19" s="60" customFormat="1" ht="16.5" x14ac:dyDescent="0.2">
      <c r="A609" s="62">
        <v>606</v>
      </c>
      <c r="B609" s="62">
        <f>INDEX(技能!B:B,MATCH(技能等级!S609,技能!T:T,0))</f>
        <v>1302009</v>
      </c>
      <c r="C609" s="69" t="s">
        <v>384</v>
      </c>
      <c r="D609" s="62">
        <v>4</v>
      </c>
      <c r="E609" s="62" t="str">
        <f>INDEX(技能!E:E,MATCH(技能等级!S609,技能!T:T,0))</f>
        <v>北落师门技能2</v>
      </c>
      <c r="F609" s="69" t="s">
        <v>1020</v>
      </c>
      <c r="G609" s="62">
        <v>10</v>
      </c>
      <c r="H609" s="149" t="str">
        <f t="shared" si="1561"/>
        <v>130200901</v>
      </c>
      <c r="I609" s="62">
        <f t="shared" si="1562"/>
        <v>4</v>
      </c>
      <c r="J609" s="62" t="str">
        <f>IF(COUNTIF(技能效果!A:A,技能等级!B609&amp;"02")=1,技能等级!B609&amp;"02","")</f>
        <v/>
      </c>
      <c r="K609" s="62" t="str">
        <f t="shared" si="1562"/>
        <v/>
      </c>
      <c r="L609" s="62" t="str">
        <f>IF(COUNTIF(技能效果!A:A,技能等级!B609&amp;"03")=1,技能等级!B609&amp;"03","")</f>
        <v/>
      </c>
      <c r="M609" s="62" t="str">
        <f t="shared" ref="M609" si="1714">IF(L609="","",$D609)</f>
        <v/>
      </c>
      <c r="N609" s="62" t="str">
        <f>IF(COUNTIF(技能效果!A:A,技能等级!B609&amp;"04")=1,技能等级!B609&amp;"04","")</f>
        <v/>
      </c>
      <c r="O609" s="62" t="str">
        <f t="shared" ref="O609" si="1715">IF(N609="","",$D609)</f>
        <v/>
      </c>
      <c r="P609" s="62" t="str">
        <f>IF(COUNTIF(技能效果!A:A,技能等级!B609&amp;"05")=1,技能等级!B609&amp;"05","")</f>
        <v/>
      </c>
      <c r="Q609" s="62" t="str">
        <f t="shared" ref="Q609" si="1716">IF(P609="","",$D609)</f>
        <v/>
      </c>
      <c r="R609" s="69" t="str">
        <f>INDEX(技能!U:U,MATCH(技能等级!B609,技能!B:B,0))</f>
        <v>使自己或守护灵下一次攻击概率获得M个红水晶</v>
      </c>
      <c r="S609" s="150">
        <f t="shared" si="1596"/>
        <v>57</v>
      </c>
    </row>
    <row r="610" spans="1:19" s="60" customFormat="1" ht="16.5" x14ac:dyDescent="0.2">
      <c r="A610" s="62">
        <v>607</v>
      </c>
      <c r="B610" s="62">
        <f>INDEX(技能!B:B,MATCH(技能等级!S610,技能!T:T,0))</f>
        <v>1302009</v>
      </c>
      <c r="C610" s="69" t="s">
        <v>384</v>
      </c>
      <c r="D610" s="62">
        <v>5</v>
      </c>
      <c r="E610" s="62" t="str">
        <f>INDEX(技能!E:E,MATCH(技能等级!S610,技能!T:T,0))</f>
        <v>北落师门技能2</v>
      </c>
      <c r="F610" s="69" t="s">
        <v>1020</v>
      </c>
      <c r="G610" s="62">
        <v>10</v>
      </c>
      <c r="H610" s="149" t="str">
        <f t="shared" si="1561"/>
        <v>130200901</v>
      </c>
      <c r="I610" s="62">
        <f t="shared" si="1562"/>
        <v>5</v>
      </c>
      <c r="J610" s="62" t="str">
        <f>IF(COUNTIF(技能效果!A:A,技能等级!B610&amp;"02")=1,技能等级!B610&amp;"02","")</f>
        <v/>
      </c>
      <c r="K610" s="62" t="str">
        <f t="shared" si="1562"/>
        <v/>
      </c>
      <c r="L610" s="62" t="str">
        <f>IF(COUNTIF(技能效果!A:A,技能等级!B610&amp;"03")=1,技能等级!B610&amp;"03","")</f>
        <v/>
      </c>
      <c r="M610" s="62" t="str">
        <f t="shared" ref="M610" si="1717">IF(L610="","",$D610)</f>
        <v/>
      </c>
      <c r="N610" s="62" t="str">
        <f>IF(COUNTIF(技能效果!A:A,技能等级!B610&amp;"04")=1,技能等级!B610&amp;"04","")</f>
        <v/>
      </c>
      <c r="O610" s="62" t="str">
        <f t="shared" ref="O610" si="1718">IF(N610="","",$D610)</f>
        <v/>
      </c>
      <c r="P610" s="62" t="str">
        <f>IF(COUNTIF(技能效果!A:A,技能等级!B610&amp;"05")=1,技能等级!B610&amp;"05","")</f>
        <v/>
      </c>
      <c r="Q610" s="62" t="str">
        <f t="shared" ref="Q610" si="1719">IF(P610="","",$D610)</f>
        <v/>
      </c>
      <c r="R610" s="69" t="str">
        <f>INDEX(技能!U:U,MATCH(技能等级!B610,技能!B:B,0))</f>
        <v>使自己或守护灵下一次攻击概率获得M个红水晶</v>
      </c>
      <c r="S610" s="150">
        <f t="shared" si="1596"/>
        <v>57</v>
      </c>
    </row>
    <row r="611" spans="1:19" s="60" customFormat="1" ht="16.5" x14ac:dyDescent="0.2">
      <c r="A611" s="62">
        <v>608</v>
      </c>
      <c r="B611" s="62">
        <f>INDEX(技能!B:B,MATCH(技能等级!S611,技能!T:T,0))</f>
        <v>1302009</v>
      </c>
      <c r="C611" s="69" t="s">
        <v>384</v>
      </c>
      <c r="D611" s="62">
        <v>6</v>
      </c>
      <c r="E611" s="62" t="str">
        <f>INDEX(技能!E:E,MATCH(技能等级!S611,技能!T:T,0))</f>
        <v>北落师门技能2</v>
      </c>
      <c r="F611" s="69" t="s">
        <v>1020</v>
      </c>
      <c r="G611" s="62">
        <v>10</v>
      </c>
      <c r="H611" s="149" t="str">
        <f t="shared" si="1561"/>
        <v>130200901</v>
      </c>
      <c r="I611" s="62">
        <f t="shared" si="1562"/>
        <v>6</v>
      </c>
      <c r="J611" s="62" t="str">
        <f>IF(COUNTIF(技能效果!A:A,技能等级!B611&amp;"02")=1,技能等级!B611&amp;"02","")</f>
        <v/>
      </c>
      <c r="K611" s="62" t="str">
        <f t="shared" si="1562"/>
        <v/>
      </c>
      <c r="L611" s="62" t="str">
        <f>IF(COUNTIF(技能效果!A:A,技能等级!B611&amp;"03")=1,技能等级!B611&amp;"03","")</f>
        <v/>
      </c>
      <c r="M611" s="62" t="str">
        <f t="shared" ref="M611" si="1720">IF(L611="","",$D611)</f>
        <v/>
      </c>
      <c r="N611" s="62" t="str">
        <f>IF(COUNTIF(技能效果!A:A,技能等级!B611&amp;"04")=1,技能等级!B611&amp;"04","")</f>
        <v/>
      </c>
      <c r="O611" s="62" t="str">
        <f t="shared" ref="O611" si="1721">IF(N611="","",$D611)</f>
        <v/>
      </c>
      <c r="P611" s="62" t="str">
        <f>IF(COUNTIF(技能效果!A:A,技能等级!B611&amp;"05")=1,技能等级!B611&amp;"05","")</f>
        <v/>
      </c>
      <c r="Q611" s="62" t="str">
        <f t="shared" ref="Q611" si="1722">IF(P611="","",$D611)</f>
        <v/>
      </c>
      <c r="R611" s="69" t="str">
        <f>INDEX(技能!U:U,MATCH(技能等级!B611,技能!B:B,0))</f>
        <v>使自己或守护灵下一次攻击概率获得M个红水晶</v>
      </c>
      <c r="S611" s="150">
        <f t="shared" si="1596"/>
        <v>57</v>
      </c>
    </row>
    <row r="612" spans="1:19" s="60" customFormat="1" ht="16.5" x14ac:dyDescent="0.2">
      <c r="A612" s="62">
        <v>609</v>
      </c>
      <c r="B612" s="62">
        <f>INDEX(技能!B:B,MATCH(技能等级!S612,技能!T:T,0))</f>
        <v>1302009</v>
      </c>
      <c r="C612" s="69" t="s">
        <v>384</v>
      </c>
      <c r="D612" s="62">
        <v>7</v>
      </c>
      <c r="E612" s="62" t="str">
        <f>INDEX(技能!E:E,MATCH(技能等级!S612,技能!T:T,0))</f>
        <v>北落师门技能2</v>
      </c>
      <c r="F612" s="69" t="s">
        <v>1020</v>
      </c>
      <c r="G612" s="62">
        <v>10</v>
      </c>
      <c r="H612" s="149" t="str">
        <f t="shared" si="1561"/>
        <v>130200901</v>
      </c>
      <c r="I612" s="62">
        <f t="shared" si="1562"/>
        <v>7</v>
      </c>
      <c r="J612" s="62" t="str">
        <f>IF(COUNTIF(技能效果!A:A,技能等级!B612&amp;"02")=1,技能等级!B612&amp;"02","")</f>
        <v/>
      </c>
      <c r="K612" s="62" t="str">
        <f t="shared" si="1562"/>
        <v/>
      </c>
      <c r="L612" s="62" t="str">
        <f>IF(COUNTIF(技能效果!A:A,技能等级!B612&amp;"03")=1,技能等级!B612&amp;"03","")</f>
        <v/>
      </c>
      <c r="M612" s="62" t="str">
        <f t="shared" ref="M612" si="1723">IF(L612="","",$D612)</f>
        <v/>
      </c>
      <c r="N612" s="62" t="str">
        <f>IF(COUNTIF(技能效果!A:A,技能等级!B612&amp;"04")=1,技能等级!B612&amp;"04","")</f>
        <v/>
      </c>
      <c r="O612" s="62" t="str">
        <f t="shared" ref="O612" si="1724">IF(N612="","",$D612)</f>
        <v/>
      </c>
      <c r="P612" s="62" t="str">
        <f>IF(COUNTIF(技能效果!A:A,技能等级!B612&amp;"05")=1,技能等级!B612&amp;"05","")</f>
        <v/>
      </c>
      <c r="Q612" s="62" t="str">
        <f t="shared" ref="Q612" si="1725">IF(P612="","",$D612)</f>
        <v/>
      </c>
      <c r="R612" s="69" t="str">
        <f>INDEX(技能!U:U,MATCH(技能等级!B612,技能!B:B,0))</f>
        <v>使自己或守护灵下一次攻击概率获得M个红水晶</v>
      </c>
      <c r="S612" s="150">
        <f t="shared" si="1596"/>
        <v>57</v>
      </c>
    </row>
    <row r="613" spans="1:19" s="60" customFormat="1" ht="16.5" x14ac:dyDescent="0.2">
      <c r="A613" s="62">
        <v>610</v>
      </c>
      <c r="B613" s="62">
        <f>INDEX(技能!B:B,MATCH(技能等级!S613,技能!T:T,0))</f>
        <v>1302009</v>
      </c>
      <c r="C613" s="69" t="s">
        <v>384</v>
      </c>
      <c r="D613" s="62">
        <v>8</v>
      </c>
      <c r="E613" s="62" t="str">
        <f>INDEX(技能!E:E,MATCH(技能等级!S613,技能!T:T,0))</f>
        <v>北落师门技能2</v>
      </c>
      <c r="F613" s="69" t="s">
        <v>1020</v>
      </c>
      <c r="G613" s="62">
        <v>10</v>
      </c>
      <c r="H613" s="149" t="str">
        <f t="shared" si="1561"/>
        <v>130200901</v>
      </c>
      <c r="I613" s="62">
        <f t="shared" si="1562"/>
        <v>8</v>
      </c>
      <c r="J613" s="62" t="str">
        <f>IF(COUNTIF(技能效果!A:A,技能等级!B613&amp;"02")=1,技能等级!B613&amp;"02","")</f>
        <v/>
      </c>
      <c r="K613" s="62" t="str">
        <f t="shared" si="1562"/>
        <v/>
      </c>
      <c r="L613" s="62" t="str">
        <f>IF(COUNTIF(技能效果!A:A,技能等级!B613&amp;"03")=1,技能等级!B613&amp;"03","")</f>
        <v/>
      </c>
      <c r="M613" s="62" t="str">
        <f t="shared" ref="M613" si="1726">IF(L613="","",$D613)</f>
        <v/>
      </c>
      <c r="N613" s="62" t="str">
        <f>IF(COUNTIF(技能效果!A:A,技能等级!B613&amp;"04")=1,技能等级!B613&amp;"04","")</f>
        <v/>
      </c>
      <c r="O613" s="62" t="str">
        <f t="shared" ref="O613" si="1727">IF(N613="","",$D613)</f>
        <v/>
      </c>
      <c r="P613" s="62" t="str">
        <f>IF(COUNTIF(技能效果!A:A,技能等级!B613&amp;"05")=1,技能等级!B613&amp;"05","")</f>
        <v/>
      </c>
      <c r="Q613" s="62" t="str">
        <f t="shared" ref="Q613" si="1728">IF(P613="","",$D613)</f>
        <v/>
      </c>
      <c r="R613" s="69" t="str">
        <f>INDEX(技能!U:U,MATCH(技能等级!B613,技能!B:B,0))</f>
        <v>使自己或守护灵下一次攻击概率获得M个红水晶</v>
      </c>
      <c r="S613" s="150">
        <f t="shared" si="1596"/>
        <v>57</v>
      </c>
    </row>
    <row r="614" spans="1:19" s="60" customFormat="1" ht="16.5" x14ac:dyDescent="0.2">
      <c r="A614" s="62">
        <v>611</v>
      </c>
      <c r="B614" s="62">
        <f>INDEX(技能!B:B,MATCH(技能等级!S614,技能!T:T,0))</f>
        <v>1302009</v>
      </c>
      <c r="C614" s="69" t="s">
        <v>384</v>
      </c>
      <c r="D614" s="62">
        <v>9</v>
      </c>
      <c r="E614" s="62" t="str">
        <f>INDEX(技能!E:E,MATCH(技能等级!S614,技能!T:T,0))</f>
        <v>北落师门技能2</v>
      </c>
      <c r="F614" s="69" t="s">
        <v>1020</v>
      </c>
      <c r="G614" s="62">
        <v>10</v>
      </c>
      <c r="H614" s="149" t="str">
        <f t="shared" si="1561"/>
        <v>130200901</v>
      </c>
      <c r="I614" s="62">
        <f t="shared" si="1562"/>
        <v>9</v>
      </c>
      <c r="J614" s="62" t="str">
        <f>IF(COUNTIF(技能效果!A:A,技能等级!B614&amp;"02")=1,技能等级!B614&amp;"02","")</f>
        <v/>
      </c>
      <c r="K614" s="62" t="str">
        <f t="shared" si="1562"/>
        <v/>
      </c>
      <c r="L614" s="62" t="str">
        <f>IF(COUNTIF(技能效果!A:A,技能等级!B614&amp;"03")=1,技能等级!B614&amp;"03","")</f>
        <v/>
      </c>
      <c r="M614" s="62" t="str">
        <f t="shared" ref="M614" si="1729">IF(L614="","",$D614)</f>
        <v/>
      </c>
      <c r="N614" s="62" t="str">
        <f>IF(COUNTIF(技能效果!A:A,技能等级!B614&amp;"04")=1,技能等级!B614&amp;"04","")</f>
        <v/>
      </c>
      <c r="O614" s="62" t="str">
        <f t="shared" ref="O614" si="1730">IF(N614="","",$D614)</f>
        <v/>
      </c>
      <c r="P614" s="62" t="str">
        <f>IF(COUNTIF(技能效果!A:A,技能等级!B614&amp;"05")=1,技能等级!B614&amp;"05","")</f>
        <v/>
      </c>
      <c r="Q614" s="62" t="str">
        <f t="shared" ref="Q614" si="1731">IF(P614="","",$D614)</f>
        <v/>
      </c>
      <c r="R614" s="69" t="str">
        <f>INDEX(技能!U:U,MATCH(技能等级!B614,技能!B:B,0))</f>
        <v>使自己或守护灵下一次攻击概率获得M个红水晶</v>
      </c>
      <c r="S614" s="150">
        <f t="shared" si="1596"/>
        <v>57</v>
      </c>
    </row>
    <row r="615" spans="1:19" s="60" customFormat="1" ht="16.5" x14ac:dyDescent="0.2">
      <c r="A615" s="62">
        <v>612</v>
      </c>
      <c r="B615" s="62">
        <f>INDEX(技能!B:B,MATCH(技能等级!S615,技能!T:T,0))</f>
        <v>1302009</v>
      </c>
      <c r="C615" s="69" t="s">
        <v>384</v>
      </c>
      <c r="D615" s="62">
        <v>10</v>
      </c>
      <c r="E615" s="62" t="str">
        <f>INDEX(技能!E:E,MATCH(技能等级!S615,技能!T:T,0))</f>
        <v>北落师门技能2</v>
      </c>
      <c r="F615" s="69" t="s">
        <v>1020</v>
      </c>
      <c r="G615" s="62">
        <v>10</v>
      </c>
      <c r="H615" s="149" t="str">
        <f t="shared" si="1561"/>
        <v>130200901</v>
      </c>
      <c r="I615" s="62">
        <f t="shared" si="1562"/>
        <v>10</v>
      </c>
      <c r="J615" s="62" t="str">
        <f>IF(COUNTIF(技能效果!A:A,技能等级!B615&amp;"02")=1,技能等级!B615&amp;"02","")</f>
        <v/>
      </c>
      <c r="K615" s="62" t="str">
        <f t="shared" si="1562"/>
        <v/>
      </c>
      <c r="L615" s="62" t="str">
        <f>IF(COUNTIF(技能效果!A:A,技能等级!B615&amp;"03")=1,技能等级!B615&amp;"03","")</f>
        <v/>
      </c>
      <c r="M615" s="62" t="str">
        <f t="shared" ref="M615" si="1732">IF(L615="","",$D615)</f>
        <v/>
      </c>
      <c r="N615" s="62" t="str">
        <f>IF(COUNTIF(技能效果!A:A,技能等级!B615&amp;"04")=1,技能等级!B615&amp;"04","")</f>
        <v/>
      </c>
      <c r="O615" s="62" t="str">
        <f t="shared" ref="O615" si="1733">IF(N615="","",$D615)</f>
        <v/>
      </c>
      <c r="P615" s="62" t="str">
        <f>IF(COUNTIF(技能效果!A:A,技能等级!B615&amp;"05")=1,技能等级!B615&amp;"05","")</f>
        <v/>
      </c>
      <c r="Q615" s="62" t="str">
        <f t="shared" ref="Q615" si="1734">IF(P615="","",$D615)</f>
        <v/>
      </c>
      <c r="R615" s="69" t="str">
        <f>INDEX(技能!U:U,MATCH(技能等级!B615,技能!B:B,0))</f>
        <v>使自己或守护灵下一次攻击概率获得M个红水晶</v>
      </c>
      <c r="S615" s="150">
        <f t="shared" si="1596"/>
        <v>57</v>
      </c>
    </row>
    <row r="616" spans="1:19" s="60" customFormat="1" ht="16.5" x14ac:dyDescent="0.2">
      <c r="A616" s="62">
        <v>613</v>
      </c>
      <c r="B616" s="62">
        <f>INDEX(技能!B:B,MATCH(技能等级!S616,技能!T:T,0))</f>
        <v>1301010</v>
      </c>
      <c r="C616" s="69" t="s">
        <v>384</v>
      </c>
      <c r="D616" s="62">
        <v>1</v>
      </c>
      <c r="E616" s="62" t="str">
        <f>INDEX(技能!E:E,MATCH(技能等级!S616,技能!T:T,0))</f>
        <v>盖文技能1</v>
      </c>
      <c r="F616" s="69"/>
      <c r="G616" s="62"/>
      <c r="H616" s="149" t="str">
        <f t="shared" si="1561"/>
        <v>130101001</v>
      </c>
      <c r="I616" s="62">
        <f t="shared" si="1562"/>
        <v>1</v>
      </c>
      <c r="J616" s="62" t="str">
        <f>IF(COUNTIF(技能效果!A:A,技能等级!B616&amp;"02")=1,技能等级!B616&amp;"02","")</f>
        <v/>
      </c>
      <c r="K616" s="62" t="str">
        <f t="shared" si="1562"/>
        <v/>
      </c>
      <c r="L616" s="62" t="str">
        <f>IF(COUNTIF(技能效果!A:A,技能等级!B616&amp;"03")=1,技能等级!B616&amp;"03","")</f>
        <v/>
      </c>
      <c r="M616" s="62" t="str">
        <f t="shared" ref="M616" si="1735">IF(L616="","",$D616)</f>
        <v/>
      </c>
      <c r="N616" s="62" t="str">
        <f>IF(COUNTIF(技能效果!A:A,技能等级!B616&amp;"04")=1,技能等级!B616&amp;"04","")</f>
        <v/>
      </c>
      <c r="O616" s="62" t="str">
        <f t="shared" ref="O616" si="1736">IF(N616="","",$D616)</f>
        <v/>
      </c>
      <c r="P616" s="62" t="str">
        <f>IF(COUNTIF(技能效果!A:A,技能等级!B616&amp;"05")=1,技能等级!B616&amp;"05","")</f>
        <v/>
      </c>
      <c r="Q616" s="62" t="str">
        <f t="shared" ref="Q616" si="1737">IF(P616="","",$D616)</f>
        <v/>
      </c>
      <c r="R616" s="69" t="str">
        <f>INDEX(技能!U:U,MATCH(技能等级!B616,技能!B:B,0))</f>
        <v>攻击敌方单体造成攻击x%伤害</v>
      </c>
      <c r="S616" s="150">
        <f t="shared" si="1596"/>
        <v>58</v>
      </c>
    </row>
    <row r="617" spans="1:19" s="60" customFormat="1" ht="16.5" x14ac:dyDescent="0.2">
      <c r="A617" s="62">
        <v>614</v>
      </c>
      <c r="B617" s="62">
        <f>INDEX(技能!B:B,MATCH(技能等级!S617,技能!T:T,0))</f>
        <v>1301010</v>
      </c>
      <c r="C617" s="69" t="s">
        <v>384</v>
      </c>
      <c r="D617" s="62">
        <v>2</v>
      </c>
      <c r="E617" s="62" t="str">
        <f>INDEX(技能!E:E,MATCH(技能等级!S617,技能!T:T,0))</f>
        <v>盖文技能1</v>
      </c>
      <c r="F617" s="69" t="s">
        <v>1020</v>
      </c>
      <c r="G617" s="62">
        <v>10</v>
      </c>
      <c r="H617" s="149" t="str">
        <f t="shared" si="1561"/>
        <v>130101001</v>
      </c>
      <c r="I617" s="62">
        <f t="shared" si="1562"/>
        <v>2</v>
      </c>
      <c r="J617" s="62" t="str">
        <f>IF(COUNTIF(技能效果!A:A,技能等级!B617&amp;"02")=1,技能等级!B617&amp;"02","")</f>
        <v/>
      </c>
      <c r="K617" s="62" t="str">
        <f t="shared" si="1562"/>
        <v/>
      </c>
      <c r="L617" s="62" t="str">
        <f>IF(COUNTIF(技能效果!A:A,技能等级!B617&amp;"03")=1,技能等级!B617&amp;"03","")</f>
        <v/>
      </c>
      <c r="M617" s="62" t="str">
        <f t="shared" ref="M617" si="1738">IF(L617="","",$D617)</f>
        <v/>
      </c>
      <c r="N617" s="62" t="str">
        <f>IF(COUNTIF(技能效果!A:A,技能等级!B617&amp;"04")=1,技能等级!B617&amp;"04","")</f>
        <v/>
      </c>
      <c r="O617" s="62" t="str">
        <f t="shared" ref="O617" si="1739">IF(N617="","",$D617)</f>
        <v/>
      </c>
      <c r="P617" s="62" t="str">
        <f>IF(COUNTIF(技能效果!A:A,技能等级!B617&amp;"05")=1,技能等级!B617&amp;"05","")</f>
        <v/>
      </c>
      <c r="Q617" s="62" t="str">
        <f t="shared" ref="Q617" si="1740">IF(P617="","",$D617)</f>
        <v/>
      </c>
      <c r="R617" s="69" t="str">
        <f>INDEX(技能!U:U,MATCH(技能等级!B617,技能!B:B,0))</f>
        <v>攻击敌方单体造成攻击x%伤害</v>
      </c>
      <c r="S617" s="150">
        <f t="shared" si="1596"/>
        <v>58</v>
      </c>
    </row>
    <row r="618" spans="1:19" s="60" customFormat="1" ht="16.5" x14ac:dyDescent="0.2">
      <c r="A618" s="62">
        <v>615</v>
      </c>
      <c r="B618" s="62">
        <f>INDEX(技能!B:B,MATCH(技能等级!S618,技能!T:T,0))</f>
        <v>1301010</v>
      </c>
      <c r="C618" s="69" t="s">
        <v>384</v>
      </c>
      <c r="D618" s="62">
        <v>3</v>
      </c>
      <c r="E618" s="62" t="str">
        <f>INDEX(技能!E:E,MATCH(技能等级!S618,技能!T:T,0))</f>
        <v>盖文技能1</v>
      </c>
      <c r="F618" s="69" t="s">
        <v>1020</v>
      </c>
      <c r="G618" s="62">
        <v>10</v>
      </c>
      <c r="H618" s="149" t="str">
        <f t="shared" si="1561"/>
        <v>130101001</v>
      </c>
      <c r="I618" s="62">
        <f t="shared" si="1562"/>
        <v>3</v>
      </c>
      <c r="J618" s="62" t="str">
        <f>IF(COUNTIF(技能效果!A:A,技能等级!B618&amp;"02")=1,技能等级!B618&amp;"02","")</f>
        <v/>
      </c>
      <c r="K618" s="62" t="str">
        <f t="shared" si="1562"/>
        <v/>
      </c>
      <c r="L618" s="62" t="str">
        <f>IF(COUNTIF(技能效果!A:A,技能等级!B618&amp;"03")=1,技能等级!B618&amp;"03","")</f>
        <v/>
      </c>
      <c r="M618" s="62" t="str">
        <f t="shared" ref="M618" si="1741">IF(L618="","",$D618)</f>
        <v/>
      </c>
      <c r="N618" s="62" t="str">
        <f>IF(COUNTIF(技能效果!A:A,技能等级!B618&amp;"04")=1,技能等级!B618&amp;"04","")</f>
        <v/>
      </c>
      <c r="O618" s="62" t="str">
        <f t="shared" ref="O618" si="1742">IF(N618="","",$D618)</f>
        <v/>
      </c>
      <c r="P618" s="62" t="str">
        <f>IF(COUNTIF(技能效果!A:A,技能等级!B618&amp;"05")=1,技能等级!B618&amp;"05","")</f>
        <v/>
      </c>
      <c r="Q618" s="62" t="str">
        <f t="shared" ref="Q618" si="1743">IF(P618="","",$D618)</f>
        <v/>
      </c>
      <c r="R618" s="69" t="str">
        <f>INDEX(技能!U:U,MATCH(技能等级!B618,技能!B:B,0))</f>
        <v>攻击敌方单体造成攻击x%伤害</v>
      </c>
      <c r="S618" s="150">
        <f t="shared" si="1596"/>
        <v>58</v>
      </c>
    </row>
    <row r="619" spans="1:19" s="60" customFormat="1" ht="16.5" x14ac:dyDescent="0.2">
      <c r="A619" s="62">
        <v>616</v>
      </c>
      <c r="B619" s="62">
        <f>INDEX(技能!B:B,MATCH(技能等级!S619,技能!T:T,0))</f>
        <v>1301010</v>
      </c>
      <c r="C619" s="69" t="s">
        <v>384</v>
      </c>
      <c r="D619" s="62">
        <v>4</v>
      </c>
      <c r="E619" s="62" t="str">
        <f>INDEX(技能!E:E,MATCH(技能等级!S619,技能!T:T,0))</f>
        <v>盖文技能1</v>
      </c>
      <c r="F619" s="69" t="s">
        <v>1020</v>
      </c>
      <c r="G619" s="62">
        <v>10</v>
      </c>
      <c r="H619" s="149" t="str">
        <f t="shared" si="1561"/>
        <v>130101001</v>
      </c>
      <c r="I619" s="62">
        <f t="shared" si="1562"/>
        <v>4</v>
      </c>
      <c r="J619" s="62" t="str">
        <f>IF(COUNTIF(技能效果!A:A,技能等级!B619&amp;"02")=1,技能等级!B619&amp;"02","")</f>
        <v/>
      </c>
      <c r="K619" s="62" t="str">
        <f t="shared" si="1562"/>
        <v/>
      </c>
      <c r="L619" s="62" t="str">
        <f>IF(COUNTIF(技能效果!A:A,技能等级!B619&amp;"03")=1,技能等级!B619&amp;"03","")</f>
        <v/>
      </c>
      <c r="M619" s="62" t="str">
        <f t="shared" ref="M619" si="1744">IF(L619="","",$D619)</f>
        <v/>
      </c>
      <c r="N619" s="62" t="str">
        <f>IF(COUNTIF(技能效果!A:A,技能等级!B619&amp;"04")=1,技能等级!B619&amp;"04","")</f>
        <v/>
      </c>
      <c r="O619" s="62" t="str">
        <f t="shared" ref="O619" si="1745">IF(N619="","",$D619)</f>
        <v/>
      </c>
      <c r="P619" s="62" t="str">
        <f>IF(COUNTIF(技能效果!A:A,技能等级!B619&amp;"05")=1,技能等级!B619&amp;"05","")</f>
        <v/>
      </c>
      <c r="Q619" s="62" t="str">
        <f t="shared" ref="Q619" si="1746">IF(P619="","",$D619)</f>
        <v/>
      </c>
      <c r="R619" s="69" t="str">
        <f>INDEX(技能!U:U,MATCH(技能等级!B619,技能!B:B,0))</f>
        <v>攻击敌方单体造成攻击x%伤害</v>
      </c>
      <c r="S619" s="150">
        <f t="shared" si="1596"/>
        <v>58</v>
      </c>
    </row>
    <row r="620" spans="1:19" s="60" customFormat="1" ht="16.5" x14ac:dyDescent="0.2">
      <c r="A620" s="62">
        <v>617</v>
      </c>
      <c r="B620" s="62">
        <f>INDEX(技能!B:B,MATCH(技能等级!S620,技能!T:T,0))</f>
        <v>1301010</v>
      </c>
      <c r="C620" s="69" t="s">
        <v>384</v>
      </c>
      <c r="D620" s="62">
        <v>5</v>
      </c>
      <c r="E620" s="62" t="str">
        <f>INDEX(技能!E:E,MATCH(技能等级!S620,技能!T:T,0))</f>
        <v>盖文技能1</v>
      </c>
      <c r="F620" s="69" t="s">
        <v>1020</v>
      </c>
      <c r="G620" s="62">
        <v>10</v>
      </c>
      <c r="H620" s="149" t="str">
        <f t="shared" si="1561"/>
        <v>130101001</v>
      </c>
      <c r="I620" s="62">
        <f t="shared" si="1562"/>
        <v>5</v>
      </c>
      <c r="J620" s="62" t="str">
        <f>IF(COUNTIF(技能效果!A:A,技能等级!B620&amp;"02")=1,技能等级!B620&amp;"02","")</f>
        <v/>
      </c>
      <c r="K620" s="62" t="str">
        <f t="shared" si="1562"/>
        <v/>
      </c>
      <c r="L620" s="62" t="str">
        <f>IF(COUNTIF(技能效果!A:A,技能等级!B620&amp;"03")=1,技能等级!B620&amp;"03","")</f>
        <v/>
      </c>
      <c r="M620" s="62" t="str">
        <f t="shared" ref="M620" si="1747">IF(L620="","",$D620)</f>
        <v/>
      </c>
      <c r="N620" s="62" t="str">
        <f>IF(COUNTIF(技能效果!A:A,技能等级!B620&amp;"04")=1,技能等级!B620&amp;"04","")</f>
        <v/>
      </c>
      <c r="O620" s="62" t="str">
        <f t="shared" ref="O620" si="1748">IF(N620="","",$D620)</f>
        <v/>
      </c>
      <c r="P620" s="62" t="str">
        <f>IF(COUNTIF(技能效果!A:A,技能等级!B620&amp;"05")=1,技能等级!B620&amp;"05","")</f>
        <v/>
      </c>
      <c r="Q620" s="62" t="str">
        <f t="shared" ref="Q620" si="1749">IF(P620="","",$D620)</f>
        <v/>
      </c>
      <c r="R620" s="69" t="str">
        <f>INDEX(技能!U:U,MATCH(技能等级!B620,技能!B:B,0))</f>
        <v>攻击敌方单体造成攻击x%伤害</v>
      </c>
      <c r="S620" s="150">
        <f t="shared" si="1596"/>
        <v>58</v>
      </c>
    </row>
    <row r="621" spans="1:19" s="60" customFormat="1" ht="16.5" x14ac:dyDescent="0.2">
      <c r="A621" s="62">
        <v>618</v>
      </c>
      <c r="B621" s="62">
        <f>INDEX(技能!B:B,MATCH(技能等级!S621,技能!T:T,0))</f>
        <v>1301010</v>
      </c>
      <c r="C621" s="69" t="s">
        <v>384</v>
      </c>
      <c r="D621" s="62">
        <v>6</v>
      </c>
      <c r="E621" s="62" t="str">
        <f>INDEX(技能!E:E,MATCH(技能等级!S621,技能!T:T,0))</f>
        <v>盖文技能1</v>
      </c>
      <c r="F621" s="69" t="s">
        <v>1020</v>
      </c>
      <c r="G621" s="62">
        <v>10</v>
      </c>
      <c r="H621" s="149" t="str">
        <f t="shared" si="1561"/>
        <v>130101001</v>
      </c>
      <c r="I621" s="62">
        <f t="shared" si="1562"/>
        <v>6</v>
      </c>
      <c r="J621" s="62" t="str">
        <f>IF(COUNTIF(技能效果!A:A,技能等级!B621&amp;"02")=1,技能等级!B621&amp;"02","")</f>
        <v/>
      </c>
      <c r="K621" s="62" t="str">
        <f t="shared" si="1562"/>
        <v/>
      </c>
      <c r="L621" s="62" t="str">
        <f>IF(COUNTIF(技能效果!A:A,技能等级!B621&amp;"03")=1,技能等级!B621&amp;"03","")</f>
        <v/>
      </c>
      <c r="M621" s="62" t="str">
        <f t="shared" ref="M621" si="1750">IF(L621="","",$D621)</f>
        <v/>
      </c>
      <c r="N621" s="62" t="str">
        <f>IF(COUNTIF(技能效果!A:A,技能等级!B621&amp;"04")=1,技能等级!B621&amp;"04","")</f>
        <v/>
      </c>
      <c r="O621" s="62" t="str">
        <f t="shared" ref="O621" si="1751">IF(N621="","",$D621)</f>
        <v/>
      </c>
      <c r="P621" s="62" t="str">
        <f>IF(COUNTIF(技能效果!A:A,技能等级!B621&amp;"05")=1,技能等级!B621&amp;"05","")</f>
        <v/>
      </c>
      <c r="Q621" s="62" t="str">
        <f t="shared" ref="Q621" si="1752">IF(P621="","",$D621)</f>
        <v/>
      </c>
      <c r="R621" s="69" t="str">
        <f>INDEX(技能!U:U,MATCH(技能等级!B621,技能!B:B,0))</f>
        <v>攻击敌方单体造成攻击x%伤害</v>
      </c>
      <c r="S621" s="150">
        <f t="shared" si="1596"/>
        <v>58</v>
      </c>
    </row>
    <row r="622" spans="1:19" s="60" customFormat="1" ht="16.5" x14ac:dyDescent="0.2">
      <c r="A622" s="62">
        <v>619</v>
      </c>
      <c r="B622" s="62">
        <f>INDEX(技能!B:B,MATCH(技能等级!S622,技能!T:T,0))</f>
        <v>1301010</v>
      </c>
      <c r="C622" s="69" t="s">
        <v>384</v>
      </c>
      <c r="D622" s="62">
        <v>7</v>
      </c>
      <c r="E622" s="62" t="str">
        <f>INDEX(技能!E:E,MATCH(技能等级!S622,技能!T:T,0))</f>
        <v>盖文技能1</v>
      </c>
      <c r="F622" s="69" t="s">
        <v>1020</v>
      </c>
      <c r="G622" s="62">
        <v>10</v>
      </c>
      <c r="H622" s="149" t="str">
        <f t="shared" si="1561"/>
        <v>130101001</v>
      </c>
      <c r="I622" s="62">
        <f t="shared" si="1562"/>
        <v>7</v>
      </c>
      <c r="J622" s="62" t="str">
        <f>IF(COUNTIF(技能效果!A:A,技能等级!B622&amp;"02")=1,技能等级!B622&amp;"02","")</f>
        <v/>
      </c>
      <c r="K622" s="62" t="str">
        <f t="shared" si="1562"/>
        <v/>
      </c>
      <c r="L622" s="62" t="str">
        <f>IF(COUNTIF(技能效果!A:A,技能等级!B622&amp;"03")=1,技能等级!B622&amp;"03","")</f>
        <v/>
      </c>
      <c r="M622" s="62" t="str">
        <f t="shared" ref="M622" si="1753">IF(L622="","",$D622)</f>
        <v/>
      </c>
      <c r="N622" s="62" t="str">
        <f>IF(COUNTIF(技能效果!A:A,技能等级!B622&amp;"04")=1,技能等级!B622&amp;"04","")</f>
        <v/>
      </c>
      <c r="O622" s="62" t="str">
        <f t="shared" ref="O622" si="1754">IF(N622="","",$D622)</f>
        <v/>
      </c>
      <c r="P622" s="62" t="str">
        <f>IF(COUNTIF(技能效果!A:A,技能等级!B622&amp;"05")=1,技能等级!B622&amp;"05","")</f>
        <v/>
      </c>
      <c r="Q622" s="62" t="str">
        <f t="shared" ref="Q622" si="1755">IF(P622="","",$D622)</f>
        <v/>
      </c>
      <c r="R622" s="69" t="str">
        <f>INDEX(技能!U:U,MATCH(技能等级!B622,技能!B:B,0))</f>
        <v>攻击敌方单体造成攻击x%伤害</v>
      </c>
      <c r="S622" s="150">
        <f t="shared" si="1596"/>
        <v>58</v>
      </c>
    </row>
    <row r="623" spans="1:19" s="60" customFormat="1" ht="16.5" x14ac:dyDescent="0.2">
      <c r="A623" s="62">
        <v>620</v>
      </c>
      <c r="B623" s="62">
        <f>INDEX(技能!B:B,MATCH(技能等级!S623,技能!T:T,0))</f>
        <v>1301010</v>
      </c>
      <c r="C623" s="69" t="s">
        <v>384</v>
      </c>
      <c r="D623" s="62">
        <v>8</v>
      </c>
      <c r="E623" s="62" t="str">
        <f>INDEX(技能!E:E,MATCH(技能等级!S623,技能!T:T,0))</f>
        <v>盖文技能1</v>
      </c>
      <c r="F623" s="69" t="s">
        <v>1020</v>
      </c>
      <c r="G623" s="62">
        <v>10</v>
      </c>
      <c r="H623" s="149" t="str">
        <f t="shared" ref="H623:H686" si="1756">B623&amp;"01"</f>
        <v>130101001</v>
      </c>
      <c r="I623" s="62">
        <f t="shared" ref="I623:K686" si="1757">IF(H623="","",$D623)</f>
        <v>8</v>
      </c>
      <c r="J623" s="62" t="str">
        <f>IF(COUNTIF(技能效果!A:A,技能等级!B623&amp;"02")=1,技能等级!B623&amp;"02","")</f>
        <v/>
      </c>
      <c r="K623" s="62" t="str">
        <f t="shared" si="1757"/>
        <v/>
      </c>
      <c r="L623" s="62" t="str">
        <f>IF(COUNTIF(技能效果!A:A,技能等级!B623&amp;"03")=1,技能等级!B623&amp;"03","")</f>
        <v/>
      </c>
      <c r="M623" s="62" t="str">
        <f t="shared" ref="M623" si="1758">IF(L623="","",$D623)</f>
        <v/>
      </c>
      <c r="N623" s="62" t="str">
        <f>IF(COUNTIF(技能效果!A:A,技能等级!B623&amp;"04")=1,技能等级!B623&amp;"04","")</f>
        <v/>
      </c>
      <c r="O623" s="62" t="str">
        <f t="shared" ref="O623" si="1759">IF(N623="","",$D623)</f>
        <v/>
      </c>
      <c r="P623" s="62" t="str">
        <f>IF(COUNTIF(技能效果!A:A,技能等级!B623&amp;"05")=1,技能等级!B623&amp;"05","")</f>
        <v/>
      </c>
      <c r="Q623" s="62" t="str">
        <f t="shared" ref="Q623" si="1760">IF(P623="","",$D623)</f>
        <v/>
      </c>
      <c r="R623" s="69" t="str">
        <f>INDEX(技能!U:U,MATCH(技能等级!B623,技能!B:B,0))</f>
        <v>攻击敌方单体造成攻击x%伤害</v>
      </c>
      <c r="S623" s="150">
        <f t="shared" si="1596"/>
        <v>58</v>
      </c>
    </row>
    <row r="624" spans="1:19" s="60" customFormat="1" ht="16.5" x14ac:dyDescent="0.2">
      <c r="A624" s="62">
        <v>621</v>
      </c>
      <c r="B624" s="62">
        <f>INDEX(技能!B:B,MATCH(技能等级!S624,技能!T:T,0))</f>
        <v>1301010</v>
      </c>
      <c r="C624" s="69" t="s">
        <v>384</v>
      </c>
      <c r="D624" s="62">
        <v>9</v>
      </c>
      <c r="E624" s="62" t="str">
        <f>INDEX(技能!E:E,MATCH(技能等级!S624,技能!T:T,0))</f>
        <v>盖文技能1</v>
      </c>
      <c r="F624" s="69" t="s">
        <v>1020</v>
      </c>
      <c r="G624" s="62">
        <v>10</v>
      </c>
      <c r="H624" s="149" t="str">
        <f t="shared" si="1756"/>
        <v>130101001</v>
      </c>
      <c r="I624" s="62">
        <f t="shared" si="1757"/>
        <v>9</v>
      </c>
      <c r="J624" s="62" t="str">
        <f>IF(COUNTIF(技能效果!A:A,技能等级!B624&amp;"02")=1,技能等级!B624&amp;"02","")</f>
        <v/>
      </c>
      <c r="K624" s="62" t="str">
        <f t="shared" si="1757"/>
        <v/>
      </c>
      <c r="L624" s="62" t="str">
        <f>IF(COUNTIF(技能效果!A:A,技能等级!B624&amp;"03")=1,技能等级!B624&amp;"03","")</f>
        <v/>
      </c>
      <c r="M624" s="62" t="str">
        <f t="shared" ref="M624" si="1761">IF(L624="","",$D624)</f>
        <v/>
      </c>
      <c r="N624" s="62" t="str">
        <f>IF(COUNTIF(技能效果!A:A,技能等级!B624&amp;"04")=1,技能等级!B624&amp;"04","")</f>
        <v/>
      </c>
      <c r="O624" s="62" t="str">
        <f t="shared" ref="O624" si="1762">IF(N624="","",$D624)</f>
        <v/>
      </c>
      <c r="P624" s="62" t="str">
        <f>IF(COUNTIF(技能效果!A:A,技能等级!B624&amp;"05")=1,技能等级!B624&amp;"05","")</f>
        <v/>
      </c>
      <c r="Q624" s="62" t="str">
        <f t="shared" ref="Q624" si="1763">IF(P624="","",$D624)</f>
        <v/>
      </c>
      <c r="R624" s="69" t="str">
        <f>INDEX(技能!U:U,MATCH(技能等级!B624,技能!B:B,0))</f>
        <v>攻击敌方单体造成攻击x%伤害</v>
      </c>
      <c r="S624" s="150">
        <f t="shared" si="1596"/>
        <v>58</v>
      </c>
    </row>
    <row r="625" spans="1:19" s="60" customFormat="1" ht="16.5" x14ac:dyDescent="0.2">
      <c r="A625" s="62">
        <v>622</v>
      </c>
      <c r="B625" s="62">
        <f>INDEX(技能!B:B,MATCH(技能等级!S625,技能!T:T,0))</f>
        <v>1301010</v>
      </c>
      <c r="C625" s="69" t="s">
        <v>384</v>
      </c>
      <c r="D625" s="62">
        <v>10</v>
      </c>
      <c r="E625" s="62" t="str">
        <f>INDEX(技能!E:E,MATCH(技能等级!S625,技能!T:T,0))</f>
        <v>盖文技能1</v>
      </c>
      <c r="F625" s="69" t="s">
        <v>1020</v>
      </c>
      <c r="G625" s="62">
        <v>10</v>
      </c>
      <c r="H625" s="149" t="str">
        <f t="shared" si="1756"/>
        <v>130101001</v>
      </c>
      <c r="I625" s="62">
        <f t="shared" si="1757"/>
        <v>10</v>
      </c>
      <c r="J625" s="62" t="str">
        <f>IF(COUNTIF(技能效果!A:A,技能等级!B625&amp;"02")=1,技能等级!B625&amp;"02","")</f>
        <v/>
      </c>
      <c r="K625" s="62" t="str">
        <f t="shared" si="1757"/>
        <v/>
      </c>
      <c r="L625" s="62" t="str">
        <f>IF(COUNTIF(技能效果!A:A,技能等级!B625&amp;"03")=1,技能等级!B625&amp;"03","")</f>
        <v/>
      </c>
      <c r="M625" s="62" t="str">
        <f t="shared" ref="M625" si="1764">IF(L625="","",$D625)</f>
        <v/>
      </c>
      <c r="N625" s="62" t="str">
        <f>IF(COUNTIF(技能效果!A:A,技能等级!B625&amp;"04")=1,技能等级!B625&amp;"04","")</f>
        <v/>
      </c>
      <c r="O625" s="62" t="str">
        <f t="shared" ref="O625" si="1765">IF(N625="","",$D625)</f>
        <v/>
      </c>
      <c r="P625" s="62" t="str">
        <f>IF(COUNTIF(技能效果!A:A,技能等级!B625&amp;"05")=1,技能等级!B625&amp;"05","")</f>
        <v/>
      </c>
      <c r="Q625" s="62" t="str">
        <f t="shared" ref="Q625" si="1766">IF(P625="","",$D625)</f>
        <v/>
      </c>
      <c r="R625" s="69" t="str">
        <f>INDEX(技能!U:U,MATCH(技能等级!B625,技能!B:B,0))</f>
        <v>攻击敌方单体造成攻击x%伤害</v>
      </c>
      <c r="S625" s="150">
        <f t="shared" si="1596"/>
        <v>58</v>
      </c>
    </row>
    <row r="626" spans="1:19" s="60" customFormat="1" ht="16.5" x14ac:dyDescent="0.2">
      <c r="A626" s="62">
        <v>623</v>
      </c>
      <c r="B626" s="62">
        <f>INDEX(技能!B:B,MATCH(技能等级!S626,技能!T:T,0))</f>
        <v>1302010</v>
      </c>
      <c r="C626" s="69" t="s">
        <v>384</v>
      </c>
      <c r="D626" s="62">
        <v>1</v>
      </c>
      <c r="E626" s="62" t="str">
        <f>INDEX(技能!E:E,MATCH(技能等级!S626,技能!T:T,0))</f>
        <v>盖文技能2</v>
      </c>
      <c r="F626" s="69"/>
      <c r="G626" s="62"/>
      <c r="H626" s="149" t="str">
        <f t="shared" si="1756"/>
        <v>130201001</v>
      </c>
      <c r="I626" s="62">
        <f t="shared" si="1757"/>
        <v>1</v>
      </c>
      <c r="J626" s="62" t="str">
        <f>IF(COUNTIF(技能效果!A:A,技能等级!B626&amp;"02")=1,技能等级!B626&amp;"02","")</f>
        <v>130201002</v>
      </c>
      <c r="K626" s="62">
        <f t="shared" si="1757"/>
        <v>1</v>
      </c>
      <c r="L626" s="62" t="str">
        <f>IF(COUNTIF(技能效果!A:A,技能等级!B626&amp;"03")=1,技能等级!B626&amp;"03","")</f>
        <v/>
      </c>
      <c r="M626" s="62" t="str">
        <f t="shared" ref="M626" si="1767">IF(L626="","",$D626)</f>
        <v/>
      </c>
      <c r="N626" s="62" t="str">
        <f>IF(COUNTIF(技能效果!A:A,技能等级!B626&amp;"04")=1,技能等级!B626&amp;"04","")</f>
        <v/>
      </c>
      <c r="O626" s="62" t="str">
        <f t="shared" ref="O626" si="1768">IF(N626="","",$D626)</f>
        <v/>
      </c>
      <c r="P626" s="62" t="str">
        <f>IF(COUNTIF(技能效果!A:A,技能等级!B626&amp;"05")=1,技能等级!B626&amp;"05","")</f>
        <v/>
      </c>
      <c r="Q626" s="62" t="str">
        <f t="shared" ref="Q626" si="1769">IF(P626="","",$D626)</f>
        <v/>
      </c>
      <c r="R626" s="69" t="str">
        <f>INDEX(技能!U:U,MATCH(技能等级!B626,技能!B:B,0))</f>
        <v>下一回合内敌人每进行1次召唤为盖文生成一枚“龙形印记”，每1枚印记可代替1个盖文召唤守护灵的水晶</v>
      </c>
      <c r="S626" s="150">
        <f t="shared" si="1596"/>
        <v>59</v>
      </c>
    </row>
    <row r="627" spans="1:19" s="60" customFormat="1" ht="16.5" x14ac:dyDescent="0.2">
      <c r="A627" s="62">
        <v>624</v>
      </c>
      <c r="B627" s="62">
        <f>INDEX(技能!B:B,MATCH(技能等级!S627,技能!T:T,0))</f>
        <v>1302010</v>
      </c>
      <c r="C627" s="69" t="s">
        <v>384</v>
      </c>
      <c r="D627" s="62">
        <v>2</v>
      </c>
      <c r="E627" s="62" t="str">
        <f>INDEX(技能!E:E,MATCH(技能等级!S627,技能!T:T,0))</f>
        <v>盖文技能2</v>
      </c>
      <c r="F627" s="69" t="s">
        <v>1020</v>
      </c>
      <c r="G627" s="62">
        <v>10</v>
      </c>
      <c r="H627" s="149" t="str">
        <f t="shared" si="1756"/>
        <v>130201001</v>
      </c>
      <c r="I627" s="62">
        <f t="shared" si="1757"/>
        <v>2</v>
      </c>
      <c r="J627" s="62" t="str">
        <f>IF(COUNTIF(技能效果!A:A,技能等级!B627&amp;"02")=1,技能等级!B627&amp;"02","")</f>
        <v>130201002</v>
      </c>
      <c r="K627" s="62">
        <f t="shared" si="1757"/>
        <v>2</v>
      </c>
      <c r="L627" s="62" t="str">
        <f>IF(COUNTIF(技能效果!A:A,技能等级!B627&amp;"03")=1,技能等级!B627&amp;"03","")</f>
        <v/>
      </c>
      <c r="M627" s="62" t="str">
        <f t="shared" ref="M627" si="1770">IF(L627="","",$D627)</f>
        <v/>
      </c>
      <c r="N627" s="62" t="str">
        <f>IF(COUNTIF(技能效果!A:A,技能等级!B627&amp;"04")=1,技能等级!B627&amp;"04","")</f>
        <v/>
      </c>
      <c r="O627" s="62" t="str">
        <f t="shared" ref="O627" si="1771">IF(N627="","",$D627)</f>
        <v/>
      </c>
      <c r="P627" s="62" t="str">
        <f>IF(COUNTIF(技能效果!A:A,技能等级!B627&amp;"05")=1,技能等级!B627&amp;"05","")</f>
        <v/>
      </c>
      <c r="Q627" s="62" t="str">
        <f t="shared" ref="Q627" si="1772">IF(P627="","",$D627)</f>
        <v/>
      </c>
      <c r="R627" s="69" t="str">
        <f>INDEX(技能!U:U,MATCH(技能等级!B627,技能!B:B,0))</f>
        <v>下一回合内敌人每进行1次召唤为盖文生成一枚“龙形印记”，每1枚印记可代替1个盖文召唤守护灵的水晶</v>
      </c>
      <c r="S627" s="150">
        <f t="shared" si="1596"/>
        <v>59</v>
      </c>
    </row>
    <row r="628" spans="1:19" s="60" customFormat="1" ht="16.5" x14ac:dyDescent="0.2">
      <c r="A628" s="62">
        <v>625</v>
      </c>
      <c r="B628" s="62">
        <f>INDEX(技能!B:B,MATCH(技能等级!S628,技能!T:T,0))</f>
        <v>1302010</v>
      </c>
      <c r="C628" s="69" t="s">
        <v>384</v>
      </c>
      <c r="D628" s="62">
        <v>3</v>
      </c>
      <c r="E628" s="62" t="str">
        <f>INDEX(技能!E:E,MATCH(技能等级!S628,技能!T:T,0))</f>
        <v>盖文技能2</v>
      </c>
      <c r="F628" s="69" t="s">
        <v>1020</v>
      </c>
      <c r="G628" s="62">
        <v>10</v>
      </c>
      <c r="H628" s="149" t="str">
        <f t="shared" si="1756"/>
        <v>130201001</v>
      </c>
      <c r="I628" s="62">
        <f t="shared" si="1757"/>
        <v>3</v>
      </c>
      <c r="J628" s="62" t="str">
        <f>IF(COUNTIF(技能效果!A:A,技能等级!B628&amp;"02")=1,技能等级!B628&amp;"02","")</f>
        <v>130201002</v>
      </c>
      <c r="K628" s="62">
        <f t="shared" si="1757"/>
        <v>3</v>
      </c>
      <c r="L628" s="62" t="str">
        <f>IF(COUNTIF(技能效果!A:A,技能等级!B628&amp;"03")=1,技能等级!B628&amp;"03","")</f>
        <v/>
      </c>
      <c r="M628" s="62" t="str">
        <f t="shared" ref="M628" si="1773">IF(L628="","",$D628)</f>
        <v/>
      </c>
      <c r="N628" s="62" t="str">
        <f>IF(COUNTIF(技能效果!A:A,技能等级!B628&amp;"04")=1,技能等级!B628&amp;"04","")</f>
        <v/>
      </c>
      <c r="O628" s="62" t="str">
        <f t="shared" ref="O628" si="1774">IF(N628="","",$D628)</f>
        <v/>
      </c>
      <c r="P628" s="62" t="str">
        <f>IF(COUNTIF(技能效果!A:A,技能等级!B628&amp;"05")=1,技能等级!B628&amp;"05","")</f>
        <v/>
      </c>
      <c r="Q628" s="62" t="str">
        <f t="shared" ref="Q628" si="1775">IF(P628="","",$D628)</f>
        <v/>
      </c>
      <c r="R628" s="69" t="str">
        <f>INDEX(技能!U:U,MATCH(技能等级!B628,技能!B:B,0))</f>
        <v>下一回合内敌人每进行1次召唤为盖文生成一枚“龙形印记”，每1枚印记可代替1个盖文召唤守护灵的水晶</v>
      </c>
      <c r="S628" s="150">
        <f t="shared" si="1596"/>
        <v>59</v>
      </c>
    </row>
    <row r="629" spans="1:19" s="60" customFormat="1" ht="16.5" x14ac:dyDescent="0.2">
      <c r="A629" s="62">
        <v>626</v>
      </c>
      <c r="B629" s="62">
        <f>INDEX(技能!B:B,MATCH(技能等级!S629,技能!T:T,0))</f>
        <v>1302010</v>
      </c>
      <c r="C629" s="69" t="s">
        <v>384</v>
      </c>
      <c r="D629" s="62">
        <v>4</v>
      </c>
      <c r="E629" s="62" t="str">
        <f>INDEX(技能!E:E,MATCH(技能等级!S629,技能!T:T,0))</f>
        <v>盖文技能2</v>
      </c>
      <c r="F629" s="69" t="s">
        <v>1020</v>
      </c>
      <c r="G629" s="62">
        <v>10</v>
      </c>
      <c r="H629" s="149" t="str">
        <f t="shared" si="1756"/>
        <v>130201001</v>
      </c>
      <c r="I629" s="62">
        <f t="shared" si="1757"/>
        <v>4</v>
      </c>
      <c r="J629" s="62" t="str">
        <f>IF(COUNTIF(技能效果!A:A,技能等级!B629&amp;"02")=1,技能等级!B629&amp;"02","")</f>
        <v>130201002</v>
      </c>
      <c r="K629" s="62">
        <f t="shared" si="1757"/>
        <v>4</v>
      </c>
      <c r="L629" s="62" t="str">
        <f>IF(COUNTIF(技能效果!A:A,技能等级!B629&amp;"03")=1,技能等级!B629&amp;"03","")</f>
        <v/>
      </c>
      <c r="M629" s="62" t="str">
        <f t="shared" ref="M629" si="1776">IF(L629="","",$D629)</f>
        <v/>
      </c>
      <c r="N629" s="62" t="str">
        <f>IF(COUNTIF(技能效果!A:A,技能等级!B629&amp;"04")=1,技能等级!B629&amp;"04","")</f>
        <v/>
      </c>
      <c r="O629" s="62" t="str">
        <f t="shared" ref="O629" si="1777">IF(N629="","",$D629)</f>
        <v/>
      </c>
      <c r="P629" s="62" t="str">
        <f>IF(COUNTIF(技能效果!A:A,技能等级!B629&amp;"05")=1,技能等级!B629&amp;"05","")</f>
        <v/>
      </c>
      <c r="Q629" s="62" t="str">
        <f t="shared" ref="Q629" si="1778">IF(P629="","",$D629)</f>
        <v/>
      </c>
      <c r="R629" s="69" t="str">
        <f>INDEX(技能!U:U,MATCH(技能等级!B629,技能!B:B,0))</f>
        <v>下一回合内敌人每进行1次召唤为盖文生成一枚“龙形印记”，每1枚印记可代替1个盖文召唤守护灵的水晶</v>
      </c>
      <c r="S629" s="150">
        <f t="shared" si="1596"/>
        <v>59</v>
      </c>
    </row>
    <row r="630" spans="1:19" s="60" customFormat="1" ht="16.5" x14ac:dyDescent="0.2">
      <c r="A630" s="62">
        <v>627</v>
      </c>
      <c r="B630" s="62">
        <f>INDEX(技能!B:B,MATCH(技能等级!S630,技能!T:T,0))</f>
        <v>1302010</v>
      </c>
      <c r="C630" s="69" t="s">
        <v>384</v>
      </c>
      <c r="D630" s="62">
        <v>5</v>
      </c>
      <c r="E630" s="62" t="str">
        <f>INDEX(技能!E:E,MATCH(技能等级!S630,技能!T:T,0))</f>
        <v>盖文技能2</v>
      </c>
      <c r="F630" s="69" t="s">
        <v>1020</v>
      </c>
      <c r="G630" s="62">
        <v>10</v>
      </c>
      <c r="H630" s="149" t="str">
        <f t="shared" si="1756"/>
        <v>130201001</v>
      </c>
      <c r="I630" s="62">
        <f t="shared" si="1757"/>
        <v>5</v>
      </c>
      <c r="J630" s="62" t="str">
        <f>IF(COUNTIF(技能效果!A:A,技能等级!B630&amp;"02")=1,技能等级!B630&amp;"02","")</f>
        <v>130201002</v>
      </c>
      <c r="K630" s="62">
        <f t="shared" si="1757"/>
        <v>5</v>
      </c>
      <c r="L630" s="62" t="str">
        <f>IF(COUNTIF(技能效果!A:A,技能等级!B630&amp;"03")=1,技能等级!B630&amp;"03","")</f>
        <v/>
      </c>
      <c r="M630" s="62" t="str">
        <f t="shared" ref="M630" si="1779">IF(L630="","",$D630)</f>
        <v/>
      </c>
      <c r="N630" s="62" t="str">
        <f>IF(COUNTIF(技能效果!A:A,技能等级!B630&amp;"04")=1,技能等级!B630&amp;"04","")</f>
        <v/>
      </c>
      <c r="O630" s="62" t="str">
        <f t="shared" ref="O630" si="1780">IF(N630="","",$D630)</f>
        <v/>
      </c>
      <c r="P630" s="62" t="str">
        <f>IF(COUNTIF(技能效果!A:A,技能等级!B630&amp;"05")=1,技能等级!B630&amp;"05","")</f>
        <v/>
      </c>
      <c r="Q630" s="62" t="str">
        <f t="shared" ref="Q630" si="1781">IF(P630="","",$D630)</f>
        <v/>
      </c>
      <c r="R630" s="69" t="str">
        <f>INDEX(技能!U:U,MATCH(技能等级!B630,技能!B:B,0))</f>
        <v>下一回合内敌人每进行1次召唤为盖文生成一枚“龙形印记”，每1枚印记可代替1个盖文召唤守护灵的水晶</v>
      </c>
      <c r="S630" s="150">
        <f t="shared" si="1596"/>
        <v>59</v>
      </c>
    </row>
    <row r="631" spans="1:19" s="60" customFormat="1" ht="16.5" x14ac:dyDescent="0.2">
      <c r="A631" s="62">
        <v>628</v>
      </c>
      <c r="B631" s="62">
        <f>INDEX(技能!B:B,MATCH(技能等级!S631,技能!T:T,0))</f>
        <v>1302010</v>
      </c>
      <c r="C631" s="69" t="s">
        <v>384</v>
      </c>
      <c r="D631" s="62">
        <v>6</v>
      </c>
      <c r="E631" s="62" t="str">
        <f>INDEX(技能!E:E,MATCH(技能等级!S631,技能!T:T,0))</f>
        <v>盖文技能2</v>
      </c>
      <c r="F631" s="69" t="s">
        <v>1020</v>
      </c>
      <c r="G631" s="62">
        <v>10</v>
      </c>
      <c r="H631" s="149" t="str">
        <f t="shared" si="1756"/>
        <v>130201001</v>
      </c>
      <c r="I631" s="62">
        <f t="shared" si="1757"/>
        <v>6</v>
      </c>
      <c r="J631" s="62" t="str">
        <f>IF(COUNTIF(技能效果!A:A,技能等级!B631&amp;"02")=1,技能等级!B631&amp;"02","")</f>
        <v>130201002</v>
      </c>
      <c r="K631" s="62">
        <f t="shared" si="1757"/>
        <v>6</v>
      </c>
      <c r="L631" s="62" t="str">
        <f>IF(COUNTIF(技能效果!A:A,技能等级!B631&amp;"03")=1,技能等级!B631&amp;"03","")</f>
        <v/>
      </c>
      <c r="M631" s="62" t="str">
        <f t="shared" ref="M631" si="1782">IF(L631="","",$D631)</f>
        <v/>
      </c>
      <c r="N631" s="62" t="str">
        <f>IF(COUNTIF(技能效果!A:A,技能等级!B631&amp;"04")=1,技能等级!B631&amp;"04","")</f>
        <v/>
      </c>
      <c r="O631" s="62" t="str">
        <f t="shared" ref="O631" si="1783">IF(N631="","",$D631)</f>
        <v/>
      </c>
      <c r="P631" s="62" t="str">
        <f>IF(COUNTIF(技能效果!A:A,技能等级!B631&amp;"05")=1,技能等级!B631&amp;"05","")</f>
        <v/>
      </c>
      <c r="Q631" s="62" t="str">
        <f t="shared" ref="Q631" si="1784">IF(P631="","",$D631)</f>
        <v/>
      </c>
      <c r="R631" s="69" t="str">
        <f>INDEX(技能!U:U,MATCH(技能等级!B631,技能!B:B,0))</f>
        <v>下一回合内敌人每进行1次召唤为盖文生成一枚“龙形印记”，每1枚印记可代替1个盖文召唤守护灵的水晶</v>
      </c>
      <c r="S631" s="150">
        <f t="shared" si="1596"/>
        <v>59</v>
      </c>
    </row>
    <row r="632" spans="1:19" s="60" customFormat="1" ht="16.5" x14ac:dyDescent="0.2">
      <c r="A632" s="62">
        <v>629</v>
      </c>
      <c r="B632" s="62">
        <f>INDEX(技能!B:B,MATCH(技能等级!S632,技能!T:T,0))</f>
        <v>1302010</v>
      </c>
      <c r="C632" s="69" t="s">
        <v>384</v>
      </c>
      <c r="D632" s="62">
        <v>7</v>
      </c>
      <c r="E632" s="62" t="str">
        <f>INDEX(技能!E:E,MATCH(技能等级!S632,技能!T:T,0))</f>
        <v>盖文技能2</v>
      </c>
      <c r="F632" s="69" t="s">
        <v>1020</v>
      </c>
      <c r="G632" s="62">
        <v>10</v>
      </c>
      <c r="H632" s="149" t="str">
        <f t="shared" si="1756"/>
        <v>130201001</v>
      </c>
      <c r="I632" s="62">
        <f t="shared" si="1757"/>
        <v>7</v>
      </c>
      <c r="J632" s="62" t="str">
        <f>IF(COUNTIF(技能效果!A:A,技能等级!B632&amp;"02")=1,技能等级!B632&amp;"02","")</f>
        <v>130201002</v>
      </c>
      <c r="K632" s="62">
        <f t="shared" si="1757"/>
        <v>7</v>
      </c>
      <c r="L632" s="62" t="str">
        <f>IF(COUNTIF(技能效果!A:A,技能等级!B632&amp;"03")=1,技能等级!B632&amp;"03","")</f>
        <v/>
      </c>
      <c r="M632" s="62" t="str">
        <f t="shared" ref="M632" si="1785">IF(L632="","",$D632)</f>
        <v/>
      </c>
      <c r="N632" s="62" t="str">
        <f>IF(COUNTIF(技能效果!A:A,技能等级!B632&amp;"04")=1,技能等级!B632&amp;"04","")</f>
        <v/>
      </c>
      <c r="O632" s="62" t="str">
        <f t="shared" ref="O632" si="1786">IF(N632="","",$D632)</f>
        <v/>
      </c>
      <c r="P632" s="62" t="str">
        <f>IF(COUNTIF(技能效果!A:A,技能等级!B632&amp;"05")=1,技能等级!B632&amp;"05","")</f>
        <v/>
      </c>
      <c r="Q632" s="62" t="str">
        <f t="shared" ref="Q632" si="1787">IF(P632="","",$D632)</f>
        <v/>
      </c>
      <c r="R632" s="69" t="str">
        <f>INDEX(技能!U:U,MATCH(技能等级!B632,技能!B:B,0))</f>
        <v>下一回合内敌人每进行1次召唤为盖文生成一枚“龙形印记”，每1枚印记可代替1个盖文召唤守护灵的水晶</v>
      </c>
      <c r="S632" s="150">
        <f t="shared" si="1596"/>
        <v>59</v>
      </c>
    </row>
    <row r="633" spans="1:19" s="60" customFormat="1" ht="16.5" x14ac:dyDescent="0.2">
      <c r="A633" s="62">
        <v>630</v>
      </c>
      <c r="B633" s="62">
        <f>INDEX(技能!B:B,MATCH(技能等级!S633,技能!T:T,0))</f>
        <v>1302010</v>
      </c>
      <c r="C633" s="69" t="s">
        <v>384</v>
      </c>
      <c r="D633" s="62">
        <v>8</v>
      </c>
      <c r="E633" s="62" t="str">
        <f>INDEX(技能!E:E,MATCH(技能等级!S633,技能!T:T,0))</f>
        <v>盖文技能2</v>
      </c>
      <c r="F633" s="69" t="s">
        <v>1020</v>
      </c>
      <c r="G633" s="62">
        <v>10</v>
      </c>
      <c r="H633" s="149" t="str">
        <f t="shared" si="1756"/>
        <v>130201001</v>
      </c>
      <c r="I633" s="62">
        <f t="shared" si="1757"/>
        <v>8</v>
      </c>
      <c r="J633" s="62" t="str">
        <f>IF(COUNTIF(技能效果!A:A,技能等级!B633&amp;"02")=1,技能等级!B633&amp;"02","")</f>
        <v>130201002</v>
      </c>
      <c r="K633" s="62">
        <f t="shared" si="1757"/>
        <v>8</v>
      </c>
      <c r="L633" s="62" t="str">
        <f>IF(COUNTIF(技能效果!A:A,技能等级!B633&amp;"03")=1,技能等级!B633&amp;"03","")</f>
        <v/>
      </c>
      <c r="M633" s="62" t="str">
        <f t="shared" ref="M633" si="1788">IF(L633="","",$D633)</f>
        <v/>
      </c>
      <c r="N633" s="62" t="str">
        <f>IF(COUNTIF(技能效果!A:A,技能等级!B633&amp;"04")=1,技能等级!B633&amp;"04","")</f>
        <v/>
      </c>
      <c r="O633" s="62" t="str">
        <f t="shared" ref="O633" si="1789">IF(N633="","",$D633)</f>
        <v/>
      </c>
      <c r="P633" s="62" t="str">
        <f>IF(COUNTIF(技能效果!A:A,技能等级!B633&amp;"05")=1,技能等级!B633&amp;"05","")</f>
        <v/>
      </c>
      <c r="Q633" s="62" t="str">
        <f t="shared" ref="Q633" si="1790">IF(P633="","",$D633)</f>
        <v/>
      </c>
      <c r="R633" s="69" t="str">
        <f>INDEX(技能!U:U,MATCH(技能等级!B633,技能!B:B,0))</f>
        <v>下一回合内敌人每进行1次召唤为盖文生成一枚“龙形印记”，每1枚印记可代替1个盖文召唤守护灵的水晶</v>
      </c>
      <c r="S633" s="150">
        <f t="shared" ref="S633:S696" si="1791">S623+1</f>
        <v>59</v>
      </c>
    </row>
    <row r="634" spans="1:19" s="60" customFormat="1" ht="16.5" x14ac:dyDescent="0.2">
      <c r="A634" s="62">
        <v>631</v>
      </c>
      <c r="B634" s="62">
        <f>INDEX(技能!B:B,MATCH(技能等级!S634,技能!T:T,0))</f>
        <v>1302010</v>
      </c>
      <c r="C634" s="69" t="s">
        <v>384</v>
      </c>
      <c r="D634" s="62">
        <v>9</v>
      </c>
      <c r="E634" s="62" t="str">
        <f>INDEX(技能!E:E,MATCH(技能等级!S634,技能!T:T,0))</f>
        <v>盖文技能2</v>
      </c>
      <c r="F634" s="69" t="s">
        <v>1020</v>
      </c>
      <c r="G634" s="62">
        <v>10</v>
      </c>
      <c r="H634" s="149" t="str">
        <f t="shared" si="1756"/>
        <v>130201001</v>
      </c>
      <c r="I634" s="62">
        <f t="shared" si="1757"/>
        <v>9</v>
      </c>
      <c r="J634" s="62" t="str">
        <f>IF(COUNTIF(技能效果!A:A,技能等级!B634&amp;"02")=1,技能等级!B634&amp;"02","")</f>
        <v>130201002</v>
      </c>
      <c r="K634" s="62">
        <f t="shared" si="1757"/>
        <v>9</v>
      </c>
      <c r="L634" s="62" t="str">
        <f>IF(COUNTIF(技能效果!A:A,技能等级!B634&amp;"03")=1,技能等级!B634&amp;"03","")</f>
        <v/>
      </c>
      <c r="M634" s="62" t="str">
        <f t="shared" ref="M634" si="1792">IF(L634="","",$D634)</f>
        <v/>
      </c>
      <c r="N634" s="62" t="str">
        <f>IF(COUNTIF(技能效果!A:A,技能等级!B634&amp;"04")=1,技能等级!B634&amp;"04","")</f>
        <v/>
      </c>
      <c r="O634" s="62" t="str">
        <f t="shared" ref="O634" si="1793">IF(N634="","",$D634)</f>
        <v/>
      </c>
      <c r="P634" s="62" t="str">
        <f>IF(COUNTIF(技能效果!A:A,技能等级!B634&amp;"05")=1,技能等级!B634&amp;"05","")</f>
        <v/>
      </c>
      <c r="Q634" s="62" t="str">
        <f t="shared" ref="Q634" si="1794">IF(P634="","",$D634)</f>
        <v/>
      </c>
      <c r="R634" s="69" t="str">
        <f>INDEX(技能!U:U,MATCH(技能等级!B634,技能!B:B,0))</f>
        <v>下一回合内敌人每进行1次召唤为盖文生成一枚“龙形印记”，每1枚印记可代替1个盖文召唤守护灵的水晶</v>
      </c>
      <c r="S634" s="150">
        <f t="shared" si="1791"/>
        <v>59</v>
      </c>
    </row>
    <row r="635" spans="1:19" s="60" customFormat="1" ht="16.5" x14ac:dyDescent="0.2">
      <c r="A635" s="62">
        <v>632</v>
      </c>
      <c r="B635" s="62">
        <f>INDEX(技能!B:B,MATCH(技能等级!S635,技能!T:T,0))</f>
        <v>1302010</v>
      </c>
      <c r="C635" s="69" t="s">
        <v>384</v>
      </c>
      <c r="D635" s="62">
        <v>10</v>
      </c>
      <c r="E635" s="62" t="str">
        <f>INDEX(技能!E:E,MATCH(技能等级!S635,技能!T:T,0))</f>
        <v>盖文技能2</v>
      </c>
      <c r="F635" s="69" t="s">
        <v>1020</v>
      </c>
      <c r="G635" s="62">
        <v>10</v>
      </c>
      <c r="H635" s="149" t="str">
        <f t="shared" si="1756"/>
        <v>130201001</v>
      </c>
      <c r="I635" s="62">
        <f t="shared" si="1757"/>
        <v>10</v>
      </c>
      <c r="J635" s="62" t="str">
        <f>IF(COUNTIF(技能效果!A:A,技能等级!B635&amp;"02")=1,技能等级!B635&amp;"02","")</f>
        <v>130201002</v>
      </c>
      <c r="K635" s="62">
        <f t="shared" si="1757"/>
        <v>10</v>
      </c>
      <c r="L635" s="62" t="str">
        <f>IF(COUNTIF(技能效果!A:A,技能等级!B635&amp;"03")=1,技能等级!B635&amp;"03","")</f>
        <v/>
      </c>
      <c r="M635" s="62" t="str">
        <f t="shared" ref="M635" si="1795">IF(L635="","",$D635)</f>
        <v/>
      </c>
      <c r="N635" s="62" t="str">
        <f>IF(COUNTIF(技能效果!A:A,技能等级!B635&amp;"04")=1,技能等级!B635&amp;"04","")</f>
        <v/>
      </c>
      <c r="O635" s="62" t="str">
        <f t="shared" ref="O635" si="1796">IF(N635="","",$D635)</f>
        <v/>
      </c>
      <c r="P635" s="62" t="str">
        <f>IF(COUNTIF(技能效果!A:A,技能等级!B635&amp;"05")=1,技能等级!B635&amp;"05","")</f>
        <v/>
      </c>
      <c r="Q635" s="62" t="str">
        <f t="shared" ref="Q635" si="1797">IF(P635="","",$D635)</f>
        <v/>
      </c>
      <c r="R635" s="69" t="str">
        <f>INDEX(技能!U:U,MATCH(技能等级!B635,技能!B:B,0))</f>
        <v>下一回合内敌人每进行1次召唤为盖文生成一枚“龙形印记”，每1枚印记可代替1个盖文召唤守护灵的水晶</v>
      </c>
      <c r="S635" s="150">
        <f t="shared" si="1791"/>
        <v>59</v>
      </c>
    </row>
    <row r="636" spans="1:19" s="60" customFormat="1" ht="16.5" x14ac:dyDescent="0.2">
      <c r="A636" s="62">
        <v>633</v>
      </c>
      <c r="B636" s="62">
        <f>INDEX(技能!B:B,MATCH(技能等级!S636,技能!T:T,0))</f>
        <v>1301011</v>
      </c>
      <c r="C636" s="69" t="s">
        <v>384</v>
      </c>
      <c r="D636" s="62">
        <v>1</v>
      </c>
      <c r="E636" s="62" t="str">
        <f>INDEX(技能!E:E,MATCH(技能等级!S636,技能!T:T,0))</f>
        <v>阎风吒技能1</v>
      </c>
      <c r="F636" s="69"/>
      <c r="G636" s="62"/>
      <c r="H636" s="149" t="str">
        <f t="shared" si="1756"/>
        <v>130101101</v>
      </c>
      <c r="I636" s="62">
        <f t="shared" si="1757"/>
        <v>1</v>
      </c>
      <c r="J636" s="62" t="str">
        <f>IF(COUNTIF(技能效果!A:A,技能等级!B636&amp;"02")=1,技能等级!B636&amp;"02","")</f>
        <v>130101102</v>
      </c>
      <c r="K636" s="62">
        <f t="shared" si="1757"/>
        <v>1</v>
      </c>
      <c r="L636" s="62" t="str">
        <f>IF(COUNTIF(技能效果!A:A,技能等级!B636&amp;"03")=1,技能等级!B636&amp;"03","")</f>
        <v/>
      </c>
      <c r="M636" s="62" t="str">
        <f t="shared" ref="M636" si="1798">IF(L636="","",$D636)</f>
        <v/>
      </c>
      <c r="N636" s="62" t="str">
        <f>IF(COUNTIF(技能效果!A:A,技能等级!B636&amp;"04")=1,技能等级!B636&amp;"04","")</f>
        <v/>
      </c>
      <c r="O636" s="62" t="str">
        <f t="shared" ref="O636" si="1799">IF(N636="","",$D636)</f>
        <v/>
      </c>
      <c r="P636" s="62" t="str">
        <f>IF(COUNTIF(技能效果!A:A,技能等级!B636&amp;"05")=1,技能等级!B636&amp;"05","")</f>
        <v/>
      </c>
      <c r="Q636" s="62" t="str">
        <f t="shared" ref="Q636" si="1800">IF(P636="","",$D636)</f>
        <v/>
      </c>
      <c r="R636" s="69" t="str">
        <f>INDEX(技能!U:U,MATCH(技能等级!B636,技能!B:B,0))</f>
        <v>攻击敌方单体造成攻击x%伤害，对目标施加“风神印记”，持续2回合</v>
      </c>
      <c r="S636" s="150">
        <f t="shared" si="1791"/>
        <v>60</v>
      </c>
    </row>
    <row r="637" spans="1:19" s="60" customFormat="1" ht="16.5" x14ac:dyDescent="0.2">
      <c r="A637" s="62">
        <v>634</v>
      </c>
      <c r="B637" s="62">
        <f>INDEX(技能!B:B,MATCH(技能等级!S637,技能!T:T,0))</f>
        <v>1301011</v>
      </c>
      <c r="C637" s="69" t="s">
        <v>384</v>
      </c>
      <c r="D637" s="62">
        <v>2</v>
      </c>
      <c r="E637" s="62" t="str">
        <f>INDEX(技能!E:E,MATCH(技能等级!S637,技能!T:T,0))</f>
        <v>阎风吒技能1</v>
      </c>
      <c r="F637" s="69" t="s">
        <v>1020</v>
      </c>
      <c r="G637" s="62">
        <v>10</v>
      </c>
      <c r="H637" s="149" t="str">
        <f t="shared" si="1756"/>
        <v>130101101</v>
      </c>
      <c r="I637" s="62">
        <f t="shared" si="1757"/>
        <v>2</v>
      </c>
      <c r="J637" s="62" t="str">
        <f>IF(COUNTIF(技能效果!A:A,技能等级!B637&amp;"02")=1,技能等级!B637&amp;"02","")</f>
        <v>130101102</v>
      </c>
      <c r="K637" s="62">
        <f t="shared" si="1757"/>
        <v>2</v>
      </c>
      <c r="L637" s="62" t="str">
        <f>IF(COUNTIF(技能效果!A:A,技能等级!B637&amp;"03")=1,技能等级!B637&amp;"03","")</f>
        <v/>
      </c>
      <c r="M637" s="62" t="str">
        <f t="shared" ref="M637" si="1801">IF(L637="","",$D637)</f>
        <v/>
      </c>
      <c r="N637" s="62" t="str">
        <f>IF(COUNTIF(技能效果!A:A,技能等级!B637&amp;"04")=1,技能等级!B637&amp;"04","")</f>
        <v/>
      </c>
      <c r="O637" s="62" t="str">
        <f t="shared" ref="O637" si="1802">IF(N637="","",$D637)</f>
        <v/>
      </c>
      <c r="P637" s="62" t="str">
        <f>IF(COUNTIF(技能效果!A:A,技能等级!B637&amp;"05")=1,技能等级!B637&amp;"05","")</f>
        <v/>
      </c>
      <c r="Q637" s="62" t="str">
        <f t="shared" ref="Q637" si="1803">IF(P637="","",$D637)</f>
        <v/>
      </c>
      <c r="R637" s="69" t="str">
        <f>INDEX(技能!U:U,MATCH(技能等级!B637,技能!B:B,0))</f>
        <v>攻击敌方单体造成攻击x%伤害，对目标施加“风神印记”，持续2回合</v>
      </c>
      <c r="S637" s="150">
        <f t="shared" si="1791"/>
        <v>60</v>
      </c>
    </row>
    <row r="638" spans="1:19" s="60" customFormat="1" ht="16.5" x14ac:dyDescent="0.2">
      <c r="A638" s="62">
        <v>635</v>
      </c>
      <c r="B638" s="62">
        <f>INDEX(技能!B:B,MATCH(技能等级!S638,技能!T:T,0))</f>
        <v>1301011</v>
      </c>
      <c r="C638" s="69" t="s">
        <v>384</v>
      </c>
      <c r="D638" s="62">
        <v>3</v>
      </c>
      <c r="E638" s="62" t="str">
        <f>INDEX(技能!E:E,MATCH(技能等级!S638,技能!T:T,0))</f>
        <v>阎风吒技能1</v>
      </c>
      <c r="F638" s="69" t="s">
        <v>1020</v>
      </c>
      <c r="G638" s="62">
        <v>10</v>
      </c>
      <c r="H638" s="149" t="str">
        <f t="shared" si="1756"/>
        <v>130101101</v>
      </c>
      <c r="I638" s="62">
        <f t="shared" si="1757"/>
        <v>3</v>
      </c>
      <c r="J638" s="62" t="str">
        <f>IF(COUNTIF(技能效果!A:A,技能等级!B638&amp;"02")=1,技能等级!B638&amp;"02","")</f>
        <v>130101102</v>
      </c>
      <c r="K638" s="62">
        <f t="shared" si="1757"/>
        <v>3</v>
      </c>
      <c r="L638" s="62" t="str">
        <f>IF(COUNTIF(技能效果!A:A,技能等级!B638&amp;"03")=1,技能等级!B638&amp;"03","")</f>
        <v/>
      </c>
      <c r="M638" s="62" t="str">
        <f t="shared" ref="M638" si="1804">IF(L638="","",$D638)</f>
        <v/>
      </c>
      <c r="N638" s="62" t="str">
        <f>IF(COUNTIF(技能效果!A:A,技能等级!B638&amp;"04")=1,技能等级!B638&amp;"04","")</f>
        <v/>
      </c>
      <c r="O638" s="62" t="str">
        <f t="shared" ref="O638" si="1805">IF(N638="","",$D638)</f>
        <v/>
      </c>
      <c r="P638" s="62" t="str">
        <f>IF(COUNTIF(技能效果!A:A,技能等级!B638&amp;"05")=1,技能等级!B638&amp;"05","")</f>
        <v/>
      </c>
      <c r="Q638" s="62" t="str">
        <f t="shared" ref="Q638" si="1806">IF(P638="","",$D638)</f>
        <v/>
      </c>
      <c r="R638" s="69" t="str">
        <f>INDEX(技能!U:U,MATCH(技能等级!B638,技能!B:B,0))</f>
        <v>攻击敌方单体造成攻击x%伤害，对目标施加“风神印记”，持续2回合</v>
      </c>
      <c r="S638" s="150">
        <f t="shared" si="1791"/>
        <v>60</v>
      </c>
    </row>
    <row r="639" spans="1:19" s="60" customFormat="1" ht="16.5" x14ac:dyDescent="0.2">
      <c r="A639" s="62">
        <v>636</v>
      </c>
      <c r="B639" s="62">
        <f>INDEX(技能!B:B,MATCH(技能等级!S639,技能!T:T,0))</f>
        <v>1301011</v>
      </c>
      <c r="C639" s="69" t="s">
        <v>384</v>
      </c>
      <c r="D639" s="62">
        <v>4</v>
      </c>
      <c r="E639" s="62" t="str">
        <f>INDEX(技能!E:E,MATCH(技能等级!S639,技能!T:T,0))</f>
        <v>阎风吒技能1</v>
      </c>
      <c r="F639" s="69" t="s">
        <v>1020</v>
      </c>
      <c r="G639" s="62">
        <v>10</v>
      </c>
      <c r="H639" s="149" t="str">
        <f t="shared" si="1756"/>
        <v>130101101</v>
      </c>
      <c r="I639" s="62">
        <f t="shared" si="1757"/>
        <v>4</v>
      </c>
      <c r="J639" s="62" t="str">
        <f>IF(COUNTIF(技能效果!A:A,技能等级!B639&amp;"02")=1,技能等级!B639&amp;"02","")</f>
        <v>130101102</v>
      </c>
      <c r="K639" s="62">
        <f t="shared" si="1757"/>
        <v>4</v>
      </c>
      <c r="L639" s="62" t="str">
        <f>IF(COUNTIF(技能效果!A:A,技能等级!B639&amp;"03")=1,技能等级!B639&amp;"03","")</f>
        <v/>
      </c>
      <c r="M639" s="62" t="str">
        <f t="shared" ref="M639" si="1807">IF(L639="","",$D639)</f>
        <v/>
      </c>
      <c r="N639" s="62" t="str">
        <f>IF(COUNTIF(技能效果!A:A,技能等级!B639&amp;"04")=1,技能等级!B639&amp;"04","")</f>
        <v/>
      </c>
      <c r="O639" s="62" t="str">
        <f t="shared" ref="O639" si="1808">IF(N639="","",$D639)</f>
        <v/>
      </c>
      <c r="P639" s="62" t="str">
        <f>IF(COUNTIF(技能效果!A:A,技能等级!B639&amp;"05")=1,技能等级!B639&amp;"05","")</f>
        <v/>
      </c>
      <c r="Q639" s="62" t="str">
        <f t="shared" ref="Q639" si="1809">IF(P639="","",$D639)</f>
        <v/>
      </c>
      <c r="R639" s="69" t="str">
        <f>INDEX(技能!U:U,MATCH(技能等级!B639,技能!B:B,0))</f>
        <v>攻击敌方单体造成攻击x%伤害，对目标施加“风神印记”，持续2回合</v>
      </c>
      <c r="S639" s="150">
        <f t="shared" si="1791"/>
        <v>60</v>
      </c>
    </row>
    <row r="640" spans="1:19" s="60" customFormat="1" ht="16.5" x14ac:dyDescent="0.2">
      <c r="A640" s="62">
        <v>637</v>
      </c>
      <c r="B640" s="62">
        <f>INDEX(技能!B:B,MATCH(技能等级!S640,技能!T:T,0))</f>
        <v>1301011</v>
      </c>
      <c r="C640" s="69" t="s">
        <v>384</v>
      </c>
      <c r="D640" s="62">
        <v>5</v>
      </c>
      <c r="E640" s="62" t="str">
        <f>INDEX(技能!E:E,MATCH(技能等级!S640,技能!T:T,0))</f>
        <v>阎风吒技能1</v>
      </c>
      <c r="F640" s="69" t="s">
        <v>1020</v>
      </c>
      <c r="G640" s="62">
        <v>10</v>
      </c>
      <c r="H640" s="149" t="str">
        <f t="shared" si="1756"/>
        <v>130101101</v>
      </c>
      <c r="I640" s="62">
        <f t="shared" si="1757"/>
        <v>5</v>
      </c>
      <c r="J640" s="62" t="str">
        <f>IF(COUNTIF(技能效果!A:A,技能等级!B640&amp;"02")=1,技能等级!B640&amp;"02","")</f>
        <v>130101102</v>
      </c>
      <c r="K640" s="62">
        <f t="shared" si="1757"/>
        <v>5</v>
      </c>
      <c r="L640" s="62" t="str">
        <f>IF(COUNTIF(技能效果!A:A,技能等级!B640&amp;"03")=1,技能等级!B640&amp;"03","")</f>
        <v/>
      </c>
      <c r="M640" s="62" t="str">
        <f t="shared" ref="M640" si="1810">IF(L640="","",$D640)</f>
        <v/>
      </c>
      <c r="N640" s="62" t="str">
        <f>IF(COUNTIF(技能效果!A:A,技能等级!B640&amp;"04")=1,技能等级!B640&amp;"04","")</f>
        <v/>
      </c>
      <c r="O640" s="62" t="str">
        <f t="shared" ref="O640" si="1811">IF(N640="","",$D640)</f>
        <v/>
      </c>
      <c r="P640" s="62" t="str">
        <f>IF(COUNTIF(技能效果!A:A,技能等级!B640&amp;"05")=1,技能等级!B640&amp;"05","")</f>
        <v/>
      </c>
      <c r="Q640" s="62" t="str">
        <f t="shared" ref="Q640" si="1812">IF(P640="","",$D640)</f>
        <v/>
      </c>
      <c r="R640" s="69" t="str">
        <f>INDEX(技能!U:U,MATCH(技能等级!B640,技能!B:B,0))</f>
        <v>攻击敌方单体造成攻击x%伤害，对目标施加“风神印记”，持续2回合</v>
      </c>
      <c r="S640" s="150">
        <f t="shared" si="1791"/>
        <v>60</v>
      </c>
    </row>
    <row r="641" spans="1:19" s="60" customFormat="1" ht="16.5" x14ac:dyDescent="0.2">
      <c r="A641" s="62">
        <v>638</v>
      </c>
      <c r="B641" s="62">
        <f>INDEX(技能!B:B,MATCH(技能等级!S641,技能!T:T,0))</f>
        <v>1301011</v>
      </c>
      <c r="C641" s="69" t="s">
        <v>384</v>
      </c>
      <c r="D641" s="62">
        <v>6</v>
      </c>
      <c r="E641" s="62" t="str">
        <f>INDEX(技能!E:E,MATCH(技能等级!S641,技能!T:T,0))</f>
        <v>阎风吒技能1</v>
      </c>
      <c r="F641" s="69" t="s">
        <v>1020</v>
      </c>
      <c r="G641" s="62">
        <v>10</v>
      </c>
      <c r="H641" s="149" t="str">
        <f t="shared" si="1756"/>
        <v>130101101</v>
      </c>
      <c r="I641" s="62">
        <f t="shared" si="1757"/>
        <v>6</v>
      </c>
      <c r="J641" s="62" t="str">
        <f>IF(COUNTIF(技能效果!A:A,技能等级!B641&amp;"02")=1,技能等级!B641&amp;"02","")</f>
        <v>130101102</v>
      </c>
      <c r="K641" s="62">
        <f t="shared" si="1757"/>
        <v>6</v>
      </c>
      <c r="L641" s="62" t="str">
        <f>IF(COUNTIF(技能效果!A:A,技能等级!B641&amp;"03")=1,技能等级!B641&amp;"03","")</f>
        <v/>
      </c>
      <c r="M641" s="62" t="str">
        <f t="shared" ref="M641" si="1813">IF(L641="","",$D641)</f>
        <v/>
      </c>
      <c r="N641" s="62" t="str">
        <f>IF(COUNTIF(技能效果!A:A,技能等级!B641&amp;"04")=1,技能等级!B641&amp;"04","")</f>
        <v/>
      </c>
      <c r="O641" s="62" t="str">
        <f t="shared" ref="O641" si="1814">IF(N641="","",$D641)</f>
        <v/>
      </c>
      <c r="P641" s="62" t="str">
        <f>IF(COUNTIF(技能效果!A:A,技能等级!B641&amp;"05")=1,技能等级!B641&amp;"05","")</f>
        <v/>
      </c>
      <c r="Q641" s="62" t="str">
        <f t="shared" ref="Q641" si="1815">IF(P641="","",$D641)</f>
        <v/>
      </c>
      <c r="R641" s="69" t="str">
        <f>INDEX(技能!U:U,MATCH(技能等级!B641,技能!B:B,0))</f>
        <v>攻击敌方单体造成攻击x%伤害，对目标施加“风神印记”，持续2回合</v>
      </c>
      <c r="S641" s="150">
        <f t="shared" si="1791"/>
        <v>60</v>
      </c>
    </row>
    <row r="642" spans="1:19" s="60" customFormat="1" ht="16.5" x14ac:dyDescent="0.2">
      <c r="A642" s="62">
        <v>639</v>
      </c>
      <c r="B642" s="62">
        <f>INDEX(技能!B:B,MATCH(技能等级!S642,技能!T:T,0))</f>
        <v>1301011</v>
      </c>
      <c r="C642" s="69" t="s">
        <v>384</v>
      </c>
      <c r="D642" s="62">
        <v>7</v>
      </c>
      <c r="E642" s="62" t="str">
        <f>INDEX(技能!E:E,MATCH(技能等级!S642,技能!T:T,0))</f>
        <v>阎风吒技能1</v>
      </c>
      <c r="F642" s="69" t="s">
        <v>1020</v>
      </c>
      <c r="G642" s="62">
        <v>10</v>
      </c>
      <c r="H642" s="149" t="str">
        <f t="shared" si="1756"/>
        <v>130101101</v>
      </c>
      <c r="I642" s="62">
        <f t="shared" si="1757"/>
        <v>7</v>
      </c>
      <c r="J642" s="62" t="str">
        <f>IF(COUNTIF(技能效果!A:A,技能等级!B642&amp;"02")=1,技能等级!B642&amp;"02","")</f>
        <v>130101102</v>
      </c>
      <c r="K642" s="62">
        <f t="shared" si="1757"/>
        <v>7</v>
      </c>
      <c r="L642" s="62" t="str">
        <f>IF(COUNTIF(技能效果!A:A,技能等级!B642&amp;"03")=1,技能等级!B642&amp;"03","")</f>
        <v/>
      </c>
      <c r="M642" s="62" t="str">
        <f t="shared" ref="M642" si="1816">IF(L642="","",$D642)</f>
        <v/>
      </c>
      <c r="N642" s="62" t="str">
        <f>IF(COUNTIF(技能效果!A:A,技能等级!B642&amp;"04")=1,技能等级!B642&amp;"04","")</f>
        <v/>
      </c>
      <c r="O642" s="62" t="str">
        <f t="shared" ref="O642" si="1817">IF(N642="","",$D642)</f>
        <v/>
      </c>
      <c r="P642" s="62" t="str">
        <f>IF(COUNTIF(技能效果!A:A,技能等级!B642&amp;"05")=1,技能等级!B642&amp;"05","")</f>
        <v/>
      </c>
      <c r="Q642" s="62" t="str">
        <f t="shared" ref="Q642" si="1818">IF(P642="","",$D642)</f>
        <v/>
      </c>
      <c r="R642" s="69" t="str">
        <f>INDEX(技能!U:U,MATCH(技能等级!B642,技能!B:B,0))</f>
        <v>攻击敌方单体造成攻击x%伤害，对目标施加“风神印记”，持续2回合</v>
      </c>
      <c r="S642" s="150">
        <f t="shared" si="1791"/>
        <v>60</v>
      </c>
    </row>
    <row r="643" spans="1:19" s="60" customFormat="1" ht="16.5" x14ac:dyDescent="0.2">
      <c r="A643" s="62">
        <v>640</v>
      </c>
      <c r="B643" s="62">
        <f>INDEX(技能!B:B,MATCH(技能等级!S643,技能!T:T,0))</f>
        <v>1301011</v>
      </c>
      <c r="C643" s="69" t="s">
        <v>384</v>
      </c>
      <c r="D643" s="62">
        <v>8</v>
      </c>
      <c r="E643" s="62" t="str">
        <f>INDEX(技能!E:E,MATCH(技能等级!S643,技能!T:T,0))</f>
        <v>阎风吒技能1</v>
      </c>
      <c r="F643" s="69" t="s">
        <v>1020</v>
      </c>
      <c r="G643" s="62">
        <v>10</v>
      </c>
      <c r="H643" s="149" t="str">
        <f t="shared" si="1756"/>
        <v>130101101</v>
      </c>
      <c r="I643" s="62">
        <f t="shared" si="1757"/>
        <v>8</v>
      </c>
      <c r="J643" s="62" t="str">
        <f>IF(COUNTIF(技能效果!A:A,技能等级!B643&amp;"02")=1,技能等级!B643&amp;"02","")</f>
        <v>130101102</v>
      </c>
      <c r="K643" s="62">
        <f t="shared" si="1757"/>
        <v>8</v>
      </c>
      <c r="L643" s="62" t="str">
        <f>IF(COUNTIF(技能效果!A:A,技能等级!B643&amp;"03")=1,技能等级!B643&amp;"03","")</f>
        <v/>
      </c>
      <c r="M643" s="62" t="str">
        <f t="shared" ref="M643" si="1819">IF(L643="","",$D643)</f>
        <v/>
      </c>
      <c r="N643" s="62" t="str">
        <f>IF(COUNTIF(技能效果!A:A,技能等级!B643&amp;"04")=1,技能等级!B643&amp;"04","")</f>
        <v/>
      </c>
      <c r="O643" s="62" t="str">
        <f t="shared" ref="O643" si="1820">IF(N643="","",$D643)</f>
        <v/>
      </c>
      <c r="P643" s="62" t="str">
        <f>IF(COUNTIF(技能效果!A:A,技能等级!B643&amp;"05")=1,技能等级!B643&amp;"05","")</f>
        <v/>
      </c>
      <c r="Q643" s="62" t="str">
        <f t="shared" ref="Q643" si="1821">IF(P643="","",$D643)</f>
        <v/>
      </c>
      <c r="R643" s="69" t="str">
        <f>INDEX(技能!U:U,MATCH(技能等级!B643,技能!B:B,0))</f>
        <v>攻击敌方单体造成攻击x%伤害，对目标施加“风神印记”，持续2回合</v>
      </c>
      <c r="S643" s="150">
        <f t="shared" si="1791"/>
        <v>60</v>
      </c>
    </row>
    <row r="644" spans="1:19" s="60" customFormat="1" ht="16.5" x14ac:dyDescent="0.2">
      <c r="A644" s="62">
        <v>641</v>
      </c>
      <c r="B644" s="62">
        <f>INDEX(技能!B:B,MATCH(技能等级!S644,技能!T:T,0))</f>
        <v>1301011</v>
      </c>
      <c r="C644" s="69" t="s">
        <v>384</v>
      </c>
      <c r="D644" s="62">
        <v>9</v>
      </c>
      <c r="E644" s="62" t="str">
        <f>INDEX(技能!E:E,MATCH(技能等级!S644,技能!T:T,0))</f>
        <v>阎风吒技能1</v>
      </c>
      <c r="F644" s="69" t="s">
        <v>1020</v>
      </c>
      <c r="G644" s="62">
        <v>10</v>
      </c>
      <c r="H644" s="149" t="str">
        <f t="shared" si="1756"/>
        <v>130101101</v>
      </c>
      <c r="I644" s="62">
        <f t="shared" si="1757"/>
        <v>9</v>
      </c>
      <c r="J644" s="62" t="str">
        <f>IF(COUNTIF(技能效果!A:A,技能等级!B644&amp;"02")=1,技能等级!B644&amp;"02","")</f>
        <v>130101102</v>
      </c>
      <c r="K644" s="62">
        <f t="shared" si="1757"/>
        <v>9</v>
      </c>
      <c r="L644" s="62" t="str">
        <f>IF(COUNTIF(技能效果!A:A,技能等级!B644&amp;"03")=1,技能等级!B644&amp;"03","")</f>
        <v/>
      </c>
      <c r="M644" s="62" t="str">
        <f t="shared" ref="M644" si="1822">IF(L644="","",$D644)</f>
        <v/>
      </c>
      <c r="N644" s="62" t="str">
        <f>IF(COUNTIF(技能效果!A:A,技能等级!B644&amp;"04")=1,技能等级!B644&amp;"04","")</f>
        <v/>
      </c>
      <c r="O644" s="62" t="str">
        <f t="shared" ref="O644" si="1823">IF(N644="","",$D644)</f>
        <v/>
      </c>
      <c r="P644" s="62" t="str">
        <f>IF(COUNTIF(技能效果!A:A,技能等级!B644&amp;"05")=1,技能等级!B644&amp;"05","")</f>
        <v/>
      </c>
      <c r="Q644" s="62" t="str">
        <f t="shared" ref="Q644" si="1824">IF(P644="","",$D644)</f>
        <v/>
      </c>
      <c r="R644" s="69" t="str">
        <f>INDEX(技能!U:U,MATCH(技能等级!B644,技能!B:B,0))</f>
        <v>攻击敌方单体造成攻击x%伤害，对目标施加“风神印记”，持续2回合</v>
      </c>
      <c r="S644" s="150">
        <f t="shared" si="1791"/>
        <v>60</v>
      </c>
    </row>
    <row r="645" spans="1:19" s="60" customFormat="1" ht="16.5" x14ac:dyDescent="0.2">
      <c r="A645" s="62">
        <v>642</v>
      </c>
      <c r="B645" s="62">
        <f>INDEX(技能!B:B,MATCH(技能等级!S645,技能!T:T,0))</f>
        <v>1301011</v>
      </c>
      <c r="C645" s="69" t="s">
        <v>384</v>
      </c>
      <c r="D645" s="62">
        <v>10</v>
      </c>
      <c r="E645" s="62" t="str">
        <f>INDEX(技能!E:E,MATCH(技能等级!S645,技能!T:T,0))</f>
        <v>阎风吒技能1</v>
      </c>
      <c r="F645" s="69" t="s">
        <v>1020</v>
      </c>
      <c r="G645" s="62">
        <v>10</v>
      </c>
      <c r="H645" s="149" t="str">
        <f t="shared" si="1756"/>
        <v>130101101</v>
      </c>
      <c r="I645" s="62">
        <f t="shared" si="1757"/>
        <v>10</v>
      </c>
      <c r="J645" s="62" t="str">
        <f>IF(COUNTIF(技能效果!A:A,技能等级!B645&amp;"02")=1,技能等级!B645&amp;"02","")</f>
        <v>130101102</v>
      </c>
      <c r="K645" s="62">
        <f t="shared" si="1757"/>
        <v>10</v>
      </c>
      <c r="L645" s="62" t="str">
        <f>IF(COUNTIF(技能效果!A:A,技能等级!B645&amp;"03")=1,技能等级!B645&amp;"03","")</f>
        <v/>
      </c>
      <c r="M645" s="62" t="str">
        <f t="shared" ref="M645" si="1825">IF(L645="","",$D645)</f>
        <v/>
      </c>
      <c r="N645" s="62" t="str">
        <f>IF(COUNTIF(技能效果!A:A,技能等级!B645&amp;"04")=1,技能等级!B645&amp;"04","")</f>
        <v/>
      </c>
      <c r="O645" s="62" t="str">
        <f t="shared" ref="O645" si="1826">IF(N645="","",$D645)</f>
        <v/>
      </c>
      <c r="P645" s="62" t="str">
        <f>IF(COUNTIF(技能效果!A:A,技能等级!B645&amp;"05")=1,技能等级!B645&amp;"05","")</f>
        <v/>
      </c>
      <c r="Q645" s="62" t="str">
        <f t="shared" ref="Q645" si="1827">IF(P645="","",$D645)</f>
        <v/>
      </c>
      <c r="R645" s="69" t="str">
        <f>INDEX(技能!U:U,MATCH(技能等级!B645,技能!B:B,0))</f>
        <v>攻击敌方单体造成攻击x%伤害，对目标施加“风神印记”，持续2回合</v>
      </c>
      <c r="S645" s="150">
        <f t="shared" si="1791"/>
        <v>60</v>
      </c>
    </row>
    <row r="646" spans="1:19" s="60" customFormat="1" ht="16.5" x14ac:dyDescent="0.2">
      <c r="A646" s="62">
        <v>643</v>
      </c>
      <c r="B646" s="62">
        <f>INDEX(技能!B:B,MATCH(技能等级!S646,技能!T:T,0))</f>
        <v>1302011</v>
      </c>
      <c r="C646" s="69" t="s">
        <v>384</v>
      </c>
      <c r="D646" s="62">
        <v>1</v>
      </c>
      <c r="E646" s="62" t="str">
        <f>INDEX(技能!E:E,MATCH(技能等级!S646,技能!T:T,0))</f>
        <v>阎风吒技能2</v>
      </c>
      <c r="F646" s="69"/>
      <c r="G646" s="62"/>
      <c r="H646" s="149" t="str">
        <f t="shared" si="1756"/>
        <v>130201101</v>
      </c>
      <c r="I646" s="62">
        <f t="shared" si="1757"/>
        <v>1</v>
      </c>
      <c r="J646" s="62" t="str">
        <f>IF(COUNTIF(技能效果!A:A,技能等级!B646&amp;"02")=1,技能等级!B646&amp;"02","")</f>
        <v/>
      </c>
      <c r="K646" s="62" t="str">
        <f t="shared" si="1757"/>
        <v/>
      </c>
      <c r="L646" s="62" t="str">
        <f>IF(COUNTIF(技能效果!A:A,技能等级!B646&amp;"03")=1,技能等级!B646&amp;"03","")</f>
        <v/>
      </c>
      <c r="M646" s="62" t="str">
        <f t="shared" ref="M646" si="1828">IF(L646="","",$D646)</f>
        <v/>
      </c>
      <c r="N646" s="62" t="str">
        <f>IF(COUNTIF(技能效果!A:A,技能等级!B646&amp;"04")=1,技能等级!B646&amp;"04","")</f>
        <v/>
      </c>
      <c r="O646" s="62" t="str">
        <f t="shared" ref="O646" si="1829">IF(N646="","",$D646)</f>
        <v/>
      </c>
      <c r="P646" s="62" t="str">
        <f>IF(COUNTIF(技能效果!A:A,技能等级!B646&amp;"05")=1,技能等级!B646&amp;"05","")</f>
        <v/>
      </c>
      <c r="Q646" s="62" t="str">
        <f t="shared" ref="Q646" si="1830">IF(P646="","",$D646)</f>
        <v/>
      </c>
      <c r="R646" s="69" t="str">
        <f>INDEX(技能!U:U,MATCH(技能等级!B646,技能!B:B,0))</f>
        <v>攻击敌方全体施加“风神印记”，持续2回合</v>
      </c>
      <c r="S646" s="150">
        <f t="shared" si="1791"/>
        <v>61</v>
      </c>
    </row>
    <row r="647" spans="1:19" s="60" customFormat="1" ht="16.5" x14ac:dyDescent="0.2">
      <c r="A647" s="62">
        <v>644</v>
      </c>
      <c r="B647" s="62">
        <f>INDEX(技能!B:B,MATCH(技能等级!S647,技能!T:T,0))</f>
        <v>1302011</v>
      </c>
      <c r="C647" s="69" t="s">
        <v>384</v>
      </c>
      <c r="D647" s="62">
        <v>2</v>
      </c>
      <c r="E647" s="62" t="str">
        <f>INDEX(技能!E:E,MATCH(技能等级!S647,技能!T:T,0))</f>
        <v>阎风吒技能2</v>
      </c>
      <c r="F647" s="69" t="s">
        <v>1020</v>
      </c>
      <c r="G647" s="62">
        <v>10</v>
      </c>
      <c r="H647" s="149" t="str">
        <f t="shared" si="1756"/>
        <v>130201101</v>
      </c>
      <c r="I647" s="62">
        <f t="shared" si="1757"/>
        <v>2</v>
      </c>
      <c r="J647" s="62" t="str">
        <f>IF(COUNTIF(技能效果!A:A,技能等级!B647&amp;"02")=1,技能等级!B647&amp;"02","")</f>
        <v/>
      </c>
      <c r="K647" s="62" t="str">
        <f t="shared" si="1757"/>
        <v/>
      </c>
      <c r="L647" s="62" t="str">
        <f>IF(COUNTIF(技能效果!A:A,技能等级!B647&amp;"03")=1,技能等级!B647&amp;"03","")</f>
        <v/>
      </c>
      <c r="M647" s="62" t="str">
        <f t="shared" ref="M647" si="1831">IF(L647="","",$D647)</f>
        <v/>
      </c>
      <c r="N647" s="62" t="str">
        <f>IF(COUNTIF(技能效果!A:A,技能等级!B647&amp;"04")=1,技能等级!B647&amp;"04","")</f>
        <v/>
      </c>
      <c r="O647" s="62" t="str">
        <f t="shared" ref="O647" si="1832">IF(N647="","",$D647)</f>
        <v/>
      </c>
      <c r="P647" s="62" t="str">
        <f>IF(COUNTIF(技能效果!A:A,技能等级!B647&amp;"05")=1,技能等级!B647&amp;"05","")</f>
        <v/>
      </c>
      <c r="Q647" s="62" t="str">
        <f t="shared" ref="Q647" si="1833">IF(P647="","",$D647)</f>
        <v/>
      </c>
      <c r="R647" s="69" t="str">
        <f>INDEX(技能!U:U,MATCH(技能等级!B647,技能!B:B,0))</f>
        <v>攻击敌方全体施加“风神印记”，持续2回合</v>
      </c>
      <c r="S647" s="150">
        <f t="shared" si="1791"/>
        <v>61</v>
      </c>
    </row>
    <row r="648" spans="1:19" s="60" customFormat="1" ht="16.5" x14ac:dyDescent="0.2">
      <c r="A648" s="62">
        <v>645</v>
      </c>
      <c r="B648" s="62">
        <f>INDEX(技能!B:B,MATCH(技能等级!S648,技能!T:T,0))</f>
        <v>1302011</v>
      </c>
      <c r="C648" s="69" t="s">
        <v>384</v>
      </c>
      <c r="D648" s="62">
        <v>3</v>
      </c>
      <c r="E648" s="62" t="str">
        <f>INDEX(技能!E:E,MATCH(技能等级!S648,技能!T:T,0))</f>
        <v>阎风吒技能2</v>
      </c>
      <c r="F648" s="69" t="s">
        <v>1020</v>
      </c>
      <c r="G648" s="62">
        <v>10</v>
      </c>
      <c r="H648" s="149" t="str">
        <f t="shared" si="1756"/>
        <v>130201101</v>
      </c>
      <c r="I648" s="62">
        <f t="shared" si="1757"/>
        <v>3</v>
      </c>
      <c r="J648" s="62" t="str">
        <f>IF(COUNTIF(技能效果!A:A,技能等级!B648&amp;"02")=1,技能等级!B648&amp;"02","")</f>
        <v/>
      </c>
      <c r="K648" s="62" t="str">
        <f t="shared" si="1757"/>
        <v/>
      </c>
      <c r="L648" s="62" t="str">
        <f>IF(COUNTIF(技能效果!A:A,技能等级!B648&amp;"03")=1,技能等级!B648&amp;"03","")</f>
        <v/>
      </c>
      <c r="M648" s="62" t="str">
        <f t="shared" ref="M648" si="1834">IF(L648="","",$D648)</f>
        <v/>
      </c>
      <c r="N648" s="62" t="str">
        <f>IF(COUNTIF(技能效果!A:A,技能等级!B648&amp;"04")=1,技能等级!B648&amp;"04","")</f>
        <v/>
      </c>
      <c r="O648" s="62" t="str">
        <f t="shared" ref="O648" si="1835">IF(N648="","",$D648)</f>
        <v/>
      </c>
      <c r="P648" s="62" t="str">
        <f>IF(COUNTIF(技能效果!A:A,技能等级!B648&amp;"05")=1,技能等级!B648&amp;"05","")</f>
        <v/>
      </c>
      <c r="Q648" s="62" t="str">
        <f t="shared" ref="Q648" si="1836">IF(P648="","",$D648)</f>
        <v/>
      </c>
      <c r="R648" s="69" t="str">
        <f>INDEX(技能!U:U,MATCH(技能等级!B648,技能!B:B,0))</f>
        <v>攻击敌方全体施加“风神印记”，持续2回合</v>
      </c>
      <c r="S648" s="150">
        <f t="shared" si="1791"/>
        <v>61</v>
      </c>
    </row>
    <row r="649" spans="1:19" s="60" customFormat="1" ht="16.5" x14ac:dyDescent="0.2">
      <c r="A649" s="62">
        <v>646</v>
      </c>
      <c r="B649" s="62">
        <f>INDEX(技能!B:B,MATCH(技能等级!S649,技能!T:T,0))</f>
        <v>1302011</v>
      </c>
      <c r="C649" s="69" t="s">
        <v>384</v>
      </c>
      <c r="D649" s="62">
        <v>4</v>
      </c>
      <c r="E649" s="62" t="str">
        <f>INDEX(技能!E:E,MATCH(技能等级!S649,技能!T:T,0))</f>
        <v>阎风吒技能2</v>
      </c>
      <c r="F649" s="69" t="s">
        <v>1020</v>
      </c>
      <c r="G649" s="62">
        <v>10</v>
      </c>
      <c r="H649" s="149" t="str">
        <f t="shared" si="1756"/>
        <v>130201101</v>
      </c>
      <c r="I649" s="62">
        <f t="shared" si="1757"/>
        <v>4</v>
      </c>
      <c r="J649" s="62" t="str">
        <f>IF(COUNTIF(技能效果!A:A,技能等级!B649&amp;"02")=1,技能等级!B649&amp;"02","")</f>
        <v/>
      </c>
      <c r="K649" s="62" t="str">
        <f t="shared" si="1757"/>
        <v/>
      </c>
      <c r="L649" s="62" t="str">
        <f>IF(COUNTIF(技能效果!A:A,技能等级!B649&amp;"03")=1,技能等级!B649&amp;"03","")</f>
        <v/>
      </c>
      <c r="M649" s="62" t="str">
        <f t="shared" ref="M649" si="1837">IF(L649="","",$D649)</f>
        <v/>
      </c>
      <c r="N649" s="62" t="str">
        <f>IF(COUNTIF(技能效果!A:A,技能等级!B649&amp;"04")=1,技能等级!B649&amp;"04","")</f>
        <v/>
      </c>
      <c r="O649" s="62" t="str">
        <f t="shared" ref="O649" si="1838">IF(N649="","",$D649)</f>
        <v/>
      </c>
      <c r="P649" s="62" t="str">
        <f>IF(COUNTIF(技能效果!A:A,技能等级!B649&amp;"05")=1,技能等级!B649&amp;"05","")</f>
        <v/>
      </c>
      <c r="Q649" s="62" t="str">
        <f t="shared" ref="Q649" si="1839">IF(P649="","",$D649)</f>
        <v/>
      </c>
      <c r="R649" s="69" t="str">
        <f>INDEX(技能!U:U,MATCH(技能等级!B649,技能!B:B,0))</f>
        <v>攻击敌方全体施加“风神印记”，持续2回合</v>
      </c>
      <c r="S649" s="150">
        <f t="shared" si="1791"/>
        <v>61</v>
      </c>
    </row>
    <row r="650" spans="1:19" s="60" customFormat="1" ht="16.5" x14ac:dyDescent="0.2">
      <c r="A650" s="62">
        <v>647</v>
      </c>
      <c r="B650" s="62">
        <f>INDEX(技能!B:B,MATCH(技能等级!S650,技能!T:T,0))</f>
        <v>1302011</v>
      </c>
      <c r="C650" s="69" t="s">
        <v>384</v>
      </c>
      <c r="D650" s="62">
        <v>5</v>
      </c>
      <c r="E650" s="62" t="str">
        <f>INDEX(技能!E:E,MATCH(技能等级!S650,技能!T:T,0))</f>
        <v>阎风吒技能2</v>
      </c>
      <c r="F650" s="69" t="s">
        <v>1020</v>
      </c>
      <c r="G650" s="62">
        <v>10</v>
      </c>
      <c r="H650" s="149" t="str">
        <f t="shared" si="1756"/>
        <v>130201101</v>
      </c>
      <c r="I650" s="62">
        <f t="shared" si="1757"/>
        <v>5</v>
      </c>
      <c r="J650" s="62" t="str">
        <f>IF(COUNTIF(技能效果!A:A,技能等级!B650&amp;"02")=1,技能等级!B650&amp;"02","")</f>
        <v/>
      </c>
      <c r="K650" s="62" t="str">
        <f t="shared" si="1757"/>
        <v/>
      </c>
      <c r="L650" s="62" t="str">
        <f>IF(COUNTIF(技能效果!A:A,技能等级!B650&amp;"03")=1,技能等级!B650&amp;"03","")</f>
        <v/>
      </c>
      <c r="M650" s="62" t="str">
        <f t="shared" ref="M650" si="1840">IF(L650="","",$D650)</f>
        <v/>
      </c>
      <c r="N650" s="62" t="str">
        <f>IF(COUNTIF(技能效果!A:A,技能等级!B650&amp;"04")=1,技能等级!B650&amp;"04","")</f>
        <v/>
      </c>
      <c r="O650" s="62" t="str">
        <f t="shared" ref="O650" si="1841">IF(N650="","",$D650)</f>
        <v/>
      </c>
      <c r="P650" s="62" t="str">
        <f>IF(COUNTIF(技能效果!A:A,技能等级!B650&amp;"05")=1,技能等级!B650&amp;"05","")</f>
        <v/>
      </c>
      <c r="Q650" s="62" t="str">
        <f t="shared" ref="Q650" si="1842">IF(P650="","",$D650)</f>
        <v/>
      </c>
      <c r="R650" s="69" t="str">
        <f>INDEX(技能!U:U,MATCH(技能等级!B650,技能!B:B,0))</f>
        <v>攻击敌方全体施加“风神印记”，持续2回合</v>
      </c>
      <c r="S650" s="150">
        <f t="shared" si="1791"/>
        <v>61</v>
      </c>
    </row>
    <row r="651" spans="1:19" s="60" customFormat="1" ht="16.5" x14ac:dyDescent="0.2">
      <c r="A651" s="62">
        <v>648</v>
      </c>
      <c r="B651" s="62">
        <f>INDEX(技能!B:B,MATCH(技能等级!S651,技能!T:T,0))</f>
        <v>1302011</v>
      </c>
      <c r="C651" s="69" t="s">
        <v>384</v>
      </c>
      <c r="D651" s="62">
        <v>6</v>
      </c>
      <c r="E651" s="62" t="str">
        <f>INDEX(技能!E:E,MATCH(技能等级!S651,技能!T:T,0))</f>
        <v>阎风吒技能2</v>
      </c>
      <c r="F651" s="69" t="s">
        <v>1020</v>
      </c>
      <c r="G651" s="62">
        <v>10</v>
      </c>
      <c r="H651" s="149" t="str">
        <f t="shared" si="1756"/>
        <v>130201101</v>
      </c>
      <c r="I651" s="62">
        <f t="shared" si="1757"/>
        <v>6</v>
      </c>
      <c r="J651" s="62" t="str">
        <f>IF(COUNTIF(技能效果!A:A,技能等级!B651&amp;"02")=1,技能等级!B651&amp;"02","")</f>
        <v/>
      </c>
      <c r="K651" s="62" t="str">
        <f t="shared" si="1757"/>
        <v/>
      </c>
      <c r="L651" s="62" t="str">
        <f>IF(COUNTIF(技能效果!A:A,技能等级!B651&amp;"03")=1,技能等级!B651&amp;"03","")</f>
        <v/>
      </c>
      <c r="M651" s="62" t="str">
        <f t="shared" ref="M651" si="1843">IF(L651="","",$D651)</f>
        <v/>
      </c>
      <c r="N651" s="62" t="str">
        <f>IF(COUNTIF(技能效果!A:A,技能等级!B651&amp;"04")=1,技能等级!B651&amp;"04","")</f>
        <v/>
      </c>
      <c r="O651" s="62" t="str">
        <f t="shared" ref="O651" si="1844">IF(N651="","",$D651)</f>
        <v/>
      </c>
      <c r="P651" s="62" t="str">
        <f>IF(COUNTIF(技能效果!A:A,技能等级!B651&amp;"05")=1,技能等级!B651&amp;"05","")</f>
        <v/>
      </c>
      <c r="Q651" s="62" t="str">
        <f t="shared" ref="Q651" si="1845">IF(P651="","",$D651)</f>
        <v/>
      </c>
      <c r="R651" s="69" t="str">
        <f>INDEX(技能!U:U,MATCH(技能等级!B651,技能!B:B,0))</f>
        <v>攻击敌方全体施加“风神印记”，持续2回合</v>
      </c>
      <c r="S651" s="150">
        <f t="shared" si="1791"/>
        <v>61</v>
      </c>
    </row>
    <row r="652" spans="1:19" s="60" customFormat="1" ht="16.5" x14ac:dyDescent="0.2">
      <c r="A652" s="62">
        <v>649</v>
      </c>
      <c r="B652" s="62">
        <f>INDEX(技能!B:B,MATCH(技能等级!S652,技能!T:T,0))</f>
        <v>1302011</v>
      </c>
      <c r="C652" s="69" t="s">
        <v>384</v>
      </c>
      <c r="D652" s="62">
        <v>7</v>
      </c>
      <c r="E652" s="62" t="str">
        <f>INDEX(技能!E:E,MATCH(技能等级!S652,技能!T:T,0))</f>
        <v>阎风吒技能2</v>
      </c>
      <c r="F652" s="69" t="s">
        <v>1020</v>
      </c>
      <c r="G652" s="62">
        <v>10</v>
      </c>
      <c r="H652" s="149" t="str">
        <f t="shared" si="1756"/>
        <v>130201101</v>
      </c>
      <c r="I652" s="62">
        <f t="shared" si="1757"/>
        <v>7</v>
      </c>
      <c r="J652" s="62" t="str">
        <f>IF(COUNTIF(技能效果!A:A,技能等级!B652&amp;"02")=1,技能等级!B652&amp;"02","")</f>
        <v/>
      </c>
      <c r="K652" s="62" t="str">
        <f t="shared" si="1757"/>
        <v/>
      </c>
      <c r="L652" s="62" t="str">
        <f>IF(COUNTIF(技能效果!A:A,技能等级!B652&amp;"03")=1,技能等级!B652&amp;"03","")</f>
        <v/>
      </c>
      <c r="M652" s="62" t="str">
        <f t="shared" ref="M652" si="1846">IF(L652="","",$D652)</f>
        <v/>
      </c>
      <c r="N652" s="62" t="str">
        <f>IF(COUNTIF(技能效果!A:A,技能等级!B652&amp;"04")=1,技能等级!B652&amp;"04","")</f>
        <v/>
      </c>
      <c r="O652" s="62" t="str">
        <f t="shared" ref="O652" si="1847">IF(N652="","",$D652)</f>
        <v/>
      </c>
      <c r="P652" s="62" t="str">
        <f>IF(COUNTIF(技能效果!A:A,技能等级!B652&amp;"05")=1,技能等级!B652&amp;"05","")</f>
        <v/>
      </c>
      <c r="Q652" s="62" t="str">
        <f t="shared" ref="Q652" si="1848">IF(P652="","",$D652)</f>
        <v/>
      </c>
      <c r="R652" s="69" t="str">
        <f>INDEX(技能!U:U,MATCH(技能等级!B652,技能!B:B,0))</f>
        <v>攻击敌方全体施加“风神印记”，持续2回合</v>
      </c>
      <c r="S652" s="150">
        <f t="shared" si="1791"/>
        <v>61</v>
      </c>
    </row>
    <row r="653" spans="1:19" s="60" customFormat="1" ht="16.5" x14ac:dyDescent="0.2">
      <c r="A653" s="62">
        <v>650</v>
      </c>
      <c r="B653" s="62">
        <f>INDEX(技能!B:B,MATCH(技能等级!S653,技能!T:T,0))</f>
        <v>1302011</v>
      </c>
      <c r="C653" s="69" t="s">
        <v>384</v>
      </c>
      <c r="D653" s="62">
        <v>8</v>
      </c>
      <c r="E653" s="62" t="str">
        <f>INDEX(技能!E:E,MATCH(技能等级!S653,技能!T:T,0))</f>
        <v>阎风吒技能2</v>
      </c>
      <c r="F653" s="69" t="s">
        <v>1020</v>
      </c>
      <c r="G653" s="62">
        <v>10</v>
      </c>
      <c r="H653" s="149" t="str">
        <f t="shared" si="1756"/>
        <v>130201101</v>
      </c>
      <c r="I653" s="62">
        <f t="shared" si="1757"/>
        <v>8</v>
      </c>
      <c r="J653" s="62" t="str">
        <f>IF(COUNTIF(技能效果!A:A,技能等级!B653&amp;"02")=1,技能等级!B653&amp;"02","")</f>
        <v/>
      </c>
      <c r="K653" s="62" t="str">
        <f t="shared" si="1757"/>
        <v/>
      </c>
      <c r="L653" s="62" t="str">
        <f>IF(COUNTIF(技能效果!A:A,技能等级!B653&amp;"03")=1,技能等级!B653&amp;"03","")</f>
        <v/>
      </c>
      <c r="M653" s="62" t="str">
        <f t="shared" ref="M653" si="1849">IF(L653="","",$D653)</f>
        <v/>
      </c>
      <c r="N653" s="62" t="str">
        <f>IF(COUNTIF(技能效果!A:A,技能等级!B653&amp;"04")=1,技能等级!B653&amp;"04","")</f>
        <v/>
      </c>
      <c r="O653" s="62" t="str">
        <f t="shared" ref="O653" si="1850">IF(N653="","",$D653)</f>
        <v/>
      </c>
      <c r="P653" s="62" t="str">
        <f>IF(COUNTIF(技能效果!A:A,技能等级!B653&amp;"05")=1,技能等级!B653&amp;"05","")</f>
        <v/>
      </c>
      <c r="Q653" s="62" t="str">
        <f t="shared" ref="Q653" si="1851">IF(P653="","",$D653)</f>
        <v/>
      </c>
      <c r="R653" s="69" t="str">
        <f>INDEX(技能!U:U,MATCH(技能等级!B653,技能!B:B,0))</f>
        <v>攻击敌方全体施加“风神印记”，持续2回合</v>
      </c>
      <c r="S653" s="150">
        <f t="shared" si="1791"/>
        <v>61</v>
      </c>
    </row>
    <row r="654" spans="1:19" s="60" customFormat="1" ht="16.5" x14ac:dyDescent="0.2">
      <c r="A654" s="62">
        <v>651</v>
      </c>
      <c r="B654" s="62">
        <f>INDEX(技能!B:B,MATCH(技能等级!S654,技能!T:T,0))</f>
        <v>1302011</v>
      </c>
      <c r="C654" s="69" t="s">
        <v>384</v>
      </c>
      <c r="D654" s="62">
        <v>9</v>
      </c>
      <c r="E654" s="62" t="str">
        <f>INDEX(技能!E:E,MATCH(技能等级!S654,技能!T:T,0))</f>
        <v>阎风吒技能2</v>
      </c>
      <c r="F654" s="69" t="s">
        <v>1020</v>
      </c>
      <c r="G654" s="62">
        <v>10</v>
      </c>
      <c r="H654" s="149" t="str">
        <f t="shared" si="1756"/>
        <v>130201101</v>
      </c>
      <c r="I654" s="62">
        <f t="shared" si="1757"/>
        <v>9</v>
      </c>
      <c r="J654" s="62" t="str">
        <f>IF(COUNTIF(技能效果!A:A,技能等级!B654&amp;"02")=1,技能等级!B654&amp;"02","")</f>
        <v/>
      </c>
      <c r="K654" s="62" t="str">
        <f t="shared" si="1757"/>
        <v/>
      </c>
      <c r="L654" s="62" t="str">
        <f>IF(COUNTIF(技能效果!A:A,技能等级!B654&amp;"03")=1,技能等级!B654&amp;"03","")</f>
        <v/>
      </c>
      <c r="M654" s="62" t="str">
        <f t="shared" ref="M654" si="1852">IF(L654="","",$D654)</f>
        <v/>
      </c>
      <c r="N654" s="62" t="str">
        <f>IF(COUNTIF(技能效果!A:A,技能等级!B654&amp;"04")=1,技能等级!B654&amp;"04","")</f>
        <v/>
      </c>
      <c r="O654" s="62" t="str">
        <f t="shared" ref="O654" si="1853">IF(N654="","",$D654)</f>
        <v/>
      </c>
      <c r="P654" s="62" t="str">
        <f>IF(COUNTIF(技能效果!A:A,技能等级!B654&amp;"05")=1,技能等级!B654&amp;"05","")</f>
        <v/>
      </c>
      <c r="Q654" s="62" t="str">
        <f t="shared" ref="Q654" si="1854">IF(P654="","",$D654)</f>
        <v/>
      </c>
      <c r="R654" s="69" t="str">
        <f>INDEX(技能!U:U,MATCH(技能等级!B654,技能!B:B,0))</f>
        <v>攻击敌方全体施加“风神印记”，持续2回合</v>
      </c>
      <c r="S654" s="150">
        <f t="shared" si="1791"/>
        <v>61</v>
      </c>
    </row>
    <row r="655" spans="1:19" s="60" customFormat="1" ht="16.5" x14ac:dyDescent="0.2">
      <c r="A655" s="62">
        <v>652</v>
      </c>
      <c r="B655" s="62">
        <f>INDEX(技能!B:B,MATCH(技能等级!S655,技能!T:T,0))</f>
        <v>1302011</v>
      </c>
      <c r="C655" s="69" t="s">
        <v>384</v>
      </c>
      <c r="D655" s="62">
        <v>10</v>
      </c>
      <c r="E655" s="62" t="str">
        <f>INDEX(技能!E:E,MATCH(技能等级!S655,技能!T:T,0))</f>
        <v>阎风吒技能2</v>
      </c>
      <c r="F655" s="69" t="s">
        <v>1020</v>
      </c>
      <c r="G655" s="62">
        <v>10</v>
      </c>
      <c r="H655" s="149" t="str">
        <f t="shared" si="1756"/>
        <v>130201101</v>
      </c>
      <c r="I655" s="62">
        <f t="shared" si="1757"/>
        <v>10</v>
      </c>
      <c r="J655" s="62" t="str">
        <f>IF(COUNTIF(技能效果!A:A,技能等级!B655&amp;"02")=1,技能等级!B655&amp;"02","")</f>
        <v/>
      </c>
      <c r="K655" s="62" t="str">
        <f t="shared" si="1757"/>
        <v/>
      </c>
      <c r="L655" s="62" t="str">
        <f>IF(COUNTIF(技能效果!A:A,技能等级!B655&amp;"03")=1,技能等级!B655&amp;"03","")</f>
        <v/>
      </c>
      <c r="M655" s="62" t="str">
        <f t="shared" ref="M655" si="1855">IF(L655="","",$D655)</f>
        <v/>
      </c>
      <c r="N655" s="62" t="str">
        <f>IF(COUNTIF(技能效果!A:A,技能等级!B655&amp;"04")=1,技能等级!B655&amp;"04","")</f>
        <v/>
      </c>
      <c r="O655" s="62" t="str">
        <f t="shared" ref="O655" si="1856">IF(N655="","",$D655)</f>
        <v/>
      </c>
      <c r="P655" s="62" t="str">
        <f>IF(COUNTIF(技能效果!A:A,技能等级!B655&amp;"05")=1,技能等级!B655&amp;"05","")</f>
        <v/>
      </c>
      <c r="Q655" s="62" t="str">
        <f t="shared" ref="Q655" si="1857">IF(P655="","",$D655)</f>
        <v/>
      </c>
      <c r="R655" s="69" t="str">
        <f>INDEX(技能!U:U,MATCH(技能等级!B655,技能!B:B,0))</f>
        <v>攻击敌方全体施加“风神印记”，持续2回合</v>
      </c>
      <c r="S655" s="150">
        <f t="shared" si="1791"/>
        <v>61</v>
      </c>
    </row>
    <row r="656" spans="1:19" s="60" customFormat="1" ht="16.5" x14ac:dyDescent="0.2">
      <c r="A656" s="62">
        <v>653</v>
      </c>
      <c r="B656" s="62">
        <f>INDEX(技能!B:B,MATCH(技能等级!S656,技能!T:T,0))</f>
        <v>1301012</v>
      </c>
      <c r="C656" s="69" t="s">
        <v>384</v>
      </c>
      <c r="D656" s="62">
        <v>1</v>
      </c>
      <c r="E656" s="62" t="str">
        <f>INDEX(技能!E:E,MATCH(技能等级!S656,技能!T:T,0))</f>
        <v>南御夫技能1</v>
      </c>
      <c r="F656" s="69"/>
      <c r="G656" s="62"/>
      <c r="H656" s="149" t="str">
        <f t="shared" si="1756"/>
        <v>130101201</v>
      </c>
      <c r="I656" s="62">
        <f t="shared" si="1757"/>
        <v>1</v>
      </c>
      <c r="J656" s="62" t="str">
        <f>IF(COUNTIF(技能效果!A:A,技能等级!B656&amp;"02")=1,技能等级!B656&amp;"02","")</f>
        <v>130101202</v>
      </c>
      <c r="K656" s="62">
        <f t="shared" si="1757"/>
        <v>1</v>
      </c>
      <c r="L656" s="62" t="str">
        <f>IF(COUNTIF(技能效果!A:A,技能等级!B656&amp;"03")=1,技能等级!B656&amp;"03","")</f>
        <v/>
      </c>
      <c r="M656" s="62" t="str">
        <f t="shared" ref="M656" si="1858">IF(L656="","",$D656)</f>
        <v/>
      </c>
      <c r="N656" s="62" t="str">
        <f>IF(COUNTIF(技能效果!A:A,技能等级!B656&amp;"04")=1,技能等级!B656&amp;"04","")</f>
        <v/>
      </c>
      <c r="O656" s="62" t="str">
        <f t="shared" ref="O656" si="1859">IF(N656="","",$D656)</f>
        <v/>
      </c>
      <c r="P656" s="62" t="str">
        <f>IF(COUNTIF(技能效果!A:A,技能等级!B656&amp;"05")=1,技能等级!B656&amp;"05","")</f>
        <v/>
      </c>
      <c r="Q656" s="62" t="str">
        <f t="shared" ref="Q656" si="1860">IF(P656="","",$D656)</f>
        <v/>
      </c>
      <c r="R656" s="69" t="str">
        <f>INDEX(技能!U:U,MATCH(技能等级!B656,技能!B:B,0))</f>
        <v>攻击敌方单体造成攻击x%伤害
【水晶】立即偷取敌方M个黄色水晶</v>
      </c>
      <c r="S656" s="150">
        <f t="shared" si="1791"/>
        <v>62</v>
      </c>
    </row>
    <row r="657" spans="1:19" s="60" customFormat="1" ht="16.5" x14ac:dyDescent="0.2">
      <c r="A657" s="62">
        <v>654</v>
      </c>
      <c r="B657" s="62">
        <f>INDEX(技能!B:B,MATCH(技能等级!S657,技能!T:T,0))</f>
        <v>1301012</v>
      </c>
      <c r="C657" s="69" t="s">
        <v>384</v>
      </c>
      <c r="D657" s="62">
        <v>2</v>
      </c>
      <c r="E657" s="62" t="str">
        <f>INDEX(技能!E:E,MATCH(技能等级!S657,技能!T:T,0))</f>
        <v>南御夫技能1</v>
      </c>
      <c r="F657" s="69" t="s">
        <v>1020</v>
      </c>
      <c r="G657" s="62">
        <v>10</v>
      </c>
      <c r="H657" s="149" t="str">
        <f t="shared" si="1756"/>
        <v>130101201</v>
      </c>
      <c r="I657" s="62">
        <f t="shared" si="1757"/>
        <v>2</v>
      </c>
      <c r="J657" s="62" t="str">
        <f>IF(COUNTIF(技能效果!A:A,技能等级!B657&amp;"02")=1,技能等级!B657&amp;"02","")</f>
        <v>130101202</v>
      </c>
      <c r="K657" s="62">
        <f t="shared" si="1757"/>
        <v>2</v>
      </c>
      <c r="L657" s="62" t="str">
        <f>IF(COUNTIF(技能效果!A:A,技能等级!B657&amp;"03")=1,技能等级!B657&amp;"03","")</f>
        <v/>
      </c>
      <c r="M657" s="62" t="str">
        <f t="shared" ref="M657" si="1861">IF(L657="","",$D657)</f>
        <v/>
      </c>
      <c r="N657" s="62" t="str">
        <f>IF(COUNTIF(技能效果!A:A,技能等级!B657&amp;"04")=1,技能等级!B657&amp;"04","")</f>
        <v/>
      </c>
      <c r="O657" s="62" t="str">
        <f t="shared" ref="O657" si="1862">IF(N657="","",$D657)</f>
        <v/>
      </c>
      <c r="P657" s="62" t="str">
        <f>IF(COUNTIF(技能效果!A:A,技能等级!B657&amp;"05")=1,技能等级!B657&amp;"05","")</f>
        <v/>
      </c>
      <c r="Q657" s="62" t="str">
        <f t="shared" ref="Q657" si="1863">IF(P657="","",$D657)</f>
        <v/>
      </c>
      <c r="R657" s="69" t="str">
        <f>INDEX(技能!U:U,MATCH(技能等级!B657,技能!B:B,0))</f>
        <v>攻击敌方单体造成攻击x%伤害
【水晶】立即偷取敌方M个黄色水晶</v>
      </c>
      <c r="S657" s="150">
        <f t="shared" si="1791"/>
        <v>62</v>
      </c>
    </row>
    <row r="658" spans="1:19" s="60" customFormat="1" ht="16.5" x14ac:dyDescent="0.2">
      <c r="A658" s="62">
        <v>655</v>
      </c>
      <c r="B658" s="62">
        <f>INDEX(技能!B:B,MATCH(技能等级!S658,技能!T:T,0))</f>
        <v>1301012</v>
      </c>
      <c r="C658" s="69" t="s">
        <v>384</v>
      </c>
      <c r="D658" s="62">
        <v>3</v>
      </c>
      <c r="E658" s="62" t="str">
        <f>INDEX(技能!E:E,MATCH(技能等级!S658,技能!T:T,0))</f>
        <v>南御夫技能1</v>
      </c>
      <c r="F658" s="69" t="s">
        <v>1020</v>
      </c>
      <c r="G658" s="62">
        <v>10</v>
      </c>
      <c r="H658" s="149" t="str">
        <f t="shared" si="1756"/>
        <v>130101201</v>
      </c>
      <c r="I658" s="62">
        <f t="shared" si="1757"/>
        <v>3</v>
      </c>
      <c r="J658" s="62" t="str">
        <f>IF(COUNTIF(技能效果!A:A,技能等级!B658&amp;"02")=1,技能等级!B658&amp;"02","")</f>
        <v>130101202</v>
      </c>
      <c r="K658" s="62">
        <f t="shared" si="1757"/>
        <v>3</v>
      </c>
      <c r="L658" s="62" t="str">
        <f>IF(COUNTIF(技能效果!A:A,技能等级!B658&amp;"03")=1,技能等级!B658&amp;"03","")</f>
        <v/>
      </c>
      <c r="M658" s="62" t="str">
        <f t="shared" ref="M658" si="1864">IF(L658="","",$D658)</f>
        <v/>
      </c>
      <c r="N658" s="62" t="str">
        <f>IF(COUNTIF(技能效果!A:A,技能等级!B658&amp;"04")=1,技能等级!B658&amp;"04","")</f>
        <v/>
      </c>
      <c r="O658" s="62" t="str">
        <f t="shared" ref="O658" si="1865">IF(N658="","",$D658)</f>
        <v/>
      </c>
      <c r="P658" s="62" t="str">
        <f>IF(COUNTIF(技能效果!A:A,技能等级!B658&amp;"05")=1,技能等级!B658&amp;"05","")</f>
        <v/>
      </c>
      <c r="Q658" s="62" t="str">
        <f t="shared" ref="Q658" si="1866">IF(P658="","",$D658)</f>
        <v/>
      </c>
      <c r="R658" s="69" t="str">
        <f>INDEX(技能!U:U,MATCH(技能等级!B658,技能!B:B,0))</f>
        <v>攻击敌方单体造成攻击x%伤害
【水晶】立即偷取敌方M个黄色水晶</v>
      </c>
      <c r="S658" s="150">
        <f t="shared" si="1791"/>
        <v>62</v>
      </c>
    </row>
    <row r="659" spans="1:19" s="60" customFormat="1" ht="16.5" x14ac:dyDescent="0.2">
      <c r="A659" s="62">
        <v>656</v>
      </c>
      <c r="B659" s="62">
        <f>INDEX(技能!B:B,MATCH(技能等级!S659,技能!T:T,0))</f>
        <v>1301012</v>
      </c>
      <c r="C659" s="69" t="s">
        <v>384</v>
      </c>
      <c r="D659" s="62">
        <v>4</v>
      </c>
      <c r="E659" s="62" t="str">
        <f>INDEX(技能!E:E,MATCH(技能等级!S659,技能!T:T,0))</f>
        <v>南御夫技能1</v>
      </c>
      <c r="F659" s="69" t="s">
        <v>1020</v>
      </c>
      <c r="G659" s="62">
        <v>10</v>
      </c>
      <c r="H659" s="149" t="str">
        <f t="shared" si="1756"/>
        <v>130101201</v>
      </c>
      <c r="I659" s="62">
        <f t="shared" si="1757"/>
        <v>4</v>
      </c>
      <c r="J659" s="62" t="str">
        <f>IF(COUNTIF(技能效果!A:A,技能等级!B659&amp;"02")=1,技能等级!B659&amp;"02","")</f>
        <v>130101202</v>
      </c>
      <c r="K659" s="62">
        <f t="shared" si="1757"/>
        <v>4</v>
      </c>
      <c r="L659" s="62" t="str">
        <f>IF(COUNTIF(技能效果!A:A,技能等级!B659&amp;"03")=1,技能等级!B659&amp;"03","")</f>
        <v/>
      </c>
      <c r="M659" s="62" t="str">
        <f t="shared" ref="M659" si="1867">IF(L659="","",$D659)</f>
        <v/>
      </c>
      <c r="N659" s="62" t="str">
        <f>IF(COUNTIF(技能效果!A:A,技能等级!B659&amp;"04")=1,技能等级!B659&amp;"04","")</f>
        <v/>
      </c>
      <c r="O659" s="62" t="str">
        <f t="shared" ref="O659" si="1868">IF(N659="","",$D659)</f>
        <v/>
      </c>
      <c r="P659" s="62" t="str">
        <f>IF(COUNTIF(技能效果!A:A,技能等级!B659&amp;"05")=1,技能等级!B659&amp;"05","")</f>
        <v/>
      </c>
      <c r="Q659" s="62" t="str">
        <f t="shared" ref="Q659" si="1869">IF(P659="","",$D659)</f>
        <v/>
      </c>
      <c r="R659" s="69" t="str">
        <f>INDEX(技能!U:U,MATCH(技能等级!B659,技能!B:B,0))</f>
        <v>攻击敌方单体造成攻击x%伤害
【水晶】立即偷取敌方M个黄色水晶</v>
      </c>
      <c r="S659" s="150">
        <f t="shared" si="1791"/>
        <v>62</v>
      </c>
    </row>
    <row r="660" spans="1:19" s="60" customFormat="1" ht="16.5" x14ac:dyDescent="0.2">
      <c r="A660" s="62">
        <v>657</v>
      </c>
      <c r="B660" s="62">
        <f>INDEX(技能!B:B,MATCH(技能等级!S660,技能!T:T,0))</f>
        <v>1301012</v>
      </c>
      <c r="C660" s="69" t="s">
        <v>384</v>
      </c>
      <c r="D660" s="62">
        <v>5</v>
      </c>
      <c r="E660" s="62" t="str">
        <f>INDEX(技能!E:E,MATCH(技能等级!S660,技能!T:T,0))</f>
        <v>南御夫技能1</v>
      </c>
      <c r="F660" s="69" t="s">
        <v>1020</v>
      </c>
      <c r="G660" s="62">
        <v>10</v>
      </c>
      <c r="H660" s="149" t="str">
        <f t="shared" si="1756"/>
        <v>130101201</v>
      </c>
      <c r="I660" s="62">
        <f t="shared" si="1757"/>
        <v>5</v>
      </c>
      <c r="J660" s="62" t="str">
        <f>IF(COUNTIF(技能效果!A:A,技能等级!B660&amp;"02")=1,技能等级!B660&amp;"02","")</f>
        <v>130101202</v>
      </c>
      <c r="K660" s="62">
        <f t="shared" si="1757"/>
        <v>5</v>
      </c>
      <c r="L660" s="62" t="str">
        <f>IF(COUNTIF(技能效果!A:A,技能等级!B660&amp;"03")=1,技能等级!B660&amp;"03","")</f>
        <v/>
      </c>
      <c r="M660" s="62" t="str">
        <f t="shared" ref="M660" si="1870">IF(L660="","",$D660)</f>
        <v/>
      </c>
      <c r="N660" s="62" t="str">
        <f>IF(COUNTIF(技能效果!A:A,技能等级!B660&amp;"04")=1,技能等级!B660&amp;"04","")</f>
        <v/>
      </c>
      <c r="O660" s="62" t="str">
        <f t="shared" ref="O660" si="1871">IF(N660="","",$D660)</f>
        <v/>
      </c>
      <c r="P660" s="62" t="str">
        <f>IF(COUNTIF(技能效果!A:A,技能等级!B660&amp;"05")=1,技能等级!B660&amp;"05","")</f>
        <v/>
      </c>
      <c r="Q660" s="62" t="str">
        <f t="shared" ref="Q660" si="1872">IF(P660="","",$D660)</f>
        <v/>
      </c>
      <c r="R660" s="69" t="str">
        <f>INDEX(技能!U:U,MATCH(技能等级!B660,技能!B:B,0))</f>
        <v>攻击敌方单体造成攻击x%伤害
【水晶】立即偷取敌方M个黄色水晶</v>
      </c>
      <c r="S660" s="150">
        <f t="shared" si="1791"/>
        <v>62</v>
      </c>
    </row>
    <row r="661" spans="1:19" s="60" customFormat="1" ht="16.5" x14ac:dyDescent="0.2">
      <c r="A661" s="62">
        <v>658</v>
      </c>
      <c r="B661" s="62">
        <f>INDEX(技能!B:B,MATCH(技能等级!S661,技能!T:T,0))</f>
        <v>1301012</v>
      </c>
      <c r="C661" s="69" t="s">
        <v>384</v>
      </c>
      <c r="D661" s="62">
        <v>6</v>
      </c>
      <c r="E661" s="62" t="str">
        <f>INDEX(技能!E:E,MATCH(技能等级!S661,技能!T:T,0))</f>
        <v>南御夫技能1</v>
      </c>
      <c r="F661" s="69" t="s">
        <v>1020</v>
      </c>
      <c r="G661" s="62">
        <v>10</v>
      </c>
      <c r="H661" s="149" t="str">
        <f t="shared" si="1756"/>
        <v>130101201</v>
      </c>
      <c r="I661" s="62">
        <f t="shared" si="1757"/>
        <v>6</v>
      </c>
      <c r="J661" s="62" t="str">
        <f>IF(COUNTIF(技能效果!A:A,技能等级!B661&amp;"02")=1,技能等级!B661&amp;"02","")</f>
        <v>130101202</v>
      </c>
      <c r="K661" s="62">
        <f t="shared" si="1757"/>
        <v>6</v>
      </c>
      <c r="L661" s="62" t="str">
        <f>IF(COUNTIF(技能效果!A:A,技能等级!B661&amp;"03")=1,技能等级!B661&amp;"03","")</f>
        <v/>
      </c>
      <c r="M661" s="62" t="str">
        <f t="shared" ref="M661" si="1873">IF(L661="","",$D661)</f>
        <v/>
      </c>
      <c r="N661" s="62" t="str">
        <f>IF(COUNTIF(技能效果!A:A,技能等级!B661&amp;"04")=1,技能等级!B661&amp;"04","")</f>
        <v/>
      </c>
      <c r="O661" s="62" t="str">
        <f t="shared" ref="O661" si="1874">IF(N661="","",$D661)</f>
        <v/>
      </c>
      <c r="P661" s="62" t="str">
        <f>IF(COUNTIF(技能效果!A:A,技能等级!B661&amp;"05")=1,技能等级!B661&amp;"05","")</f>
        <v/>
      </c>
      <c r="Q661" s="62" t="str">
        <f t="shared" ref="Q661" si="1875">IF(P661="","",$D661)</f>
        <v/>
      </c>
      <c r="R661" s="69" t="str">
        <f>INDEX(技能!U:U,MATCH(技能等级!B661,技能!B:B,0))</f>
        <v>攻击敌方单体造成攻击x%伤害
【水晶】立即偷取敌方M个黄色水晶</v>
      </c>
      <c r="S661" s="150">
        <f t="shared" si="1791"/>
        <v>62</v>
      </c>
    </row>
    <row r="662" spans="1:19" s="60" customFormat="1" ht="16.5" x14ac:dyDescent="0.2">
      <c r="A662" s="62">
        <v>659</v>
      </c>
      <c r="B662" s="62">
        <f>INDEX(技能!B:B,MATCH(技能等级!S662,技能!T:T,0))</f>
        <v>1301012</v>
      </c>
      <c r="C662" s="69" t="s">
        <v>384</v>
      </c>
      <c r="D662" s="62">
        <v>7</v>
      </c>
      <c r="E662" s="62" t="str">
        <f>INDEX(技能!E:E,MATCH(技能等级!S662,技能!T:T,0))</f>
        <v>南御夫技能1</v>
      </c>
      <c r="F662" s="69" t="s">
        <v>1020</v>
      </c>
      <c r="G662" s="62">
        <v>10</v>
      </c>
      <c r="H662" s="149" t="str">
        <f t="shared" si="1756"/>
        <v>130101201</v>
      </c>
      <c r="I662" s="62">
        <f t="shared" si="1757"/>
        <v>7</v>
      </c>
      <c r="J662" s="62" t="str">
        <f>IF(COUNTIF(技能效果!A:A,技能等级!B662&amp;"02")=1,技能等级!B662&amp;"02","")</f>
        <v>130101202</v>
      </c>
      <c r="K662" s="62">
        <f t="shared" si="1757"/>
        <v>7</v>
      </c>
      <c r="L662" s="62" t="str">
        <f>IF(COUNTIF(技能效果!A:A,技能等级!B662&amp;"03")=1,技能等级!B662&amp;"03","")</f>
        <v/>
      </c>
      <c r="M662" s="62" t="str">
        <f t="shared" ref="M662" si="1876">IF(L662="","",$D662)</f>
        <v/>
      </c>
      <c r="N662" s="62" t="str">
        <f>IF(COUNTIF(技能效果!A:A,技能等级!B662&amp;"04")=1,技能等级!B662&amp;"04","")</f>
        <v/>
      </c>
      <c r="O662" s="62" t="str">
        <f t="shared" ref="O662" si="1877">IF(N662="","",$D662)</f>
        <v/>
      </c>
      <c r="P662" s="62" t="str">
        <f>IF(COUNTIF(技能效果!A:A,技能等级!B662&amp;"05")=1,技能等级!B662&amp;"05","")</f>
        <v/>
      </c>
      <c r="Q662" s="62" t="str">
        <f t="shared" ref="Q662" si="1878">IF(P662="","",$D662)</f>
        <v/>
      </c>
      <c r="R662" s="69" t="str">
        <f>INDEX(技能!U:U,MATCH(技能等级!B662,技能!B:B,0))</f>
        <v>攻击敌方单体造成攻击x%伤害
【水晶】立即偷取敌方M个黄色水晶</v>
      </c>
      <c r="S662" s="150">
        <f t="shared" si="1791"/>
        <v>62</v>
      </c>
    </row>
    <row r="663" spans="1:19" s="60" customFormat="1" ht="16.5" x14ac:dyDescent="0.2">
      <c r="A663" s="62">
        <v>660</v>
      </c>
      <c r="B663" s="62">
        <f>INDEX(技能!B:B,MATCH(技能等级!S663,技能!T:T,0))</f>
        <v>1301012</v>
      </c>
      <c r="C663" s="69" t="s">
        <v>384</v>
      </c>
      <c r="D663" s="62">
        <v>8</v>
      </c>
      <c r="E663" s="62" t="str">
        <f>INDEX(技能!E:E,MATCH(技能等级!S663,技能!T:T,0))</f>
        <v>南御夫技能1</v>
      </c>
      <c r="F663" s="69" t="s">
        <v>1020</v>
      </c>
      <c r="G663" s="62">
        <v>10</v>
      </c>
      <c r="H663" s="149" t="str">
        <f t="shared" si="1756"/>
        <v>130101201</v>
      </c>
      <c r="I663" s="62">
        <f t="shared" si="1757"/>
        <v>8</v>
      </c>
      <c r="J663" s="62" t="str">
        <f>IF(COUNTIF(技能效果!A:A,技能等级!B663&amp;"02")=1,技能等级!B663&amp;"02","")</f>
        <v>130101202</v>
      </c>
      <c r="K663" s="62">
        <f t="shared" si="1757"/>
        <v>8</v>
      </c>
      <c r="L663" s="62" t="str">
        <f>IF(COUNTIF(技能效果!A:A,技能等级!B663&amp;"03")=1,技能等级!B663&amp;"03","")</f>
        <v/>
      </c>
      <c r="M663" s="62" t="str">
        <f t="shared" ref="M663" si="1879">IF(L663="","",$D663)</f>
        <v/>
      </c>
      <c r="N663" s="62" t="str">
        <f>IF(COUNTIF(技能效果!A:A,技能等级!B663&amp;"04")=1,技能等级!B663&amp;"04","")</f>
        <v/>
      </c>
      <c r="O663" s="62" t="str">
        <f t="shared" ref="O663" si="1880">IF(N663="","",$D663)</f>
        <v/>
      </c>
      <c r="P663" s="62" t="str">
        <f>IF(COUNTIF(技能效果!A:A,技能等级!B663&amp;"05")=1,技能等级!B663&amp;"05","")</f>
        <v/>
      </c>
      <c r="Q663" s="62" t="str">
        <f t="shared" ref="Q663" si="1881">IF(P663="","",$D663)</f>
        <v/>
      </c>
      <c r="R663" s="69" t="str">
        <f>INDEX(技能!U:U,MATCH(技能等级!B663,技能!B:B,0))</f>
        <v>攻击敌方单体造成攻击x%伤害
【水晶】立即偷取敌方M个黄色水晶</v>
      </c>
      <c r="S663" s="150">
        <f t="shared" si="1791"/>
        <v>62</v>
      </c>
    </row>
    <row r="664" spans="1:19" s="60" customFormat="1" ht="16.5" x14ac:dyDescent="0.2">
      <c r="A664" s="62">
        <v>661</v>
      </c>
      <c r="B664" s="62">
        <f>INDEX(技能!B:B,MATCH(技能等级!S664,技能!T:T,0))</f>
        <v>1301012</v>
      </c>
      <c r="C664" s="69" t="s">
        <v>384</v>
      </c>
      <c r="D664" s="62">
        <v>9</v>
      </c>
      <c r="E664" s="62" t="str">
        <f>INDEX(技能!E:E,MATCH(技能等级!S664,技能!T:T,0))</f>
        <v>南御夫技能1</v>
      </c>
      <c r="F664" s="69" t="s">
        <v>1020</v>
      </c>
      <c r="G664" s="62">
        <v>10</v>
      </c>
      <c r="H664" s="149" t="str">
        <f t="shared" si="1756"/>
        <v>130101201</v>
      </c>
      <c r="I664" s="62">
        <f t="shared" si="1757"/>
        <v>9</v>
      </c>
      <c r="J664" s="62" t="str">
        <f>IF(COUNTIF(技能效果!A:A,技能等级!B664&amp;"02")=1,技能等级!B664&amp;"02","")</f>
        <v>130101202</v>
      </c>
      <c r="K664" s="62">
        <f t="shared" si="1757"/>
        <v>9</v>
      </c>
      <c r="L664" s="62" t="str">
        <f>IF(COUNTIF(技能效果!A:A,技能等级!B664&amp;"03")=1,技能等级!B664&amp;"03","")</f>
        <v/>
      </c>
      <c r="M664" s="62" t="str">
        <f t="shared" ref="M664" si="1882">IF(L664="","",$D664)</f>
        <v/>
      </c>
      <c r="N664" s="62" t="str">
        <f>IF(COUNTIF(技能效果!A:A,技能等级!B664&amp;"04")=1,技能等级!B664&amp;"04","")</f>
        <v/>
      </c>
      <c r="O664" s="62" t="str">
        <f t="shared" ref="O664" si="1883">IF(N664="","",$D664)</f>
        <v/>
      </c>
      <c r="P664" s="62" t="str">
        <f>IF(COUNTIF(技能效果!A:A,技能等级!B664&amp;"05")=1,技能等级!B664&amp;"05","")</f>
        <v/>
      </c>
      <c r="Q664" s="62" t="str">
        <f t="shared" ref="Q664" si="1884">IF(P664="","",$D664)</f>
        <v/>
      </c>
      <c r="R664" s="69" t="str">
        <f>INDEX(技能!U:U,MATCH(技能等级!B664,技能!B:B,0))</f>
        <v>攻击敌方单体造成攻击x%伤害
【水晶】立即偷取敌方M个黄色水晶</v>
      </c>
      <c r="S664" s="150">
        <f t="shared" si="1791"/>
        <v>62</v>
      </c>
    </row>
    <row r="665" spans="1:19" s="60" customFormat="1" ht="16.5" x14ac:dyDescent="0.2">
      <c r="A665" s="62">
        <v>662</v>
      </c>
      <c r="B665" s="62">
        <f>INDEX(技能!B:B,MATCH(技能等级!S665,技能!T:T,0))</f>
        <v>1301012</v>
      </c>
      <c r="C665" s="69" t="s">
        <v>384</v>
      </c>
      <c r="D665" s="62">
        <v>10</v>
      </c>
      <c r="E665" s="62" t="str">
        <f>INDEX(技能!E:E,MATCH(技能等级!S665,技能!T:T,0))</f>
        <v>南御夫技能1</v>
      </c>
      <c r="F665" s="69" t="s">
        <v>1020</v>
      </c>
      <c r="G665" s="62">
        <v>10</v>
      </c>
      <c r="H665" s="149" t="str">
        <f t="shared" si="1756"/>
        <v>130101201</v>
      </c>
      <c r="I665" s="62">
        <f t="shared" si="1757"/>
        <v>10</v>
      </c>
      <c r="J665" s="62" t="str">
        <f>IF(COUNTIF(技能效果!A:A,技能等级!B665&amp;"02")=1,技能等级!B665&amp;"02","")</f>
        <v>130101202</v>
      </c>
      <c r="K665" s="62">
        <f t="shared" si="1757"/>
        <v>10</v>
      </c>
      <c r="L665" s="62" t="str">
        <f>IF(COUNTIF(技能效果!A:A,技能等级!B665&amp;"03")=1,技能等级!B665&amp;"03","")</f>
        <v/>
      </c>
      <c r="M665" s="62" t="str">
        <f t="shared" ref="M665" si="1885">IF(L665="","",$D665)</f>
        <v/>
      </c>
      <c r="N665" s="62" t="str">
        <f>IF(COUNTIF(技能效果!A:A,技能等级!B665&amp;"04")=1,技能等级!B665&amp;"04","")</f>
        <v/>
      </c>
      <c r="O665" s="62" t="str">
        <f t="shared" ref="O665" si="1886">IF(N665="","",$D665)</f>
        <v/>
      </c>
      <c r="P665" s="62" t="str">
        <f>IF(COUNTIF(技能效果!A:A,技能等级!B665&amp;"05")=1,技能等级!B665&amp;"05","")</f>
        <v/>
      </c>
      <c r="Q665" s="62" t="str">
        <f t="shared" ref="Q665" si="1887">IF(P665="","",$D665)</f>
        <v/>
      </c>
      <c r="R665" s="69" t="str">
        <f>INDEX(技能!U:U,MATCH(技能等级!B665,技能!B:B,0))</f>
        <v>攻击敌方单体造成攻击x%伤害
【水晶】立即偷取敌方M个黄色水晶</v>
      </c>
      <c r="S665" s="150">
        <f t="shared" si="1791"/>
        <v>62</v>
      </c>
    </row>
    <row r="666" spans="1:19" s="60" customFormat="1" ht="16.5" x14ac:dyDescent="0.2">
      <c r="A666" s="62">
        <v>663</v>
      </c>
      <c r="B666" s="62">
        <f>INDEX(技能!B:B,MATCH(技能等级!S666,技能!T:T,0))</f>
        <v>1302012</v>
      </c>
      <c r="C666" s="69" t="s">
        <v>384</v>
      </c>
      <c r="D666" s="62">
        <v>1</v>
      </c>
      <c r="E666" s="62" t="str">
        <f>INDEX(技能!E:E,MATCH(技能等级!S666,技能!T:T,0))</f>
        <v>南御夫技能2</v>
      </c>
      <c r="F666" s="69"/>
      <c r="G666" s="62"/>
      <c r="H666" s="149" t="str">
        <f t="shared" si="1756"/>
        <v>130201201</v>
      </c>
      <c r="I666" s="62">
        <f t="shared" si="1757"/>
        <v>1</v>
      </c>
      <c r="J666" s="62" t="str">
        <f>IF(COUNTIF(技能效果!A:A,技能等级!B666&amp;"02")=1,技能等级!B666&amp;"02","")</f>
        <v/>
      </c>
      <c r="K666" s="62" t="str">
        <f t="shared" si="1757"/>
        <v/>
      </c>
      <c r="L666" s="62" t="str">
        <f>IF(COUNTIF(技能效果!A:A,技能等级!B666&amp;"03")=1,技能等级!B666&amp;"03","")</f>
        <v/>
      </c>
      <c r="M666" s="62" t="str">
        <f t="shared" ref="M666" si="1888">IF(L666="","",$D666)</f>
        <v/>
      </c>
      <c r="N666" s="62" t="str">
        <f>IF(COUNTIF(技能效果!A:A,技能等级!B666&amp;"04")=1,技能等级!B666&amp;"04","")</f>
        <v/>
      </c>
      <c r="O666" s="62" t="str">
        <f t="shared" ref="O666" si="1889">IF(N666="","",$D666)</f>
        <v/>
      </c>
      <c r="P666" s="62" t="str">
        <f>IF(COUNTIF(技能效果!A:A,技能等级!B666&amp;"05")=1,技能等级!B666&amp;"05","")</f>
        <v/>
      </c>
      <c r="Q666" s="62" t="str">
        <f t="shared" ref="Q666" si="1890">IF(P666="","",$D666)</f>
        <v/>
      </c>
      <c r="R666" s="69" t="str">
        <f>INDEX(技能!U:U,MATCH(技能等级!B666,技能!B:B,0))</f>
        <v>攻击敌方单体造成攻击x%伤害，刷新召唤CD</v>
      </c>
      <c r="S666" s="150">
        <f t="shared" si="1791"/>
        <v>63</v>
      </c>
    </row>
    <row r="667" spans="1:19" s="60" customFormat="1" ht="16.5" x14ac:dyDescent="0.2">
      <c r="A667" s="62">
        <v>664</v>
      </c>
      <c r="B667" s="62">
        <f>INDEX(技能!B:B,MATCH(技能等级!S667,技能!T:T,0))</f>
        <v>1302012</v>
      </c>
      <c r="C667" s="69" t="s">
        <v>384</v>
      </c>
      <c r="D667" s="62">
        <v>2</v>
      </c>
      <c r="E667" s="62" t="str">
        <f>INDEX(技能!E:E,MATCH(技能等级!S667,技能!T:T,0))</f>
        <v>南御夫技能2</v>
      </c>
      <c r="F667" s="69" t="s">
        <v>1020</v>
      </c>
      <c r="G667" s="62">
        <v>10</v>
      </c>
      <c r="H667" s="149" t="str">
        <f t="shared" si="1756"/>
        <v>130201201</v>
      </c>
      <c r="I667" s="62">
        <f t="shared" si="1757"/>
        <v>2</v>
      </c>
      <c r="J667" s="62" t="str">
        <f>IF(COUNTIF(技能效果!A:A,技能等级!B667&amp;"02")=1,技能等级!B667&amp;"02","")</f>
        <v/>
      </c>
      <c r="K667" s="62" t="str">
        <f t="shared" si="1757"/>
        <v/>
      </c>
      <c r="L667" s="62" t="str">
        <f>IF(COUNTIF(技能效果!A:A,技能等级!B667&amp;"03")=1,技能等级!B667&amp;"03","")</f>
        <v/>
      </c>
      <c r="M667" s="62" t="str">
        <f t="shared" ref="M667" si="1891">IF(L667="","",$D667)</f>
        <v/>
      </c>
      <c r="N667" s="62" t="str">
        <f>IF(COUNTIF(技能效果!A:A,技能等级!B667&amp;"04")=1,技能等级!B667&amp;"04","")</f>
        <v/>
      </c>
      <c r="O667" s="62" t="str">
        <f t="shared" ref="O667" si="1892">IF(N667="","",$D667)</f>
        <v/>
      </c>
      <c r="P667" s="62" t="str">
        <f>IF(COUNTIF(技能效果!A:A,技能等级!B667&amp;"05")=1,技能等级!B667&amp;"05","")</f>
        <v/>
      </c>
      <c r="Q667" s="62" t="str">
        <f t="shared" ref="Q667" si="1893">IF(P667="","",$D667)</f>
        <v/>
      </c>
      <c r="R667" s="69" t="str">
        <f>INDEX(技能!U:U,MATCH(技能等级!B667,技能!B:B,0))</f>
        <v>攻击敌方单体造成攻击x%伤害，刷新召唤CD</v>
      </c>
      <c r="S667" s="150">
        <f t="shared" si="1791"/>
        <v>63</v>
      </c>
    </row>
    <row r="668" spans="1:19" s="60" customFormat="1" ht="16.5" x14ac:dyDescent="0.2">
      <c r="A668" s="62">
        <v>665</v>
      </c>
      <c r="B668" s="62">
        <f>INDEX(技能!B:B,MATCH(技能等级!S668,技能!T:T,0))</f>
        <v>1302012</v>
      </c>
      <c r="C668" s="69" t="s">
        <v>384</v>
      </c>
      <c r="D668" s="62">
        <v>3</v>
      </c>
      <c r="E668" s="62" t="str">
        <f>INDEX(技能!E:E,MATCH(技能等级!S668,技能!T:T,0))</f>
        <v>南御夫技能2</v>
      </c>
      <c r="F668" s="69" t="s">
        <v>1020</v>
      </c>
      <c r="G668" s="62">
        <v>10</v>
      </c>
      <c r="H668" s="149" t="str">
        <f t="shared" si="1756"/>
        <v>130201201</v>
      </c>
      <c r="I668" s="62">
        <f t="shared" si="1757"/>
        <v>3</v>
      </c>
      <c r="J668" s="62" t="str">
        <f>IF(COUNTIF(技能效果!A:A,技能等级!B668&amp;"02")=1,技能等级!B668&amp;"02","")</f>
        <v/>
      </c>
      <c r="K668" s="62" t="str">
        <f t="shared" si="1757"/>
        <v/>
      </c>
      <c r="L668" s="62" t="str">
        <f>IF(COUNTIF(技能效果!A:A,技能等级!B668&amp;"03")=1,技能等级!B668&amp;"03","")</f>
        <v/>
      </c>
      <c r="M668" s="62" t="str">
        <f t="shared" ref="M668" si="1894">IF(L668="","",$D668)</f>
        <v/>
      </c>
      <c r="N668" s="62" t="str">
        <f>IF(COUNTIF(技能效果!A:A,技能等级!B668&amp;"04")=1,技能等级!B668&amp;"04","")</f>
        <v/>
      </c>
      <c r="O668" s="62" t="str">
        <f t="shared" ref="O668" si="1895">IF(N668="","",$D668)</f>
        <v/>
      </c>
      <c r="P668" s="62" t="str">
        <f>IF(COUNTIF(技能效果!A:A,技能等级!B668&amp;"05")=1,技能等级!B668&amp;"05","")</f>
        <v/>
      </c>
      <c r="Q668" s="62" t="str">
        <f t="shared" ref="Q668" si="1896">IF(P668="","",$D668)</f>
        <v/>
      </c>
      <c r="R668" s="69" t="str">
        <f>INDEX(技能!U:U,MATCH(技能等级!B668,技能!B:B,0))</f>
        <v>攻击敌方单体造成攻击x%伤害，刷新召唤CD</v>
      </c>
      <c r="S668" s="150">
        <f t="shared" si="1791"/>
        <v>63</v>
      </c>
    </row>
    <row r="669" spans="1:19" s="60" customFormat="1" ht="16.5" x14ac:dyDescent="0.2">
      <c r="A669" s="62">
        <v>666</v>
      </c>
      <c r="B669" s="62">
        <f>INDEX(技能!B:B,MATCH(技能等级!S669,技能!T:T,0))</f>
        <v>1302012</v>
      </c>
      <c r="C669" s="69" t="s">
        <v>384</v>
      </c>
      <c r="D669" s="62">
        <v>4</v>
      </c>
      <c r="E669" s="62" t="str">
        <f>INDEX(技能!E:E,MATCH(技能等级!S669,技能!T:T,0))</f>
        <v>南御夫技能2</v>
      </c>
      <c r="F669" s="69" t="s">
        <v>1020</v>
      </c>
      <c r="G669" s="62">
        <v>10</v>
      </c>
      <c r="H669" s="149" t="str">
        <f t="shared" si="1756"/>
        <v>130201201</v>
      </c>
      <c r="I669" s="62">
        <f t="shared" si="1757"/>
        <v>4</v>
      </c>
      <c r="J669" s="62" t="str">
        <f>IF(COUNTIF(技能效果!A:A,技能等级!B669&amp;"02")=1,技能等级!B669&amp;"02","")</f>
        <v/>
      </c>
      <c r="K669" s="62" t="str">
        <f t="shared" si="1757"/>
        <v/>
      </c>
      <c r="L669" s="62" t="str">
        <f>IF(COUNTIF(技能效果!A:A,技能等级!B669&amp;"03")=1,技能等级!B669&amp;"03","")</f>
        <v/>
      </c>
      <c r="M669" s="62" t="str">
        <f t="shared" ref="M669" si="1897">IF(L669="","",$D669)</f>
        <v/>
      </c>
      <c r="N669" s="62" t="str">
        <f>IF(COUNTIF(技能效果!A:A,技能等级!B669&amp;"04")=1,技能等级!B669&amp;"04","")</f>
        <v/>
      </c>
      <c r="O669" s="62" t="str">
        <f t="shared" ref="O669" si="1898">IF(N669="","",$D669)</f>
        <v/>
      </c>
      <c r="P669" s="62" t="str">
        <f>IF(COUNTIF(技能效果!A:A,技能等级!B669&amp;"05")=1,技能等级!B669&amp;"05","")</f>
        <v/>
      </c>
      <c r="Q669" s="62" t="str">
        <f t="shared" ref="Q669" si="1899">IF(P669="","",$D669)</f>
        <v/>
      </c>
      <c r="R669" s="69" t="str">
        <f>INDEX(技能!U:U,MATCH(技能等级!B669,技能!B:B,0))</f>
        <v>攻击敌方单体造成攻击x%伤害，刷新召唤CD</v>
      </c>
      <c r="S669" s="150">
        <f t="shared" si="1791"/>
        <v>63</v>
      </c>
    </row>
    <row r="670" spans="1:19" s="60" customFormat="1" ht="16.5" x14ac:dyDescent="0.2">
      <c r="A670" s="62">
        <v>667</v>
      </c>
      <c r="B670" s="62">
        <f>INDEX(技能!B:B,MATCH(技能等级!S670,技能!T:T,0))</f>
        <v>1302012</v>
      </c>
      <c r="C670" s="69" t="s">
        <v>384</v>
      </c>
      <c r="D670" s="62">
        <v>5</v>
      </c>
      <c r="E670" s="62" t="str">
        <f>INDEX(技能!E:E,MATCH(技能等级!S670,技能!T:T,0))</f>
        <v>南御夫技能2</v>
      </c>
      <c r="F670" s="69" t="s">
        <v>1020</v>
      </c>
      <c r="G670" s="62">
        <v>10</v>
      </c>
      <c r="H670" s="149" t="str">
        <f t="shared" si="1756"/>
        <v>130201201</v>
      </c>
      <c r="I670" s="62">
        <f t="shared" si="1757"/>
        <v>5</v>
      </c>
      <c r="J670" s="62" t="str">
        <f>IF(COUNTIF(技能效果!A:A,技能等级!B670&amp;"02")=1,技能等级!B670&amp;"02","")</f>
        <v/>
      </c>
      <c r="K670" s="62" t="str">
        <f t="shared" si="1757"/>
        <v/>
      </c>
      <c r="L670" s="62" t="str">
        <f>IF(COUNTIF(技能效果!A:A,技能等级!B670&amp;"03")=1,技能等级!B670&amp;"03","")</f>
        <v/>
      </c>
      <c r="M670" s="62" t="str">
        <f t="shared" ref="M670" si="1900">IF(L670="","",$D670)</f>
        <v/>
      </c>
      <c r="N670" s="62" t="str">
        <f>IF(COUNTIF(技能效果!A:A,技能等级!B670&amp;"04")=1,技能等级!B670&amp;"04","")</f>
        <v/>
      </c>
      <c r="O670" s="62" t="str">
        <f t="shared" ref="O670" si="1901">IF(N670="","",$D670)</f>
        <v/>
      </c>
      <c r="P670" s="62" t="str">
        <f>IF(COUNTIF(技能效果!A:A,技能等级!B670&amp;"05")=1,技能等级!B670&amp;"05","")</f>
        <v/>
      </c>
      <c r="Q670" s="62" t="str">
        <f t="shared" ref="Q670" si="1902">IF(P670="","",$D670)</f>
        <v/>
      </c>
      <c r="R670" s="69" t="str">
        <f>INDEX(技能!U:U,MATCH(技能等级!B670,技能!B:B,0))</f>
        <v>攻击敌方单体造成攻击x%伤害，刷新召唤CD</v>
      </c>
      <c r="S670" s="150">
        <f t="shared" si="1791"/>
        <v>63</v>
      </c>
    </row>
    <row r="671" spans="1:19" s="60" customFormat="1" ht="16.5" x14ac:dyDescent="0.2">
      <c r="A671" s="62">
        <v>668</v>
      </c>
      <c r="B671" s="62">
        <f>INDEX(技能!B:B,MATCH(技能等级!S671,技能!T:T,0))</f>
        <v>1302012</v>
      </c>
      <c r="C671" s="69" t="s">
        <v>384</v>
      </c>
      <c r="D671" s="62">
        <v>6</v>
      </c>
      <c r="E671" s="62" t="str">
        <f>INDEX(技能!E:E,MATCH(技能等级!S671,技能!T:T,0))</f>
        <v>南御夫技能2</v>
      </c>
      <c r="F671" s="69" t="s">
        <v>1020</v>
      </c>
      <c r="G671" s="62">
        <v>10</v>
      </c>
      <c r="H671" s="149" t="str">
        <f t="shared" si="1756"/>
        <v>130201201</v>
      </c>
      <c r="I671" s="62">
        <f t="shared" si="1757"/>
        <v>6</v>
      </c>
      <c r="J671" s="62" t="str">
        <f>IF(COUNTIF(技能效果!A:A,技能等级!B671&amp;"02")=1,技能等级!B671&amp;"02","")</f>
        <v/>
      </c>
      <c r="K671" s="62" t="str">
        <f t="shared" si="1757"/>
        <v/>
      </c>
      <c r="L671" s="62" t="str">
        <f>IF(COUNTIF(技能效果!A:A,技能等级!B671&amp;"03")=1,技能等级!B671&amp;"03","")</f>
        <v/>
      </c>
      <c r="M671" s="62" t="str">
        <f t="shared" ref="M671" si="1903">IF(L671="","",$D671)</f>
        <v/>
      </c>
      <c r="N671" s="62" t="str">
        <f>IF(COUNTIF(技能效果!A:A,技能等级!B671&amp;"04")=1,技能等级!B671&amp;"04","")</f>
        <v/>
      </c>
      <c r="O671" s="62" t="str">
        <f t="shared" ref="O671" si="1904">IF(N671="","",$D671)</f>
        <v/>
      </c>
      <c r="P671" s="62" t="str">
        <f>IF(COUNTIF(技能效果!A:A,技能等级!B671&amp;"05")=1,技能等级!B671&amp;"05","")</f>
        <v/>
      </c>
      <c r="Q671" s="62" t="str">
        <f t="shared" ref="Q671" si="1905">IF(P671="","",$D671)</f>
        <v/>
      </c>
      <c r="R671" s="69" t="str">
        <f>INDEX(技能!U:U,MATCH(技能等级!B671,技能!B:B,0))</f>
        <v>攻击敌方单体造成攻击x%伤害，刷新召唤CD</v>
      </c>
      <c r="S671" s="150">
        <f t="shared" si="1791"/>
        <v>63</v>
      </c>
    </row>
    <row r="672" spans="1:19" s="60" customFormat="1" ht="16.5" x14ac:dyDescent="0.2">
      <c r="A672" s="62">
        <v>669</v>
      </c>
      <c r="B672" s="62">
        <f>INDEX(技能!B:B,MATCH(技能等级!S672,技能!T:T,0))</f>
        <v>1302012</v>
      </c>
      <c r="C672" s="69" t="s">
        <v>384</v>
      </c>
      <c r="D672" s="62">
        <v>7</v>
      </c>
      <c r="E672" s="62" t="str">
        <f>INDEX(技能!E:E,MATCH(技能等级!S672,技能!T:T,0))</f>
        <v>南御夫技能2</v>
      </c>
      <c r="F672" s="69" t="s">
        <v>1020</v>
      </c>
      <c r="G672" s="62">
        <v>10</v>
      </c>
      <c r="H672" s="149" t="str">
        <f t="shared" si="1756"/>
        <v>130201201</v>
      </c>
      <c r="I672" s="62">
        <f t="shared" si="1757"/>
        <v>7</v>
      </c>
      <c r="J672" s="62" t="str">
        <f>IF(COUNTIF(技能效果!A:A,技能等级!B672&amp;"02")=1,技能等级!B672&amp;"02","")</f>
        <v/>
      </c>
      <c r="K672" s="62" t="str">
        <f t="shared" si="1757"/>
        <v/>
      </c>
      <c r="L672" s="62" t="str">
        <f>IF(COUNTIF(技能效果!A:A,技能等级!B672&amp;"03")=1,技能等级!B672&amp;"03","")</f>
        <v/>
      </c>
      <c r="M672" s="62" t="str">
        <f t="shared" ref="M672" si="1906">IF(L672="","",$D672)</f>
        <v/>
      </c>
      <c r="N672" s="62" t="str">
        <f>IF(COUNTIF(技能效果!A:A,技能等级!B672&amp;"04")=1,技能等级!B672&amp;"04","")</f>
        <v/>
      </c>
      <c r="O672" s="62" t="str">
        <f t="shared" ref="O672" si="1907">IF(N672="","",$D672)</f>
        <v/>
      </c>
      <c r="P672" s="62" t="str">
        <f>IF(COUNTIF(技能效果!A:A,技能等级!B672&amp;"05")=1,技能等级!B672&amp;"05","")</f>
        <v/>
      </c>
      <c r="Q672" s="62" t="str">
        <f t="shared" ref="Q672" si="1908">IF(P672="","",$D672)</f>
        <v/>
      </c>
      <c r="R672" s="69" t="str">
        <f>INDEX(技能!U:U,MATCH(技能等级!B672,技能!B:B,0))</f>
        <v>攻击敌方单体造成攻击x%伤害，刷新召唤CD</v>
      </c>
      <c r="S672" s="150">
        <f t="shared" si="1791"/>
        <v>63</v>
      </c>
    </row>
    <row r="673" spans="1:19" s="60" customFormat="1" ht="16.5" x14ac:dyDescent="0.2">
      <c r="A673" s="62">
        <v>670</v>
      </c>
      <c r="B673" s="62">
        <f>INDEX(技能!B:B,MATCH(技能等级!S673,技能!T:T,0))</f>
        <v>1302012</v>
      </c>
      <c r="C673" s="69" t="s">
        <v>384</v>
      </c>
      <c r="D673" s="62">
        <v>8</v>
      </c>
      <c r="E673" s="62" t="str">
        <f>INDEX(技能!E:E,MATCH(技能等级!S673,技能!T:T,0))</f>
        <v>南御夫技能2</v>
      </c>
      <c r="F673" s="69" t="s">
        <v>1020</v>
      </c>
      <c r="G673" s="62">
        <v>10</v>
      </c>
      <c r="H673" s="149" t="str">
        <f t="shared" si="1756"/>
        <v>130201201</v>
      </c>
      <c r="I673" s="62">
        <f t="shared" si="1757"/>
        <v>8</v>
      </c>
      <c r="J673" s="62" t="str">
        <f>IF(COUNTIF(技能效果!A:A,技能等级!B673&amp;"02")=1,技能等级!B673&amp;"02","")</f>
        <v/>
      </c>
      <c r="K673" s="62" t="str">
        <f t="shared" si="1757"/>
        <v/>
      </c>
      <c r="L673" s="62" t="str">
        <f>IF(COUNTIF(技能效果!A:A,技能等级!B673&amp;"03")=1,技能等级!B673&amp;"03","")</f>
        <v/>
      </c>
      <c r="M673" s="62" t="str">
        <f t="shared" ref="M673" si="1909">IF(L673="","",$D673)</f>
        <v/>
      </c>
      <c r="N673" s="62" t="str">
        <f>IF(COUNTIF(技能效果!A:A,技能等级!B673&amp;"04")=1,技能等级!B673&amp;"04","")</f>
        <v/>
      </c>
      <c r="O673" s="62" t="str">
        <f t="shared" ref="O673" si="1910">IF(N673="","",$D673)</f>
        <v/>
      </c>
      <c r="P673" s="62" t="str">
        <f>IF(COUNTIF(技能效果!A:A,技能等级!B673&amp;"05")=1,技能等级!B673&amp;"05","")</f>
        <v/>
      </c>
      <c r="Q673" s="62" t="str">
        <f t="shared" ref="Q673" si="1911">IF(P673="","",$D673)</f>
        <v/>
      </c>
      <c r="R673" s="69" t="str">
        <f>INDEX(技能!U:U,MATCH(技能等级!B673,技能!B:B,0))</f>
        <v>攻击敌方单体造成攻击x%伤害，刷新召唤CD</v>
      </c>
      <c r="S673" s="150">
        <f t="shared" si="1791"/>
        <v>63</v>
      </c>
    </row>
    <row r="674" spans="1:19" s="60" customFormat="1" ht="16.5" x14ac:dyDescent="0.2">
      <c r="A674" s="62">
        <v>671</v>
      </c>
      <c r="B674" s="62">
        <f>INDEX(技能!B:B,MATCH(技能等级!S674,技能!T:T,0))</f>
        <v>1302012</v>
      </c>
      <c r="C674" s="69" t="s">
        <v>384</v>
      </c>
      <c r="D674" s="62">
        <v>9</v>
      </c>
      <c r="E674" s="62" t="str">
        <f>INDEX(技能!E:E,MATCH(技能等级!S674,技能!T:T,0))</f>
        <v>南御夫技能2</v>
      </c>
      <c r="F674" s="69" t="s">
        <v>1020</v>
      </c>
      <c r="G674" s="62">
        <v>10</v>
      </c>
      <c r="H674" s="149" t="str">
        <f t="shared" si="1756"/>
        <v>130201201</v>
      </c>
      <c r="I674" s="62">
        <f t="shared" si="1757"/>
        <v>9</v>
      </c>
      <c r="J674" s="62" t="str">
        <f>IF(COUNTIF(技能效果!A:A,技能等级!B674&amp;"02")=1,技能等级!B674&amp;"02","")</f>
        <v/>
      </c>
      <c r="K674" s="62" t="str">
        <f t="shared" si="1757"/>
        <v/>
      </c>
      <c r="L674" s="62" t="str">
        <f>IF(COUNTIF(技能效果!A:A,技能等级!B674&amp;"03")=1,技能等级!B674&amp;"03","")</f>
        <v/>
      </c>
      <c r="M674" s="62" t="str">
        <f t="shared" ref="M674" si="1912">IF(L674="","",$D674)</f>
        <v/>
      </c>
      <c r="N674" s="62" t="str">
        <f>IF(COUNTIF(技能效果!A:A,技能等级!B674&amp;"04")=1,技能等级!B674&amp;"04","")</f>
        <v/>
      </c>
      <c r="O674" s="62" t="str">
        <f t="shared" ref="O674" si="1913">IF(N674="","",$D674)</f>
        <v/>
      </c>
      <c r="P674" s="62" t="str">
        <f>IF(COUNTIF(技能效果!A:A,技能等级!B674&amp;"05")=1,技能等级!B674&amp;"05","")</f>
        <v/>
      </c>
      <c r="Q674" s="62" t="str">
        <f t="shared" ref="Q674" si="1914">IF(P674="","",$D674)</f>
        <v/>
      </c>
      <c r="R674" s="69" t="str">
        <f>INDEX(技能!U:U,MATCH(技能等级!B674,技能!B:B,0))</f>
        <v>攻击敌方单体造成攻击x%伤害，刷新召唤CD</v>
      </c>
      <c r="S674" s="150">
        <f t="shared" si="1791"/>
        <v>63</v>
      </c>
    </row>
    <row r="675" spans="1:19" s="60" customFormat="1" ht="16.5" x14ac:dyDescent="0.2">
      <c r="A675" s="62">
        <v>672</v>
      </c>
      <c r="B675" s="62">
        <f>INDEX(技能!B:B,MATCH(技能等级!S675,技能!T:T,0))</f>
        <v>1302012</v>
      </c>
      <c r="C675" s="69" t="s">
        <v>384</v>
      </c>
      <c r="D675" s="62">
        <v>10</v>
      </c>
      <c r="E675" s="62" t="str">
        <f>INDEX(技能!E:E,MATCH(技能等级!S675,技能!T:T,0))</f>
        <v>南御夫技能2</v>
      </c>
      <c r="F675" s="69" t="s">
        <v>1020</v>
      </c>
      <c r="G675" s="62">
        <v>10</v>
      </c>
      <c r="H675" s="149" t="str">
        <f t="shared" si="1756"/>
        <v>130201201</v>
      </c>
      <c r="I675" s="62">
        <f t="shared" si="1757"/>
        <v>10</v>
      </c>
      <c r="J675" s="62" t="str">
        <f>IF(COUNTIF(技能效果!A:A,技能等级!B675&amp;"02")=1,技能等级!B675&amp;"02","")</f>
        <v/>
      </c>
      <c r="K675" s="62" t="str">
        <f t="shared" si="1757"/>
        <v/>
      </c>
      <c r="L675" s="62" t="str">
        <f>IF(COUNTIF(技能效果!A:A,技能等级!B675&amp;"03")=1,技能等级!B675&amp;"03","")</f>
        <v/>
      </c>
      <c r="M675" s="62" t="str">
        <f t="shared" ref="M675" si="1915">IF(L675="","",$D675)</f>
        <v/>
      </c>
      <c r="N675" s="62" t="str">
        <f>IF(COUNTIF(技能效果!A:A,技能等级!B675&amp;"04")=1,技能等级!B675&amp;"04","")</f>
        <v/>
      </c>
      <c r="O675" s="62" t="str">
        <f t="shared" ref="O675" si="1916">IF(N675="","",$D675)</f>
        <v/>
      </c>
      <c r="P675" s="62" t="str">
        <f>IF(COUNTIF(技能效果!A:A,技能等级!B675&amp;"05")=1,技能等级!B675&amp;"05","")</f>
        <v/>
      </c>
      <c r="Q675" s="62" t="str">
        <f t="shared" ref="Q675" si="1917">IF(P675="","",$D675)</f>
        <v/>
      </c>
      <c r="R675" s="69" t="str">
        <f>INDEX(技能!U:U,MATCH(技能等级!B675,技能!B:B,0))</f>
        <v>攻击敌方单体造成攻击x%伤害，刷新召唤CD</v>
      </c>
      <c r="S675" s="150">
        <f t="shared" si="1791"/>
        <v>63</v>
      </c>
    </row>
    <row r="676" spans="1:19" s="60" customFormat="1" ht="16.5" x14ac:dyDescent="0.2">
      <c r="A676" s="62">
        <v>673</v>
      </c>
      <c r="B676" s="62">
        <f>INDEX(技能!B:B,MATCH(技能等级!S676,技能!T:T,0))</f>
        <v>1301013</v>
      </c>
      <c r="C676" s="69" t="s">
        <v>384</v>
      </c>
      <c r="D676" s="62">
        <v>1</v>
      </c>
      <c r="E676" s="62" t="str">
        <f>INDEX(技能!E:E,MATCH(技能等级!S676,技能!T:T,0))</f>
        <v>吉拉技能1</v>
      </c>
      <c r="F676" s="69"/>
      <c r="G676" s="62"/>
      <c r="H676" s="149" t="str">
        <f t="shared" si="1756"/>
        <v>130101301</v>
      </c>
      <c r="I676" s="62">
        <f t="shared" si="1757"/>
        <v>1</v>
      </c>
      <c r="J676" s="62" t="str">
        <f>IF(COUNTIF(技能效果!A:A,技能等级!B676&amp;"02")=1,技能等级!B676&amp;"02","")</f>
        <v>130101302</v>
      </c>
      <c r="K676" s="62">
        <f t="shared" si="1757"/>
        <v>1</v>
      </c>
      <c r="L676" s="62" t="str">
        <f>IF(COUNTIF(技能效果!A:A,技能等级!B676&amp;"03")=1,技能等级!B676&amp;"03","")</f>
        <v/>
      </c>
      <c r="M676" s="62" t="str">
        <f t="shared" ref="M676" si="1918">IF(L676="","",$D676)</f>
        <v/>
      </c>
      <c r="N676" s="62" t="str">
        <f>IF(COUNTIF(技能效果!A:A,技能等级!B676&amp;"04")=1,技能等级!B676&amp;"04","")</f>
        <v/>
      </c>
      <c r="O676" s="62" t="str">
        <f t="shared" ref="O676" si="1919">IF(N676="","",$D676)</f>
        <v/>
      </c>
      <c r="P676" s="62" t="str">
        <f>IF(COUNTIF(技能效果!A:A,技能等级!B676&amp;"05")=1,技能等级!B676&amp;"05","")</f>
        <v/>
      </c>
      <c r="Q676" s="62" t="str">
        <f t="shared" ref="Q676" si="1920">IF(P676="","",$D676)</f>
        <v/>
      </c>
      <c r="R676" s="69" t="str">
        <f>INDEX(技能!U:U,MATCH(技能等级!B676,技能!B:B,0))</f>
        <v>攻击敌方单体造成攻击x%伤害
【水晶】立即偷取敌方红色水晶</v>
      </c>
      <c r="S676" s="150">
        <f t="shared" si="1791"/>
        <v>64</v>
      </c>
    </row>
    <row r="677" spans="1:19" s="60" customFormat="1" ht="16.5" x14ac:dyDescent="0.2">
      <c r="A677" s="62">
        <v>674</v>
      </c>
      <c r="B677" s="62">
        <f>INDEX(技能!B:B,MATCH(技能等级!S677,技能!T:T,0))</f>
        <v>1301013</v>
      </c>
      <c r="C677" s="69" t="s">
        <v>384</v>
      </c>
      <c r="D677" s="62">
        <v>2</v>
      </c>
      <c r="E677" s="62" t="str">
        <f>INDEX(技能!E:E,MATCH(技能等级!S677,技能!T:T,0))</f>
        <v>吉拉技能1</v>
      </c>
      <c r="F677" s="69" t="s">
        <v>1020</v>
      </c>
      <c r="G677" s="62">
        <v>10</v>
      </c>
      <c r="H677" s="149" t="str">
        <f t="shared" si="1756"/>
        <v>130101301</v>
      </c>
      <c r="I677" s="62">
        <f t="shared" si="1757"/>
        <v>2</v>
      </c>
      <c r="J677" s="62" t="str">
        <f>IF(COUNTIF(技能效果!A:A,技能等级!B677&amp;"02")=1,技能等级!B677&amp;"02","")</f>
        <v>130101302</v>
      </c>
      <c r="K677" s="62">
        <f t="shared" si="1757"/>
        <v>2</v>
      </c>
      <c r="L677" s="62" t="str">
        <f>IF(COUNTIF(技能效果!A:A,技能等级!B677&amp;"03")=1,技能等级!B677&amp;"03","")</f>
        <v/>
      </c>
      <c r="M677" s="62" t="str">
        <f t="shared" ref="M677" si="1921">IF(L677="","",$D677)</f>
        <v/>
      </c>
      <c r="N677" s="62" t="str">
        <f>IF(COUNTIF(技能效果!A:A,技能等级!B677&amp;"04")=1,技能等级!B677&amp;"04","")</f>
        <v/>
      </c>
      <c r="O677" s="62" t="str">
        <f t="shared" ref="O677" si="1922">IF(N677="","",$D677)</f>
        <v/>
      </c>
      <c r="P677" s="62" t="str">
        <f>IF(COUNTIF(技能效果!A:A,技能等级!B677&amp;"05")=1,技能等级!B677&amp;"05","")</f>
        <v/>
      </c>
      <c r="Q677" s="62" t="str">
        <f t="shared" ref="Q677" si="1923">IF(P677="","",$D677)</f>
        <v/>
      </c>
      <c r="R677" s="69" t="str">
        <f>INDEX(技能!U:U,MATCH(技能等级!B677,技能!B:B,0))</f>
        <v>攻击敌方单体造成攻击x%伤害
【水晶】立即偷取敌方红色水晶</v>
      </c>
      <c r="S677" s="150">
        <f t="shared" si="1791"/>
        <v>64</v>
      </c>
    </row>
    <row r="678" spans="1:19" s="60" customFormat="1" ht="16.5" x14ac:dyDescent="0.2">
      <c r="A678" s="62">
        <v>675</v>
      </c>
      <c r="B678" s="62">
        <f>INDEX(技能!B:B,MATCH(技能等级!S678,技能!T:T,0))</f>
        <v>1301013</v>
      </c>
      <c r="C678" s="69" t="s">
        <v>384</v>
      </c>
      <c r="D678" s="62">
        <v>3</v>
      </c>
      <c r="E678" s="62" t="str">
        <f>INDEX(技能!E:E,MATCH(技能等级!S678,技能!T:T,0))</f>
        <v>吉拉技能1</v>
      </c>
      <c r="F678" s="69" t="s">
        <v>1020</v>
      </c>
      <c r="G678" s="62">
        <v>10</v>
      </c>
      <c r="H678" s="149" t="str">
        <f t="shared" si="1756"/>
        <v>130101301</v>
      </c>
      <c r="I678" s="62">
        <f t="shared" si="1757"/>
        <v>3</v>
      </c>
      <c r="J678" s="62" t="str">
        <f>IF(COUNTIF(技能效果!A:A,技能等级!B678&amp;"02")=1,技能等级!B678&amp;"02","")</f>
        <v>130101302</v>
      </c>
      <c r="K678" s="62">
        <f t="shared" si="1757"/>
        <v>3</v>
      </c>
      <c r="L678" s="62" t="str">
        <f>IF(COUNTIF(技能效果!A:A,技能等级!B678&amp;"03")=1,技能等级!B678&amp;"03","")</f>
        <v/>
      </c>
      <c r="M678" s="62" t="str">
        <f t="shared" ref="M678" si="1924">IF(L678="","",$D678)</f>
        <v/>
      </c>
      <c r="N678" s="62" t="str">
        <f>IF(COUNTIF(技能效果!A:A,技能等级!B678&amp;"04")=1,技能等级!B678&amp;"04","")</f>
        <v/>
      </c>
      <c r="O678" s="62" t="str">
        <f t="shared" ref="O678" si="1925">IF(N678="","",$D678)</f>
        <v/>
      </c>
      <c r="P678" s="62" t="str">
        <f>IF(COUNTIF(技能效果!A:A,技能等级!B678&amp;"05")=1,技能等级!B678&amp;"05","")</f>
        <v/>
      </c>
      <c r="Q678" s="62" t="str">
        <f t="shared" ref="Q678" si="1926">IF(P678="","",$D678)</f>
        <v/>
      </c>
      <c r="R678" s="69" t="str">
        <f>INDEX(技能!U:U,MATCH(技能等级!B678,技能!B:B,0))</f>
        <v>攻击敌方单体造成攻击x%伤害
【水晶】立即偷取敌方红色水晶</v>
      </c>
      <c r="S678" s="150">
        <f t="shared" si="1791"/>
        <v>64</v>
      </c>
    </row>
    <row r="679" spans="1:19" s="60" customFormat="1" ht="16.5" x14ac:dyDescent="0.2">
      <c r="A679" s="62">
        <v>676</v>
      </c>
      <c r="B679" s="62">
        <f>INDEX(技能!B:B,MATCH(技能等级!S679,技能!T:T,0))</f>
        <v>1301013</v>
      </c>
      <c r="C679" s="69" t="s">
        <v>384</v>
      </c>
      <c r="D679" s="62">
        <v>4</v>
      </c>
      <c r="E679" s="62" t="str">
        <f>INDEX(技能!E:E,MATCH(技能等级!S679,技能!T:T,0))</f>
        <v>吉拉技能1</v>
      </c>
      <c r="F679" s="69" t="s">
        <v>1020</v>
      </c>
      <c r="G679" s="62">
        <v>10</v>
      </c>
      <c r="H679" s="149" t="str">
        <f t="shared" si="1756"/>
        <v>130101301</v>
      </c>
      <c r="I679" s="62">
        <f t="shared" si="1757"/>
        <v>4</v>
      </c>
      <c r="J679" s="62" t="str">
        <f>IF(COUNTIF(技能效果!A:A,技能等级!B679&amp;"02")=1,技能等级!B679&amp;"02","")</f>
        <v>130101302</v>
      </c>
      <c r="K679" s="62">
        <f t="shared" si="1757"/>
        <v>4</v>
      </c>
      <c r="L679" s="62" t="str">
        <f>IF(COUNTIF(技能效果!A:A,技能等级!B679&amp;"03")=1,技能等级!B679&amp;"03","")</f>
        <v/>
      </c>
      <c r="M679" s="62" t="str">
        <f t="shared" ref="M679" si="1927">IF(L679="","",$D679)</f>
        <v/>
      </c>
      <c r="N679" s="62" t="str">
        <f>IF(COUNTIF(技能效果!A:A,技能等级!B679&amp;"04")=1,技能等级!B679&amp;"04","")</f>
        <v/>
      </c>
      <c r="O679" s="62" t="str">
        <f t="shared" ref="O679" si="1928">IF(N679="","",$D679)</f>
        <v/>
      </c>
      <c r="P679" s="62" t="str">
        <f>IF(COUNTIF(技能效果!A:A,技能等级!B679&amp;"05")=1,技能等级!B679&amp;"05","")</f>
        <v/>
      </c>
      <c r="Q679" s="62" t="str">
        <f t="shared" ref="Q679" si="1929">IF(P679="","",$D679)</f>
        <v/>
      </c>
      <c r="R679" s="69" t="str">
        <f>INDEX(技能!U:U,MATCH(技能等级!B679,技能!B:B,0))</f>
        <v>攻击敌方单体造成攻击x%伤害
【水晶】立即偷取敌方红色水晶</v>
      </c>
      <c r="S679" s="150">
        <f t="shared" si="1791"/>
        <v>64</v>
      </c>
    </row>
    <row r="680" spans="1:19" s="60" customFormat="1" ht="16.5" x14ac:dyDescent="0.2">
      <c r="A680" s="62">
        <v>677</v>
      </c>
      <c r="B680" s="62">
        <f>INDEX(技能!B:B,MATCH(技能等级!S680,技能!T:T,0))</f>
        <v>1301013</v>
      </c>
      <c r="C680" s="69" t="s">
        <v>384</v>
      </c>
      <c r="D680" s="62">
        <v>5</v>
      </c>
      <c r="E680" s="62" t="str">
        <f>INDEX(技能!E:E,MATCH(技能等级!S680,技能!T:T,0))</f>
        <v>吉拉技能1</v>
      </c>
      <c r="F680" s="69" t="s">
        <v>1020</v>
      </c>
      <c r="G680" s="62">
        <v>10</v>
      </c>
      <c r="H680" s="149" t="str">
        <f t="shared" si="1756"/>
        <v>130101301</v>
      </c>
      <c r="I680" s="62">
        <f t="shared" si="1757"/>
        <v>5</v>
      </c>
      <c r="J680" s="62" t="str">
        <f>IF(COUNTIF(技能效果!A:A,技能等级!B680&amp;"02")=1,技能等级!B680&amp;"02","")</f>
        <v>130101302</v>
      </c>
      <c r="K680" s="62">
        <f t="shared" si="1757"/>
        <v>5</v>
      </c>
      <c r="L680" s="62" t="str">
        <f>IF(COUNTIF(技能效果!A:A,技能等级!B680&amp;"03")=1,技能等级!B680&amp;"03","")</f>
        <v/>
      </c>
      <c r="M680" s="62" t="str">
        <f t="shared" ref="M680" si="1930">IF(L680="","",$D680)</f>
        <v/>
      </c>
      <c r="N680" s="62" t="str">
        <f>IF(COUNTIF(技能效果!A:A,技能等级!B680&amp;"04")=1,技能等级!B680&amp;"04","")</f>
        <v/>
      </c>
      <c r="O680" s="62" t="str">
        <f t="shared" ref="O680" si="1931">IF(N680="","",$D680)</f>
        <v/>
      </c>
      <c r="P680" s="62" t="str">
        <f>IF(COUNTIF(技能效果!A:A,技能等级!B680&amp;"05")=1,技能等级!B680&amp;"05","")</f>
        <v/>
      </c>
      <c r="Q680" s="62" t="str">
        <f t="shared" ref="Q680" si="1932">IF(P680="","",$D680)</f>
        <v/>
      </c>
      <c r="R680" s="69" t="str">
        <f>INDEX(技能!U:U,MATCH(技能等级!B680,技能!B:B,0))</f>
        <v>攻击敌方单体造成攻击x%伤害
【水晶】立即偷取敌方红色水晶</v>
      </c>
      <c r="S680" s="150">
        <f t="shared" si="1791"/>
        <v>64</v>
      </c>
    </row>
    <row r="681" spans="1:19" s="60" customFormat="1" ht="16.5" x14ac:dyDescent="0.2">
      <c r="A681" s="62">
        <v>678</v>
      </c>
      <c r="B681" s="62">
        <f>INDEX(技能!B:B,MATCH(技能等级!S681,技能!T:T,0))</f>
        <v>1301013</v>
      </c>
      <c r="C681" s="69" t="s">
        <v>384</v>
      </c>
      <c r="D681" s="62">
        <v>6</v>
      </c>
      <c r="E681" s="62" t="str">
        <f>INDEX(技能!E:E,MATCH(技能等级!S681,技能!T:T,0))</f>
        <v>吉拉技能1</v>
      </c>
      <c r="F681" s="69" t="s">
        <v>1020</v>
      </c>
      <c r="G681" s="62">
        <v>10</v>
      </c>
      <c r="H681" s="149" t="str">
        <f t="shared" si="1756"/>
        <v>130101301</v>
      </c>
      <c r="I681" s="62">
        <f t="shared" si="1757"/>
        <v>6</v>
      </c>
      <c r="J681" s="62" t="str">
        <f>IF(COUNTIF(技能效果!A:A,技能等级!B681&amp;"02")=1,技能等级!B681&amp;"02","")</f>
        <v>130101302</v>
      </c>
      <c r="K681" s="62">
        <f t="shared" si="1757"/>
        <v>6</v>
      </c>
      <c r="L681" s="62" t="str">
        <f>IF(COUNTIF(技能效果!A:A,技能等级!B681&amp;"03")=1,技能等级!B681&amp;"03","")</f>
        <v/>
      </c>
      <c r="M681" s="62" t="str">
        <f t="shared" ref="M681" si="1933">IF(L681="","",$D681)</f>
        <v/>
      </c>
      <c r="N681" s="62" t="str">
        <f>IF(COUNTIF(技能效果!A:A,技能等级!B681&amp;"04")=1,技能等级!B681&amp;"04","")</f>
        <v/>
      </c>
      <c r="O681" s="62" t="str">
        <f t="shared" ref="O681" si="1934">IF(N681="","",$D681)</f>
        <v/>
      </c>
      <c r="P681" s="62" t="str">
        <f>IF(COUNTIF(技能效果!A:A,技能等级!B681&amp;"05")=1,技能等级!B681&amp;"05","")</f>
        <v/>
      </c>
      <c r="Q681" s="62" t="str">
        <f t="shared" ref="Q681" si="1935">IF(P681="","",$D681)</f>
        <v/>
      </c>
      <c r="R681" s="69" t="str">
        <f>INDEX(技能!U:U,MATCH(技能等级!B681,技能!B:B,0))</f>
        <v>攻击敌方单体造成攻击x%伤害
【水晶】立即偷取敌方红色水晶</v>
      </c>
      <c r="S681" s="150">
        <f t="shared" si="1791"/>
        <v>64</v>
      </c>
    </row>
    <row r="682" spans="1:19" s="60" customFormat="1" ht="16.5" x14ac:dyDescent="0.2">
      <c r="A682" s="62">
        <v>679</v>
      </c>
      <c r="B682" s="62">
        <f>INDEX(技能!B:B,MATCH(技能等级!S682,技能!T:T,0))</f>
        <v>1301013</v>
      </c>
      <c r="C682" s="69" t="s">
        <v>384</v>
      </c>
      <c r="D682" s="62">
        <v>7</v>
      </c>
      <c r="E682" s="62" t="str">
        <f>INDEX(技能!E:E,MATCH(技能等级!S682,技能!T:T,0))</f>
        <v>吉拉技能1</v>
      </c>
      <c r="F682" s="69" t="s">
        <v>1020</v>
      </c>
      <c r="G682" s="62">
        <v>10</v>
      </c>
      <c r="H682" s="149" t="str">
        <f t="shared" si="1756"/>
        <v>130101301</v>
      </c>
      <c r="I682" s="62">
        <f t="shared" si="1757"/>
        <v>7</v>
      </c>
      <c r="J682" s="62" t="str">
        <f>IF(COUNTIF(技能效果!A:A,技能等级!B682&amp;"02")=1,技能等级!B682&amp;"02","")</f>
        <v>130101302</v>
      </c>
      <c r="K682" s="62">
        <f t="shared" si="1757"/>
        <v>7</v>
      </c>
      <c r="L682" s="62" t="str">
        <f>IF(COUNTIF(技能效果!A:A,技能等级!B682&amp;"03")=1,技能等级!B682&amp;"03","")</f>
        <v/>
      </c>
      <c r="M682" s="62" t="str">
        <f t="shared" ref="M682" si="1936">IF(L682="","",$D682)</f>
        <v/>
      </c>
      <c r="N682" s="62" t="str">
        <f>IF(COUNTIF(技能效果!A:A,技能等级!B682&amp;"04")=1,技能等级!B682&amp;"04","")</f>
        <v/>
      </c>
      <c r="O682" s="62" t="str">
        <f t="shared" ref="O682" si="1937">IF(N682="","",$D682)</f>
        <v/>
      </c>
      <c r="P682" s="62" t="str">
        <f>IF(COUNTIF(技能效果!A:A,技能等级!B682&amp;"05")=1,技能等级!B682&amp;"05","")</f>
        <v/>
      </c>
      <c r="Q682" s="62" t="str">
        <f t="shared" ref="Q682" si="1938">IF(P682="","",$D682)</f>
        <v/>
      </c>
      <c r="R682" s="69" t="str">
        <f>INDEX(技能!U:U,MATCH(技能等级!B682,技能!B:B,0))</f>
        <v>攻击敌方单体造成攻击x%伤害
【水晶】立即偷取敌方红色水晶</v>
      </c>
      <c r="S682" s="150">
        <f t="shared" si="1791"/>
        <v>64</v>
      </c>
    </row>
    <row r="683" spans="1:19" s="60" customFormat="1" ht="16.5" x14ac:dyDescent="0.2">
      <c r="A683" s="62">
        <v>680</v>
      </c>
      <c r="B683" s="62">
        <f>INDEX(技能!B:B,MATCH(技能等级!S683,技能!T:T,0))</f>
        <v>1301013</v>
      </c>
      <c r="C683" s="69" t="s">
        <v>384</v>
      </c>
      <c r="D683" s="62">
        <v>8</v>
      </c>
      <c r="E683" s="62" t="str">
        <f>INDEX(技能!E:E,MATCH(技能等级!S683,技能!T:T,0))</f>
        <v>吉拉技能1</v>
      </c>
      <c r="F683" s="69" t="s">
        <v>1020</v>
      </c>
      <c r="G683" s="62">
        <v>10</v>
      </c>
      <c r="H683" s="149" t="str">
        <f t="shared" si="1756"/>
        <v>130101301</v>
      </c>
      <c r="I683" s="62">
        <f t="shared" si="1757"/>
        <v>8</v>
      </c>
      <c r="J683" s="62" t="str">
        <f>IF(COUNTIF(技能效果!A:A,技能等级!B683&amp;"02")=1,技能等级!B683&amp;"02","")</f>
        <v>130101302</v>
      </c>
      <c r="K683" s="62">
        <f t="shared" si="1757"/>
        <v>8</v>
      </c>
      <c r="L683" s="62" t="str">
        <f>IF(COUNTIF(技能效果!A:A,技能等级!B683&amp;"03")=1,技能等级!B683&amp;"03","")</f>
        <v/>
      </c>
      <c r="M683" s="62" t="str">
        <f t="shared" ref="M683" si="1939">IF(L683="","",$D683)</f>
        <v/>
      </c>
      <c r="N683" s="62" t="str">
        <f>IF(COUNTIF(技能效果!A:A,技能等级!B683&amp;"04")=1,技能等级!B683&amp;"04","")</f>
        <v/>
      </c>
      <c r="O683" s="62" t="str">
        <f t="shared" ref="O683" si="1940">IF(N683="","",$D683)</f>
        <v/>
      </c>
      <c r="P683" s="62" t="str">
        <f>IF(COUNTIF(技能效果!A:A,技能等级!B683&amp;"05")=1,技能等级!B683&amp;"05","")</f>
        <v/>
      </c>
      <c r="Q683" s="62" t="str">
        <f t="shared" ref="Q683" si="1941">IF(P683="","",$D683)</f>
        <v/>
      </c>
      <c r="R683" s="69" t="str">
        <f>INDEX(技能!U:U,MATCH(技能等级!B683,技能!B:B,0))</f>
        <v>攻击敌方单体造成攻击x%伤害
【水晶】立即偷取敌方红色水晶</v>
      </c>
      <c r="S683" s="150">
        <f t="shared" si="1791"/>
        <v>64</v>
      </c>
    </row>
    <row r="684" spans="1:19" s="60" customFormat="1" ht="16.5" x14ac:dyDescent="0.2">
      <c r="A684" s="62">
        <v>681</v>
      </c>
      <c r="B684" s="62">
        <f>INDEX(技能!B:B,MATCH(技能等级!S684,技能!T:T,0))</f>
        <v>1301013</v>
      </c>
      <c r="C684" s="69" t="s">
        <v>384</v>
      </c>
      <c r="D684" s="62">
        <v>9</v>
      </c>
      <c r="E684" s="62" t="str">
        <f>INDEX(技能!E:E,MATCH(技能等级!S684,技能!T:T,0))</f>
        <v>吉拉技能1</v>
      </c>
      <c r="F684" s="69" t="s">
        <v>1020</v>
      </c>
      <c r="G684" s="62">
        <v>10</v>
      </c>
      <c r="H684" s="149" t="str">
        <f t="shared" si="1756"/>
        <v>130101301</v>
      </c>
      <c r="I684" s="62">
        <f t="shared" si="1757"/>
        <v>9</v>
      </c>
      <c r="J684" s="62" t="str">
        <f>IF(COUNTIF(技能效果!A:A,技能等级!B684&amp;"02")=1,技能等级!B684&amp;"02","")</f>
        <v>130101302</v>
      </c>
      <c r="K684" s="62">
        <f t="shared" si="1757"/>
        <v>9</v>
      </c>
      <c r="L684" s="62" t="str">
        <f>IF(COUNTIF(技能效果!A:A,技能等级!B684&amp;"03")=1,技能等级!B684&amp;"03","")</f>
        <v/>
      </c>
      <c r="M684" s="62" t="str">
        <f t="shared" ref="M684" si="1942">IF(L684="","",$D684)</f>
        <v/>
      </c>
      <c r="N684" s="62" t="str">
        <f>IF(COUNTIF(技能效果!A:A,技能等级!B684&amp;"04")=1,技能等级!B684&amp;"04","")</f>
        <v/>
      </c>
      <c r="O684" s="62" t="str">
        <f t="shared" ref="O684" si="1943">IF(N684="","",$D684)</f>
        <v/>
      </c>
      <c r="P684" s="62" t="str">
        <f>IF(COUNTIF(技能效果!A:A,技能等级!B684&amp;"05")=1,技能等级!B684&amp;"05","")</f>
        <v/>
      </c>
      <c r="Q684" s="62" t="str">
        <f t="shared" ref="Q684" si="1944">IF(P684="","",$D684)</f>
        <v/>
      </c>
      <c r="R684" s="69" t="str">
        <f>INDEX(技能!U:U,MATCH(技能等级!B684,技能!B:B,0))</f>
        <v>攻击敌方单体造成攻击x%伤害
【水晶】立即偷取敌方红色水晶</v>
      </c>
      <c r="S684" s="150">
        <f t="shared" si="1791"/>
        <v>64</v>
      </c>
    </row>
    <row r="685" spans="1:19" s="60" customFormat="1" ht="16.5" x14ac:dyDescent="0.2">
      <c r="A685" s="62">
        <v>682</v>
      </c>
      <c r="B685" s="62">
        <f>INDEX(技能!B:B,MATCH(技能等级!S685,技能!T:T,0))</f>
        <v>1301013</v>
      </c>
      <c r="C685" s="69" t="s">
        <v>384</v>
      </c>
      <c r="D685" s="62">
        <v>10</v>
      </c>
      <c r="E685" s="62" t="str">
        <f>INDEX(技能!E:E,MATCH(技能等级!S685,技能!T:T,0))</f>
        <v>吉拉技能1</v>
      </c>
      <c r="F685" s="69" t="s">
        <v>1020</v>
      </c>
      <c r="G685" s="62">
        <v>10</v>
      </c>
      <c r="H685" s="149" t="str">
        <f t="shared" si="1756"/>
        <v>130101301</v>
      </c>
      <c r="I685" s="62">
        <f t="shared" si="1757"/>
        <v>10</v>
      </c>
      <c r="J685" s="62" t="str">
        <f>IF(COUNTIF(技能效果!A:A,技能等级!B685&amp;"02")=1,技能等级!B685&amp;"02","")</f>
        <v>130101302</v>
      </c>
      <c r="K685" s="62">
        <f t="shared" si="1757"/>
        <v>10</v>
      </c>
      <c r="L685" s="62" t="str">
        <f>IF(COUNTIF(技能效果!A:A,技能等级!B685&amp;"03")=1,技能等级!B685&amp;"03","")</f>
        <v/>
      </c>
      <c r="M685" s="62" t="str">
        <f t="shared" ref="M685" si="1945">IF(L685="","",$D685)</f>
        <v/>
      </c>
      <c r="N685" s="62" t="str">
        <f>IF(COUNTIF(技能效果!A:A,技能等级!B685&amp;"04")=1,技能等级!B685&amp;"04","")</f>
        <v/>
      </c>
      <c r="O685" s="62" t="str">
        <f t="shared" ref="O685" si="1946">IF(N685="","",$D685)</f>
        <v/>
      </c>
      <c r="P685" s="62" t="str">
        <f>IF(COUNTIF(技能效果!A:A,技能等级!B685&amp;"05")=1,技能等级!B685&amp;"05","")</f>
        <v/>
      </c>
      <c r="Q685" s="62" t="str">
        <f t="shared" ref="Q685" si="1947">IF(P685="","",$D685)</f>
        <v/>
      </c>
      <c r="R685" s="69" t="str">
        <f>INDEX(技能!U:U,MATCH(技能等级!B685,技能!B:B,0))</f>
        <v>攻击敌方单体造成攻击x%伤害
【水晶】立即偷取敌方红色水晶</v>
      </c>
      <c r="S685" s="150">
        <f t="shared" si="1791"/>
        <v>64</v>
      </c>
    </row>
    <row r="686" spans="1:19" s="60" customFormat="1" ht="16.5" x14ac:dyDescent="0.2">
      <c r="A686" s="62">
        <v>683</v>
      </c>
      <c r="B686" s="62">
        <f>INDEX(技能!B:B,MATCH(技能等级!S686,技能!T:T,0))</f>
        <v>1302013</v>
      </c>
      <c r="C686" s="69" t="s">
        <v>384</v>
      </c>
      <c r="D686" s="62">
        <v>1</v>
      </c>
      <c r="E686" s="62" t="str">
        <f>INDEX(技能!E:E,MATCH(技能等级!S686,技能!T:T,0))</f>
        <v>吉拉技能2</v>
      </c>
      <c r="F686" s="69"/>
      <c r="G686" s="62"/>
      <c r="H686" s="149" t="str">
        <f t="shared" si="1756"/>
        <v>130201301</v>
      </c>
      <c r="I686" s="62">
        <f t="shared" si="1757"/>
        <v>1</v>
      </c>
      <c r="J686" s="62" t="str">
        <f>IF(COUNTIF(技能效果!A:A,技能等级!B686&amp;"02")=1,技能等级!B686&amp;"02","")</f>
        <v>130201302</v>
      </c>
      <c r="K686" s="62">
        <f t="shared" si="1757"/>
        <v>1</v>
      </c>
      <c r="L686" s="62" t="str">
        <f>IF(COUNTIF(技能效果!A:A,技能等级!B686&amp;"03")=1,技能等级!B686&amp;"03","")</f>
        <v/>
      </c>
      <c r="M686" s="62" t="str">
        <f t="shared" ref="M686" si="1948">IF(L686="","",$D686)</f>
        <v/>
      </c>
      <c r="N686" s="62" t="str">
        <f>IF(COUNTIF(技能效果!A:A,技能等级!B686&amp;"04")=1,技能等级!B686&amp;"04","")</f>
        <v/>
      </c>
      <c r="O686" s="62" t="str">
        <f t="shared" ref="O686" si="1949">IF(N686="","",$D686)</f>
        <v/>
      </c>
      <c r="P686" s="62" t="str">
        <f>IF(COUNTIF(技能效果!A:A,技能等级!B686&amp;"05")=1,技能等级!B686&amp;"05","")</f>
        <v/>
      </c>
      <c r="Q686" s="62" t="str">
        <f t="shared" ref="Q686" si="1950">IF(P686="","",$D686)</f>
        <v/>
      </c>
      <c r="R686" s="69" t="str">
        <f>INDEX(技能!U:U,MATCH(技能等级!B686,技能!B:B,0))</f>
        <v>减少敌方单体攻击x%
【水晶】立即削减敌方大量黄色水晶</v>
      </c>
      <c r="S686" s="150">
        <f t="shared" si="1791"/>
        <v>65</v>
      </c>
    </row>
    <row r="687" spans="1:19" s="60" customFormat="1" ht="16.5" x14ac:dyDescent="0.2">
      <c r="A687" s="62">
        <v>684</v>
      </c>
      <c r="B687" s="62">
        <f>INDEX(技能!B:B,MATCH(技能等级!S687,技能!T:T,0))</f>
        <v>1302013</v>
      </c>
      <c r="C687" s="69" t="s">
        <v>384</v>
      </c>
      <c r="D687" s="62">
        <v>2</v>
      </c>
      <c r="E687" s="62" t="str">
        <f>INDEX(技能!E:E,MATCH(技能等级!S687,技能!T:T,0))</f>
        <v>吉拉技能2</v>
      </c>
      <c r="F687" s="69" t="s">
        <v>1020</v>
      </c>
      <c r="G687" s="62">
        <v>10</v>
      </c>
      <c r="H687" s="149" t="str">
        <f t="shared" ref="H687:H735" si="1951">B687&amp;"01"</f>
        <v>130201301</v>
      </c>
      <c r="I687" s="62">
        <f t="shared" ref="I687:K750" si="1952">IF(H687="","",$D687)</f>
        <v>2</v>
      </c>
      <c r="J687" s="62" t="str">
        <f>IF(COUNTIF(技能效果!A:A,技能等级!B687&amp;"02")=1,技能等级!B687&amp;"02","")</f>
        <v>130201302</v>
      </c>
      <c r="K687" s="62">
        <f t="shared" si="1952"/>
        <v>2</v>
      </c>
      <c r="L687" s="62" t="str">
        <f>IF(COUNTIF(技能效果!A:A,技能等级!B687&amp;"03")=1,技能等级!B687&amp;"03","")</f>
        <v/>
      </c>
      <c r="M687" s="62" t="str">
        <f t="shared" ref="M687" si="1953">IF(L687="","",$D687)</f>
        <v/>
      </c>
      <c r="N687" s="62" t="str">
        <f>IF(COUNTIF(技能效果!A:A,技能等级!B687&amp;"04")=1,技能等级!B687&amp;"04","")</f>
        <v/>
      </c>
      <c r="O687" s="62" t="str">
        <f t="shared" ref="O687" si="1954">IF(N687="","",$D687)</f>
        <v/>
      </c>
      <c r="P687" s="62" t="str">
        <f>IF(COUNTIF(技能效果!A:A,技能等级!B687&amp;"05")=1,技能等级!B687&amp;"05","")</f>
        <v/>
      </c>
      <c r="Q687" s="62" t="str">
        <f t="shared" ref="Q687" si="1955">IF(P687="","",$D687)</f>
        <v/>
      </c>
      <c r="R687" s="69" t="str">
        <f>INDEX(技能!U:U,MATCH(技能等级!B687,技能!B:B,0))</f>
        <v>减少敌方单体攻击x%
【水晶】立即削减敌方大量黄色水晶</v>
      </c>
      <c r="S687" s="150">
        <f t="shared" si="1791"/>
        <v>65</v>
      </c>
    </row>
    <row r="688" spans="1:19" s="60" customFormat="1" ht="16.5" x14ac:dyDescent="0.2">
      <c r="A688" s="62">
        <v>685</v>
      </c>
      <c r="B688" s="62">
        <f>INDEX(技能!B:B,MATCH(技能等级!S688,技能!T:T,0))</f>
        <v>1302013</v>
      </c>
      <c r="C688" s="69" t="s">
        <v>384</v>
      </c>
      <c r="D688" s="62">
        <v>3</v>
      </c>
      <c r="E688" s="62" t="str">
        <f>INDEX(技能!E:E,MATCH(技能等级!S688,技能!T:T,0))</f>
        <v>吉拉技能2</v>
      </c>
      <c r="F688" s="69" t="s">
        <v>1020</v>
      </c>
      <c r="G688" s="62">
        <v>10</v>
      </c>
      <c r="H688" s="149" t="str">
        <f t="shared" si="1951"/>
        <v>130201301</v>
      </c>
      <c r="I688" s="62">
        <f t="shared" si="1952"/>
        <v>3</v>
      </c>
      <c r="J688" s="62" t="str">
        <f>IF(COUNTIF(技能效果!A:A,技能等级!B688&amp;"02")=1,技能等级!B688&amp;"02","")</f>
        <v>130201302</v>
      </c>
      <c r="K688" s="62">
        <f t="shared" si="1952"/>
        <v>3</v>
      </c>
      <c r="L688" s="62" t="str">
        <f>IF(COUNTIF(技能效果!A:A,技能等级!B688&amp;"03")=1,技能等级!B688&amp;"03","")</f>
        <v/>
      </c>
      <c r="M688" s="62" t="str">
        <f t="shared" ref="M688" si="1956">IF(L688="","",$D688)</f>
        <v/>
      </c>
      <c r="N688" s="62" t="str">
        <f>IF(COUNTIF(技能效果!A:A,技能等级!B688&amp;"04")=1,技能等级!B688&amp;"04","")</f>
        <v/>
      </c>
      <c r="O688" s="62" t="str">
        <f t="shared" ref="O688" si="1957">IF(N688="","",$D688)</f>
        <v/>
      </c>
      <c r="P688" s="62" t="str">
        <f>IF(COUNTIF(技能效果!A:A,技能等级!B688&amp;"05")=1,技能等级!B688&amp;"05","")</f>
        <v/>
      </c>
      <c r="Q688" s="62" t="str">
        <f t="shared" ref="Q688" si="1958">IF(P688="","",$D688)</f>
        <v/>
      </c>
      <c r="R688" s="69" t="str">
        <f>INDEX(技能!U:U,MATCH(技能等级!B688,技能!B:B,0))</f>
        <v>减少敌方单体攻击x%
【水晶】立即削减敌方大量黄色水晶</v>
      </c>
      <c r="S688" s="150">
        <f t="shared" si="1791"/>
        <v>65</v>
      </c>
    </row>
    <row r="689" spans="1:19" s="60" customFormat="1" ht="16.5" x14ac:dyDescent="0.2">
      <c r="A689" s="62">
        <v>686</v>
      </c>
      <c r="B689" s="62">
        <f>INDEX(技能!B:B,MATCH(技能等级!S689,技能!T:T,0))</f>
        <v>1302013</v>
      </c>
      <c r="C689" s="69" t="s">
        <v>384</v>
      </c>
      <c r="D689" s="62">
        <v>4</v>
      </c>
      <c r="E689" s="62" t="str">
        <f>INDEX(技能!E:E,MATCH(技能等级!S689,技能!T:T,0))</f>
        <v>吉拉技能2</v>
      </c>
      <c r="F689" s="69" t="s">
        <v>1020</v>
      </c>
      <c r="G689" s="62">
        <v>10</v>
      </c>
      <c r="H689" s="149" t="str">
        <f t="shared" si="1951"/>
        <v>130201301</v>
      </c>
      <c r="I689" s="62">
        <f t="shared" si="1952"/>
        <v>4</v>
      </c>
      <c r="J689" s="62" t="str">
        <f>IF(COUNTIF(技能效果!A:A,技能等级!B689&amp;"02")=1,技能等级!B689&amp;"02","")</f>
        <v>130201302</v>
      </c>
      <c r="K689" s="62">
        <f t="shared" si="1952"/>
        <v>4</v>
      </c>
      <c r="L689" s="62" t="str">
        <f>IF(COUNTIF(技能效果!A:A,技能等级!B689&amp;"03")=1,技能等级!B689&amp;"03","")</f>
        <v/>
      </c>
      <c r="M689" s="62" t="str">
        <f t="shared" ref="M689" si="1959">IF(L689="","",$D689)</f>
        <v/>
      </c>
      <c r="N689" s="62" t="str">
        <f>IF(COUNTIF(技能效果!A:A,技能等级!B689&amp;"04")=1,技能等级!B689&amp;"04","")</f>
        <v/>
      </c>
      <c r="O689" s="62" t="str">
        <f t="shared" ref="O689" si="1960">IF(N689="","",$D689)</f>
        <v/>
      </c>
      <c r="P689" s="62" t="str">
        <f>IF(COUNTIF(技能效果!A:A,技能等级!B689&amp;"05")=1,技能等级!B689&amp;"05","")</f>
        <v/>
      </c>
      <c r="Q689" s="62" t="str">
        <f t="shared" ref="Q689" si="1961">IF(P689="","",$D689)</f>
        <v/>
      </c>
      <c r="R689" s="69" t="str">
        <f>INDEX(技能!U:U,MATCH(技能等级!B689,技能!B:B,0))</f>
        <v>减少敌方单体攻击x%
【水晶】立即削减敌方大量黄色水晶</v>
      </c>
      <c r="S689" s="150">
        <f t="shared" si="1791"/>
        <v>65</v>
      </c>
    </row>
    <row r="690" spans="1:19" s="60" customFormat="1" ht="16.5" x14ac:dyDescent="0.2">
      <c r="A690" s="62">
        <v>687</v>
      </c>
      <c r="B690" s="62">
        <f>INDEX(技能!B:B,MATCH(技能等级!S690,技能!T:T,0))</f>
        <v>1302013</v>
      </c>
      <c r="C690" s="69" t="s">
        <v>384</v>
      </c>
      <c r="D690" s="62">
        <v>5</v>
      </c>
      <c r="E690" s="62" t="str">
        <f>INDEX(技能!E:E,MATCH(技能等级!S690,技能!T:T,0))</f>
        <v>吉拉技能2</v>
      </c>
      <c r="F690" s="69" t="s">
        <v>1020</v>
      </c>
      <c r="G690" s="62">
        <v>10</v>
      </c>
      <c r="H690" s="149" t="str">
        <f t="shared" si="1951"/>
        <v>130201301</v>
      </c>
      <c r="I690" s="62">
        <f t="shared" si="1952"/>
        <v>5</v>
      </c>
      <c r="J690" s="62" t="str">
        <f>IF(COUNTIF(技能效果!A:A,技能等级!B690&amp;"02")=1,技能等级!B690&amp;"02","")</f>
        <v>130201302</v>
      </c>
      <c r="K690" s="62">
        <f t="shared" si="1952"/>
        <v>5</v>
      </c>
      <c r="L690" s="62" t="str">
        <f>IF(COUNTIF(技能效果!A:A,技能等级!B690&amp;"03")=1,技能等级!B690&amp;"03","")</f>
        <v/>
      </c>
      <c r="M690" s="62" t="str">
        <f t="shared" ref="M690" si="1962">IF(L690="","",$D690)</f>
        <v/>
      </c>
      <c r="N690" s="62" t="str">
        <f>IF(COUNTIF(技能效果!A:A,技能等级!B690&amp;"04")=1,技能等级!B690&amp;"04","")</f>
        <v/>
      </c>
      <c r="O690" s="62" t="str">
        <f t="shared" ref="O690" si="1963">IF(N690="","",$D690)</f>
        <v/>
      </c>
      <c r="P690" s="62" t="str">
        <f>IF(COUNTIF(技能效果!A:A,技能等级!B690&amp;"05")=1,技能等级!B690&amp;"05","")</f>
        <v/>
      </c>
      <c r="Q690" s="62" t="str">
        <f t="shared" ref="Q690" si="1964">IF(P690="","",$D690)</f>
        <v/>
      </c>
      <c r="R690" s="69" t="str">
        <f>INDEX(技能!U:U,MATCH(技能等级!B690,技能!B:B,0))</f>
        <v>减少敌方单体攻击x%
【水晶】立即削减敌方大量黄色水晶</v>
      </c>
      <c r="S690" s="150">
        <f t="shared" si="1791"/>
        <v>65</v>
      </c>
    </row>
    <row r="691" spans="1:19" s="60" customFormat="1" ht="16.5" x14ac:dyDescent="0.2">
      <c r="A691" s="62">
        <v>688</v>
      </c>
      <c r="B691" s="62">
        <f>INDEX(技能!B:B,MATCH(技能等级!S691,技能!T:T,0))</f>
        <v>1302013</v>
      </c>
      <c r="C691" s="69" t="s">
        <v>384</v>
      </c>
      <c r="D691" s="62">
        <v>6</v>
      </c>
      <c r="E691" s="62" t="str">
        <f>INDEX(技能!E:E,MATCH(技能等级!S691,技能!T:T,0))</f>
        <v>吉拉技能2</v>
      </c>
      <c r="F691" s="69" t="s">
        <v>1020</v>
      </c>
      <c r="G691" s="62">
        <v>10</v>
      </c>
      <c r="H691" s="149" t="str">
        <f t="shared" si="1951"/>
        <v>130201301</v>
      </c>
      <c r="I691" s="62">
        <f t="shared" si="1952"/>
        <v>6</v>
      </c>
      <c r="J691" s="62" t="str">
        <f>IF(COUNTIF(技能效果!A:A,技能等级!B691&amp;"02")=1,技能等级!B691&amp;"02","")</f>
        <v>130201302</v>
      </c>
      <c r="K691" s="62">
        <f t="shared" si="1952"/>
        <v>6</v>
      </c>
      <c r="L691" s="62" t="str">
        <f>IF(COUNTIF(技能效果!A:A,技能等级!B691&amp;"03")=1,技能等级!B691&amp;"03","")</f>
        <v/>
      </c>
      <c r="M691" s="62" t="str">
        <f t="shared" ref="M691" si="1965">IF(L691="","",$D691)</f>
        <v/>
      </c>
      <c r="N691" s="62" t="str">
        <f>IF(COUNTIF(技能效果!A:A,技能等级!B691&amp;"04")=1,技能等级!B691&amp;"04","")</f>
        <v/>
      </c>
      <c r="O691" s="62" t="str">
        <f t="shared" ref="O691" si="1966">IF(N691="","",$D691)</f>
        <v/>
      </c>
      <c r="P691" s="62" t="str">
        <f>IF(COUNTIF(技能效果!A:A,技能等级!B691&amp;"05")=1,技能等级!B691&amp;"05","")</f>
        <v/>
      </c>
      <c r="Q691" s="62" t="str">
        <f t="shared" ref="Q691" si="1967">IF(P691="","",$D691)</f>
        <v/>
      </c>
      <c r="R691" s="69" t="str">
        <f>INDEX(技能!U:U,MATCH(技能等级!B691,技能!B:B,0))</f>
        <v>减少敌方单体攻击x%
【水晶】立即削减敌方大量黄色水晶</v>
      </c>
      <c r="S691" s="150">
        <f t="shared" si="1791"/>
        <v>65</v>
      </c>
    </row>
    <row r="692" spans="1:19" s="60" customFormat="1" ht="16.5" x14ac:dyDescent="0.2">
      <c r="A692" s="62">
        <v>689</v>
      </c>
      <c r="B692" s="62">
        <f>INDEX(技能!B:B,MATCH(技能等级!S692,技能!T:T,0))</f>
        <v>1302013</v>
      </c>
      <c r="C692" s="69" t="s">
        <v>384</v>
      </c>
      <c r="D692" s="62">
        <v>7</v>
      </c>
      <c r="E692" s="62" t="str">
        <f>INDEX(技能!E:E,MATCH(技能等级!S692,技能!T:T,0))</f>
        <v>吉拉技能2</v>
      </c>
      <c r="F692" s="69" t="s">
        <v>1020</v>
      </c>
      <c r="G692" s="62">
        <v>10</v>
      </c>
      <c r="H692" s="149" t="str">
        <f t="shared" si="1951"/>
        <v>130201301</v>
      </c>
      <c r="I692" s="62">
        <f t="shared" si="1952"/>
        <v>7</v>
      </c>
      <c r="J692" s="62" t="str">
        <f>IF(COUNTIF(技能效果!A:A,技能等级!B692&amp;"02")=1,技能等级!B692&amp;"02","")</f>
        <v>130201302</v>
      </c>
      <c r="K692" s="62">
        <f t="shared" si="1952"/>
        <v>7</v>
      </c>
      <c r="L692" s="62" t="str">
        <f>IF(COUNTIF(技能效果!A:A,技能等级!B692&amp;"03")=1,技能等级!B692&amp;"03","")</f>
        <v/>
      </c>
      <c r="M692" s="62" t="str">
        <f t="shared" ref="M692" si="1968">IF(L692="","",$D692)</f>
        <v/>
      </c>
      <c r="N692" s="62" t="str">
        <f>IF(COUNTIF(技能效果!A:A,技能等级!B692&amp;"04")=1,技能等级!B692&amp;"04","")</f>
        <v/>
      </c>
      <c r="O692" s="62" t="str">
        <f t="shared" ref="O692" si="1969">IF(N692="","",$D692)</f>
        <v/>
      </c>
      <c r="P692" s="62" t="str">
        <f>IF(COUNTIF(技能效果!A:A,技能等级!B692&amp;"05")=1,技能等级!B692&amp;"05","")</f>
        <v/>
      </c>
      <c r="Q692" s="62" t="str">
        <f t="shared" ref="Q692" si="1970">IF(P692="","",$D692)</f>
        <v/>
      </c>
      <c r="R692" s="69" t="str">
        <f>INDEX(技能!U:U,MATCH(技能等级!B692,技能!B:B,0))</f>
        <v>减少敌方单体攻击x%
【水晶】立即削减敌方大量黄色水晶</v>
      </c>
      <c r="S692" s="150">
        <f t="shared" si="1791"/>
        <v>65</v>
      </c>
    </row>
    <row r="693" spans="1:19" s="60" customFormat="1" ht="16.5" x14ac:dyDescent="0.2">
      <c r="A693" s="62">
        <v>690</v>
      </c>
      <c r="B693" s="62">
        <f>INDEX(技能!B:B,MATCH(技能等级!S693,技能!T:T,0))</f>
        <v>1302013</v>
      </c>
      <c r="C693" s="69" t="s">
        <v>384</v>
      </c>
      <c r="D693" s="62">
        <v>8</v>
      </c>
      <c r="E693" s="62" t="str">
        <f>INDEX(技能!E:E,MATCH(技能等级!S693,技能!T:T,0))</f>
        <v>吉拉技能2</v>
      </c>
      <c r="F693" s="69" t="s">
        <v>1020</v>
      </c>
      <c r="G693" s="62">
        <v>10</v>
      </c>
      <c r="H693" s="149" t="str">
        <f t="shared" si="1951"/>
        <v>130201301</v>
      </c>
      <c r="I693" s="62">
        <f t="shared" si="1952"/>
        <v>8</v>
      </c>
      <c r="J693" s="62" t="str">
        <f>IF(COUNTIF(技能效果!A:A,技能等级!B693&amp;"02")=1,技能等级!B693&amp;"02","")</f>
        <v>130201302</v>
      </c>
      <c r="K693" s="62">
        <f t="shared" si="1952"/>
        <v>8</v>
      </c>
      <c r="L693" s="62" t="str">
        <f>IF(COUNTIF(技能效果!A:A,技能等级!B693&amp;"03")=1,技能等级!B693&amp;"03","")</f>
        <v/>
      </c>
      <c r="M693" s="62" t="str">
        <f t="shared" ref="M693" si="1971">IF(L693="","",$D693)</f>
        <v/>
      </c>
      <c r="N693" s="62" t="str">
        <f>IF(COUNTIF(技能效果!A:A,技能等级!B693&amp;"04")=1,技能等级!B693&amp;"04","")</f>
        <v/>
      </c>
      <c r="O693" s="62" t="str">
        <f t="shared" ref="O693" si="1972">IF(N693="","",$D693)</f>
        <v/>
      </c>
      <c r="P693" s="62" t="str">
        <f>IF(COUNTIF(技能效果!A:A,技能等级!B693&amp;"05")=1,技能等级!B693&amp;"05","")</f>
        <v/>
      </c>
      <c r="Q693" s="62" t="str">
        <f t="shared" ref="Q693" si="1973">IF(P693="","",$D693)</f>
        <v/>
      </c>
      <c r="R693" s="69" t="str">
        <f>INDEX(技能!U:U,MATCH(技能等级!B693,技能!B:B,0))</f>
        <v>减少敌方单体攻击x%
【水晶】立即削减敌方大量黄色水晶</v>
      </c>
      <c r="S693" s="150">
        <f t="shared" si="1791"/>
        <v>65</v>
      </c>
    </row>
    <row r="694" spans="1:19" s="60" customFormat="1" ht="16.5" x14ac:dyDescent="0.2">
      <c r="A694" s="62">
        <v>691</v>
      </c>
      <c r="B694" s="62">
        <f>INDEX(技能!B:B,MATCH(技能等级!S694,技能!T:T,0))</f>
        <v>1302013</v>
      </c>
      <c r="C694" s="69" t="s">
        <v>384</v>
      </c>
      <c r="D694" s="62">
        <v>9</v>
      </c>
      <c r="E694" s="62" t="str">
        <f>INDEX(技能!E:E,MATCH(技能等级!S694,技能!T:T,0))</f>
        <v>吉拉技能2</v>
      </c>
      <c r="F694" s="69" t="s">
        <v>1020</v>
      </c>
      <c r="G694" s="62">
        <v>10</v>
      </c>
      <c r="H694" s="149" t="str">
        <f t="shared" si="1951"/>
        <v>130201301</v>
      </c>
      <c r="I694" s="62">
        <f t="shared" si="1952"/>
        <v>9</v>
      </c>
      <c r="J694" s="62" t="str">
        <f>IF(COUNTIF(技能效果!A:A,技能等级!B694&amp;"02")=1,技能等级!B694&amp;"02","")</f>
        <v>130201302</v>
      </c>
      <c r="K694" s="62">
        <f t="shared" si="1952"/>
        <v>9</v>
      </c>
      <c r="L694" s="62" t="str">
        <f>IF(COUNTIF(技能效果!A:A,技能等级!B694&amp;"03")=1,技能等级!B694&amp;"03","")</f>
        <v/>
      </c>
      <c r="M694" s="62" t="str">
        <f t="shared" ref="M694" si="1974">IF(L694="","",$D694)</f>
        <v/>
      </c>
      <c r="N694" s="62" t="str">
        <f>IF(COUNTIF(技能效果!A:A,技能等级!B694&amp;"04")=1,技能等级!B694&amp;"04","")</f>
        <v/>
      </c>
      <c r="O694" s="62" t="str">
        <f t="shared" ref="O694" si="1975">IF(N694="","",$D694)</f>
        <v/>
      </c>
      <c r="P694" s="62" t="str">
        <f>IF(COUNTIF(技能效果!A:A,技能等级!B694&amp;"05")=1,技能等级!B694&amp;"05","")</f>
        <v/>
      </c>
      <c r="Q694" s="62" t="str">
        <f t="shared" ref="Q694" si="1976">IF(P694="","",$D694)</f>
        <v/>
      </c>
      <c r="R694" s="69" t="str">
        <f>INDEX(技能!U:U,MATCH(技能等级!B694,技能!B:B,0))</f>
        <v>减少敌方单体攻击x%
【水晶】立即削减敌方大量黄色水晶</v>
      </c>
      <c r="S694" s="150">
        <f t="shared" si="1791"/>
        <v>65</v>
      </c>
    </row>
    <row r="695" spans="1:19" s="60" customFormat="1" ht="16.5" x14ac:dyDescent="0.2">
      <c r="A695" s="62">
        <v>692</v>
      </c>
      <c r="B695" s="62">
        <f>INDEX(技能!B:B,MATCH(技能等级!S695,技能!T:T,0))</f>
        <v>1302013</v>
      </c>
      <c r="C695" s="69" t="s">
        <v>384</v>
      </c>
      <c r="D695" s="62">
        <v>10</v>
      </c>
      <c r="E695" s="62" t="str">
        <f>INDEX(技能!E:E,MATCH(技能等级!S695,技能!T:T,0))</f>
        <v>吉拉技能2</v>
      </c>
      <c r="F695" s="69" t="s">
        <v>1020</v>
      </c>
      <c r="G695" s="62">
        <v>10</v>
      </c>
      <c r="H695" s="149" t="str">
        <f t="shared" si="1951"/>
        <v>130201301</v>
      </c>
      <c r="I695" s="62">
        <f t="shared" si="1952"/>
        <v>10</v>
      </c>
      <c r="J695" s="62" t="str">
        <f>IF(COUNTIF(技能效果!A:A,技能等级!B695&amp;"02")=1,技能等级!B695&amp;"02","")</f>
        <v>130201302</v>
      </c>
      <c r="K695" s="62">
        <f t="shared" si="1952"/>
        <v>10</v>
      </c>
      <c r="L695" s="62" t="str">
        <f>IF(COUNTIF(技能效果!A:A,技能等级!B695&amp;"03")=1,技能等级!B695&amp;"03","")</f>
        <v/>
      </c>
      <c r="M695" s="62" t="str">
        <f t="shared" ref="M695" si="1977">IF(L695="","",$D695)</f>
        <v/>
      </c>
      <c r="N695" s="62" t="str">
        <f>IF(COUNTIF(技能效果!A:A,技能等级!B695&amp;"04")=1,技能等级!B695&amp;"04","")</f>
        <v/>
      </c>
      <c r="O695" s="62" t="str">
        <f t="shared" ref="O695" si="1978">IF(N695="","",$D695)</f>
        <v/>
      </c>
      <c r="P695" s="62" t="str">
        <f>IF(COUNTIF(技能效果!A:A,技能等级!B695&amp;"05")=1,技能等级!B695&amp;"05","")</f>
        <v/>
      </c>
      <c r="Q695" s="62" t="str">
        <f t="shared" ref="Q695" si="1979">IF(P695="","",$D695)</f>
        <v/>
      </c>
      <c r="R695" s="69" t="str">
        <f>INDEX(技能!U:U,MATCH(技能等级!B695,技能!B:B,0))</f>
        <v>减少敌方单体攻击x%
【水晶】立即削减敌方大量黄色水晶</v>
      </c>
      <c r="S695" s="150">
        <f t="shared" si="1791"/>
        <v>65</v>
      </c>
    </row>
    <row r="696" spans="1:19" s="60" customFormat="1" ht="16.5" x14ac:dyDescent="0.2">
      <c r="A696" s="62">
        <v>693</v>
      </c>
      <c r="B696" s="62">
        <f>INDEX(技能!B:B,MATCH(技能等级!S696,技能!T:T,0))</f>
        <v>1301014</v>
      </c>
      <c r="C696" s="69" t="s">
        <v>384</v>
      </c>
      <c r="D696" s="62">
        <v>1</v>
      </c>
      <c r="E696" s="62" t="str">
        <f>INDEX(技能!E:E,MATCH(技能等级!S696,技能!T:T,0))</f>
        <v>吕仙宫技能1</v>
      </c>
      <c r="F696" s="69"/>
      <c r="G696" s="62"/>
      <c r="H696" s="149" t="str">
        <f t="shared" si="1951"/>
        <v>130101401</v>
      </c>
      <c r="I696" s="62">
        <f t="shared" si="1952"/>
        <v>1</v>
      </c>
      <c r="J696" s="62" t="str">
        <f>IF(COUNTIF(技能效果!A:A,技能等级!B696&amp;"02")=1,技能等级!B696&amp;"02","")</f>
        <v>130101402</v>
      </c>
      <c r="K696" s="62">
        <f t="shared" si="1952"/>
        <v>1</v>
      </c>
      <c r="L696" s="62" t="str">
        <f>IF(COUNTIF(技能效果!A:A,技能等级!B696&amp;"03")=1,技能等级!B696&amp;"03","")</f>
        <v/>
      </c>
      <c r="M696" s="62" t="str">
        <f t="shared" ref="M696" si="1980">IF(L696="","",$D696)</f>
        <v/>
      </c>
      <c r="N696" s="62" t="str">
        <f>IF(COUNTIF(技能效果!A:A,技能等级!B696&amp;"04")=1,技能等级!B696&amp;"04","")</f>
        <v/>
      </c>
      <c r="O696" s="62" t="str">
        <f t="shared" ref="O696" si="1981">IF(N696="","",$D696)</f>
        <v/>
      </c>
      <c r="P696" s="62" t="str">
        <f>IF(COUNTIF(技能效果!A:A,技能等级!B696&amp;"05")=1,技能等级!B696&amp;"05","")</f>
        <v/>
      </c>
      <c r="Q696" s="62" t="str">
        <f t="shared" ref="Q696" si="1982">IF(P696="","",$D696)</f>
        <v/>
      </c>
      <c r="R696" s="69" t="str">
        <f>INDEX(技能!U:U,MATCH(技能等级!B696,技能!B:B,0))</f>
        <v>攻击敌方单体造成攻击x%伤害</v>
      </c>
      <c r="S696" s="150">
        <f t="shared" si="1791"/>
        <v>66</v>
      </c>
    </row>
    <row r="697" spans="1:19" s="60" customFormat="1" ht="16.5" x14ac:dyDescent="0.2">
      <c r="A697" s="62">
        <v>694</v>
      </c>
      <c r="B697" s="62">
        <f>INDEX(技能!B:B,MATCH(技能等级!S697,技能!T:T,0))</f>
        <v>1301014</v>
      </c>
      <c r="C697" s="69" t="s">
        <v>384</v>
      </c>
      <c r="D697" s="62">
        <v>2</v>
      </c>
      <c r="E697" s="62" t="str">
        <f>INDEX(技能!E:E,MATCH(技能等级!S697,技能!T:T,0))</f>
        <v>吕仙宫技能1</v>
      </c>
      <c r="F697" s="69" t="s">
        <v>1020</v>
      </c>
      <c r="G697" s="62">
        <v>10</v>
      </c>
      <c r="H697" s="149" t="str">
        <f t="shared" si="1951"/>
        <v>130101401</v>
      </c>
      <c r="I697" s="62">
        <f t="shared" si="1952"/>
        <v>2</v>
      </c>
      <c r="J697" s="62" t="str">
        <f>IF(COUNTIF(技能效果!A:A,技能等级!B697&amp;"02")=1,技能等级!B697&amp;"02","")</f>
        <v>130101402</v>
      </c>
      <c r="K697" s="62">
        <f t="shared" si="1952"/>
        <v>2</v>
      </c>
      <c r="L697" s="62" t="str">
        <f>IF(COUNTIF(技能效果!A:A,技能等级!B697&amp;"03")=1,技能等级!B697&amp;"03","")</f>
        <v/>
      </c>
      <c r="M697" s="62" t="str">
        <f t="shared" ref="M697" si="1983">IF(L697="","",$D697)</f>
        <v/>
      </c>
      <c r="N697" s="62" t="str">
        <f>IF(COUNTIF(技能效果!A:A,技能等级!B697&amp;"04")=1,技能等级!B697&amp;"04","")</f>
        <v/>
      </c>
      <c r="O697" s="62" t="str">
        <f t="shared" ref="O697" si="1984">IF(N697="","",$D697)</f>
        <v/>
      </c>
      <c r="P697" s="62" t="str">
        <f>IF(COUNTIF(技能效果!A:A,技能等级!B697&amp;"05")=1,技能等级!B697&amp;"05","")</f>
        <v/>
      </c>
      <c r="Q697" s="62" t="str">
        <f t="shared" ref="Q697" si="1985">IF(P697="","",$D697)</f>
        <v/>
      </c>
      <c r="R697" s="69" t="str">
        <f>INDEX(技能!U:U,MATCH(技能等级!B697,技能!B:B,0))</f>
        <v>攻击敌方单体造成攻击x%伤害</v>
      </c>
      <c r="S697" s="150">
        <f t="shared" ref="S697:S760" si="1986">S687+1</f>
        <v>66</v>
      </c>
    </row>
    <row r="698" spans="1:19" s="60" customFormat="1" ht="16.5" x14ac:dyDescent="0.2">
      <c r="A698" s="62">
        <v>695</v>
      </c>
      <c r="B698" s="62">
        <f>INDEX(技能!B:B,MATCH(技能等级!S698,技能!T:T,0))</f>
        <v>1301014</v>
      </c>
      <c r="C698" s="69" t="s">
        <v>384</v>
      </c>
      <c r="D698" s="62">
        <v>3</v>
      </c>
      <c r="E698" s="62" t="str">
        <f>INDEX(技能!E:E,MATCH(技能等级!S698,技能!T:T,0))</f>
        <v>吕仙宫技能1</v>
      </c>
      <c r="F698" s="69" t="s">
        <v>1020</v>
      </c>
      <c r="G698" s="62">
        <v>10</v>
      </c>
      <c r="H698" s="149" t="str">
        <f t="shared" si="1951"/>
        <v>130101401</v>
      </c>
      <c r="I698" s="62">
        <f t="shared" si="1952"/>
        <v>3</v>
      </c>
      <c r="J698" s="62" t="str">
        <f>IF(COUNTIF(技能效果!A:A,技能等级!B698&amp;"02")=1,技能等级!B698&amp;"02","")</f>
        <v>130101402</v>
      </c>
      <c r="K698" s="62">
        <f t="shared" si="1952"/>
        <v>3</v>
      </c>
      <c r="L698" s="62" t="str">
        <f>IF(COUNTIF(技能效果!A:A,技能等级!B698&amp;"03")=1,技能等级!B698&amp;"03","")</f>
        <v/>
      </c>
      <c r="M698" s="62" t="str">
        <f t="shared" ref="M698" si="1987">IF(L698="","",$D698)</f>
        <v/>
      </c>
      <c r="N698" s="62" t="str">
        <f>IF(COUNTIF(技能效果!A:A,技能等级!B698&amp;"04")=1,技能等级!B698&amp;"04","")</f>
        <v/>
      </c>
      <c r="O698" s="62" t="str">
        <f t="shared" ref="O698" si="1988">IF(N698="","",$D698)</f>
        <v/>
      </c>
      <c r="P698" s="62" t="str">
        <f>IF(COUNTIF(技能效果!A:A,技能等级!B698&amp;"05")=1,技能等级!B698&amp;"05","")</f>
        <v/>
      </c>
      <c r="Q698" s="62" t="str">
        <f t="shared" ref="Q698" si="1989">IF(P698="","",$D698)</f>
        <v/>
      </c>
      <c r="R698" s="69" t="str">
        <f>INDEX(技能!U:U,MATCH(技能等级!B698,技能!B:B,0))</f>
        <v>攻击敌方单体造成攻击x%伤害</v>
      </c>
      <c r="S698" s="150">
        <f t="shared" si="1986"/>
        <v>66</v>
      </c>
    </row>
    <row r="699" spans="1:19" s="60" customFormat="1" ht="16.5" x14ac:dyDescent="0.2">
      <c r="A699" s="62">
        <v>696</v>
      </c>
      <c r="B699" s="62">
        <f>INDEX(技能!B:B,MATCH(技能等级!S699,技能!T:T,0))</f>
        <v>1301014</v>
      </c>
      <c r="C699" s="69" t="s">
        <v>384</v>
      </c>
      <c r="D699" s="62">
        <v>4</v>
      </c>
      <c r="E699" s="62" t="str">
        <f>INDEX(技能!E:E,MATCH(技能等级!S699,技能!T:T,0))</f>
        <v>吕仙宫技能1</v>
      </c>
      <c r="F699" s="69" t="s">
        <v>1020</v>
      </c>
      <c r="G699" s="62">
        <v>10</v>
      </c>
      <c r="H699" s="149" t="str">
        <f t="shared" si="1951"/>
        <v>130101401</v>
      </c>
      <c r="I699" s="62">
        <f t="shared" si="1952"/>
        <v>4</v>
      </c>
      <c r="J699" s="62" t="str">
        <f>IF(COUNTIF(技能效果!A:A,技能等级!B699&amp;"02")=1,技能等级!B699&amp;"02","")</f>
        <v>130101402</v>
      </c>
      <c r="K699" s="62">
        <f t="shared" si="1952"/>
        <v>4</v>
      </c>
      <c r="L699" s="62" t="str">
        <f>IF(COUNTIF(技能效果!A:A,技能等级!B699&amp;"03")=1,技能等级!B699&amp;"03","")</f>
        <v/>
      </c>
      <c r="M699" s="62" t="str">
        <f t="shared" ref="M699" si="1990">IF(L699="","",$D699)</f>
        <v/>
      </c>
      <c r="N699" s="62" t="str">
        <f>IF(COUNTIF(技能效果!A:A,技能等级!B699&amp;"04")=1,技能等级!B699&amp;"04","")</f>
        <v/>
      </c>
      <c r="O699" s="62" t="str">
        <f t="shared" ref="O699" si="1991">IF(N699="","",$D699)</f>
        <v/>
      </c>
      <c r="P699" s="62" t="str">
        <f>IF(COUNTIF(技能效果!A:A,技能等级!B699&amp;"05")=1,技能等级!B699&amp;"05","")</f>
        <v/>
      </c>
      <c r="Q699" s="62" t="str">
        <f t="shared" ref="Q699" si="1992">IF(P699="","",$D699)</f>
        <v/>
      </c>
      <c r="R699" s="69" t="str">
        <f>INDEX(技能!U:U,MATCH(技能等级!B699,技能!B:B,0))</f>
        <v>攻击敌方单体造成攻击x%伤害</v>
      </c>
      <c r="S699" s="150">
        <f t="shared" si="1986"/>
        <v>66</v>
      </c>
    </row>
    <row r="700" spans="1:19" s="60" customFormat="1" ht="16.5" x14ac:dyDescent="0.2">
      <c r="A700" s="62">
        <v>697</v>
      </c>
      <c r="B700" s="62">
        <f>INDEX(技能!B:B,MATCH(技能等级!S700,技能!T:T,0))</f>
        <v>1301014</v>
      </c>
      <c r="C700" s="69" t="s">
        <v>384</v>
      </c>
      <c r="D700" s="62">
        <v>5</v>
      </c>
      <c r="E700" s="62" t="str">
        <f>INDEX(技能!E:E,MATCH(技能等级!S700,技能!T:T,0))</f>
        <v>吕仙宫技能1</v>
      </c>
      <c r="F700" s="69" t="s">
        <v>1020</v>
      </c>
      <c r="G700" s="62">
        <v>10</v>
      </c>
      <c r="H700" s="149" t="str">
        <f t="shared" si="1951"/>
        <v>130101401</v>
      </c>
      <c r="I700" s="62">
        <f t="shared" si="1952"/>
        <v>5</v>
      </c>
      <c r="J700" s="62" t="str">
        <f>IF(COUNTIF(技能效果!A:A,技能等级!B700&amp;"02")=1,技能等级!B700&amp;"02","")</f>
        <v>130101402</v>
      </c>
      <c r="K700" s="62">
        <f t="shared" si="1952"/>
        <v>5</v>
      </c>
      <c r="L700" s="62" t="str">
        <f>IF(COUNTIF(技能效果!A:A,技能等级!B700&amp;"03")=1,技能等级!B700&amp;"03","")</f>
        <v/>
      </c>
      <c r="M700" s="62" t="str">
        <f t="shared" ref="M700" si="1993">IF(L700="","",$D700)</f>
        <v/>
      </c>
      <c r="N700" s="62" t="str">
        <f>IF(COUNTIF(技能效果!A:A,技能等级!B700&amp;"04")=1,技能等级!B700&amp;"04","")</f>
        <v/>
      </c>
      <c r="O700" s="62" t="str">
        <f t="shared" ref="O700" si="1994">IF(N700="","",$D700)</f>
        <v/>
      </c>
      <c r="P700" s="62" t="str">
        <f>IF(COUNTIF(技能效果!A:A,技能等级!B700&amp;"05")=1,技能等级!B700&amp;"05","")</f>
        <v/>
      </c>
      <c r="Q700" s="62" t="str">
        <f t="shared" ref="Q700" si="1995">IF(P700="","",$D700)</f>
        <v/>
      </c>
      <c r="R700" s="69" t="str">
        <f>INDEX(技能!U:U,MATCH(技能等级!B700,技能!B:B,0))</f>
        <v>攻击敌方单体造成攻击x%伤害</v>
      </c>
      <c r="S700" s="150">
        <f t="shared" si="1986"/>
        <v>66</v>
      </c>
    </row>
    <row r="701" spans="1:19" s="60" customFormat="1" ht="16.5" x14ac:dyDescent="0.2">
      <c r="A701" s="62">
        <v>698</v>
      </c>
      <c r="B701" s="62">
        <f>INDEX(技能!B:B,MATCH(技能等级!S701,技能!T:T,0))</f>
        <v>1301014</v>
      </c>
      <c r="C701" s="69" t="s">
        <v>384</v>
      </c>
      <c r="D701" s="62">
        <v>6</v>
      </c>
      <c r="E701" s="62" t="str">
        <f>INDEX(技能!E:E,MATCH(技能等级!S701,技能!T:T,0))</f>
        <v>吕仙宫技能1</v>
      </c>
      <c r="F701" s="69" t="s">
        <v>1020</v>
      </c>
      <c r="G701" s="62">
        <v>10</v>
      </c>
      <c r="H701" s="149" t="str">
        <f t="shared" si="1951"/>
        <v>130101401</v>
      </c>
      <c r="I701" s="62">
        <f t="shared" si="1952"/>
        <v>6</v>
      </c>
      <c r="J701" s="62" t="str">
        <f>IF(COUNTIF(技能效果!A:A,技能等级!B701&amp;"02")=1,技能等级!B701&amp;"02","")</f>
        <v>130101402</v>
      </c>
      <c r="K701" s="62">
        <f t="shared" si="1952"/>
        <v>6</v>
      </c>
      <c r="L701" s="62" t="str">
        <f>IF(COUNTIF(技能效果!A:A,技能等级!B701&amp;"03")=1,技能等级!B701&amp;"03","")</f>
        <v/>
      </c>
      <c r="M701" s="62" t="str">
        <f t="shared" ref="M701" si="1996">IF(L701="","",$D701)</f>
        <v/>
      </c>
      <c r="N701" s="62" t="str">
        <f>IF(COUNTIF(技能效果!A:A,技能等级!B701&amp;"04")=1,技能等级!B701&amp;"04","")</f>
        <v/>
      </c>
      <c r="O701" s="62" t="str">
        <f t="shared" ref="O701" si="1997">IF(N701="","",$D701)</f>
        <v/>
      </c>
      <c r="P701" s="62" t="str">
        <f>IF(COUNTIF(技能效果!A:A,技能等级!B701&amp;"05")=1,技能等级!B701&amp;"05","")</f>
        <v/>
      </c>
      <c r="Q701" s="62" t="str">
        <f t="shared" ref="Q701" si="1998">IF(P701="","",$D701)</f>
        <v/>
      </c>
      <c r="R701" s="69" t="str">
        <f>INDEX(技能!U:U,MATCH(技能等级!B701,技能!B:B,0))</f>
        <v>攻击敌方单体造成攻击x%伤害</v>
      </c>
      <c r="S701" s="150">
        <f t="shared" si="1986"/>
        <v>66</v>
      </c>
    </row>
    <row r="702" spans="1:19" s="60" customFormat="1" ht="16.5" x14ac:dyDescent="0.2">
      <c r="A702" s="62">
        <v>699</v>
      </c>
      <c r="B702" s="62">
        <f>INDEX(技能!B:B,MATCH(技能等级!S702,技能!T:T,0))</f>
        <v>1301014</v>
      </c>
      <c r="C702" s="69" t="s">
        <v>384</v>
      </c>
      <c r="D702" s="62">
        <v>7</v>
      </c>
      <c r="E702" s="62" t="str">
        <f>INDEX(技能!E:E,MATCH(技能等级!S702,技能!T:T,0))</f>
        <v>吕仙宫技能1</v>
      </c>
      <c r="F702" s="69" t="s">
        <v>1020</v>
      </c>
      <c r="G702" s="62">
        <v>10</v>
      </c>
      <c r="H702" s="149" t="str">
        <f t="shared" si="1951"/>
        <v>130101401</v>
      </c>
      <c r="I702" s="62">
        <f t="shared" si="1952"/>
        <v>7</v>
      </c>
      <c r="J702" s="62" t="str">
        <f>IF(COUNTIF(技能效果!A:A,技能等级!B702&amp;"02")=1,技能等级!B702&amp;"02","")</f>
        <v>130101402</v>
      </c>
      <c r="K702" s="62">
        <f t="shared" si="1952"/>
        <v>7</v>
      </c>
      <c r="L702" s="62" t="str">
        <f>IF(COUNTIF(技能效果!A:A,技能等级!B702&amp;"03")=1,技能等级!B702&amp;"03","")</f>
        <v/>
      </c>
      <c r="M702" s="62" t="str">
        <f t="shared" ref="M702" si="1999">IF(L702="","",$D702)</f>
        <v/>
      </c>
      <c r="N702" s="62" t="str">
        <f>IF(COUNTIF(技能效果!A:A,技能等级!B702&amp;"04")=1,技能等级!B702&amp;"04","")</f>
        <v/>
      </c>
      <c r="O702" s="62" t="str">
        <f t="shared" ref="O702" si="2000">IF(N702="","",$D702)</f>
        <v/>
      </c>
      <c r="P702" s="62" t="str">
        <f>IF(COUNTIF(技能效果!A:A,技能等级!B702&amp;"05")=1,技能等级!B702&amp;"05","")</f>
        <v/>
      </c>
      <c r="Q702" s="62" t="str">
        <f t="shared" ref="Q702" si="2001">IF(P702="","",$D702)</f>
        <v/>
      </c>
      <c r="R702" s="69" t="str">
        <f>INDEX(技能!U:U,MATCH(技能等级!B702,技能!B:B,0))</f>
        <v>攻击敌方单体造成攻击x%伤害</v>
      </c>
      <c r="S702" s="150">
        <f t="shared" si="1986"/>
        <v>66</v>
      </c>
    </row>
    <row r="703" spans="1:19" s="60" customFormat="1" ht="16.5" x14ac:dyDescent="0.2">
      <c r="A703" s="62">
        <v>700</v>
      </c>
      <c r="B703" s="62">
        <f>INDEX(技能!B:B,MATCH(技能等级!S703,技能!T:T,0))</f>
        <v>1301014</v>
      </c>
      <c r="C703" s="69" t="s">
        <v>384</v>
      </c>
      <c r="D703" s="62">
        <v>8</v>
      </c>
      <c r="E703" s="62" t="str">
        <f>INDEX(技能!E:E,MATCH(技能等级!S703,技能!T:T,0))</f>
        <v>吕仙宫技能1</v>
      </c>
      <c r="F703" s="69" t="s">
        <v>1020</v>
      </c>
      <c r="G703" s="62">
        <v>10</v>
      </c>
      <c r="H703" s="149" t="str">
        <f t="shared" si="1951"/>
        <v>130101401</v>
      </c>
      <c r="I703" s="62">
        <f t="shared" si="1952"/>
        <v>8</v>
      </c>
      <c r="J703" s="62" t="str">
        <f>IF(COUNTIF(技能效果!A:A,技能等级!B703&amp;"02")=1,技能等级!B703&amp;"02","")</f>
        <v>130101402</v>
      </c>
      <c r="K703" s="62">
        <f t="shared" si="1952"/>
        <v>8</v>
      </c>
      <c r="L703" s="62" t="str">
        <f>IF(COUNTIF(技能效果!A:A,技能等级!B703&amp;"03")=1,技能等级!B703&amp;"03","")</f>
        <v/>
      </c>
      <c r="M703" s="62" t="str">
        <f t="shared" ref="M703" si="2002">IF(L703="","",$D703)</f>
        <v/>
      </c>
      <c r="N703" s="62" t="str">
        <f>IF(COUNTIF(技能效果!A:A,技能等级!B703&amp;"04")=1,技能等级!B703&amp;"04","")</f>
        <v/>
      </c>
      <c r="O703" s="62" t="str">
        <f t="shared" ref="O703" si="2003">IF(N703="","",$D703)</f>
        <v/>
      </c>
      <c r="P703" s="62" t="str">
        <f>IF(COUNTIF(技能效果!A:A,技能等级!B703&amp;"05")=1,技能等级!B703&amp;"05","")</f>
        <v/>
      </c>
      <c r="Q703" s="62" t="str">
        <f t="shared" ref="Q703" si="2004">IF(P703="","",$D703)</f>
        <v/>
      </c>
      <c r="R703" s="69" t="str">
        <f>INDEX(技能!U:U,MATCH(技能等级!B703,技能!B:B,0))</f>
        <v>攻击敌方单体造成攻击x%伤害</v>
      </c>
      <c r="S703" s="150">
        <f t="shared" si="1986"/>
        <v>66</v>
      </c>
    </row>
    <row r="704" spans="1:19" s="60" customFormat="1" ht="16.5" x14ac:dyDescent="0.2">
      <c r="A704" s="62">
        <v>701</v>
      </c>
      <c r="B704" s="62">
        <f>INDEX(技能!B:B,MATCH(技能等级!S704,技能!T:T,0))</f>
        <v>1301014</v>
      </c>
      <c r="C704" s="69" t="s">
        <v>384</v>
      </c>
      <c r="D704" s="62">
        <v>9</v>
      </c>
      <c r="E704" s="62" t="str">
        <f>INDEX(技能!E:E,MATCH(技能等级!S704,技能!T:T,0))</f>
        <v>吕仙宫技能1</v>
      </c>
      <c r="F704" s="69" t="s">
        <v>1020</v>
      </c>
      <c r="G704" s="62">
        <v>10</v>
      </c>
      <c r="H704" s="149" t="str">
        <f t="shared" si="1951"/>
        <v>130101401</v>
      </c>
      <c r="I704" s="62">
        <f t="shared" si="1952"/>
        <v>9</v>
      </c>
      <c r="J704" s="62" t="str">
        <f>IF(COUNTIF(技能效果!A:A,技能等级!B704&amp;"02")=1,技能等级!B704&amp;"02","")</f>
        <v>130101402</v>
      </c>
      <c r="K704" s="62">
        <f t="shared" si="1952"/>
        <v>9</v>
      </c>
      <c r="L704" s="62" t="str">
        <f>IF(COUNTIF(技能效果!A:A,技能等级!B704&amp;"03")=1,技能等级!B704&amp;"03","")</f>
        <v/>
      </c>
      <c r="M704" s="62" t="str">
        <f t="shared" ref="M704" si="2005">IF(L704="","",$D704)</f>
        <v/>
      </c>
      <c r="N704" s="62" t="str">
        <f>IF(COUNTIF(技能效果!A:A,技能等级!B704&amp;"04")=1,技能等级!B704&amp;"04","")</f>
        <v/>
      </c>
      <c r="O704" s="62" t="str">
        <f t="shared" ref="O704" si="2006">IF(N704="","",$D704)</f>
        <v/>
      </c>
      <c r="P704" s="62" t="str">
        <f>IF(COUNTIF(技能效果!A:A,技能等级!B704&amp;"05")=1,技能等级!B704&amp;"05","")</f>
        <v/>
      </c>
      <c r="Q704" s="62" t="str">
        <f t="shared" ref="Q704" si="2007">IF(P704="","",$D704)</f>
        <v/>
      </c>
      <c r="R704" s="69" t="str">
        <f>INDEX(技能!U:U,MATCH(技能等级!B704,技能!B:B,0))</f>
        <v>攻击敌方单体造成攻击x%伤害</v>
      </c>
      <c r="S704" s="150">
        <f t="shared" si="1986"/>
        <v>66</v>
      </c>
    </row>
    <row r="705" spans="1:19" s="60" customFormat="1" ht="16.5" x14ac:dyDescent="0.2">
      <c r="A705" s="62">
        <v>702</v>
      </c>
      <c r="B705" s="62">
        <f>INDEX(技能!B:B,MATCH(技能等级!S705,技能!T:T,0))</f>
        <v>1301014</v>
      </c>
      <c r="C705" s="69" t="s">
        <v>384</v>
      </c>
      <c r="D705" s="62">
        <v>10</v>
      </c>
      <c r="E705" s="62" t="str">
        <f>INDEX(技能!E:E,MATCH(技能等级!S705,技能!T:T,0))</f>
        <v>吕仙宫技能1</v>
      </c>
      <c r="F705" s="69" t="s">
        <v>1020</v>
      </c>
      <c r="G705" s="62">
        <v>10</v>
      </c>
      <c r="H705" s="149" t="str">
        <f t="shared" si="1951"/>
        <v>130101401</v>
      </c>
      <c r="I705" s="62">
        <f t="shared" si="1952"/>
        <v>10</v>
      </c>
      <c r="J705" s="62" t="str">
        <f>IF(COUNTIF(技能效果!A:A,技能等级!B705&amp;"02")=1,技能等级!B705&amp;"02","")</f>
        <v>130101402</v>
      </c>
      <c r="K705" s="62">
        <f t="shared" si="1952"/>
        <v>10</v>
      </c>
      <c r="L705" s="62" t="str">
        <f>IF(COUNTIF(技能效果!A:A,技能等级!B705&amp;"03")=1,技能等级!B705&amp;"03","")</f>
        <v/>
      </c>
      <c r="M705" s="62" t="str">
        <f t="shared" ref="M705" si="2008">IF(L705="","",$D705)</f>
        <v/>
      </c>
      <c r="N705" s="62" t="str">
        <f>IF(COUNTIF(技能效果!A:A,技能等级!B705&amp;"04")=1,技能等级!B705&amp;"04","")</f>
        <v/>
      </c>
      <c r="O705" s="62" t="str">
        <f t="shared" ref="O705" si="2009">IF(N705="","",$D705)</f>
        <v/>
      </c>
      <c r="P705" s="62" t="str">
        <f>IF(COUNTIF(技能效果!A:A,技能等级!B705&amp;"05")=1,技能等级!B705&amp;"05","")</f>
        <v/>
      </c>
      <c r="Q705" s="62" t="str">
        <f t="shared" ref="Q705" si="2010">IF(P705="","",$D705)</f>
        <v/>
      </c>
      <c r="R705" s="69" t="str">
        <f>INDEX(技能!U:U,MATCH(技能等级!B705,技能!B:B,0))</f>
        <v>攻击敌方单体造成攻击x%伤害</v>
      </c>
      <c r="S705" s="150">
        <f t="shared" si="1986"/>
        <v>66</v>
      </c>
    </row>
    <row r="706" spans="1:19" s="60" customFormat="1" ht="16.5" x14ac:dyDescent="0.2">
      <c r="A706" s="62">
        <v>703</v>
      </c>
      <c r="B706" s="62">
        <f>INDEX(技能!B:B,MATCH(技能等级!S706,技能!T:T,0))</f>
        <v>1302014</v>
      </c>
      <c r="C706" s="69" t="s">
        <v>384</v>
      </c>
      <c r="D706" s="62">
        <v>1</v>
      </c>
      <c r="E706" s="62" t="str">
        <f>INDEX(技能!E:E,MATCH(技能等级!S706,技能!T:T,0))</f>
        <v>吕仙宫技能2</v>
      </c>
      <c r="F706" s="69"/>
      <c r="G706" s="62"/>
      <c r="H706" s="149" t="str">
        <f t="shared" si="1951"/>
        <v>130201401</v>
      </c>
      <c r="I706" s="62">
        <f t="shared" si="1952"/>
        <v>1</v>
      </c>
      <c r="J706" s="62" t="str">
        <f>IF(COUNTIF(技能效果!A:A,技能等级!B706&amp;"02")=1,技能等级!B706&amp;"02","")</f>
        <v/>
      </c>
      <c r="K706" s="62" t="str">
        <f t="shared" si="1952"/>
        <v/>
      </c>
      <c r="L706" s="62" t="str">
        <f>IF(COUNTIF(技能效果!A:A,技能等级!B706&amp;"03")=1,技能等级!B706&amp;"03","")</f>
        <v/>
      </c>
      <c r="M706" s="62" t="str">
        <f t="shared" ref="M706" si="2011">IF(L706="","",$D706)</f>
        <v/>
      </c>
      <c r="N706" s="62" t="str">
        <f>IF(COUNTIF(技能效果!A:A,技能等级!B706&amp;"04")=1,技能等级!B706&amp;"04","")</f>
        <v/>
      </c>
      <c r="O706" s="62" t="str">
        <f t="shared" ref="O706" si="2012">IF(N706="","",$D706)</f>
        <v/>
      </c>
      <c r="P706" s="62" t="str">
        <f>IF(COUNTIF(技能效果!A:A,技能等级!B706&amp;"05")=1,技能等级!B706&amp;"05","")</f>
        <v/>
      </c>
      <c r="Q706" s="62" t="str">
        <f t="shared" ref="Q706" si="2013">IF(P706="","",$D706)</f>
        <v/>
      </c>
      <c r="R706" s="69" t="str">
        <f>INDEX(技能!U:U,MATCH(技能等级!B706,技能!B:B,0))</f>
        <v>攻击敌方单体造成攻击x%伤害，禁止目标召唤1回合</v>
      </c>
      <c r="S706" s="150">
        <f t="shared" si="1986"/>
        <v>67</v>
      </c>
    </row>
    <row r="707" spans="1:19" s="60" customFormat="1" ht="16.5" x14ac:dyDescent="0.2">
      <c r="A707" s="62">
        <v>704</v>
      </c>
      <c r="B707" s="62">
        <f>INDEX(技能!B:B,MATCH(技能等级!S707,技能!T:T,0))</f>
        <v>1302014</v>
      </c>
      <c r="C707" s="69" t="s">
        <v>384</v>
      </c>
      <c r="D707" s="62">
        <v>2</v>
      </c>
      <c r="E707" s="62" t="str">
        <f>INDEX(技能!E:E,MATCH(技能等级!S707,技能!T:T,0))</f>
        <v>吕仙宫技能2</v>
      </c>
      <c r="F707" s="69" t="s">
        <v>1020</v>
      </c>
      <c r="G707" s="62">
        <v>10</v>
      </c>
      <c r="H707" s="149" t="str">
        <f t="shared" si="1951"/>
        <v>130201401</v>
      </c>
      <c r="I707" s="62">
        <f t="shared" si="1952"/>
        <v>2</v>
      </c>
      <c r="J707" s="62" t="str">
        <f>IF(COUNTIF(技能效果!A:A,技能等级!B707&amp;"02")=1,技能等级!B707&amp;"02","")</f>
        <v/>
      </c>
      <c r="K707" s="62" t="str">
        <f t="shared" si="1952"/>
        <v/>
      </c>
      <c r="L707" s="62" t="str">
        <f>IF(COUNTIF(技能效果!A:A,技能等级!B707&amp;"03")=1,技能等级!B707&amp;"03","")</f>
        <v/>
      </c>
      <c r="M707" s="62" t="str">
        <f t="shared" ref="M707" si="2014">IF(L707="","",$D707)</f>
        <v/>
      </c>
      <c r="N707" s="62" t="str">
        <f>IF(COUNTIF(技能效果!A:A,技能等级!B707&amp;"04")=1,技能等级!B707&amp;"04","")</f>
        <v/>
      </c>
      <c r="O707" s="62" t="str">
        <f t="shared" ref="O707" si="2015">IF(N707="","",$D707)</f>
        <v/>
      </c>
      <c r="P707" s="62" t="str">
        <f>IF(COUNTIF(技能效果!A:A,技能等级!B707&amp;"05")=1,技能等级!B707&amp;"05","")</f>
        <v/>
      </c>
      <c r="Q707" s="62" t="str">
        <f t="shared" ref="Q707" si="2016">IF(P707="","",$D707)</f>
        <v/>
      </c>
      <c r="R707" s="69" t="str">
        <f>INDEX(技能!U:U,MATCH(技能等级!B707,技能!B:B,0))</f>
        <v>攻击敌方单体造成攻击x%伤害，禁止目标召唤1回合</v>
      </c>
      <c r="S707" s="150">
        <f t="shared" si="1986"/>
        <v>67</v>
      </c>
    </row>
    <row r="708" spans="1:19" s="60" customFormat="1" ht="16.5" x14ac:dyDescent="0.2">
      <c r="A708" s="62">
        <v>705</v>
      </c>
      <c r="B708" s="62">
        <f>INDEX(技能!B:B,MATCH(技能等级!S708,技能!T:T,0))</f>
        <v>1302014</v>
      </c>
      <c r="C708" s="69" t="s">
        <v>384</v>
      </c>
      <c r="D708" s="62">
        <v>3</v>
      </c>
      <c r="E708" s="62" t="str">
        <f>INDEX(技能!E:E,MATCH(技能等级!S708,技能!T:T,0))</f>
        <v>吕仙宫技能2</v>
      </c>
      <c r="F708" s="69" t="s">
        <v>1020</v>
      </c>
      <c r="G708" s="62">
        <v>10</v>
      </c>
      <c r="H708" s="149" t="str">
        <f t="shared" si="1951"/>
        <v>130201401</v>
      </c>
      <c r="I708" s="62">
        <f t="shared" si="1952"/>
        <v>3</v>
      </c>
      <c r="J708" s="62" t="str">
        <f>IF(COUNTIF(技能效果!A:A,技能等级!B708&amp;"02")=1,技能等级!B708&amp;"02","")</f>
        <v/>
      </c>
      <c r="K708" s="62" t="str">
        <f t="shared" si="1952"/>
        <v/>
      </c>
      <c r="L708" s="62" t="str">
        <f>IF(COUNTIF(技能效果!A:A,技能等级!B708&amp;"03")=1,技能等级!B708&amp;"03","")</f>
        <v/>
      </c>
      <c r="M708" s="62" t="str">
        <f t="shared" ref="M708" si="2017">IF(L708="","",$D708)</f>
        <v/>
      </c>
      <c r="N708" s="62" t="str">
        <f>IF(COUNTIF(技能效果!A:A,技能等级!B708&amp;"04")=1,技能等级!B708&amp;"04","")</f>
        <v/>
      </c>
      <c r="O708" s="62" t="str">
        <f t="shared" ref="O708" si="2018">IF(N708="","",$D708)</f>
        <v/>
      </c>
      <c r="P708" s="62" t="str">
        <f>IF(COUNTIF(技能效果!A:A,技能等级!B708&amp;"05")=1,技能等级!B708&amp;"05","")</f>
        <v/>
      </c>
      <c r="Q708" s="62" t="str">
        <f t="shared" ref="Q708" si="2019">IF(P708="","",$D708)</f>
        <v/>
      </c>
      <c r="R708" s="69" t="str">
        <f>INDEX(技能!U:U,MATCH(技能等级!B708,技能!B:B,0))</f>
        <v>攻击敌方单体造成攻击x%伤害，禁止目标召唤1回合</v>
      </c>
      <c r="S708" s="150">
        <f t="shared" si="1986"/>
        <v>67</v>
      </c>
    </row>
    <row r="709" spans="1:19" s="60" customFormat="1" ht="16.5" x14ac:dyDescent="0.2">
      <c r="A709" s="62">
        <v>706</v>
      </c>
      <c r="B709" s="62">
        <f>INDEX(技能!B:B,MATCH(技能等级!S709,技能!T:T,0))</f>
        <v>1302014</v>
      </c>
      <c r="C709" s="69" t="s">
        <v>384</v>
      </c>
      <c r="D709" s="62">
        <v>4</v>
      </c>
      <c r="E709" s="62" t="str">
        <f>INDEX(技能!E:E,MATCH(技能等级!S709,技能!T:T,0))</f>
        <v>吕仙宫技能2</v>
      </c>
      <c r="F709" s="69" t="s">
        <v>1020</v>
      </c>
      <c r="G709" s="62">
        <v>10</v>
      </c>
      <c r="H709" s="149" t="str">
        <f t="shared" si="1951"/>
        <v>130201401</v>
      </c>
      <c r="I709" s="62">
        <f t="shared" si="1952"/>
        <v>4</v>
      </c>
      <c r="J709" s="62" t="str">
        <f>IF(COUNTIF(技能效果!A:A,技能等级!B709&amp;"02")=1,技能等级!B709&amp;"02","")</f>
        <v/>
      </c>
      <c r="K709" s="62" t="str">
        <f t="shared" si="1952"/>
        <v/>
      </c>
      <c r="L709" s="62" t="str">
        <f>IF(COUNTIF(技能效果!A:A,技能等级!B709&amp;"03")=1,技能等级!B709&amp;"03","")</f>
        <v/>
      </c>
      <c r="M709" s="62" t="str">
        <f t="shared" ref="M709" si="2020">IF(L709="","",$D709)</f>
        <v/>
      </c>
      <c r="N709" s="62" t="str">
        <f>IF(COUNTIF(技能效果!A:A,技能等级!B709&amp;"04")=1,技能等级!B709&amp;"04","")</f>
        <v/>
      </c>
      <c r="O709" s="62" t="str">
        <f t="shared" ref="O709" si="2021">IF(N709="","",$D709)</f>
        <v/>
      </c>
      <c r="P709" s="62" t="str">
        <f>IF(COUNTIF(技能效果!A:A,技能等级!B709&amp;"05")=1,技能等级!B709&amp;"05","")</f>
        <v/>
      </c>
      <c r="Q709" s="62" t="str">
        <f t="shared" ref="Q709" si="2022">IF(P709="","",$D709)</f>
        <v/>
      </c>
      <c r="R709" s="69" t="str">
        <f>INDEX(技能!U:U,MATCH(技能等级!B709,技能!B:B,0))</f>
        <v>攻击敌方单体造成攻击x%伤害，禁止目标召唤1回合</v>
      </c>
      <c r="S709" s="150">
        <f t="shared" si="1986"/>
        <v>67</v>
      </c>
    </row>
    <row r="710" spans="1:19" s="60" customFormat="1" ht="16.5" x14ac:dyDescent="0.2">
      <c r="A710" s="62">
        <v>707</v>
      </c>
      <c r="B710" s="62">
        <f>INDEX(技能!B:B,MATCH(技能等级!S710,技能!T:T,0))</f>
        <v>1302014</v>
      </c>
      <c r="C710" s="69" t="s">
        <v>384</v>
      </c>
      <c r="D710" s="62">
        <v>5</v>
      </c>
      <c r="E710" s="62" t="str">
        <f>INDEX(技能!E:E,MATCH(技能等级!S710,技能!T:T,0))</f>
        <v>吕仙宫技能2</v>
      </c>
      <c r="F710" s="69" t="s">
        <v>1020</v>
      </c>
      <c r="G710" s="62">
        <v>10</v>
      </c>
      <c r="H710" s="149" t="str">
        <f t="shared" si="1951"/>
        <v>130201401</v>
      </c>
      <c r="I710" s="62">
        <f t="shared" si="1952"/>
        <v>5</v>
      </c>
      <c r="J710" s="62" t="str">
        <f>IF(COUNTIF(技能效果!A:A,技能等级!B710&amp;"02")=1,技能等级!B710&amp;"02","")</f>
        <v/>
      </c>
      <c r="K710" s="62" t="str">
        <f t="shared" si="1952"/>
        <v/>
      </c>
      <c r="L710" s="62" t="str">
        <f>IF(COUNTIF(技能效果!A:A,技能等级!B710&amp;"03")=1,技能等级!B710&amp;"03","")</f>
        <v/>
      </c>
      <c r="M710" s="62" t="str">
        <f t="shared" ref="M710" si="2023">IF(L710="","",$D710)</f>
        <v/>
      </c>
      <c r="N710" s="62" t="str">
        <f>IF(COUNTIF(技能效果!A:A,技能等级!B710&amp;"04")=1,技能等级!B710&amp;"04","")</f>
        <v/>
      </c>
      <c r="O710" s="62" t="str">
        <f t="shared" ref="O710" si="2024">IF(N710="","",$D710)</f>
        <v/>
      </c>
      <c r="P710" s="62" t="str">
        <f>IF(COUNTIF(技能效果!A:A,技能等级!B710&amp;"05")=1,技能等级!B710&amp;"05","")</f>
        <v/>
      </c>
      <c r="Q710" s="62" t="str">
        <f t="shared" ref="Q710" si="2025">IF(P710="","",$D710)</f>
        <v/>
      </c>
      <c r="R710" s="69" t="str">
        <f>INDEX(技能!U:U,MATCH(技能等级!B710,技能!B:B,0))</f>
        <v>攻击敌方单体造成攻击x%伤害，禁止目标召唤1回合</v>
      </c>
      <c r="S710" s="150">
        <f t="shared" si="1986"/>
        <v>67</v>
      </c>
    </row>
    <row r="711" spans="1:19" s="60" customFormat="1" ht="16.5" x14ac:dyDescent="0.2">
      <c r="A711" s="62">
        <v>708</v>
      </c>
      <c r="B711" s="62">
        <f>INDEX(技能!B:B,MATCH(技能等级!S711,技能!T:T,0))</f>
        <v>1302014</v>
      </c>
      <c r="C711" s="69" t="s">
        <v>384</v>
      </c>
      <c r="D711" s="62">
        <v>6</v>
      </c>
      <c r="E711" s="62" t="str">
        <f>INDEX(技能!E:E,MATCH(技能等级!S711,技能!T:T,0))</f>
        <v>吕仙宫技能2</v>
      </c>
      <c r="F711" s="69" t="s">
        <v>1020</v>
      </c>
      <c r="G711" s="62">
        <v>10</v>
      </c>
      <c r="H711" s="149" t="str">
        <f t="shared" si="1951"/>
        <v>130201401</v>
      </c>
      <c r="I711" s="62">
        <f t="shared" si="1952"/>
        <v>6</v>
      </c>
      <c r="J711" s="62" t="str">
        <f>IF(COUNTIF(技能效果!A:A,技能等级!B711&amp;"02")=1,技能等级!B711&amp;"02","")</f>
        <v/>
      </c>
      <c r="K711" s="62" t="str">
        <f t="shared" si="1952"/>
        <v/>
      </c>
      <c r="L711" s="62" t="str">
        <f>IF(COUNTIF(技能效果!A:A,技能等级!B711&amp;"03")=1,技能等级!B711&amp;"03","")</f>
        <v/>
      </c>
      <c r="M711" s="62" t="str">
        <f t="shared" ref="M711" si="2026">IF(L711="","",$D711)</f>
        <v/>
      </c>
      <c r="N711" s="62" t="str">
        <f>IF(COUNTIF(技能效果!A:A,技能等级!B711&amp;"04")=1,技能等级!B711&amp;"04","")</f>
        <v/>
      </c>
      <c r="O711" s="62" t="str">
        <f t="shared" ref="O711" si="2027">IF(N711="","",$D711)</f>
        <v/>
      </c>
      <c r="P711" s="62" t="str">
        <f>IF(COUNTIF(技能效果!A:A,技能等级!B711&amp;"05")=1,技能等级!B711&amp;"05","")</f>
        <v/>
      </c>
      <c r="Q711" s="62" t="str">
        <f t="shared" ref="Q711" si="2028">IF(P711="","",$D711)</f>
        <v/>
      </c>
      <c r="R711" s="69" t="str">
        <f>INDEX(技能!U:U,MATCH(技能等级!B711,技能!B:B,0))</f>
        <v>攻击敌方单体造成攻击x%伤害，禁止目标召唤1回合</v>
      </c>
      <c r="S711" s="150">
        <f t="shared" si="1986"/>
        <v>67</v>
      </c>
    </row>
    <row r="712" spans="1:19" s="60" customFormat="1" ht="16.5" x14ac:dyDescent="0.2">
      <c r="A712" s="62">
        <v>709</v>
      </c>
      <c r="B712" s="62">
        <f>INDEX(技能!B:B,MATCH(技能等级!S712,技能!T:T,0))</f>
        <v>1302014</v>
      </c>
      <c r="C712" s="69" t="s">
        <v>384</v>
      </c>
      <c r="D712" s="62">
        <v>7</v>
      </c>
      <c r="E712" s="62" t="str">
        <f>INDEX(技能!E:E,MATCH(技能等级!S712,技能!T:T,0))</f>
        <v>吕仙宫技能2</v>
      </c>
      <c r="F712" s="69" t="s">
        <v>1020</v>
      </c>
      <c r="G712" s="62">
        <v>10</v>
      </c>
      <c r="H712" s="149" t="str">
        <f t="shared" si="1951"/>
        <v>130201401</v>
      </c>
      <c r="I712" s="62">
        <f t="shared" si="1952"/>
        <v>7</v>
      </c>
      <c r="J712" s="62" t="str">
        <f>IF(COUNTIF(技能效果!A:A,技能等级!B712&amp;"02")=1,技能等级!B712&amp;"02","")</f>
        <v/>
      </c>
      <c r="K712" s="62" t="str">
        <f t="shared" si="1952"/>
        <v/>
      </c>
      <c r="L712" s="62" t="str">
        <f>IF(COUNTIF(技能效果!A:A,技能等级!B712&amp;"03")=1,技能等级!B712&amp;"03","")</f>
        <v/>
      </c>
      <c r="M712" s="62" t="str">
        <f t="shared" ref="M712" si="2029">IF(L712="","",$D712)</f>
        <v/>
      </c>
      <c r="N712" s="62" t="str">
        <f>IF(COUNTIF(技能效果!A:A,技能等级!B712&amp;"04")=1,技能等级!B712&amp;"04","")</f>
        <v/>
      </c>
      <c r="O712" s="62" t="str">
        <f t="shared" ref="O712" si="2030">IF(N712="","",$D712)</f>
        <v/>
      </c>
      <c r="P712" s="62" t="str">
        <f>IF(COUNTIF(技能效果!A:A,技能等级!B712&amp;"05")=1,技能等级!B712&amp;"05","")</f>
        <v/>
      </c>
      <c r="Q712" s="62" t="str">
        <f t="shared" ref="Q712" si="2031">IF(P712="","",$D712)</f>
        <v/>
      </c>
      <c r="R712" s="69" t="str">
        <f>INDEX(技能!U:U,MATCH(技能等级!B712,技能!B:B,0))</f>
        <v>攻击敌方单体造成攻击x%伤害，禁止目标召唤1回合</v>
      </c>
      <c r="S712" s="150">
        <f t="shared" si="1986"/>
        <v>67</v>
      </c>
    </row>
    <row r="713" spans="1:19" s="60" customFormat="1" ht="16.5" x14ac:dyDescent="0.2">
      <c r="A713" s="62">
        <v>710</v>
      </c>
      <c r="B713" s="62">
        <f>INDEX(技能!B:B,MATCH(技能等级!S713,技能!T:T,0))</f>
        <v>1302014</v>
      </c>
      <c r="C713" s="69" t="s">
        <v>384</v>
      </c>
      <c r="D713" s="62">
        <v>8</v>
      </c>
      <c r="E713" s="62" t="str">
        <f>INDEX(技能!E:E,MATCH(技能等级!S713,技能!T:T,0))</f>
        <v>吕仙宫技能2</v>
      </c>
      <c r="F713" s="69" t="s">
        <v>1020</v>
      </c>
      <c r="G713" s="62">
        <v>10</v>
      </c>
      <c r="H713" s="149" t="str">
        <f t="shared" si="1951"/>
        <v>130201401</v>
      </c>
      <c r="I713" s="62">
        <f t="shared" si="1952"/>
        <v>8</v>
      </c>
      <c r="J713" s="62" t="str">
        <f>IF(COUNTIF(技能效果!A:A,技能等级!B713&amp;"02")=1,技能等级!B713&amp;"02","")</f>
        <v/>
      </c>
      <c r="K713" s="62" t="str">
        <f t="shared" si="1952"/>
        <v/>
      </c>
      <c r="L713" s="62" t="str">
        <f>IF(COUNTIF(技能效果!A:A,技能等级!B713&amp;"03")=1,技能等级!B713&amp;"03","")</f>
        <v/>
      </c>
      <c r="M713" s="62" t="str">
        <f t="shared" ref="M713" si="2032">IF(L713="","",$D713)</f>
        <v/>
      </c>
      <c r="N713" s="62" t="str">
        <f>IF(COUNTIF(技能效果!A:A,技能等级!B713&amp;"04")=1,技能等级!B713&amp;"04","")</f>
        <v/>
      </c>
      <c r="O713" s="62" t="str">
        <f t="shared" ref="O713" si="2033">IF(N713="","",$D713)</f>
        <v/>
      </c>
      <c r="P713" s="62" t="str">
        <f>IF(COUNTIF(技能效果!A:A,技能等级!B713&amp;"05")=1,技能等级!B713&amp;"05","")</f>
        <v/>
      </c>
      <c r="Q713" s="62" t="str">
        <f t="shared" ref="Q713" si="2034">IF(P713="","",$D713)</f>
        <v/>
      </c>
      <c r="R713" s="69" t="str">
        <f>INDEX(技能!U:U,MATCH(技能等级!B713,技能!B:B,0))</f>
        <v>攻击敌方单体造成攻击x%伤害，禁止目标召唤1回合</v>
      </c>
      <c r="S713" s="150">
        <f t="shared" si="1986"/>
        <v>67</v>
      </c>
    </row>
    <row r="714" spans="1:19" s="60" customFormat="1" ht="16.5" x14ac:dyDescent="0.2">
      <c r="A714" s="62">
        <v>711</v>
      </c>
      <c r="B714" s="62">
        <f>INDEX(技能!B:B,MATCH(技能等级!S714,技能!T:T,0))</f>
        <v>1302014</v>
      </c>
      <c r="C714" s="69" t="s">
        <v>384</v>
      </c>
      <c r="D714" s="62">
        <v>9</v>
      </c>
      <c r="E714" s="62" t="str">
        <f>INDEX(技能!E:E,MATCH(技能等级!S714,技能!T:T,0))</f>
        <v>吕仙宫技能2</v>
      </c>
      <c r="F714" s="69" t="s">
        <v>1020</v>
      </c>
      <c r="G714" s="62">
        <v>10</v>
      </c>
      <c r="H714" s="149" t="str">
        <f t="shared" si="1951"/>
        <v>130201401</v>
      </c>
      <c r="I714" s="62">
        <f t="shared" si="1952"/>
        <v>9</v>
      </c>
      <c r="J714" s="62" t="str">
        <f>IF(COUNTIF(技能效果!A:A,技能等级!B714&amp;"02")=1,技能等级!B714&amp;"02","")</f>
        <v/>
      </c>
      <c r="K714" s="62" t="str">
        <f t="shared" si="1952"/>
        <v/>
      </c>
      <c r="L714" s="62" t="str">
        <f>IF(COUNTIF(技能效果!A:A,技能等级!B714&amp;"03")=1,技能等级!B714&amp;"03","")</f>
        <v/>
      </c>
      <c r="M714" s="62" t="str">
        <f t="shared" ref="M714" si="2035">IF(L714="","",$D714)</f>
        <v/>
      </c>
      <c r="N714" s="62" t="str">
        <f>IF(COUNTIF(技能效果!A:A,技能等级!B714&amp;"04")=1,技能等级!B714&amp;"04","")</f>
        <v/>
      </c>
      <c r="O714" s="62" t="str">
        <f t="shared" ref="O714" si="2036">IF(N714="","",$D714)</f>
        <v/>
      </c>
      <c r="P714" s="62" t="str">
        <f>IF(COUNTIF(技能效果!A:A,技能等级!B714&amp;"05")=1,技能等级!B714&amp;"05","")</f>
        <v/>
      </c>
      <c r="Q714" s="62" t="str">
        <f t="shared" ref="Q714" si="2037">IF(P714="","",$D714)</f>
        <v/>
      </c>
      <c r="R714" s="69" t="str">
        <f>INDEX(技能!U:U,MATCH(技能等级!B714,技能!B:B,0))</f>
        <v>攻击敌方单体造成攻击x%伤害，禁止目标召唤1回合</v>
      </c>
      <c r="S714" s="150">
        <f t="shared" si="1986"/>
        <v>67</v>
      </c>
    </row>
    <row r="715" spans="1:19" s="60" customFormat="1" ht="16.5" x14ac:dyDescent="0.2">
      <c r="A715" s="62">
        <v>712</v>
      </c>
      <c r="B715" s="62">
        <f>INDEX(技能!B:B,MATCH(技能等级!S715,技能!T:T,0))</f>
        <v>1302014</v>
      </c>
      <c r="C715" s="69" t="s">
        <v>384</v>
      </c>
      <c r="D715" s="62">
        <v>10</v>
      </c>
      <c r="E715" s="62" t="str">
        <f>INDEX(技能!E:E,MATCH(技能等级!S715,技能!T:T,0))</f>
        <v>吕仙宫技能2</v>
      </c>
      <c r="F715" s="69" t="s">
        <v>1020</v>
      </c>
      <c r="G715" s="62">
        <v>10</v>
      </c>
      <c r="H715" s="149" t="str">
        <f t="shared" si="1951"/>
        <v>130201401</v>
      </c>
      <c r="I715" s="62">
        <f t="shared" si="1952"/>
        <v>10</v>
      </c>
      <c r="J715" s="62" t="str">
        <f>IF(COUNTIF(技能效果!A:A,技能等级!B715&amp;"02")=1,技能等级!B715&amp;"02","")</f>
        <v/>
      </c>
      <c r="K715" s="62" t="str">
        <f t="shared" si="1952"/>
        <v/>
      </c>
      <c r="L715" s="62" t="str">
        <f>IF(COUNTIF(技能效果!A:A,技能等级!B715&amp;"03")=1,技能等级!B715&amp;"03","")</f>
        <v/>
      </c>
      <c r="M715" s="62" t="str">
        <f t="shared" ref="M715" si="2038">IF(L715="","",$D715)</f>
        <v/>
      </c>
      <c r="N715" s="62" t="str">
        <f>IF(COUNTIF(技能效果!A:A,技能等级!B715&amp;"04")=1,技能等级!B715&amp;"04","")</f>
        <v/>
      </c>
      <c r="O715" s="62" t="str">
        <f t="shared" ref="O715" si="2039">IF(N715="","",$D715)</f>
        <v/>
      </c>
      <c r="P715" s="62" t="str">
        <f>IF(COUNTIF(技能效果!A:A,技能等级!B715&amp;"05")=1,技能等级!B715&amp;"05","")</f>
        <v/>
      </c>
      <c r="Q715" s="62" t="str">
        <f t="shared" ref="Q715" si="2040">IF(P715="","",$D715)</f>
        <v/>
      </c>
      <c r="R715" s="69" t="str">
        <f>INDEX(技能!U:U,MATCH(技能等级!B715,技能!B:B,0))</f>
        <v>攻击敌方单体造成攻击x%伤害，禁止目标召唤1回合</v>
      </c>
      <c r="S715" s="150">
        <f t="shared" si="1986"/>
        <v>67</v>
      </c>
    </row>
    <row r="716" spans="1:19" s="60" customFormat="1" ht="16.5" x14ac:dyDescent="0.2">
      <c r="A716" s="62">
        <v>713</v>
      </c>
      <c r="B716" s="62">
        <f>INDEX(技能!B:B,MATCH(技能等级!S716,技能!T:T,0))</f>
        <v>1301015</v>
      </c>
      <c r="C716" s="69" t="s">
        <v>384</v>
      </c>
      <c r="D716" s="62">
        <v>1</v>
      </c>
      <c r="E716" s="62" t="str">
        <f>INDEX(技能!E:E,MATCH(技能等级!S716,技能!T:T,0))</f>
        <v>阎巧巧技能1</v>
      </c>
      <c r="F716" s="69"/>
      <c r="G716" s="62"/>
      <c r="H716" s="149" t="str">
        <f t="shared" si="1951"/>
        <v>130101501</v>
      </c>
      <c r="I716" s="62">
        <f t="shared" si="1952"/>
        <v>1</v>
      </c>
      <c r="J716" s="62" t="str">
        <f>IF(COUNTIF(技能效果!A:A,技能等级!B716&amp;"02")=1,技能等级!B716&amp;"02","")</f>
        <v>130101502</v>
      </c>
      <c r="K716" s="62">
        <f t="shared" si="1952"/>
        <v>1</v>
      </c>
      <c r="L716" s="62" t="str">
        <f>IF(COUNTIF(技能效果!A:A,技能等级!B716&amp;"03")=1,技能等级!B716&amp;"03","")</f>
        <v/>
      </c>
      <c r="M716" s="62" t="str">
        <f t="shared" ref="M716" si="2041">IF(L716="","",$D716)</f>
        <v/>
      </c>
      <c r="N716" s="62" t="str">
        <f>IF(COUNTIF(技能效果!A:A,技能等级!B716&amp;"04")=1,技能等级!B716&amp;"04","")</f>
        <v/>
      </c>
      <c r="O716" s="62" t="str">
        <f t="shared" ref="O716" si="2042">IF(N716="","",$D716)</f>
        <v/>
      </c>
      <c r="P716" s="62" t="str">
        <f>IF(COUNTIF(技能效果!A:A,技能等级!B716&amp;"05")=1,技能等级!B716&amp;"05","")</f>
        <v/>
      </c>
      <c r="Q716" s="62" t="str">
        <f t="shared" ref="Q716" si="2043">IF(P716="","",$D716)</f>
        <v/>
      </c>
      <c r="R716" s="69" t="str">
        <f>INDEX(技能!U:U,MATCH(技能等级!B716,技能!B:B,0))</f>
        <v>攻击敌方单体造成攻击x%伤害</v>
      </c>
      <c r="S716" s="150">
        <f t="shared" si="1986"/>
        <v>68</v>
      </c>
    </row>
    <row r="717" spans="1:19" s="60" customFormat="1" ht="16.5" x14ac:dyDescent="0.2">
      <c r="A717" s="62">
        <v>714</v>
      </c>
      <c r="B717" s="62">
        <f>INDEX(技能!B:B,MATCH(技能等级!S717,技能!T:T,0))</f>
        <v>1301015</v>
      </c>
      <c r="C717" s="69" t="s">
        <v>384</v>
      </c>
      <c r="D717" s="62">
        <v>2</v>
      </c>
      <c r="E717" s="62" t="str">
        <f>INDEX(技能!E:E,MATCH(技能等级!S717,技能!T:T,0))</f>
        <v>阎巧巧技能1</v>
      </c>
      <c r="F717" s="69" t="s">
        <v>1020</v>
      </c>
      <c r="G717" s="62">
        <v>10</v>
      </c>
      <c r="H717" s="149" t="str">
        <f t="shared" si="1951"/>
        <v>130101501</v>
      </c>
      <c r="I717" s="62">
        <f t="shared" si="1952"/>
        <v>2</v>
      </c>
      <c r="J717" s="62" t="str">
        <f>IF(COUNTIF(技能效果!A:A,技能等级!B717&amp;"02")=1,技能等级!B717&amp;"02","")</f>
        <v>130101502</v>
      </c>
      <c r="K717" s="62">
        <f t="shared" si="1952"/>
        <v>2</v>
      </c>
      <c r="L717" s="62" t="str">
        <f>IF(COUNTIF(技能效果!A:A,技能等级!B717&amp;"03")=1,技能等级!B717&amp;"03","")</f>
        <v/>
      </c>
      <c r="M717" s="62" t="str">
        <f t="shared" ref="M717" si="2044">IF(L717="","",$D717)</f>
        <v/>
      </c>
      <c r="N717" s="62" t="str">
        <f>IF(COUNTIF(技能效果!A:A,技能等级!B717&amp;"04")=1,技能等级!B717&amp;"04","")</f>
        <v/>
      </c>
      <c r="O717" s="62" t="str">
        <f t="shared" ref="O717" si="2045">IF(N717="","",$D717)</f>
        <v/>
      </c>
      <c r="P717" s="62" t="str">
        <f>IF(COUNTIF(技能效果!A:A,技能等级!B717&amp;"05")=1,技能等级!B717&amp;"05","")</f>
        <v/>
      </c>
      <c r="Q717" s="62" t="str">
        <f t="shared" ref="Q717" si="2046">IF(P717="","",$D717)</f>
        <v/>
      </c>
      <c r="R717" s="69" t="str">
        <f>INDEX(技能!U:U,MATCH(技能等级!B717,技能!B:B,0))</f>
        <v>攻击敌方单体造成攻击x%伤害</v>
      </c>
      <c r="S717" s="150">
        <f t="shared" si="1986"/>
        <v>68</v>
      </c>
    </row>
    <row r="718" spans="1:19" s="60" customFormat="1" ht="16.5" x14ac:dyDescent="0.2">
      <c r="A718" s="62">
        <v>715</v>
      </c>
      <c r="B718" s="62">
        <f>INDEX(技能!B:B,MATCH(技能等级!S718,技能!T:T,0))</f>
        <v>1301015</v>
      </c>
      <c r="C718" s="69" t="s">
        <v>384</v>
      </c>
      <c r="D718" s="62">
        <v>3</v>
      </c>
      <c r="E718" s="62" t="str">
        <f>INDEX(技能!E:E,MATCH(技能等级!S718,技能!T:T,0))</f>
        <v>阎巧巧技能1</v>
      </c>
      <c r="F718" s="69" t="s">
        <v>1020</v>
      </c>
      <c r="G718" s="62">
        <v>10</v>
      </c>
      <c r="H718" s="149" t="str">
        <f t="shared" si="1951"/>
        <v>130101501</v>
      </c>
      <c r="I718" s="62">
        <f t="shared" si="1952"/>
        <v>3</v>
      </c>
      <c r="J718" s="62" t="str">
        <f>IF(COUNTIF(技能效果!A:A,技能等级!B718&amp;"02")=1,技能等级!B718&amp;"02","")</f>
        <v>130101502</v>
      </c>
      <c r="K718" s="62">
        <f t="shared" si="1952"/>
        <v>3</v>
      </c>
      <c r="L718" s="62" t="str">
        <f>IF(COUNTIF(技能效果!A:A,技能等级!B718&amp;"03")=1,技能等级!B718&amp;"03","")</f>
        <v/>
      </c>
      <c r="M718" s="62" t="str">
        <f t="shared" ref="M718" si="2047">IF(L718="","",$D718)</f>
        <v/>
      </c>
      <c r="N718" s="62" t="str">
        <f>IF(COUNTIF(技能效果!A:A,技能等级!B718&amp;"04")=1,技能等级!B718&amp;"04","")</f>
        <v/>
      </c>
      <c r="O718" s="62" t="str">
        <f t="shared" ref="O718" si="2048">IF(N718="","",$D718)</f>
        <v/>
      </c>
      <c r="P718" s="62" t="str">
        <f>IF(COUNTIF(技能效果!A:A,技能等级!B718&amp;"05")=1,技能等级!B718&amp;"05","")</f>
        <v/>
      </c>
      <c r="Q718" s="62" t="str">
        <f t="shared" ref="Q718" si="2049">IF(P718="","",$D718)</f>
        <v/>
      </c>
      <c r="R718" s="69" t="str">
        <f>INDEX(技能!U:U,MATCH(技能等级!B718,技能!B:B,0))</f>
        <v>攻击敌方单体造成攻击x%伤害</v>
      </c>
      <c r="S718" s="150">
        <f t="shared" si="1986"/>
        <v>68</v>
      </c>
    </row>
    <row r="719" spans="1:19" s="60" customFormat="1" ht="16.5" x14ac:dyDescent="0.2">
      <c r="A719" s="62">
        <v>716</v>
      </c>
      <c r="B719" s="62">
        <f>INDEX(技能!B:B,MATCH(技能等级!S719,技能!T:T,0))</f>
        <v>1301015</v>
      </c>
      <c r="C719" s="69" t="s">
        <v>384</v>
      </c>
      <c r="D719" s="62">
        <v>4</v>
      </c>
      <c r="E719" s="62" t="str">
        <f>INDEX(技能!E:E,MATCH(技能等级!S719,技能!T:T,0))</f>
        <v>阎巧巧技能1</v>
      </c>
      <c r="F719" s="69" t="s">
        <v>1020</v>
      </c>
      <c r="G719" s="62">
        <v>10</v>
      </c>
      <c r="H719" s="149" t="str">
        <f t="shared" si="1951"/>
        <v>130101501</v>
      </c>
      <c r="I719" s="62">
        <f t="shared" si="1952"/>
        <v>4</v>
      </c>
      <c r="J719" s="62" t="str">
        <f>IF(COUNTIF(技能效果!A:A,技能等级!B719&amp;"02")=1,技能等级!B719&amp;"02","")</f>
        <v>130101502</v>
      </c>
      <c r="K719" s="62">
        <f t="shared" si="1952"/>
        <v>4</v>
      </c>
      <c r="L719" s="62" t="str">
        <f>IF(COUNTIF(技能效果!A:A,技能等级!B719&amp;"03")=1,技能等级!B719&amp;"03","")</f>
        <v/>
      </c>
      <c r="M719" s="62" t="str">
        <f t="shared" ref="M719" si="2050">IF(L719="","",$D719)</f>
        <v/>
      </c>
      <c r="N719" s="62" t="str">
        <f>IF(COUNTIF(技能效果!A:A,技能等级!B719&amp;"04")=1,技能等级!B719&amp;"04","")</f>
        <v/>
      </c>
      <c r="O719" s="62" t="str">
        <f t="shared" ref="O719" si="2051">IF(N719="","",$D719)</f>
        <v/>
      </c>
      <c r="P719" s="62" t="str">
        <f>IF(COUNTIF(技能效果!A:A,技能等级!B719&amp;"05")=1,技能等级!B719&amp;"05","")</f>
        <v/>
      </c>
      <c r="Q719" s="62" t="str">
        <f t="shared" ref="Q719" si="2052">IF(P719="","",$D719)</f>
        <v/>
      </c>
      <c r="R719" s="69" t="str">
        <f>INDEX(技能!U:U,MATCH(技能等级!B719,技能!B:B,0))</f>
        <v>攻击敌方单体造成攻击x%伤害</v>
      </c>
      <c r="S719" s="150">
        <f t="shared" si="1986"/>
        <v>68</v>
      </c>
    </row>
    <row r="720" spans="1:19" s="60" customFormat="1" ht="16.5" x14ac:dyDescent="0.2">
      <c r="A720" s="62">
        <v>717</v>
      </c>
      <c r="B720" s="62">
        <f>INDEX(技能!B:B,MATCH(技能等级!S720,技能!T:T,0))</f>
        <v>1301015</v>
      </c>
      <c r="C720" s="69" t="s">
        <v>384</v>
      </c>
      <c r="D720" s="62">
        <v>5</v>
      </c>
      <c r="E720" s="62" t="str">
        <f>INDEX(技能!E:E,MATCH(技能等级!S720,技能!T:T,0))</f>
        <v>阎巧巧技能1</v>
      </c>
      <c r="F720" s="69" t="s">
        <v>1020</v>
      </c>
      <c r="G720" s="62">
        <v>10</v>
      </c>
      <c r="H720" s="149" t="str">
        <f t="shared" si="1951"/>
        <v>130101501</v>
      </c>
      <c r="I720" s="62">
        <f t="shared" si="1952"/>
        <v>5</v>
      </c>
      <c r="J720" s="62" t="str">
        <f>IF(COUNTIF(技能效果!A:A,技能等级!B720&amp;"02")=1,技能等级!B720&amp;"02","")</f>
        <v>130101502</v>
      </c>
      <c r="K720" s="62">
        <f t="shared" si="1952"/>
        <v>5</v>
      </c>
      <c r="L720" s="62" t="str">
        <f>IF(COUNTIF(技能效果!A:A,技能等级!B720&amp;"03")=1,技能等级!B720&amp;"03","")</f>
        <v/>
      </c>
      <c r="M720" s="62" t="str">
        <f t="shared" ref="M720" si="2053">IF(L720="","",$D720)</f>
        <v/>
      </c>
      <c r="N720" s="62" t="str">
        <f>IF(COUNTIF(技能效果!A:A,技能等级!B720&amp;"04")=1,技能等级!B720&amp;"04","")</f>
        <v/>
      </c>
      <c r="O720" s="62" t="str">
        <f t="shared" ref="O720" si="2054">IF(N720="","",$D720)</f>
        <v/>
      </c>
      <c r="P720" s="62" t="str">
        <f>IF(COUNTIF(技能效果!A:A,技能等级!B720&amp;"05")=1,技能等级!B720&amp;"05","")</f>
        <v/>
      </c>
      <c r="Q720" s="62" t="str">
        <f t="shared" ref="Q720" si="2055">IF(P720="","",$D720)</f>
        <v/>
      </c>
      <c r="R720" s="69" t="str">
        <f>INDEX(技能!U:U,MATCH(技能等级!B720,技能!B:B,0))</f>
        <v>攻击敌方单体造成攻击x%伤害</v>
      </c>
      <c r="S720" s="150">
        <f t="shared" si="1986"/>
        <v>68</v>
      </c>
    </row>
    <row r="721" spans="1:19" s="60" customFormat="1" ht="16.5" x14ac:dyDescent="0.2">
      <c r="A721" s="62">
        <v>718</v>
      </c>
      <c r="B721" s="62">
        <f>INDEX(技能!B:B,MATCH(技能等级!S721,技能!T:T,0))</f>
        <v>1301015</v>
      </c>
      <c r="C721" s="69" t="s">
        <v>384</v>
      </c>
      <c r="D721" s="62">
        <v>6</v>
      </c>
      <c r="E721" s="62" t="str">
        <f>INDEX(技能!E:E,MATCH(技能等级!S721,技能!T:T,0))</f>
        <v>阎巧巧技能1</v>
      </c>
      <c r="F721" s="69" t="s">
        <v>1020</v>
      </c>
      <c r="G721" s="62">
        <v>10</v>
      </c>
      <c r="H721" s="149" t="str">
        <f t="shared" si="1951"/>
        <v>130101501</v>
      </c>
      <c r="I721" s="62">
        <f t="shared" si="1952"/>
        <v>6</v>
      </c>
      <c r="J721" s="62" t="str">
        <f>IF(COUNTIF(技能效果!A:A,技能等级!B721&amp;"02")=1,技能等级!B721&amp;"02","")</f>
        <v>130101502</v>
      </c>
      <c r="K721" s="62">
        <f t="shared" si="1952"/>
        <v>6</v>
      </c>
      <c r="L721" s="62" t="str">
        <f>IF(COUNTIF(技能效果!A:A,技能等级!B721&amp;"03")=1,技能等级!B721&amp;"03","")</f>
        <v/>
      </c>
      <c r="M721" s="62" t="str">
        <f t="shared" ref="M721" si="2056">IF(L721="","",$D721)</f>
        <v/>
      </c>
      <c r="N721" s="62" t="str">
        <f>IF(COUNTIF(技能效果!A:A,技能等级!B721&amp;"04")=1,技能等级!B721&amp;"04","")</f>
        <v/>
      </c>
      <c r="O721" s="62" t="str">
        <f t="shared" ref="O721" si="2057">IF(N721="","",$D721)</f>
        <v/>
      </c>
      <c r="P721" s="62" t="str">
        <f>IF(COUNTIF(技能效果!A:A,技能等级!B721&amp;"05")=1,技能等级!B721&amp;"05","")</f>
        <v/>
      </c>
      <c r="Q721" s="62" t="str">
        <f t="shared" ref="Q721" si="2058">IF(P721="","",$D721)</f>
        <v/>
      </c>
      <c r="R721" s="69" t="str">
        <f>INDEX(技能!U:U,MATCH(技能等级!B721,技能!B:B,0))</f>
        <v>攻击敌方单体造成攻击x%伤害</v>
      </c>
      <c r="S721" s="150">
        <f t="shared" si="1986"/>
        <v>68</v>
      </c>
    </row>
    <row r="722" spans="1:19" s="60" customFormat="1" ht="16.5" x14ac:dyDescent="0.2">
      <c r="A722" s="62">
        <v>719</v>
      </c>
      <c r="B722" s="62">
        <f>INDEX(技能!B:B,MATCH(技能等级!S722,技能!T:T,0))</f>
        <v>1301015</v>
      </c>
      <c r="C722" s="69" t="s">
        <v>384</v>
      </c>
      <c r="D722" s="62">
        <v>7</v>
      </c>
      <c r="E722" s="62" t="str">
        <f>INDEX(技能!E:E,MATCH(技能等级!S722,技能!T:T,0))</f>
        <v>阎巧巧技能1</v>
      </c>
      <c r="F722" s="69" t="s">
        <v>1020</v>
      </c>
      <c r="G722" s="62">
        <v>10</v>
      </c>
      <c r="H722" s="149" t="str">
        <f t="shared" si="1951"/>
        <v>130101501</v>
      </c>
      <c r="I722" s="62">
        <f t="shared" si="1952"/>
        <v>7</v>
      </c>
      <c r="J722" s="62" t="str">
        <f>IF(COUNTIF(技能效果!A:A,技能等级!B722&amp;"02")=1,技能等级!B722&amp;"02","")</f>
        <v>130101502</v>
      </c>
      <c r="K722" s="62">
        <f t="shared" si="1952"/>
        <v>7</v>
      </c>
      <c r="L722" s="62" t="str">
        <f>IF(COUNTIF(技能效果!A:A,技能等级!B722&amp;"03")=1,技能等级!B722&amp;"03","")</f>
        <v/>
      </c>
      <c r="M722" s="62" t="str">
        <f t="shared" ref="M722" si="2059">IF(L722="","",$D722)</f>
        <v/>
      </c>
      <c r="N722" s="62" t="str">
        <f>IF(COUNTIF(技能效果!A:A,技能等级!B722&amp;"04")=1,技能等级!B722&amp;"04","")</f>
        <v/>
      </c>
      <c r="O722" s="62" t="str">
        <f t="shared" ref="O722" si="2060">IF(N722="","",$D722)</f>
        <v/>
      </c>
      <c r="P722" s="62" t="str">
        <f>IF(COUNTIF(技能效果!A:A,技能等级!B722&amp;"05")=1,技能等级!B722&amp;"05","")</f>
        <v/>
      </c>
      <c r="Q722" s="62" t="str">
        <f t="shared" ref="Q722" si="2061">IF(P722="","",$D722)</f>
        <v/>
      </c>
      <c r="R722" s="69" t="str">
        <f>INDEX(技能!U:U,MATCH(技能等级!B722,技能!B:B,0))</f>
        <v>攻击敌方单体造成攻击x%伤害</v>
      </c>
      <c r="S722" s="150">
        <f t="shared" si="1986"/>
        <v>68</v>
      </c>
    </row>
    <row r="723" spans="1:19" s="60" customFormat="1" ht="16.5" x14ac:dyDescent="0.2">
      <c r="A723" s="62">
        <v>720</v>
      </c>
      <c r="B723" s="62">
        <f>INDEX(技能!B:B,MATCH(技能等级!S723,技能!T:T,0))</f>
        <v>1301015</v>
      </c>
      <c r="C723" s="69" t="s">
        <v>384</v>
      </c>
      <c r="D723" s="62">
        <v>8</v>
      </c>
      <c r="E723" s="62" t="str">
        <f>INDEX(技能!E:E,MATCH(技能等级!S723,技能!T:T,0))</f>
        <v>阎巧巧技能1</v>
      </c>
      <c r="F723" s="69" t="s">
        <v>1020</v>
      </c>
      <c r="G723" s="62">
        <v>10</v>
      </c>
      <c r="H723" s="149" t="str">
        <f t="shared" si="1951"/>
        <v>130101501</v>
      </c>
      <c r="I723" s="62">
        <f t="shared" si="1952"/>
        <v>8</v>
      </c>
      <c r="J723" s="62" t="str">
        <f>IF(COUNTIF(技能效果!A:A,技能等级!B723&amp;"02")=1,技能等级!B723&amp;"02","")</f>
        <v>130101502</v>
      </c>
      <c r="K723" s="62">
        <f t="shared" si="1952"/>
        <v>8</v>
      </c>
      <c r="L723" s="62" t="str">
        <f>IF(COUNTIF(技能效果!A:A,技能等级!B723&amp;"03")=1,技能等级!B723&amp;"03","")</f>
        <v/>
      </c>
      <c r="M723" s="62" t="str">
        <f t="shared" ref="M723" si="2062">IF(L723="","",$D723)</f>
        <v/>
      </c>
      <c r="N723" s="62" t="str">
        <f>IF(COUNTIF(技能效果!A:A,技能等级!B723&amp;"04")=1,技能等级!B723&amp;"04","")</f>
        <v/>
      </c>
      <c r="O723" s="62" t="str">
        <f t="shared" ref="O723" si="2063">IF(N723="","",$D723)</f>
        <v/>
      </c>
      <c r="P723" s="62" t="str">
        <f>IF(COUNTIF(技能效果!A:A,技能等级!B723&amp;"05")=1,技能等级!B723&amp;"05","")</f>
        <v/>
      </c>
      <c r="Q723" s="62" t="str">
        <f t="shared" ref="Q723" si="2064">IF(P723="","",$D723)</f>
        <v/>
      </c>
      <c r="R723" s="69" t="str">
        <f>INDEX(技能!U:U,MATCH(技能等级!B723,技能!B:B,0))</f>
        <v>攻击敌方单体造成攻击x%伤害</v>
      </c>
      <c r="S723" s="150">
        <f t="shared" si="1986"/>
        <v>68</v>
      </c>
    </row>
    <row r="724" spans="1:19" s="60" customFormat="1" ht="16.5" x14ac:dyDescent="0.2">
      <c r="A724" s="62">
        <v>721</v>
      </c>
      <c r="B724" s="62">
        <f>INDEX(技能!B:B,MATCH(技能等级!S724,技能!T:T,0))</f>
        <v>1301015</v>
      </c>
      <c r="C724" s="69" t="s">
        <v>384</v>
      </c>
      <c r="D724" s="62">
        <v>9</v>
      </c>
      <c r="E724" s="62" t="str">
        <f>INDEX(技能!E:E,MATCH(技能等级!S724,技能!T:T,0))</f>
        <v>阎巧巧技能1</v>
      </c>
      <c r="F724" s="69" t="s">
        <v>1020</v>
      </c>
      <c r="G724" s="62">
        <v>10</v>
      </c>
      <c r="H724" s="149" t="str">
        <f t="shared" si="1951"/>
        <v>130101501</v>
      </c>
      <c r="I724" s="62">
        <f t="shared" si="1952"/>
        <v>9</v>
      </c>
      <c r="J724" s="62" t="str">
        <f>IF(COUNTIF(技能效果!A:A,技能等级!B724&amp;"02")=1,技能等级!B724&amp;"02","")</f>
        <v>130101502</v>
      </c>
      <c r="K724" s="62">
        <f t="shared" si="1952"/>
        <v>9</v>
      </c>
      <c r="L724" s="62" t="str">
        <f>IF(COUNTIF(技能效果!A:A,技能等级!B724&amp;"03")=1,技能等级!B724&amp;"03","")</f>
        <v/>
      </c>
      <c r="M724" s="62" t="str">
        <f t="shared" ref="M724" si="2065">IF(L724="","",$D724)</f>
        <v/>
      </c>
      <c r="N724" s="62" t="str">
        <f>IF(COUNTIF(技能效果!A:A,技能等级!B724&amp;"04")=1,技能等级!B724&amp;"04","")</f>
        <v/>
      </c>
      <c r="O724" s="62" t="str">
        <f t="shared" ref="O724" si="2066">IF(N724="","",$D724)</f>
        <v/>
      </c>
      <c r="P724" s="62" t="str">
        <f>IF(COUNTIF(技能效果!A:A,技能等级!B724&amp;"05")=1,技能等级!B724&amp;"05","")</f>
        <v/>
      </c>
      <c r="Q724" s="62" t="str">
        <f t="shared" ref="Q724" si="2067">IF(P724="","",$D724)</f>
        <v/>
      </c>
      <c r="R724" s="69" t="str">
        <f>INDEX(技能!U:U,MATCH(技能等级!B724,技能!B:B,0))</f>
        <v>攻击敌方单体造成攻击x%伤害</v>
      </c>
      <c r="S724" s="150">
        <f t="shared" si="1986"/>
        <v>68</v>
      </c>
    </row>
    <row r="725" spans="1:19" s="60" customFormat="1" ht="16.5" x14ac:dyDescent="0.2">
      <c r="A725" s="62">
        <v>722</v>
      </c>
      <c r="B725" s="62">
        <f>INDEX(技能!B:B,MATCH(技能等级!S725,技能!T:T,0))</f>
        <v>1301015</v>
      </c>
      <c r="C725" s="69" t="s">
        <v>384</v>
      </c>
      <c r="D725" s="62">
        <v>10</v>
      </c>
      <c r="E725" s="62" t="str">
        <f>INDEX(技能!E:E,MATCH(技能等级!S725,技能!T:T,0))</f>
        <v>阎巧巧技能1</v>
      </c>
      <c r="F725" s="69" t="s">
        <v>1020</v>
      </c>
      <c r="G725" s="62">
        <v>10</v>
      </c>
      <c r="H725" s="149" t="str">
        <f t="shared" si="1951"/>
        <v>130101501</v>
      </c>
      <c r="I725" s="62">
        <f t="shared" si="1952"/>
        <v>10</v>
      </c>
      <c r="J725" s="62" t="str">
        <f>IF(COUNTIF(技能效果!A:A,技能等级!B725&amp;"02")=1,技能等级!B725&amp;"02","")</f>
        <v>130101502</v>
      </c>
      <c r="K725" s="62">
        <f t="shared" si="1952"/>
        <v>10</v>
      </c>
      <c r="L725" s="62" t="str">
        <f>IF(COUNTIF(技能效果!A:A,技能等级!B725&amp;"03")=1,技能等级!B725&amp;"03","")</f>
        <v/>
      </c>
      <c r="M725" s="62" t="str">
        <f t="shared" ref="M725" si="2068">IF(L725="","",$D725)</f>
        <v/>
      </c>
      <c r="N725" s="62" t="str">
        <f>IF(COUNTIF(技能效果!A:A,技能等级!B725&amp;"04")=1,技能等级!B725&amp;"04","")</f>
        <v/>
      </c>
      <c r="O725" s="62" t="str">
        <f t="shared" ref="O725" si="2069">IF(N725="","",$D725)</f>
        <v/>
      </c>
      <c r="P725" s="62" t="str">
        <f>IF(COUNTIF(技能效果!A:A,技能等级!B725&amp;"05")=1,技能等级!B725&amp;"05","")</f>
        <v/>
      </c>
      <c r="Q725" s="62" t="str">
        <f t="shared" ref="Q725" si="2070">IF(P725="","",$D725)</f>
        <v/>
      </c>
      <c r="R725" s="69" t="str">
        <f>INDEX(技能!U:U,MATCH(技能等级!B725,技能!B:B,0))</f>
        <v>攻击敌方单体造成攻击x%伤害</v>
      </c>
      <c r="S725" s="150">
        <f t="shared" si="1986"/>
        <v>68</v>
      </c>
    </row>
    <row r="726" spans="1:19" s="60" customFormat="1" ht="16.5" x14ac:dyDescent="0.2">
      <c r="A726" s="62">
        <v>723</v>
      </c>
      <c r="B726" s="62">
        <f>INDEX(技能!B:B,MATCH(技能等级!S726,技能!T:T,0))</f>
        <v>1302015</v>
      </c>
      <c r="C726" s="69" t="s">
        <v>384</v>
      </c>
      <c r="D726" s="62">
        <v>1</v>
      </c>
      <c r="E726" s="62" t="str">
        <f>INDEX(技能!E:E,MATCH(技能等级!S726,技能!T:T,0))</f>
        <v>阎巧巧技能2</v>
      </c>
      <c r="F726" s="69"/>
      <c r="G726" s="62"/>
      <c r="H726" s="149" t="str">
        <f t="shared" si="1951"/>
        <v>130201501</v>
      </c>
      <c r="I726" s="62">
        <f t="shared" si="1952"/>
        <v>1</v>
      </c>
      <c r="J726" s="62" t="str">
        <f>IF(COUNTIF(技能效果!A:A,技能等级!B726&amp;"02")=1,技能等级!B726&amp;"02","")</f>
        <v/>
      </c>
      <c r="K726" s="62" t="str">
        <f t="shared" si="1952"/>
        <v/>
      </c>
      <c r="L726" s="62" t="str">
        <f>IF(COUNTIF(技能效果!A:A,技能等级!B726&amp;"03")=1,技能等级!B726&amp;"03","")</f>
        <v/>
      </c>
      <c r="M726" s="62" t="str">
        <f t="shared" ref="M726" si="2071">IF(L726="","",$D726)</f>
        <v/>
      </c>
      <c r="N726" s="62" t="str">
        <f>IF(COUNTIF(技能效果!A:A,技能等级!B726&amp;"04")=1,技能等级!B726&amp;"04","")</f>
        <v/>
      </c>
      <c r="O726" s="62" t="str">
        <f t="shared" ref="O726" si="2072">IF(N726="","",$D726)</f>
        <v/>
      </c>
      <c r="P726" s="62" t="str">
        <f>IF(COUNTIF(技能效果!A:A,技能等级!B726&amp;"05")=1,技能等级!B726&amp;"05","")</f>
        <v/>
      </c>
      <c r="Q726" s="62" t="str">
        <f t="shared" ref="Q726" si="2073">IF(P726="","",$D726)</f>
        <v/>
      </c>
      <c r="R726" s="69" t="str">
        <f>INDEX(技能!U:U,MATCH(技能等级!B726,技能!B:B,0))</f>
        <v>提升自身下一次攻击伤害</v>
      </c>
      <c r="S726" s="150">
        <f t="shared" si="1986"/>
        <v>69</v>
      </c>
    </row>
    <row r="727" spans="1:19" s="60" customFormat="1" ht="16.5" x14ac:dyDescent="0.2">
      <c r="A727" s="62">
        <v>724</v>
      </c>
      <c r="B727" s="62">
        <f>INDEX(技能!B:B,MATCH(技能等级!S727,技能!T:T,0))</f>
        <v>1302015</v>
      </c>
      <c r="C727" s="69" t="s">
        <v>384</v>
      </c>
      <c r="D727" s="62">
        <v>2</v>
      </c>
      <c r="E727" s="62" t="str">
        <f>INDEX(技能!E:E,MATCH(技能等级!S727,技能!T:T,0))</f>
        <v>阎巧巧技能2</v>
      </c>
      <c r="F727" s="69" t="s">
        <v>1020</v>
      </c>
      <c r="G727" s="62">
        <v>10</v>
      </c>
      <c r="H727" s="149" t="str">
        <f t="shared" si="1951"/>
        <v>130201501</v>
      </c>
      <c r="I727" s="62">
        <f t="shared" si="1952"/>
        <v>2</v>
      </c>
      <c r="J727" s="62" t="str">
        <f>IF(COUNTIF(技能效果!A:A,技能等级!B727&amp;"02")=1,技能等级!B727&amp;"02","")</f>
        <v/>
      </c>
      <c r="K727" s="62" t="str">
        <f t="shared" si="1952"/>
        <v/>
      </c>
      <c r="L727" s="62" t="str">
        <f>IF(COUNTIF(技能效果!A:A,技能等级!B727&amp;"03")=1,技能等级!B727&amp;"03","")</f>
        <v/>
      </c>
      <c r="M727" s="62" t="str">
        <f t="shared" ref="M727" si="2074">IF(L727="","",$D727)</f>
        <v/>
      </c>
      <c r="N727" s="62" t="str">
        <f>IF(COUNTIF(技能效果!A:A,技能等级!B727&amp;"04")=1,技能等级!B727&amp;"04","")</f>
        <v/>
      </c>
      <c r="O727" s="62" t="str">
        <f t="shared" ref="O727" si="2075">IF(N727="","",$D727)</f>
        <v/>
      </c>
      <c r="P727" s="62" t="str">
        <f>IF(COUNTIF(技能效果!A:A,技能等级!B727&amp;"05")=1,技能等级!B727&amp;"05","")</f>
        <v/>
      </c>
      <c r="Q727" s="62" t="str">
        <f t="shared" ref="Q727" si="2076">IF(P727="","",$D727)</f>
        <v/>
      </c>
      <c r="R727" s="69" t="str">
        <f>INDEX(技能!U:U,MATCH(技能等级!B727,技能!B:B,0))</f>
        <v>提升自身下一次攻击伤害</v>
      </c>
      <c r="S727" s="150">
        <f t="shared" si="1986"/>
        <v>69</v>
      </c>
    </row>
    <row r="728" spans="1:19" s="60" customFormat="1" ht="16.5" x14ac:dyDescent="0.2">
      <c r="A728" s="62">
        <v>725</v>
      </c>
      <c r="B728" s="62">
        <f>INDEX(技能!B:B,MATCH(技能等级!S728,技能!T:T,0))</f>
        <v>1302015</v>
      </c>
      <c r="C728" s="69" t="s">
        <v>384</v>
      </c>
      <c r="D728" s="62">
        <v>3</v>
      </c>
      <c r="E728" s="62" t="str">
        <f>INDEX(技能!E:E,MATCH(技能等级!S728,技能!T:T,0))</f>
        <v>阎巧巧技能2</v>
      </c>
      <c r="F728" s="69" t="s">
        <v>1020</v>
      </c>
      <c r="G728" s="62">
        <v>10</v>
      </c>
      <c r="H728" s="149" t="str">
        <f t="shared" si="1951"/>
        <v>130201501</v>
      </c>
      <c r="I728" s="62">
        <f t="shared" si="1952"/>
        <v>3</v>
      </c>
      <c r="J728" s="62" t="str">
        <f>IF(COUNTIF(技能效果!A:A,技能等级!B728&amp;"02")=1,技能等级!B728&amp;"02","")</f>
        <v/>
      </c>
      <c r="K728" s="62" t="str">
        <f t="shared" si="1952"/>
        <v/>
      </c>
      <c r="L728" s="62" t="str">
        <f>IF(COUNTIF(技能效果!A:A,技能等级!B728&amp;"03")=1,技能等级!B728&amp;"03","")</f>
        <v/>
      </c>
      <c r="M728" s="62" t="str">
        <f t="shared" ref="M728" si="2077">IF(L728="","",$D728)</f>
        <v/>
      </c>
      <c r="N728" s="62" t="str">
        <f>IF(COUNTIF(技能效果!A:A,技能等级!B728&amp;"04")=1,技能等级!B728&amp;"04","")</f>
        <v/>
      </c>
      <c r="O728" s="62" t="str">
        <f t="shared" ref="O728" si="2078">IF(N728="","",$D728)</f>
        <v/>
      </c>
      <c r="P728" s="62" t="str">
        <f>IF(COUNTIF(技能效果!A:A,技能等级!B728&amp;"05")=1,技能等级!B728&amp;"05","")</f>
        <v/>
      </c>
      <c r="Q728" s="62" t="str">
        <f t="shared" ref="Q728" si="2079">IF(P728="","",$D728)</f>
        <v/>
      </c>
      <c r="R728" s="69" t="str">
        <f>INDEX(技能!U:U,MATCH(技能等级!B728,技能!B:B,0))</f>
        <v>提升自身下一次攻击伤害</v>
      </c>
      <c r="S728" s="150">
        <f t="shared" si="1986"/>
        <v>69</v>
      </c>
    </row>
    <row r="729" spans="1:19" s="60" customFormat="1" ht="16.5" x14ac:dyDescent="0.2">
      <c r="A729" s="62">
        <v>726</v>
      </c>
      <c r="B729" s="62">
        <f>INDEX(技能!B:B,MATCH(技能等级!S729,技能!T:T,0))</f>
        <v>1302015</v>
      </c>
      <c r="C729" s="69" t="s">
        <v>384</v>
      </c>
      <c r="D729" s="62">
        <v>4</v>
      </c>
      <c r="E729" s="62" t="str">
        <f>INDEX(技能!E:E,MATCH(技能等级!S729,技能!T:T,0))</f>
        <v>阎巧巧技能2</v>
      </c>
      <c r="F729" s="69" t="s">
        <v>1020</v>
      </c>
      <c r="G729" s="62">
        <v>10</v>
      </c>
      <c r="H729" s="149" t="str">
        <f t="shared" si="1951"/>
        <v>130201501</v>
      </c>
      <c r="I729" s="62">
        <f t="shared" si="1952"/>
        <v>4</v>
      </c>
      <c r="J729" s="62" t="str">
        <f>IF(COUNTIF(技能效果!A:A,技能等级!B729&amp;"02")=1,技能等级!B729&amp;"02","")</f>
        <v/>
      </c>
      <c r="K729" s="62" t="str">
        <f t="shared" si="1952"/>
        <v/>
      </c>
      <c r="L729" s="62" t="str">
        <f>IF(COUNTIF(技能效果!A:A,技能等级!B729&amp;"03")=1,技能等级!B729&amp;"03","")</f>
        <v/>
      </c>
      <c r="M729" s="62" t="str">
        <f t="shared" ref="M729" si="2080">IF(L729="","",$D729)</f>
        <v/>
      </c>
      <c r="N729" s="62" t="str">
        <f>IF(COUNTIF(技能效果!A:A,技能等级!B729&amp;"04")=1,技能等级!B729&amp;"04","")</f>
        <v/>
      </c>
      <c r="O729" s="62" t="str">
        <f t="shared" ref="O729" si="2081">IF(N729="","",$D729)</f>
        <v/>
      </c>
      <c r="P729" s="62" t="str">
        <f>IF(COUNTIF(技能效果!A:A,技能等级!B729&amp;"05")=1,技能等级!B729&amp;"05","")</f>
        <v/>
      </c>
      <c r="Q729" s="62" t="str">
        <f t="shared" ref="Q729" si="2082">IF(P729="","",$D729)</f>
        <v/>
      </c>
      <c r="R729" s="69" t="str">
        <f>INDEX(技能!U:U,MATCH(技能等级!B729,技能!B:B,0))</f>
        <v>提升自身下一次攻击伤害</v>
      </c>
      <c r="S729" s="150">
        <f t="shared" si="1986"/>
        <v>69</v>
      </c>
    </row>
    <row r="730" spans="1:19" s="60" customFormat="1" ht="16.5" x14ac:dyDescent="0.2">
      <c r="A730" s="62">
        <v>727</v>
      </c>
      <c r="B730" s="62">
        <f>INDEX(技能!B:B,MATCH(技能等级!S730,技能!T:T,0))</f>
        <v>1302015</v>
      </c>
      <c r="C730" s="69" t="s">
        <v>384</v>
      </c>
      <c r="D730" s="62">
        <v>5</v>
      </c>
      <c r="E730" s="62" t="str">
        <f>INDEX(技能!E:E,MATCH(技能等级!S730,技能!T:T,0))</f>
        <v>阎巧巧技能2</v>
      </c>
      <c r="F730" s="69" t="s">
        <v>1020</v>
      </c>
      <c r="G730" s="62">
        <v>10</v>
      </c>
      <c r="H730" s="149" t="str">
        <f t="shared" si="1951"/>
        <v>130201501</v>
      </c>
      <c r="I730" s="62">
        <f t="shared" si="1952"/>
        <v>5</v>
      </c>
      <c r="J730" s="62" t="str">
        <f>IF(COUNTIF(技能效果!A:A,技能等级!B730&amp;"02")=1,技能等级!B730&amp;"02","")</f>
        <v/>
      </c>
      <c r="K730" s="62" t="str">
        <f t="shared" si="1952"/>
        <v/>
      </c>
      <c r="L730" s="62" t="str">
        <f>IF(COUNTIF(技能效果!A:A,技能等级!B730&amp;"03")=1,技能等级!B730&amp;"03","")</f>
        <v/>
      </c>
      <c r="M730" s="62" t="str">
        <f t="shared" ref="M730" si="2083">IF(L730="","",$D730)</f>
        <v/>
      </c>
      <c r="N730" s="62" t="str">
        <f>IF(COUNTIF(技能效果!A:A,技能等级!B730&amp;"04")=1,技能等级!B730&amp;"04","")</f>
        <v/>
      </c>
      <c r="O730" s="62" t="str">
        <f t="shared" ref="O730" si="2084">IF(N730="","",$D730)</f>
        <v/>
      </c>
      <c r="P730" s="62" t="str">
        <f>IF(COUNTIF(技能效果!A:A,技能等级!B730&amp;"05")=1,技能等级!B730&amp;"05","")</f>
        <v/>
      </c>
      <c r="Q730" s="62" t="str">
        <f t="shared" ref="Q730" si="2085">IF(P730="","",$D730)</f>
        <v/>
      </c>
      <c r="R730" s="69" t="str">
        <f>INDEX(技能!U:U,MATCH(技能等级!B730,技能!B:B,0))</f>
        <v>提升自身下一次攻击伤害</v>
      </c>
      <c r="S730" s="150">
        <f t="shared" si="1986"/>
        <v>69</v>
      </c>
    </row>
    <row r="731" spans="1:19" s="60" customFormat="1" ht="16.5" x14ac:dyDescent="0.2">
      <c r="A731" s="62">
        <v>728</v>
      </c>
      <c r="B731" s="62">
        <f>INDEX(技能!B:B,MATCH(技能等级!S731,技能!T:T,0))</f>
        <v>1302015</v>
      </c>
      <c r="C731" s="69" t="s">
        <v>384</v>
      </c>
      <c r="D731" s="62">
        <v>6</v>
      </c>
      <c r="E731" s="62" t="str">
        <f>INDEX(技能!E:E,MATCH(技能等级!S731,技能!T:T,0))</f>
        <v>阎巧巧技能2</v>
      </c>
      <c r="F731" s="69" t="s">
        <v>1020</v>
      </c>
      <c r="G731" s="62">
        <v>10</v>
      </c>
      <c r="H731" s="149" t="str">
        <f t="shared" si="1951"/>
        <v>130201501</v>
      </c>
      <c r="I731" s="62">
        <f t="shared" si="1952"/>
        <v>6</v>
      </c>
      <c r="J731" s="62" t="str">
        <f>IF(COUNTIF(技能效果!A:A,技能等级!B731&amp;"02")=1,技能等级!B731&amp;"02","")</f>
        <v/>
      </c>
      <c r="K731" s="62" t="str">
        <f t="shared" si="1952"/>
        <v/>
      </c>
      <c r="L731" s="62" t="str">
        <f>IF(COUNTIF(技能效果!A:A,技能等级!B731&amp;"03")=1,技能等级!B731&amp;"03","")</f>
        <v/>
      </c>
      <c r="M731" s="62" t="str">
        <f t="shared" ref="M731" si="2086">IF(L731="","",$D731)</f>
        <v/>
      </c>
      <c r="N731" s="62" t="str">
        <f>IF(COUNTIF(技能效果!A:A,技能等级!B731&amp;"04")=1,技能等级!B731&amp;"04","")</f>
        <v/>
      </c>
      <c r="O731" s="62" t="str">
        <f t="shared" ref="O731" si="2087">IF(N731="","",$D731)</f>
        <v/>
      </c>
      <c r="P731" s="62" t="str">
        <f>IF(COUNTIF(技能效果!A:A,技能等级!B731&amp;"05")=1,技能等级!B731&amp;"05","")</f>
        <v/>
      </c>
      <c r="Q731" s="62" t="str">
        <f t="shared" ref="Q731" si="2088">IF(P731="","",$D731)</f>
        <v/>
      </c>
      <c r="R731" s="69" t="str">
        <f>INDEX(技能!U:U,MATCH(技能等级!B731,技能!B:B,0))</f>
        <v>提升自身下一次攻击伤害</v>
      </c>
      <c r="S731" s="150">
        <f t="shared" si="1986"/>
        <v>69</v>
      </c>
    </row>
    <row r="732" spans="1:19" s="60" customFormat="1" ht="16.5" x14ac:dyDescent="0.2">
      <c r="A732" s="62">
        <v>729</v>
      </c>
      <c r="B732" s="62">
        <f>INDEX(技能!B:B,MATCH(技能等级!S732,技能!T:T,0))</f>
        <v>1302015</v>
      </c>
      <c r="C732" s="69" t="s">
        <v>384</v>
      </c>
      <c r="D732" s="62">
        <v>7</v>
      </c>
      <c r="E732" s="62" t="str">
        <f>INDEX(技能!E:E,MATCH(技能等级!S732,技能!T:T,0))</f>
        <v>阎巧巧技能2</v>
      </c>
      <c r="F732" s="69" t="s">
        <v>1020</v>
      </c>
      <c r="G732" s="62">
        <v>10</v>
      </c>
      <c r="H732" s="149" t="str">
        <f t="shared" si="1951"/>
        <v>130201501</v>
      </c>
      <c r="I732" s="62">
        <f t="shared" si="1952"/>
        <v>7</v>
      </c>
      <c r="J732" s="62" t="str">
        <f>IF(COUNTIF(技能效果!A:A,技能等级!B732&amp;"02")=1,技能等级!B732&amp;"02","")</f>
        <v/>
      </c>
      <c r="K732" s="62" t="str">
        <f t="shared" si="1952"/>
        <v/>
      </c>
      <c r="L732" s="62" t="str">
        <f>IF(COUNTIF(技能效果!A:A,技能等级!B732&amp;"03")=1,技能等级!B732&amp;"03","")</f>
        <v/>
      </c>
      <c r="M732" s="62" t="str">
        <f t="shared" ref="M732" si="2089">IF(L732="","",$D732)</f>
        <v/>
      </c>
      <c r="N732" s="62" t="str">
        <f>IF(COUNTIF(技能效果!A:A,技能等级!B732&amp;"04")=1,技能等级!B732&amp;"04","")</f>
        <v/>
      </c>
      <c r="O732" s="62" t="str">
        <f t="shared" ref="O732" si="2090">IF(N732="","",$D732)</f>
        <v/>
      </c>
      <c r="P732" s="62" t="str">
        <f>IF(COUNTIF(技能效果!A:A,技能等级!B732&amp;"05")=1,技能等级!B732&amp;"05","")</f>
        <v/>
      </c>
      <c r="Q732" s="62" t="str">
        <f t="shared" ref="Q732" si="2091">IF(P732="","",$D732)</f>
        <v/>
      </c>
      <c r="R732" s="69" t="str">
        <f>INDEX(技能!U:U,MATCH(技能等级!B732,技能!B:B,0))</f>
        <v>提升自身下一次攻击伤害</v>
      </c>
      <c r="S732" s="150">
        <f t="shared" si="1986"/>
        <v>69</v>
      </c>
    </row>
    <row r="733" spans="1:19" s="60" customFormat="1" ht="16.5" x14ac:dyDescent="0.2">
      <c r="A733" s="62">
        <v>730</v>
      </c>
      <c r="B733" s="62">
        <f>INDEX(技能!B:B,MATCH(技能等级!S733,技能!T:T,0))</f>
        <v>1302015</v>
      </c>
      <c r="C733" s="69" t="s">
        <v>384</v>
      </c>
      <c r="D733" s="62">
        <v>8</v>
      </c>
      <c r="E733" s="62" t="str">
        <f>INDEX(技能!E:E,MATCH(技能等级!S733,技能!T:T,0))</f>
        <v>阎巧巧技能2</v>
      </c>
      <c r="F733" s="69" t="s">
        <v>1020</v>
      </c>
      <c r="G733" s="62">
        <v>10</v>
      </c>
      <c r="H733" s="149" t="str">
        <f t="shared" si="1951"/>
        <v>130201501</v>
      </c>
      <c r="I733" s="62">
        <f t="shared" si="1952"/>
        <v>8</v>
      </c>
      <c r="J733" s="62" t="str">
        <f>IF(COUNTIF(技能效果!A:A,技能等级!B733&amp;"02")=1,技能等级!B733&amp;"02","")</f>
        <v/>
      </c>
      <c r="K733" s="62" t="str">
        <f t="shared" si="1952"/>
        <v/>
      </c>
      <c r="L733" s="62" t="str">
        <f>IF(COUNTIF(技能效果!A:A,技能等级!B733&amp;"03")=1,技能等级!B733&amp;"03","")</f>
        <v/>
      </c>
      <c r="M733" s="62" t="str">
        <f t="shared" ref="M733" si="2092">IF(L733="","",$D733)</f>
        <v/>
      </c>
      <c r="N733" s="62" t="str">
        <f>IF(COUNTIF(技能效果!A:A,技能等级!B733&amp;"04")=1,技能等级!B733&amp;"04","")</f>
        <v/>
      </c>
      <c r="O733" s="62" t="str">
        <f t="shared" ref="O733" si="2093">IF(N733="","",$D733)</f>
        <v/>
      </c>
      <c r="P733" s="62" t="str">
        <f>IF(COUNTIF(技能效果!A:A,技能等级!B733&amp;"05")=1,技能等级!B733&amp;"05","")</f>
        <v/>
      </c>
      <c r="Q733" s="62" t="str">
        <f t="shared" ref="Q733" si="2094">IF(P733="","",$D733)</f>
        <v/>
      </c>
      <c r="R733" s="69" t="str">
        <f>INDEX(技能!U:U,MATCH(技能等级!B733,技能!B:B,0))</f>
        <v>提升自身下一次攻击伤害</v>
      </c>
      <c r="S733" s="150">
        <f t="shared" si="1986"/>
        <v>69</v>
      </c>
    </row>
    <row r="734" spans="1:19" s="60" customFormat="1" ht="16.5" x14ac:dyDescent="0.2">
      <c r="A734" s="62">
        <v>731</v>
      </c>
      <c r="B734" s="62">
        <f>INDEX(技能!B:B,MATCH(技能等级!S734,技能!T:T,0))</f>
        <v>1302015</v>
      </c>
      <c r="C734" s="69" t="s">
        <v>384</v>
      </c>
      <c r="D734" s="62">
        <v>9</v>
      </c>
      <c r="E734" s="62" t="str">
        <f>INDEX(技能!E:E,MATCH(技能等级!S734,技能!T:T,0))</f>
        <v>阎巧巧技能2</v>
      </c>
      <c r="F734" s="69" t="s">
        <v>1020</v>
      </c>
      <c r="G734" s="62">
        <v>10</v>
      </c>
      <c r="H734" s="149" t="str">
        <f t="shared" si="1951"/>
        <v>130201501</v>
      </c>
      <c r="I734" s="62">
        <f t="shared" si="1952"/>
        <v>9</v>
      </c>
      <c r="J734" s="62" t="str">
        <f>IF(COUNTIF(技能效果!A:A,技能等级!B734&amp;"02")=1,技能等级!B734&amp;"02","")</f>
        <v/>
      </c>
      <c r="K734" s="62" t="str">
        <f t="shared" si="1952"/>
        <v/>
      </c>
      <c r="L734" s="62" t="str">
        <f>IF(COUNTIF(技能效果!A:A,技能等级!B734&amp;"03")=1,技能等级!B734&amp;"03","")</f>
        <v/>
      </c>
      <c r="M734" s="62" t="str">
        <f t="shared" ref="M734" si="2095">IF(L734="","",$D734)</f>
        <v/>
      </c>
      <c r="N734" s="62" t="str">
        <f>IF(COUNTIF(技能效果!A:A,技能等级!B734&amp;"04")=1,技能等级!B734&amp;"04","")</f>
        <v/>
      </c>
      <c r="O734" s="62" t="str">
        <f t="shared" ref="O734" si="2096">IF(N734="","",$D734)</f>
        <v/>
      </c>
      <c r="P734" s="62" t="str">
        <f>IF(COUNTIF(技能效果!A:A,技能等级!B734&amp;"05")=1,技能等级!B734&amp;"05","")</f>
        <v/>
      </c>
      <c r="Q734" s="62" t="str">
        <f t="shared" ref="Q734" si="2097">IF(P734="","",$D734)</f>
        <v/>
      </c>
      <c r="R734" s="69" t="str">
        <f>INDEX(技能!U:U,MATCH(技能等级!B734,技能!B:B,0))</f>
        <v>提升自身下一次攻击伤害</v>
      </c>
      <c r="S734" s="150">
        <f t="shared" si="1986"/>
        <v>69</v>
      </c>
    </row>
    <row r="735" spans="1:19" s="60" customFormat="1" ht="16.5" x14ac:dyDescent="0.2">
      <c r="A735" s="62">
        <v>732</v>
      </c>
      <c r="B735" s="62">
        <f>INDEX(技能!B:B,MATCH(技能等级!S735,技能!T:T,0))</f>
        <v>1302015</v>
      </c>
      <c r="C735" s="69" t="s">
        <v>384</v>
      </c>
      <c r="D735" s="62">
        <v>10</v>
      </c>
      <c r="E735" s="62" t="str">
        <f>INDEX(技能!E:E,MATCH(技能等级!S735,技能!T:T,0))</f>
        <v>阎巧巧技能2</v>
      </c>
      <c r="F735" s="69" t="s">
        <v>1020</v>
      </c>
      <c r="G735" s="62">
        <v>10</v>
      </c>
      <c r="H735" s="149" t="str">
        <f t="shared" si="1951"/>
        <v>130201501</v>
      </c>
      <c r="I735" s="62">
        <f t="shared" si="1952"/>
        <v>10</v>
      </c>
      <c r="J735" s="62" t="str">
        <f>IF(COUNTIF(技能效果!A:A,技能等级!B735&amp;"02")=1,技能等级!B735&amp;"02","")</f>
        <v/>
      </c>
      <c r="K735" s="62" t="str">
        <f t="shared" si="1952"/>
        <v/>
      </c>
      <c r="L735" s="62" t="str">
        <f>IF(COUNTIF(技能效果!A:A,技能等级!B735&amp;"03")=1,技能等级!B735&amp;"03","")</f>
        <v/>
      </c>
      <c r="M735" s="62" t="str">
        <f t="shared" ref="M735" si="2098">IF(L735="","",$D735)</f>
        <v/>
      </c>
      <c r="N735" s="62" t="str">
        <f>IF(COUNTIF(技能效果!A:A,技能等级!B735&amp;"04")=1,技能等级!B735&amp;"04","")</f>
        <v/>
      </c>
      <c r="O735" s="62" t="str">
        <f t="shared" ref="O735" si="2099">IF(N735="","",$D735)</f>
        <v/>
      </c>
      <c r="P735" s="62" t="str">
        <f>IF(COUNTIF(技能效果!A:A,技能等级!B735&amp;"05")=1,技能等级!B735&amp;"05","")</f>
        <v/>
      </c>
      <c r="Q735" s="62" t="str">
        <f t="shared" ref="Q735" si="2100">IF(P735="","",$D735)</f>
        <v/>
      </c>
      <c r="R735" s="69" t="str">
        <f>INDEX(技能!U:U,MATCH(技能等级!B735,技能!B:B,0))</f>
        <v>提升自身下一次攻击伤害</v>
      </c>
      <c r="S735" s="150">
        <f t="shared" si="1986"/>
        <v>69</v>
      </c>
    </row>
    <row r="736" spans="1:19" s="60" customFormat="1" ht="16.5" x14ac:dyDescent="0.2">
      <c r="A736" s="62">
        <v>733</v>
      </c>
      <c r="B736" s="62">
        <f>INDEX(技能!B:B,MATCH(技能等级!S736,技能!T:T,0))</f>
        <v>1301017</v>
      </c>
      <c r="C736" s="69" t="s">
        <v>384</v>
      </c>
      <c r="D736" s="62">
        <v>1</v>
      </c>
      <c r="E736" s="62" t="str">
        <f>INDEX(技能!E:E,MATCH(技能等级!S736,技能!T:T,0))</f>
        <v>诸葛一心技能1</v>
      </c>
      <c r="F736" s="69"/>
      <c r="G736" s="62"/>
      <c r="H736" s="62" t="s">
        <v>1023</v>
      </c>
      <c r="I736" s="62">
        <f t="shared" si="1952"/>
        <v>1</v>
      </c>
      <c r="J736" s="62" t="str">
        <f>IF(COUNTIF(技能效果!A:A,技能等级!B736&amp;"02")=1,技能等级!B736&amp;"02","")</f>
        <v/>
      </c>
      <c r="K736" s="62" t="str">
        <f t="shared" si="1952"/>
        <v/>
      </c>
      <c r="L736" s="62" t="str">
        <f>IF(COUNTIF(技能效果!A:A,技能等级!B736&amp;"03")=1,技能等级!B736&amp;"03","")</f>
        <v/>
      </c>
      <c r="M736" s="62" t="str">
        <f t="shared" ref="M736" si="2101">IF(L736="","",$D736)</f>
        <v/>
      </c>
      <c r="N736" s="62" t="str">
        <f>IF(COUNTIF(技能效果!A:A,技能等级!B736&amp;"04")=1,技能等级!B736&amp;"04","")</f>
        <v/>
      </c>
      <c r="O736" s="62" t="str">
        <f t="shared" ref="O736" si="2102">IF(N736="","",$D736)</f>
        <v/>
      </c>
      <c r="P736" s="62" t="str">
        <f>IF(COUNTIF(技能效果!A:A,技能等级!B736&amp;"05")=1,技能等级!B736&amp;"05","")</f>
        <v/>
      </c>
      <c r="Q736" s="62" t="str">
        <f t="shared" ref="Q736" si="2103">IF(P736="","",$D736)</f>
        <v/>
      </c>
      <c r="R736" s="69" t="str">
        <f>INDEX(技能!U:U,MATCH(技能等级!B736,技能!B:B,0))</f>
        <v>攻击敌方单体造成攻击x%伤害
【水晶】立即获得M个黄水晶</v>
      </c>
      <c r="S736" s="150">
        <f t="shared" si="1986"/>
        <v>70</v>
      </c>
    </row>
    <row r="737" spans="1:19" s="60" customFormat="1" ht="16.5" x14ac:dyDescent="0.2">
      <c r="A737" s="62">
        <v>734</v>
      </c>
      <c r="B737" s="62">
        <f>INDEX(技能!B:B,MATCH(技能等级!S737,技能!T:T,0))</f>
        <v>1301017</v>
      </c>
      <c r="C737" s="69" t="s">
        <v>384</v>
      </c>
      <c r="D737" s="62">
        <v>2</v>
      </c>
      <c r="E737" s="62" t="str">
        <f>INDEX(技能!E:E,MATCH(技能等级!S737,技能!T:T,0))</f>
        <v>诸葛一心技能1</v>
      </c>
      <c r="F737" s="69" t="s">
        <v>1020</v>
      </c>
      <c r="G737" s="62">
        <v>10</v>
      </c>
      <c r="H737" s="62" t="s">
        <v>1023</v>
      </c>
      <c r="I737" s="62">
        <f t="shared" si="1952"/>
        <v>2</v>
      </c>
      <c r="J737" s="62" t="str">
        <f>IF(COUNTIF(技能效果!A:A,技能等级!B737&amp;"02")=1,技能等级!B737&amp;"02","")</f>
        <v/>
      </c>
      <c r="K737" s="62" t="str">
        <f t="shared" si="1952"/>
        <v/>
      </c>
      <c r="L737" s="62" t="str">
        <f>IF(COUNTIF(技能效果!A:A,技能等级!B737&amp;"03")=1,技能等级!B737&amp;"03","")</f>
        <v/>
      </c>
      <c r="M737" s="62" t="str">
        <f t="shared" ref="M737" si="2104">IF(L737="","",$D737)</f>
        <v/>
      </c>
      <c r="N737" s="62" t="str">
        <f>IF(COUNTIF(技能效果!A:A,技能等级!B737&amp;"04")=1,技能等级!B737&amp;"04","")</f>
        <v/>
      </c>
      <c r="O737" s="62" t="str">
        <f t="shared" ref="O737" si="2105">IF(N737="","",$D737)</f>
        <v/>
      </c>
      <c r="P737" s="62" t="str">
        <f>IF(COUNTIF(技能效果!A:A,技能等级!B737&amp;"05")=1,技能等级!B737&amp;"05","")</f>
        <v/>
      </c>
      <c r="Q737" s="62" t="str">
        <f t="shared" ref="Q737" si="2106">IF(P737="","",$D737)</f>
        <v/>
      </c>
      <c r="R737" s="69" t="str">
        <f>INDEX(技能!U:U,MATCH(技能等级!B737,技能!B:B,0))</f>
        <v>攻击敌方单体造成攻击x%伤害
【水晶】立即获得M个黄水晶</v>
      </c>
      <c r="S737" s="150">
        <f t="shared" si="1986"/>
        <v>70</v>
      </c>
    </row>
    <row r="738" spans="1:19" s="60" customFormat="1" ht="16.5" x14ac:dyDescent="0.2">
      <c r="A738" s="62">
        <v>735</v>
      </c>
      <c r="B738" s="62">
        <f>INDEX(技能!B:B,MATCH(技能等级!S738,技能!T:T,0))</f>
        <v>1301017</v>
      </c>
      <c r="C738" s="69" t="s">
        <v>384</v>
      </c>
      <c r="D738" s="62">
        <v>3</v>
      </c>
      <c r="E738" s="62" t="str">
        <f>INDEX(技能!E:E,MATCH(技能等级!S738,技能!T:T,0))</f>
        <v>诸葛一心技能1</v>
      </c>
      <c r="F738" s="69" t="s">
        <v>1020</v>
      </c>
      <c r="G738" s="62">
        <v>10</v>
      </c>
      <c r="H738" s="62" t="s">
        <v>1023</v>
      </c>
      <c r="I738" s="62">
        <f t="shared" si="1952"/>
        <v>3</v>
      </c>
      <c r="J738" s="62" t="str">
        <f>IF(COUNTIF(技能效果!A:A,技能等级!B738&amp;"02")=1,技能等级!B738&amp;"02","")</f>
        <v/>
      </c>
      <c r="K738" s="62" t="str">
        <f t="shared" si="1952"/>
        <v/>
      </c>
      <c r="L738" s="62" t="str">
        <f>IF(COUNTIF(技能效果!A:A,技能等级!B738&amp;"03")=1,技能等级!B738&amp;"03","")</f>
        <v/>
      </c>
      <c r="M738" s="62" t="str">
        <f t="shared" ref="M738" si="2107">IF(L738="","",$D738)</f>
        <v/>
      </c>
      <c r="N738" s="62" t="str">
        <f>IF(COUNTIF(技能效果!A:A,技能等级!B738&amp;"04")=1,技能等级!B738&amp;"04","")</f>
        <v/>
      </c>
      <c r="O738" s="62" t="str">
        <f t="shared" ref="O738" si="2108">IF(N738="","",$D738)</f>
        <v/>
      </c>
      <c r="P738" s="62" t="str">
        <f>IF(COUNTIF(技能效果!A:A,技能等级!B738&amp;"05")=1,技能等级!B738&amp;"05","")</f>
        <v/>
      </c>
      <c r="Q738" s="62" t="str">
        <f t="shared" ref="Q738" si="2109">IF(P738="","",$D738)</f>
        <v/>
      </c>
      <c r="R738" s="69" t="str">
        <f>INDEX(技能!U:U,MATCH(技能等级!B738,技能!B:B,0))</f>
        <v>攻击敌方单体造成攻击x%伤害
【水晶】立即获得M个黄水晶</v>
      </c>
      <c r="S738" s="150">
        <f t="shared" si="1986"/>
        <v>70</v>
      </c>
    </row>
    <row r="739" spans="1:19" s="60" customFormat="1" ht="16.5" x14ac:dyDescent="0.2">
      <c r="A739" s="62">
        <v>736</v>
      </c>
      <c r="B739" s="62">
        <f>INDEX(技能!B:B,MATCH(技能等级!S739,技能!T:T,0))</f>
        <v>1301017</v>
      </c>
      <c r="C739" s="69" t="s">
        <v>384</v>
      </c>
      <c r="D739" s="62">
        <v>4</v>
      </c>
      <c r="E739" s="62" t="str">
        <f>INDEX(技能!E:E,MATCH(技能等级!S739,技能!T:T,0))</f>
        <v>诸葛一心技能1</v>
      </c>
      <c r="F739" s="69" t="s">
        <v>1020</v>
      </c>
      <c r="G739" s="62">
        <v>10</v>
      </c>
      <c r="H739" s="62" t="s">
        <v>1023</v>
      </c>
      <c r="I739" s="62">
        <f t="shared" si="1952"/>
        <v>4</v>
      </c>
      <c r="J739" s="62" t="str">
        <f>IF(COUNTIF(技能效果!A:A,技能等级!B739&amp;"02")=1,技能等级!B739&amp;"02","")</f>
        <v/>
      </c>
      <c r="K739" s="62" t="str">
        <f t="shared" si="1952"/>
        <v/>
      </c>
      <c r="L739" s="62" t="str">
        <f>IF(COUNTIF(技能效果!A:A,技能等级!B739&amp;"03")=1,技能等级!B739&amp;"03","")</f>
        <v/>
      </c>
      <c r="M739" s="62" t="str">
        <f t="shared" ref="M739" si="2110">IF(L739="","",$D739)</f>
        <v/>
      </c>
      <c r="N739" s="62" t="str">
        <f>IF(COUNTIF(技能效果!A:A,技能等级!B739&amp;"04")=1,技能等级!B739&amp;"04","")</f>
        <v/>
      </c>
      <c r="O739" s="62" t="str">
        <f t="shared" ref="O739" si="2111">IF(N739="","",$D739)</f>
        <v/>
      </c>
      <c r="P739" s="62" t="str">
        <f>IF(COUNTIF(技能效果!A:A,技能等级!B739&amp;"05")=1,技能等级!B739&amp;"05","")</f>
        <v/>
      </c>
      <c r="Q739" s="62" t="str">
        <f t="shared" ref="Q739" si="2112">IF(P739="","",$D739)</f>
        <v/>
      </c>
      <c r="R739" s="69" t="str">
        <f>INDEX(技能!U:U,MATCH(技能等级!B739,技能!B:B,0))</f>
        <v>攻击敌方单体造成攻击x%伤害
【水晶】立即获得M个黄水晶</v>
      </c>
      <c r="S739" s="150">
        <f t="shared" si="1986"/>
        <v>70</v>
      </c>
    </row>
    <row r="740" spans="1:19" s="60" customFormat="1" ht="16.5" x14ac:dyDescent="0.2">
      <c r="A740" s="62">
        <v>737</v>
      </c>
      <c r="B740" s="62">
        <f>INDEX(技能!B:B,MATCH(技能等级!S740,技能!T:T,0))</f>
        <v>1301017</v>
      </c>
      <c r="C740" s="69" t="s">
        <v>384</v>
      </c>
      <c r="D740" s="62">
        <v>5</v>
      </c>
      <c r="E740" s="62" t="str">
        <f>INDEX(技能!E:E,MATCH(技能等级!S740,技能!T:T,0))</f>
        <v>诸葛一心技能1</v>
      </c>
      <c r="F740" s="69" t="s">
        <v>1020</v>
      </c>
      <c r="G740" s="62">
        <v>10</v>
      </c>
      <c r="H740" s="62" t="s">
        <v>1023</v>
      </c>
      <c r="I740" s="62">
        <f t="shared" si="1952"/>
        <v>5</v>
      </c>
      <c r="J740" s="62" t="str">
        <f>IF(COUNTIF(技能效果!A:A,技能等级!B740&amp;"02")=1,技能等级!B740&amp;"02","")</f>
        <v/>
      </c>
      <c r="K740" s="62" t="str">
        <f t="shared" si="1952"/>
        <v/>
      </c>
      <c r="L740" s="62" t="str">
        <f>IF(COUNTIF(技能效果!A:A,技能等级!B740&amp;"03")=1,技能等级!B740&amp;"03","")</f>
        <v/>
      </c>
      <c r="M740" s="62" t="str">
        <f t="shared" ref="M740" si="2113">IF(L740="","",$D740)</f>
        <v/>
      </c>
      <c r="N740" s="62" t="str">
        <f>IF(COUNTIF(技能效果!A:A,技能等级!B740&amp;"04")=1,技能等级!B740&amp;"04","")</f>
        <v/>
      </c>
      <c r="O740" s="62" t="str">
        <f t="shared" ref="O740" si="2114">IF(N740="","",$D740)</f>
        <v/>
      </c>
      <c r="P740" s="62" t="str">
        <f>IF(COUNTIF(技能效果!A:A,技能等级!B740&amp;"05")=1,技能等级!B740&amp;"05","")</f>
        <v/>
      </c>
      <c r="Q740" s="62" t="str">
        <f t="shared" ref="Q740" si="2115">IF(P740="","",$D740)</f>
        <v/>
      </c>
      <c r="R740" s="69" t="str">
        <f>INDEX(技能!U:U,MATCH(技能等级!B740,技能!B:B,0))</f>
        <v>攻击敌方单体造成攻击x%伤害
【水晶】立即获得M个黄水晶</v>
      </c>
      <c r="S740" s="150">
        <f t="shared" si="1986"/>
        <v>70</v>
      </c>
    </row>
    <row r="741" spans="1:19" s="60" customFormat="1" ht="16.5" x14ac:dyDescent="0.2">
      <c r="A741" s="62">
        <v>738</v>
      </c>
      <c r="B741" s="62">
        <f>INDEX(技能!B:B,MATCH(技能等级!S741,技能!T:T,0))</f>
        <v>1301017</v>
      </c>
      <c r="C741" s="69" t="s">
        <v>384</v>
      </c>
      <c r="D741" s="62">
        <v>6</v>
      </c>
      <c r="E741" s="62" t="str">
        <f>INDEX(技能!E:E,MATCH(技能等级!S741,技能!T:T,0))</f>
        <v>诸葛一心技能1</v>
      </c>
      <c r="F741" s="69" t="s">
        <v>1020</v>
      </c>
      <c r="G741" s="62">
        <v>10</v>
      </c>
      <c r="H741" s="62" t="s">
        <v>1023</v>
      </c>
      <c r="I741" s="62">
        <f t="shared" si="1952"/>
        <v>6</v>
      </c>
      <c r="J741" s="62" t="str">
        <f>IF(COUNTIF(技能效果!A:A,技能等级!B741&amp;"02")=1,技能等级!B741&amp;"02","")</f>
        <v/>
      </c>
      <c r="K741" s="62" t="str">
        <f t="shared" si="1952"/>
        <v/>
      </c>
      <c r="L741" s="62" t="str">
        <f>IF(COUNTIF(技能效果!A:A,技能等级!B741&amp;"03")=1,技能等级!B741&amp;"03","")</f>
        <v/>
      </c>
      <c r="M741" s="62" t="str">
        <f t="shared" ref="M741" si="2116">IF(L741="","",$D741)</f>
        <v/>
      </c>
      <c r="N741" s="62" t="str">
        <f>IF(COUNTIF(技能效果!A:A,技能等级!B741&amp;"04")=1,技能等级!B741&amp;"04","")</f>
        <v/>
      </c>
      <c r="O741" s="62" t="str">
        <f t="shared" ref="O741" si="2117">IF(N741="","",$D741)</f>
        <v/>
      </c>
      <c r="P741" s="62" t="str">
        <f>IF(COUNTIF(技能效果!A:A,技能等级!B741&amp;"05")=1,技能等级!B741&amp;"05","")</f>
        <v/>
      </c>
      <c r="Q741" s="62" t="str">
        <f t="shared" ref="Q741" si="2118">IF(P741="","",$D741)</f>
        <v/>
      </c>
      <c r="R741" s="69" t="str">
        <f>INDEX(技能!U:U,MATCH(技能等级!B741,技能!B:B,0))</f>
        <v>攻击敌方单体造成攻击x%伤害
【水晶】立即获得M个黄水晶</v>
      </c>
      <c r="S741" s="150">
        <f t="shared" si="1986"/>
        <v>70</v>
      </c>
    </row>
    <row r="742" spans="1:19" s="60" customFormat="1" ht="16.5" x14ac:dyDescent="0.2">
      <c r="A742" s="62">
        <v>739</v>
      </c>
      <c r="B742" s="62">
        <f>INDEX(技能!B:B,MATCH(技能等级!S742,技能!T:T,0))</f>
        <v>1301017</v>
      </c>
      <c r="C742" s="69" t="s">
        <v>384</v>
      </c>
      <c r="D742" s="62">
        <v>7</v>
      </c>
      <c r="E742" s="62" t="str">
        <f>INDEX(技能!E:E,MATCH(技能等级!S742,技能!T:T,0))</f>
        <v>诸葛一心技能1</v>
      </c>
      <c r="F742" s="69" t="s">
        <v>1020</v>
      </c>
      <c r="G742" s="62">
        <v>10</v>
      </c>
      <c r="H742" s="62" t="s">
        <v>1023</v>
      </c>
      <c r="I742" s="62">
        <f t="shared" si="1952"/>
        <v>7</v>
      </c>
      <c r="J742" s="62" t="str">
        <f>IF(COUNTIF(技能效果!A:A,技能等级!B742&amp;"02")=1,技能等级!B742&amp;"02","")</f>
        <v/>
      </c>
      <c r="K742" s="62" t="str">
        <f t="shared" si="1952"/>
        <v/>
      </c>
      <c r="L742" s="62" t="str">
        <f>IF(COUNTIF(技能效果!A:A,技能等级!B742&amp;"03")=1,技能等级!B742&amp;"03","")</f>
        <v/>
      </c>
      <c r="M742" s="62" t="str">
        <f t="shared" ref="M742" si="2119">IF(L742="","",$D742)</f>
        <v/>
      </c>
      <c r="N742" s="62" t="str">
        <f>IF(COUNTIF(技能效果!A:A,技能等级!B742&amp;"04")=1,技能等级!B742&amp;"04","")</f>
        <v/>
      </c>
      <c r="O742" s="62" t="str">
        <f t="shared" ref="O742" si="2120">IF(N742="","",$D742)</f>
        <v/>
      </c>
      <c r="P742" s="62" t="str">
        <f>IF(COUNTIF(技能效果!A:A,技能等级!B742&amp;"05")=1,技能等级!B742&amp;"05","")</f>
        <v/>
      </c>
      <c r="Q742" s="62" t="str">
        <f t="shared" ref="Q742" si="2121">IF(P742="","",$D742)</f>
        <v/>
      </c>
      <c r="R742" s="69" t="str">
        <f>INDEX(技能!U:U,MATCH(技能等级!B742,技能!B:B,0))</f>
        <v>攻击敌方单体造成攻击x%伤害
【水晶】立即获得M个黄水晶</v>
      </c>
      <c r="S742" s="150">
        <f t="shared" si="1986"/>
        <v>70</v>
      </c>
    </row>
    <row r="743" spans="1:19" s="60" customFormat="1" ht="16.5" x14ac:dyDescent="0.2">
      <c r="A743" s="62">
        <v>740</v>
      </c>
      <c r="B743" s="62">
        <f>INDEX(技能!B:B,MATCH(技能等级!S743,技能!T:T,0))</f>
        <v>1301017</v>
      </c>
      <c r="C743" s="69" t="s">
        <v>384</v>
      </c>
      <c r="D743" s="62">
        <v>8</v>
      </c>
      <c r="E743" s="62" t="str">
        <f>INDEX(技能!E:E,MATCH(技能等级!S743,技能!T:T,0))</f>
        <v>诸葛一心技能1</v>
      </c>
      <c r="F743" s="69" t="s">
        <v>1020</v>
      </c>
      <c r="G743" s="62">
        <v>10</v>
      </c>
      <c r="H743" s="62" t="s">
        <v>1023</v>
      </c>
      <c r="I743" s="62">
        <f t="shared" si="1952"/>
        <v>8</v>
      </c>
      <c r="J743" s="62" t="str">
        <f>IF(COUNTIF(技能效果!A:A,技能等级!B743&amp;"02")=1,技能等级!B743&amp;"02","")</f>
        <v/>
      </c>
      <c r="K743" s="62" t="str">
        <f t="shared" si="1952"/>
        <v/>
      </c>
      <c r="L743" s="62" t="str">
        <f>IF(COUNTIF(技能效果!A:A,技能等级!B743&amp;"03")=1,技能等级!B743&amp;"03","")</f>
        <v/>
      </c>
      <c r="M743" s="62" t="str">
        <f t="shared" ref="M743" si="2122">IF(L743="","",$D743)</f>
        <v/>
      </c>
      <c r="N743" s="62" t="str">
        <f>IF(COUNTIF(技能效果!A:A,技能等级!B743&amp;"04")=1,技能等级!B743&amp;"04","")</f>
        <v/>
      </c>
      <c r="O743" s="62" t="str">
        <f t="shared" ref="O743" si="2123">IF(N743="","",$D743)</f>
        <v/>
      </c>
      <c r="P743" s="62" t="str">
        <f>IF(COUNTIF(技能效果!A:A,技能等级!B743&amp;"05")=1,技能等级!B743&amp;"05","")</f>
        <v/>
      </c>
      <c r="Q743" s="62" t="str">
        <f t="shared" ref="Q743" si="2124">IF(P743="","",$D743)</f>
        <v/>
      </c>
      <c r="R743" s="69" t="str">
        <f>INDEX(技能!U:U,MATCH(技能等级!B743,技能!B:B,0))</f>
        <v>攻击敌方单体造成攻击x%伤害
【水晶】立即获得M个黄水晶</v>
      </c>
      <c r="S743" s="150">
        <f t="shared" si="1986"/>
        <v>70</v>
      </c>
    </row>
    <row r="744" spans="1:19" s="60" customFormat="1" ht="16.5" x14ac:dyDescent="0.2">
      <c r="A744" s="62">
        <v>741</v>
      </c>
      <c r="B744" s="62">
        <f>INDEX(技能!B:B,MATCH(技能等级!S744,技能!T:T,0))</f>
        <v>1301017</v>
      </c>
      <c r="C744" s="69" t="s">
        <v>384</v>
      </c>
      <c r="D744" s="62">
        <v>9</v>
      </c>
      <c r="E744" s="62" t="str">
        <f>INDEX(技能!E:E,MATCH(技能等级!S744,技能!T:T,0))</f>
        <v>诸葛一心技能1</v>
      </c>
      <c r="F744" s="69" t="s">
        <v>1020</v>
      </c>
      <c r="G744" s="62">
        <v>10</v>
      </c>
      <c r="H744" s="62" t="s">
        <v>1023</v>
      </c>
      <c r="I744" s="62">
        <f t="shared" si="1952"/>
        <v>9</v>
      </c>
      <c r="J744" s="62" t="str">
        <f>IF(COUNTIF(技能效果!A:A,技能等级!B744&amp;"02")=1,技能等级!B744&amp;"02","")</f>
        <v/>
      </c>
      <c r="K744" s="62" t="str">
        <f t="shared" si="1952"/>
        <v/>
      </c>
      <c r="L744" s="62" t="str">
        <f>IF(COUNTIF(技能效果!A:A,技能等级!B744&amp;"03")=1,技能等级!B744&amp;"03","")</f>
        <v/>
      </c>
      <c r="M744" s="62" t="str">
        <f t="shared" ref="M744" si="2125">IF(L744="","",$D744)</f>
        <v/>
      </c>
      <c r="N744" s="62" t="str">
        <f>IF(COUNTIF(技能效果!A:A,技能等级!B744&amp;"04")=1,技能等级!B744&amp;"04","")</f>
        <v/>
      </c>
      <c r="O744" s="62" t="str">
        <f t="shared" ref="O744" si="2126">IF(N744="","",$D744)</f>
        <v/>
      </c>
      <c r="P744" s="62" t="str">
        <f>IF(COUNTIF(技能效果!A:A,技能等级!B744&amp;"05")=1,技能等级!B744&amp;"05","")</f>
        <v/>
      </c>
      <c r="Q744" s="62" t="str">
        <f t="shared" ref="Q744" si="2127">IF(P744="","",$D744)</f>
        <v/>
      </c>
      <c r="R744" s="69" t="str">
        <f>INDEX(技能!U:U,MATCH(技能等级!B744,技能!B:B,0))</f>
        <v>攻击敌方单体造成攻击x%伤害
【水晶】立即获得M个黄水晶</v>
      </c>
      <c r="S744" s="150">
        <f t="shared" si="1986"/>
        <v>70</v>
      </c>
    </row>
    <row r="745" spans="1:19" s="60" customFormat="1" ht="16.5" x14ac:dyDescent="0.2">
      <c r="A745" s="62">
        <v>742</v>
      </c>
      <c r="B745" s="62">
        <f>INDEX(技能!B:B,MATCH(技能等级!S745,技能!T:T,0))</f>
        <v>1301017</v>
      </c>
      <c r="C745" s="69" t="s">
        <v>384</v>
      </c>
      <c r="D745" s="62">
        <v>10</v>
      </c>
      <c r="E745" s="62" t="str">
        <f>INDEX(技能!E:E,MATCH(技能等级!S745,技能!T:T,0))</f>
        <v>诸葛一心技能1</v>
      </c>
      <c r="F745" s="69" t="s">
        <v>1020</v>
      </c>
      <c r="G745" s="62">
        <v>10</v>
      </c>
      <c r="H745" s="62" t="s">
        <v>1023</v>
      </c>
      <c r="I745" s="62">
        <f t="shared" si="1952"/>
        <v>10</v>
      </c>
      <c r="J745" s="62" t="str">
        <f>IF(COUNTIF(技能效果!A:A,技能等级!B745&amp;"02")=1,技能等级!B745&amp;"02","")</f>
        <v/>
      </c>
      <c r="K745" s="62" t="str">
        <f t="shared" si="1952"/>
        <v/>
      </c>
      <c r="L745" s="62" t="str">
        <f>IF(COUNTIF(技能效果!A:A,技能等级!B745&amp;"03")=1,技能等级!B745&amp;"03","")</f>
        <v/>
      </c>
      <c r="M745" s="62" t="str">
        <f t="shared" ref="M745" si="2128">IF(L745="","",$D745)</f>
        <v/>
      </c>
      <c r="N745" s="62" t="str">
        <f>IF(COUNTIF(技能效果!A:A,技能等级!B745&amp;"04")=1,技能等级!B745&amp;"04","")</f>
        <v/>
      </c>
      <c r="O745" s="62" t="str">
        <f t="shared" ref="O745" si="2129">IF(N745="","",$D745)</f>
        <v/>
      </c>
      <c r="P745" s="62" t="str">
        <f>IF(COUNTIF(技能效果!A:A,技能等级!B745&amp;"05")=1,技能等级!B745&amp;"05","")</f>
        <v/>
      </c>
      <c r="Q745" s="62" t="str">
        <f t="shared" ref="Q745" si="2130">IF(P745="","",$D745)</f>
        <v/>
      </c>
      <c r="R745" s="69" t="str">
        <f>INDEX(技能!U:U,MATCH(技能等级!B745,技能!B:B,0))</f>
        <v>攻击敌方单体造成攻击x%伤害
【水晶】立即获得M个黄水晶</v>
      </c>
      <c r="S745" s="150">
        <f t="shared" si="1986"/>
        <v>70</v>
      </c>
    </row>
    <row r="746" spans="1:19" s="60" customFormat="1" ht="16.5" x14ac:dyDescent="0.2">
      <c r="A746" s="62">
        <v>743</v>
      </c>
      <c r="B746" s="62">
        <f>INDEX(技能!B:B,MATCH(技能等级!S746,技能!T:T,0))</f>
        <v>1302017</v>
      </c>
      <c r="C746" s="69" t="s">
        <v>384</v>
      </c>
      <c r="D746" s="62">
        <v>1</v>
      </c>
      <c r="E746" s="62" t="str">
        <f>INDEX(技能!E:E,MATCH(技能等级!S746,技能!T:T,0))</f>
        <v>诸葛一心技能2</v>
      </c>
      <c r="F746" s="69"/>
      <c r="G746" s="62"/>
      <c r="H746" s="62" t="s">
        <v>1023</v>
      </c>
      <c r="I746" s="62">
        <f t="shared" si="1952"/>
        <v>1</v>
      </c>
      <c r="J746" s="62" t="str">
        <f>IF(COUNTIF(技能效果!A:A,技能等级!B746&amp;"02")=1,技能等级!B746&amp;"02","")</f>
        <v/>
      </c>
      <c r="K746" s="62" t="str">
        <f t="shared" si="1952"/>
        <v/>
      </c>
      <c r="L746" s="62" t="str">
        <f>IF(COUNTIF(技能效果!A:A,技能等级!B746&amp;"03")=1,技能等级!B746&amp;"03","")</f>
        <v/>
      </c>
      <c r="M746" s="62" t="str">
        <f t="shared" ref="M746" si="2131">IF(L746="","",$D746)</f>
        <v/>
      </c>
      <c r="N746" s="62" t="str">
        <f>IF(COUNTIF(技能效果!A:A,技能等级!B746&amp;"04")=1,技能等级!B746&amp;"04","")</f>
        <v/>
      </c>
      <c r="O746" s="62" t="str">
        <f t="shared" ref="O746" si="2132">IF(N746="","",$D746)</f>
        <v/>
      </c>
      <c r="P746" s="62" t="str">
        <f>IF(COUNTIF(技能效果!A:A,技能等级!B746&amp;"05")=1,技能等级!B746&amp;"05","")</f>
        <v/>
      </c>
      <c r="Q746" s="62" t="str">
        <f t="shared" ref="Q746" si="2133">IF(P746="","",$D746)</f>
        <v/>
      </c>
      <c r="R746" s="69" t="str">
        <f>INDEX(技能!U:U,MATCH(技能等级!B746,技能!B:B,0))</f>
        <v>攻击敌方单体造成攻击x%伤害
【水晶】立即获得M个黄水晶</v>
      </c>
      <c r="S746" s="150">
        <f t="shared" si="1986"/>
        <v>71</v>
      </c>
    </row>
    <row r="747" spans="1:19" s="60" customFormat="1" ht="16.5" x14ac:dyDescent="0.2">
      <c r="A747" s="62">
        <v>744</v>
      </c>
      <c r="B747" s="62">
        <f>INDEX(技能!B:B,MATCH(技能等级!S747,技能!T:T,0))</f>
        <v>1302017</v>
      </c>
      <c r="C747" s="69" t="s">
        <v>384</v>
      </c>
      <c r="D747" s="62">
        <v>2</v>
      </c>
      <c r="E747" s="62" t="str">
        <f>INDEX(技能!E:E,MATCH(技能等级!S747,技能!T:T,0))</f>
        <v>诸葛一心技能2</v>
      </c>
      <c r="F747" s="69" t="s">
        <v>1020</v>
      </c>
      <c r="G747" s="62">
        <v>10</v>
      </c>
      <c r="H747" s="62" t="s">
        <v>1023</v>
      </c>
      <c r="I747" s="62">
        <f t="shared" si="1952"/>
        <v>2</v>
      </c>
      <c r="J747" s="62" t="str">
        <f>IF(COUNTIF(技能效果!A:A,技能等级!B747&amp;"02")=1,技能等级!B747&amp;"02","")</f>
        <v/>
      </c>
      <c r="K747" s="62" t="str">
        <f t="shared" si="1952"/>
        <v/>
      </c>
      <c r="L747" s="62" t="str">
        <f>IF(COUNTIF(技能效果!A:A,技能等级!B747&amp;"03")=1,技能等级!B747&amp;"03","")</f>
        <v/>
      </c>
      <c r="M747" s="62" t="str">
        <f t="shared" ref="M747" si="2134">IF(L747="","",$D747)</f>
        <v/>
      </c>
      <c r="N747" s="62" t="str">
        <f>IF(COUNTIF(技能效果!A:A,技能等级!B747&amp;"04")=1,技能等级!B747&amp;"04","")</f>
        <v/>
      </c>
      <c r="O747" s="62" t="str">
        <f t="shared" ref="O747" si="2135">IF(N747="","",$D747)</f>
        <v/>
      </c>
      <c r="P747" s="62" t="str">
        <f>IF(COUNTIF(技能效果!A:A,技能等级!B747&amp;"05")=1,技能等级!B747&amp;"05","")</f>
        <v/>
      </c>
      <c r="Q747" s="62" t="str">
        <f t="shared" ref="Q747" si="2136">IF(P747="","",$D747)</f>
        <v/>
      </c>
      <c r="R747" s="69" t="str">
        <f>INDEX(技能!U:U,MATCH(技能等级!B747,技能!B:B,0))</f>
        <v>攻击敌方单体造成攻击x%伤害
【水晶】立即获得M个黄水晶</v>
      </c>
      <c r="S747" s="150">
        <f t="shared" si="1986"/>
        <v>71</v>
      </c>
    </row>
    <row r="748" spans="1:19" s="60" customFormat="1" ht="16.5" x14ac:dyDescent="0.2">
      <c r="A748" s="62">
        <v>745</v>
      </c>
      <c r="B748" s="62">
        <f>INDEX(技能!B:B,MATCH(技能等级!S748,技能!T:T,0))</f>
        <v>1302017</v>
      </c>
      <c r="C748" s="69" t="s">
        <v>384</v>
      </c>
      <c r="D748" s="62">
        <v>3</v>
      </c>
      <c r="E748" s="62" t="str">
        <f>INDEX(技能!E:E,MATCH(技能等级!S748,技能!T:T,0))</f>
        <v>诸葛一心技能2</v>
      </c>
      <c r="F748" s="69" t="s">
        <v>1020</v>
      </c>
      <c r="G748" s="62">
        <v>10</v>
      </c>
      <c r="H748" s="62" t="s">
        <v>1023</v>
      </c>
      <c r="I748" s="62">
        <f t="shared" si="1952"/>
        <v>3</v>
      </c>
      <c r="J748" s="62" t="str">
        <f>IF(COUNTIF(技能效果!A:A,技能等级!B748&amp;"02")=1,技能等级!B748&amp;"02","")</f>
        <v/>
      </c>
      <c r="K748" s="62" t="str">
        <f t="shared" si="1952"/>
        <v/>
      </c>
      <c r="L748" s="62" t="str">
        <f>IF(COUNTIF(技能效果!A:A,技能等级!B748&amp;"03")=1,技能等级!B748&amp;"03","")</f>
        <v/>
      </c>
      <c r="M748" s="62" t="str">
        <f t="shared" ref="M748" si="2137">IF(L748="","",$D748)</f>
        <v/>
      </c>
      <c r="N748" s="62" t="str">
        <f>IF(COUNTIF(技能效果!A:A,技能等级!B748&amp;"04")=1,技能等级!B748&amp;"04","")</f>
        <v/>
      </c>
      <c r="O748" s="62" t="str">
        <f t="shared" ref="O748" si="2138">IF(N748="","",$D748)</f>
        <v/>
      </c>
      <c r="P748" s="62" t="str">
        <f>IF(COUNTIF(技能效果!A:A,技能等级!B748&amp;"05")=1,技能等级!B748&amp;"05","")</f>
        <v/>
      </c>
      <c r="Q748" s="62" t="str">
        <f t="shared" ref="Q748" si="2139">IF(P748="","",$D748)</f>
        <v/>
      </c>
      <c r="R748" s="69" t="str">
        <f>INDEX(技能!U:U,MATCH(技能等级!B748,技能!B:B,0))</f>
        <v>攻击敌方单体造成攻击x%伤害
【水晶】立即获得M个黄水晶</v>
      </c>
      <c r="S748" s="150">
        <f t="shared" si="1986"/>
        <v>71</v>
      </c>
    </row>
    <row r="749" spans="1:19" s="60" customFormat="1" ht="16.5" x14ac:dyDescent="0.2">
      <c r="A749" s="62">
        <v>746</v>
      </c>
      <c r="B749" s="62">
        <f>INDEX(技能!B:B,MATCH(技能等级!S749,技能!T:T,0))</f>
        <v>1302017</v>
      </c>
      <c r="C749" s="69" t="s">
        <v>384</v>
      </c>
      <c r="D749" s="62">
        <v>4</v>
      </c>
      <c r="E749" s="62" t="str">
        <f>INDEX(技能!E:E,MATCH(技能等级!S749,技能!T:T,0))</f>
        <v>诸葛一心技能2</v>
      </c>
      <c r="F749" s="69" t="s">
        <v>1020</v>
      </c>
      <c r="G749" s="62">
        <v>10</v>
      </c>
      <c r="H749" s="62" t="s">
        <v>1023</v>
      </c>
      <c r="I749" s="62">
        <f t="shared" si="1952"/>
        <v>4</v>
      </c>
      <c r="J749" s="62" t="str">
        <f>IF(COUNTIF(技能效果!A:A,技能等级!B749&amp;"02")=1,技能等级!B749&amp;"02","")</f>
        <v/>
      </c>
      <c r="K749" s="62" t="str">
        <f t="shared" si="1952"/>
        <v/>
      </c>
      <c r="L749" s="62" t="str">
        <f>IF(COUNTIF(技能效果!A:A,技能等级!B749&amp;"03")=1,技能等级!B749&amp;"03","")</f>
        <v/>
      </c>
      <c r="M749" s="62" t="str">
        <f t="shared" ref="M749" si="2140">IF(L749="","",$D749)</f>
        <v/>
      </c>
      <c r="N749" s="62" t="str">
        <f>IF(COUNTIF(技能效果!A:A,技能等级!B749&amp;"04")=1,技能等级!B749&amp;"04","")</f>
        <v/>
      </c>
      <c r="O749" s="62" t="str">
        <f t="shared" ref="O749" si="2141">IF(N749="","",$D749)</f>
        <v/>
      </c>
      <c r="P749" s="62" t="str">
        <f>IF(COUNTIF(技能效果!A:A,技能等级!B749&amp;"05")=1,技能等级!B749&amp;"05","")</f>
        <v/>
      </c>
      <c r="Q749" s="62" t="str">
        <f t="shared" ref="Q749" si="2142">IF(P749="","",$D749)</f>
        <v/>
      </c>
      <c r="R749" s="69" t="str">
        <f>INDEX(技能!U:U,MATCH(技能等级!B749,技能!B:B,0))</f>
        <v>攻击敌方单体造成攻击x%伤害
【水晶】立即获得M个黄水晶</v>
      </c>
      <c r="S749" s="150">
        <f t="shared" si="1986"/>
        <v>71</v>
      </c>
    </row>
    <row r="750" spans="1:19" s="60" customFormat="1" ht="16.5" x14ac:dyDescent="0.2">
      <c r="A750" s="62">
        <v>747</v>
      </c>
      <c r="B750" s="62">
        <f>INDEX(技能!B:B,MATCH(技能等级!S750,技能!T:T,0))</f>
        <v>1302017</v>
      </c>
      <c r="C750" s="69" t="s">
        <v>384</v>
      </c>
      <c r="D750" s="62">
        <v>5</v>
      </c>
      <c r="E750" s="62" t="str">
        <f>INDEX(技能!E:E,MATCH(技能等级!S750,技能!T:T,0))</f>
        <v>诸葛一心技能2</v>
      </c>
      <c r="F750" s="69" t="s">
        <v>1020</v>
      </c>
      <c r="G750" s="62">
        <v>10</v>
      </c>
      <c r="H750" s="62" t="s">
        <v>1023</v>
      </c>
      <c r="I750" s="62">
        <f t="shared" si="1952"/>
        <v>5</v>
      </c>
      <c r="J750" s="62" t="str">
        <f>IF(COUNTIF(技能效果!A:A,技能等级!B750&amp;"02")=1,技能等级!B750&amp;"02","")</f>
        <v/>
      </c>
      <c r="K750" s="62" t="str">
        <f t="shared" si="1952"/>
        <v/>
      </c>
      <c r="L750" s="62" t="str">
        <f>IF(COUNTIF(技能效果!A:A,技能等级!B750&amp;"03")=1,技能等级!B750&amp;"03","")</f>
        <v/>
      </c>
      <c r="M750" s="62" t="str">
        <f t="shared" ref="M750" si="2143">IF(L750="","",$D750)</f>
        <v/>
      </c>
      <c r="N750" s="62" t="str">
        <f>IF(COUNTIF(技能效果!A:A,技能等级!B750&amp;"04")=1,技能等级!B750&amp;"04","")</f>
        <v/>
      </c>
      <c r="O750" s="62" t="str">
        <f t="shared" ref="O750" si="2144">IF(N750="","",$D750)</f>
        <v/>
      </c>
      <c r="P750" s="62" t="str">
        <f>IF(COUNTIF(技能效果!A:A,技能等级!B750&amp;"05")=1,技能等级!B750&amp;"05","")</f>
        <v/>
      </c>
      <c r="Q750" s="62" t="str">
        <f t="shared" ref="Q750" si="2145">IF(P750="","",$D750)</f>
        <v/>
      </c>
      <c r="R750" s="69" t="str">
        <f>INDEX(技能!U:U,MATCH(技能等级!B750,技能!B:B,0))</f>
        <v>攻击敌方单体造成攻击x%伤害
【水晶】立即获得M个黄水晶</v>
      </c>
      <c r="S750" s="150">
        <f t="shared" si="1986"/>
        <v>71</v>
      </c>
    </row>
    <row r="751" spans="1:19" s="60" customFormat="1" ht="16.5" x14ac:dyDescent="0.2">
      <c r="A751" s="62">
        <v>748</v>
      </c>
      <c r="B751" s="62">
        <f>INDEX(技能!B:B,MATCH(技能等级!S751,技能!T:T,0))</f>
        <v>1302017</v>
      </c>
      <c r="C751" s="69" t="s">
        <v>384</v>
      </c>
      <c r="D751" s="62">
        <v>6</v>
      </c>
      <c r="E751" s="62" t="str">
        <f>INDEX(技能!E:E,MATCH(技能等级!S751,技能!T:T,0))</f>
        <v>诸葛一心技能2</v>
      </c>
      <c r="F751" s="69" t="s">
        <v>1020</v>
      </c>
      <c r="G751" s="62">
        <v>10</v>
      </c>
      <c r="H751" s="62" t="s">
        <v>1023</v>
      </c>
      <c r="I751" s="62">
        <f t="shared" ref="I751:K814" si="2146">IF(H751="","",$D751)</f>
        <v>6</v>
      </c>
      <c r="J751" s="62" t="str">
        <f>IF(COUNTIF(技能效果!A:A,技能等级!B751&amp;"02")=1,技能等级!B751&amp;"02","")</f>
        <v/>
      </c>
      <c r="K751" s="62" t="str">
        <f t="shared" si="2146"/>
        <v/>
      </c>
      <c r="L751" s="62" t="str">
        <f>IF(COUNTIF(技能效果!A:A,技能等级!B751&amp;"03")=1,技能等级!B751&amp;"03","")</f>
        <v/>
      </c>
      <c r="M751" s="62" t="str">
        <f t="shared" ref="M751" si="2147">IF(L751="","",$D751)</f>
        <v/>
      </c>
      <c r="N751" s="62" t="str">
        <f>IF(COUNTIF(技能效果!A:A,技能等级!B751&amp;"04")=1,技能等级!B751&amp;"04","")</f>
        <v/>
      </c>
      <c r="O751" s="62" t="str">
        <f t="shared" ref="O751" si="2148">IF(N751="","",$D751)</f>
        <v/>
      </c>
      <c r="P751" s="62" t="str">
        <f>IF(COUNTIF(技能效果!A:A,技能等级!B751&amp;"05")=1,技能等级!B751&amp;"05","")</f>
        <v/>
      </c>
      <c r="Q751" s="62" t="str">
        <f t="shared" ref="Q751" si="2149">IF(P751="","",$D751)</f>
        <v/>
      </c>
      <c r="R751" s="69" t="str">
        <f>INDEX(技能!U:U,MATCH(技能等级!B751,技能!B:B,0))</f>
        <v>攻击敌方单体造成攻击x%伤害
【水晶】立即获得M个黄水晶</v>
      </c>
      <c r="S751" s="150">
        <f t="shared" si="1986"/>
        <v>71</v>
      </c>
    </row>
    <row r="752" spans="1:19" s="60" customFormat="1" ht="16.5" x14ac:dyDescent="0.2">
      <c r="A752" s="62">
        <v>749</v>
      </c>
      <c r="B752" s="62">
        <f>INDEX(技能!B:B,MATCH(技能等级!S752,技能!T:T,0))</f>
        <v>1302017</v>
      </c>
      <c r="C752" s="69" t="s">
        <v>384</v>
      </c>
      <c r="D752" s="62">
        <v>7</v>
      </c>
      <c r="E752" s="62" t="str">
        <f>INDEX(技能!E:E,MATCH(技能等级!S752,技能!T:T,0))</f>
        <v>诸葛一心技能2</v>
      </c>
      <c r="F752" s="69" t="s">
        <v>1020</v>
      </c>
      <c r="G752" s="62">
        <v>10</v>
      </c>
      <c r="H752" s="62" t="s">
        <v>1023</v>
      </c>
      <c r="I752" s="62">
        <f t="shared" si="2146"/>
        <v>7</v>
      </c>
      <c r="J752" s="62" t="str">
        <f>IF(COUNTIF(技能效果!A:A,技能等级!B752&amp;"02")=1,技能等级!B752&amp;"02","")</f>
        <v/>
      </c>
      <c r="K752" s="62" t="str">
        <f t="shared" si="2146"/>
        <v/>
      </c>
      <c r="L752" s="62" t="str">
        <f>IF(COUNTIF(技能效果!A:A,技能等级!B752&amp;"03")=1,技能等级!B752&amp;"03","")</f>
        <v/>
      </c>
      <c r="M752" s="62" t="str">
        <f t="shared" ref="M752" si="2150">IF(L752="","",$D752)</f>
        <v/>
      </c>
      <c r="N752" s="62" t="str">
        <f>IF(COUNTIF(技能效果!A:A,技能等级!B752&amp;"04")=1,技能等级!B752&amp;"04","")</f>
        <v/>
      </c>
      <c r="O752" s="62" t="str">
        <f t="shared" ref="O752" si="2151">IF(N752="","",$D752)</f>
        <v/>
      </c>
      <c r="P752" s="62" t="str">
        <f>IF(COUNTIF(技能效果!A:A,技能等级!B752&amp;"05")=1,技能等级!B752&amp;"05","")</f>
        <v/>
      </c>
      <c r="Q752" s="62" t="str">
        <f t="shared" ref="Q752" si="2152">IF(P752="","",$D752)</f>
        <v/>
      </c>
      <c r="R752" s="69" t="str">
        <f>INDEX(技能!U:U,MATCH(技能等级!B752,技能!B:B,0))</f>
        <v>攻击敌方单体造成攻击x%伤害
【水晶】立即获得M个黄水晶</v>
      </c>
      <c r="S752" s="150">
        <f t="shared" si="1986"/>
        <v>71</v>
      </c>
    </row>
    <row r="753" spans="1:19" s="60" customFormat="1" ht="16.5" x14ac:dyDescent="0.2">
      <c r="A753" s="62">
        <v>750</v>
      </c>
      <c r="B753" s="62">
        <f>INDEX(技能!B:B,MATCH(技能等级!S753,技能!T:T,0))</f>
        <v>1302017</v>
      </c>
      <c r="C753" s="69" t="s">
        <v>384</v>
      </c>
      <c r="D753" s="62">
        <v>8</v>
      </c>
      <c r="E753" s="62" t="str">
        <f>INDEX(技能!E:E,MATCH(技能等级!S753,技能!T:T,0))</f>
        <v>诸葛一心技能2</v>
      </c>
      <c r="F753" s="69" t="s">
        <v>1020</v>
      </c>
      <c r="G753" s="62">
        <v>10</v>
      </c>
      <c r="H753" s="62" t="s">
        <v>1023</v>
      </c>
      <c r="I753" s="62">
        <f t="shared" si="2146"/>
        <v>8</v>
      </c>
      <c r="J753" s="62" t="str">
        <f>IF(COUNTIF(技能效果!A:A,技能等级!B753&amp;"02")=1,技能等级!B753&amp;"02","")</f>
        <v/>
      </c>
      <c r="K753" s="62" t="str">
        <f t="shared" si="2146"/>
        <v/>
      </c>
      <c r="L753" s="62" t="str">
        <f>IF(COUNTIF(技能效果!A:A,技能等级!B753&amp;"03")=1,技能等级!B753&amp;"03","")</f>
        <v/>
      </c>
      <c r="M753" s="62" t="str">
        <f t="shared" ref="M753" si="2153">IF(L753="","",$D753)</f>
        <v/>
      </c>
      <c r="N753" s="62" t="str">
        <f>IF(COUNTIF(技能效果!A:A,技能等级!B753&amp;"04")=1,技能等级!B753&amp;"04","")</f>
        <v/>
      </c>
      <c r="O753" s="62" t="str">
        <f t="shared" ref="O753" si="2154">IF(N753="","",$D753)</f>
        <v/>
      </c>
      <c r="P753" s="62" t="str">
        <f>IF(COUNTIF(技能效果!A:A,技能等级!B753&amp;"05")=1,技能等级!B753&amp;"05","")</f>
        <v/>
      </c>
      <c r="Q753" s="62" t="str">
        <f t="shared" ref="Q753" si="2155">IF(P753="","",$D753)</f>
        <v/>
      </c>
      <c r="R753" s="69" t="str">
        <f>INDEX(技能!U:U,MATCH(技能等级!B753,技能!B:B,0))</f>
        <v>攻击敌方单体造成攻击x%伤害
【水晶】立即获得M个黄水晶</v>
      </c>
      <c r="S753" s="150">
        <f t="shared" si="1986"/>
        <v>71</v>
      </c>
    </row>
    <row r="754" spans="1:19" s="60" customFormat="1" ht="16.5" x14ac:dyDescent="0.2">
      <c r="A754" s="62">
        <v>751</v>
      </c>
      <c r="B754" s="62">
        <f>INDEX(技能!B:B,MATCH(技能等级!S754,技能!T:T,0))</f>
        <v>1302017</v>
      </c>
      <c r="C754" s="69" t="s">
        <v>384</v>
      </c>
      <c r="D754" s="62">
        <v>9</v>
      </c>
      <c r="E754" s="62" t="str">
        <f>INDEX(技能!E:E,MATCH(技能等级!S754,技能!T:T,0))</f>
        <v>诸葛一心技能2</v>
      </c>
      <c r="F754" s="69" t="s">
        <v>1020</v>
      </c>
      <c r="G754" s="62">
        <v>10</v>
      </c>
      <c r="H754" s="62" t="s">
        <v>1023</v>
      </c>
      <c r="I754" s="62">
        <f t="shared" si="2146"/>
        <v>9</v>
      </c>
      <c r="J754" s="62" t="str">
        <f>IF(COUNTIF(技能效果!A:A,技能等级!B754&amp;"02")=1,技能等级!B754&amp;"02","")</f>
        <v/>
      </c>
      <c r="K754" s="62" t="str">
        <f t="shared" si="2146"/>
        <v/>
      </c>
      <c r="L754" s="62" t="str">
        <f>IF(COUNTIF(技能效果!A:A,技能等级!B754&amp;"03")=1,技能等级!B754&amp;"03","")</f>
        <v/>
      </c>
      <c r="M754" s="62" t="str">
        <f t="shared" ref="M754" si="2156">IF(L754="","",$D754)</f>
        <v/>
      </c>
      <c r="N754" s="62" t="str">
        <f>IF(COUNTIF(技能效果!A:A,技能等级!B754&amp;"04")=1,技能等级!B754&amp;"04","")</f>
        <v/>
      </c>
      <c r="O754" s="62" t="str">
        <f t="shared" ref="O754" si="2157">IF(N754="","",$D754)</f>
        <v/>
      </c>
      <c r="P754" s="62" t="str">
        <f>IF(COUNTIF(技能效果!A:A,技能等级!B754&amp;"05")=1,技能等级!B754&amp;"05","")</f>
        <v/>
      </c>
      <c r="Q754" s="62" t="str">
        <f t="shared" ref="Q754" si="2158">IF(P754="","",$D754)</f>
        <v/>
      </c>
      <c r="R754" s="69" t="str">
        <f>INDEX(技能!U:U,MATCH(技能等级!B754,技能!B:B,0))</f>
        <v>攻击敌方单体造成攻击x%伤害
【水晶】立即获得M个黄水晶</v>
      </c>
      <c r="S754" s="150">
        <f t="shared" si="1986"/>
        <v>71</v>
      </c>
    </row>
    <row r="755" spans="1:19" s="60" customFormat="1" ht="16.5" x14ac:dyDescent="0.2">
      <c r="A755" s="62">
        <v>752</v>
      </c>
      <c r="B755" s="62">
        <f>INDEX(技能!B:B,MATCH(技能等级!S755,技能!T:T,0))</f>
        <v>1302017</v>
      </c>
      <c r="C755" s="69" t="s">
        <v>384</v>
      </c>
      <c r="D755" s="62">
        <v>10</v>
      </c>
      <c r="E755" s="62" t="str">
        <f>INDEX(技能!E:E,MATCH(技能等级!S755,技能!T:T,0))</f>
        <v>诸葛一心技能2</v>
      </c>
      <c r="F755" s="69" t="s">
        <v>1020</v>
      </c>
      <c r="G755" s="62">
        <v>10</v>
      </c>
      <c r="H755" s="62" t="s">
        <v>1023</v>
      </c>
      <c r="I755" s="62">
        <f t="shared" si="2146"/>
        <v>10</v>
      </c>
      <c r="J755" s="62" t="str">
        <f>IF(COUNTIF(技能效果!A:A,技能等级!B755&amp;"02")=1,技能等级!B755&amp;"02","")</f>
        <v/>
      </c>
      <c r="K755" s="62" t="str">
        <f t="shared" si="2146"/>
        <v/>
      </c>
      <c r="L755" s="62" t="str">
        <f>IF(COUNTIF(技能效果!A:A,技能等级!B755&amp;"03")=1,技能等级!B755&amp;"03","")</f>
        <v/>
      </c>
      <c r="M755" s="62" t="str">
        <f t="shared" ref="M755" si="2159">IF(L755="","",$D755)</f>
        <v/>
      </c>
      <c r="N755" s="62" t="str">
        <f>IF(COUNTIF(技能效果!A:A,技能等级!B755&amp;"04")=1,技能等级!B755&amp;"04","")</f>
        <v/>
      </c>
      <c r="O755" s="62" t="str">
        <f t="shared" ref="O755" si="2160">IF(N755="","",$D755)</f>
        <v/>
      </c>
      <c r="P755" s="62" t="str">
        <f>IF(COUNTIF(技能效果!A:A,技能等级!B755&amp;"05")=1,技能等级!B755&amp;"05","")</f>
        <v/>
      </c>
      <c r="Q755" s="62" t="str">
        <f t="shared" ref="Q755" si="2161">IF(P755="","",$D755)</f>
        <v/>
      </c>
      <c r="R755" s="69" t="str">
        <f>INDEX(技能!U:U,MATCH(技能等级!B755,技能!B:B,0))</f>
        <v>攻击敌方单体造成攻击x%伤害
【水晶】立即获得M个黄水晶</v>
      </c>
      <c r="S755" s="150">
        <f t="shared" si="1986"/>
        <v>71</v>
      </c>
    </row>
    <row r="756" spans="1:19" s="60" customFormat="1" ht="16.5" x14ac:dyDescent="0.2">
      <c r="A756" s="62">
        <v>753</v>
      </c>
      <c r="B756" s="62">
        <f>INDEX(技能!B:B,MATCH(技能等级!S756,技能!T:T,0))</f>
        <v>1301020</v>
      </c>
      <c r="C756" s="69" t="s">
        <v>384</v>
      </c>
      <c r="D756" s="62">
        <v>1</v>
      </c>
      <c r="E756" s="62" t="str">
        <f>INDEX(技能!E:E,MATCH(技能等级!S756,技能!T:T,0))</f>
        <v>姬烟华技能1</v>
      </c>
      <c r="F756" s="69"/>
      <c r="G756" s="62"/>
      <c r="H756" s="62" t="s">
        <v>1023</v>
      </c>
      <c r="I756" s="62">
        <f t="shared" si="2146"/>
        <v>1</v>
      </c>
      <c r="J756" s="62" t="str">
        <f>IF(COUNTIF(技能效果!A:A,技能等级!B756&amp;"02")=1,技能等级!B756&amp;"02","")</f>
        <v/>
      </c>
      <c r="K756" s="62" t="str">
        <f t="shared" si="2146"/>
        <v/>
      </c>
      <c r="L756" s="62" t="str">
        <f>IF(COUNTIF(技能效果!A:A,技能等级!B756&amp;"03")=1,技能等级!B756&amp;"03","")</f>
        <v/>
      </c>
      <c r="M756" s="62" t="str">
        <f t="shared" ref="M756" si="2162">IF(L756="","",$D756)</f>
        <v/>
      </c>
      <c r="N756" s="62" t="str">
        <f>IF(COUNTIF(技能效果!A:A,技能等级!B756&amp;"04")=1,技能等级!B756&amp;"04","")</f>
        <v/>
      </c>
      <c r="O756" s="62" t="str">
        <f t="shared" ref="O756" si="2163">IF(N756="","",$D756)</f>
        <v/>
      </c>
      <c r="P756" s="62" t="str">
        <f>IF(COUNTIF(技能效果!A:A,技能等级!B756&amp;"05")=1,技能等级!B756&amp;"05","")</f>
        <v/>
      </c>
      <c r="Q756" s="62" t="str">
        <f t="shared" ref="Q756" si="2164">IF(P756="","",$D756)</f>
        <v/>
      </c>
      <c r="R756" s="69" t="str">
        <f>INDEX(技能!U:U,MATCH(技能等级!B756,技能!B:B,0))</f>
        <v>攻击敌方单体造成攻击x%伤害
【水晶】立即获得M个黄水晶</v>
      </c>
      <c r="S756" s="150">
        <f t="shared" si="1986"/>
        <v>72</v>
      </c>
    </row>
    <row r="757" spans="1:19" s="60" customFormat="1" ht="16.5" x14ac:dyDescent="0.2">
      <c r="A757" s="62">
        <v>754</v>
      </c>
      <c r="B757" s="62">
        <f>INDEX(技能!B:B,MATCH(技能等级!S757,技能!T:T,0))</f>
        <v>1301020</v>
      </c>
      <c r="C757" s="69" t="s">
        <v>384</v>
      </c>
      <c r="D757" s="62">
        <v>2</v>
      </c>
      <c r="E757" s="62" t="str">
        <f>INDEX(技能!E:E,MATCH(技能等级!S757,技能!T:T,0))</f>
        <v>姬烟华技能1</v>
      </c>
      <c r="F757" s="69" t="s">
        <v>1020</v>
      </c>
      <c r="G757" s="62">
        <v>10</v>
      </c>
      <c r="H757" s="62" t="s">
        <v>1023</v>
      </c>
      <c r="I757" s="62">
        <f t="shared" si="2146"/>
        <v>2</v>
      </c>
      <c r="J757" s="62" t="str">
        <f>IF(COUNTIF(技能效果!A:A,技能等级!B757&amp;"02")=1,技能等级!B757&amp;"02","")</f>
        <v/>
      </c>
      <c r="K757" s="62" t="str">
        <f t="shared" si="2146"/>
        <v/>
      </c>
      <c r="L757" s="62" t="str">
        <f>IF(COUNTIF(技能效果!A:A,技能等级!B757&amp;"03")=1,技能等级!B757&amp;"03","")</f>
        <v/>
      </c>
      <c r="M757" s="62" t="str">
        <f t="shared" ref="M757" si="2165">IF(L757="","",$D757)</f>
        <v/>
      </c>
      <c r="N757" s="62" t="str">
        <f>IF(COUNTIF(技能效果!A:A,技能等级!B757&amp;"04")=1,技能等级!B757&amp;"04","")</f>
        <v/>
      </c>
      <c r="O757" s="62" t="str">
        <f t="shared" ref="O757" si="2166">IF(N757="","",$D757)</f>
        <v/>
      </c>
      <c r="P757" s="62" t="str">
        <f>IF(COUNTIF(技能效果!A:A,技能等级!B757&amp;"05")=1,技能等级!B757&amp;"05","")</f>
        <v/>
      </c>
      <c r="Q757" s="62" t="str">
        <f t="shared" ref="Q757" si="2167">IF(P757="","",$D757)</f>
        <v/>
      </c>
      <c r="R757" s="69" t="str">
        <f>INDEX(技能!U:U,MATCH(技能等级!B757,技能!B:B,0))</f>
        <v>攻击敌方单体造成攻击x%伤害
【水晶】立即获得M个黄水晶</v>
      </c>
      <c r="S757" s="150">
        <f t="shared" si="1986"/>
        <v>72</v>
      </c>
    </row>
    <row r="758" spans="1:19" s="60" customFormat="1" ht="16.5" x14ac:dyDescent="0.2">
      <c r="A758" s="62">
        <v>755</v>
      </c>
      <c r="B758" s="62">
        <f>INDEX(技能!B:B,MATCH(技能等级!S758,技能!T:T,0))</f>
        <v>1301020</v>
      </c>
      <c r="C758" s="69" t="s">
        <v>384</v>
      </c>
      <c r="D758" s="62">
        <v>3</v>
      </c>
      <c r="E758" s="62" t="str">
        <f>INDEX(技能!E:E,MATCH(技能等级!S758,技能!T:T,0))</f>
        <v>姬烟华技能1</v>
      </c>
      <c r="F758" s="69" t="s">
        <v>1020</v>
      </c>
      <c r="G758" s="62">
        <v>10</v>
      </c>
      <c r="H758" s="62" t="s">
        <v>1023</v>
      </c>
      <c r="I758" s="62">
        <f t="shared" si="2146"/>
        <v>3</v>
      </c>
      <c r="J758" s="62" t="str">
        <f>IF(COUNTIF(技能效果!A:A,技能等级!B758&amp;"02")=1,技能等级!B758&amp;"02","")</f>
        <v/>
      </c>
      <c r="K758" s="62" t="str">
        <f t="shared" si="2146"/>
        <v/>
      </c>
      <c r="L758" s="62" t="str">
        <f>IF(COUNTIF(技能效果!A:A,技能等级!B758&amp;"03")=1,技能等级!B758&amp;"03","")</f>
        <v/>
      </c>
      <c r="M758" s="62" t="str">
        <f t="shared" ref="M758" si="2168">IF(L758="","",$D758)</f>
        <v/>
      </c>
      <c r="N758" s="62" t="str">
        <f>IF(COUNTIF(技能效果!A:A,技能等级!B758&amp;"04")=1,技能等级!B758&amp;"04","")</f>
        <v/>
      </c>
      <c r="O758" s="62" t="str">
        <f t="shared" ref="O758" si="2169">IF(N758="","",$D758)</f>
        <v/>
      </c>
      <c r="P758" s="62" t="str">
        <f>IF(COUNTIF(技能效果!A:A,技能等级!B758&amp;"05")=1,技能等级!B758&amp;"05","")</f>
        <v/>
      </c>
      <c r="Q758" s="62" t="str">
        <f t="shared" ref="Q758" si="2170">IF(P758="","",$D758)</f>
        <v/>
      </c>
      <c r="R758" s="69" t="str">
        <f>INDEX(技能!U:U,MATCH(技能等级!B758,技能!B:B,0))</f>
        <v>攻击敌方单体造成攻击x%伤害
【水晶】立即获得M个黄水晶</v>
      </c>
      <c r="S758" s="150">
        <f t="shared" si="1986"/>
        <v>72</v>
      </c>
    </row>
    <row r="759" spans="1:19" s="60" customFormat="1" ht="16.5" x14ac:dyDescent="0.2">
      <c r="A759" s="62">
        <v>756</v>
      </c>
      <c r="B759" s="62">
        <f>INDEX(技能!B:B,MATCH(技能等级!S759,技能!T:T,0))</f>
        <v>1301020</v>
      </c>
      <c r="C759" s="69" t="s">
        <v>384</v>
      </c>
      <c r="D759" s="62">
        <v>4</v>
      </c>
      <c r="E759" s="62" t="str">
        <f>INDEX(技能!E:E,MATCH(技能等级!S759,技能!T:T,0))</f>
        <v>姬烟华技能1</v>
      </c>
      <c r="F759" s="69" t="s">
        <v>1020</v>
      </c>
      <c r="G759" s="62">
        <v>10</v>
      </c>
      <c r="H759" s="62" t="s">
        <v>1023</v>
      </c>
      <c r="I759" s="62">
        <f t="shared" si="2146"/>
        <v>4</v>
      </c>
      <c r="J759" s="62" t="str">
        <f>IF(COUNTIF(技能效果!A:A,技能等级!B759&amp;"02")=1,技能等级!B759&amp;"02","")</f>
        <v/>
      </c>
      <c r="K759" s="62" t="str">
        <f t="shared" si="2146"/>
        <v/>
      </c>
      <c r="L759" s="62" t="str">
        <f>IF(COUNTIF(技能效果!A:A,技能等级!B759&amp;"03")=1,技能等级!B759&amp;"03","")</f>
        <v/>
      </c>
      <c r="M759" s="62" t="str">
        <f t="shared" ref="M759" si="2171">IF(L759="","",$D759)</f>
        <v/>
      </c>
      <c r="N759" s="62" t="str">
        <f>IF(COUNTIF(技能效果!A:A,技能等级!B759&amp;"04")=1,技能等级!B759&amp;"04","")</f>
        <v/>
      </c>
      <c r="O759" s="62" t="str">
        <f t="shared" ref="O759" si="2172">IF(N759="","",$D759)</f>
        <v/>
      </c>
      <c r="P759" s="62" t="str">
        <f>IF(COUNTIF(技能效果!A:A,技能等级!B759&amp;"05")=1,技能等级!B759&amp;"05","")</f>
        <v/>
      </c>
      <c r="Q759" s="62" t="str">
        <f t="shared" ref="Q759" si="2173">IF(P759="","",$D759)</f>
        <v/>
      </c>
      <c r="R759" s="69" t="str">
        <f>INDEX(技能!U:U,MATCH(技能等级!B759,技能!B:B,0))</f>
        <v>攻击敌方单体造成攻击x%伤害
【水晶】立即获得M个黄水晶</v>
      </c>
      <c r="S759" s="150">
        <f t="shared" si="1986"/>
        <v>72</v>
      </c>
    </row>
    <row r="760" spans="1:19" s="60" customFormat="1" ht="16.5" x14ac:dyDescent="0.2">
      <c r="A760" s="62">
        <v>757</v>
      </c>
      <c r="B760" s="62">
        <f>INDEX(技能!B:B,MATCH(技能等级!S760,技能!T:T,0))</f>
        <v>1301020</v>
      </c>
      <c r="C760" s="69" t="s">
        <v>384</v>
      </c>
      <c r="D760" s="62">
        <v>5</v>
      </c>
      <c r="E760" s="62" t="str">
        <f>INDEX(技能!E:E,MATCH(技能等级!S760,技能!T:T,0))</f>
        <v>姬烟华技能1</v>
      </c>
      <c r="F760" s="69" t="s">
        <v>1020</v>
      </c>
      <c r="G760" s="62">
        <v>10</v>
      </c>
      <c r="H760" s="62" t="s">
        <v>1023</v>
      </c>
      <c r="I760" s="62">
        <f t="shared" si="2146"/>
        <v>5</v>
      </c>
      <c r="J760" s="62" t="str">
        <f>IF(COUNTIF(技能效果!A:A,技能等级!B760&amp;"02")=1,技能等级!B760&amp;"02","")</f>
        <v/>
      </c>
      <c r="K760" s="62" t="str">
        <f t="shared" si="2146"/>
        <v/>
      </c>
      <c r="L760" s="62" t="str">
        <f>IF(COUNTIF(技能效果!A:A,技能等级!B760&amp;"03")=1,技能等级!B760&amp;"03","")</f>
        <v/>
      </c>
      <c r="M760" s="62" t="str">
        <f t="shared" ref="M760" si="2174">IF(L760="","",$D760)</f>
        <v/>
      </c>
      <c r="N760" s="62" t="str">
        <f>IF(COUNTIF(技能效果!A:A,技能等级!B760&amp;"04")=1,技能等级!B760&amp;"04","")</f>
        <v/>
      </c>
      <c r="O760" s="62" t="str">
        <f t="shared" ref="O760" si="2175">IF(N760="","",$D760)</f>
        <v/>
      </c>
      <c r="P760" s="62" t="str">
        <f>IF(COUNTIF(技能效果!A:A,技能等级!B760&amp;"05")=1,技能等级!B760&amp;"05","")</f>
        <v/>
      </c>
      <c r="Q760" s="62" t="str">
        <f t="shared" ref="Q760" si="2176">IF(P760="","",$D760)</f>
        <v/>
      </c>
      <c r="R760" s="69" t="str">
        <f>INDEX(技能!U:U,MATCH(技能等级!B760,技能!B:B,0))</f>
        <v>攻击敌方单体造成攻击x%伤害
【水晶】立即获得M个黄水晶</v>
      </c>
      <c r="S760" s="150">
        <f t="shared" si="1986"/>
        <v>72</v>
      </c>
    </row>
    <row r="761" spans="1:19" s="60" customFormat="1" ht="16.5" x14ac:dyDescent="0.2">
      <c r="A761" s="62">
        <v>758</v>
      </c>
      <c r="B761" s="62">
        <f>INDEX(技能!B:B,MATCH(技能等级!S761,技能!T:T,0))</f>
        <v>1301020</v>
      </c>
      <c r="C761" s="69" t="s">
        <v>384</v>
      </c>
      <c r="D761" s="62">
        <v>6</v>
      </c>
      <c r="E761" s="62" t="str">
        <f>INDEX(技能!E:E,MATCH(技能等级!S761,技能!T:T,0))</f>
        <v>姬烟华技能1</v>
      </c>
      <c r="F761" s="69" t="s">
        <v>1020</v>
      </c>
      <c r="G761" s="62">
        <v>10</v>
      </c>
      <c r="H761" s="62" t="s">
        <v>1023</v>
      </c>
      <c r="I761" s="62">
        <f t="shared" si="2146"/>
        <v>6</v>
      </c>
      <c r="J761" s="62" t="str">
        <f>IF(COUNTIF(技能效果!A:A,技能等级!B761&amp;"02")=1,技能等级!B761&amp;"02","")</f>
        <v/>
      </c>
      <c r="K761" s="62" t="str">
        <f t="shared" si="2146"/>
        <v/>
      </c>
      <c r="L761" s="62" t="str">
        <f>IF(COUNTIF(技能效果!A:A,技能等级!B761&amp;"03")=1,技能等级!B761&amp;"03","")</f>
        <v/>
      </c>
      <c r="M761" s="62" t="str">
        <f t="shared" ref="M761" si="2177">IF(L761="","",$D761)</f>
        <v/>
      </c>
      <c r="N761" s="62" t="str">
        <f>IF(COUNTIF(技能效果!A:A,技能等级!B761&amp;"04")=1,技能等级!B761&amp;"04","")</f>
        <v/>
      </c>
      <c r="O761" s="62" t="str">
        <f t="shared" ref="O761" si="2178">IF(N761="","",$D761)</f>
        <v/>
      </c>
      <c r="P761" s="62" t="str">
        <f>IF(COUNTIF(技能效果!A:A,技能等级!B761&amp;"05")=1,技能等级!B761&amp;"05","")</f>
        <v/>
      </c>
      <c r="Q761" s="62" t="str">
        <f t="shared" ref="Q761" si="2179">IF(P761="","",$D761)</f>
        <v/>
      </c>
      <c r="R761" s="69" t="str">
        <f>INDEX(技能!U:U,MATCH(技能等级!B761,技能!B:B,0))</f>
        <v>攻击敌方单体造成攻击x%伤害
【水晶】立即获得M个黄水晶</v>
      </c>
      <c r="S761" s="150">
        <f t="shared" ref="S761:S824" si="2180">S751+1</f>
        <v>72</v>
      </c>
    </row>
    <row r="762" spans="1:19" s="60" customFormat="1" ht="16.5" x14ac:dyDescent="0.2">
      <c r="A762" s="62">
        <v>759</v>
      </c>
      <c r="B762" s="62">
        <f>INDEX(技能!B:B,MATCH(技能等级!S762,技能!T:T,0))</f>
        <v>1301020</v>
      </c>
      <c r="C762" s="69" t="s">
        <v>384</v>
      </c>
      <c r="D762" s="62">
        <v>7</v>
      </c>
      <c r="E762" s="62" t="str">
        <f>INDEX(技能!E:E,MATCH(技能等级!S762,技能!T:T,0))</f>
        <v>姬烟华技能1</v>
      </c>
      <c r="F762" s="69" t="s">
        <v>1020</v>
      </c>
      <c r="G762" s="62">
        <v>10</v>
      </c>
      <c r="H762" s="62" t="s">
        <v>1023</v>
      </c>
      <c r="I762" s="62">
        <f t="shared" si="2146"/>
        <v>7</v>
      </c>
      <c r="J762" s="62" t="str">
        <f>IF(COUNTIF(技能效果!A:A,技能等级!B762&amp;"02")=1,技能等级!B762&amp;"02","")</f>
        <v/>
      </c>
      <c r="K762" s="62" t="str">
        <f t="shared" si="2146"/>
        <v/>
      </c>
      <c r="L762" s="62" t="str">
        <f>IF(COUNTIF(技能效果!A:A,技能等级!B762&amp;"03")=1,技能等级!B762&amp;"03","")</f>
        <v/>
      </c>
      <c r="M762" s="62" t="str">
        <f t="shared" ref="M762" si="2181">IF(L762="","",$D762)</f>
        <v/>
      </c>
      <c r="N762" s="62" t="str">
        <f>IF(COUNTIF(技能效果!A:A,技能等级!B762&amp;"04")=1,技能等级!B762&amp;"04","")</f>
        <v/>
      </c>
      <c r="O762" s="62" t="str">
        <f t="shared" ref="O762" si="2182">IF(N762="","",$D762)</f>
        <v/>
      </c>
      <c r="P762" s="62" t="str">
        <f>IF(COUNTIF(技能效果!A:A,技能等级!B762&amp;"05")=1,技能等级!B762&amp;"05","")</f>
        <v/>
      </c>
      <c r="Q762" s="62" t="str">
        <f t="shared" ref="Q762" si="2183">IF(P762="","",$D762)</f>
        <v/>
      </c>
      <c r="R762" s="69" t="str">
        <f>INDEX(技能!U:U,MATCH(技能等级!B762,技能!B:B,0))</f>
        <v>攻击敌方单体造成攻击x%伤害
【水晶】立即获得M个黄水晶</v>
      </c>
      <c r="S762" s="150">
        <f t="shared" si="2180"/>
        <v>72</v>
      </c>
    </row>
    <row r="763" spans="1:19" s="60" customFormat="1" ht="16.5" x14ac:dyDescent="0.2">
      <c r="A763" s="62">
        <v>760</v>
      </c>
      <c r="B763" s="62">
        <f>INDEX(技能!B:B,MATCH(技能等级!S763,技能!T:T,0))</f>
        <v>1301020</v>
      </c>
      <c r="C763" s="69" t="s">
        <v>384</v>
      </c>
      <c r="D763" s="62">
        <v>8</v>
      </c>
      <c r="E763" s="62" t="str">
        <f>INDEX(技能!E:E,MATCH(技能等级!S763,技能!T:T,0))</f>
        <v>姬烟华技能1</v>
      </c>
      <c r="F763" s="69" t="s">
        <v>1020</v>
      </c>
      <c r="G763" s="62">
        <v>10</v>
      </c>
      <c r="H763" s="62" t="s">
        <v>1023</v>
      </c>
      <c r="I763" s="62">
        <f t="shared" si="2146"/>
        <v>8</v>
      </c>
      <c r="J763" s="62" t="str">
        <f>IF(COUNTIF(技能效果!A:A,技能等级!B763&amp;"02")=1,技能等级!B763&amp;"02","")</f>
        <v/>
      </c>
      <c r="K763" s="62" t="str">
        <f t="shared" si="2146"/>
        <v/>
      </c>
      <c r="L763" s="62" t="str">
        <f>IF(COUNTIF(技能效果!A:A,技能等级!B763&amp;"03")=1,技能等级!B763&amp;"03","")</f>
        <v/>
      </c>
      <c r="M763" s="62" t="str">
        <f t="shared" ref="M763" si="2184">IF(L763="","",$D763)</f>
        <v/>
      </c>
      <c r="N763" s="62" t="str">
        <f>IF(COUNTIF(技能效果!A:A,技能等级!B763&amp;"04")=1,技能等级!B763&amp;"04","")</f>
        <v/>
      </c>
      <c r="O763" s="62" t="str">
        <f t="shared" ref="O763" si="2185">IF(N763="","",$D763)</f>
        <v/>
      </c>
      <c r="P763" s="62" t="str">
        <f>IF(COUNTIF(技能效果!A:A,技能等级!B763&amp;"05")=1,技能等级!B763&amp;"05","")</f>
        <v/>
      </c>
      <c r="Q763" s="62" t="str">
        <f t="shared" ref="Q763" si="2186">IF(P763="","",$D763)</f>
        <v/>
      </c>
      <c r="R763" s="69" t="str">
        <f>INDEX(技能!U:U,MATCH(技能等级!B763,技能!B:B,0))</f>
        <v>攻击敌方单体造成攻击x%伤害
【水晶】立即获得M个黄水晶</v>
      </c>
      <c r="S763" s="150">
        <f t="shared" si="2180"/>
        <v>72</v>
      </c>
    </row>
    <row r="764" spans="1:19" s="60" customFormat="1" ht="16.5" x14ac:dyDescent="0.2">
      <c r="A764" s="62">
        <v>761</v>
      </c>
      <c r="B764" s="62">
        <f>INDEX(技能!B:B,MATCH(技能等级!S764,技能!T:T,0))</f>
        <v>1301020</v>
      </c>
      <c r="C764" s="69" t="s">
        <v>384</v>
      </c>
      <c r="D764" s="62">
        <v>9</v>
      </c>
      <c r="E764" s="62" t="str">
        <f>INDEX(技能!E:E,MATCH(技能等级!S764,技能!T:T,0))</f>
        <v>姬烟华技能1</v>
      </c>
      <c r="F764" s="69" t="s">
        <v>1020</v>
      </c>
      <c r="G764" s="62">
        <v>10</v>
      </c>
      <c r="H764" s="62" t="s">
        <v>1023</v>
      </c>
      <c r="I764" s="62">
        <f t="shared" si="2146"/>
        <v>9</v>
      </c>
      <c r="J764" s="62" t="str">
        <f>IF(COUNTIF(技能效果!A:A,技能等级!B764&amp;"02")=1,技能等级!B764&amp;"02","")</f>
        <v/>
      </c>
      <c r="K764" s="62" t="str">
        <f t="shared" si="2146"/>
        <v/>
      </c>
      <c r="L764" s="62" t="str">
        <f>IF(COUNTIF(技能效果!A:A,技能等级!B764&amp;"03")=1,技能等级!B764&amp;"03","")</f>
        <v/>
      </c>
      <c r="M764" s="62" t="str">
        <f t="shared" ref="M764" si="2187">IF(L764="","",$D764)</f>
        <v/>
      </c>
      <c r="N764" s="62" t="str">
        <f>IF(COUNTIF(技能效果!A:A,技能等级!B764&amp;"04")=1,技能等级!B764&amp;"04","")</f>
        <v/>
      </c>
      <c r="O764" s="62" t="str">
        <f t="shared" ref="O764" si="2188">IF(N764="","",$D764)</f>
        <v/>
      </c>
      <c r="P764" s="62" t="str">
        <f>IF(COUNTIF(技能效果!A:A,技能等级!B764&amp;"05")=1,技能等级!B764&amp;"05","")</f>
        <v/>
      </c>
      <c r="Q764" s="62" t="str">
        <f t="shared" ref="Q764" si="2189">IF(P764="","",$D764)</f>
        <v/>
      </c>
      <c r="R764" s="69" t="str">
        <f>INDEX(技能!U:U,MATCH(技能等级!B764,技能!B:B,0))</f>
        <v>攻击敌方单体造成攻击x%伤害
【水晶】立即获得M个黄水晶</v>
      </c>
      <c r="S764" s="150">
        <f t="shared" si="2180"/>
        <v>72</v>
      </c>
    </row>
    <row r="765" spans="1:19" s="60" customFormat="1" ht="16.5" x14ac:dyDescent="0.2">
      <c r="A765" s="62">
        <v>762</v>
      </c>
      <c r="B765" s="62">
        <f>INDEX(技能!B:B,MATCH(技能等级!S765,技能!T:T,0))</f>
        <v>1301020</v>
      </c>
      <c r="C765" s="69" t="s">
        <v>384</v>
      </c>
      <c r="D765" s="62">
        <v>10</v>
      </c>
      <c r="E765" s="62" t="str">
        <f>INDEX(技能!E:E,MATCH(技能等级!S765,技能!T:T,0))</f>
        <v>姬烟华技能1</v>
      </c>
      <c r="F765" s="69" t="s">
        <v>1020</v>
      </c>
      <c r="G765" s="62">
        <v>10</v>
      </c>
      <c r="H765" s="62" t="s">
        <v>1023</v>
      </c>
      <c r="I765" s="62">
        <f t="shared" si="2146"/>
        <v>10</v>
      </c>
      <c r="J765" s="62" t="str">
        <f>IF(COUNTIF(技能效果!A:A,技能等级!B765&amp;"02")=1,技能等级!B765&amp;"02","")</f>
        <v/>
      </c>
      <c r="K765" s="62" t="str">
        <f t="shared" si="2146"/>
        <v/>
      </c>
      <c r="L765" s="62" t="str">
        <f>IF(COUNTIF(技能效果!A:A,技能等级!B765&amp;"03")=1,技能等级!B765&amp;"03","")</f>
        <v/>
      </c>
      <c r="M765" s="62" t="str">
        <f t="shared" ref="M765" si="2190">IF(L765="","",$D765)</f>
        <v/>
      </c>
      <c r="N765" s="62" t="str">
        <f>IF(COUNTIF(技能效果!A:A,技能等级!B765&amp;"04")=1,技能等级!B765&amp;"04","")</f>
        <v/>
      </c>
      <c r="O765" s="62" t="str">
        <f t="shared" ref="O765" si="2191">IF(N765="","",$D765)</f>
        <v/>
      </c>
      <c r="P765" s="62" t="str">
        <f>IF(COUNTIF(技能效果!A:A,技能等级!B765&amp;"05")=1,技能等级!B765&amp;"05","")</f>
        <v/>
      </c>
      <c r="Q765" s="62" t="str">
        <f t="shared" ref="Q765" si="2192">IF(P765="","",$D765)</f>
        <v/>
      </c>
      <c r="R765" s="69" t="str">
        <f>INDEX(技能!U:U,MATCH(技能等级!B765,技能!B:B,0))</f>
        <v>攻击敌方单体造成攻击x%伤害
【水晶】立即获得M个黄水晶</v>
      </c>
      <c r="S765" s="150">
        <f t="shared" si="2180"/>
        <v>72</v>
      </c>
    </row>
    <row r="766" spans="1:19" s="60" customFormat="1" ht="16.5" x14ac:dyDescent="0.2">
      <c r="A766" s="62">
        <v>763</v>
      </c>
      <c r="B766" s="62">
        <f>INDEX(技能!B:B,MATCH(技能等级!S766,技能!T:T,0))</f>
        <v>1302020</v>
      </c>
      <c r="C766" s="69" t="s">
        <v>384</v>
      </c>
      <c r="D766" s="62">
        <v>1</v>
      </c>
      <c r="E766" s="62" t="str">
        <f>INDEX(技能!E:E,MATCH(技能等级!S766,技能!T:T,0))</f>
        <v>姬烟华技能2</v>
      </c>
      <c r="F766" s="69"/>
      <c r="G766" s="62"/>
      <c r="H766" s="62" t="s">
        <v>1023</v>
      </c>
      <c r="I766" s="62">
        <f t="shared" si="2146"/>
        <v>1</v>
      </c>
      <c r="J766" s="62" t="str">
        <f>IF(COUNTIF(技能效果!A:A,技能等级!B766&amp;"02")=1,技能等级!B766&amp;"02","")</f>
        <v/>
      </c>
      <c r="K766" s="62" t="str">
        <f t="shared" si="2146"/>
        <v/>
      </c>
      <c r="L766" s="62" t="str">
        <f>IF(COUNTIF(技能效果!A:A,技能等级!B766&amp;"03")=1,技能等级!B766&amp;"03","")</f>
        <v/>
      </c>
      <c r="M766" s="62" t="str">
        <f t="shared" ref="M766" si="2193">IF(L766="","",$D766)</f>
        <v/>
      </c>
      <c r="N766" s="62" t="str">
        <f>IF(COUNTIF(技能效果!A:A,技能等级!B766&amp;"04")=1,技能等级!B766&amp;"04","")</f>
        <v/>
      </c>
      <c r="O766" s="62" t="str">
        <f t="shared" ref="O766" si="2194">IF(N766="","",$D766)</f>
        <v/>
      </c>
      <c r="P766" s="62" t="str">
        <f>IF(COUNTIF(技能效果!A:A,技能等级!B766&amp;"05")=1,技能等级!B766&amp;"05","")</f>
        <v/>
      </c>
      <c r="Q766" s="62" t="str">
        <f t="shared" ref="Q766" si="2195">IF(P766="","",$D766)</f>
        <v/>
      </c>
      <c r="R766" s="69" t="str">
        <f>INDEX(技能!U:U,MATCH(技能等级!B766,技能!B:B,0))</f>
        <v>攻击敌方单体造成攻击x%伤害
【水晶】立即获得M个黄水晶</v>
      </c>
      <c r="S766" s="150">
        <f t="shared" si="2180"/>
        <v>73</v>
      </c>
    </row>
    <row r="767" spans="1:19" s="60" customFormat="1" ht="16.5" x14ac:dyDescent="0.2">
      <c r="A767" s="62">
        <v>764</v>
      </c>
      <c r="B767" s="62">
        <f>INDEX(技能!B:B,MATCH(技能等级!S767,技能!T:T,0))</f>
        <v>1302020</v>
      </c>
      <c r="C767" s="69" t="s">
        <v>384</v>
      </c>
      <c r="D767" s="62">
        <v>2</v>
      </c>
      <c r="E767" s="62" t="str">
        <f>INDEX(技能!E:E,MATCH(技能等级!S767,技能!T:T,0))</f>
        <v>姬烟华技能2</v>
      </c>
      <c r="F767" s="69" t="s">
        <v>1020</v>
      </c>
      <c r="G767" s="62">
        <v>10</v>
      </c>
      <c r="H767" s="62" t="s">
        <v>1023</v>
      </c>
      <c r="I767" s="62">
        <f t="shared" si="2146"/>
        <v>2</v>
      </c>
      <c r="J767" s="62" t="str">
        <f>IF(COUNTIF(技能效果!A:A,技能等级!B767&amp;"02")=1,技能等级!B767&amp;"02","")</f>
        <v/>
      </c>
      <c r="K767" s="62" t="str">
        <f t="shared" si="2146"/>
        <v/>
      </c>
      <c r="L767" s="62" t="str">
        <f>IF(COUNTIF(技能效果!A:A,技能等级!B767&amp;"03")=1,技能等级!B767&amp;"03","")</f>
        <v/>
      </c>
      <c r="M767" s="62" t="str">
        <f t="shared" ref="M767" si="2196">IF(L767="","",$D767)</f>
        <v/>
      </c>
      <c r="N767" s="62" t="str">
        <f>IF(COUNTIF(技能效果!A:A,技能等级!B767&amp;"04")=1,技能等级!B767&amp;"04","")</f>
        <v/>
      </c>
      <c r="O767" s="62" t="str">
        <f t="shared" ref="O767" si="2197">IF(N767="","",$D767)</f>
        <v/>
      </c>
      <c r="P767" s="62" t="str">
        <f>IF(COUNTIF(技能效果!A:A,技能等级!B767&amp;"05")=1,技能等级!B767&amp;"05","")</f>
        <v/>
      </c>
      <c r="Q767" s="62" t="str">
        <f t="shared" ref="Q767" si="2198">IF(P767="","",$D767)</f>
        <v/>
      </c>
      <c r="R767" s="69" t="str">
        <f>INDEX(技能!U:U,MATCH(技能等级!B767,技能!B:B,0))</f>
        <v>攻击敌方单体造成攻击x%伤害
【水晶】立即获得M个黄水晶</v>
      </c>
      <c r="S767" s="150">
        <f t="shared" si="2180"/>
        <v>73</v>
      </c>
    </row>
    <row r="768" spans="1:19" s="60" customFormat="1" ht="16.5" x14ac:dyDescent="0.2">
      <c r="A768" s="62">
        <v>765</v>
      </c>
      <c r="B768" s="62">
        <f>INDEX(技能!B:B,MATCH(技能等级!S768,技能!T:T,0))</f>
        <v>1302020</v>
      </c>
      <c r="C768" s="69" t="s">
        <v>384</v>
      </c>
      <c r="D768" s="62">
        <v>3</v>
      </c>
      <c r="E768" s="62" t="str">
        <f>INDEX(技能!E:E,MATCH(技能等级!S768,技能!T:T,0))</f>
        <v>姬烟华技能2</v>
      </c>
      <c r="F768" s="69" t="s">
        <v>1020</v>
      </c>
      <c r="G768" s="62">
        <v>10</v>
      </c>
      <c r="H768" s="62" t="s">
        <v>1023</v>
      </c>
      <c r="I768" s="62">
        <f t="shared" si="2146"/>
        <v>3</v>
      </c>
      <c r="J768" s="62" t="str">
        <f>IF(COUNTIF(技能效果!A:A,技能等级!B768&amp;"02")=1,技能等级!B768&amp;"02","")</f>
        <v/>
      </c>
      <c r="K768" s="62" t="str">
        <f t="shared" si="2146"/>
        <v/>
      </c>
      <c r="L768" s="62" t="str">
        <f>IF(COUNTIF(技能效果!A:A,技能等级!B768&amp;"03")=1,技能等级!B768&amp;"03","")</f>
        <v/>
      </c>
      <c r="M768" s="62" t="str">
        <f t="shared" ref="M768" si="2199">IF(L768="","",$D768)</f>
        <v/>
      </c>
      <c r="N768" s="62" t="str">
        <f>IF(COUNTIF(技能效果!A:A,技能等级!B768&amp;"04")=1,技能等级!B768&amp;"04","")</f>
        <v/>
      </c>
      <c r="O768" s="62" t="str">
        <f t="shared" ref="O768" si="2200">IF(N768="","",$D768)</f>
        <v/>
      </c>
      <c r="P768" s="62" t="str">
        <f>IF(COUNTIF(技能效果!A:A,技能等级!B768&amp;"05")=1,技能等级!B768&amp;"05","")</f>
        <v/>
      </c>
      <c r="Q768" s="62" t="str">
        <f t="shared" ref="Q768" si="2201">IF(P768="","",$D768)</f>
        <v/>
      </c>
      <c r="R768" s="69" t="str">
        <f>INDEX(技能!U:U,MATCH(技能等级!B768,技能!B:B,0))</f>
        <v>攻击敌方单体造成攻击x%伤害
【水晶】立即获得M个黄水晶</v>
      </c>
      <c r="S768" s="150">
        <f t="shared" si="2180"/>
        <v>73</v>
      </c>
    </row>
    <row r="769" spans="1:19" s="60" customFormat="1" ht="16.5" x14ac:dyDescent="0.2">
      <c r="A769" s="62">
        <v>766</v>
      </c>
      <c r="B769" s="62">
        <f>INDEX(技能!B:B,MATCH(技能等级!S769,技能!T:T,0))</f>
        <v>1302020</v>
      </c>
      <c r="C769" s="69" t="s">
        <v>384</v>
      </c>
      <c r="D769" s="62">
        <v>4</v>
      </c>
      <c r="E769" s="62" t="str">
        <f>INDEX(技能!E:E,MATCH(技能等级!S769,技能!T:T,0))</f>
        <v>姬烟华技能2</v>
      </c>
      <c r="F769" s="69" t="s">
        <v>1020</v>
      </c>
      <c r="G769" s="62">
        <v>10</v>
      </c>
      <c r="H769" s="62" t="s">
        <v>1023</v>
      </c>
      <c r="I769" s="62">
        <f t="shared" si="2146"/>
        <v>4</v>
      </c>
      <c r="J769" s="62" t="str">
        <f>IF(COUNTIF(技能效果!A:A,技能等级!B769&amp;"02")=1,技能等级!B769&amp;"02","")</f>
        <v/>
      </c>
      <c r="K769" s="62" t="str">
        <f t="shared" si="2146"/>
        <v/>
      </c>
      <c r="L769" s="62" t="str">
        <f>IF(COUNTIF(技能效果!A:A,技能等级!B769&amp;"03")=1,技能等级!B769&amp;"03","")</f>
        <v/>
      </c>
      <c r="M769" s="62" t="str">
        <f t="shared" ref="M769" si="2202">IF(L769="","",$D769)</f>
        <v/>
      </c>
      <c r="N769" s="62" t="str">
        <f>IF(COUNTIF(技能效果!A:A,技能等级!B769&amp;"04")=1,技能等级!B769&amp;"04","")</f>
        <v/>
      </c>
      <c r="O769" s="62" t="str">
        <f t="shared" ref="O769" si="2203">IF(N769="","",$D769)</f>
        <v/>
      </c>
      <c r="P769" s="62" t="str">
        <f>IF(COUNTIF(技能效果!A:A,技能等级!B769&amp;"05")=1,技能等级!B769&amp;"05","")</f>
        <v/>
      </c>
      <c r="Q769" s="62" t="str">
        <f t="shared" ref="Q769" si="2204">IF(P769="","",$D769)</f>
        <v/>
      </c>
      <c r="R769" s="69" t="str">
        <f>INDEX(技能!U:U,MATCH(技能等级!B769,技能!B:B,0))</f>
        <v>攻击敌方单体造成攻击x%伤害
【水晶】立即获得M个黄水晶</v>
      </c>
      <c r="S769" s="150">
        <f t="shared" si="2180"/>
        <v>73</v>
      </c>
    </row>
    <row r="770" spans="1:19" s="60" customFormat="1" ht="16.5" x14ac:dyDescent="0.2">
      <c r="A770" s="62">
        <v>767</v>
      </c>
      <c r="B770" s="62">
        <f>INDEX(技能!B:B,MATCH(技能等级!S770,技能!T:T,0))</f>
        <v>1302020</v>
      </c>
      <c r="C770" s="69" t="s">
        <v>384</v>
      </c>
      <c r="D770" s="62">
        <v>5</v>
      </c>
      <c r="E770" s="62" t="str">
        <f>INDEX(技能!E:E,MATCH(技能等级!S770,技能!T:T,0))</f>
        <v>姬烟华技能2</v>
      </c>
      <c r="F770" s="69" t="s">
        <v>1020</v>
      </c>
      <c r="G770" s="62">
        <v>10</v>
      </c>
      <c r="H770" s="62" t="s">
        <v>1023</v>
      </c>
      <c r="I770" s="62">
        <f t="shared" si="2146"/>
        <v>5</v>
      </c>
      <c r="J770" s="62" t="str">
        <f>IF(COUNTIF(技能效果!A:A,技能等级!B770&amp;"02")=1,技能等级!B770&amp;"02","")</f>
        <v/>
      </c>
      <c r="K770" s="62" t="str">
        <f t="shared" si="2146"/>
        <v/>
      </c>
      <c r="L770" s="62" t="str">
        <f>IF(COUNTIF(技能效果!A:A,技能等级!B770&amp;"03")=1,技能等级!B770&amp;"03","")</f>
        <v/>
      </c>
      <c r="M770" s="62" t="str">
        <f t="shared" ref="M770" si="2205">IF(L770="","",$D770)</f>
        <v/>
      </c>
      <c r="N770" s="62" t="str">
        <f>IF(COUNTIF(技能效果!A:A,技能等级!B770&amp;"04")=1,技能等级!B770&amp;"04","")</f>
        <v/>
      </c>
      <c r="O770" s="62" t="str">
        <f t="shared" ref="O770" si="2206">IF(N770="","",$D770)</f>
        <v/>
      </c>
      <c r="P770" s="62" t="str">
        <f>IF(COUNTIF(技能效果!A:A,技能等级!B770&amp;"05")=1,技能等级!B770&amp;"05","")</f>
        <v/>
      </c>
      <c r="Q770" s="62" t="str">
        <f t="shared" ref="Q770" si="2207">IF(P770="","",$D770)</f>
        <v/>
      </c>
      <c r="R770" s="69" t="str">
        <f>INDEX(技能!U:U,MATCH(技能等级!B770,技能!B:B,0))</f>
        <v>攻击敌方单体造成攻击x%伤害
【水晶】立即获得M个黄水晶</v>
      </c>
      <c r="S770" s="150">
        <f t="shared" si="2180"/>
        <v>73</v>
      </c>
    </row>
    <row r="771" spans="1:19" s="60" customFormat="1" ht="16.5" x14ac:dyDescent="0.2">
      <c r="A771" s="62">
        <v>768</v>
      </c>
      <c r="B771" s="62">
        <f>INDEX(技能!B:B,MATCH(技能等级!S771,技能!T:T,0))</f>
        <v>1302020</v>
      </c>
      <c r="C771" s="69" t="s">
        <v>384</v>
      </c>
      <c r="D771" s="62">
        <v>6</v>
      </c>
      <c r="E771" s="62" t="str">
        <f>INDEX(技能!E:E,MATCH(技能等级!S771,技能!T:T,0))</f>
        <v>姬烟华技能2</v>
      </c>
      <c r="F771" s="69" t="s">
        <v>1020</v>
      </c>
      <c r="G771" s="62">
        <v>10</v>
      </c>
      <c r="H771" s="62" t="s">
        <v>1023</v>
      </c>
      <c r="I771" s="62">
        <f t="shared" si="2146"/>
        <v>6</v>
      </c>
      <c r="J771" s="62" t="str">
        <f>IF(COUNTIF(技能效果!A:A,技能等级!B771&amp;"02")=1,技能等级!B771&amp;"02","")</f>
        <v/>
      </c>
      <c r="K771" s="62" t="str">
        <f t="shared" si="2146"/>
        <v/>
      </c>
      <c r="L771" s="62" t="str">
        <f>IF(COUNTIF(技能效果!A:A,技能等级!B771&amp;"03")=1,技能等级!B771&amp;"03","")</f>
        <v/>
      </c>
      <c r="M771" s="62" t="str">
        <f t="shared" ref="M771" si="2208">IF(L771="","",$D771)</f>
        <v/>
      </c>
      <c r="N771" s="62" t="str">
        <f>IF(COUNTIF(技能效果!A:A,技能等级!B771&amp;"04")=1,技能等级!B771&amp;"04","")</f>
        <v/>
      </c>
      <c r="O771" s="62" t="str">
        <f t="shared" ref="O771" si="2209">IF(N771="","",$D771)</f>
        <v/>
      </c>
      <c r="P771" s="62" t="str">
        <f>IF(COUNTIF(技能效果!A:A,技能等级!B771&amp;"05")=1,技能等级!B771&amp;"05","")</f>
        <v/>
      </c>
      <c r="Q771" s="62" t="str">
        <f t="shared" ref="Q771" si="2210">IF(P771="","",$D771)</f>
        <v/>
      </c>
      <c r="R771" s="69" t="str">
        <f>INDEX(技能!U:U,MATCH(技能等级!B771,技能!B:B,0))</f>
        <v>攻击敌方单体造成攻击x%伤害
【水晶】立即获得M个黄水晶</v>
      </c>
      <c r="S771" s="150">
        <f t="shared" si="2180"/>
        <v>73</v>
      </c>
    </row>
    <row r="772" spans="1:19" s="60" customFormat="1" ht="16.5" x14ac:dyDescent="0.2">
      <c r="A772" s="62">
        <v>769</v>
      </c>
      <c r="B772" s="62">
        <f>INDEX(技能!B:B,MATCH(技能等级!S772,技能!T:T,0))</f>
        <v>1302020</v>
      </c>
      <c r="C772" s="69" t="s">
        <v>384</v>
      </c>
      <c r="D772" s="62">
        <v>7</v>
      </c>
      <c r="E772" s="62" t="str">
        <f>INDEX(技能!E:E,MATCH(技能等级!S772,技能!T:T,0))</f>
        <v>姬烟华技能2</v>
      </c>
      <c r="F772" s="69" t="s">
        <v>1020</v>
      </c>
      <c r="G772" s="62">
        <v>10</v>
      </c>
      <c r="H772" s="62" t="s">
        <v>1023</v>
      </c>
      <c r="I772" s="62">
        <f t="shared" si="2146"/>
        <v>7</v>
      </c>
      <c r="J772" s="62" t="str">
        <f>IF(COUNTIF(技能效果!A:A,技能等级!B772&amp;"02")=1,技能等级!B772&amp;"02","")</f>
        <v/>
      </c>
      <c r="K772" s="62" t="str">
        <f t="shared" si="2146"/>
        <v/>
      </c>
      <c r="L772" s="62" t="str">
        <f>IF(COUNTIF(技能效果!A:A,技能等级!B772&amp;"03")=1,技能等级!B772&amp;"03","")</f>
        <v/>
      </c>
      <c r="M772" s="62" t="str">
        <f t="shared" ref="M772" si="2211">IF(L772="","",$D772)</f>
        <v/>
      </c>
      <c r="N772" s="62" t="str">
        <f>IF(COUNTIF(技能效果!A:A,技能等级!B772&amp;"04")=1,技能等级!B772&amp;"04","")</f>
        <v/>
      </c>
      <c r="O772" s="62" t="str">
        <f t="shared" ref="O772" si="2212">IF(N772="","",$D772)</f>
        <v/>
      </c>
      <c r="P772" s="62" t="str">
        <f>IF(COUNTIF(技能效果!A:A,技能等级!B772&amp;"05")=1,技能等级!B772&amp;"05","")</f>
        <v/>
      </c>
      <c r="Q772" s="62" t="str">
        <f t="shared" ref="Q772" si="2213">IF(P772="","",$D772)</f>
        <v/>
      </c>
      <c r="R772" s="69" t="str">
        <f>INDEX(技能!U:U,MATCH(技能等级!B772,技能!B:B,0))</f>
        <v>攻击敌方单体造成攻击x%伤害
【水晶】立即获得M个黄水晶</v>
      </c>
      <c r="S772" s="150">
        <f t="shared" si="2180"/>
        <v>73</v>
      </c>
    </row>
    <row r="773" spans="1:19" s="60" customFormat="1" ht="16.5" x14ac:dyDescent="0.2">
      <c r="A773" s="62">
        <v>770</v>
      </c>
      <c r="B773" s="62">
        <f>INDEX(技能!B:B,MATCH(技能等级!S773,技能!T:T,0))</f>
        <v>1302020</v>
      </c>
      <c r="C773" s="69" t="s">
        <v>384</v>
      </c>
      <c r="D773" s="62">
        <v>8</v>
      </c>
      <c r="E773" s="62" t="str">
        <f>INDEX(技能!E:E,MATCH(技能等级!S773,技能!T:T,0))</f>
        <v>姬烟华技能2</v>
      </c>
      <c r="F773" s="69" t="s">
        <v>1020</v>
      </c>
      <c r="G773" s="62">
        <v>10</v>
      </c>
      <c r="H773" s="62" t="s">
        <v>1023</v>
      </c>
      <c r="I773" s="62">
        <f t="shared" si="2146"/>
        <v>8</v>
      </c>
      <c r="J773" s="62" t="str">
        <f>IF(COUNTIF(技能效果!A:A,技能等级!B773&amp;"02")=1,技能等级!B773&amp;"02","")</f>
        <v/>
      </c>
      <c r="K773" s="62" t="str">
        <f t="shared" si="2146"/>
        <v/>
      </c>
      <c r="L773" s="62" t="str">
        <f>IF(COUNTIF(技能效果!A:A,技能等级!B773&amp;"03")=1,技能等级!B773&amp;"03","")</f>
        <v/>
      </c>
      <c r="M773" s="62" t="str">
        <f t="shared" ref="M773" si="2214">IF(L773="","",$D773)</f>
        <v/>
      </c>
      <c r="N773" s="62" t="str">
        <f>IF(COUNTIF(技能效果!A:A,技能等级!B773&amp;"04")=1,技能等级!B773&amp;"04","")</f>
        <v/>
      </c>
      <c r="O773" s="62" t="str">
        <f t="shared" ref="O773" si="2215">IF(N773="","",$D773)</f>
        <v/>
      </c>
      <c r="P773" s="62" t="str">
        <f>IF(COUNTIF(技能效果!A:A,技能等级!B773&amp;"05")=1,技能等级!B773&amp;"05","")</f>
        <v/>
      </c>
      <c r="Q773" s="62" t="str">
        <f t="shared" ref="Q773" si="2216">IF(P773="","",$D773)</f>
        <v/>
      </c>
      <c r="R773" s="69" t="str">
        <f>INDEX(技能!U:U,MATCH(技能等级!B773,技能!B:B,0))</f>
        <v>攻击敌方单体造成攻击x%伤害
【水晶】立即获得M个黄水晶</v>
      </c>
      <c r="S773" s="150">
        <f t="shared" si="2180"/>
        <v>73</v>
      </c>
    </row>
    <row r="774" spans="1:19" s="60" customFormat="1" ht="16.5" x14ac:dyDescent="0.2">
      <c r="A774" s="62">
        <v>771</v>
      </c>
      <c r="B774" s="62">
        <f>INDEX(技能!B:B,MATCH(技能等级!S774,技能!T:T,0))</f>
        <v>1302020</v>
      </c>
      <c r="C774" s="69" t="s">
        <v>384</v>
      </c>
      <c r="D774" s="62">
        <v>9</v>
      </c>
      <c r="E774" s="62" t="str">
        <f>INDEX(技能!E:E,MATCH(技能等级!S774,技能!T:T,0))</f>
        <v>姬烟华技能2</v>
      </c>
      <c r="F774" s="69" t="s">
        <v>1020</v>
      </c>
      <c r="G774" s="62">
        <v>10</v>
      </c>
      <c r="H774" s="62" t="s">
        <v>1023</v>
      </c>
      <c r="I774" s="62">
        <f t="shared" si="2146"/>
        <v>9</v>
      </c>
      <c r="J774" s="62" t="str">
        <f>IF(COUNTIF(技能效果!A:A,技能等级!B774&amp;"02")=1,技能等级!B774&amp;"02","")</f>
        <v/>
      </c>
      <c r="K774" s="62" t="str">
        <f t="shared" si="2146"/>
        <v/>
      </c>
      <c r="L774" s="62" t="str">
        <f>IF(COUNTIF(技能效果!A:A,技能等级!B774&amp;"03")=1,技能等级!B774&amp;"03","")</f>
        <v/>
      </c>
      <c r="M774" s="62" t="str">
        <f t="shared" ref="M774" si="2217">IF(L774="","",$D774)</f>
        <v/>
      </c>
      <c r="N774" s="62" t="str">
        <f>IF(COUNTIF(技能效果!A:A,技能等级!B774&amp;"04")=1,技能等级!B774&amp;"04","")</f>
        <v/>
      </c>
      <c r="O774" s="62" t="str">
        <f t="shared" ref="O774" si="2218">IF(N774="","",$D774)</f>
        <v/>
      </c>
      <c r="P774" s="62" t="str">
        <f>IF(COUNTIF(技能效果!A:A,技能等级!B774&amp;"05")=1,技能等级!B774&amp;"05","")</f>
        <v/>
      </c>
      <c r="Q774" s="62" t="str">
        <f t="shared" ref="Q774" si="2219">IF(P774="","",$D774)</f>
        <v/>
      </c>
      <c r="R774" s="69" t="str">
        <f>INDEX(技能!U:U,MATCH(技能等级!B774,技能!B:B,0))</f>
        <v>攻击敌方单体造成攻击x%伤害
【水晶】立即获得M个黄水晶</v>
      </c>
      <c r="S774" s="150">
        <f t="shared" si="2180"/>
        <v>73</v>
      </c>
    </row>
    <row r="775" spans="1:19" s="60" customFormat="1" ht="16.5" x14ac:dyDescent="0.2">
      <c r="A775" s="62">
        <v>772</v>
      </c>
      <c r="B775" s="62">
        <f>INDEX(技能!B:B,MATCH(技能等级!S775,技能!T:T,0))</f>
        <v>1302020</v>
      </c>
      <c r="C775" s="69" t="s">
        <v>384</v>
      </c>
      <c r="D775" s="62">
        <v>10</v>
      </c>
      <c r="E775" s="62" t="str">
        <f>INDEX(技能!E:E,MATCH(技能等级!S775,技能!T:T,0))</f>
        <v>姬烟华技能2</v>
      </c>
      <c r="F775" s="69" t="s">
        <v>1020</v>
      </c>
      <c r="G775" s="62">
        <v>10</v>
      </c>
      <c r="H775" s="62" t="s">
        <v>1023</v>
      </c>
      <c r="I775" s="62">
        <f t="shared" si="2146"/>
        <v>10</v>
      </c>
      <c r="J775" s="62" t="str">
        <f>IF(COUNTIF(技能效果!A:A,技能等级!B775&amp;"02")=1,技能等级!B775&amp;"02","")</f>
        <v/>
      </c>
      <c r="K775" s="62" t="str">
        <f t="shared" si="2146"/>
        <v/>
      </c>
      <c r="L775" s="62" t="str">
        <f>IF(COUNTIF(技能效果!A:A,技能等级!B775&amp;"03")=1,技能等级!B775&amp;"03","")</f>
        <v/>
      </c>
      <c r="M775" s="62" t="str">
        <f t="shared" ref="M775" si="2220">IF(L775="","",$D775)</f>
        <v/>
      </c>
      <c r="N775" s="62" t="str">
        <f>IF(COUNTIF(技能效果!A:A,技能等级!B775&amp;"04")=1,技能等级!B775&amp;"04","")</f>
        <v/>
      </c>
      <c r="O775" s="62" t="str">
        <f t="shared" ref="O775" si="2221">IF(N775="","",$D775)</f>
        <v/>
      </c>
      <c r="P775" s="62" t="str">
        <f>IF(COUNTIF(技能效果!A:A,技能等级!B775&amp;"05")=1,技能等级!B775&amp;"05","")</f>
        <v/>
      </c>
      <c r="Q775" s="62" t="str">
        <f t="shared" ref="Q775" si="2222">IF(P775="","",$D775)</f>
        <v/>
      </c>
      <c r="R775" s="69" t="str">
        <f>INDEX(技能!U:U,MATCH(技能等级!B775,技能!B:B,0))</f>
        <v>攻击敌方单体造成攻击x%伤害
【水晶】立即获得M个黄水晶</v>
      </c>
      <c r="S775" s="150">
        <f t="shared" si="2180"/>
        <v>73</v>
      </c>
    </row>
    <row r="776" spans="1:19" s="60" customFormat="1" ht="16.5" x14ac:dyDescent="0.2">
      <c r="A776" s="62">
        <v>773</v>
      </c>
      <c r="B776" s="62">
        <f>INDEX(技能!B:B,MATCH(技能等级!S776,技能!T:T,0))</f>
        <v>1301022</v>
      </c>
      <c r="C776" s="69" t="s">
        <v>384</v>
      </c>
      <c r="D776" s="62">
        <v>1</v>
      </c>
      <c r="E776" s="62" t="str">
        <f>INDEX(技能!E:E,MATCH(技能等级!S776,技能!T:T,0))</f>
        <v>幻技能1</v>
      </c>
      <c r="F776" s="69"/>
      <c r="G776" s="62"/>
      <c r="H776" s="62" t="s">
        <v>1023</v>
      </c>
      <c r="I776" s="62">
        <f t="shared" si="2146"/>
        <v>1</v>
      </c>
      <c r="J776" s="62" t="str">
        <f>IF(COUNTIF(技能效果!A:A,技能等级!B776&amp;"02")=1,技能等级!B776&amp;"02","")</f>
        <v/>
      </c>
      <c r="K776" s="62" t="str">
        <f t="shared" si="2146"/>
        <v/>
      </c>
      <c r="L776" s="62" t="str">
        <f>IF(COUNTIF(技能效果!A:A,技能等级!B776&amp;"03")=1,技能等级!B776&amp;"03","")</f>
        <v/>
      </c>
      <c r="M776" s="62" t="str">
        <f t="shared" ref="M776" si="2223">IF(L776="","",$D776)</f>
        <v/>
      </c>
      <c r="N776" s="62" t="str">
        <f>IF(COUNTIF(技能效果!A:A,技能等级!B776&amp;"04")=1,技能等级!B776&amp;"04","")</f>
        <v/>
      </c>
      <c r="O776" s="62" t="str">
        <f t="shared" ref="O776" si="2224">IF(N776="","",$D776)</f>
        <v/>
      </c>
      <c r="P776" s="62" t="str">
        <f>IF(COUNTIF(技能效果!A:A,技能等级!B776&amp;"05")=1,技能等级!B776&amp;"05","")</f>
        <v/>
      </c>
      <c r="Q776" s="62" t="str">
        <f t="shared" ref="Q776" si="2225">IF(P776="","",$D776)</f>
        <v/>
      </c>
      <c r="R776" s="69" t="str">
        <f>INDEX(技能!U:U,MATCH(技能等级!B776,技能!B:B,0))</f>
        <v>攻击敌方单体造成攻击x%伤害
【水晶】立即获得M个黄水晶</v>
      </c>
      <c r="S776" s="150">
        <f t="shared" si="2180"/>
        <v>74</v>
      </c>
    </row>
    <row r="777" spans="1:19" s="60" customFormat="1" ht="16.5" x14ac:dyDescent="0.2">
      <c r="A777" s="62">
        <v>774</v>
      </c>
      <c r="B777" s="62">
        <f>INDEX(技能!B:B,MATCH(技能等级!S777,技能!T:T,0))</f>
        <v>1301022</v>
      </c>
      <c r="C777" s="69" t="s">
        <v>384</v>
      </c>
      <c r="D777" s="62">
        <v>2</v>
      </c>
      <c r="E777" s="62" t="str">
        <f>INDEX(技能!E:E,MATCH(技能等级!S777,技能!T:T,0))</f>
        <v>幻技能1</v>
      </c>
      <c r="F777" s="69" t="s">
        <v>1020</v>
      </c>
      <c r="G777" s="62">
        <v>10</v>
      </c>
      <c r="H777" s="62" t="s">
        <v>1023</v>
      </c>
      <c r="I777" s="62">
        <f t="shared" si="2146"/>
        <v>2</v>
      </c>
      <c r="J777" s="62" t="str">
        <f>IF(COUNTIF(技能效果!A:A,技能等级!B777&amp;"02")=1,技能等级!B777&amp;"02","")</f>
        <v/>
      </c>
      <c r="K777" s="62" t="str">
        <f t="shared" si="2146"/>
        <v/>
      </c>
      <c r="L777" s="62" t="str">
        <f>IF(COUNTIF(技能效果!A:A,技能等级!B777&amp;"03")=1,技能等级!B777&amp;"03","")</f>
        <v/>
      </c>
      <c r="M777" s="62" t="str">
        <f t="shared" ref="M777" si="2226">IF(L777="","",$D777)</f>
        <v/>
      </c>
      <c r="N777" s="62" t="str">
        <f>IF(COUNTIF(技能效果!A:A,技能等级!B777&amp;"04")=1,技能等级!B777&amp;"04","")</f>
        <v/>
      </c>
      <c r="O777" s="62" t="str">
        <f t="shared" ref="O777" si="2227">IF(N777="","",$D777)</f>
        <v/>
      </c>
      <c r="P777" s="62" t="str">
        <f>IF(COUNTIF(技能效果!A:A,技能等级!B777&amp;"05")=1,技能等级!B777&amp;"05","")</f>
        <v/>
      </c>
      <c r="Q777" s="62" t="str">
        <f t="shared" ref="Q777" si="2228">IF(P777="","",$D777)</f>
        <v/>
      </c>
      <c r="R777" s="69" t="str">
        <f>INDEX(技能!U:U,MATCH(技能等级!B777,技能!B:B,0))</f>
        <v>攻击敌方单体造成攻击x%伤害
【水晶】立即获得M个黄水晶</v>
      </c>
      <c r="S777" s="150">
        <f t="shared" si="2180"/>
        <v>74</v>
      </c>
    </row>
    <row r="778" spans="1:19" s="60" customFormat="1" ht="16.5" x14ac:dyDescent="0.2">
      <c r="A778" s="62">
        <v>775</v>
      </c>
      <c r="B778" s="62">
        <f>INDEX(技能!B:B,MATCH(技能等级!S778,技能!T:T,0))</f>
        <v>1301022</v>
      </c>
      <c r="C778" s="69" t="s">
        <v>384</v>
      </c>
      <c r="D778" s="62">
        <v>3</v>
      </c>
      <c r="E778" s="62" t="str">
        <f>INDEX(技能!E:E,MATCH(技能等级!S778,技能!T:T,0))</f>
        <v>幻技能1</v>
      </c>
      <c r="F778" s="69" t="s">
        <v>1020</v>
      </c>
      <c r="G778" s="62">
        <v>10</v>
      </c>
      <c r="H778" s="62" t="s">
        <v>1023</v>
      </c>
      <c r="I778" s="62">
        <f t="shared" si="2146"/>
        <v>3</v>
      </c>
      <c r="J778" s="62" t="str">
        <f>IF(COUNTIF(技能效果!A:A,技能等级!B778&amp;"02")=1,技能等级!B778&amp;"02","")</f>
        <v/>
      </c>
      <c r="K778" s="62" t="str">
        <f t="shared" si="2146"/>
        <v/>
      </c>
      <c r="L778" s="62" t="str">
        <f>IF(COUNTIF(技能效果!A:A,技能等级!B778&amp;"03")=1,技能等级!B778&amp;"03","")</f>
        <v/>
      </c>
      <c r="M778" s="62" t="str">
        <f t="shared" ref="M778" si="2229">IF(L778="","",$D778)</f>
        <v/>
      </c>
      <c r="N778" s="62" t="str">
        <f>IF(COUNTIF(技能效果!A:A,技能等级!B778&amp;"04")=1,技能等级!B778&amp;"04","")</f>
        <v/>
      </c>
      <c r="O778" s="62" t="str">
        <f t="shared" ref="O778" si="2230">IF(N778="","",$D778)</f>
        <v/>
      </c>
      <c r="P778" s="62" t="str">
        <f>IF(COUNTIF(技能效果!A:A,技能等级!B778&amp;"05")=1,技能等级!B778&amp;"05","")</f>
        <v/>
      </c>
      <c r="Q778" s="62" t="str">
        <f t="shared" ref="Q778" si="2231">IF(P778="","",$D778)</f>
        <v/>
      </c>
      <c r="R778" s="69" t="str">
        <f>INDEX(技能!U:U,MATCH(技能等级!B778,技能!B:B,0))</f>
        <v>攻击敌方单体造成攻击x%伤害
【水晶】立即获得M个黄水晶</v>
      </c>
      <c r="S778" s="150">
        <f t="shared" si="2180"/>
        <v>74</v>
      </c>
    </row>
    <row r="779" spans="1:19" s="60" customFormat="1" ht="16.5" x14ac:dyDescent="0.2">
      <c r="A779" s="62">
        <v>776</v>
      </c>
      <c r="B779" s="62">
        <f>INDEX(技能!B:B,MATCH(技能等级!S779,技能!T:T,0))</f>
        <v>1301022</v>
      </c>
      <c r="C779" s="69" t="s">
        <v>384</v>
      </c>
      <c r="D779" s="62">
        <v>4</v>
      </c>
      <c r="E779" s="62" t="str">
        <f>INDEX(技能!E:E,MATCH(技能等级!S779,技能!T:T,0))</f>
        <v>幻技能1</v>
      </c>
      <c r="F779" s="69" t="s">
        <v>1020</v>
      </c>
      <c r="G779" s="62">
        <v>10</v>
      </c>
      <c r="H779" s="62" t="s">
        <v>1023</v>
      </c>
      <c r="I779" s="62">
        <f t="shared" si="2146"/>
        <v>4</v>
      </c>
      <c r="J779" s="62" t="str">
        <f>IF(COUNTIF(技能效果!A:A,技能等级!B779&amp;"02")=1,技能等级!B779&amp;"02","")</f>
        <v/>
      </c>
      <c r="K779" s="62" t="str">
        <f t="shared" si="2146"/>
        <v/>
      </c>
      <c r="L779" s="62" t="str">
        <f>IF(COUNTIF(技能效果!A:A,技能等级!B779&amp;"03")=1,技能等级!B779&amp;"03","")</f>
        <v/>
      </c>
      <c r="M779" s="62" t="str">
        <f t="shared" ref="M779" si="2232">IF(L779="","",$D779)</f>
        <v/>
      </c>
      <c r="N779" s="62" t="str">
        <f>IF(COUNTIF(技能效果!A:A,技能等级!B779&amp;"04")=1,技能等级!B779&amp;"04","")</f>
        <v/>
      </c>
      <c r="O779" s="62" t="str">
        <f t="shared" ref="O779" si="2233">IF(N779="","",$D779)</f>
        <v/>
      </c>
      <c r="P779" s="62" t="str">
        <f>IF(COUNTIF(技能效果!A:A,技能等级!B779&amp;"05")=1,技能等级!B779&amp;"05","")</f>
        <v/>
      </c>
      <c r="Q779" s="62" t="str">
        <f t="shared" ref="Q779" si="2234">IF(P779="","",$D779)</f>
        <v/>
      </c>
      <c r="R779" s="69" t="str">
        <f>INDEX(技能!U:U,MATCH(技能等级!B779,技能!B:B,0))</f>
        <v>攻击敌方单体造成攻击x%伤害
【水晶】立即获得M个黄水晶</v>
      </c>
      <c r="S779" s="150">
        <f t="shared" si="2180"/>
        <v>74</v>
      </c>
    </row>
    <row r="780" spans="1:19" s="60" customFormat="1" ht="16.5" x14ac:dyDescent="0.2">
      <c r="A780" s="62">
        <v>777</v>
      </c>
      <c r="B780" s="62">
        <f>INDEX(技能!B:B,MATCH(技能等级!S780,技能!T:T,0))</f>
        <v>1301022</v>
      </c>
      <c r="C780" s="69" t="s">
        <v>384</v>
      </c>
      <c r="D780" s="62">
        <v>5</v>
      </c>
      <c r="E780" s="62" t="str">
        <f>INDEX(技能!E:E,MATCH(技能等级!S780,技能!T:T,0))</f>
        <v>幻技能1</v>
      </c>
      <c r="F780" s="69" t="s">
        <v>1020</v>
      </c>
      <c r="G780" s="62">
        <v>10</v>
      </c>
      <c r="H780" s="62" t="s">
        <v>1023</v>
      </c>
      <c r="I780" s="62">
        <f t="shared" si="2146"/>
        <v>5</v>
      </c>
      <c r="J780" s="62" t="str">
        <f>IF(COUNTIF(技能效果!A:A,技能等级!B780&amp;"02")=1,技能等级!B780&amp;"02","")</f>
        <v/>
      </c>
      <c r="K780" s="62" t="str">
        <f t="shared" si="2146"/>
        <v/>
      </c>
      <c r="L780" s="62" t="str">
        <f>IF(COUNTIF(技能效果!A:A,技能等级!B780&amp;"03")=1,技能等级!B780&amp;"03","")</f>
        <v/>
      </c>
      <c r="M780" s="62" t="str">
        <f t="shared" ref="M780" si="2235">IF(L780="","",$D780)</f>
        <v/>
      </c>
      <c r="N780" s="62" t="str">
        <f>IF(COUNTIF(技能效果!A:A,技能等级!B780&amp;"04")=1,技能等级!B780&amp;"04","")</f>
        <v/>
      </c>
      <c r="O780" s="62" t="str">
        <f t="shared" ref="O780" si="2236">IF(N780="","",$D780)</f>
        <v/>
      </c>
      <c r="P780" s="62" t="str">
        <f>IF(COUNTIF(技能效果!A:A,技能等级!B780&amp;"05")=1,技能等级!B780&amp;"05","")</f>
        <v/>
      </c>
      <c r="Q780" s="62" t="str">
        <f t="shared" ref="Q780" si="2237">IF(P780="","",$D780)</f>
        <v/>
      </c>
      <c r="R780" s="69" t="str">
        <f>INDEX(技能!U:U,MATCH(技能等级!B780,技能!B:B,0))</f>
        <v>攻击敌方单体造成攻击x%伤害
【水晶】立即获得M个黄水晶</v>
      </c>
      <c r="S780" s="150">
        <f t="shared" si="2180"/>
        <v>74</v>
      </c>
    </row>
    <row r="781" spans="1:19" s="60" customFormat="1" ht="16.5" x14ac:dyDescent="0.2">
      <c r="A781" s="62">
        <v>778</v>
      </c>
      <c r="B781" s="62">
        <f>INDEX(技能!B:B,MATCH(技能等级!S781,技能!T:T,0))</f>
        <v>1301022</v>
      </c>
      <c r="C781" s="69" t="s">
        <v>384</v>
      </c>
      <c r="D781" s="62">
        <v>6</v>
      </c>
      <c r="E781" s="62" t="str">
        <f>INDEX(技能!E:E,MATCH(技能等级!S781,技能!T:T,0))</f>
        <v>幻技能1</v>
      </c>
      <c r="F781" s="69" t="s">
        <v>1020</v>
      </c>
      <c r="G781" s="62">
        <v>10</v>
      </c>
      <c r="H781" s="62" t="s">
        <v>1023</v>
      </c>
      <c r="I781" s="62">
        <f t="shared" si="2146"/>
        <v>6</v>
      </c>
      <c r="J781" s="62" t="str">
        <f>IF(COUNTIF(技能效果!A:A,技能等级!B781&amp;"02")=1,技能等级!B781&amp;"02","")</f>
        <v/>
      </c>
      <c r="K781" s="62" t="str">
        <f t="shared" si="2146"/>
        <v/>
      </c>
      <c r="L781" s="62" t="str">
        <f>IF(COUNTIF(技能效果!A:A,技能等级!B781&amp;"03")=1,技能等级!B781&amp;"03","")</f>
        <v/>
      </c>
      <c r="M781" s="62" t="str">
        <f t="shared" ref="M781" si="2238">IF(L781="","",$D781)</f>
        <v/>
      </c>
      <c r="N781" s="62" t="str">
        <f>IF(COUNTIF(技能效果!A:A,技能等级!B781&amp;"04")=1,技能等级!B781&amp;"04","")</f>
        <v/>
      </c>
      <c r="O781" s="62" t="str">
        <f t="shared" ref="O781" si="2239">IF(N781="","",$D781)</f>
        <v/>
      </c>
      <c r="P781" s="62" t="str">
        <f>IF(COUNTIF(技能效果!A:A,技能等级!B781&amp;"05")=1,技能等级!B781&amp;"05","")</f>
        <v/>
      </c>
      <c r="Q781" s="62" t="str">
        <f t="shared" ref="Q781" si="2240">IF(P781="","",$D781)</f>
        <v/>
      </c>
      <c r="R781" s="69" t="str">
        <f>INDEX(技能!U:U,MATCH(技能等级!B781,技能!B:B,0))</f>
        <v>攻击敌方单体造成攻击x%伤害
【水晶】立即获得M个黄水晶</v>
      </c>
      <c r="S781" s="150">
        <f t="shared" si="2180"/>
        <v>74</v>
      </c>
    </row>
    <row r="782" spans="1:19" s="60" customFormat="1" ht="16.5" x14ac:dyDescent="0.2">
      <c r="A782" s="62">
        <v>779</v>
      </c>
      <c r="B782" s="62">
        <f>INDEX(技能!B:B,MATCH(技能等级!S782,技能!T:T,0))</f>
        <v>1301022</v>
      </c>
      <c r="C782" s="69" t="s">
        <v>384</v>
      </c>
      <c r="D782" s="62">
        <v>7</v>
      </c>
      <c r="E782" s="62" t="str">
        <f>INDEX(技能!E:E,MATCH(技能等级!S782,技能!T:T,0))</f>
        <v>幻技能1</v>
      </c>
      <c r="F782" s="69" t="s">
        <v>1020</v>
      </c>
      <c r="G782" s="62">
        <v>10</v>
      </c>
      <c r="H782" s="62" t="s">
        <v>1023</v>
      </c>
      <c r="I782" s="62">
        <f t="shared" si="2146"/>
        <v>7</v>
      </c>
      <c r="J782" s="62" t="str">
        <f>IF(COUNTIF(技能效果!A:A,技能等级!B782&amp;"02")=1,技能等级!B782&amp;"02","")</f>
        <v/>
      </c>
      <c r="K782" s="62" t="str">
        <f t="shared" si="2146"/>
        <v/>
      </c>
      <c r="L782" s="62" t="str">
        <f>IF(COUNTIF(技能效果!A:A,技能等级!B782&amp;"03")=1,技能等级!B782&amp;"03","")</f>
        <v/>
      </c>
      <c r="M782" s="62" t="str">
        <f t="shared" ref="M782" si="2241">IF(L782="","",$D782)</f>
        <v/>
      </c>
      <c r="N782" s="62" t="str">
        <f>IF(COUNTIF(技能效果!A:A,技能等级!B782&amp;"04")=1,技能等级!B782&amp;"04","")</f>
        <v/>
      </c>
      <c r="O782" s="62" t="str">
        <f t="shared" ref="O782" si="2242">IF(N782="","",$D782)</f>
        <v/>
      </c>
      <c r="P782" s="62" t="str">
        <f>IF(COUNTIF(技能效果!A:A,技能等级!B782&amp;"05")=1,技能等级!B782&amp;"05","")</f>
        <v/>
      </c>
      <c r="Q782" s="62" t="str">
        <f t="shared" ref="Q782" si="2243">IF(P782="","",$D782)</f>
        <v/>
      </c>
      <c r="R782" s="69" t="str">
        <f>INDEX(技能!U:U,MATCH(技能等级!B782,技能!B:B,0))</f>
        <v>攻击敌方单体造成攻击x%伤害
【水晶】立即获得M个黄水晶</v>
      </c>
      <c r="S782" s="150">
        <f t="shared" si="2180"/>
        <v>74</v>
      </c>
    </row>
    <row r="783" spans="1:19" s="60" customFormat="1" ht="16.5" x14ac:dyDescent="0.2">
      <c r="A783" s="62">
        <v>780</v>
      </c>
      <c r="B783" s="62">
        <f>INDEX(技能!B:B,MATCH(技能等级!S783,技能!T:T,0))</f>
        <v>1301022</v>
      </c>
      <c r="C783" s="69" t="s">
        <v>384</v>
      </c>
      <c r="D783" s="62">
        <v>8</v>
      </c>
      <c r="E783" s="62" t="str">
        <f>INDEX(技能!E:E,MATCH(技能等级!S783,技能!T:T,0))</f>
        <v>幻技能1</v>
      </c>
      <c r="F783" s="69" t="s">
        <v>1020</v>
      </c>
      <c r="G783" s="62">
        <v>10</v>
      </c>
      <c r="H783" s="62" t="s">
        <v>1023</v>
      </c>
      <c r="I783" s="62">
        <f t="shared" si="2146"/>
        <v>8</v>
      </c>
      <c r="J783" s="62" t="str">
        <f>IF(COUNTIF(技能效果!A:A,技能等级!B783&amp;"02")=1,技能等级!B783&amp;"02","")</f>
        <v/>
      </c>
      <c r="K783" s="62" t="str">
        <f t="shared" si="2146"/>
        <v/>
      </c>
      <c r="L783" s="62" t="str">
        <f>IF(COUNTIF(技能效果!A:A,技能等级!B783&amp;"03")=1,技能等级!B783&amp;"03","")</f>
        <v/>
      </c>
      <c r="M783" s="62" t="str">
        <f t="shared" ref="M783" si="2244">IF(L783="","",$D783)</f>
        <v/>
      </c>
      <c r="N783" s="62" t="str">
        <f>IF(COUNTIF(技能效果!A:A,技能等级!B783&amp;"04")=1,技能等级!B783&amp;"04","")</f>
        <v/>
      </c>
      <c r="O783" s="62" t="str">
        <f t="shared" ref="O783" si="2245">IF(N783="","",$D783)</f>
        <v/>
      </c>
      <c r="P783" s="62" t="str">
        <f>IF(COUNTIF(技能效果!A:A,技能等级!B783&amp;"05")=1,技能等级!B783&amp;"05","")</f>
        <v/>
      </c>
      <c r="Q783" s="62" t="str">
        <f t="shared" ref="Q783" si="2246">IF(P783="","",$D783)</f>
        <v/>
      </c>
      <c r="R783" s="69" t="str">
        <f>INDEX(技能!U:U,MATCH(技能等级!B783,技能!B:B,0))</f>
        <v>攻击敌方单体造成攻击x%伤害
【水晶】立即获得M个黄水晶</v>
      </c>
      <c r="S783" s="150">
        <f t="shared" si="2180"/>
        <v>74</v>
      </c>
    </row>
    <row r="784" spans="1:19" s="60" customFormat="1" ht="16.5" x14ac:dyDescent="0.2">
      <c r="A784" s="62">
        <v>781</v>
      </c>
      <c r="B784" s="62">
        <f>INDEX(技能!B:B,MATCH(技能等级!S784,技能!T:T,0))</f>
        <v>1301022</v>
      </c>
      <c r="C784" s="69" t="s">
        <v>384</v>
      </c>
      <c r="D784" s="62">
        <v>9</v>
      </c>
      <c r="E784" s="62" t="str">
        <f>INDEX(技能!E:E,MATCH(技能等级!S784,技能!T:T,0))</f>
        <v>幻技能1</v>
      </c>
      <c r="F784" s="69" t="s">
        <v>1020</v>
      </c>
      <c r="G784" s="62">
        <v>10</v>
      </c>
      <c r="H784" s="62" t="s">
        <v>1023</v>
      </c>
      <c r="I784" s="62">
        <f t="shared" si="2146"/>
        <v>9</v>
      </c>
      <c r="J784" s="62" t="str">
        <f>IF(COUNTIF(技能效果!A:A,技能等级!B784&amp;"02")=1,技能等级!B784&amp;"02","")</f>
        <v/>
      </c>
      <c r="K784" s="62" t="str">
        <f t="shared" si="2146"/>
        <v/>
      </c>
      <c r="L784" s="62" t="str">
        <f>IF(COUNTIF(技能效果!A:A,技能等级!B784&amp;"03")=1,技能等级!B784&amp;"03","")</f>
        <v/>
      </c>
      <c r="M784" s="62" t="str">
        <f t="shared" ref="M784" si="2247">IF(L784="","",$D784)</f>
        <v/>
      </c>
      <c r="N784" s="62" t="str">
        <f>IF(COUNTIF(技能效果!A:A,技能等级!B784&amp;"04")=1,技能等级!B784&amp;"04","")</f>
        <v/>
      </c>
      <c r="O784" s="62" t="str">
        <f t="shared" ref="O784" si="2248">IF(N784="","",$D784)</f>
        <v/>
      </c>
      <c r="P784" s="62" t="str">
        <f>IF(COUNTIF(技能效果!A:A,技能等级!B784&amp;"05")=1,技能等级!B784&amp;"05","")</f>
        <v/>
      </c>
      <c r="Q784" s="62" t="str">
        <f t="shared" ref="Q784" si="2249">IF(P784="","",$D784)</f>
        <v/>
      </c>
      <c r="R784" s="69" t="str">
        <f>INDEX(技能!U:U,MATCH(技能等级!B784,技能!B:B,0))</f>
        <v>攻击敌方单体造成攻击x%伤害
【水晶】立即获得M个黄水晶</v>
      </c>
      <c r="S784" s="150">
        <f t="shared" si="2180"/>
        <v>74</v>
      </c>
    </row>
    <row r="785" spans="1:19" s="60" customFormat="1" ht="16.5" x14ac:dyDescent="0.2">
      <c r="A785" s="62">
        <v>782</v>
      </c>
      <c r="B785" s="62">
        <f>INDEX(技能!B:B,MATCH(技能等级!S785,技能!T:T,0))</f>
        <v>1301022</v>
      </c>
      <c r="C785" s="69" t="s">
        <v>384</v>
      </c>
      <c r="D785" s="62">
        <v>10</v>
      </c>
      <c r="E785" s="62" t="str">
        <f>INDEX(技能!E:E,MATCH(技能等级!S785,技能!T:T,0))</f>
        <v>幻技能1</v>
      </c>
      <c r="F785" s="69" t="s">
        <v>1020</v>
      </c>
      <c r="G785" s="62">
        <v>10</v>
      </c>
      <c r="H785" s="62" t="s">
        <v>1023</v>
      </c>
      <c r="I785" s="62">
        <f t="shared" si="2146"/>
        <v>10</v>
      </c>
      <c r="J785" s="62" t="str">
        <f>IF(COUNTIF(技能效果!A:A,技能等级!B785&amp;"02")=1,技能等级!B785&amp;"02","")</f>
        <v/>
      </c>
      <c r="K785" s="62" t="str">
        <f t="shared" si="2146"/>
        <v/>
      </c>
      <c r="L785" s="62" t="str">
        <f>IF(COUNTIF(技能效果!A:A,技能等级!B785&amp;"03")=1,技能等级!B785&amp;"03","")</f>
        <v/>
      </c>
      <c r="M785" s="62" t="str">
        <f t="shared" ref="M785" si="2250">IF(L785="","",$D785)</f>
        <v/>
      </c>
      <c r="N785" s="62" t="str">
        <f>IF(COUNTIF(技能效果!A:A,技能等级!B785&amp;"04")=1,技能等级!B785&amp;"04","")</f>
        <v/>
      </c>
      <c r="O785" s="62" t="str">
        <f t="shared" ref="O785" si="2251">IF(N785="","",$D785)</f>
        <v/>
      </c>
      <c r="P785" s="62" t="str">
        <f>IF(COUNTIF(技能效果!A:A,技能等级!B785&amp;"05")=1,技能等级!B785&amp;"05","")</f>
        <v/>
      </c>
      <c r="Q785" s="62" t="str">
        <f t="shared" ref="Q785" si="2252">IF(P785="","",$D785)</f>
        <v/>
      </c>
      <c r="R785" s="69" t="str">
        <f>INDEX(技能!U:U,MATCH(技能等级!B785,技能!B:B,0))</f>
        <v>攻击敌方单体造成攻击x%伤害
【水晶】立即获得M个黄水晶</v>
      </c>
      <c r="S785" s="150">
        <f t="shared" si="2180"/>
        <v>74</v>
      </c>
    </row>
    <row r="786" spans="1:19" s="60" customFormat="1" ht="16.5" x14ac:dyDescent="0.2">
      <c r="A786" s="62">
        <v>783</v>
      </c>
      <c r="B786" s="62">
        <f>INDEX(技能!B:B,MATCH(技能等级!S786,技能!T:T,0))</f>
        <v>1302022</v>
      </c>
      <c r="C786" s="69" t="s">
        <v>384</v>
      </c>
      <c r="D786" s="62">
        <v>1</v>
      </c>
      <c r="E786" s="62" t="str">
        <f>INDEX(技能!E:E,MATCH(技能等级!S786,技能!T:T,0))</f>
        <v>幻技能2</v>
      </c>
      <c r="F786" s="69"/>
      <c r="G786" s="62"/>
      <c r="H786" s="149" t="s">
        <v>1023</v>
      </c>
      <c r="I786" s="62">
        <f t="shared" si="2146"/>
        <v>1</v>
      </c>
      <c r="J786" s="62" t="str">
        <f>IF(COUNTIF(技能效果!A:A,技能等级!B786&amp;"02")=1,技能等级!B786&amp;"02","")</f>
        <v/>
      </c>
      <c r="K786" s="62" t="str">
        <f t="shared" si="2146"/>
        <v/>
      </c>
      <c r="L786" s="62" t="str">
        <f>IF(COUNTIF(技能效果!A:A,技能等级!B786&amp;"03")=1,技能等级!B786&amp;"03","")</f>
        <v/>
      </c>
      <c r="M786" s="62" t="str">
        <f t="shared" ref="M786" si="2253">IF(L786="","",$D786)</f>
        <v/>
      </c>
      <c r="N786" s="62" t="str">
        <f>IF(COUNTIF(技能效果!A:A,技能等级!B786&amp;"04")=1,技能等级!B786&amp;"04","")</f>
        <v/>
      </c>
      <c r="O786" s="62" t="str">
        <f t="shared" ref="O786" si="2254">IF(N786="","",$D786)</f>
        <v/>
      </c>
      <c r="P786" s="62" t="str">
        <f>IF(COUNTIF(技能效果!A:A,技能等级!B786&amp;"05")=1,技能等级!B786&amp;"05","")</f>
        <v/>
      </c>
      <c r="Q786" s="62" t="str">
        <f t="shared" ref="Q786" si="2255">IF(P786="","",$D786)</f>
        <v/>
      </c>
      <c r="R786" s="69" t="str">
        <f>INDEX(技能!U:U,MATCH(技能等级!B786,技能!B:B,0))</f>
        <v>攻击敌方单体造成攻击x%伤害
【水晶】立即获得M个黄水晶</v>
      </c>
      <c r="S786" s="150">
        <f t="shared" si="2180"/>
        <v>75</v>
      </c>
    </row>
    <row r="787" spans="1:19" s="60" customFormat="1" ht="16.5" x14ac:dyDescent="0.2">
      <c r="A787" s="62">
        <v>784</v>
      </c>
      <c r="B787" s="62">
        <f>INDEX(技能!B:B,MATCH(技能等级!S787,技能!T:T,0))</f>
        <v>1302022</v>
      </c>
      <c r="C787" s="69" t="s">
        <v>384</v>
      </c>
      <c r="D787" s="62">
        <v>2</v>
      </c>
      <c r="E787" s="62" t="str">
        <f>INDEX(技能!E:E,MATCH(技能等级!S787,技能!T:T,0))</f>
        <v>幻技能2</v>
      </c>
      <c r="F787" s="69" t="s">
        <v>1020</v>
      </c>
      <c r="G787" s="62">
        <v>10</v>
      </c>
      <c r="H787" s="149" t="s">
        <v>1023</v>
      </c>
      <c r="I787" s="62">
        <f t="shared" si="2146"/>
        <v>2</v>
      </c>
      <c r="J787" s="62" t="str">
        <f>IF(COUNTIF(技能效果!A:A,技能等级!B787&amp;"02")=1,技能等级!B787&amp;"02","")</f>
        <v/>
      </c>
      <c r="K787" s="62" t="str">
        <f t="shared" si="2146"/>
        <v/>
      </c>
      <c r="L787" s="62" t="str">
        <f>IF(COUNTIF(技能效果!A:A,技能等级!B787&amp;"03")=1,技能等级!B787&amp;"03","")</f>
        <v/>
      </c>
      <c r="M787" s="62" t="str">
        <f t="shared" ref="M787" si="2256">IF(L787="","",$D787)</f>
        <v/>
      </c>
      <c r="N787" s="62" t="str">
        <f>IF(COUNTIF(技能效果!A:A,技能等级!B787&amp;"04")=1,技能等级!B787&amp;"04","")</f>
        <v/>
      </c>
      <c r="O787" s="62" t="str">
        <f t="shared" ref="O787" si="2257">IF(N787="","",$D787)</f>
        <v/>
      </c>
      <c r="P787" s="62" t="str">
        <f>IF(COUNTIF(技能效果!A:A,技能等级!B787&amp;"05")=1,技能等级!B787&amp;"05","")</f>
        <v/>
      </c>
      <c r="Q787" s="62" t="str">
        <f t="shared" ref="Q787" si="2258">IF(P787="","",$D787)</f>
        <v/>
      </c>
      <c r="R787" s="69" t="str">
        <f>INDEX(技能!U:U,MATCH(技能等级!B787,技能!B:B,0))</f>
        <v>攻击敌方单体造成攻击x%伤害
【水晶】立即获得M个黄水晶</v>
      </c>
      <c r="S787" s="150">
        <f t="shared" si="2180"/>
        <v>75</v>
      </c>
    </row>
    <row r="788" spans="1:19" s="60" customFormat="1" ht="16.5" x14ac:dyDescent="0.2">
      <c r="A788" s="62">
        <v>785</v>
      </c>
      <c r="B788" s="62">
        <f>INDEX(技能!B:B,MATCH(技能等级!S788,技能!T:T,0))</f>
        <v>1302022</v>
      </c>
      <c r="C788" s="69" t="s">
        <v>384</v>
      </c>
      <c r="D788" s="62">
        <v>3</v>
      </c>
      <c r="E788" s="62" t="str">
        <f>INDEX(技能!E:E,MATCH(技能等级!S788,技能!T:T,0))</f>
        <v>幻技能2</v>
      </c>
      <c r="F788" s="69" t="s">
        <v>1020</v>
      </c>
      <c r="G788" s="62">
        <v>10</v>
      </c>
      <c r="H788" s="149" t="s">
        <v>1023</v>
      </c>
      <c r="I788" s="62">
        <f t="shared" si="2146"/>
        <v>3</v>
      </c>
      <c r="J788" s="62" t="str">
        <f>IF(COUNTIF(技能效果!A:A,技能等级!B788&amp;"02")=1,技能等级!B788&amp;"02","")</f>
        <v/>
      </c>
      <c r="K788" s="62" t="str">
        <f t="shared" si="2146"/>
        <v/>
      </c>
      <c r="L788" s="62" t="str">
        <f>IF(COUNTIF(技能效果!A:A,技能等级!B788&amp;"03")=1,技能等级!B788&amp;"03","")</f>
        <v/>
      </c>
      <c r="M788" s="62" t="str">
        <f t="shared" ref="M788" si="2259">IF(L788="","",$D788)</f>
        <v/>
      </c>
      <c r="N788" s="62" t="str">
        <f>IF(COUNTIF(技能效果!A:A,技能等级!B788&amp;"04")=1,技能等级!B788&amp;"04","")</f>
        <v/>
      </c>
      <c r="O788" s="62" t="str">
        <f t="shared" ref="O788" si="2260">IF(N788="","",$D788)</f>
        <v/>
      </c>
      <c r="P788" s="62" t="str">
        <f>IF(COUNTIF(技能效果!A:A,技能等级!B788&amp;"05")=1,技能等级!B788&amp;"05","")</f>
        <v/>
      </c>
      <c r="Q788" s="62" t="str">
        <f t="shared" ref="Q788" si="2261">IF(P788="","",$D788)</f>
        <v/>
      </c>
      <c r="R788" s="69" t="str">
        <f>INDEX(技能!U:U,MATCH(技能等级!B788,技能!B:B,0))</f>
        <v>攻击敌方单体造成攻击x%伤害
【水晶】立即获得M个黄水晶</v>
      </c>
      <c r="S788" s="150">
        <f t="shared" si="2180"/>
        <v>75</v>
      </c>
    </row>
    <row r="789" spans="1:19" s="60" customFormat="1" ht="16.5" x14ac:dyDescent="0.2">
      <c r="A789" s="62">
        <v>786</v>
      </c>
      <c r="B789" s="62">
        <f>INDEX(技能!B:B,MATCH(技能等级!S789,技能!T:T,0))</f>
        <v>1302022</v>
      </c>
      <c r="C789" s="69" t="s">
        <v>384</v>
      </c>
      <c r="D789" s="62">
        <v>4</v>
      </c>
      <c r="E789" s="62" t="str">
        <f>INDEX(技能!E:E,MATCH(技能等级!S789,技能!T:T,0))</f>
        <v>幻技能2</v>
      </c>
      <c r="F789" s="69" t="s">
        <v>1020</v>
      </c>
      <c r="G789" s="62">
        <v>10</v>
      </c>
      <c r="H789" s="149" t="s">
        <v>1023</v>
      </c>
      <c r="I789" s="62">
        <f t="shared" si="2146"/>
        <v>4</v>
      </c>
      <c r="J789" s="62" t="str">
        <f>IF(COUNTIF(技能效果!A:A,技能等级!B789&amp;"02")=1,技能等级!B789&amp;"02","")</f>
        <v/>
      </c>
      <c r="K789" s="62" t="str">
        <f t="shared" si="2146"/>
        <v/>
      </c>
      <c r="L789" s="62" t="str">
        <f>IF(COUNTIF(技能效果!A:A,技能等级!B789&amp;"03")=1,技能等级!B789&amp;"03","")</f>
        <v/>
      </c>
      <c r="M789" s="62" t="str">
        <f t="shared" ref="M789" si="2262">IF(L789="","",$D789)</f>
        <v/>
      </c>
      <c r="N789" s="62" t="str">
        <f>IF(COUNTIF(技能效果!A:A,技能等级!B789&amp;"04")=1,技能等级!B789&amp;"04","")</f>
        <v/>
      </c>
      <c r="O789" s="62" t="str">
        <f t="shared" ref="O789" si="2263">IF(N789="","",$D789)</f>
        <v/>
      </c>
      <c r="P789" s="62" t="str">
        <f>IF(COUNTIF(技能效果!A:A,技能等级!B789&amp;"05")=1,技能等级!B789&amp;"05","")</f>
        <v/>
      </c>
      <c r="Q789" s="62" t="str">
        <f t="shared" ref="Q789" si="2264">IF(P789="","",$D789)</f>
        <v/>
      </c>
      <c r="R789" s="69" t="str">
        <f>INDEX(技能!U:U,MATCH(技能等级!B789,技能!B:B,0))</f>
        <v>攻击敌方单体造成攻击x%伤害
【水晶】立即获得M个黄水晶</v>
      </c>
      <c r="S789" s="150">
        <f t="shared" si="2180"/>
        <v>75</v>
      </c>
    </row>
    <row r="790" spans="1:19" s="60" customFormat="1" ht="16.5" x14ac:dyDescent="0.2">
      <c r="A790" s="62">
        <v>787</v>
      </c>
      <c r="B790" s="62">
        <f>INDEX(技能!B:B,MATCH(技能等级!S790,技能!T:T,0))</f>
        <v>1302022</v>
      </c>
      <c r="C790" s="69" t="s">
        <v>384</v>
      </c>
      <c r="D790" s="62">
        <v>5</v>
      </c>
      <c r="E790" s="62" t="str">
        <f>INDEX(技能!E:E,MATCH(技能等级!S790,技能!T:T,0))</f>
        <v>幻技能2</v>
      </c>
      <c r="F790" s="69" t="s">
        <v>1020</v>
      </c>
      <c r="G790" s="62">
        <v>10</v>
      </c>
      <c r="H790" s="149" t="s">
        <v>1023</v>
      </c>
      <c r="I790" s="62">
        <f t="shared" si="2146"/>
        <v>5</v>
      </c>
      <c r="J790" s="62" t="str">
        <f>IF(COUNTIF(技能效果!A:A,技能等级!B790&amp;"02")=1,技能等级!B790&amp;"02","")</f>
        <v/>
      </c>
      <c r="K790" s="62" t="str">
        <f t="shared" si="2146"/>
        <v/>
      </c>
      <c r="L790" s="62" t="str">
        <f>IF(COUNTIF(技能效果!A:A,技能等级!B790&amp;"03")=1,技能等级!B790&amp;"03","")</f>
        <v/>
      </c>
      <c r="M790" s="62" t="str">
        <f t="shared" ref="M790" si="2265">IF(L790="","",$D790)</f>
        <v/>
      </c>
      <c r="N790" s="62" t="str">
        <f>IF(COUNTIF(技能效果!A:A,技能等级!B790&amp;"04")=1,技能等级!B790&amp;"04","")</f>
        <v/>
      </c>
      <c r="O790" s="62" t="str">
        <f t="shared" ref="O790" si="2266">IF(N790="","",$D790)</f>
        <v/>
      </c>
      <c r="P790" s="62" t="str">
        <f>IF(COUNTIF(技能效果!A:A,技能等级!B790&amp;"05")=1,技能等级!B790&amp;"05","")</f>
        <v/>
      </c>
      <c r="Q790" s="62" t="str">
        <f t="shared" ref="Q790" si="2267">IF(P790="","",$D790)</f>
        <v/>
      </c>
      <c r="R790" s="69" t="str">
        <f>INDEX(技能!U:U,MATCH(技能等级!B790,技能!B:B,0))</f>
        <v>攻击敌方单体造成攻击x%伤害
【水晶】立即获得M个黄水晶</v>
      </c>
      <c r="S790" s="150">
        <f t="shared" si="2180"/>
        <v>75</v>
      </c>
    </row>
    <row r="791" spans="1:19" s="60" customFormat="1" ht="16.5" x14ac:dyDescent="0.2">
      <c r="A791" s="62">
        <v>788</v>
      </c>
      <c r="B791" s="62">
        <f>INDEX(技能!B:B,MATCH(技能等级!S791,技能!T:T,0))</f>
        <v>1302022</v>
      </c>
      <c r="C791" s="69" t="s">
        <v>384</v>
      </c>
      <c r="D791" s="62">
        <v>6</v>
      </c>
      <c r="E791" s="62" t="str">
        <f>INDEX(技能!E:E,MATCH(技能等级!S791,技能!T:T,0))</f>
        <v>幻技能2</v>
      </c>
      <c r="F791" s="69" t="s">
        <v>1020</v>
      </c>
      <c r="G791" s="62">
        <v>10</v>
      </c>
      <c r="H791" s="149" t="s">
        <v>1023</v>
      </c>
      <c r="I791" s="62">
        <f t="shared" si="2146"/>
        <v>6</v>
      </c>
      <c r="J791" s="62" t="str">
        <f>IF(COUNTIF(技能效果!A:A,技能等级!B791&amp;"02")=1,技能等级!B791&amp;"02","")</f>
        <v/>
      </c>
      <c r="K791" s="62" t="str">
        <f t="shared" si="2146"/>
        <v/>
      </c>
      <c r="L791" s="62" t="str">
        <f>IF(COUNTIF(技能效果!A:A,技能等级!B791&amp;"03")=1,技能等级!B791&amp;"03","")</f>
        <v/>
      </c>
      <c r="M791" s="62" t="str">
        <f t="shared" ref="M791" si="2268">IF(L791="","",$D791)</f>
        <v/>
      </c>
      <c r="N791" s="62" t="str">
        <f>IF(COUNTIF(技能效果!A:A,技能等级!B791&amp;"04")=1,技能等级!B791&amp;"04","")</f>
        <v/>
      </c>
      <c r="O791" s="62" t="str">
        <f t="shared" ref="O791" si="2269">IF(N791="","",$D791)</f>
        <v/>
      </c>
      <c r="P791" s="62" t="str">
        <f>IF(COUNTIF(技能效果!A:A,技能等级!B791&amp;"05")=1,技能等级!B791&amp;"05","")</f>
        <v/>
      </c>
      <c r="Q791" s="62" t="str">
        <f t="shared" ref="Q791" si="2270">IF(P791="","",$D791)</f>
        <v/>
      </c>
      <c r="R791" s="69" t="str">
        <f>INDEX(技能!U:U,MATCH(技能等级!B791,技能!B:B,0))</f>
        <v>攻击敌方单体造成攻击x%伤害
【水晶】立即获得M个黄水晶</v>
      </c>
      <c r="S791" s="150">
        <f t="shared" si="2180"/>
        <v>75</v>
      </c>
    </row>
    <row r="792" spans="1:19" s="60" customFormat="1" ht="16.5" x14ac:dyDescent="0.2">
      <c r="A792" s="62">
        <v>789</v>
      </c>
      <c r="B792" s="62">
        <f>INDEX(技能!B:B,MATCH(技能等级!S792,技能!T:T,0))</f>
        <v>1302022</v>
      </c>
      <c r="C792" s="69" t="s">
        <v>384</v>
      </c>
      <c r="D792" s="62">
        <v>7</v>
      </c>
      <c r="E792" s="62" t="str">
        <f>INDEX(技能!E:E,MATCH(技能等级!S792,技能!T:T,0))</f>
        <v>幻技能2</v>
      </c>
      <c r="F792" s="69" t="s">
        <v>1020</v>
      </c>
      <c r="G792" s="62">
        <v>10</v>
      </c>
      <c r="H792" s="149" t="s">
        <v>1023</v>
      </c>
      <c r="I792" s="62">
        <f t="shared" si="2146"/>
        <v>7</v>
      </c>
      <c r="J792" s="62" t="str">
        <f>IF(COUNTIF(技能效果!A:A,技能等级!B792&amp;"02")=1,技能等级!B792&amp;"02","")</f>
        <v/>
      </c>
      <c r="K792" s="62" t="str">
        <f t="shared" si="2146"/>
        <v/>
      </c>
      <c r="L792" s="62" t="str">
        <f>IF(COUNTIF(技能效果!A:A,技能等级!B792&amp;"03")=1,技能等级!B792&amp;"03","")</f>
        <v/>
      </c>
      <c r="M792" s="62" t="str">
        <f t="shared" ref="M792" si="2271">IF(L792="","",$D792)</f>
        <v/>
      </c>
      <c r="N792" s="62" t="str">
        <f>IF(COUNTIF(技能效果!A:A,技能等级!B792&amp;"04")=1,技能等级!B792&amp;"04","")</f>
        <v/>
      </c>
      <c r="O792" s="62" t="str">
        <f t="shared" ref="O792" si="2272">IF(N792="","",$D792)</f>
        <v/>
      </c>
      <c r="P792" s="62" t="str">
        <f>IF(COUNTIF(技能效果!A:A,技能等级!B792&amp;"05")=1,技能等级!B792&amp;"05","")</f>
        <v/>
      </c>
      <c r="Q792" s="62" t="str">
        <f t="shared" ref="Q792" si="2273">IF(P792="","",$D792)</f>
        <v/>
      </c>
      <c r="R792" s="69" t="str">
        <f>INDEX(技能!U:U,MATCH(技能等级!B792,技能!B:B,0))</f>
        <v>攻击敌方单体造成攻击x%伤害
【水晶】立即获得M个黄水晶</v>
      </c>
      <c r="S792" s="150">
        <f t="shared" si="2180"/>
        <v>75</v>
      </c>
    </row>
    <row r="793" spans="1:19" s="60" customFormat="1" ht="16.5" x14ac:dyDescent="0.2">
      <c r="A793" s="62">
        <v>790</v>
      </c>
      <c r="B793" s="62">
        <f>INDEX(技能!B:B,MATCH(技能等级!S793,技能!T:T,0))</f>
        <v>1302022</v>
      </c>
      <c r="C793" s="69" t="s">
        <v>384</v>
      </c>
      <c r="D793" s="62">
        <v>8</v>
      </c>
      <c r="E793" s="62" t="str">
        <f>INDEX(技能!E:E,MATCH(技能等级!S793,技能!T:T,0))</f>
        <v>幻技能2</v>
      </c>
      <c r="F793" s="69" t="s">
        <v>1020</v>
      </c>
      <c r="G793" s="62">
        <v>10</v>
      </c>
      <c r="H793" s="149" t="s">
        <v>1023</v>
      </c>
      <c r="I793" s="62">
        <f t="shared" si="2146"/>
        <v>8</v>
      </c>
      <c r="J793" s="62" t="str">
        <f>IF(COUNTIF(技能效果!A:A,技能等级!B793&amp;"02")=1,技能等级!B793&amp;"02","")</f>
        <v/>
      </c>
      <c r="K793" s="62" t="str">
        <f t="shared" si="2146"/>
        <v/>
      </c>
      <c r="L793" s="62" t="str">
        <f>IF(COUNTIF(技能效果!A:A,技能等级!B793&amp;"03")=1,技能等级!B793&amp;"03","")</f>
        <v/>
      </c>
      <c r="M793" s="62" t="str">
        <f t="shared" ref="M793" si="2274">IF(L793="","",$D793)</f>
        <v/>
      </c>
      <c r="N793" s="62" t="str">
        <f>IF(COUNTIF(技能效果!A:A,技能等级!B793&amp;"04")=1,技能等级!B793&amp;"04","")</f>
        <v/>
      </c>
      <c r="O793" s="62" t="str">
        <f t="shared" ref="O793" si="2275">IF(N793="","",$D793)</f>
        <v/>
      </c>
      <c r="P793" s="62" t="str">
        <f>IF(COUNTIF(技能效果!A:A,技能等级!B793&amp;"05")=1,技能等级!B793&amp;"05","")</f>
        <v/>
      </c>
      <c r="Q793" s="62" t="str">
        <f t="shared" ref="Q793" si="2276">IF(P793="","",$D793)</f>
        <v/>
      </c>
      <c r="R793" s="69" t="str">
        <f>INDEX(技能!U:U,MATCH(技能等级!B793,技能!B:B,0))</f>
        <v>攻击敌方单体造成攻击x%伤害
【水晶】立即获得M个黄水晶</v>
      </c>
      <c r="S793" s="150">
        <f t="shared" si="2180"/>
        <v>75</v>
      </c>
    </row>
    <row r="794" spans="1:19" s="60" customFormat="1" ht="16.5" x14ac:dyDescent="0.2">
      <c r="A794" s="62">
        <v>791</v>
      </c>
      <c r="B794" s="62">
        <f>INDEX(技能!B:B,MATCH(技能等级!S794,技能!T:T,0))</f>
        <v>1302022</v>
      </c>
      <c r="C794" s="69" t="s">
        <v>384</v>
      </c>
      <c r="D794" s="62">
        <v>9</v>
      </c>
      <c r="E794" s="62" t="str">
        <f>INDEX(技能!E:E,MATCH(技能等级!S794,技能!T:T,0))</f>
        <v>幻技能2</v>
      </c>
      <c r="F794" s="69" t="s">
        <v>1020</v>
      </c>
      <c r="G794" s="62">
        <v>10</v>
      </c>
      <c r="H794" s="149" t="s">
        <v>1023</v>
      </c>
      <c r="I794" s="62">
        <f t="shared" si="2146"/>
        <v>9</v>
      </c>
      <c r="J794" s="62" t="str">
        <f>IF(COUNTIF(技能效果!A:A,技能等级!B794&amp;"02")=1,技能等级!B794&amp;"02","")</f>
        <v/>
      </c>
      <c r="K794" s="62" t="str">
        <f t="shared" si="2146"/>
        <v/>
      </c>
      <c r="L794" s="62" t="str">
        <f>IF(COUNTIF(技能效果!A:A,技能等级!B794&amp;"03")=1,技能等级!B794&amp;"03","")</f>
        <v/>
      </c>
      <c r="M794" s="62" t="str">
        <f t="shared" ref="M794" si="2277">IF(L794="","",$D794)</f>
        <v/>
      </c>
      <c r="N794" s="62" t="str">
        <f>IF(COUNTIF(技能效果!A:A,技能等级!B794&amp;"04")=1,技能等级!B794&amp;"04","")</f>
        <v/>
      </c>
      <c r="O794" s="62" t="str">
        <f t="shared" ref="O794" si="2278">IF(N794="","",$D794)</f>
        <v/>
      </c>
      <c r="P794" s="62" t="str">
        <f>IF(COUNTIF(技能效果!A:A,技能等级!B794&amp;"05")=1,技能等级!B794&amp;"05","")</f>
        <v/>
      </c>
      <c r="Q794" s="62" t="str">
        <f t="shared" ref="Q794" si="2279">IF(P794="","",$D794)</f>
        <v/>
      </c>
      <c r="R794" s="69" t="str">
        <f>INDEX(技能!U:U,MATCH(技能等级!B794,技能!B:B,0))</f>
        <v>攻击敌方单体造成攻击x%伤害
【水晶】立即获得M个黄水晶</v>
      </c>
      <c r="S794" s="150">
        <f t="shared" si="2180"/>
        <v>75</v>
      </c>
    </row>
    <row r="795" spans="1:19" s="60" customFormat="1" ht="16.5" x14ac:dyDescent="0.2">
      <c r="A795" s="62">
        <v>792</v>
      </c>
      <c r="B795" s="62">
        <f>INDEX(技能!B:B,MATCH(技能等级!S795,技能!T:T,0))</f>
        <v>1302022</v>
      </c>
      <c r="C795" s="69" t="s">
        <v>384</v>
      </c>
      <c r="D795" s="62">
        <v>10</v>
      </c>
      <c r="E795" s="62" t="str">
        <f>INDEX(技能!E:E,MATCH(技能等级!S795,技能!T:T,0))</f>
        <v>幻技能2</v>
      </c>
      <c r="F795" s="69" t="s">
        <v>1020</v>
      </c>
      <c r="G795" s="62">
        <v>10</v>
      </c>
      <c r="H795" s="149" t="s">
        <v>1023</v>
      </c>
      <c r="I795" s="62">
        <f t="shared" si="2146"/>
        <v>10</v>
      </c>
      <c r="J795" s="62" t="str">
        <f>IF(COUNTIF(技能效果!A:A,技能等级!B795&amp;"02")=1,技能等级!B795&amp;"02","")</f>
        <v/>
      </c>
      <c r="K795" s="62" t="str">
        <f t="shared" si="2146"/>
        <v/>
      </c>
      <c r="L795" s="62" t="str">
        <f>IF(COUNTIF(技能效果!A:A,技能等级!B795&amp;"03")=1,技能等级!B795&amp;"03","")</f>
        <v/>
      </c>
      <c r="M795" s="62" t="str">
        <f t="shared" ref="M795" si="2280">IF(L795="","",$D795)</f>
        <v/>
      </c>
      <c r="N795" s="62" t="str">
        <f>IF(COUNTIF(技能效果!A:A,技能等级!B795&amp;"04")=1,技能等级!B795&amp;"04","")</f>
        <v/>
      </c>
      <c r="O795" s="62" t="str">
        <f t="shared" ref="O795" si="2281">IF(N795="","",$D795)</f>
        <v/>
      </c>
      <c r="P795" s="62" t="str">
        <f>IF(COUNTIF(技能效果!A:A,技能等级!B795&amp;"05")=1,技能等级!B795&amp;"05","")</f>
        <v/>
      </c>
      <c r="Q795" s="62" t="str">
        <f t="shared" ref="Q795" si="2282">IF(P795="","",$D795)</f>
        <v/>
      </c>
      <c r="R795" s="69" t="str">
        <f>INDEX(技能!U:U,MATCH(技能等级!B795,技能!B:B,0))</f>
        <v>攻击敌方单体造成攻击x%伤害
【水晶】立即获得M个黄水晶</v>
      </c>
      <c r="S795" s="150">
        <f t="shared" si="2180"/>
        <v>75</v>
      </c>
    </row>
    <row r="796" spans="1:19" s="60" customFormat="1" ht="16.5" x14ac:dyDescent="0.2">
      <c r="A796" s="62">
        <v>793</v>
      </c>
      <c r="B796" s="62">
        <f>INDEX(技能!B:B,MATCH(技能等级!S796,技能!T:T,0))</f>
        <v>1303001</v>
      </c>
      <c r="C796" s="69" t="s">
        <v>384</v>
      </c>
      <c r="D796" s="62">
        <v>1</v>
      </c>
      <c r="E796" s="62" t="str">
        <f>INDEX(技能!E:E,MATCH(技能等级!S796,技能!T:T,0))</f>
        <v>关羽技能</v>
      </c>
      <c r="F796" s="69"/>
      <c r="G796" s="62"/>
      <c r="H796" s="149" t="str">
        <f t="shared" ref="H796:H814" si="2283">B796&amp;"01"</f>
        <v>130300101</v>
      </c>
      <c r="I796" s="62">
        <f t="shared" si="2146"/>
        <v>1</v>
      </c>
      <c r="J796" s="62" t="str">
        <f>IF(COUNTIF(技能效果!A:A,技能等级!B796&amp;"02")=1,技能等级!B796&amp;"02","")</f>
        <v/>
      </c>
      <c r="K796" s="62" t="str">
        <f t="shared" si="2146"/>
        <v/>
      </c>
      <c r="L796" s="62" t="str">
        <f>IF(COUNTIF(技能效果!A:A,技能等级!B796&amp;"03")=1,技能等级!B796&amp;"03","")</f>
        <v/>
      </c>
      <c r="M796" s="62" t="str">
        <f t="shared" ref="M796" si="2284">IF(L796="","",$D796)</f>
        <v/>
      </c>
      <c r="N796" s="62" t="str">
        <f>IF(COUNTIF(技能效果!A:A,技能等级!B796&amp;"04")=1,技能等级!B796&amp;"04","")</f>
        <v/>
      </c>
      <c r="O796" s="62" t="str">
        <f t="shared" ref="O796" si="2285">IF(N796="","",$D796)</f>
        <v/>
      </c>
      <c r="P796" s="62" t="str">
        <f>IF(COUNTIF(技能效果!A:A,技能等级!B796&amp;"05")=1,技能等级!B796&amp;"05","")</f>
        <v/>
      </c>
      <c r="Q796" s="62" t="str">
        <f t="shared" ref="Q796" si="2286">IF(P796="","",$D796)</f>
        <v/>
      </c>
      <c r="R796" s="69" t="str">
        <f>INDEX(技能!U:U,MATCH(技能等级!B796,技能!B:B,0))</f>
        <v>攻击敌方单体造成攻击x%伤害，该技能无法暴击
技能可触发【追击】</v>
      </c>
      <c r="S796" s="150">
        <f t="shared" si="2180"/>
        <v>76</v>
      </c>
    </row>
    <row r="797" spans="1:19" s="60" customFormat="1" ht="16.5" x14ac:dyDescent="0.2">
      <c r="A797" s="62">
        <v>794</v>
      </c>
      <c r="B797" s="62">
        <f>INDEX(技能!B:B,MATCH(技能等级!S797,技能!T:T,0))</f>
        <v>1303001</v>
      </c>
      <c r="C797" s="69" t="s">
        <v>384</v>
      </c>
      <c r="D797" s="62">
        <v>2</v>
      </c>
      <c r="E797" s="62" t="str">
        <f>INDEX(技能!E:E,MATCH(技能等级!S797,技能!T:T,0))</f>
        <v>关羽技能</v>
      </c>
      <c r="F797" s="69" t="s">
        <v>1020</v>
      </c>
      <c r="G797" s="62">
        <v>10</v>
      </c>
      <c r="H797" s="149" t="str">
        <f t="shared" si="2283"/>
        <v>130300101</v>
      </c>
      <c r="I797" s="62">
        <f t="shared" si="2146"/>
        <v>2</v>
      </c>
      <c r="J797" s="62" t="str">
        <f>IF(COUNTIF(技能效果!A:A,技能等级!B797&amp;"02")=1,技能等级!B797&amp;"02","")</f>
        <v/>
      </c>
      <c r="K797" s="62" t="str">
        <f t="shared" si="2146"/>
        <v/>
      </c>
      <c r="L797" s="62" t="str">
        <f>IF(COUNTIF(技能效果!A:A,技能等级!B797&amp;"03")=1,技能等级!B797&amp;"03","")</f>
        <v/>
      </c>
      <c r="M797" s="62" t="str">
        <f t="shared" ref="M797" si="2287">IF(L797="","",$D797)</f>
        <v/>
      </c>
      <c r="N797" s="62" t="str">
        <f>IF(COUNTIF(技能效果!A:A,技能等级!B797&amp;"04")=1,技能等级!B797&amp;"04","")</f>
        <v/>
      </c>
      <c r="O797" s="62" t="str">
        <f t="shared" ref="O797" si="2288">IF(N797="","",$D797)</f>
        <v/>
      </c>
      <c r="P797" s="62" t="str">
        <f>IF(COUNTIF(技能效果!A:A,技能等级!B797&amp;"05")=1,技能等级!B797&amp;"05","")</f>
        <v/>
      </c>
      <c r="Q797" s="62" t="str">
        <f t="shared" ref="Q797" si="2289">IF(P797="","",$D797)</f>
        <v/>
      </c>
      <c r="R797" s="69" t="str">
        <f>INDEX(技能!U:U,MATCH(技能等级!B797,技能!B:B,0))</f>
        <v>攻击敌方单体造成攻击x%伤害，该技能无法暴击
技能可触发【追击】</v>
      </c>
      <c r="S797" s="150">
        <f t="shared" si="2180"/>
        <v>76</v>
      </c>
    </row>
    <row r="798" spans="1:19" s="60" customFormat="1" ht="16.5" x14ac:dyDescent="0.2">
      <c r="A798" s="62">
        <v>795</v>
      </c>
      <c r="B798" s="62">
        <f>INDEX(技能!B:B,MATCH(技能等级!S798,技能!T:T,0))</f>
        <v>1303001</v>
      </c>
      <c r="C798" s="69" t="s">
        <v>384</v>
      </c>
      <c r="D798" s="62">
        <v>3</v>
      </c>
      <c r="E798" s="62" t="str">
        <f>INDEX(技能!E:E,MATCH(技能等级!S798,技能!T:T,0))</f>
        <v>关羽技能</v>
      </c>
      <c r="F798" s="69" t="s">
        <v>1020</v>
      </c>
      <c r="G798" s="62">
        <v>10</v>
      </c>
      <c r="H798" s="149" t="str">
        <f t="shared" si="2283"/>
        <v>130300101</v>
      </c>
      <c r="I798" s="62">
        <f t="shared" si="2146"/>
        <v>3</v>
      </c>
      <c r="J798" s="62" t="str">
        <f>IF(COUNTIF(技能效果!A:A,技能等级!B798&amp;"02")=1,技能等级!B798&amp;"02","")</f>
        <v/>
      </c>
      <c r="K798" s="62" t="str">
        <f t="shared" si="2146"/>
        <v/>
      </c>
      <c r="L798" s="62" t="str">
        <f>IF(COUNTIF(技能效果!A:A,技能等级!B798&amp;"03")=1,技能等级!B798&amp;"03","")</f>
        <v/>
      </c>
      <c r="M798" s="62" t="str">
        <f t="shared" ref="M798" si="2290">IF(L798="","",$D798)</f>
        <v/>
      </c>
      <c r="N798" s="62" t="str">
        <f>IF(COUNTIF(技能效果!A:A,技能等级!B798&amp;"04")=1,技能等级!B798&amp;"04","")</f>
        <v/>
      </c>
      <c r="O798" s="62" t="str">
        <f t="shared" ref="O798" si="2291">IF(N798="","",$D798)</f>
        <v/>
      </c>
      <c r="P798" s="62" t="str">
        <f>IF(COUNTIF(技能效果!A:A,技能等级!B798&amp;"05")=1,技能等级!B798&amp;"05","")</f>
        <v/>
      </c>
      <c r="Q798" s="62" t="str">
        <f t="shared" ref="Q798" si="2292">IF(P798="","",$D798)</f>
        <v/>
      </c>
      <c r="R798" s="69" t="str">
        <f>INDEX(技能!U:U,MATCH(技能等级!B798,技能!B:B,0))</f>
        <v>攻击敌方单体造成攻击x%伤害，该技能无法暴击
技能可触发【追击】</v>
      </c>
      <c r="S798" s="150">
        <f t="shared" si="2180"/>
        <v>76</v>
      </c>
    </row>
    <row r="799" spans="1:19" s="60" customFormat="1" ht="16.5" x14ac:dyDescent="0.2">
      <c r="A799" s="62">
        <v>796</v>
      </c>
      <c r="B799" s="62">
        <f>INDEX(技能!B:B,MATCH(技能等级!S799,技能!T:T,0))</f>
        <v>1303001</v>
      </c>
      <c r="C799" s="69" t="s">
        <v>384</v>
      </c>
      <c r="D799" s="62">
        <v>4</v>
      </c>
      <c r="E799" s="62" t="str">
        <f>INDEX(技能!E:E,MATCH(技能等级!S799,技能!T:T,0))</f>
        <v>关羽技能</v>
      </c>
      <c r="F799" s="69" t="s">
        <v>1020</v>
      </c>
      <c r="G799" s="62">
        <v>10</v>
      </c>
      <c r="H799" s="149" t="str">
        <f t="shared" si="2283"/>
        <v>130300101</v>
      </c>
      <c r="I799" s="62">
        <f t="shared" si="2146"/>
        <v>4</v>
      </c>
      <c r="J799" s="62" t="str">
        <f>IF(COUNTIF(技能效果!A:A,技能等级!B799&amp;"02")=1,技能等级!B799&amp;"02","")</f>
        <v/>
      </c>
      <c r="K799" s="62" t="str">
        <f t="shared" si="2146"/>
        <v/>
      </c>
      <c r="L799" s="62" t="str">
        <f>IF(COUNTIF(技能效果!A:A,技能等级!B799&amp;"03")=1,技能等级!B799&amp;"03","")</f>
        <v/>
      </c>
      <c r="M799" s="62" t="str">
        <f t="shared" ref="M799" si="2293">IF(L799="","",$D799)</f>
        <v/>
      </c>
      <c r="N799" s="62" t="str">
        <f>IF(COUNTIF(技能效果!A:A,技能等级!B799&amp;"04")=1,技能等级!B799&amp;"04","")</f>
        <v/>
      </c>
      <c r="O799" s="62" t="str">
        <f t="shared" ref="O799" si="2294">IF(N799="","",$D799)</f>
        <v/>
      </c>
      <c r="P799" s="62" t="str">
        <f>IF(COUNTIF(技能效果!A:A,技能等级!B799&amp;"05")=1,技能等级!B799&amp;"05","")</f>
        <v/>
      </c>
      <c r="Q799" s="62" t="str">
        <f t="shared" ref="Q799" si="2295">IF(P799="","",$D799)</f>
        <v/>
      </c>
      <c r="R799" s="69" t="str">
        <f>INDEX(技能!U:U,MATCH(技能等级!B799,技能!B:B,0))</f>
        <v>攻击敌方单体造成攻击x%伤害，该技能无法暴击
技能可触发【追击】</v>
      </c>
      <c r="S799" s="150">
        <f t="shared" si="2180"/>
        <v>76</v>
      </c>
    </row>
    <row r="800" spans="1:19" s="60" customFormat="1" ht="16.5" x14ac:dyDescent="0.2">
      <c r="A800" s="62">
        <v>797</v>
      </c>
      <c r="B800" s="62">
        <f>INDEX(技能!B:B,MATCH(技能等级!S800,技能!T:T,0))</f>
        <v>1303001</v>
      </c>
      <c r="C800" s="69" t="s">
        <v>384</v>
      </c>
      <c r="D800" s="62">
        <v>5</v>
      </c>
      <c r="E800" s="62" t="str">
        <f>INDEX(技能!E:E,MATCH(技能等级!S800,技能!T:T,0))</f>
        <v>关羽技能</v>
      </c>
      <c r="F800" s="69" t="s">
        <v>1020</v>
      </c>
      <c r="G800" s="62">
        <v>10</v>
      </c>
      <c r="H800" s="149" t="str">
        <f t="shared" si="2283"/>
        <v>130300101</v>
      </c>
      <c r="I800" s="62">
        <f t="shared" si="2146"/>
        <v>5</v>
      </c>
      <c r="J800" s="62" t="str">
        <f>IF(COUNTIF(技能效果!A:A,技能等级!B800&amp;"02")=1,技能等级!B800&amp;"02","")</f>
        <v/>
      </c>
      <c r="K800" s="62" t="str">
        <f t="shared" si="2146"/>
        <v/>
      </c>
      <c r="L800" s="62" t="str">
        <f>IF(COUNTIF(技能效果!A:A,技能等级!B800&amp;"03")=1,技能等级!B800&amp;"03","")</f>
        <v/>
      </c>
      <c r="M800" s="62" t="str">
        <f t="shared" ref="M800" si="2296">IF(L800="","",$D800)</f>
        <v/>
      </c>
      <c r="N800" s="62" t="str">
        <f>IF(COUNTIF(技能效果!A:A,技能等级!B800&amp;"04")=1,技能等级!B800&amp;"04","")</f>
        <v/>
      </c>
      <c r="O800" s="62" t="str">
        <f t="shared" ref="O800" si="2297">IF(N800="","",$D800)</f>
        <v/>
      </c>
      <c r="P800" s="62" t="str">
        <f>IF(COUNTIF(技能效果!A:A,技能等级!B800&amp;"05")=1,技能等级!B800&amp;"05","")</f>
        <v/>
      </c>
      <c r="Q800" s="62" t="str">
        <f t="shared" ref="Q800" si="2298">IF(P800="","",$D800)</f>
        <v/>
      </c>
      <c r="R800" s="69" t="str">
        <f>INDEX(技能!U:U,MATCH(技能等级!B800,技能!B:B,0))</f>
        <v>攻击敌方单体造成攻击x%伤害，该技能无法暴击
技能可触发【追击】</v>
      </c>
      <c r="S800" s="150">
        <f t="shared" si="2180"/>
        <v>76</v>
      </c>
    </row>
    <row r="801" spans="1:19" s="60" customFormat="1" ht="16.5" x14ac:dyDescent="0.2">
      <c r="A801" s="62">
        <v>798</v>
      </c>
      <c r="B801" s="62">
        <f>INDEX(技能!B:B,MATCH(技能等级!S801,技能!T:T,0))</f>
        <v>1303001</v>
      </c>
      <c r="C801" s="69" t="s">
        <v>384</v>
      </c>
      <c r="D801" s="62">
        <v>6</v>
      </c>
      <c r="E801" s="62" t="str">
        <f>INDEX(技能!E:E,MATCH(技能等级!S801,技能!T:T,0))</f>
        <v>关羽技能</v>
      </c>
      <c r="F801" s="69" t="s">
        <v>1020</v>
      </c>
      <c r="G801" s="62">
        <v>10</v>
      </c>
      <c r="H801" s="149" t="str">
        <f t="shared" si="2283"/>
        <v>130300101</v>
      </c>
      <c r="I801" s="62">
        <f t="shared" si="2146"/>
        <v>6</v>
      </c>
      <c r="J801" s="62" t="str">
        <f>IF(COUNTIF(技能效果!A:A,技能等级!B801&amp;"02")=1,技能等级!B801&amp;"02","")</f>
        <v/>
      </c>
      <c r="K801" s="62" t="str">
        <f t="shared" si="2146"/>
        <v/>
      </c>
      <c r="L801" s="62" t="str">
        <f>IF(COUNTIF(技能效果!A:A,技能等级!B801&amp;"03")=1,技能等级!B801&amp;"03","")</f>
        <v/>
      </c>
      <c r="M801" s="62" t="str">
        <f t="shared" ref="M801" si="2299">IF(L801="","",$D801)</f>
        <v/>
      </c>
      <c r="N801" s="62" t="str">
        <f>IF(COUNTIF(技能效果!A:A,技能等级!B801&amp;"04")=1,技能等级!B801&amp;"04","")</f>
        <v/>
      </c>
      <c r="O801" s="62" t="str">
        <f t="shared" ref="O801" si="2300">IF(N801="","",$D801)</f>
        <v/>
      </c>
      <c r="P801" s="62" t="str">
        <f>IF(COUNTIF(技能效果!A:A,技能等级!B801&amp;"05")=1,技能等级!B801&amp;"05","")</f>
        <v/>
      </c>
      <c r="Q801" s="62" t="str">
        <f t="shared" ref="Q801" si="2301">IF(P801="","",$D801)</f>
        <v/>
      </c>
      <c r="R801" s="69" t="str">
        <f>INDEX(技能!U:U,MATCH(技能等级!B801,技能!B:B,0))</f>
        <v>攻击敌方单体造成攻击x%伤害，该技能无法暴击
技能可触发【追击】</v>
      </c>
      <c r="S801" s="150">
        <f t="shared" si="2180"/>
        <v>76</v>
      </c>
    </row>
    <row r="802" spans="1:19" s="60" customFormat="1" ht="16.5" x14ac:dyDescent="0.2">
      <c r="A802" s="62">
        <v>799</v>
      </c>
      <c r="B802" s="62">
        <f>INDEX(技能!B:B,MATCH(技能等级!S802,技能!T:T,0))</f>
        <v>1303001</v>
      </c>
      <c r="C802" s="69" t="s">
        <v>384</v>
      </c>
      <c r="D802" s="62">
        <v>7</v>
      </c>
      <c r="E802" s="62" t="str">
        <f>INDEX(技能!E:E,MATCH(技能等级!S802,技能!T:T,0))</f>
        <v>关羽技能</v>
      </c>
      <c r="F802" s="69" t="s">
        <v>1020</v>
      </c>
      <c r="G802" s="62">
        <v>10</v>
      </c>
      <c r="H802" s="149" t="str">
        <f t="shared" si="2283"/>
        <v>130300101</v>
      </c>
      <c r="I802" s="62">
        <f t="shared" si="2146"/>
        <v>7</v>
      </c>
      <c r="J802" s="62" t="str">
        <f>IF(COUNTIF(技能效果!A:A,技能等级!B802&amp;"02")=1,技能等级!B802&amp;"02","")</f>
        <v/>
      </c>
      <c r="K802" s="62" t="str">
        <f t="shared" si="2146"/>
        <v/>
      </c>
      <c r="L802" s="62" t="str">
        <f>IF(COUNTIF(技能效果!A:A,技能等级!B802&amp;"03")=1,技能等级!B802&amp;"03","")</f>
        <v/>
      </c>
      <c r="M802" s="62" t="str">
        <f t="shared" ref="M802" si="2302">IF(L802="","",$D802)</f>
        <v/>
      </c>
      <c r="N802" s="62" t="str">
        <f>IF(COUNTIF(技能效果!A:A,技能等级!B802&amp;"04")=1,技能等级!B802&amp;"04","")</f>
        <v/>
      </c>
      <c r="O802" s="62" t="str">
        <f t="shared" ref="O802" si="2303">IF(N802="","",$D802)</f>
        <v/>
      </c>
      <c r="P802" s="62" t="str">
        <f>IF(COUNTIF(技能效果!A:A,技能等级!B802&amp;"05")=1,技能等级!B802&amp;"05","")</f>
        <v/>
      </c>
      <c r="Q802" s="62" t="str">
        <f t="shared" ref="Q802" si="2304">IF(P802="","",$D802)</f>
        <v/>
      </c>
      <c r="R802" s="69" t="str">
        <f>INDEX(技能!U:U,MATCH(技能等级!B802,技能!B:B,0))</f>
        <v>攻击敌方单体造成攻击x%伤害，该技能无法暴击
技能可触发【追击】</v>
      </c>
      <c r="S802" s="150">
        <f t="shared" si="2180"/>
        <v>76</v>
      </c>
    </row>
    <row r="803" spans="1:19" s="60" customFormat="1" ht="16.5" x14ac:dyDescent="0.2">
      <c r="A803" s="62">
        <v>800</v>
      </c>
      <c r="B803" s="62">
        <f>INDEX(技能!B:B,MATCH(技能等级!S803,技能!T:T,0))</f>
        <v>1303001</v>
      </c>
      <c r="C803" s="69" t="s">
        <v>384</v>
      </c>
      <c r="D803" s="62">
        <v>8</v>
      </c>
      <c r="E803" s="62" t="str">
        <f>INDEX(技能!E:E,MATCH(技能等级!S803,技能!T:T,0))</f>
        <v>关羽技能</v>
      </c>
      <c r="F803" s="69" t="s">
        <v>1020</v>
      </c>
      <c r="G803" s="62">
        <v>10</v>
      </c>
      <c r="H803" s="149" t="str">
        <f t="shared" si="2283"/>
        <v>130300101</v>
      </c>
      <c r="I803" s="62">
        <f t="shared" si="2146"/>
        <v>8</v>
      </c>
      <c r="J803" s="62" t="str">
        <f>IF(COUNTIF(技能效果!A:A,技能等级!B803&amp;"02")=1,技能等级!B803&amp;"02","")</f>
        <v/>
      </c>
      <c r="K803" s="62" t="str">
        <f t="shared" si="2146"/>
        <v/>
      </c>
      <c r="L803" s="62" t="str">
        <f>IF(COUNTIF(技能效果!A:A,技能等级!B803&amp;"03")=1,技能等级!B803&amp;"03","")</f>
        <v/>
      </c>
      <c r="M803" s="62" t="str">
        <f t="shared" ref="M803" si="2305">IF(L803="","",$D803)</f>
        <v/>
      </c>
      <c r="N803" s="62" t="str">
        <f>IF(COUNTIF(技能效果!A:A,技能等级!B803&amp;"04")=1,技能等级!B803&amp;"04","")</f>
        <v/>
      </c>
      <c r="O803" s="62" t="str">
        <f t="shared" ref="O803" si="2306">IF(N803="","",$D803)</f>
        <v/>
      </c>
      <c r="P803" s="62" t="str">
        <f>IF(COUNTIF(技能效果!A:A,技能等级!B803&amp;"05")=1,技能等级!B803&amp;"05","")</f>
        <v/>
      </c>
      <c r="Q803" s="62" t="str">
        <f t="shared" ref="Q803" si="2307">IF(P803="","",$D803)</f>
        <v/>
      </c>
      <c r="R803" s="69" t="str">
        <f>INDEX(技能!U:U,MATCH(技能等级!B803,技能!B:B,0))</f>
        <v>攻击敌方单体造成攻击x%伤害，该技能无法暴击
技能可触发【追击】</v>
      </c>
      <c r="S803" s="150">
        <f t="shared" si="2180"/>
        <v>76</v>
      </c>
    </row>
    <row r="804" spans="1:19" s="60" customFormat="1" ht="16.5" x14ac:dyDescent="0.2">
      <c r="A804" s="62">
        <v>801</v>
      </c>
      <c r="B804" s="62">
        <f>INDEX(技能!B:B,MATCH(技能等级!S804,技能!T:T,0))</f>
        <v>1303001</v>
      </c>
      <c r="C804" s="69" t="s">
        <v>384</v>
      </c>
      <c r="D804" s="62">
        <v>9</v>
      </c>
      <c r="E804" s="62" t="str">
        <f>INDEX(技能!E:E,MATCH(技能等级!S804,技能!T:T,0))</f>
        <v>关羽技能</v>
      </c>
      <c r="F804" s="69" t="s">
        <v>1020</v>
      </c>
      <c r="G804" s="62">
        <v>10</v>
      </c>
      <c r="H804" s="149" t="str">
        <f t="shared" si="2283"/>
        <v>130300101</v>
      </c>
      <c r="I804" s="62">
        <f t="shared" si="2146"/>
        <v>9</v>
      </c>
      <c r="J804" s="62" t="str">
        <f>IF(COUNTIF(技能效果!A:A,技能等级!B804&amp;"02")=1,技能等级!B804&amp;"02","")</f>
        <v/>
      </c>
      <c r="K804" s="62" t="str">
        <f t="shared" si="2146"/>
        <v/>
      </c>
      <c r="L804" s="62" t="str">
        <f>IF(COUNTIF(技能效果!A:A,技能等级!B804&amp;"03")=1,技能等级!B804&amp;"03","")</f>
        <v/>
      </c>
      <c r="M804" s="62" t="str">
        <f t="shared" ref="M804" si="2308">IF(L804="","",$D804)</f>
        <v/>
      </c>
      <c r="N804" s="62" t="str">
        <f>IF(COUNTIF(技能效果!A:A,技能等级!B804&amp;"04")=1,技能等级!B804&amp;"04","")</f>
        <v/>
      </c>
      <c r="O804" s="62" t="str">
        <f t="shared" ref="O804" si="2309">IF(N804="","",$D804)</f>
        <v/>
      </c>
      <c r="P804" s="62" t="str">
        <f>IF(COUNTIF(技能效果!A:A,技能等级!B804&amp;"05")=1,技能等级!B804&amp;"05","")</f>
        <v/>
      </c>
      <c r="Q804" s="62" t="str">
        <f t="shared" ref="Q804" si="2310">IF(P804="","",$D804)</f>
        <v/>
      </c>
      <c r="R804" s="69" t="str">
        <f>INDEX(技能!U:U,MATCH(技能等级!B804,技能!B:B,0))</f>
        <v>攻击敌方单体造成攻击x%伤害，该技能无法暴击
技能可触发【追击】</v>
      </c>
      <c r="S804" s="150">
        <f t="shared" si="2180"/>
        <v>76</v>
      </c>
    </row>
    <row r="805" spans="1:19" s="60" customFormat="1" ht="16.5" x14ac:dyDescent="0.2">
      <c r="A805" s="62">
        <v>802</v>
      </c>
      <c r="B805" s="62">
        <f>INDEX(技能!B:B,MATCH(技能等级!S805,技能!T:T,0))</f>
        <v>1303001</v>
      </c>
      <c r="C805" s="69" t="s">
        <v>384</v>
      </c>
      <c r="D805" s="62">
        <v>10</v>
      </c>
      <c r="E805" s="62" t="str">
        <f>INDEX(技能!E:E,MATCH(技能等级!S805,技能!T:T,0))</f>
        <v>关羽技能</v>
      </c>
      <c r="F805" s="69" t="s">
        <v>1020</v>
      </c>
      <c r="G805" s="62">
        <v>10</v>
      </c>
      <c r="H805" s="149" t="str">
        <f t="shared" si="2283"/>
        <v>130300101</v>
      </c>
      <c r="I805" s="62">
        <f t="shared" si="2146"/>
        <v>10</v>
      </c>
      <c r="J805" s="62" t="str">
        <f>IF(COUNTIF(技能效果!A:A,技能等级!B805&amp;"02")=1,技能等级!B805&amp;"02","")</f>
        <v/>
      </c>
      <c r="K805" s="62" t="str">
        <f t="shared" si="2146"/>
        <v/>
      </c>
      <c r="L805" s="62" t="str">
        <f>IF(COUNTIF(技能效果!A:A,技能等级!B805&amp;"03")=1,技能等级!B805&amp;"03","")</f>
        <v/>
      </c>
      <c r="M805" s="62" t="str">
        <f t="shared" ref="M805" si="2311">IF(L805="","",$D805)</f>
        <v/>
      </c>
      <c r="N805" s="62" t="str">
        <f>IF(COUNTIF(技能效果!A:A,技能等级!B805&amp;"04")=1,技能等级!B805&amp;"04","")</f>
        <v/>
      </c>
      <c r="O805" s="62" t="str">
        <f t="shared" ref="O805" si="2312">IF(N805="","",$D805)</f>
        <v/>
      </c>
      <c r="P805" s="62" t="str">
        <f>IF(COUNTIF(技能效果!A:A,技能等级!B805&amp;"05")=1,技能等级!B805&amp;"05","")</f>
        <v/>
      </c>
      <c r="Q805" s="62" t="str">
        <f t="shared" ref="Q805" si="2313">IF(P805="","",$D805)</f>
        <v/>
      </c>
      <c r="R805" s="69" t="str">
        <f>INDEX(技能!U:U,MATCH(技能等级!B805,技能!B:B,0))</f>
        <v>攻击敌方单体造成攻击x%伤害，该技能无法暴击
技能可触发【追击】</v>
      </c>
      <c r="S805" s="150">
        <f t="shared" si="2180"/>
        <v>76</v>
      </c>
    </row>
    <row r="806" spans="1:19" s="60" customFormat="1" ht="16.5" x14ac:dyDescent="0.2">
      <c r="A806" s="62">
        <v>803</v>
      </c>
      <c r="B806" s="62">
        <f>INDEX(技能!B:B,MATCH(技能等级!S806,技能!T:T,0))</f>
        <v>1303002</v>
      </c>
      <c r="C806" s="69" t="s">
        <v>384</v>
      </c>
      <c r="D806" s="62">
        <v>1</v>
      </c>
      <c r="E806" s="62" t="str">
        <f>INDEX(技能!E:E,MATCH(技能等级!S806,技能!T:T,0))</f>
        <v>许褚技能</v>
      </c>
      <c r="F806" s="69"/>
      <c r="G806" s="62"/>
      <c r="H806" s="149" t="str">
        <f t="shared" si="2283"/>
        <v>130300201</v>
      </c>
      <c r="I806" s="62">
        <f t="shared" si="2146"/>
        <v>1</v>
      </c>
      <c r="J806" s="62" t="str">
        <f>IF(COUNTIF(技能效果!A:A,技能等级!B806&amp;"02")=1,技能等级!B806&amp;"02","")</f>
        <v>130300202</v>
      </c>
      <c r="K806" s="62">
        <f t="shared" si="2146"/>
        <v>1</v>
      </c>
      <c r="L806" s="62" t="str">
        <f>IF(COUNTIF(技能效果!A:A,技能等级!B806&amp;"03")=1,技能等级!B806&amp;"03","")</f>
        <v/>
      </c>
      <c r="M806" s="62" t="str">
        <f t="shared" ref="M806" si="2314">IF(L806="","",$D806)</f>
        <v/>
      </c>
      <c r="N806" s="62" t="str">
        <f>IF(COUNTIF(技能效果!A:A,技能等级!B806&amp;"04")=1,技能等级!B806&amp;"04","")</f>
        <v/>
      </c>
      <c r="O806" s="62" t="str">
        <f t="shared" ref="O806" si="2315">IF(N806="","",$D806)</f>
        <v/>
      </c>
      <c r="P806" s="62" t="str">
        <f>IF(COUNTIF(技能效果!A:A,技能等级!B806&amp;"05")=1,技能等级!B806&amp;"05","")</f>
        <v/>
      </c>
      <c r="Q806" s="62" t="str">
        <f t="shared" ref="Q806" si="2316">IF(P806="","",$D806)</f>
        <v/>
      </c>
      <c r="R806" s="69" t="str">
        <f>INDEX(技能!U:U,MATCH(技能等级!B806,技能!B:B,0))</f>
        <v>攻击敌方单体造成攻击x%伤害，附加自身当前生命值y%的伤害
技能可触发【追击】</v>
      </c>
      <c r="S806" s="150">
        <f t="shared" si="2180"/>
        <v>77</v>
      </c>
    </row>
    <row r="807" spans="1:19" s="60" customFormat="1" ht="16.5" x14ac:dyDescent="0.2">
      <c r="A807" s="62">
        <v>804</v>
      </c>
      <c r="B807" s="62">
        <f>INDEX(技能!B:B,MATCH(技能等级!S807,技能!T:T,0))</f>
        <v>1303002</v>
      </c>
      <c r="C807" s="69" t="s">
        <v>384</v>
      </c>
      <c r="D807" s="62">
        <v>2</v>
      </c>
      <c r="E807" s="62" t="str">
        <f>INDEX(技能!E:E,MATCH(技能等级!S807,技能!T:T,0))</f>
        <v>许褚技能</v>
      </c>
      <c r="F807" s="69" t="s">
        <v>1020</v>
      </c>
      <c r="G807" s="62">
        <v>10</v>
      </c>
      <c r="H807" s="149" t="str">
        <f t="shared" si="2283"/>
        <v>130300201</v>
      </c>
      <c r="I807" s="62">
        <f t="shared" si="2146"/>
        <v>2</v>
      </c>
      <c r="J807" s="62" t="str">
        <f>IF(COUNTIF(技能效果!A:A,技能等级!B807&amp;"02")=1,技能等级!B807&amp;"02","")</f>
        <v>130300202</v>
      </c>
      <c r="K807" s="62">
        <f t="shared" si="2146"/>
        <v>2</v>
      </c>
      <c r="L807" s="62" t="str">
        <f>IF(COUNTIF(技能效果!A:A,技能等级!B807&amp;"03")=1,技能等级!B807&amp;"03","")</f>
        <v/>
      </c>
      <c r="M807" s="62" t="str">
        <f t="shared" ref="M807" si="2317">IF(L807="","",$D807)</f>
        <v/>
      </c>
      <c r="N807" s="62" t="str">
        <f>IF(COUNTIF(技能效果!A:A,技能等级!B807&amp;"04")=1,技能等级!B807&amp;"04","")</f>
        <v/>
      </c>
      <c r="O807" s="62" t="str">
        <f t="shared" ref="O807" si="2318">IF(N807="","",$D807)</f>
        <v/>
      </c>
      <c r="P807" s="62" t="str">
        <f>IF(COUNTIF(技能效果!A:A,技能等级!B807&amp;"05")=1,技能等级!B807&amp;"05","")</f>
        <v/>
      </c>
      <c r="Q807" s="62" t="str">
        <f t="shared" ref="Q807" si="2319">IF(P807="","",$D807)</f>
        <v/>
      </c>
      <c r="R807" s="69" t="str">
        <f>INDEX(技能!U:U,MATCH(技能等级!B807,技能!B:B,0))</f>
        <v>攻击敌方单体造成攻击x%伤害，附加自身当前生命值y%的伤害
技能可触发【追击】</v>
      </c>
      <c r="S807" s="150">
        <f t="shared" si="2180"/>
        <v>77</v>
      </c>
    </row>
    <row r="808" spans="1:19" s="60" customFormat="1" ht="16.5" x14ac:dyDescent="0.2">
      <c r="A808" s="62">
        <v>805</v>
      </c>
      <c r="B808" s="62">
        <f>INDEX(技能!B:B,MATCH(技能等级!S808,技能!T:T,0))</f>
        <v>1303002</v>
      </c>
      <c r="C808" s="69" t="s">
        <v>384</v>
      </c>
      <c r="D808" s="62">
        <v>3</v>
      </c>
      <c r="E808" s="62" t="str">
        <f>INDEX(技能!E:E,MATCH(技能等级!S808,技能!T:T,0))</f>
        <v>许褚技能</v>
      </c>
      <c r="F808" s="69" t="s">
        <v>1020</v>
      </c>
      <c r="G808" s="62">
        <v>10</v>
      </c>
      <c r="H808" s="149" t="str">
        <f t="shared" si="2283"/>
        <v>130300201</v>
      </c>
      <c r="I808" s="62">
        <f t="shared" si="2146"/>
        <v>3</v>
      </c>
      <c r="J808" s="62" t="str">
        <f>IF(COUNTIF(技能效果!A:A,技能等级!B808&amp;"02")=1,技能等级!B808&amp;"02","")</f>
        <v>130300202</v>
      </c>
      <c r="K808" s="62">
        <f t="shared" si="2146"/>
        <v>3</v>
      </c>
      <c r="L808" s="62" t="str">
        <f>IF(COUNTIF(技能效果!A:A,技能等级!B808&amp;"03")=1,技能等级!B808&amp;"03","")</f>
        <v/>
      </c>
      <c r="M808" s="62" t="str">
        <f t="shared" ref="M808" si="2320">IF(L808="","",$D808)</f>
        <v/>
      </c>
      <c r="N808" s="62" t="str">
        <f>IF(COUNTIF(技能效果!A:A,技能等级!B808&amp;"04")=1,技能等级!B808&amp;"04","")</f>
        <v/>
      </c>
      <c r="O808" s="62" t="str">
        <f t="shared" ref="O808" si="2321">IF(N808="","",$D808)</f>
        <v/>
      </c>
      <c r="P808" s="62" t="str">
        <f>IF(COUNTIF(技能效果!A:A,技能等级!B808&amp;"05")=1,技能等级!B808&amp;"05","")</f>
        <v/>
      </c>
      <c r="Q808" s="62" t="str">
        <f t="shared" ref="Q808" si="2322">IF(P808="","",$D808)</f>
        <v/>
      </c>
      <c r="R808" s="69" t="str">
        <f>INDEX(技能!U:U,MATCH(技能等级!B808,技能!B:B,0))</f>
        <v>攻击敌方单体造成攻击x%伤害，附加自身当前生命值y%的伤害
技能可触发【追击】</v>
      </c>
      <c r="S808" s="150">
        <f t="shared" si="2180"/>
        <v>77</v>
      </c>
    </row>
    <row r="809" spans="1:19" s="60" customFormat="1" ht="16.5" x14ac:dyDescent="0.2">
      <c r="A809" s="62">
        <v>806</v>
      </c>
      <c r="B809" s="62">
        <f>INDEX(技能!B:B,MATCH(技能等级!S809,技能!T:T,0))</f>
        <v>1303002</v>
      </c>
      <c r="C809" s="69" t="s">
        <v>384</v>
      </c>
      <c r="D809" s="62">
        <v>4</v>
      </c>
      <c r="E809" s="62" t="str">
        <f>INDEX(技能!E:E,MATCH(技能等级!S809,技能!T:T,0))</f>
        <v>许褚技能</v>
      </c>
      <c r="F809" s="69" t="s">
        <v>1020</v>
      </c>
      <c r="G809" s="62">
        <v>10</v>
      </c>
      <c r="H809" s="149" t="str">
        <f t="shared" si="2283"/>
        <v>130300201</v>
      </c>
      <c r="I809" s="62">
        <f t="shared" si="2146"/>
        <v>4</v>
      </c>
      <c r="J809" s="62" t="str">
        <f>IF(COUNTIF(技能效果!A:A,技能等级!B809&amp;"02")=1,技能等级!B809&amp;"02","")</f>
        <v>130300202</v>
      </c>
      <c r="K809" s="62">
        <f t="shared" si="2146"/>
        <v>4</v>
      </c>
      <c r="L809" s="62" t="str">
        <f>IF(COUNTIF(技能效果!A:A,技能等级!B809&amp;"03")=1,技能等级!B809&amp;"03","")</f>
        <v/>
      </c>
      <c r="M809" s="62" t="str">
        <f t="shared" ref="M809" si="2323">IF(L809="","",$D809)</f>
        <v/>
      </c>
      <c r="N809" s="62" t="str">
        <f>IF(COUNTIF(技能效果!A:A,技能等级!B809&amp;"04")=1,技能等级!B809&amp;"04","")</f>
        <v/>
      </c>
      <c r="O809" s="62" t="str">
        <f t="shared" ref="O809" si="2324">IF(N809="","",$D809)</f>
        <v/>
      </c>
      <c r="P809" s="62" t="str">
        <f>IF(COUNTIF(技能效果!A:A,技能等级!B809&amp;"05")=1,技能等级!B809&amp;"05","")</f>
        <v/>
      </c>
      <c r="Q809" s="62" t="str">
        <f t="shared" ref="Q809" si="2325">IF(P809="","",$D809)</f>
        <v/>
      </c>
      <c r="R809" s="69" t="str">
        <f>INDEX(技能!U:U,MATCH(技能等级!B809,技能!B:B,0))</f>
        <v>攻击敌方单体造成攻击x%伤害，附加自身当前生命值y%的伤害
技能可触发【追击】</v>
      </c>
      <c r="S809" s="150">
        <f t="shared" si="2180"/>
        <v>77</v>
      </c>
    </row>
    <row r="810" spans="1:19" s="60" customFormat="1" ht="16.5" x14ac:dyDescent="0.2">
      <c r="A810" s="62">
        <v>807</v>
      </c>
      <c r="B810" s="62">
        <f>INDEX(技能!B:B,MATCH(技能等级!S810,技能!T:T,0))</f>
        <v>1303002</v>
      </c>
      <c r="C810" s="69" t="s">
        <v>384</v>
      </c>
      <c r="D810" s="62">
        <v>5</v>
      </c>
      <c r="E810" s="62" t="str">
        <f>INDEX(技能!E:E,MATCH(技能等级!S810,技能!T:T,0))</f>
        <v>许褚技能</v>
      </c>
      <c r="F810" s="69" t="s">
        <v>1020</v>
      </c>
      <c r="G810" s="62">
        <v>10</v>
      </c>
      <c r="H810" s="149" t="str">
        <f t="shared" si="2283"/>
        <v>130300201</v>
      </c>
      <c r="I810" s="62">
        <f t="shared" si="2146"/>
        <v>5</v>
      </c>
      <c r="J810" s="62" t="str">
        <f>IF(COUNTIF(技能效果!A:A,技能等级!B810&amp;"02")=1,技能等级!B810&amp;"02","")</f>
        <v>130300202</v>
      </c>
      <c r="K810" s="62">
        <f t="shared" si="2146"/>
        <v>5</v>
      </c>
      <c r="L810" s="62" t="str">
        <f>IF(COUNTIF(技能效果!A:A,技能等级!B810&amp;"03")=1,技能等级!B810&amp;"03","")</f>
        <v/>
      </c>
      <c r="M810" s="62" t="str">
        <f t="shared" ref="M810" si="2326">IF(L810="","",$D810)</f>
        <v/>
      </c>
      <c r="N810" s="62" t="str">
        <f>IF(COUNTIF(技能效果!A:A,技能等级!B810&amp;"04")=1,技能等级!B810&amp;"04","")</f>
        <v/>
      </c>
      <c r="O810" s="62" t="str">
        <f t="shared" ref="O810" si="2327">IF(N810="","",$D810)</f>
        <v/>
      </c>
      <c r="P810" s="62" t="str">
        <f>IF(COUNTIF(技能效果!A:A,技能等级!B810&amp;"05")=1,技能等级!B810&amp;"05","")</f>
        <v/>
      </c>
      <c r="Q810" s="62" t="str">
        <f t="shared" ref="Q810" si="2328">IF(P810="","",$D810)</f>
        <v/>
      </c>
      <c r="R810" s="69" t="str">
        <f>INDEX(技能!U:U,MATCH(技能等级!B810,技能!B:B,0))</f>
        <v>攻击敌方单体造成攻击x%伤害，附加自身当前生命值y%的伤害
技能可触发【追击】</v>
      </c>
      <c r="S810" s="150">
        <f t="shared" si="2180"/>
        <v>77</v>
      </c>
    </row>
    <row r="811" spans="1:19" s="60" customFormat="1" ht="16.5" x14ac:dyDescent="0.2">
      <c r="A811" s="62">
        <v>808</v>
      </c>
      <c r="B811" s="62">
        <f>INDEX(技能!B:B,MATCH(技能等级!S811,技能!T:T,0))</f>
        <v>1303002</v>
      </c>
      <c r="C811" s="69" t="s">
        <v>384</v>
      </c>
      <c r="D811" s="62">
        <v>6</v>
      </c>
      <c r="E811" s="62" t="str">
        <f>INDEX(技能!E:E,MATCH(技能等级!S811,技能!T:T,0))</f>
        <v>许褚技能</v>
      </c>
      <c r="F811" s="69" t="s">
        <v>1020</v>
      </c>
      <c r="G811" s="62">
        <v>10</v>
      </c>
      <c r="H811" s="149" t="str">
        <f t="shared" si="2283"/>
        <v>130300201</v>
      </c>
      <c r="I811" s="62">
        <f t="shared" si="2146"/>
        <v>6</v>
      </c>
      <c r="J811" s="62" t="str">
        <f>IF(COUNTIF(技能效果!A:A,技能等级!B811&amp;"02")=1,技能等级!B811&amp;"02","")</f>
        <v>130300202</v>
      </c>
      <c r="K811" s="62">
        <f t="shared" si="2146"/>
        <v>6</v>
      </c>
      <c r="L811" s="62" t="str">
        <f>IF(COUNTIF(技能效果!A:A,技能等级!B811&amp;"03")=1,技能等级!B811&amp;"03","")</f>
        <v/>
      </c>
      <c r="M811" s="62" t="str">
        <f t="shared" ref="M811" si="2329">IF(L811="","",$D811)</f>
        <v/>
      </c>
      <c r="N811" s="62" t="str">
        <f>IF(COUNTIF(技能效果!A:A,技能等级!B811&amp;"04")=1,技能等级!B811&amp;"04","")</f>
        <v/>
      </c>
      <c r="O811" s="62" t="str">
        <f t="shared" ref="O811" si="2330">IF(N811="","",$D811)</f>
        <v/>
      </c>
      <c r="P811" s="62" t="str">
        <f>IF(COUNTIF(技能效果!A:A,技能等级!B811&amp;"05")=1,技能等级!B811&amp;"05","")</f>
        <v/>
      </c>
      <c r="Q811" s="62" t="str">
        <f t="shared" ref="Q811" si="2331">IF(P811="","",$D811)</f>
        <v/>
      </c>
      <c r="R811" s="69" t="str">
        <f>INDEX(技能!U:U,MATCH(技能等级!B811,技能!B:B,0))</f>
        <v>攻击敌方单体造成攻击x%伤害，附加自身当前生命值y%的伤害
技能可触发【追击】</v>
      </c>
      <c r="S811" s="150">
        <f t="shared" si="2180"/>
        <v>77</v>
      </c>
    </row>
    <row r="812" spans="1:19" s="60" customFormat="1" ht="16.5" x14ac:dyDescent="0.2">
      <c r="A812" s="62">
        <v>809</v>
      </c>
      <c r="B812" s="62">
        <f>INDEX(技能!B:B,MATCH(技能等级!S812,技能!T:T,0))</f>
        <v>1303002</v>
      </c>
      <c r="C812" s="69" t="s">
        <v>384</v>
      </c>
      <c r="D812" s="62">
        <v>7</v>
      </c>
      <c r="E812" s="62" t="str">
        <f>INDEX(技能!E:E,MATCH(技能等级!S812,技能!T:T,0))</f>
        <v>许褚技能</v>
      </c>
      <c r="F812" s="69" t="s">
        <v>1020</v>
      </c>
      <c r="G812" s="62">
        <v>10</v>
      </c>
      <c r="H812" s="149" t="str">
        <f t="shared" si="2283"/>
        <v>130300201</v>
      </c>
      <c r="I812" s="62">
        <f t="shared" si="2146"/>
        <v>7</v>
      </c>
      <c r="J812" s="62" t="str">
        <f>IF(COUNTIF(技能效果!A:A,技能等级!B812&amp;"02")=1,技能等级!B812&amp;"02","")</f>
        <v>130300202</v>
      </c>
      <c r="K812" s="62">
        <f t="shared" si="2146"/>
        <v>7</v>
      </c>
      <c r="L812" s="62" t="str">
        <f>IF(COUNTIF(技能效果!A:A,技能等级!B812&amp;"03")=1,技能等级!B812&amp;"03","")</f>
        <v/>
      </c>
      <c r="M812" s="62" t="str">
        <f t="shared" ref="M812" si="2332">IF(L812="","",$D812)</f>
        <v/>
      </c>
      <c r="N812" s="62" t="str">
        <f>IF(COUNTIF(技能效果!A:A,技能等级!B812&amp;"04")=1,技能等级!B812&amp;"04","")</f>
        <v/>
      </c>
      <c r="O812" s="62" t="str">
        <f t="shared" ref="O812" si="2333">IF(N812="","",$D812)</f>
        <v/>
      </c>
      <c r="P812" s="62" t="str">
        <f>IF(COUNTIF(技能效果!A:A,技能等级!B812&amp;"05")=1,技能等级!B812&amp;"05","")</f>
        <v/>
      </c>
      <c r="Q812" s="62" t="str">
        <f t="shared" ref="Q812" si="2334">IF(P812="","",$D812)</f>
        <v/>
      </c>
      <c r="R812" s="69" t="str">
        <f>INDEX(技能!U:U,MATCH(技能等级!B812,技能!B:B,0))</f>
        <v>攻击敌方单体造成攻击x%伤害，附加自身当前生命值y%的伤害
技能可触发【追击】</v>
      </c>
      <c r="S812" s="150">
        <f t="shared" si="2180"/>
        <v>77</v>
      </c>
    </row>
    <row r="813" spans="1:19" s="60" customFormat="1" ht="16.5" x14ac:dyDescent="0.2">
      <c r="A813" s="62">
        <v>810</v>
      </c>
      <c r="B813" s="62">
        <f>INDEX(技能!B:B,MATCH(技能等级!S813,技能!T:T,0))</f>
        <v>1303002</v>
      </c>
      <c r="C813" s="69" t="s">
        <v>384</v>
      </c>
      <c r="D813" s="62">
        <v>8</v>
      </c>
      <c r="E813" s="62" t="str">
        <f>INDEX(技能!E:E,MATCH(技能等级!S813,技能!T:T,0))</f>
        <v>许褚技能</v>
      </c>
      <c r="F813" s="69" t="s">
        <v>1020</v>
      </c>
      <c r="G813" s="62">
        <v>10</v>
      </c>
      <c r="H813" s="149" t="str">
        <f t="shared" si="2283"/>
        <v>130300201</v>
      </c>
      <c r="I813" s="62">
        <f t="shared" si="2146"/>
        <v>8</v>
      </c>
      <c r="J813" s="62" t="str">
        <f>IF(COUNTIF(技能效果!A:A,技能等级!B813&amp;"02")=1,技能等级!B813&amp;"02","")</f>
        <v>130300202</v>
      </c>
      <c r="K813" s="62">
        <f t="shared" si="2146"/>
        <v>8</v>
      </c>
      <c r="L813" s="62" t="str">
        <f>IF(COUNTIF(技能效果!A:A,技能等级!B813&amp;"03")=1,技能等级!B813&amp;"03","")</f>
        <v/>
      </c>
      <c r="M813" s="62" t="str">
        <f t="shared" ref="M813" si="2335">IF(L813="","",$D813)</f>
        <v/>
      </c>
      <c r="N813" s="62" t="str">
        <f>IF(COUNTIF(技能效果!A:A,技能等级!B813&amp;"04")=1,技能等级!B813&amp;"04","")</f>
        <v/>
      </c>
      <c r="O813" s="62" t="str">
        <f t="shared" ref="O813" si="2336">IF(N813="","",$D813)</f>
        <v/>
      </c>
      <c r="P813" s="62" t="str">
        <f>IF(COUNTIF(技能效果!A:A,技能等级!B813&amp;"05")=1,技能等级!B813&amp;"05","")</f>
        <v/>
      </c>
      <c r="Q813" s="62" t="str">
        <f t="shared" ref="Q813" si="2337">IF(P813="","",$D813)</f>
        <v/>
      </c>
      <c r="R813" s="69" t="str">
        <f>INDEX(技能!U:U,MATCH(技能等级!B813,技能!B:B,0))</f>
        <v>攻击敌方单体造成攻击x%伤害，附加自身当前生命值y%的伤害
技能可触发【追击】</v>
      </c>
      <c r="S813" s="150">
        <f t="shared" si="2180"/>
        <v>77</v>
      </c>
    </row>
    <row r="814" spans="1:19" s="60" customFormat="1" ht="16.5" x14ac:dyDescent="0.2">
      <c r="A814" s="62">
        <v>811</v>
      </c>
      <c r="B814" s="62">
        <f>INDEX(技能!B:B,MATCH(技能等级!S814,技能!T:T,0))</f>
        <v>1303002</v>
      </c>
      <c r="C814" s="69" t="s">
        <v>384</v>
      </c>
      <c r="D814" s="62">
        <v>9</v>
      </c>
      <c r="E814" s="62" t="str">
        <f>INDEX(技能!E:E,MATCH(技能等级!S814,技能!T:T,0))</f>
        <v>许褚技能</v>
      </c>
      <c r="F814" s="69" t="s">
        <v>1020</v>
      </c>
      <c r="G814" s="62">
        <v>10</v>
      </c>
      <c r="H814" s="149" t="str">
        <f t="shared" si="2283"/>
        <v>130300201</v>
      </c>
      <c r="I814" s="62">
        <f t="shared" si="2146"/>
        <v>9</v>
      </c>
      <c r="J814" s="62" t="str">
        <f>IF(COUNTIF(技能效果!A:A,技能等级!B814&amp;"02")=1,技能等级!B814&amp;"02","")</f>
        <v>130300202</v>
      </c>
      <c r="K814" s="62">
        <f t="shared" si="2146"/>
        <v>9</v>
      </c>
      <c r="L814" s="62" t="str">
        <f>IF(COUNTIF(技能效果!A:A,技能等级!B814&amp;"03")=1,技能等级!B814&amp;"03","")</f>
        <v/>
      </c>
      <c r="M814" s="62" t="str">
        <f t="shared" ref="M814" si="2338">IF(L814="","",$D814)</f>
        <v/>
      </c>
      <c r="N814" s="62" t="str">
        <f>IF(COUNTIF(技能效果!A:A,技能等级!B814&amp;"04")=1,技能等级!B814&amp;"04","")</f>
        <v/>
      </c>
      <c r="O814" s="62" t="str">
        <f t="shared" ref="O814" si="2339">IF(N814="","",$D814)</f>
        <v/>
      </c>
      <c r="P814" s="62" t="str">
        <f>IF(COUNTIF(技能效果!A:A,技能等级!B814&amp;"05")=1,技能等级!B814&amp;"05","")</f>
        <v/>
      </c>
      <c r="Q814" s="62" t="str">
        <f t="shared" ref="Q814" si="2340">IF(P814="","",$D814)</f>
        <v/>
      </c>
      <c r="R814" s="69" t="str">
        <f>INDEX(技能!U:U,MATCH(技能等级!B814,技能!B:B,0))</f>
        <v>攻击敌方单体造成攻击x%伤害，附加自身当前生命值y%的伤害
技能可触发【追击】</v>
      </c>
      <c r="S814" s="150">
        <f t="shared" si="2180"/>
        <v>77</v>
      </c>
    </row>
    <row r="815" spans="1:19" s="60" customFormat="1" ht="16.5" x14ac:dyDescent="0.2">
      <c r="A815" s="62">
        <v>812</v>
      </c>
      <c r="B815" s="62">
        <f>INDEX(技能!B:B,MATCH(技能等级!S815,技能!T:T,0))</f>
        <v>1303002</v>
      </c>
      <c r="C815" s="69" t="s">
        <v>384</v>
      </c>
      <c r="D815" s="62">
        <v>10</v>
      </c>
      <c r="E815" s="62" t="str">
        <f>INDEX(技能!E:E,MATCH(技能等级!S815,技能!T:T,0))</f>
        <v>许褚技能</v>
      </c>
      <c r="F815" s="69" t="s">
        <v>1020</v>
      </c>
      <c r="G815" s="62">
        <v>10</v>
      </c>
      <c r="H815" s="149" t="str">
        <f t="shared" ref="H815:H878" si="2341">B815&amp;"01"</f>
        <v>130300201</v>
      </c>
      <c r="I815" s="62">
        <f t="shared" ref="I815:K878" si="2342">IF(H815="","",$D815)</f>
        <v>10</v>
      </c>
      <c r="J815" s="62" t="str">
        <f>IF(COUNTIF(技能效果!A:A,技能等级!B815&amp;"02")=1,技能等级!B815&amp;"02","")</f>
        <v>130300202</v>
      </c>
      <c r="K815" s="62">
        <f t="shared" si="2342"/>
        <v>10</v>
      </c>
      <c r="L815" s="62" t="str">
        <f>IF(COUNTIF(技能效果!A:A,技能等级!B815&amp;"03")=1,技能等级!B815&amp;"03","")</f>
        <v/>
      </c>
      <c r="M815" s="62" t="str">
        <f t="shared" ref="M815" si="2343">IF(L815="","",$D815)</f>
        <v/>
      </c>
      <c r="N815" s="62" t="str">
        <f>IF(COUNTIF(技能效果!A:A,技能等级!B815&amp;"04")=1,技能等级!B815&amp;"04","")</f>
        <v/>
      </c>
      <c r="O815" s="62" t="str">
        <f t="shared" ref="O815" si="2344">IF(N815="","",$D815)</f>
        <v/>
      </c>
      <c r="P815" s="62" t="str">
        <f>IF(COUNTIF(技能效果!A:A,技能等级!B815&amp;"05")=1,技能等级!B815&amp;"05","")</f>
        <v/>
      </c>
      <c r="Q815" s="62" t="str">
        <f t="shared" ref="Q815" si="2345">IF(P815="","",$D815)</f>
        <v/>
      </c>
      <c r="R815" s="69" t="str">
        <f>INDEX(技能!U:U,MATCH(技能等级!B815,技能!B:B,0))</f>
        <v>攻击敌方单体造成攻击x%伤害，附加自身当前生命值y%的伤害
技能可触发【追击】</v>
      </c>
      <c r="S815" s="150">
        <f t="shared" si="2180"/>
        <v>77</v>
      </c>
    </row>
    <row r="816" spans="1:19" s="60" customFormat="1" ht="16.5" x14ac:dyDescent="0.2">
      <c r="A816" s="62">
        <v>813</v>
      </c>
      <c r="B816" s="62">
        <f>INDEX(技能!B:B,MATCH(技能等级!S816,技能!T:T,0))</f>
        <v>1303003</v>
      </c>
      <c r="C816" s="69" t="s">
        <v>384</v>
      </c>
      <c r="D816" s="62">
        <v>1</v>
      </c>
      <c r="E816" s="62" t="str">
        <f>INDEX(技能!E:E,MATCH(技能等级!S816,技能!T:T,0))</f>
        <v>典韦技能</v>
      </c>
      <c r="F816" s="69"/>
      <c r="G816" s="62"/>
      <c r="H816" s="149" t="str">
        <f>$B816&amp;"01"</f>
        <v>130300301</v>
      </c>
      <c r="I816" s="62">
        <f t="shared" si="2342"/>
        <v>1</v>
      </c>
      <c r="J816" s="62" t="str">
        <f>IF(COUNTIF(技能效果!A:A,技能等级!B816&amp;"02")=1,技能等级!B816&amp;"02","")</f>
        <v>130300302</v>
      </c>
      <c r="K816" s="62">
        <f t="shared" si="2342"/>
        <v>1</v>
      </c>
      <c r="L816" s="62" t="str">
        <f>IF(COUNTIF(技能效果!A:A,技能等级!B816&amp;"03")=1,技能等级!B816&amp;"03","")</f>
        <v/>
      </c>
      <c r="M816" s="62" t="str">
        <f t="shared" ref="M816" si="2346">IF(L816="","",$D816)</f>
        <v/>
      </c>
      <c r="N816" s="62" t="str">
        <f>IF(COUNTIF(技能效果!A:A,技能等级!B816&amp;"04")=1,技能等级!B816&amp;"04","")</f>
        <v/>
      </c>
      <c r="O816" s="62" t="str">
        <f t="shared" ref="O816" si="2347">IF(N816="","",$D816)</f>
        <v/>
      </c>
      <c r="P816" s="62" t="str">
        <f>IF(COUNTIF(技能效果!A:A,技能等级!B816&amp;"05")=1,技能等级!B816&amp;"05","")</f>
        <v/>
      </c>
      <c r="Q816" s="62" t="str">
        <f t="shared" ref="Q816" si="2348">IF(P816="","",$D816)</f>
        <v/>
      </c>
      <c r="R816" s="69" t="str">
        <f>INDEX(技能!U:U,MATCH(技能等级!B816,技能!B:B,0))</f>
        <v>攻击敌方单体造成攻击x%伤害，额外造成自身已损失生命值百分比伤害</v>
      </c>
      <c r="S816" s="150">
        <f t="shared" si="2180"/>
        <v>78</v>
      </c>
    </row>
    <row r="817" spans="1:19" s="60" customFormat="1" ht="16.5" x14ac:dyDescent="0.2">
      <c r="A817" s="62">
        <v>814</v>
      </c>
      <c r="B817" s="62">
        <f>INDEX(技能!B:B,MATCH(技能等级!S817,技能!T:T,0))</f>
        <v>1303003</v>
      </c>
      <c r="C817" s="69" t="s">
        <v>384</v>
      </c>
      <c r="D817" s="62">
        <v>2</v>
      </c>
      <c r="E817" s="62" t="str">
        <f>INDEX(技能!E:E,MATCH(技能等级!S817,技能!T:T,0))</f>
        <v>典韦技能</v>
      </c>
      <c r="F817" s="69" t="s">
        <v>1020</v>
      </c>
      <c r="G817" s="62">
        <v>10</v>
      </c>
      <c r="H817" s="149" t="str">
        <f t="shared" si="2341"/>
        <v>130300301</v>
      </c>
      <c r="I817" s="62">
        <f t="shared" si="2342"/>
        <v>2</v>
      </c>
      <c r="J817" s="62" t="str">
        <f>IF(COUNTIF(技能效果!A:A,技能等级!B817&amp;"02")=1,技能等级!B817&amp;"02","")</f>
        <v>130300302</v>
      </c>
      <c r="K817" s="62">
        <f t="shared" si="2342"/>
        <v>2</v>
      </c>
      <c r="L817" s="62" t="str">
        <f>IF(COUNTIF(技能效果!A:A,技能等级!B817&amp;"03")=1,技能等级!B817&amp;"03","")</f>
        <v/>
      </c>
      <c r="M817" s="62" t="str">
        <f t="shared" ref="M817" si="2349">IF(L817="","",$D817)</f>
        <v/>
      </c>
      <c r="N817" s="62" t="str">
        <f>IF(COUNTIF(技能效果!A:A,技能等级!B817&amp;"04")=1,技能等级!B817&amp;"04","")</f>
        <v/>
      </c>
      <c r="O817" s="62" t="str">
        <f t="shared" ref="O817" si="2350">IF(N817="","",$D817)</f>
        <v/>
      </c>
      <c r="P817" s="62" t="str">
        <f>IF(COUNTIF(技能效果!A:A,技能等级!B817&amp;"05")=1,技能等级!B817&amp;"05","")</f>
        <v/>
      </c>
      <c r="Q817" s="62" t="str">
        <f t="shared" ref="Q817" si="2351">IF(P817="","",$D817)</f>
        <v/>
      </c>
      <c r="R817" s="69" t="str">
        <f>INDEX(技能!U:U,MATCH(技能等级!B817,技能!B:B,0))</f>
        <v>攻击敌方单体造成攻击x%伤害，额外造成自身已损失生命值百分比伤害</v>
      </c>
      <c r="S817" s="150">
        <f t="shared" si="2180"/>
        <v>78</v>
      </c>
    </row>
    <row r="818" spans="1:19" s="60" customFormat="1" ht="16.5" x14ac:dyDescent="0.2">
      <c r="A818" s="62">
        <v>815</v>
      </c>
      <c r="B818" s="62">
        <f>INDEX(技能!B:B,MATCH(技能等级!S818,技能!T:T,0))</f>
        <v>1303003</v>
      </c>
      <c r="C818" s="69" t="s">
        <v>384</v>
      </c>
      <c r="D818" s="62">
        <v>3</v>
      </c>
      <c r="E818" s="62" t="str">
        <f>INDEX(技能!E:E,MATCH(技能等级!S818,技能!T:T,0))</f>
        <v>典韦技能</v>
      </c>
      <c r="F818" s="69" t="s">
        <v>1020</v>
      </c>
      <c r="G818" s="62">
        <v>10</v>
      </c>
      <c r="H818" s="149" t="str">
        <f t="shared" si="2341"/>
        <v>130300301</v>
      </c>
      <c r="I818" s="62">
        <f t="shared" si="2342"/>
        <v>3</v>
      </c>
      <c r="J818" s="62" t="str">
        <f>IF(COUNTIF(技能效果!A:A,技能等级!B818&amp;"02")=1,技能等级!B818&amp;"02","")</f>
        <v>130300302</v>
      </c>
      <c r="K818" s="62">
        <f t="shared" si="2342"/>
        <v>3</v>
      </c>
      <c r="L818" s="62" t="str">
        <f>IF(COUNTIF(技能效果!A:A,技能等级!B818&amp;"03")=1,技能等级!B818&amp;"03","")</f>
        <v/>
      </c>
      <c r="M818" s="62" t="str">
        <f t="shared" ref="M818" si="2352">IF(L818="","",$D818)</f>
        <v/>
      </c>
      <c r="N818" s="62" t="str">
        <f>IF(COUNTIF(技能效果!A:A,技能等级!B818&amp;"04")=1,技能等级!B818&amp;"04","")</f>
        <v/>
      </c>
      <c r="O818" s="62" t="str">
        <f t="shared" ref="O818" si="2353">IF(N818="","",$D818)</f>
        <v/>
      </c>
      <c r="P818" s="62" t="str">
        <f>IF(COUNTIF(技能效果!A:A,技能等级!B818&amp;"05")=1,技能等级!B818&amp;"05","")</f>
        <v/>
      </c>
      <c r="Q818" s="62" t="str">
        <f t="shared" ref="Q818" si="2354">IF(P818="","",$D818)</f>
        <v/>
      </c>
      <c r="R818" s="69" t="str">
        <f>INDEX(技能!U:U,MATCH(技能等级!B818,技能!B:B,0))</f>
        <v>攻击敌方单体造成攻击x%伤害，额外造成自身已损失生命值百分比伤害</v>
      </c>
      <c r="S818" s="150">
        <f t="shared" si="2180"/>
        <v>78</v>
      </c>
    </row>
    <row r="819" spans="1:19" s="60" customFormat="1" ht="16.5" x14ac:dyDescent="0.2">
      <c r="A819" s="62">
        <v>816</v>
      </c>
      <c r="B819" s="62">
        <f>INDEX(技能!B:B,MATCH(技能等级!S819,技能!T:T,0))</f>
        <v>1303003</v>
      </c>
      <c r="C819" s="69" t="s">
        <v>384</v>
      </c>
      <c r="D819" s="62">
        <v>4</v>
      </c>
      <c r="E819" s="62" t="str">
        <f>INDEX(技能!E:E,MATCH(技能等级!S819,技能!T:T,0))</f>
        <v>典韦技能</v>
      </c>
      <c r="F819" s="69" t="s">
        <v>1020</v>
      </c>
      <c r="G819" s="62">
        <v>10</v>
      </c>
      <c r="H819" s="149" t="str">
        <f t="shared" si="2341"/>
        <v>130300301</v>
      </c>
      <c r="I819" s="62">
        <f t="shared" si="2342"/>
        <v>4</v>
      </c>
      <c r="J819" s="62" t="str">
        <f>IF(COUNTIF(技能效果!A:A,技能等级!B819&amp;"02")=1,技能等级!B819&amp;"02","")</f>
        <v>130300302</v>
      </c>
      <c r="K819" s="62">
        <f t="shared" si="2342"/>
        <v>4</v>
      </c>
      <c r="L819" s="62" t="str">
        <f>IF(COUNTIF(技能效果!A:A,技能等级!B819&amp;"03")=1,技能等级!B819&amp;"03","")</f>
        <v/>
      </c>
      <c r="M819" s="62" t="str">
        <f t="shared" ref="M819" si="2355">IF(L819="","",$D819)</f>
        <v/>
      </c>
      <c r="N819" s="62" t="str">
        <f>IF(COUNTIF(技能效果!A:A,技能等级!B819&amp;"04")=1,技能等级!B819&amp;"04","")</f>
        <v/>
      </c>
      <c r="O819" s="62" t="str">
        <f t="shared" ref="O819" si="2356">IF(N819="","",$D819)</f>
        <v/>
      </c>
      <c r="P819" s="62" t="str">
        <f>IF(COUNTIF(技能效果!A:A,技能等级!B819&amp;"05")=1,技能等级!B819&amp;"05","")</f>
        <v/>
      </c>
      <c r="Q819" s="62" t="str">
        <f t="shared" ref="Q819" si="2357">IF(P819="","",$D819)</f>
        <v/>
      </c>
      <c r="R819" s="69" t="str">
        <f>INDEX(技能!U:U,MATCH(技能等级!B819,技能!B:B,0))</f>
        <v>攻击敌方单体造成攻击x%伤害，额外造成自身已损失生命值百分比伤害</v>
      </c>
      <c r="S819" s="150">
        <f t="shared" si="2180"/>
        <v>78</v>
      </c>
    </row>
    <row r="820" spans="1:19" s="60" customFormat="1" ht="16.5" x14ac:dyDescent="0.2">
      <c r="A820" s="62">
        <v>817</v>
      </c>
      <c r="B820" s="62">
        <f>INDEX(技能!B:B,MATCH(技能等级!S820,技能!T:T,0))</f>
        <v>1303003</v>
      </c>
      <c r="C820" s="69" t="s">
        <v>384</v>
      </c>
      <c r="D820" s="62">
        <v>5</v>
      </c>
      <c r="E820" s="62" t="str">
        <f>INDEX(技能!E:E,MATCH(技能等级!S820,技能!T:T,0))</f>
        <v>典韦技能</v>
      </c>
      <c r="F820" s="69" t="s">
        <v>1020</v>
      </c>
      <c r="G820" s="62">
        <v>10</v>
      </c>
      <c r="H820" s="149" t="str">
        <f t="shared" si="2341"/>
        <v>130300301</v>
      </c>
      <c r="I820" s="62">
        <f t="shared" si="2342"/>
        <v>5</v>
      </c>
      <c r="J820" s="62" t="str">
        <f>IF(COUNTIF(技能效果!A:A,技能等级!B820&amp;"02")=1,技能等级!B820&amp;"02","")</f>
        <v>130300302</v>
      </c>
      <c r="K820" s="62">
        <f t="shared" si="2342"/>
        <v>5</v>
      </c>
      <c r="L820" s="62" t="str">
        <f>IF(COUNTIF(技能效果!A:A,技能等级!B820&amp;"03")=1,技能等级!B820&amp;"03","")</f>
        <v/>
      </c>
      <c r="M820" s="62" t="str">
        <f t="shared" ref="M820" si="2358">IF(L820="","",$D820)</f>
        <v/>
      </c>
      <c r="N820" s="62" t="str">
        <f>IF(COUNTIF(技能效果!A:A,技能等级!B820&amp;"04")=1,技能等级!B820&amp;"04","")</f>
        <v/>
      </c>
      <c r="O820" s="62" t="str">
        <f t="shared" ref="O820" si="2359">IF(N820="","",$D820)</f>
        <v/>
      </c>
      <c r="P820" s="62" t="str">
        <f>IF(COUNTIF(技能效果!A:A,技能等级!B820&amp;"05")=1,技能等级!B820&amp;"05","")</f>
        <v/>
      </c>
      <c r="Q820" s="62" t="str">
        <f t="shared" ref="Q820" si="2360">IF(P820="","",$D820)</f>
        <v/>
      </c>
      <c r="R820" s="69" t="str">
        <f>INDEX(技能!U:U,MATCH(技能等级!B820,技能!B:B,0))</f>
        <v>攻击敌方单体造成攻击x%伤害，额外造成自身已损失生命值百分比伤害</v>
      </c>
      <c r="S820" s="150">
        <f t="shared" si="2180"/>
        <v>78</v>
      </c>
    </row>
    <row r="821" spans="1:19" s="60" customFormat="1" ht="16.5" x14ac:dyDescent="0.2">
      <c r="A821" s="62">
        <v>818</v>
      </c>
      <c r="B821" s="62">
        <f>INDEX(技能!B:B,MATCH(技能等级!S821,技能!T:T,0))</f>
        <v>1303003</v>
      </c>
      <c r="C821" s="69" t="s">
        <v>384</v>
      </c>
      <c r="D821" s="62">
        <v>6</v>
      </c>
      <c r="E821" s="62" t="str">
        <f>INDEX(技能!E:E,MATCH(技能等级!S821,技能!T:T,0))</f>
        <v>典韦技能</v>
      </c>
      <c r="F821" s="69" t="s">
        <v>1020</v>
      </c>
      <c r="G821" s="62">
        <v>10</v>
      </c>
      <c r="H821" s="149" t="str">
        <f t="shared" si="2341"/>
        <v>130300301</v>
      </c>
      <c r="I821" s="62">
        <f t="shared" si="2342"/>
        <v>6</v>
      </c>
      <c r="J821" s="62" t="str">
        <f>IF(COUNTIF(技能效果!A:A,技能等级!B821&amp;"02")=1,技能等级!B821&amp;"02","")</f>
        <v>130300302</v>
      </c>
      <c r="K821" s="62">
        <f t="shared" si="2342"/>
        <v>6</v>
      </c>
      <c r="L821" s="62" t="str">
        <f>IF(COUNTIF(技能效果!A:A,技能等级!B821&amp;"03")=1,技能等级!B821&amp;"03","")</f>
        <v/>
      </c>
      <c r="M821" s="62" t="str">
        <f t="shared" ref="M821" si="2361">IF(L821="","",$D821)</f>
        <v/>
      </c>
      <c r="N821" s="62" t="str">
        <f>IF(COUNTIF(技能效果!A:A,技能等级!B821&amp;"04")=1,技能等级!B821&amp;"04","")</f>
        <v/>
      </c>
      <c r="O821" s="62" t="str">
        <f t="shared" ref="O821" si="2362">IF(N821="","",$D821)</f>
        <v/>
      </c>
      <c r="P821" s="62" t="str">
        <f>IF(COUNTIF(技能效果!A:A,技能等级!B821&amp;"05")=1,技能等级!B821&amp;"05","")</f>
        <v/>
      </c>
      <c r="Q821" s="62" t="str">
        <f t="shared" ref="Q821" si="2363">IF(P821="","",$D821)</f>
        <v/>
      </c>
      <c r="R821" s="69" t="str">
        <f>INDEX(技能!U:U,MATCH(技能等级!B821,技能!B:B,0))</f>
        <v>攻击敌方单体造成攻击x%伤害，额外造成自身已损失生命值百分比伤害</v>
      </c>
      <c r="S821" s="150">
        <f t="shared" si="2180"/>
        <v>78</v>
      </c>
    </row>
    <row r="822" spans="1:19" s="60" customFormat="1" ht="16.5" x14ac:dyDescent="0.2">
      <c r="A822" s="62">
        <v>819</v>
      </c>
      <c r="B822" s="62">
        <f>INDEX(技能!B:B,MATCH(技能等级!S822,技能!T:T,0))</f>
        <v>1303003</v>
      </c>
      <c r="C822" s="69" t="s">
        <v>384</v>
      </c>
      <c r="D822" s="62">
        <v>7</v>
      </c>
      <c r="E822" s="62" t="str">
        <f>INDEX(技能!E:E,MATCH(技能等级!S822,技能!T:T,0))</f>
        <v>典韦技能</v>
      </c>
      <c r="F822" s="69" t="s">
        <v>1020</v>
      </c>
      <c r="G822" s="62">
        <v>10</v>
      </c>
      <c r="H822" s="149" t="str">
        <f t="shared" si="2341"/>
        <v>130300301</v>
      </c>
      <c r="I822" s="62">
        <f t="shared" si="2342"/>
        <v>7</v>
      </c>
      <c r="J822" s="62" t="str">
        <f>IF(COUNTIF(技能效果!A:A,技能等级!B822&amp;"02")=1,技能等级!B822&amp;"02","")</f>
        <v>130300302</v>
      </c>
      <c r="K822" s="62">
        <f t="shared" si="2342"/>
        <v>7</v>
      </c>
      <c r="L822" s="62" t="str">
        <f>IF(COUNTIF(技能效果!A:A,技能等级!B822&amp;"03")=1,技能等级!B822&amp;"03","")</f>
        <v/>
      </c>
      <c r="M822" s="62" t="str">
        <f t="shared" ref="M822" si="2364">IF(L822="","",$D822)</f>
        <v/>
      </c>
      <c r="N822" s="62" t="str">
        <f>IF(COUNTIF(技能效果!A:A,技能等级!B822&amp;"04")=1,技能等级!B822&amp;"04","")</f>
        <v/>
      </c>
      <c r="O822" s="62" t="str">
        <f t="shared" ref="O822" si="2365">IF(N822="","",$D822)</f>
        <v/>
      </c>
      <c r="P822" s="62" t="str">
        <f>IF(COUNTIF(技能效果!A:A,技能等级!B822&amp;"05")=1,技能等级!B822&amp;"05","")</f>
        <v/>
      </c>
      <c r="Q822" s="62" t="str">
        <f t="shared" ref="Q822" si="2366">IF(P822="","",$D822)</f>
        <v/>
      </c>
      <c r="R822" s="69" t="str">
        <f>INDEX(技能!U:U,MATCH(技能等级!B822,技能!B:B,0))</f>
        <v>攻击敌方单体造成攻击x%伤害，额外造成自身已损失生命值百分比伤害</v>
      </c>
      <c r="S822" s="150">
        <f t="shared" si="2180"/>
        <v>78</v>
      </c>
    </row>
    <row r="823" spans="1:19" s="60" customFormat="1" ht="16.5" x14ac:dyDescent="0.2">
      <c r="A823" s="62">
        <v>820</v>
      </c>
      <c r="B823" s="62">
        <f>INDEX(技能!B:B,MATCH(技能等级!S823,技能!T:T,0))</f>
        <v>1303003</v>
      </c>
      <c r="C823" s="69" t="s">
        <v>384</v>
      </c>
      <c r="D823" s="62">
        <v>8</v>
      </c>
      <c r="E823" s="62" t="str">
        <f>INDEX(技能!E:E,MATCH(技能等级!S823,技能!T:T,0))</f>
        <v>典韦技能</v>
      </c>
      <c r="F823" s="69" t="s">
        <v>1020</v>
      </c>
      <c r="G823" s="62">
        <v>10</v>
      </c>
      <c r="H823" s="149" t="str">
        <f t="shared" si="2341"/>
        <v>130300301</v>
      </c>
      <c r="I823" s="62">
        <f t="shared" si="2342"/>
        <v>8</v>
      </c>
      <c r="J823" s="62" t="str">
        <f>IF(COUNTIF(技能效果!A:A,技能等级!B823&amp;"02")=1,技能等级!B823&amp;"02","")</f>
        <v>130300302</v>
      </c>
      <c r="K823" s="62">
        <f t="shared" si="2342"/>
        <v>8</v>
      </c>
      <c r="L823" s="62" t="str">
        <f>IF(COUNTIF(技能效果!A:A,技能等级!B823&amp;"03")=1,技能等级!B823&amp;"03","")</f>
        <v/>
      </c>
      <c r="M823" s="62" t="str">
        <f t="shared" ref="M823" si="2367">IF(L823="","",$D823)</f>
        <v/>
      </c>
      <c r="N823" s="62" t="str">
        <f>IF(COUNTIF(技能效果!A:A,技能等级!B823&amp;"04")=1,技能等级!B823&amp;"04","")</f>
        <v/>
      </c>
      <c r="O823" s="62" t="str">
        <f t="shared" ref="O823" si="2368">IF(N823="","",$D823)</f>
        <v/>
      </c>
      <c r="P823" s="62" t="str">
        <f>IF(COUNTIF(技能效果!A:A,技能等级!B823&amp;"05")=1,技能等级!B823&amp;"05","")</f>
        <v/>
      </c>
      <c r="Q823" s="62" t="str">
        <f t="shared" ref="Q823" si="2369">IF(P823="","",$D823)</f>
        <v/>
      </c>
      <c r="R823" s="69" t="str">
        <f>INDEX(技能!U:U,MATCH(技能等级!B823,技能!B:B,0))</f>
        <v>攻击敌方单体造成攻击x%伤害，额外造成自身已损失生命值百分比伤害</v>
      </c>
      <c r="S823" s="150">
        <f t="shared" si="2180"/>
        <v>78</v>
      </c>
    </row>
    <row r="824" spans="1:19" s="60" customFormat="1" ht="16.5" x14ac:dyDescent="0.2">
      <c r="A824" s="62">
        <v>821</v>
      </c>
      <c r="B824" s="62">
        <f>INDEX(技能!B:B,MATCH(技能等级!S824,技能!T:T,0))</f>
        <v>1303003</v>
      </c>
      <c r="C824" s="69" t="s">
        <v>384</v>
      </c>
      <c r="D824" s="62">
        <v>9</v>
      </c>
      <c r="E824" s="62" t="str">
        <f>INDEX(技能!E:E,MATCH(技能等级!S824,技能!T:T,0))</f>
        <v>典韦技能</v>
      </c>
      <c r="F824" s="69" t="s">
        <v>1020</v>
      </c>
      <c r="G824" s="62">
        <v>10</v>
      </c>
      <c r="H824" s="149" t="str">
        <f t="shared" si="2341"/>
        <v>130300301</v>
      </c>
      <c r="I824" s="62">
        <f t="shared" si="2342"/>
        <v>9</v>
      </c>
      <c r="J824" s="62" t="str">
        <f>IF(COUNTIF(技能效果!A:A,技能等级!B824&amp;"02")=1,技能等级!B824&amp;"02","")</f>
        <v>130300302</v>
      </c>
      <c r="K824" s="62">
        <f t="shared" si="2342"/>
        <v>9</v>
      </c>
      <c r="L824" s="62" t="str">
        <f>IF(COUNTIF(技能效果!A:A,技能等级!B824&amp;"03")=1,技能等级!B824&amp;"03","")</f>
        <v/>
      </c>
      <c r="M824" s="62" t="str">
        <f t="shared" ref="M824" si="2370">IF(L824="","",$D824)</f>
        <v/>
      </c>
      <c r="N824" s="62" t="str">
        <f>IF(COUNTIF(技能效果!A:A,技能等级!B824&amp;"04")=1,技能等级!B824&amp;"04","")</f>
        <v/>
      </c>
      <c r="O824" s="62" t="str">
        <f t="shared" ref="O824" si="2371">IF(N824="","",$D824)</f>
        <v/>
      </c>
      <c r="P824" s="62" t="str">
        <f>IF(COUNTIF(技能效果!A:A,技能等级!B824&amp;"05")=1,技能等级!B824&amp;"05","")</f>
        <v/>
      </c>
      <c r="Q824" s="62" t="str">
        <f t="shared" ref="Q824" si="2372">IF(P824="","",$D824)</f>
        <v/>
      </c>
      <c r="R824" s="69" t="str">
        <f>INDEX(技能!U:U,MATCH(技能等级!B824,技能!B:B,0))</f>
        <v>攻击敌方单体造成攻击x%伤害，额外造成自身已损失生命值百分比伤害</v>
      </c>
      <c r="S824" s="150">
        <f t="shared" si="2180"/>
        <v>78</v>
      </c>
    </row>
    <row r="825" spans="1:19" s="60" customFormat="1" ht="16.5" x14ac:dyDescent="0.2">
      <c r="A825" s="62">
        <v>822</v>
      </c>
      <c r="B825" s="62">
        <f>INDEX(技能!B:B,MATCH(技能等级!S825,技能!T:T,0))</f>
        <v>1303003</v>
      </c>
      <c r="C825" s="69" t="s">
        <v>384</v>
      </c>
      <c r="D825" s="62">
        <v>10</v>
      </c>
      <c r="E825" s="62" t="str">
        <f>INDEX(技能!E:E,MATCH(技能等级!S825,技能!T:T,0))</f>
        <v>典韦技能</v>
      </c>
      <c r="F825" s="69" t="s">
        <v>1020</v>
      </c>
      <c r="G825" s="62">
        <v>10</v>
      </c>
      <c r="H825" s="149" t="str">
        <f t="shared" si="2341"/>
        <v>130300301</v>
      </c>
      <c r="I825" s="62">
        <f t="shared" si="2342"/>
        <v>10</v>
      </c>
      <c r="J825" s="62" t="str">
        <f>IF(COUNTIF(技能效果!A:A,技能等级!B825&amp;"02")=1,技能等级!B825&amp;"02","")</f>
        <v>130300302</v>
      </c>
      <c r="K825" s="62">
        <f t="shared" si="2342"/>
        <v>10</v>
      </c>
      <c r="L825" s="62" t="str">
        <f>IF(COUNTIF(技能效果!A:A,技能等级!B825&amp;"03")=1,技能等级!B825&amp;"03","")</f>
        <v/>
      </c>
      <c r="M825" s="62" t="str">
        <f t="shared" ref="M825" si="2373">IF(L825="","",$D825)</f>
        <v/>
      </c>
      <c r="N825" s="62" t="str">
        <f>IF(COUNTIF(技能效果!A:A,技能等级!B825&amp;"04")=1,技能等级!B825&amp;"04","")</f>
        <v/>
      </c>
      <c r="O825" s="62" t="str">
        <f t="shared" ref="O825" si="2374">IF(N825="","",$D825)</f>
        <v/>
      </c>
      <c r="P825" s="62" t="str">
        <f>IF(COUNTIF(技能效果!A:A,技能等级!B825&amp;"05")=1,技能等级!B825&amp;"05","")</f>
        <v/>
      </c>
      <c r="Q825" s="62" t="str">
        <f t="shared" ref="Q825" si="2375">IF(P825="","",$D825)</f>
        <v/>
      </c>
      <c r="R825" s="69" t="str">
        <f>INDEX(技能!U:U,MATCH(技能等级!B825,技能!B:B,0))</f>
        <v>攻击敌方单体造成攻击x%伤害，额外造成自身已损失生命值百分比伤害</v>
      </c>
      <c r="S825" s="150">
        <f t="shared" ref="S825:S888" si="2376">S815+1</f>
        <v>78</v>
      </c>
    </row>
    <row r="826" spans="1:19" s="60" customFormat="1" ht="16.5" x14ac:dyDescent="0.2">
      <c r="A826" s="62">
        <v>823</v>
      </c>
      <c r="B826" s="62">
        <f>INDEX(技能!B:B,MATCH(技能等级!S826,技能!T:T,0))</f>
        <v>1303004</v>
      </c>
      <c r="C826" s="69" t="s">
        <v>384</v>
      </c>
      <c r="D826" s="62">
        <v>1</v>
      </c>
      <c r="E826" s="62" t="str">
        <f>INDEX(技能!E:E,MATCH(技能等级!S826,技能!T:T,0))</f>
        <v>唐流雨技能</v>
      </c>
      <c r="F826" s="69"/>
      <c r="G826" s="62"/>
      <c r="H826" s="149" t="str">
        <f t="shared" si="2341"/>
        <v>130300401</v>
      </c>
      <c r="I826" s="62">
        <f t="shared" si="2342"/>
        <v>1</v>
      </c>
      <c r="J826" s="62" t="str">
        <f>IF(COUNTIF(技能效果!A:A,技能等级!B826&amp;"02")=1,技能等级!B826&amp;"02","")</f>
        <v/>
      </c>
      <c r="K826" s="62" t="str">
        <f t="shared" si="2342"/>
        <v/>
      </c>
      <c r="L826" s="62" t="str">
        <f>IF(COUNTIF(技能效果!A:A,技能等级!B826&amp;"03")=1,技能等级!B826&amp;"03","")</f>
        <v/>
      </c>
      <c r="M826" s="62" t="str">
        <f t="shared" ref="M826" si="2377">IF(L826="","",$D826)</f>
        <v/>
      </c>
      <c r="N826" s="62" t="str">
        <f>IF(COUNTIF(技能效果!A:A,技能等级!B826&amp;"04")=1,技能等级!B826&amp;"04","")</f>
        <v/>
      </c>
      <c r="O826" s="62" t="str">
        <f t="shared" ref="O826" si="2378">IF(N826="","",$D826)</f>
        <v/>
      </c>
      <c r="P826" s="62" t="str">
        <f>IF(COUNTIF(技能效果!A:A,技能等级!B826&amp;"05")=1,技能等级!B826&amp;"05","")</f>
        <v/>
      </c>
      <c r="Q826" s="62" t="str">
        <f t="shared" ref="Q826" si="2379">IF(P826="","",$D826)</f>
        <v/>
      </c>
      <c r="R826" s="69" t="str">
        <f>INDEX(技能!U:U,MATCH(技能等级!B826,技能!B:B,0))</f>
        <v>攻击敌方单体造成攻击x%伤害
技能可触发【追击】</v>
      </c>
      <c r="S826" s="150">
        <f t="shared" si="2376"/>
        <v>79</v>
      </c>
    </row>
    <row r="827" spans="1:19" s="60" customFormat="1" ht="16.5" x14ac:dyDescent="0.2">
      <c r="A827" s="62">
        <v>824</v>
      </c>
      <c r="B827" s="62">
        <f>INDEX(技能!B:B,MATCH(技能等级!S827,技能!T:T,0))</f>
        <v>1303004</v>
      </c>
      <c r="C827" s="69" t="s">
        <v>384</v>
      </c>
      <c r="D827" s="62">
        <v>2</v>
      </c>
      <c r="E827" s="62" t="str">
        <f>INDEX(技能!E:E,MATCH(技能等级!S827,技能!T:T,0))</f>
        <v>唐流雨技能</v>
      </c>
      <c r="F827" s="69" t="s">
        <v>1020</v>
      </c>
      <c r="G827" s="62">
        <v>10</v>
      </c>
      <c r="H827" s="149" t="str">
        <f t="shared" si="2341"/>
        <v>130300401</v>
      </c>
      <c r="I827" s="62">
        <f t="shared" si="2342"/>
        <v>2</v>
      </c>
      <c r="J827" s="62" t="str">
        <f>IF(COUNTIF(技能效果!A:A,技能等级!B827&amp;"02")=1,技能等级!B827&amp;"02","")</f>
        <v/>
      </c>
      <c r="K827" s="62" t="str">
        <f t="shared" si="2342"/>
        <v/>
      </c>
      <c r="L827" s="62" t="str">
        <f>IF(COUNTIF(技能效果!A:A,技能等级!B827&amp;"03")=1,技能等级!B827&amp;"03","")</f>
        <v/>
      </c>
      <c r="M827" s="62" t="str">
        <f t="shared" ref="M827" si="2380">IF(L827="","",$D827)</f>
        <v/>
      </c>
      <c r="N827" s="62" t="str">
        <f>IF(COUNTIF(技能效果!A:A,技能等级!B827&amp;"04")=1,技能等级!B827&amp;"04","")</f>
        <v/>
      </c>
      <c r="O827" s="62" t="str">
        <f t="shared" ref="O827" si="2381">IF(N827="","",$D827)</f>
        <v/>
      </c>
      <c r="P827" s="62" t="str">
        <f>IF(COUNTIF(技能效果!A:A,技能等级!B827&amp;"05")=1,技能等级!B827&amp;"05","")</f>
        <v/>
      </c>
      <c r="Q827" s="62" t="str">
        <f t="shared" ref="Q827" si="2382">IF(P827="","",$D827)</f>
        <v/>
      </c>
      <c r="R827" s="69" t="str">
        <f>INDEX(技能!U:U,MATCH(技能等级!B827,技能!B:B,0))</f>
        <v>攻击敌方单体造成攻击x%伤害
技能可触发【追击】</v>
      </c>
      <c r="S827" s="150">
        <f t="shared" si="2376"/>
        <v>79</v>
      </c>
    </row>
    <row r="828" spans="1:19" s="60" customFormat="1" ht="16.5" x14ac:dyDescent="0.2">
      <c r="A828" s="62">
        <v>825</v>
      </c>
      <c r="B828" s="62">
        <f>INDEX(技能!B:B,MATCH(技能等级!S828,技能!T:T,0))</f>
        <v>1303004</v>
      </c>
      <c r="C828" s="69" t="s">
        <v>384</v>
      </c>
      <c r="D828" s="62">
        <v>3</v>
      </c>
      <c r="E828" s="62" t="str">
        <f>INDEX(技能!E:E,MATCH(技能等级!S828,技能!T:T,0))</f>
        <v>唐流雨技能</v>
      </c>
      <c r="F828" s="69" t="s">
        <v>1020</v>
      </c>
      <c r="G828" s="62">
        <v>10</v>
      </c>
      <c r="H828" s="149" t="str">
        <f t="shared" si="2341"/>
        <v>130300401</v>
      </c>
      <c r="I828" s="62">
        <f t="shared" si="2342"/>
        <v>3</v>
      </c>
      <c r="J828" s="62" t="str">
        <f>IF(COUNTIF(技能效果!A:A,技能等级!B828&amp;"02")=1,技能等级!B828&amp;"02","")</f>
        <v/>
      </c>
      <c r="K828" s="62" t="str">
        <f t="shared" si="2342"/>
        <v/>
      </c>
      <c r="L828" s="62" t="str">
        <f>IF(COUNTIF(技能效果!A:A,技能等级!B828&amp;"03")=1,技能等级!B828&amp;"03","")</f>
        <v/>
      </c>
      <c r="M828" s="62" t="str">
        <f t="shared" ref="M828" si="2383">IF(L828="","",$D828)</f>
        <v/>
      </c>
      <c r="N828" s="62" t="str">
        <f>IF(COUNTIF(技能效果!A:A,技能等级!B828&amp;"04")=1,技能等级!B828&amp;"04","")</f>
        <v/>
      </c>
      <c r="O828" s="62" t="str">
        <f t="shared" ref="O828" si="2384">IF(N828="","",$D828)</f>
        <v/>
      </c>
      <c r="P828" s="62" t="str">
        <f>IF(COUNTIF(技能效果!A:A,技能等级!B828&amp;"05")=1,技能等级!B828&amp;"05","")</f>
        <v/>
      </c>
      <c r="Q828" s="62" t="str">
        <f t="shared" ref="Q828" si="2385">IF(P828="","",$D828)</f>
        <v/>
      </c>
      <c r="R828" s="69" t="str">
        <f>INDEX(技能!U:U,MATCH(技能等级!B828,技能!B:B,0))</f>
        <v>攻击敌方单体造成攻击x%伤害
技能可触发【追击】</v>
      </c>
      <c r="S828" s="150">
        <f t="shared" si="2376"/>
        <v>79</v>
      </c>
    </row>
    <row r="829" spans="1:19" s="60" customFormat="1" ht="16.5" x14ac:dyDescent="0.2">
      <c r="A829" s="62">
        <v>826</v>
      </c>
      <c r="B829" s="62">
        <f>INDEX(技能!B:B,MATCH(技能等级!S829,技能!T:T,0))</f>
        <v>1303004</v>
      </c>
      <c r="C829" s="69" t="s">
        <v>384</v>
      </c>
      <c r="D829" s="62">
        <v>4</v>
      </c>
      <c r="E829" s="62" t="str">
        <f>INDEX(技能!E:E,MATCH(技能等级!S829,技能!T:T,0))</f>
        <v>唐流雨技能</v>
      </c>
      <c r="F829" s="69" t="s">
        <v>1020</v>
      </c>
      <c r="G829" s="62">
        <v>10</v>
      </c>
      <c r="H829" s="149" t="str">
        <f t="shared" si="2341"/>
        <v>130300401</v>
      </c>
      <c r="I829" s="62">
        <f t="shared" si="2342"/>
        <v>4</v>
      </c>
      <c r="J829" s="62" t="str">
        <f>IF(COUNTIF(技能效果!A:A,技能等级!B829&amp;"02")=1,技能等级!B829&amp;"02","")</f>
        <v/>
      </c>
      <c r="K829" s="62" t="str">
        <f t="shared" si="2342"/>
        <v/>
      </c>
      <c r="L829" s="62" t="str">
        <f>IF(COUNTIF(技能效果!A:A,技能等级!B829&amp;"03")=1,技能等级!B829&amp;"03","")</f>
        <v/>
      </c>
      <c r="M829" s="62" t="str">
        <f t="shared" ref="M829" si="2386">IF(L829="","",$D829)</f>
        <v/>
      </c>
      <c r="N829" s="62" t="str">
        <f>IF(COUNTIF(技能效果!A:A,技能等级!B829&amp;"04")=1,技能等级!B829&amp;"04","")</f>
        <v/>
      </c>
      <c r="O829" s="62" t="str">
        <f t="shared" ref="O829" si="2387">IF(N829="","",$D829)</f>
        <v/>
      </c>
      <c r="P829" s="62" t="str">
        <f>IF(COUNTIF(技能效果!A:A,技能等级!B829&amp;"05")=1,技能等级!B829&amp;"05","")</f>
        <v/>
      </c>
      <c r="Q829" s="62" t="str">
        <f t="shared" ref="Q829" si="2388">IF(P829="","",$D829)</f>
        <v/>
      </c>
      <c r="R829" s="69" t="str">
        <f>INDEX(技能!U:U,MATCH(技能等级!B829,技能!B:B,0))</f>
        <v>攻击敌方单体造成攻击x%伤害
技能可触发【追击】</v>
      </c>
      <c r="S829" s="150">
        <f t="shared" si="2376"/>
        <v>79</v>
      </c>
    </row>
    <row r="830" spans="1:19" s="60" customFormat="1" ht="16.5" x14ac:dyDescent="0.2">
      <c r="A830" s="62">
        <v>827</v>
      </c>
      <c r="B830" s="62">
        <f>INDEX(技能!B:B,MATCH(技能等级!S830,技能!T:T,0))</f>
        <v>1303004</v>
      </c>
      <c r="C830" s="69" t="s">
        <v>384</v>
      </c>
      <c r="D830" s="62">
        <v>5</v>
      </c>
      <c r="E830" s="62" t="str">
        <f>INDEX(技能!E:E,MATCH(技能等级!S830,技能!T:T,0))</f>
        <v>唐流雨技能</v>
      </c>
      <c r="F830" s="69" t="s">
        <v>1020</v>
      </c>
      <c r="G830" s="62">
        <v>10</v>
      </c>
      <c r="H830" s="149" t="str">
        <f t="shared" si="2341"/>
        <v>130300401</v>
      </c>
      <c r="I830" s="62">
        <f t="shared" si="2342"/>
        <v>5</v>
      </c>
      <c r="J830" s="62" t="str">
        <f>IF(COUNTIF(技能效果!A:A,技能等级!B830&amp;"02")=1,技能等级!B830&amp;"02","")</f>
        <v/>
      </c>
      <c r="K830" s="62" t="str">
        <f t="shared" si="2342"/>
        <v/>
      </c>
      <c r="L830" s="62" t="str">
        <f>IF(COUNTIF(技能效果!A:A,技能等级!B830&amp;"03")=1,技能等级!B830&amp;"03","")</f>
        <v/>
      </c>
      <c r="M830" s="62" t="str">
        <f t="shared" ref="M830" si="2389">IF(L830="","",$D830)</f>
        <v/>
      </c>
      <c r="N830" s="62" t="str">
        <f>IF(COUNTIF(技能效果!A:A,技能等级!B830&amp;"04")=1,技能等级!B830&amp;"04","")</f>
        <v/>
      </c>
      <c r="O830" s="62" t="str">
        <f t="shared" ref="O830" si="2390">IF(N830="","",$D830)</f>
        <v/>
      </c>
      <c r="P830" s="62" t="str">
        <f>IF(COUNTIF(技能效果!A:A,技能等级!B830&amp;"05")=1,技能等级!B830&amp;"05","")</f>
        <v/>
      </c>
      <c r="Q830" s="62" t="str">
        <f t="shared" ref="Q830" si="2391">IF(P830="","",$D830)</f>
        <v/>
      </c>
      <c r="R830" s="69" t="str">
        <f>INDEX(技能!U:U,MATCH(技能等级!B830,技能!B:B,0))</f>
        <v>攻击敌方单体造成攻击x%伤害
技能可触发【追击】</v>
      </c>
      <c r="S830" s="150">
        <f t="shared" si="2376"/>
        <v>79</v>
      </c>
    </row>
    <row r="831" spans="1:19" s="60" customFormat="1" ht="16.5" x14ac:dyDescent="0.2">
      <c r="A831" s="62">
        <v>828</v>
      </c>
      <c r="B831" s="62">
        <f>INDEX(技能!B:B,MATCH(技能等级!S831,技能!T:T,0))</f>
        <v>1303004</v>
      </c>
      <c r="C831" s="69" t="s">
        <v>384</v>
      </c>
      <c r="D831" s="62">
        <v>6</v>
      </c>
      <c r="E831" s="62" t="str">
        <f>INDEX(技能!E:E,MATCH(技能等级!S831,技能!T:T,0))</f>
        <v>唐流雨技能</v>
      </c>
      <c r="F831" s="69" t="s">
        <v>1020</v>
      </c>
      <c r="G831" s="62">
        <v>10</v>
      </c>
      <c r="H831" s="149" t="str">
        <f t="shared" si="2341"/>
        <v>130300401</v>
      </c>
      <c r="I831" s="62">
        <f t="shared" si="2342"/>
        <v>6</v>
      </c>
      <c r="J831" s="62" t="str">
        <f>IF(COUNTIF(技能效果!A:A,技能等级!B831&amp;"02")=1,技能等级!B831&amp;"02","")</f>
        <v/>
      </c>
      <c r="K831" s="62" t="str">
        <f t="shared" si="2342"/>
        <v/>
      </c>
      <c r="L831" s="62" t="str">
        <f>IF(COUNTIF(技能效果!A:A,技能等级!B831&amp;"03")=1,技能等级!B831&amp;"03","")</f>
        <v/>
      </c>
      <c r="M831" s="62" t="str">
        <f t="shared" ref="M831" si="2392">IF(L831="","",$D831)</f>
        <v/>
      </c>
      <c r="N831" s="62" t="str">
        <f>IF(COUNTIF(技能效果!A:A,技能等级!B831&amp;"04")=1,技能等级!B831&amp;"04","")</f>
        <v/>
      </c>
      <c r="O831" s="62" t="str">
        <f t="shared" ref="O831" si="2393">IF(N831="","",$D831)</f>
        <v/>
      </c>
      <c r="P831" s="62" t="str">
        <f>IF(COUNTIF(技能效果!A:A,技能等级!B831&amp;"05")=1,技能等级!B831&amp;"05","")</f>
        <v/>
      </c>
      <c r="Q831" s="62" t="str">
        <f t="shared" ref="Q831" si="2394">IF(P831="","",$D831)</f>
        <v/>
      </c>
      <c r="R831" s="69" t="str">
        <f>INDEX(技能!U:U,MATCH(技能等级!B831,技能!B:B,0))</f>
        <v>攻击敌方单体造成攻击x%伤害
技能可触发【追击】</v>
      </c>
      <c r="S831" s="150">
        <f t="shared" si="2376"/>
        <v>79</v>
      </c>
    </row>
    <row r="832" spans="1:19" s="60" customFormat="1" ht="16.5" x14ac:dyDescent="0.2">
      <c r="A832" s="62">
        <v>829</v>
      </c>
      <c r="B832" s="62">
        <f>INDEX(技能!B:B,MATCH(技能等级!S832,技能!T:T,0))</f>
        <v>1303004</v>
      </c>
      <c r="C832" s="69" t="s">
        <v>384</v>
      </c>
      <c r="D832" s="62">
        <v>7</v>
      </c>
      <c r="E832" s="62" t="str">
        <f>INDEX(技能!E:E,MATCH(技能等级!S832,技能!T:T,0))</f>
        <v>唐流雨技能</v>
      </c>
      <c r="F832" s="69" t="s">
        <v>1020</v>
      </c>
      <c r="G832" s="62">
        <v>10</v>
      </c>
      <c r="H832" s="149" t="str">
        <f t="shared" si="2341"/>
        <v>130300401</v>
      </c>
      <c r="I832" s="62">
        <f t="shared" si="2342"/>
        <v>7</v>
      </c>
      <c r="J832" s="62" t="str">
        <f>IF(COUNTIF(技能效果!A:A,技能等级!B832&amp;"02")=1,技能等级!B832&amp;"02","")</f>
        <v/>
      </c>
      <c r="K832" s="62" t="str">
        <f t="shared" si="2342"/>
        <v/>
      </c>
      <c r="L832" s="62" t="str">
        <f>IF(COUNTIF(技能效果!A:A,技能等级!B832&amp;"03")=1,技能等级!B832&amp;"03","")</f>
        <v/>
      </c>
      <c r="M832" s="62" t="str">
        <f t="shared" ref="M832" si="2395">IF(L832="","",$D832)</f>
        <v/>
      </c>
      <c r="N832" s="62" t="str">
        <f>IF(COUNTIF(技能效果!A:A,技能等级!B832&amp;"04")=1,技能等级!B832&amp;"04","")</f>
        <v/>
      </c>
      <c r="O832" s="62" t="str">
        <f t="shared" ref="O832" si="2396">IF(N832="","",$D832)</f>
        <v/>
      </c>
      <c r="P832" s="62" t="str">
        <f>IF(COUNTIF(技能效果!A:A,技能等级!B832&amp;"05")=1,技能等级!B832&amp;"05","")</f>
        <v/>
      </c>
      <c r="Q832" s="62" t="str">
        <f t="shared" ref="Q832" si="2397">IF(P832="","",$D832)</f>
        <v/>
      </c>
      <c r="R832" s="69" t="str">
        <f>INDEX(技能!U:U,MATCH(技能等级!B832,技能!B:B,0))</f>
        <v>攻击敌方单体造成攻击x%伤害
技能可触发【追击】</v>
      </c>
      <c r="S832" s="150">
        <f t="shared" si="2376"/>
        <v>79</v>
      </c>
    </row>
    <row r="833" spans="1:19" s="60" customFormat="1" ht="16.5" x14ac:dyDescent="0.2">
      <c r="A833" s="62">
        <v>830</v>
      </c>
      <c r="B833" s="62">
        <f>INDEX(技能!B:B,MATCH(技能等级!S833,技能!T:T,0))</f>
        <v>1303004</v>
      </c>
      <c r="C833" s="69" t="s">
        <v>384</v>
      </c>
      <c r="D833" s="62">
        <v>8</v>
      </c>
      <c r="E833" s="62" t="str">
        <f>INDEX(技能!E:E,MATCH(技能等级!S833,技能!T:T,0))</f>
        <v>唐流雨技能</v>
      </c>
      <c r="F833" s="69" t="s">
        <v>1020</v>
      </c>
      <c r="G833" s="62">
        <v>10</v>
      </c>
      <c r="H833" s="149" t="str">
        <f t="shared" si="2341"/>
        <v>130300401</v>
      </c>
      <c r="I833" s="62">
        <f t="shared" si="2342"/>
        <v>8</v>
      </c>
      <c r="J833" s="62" t="str">
        <f>IF(COUNTIF(技能效果!A:A,技能等级!B833&amp;"02")=1,技能等级!B833&amp;"02","")</f>
        <v/>
      </c>
      <c r="K833" s="62" t="str">
        <f t="shared" si="2342"/>
        <v/>
      </c>
      <c r="L833" s="62" t="str">
        <f>IF(COUNTIF(技能效果!A:A,技能等级!B833&amp;"03")=1,技能等级!B833&amp;"03","")</f>
        <v/>
      </c>
      <c r="M833" s="62" t="str">
        <f t="shared" ref="M833" si="2398">IF(L833="","",$D833)</f>
        <v/>
      </c>
      <c r="N833" s="62" t="str">
        <f>IF(COUNTIF(技能效果!A:A,技能等级!B833&amp;"04")=1,技能等级!B833&amp;"04","")</f>
        <v/>
      </c>
      <c r="O833" s="62" t="str">
        <f t="shared" ref="O833" si="2399">IF(N833="","",$D833)</f>
        <v/>
      </c>
      <c r="P833" s="62" t="str">
        <f>IF(COUNTIF(技能效果!A:A,技能等级!B833&amp;"05")=1,技能等级!B833&amp;"05","")</f>
        <v/>
      </c>
      <c r="Q833" s="62" t="str">
        <f t="shared" ref="Q833" si="2400">IF(P833="","",$D833)</f>
        <v/>
      </c>
      <c r="R833" s="69" t="str">
        <f>INDEX(技能!U:U,MATCH(技能等级!B833,技能!B:B,0))</f>
        <v>攻击敌方单体造成攻击x%伤害
技能可触发【追击】</v>
      </c>
      <c r="S833" s="150">
        <f t="shared" si="2376"/>
        <v>79</v>
      </c>
    </row>
    <row r="834" spans="1:19" s="60" customFormat="1" ht="16.5" x14ac:dyDescent="0.2">
      <c r="A834" s="62">
        <v>831</v>
      </c>
      <c r="B834" s="62">
        <f>INDEX(技能!B:B,MATCH(技能等级!S834,技能!T:T,0))</f>
        <v>1303004</v>
      </c>
      <c r="C834" s="69" t="s">
        <v>384</v>
      </c>
      <c r="D834" s="62">
        <v>9</v>
      </c>
      <c r="E834" s="62" t="str">
        <f>INDEX(技能!E:E,MATCH(技能等级!S834,技能!T:T,0))</f>
        <v>唐流雨技能</v>
      </c>
      <c r="F834" s="69" t="s">
        <v>1020</v>
      </c>
      <c r="G834" s="62">
        <v>10</v>
      </c>
      <c r="H834" s="149" t="str">
        <f t="shared" si="2341"/>
        <v>130300401</v>
      </c>
      <c r="I834" s="62">
        <f t="shared" si="2342"/>
        <v>9</v>
      </c>
      <c r="J834" s="62" t="str">
        <f>IF(COUNTIF(技能效果!A:A,技能等级!B834&amp;"02")=1,技能等级!B834&amp;"02","")</f>
        <v/>
      </c>
      <c r="K834" s="62" t="str">
        <f t="shared" si="2342"/>
        <v/>
      </c>
      <c r="L834" s="62" t="str">
        <f>IF(COUNTIF(技能效果!A:A,技能等级!B834&amp;"03")=1,技能等级!B834&amp;"03","")</f>
        <v/>
      </c>
      <c r="M834" s="62" t="str">
        <f t="shared" ref="M834" si="2401">IF(L834="","",$D834)</f>
        <v/>
      </c>
      <c r="N834" s="62" t="str">
        <f>IF(COUNTIF(技能效果!A:A,技能等级!B834&amp;"04")=1,技能等级!B834&amp;"04","")</f>
        <v/>
      </c>
      <c r="O834" s="62" t="str">
        <f t="shared" ref="O834" si="2402">IF(N834="","",$D834)</f>
        <v/>
      </c>
      <c r="P834" s="62" t="str">
        <f>IF(COUNTIF(技能效果!A:A,技能等级!B834&amp;"05")=1,技能等级!B834&amp;"05","")</f>
        <v/>
      </c>
      <c r="Q834" s="62" t="str">
        <f t="shared" ref="Q834" si="2403">IF(P834="","",$D834)</f>
        <v/>
      </c>
      <c r="R834" s="69" t="str">
        <f>INDEX(技能!U:U,MATCH(技能等级!B834,技能!B:B,0))</f>
        <v>攻击敌方单体造成攻击x%伤害
技能可触发【追击】</v>
      </c>
      <c r="S834" s="150">
        <f t="shared" si="2376"/>
        <v>79</v>
      </c>
    </row>
    <row r="835" spans="1:19" s="60" customFormat="1" ht="16.5" x14ac:dyDescent="0.2">
      <c r="A835" s="62">
        <v>832</v>
      </c>
      <c r="B835" s="62">
        <f>INDEX(技能!B:B,MATCH(技能等级!S835,技能!T:T,0))</f>
        <v>1303004</v>
      </c>
      <c r="C835" s="69" t="s">
        <v>384</v>
      </c>
      <c r="D835" s="62">
        <v>10</v>
      </c>
      <c r="E835" s="62" t="str">
        <f>INDEX(技能!E:E,MATCH(技能等级!S835,技能!T:T,0))</f>
        <v>唐流雨技能</v>
      </c>
      <c r="F835" s="69" t="s">
        <v>1020</v>
      </c>
      <c r="G835" s="62">
        <v>10</v>
      </c>
      <c r="H835" s="149" t="str">
        <f t="shared" si="2341"/>
        <v>130300401</v>
      </c>
      <c r="I835" s="62">
        <f t="shared" si="2342"/>
        <v>10</v>
      </c>
      <c r="J835" s="62" t="str">
        <f>IF(COUNTIF(技能效果!A:A,技能等级!B835&amp;"02")=1,技能等级!B835&amp;"02","")</f>
        <v/>
      </c>
      <c r="K835" s="62" t="str">
        <f t="shared" si="2342"/>
        <v/>
      </c>
      <c r="L835" s="62" t="str">
        <f>IF(COUNTIF(技能效果!A:A,技能等级!B835&amp;"03")=1,技能等级!B835&amp;"03","")</f>
        <v/>
      </c>
      <c r="M835" s="62" t="str">
        <f t="shared" ref="M835" si="2404">IF(L835="","",$D835)</f>
        <v/>
      </c>
      <c r="N835" s="62" t="str">
        <f>IF(COUNTIF(技能效果!A:A,技能等级!B835&amp;"04")=1,技能等级!B835&amp;"04","")</f>
        <v/>
      </c>
      <c r="O835" s="62" t="str">
        <f t="shared" ref="O835" si="2405">IF(N835="","",$D835)</f>
        <v/>
      </c>
      <c r="P835" s="62" t="str">
        <f>IF(COUNTIF(技能效果!A:A,技能等级!B835&amp;"05")=1,技能等级!B835&amp;"05","")</f>
        <v/>
      </c>
      <c r="Q835" s="62" t="str">
        <f t="shared" ref="Q835" si="2406">IF(P835="","",$D835)</f>
        <v/>
      </c>
      <c r="R835" s="69" t="str">
        <f>INDEX(技能!U:U,MATCH(技能等级!B835,技能!B:B,0))</f>
        <v>攻击敌方单体造成攻击x%伤害
技能可触发【追击】</v>
      </c>
      <c r="S835" s="150">
        <f t="shared" si="2376"/>
        <v>79</v>
      </c>
    </row>
    <row r="836" spans="1:19" s="60" customFormat="1" ht="16.5" x14ac:dyDescent="0.2">
      <c r="A836" s="62">
        <v>833</v>
      </c>
      <c r="B836" s="62">
        <f>INDEX(技能!B:B,MATCH(技能等级!S836,技能!T:T,0))</f>
        <v>1303005</v>
      </c>
      <c r="C836" s="69" t="s">
        <v>384</v>
      </c>
      <c r="D836" s="62">
        <v>1</v>
      </c>
      <c r="E836" s="62" t="str">
        <f>INDEX(技能!E:E,MATCH(技能等级!S836,技能!T:T,0))</f>
        <v>李轩辕技能</v>
      </c>
      <c r="F836" s="69"/>
      <c r="G836" s="62"/>
      <c r="H836" s="149" t="str">
        <f t="shared" si="2341"/>
        <v>130300501</v>
      </c>
      <c r="I836" s="62">
        <f t="shared" si="2342"/>
        <v>1</v>
      </c>
      <c r="J836" s="62" t="str">
        <f>IF(COUNTIF(技能效果!A:A,技能等级!B836&amp;"02")=1,技能等级!B836&amp;"02","")</f>
        <v>130300502</v>
      </c>
      <c r="K836" s="62">
        <f t="shared" si="2342"/>
        <v>1</v>
      </c>
      <c r="L836" s="62" t="str">
        <f>IF(COUNTIF(技能效果!A:A,技能等级!B836&amp;"03")=1,技能等级!B836&amp;"03","")</f>
        <v/>
      </c>
      <c r="M836" s="62" t="str">
        <f t="shared" ref="M836" si="2407">IF(L836="","",$D836)</f>
        <v/>
      </c>
      <c r="N836" s="62" t="str">
        <f>IF(COUNTIF(技能效果!A:A,技能等级!B836&amp;"04")=1,技能等级!B836&amp;"04","")</f>
        <v/>
      </c>
      <c r="O836" s="62" t="str">
        <f t="shared" ref="O836" si="2408">IF(N836="","",$D836)</f>
        <v/>
      </c>
      <c r="P836" s="62" t="str">
        <f>IF(COUNTIF(技能效果!A:A,技能等级!B836&amp;"05")=1,技能等级!B836&amp;"05","")</f>
        <v/>
      </c>
      <c r="Q836" s="62" t="str">
        <f t="shared" ref="Q836" si="2409">IF(P836="","",$D836)</f>
        <v/>
      </c>
      <c r="R836" s="69" t="str">
        <f>INDEX(技能!U:U,MATCH(技能等级!B836,技能!B:B,0))</f>
        <v>攻击敌方单体造成攻击x%伤害，同时获得M个红水晶</v>
      </c>
      <c r="S836" s="150">
        <f t="shared" si="2376"/>
        <v>80</v>
      </c>
    </row>
    <row r="837" spans="1:19" s="60" customFormat="1" ht="16.5" x14ac:dyDescent="0.2">
      <c r="A837" s="62">
        <v>834</v>
      </c>
      <c r="B837" s="62">
        <f>INDEX(技能!B:B,MATCH(技能等级!S837,技能!T:T,0))</f>
        <v>1303005</v>
      </c>
      <c r="C837" s="69" t="s">
        <v>384</v>
      </c>
      <c r="D837" s="62">
        <v>2</v>
      </c>
      <c r="E837" s="62" t="str">
        <f>INDEX(技能!E:E,MATCH(技能等级!S837,技能!T:T,0))</f>
        <v>李轩辕技能</v>
      </c>
      <c r="F837" s="69" t="s">
        <v>1020</v>
      </c>
      <c r="G837" s="62">
        <v>10</v>
      </c>
      <c r="H837" s="149" t="str">
        <f t="shared" si="2341"/>
        <v>130300501</v>
      </c>
      <c r="I837" s="62">
        <f t="shared" si="2342"/>
        <v>2</v>
      </c>
      <c r="J837" s="62" t="str">
        <f>IF(COUNTIF(技能效果!A:A,技能等级!B837&amp;"02")=1,技能等级!B837&amp;"02","")</f>
        <v>130300502</v>
      </c>
      <c r="K837" s="62">
        <f t="shared" si="2342"/>
        <v>2</v>
      </c>
      <c r="L837" s="62" t="str">
        <f>IF(COUNTIF(技能效果!A:A,技能等级!B837&amp;"03")=1,技能等级!B837&amp;"03","")</f>
        <v/>
      </c>
      <c r="M837" s="62" t="str">
        <f t="shared" ref="M837" si="2410">IF(L837="","",$D837)</f>
        <v/>
      </c>
      <c r="N837" s="62" t="str">
        <f>IF(COUNTIF(技能效果!A:A,技能等级!B837&amp;"04")=1,技能等级!B837&amp;"04","")</f>
        <v/>
      </c>
      <c r="O837" s="62" t="str">
        <f t="shared" ref="O837" si="2411">IF(N837="","",$D837)</f>
        <v/>
      </c>
      <c r="P837" s="62" t="str">
        <f>IF(COUNTIF(技能效果!A:A,技能等级!B837&amp;"05")=1,技能等级!B837&amp;"05","")</f>
        <v/>
      </c>
      <c r="Q837" s="62" t="str">
        <f t="shared" ref="Q837" si="2412">IF(P837="","",$D837)</f>
        <v/>
      </c>
      <c r="R837" s="69" t="str">
        <f>INDEX(技能!U:U,MATCH(技能等级!B837,技能!B:B,0))</f>
        <v>攻击敌方单体造成攻击x%伤害，同时获得M个红水晶</v>
      </c>
      <c r="S837" s="150">
        <f t="shared" si="2376"/>
        <v>80</v>
      </c>
    </row>
    <row r="838" spans="1:19" s="60" customFormat="1" ht="16.5" x14ac:dyDescent="0.2">
      <c r="A838" s="62">
        <v>835</v>
      </c>
      <c r="B838" s="62">
        <f>INDEX(技能!B:B,MATCH(技能等级!S838,技能!T:T,0))</f>
        <v>1303005</v>
      </c>
      <c r="C838" s="69" t="s">
        <v>384</v>
      </c>
      <c r="D838" s="62">
        <v>3</v>
      </c>
      <c r="E838" s="62" t="str">
        <f>INDEX(技能!E:E,MATCH(技能等级!S838,技能!T:T,0))</f>
        <v>李轩辕技能</v>
      </c>
      <c r="F838" s="69" t="s">
        <v>1020</v>
      </c>
      <c r="G838" s="62">
        <v>10</v>
      </c>
      <c r="H838" s="149" t="str">
        <f t="shared" si="2341"/>
        <v>130300501</v>
      </c>
      <c r="I838" s="62">
        <f t="shared" si="2342"/>
        <v>3</v>
      </c>
      <c r="J838" s="62" t="str">
        <f>IF(COUNTIF(技能效果!A:A,技能等级!B838&amp;"02")=1,技能等级!B838&amp;"02","")</f>
        <v>130300502</v>
      </c>
      <c r="K838" s="62">
        <f t="shared" si="2342"/>
        <v>3</v>
      </c>
      <c r="L838" s="62" t="str">
        <f>IF(COUNTIF(技能效果!A:A,技能等级!B838&amp;"03")=1,技能等级!B838&amp;"03","")</f>
        <v/>
      </c>
      <c r="M838" s="62" t="str">
        <f t="shared" ref="M838" si="2413">IF(L838="","",$D838)</f>
        <v/>
      </c>
      <c r="N838" s="62" t="str">
        <f>IF(COUNTIF(技能效果!A:A,技能等级!B838&amp;"04")=1,技能等级!B838&amp;"04","")</f>
        <v/>
      </c>
      <c r="O838" s="62" t="str">
        <f t="shared" ref="O838" si="2414">IF(N838="","",$D838)</f>
        <v/>
      </c>
      <c r="P838" s="62" t="str">
        <f>IF(COUNTIF(技能效果!A:A,技能等级!B838&amp;"05")=1,技能等级!B838&amp;"05","")</f>
        <v/>
      </c>
      <c r="Q838" s="62" t="str">
        <f t="shared" ref="Q838" si="2415">IF(P838="","",$D838)</f>
        <v/>
      </c>
      <c r="R838" s="69" t="str">
        <f>INDEX(技能!U:U,MATCH(技能等级!B838,技能!B:B,0))</f>
        <v>攻击敌方单体造成攻击x%伤害，同时获得M个红水晶</v>
      </c>
      <c r="S838" s="150">
        <f t="shared" si="2376"/>
        <v>80</v>
      </c>
    </row>
    <row r="839" spans="1:19" s="60" customFormat="1" ht="16.5" x14ac:dyDescent="0.2">
      <c r="A839" s="62">
        <v>836</v>
      </c>
      <c r="B839" s="62">
        <f>INDEX(技能!B:B,MATCH(技能等级!S839,技能!T:T,0))</f>
        <v>1303005</v>
      </c>
      <c r="C839" s="69" t="s">
        <v>384</v>
      </c>
      <c r="D839" s="62">
        <v>4</v>
      </c>
      <c r="E839" s="62" t="str">
        <f>INDEX(技能!E:E,MATCH(技能等级!S839,技能!T:T,0))</f>
        <v>李轩辕技能</v>
      </c>
      <c r="F839" s="69" t="s">
        <v>1020</v>
      </c>
      <c r="G839" s="62">
        <v>10</v>
      </c>
      <c r="H839" s="149" t="str">
        <f t="shared" si="2341"/>
        <v>130300501</v>
      </c>
      <c r="I839" s="62">
        <f t="shared" si="2342"/>
        <v>4</v>
      </c>
      <c r="J839" s="62" t="str">
        <f>IF(COUNTIF(技能效果!A:A,技能等级!B839&amp;"02")=1,技能等级!B839&amp;"02","")</f>
        <v>130300502</v>
      </c>
      <c r="K839" s="62">
        <f t="shared" si="2342"/>
        <v>4</v>
      </c>
      <c r="L839" s="62" t="str">
        <f>IF(COUNTIF(技能效果!A:A,技能等级!B839&amp;"03")=1,技能等级!B839&amp;"03","")</f>
        <v/>
      </c>
      <c r="M839" s="62" t="str">
        <f t="shared" ref="M839" si="2416">IF(L839="","",$D839)</f>
        <v/>
      </c>
      <c r="N839" s="62" t="str">
        <f>IF(COUNTIF(技能效果!A:A,技能等级!B839&amp;"04")=1,技能等级!B839&amp;"04","")</f>
        <v/>
      </c>
      <c r="O839" s="62" t="str">
        <f t="shared" ref="O839" si="2417">IF(N839="","",$D839)</f>
        <v/>
      </c>
      <c r="P839" s="62" t="str">
        <f>IF(COUNTIF(技能效果!A:A,技能等级!B839&amp;"05")=1,技能等级!B839&amp;"05","")</f>
        <v/>
      </c>
      <c r="Q839" s="62" t="str">
        <f t="shared" ref="Q839" si="2418">IF(P839="","",$D839)</f>
        <v/>
      </c>
      <c r="R839" s="69" t="str">
        <f>INDEX(技能!U:U,MATCH(技能等级!B839,技能!B:B,0))</f>
        <v>攻击敌方单体造成攻击x%伤害，同时获得M个红水晶</v>
      </c>
      <c r="S839" s="150">
        <f t="shared" si="2376"/>
        <v>80</v>
      </c>
    </row>
    <row r="840" spans="1:19" s="60" customFormat="1" ht="16.5" x14ac:dyDescent="0.2">
      <c r="A840" s="62">
        <v>837</v>
      </c>
      <c r="B840" s="62">
        <f>INDEX(技能!B:B,MATCH(技能等级!S840,技能!T:T,0))</f>
        <v>1303005</v>
      </c>
      <c r="C840" s="69" t="s">
        <v>384</v>
      </c>
      <c r="D840" s="62">
        <v>5</v>
      </c>
      <c r="E840" s="62" t="str">
        <f>INDEX(技能!E:E,MATCH(技能等级!S840,技能!T:T,0))</f>
        <v>李轩辕技能</v>
      </c>
      <c r="F840" s="69" t="s">
        <v>1020</v>
      </c>
      <c r="G840" s="62">
        <v>10</v>
      </c>
      <c r="H840" s="149" t="str">
        <f t="shared" si="2341"/>
        <v>130300501</v>
      </c>
      <c r="I840" s="62">
        <f t="shared" si="2342"/>
        <v>5</v>
      </c>
      <c r="J840" s="62" t="str">
        <f>IF(COUNTIF(技能效果!A:A,技能等级!B840&amp;"02")=1,技能等级!B840&amp;"02","")</f>
        <v>130300502</v>
      </c>
      <c r="K840" s="62">
        <f t="shared" si="2342"/>
        <v>5</v>
      </c>
      <c r="L840" s="62" t="str">
        <f>IF(COUNTIF(技能效果!A:A,技能等级!B840&amp;"03")=1,技能等级!B840&amp;"03","")</f>
        <v/>
      </c>
      <c r="M840" s="62" t="str">
        <f t="shared" ref="M840" si="2419">IF(L840="","",$D840)</f>
        <v/>
      </c>
      <c r="N840" s="62" t="str">
        <f>IF(COUNTIF(技能效果!A:A,技能等级!B840&amp;"04")=1,技能等级!B840&amp;"04","")</f>
        <v/>
      </c>
      <c r="O840" s="62" t="str">
        <f t="shared" ref="O840" si="2420">IF(N840="","",$D840)</f>
        <v/>
      </c>
      <c r="P840" s="62" t="str">
        <f>IF(COUNTIF(技能效果!A:A,技能等级!B840&amp;"05")=1,技能等级!B840&amp;"05","")</f>
        <v/>
      </c>
      <c r="Q840" s="62" t="str">
        <f t="shared" ref="Q840" si="2421">IF(P840="","",$D840)</f>
        <v/>
      </c>
      <c r="R840" s="69" t="str">
        <f>INDEX(技能!U:U,MATCH(技能等级!B840,技能!B:B,0))</f>
        <v>攻击敌方单体造成攻击x%伤害，同时获得M个红水晶</v>
      </c>
      <c r="S840" s="150">
        <f t="shared" si="2376"/>
        <v>80</v>
      </c>
    </row>
    <row r="841" spans="1:19" s="60" customFormat="1" ht="16.5" x14ac:dyDescent="0.2">
      <c r="A841" s="62">
        <v>838</v>
      </c>
      <c r="B841" s="62">
        <f>INDEX(技能!B:B,MATCH(技能等级!S841,技能!T:T,0))</f>
        <v>1303005</v>
      </c>
      <c r="C841" s="69" t="s">
        <v>384</v>
      </c>
      <c r="D841" s="62">
        <v>6</v>
      </c>
      <c r="E841" s="62" t="str">
        <f>INDEX(技能!E:E,MATCH(技能等级!S841,技能!T:T,0))</f>
        <v>李轩辕技能</v>
      </c>
      <c r="F841" s="69" t="s">
        <v>1020</v>
      </c>
      <c r="G841" s="62">
        <v>10</v>
      </c>
      <c r="H841" s="149" t="str">
        <f t="shared" si="2341"/>
        <v>130300501</v>
      </c>
      <c r="I841" s="62">
        <f t="shared" si="2342"/>
        <v>6</v>
      </c>
      <c r="J841" s="62" t="str">
        <f>IF(COUNTIF(技能效果!A:A,技能等级!B841&amp;"02")=1,技能等级!B841&amp;"02","")</f>
        <v>130300502</v>
      </c>
      <c r="K841" s="62">
        <f t="shared" si="2342"/>
        <v>6</v>
      </c>
      <c r="L841" s="62" t="str">
        <f>IF(COUNTIF(技能效果!A:A,技能等级!B841&amp;"03")=1,技能等级!B841&amp;"03","")</f>
        <v/>
      </c>
      <c r="M841" s="62" t="str">
        <f t="shared" ref="M841" si="2422">IF(L841="","",$D841)</f>
        <v/>
      </c>
      <c r="N841" s="62" t="str">
        <f>IF(COUNTIF(技能效果!A:A,技能等级!B841&amp;"04")=1,技能等级!B841&amp;"04","")</f>
        <v/>
      </c>
      <c r="O841" s="62" t="str">
        <f t="shared" ref="O841" si="2423">IF(N841="","",$D841)</f>
        <v/>
      </c>
      <c r="P841" s="62" t="str">
        <f>IF(COUNTIF(技能效果!A:A,技能等级!B841&amp;"05")=1,技能等级!B841&amp;"05","")</f>
        <v/>
      </c>
      <c r="Q841" s="62" t="str">
        <f t="shared" ref="Q841" si="2424">IF(P841="","",$D841)</f>
        <v/>
      </c>
      <c r="R841" s="69" t="str">
        <f>INDEX(技能!U:U,MATCH(技能等级!B841,技能!B:B,0))</f>
        <v>攻击敌方单体造成攻击x%伤害，同时获得M个红水晶</v>
      </c>
      <c r="S841" s="150">
        <f t="shared" si="2376"/>
        <v>80</v>
      </c>
    </row>
    <row r="842" spans="1:19" s="60" customFormat="1" ht="16.5" x14ac:dyDescent="0.2">
      <c r="A842" s="62">
        <v>839</v>
      </c>
      <c r="B842" s="62">
        <f>INDEX(技能!B:B,MATCH(技能等级!S842,技能!T:T,0))</f>
        <v>1303005</v>
      </c>
      <c r="C842" s="69" t="s">
        <v>384</v>
      </c>
      <c r="D842" s="62">
        <v>7</v>
      </c>
      <c r="E842" s="62" t="str">
        <f>INDEX(技能!E:E,MATCH(技能等级!S842,技能!T:T,0))</f>
        <v>李轩辕技能</v>
      </c>
      <c r="F842" s="69" t="s">
        <v>1020</v>
      </c>
      <c r="G842" s="62">
        <v>10</v>
      </c>
      <c r="H842" s="149" t="str">
        <f t="shared" si="2341"/>
        <v>130300501</v>
      </c>
      <c r="I842" s="62">
        <f t="shared" si="2342"/>
        <v>7</v>
      </c>
      <c r="J842" s="62" t="str">
        <f>IF(COUNTIF(技能效果!A:A,技能等级!B842&amp;"02")=1,技能等级!B842&amp;"02","")</f>
        <v>130300502</v>
      </c>
      <c r="K842" s="62">
        <f t="shared" si="2342"/>
        <v>7</v>
      </c>
      <c r="L842" s="62" t="str">
        <f>IF(COUNTIF(技能效果!A:A,技能等级!B842&amp;"03")=1,技能等级!B842&amp;"03","")</f>
        <v/>
      </c>
      <c r="M842" s="62" t="str">
        <f t="shared" ref="M842" si="2425">IF(L842="","",$D842)</f>
        <v/>
      </c>
      <c r="N842" s="62" t="str">
        <f>IF(COUNTIF(技能效果!A:A,技能等级!B842&amp;"04")=1,技能等级!B842&amp;"04","")</f>
        <v/>
      </c>
      <c r="O842" s="62" t="str">
        <f t="shared" ref="O842" si="2426">IF(N842="","",$D842)</f>
        <v/>
      </c>
      <c r="P842" s="62" t="str">
        <f>IF(COUNTIF(技能效果!A:A,技能等级!B842&amp;"05")=1,技能等级!B842&amp;"05","")</f>
        <v/>
      </c>
      <c r="Q842" s="62" t="str">
        <f t="shared" ref="Q842" si="2427">IF(P842="","",$D842)</f>
        <v/>
      </c>
      <c r="R842" s="69" t="str">
        <f>INDEX(技能!U:U,MATCH(技能等级!B842,技能!B:B,0))</f>
        <v>攻击敌方单体造成攻击x%伤害，同时获得M个红水晶</v>
      </c>
      <c r="S842" s="150">
        <f t="shared" si="2376"/>
        <v>80</v>
      </c>
    </row>
    <row r="843" spans="1:19" s="60" customFormat="1" ht="16.5" x14ac:dyDescent="0.2">
      <c r="A843" s="62">
        <v>840</v>
      </c>
      <c r="B843" s="62">
        <f>INDEX(技能!B:B,MATCH(技能等级!S843,技能!T:T,0))</f>
        <v>1303005</v>
      </c>
      <c r="C843" s="69" t="s">
        <v>384</v>
      </c>
      <c r="D843" s="62">
        <v>8</v>
      </c>
      <c r="E843" s="62" t="str">
        <f>INDEX(技能!E:E,MATCH(技能等级!S843,技能!T:T,0))</f>
        <v>李轩辕技能</v>
      </c>
      <c r="F843" s="69" t="s">
        <v>1020</v>
      </c>
      <c r="G843" s="62">
        <v>10</v>
      </c>
      <c r="H843" s="149" t="str">
        <f t="shared" si="2341"/>
        <v>130300501</v>
      </c>
      <c r="I843" s="62">
        <f t="shared" si="2342"/>
        <v>8</v>
      </c>
      <c r="J843" s="62" t="str">
        <f>IF(COUNTIF(技能效果!A:A,技能等级!B843&amp;"02")=1,技能等级!B843&amp;"02","")</f>
        <v>130300502</v>
      </c>
      <c r="K843" s="62">
        <f t="shared" si="2342"/>
        <v>8</v>
      </c>
      <c r="L843" s="62" t="str">
        <f>IF(COUNTIF(技能效果!A:A,技能等级!B843&amp;"03")=1,技能等级!B843&amp;"03","")</f>
        <v/>
      </c>
      <c r="M843" s="62" t="str">
        <f t="shared" ref="M843" si="2428">IF(L843="","",$D843)</f>
        <v/>
      </c>
      <c r="N843" s="62" t="str">
        <f>IF(COUNTIF(技能效果!A:A,技能等级!B843&amp;"04")=1,技能等级!B843&amp;"04","")</f>
        <v/>
      </c>
      <c r="O843" s="62" t="str">
        <f t="shared" ref="O843" si="2429">IF(N843="","",$D843)</f>
        <v/>
      </c>
      <c r="P843" s="62" t="str">
        <f>IF(COUNTIF(技能效果!A:A,技能等级!B843&amp;"05")=1,技能等级!B843&amp;"05","")</f>
        <v/>
      </c>
      <c r="Q843" s="62" t="str">
        <f t="shared" ref="Q843" si="2430">IF(P843="","",$D843)</f>
        <v/>
      </c>
      <c r="R843" s="69" t="str">
        <f>INDEX(技能!U:U,MATCH(技能等级!B843,技能!B:B,0))</f>
        <v>攻击敌方单体造成攻击x%伤害，同时获得M个红水晶</v>
      </c>
      <c r="S843" s="150">
        <f t="shared" si="2376"/>
        <v>80</v>
      </c>
    </row>
    <row r="844" spans="1:19" s="60" customFormat="1" ht="16.5" x14ac:dyDescent="0.2">
      <c r="A844" s="62">
        <v>841</v>
      </c>
      <c r="B844" s="62">
        <f>INDEX(技能!B:B,MATCH(技能等级!S844,技能!T:T,0))</f>
        <v>1303005</v>
      </c>
      <c r="C844" s="69" t="s">
        <v>384</v>
      </c>
      <c r="D844" s="62">
        <v>9</v>
      </c>
      <c r="E844" s="62" t="str">
        <f>INDEX(技能!E:E,MATCH(技能等级!S844,技能!T:T,0))</f>
        <v>李轩辕技能</v>
      </c>
      <c r="F844" s="69" t="s">
        <v>1020</v>
      </c>
      <c r="G844" s="62">
        <v>10</v>
      </c>
      <c r="H844" s="149" t="str">
        <f t="shared" si="2341"/>
        <v>130300501</v>
      </c>
      <c r="I844" s="62">
        <f t="shared" si="2342"/>
        <v>9</v>
      </c>
      <c r="J844" s="62" t="str">
        <f>IF(COUNTIF(技能效果!A:A,技能等级!B844&amp;"02")=1,技能等级!B844&amp;"02","")</f>
        <v>130300502</v>
      </c>
      <c r="K844" s="62">
        <f t="shared" si="2342"/>
        <v>9</v>
      </c>
      <c r="L844" s="62" t="str">
        <f>IF(COUNTIF(技能效果!A:A,技能等级!B844&amp;"03")=1,技能等级!B844&amp;"03","")</f>
        <v/>
      </c>
      <c r="M844" s="62" t="str">
        <f t="shared" ref="M844" si="2431">IF(L844="","",$D844)</f>
        <v/>
      </c>
      <c r="N844" s="62" t="str">
        <f>IF(COUNTIF(技能效果!A:A,技能等级!B844&amp;"04")=1,技能等级!B844&amp;"04","")</f>
        <v/>
      </c>
      <c r="O844" s="62" t="str">
        <f t="shared" ref="O844" si="2432">IF(N844="","",$D844)</f>
        <v/>
      </c>
      <c r="P844" s="62" t="str">
        <f>IF(COUNTIF(技能效果!A:A,技能等级!B844&amp;"05")=1,技能等级!B844&amp;"05","")</f>
        <v/>
      </c>
      <c r="Q844" s="62" t="str">
        <f t="shared" ref="Q844" si="2433">IF(P844="","",$D844)</f>
        <v/>
      </c>
      <c r="R844" s="69" t="str">
        <f>INDEX(技能!U:U,MATCH(技能等级!B844,技能!B:B,0))</f>
        <v>攻击敌方单体造成攻击x%伤害，同时获得M个红水晶</v>
      </c>
      <c r="S844" s="150">
        <f t="shared" si="2376"/>
        <v>80</v>
      </c>
    </row>
    <row r="845" spans="1:19" s="60" customFormat="1" ht="16.5" x14ac:dyDescent="0.2">
      <c r="A845" s="62">
        <v>842</v>
      </c>
      <c r="B845" s="62">
        <f>INDEX(技能!B:B,MATCH(技能等级!S845,技能!T:T,0))</f>
        <v>1303005</v>
      </c>
      <c r="C845" s="69" t="s">
        <v>384</v>
      </c>
      <c r="D845" s="62">
        <v>10</v>
      </c>
      <c r="E845" s="62" t="str">
        <f>INDEX(技能!E:E,MATCH(技能等级!S845,技能!T:T,0))</f>
        <v>李轩辕技能</v>
      </c>
      <c r="F845" s="69" t="s">
        <v>1020</v>
      </c>
      <c r="G845" s="62">
        <v>10</v>
      </c>
      <c r="H845" s="149" t="str">
        <f t="shared" si="2341"/>
        <v>130300501</v>
      </c>
      <c r="I845" s="62">
        <f t="shared" si="2342"/>
        <v>10</v>
      </c>
      <c r="J845" s="62" t="str">
        <f>IF(COUNTIF(技能效果!A:A,技能等级!B845&amp;"02")=1,技能等级!B845&amp;"02","")</f>
        <v>130300502</v>
      </c>
      <c r="K845" s="62">
        <f t="shared" si="2342"/>
        <v>10</v>
      </c>
      <c r="L845" s="62" t="str">
        <f>IF(COUNTIF(技能效果!A:A,技能等级!B845&amp;"03")=1,技能等级!B845&amp;"03","")</f>
        <v/>
      </c>
      <c r="M845" s="62" t="str">
        <f t="shared" ref="M845" si="2434">IF(L845="","",$D845)</f>
        <v/>
      </c>
      <c r="N845" s="62" t="str">
        <f>IF(COUNTIF(技能效果!A:A,技能等级!B845&amp;"04")=1,技能等级!B845&amp;"04","")</f>
        <v/>
      </c>
      <c r="O845" s="62" t="str">
        <f t="shared" ref="O845" si="2435">IF(N845="","",$D845)</f>
        <v/>
      </c>
      <c r="P845" s="62" t="str">
        <f>IF(COUNTIF(技能效果!A:A,技能等级!B845&amp;"05")=1,技能等级!B845&amp;"05","")</f>
        <v/>
      </c>
      <c r="Q845" s="62" t="str">
        <f t="shared" ref="Q845" si="2436">IF(P845="","",$D845)</f>
        <v/>
      </c>
      <c r="R845" s="69" t="str">
        <f>INDEX(技能!U:U,MATCH(技能等级!B845,技能!B:B,0))</f>
        <v>攻击敌方单体造成攻击x%伤害，同时获得M个红水晶</v>
      </c>
      <c r="S845" s="150">
        <f t="shared" si="2376"/>
        <v>80</v>
      </c>
    </row>
    <row r="846" spans="1:19" s="60" customFormat="1" ht="16.5" x14ac:dyDescent="0.2">
      <c r="A846" s="62">
        <v>843</v>
      </c>
      <c r="B846" s="62">
        <f>INDEX(技能!B:B,MATCH(技能等级!S846,技能!T:T,0))</f>
        <v>1303006</v>
      </c>
      <c r="C846" s="69" t="s">
        <v>384</v>
      </c>
      <c r="D846" s="62">
        <v>1</v>
      </c>
      <c r="E846" s="62" t="str">
        <f>INDEX(技能!E:E,MATCH(技能等级!S846,技能!T:T,0))</f>
        <v>项羽技能</v>
      </c>
      <c r="F846" s="69"/>
      <c r="G846" s="62"/>
      <c r="H846" s="149" t="str">
        <f t="shared" si="2341"/>
        <v>130300601</v>
      </c>
      <c r="I846" s="62">
        <f t="shared" si="2342"/>
        <v>1</v>
      </c>
      <c r="J846" s="62" t="str">
        <f>IF(COUNTIF(技能效果!A:A,技能等级!B846&amp;"02")=1,技能等级!B846&amp;"02","")</f>
        <v>130300602</v>
      </c>
      <c r="K846" s="62">
        <f t="shared" si="2342"/>
        <v>1</v>
      </c>
      <c r="L846" s="62" t="str">
        <f>IF(COUNTIF(技能效果!A:A,技能等级!B846&amp;"03")=1,技能等级!B846&amp;"03","")</f>
        <v/>
      </c>
      <c r="M846" s="62" t="str">
        <f t="shared" ref="M846" si="2437">IF(L846="","",$D846)</f>
        <v/>
      </c>
      <c r="N846" s="62" t="str">
        <f>IF(COUNTIF(技能效果!A:A,技能等级!B846&amp;"04")=1,技能等级!B846&amp;"04","")</f>
        <v/>
      </c>
      <c r="O846" s="62" t="str">
        <f t="shared" ref="O846" si="2438">IF(N846="","",$D846)</f>
        <v/>
      </c>
      <c r="P846" s="62" t="str">
        <f>IF(COUNTIF(技能效果!A:A,技能等级!B846&amp;"05")=1,技能等级!B846&amp;"05","")</f>
        <v/>
      </c>
      <c r="Q846" s="62" t="str">
        <f t="shared" ref="Q846" si="2439">IF(P846="","",$D846)</f>
        <v/>
      </c>
      <c r="R846" s="69" t="str">
        <f>INDEX(技能!U:U,MATCH(技能等级!B846,技能!B:B,0))</f>
        <v>攻击敌方单体造成攻击x%伤害
【不死】项羽受到致命攻击时会进入濒死状态并且印记增加到4枚，此后每承受1次致命伤害减少2枚印记，当无印记存在时再次承受的致命伤害会导致项羽阵亡</v>
      </c>
      <c r="S846" s="150">
        <f t="shared" si="2376"/>
        <v>81</v>
      </c>
    </row>
    <row r="847" spans="1:19" s="60" customFormat="1" ht="16.5" x14ac:dyDescent="0.2">
      <c r="A847" s="62">
        <v>844</v>
      </c>
      <c r="B847" s="62">
        <f>INDEX(技能!B:B,MATCH(技能等级!S847,技能!T:T,0))</f>
        <v>1303006</v>
      </c>
      <c r="C847" s="69" t="s">
        <v>384</v>
      </c>
      <c r="D847" s="62">
        <v>2</v>
      </c>
      <c r="E847" s="62" t="str">
        <f>INDEX(技能!E:E,MATCH(技能等级!S847,技能!T:T,0))</f>
        <v>项羽技能</v>
      </c>
      <c r="F847" s="69" t="s">
        <v>1020</v>
      </c>
      <c r="G847" s="62">
        <v>10</v>
      </c>
      <c r="H847" s="149" t="str">
        <f t="shared" si="2341"/>
        <v>130300601</v>
      </c>
      <c r="I847" s="62">
        <f t="shared" si="2342"/>
        <v>2</v>
      </c>
      <c r="J847" s="62" t="str">
        <f>IF(COUNTIF(技能效果!A:A,技能等级!B847&amp;"02")=1,技能等级!B847&amp;"02","")</f>
        <v>130300602</v>
      </c>
      <c r="K847" s="62">
        <f t="shared" si="2342"/>
        <v>2</v>
      </c>
      <c r="L847" s="62" t="str">
        <f>IF(COUNTIF(技能效果!A:A,技能等级!B847&amp;"03")=1,技能等级!B847&amp;"03","")</f>
        <v/>
      </c>
      <c r="M847" s="62" t="str">
        <f t="shared" ref="M847" si="2440">IF(L847="","",$D847)</f>
        <v/>
      </c>
      <c r="N847" s="62" t="str">
        <f>IF(COUNTIF(技能效果!A:A,技能等级!B847&amp;"04")=1,技能等级!B847&amp;"04","")</f>
        <v/>
      </c>
      <c r="O847" s="62" t="str">
        <f t="shared" ref="O847" si="2441">IF(N847="","",$D847)</f>
        <v/>
      </c>
      <c r="P847" s="62" t="str">
        <f>IF(COUNTIF(技能效果!A:A,技能等级!B847&amp;"05")=1,技能等级!B847&amp;"05","")</f>
        <v/>
      </c>
      <c r="Q847" s="62" t="str">
        <f t="shared" ref="Q847" si="2442">IF(P847="","",$D847)</f>
        <v/>
      </c>
      <c r="R847" s="69" t="str">
        <f>INDEX(技能!U:U,MATCH(技能等级!B847,技能!B:B,0))</f>
        <v>攻击敌方单体造成攻击x%伤害
【不死】项羽受到致命攻击时会进入濒死状态并且印记增加到4枚，此后每承受1次致命伤害减少2枚印记，当无印记存在时再次承受的致命伤害会导致项羽阵亡</v>
      </c>
      <c r="S847" s="150">
        <f t="shared" si="2376"/>
        <v>81</v>
      </c>
    </row>
    <row r="848" spans="1:19" s="60" customFormat="1" ht="16.5" x14ac:dyDescent="0.2">
      <c r="A848" s="62">
        <v>845</v>
      </c>
      <c r="B848" s="62">
        <f>INDEX(技能!B:B,MATCH(技能等级!S848,技能!T:T,0))</f>
        <v>1303006</v>
      </c>
      <c r="C848" s="69" t="s">
        <v>384</v>
      </c>
      <c r="D848" s="62">
        <v>3</v>
      </c>
      <c r="E848" s="62" t="str">
        <f>INDEX(技能!E:E,MATCH(技能等级!S848,技能!T:T,0))</f>
        <v>项羽技能</v>
      </c>
      <c r="F848" s="69" t="s">
        <v>1020</v>
      </c>
      <c r="G848" s="62">
        <v>10</v>
      </c>
      <c r="H848" s="149" t="str">
        <f t="shared" si="2341"/>
        <v>130300601</v>
      </c>
      <c r="I848" s="62">
        <f t="shared" si="2342"/>
        <v>3</v>
      </c>
      <c r="J848" s="62" t="str">
        <f>IF(COUNTIF(技能效果!A:A,技能等级!B848&amp;"02")=1,技能等级!B848&amp;"02","")</f>
        <v>130300602</v>
      </c>
      <c r="K848" s="62">
        <f t="shared" si="2342"/>
        <v>3</v>
      </c>
      <c r="L848" s="62" t="str">
        <f>IF(COUNTIF(技能效果!A:A,技能等级!B848&amp;"03")=1,技能等级!B848&amp;"03","")</f>
        <v/>
      </c>
      <c r="M848" s="62" t="str">
        <f t="shared" ref="M848" si="2443">IF(L848="","",$D848)</f>
        <v/>
      </c>
      <c r="N848" s="62" t="str">
        <f>IF(COUNTIF(技能效果!A:A,技能等级!B848&amp;"04")=1,技能等级!B848&amp;"04","")</f>
        <v/>
      </c>
      <c r="O848" s="62" t="str">
        <f t="shared" ref="O848" si="2444">IF(N848="","",$D848)</f>
        <v/>
      </c>
      <c r="P848" s="62" t="str">
        <f>IF(COUNTIF(技能效果!A:A,技能等级!B848&amp;"05")=1,技能等级!B848&amp;"05","")</f>
        <v/>
      </c>
      <c r="Q848" s="62" t="str">
        <f t="shared" ref="Q848" si="2445">IF(P848="","",$D848)</f>
        <v/>
      </c>
      <c r="R848" s="69" t="str">
        <f>INDEX(技能!U:U,MATCH(技能等级!B848,技能!B:B,0))</f>
        <v>攻击敌方单体造成攻击x%伤害
【不死】项羽受到致命攻击时会进入濒死状态并且印记增加到4枚，此后每承受1次致命伤害减少2枚印记，当无印记存在时再次承受的致命伤害会导致项羽阵亡</v>
      </c>
      <c r="S848" s="150">
        <f t="shared" si="2376"/>
        <v>81</v>
      </c>
    </row>
    <row r="849" spans="1:19" s="60" customFormat="1" ht="16.5" x14ac:dyDescent="0.2">
      <c r="A849" s="62">
        <v>846</v>
      </c>
      <c r="B849" s="62">
        <f>INDEX(技能!B:B,MATCH(技能等级!S849,技能!T:T,0))</f>
        <v>1303006</v>
      </c>
      <c r="C849" s="69" t="s">
        <v>384</v>
      </c>
      <c r="D849" s="62">
        <v>4</v>
      </c>
      <c r="E849" s="62" t="str">
        <f>INDEX(技能!E:E,MATCH(技能等级!S849,技能!T:T,0))</f>
        <v>项羽技能</v>
      </c>
      <c r="F849" s="69" t="s">
        <v>1020</v>
      </c>
      <c r="G849" s="62">
        <v>10</v>
      </c>
      <c r="H849" s="149" t="str">
        <f t="shared" si="2341"/>
        <v>130300601</v>
      </c>
      <c r="I849" s="62">
        <f t="shared" si="2342"/>
        <v>4</v>
      </c>
      <c r="J849" s="62" t="str">
        <f>IF(COUNTIF(技能效果!A:A,技能等级!B849&amp;"02")=1,技能等级!B849&amp;"02","")</f>
        <v>130300602</v>
      </c>
      <c r="K849" s="62">
        <f t="shared" si="2342"/>
        <v>4</v>
      </c>
      <c r="L849" s="62" t="str">
        <f>IF(COUNTIF(技能效果!A:A,技能等级!B849&amp;"03")=1,技能等级!B849&amp;"03","")</f>
        <v/>
      </c>
      <c r="M849" s="62" t="str">
        <f t="shared" ref="M849" si="2446">IF(L849="","",$D849)</f>
        <v/>
      </c>
      <c r="N849" s="62" t="str">
        <f>IF(COUNTIF(技能效果!A:A,技能等级!B849&amp;"04")=1,技能等级!B849&amp;"04","")</f>
        <v/>
      </c>
      <c r="O849" s="62" t="str">
        <f t="shared" ref="O849" si="2447">IF(N849="","",$D849)</f>
        <v/>
      </c>
      <c r="P849" s="62" t="str">
        <f>IF(COUNTIF(技能效果!A:A,技能等级!B849&amp;"05")=1,技能等级!B849&amp;"05","")</f>
        <v/>
      </c>
      <c r="Q849" s="62" t="str">
        <f t="shared" ref="Q849" si="2448">IF(P849="","",$D849)</f>
        <v/>
      </c>
      <c r="R849" s="69" t="str">
        <f>INDEX(技能!U:U,MATCH(技能等级!B849,技能!B:B,0))</f>
        <v>攻击敌方单体造成攻击x%伤害
【不死】项羽受到致命攻击时会进入濒死状态并且印记增加到4枚，此后每承受1次致命伤害减少2枚印记，当无印记存在时再次承受的致命伤害会导致项羽阵亡</v>
      </c>
      <c r="S849" s="150">
        <f t="shared" si="2376"/>
        <v>81</v>
      </c>
    </row>
    <row r="850" spans="1:19" s="60" customFormat="1" ht="16.5" x14ac:dyDescent="0.2">
      <c r="A850" s="62">
        <v>847</v>
      </c>
      <c r="B850" s="62">
        <f>INDEX(技能!B:B,MATCH(技能等级!S850,技能!T:T,0))</f>
        <v>1303006</v>
      </c>
      <c r="C850" s="69" t="s">
        <v>384</v>
      </c>
      <c r="D850" s="62">
        <v>5</v>
      </c>
      <c r="E850" s="62" t="str">
        <f>INDEX(技能!E:E,MATCH(技能等级!S850,技能!T:T,0))</f>
        <v>项羽技能</v>
      </c>
      <c r="F850" s="69" t="s">
        <v>1020</v>
      </c>
      <c r="G850" s="62">
        <v>10</v>
      </c>
      <c r="H850" s="149" t="str">
        <f t="shared" si="2341"/>
        <v>130300601</v>
      </c>
      <c r="I850" s="62">
        <f t="shared" si="2342"/>
        <v>5</v>
      </c>
      <c r="J850" s="62" t="str">
        <f>IF(COUNTIF(技能效果!A:A,技能等级!B850&amp;"02")=1,技能等级!B850&amp;"02","")</f>
        <v>130300602</v>
      </c>
      <c r="K850" s="62">
        <f t="shared" si="2342"/>
        <v>5</v>
      </c>
      <c r="L850" s="62" t="str">
        <f>IF(COUNTIF(技能效果!A:A,技能等级!B850&amp;"03")=1,技能等级!B850&amp;"03","")</f>
        <v/>
      </c>
      <c r="M850" s="62" t="str">
        <f t="shared" ref="M850" si="2449">IF(L850="","",$D850)</f>
        <v/>
      </c>
      <c r="N850" s="62" t="str">
        <f>IF(COUNTIF(技能效果!A:A,技能等级!B850&amp;"04")=1,技能等级!B850&amp;"04","")</f>
        <v/>
      </c>
      <c r="O850" s="62" t="str">
        <f t="shared" ref="O850" si="2450">IF(N850="","",$D850)</f>
        <v/>
      </c>
      <c r="P850" s="62" t="str">
        <f>IF(COUNTIF(技能效果!A:A,技能等级!B850&amp;"05")=1,技能等级!B850&amp;"05","")</f>
        <v/>
      </c>
      <c r="Q850" s="62" t="str">
        <f t="shared" ref="Q850" si="2451">IF(P850="","",$D850)</f>
        <v/>
      </c>
      <c r="R850" s="69" t="str">
        <f>INDEX(技能!U:U,MATCH(技能等级!B850,技能!B:B,0))</f>
        <v>攻击敌方单体造成攻击x%伤害
【不死】项羽受到致命攻击时会进入濒死状态并且印记增加到4枚，此后每承受1次致命伤害减少2枚印记，当无印记存在时再次承受的致命伤害会导致项羽阵亡</v>
      </c>
      <c r="S850" s="150">
        <f t="shared" si="2376"/>
        <v>81</v>
      </c>
    </row>
    <row r="851" spans="1:19" s="60" customFormat="1" ht="16.5" x14ac:dyDescent="0.2">
      <c r="A851" s="62">
        <v>848</v>
      </c>
      <c r="B851" s="62">
        <f>INDEX(技能!B:B,MATCH(技能等级!S851,技能!T:T,0))</f>
        <v>1303006</v>
      </c>
      <c r="C851" s="69" t="s">
        <v>384</v>
      </c>
      <c r="D851" s="62">
        <v>6</v>
      </c>
      <c r="E851" s="62" t="str">
        <f>INDEX(技能!E:E,MATCH(技能等级!S851,技能!T:T,0))</f>
        <v>项羽技能</v>
      </c>
      <c r="F851" s="69" t="s">
        <v>1020</v>
      </c>
      <c r="G851" s="62">
        <v>10</v>
      </c>
      <c r="H851" s="149" t="str">
        <f t="shared" si="2341"/>
        <v>130300601</v>
      </c>
      <c r="I851" s="62">
        <f t="shared" si="2342"/>
        <v>6</v>
      </c>
      <c r="J851" s="62" t="str">
        <f>IF(COUNTIF(技能效果!A:A,技能等级!B851&amp;"02")=1,技能等级!B851&amp;"02","")</f>
        <v>130300602</v>
      </c>
      <c r="K851" s="62">
        <f t="shared" si="2342"/>
        <v>6</v>
      </c>
      <c r="L851" s="62" t="str">
        <f>IF(COUNTIF(技能效果!A:A,技能等级!B851&amp;"03")=1,技能等级!B851&amp;"03","")</f>
        <v/>
      </c>
      <c r="M851" s="62" t="str">
        <f t="shared" ref="M851" si="2452">IF(L851="","",$D851)</f>
        <v/>
      </c>
      <c r="N851" s="62" t="str">
        <f>IF(COUNTIF(技能效果!A:A,技能等级!B851&amp;"04")=1,技能等级!B851&amp;"04","")</f>
        <v/>
      </c>
      <c r="O851" s="62" t="str">
        <f t="shared" ref="O851" si="2453">IF(N851="","",$D851)</f>
        <v/>
      </c>
      <c r="P851" s="62" t="str">
        <f>IF(COUNTIF(技能效果!A:A,技能等级!B851&amp;"05")=1,技能等级!B851&amp;"05","")</f>
        <v/>
      </c>
      <c r="Q851" s="62" t="str">
        <f t="shared" ref="Q851" si="2454">IF(P851="","",$D851)</f>
        <v/>
      </c>
      <c r="R851" s="69" t="str">
        <f>INDEX(技能!U:U,MATCH(技能等级!B851,技能!B:B,0))</f>
        <v>攻击敌方单体造成攻击x%伤害
【不死】项羽受到致命攻击时会进入濒死状态并且印记增加到4枚，此后每承受1次致命伤害减少2枚印记，当无印记存在时再次承受的致命伤害会导致项羽阵亡</v>
      </c>
      <c r="S851" s="150">
        <f t="shared" si="2376"/>
        <v>81</v>
      </c>
    </row>
    <row r="852" spans="1:19" s="60" customFormat="1" ht="16.5" x14ac:dyDescent="0.2">
      <c r="A852" s="62">
        <v>849</v>
      </c>
      <c r="B852" s="62">
        <f>INDEX(技能!B:B,MATCH(技能等级!S852,技能!T:T,0))</f>
        <v>1303006</v>
      </c>
      <c r="C852" s="69" t="s">
        <v>384</v>
      </c>
      <c r="D852" s="62">
        <v>7</v>
      </c>
      <c r="E852" s="62" t="str">
        <f>INDEX(技能!E:E,MATCH(技能等级!S852,技能!T:T,0))</f>
        <v>项羽技能</v>
      </c>
      <c r="F852" s="69" t="s">
        <v>1020</v>
      </c>
      <c r="G852" s="62">
        <v>10</v>
      </c>
      <c r="H852" s="149" t="str">
        <f t="shared" si="2341"/>
        <v>130300601</v>
      </c>
      <c r="I852" s="62">
        <f t="shared" si="2342"/>
        <v>7</v>
      </c>
      <c r="J852" s="62" t="str">
        <f>IF(COUNTIF(技能效果!A:A,技能等级!B852&amp;"02")=1,技能等级!B852&amp;"02","")</f>
        <v>130300602</v>
      </c>
      <c r="K852" s="62">
        <f t="shared" si="2342"/>
        <v>7</v>
      </c>
      <c r="L852" s="62" t="str">
        <f>IF(COUNTIF(技能效果!A:A,技能等级!B852&amp;"03")=1,技能等级!B852&amp;"03","")</f>
        <v/>
      </c>
      <c r="M852" s="62" t="str">
        <f t="shared" ref="M852" si="2455">IF(L852="","",$D852)</f>
        <v/>
      </c>
      <c r="N852" s="62" t="str">
        <f>IF(COUNTIF(技能效果!A:A,技能等级!B852&amp;"04")=1,技能等级!B852&amp;"04","")</f>
        <v/>
      </c>
      <c r="O852" s="62" t="str">
        <f t="shared" ref="O852" si="2456">IF(N852="","",$D852)</f>
        <v/>
      </c>
      <c r="P852" s="62" t="str">
        <f>IF(COUNTIF(技能效果!A:A,技能等级!B852&amp;"05")=1,技能等级!B852&amp;"05","")</f>
        <v/>
      </c>
      <c r="Q852" s="62" t="str">
        <f t="shared" ref="Q852" si="2457">IF(P852="","",$D852)</f>
        <v/>
      </c>
      <c r="R852" s="69" t="str">
        <f>INDEX(技能!U:U,MATCH(技能等级!B852,技能!B:B,0))</f>
        <v>攻击敌方单体造成攻击x%伤害
【不死】项羽受到致命攻击时会进入濒死状态并且印记增加到4枚，此后每承受1次致命伤害减少2枚印记，当无印记存在时再次承受的致命伤害会导致项羽阵亡</v>
      </c>
      <c r="S852" s="150">
        <f t="shared" si="2376"/>
        <v>81</v>
      </c>
    </row>
    <row r="853" spans="1:19" s="60" customFormat="1" ht="16.5" x14ac:dyDescent="0.2">
      <c r="A853" s="62">
        <v>850</v>
      </c>
      <c r="B853" s="62">
        <f>INDEX(技能!B:B,MATCH(技能等级!S853,技能!T:T,0))</f>
        <v>1303006</v>
      </c>
      <c r="C853" s="69" t="s">
        <v>384</v>
      </c>
      <c r="D853" s="62">
        <v>8</v>
      </c>
      <c r="E853" s="62" t="str">
        <f>INDEX(技能!E:E,MATCH(技能等级!S853,技能!T:T,0))</f>
        <v>项羽技能</v>
      </c>
      <c r="F853" s="69" t="s">
        <v>1020</v>
      </c>
      <c r="G853" s="62">
        <v>10</v>
      </c>
      <c r="H853" s="149" t="str">
        <f t="shared" si="2341"/>
        <v>130300601</v>
      </c>
      <c r="I853" s="62">
        <f t="shared" si="2342"/>
        <v>8</v>
      </c>
      <c r="J853" s="62" t="str">
        <f>IF(COUNTIF(技能效果!A:A,技能等级!B853&amp;"02")=1,技能等级!B853&amp;"02","")</f>
        <v>130300602</v>
      </c>
      <c r="K853" s="62">
        <f t="shared" si="2342"/>
        <v>8</v>
      </c>
      <c r="L853" s="62" t="str">
        <f>IF(COUNTIF(技能效果!A:A,技能等级!B853&amp;"03")=1,技能等级!B853&amp;"03","")</f>
        <v/>
      </c>
      <c r="M853" s="62" t="str">
        <f t="shared" ref="M853" si="2458">IF(L853="","",$D853)</f>
        <v/>
      </c>
      <c r="N853" s="62" t="str">
        <f>IF(COUNTIF(技能效果!A:A,技能等级!B853&amp;"04")=1,技能等级!B853&amp;"04","")</f>
        <v/>
      </c>
      <c r="O853" s="62" t="str">
        <f t="shared" ref="O853" si="2459">IF(N853="","",$D853)</f>
        <v/>
      </c>
      <c r="P853" s="62" t="str">
        <f>IF(COUNTIF(技能效果!A:A,技能等级!B853&amp;"05")=1,技能等级!B853&amp;"05","")</f>
        <v/>
      </c>
      <c r="Q853" s="62" t="str">
        <f t="shared" ref="Q853" si="2460">IF(P853="","",$D853)</f>
        <v/>
      </c>
      <c r="R853" s="69" t="str">
        <f>INDEX(技能!U:U,MATCH(技能等级!B853,技能!B:B,0))</f>
        <v>攻击敌方单体造成攻击x%伤害
【不死】项羽受到致命攻击时会进入濒死状态并且印记增加到4枚，此后每承受1次致命伤害减少2枚印记，当无印记存在时再次承受的致命伤害会导致项羽阵亡</v>
      </c>
      <c r="S853" s="150">
        <f t="shared" si="2376"/>
        <v>81</v>
      </c>
    </row>
    <row r="854" spans="1:19" s="60" customFormat="1" ht="16.5" x14ac:dyDescent="0.2">
      <c r="A854" s="62">
        <v>851</v>
      </c>
      <c r="B854" s="62">
        <f>INDEX(技能!B:B,MATCH(技能等级!S854,技能!T:T,0))</f>
        <v>1303006</v>
      </c>
      <c r="C854" s="69" t="s">
        <v>384</v>
      </c>
      <c r="D854" s="62">
        <v>9</v>
      </c>
      <c r="E854" s="62" t="str">
        <f>INDEX(技能!E:E,MATCH(技能等级!S854,技能!T:T,0))</f>
        <v>项羽技能</v>
      </c>
      <c r="F854" s="69" t="s">
        <v>1020</v>
      </c>
      <c r="G854" s="62">
        <v>10</v>
      </c>
      <c r="H854" s="149" t="str">
        <f t="shared" si="2341"/>
        <v>130300601</v>
      </c>
      <c r="I854" s="62">
        <f t="shared" si="2342"/>
        <v>9</v>
      </c>
      <c r="J854" s="62" t="str">
        <f>IF(COUNTIF(技能效果!A:A,技能等级!B854&amp;"02")=1,技能等级!B854&amp;"02","")</f>
        <v>130300602</v>
      </c>
      <c r="K854" s="62">
        <f t="shared" si="2342"/>
        <v>9</v>
      </c>
      <c r="L854" s="62" t="str">
        <f>IF(COUNTIF(技能效果!A:A,技能等级!B854&amp;"03")=1,技能等级!B854&amp;"03","")</f>
        <v/>
      </c>
      <c r="M854" s="62" t="str">
        <f t="shared" ref="M854" si="2461">IF(L854="","",$D854)</f>
        <v/>
      </c>
      <c r="N854" s="62" t="str">
        <f>IF(COUNTIF(技能效果!A:A,技能等级!B854&amp;"04")=1,技能等级!B854&amp;"04","")</f>
        <v/>
      </c>
      <c r="O854" s="62" t="str">
        <f t="shared" ref="O854" si="2462">IF(N854="","",$D854)</f>
        <v/>
      </c>
      <c r="P854" s="62" t="str">
        <f>IF(COUNTIF(技能效果!A:A,技能等级!B854&amp;"05")=1,技能等级!B854&amp;"05","")</f>
        <v/>
      </c>
      <c r="Q854" s="62" t="str">
        <f t="shared" ref="Q854" si="2463">IF(P854="","",$D854)</f>
        <v/>
      </c>
      <c r="R854" s="69" t="str">
        <f>INDEX(技能!U:U,MATCH(技能等级!B854,技能!B:B,0))</f>
        <v>攻击敌方单体造成攻击x%伤害
【不死】项羽受到致命攻击时会进入濒死状态并且印记增加到4枚，此后每承受1次致命伤害减少2枚印记，当无印记存在时再次承受的致命伤害会导致项羽阵亡</v>
      </c>
      <c r="S854" s="150">
        <f t="shared" si="2376"/>
        <v>81</v>
      </c>
    </row>
    <row r="855" spans="1:19" s="60" customFormat="1" ht="16.5" x14ac:dyDescent="0.2">
      <c r="A855" s="62">
        <v>852</v>
      </c>
      <c r="B855" s="62">
        <f>INDEX(技能!B:B,MATCH(技能等级!S855,技能!T:T,0))</f>
        <v>1303006</v>
      </c>
      <c r="C855" s="69" t="s">
        <v>384</v>
      </c>
      <c r="D855" s="62">
        <v>10</v>
      </c>
      <c r="E855" s="62" t="str">
        <f>INDEX(技能!E:E,MATCH(技能等级!S855,技能!T:T,0))</f>
        <v>项羽技能</v>
      </c>
      <c r="F855" s="69" t="s">
        <v>1020</v>
      </c>
      <c r="G855" s="62">
        <v>10</v>
      </c>
      <c r="H855" s="149" t="str">
        <f t="shared" si="2341"/>
        <v>130300601</v>
      </c>
      <c r="I855" s="62">
        <f t="shared" si="2342"/>
        <v>10</v>
      </c>
      <c r="J855" s="62" t="str">
        <f>IF(COUNTIF(技能效果!A:A,技能等级!B855&amp;"02")=1,技能等级!B855&amp;"02","")</f>
        <v>130300602</v>
      </c>
      <c r="K855" s="62">
        <f t="shared" si="2342"/>
        <v>10</v>
      </c>
      <c r="L855" s="62" t="str">
        <f>IF(COUNTIF(技能效果!A:A,技能等级!B855&amp;"03")=1,技能等级!B855&amp;"03","")</f>
        <v/>
      </c>
      <c r="M855" s="62" t="str">
        <f t="shared" ref="M855" si="2464">IF(L855="","",$D855)</f>
        <v/>
      </c>
      <c r="N855" s="62" t="str">
        <f>IF(COUNTIF(技能效果!A:A,技能等级!B855&amp;"04")=1,技能等级!B855&amp;"04","")</f>
        <v/>
      </c>
      <c r="O855" s="62" t="str">
        <f t="shared" ref="O855" si="2465">IF(N855="","",$D855)</f>
        <v/>
      </c>
      <c r="P855" s="62" t="str">
        <f>IF(COUNTIF(技能效果!A:A,技能等级!B855&amp;"05")=1,技能等级!B855&amp;"05","")</f>
        <v/>
      </c>
      <c r="Q855" s="62" t="str">
        <f t="shared" ref="Q855" si="2466">IF(P855="","",$D855)</f>
        <v/>
      </c>
      <c r="R855" s="69" t="str">
        <f>INDEX(技能!U:U,MATCH(技能等级!B855,技能!B:B,0))</f>
        <v>攻击敌方单体造成攻击x%伤害
【不死】项羽受到致命攻击时会进入濒死状态并且印记增加到4枚，此后每承受1次致命伤害减少2枚印记，当无印记存在时再次承受的致命伤害会导致项羽阵亡</v>
      </c>
      <c r="S855" s="150">
        <f t="shared" si="2376"/>
        <v>81</v>
      </c>
    </row>
    <row r="856" spans="1:19" s="60" customFormat="1" ht="16.5" x14ac:dyDescent="0.2">
      <c r="A856" s="62">
        <v>853</v>
      </c>
      <c r="B856" s="62">
        <f>INDEX(技能!B:B,MATCH(技能等级!S856,技能!T:T,0))</f>
        <v>1303007</v>
      </c>
      <c r="C856" s="69" t="s">
        <v>384</v>
      </c>
      <c r="D856" s="62">
        <v>1</v>
      </c>
      <c r="E856" s="62" t="str">
        <f>INDEX(技能!E:E,MATCH(技能等级!S856,技能!T:T,0))</f>
        <v>天使缇娜技能</v>
      </c>
      <c r="F856" s="69"/>
      <c r="G856" s="62"/>
      <c r="H856" s="149" t="str">
        <f t="shared" si="2341"/>
        <v>130300701</v>
      </c>
      <c r="I856" s="62">
        <f t="shared" si="2342"/>
        <v>1</v>
      </c>
      <c r="J856" s="62" t="str">
        <f>IF(COUNTIF(技能效果!A:A,技能等级!B856&amp;"02")=1,技能等级!B856&amp;"02","")</f>
        <v>130300702</v>
      </c>
      <c r="K856" s="62">
        <f t="shared" si="2342"/>
        <v>1</v>
      </c>
      <c r="L856" s="62" t="str">
        <f>IF(COUNTIF(技能效果!A:A,技能等级!B856&amp;"03")=1,技能等级!B856&amp;"03","")</f>
        <v/>
      </c>
      <c r="M856" s="62" t="str">
        <f t="shared" ref="M856" si="2467">IF(L856="","",$D856)</f>
        <v/>
      </c>
      <c r="N856" s="62" t="str">
        <f>IF(COUNTIF(技能效果!A:A,技能等级!B856&amp;"04")=1,技能等级!B856&amp;"04","")</f>
        <v/>
      </c>
      <c r="O856" s="62" t="str">
        <f t="shared" ref="O856" si="2468">IF(N856="","",$D856)</f>
        <v/>
      </c>
      <c r="P856" s="62" t="str">
        <f>IF(COUNTIF(技能效果!A:A,技能等级!B856&amp;"05")=1,技能等级!B856&amp;"05","")</f>
        <v/>
      </c>
      <c r="Q856" s="62" t="str">
        <f t="shared" ref="Q856" si="2469">IF(P856="","",$D856)</f>
        <v/>
      </c>
      <c r="R856" s="69" t="str">
        <f>INDEX(技能!U:U,MATCH(技能等级!B856,技能!B:B,0))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856" s="150">
        <f t="shared" si="2376"/>
        <v>82</v>
      </c>
    </row>
    <row r="857" spans="1:19" s="60" customFormat="1" ht="16.5" x14ac:dyDescent="0.2">
      <c r="A857" s="62">
        <v>854</v>
      </c>
      <c r="B857" s="62">
        <f>INDEX(技能!B:B,MATCH(技能等级!S857,技能!T:T,0))</f>
        <v>1303007</v>
      </c>
      <c r="C857" s="69" t="s">
        <v>384</v>
      </c>
      <c r="D857" s="62">
        <v>2</v>
      </c>
      <c r="E857" s="62" t="str">
        <f>INDEX(技能!E:E,MATCH(技能等级!S857,技能!T:T,0))</f>
        <v>天使缇娜技能</v>
      </c>
      <c r="F857" s="69" t="s">
        <v>1020</v>
      </c>
      <c r="G857" s="62">
        <v>10</v>
      </c>
      <c r="H857" s="149" t="str">
        <f t="shared" si="2341"/>
        <v>130300701</v>
      </c>
      <c r="I857" s="62">
        <f t="shared" si="2342"/>
        <v>2</v>
      </c>
      <c r="J857" s="62" t="str">
        <f>IF(COUNTIF(技能效果!A:A,技能等级!B857&amp;"02")=1,技能等级!B857&amp;"02","")</f>
        <v>130300702</v>
      </c>
      <c r="K857" s="62">
        <f t="shared" si="2342"/>
        <v>2</v>
      </c>
      <c r="L857" s="62" t="str">
        <f>IF(COUNTIF(技能效果!A:A,技能等级!B857&amp;"03")=1,技能等级!B857&amp;"03","")</f>
        <v/>
      </c>
      <c r="M857" s="62" t="str">
        <f t="shared" ref="M857" si="2470">IF(L857="","",$D857)</f>
        <v/>
      </c>
      <c r="N857" s="62" t="str">
        <f>IF(COUNTIF(技能效果!A:A,技能等级!B857&amp;"04")=1,技能等级!B857&amp;"04","")</f>
        <v/>
      </c>
      <c r="O857" s="62" t="str">
        <f t="shared" ref="O857" si="2471">IF(N857="","",$D857)</f>
        <v/>
      </c>
      <c r="P857" s="62" t="str">
        <f>IF(COUNTIF(技能效果!A:A,技能等级!B857&amp;"05")=1,技能等级!B857&amp;"05","")</f>
        <v/>
      </c>
      <c r="Q857" s="62" t="str">
        <f t="shared" ref="Q857" si="2472">IF(P857="","",$D857)</f>
        <v/>
      </c>
      <c r="R857" s="69" t="str">
        <f>INDEX(技能!U:U,MATCH(技能等级!B857,技能!B:B,0))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857" s="150">
        <f t="shared" si="2376"/>
        <v>82</v>
      </c>
    </row>
    <row r="858" spans="1:19" s="60" customFormat="1" ht="16.5" x14ac:dyDescent="0.2">
      <c r="A858" s="62">
        <v>855</v>
      </c>
      <c r="B858" s="62">
        <f>INDEX(技能!B:B,MATCH(技能等级!S858,技能!T:T,0))</f>
        <v>1303007</v>
      </c>
      <c r="C858" s="69" t="s">
        <v>384</v>
      </c>
      <c r="D858" s="62">
        <v>3</v>
      </c>
      <c r="E858" s="62" t="str">
        <f>INDEX(技能!E:E,MATCH(技能等级!S858,技能!T:T,0))</f>
        <v>天使缇娜技能</v>
      </c>
      <c r="F858" s="69" t="s">
        <v>1020</v>
      </c>
      <c r="G858" s="62">
        <v>10</v>
      </c>
      <c r="H858" s="149" t="str">
        <f t="shared" si="2341"/>
        <v>130300701</v>
      </c>
      <c r="I858" s="62">
        <f t="shared" si="2342"/>
        <v>3</v>
      </c>
      <c r="J858" s="62" t="str">
        <f>IF(COUNTIF(技能效果!A:A,技能等级!B858&amp;"02")=1,技能等级!B858&amp;"02","")</f>
        <v>130300702</v>
      </c>
      <c r="K858" s="62">
        <f t="shared" si="2342"/>
        <v>3</v>
      </c>
      <c r="L858" s="62" t="str">
        <f>IF(COUNTIF(技能效果!A:A,技能等级!B858&amp;"03")=1,技能等级!B858&amp;"03","")</f>
        <v/>
      </c>
      <c r="M858" s="62" t="str">
        <f t="shared" ref="M858" si="2473">IF(L858="","",$D858)</f>
        <v/>
      </c>
      <c r="N858" s="62" t="str">
        <f>IF(COUNTIF(技能效果!A:A,技能等级!B858&amp;"04")=1,技能等级!B858&amp;"04","")</f>
        <v/>
      </c>
      <c r="O858" s="62" t="str">
        <f t="shared" ref="O858" si="2474">IF(N858="","",$D858)</f>
        <v/>
      </c>
      <c r="P858" s="62" t="str">
        <f>IF(COUNTIF(技能效果!A:A,技能等级!B858&amp;"05")=1,技能等级!B858&amp;"05","")</f>
        <v/>
      </c>
      <c r="Q858" s="62" t="str">
        <f t="shared" ref="Q858" si="2475">IF(P858="","",$D858)</f>
        <v/>
      </c>
      <c r="R858" s="69" t="str">
        <f>INDEX(技能!U:U,MATCH(技能等级!B858,技能!B:B,0))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858" s="150">
        <f t="shared" si="2376"/>
        <v>82</v>
      </c>
    </row>
    <row r="859" spans="1:19" s="60" customFormat="1" ht="16.5" x14ac:dyDescent="0.2">
      <c r="A859" s="62">
        <v>856</v>
      </c>
      <c r="B859" s="62">
        <f>INDEX(技能!B:B,MATCH(技能等级!S859,技能!T:T,0))</f>
        <v>1303007</v>
      </c>
      <c r="C859" s="69" t="s">
        <v>384</v>
      </c>
      <c r="D859" s="62">
        <v>4</v>
      </c>
      <c r="E859" s="62" t="str">
        <f>INDEX(技能!E:E,MATCH(技能等级!S859,技能!T:T,0))</f>
        <v>天使缇娜技能</v>
      </c>
      <c r="F859" s="69" t="s">
        <v>1020</v>
      </c>
      <c r="G859" s="62">
        <v>10</v>
      </c>
      <c r="H859" s="149" t="str">
        <f t="shared" si="2341"/>
        <v>130300701</v>
      </c>
      <c r="I859" s="62">
        <f t="shared" si="2342"/>
        <v>4</v>
      </c>
      <c r="J859" s="62" t="str">
        <f>IF(COUNTIF(技能效果!A:A,技能等级!B859&amp;"02")=1,技能等级!B859&amp;"02","")</f>
        <v>130300702</v>
      </c>
      <c r="K859" s="62">
        <f t="shared" si="2342"/>
        <v>4</v>
      </c>
      <c r="L859" s="62" t="str">
        <f>IF(COUNTIF(技能效果!A:A,技能等级!B859&amp;"03")=1,技能等级!B859&amp;"03","")</f>
        <v/>
      </c>
      <c r="M859" s="62" t="str">
        <f t="shared" ref="M859" si="2476">IF(L859="","",$D859)</f>
        <v/>
      </c>
      <c r="N859" s="62" t="str">
        <f>IF(COUNTIF(技能效果!A:A,技能等级!B859&amp;"04")=1,技能等级!B859&amp;"04","")</f>
        <v/>
      </c>
      <c r="O859" s="62" t="str">
        <f t="shared" ref="O859" si="2477">IF(N859="","",$D859)</f>
        <v/>
      </c>
      <c r="P859" s="62" t="str">
        <f>IF(COUNTIF(技能效果!A:A,技能等级!B859&amp;"05")=1,技能等级!B859&amp;"05","")</f>
        <v/>
      </c>
      <c r="Q859" s="62" t="str">
        <f t="shared" ref="Q859" si="2478">IF(P859="","",$D859)</f>
        <v/>
      </c>
      <c r="R859" s="69" t="str">
        <f>INDEX(技能!U:U,MATCH(技能等级!B859,技能!B:B,0))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859" s="150">
        <f t="shared" si="2376"/>
        <v>82</v>
      </c>
    </row>
    <row r="860" spans="1:19" s="60" customFormat="1" ht="16.5" x14ac:dyDescent="0.2">
      <c r="A860" s="62">
        <v>857</v>
      </c>
      <c r="B860" s="62">
        <f>INDEX(技能!B:B,MATCH(技能等级!S860,技能!T:T,0))</f>
        <v>1303007</v>
      </c>
      <c r="C860" s="69" t="s">
        <v>384</v>
      </c>
      <c r="D860" s="62">
        <v>5</v>
      </c>
      <c r="E860" s="62" t="str">
        <f>INDEX(技能!E:E,MATCH(技能等级!S860,技能!T:T,0))</f>
        <v>天使缇娜技能</v>
      </c>
      <c r="F860" s="69" t="s">
        <v>1020</v>
      </c>
      <c r="G860" s="62">
        <v>10</v>
      </c>
      <c r="H860" s="149" t="str">
        <f t="shared" si="2341"/>
        <v>130300701</v>
      </c>
      <c r="I860" s="62">
        <f t="shared" si="2342"/>
        <v>5</v>
      </c>
      <c r="J860" s="62" t="str">
        <f>IF(COUNTIF(技能效果!A:A,技能等级!B860&amp;"02")=1,技能等级!B860&amp;"02","")</f>
        <v>130300702</v>
      </c>
      <c r="K860" s="62">
        <f t="shared" si="2342"/>
        <v>5</v>
      </c>
      <c r="L860" s="62" t="str">
        <f>IF(COUNTIF(技能效果!A:A,技能等级!B860&amp;"03")=1,技能等级!B860&amp;"03","")</f>
        <v/>
      </c>
      <c r="M860" s="62" t="str">
        <f t="shared" ref="M860" si="2479">IF(L860="","",$D860)</f>
        <v/>
      </c>
      <c r="N860" s="62" t="str">
        <f>IF(COUNTIF(技能效果!A:A,技能等级!B860&amp;"04")=1,技能等级!B860&amp;"04","")</f>
        <v/>
      </c>
      <c r="O860" s="62" t="str">
        <f t="shared" ref="O860" si="2480">IF(N860="","",$D860)</f>
        <v/>
      </c>
      <c r="P860" s="62" t="str">
        <f>IF(COUNTIF(技能效果!A:A,技能等级!B860&amp;"05")=1,技能等级!B860&amp;"05","")</f>
        <v/>
      </c>
      <c r="Q860" s="62" t="str">
        <f t="shared" ref="Q860" si="2481">IF(P860="","",$D860)</f>
        <v/>
      </c>
      <c r="R860" s="69" t="str">
        <f>INDEX(技能!U:U,MATCH(技能等级!B860,技能!B:B,0))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860" s="150">
        <f t="shared" si="2376"/>
        <v>82</v>
      </c>
    </row>
    <row r="861" spans="1:19" s="60" customFormat="1" ht="16.5" x14ac:dyDescent="0.2">
      <c r="A861" s="62">
        <v>858</v>
      </c>
      <c r="B861" s="62">
        <f>INDEX(技能!B:B,MATCH(技能等级!S861,技能!T:T,0))</f>
        <v>1303007</v>
      </c>
      <c r="C861" s="69" t="s">
        <v>384</v>
      </c>
      <c r="D861" s="62">
        <v>6</v>
      </c>
      <c r="E861" s="62" t="str">
        <f>INDEX(技能!E:E,MATCH(技能等级!S861,技能!T:T,0))</f>
        <v>天使缇娜技能</v>
      </c>
      <c r="F861" s="69" t="s">
        <v>1020</v>
      </c>
      <c r="G861" s="62">
        <v>10</v>
      </c>
      <c r="H861" s="149" t="str">
        <f t="shared" si="2341"/>
        <v>130300701</v>
      </c>
      <c r="I861" s="62">
        <f t="shared" si="2342"/>
        <v>6</v>
      </c>
      <c r="J861" s="62" t="str">
        <f>IF(COUNTIF(技能效果!A:A,技能等级!B861&amp;"02")=1,技能等级!B861&amp;"02","")</f>
        <v>130300702</v>
      </c>
      <c r="K861" s="62">
        <f t="shared" si="2342"/>
        <v>6</v>
      </c>
      <c r="L861" s="62" t="str">
        <f>IF(COUNTIF(技能效果!A:A,技能等级!B861&amp;"03")=1,技能等级!B861&amp;"03","")</f>
        <v/>
      </c>
      <c r="M861" s="62" t="str">
        <f t="shared" ref="M861" si="2482">IF(L861="","",$D861)</f>
        <v/>
      </c>
      <c r="N861" s="62" t="str">
        <f>IF(COUNTIF(技能效果!A:A,技能等级!B861&amp;"04")=1,技能等级!B861&amp;"04","")</f>
        <v/>
      </c>
      <c r="O861" s="62" t="str">
        <f t="shared" ref="O861" si="2483">IF(N861="","",$D861)</f>
        <v/>
      </c>
      <c r="P861" s="62" t="str">
        <f>IF(COUNTIF(技能效果!A:A,技能等级!B861&amp;"05")=1,技能等级!B861&amp;"05","")</f>
        <v/>
      </c>
      <c r="Q861" s="62" t="str">
        <f t="shared" ref="Q861" si="2484">IF(P861="","",$D861)</f>
        <v/>
      </c>
      <c r="R861" s="69" t="str">
        <f>INDEX(技能!U:U,MATCH(技能等级!B861,技能!B:B,0))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861" s="150">
        <f t="shared" si="2376"/>
        <v>82</v>
      </c>
    </row>
    <row r="862" spans="1:19" s="60" customFormat="1" ht="16.5" x14ac:dyDescent="0.2">
      <c r="A862" s="62">
        <v>859</v>
      </c>
      <c r="B862" s="62">
        <f>INDEX(技能!B:B,MATCH(技能等级!S862,技能!T:T,0))</f>
        <v>1303007</v>
      </c>
      <c r="C862" s="69" t="s">
        <v>384</v>
      </c>
      <c r="D862" s="62">
        <v>7</v>
      </c>
      <c r="E862" s="62" t="str">
        <f>INDEX(技能!E:E,MATCH(技能等级!S862,技能!T:T,0))</f>
        <v>天使缇娜技能</v>
      </c>
      <c r="F862" s="69" t="s">
        <v>1020</v>
      </c>
      <c r="G862" s="62">
        <v>10</v>
      </c>
      <c r="H862" s="149" t="str">
        <f t="shared" si="2341"/>
        <v>130300701</v>
      </c>
      <c r="I862" s="62">
        <f t="shared" si="2342"/>
        <v>7</v>
      </c>
      <c r="J862" s="62" t="str">
        <f>IF(COUNTIF(技能效果!A:A,技能等级!B862&amp;"02")=1,技能等级!B862&amp;"02","")</f>
        <v>130300702</v>
      </c>
      <c r="K862" s="62">
        <f t="shared" si="2342"/>
        <v>7</v>
      </c>
      <c r="L862" s="62" t="str">
        <f>IF(COUNTIF(技能效果!A:A,技能等级!B862&amp;"03")=1,技能等级!B862&amp;"03","")</f>
        <v/>
      </c>
      <c r="M862" s="62" t="str">
        <f t="shared" ref="M862" si="2485">IF(L862="","",$D862)</f>
        <v/>
      </c>
      <c r="N862" s="62" t="str">
        <f>IF(COUNTIF(技能效果!A:A,技能等级!B862&amp;"04")=1,技能等级!B862&amp;"04","")</f>
        <v/>
      </c>
      <c r="O862" s="62" t="str">
        <f t="shared" ref="O862" si="2486">IF(N862="","",$D862)</f>
        <v/>
      </c>
      <c r="P862" s="62" t="str">
        <f>IF(COUNTIF(技能效果!A:A,技能等级!B862&amp;"05")=1,技能等级!B862&amp;"05","")</f>
        <v/>
      </c>
      <c r="Q862" s="62" t="str">
        <f t="shared" ref="Q862" si="2487">IF(P862="","",$D862)</f>
        <v/>
      </c>
      <c r="R862" s="69" t="str">
        <f>INDEX(技能!U:U,MATCH(技能等级!B862,技能!B:B,0))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862" s="150">
        <f t="shared" si="2376"/>
        <v>82</v>
      </c>
    </row>
    <row r="863" spans="1:19" s="60" customFormat="1" ht="16.5" x14ac:dyDescent="0.2">
      <c r="A863" s="62">
        <v>860</v>
      </c>
      <c r="B863" s="62">
        <f>INDEX(技能!B:B,MATCH(技能等级!S863,技能!T:T,0))</f>
        <v>1303007</v>
      </c>
      <c r="C863" s="69" t="s">
        <v>384</v>
      </c>
      <c r="D863" s="62">
        <v>8</v>
      </c>
      <c r="E863" s="62" t="str">
        <f>INDEX(技能!E:E,MATCH(技能等级!S863,技能!T:T,0))</f>
        <v>天使缇娜技能</v>
      </c>
      <c r="F863" s="69" t="s">
        <v>1020</v>
      </c>
      <c r="G863" s="62">
        <v>10</v>
      </c>
      <c r="H863" s="149" t="str">
        <f t="shared" si="2341"/>
        <v>130300701</v>
      </c>
      <c r="I863" s="62">
        <f t="shared" si="2342"/>
        <v>8</v>
      </c>
      <c r="J863" s="62" t="str">
        <f>IF(COUNTIF(技能效果!A:A,技能等级!B863&amp;"02")=1,技能等级!B863&amp;"02","")</f>
        <v>130300702</v>
      </c>
      <c r="K863" s="62">
        <f t="shared" si="2342"/>
        <v>8</v>
      </c>
      <c r="L863" s="62" t="str">
        <f>IF(COUNTIF(技能效果!A:A,技能等级!B863&amp;"03")=1,技能等级!B863&amp;"03","")</f>
        <v/>
      </c>
      <c r="M863" s="62" t="str">
        <f t="shared" ref="M863" si="2488">IF(L863="","",$D863)</f>
        <v/>
      </c>
      <c r="N863" s="62" t="str">
        <f>IF(COUNTIF(技能效果!A:A,技能等级!B863&amp;"04")=1,技能等级!B863&amp;"04","")</f>
        <v/>
      </c>
      <c r="O863" s="62" t="str">
        <f t="shared" ref="O863" si="2489">IF(N863="","",$D863)</f>
        <v/>
      </c>
      <c r="P863" s="62" t="str">
        <f>IF(COUNTIF(技能效果!A:A,技能等级!B863&amp;"05")=1,技能等级!B863&amp;"05","")</f>
        <v/>
      </c>
      <c r="Q863" s="62" t="str">
        <f t="shared" ref="Q863" si="2490">IF(P863="","",$D863)</f>
        <v/>
      </c>
      <c r="R863" s="69" t="str">
        <f>INDEX(技能!U:U,MATCH(技能等级!B863,技能!B:B,0))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863" s="150">
        <f t="shared" si="2376"/>
        <v>82</v>
      </c>
    </row>
    <row r="864" spans="1:19" s="60" customFormat="1" ht="16.5" x14ac:dyDescent="0.2">
      <c r="A864" s="62">
        <v>861</v>
      </c>
      <c r="B864" s="62">
        <f>INDEX(技能!B:B,MATCH(技能等级!S864,技能!T:T,0))</f>
        <v>1303007</v>
      </c>
      <c r="C864" s="69" t="s">
        <v>384</v>
      </c>
      <c r="D864" s="62">
        <v>9</v>
      </c>
      <c r="E864" s="62" t="str">
        <f>INDEX(技能!E:E,MATCH(技能等级!S864,技能!T:T,0))</f>
        <v>天使缇娜技能</v>
      </c>
      <c r="F864" s="69" t="s">
        <v>1020</v>
      </c>
      <c r="G864" s="62">
        <v>10</v>
      </c>
      <c r="H864" s="149" t="str">
        <f t="shared" si="2341"/>
        <v>130300701</v>
      </c>
      <c r="I864" s="62">
        <f t="shared" si="2342"/>
        <v>9</v>
      </c>
      <c r="J864" s="62" t="str">
        <f>IF(COUNTIF(技能效果!A:A,技能等级!B864&amp;"02")=1,技能等级!B864&amp;"02","")</f>
        <v>130300702</v>
      </c>
      <c r="K864" s="62">
        <f t="shared" si="2342"/>
        <v>9</v>
      </c>
      <c r="L864" s="62" t="str">
        <f>IF(COUNTIF(技能效果!A:A,技能等级!B864&amp;"03")=1,技能等级!B864&amp;"03","")</f>
        <v/>
      </c>
      <c r="M864" s="62" t="str">
        <f t="shared" ref="M864" si="2491">IF(L864="","",$D864)</f>
        <v/>
      </c>
      <c r="N864" s="62" t="str">
        <f>IF(COUNTIF(技能效果!A:A,技能等级!B864&amp;"04")=1,技能等级!B864&amp;"04","")</f>
        <v/>
      </c>
      <c r="O864" s="62" t="str">
        <f t="shared" ref="O864" si="2492">IF(N864="","",$D864)</f>
        <v/>
      </c>
      <c r="P864" s="62" t="str">
        <f>IF(COUNTIF(技能效果!A:A,技能等级!B864&amp;"05")=1,技能等级!B864&amp;"05","")</f>
        <v/>
      </c>
      <c r="Q864" s="62" t="str">
        <f t="shared" ref="Q864" si="2493">IF(P864="","",$D864)</f>
        <v/>
      </c>
      <c r="R864" s="69" t="str">
        <f>INDEX(技能!U:U,MATCH(技能等级!B864,技能!B:B,0))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864" s="150">
        <f t="shared" si="2376"/>
        <v>82</v>
      </c>
    </row>
    <row r="865" spans="1:19" s="60" customFormat="1" ht="16.5" x14ac:dyDescent="0.2">
      <c r="A865" s="62">
        <v>862</v>
      </c>
      <c r="B865" s="62">
        <f>INDEX(技能!B:B,MATCH(技能等级!S865,技能!T:T,0))</f>
        <v>1303007</v>
      </c>
      <c r="C865" s="69" t="s">
        <v>384</v>
      </c>
      <c r="D865" s="62">
        <v>10</v>
      </c>
      <c r="E865" s="62" t="str">
        <f>INDEX(技能!E:E,MATCH(技能等级!S865,技能!T:T,0))</f>
        <v>天使缇娜技能</v>
      </c>
      <c r="F865" s="69" t="s">
        <v>1020</v>
      </c>
      <c r="G865" s="62">
        <v>10</v>
      </c>
      <c r="H865" s="149" t="str">
        <f t="shared" si="2341"/>
        <v>130300701</v>
      </c>
      <c r="I865" s="62">
        <f t="shared" si="2342"/>
        <v>10</v>
      </c>
      <c r="J865" s="62" t="str">
        <f>IF(COUNTIF(技能效果!A:A,技能等级!B865&amp;"02")=1,技能等级!B865&amp;"02","")</f>
        <v>130300702</v>
      </c>
      <c r="K865" s="62">
        <f t="shared" si="2342"/>
        <v>10</v>
      </c>
      <c r="L865" s="62" t="str">
        <f>IF(COUNTIF(技能效果!A:A,技能等级!B865&amp;"03")=1,技能等级!B865&amp;"03","")</f>
        <v/>
      </c>
      <c r="M865" s="62" t="str">
        <f t="shared" ref="M865" si="2494">IF(L865="","",$D865)</f>
        <v/>
      </c>
      <c r="N865" s="62" t="str">
        <f>IF(COUNTIF(技能效果!A:A,技能等级!B865&amp;"04")=1,技能等级!B865&amp;"04","")</f>
        <v/>
      </c>
      <c r="O865" s="62" t="str">
        <f t="shared" ref="O865" si="2495">IF(N865="","",$D865)</f>
        <v/>
      </c>
      <c r="P865" s="62" t="str">
        <f>IF(COUNTIF(技能效果!A:A,技能等级!B865&amp;"05")=1,技能等级!B865&amp;"05","")</f>
        <v/>
      </c>
      <c r="Q865" s="62" t="str">
        <f t="shared" ref="Q865" si="2496">IF(P865="","",$D865)</f>
        <v/>
      </c>
      <c r="R865" s="69" t="str">
        <f>INDEX(技能!U:U,MATCH(技能等级!B865,技能!B:B,0))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865" s="150">
        <f t="shared" si="2376"/>
        <v>82</v>
      </c>
    </row>
    <row r="866" spans="1:19" s="60" customFormat="1" ht="16.5" x14ac:dyDescent="0.2">
      <c r="A866" s="62">
        <v>863</v>
      </c>
      <c r="B866" s="62">
        <f>INDEX(技能!B:B,MATCH(技能等级!S866,技能!T:T,0))</f>
        <v>1303008</v>
      </c>
      <c r="C866" s="69" t="s">
        <v>384</v>
      </c>
      <c r="D866" s="62">
        <v>1</v>
      </c>
      <c r="E866" s="62" t="str">
        <f>INDEX(技能!E:E,MATCH(技能等级!S866,技能!T:T,0))</f>
        <v>夏侯渊技能</v>
      </c>
      <c r="F866" s="69"/>
      <c r="G866" s="62"/>
      <c r="H866" s="149" t="str">
        <f t="shared" si="2341"/>
        <v>130300801</v>
      </c>
      <c r="I866" s="62">
        <f t="shared" si="2342"/>
        <v>1</v>
      </c>
      <c r="J866" s="62" t="str">
        <f>IF(COUNTIF(技能效果!A:A,技能等级!B866&amp;"02")=1,技能等级!B866&amp;"02","")</f>
        <v>130300802</v>
      </c>
      <c r="K866" s="62">
        <f t="shared" si="2342"/>
        <v>1</v>
      </c>
      <c r="L866" s="62" t="str">
        <f>IF(COUNTIF(技能效果!A:A,技能等级!B866&amp;"03")=1,技能等级!B866&amp;"03","")</f>
        <v>130300803</v>
      </c>
      <c r="M866" s="62">
        <f t="shared" ref="M866" si="2497">IF(L866="","",$D866)</f>
        <v>1</v>
      </c>
      <c r="N866" s="62" t="str">
        <f>IF(COUNTIF(技能效果!A:A,技能等级!B866&amp;"04")=1,技能等级!B866&amp;"04","")</f>
        <v>130300804</v>
      </c>
      <c r="O866" s="62">
        <f t="shared" ref="O866" si="2498">IF(N866="","",$D866)</f>
        <v>1</v>
      </c>
      <c r="P866" s="62" t="str">
        <f>IF(COUNTIF(技能效果!A:A,技能等级!B866&amp;"05")=1,技能等级!B866&amp;"05","")</f>
        <v>130300805</v>
      </c>
      <c r="Q866" s="62">
        <f t="shared" ref="Q866" si="2499">IF(P866="","",$D866)</f>
        <v>1</v>
      </c>
      <c r="R866" s="69" t="str">
        <f>INDEX(技能!U:U,MATCH(技能等级!B866,技能!B:B,0))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866" s="150">
        <f t="shared" si="2376"/>
        <v>83</v>
      </c>
    </row>
    <row r="867" spans="1:19" s="60" customFormat="1" ht="16.5" x14ac:dyDescent="0.2">
      <c r="A867" s="62">
        <v>864</v>
      </c>
      <c r="B867" s="62">
        <f>INDEX(技能!B:B,MATCH(技能等级!S867,技能!T:T,0))</f>
        <v>1303008</v>
      </c>
      <c r="C867" s="69" t="s">
        <v>384</v>
      </c>
      <c r="D867" s="62">
        <v>2</v>
      </c>
      <c r="E867" s="62" t="str">
        <f>INDEX(技能!E:E,MATCH(技能等级!S867,技能!T:T,0))</f>
        <v>夏侯渊技能</v>
      </c>
      <c r="F867" s="69" t="s">
        <v>1020</v>
      </c>
      <c r="G867" s="62">
        <v>10</v>
      </c>
      <c r="H867" s="149" t="str">
        <f t="shared" si="2341"/>
        <v>130300801</v>
      </c>
      <c r="I867" s="62">
        <f t="shared" si="2342"/>
        <v>2</v>
      </c>
      <c r="J867" s="62" t="str">
        <f>IF(COUNTIF(技能效果!A:A,技能等级!B867&amp;"02")=1,技能等级!B867&amp;"02","")</f>
        <v>130300802</v>
      </c>
      <c r="K867" s="62">
        <f t="shared" si="2342"/>
        <v>2</v>
      </c>
      <c r="L867" s="62" t="str">
        <f>IF(COUNTIF(技能效果!A:A,技能等级!B867&amp;"03")=1,技能等级!B867&amp;"03","")</f>
        <v>130300803</v>
      </c>
      <c r="M867" s="62">
        <f t="shared" ref="M867" si="2500">IF(L867="","",$D867)</f>
        <v>2</v>
      </c>
      <c r="N867" s="62" t="str">
        <f>IF(COUNTIF(技能效果!A:A,技能等级!B867&amp;"04")=1,技能等级!B867&amp;"04","")</f>
        <v>130300804</v>
      </c>
      <c r="O867" s="62">
        <f t="shared" ref="O867" si="2501">IF(N867="","",$D867)</f>
        <v>2</v>
      </c>
      <c r="P867" s="62" t="str">
        <f>IF(COUNTIF(技能效果!A:A,技能等级!B867&amp;"05")=1,技能等级!B867&amp;"05","")</f>
        <v>130300805</v>
      </c>
      <c r="Q867" s="62">
        <f t="shared" ref="Q867" si="2502">IF(P867="","",$D867)</f>
        <v>2</v>
      </c>
      <c r="R867" s="69" t="str">
        <f>INDEX(技能!U:U,MATCH(技能等级!B867,技能!B:B,0))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867" s="150">
        <f t="shared" si="2376"/>
        <v>83</v>
      </c>
    </row>
    <row r="868" spans="1:19" s="60" customFormat="1" ht="16.5" x14ac:dyDescent="0.2">
      <c r="A868" s="62">
        <v>865</v>
      </c>
      <c r="B868" s="62">
        <f>INDEX(技能!B:B,MATCH(技能等级!S868,技能!T:T,0))</f>
        <v>1303008</v>
      </c>
      <c r="C868" s="69" t="s">
        <v>384</v>
      </c>
      <c r="D868" s="62">
        <v>3</v>
      </c>
      <c r="E868" s="62" t="str">
        <f>INDEX(技能!E:E,MATCH(技能等级!S868,技能!T:T,0))</f>
        <v>夏侯渊技能</v>
      </c>
      <c r="F868" s="69" t="s">
        <v>1020</v>
      </c>
      <c r="G868" s="62">
        <v>10</v>
      </c>
      <c r="H868" s="149" t="str">
        <f t="shared" si="2341"/>
        <v>130300801</v>
      </c>
      <c r="I868" s="62">
        <f t="shared" si="2342"/>
        <v>3</v>
      </c>
      <c r="J868" s="62" t="str">
        <f>IF(COUNTIF(技能效果!A:A,技能等级!B868&amp;"02")=1,技能等级!B868&amp;"02","")</f>
        <v>130300802</v>
      </c>
      <c r="K868" s="62">
        <f t="shared" si="2342"/>
        <v>3</v>
      </c>
      <c r="L868" s="62" t="str">
        <f>IF(COUNTIF(技能效果!A:A,技能等级!B868&amp;"03")=1,技能等级!B868&amp;"03","")</f>
        <v>130300803</v>
      </c>
      <c r="M868" s="62">
        <f t="shared" ref="M868" si="2503">IF(L868="","",$D868)</f>
        <v>3</v>
      </c>
      <c r="N868" s="62" t="str">
        <f>IF(COUNTIF(技能效果!A:A,技能等级!B868&amp;"04")=1,技能等级!B868&amp;"04","")</f>
        <v>130300804</v>
      </c>
      <c r="O868" s="62">
        <f t="shared" ref="O868" si="2504">IF(N868="","",$D868)</f>
        <v>3</v>
      </c>
      <c r="P868" s="62" t="str">
        <f>IF(COUNTIF(技能效果!A:A,技能等级!B868&amp;"05")=1,技能等级!B868&amp;"05","")</f>
        <v>130300805</v>
      </c>
      <c r="Q868" s="62">
        <f t="shared" ref="Q868" si="2505">IF(P868="","",$D868)</f>
        <v>3</v>
      </c>
      <c r="R868" s="69" t="str">
        <f>INDEX(技能!U:U,MATCH(技能等级!B868,技能!B:B,0))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868" s="150">
        <f t="shared" si="2376"/>
        <v>83</v>
      </c>
    </row>
    <row r="869" spans="1:19" s="60" customFormat="1" ht="16.5" x14ac:dyDescent="0.2">
      <c r="A869" s="62">
        <v>866</v>
      </c>
      <c r="B869" s="62">
        <f>INDEX(技能!B:B,MATCH(技能等级!S869,技能!T:T,0))</f>
        <v>1303008</v>
      </c>
      <c r="C869" s="69" t="s">
        <v>384</v>
      </c>
      <c r="D869" s="62">
        <v>4</v>
      </c>
      <c r="E869" s="62" t="str">
        <f>INDEX(技能!E:E,MATCH(技能等级!S869,技能!T:T,0))</f>
        <v>夏侯渊技能</v>
      </c>
      <c r="F869" s="69" t="s">
        <v>1020</v>
      </c>
      <c r="G869" s="62">
        <v>10</v>
      </c>
      <c r="H869" s="149" t="str">
        <f t="shared" si="2341"/>
        <v>130300801</v>
      </c>
      <c r="I869" s="62">
        <f t="shared" si="2342"/>
        <v>4</v>
      </c>
      <c r="J869" s="62" t="str">
        <f>IF(COUNTIF(技能效果!A:A,技能等级!B869&amp;"02")=1,技能等级!B869&amp;"02","")</f>
        <v>130300802</v>
      </c>
      <c r="K869" s="62">
        <f t="shared" si="2342"/>
        <v>4</v>
      </c>
      <c r="L869" s="62" t="str">
        <f>IF(COUNTIF(技能效果!A:A,技能等级!B869&amp;"03")=1,技能等级!B869&amp;"03","")</f>
        <v>130300803</v>
      </c>
      <c r="M869" s="62">
        <f t="shared" ref="M869" si="2506">IF(L869="","",$D869)</f>
        <v>4</v>
      </c>
      <c r="N869" s="62" t="str">
        <f>IF(COUNTIF(技能效果!A:A,技能等级!B869&amp;"04")=1,技能等级!B869&amp;"04","")</f>
        <v>130300804</v>
      </c>
      <c r="O869" s="62">
        <f t="shared" ref="O869" si="2507">IF(N869="","",$D869)</f>
        <v>4</v>
      </c>
      <c r="P869" s="62" t="str">
        <f>IF(COUNTIF(技能效果!A:A,技能等级!B869&amp;"05")=1,技能等级!B869&amp;"05","")</f>
        <v>130300805</v>
      </c>
      <c r="Q869" s="62">
        <f t="shared" ref="Q869" si="2508">IF(P869="","",$D869)</f>
        <v>4</v>
      </c>
      <c r="R869" s="69" t="str">
        <f>INDEX(技能!U:U,MATCH(技能等级!B869,技能!B:B,0))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869" s="150">
        <f t="shared" si="2376"/>
        <v>83</v>
      </c>
    </row>
    <row r="870" spans="1:19" s="60" customFormat="1" ht="16.5" x14ac:dyDescent="0.2">
      <c r="A870" s="62">
        <v>867</v>
      </c>
      <c r="B870" s="62">
        <f>INDEX(技能!B:B,MATCH(技能等级!S870,技能!T:T,0))</f>
        <v>1303008</v>
      </c>
      <c r="C870" s="69" t="s">
        <v>384</v>
      </c>
      <c r="D870" s="62">
        <v>5</v>
      </c>
      <c r="E870" s="62" t="str">
        <f>INDEX(技能!E:E,MATCH(技能等级!S870,技能!T:T,0))</f>
        <v>夏侯渊技能</v>
      </c>
      <c r="F870" s="69" t="s">
        <v>1020</v>
      </c>
      <c r="G870" s="62">
        <v>10</v>
      </c>
      <c r="H870" s="149" t="str">
        <f t="shared" si="2341"/>
        <v>130300801</v>
      </c>
      <c r="I870" s="62">
        <f t="shared" si="2342"/>
        <v>5</v>
      </c>
      <c r="J870" s="62" t="str">
        <f>IF(COUNTIF(技能效果!A:A,技能等级!B870&amp;"02")=1,技能等级!B870&amp;"02","")</f>
        <v>130300802</v>
      </c>
      <c r="K870" s="62">
        <f t="shared" si="2342"/>
        <v>5</v>
      </c>
      <c r="L870" s="62" t="str">
        <f>IF(COUNTIF(技能效果!A:A,技能等级!B870&amp;"03")=1,技能等级!B870&amp;"03","")</f>
        <v>130300803</v>
      </c>
      <c r="M870" s="62">
        <f t="shared" ref="M870" si="2509">IF(L870="","",$D870)</f>
        <v>5</v>
      </c>
      <c r="N870" s="62" t="str">
        <f>IF(COUNTIF(技能效果!A:A,技能等级!B870&amp;"04")=1,技能等级!B870&amp;"04","")</f>
        <v>130300804</v>
      </c>
      <c r="O870" s="62">
        <f t="shared" ref="O870" si="2510">IF(N870="","",$D870)</f>
        <v>5</v>
      </c>
      <c r="P870" s="62" t="str">
        <f>IF(COUNTIF(技能效果!A:A,技能等级!B870&amp;"05")=1,技能等级!B870&amp;"05","")</f>
        <v>130300805</v>
      </c>
      <c r="Q870" s="62">
        <f t="shared" ref="Q870" si="2511">IF(P870="","",$D870)</f>
        <v>5</v>
      </c>
      <c r="R870" s="69" t="str">
        <f>INDEX(技能!U:U,MATCH(技能等级!B870,技能!B:B,0))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870" s="150">
        <f t="shared" si="2376"/>
        <v>83</v>
      </c>
    </row>
    <row r="871" spans="1:19" s="60" customFormat="1" ht="16.5" x14ac:dyDescent="0.2">
      <c r="A871" s="62">
        <v>868</v>
      </c>
      <c r="B871" s="62">
        <f>INDEX(技能!B:B,MATCH(技能等级!S871,技能!T:T,0))</f>
        <v>1303008</v>
      </c>
      <c r="C871" s="69" t="s">
        <v>384</v>
      </c>
      <c r="D871" s="62">
        <v>6</v>
      </c>
      <c r="E871" s="62" t="str">
        <f>INDEX(技能!E:E,MATCH(技能等级!S871,技能!T:T,0))</f>
        <v>夏侯渊技能</v>
      </c>
      <c r="F871" s="69" t="s">
        <v>1020</v>
      </c>
      <c r="G871" s="62">
        <v>10</v>
      </c>
      <c r="H871" s="149" t="str">
        <f t="shared" si="2341"/>
        <v>130300801</v>
      </c>
      <c r="I871" s="62">
        <f t="shared" si="2342"/>
        <v>6</v>
      </c>
      <c r="J871" s="62" t="str">
        <f>IF(COUNTIF(技能效果!A:A,技能等级!B871&amp;"02")=1,技能等级!B871&amp;"02","")</f>
        <v>130300802</v>
      </c>
      <c r="K871" s="62">
        <f t="shared" si="2342"/>
        <v>6</v>
      </c>
      <c r="L871" s="62" t="str">
        <f>IF(COUNTIF(技能效果!A:A,技能等级!B871&amp;"03")=1,技能等级!B871&amp;"03","")</f>
        <v>130300803</v>
      </c>
      <c r="M871" s="62">
        <f t="shared" ref="M871" si="2512">IF(L871="","",$D871)</f>
        <v>6</v>
      </c>
      <c r="N871" s="62" t="str">
        <f>IF(COUNTIF(技能效果!A:A,技能等级!B871&amp;"04")=1,技能等级!B871&amp;"04","")</f>
        <v>130300804</v>
      </c>
      <c r="O871" s="62">
        <f t="shared" ref="O871" si="2513">IF(N871="","",$D871)</f>
        <v>6</v>
      </c>
      <c r="P871" s="62" t="str">
        <f>IF(COUNTIF(技能效果!A:A,技能等级!B871&amp;"05")=1,技能等级!B871&amp;"05","")</f>
        <v>130300805</v>
      </c>
      <c r="Q871" s="62">
        <f t="shared" ref="Q871" si="2514">IF(P871="","",$D871)</f>
        <v>6</v>
      </c>
      <c r="R871" s="69" t="str">
        <f>INDEX(技能!U:U,MATCH(技能等级!B871,技能!B:B,0))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871" s="150">
        <f t="shared" si="2376"/>
        <v>83</v>
      </c>
    </row>
    <row r="872" spans="1:19" s="60" customFormat="1" ht="16.5" x14ac:dyDescent="0.2">
      <c r="A872" s="62">
        <v>869</v>
      </c>
      <c r="B872" s="62">
        <f>INDEX(技能!B:B,MATCH(技能等级!S872,技能!T:T,0))</f>
        <v>1303008</v>
      </c>
      <c r="C872" s="69" t="s">
        <v>384</v>
      </c>
      <c r="D872" s="62">
        <v>7</v>
      </c>
      <c r="E872" s="62" t="str">
        <f>INDEX(技能!E:E,MATCH(技能等级!S872,技能!T:T,0))</f>
        <v>夏侯渊技能</v>
      </c>
      <c r="F872" s="69" t="s">
        <v>1020</v>
      </c>
      <c r="G872" s="62">
        <v>10</v>
      </c>
      <c r="H872" s="149" t="str">
        <f t="shared" si="2341"/>
        <v>130300801</v>
      </c>
      <c r="I872" s="62">
        <f t="shared" si="2342"/>
        <v>7</v>
      </c>
      <c r="J872" s="62" t="str">
        <f>IF(COUNTIF(技能效果!A:A,技能等级!B872&amp;"02")=1,技能等级!B872&amp;"02","")</f>
        <v>130300802</v>
      </c>
      <c r="K872" s="62">
        <f t="shared" si="2342"/>
        <v>7</v>
      </c>
      <c r="L872" s="62" t="str">
        <f>IF(COUNTIF(技能效果!A:A,技能等级!B872&amp;"03")=1,技能等级!B872&amp;"03","")</f>
        <v>130300803</v>
      </c>
      <c r="M872" s="62">
        <f t="shared" ref="M872" si="2515">IF(L872="","",$D872)</f>
        <v>7</v>
      </c>
      <c r="N872" s="62" t="str">
        <f>IF(COUNTIF(技能效果!A:A,技能等级!B872&amp;"04")=1,技能等级!B872&amp;"04","")</f>
        <v>130300804</v>
      </c>
      <c r="O872" s="62">
        <f t="shared" ref="O872" si="2516">IF(N872="","",$D872)</f>
        <v>7</v>
      </c>
      <c r="P872" s="62" t="str">
        <f>IF(COUNTIF(技能效果!A:A,技能等级!B872&amp;"05")=1,技能等级!B872&amp;"05","")</f>
        <v>130300805</v>
      </c>
      <c r="Q872" s="62">
        <f t="shared" ref="Q872" si="2517">IF(P872="","",$D872)</f>
        <v>7</v>
      </c>
      <c r="R872" s="69" t="str">
        <f>INDEX(技能!U:U,MATCH(技能等级!B872,技能!B:B,0))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872" s="150">
        <f t="shared" si="2376"/>
        <v>83</v>
      </c>
    </row>
    <row r="873" spans="1:19" s="60" customFormat="1" ht="16.5" x14ac:dyDescent="0.2">
      <c r="A873" s="62">
        <v>870</v>
      </c>
      <c r="B873" s="62">
        <f>INDEX(技能!B:B,MATCH(技能等级!S873,技能!T:T,0))</f>
        <v>1303008</v>
      </c>
      <c r="C873" s="69" t="s">
        <v>384</v>
      </c>
      <c r="D873" s="62">
        <v>8</v>
      </c>
      <c r="E873" s="62" t="str">
        <f>INDEX(技能!E:E,MATCH(技能等级!S873,技能!T:T,0))</f>
        <v>夏侯渊技能</v>
      </c>
      <c r="F873" s="69" t="s">
        <v>1020</v>
      </c>
      <c r="G873" s="62">
        <v>10</v>
      </c>
      <c r="H873" s="149" t="str">
        <f t="shared" si="2341"/>
        <v>130300801</v>
      </c>
      <c r="I873" s="62">
        <f t="shared" si="2342"/>
        <v>8</v>
      </c>
      <c r="J873" s="62" t="str">
        <f>IF(COUNTIF(技能效果!A:A,技能等级!B873&amp;"02")=1,技能等级!B873&amp;"02","")</f>
        <v>130300802</v>
      </c>
      <c r="K873" s="62">
        <f t="shared" si="2342"/>
        <v>8</v>
      </c>
      <c r="L873" s="62" t="str">
        <f>IF(COUNTIF(技能效果!A:A,技能等级!B873&amp;"03")=1,技能等级!B873&amp;"03","")</f>
        <v>130300803</v>
      </c>
      <c r="M873" s="62">
        <f t="shared" ref="M873" si="2518">IF(L873="","",$D873)</f>
        <v>8</v>
      </c>
      <c r="N873" s="62" t="str">
        <f>IF(COUNTIF(技能效果!A:A,技能等级!B873&amp;"04")=1,技能等级!B873&amp;"04","")</f>
        <v>130300804</v>
      </c>
      <c r="O873" s="62">
        <f t="shared" ref="O873" si="2519">IF(N873="","",$D873)</f>
        <v>8</v>
      </c>
      <c r="P873" s="62" t="str">
        <f>IF(COUNTIF(技能效果!A:A,技能等级!B873&amp;"05")=1,技能等级!B873&amp;"05","")</f>
        <v>130300805</v>
      </c>
      <c r="Q873" s="62">
        <f t="shared" ref="Q873" si="2520">IF(P873="","",$D873)</f>
        <v>8</v>
      </c>
      <c r="R873" s="69" t="str">
        <f>INDEX(技能!U:U,MATCH(技能等级!B873,技能!B:B,0))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873" s="150">
        <f t="shared" si="2376"/>
        <v>83</v>
      </c>
    </row>
    <row r="874" spans="1:19" s="60" customFormat="1" ht="16.5" x14ac:dyDescent="0.2">
      <c r="A874" s="62">
        <v>871</v>
      </c>
      <c r="B874" s="62">
        <f>INDEX(技能!B:B,MATCH(技能等级!S874,技能!T:T,0))</f>
        <v>1303008</v>
      </c>
      <c r="C874" s="69" t="s">
        <v>384</v>
      </c>
      <c r="D874" s="62">
        <v>9</v>
      </c>
      <c r="E874" s="62" t="str">
        <f>INDEX(技能!E:E,MATCH(技能等级!S874,技能!T:T,0))</f>
        <v>夏侯渊技能</v>
      </c>
      <c r="F874" s="69" t="s">
        <v>1020</v>
      </c>
      <c r="G874" s="62">
        <v>10</v>
      </c>
      <c r="H874" s="149" t="str">
        <f t="shared" si="2341"/>
        <v>130300801</v>
      </c>
      <c r="I874" s="62">
        <f t="shared" si="2342"/>
        <v>9</v>
      </c>
      <c r="J874" s="62" t="str">
        <f>IF(COUNTIF(技能效果!A:A,技能等级!B874&amp;"02")=1,技能等级!B874&amp;"02","")</f>
        <v>130300802</v>
      </c>
      <c r="K874" s="62">
        <f t="shared" si="2342"/>
        <v>9</v>
      </c>
      <c r="L874" s="62" t="str">
        <f>IF(COUNTIF(技能效果!A:A,技能等级!B874&amp;"03")=1,技能等级!B874&amp;"03","")</f>
        <v>130300803</v>
      </c>
      <c r="M874" s="62">
        <f t="shared" ref="M874" si="2521">IF(L874="","",$D874)</f>
        <v>9</v>
      </c>
      <c r="N874" s="62" t="str">
        <f>IF(COUNTIF(技能效果!A:A,技能等级!B874&amp;"04")=1,技能等级!B874&amp;"04","")</f>
        <v>130300804</v>
      </c>
      <c r="O874" s="62">
        <f t="shared" ref="O874" si="2522">IF(N874="","",$D874)</f>
        <v>9</v>
      </c>
      <c r="P874" s="62" t="str">
        <f>IF(COUNTIF(技能效果!A:A,技能等级!B874&amp;"05")=1,技能等级!B874&amp;"05","")</f>
        <v>130300805</v>
      </c>
      <c r="Q874" s="62">
        <f t="shared" ref="Q874" si="2523">IF(P874="","",$D874)</f>
        <v>9</v>
      </c>
      <c r="R874" s="69" t="str">
        <f>INDEX(技能!U:U,MATCH(技能等级!B874,技能!B:B,0))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874" s="150">
        <f t="shared" si="2376"/>
        <v>83</v>
      </c>
    </row>
    <row r="875" spans="1:19" s="60" customFormat="1" ht="16.5" x14ac:dyDescent="0.2">
      <c r="A875" s="62">
        <v>872</v>
      </c>
      <c r="B875" s="62">
        <f>INDEX(技能!B:B,MATCH(技能等级!S875,技能!T:T,0))</f>
        <v>1303008</v>
      </c>
      <c r="C875" s="69" t="s">
        <v>384</v>
      </c>
      <c r="D875" s="62">
        <v>10</v>
      </c>
      <c r="E875" s="62" t="str">
        <f>INDEX(技能!E:E,MATCH(技能等级!S875,技能!T:T,0))</f>
        <v>夏侯渊技能</v>
      </c>
      <c r="F875" s="69" t="s">
        <v>1020</v>
      </c>
      <c r="G875" s="62">
        <v>10</v>
      </c>
      <c r="H875" s="149" t="str">
        <f t="shared" si="2341"/>
        <v>130300801</v>
      </c>
      <c r="I875" s="62">
        <f t="shared" si="2342"/>
        <v>10</v>
      </c>
      <c r="J875" s="62" t="str">
        <f>IF(COUNTIF(技能效果!A:A,技能等级!B875&amp;"02")=1,技能等级!B875&amp;"02","")</f>
        <v>130300802</v>
      </c>
      <c r="K875" s="62">
        <f t="shared" si="2342"/>
        <v>10</v>
      </c>
      <c r="L875" s="62" t="str">
        <f>IF(COUNTIF(技能效果!A:A,技能等级!B875&amp;"03")=1,技能等级!B875&amp;"03","")</f>
        <v>130300803</v>
      </c>
      <c r="M875" s="62">
        <f t="shared" ref="M875" si="2524">IF(L875="","",$D875)</f>
        <v>10</v>
      </c>
      <c r="N875" s="62" t="str">
        <f>IF(COUNTIF(技能效果!A:A,技能等级!B875&amp;"04")=1,技能等级!B875&amp;"04","")</f>
        <v>130300804</v>
      </c>
      <c r="O875" s="62">
        <f t="shared" ref="O875" si="2525">IF(N875="","",$D875)</f>
        <v>10</v>
      </c>
      <c r="P875" s="62" t="str">
        <f>IF(COUNTIF(技能效果!A:A,技能等级!B875&amp;"05")=1,技能等级!B875&amp;"05","")</f>
        <v>130300805</v>
      </c>
      <c r="Q875" s="62">
        <f t="shared" ref="Q875" si="2526">IF(P875="","",$D875)</f>
        <v>10</v>
      </c>
      <c r="R875" s="69" t="str">
        <f>INDEX(技能!U:U,MATCH(技能等级!B875,技能!B:B,0))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875" s="150">
        <f t="shared" si="2376"/>
        <v>83</v>
      </c>
    </row>
    <row r="876" spans="1:19" s="60" customFormat="1" ht="16.5" x14ac:dyDescent="0.2">
      <c r="A876" s="62">
        <v>873</v>
      </c>
      <c r="B876" s="62">
        <f>INDEX(技能!B:B,MATCH(技能等级!S876,技能!T:T,0))</f>
        <v>1303009</v>
      </c>
      <c r="C876" s="69" t="s">
        <v>384</v>
      </c>
      <c r="D876" s="62">
        <v>1</v>
      </c>
      <c r="E876" s="62" t="str">
        <f>INDEX(技能!E:E,MATCH(技能等级!S876,技能!T:T,0))</f>
        <v>徐晃技能</v>
      </c>
      <c r="F876" s="69"/>
      <c r="G876" s="62"/>
      <c r="H876" s="149" t="str">
        <f t="shared" si="2341"/>
        <v>130300901</v>
      </c>
      <c r="I876" s="62">
        <f t="shared" si="2342"/>
        <v>1</v>
      </c>
      <c r="J876" s="62" t="str">
        <f>IF(COUNTIF(技能效果!A:A,技能等级!B876&amp;"02")=1,技能等级!B876&amp;"02","")</f>
        <v>130300902</v>
      </c>
      <c r="K876" s="62">
        <f t="shared" si="2342"/>
        <v>1</v>
      </c>
      <c r="L876" s="62" t="str">
        <f>IF(COUNTIF(技能效果!A:A,技能等级!B876&amp;"03")=1,技能等级!B876&amp;"03","")</f>
        <v/>
      </c>
      <c r="M876" s="62" t="str">
        <f t="shared" ref="M876" si="2527">IF(L876="","",$D876)</f>
        <v/>
      </c>
      <c r="N876" s="62" t="str">
        <f>IF(COUNTIF(技能效果!A:A,技能等级!B876&amp;"04")=1,技能等级!B876&amp;"04","")</f>
        <v/>
      </c>
      <c r="O876" s="62" t="str">
        <f t="shared" ref="O876" si="2528">IF(N876="","",$D876)</f>
        <v/>
      </c>
      <c r="P876" s="62" t="str">
        <f>IF(COUNTIF(技能效果!A:A,技能等级!B876&amp;"05")=1,技能等级!B876&amp;"05","")</f>
        <v/>
      </c>
      <c r="Q876" s="62" t="str">
        <f t="shared" ref="Q876" si="2529">IF(P876="","",$D876)</f>
        <v/>
      </c>
      <c r="R876" s="69" t="str">
        <f>INDEX(技能!U:U,MATCH(技能等级!B876,技能!B:B,0))</f>
        <v>为自身施加生命x%的护盾，并在接下来的敌方1回合中，y%概率援护两侧的队友</v>
      </c>
      <c r="S876" s="150">
        <f t="shared" si="2376"/>
        <v>84</v>
      </c>
    </row>
    <row r="877" spans="1:19" s="60" customFormat="1" ht="16.5" x14ac:dyDescent="0.2">
      <c r="A877" s="62">
        <v>874</v>
      </c>
      <c r="B877" s="62">
        <f>INDEX(技能!B:B,MATCH(技能等级!S877,技能!T:T,0))</f>
        <v>1303009</v>
      </c>
      <c r="C877" s="69" t="s">
        <v>384</v>
      </c>
      <c r="D877" s="62">
        <v>2</v>
      </c>
      <c r="E877" s="62" t="str">
        <f>INDEX(技能!E:E,MATCH(技能等级!S877,技能!T:T,0))</f>
        <v>徐晃技能</v>
      </c>
      <c r="F877" s="69" t="s">
        <v>1020</v>
      </c>
      <c r="G877" s="62">
        <v>10</v>
      </c>
      <c r="H877" s="149" t="str">
        <f t="shared" si="2341"/>
        <v>130300901</v>
      </c>
      <c r="I877" s="62">
        <f t="shared" si="2342"/>
        <v>2</v>
      </c>
      <c r="J877" s="62" t="str">
        <f>IF(COUNTIF(技能效果!A:A,技能等级!B877&amp;"02")=1,技能等级!B877&amp;"02","")</f>
        <v>130300902</v>
      </c>
      <c r="K877" s="62">
        <f t="shared" si="2342"/>
        <v>2</v>
      </c>
      <c r="L877" s="62" t="str">
        <f>IF(COUNTIF(技能效果!A:A,技能等级!B877&amp;"03")=1,技能等级!B877&amp;"03","")</f>
        <v/>
      </c>
      <c r="M877" s="62" t="str">
        <f t="shared" ref="M877" si="2530">IF(L877="","",$D877)</f>
        <v/>
      </c>
      <c r="N877" s="62" t="str">
        <f>IF(COUNTIF(技能效果!A:A,技能等级!B877&amp;"04")=1,技能等级!B877&amp;"04","")</f>
        <v/>
      </c>
      <c r="O877" s="62" t="str">
        <f t="shared" ref="O877" si="2531">IF(N877="","",$D877)</f>
        <v/>
      </c>
      <c r="P877" s="62" t="str">
        <f>IF(COUNTIF(技能效果!A:A,技能等级!B877&amp;"05")=1,技能等级!B877&amp;"05","")</f>
        <v/>
      </c>
      <c r="Q877" s="62" t="str">
        <f t="shared" ref="Q877" si="2532">IF(P877="","",$D877)</f>
        <v/>
      </c>
      <c r="R877" s="69" t="str">
        <f>INDEX(技能!U:U,MATCH(技能等级!B877,技能!B:B,0))</f>
        <v>为自身施加生命x%的护盾，并在接下来的敌方1回合中，y%概率援护两侧的队友</v>
      </c>
      <c r="S877" s="150">
        <f t="shared" si="2376"/>
        <v>84</v>
      </c>
    </row>
    <row r="878" spans="1:19" s="60" customFormat="1" ht="16.5" x14ac:dyDescent="0.2">
      <c r="A878" s="62">
        <v>875</v>
      </c>
      <c r="B878" s="62">
        <f>INDEX(技能!B:B,MATCH(技能等级!S878,技能!T:T,0))</f>
        <v>1303009</v>
      </c>
      <c r="C878" s="69" t="s">
        <v>384</v>
      </c>
      <c r="D878" s="62">
        <v>3</v>
      </c>
      <c r="E878" s="62" t="str">
        <f>INDEX(技能!E:E,MATCH(技能等级!S878,技能!T:T,0))</f>
        <v>徐晃技能</v>
      </c>
      <c r="F878" s="69" t="s">
        <v>1020</v>
      </c>
      <c r="G878" s="62">
        <v>10</v>
      </c>
      <c r="H878" s="149" t="str">
        <f t="shared" si="2341"/>
        <v>130300901</v>
      </c>
      <c r="I878" s="62">
        <f t="shared" si="2342"/>
        <v>3</v>
      </c>
      <c r="J878" s="62" t="str">
        <f>IF(COUNTIF(技能效果!A:A,技能等级!B878&amp;"02")=1,技能等级!B878&amp;"02","")</f>
        <v>130300902</v>
      </c>
      <c r="K878" s="62">
        <f t="shared" si="2342"/>
        <v>3</v>
      </c>
      <c r="L878" s="62" t="str">
        <f>IF(COUNTIF(技能效果!A:A,技能等级!B878&amp;"03")=1,技能等级!B878&amp;"03","")</f>
        <v/>
      </c>
      <c r="M878" s="62" t="str">
        <f t="shared" ref="M878" si="2533">IF(L878="","",$D878)</f>
        <v/>
      </c>
      <c r="N878" s="62" t="str">
        <f>IF(COUNTIF(技能效果!A:A,技能等级!B878&amp;"04")=1,技能等级!B878&amp;"04","")</f>
        <v/>
      </c>
      <c r="O878" s="62" t="str">
        <f t="shared" ref="O878" si="2534">IF(N878="","",$D878)</f>
        <v/>
      </c>
      <c r="P878" s="62" t="str">
        <f>IF(COUNTIF(技能效果!A:A,技能等级!B878&amp;"05")=1,技能等级!B878&amp;"05","")</f>
        <v/>
      </c>
      <c r="Q878" s="62" t="str">
        <f t="shared" ref="Q878" si="2535">IF(P878="","",$D878)</f>
        <v/>
      </c>
      <c r="R878" s="69" t="str">
        <f>INDEX(技能!U:U,MATCH(技能等级!B878,技能!B:B,0))</f>
        <v>为自身施加生命x%的护盾，并在接下来的敌方1回合中，y%概率援护两侧的队友</v>
      </c>
      <c r="S878" s="150">
        <f t="shared" si="2376"/>
        <v>84</v>
      </c>
    </row>
    <row r="879" spans="1:19" s="60" customFormat="1" ht="16.5" x14ac:dyDescent="0.2">
      <c r="A879" s="62">
        <v>876</v>
      </c>
      <c r="B879" s="62">
        <f>INDEX(技能!B:B,MATCH(技能等级!S879,技能!T:T,0))</f>
        <v>1303009</v>
      </c>
      <c r="C879" s="69" t="s">
        <v>384</v>
      </c>
      <c r="D879" s="62">
        <v>4</v>
      </c>
      <c r="E879" s="62" t="str">
        <f>INDEX(技能!E:E,MATCH(技能等级!S879,技能!T:T,0))</f>
        <v>徐晃技能</v>
      </c>
      <c r="F879" s="69" t="s">
        <v>1020</v>
      </c>
      <c r="G879" s="62">
        <v>10</v>
      </c>
      <c r="H879" s="149" t="str">
        <f t="shared" ref="H879:H942" si="2536">B879&amp;"01"</f>
        <v>130300901</v>
      </c>
      <c r="I879" s="62">
        <f t="shared" ref="I879:K942" si="2537">IF(H879="","",$D879)</f>
        <v>4</v>
      </c>
      <c r="J879" s="62" t="str">
        <f>IF(COUNTIF(技能效果!A:A,技能等级!B879&amp;"02")=1,技能等级!B879&amp;"02","")</f>
        <v>130300902</v>
      </c>
      <c r="K879" s="62">
        <f t="shared" si="2537"/>
        <v>4</v>
      </c>
      <c r="L879" s="62" t="str">
        <f>IF(COUNTIF(技能效果!A:A,技能等级!B879&amp;"03")=1,技能等级!B879&amp;"03","")</f>
        <v/>
      </c>
      <c r="M879" s="62" t="str">
        <f t="shared" ref="M879" si="2538">IF(L879="","",$D879)</f>
        <v/>
      </c>
      <c r="N879" s="62" t="str">
        <f>IF(COUNTIF(技能效果!A:A,技能等级!B879&amp;"04")=1,技能等级!B879&amp;"04","")</f>
        <v/>
      </c>
      <c r="O879" s="62" t="str">
        <f t="shared" ref="O879" si="2539">IF(N879="","",$D879)</f>
        <v/>
      </c>
      <c r="P879" s="62" t="str">
        <f>IF(COUNTIF(技能效果!A:A,技能等级!B879&amp;"05")=1,技能等级!B879&amp;"05","")</f>
        <v/>
      </c>
      <c r="Q879" s="62" t="str">
        <f t="shared" ref="Q879" si="2540">IF(P879="","",$D879)</f>
        <v/>
      </c>
      <c r="R879" s="69" t="str">
        <f>INDEX(技能!U:U,MATCH(技能等级!B879,技能!B:B,0))</f>
        <v>为自身施加生命x%的护盾，并在接下来的敌方1回合中，y%概率援护两侧的队友</v>
      </c>
      <c r="S879" s="150">
        <f t="shared" si="2376"/>
        <v>84</v>
      </c>
    </row>
    <row r="880" spans="1:19" s="60" customFormat="1" ht="16.5" x14ac:dyDescent="0.2">
      <c r="A880" s="62">
        <v>877</v>
      </c>
      <c r="B880" s="62">
        <f>INDEX(技能!B:B,MATCH(技能等级!S880,技能!T:T,0))</f>
        <v>1303009</v>
      </c>
      <c r="C880" s="69" t="s">
        <v>384</v>
      </c>
      <c r="D880" s="62">
        <v>5</v>
      </c>
      <c r="E880" s="62" t="str">
        <f>INDEX(技能!E:E,MATCH(技能等级!S880,技能!T:T,0))</f>
        <v>徐晃技能</v>
      </c>
      <c r="F880" s="69" t="s">
        <v>1020</v>
      </c>
      <c r="G880" s="62">
        <v>10</v>
      </c>
      <c r="H880" s="149" t="str">
        <f t="shared" si="2536"/>
        <v>130300901</v>
      </c>
      <c r="I880" s="62">
        <f t="shared" si="2537"/>
        <v>5</v>
      </c>
      <c r="J880" s="62" t="str">
        <f>IF(COUNTIF(技能效果!A:A,技能等级!B880&amp;"02")=1,技能等级!B880&amp;"02","")</f>
        <v>130300902</v>
      </c>
      <c r="K880" s="62">
        <f t="shared" si="2537"/>
        <v>5</v>
      </c>
      <c r="L880" s="62" t="str">
        <f>IF(COUNTIF(技能效果!A:A,技能等级!B880&amp;"03")=1,技能等级!B880&amp;"03","")</f>
        <v/>
      </c>
      <c r="M880" s="62" t="str">
        <f t="shared" ref="M880" si="2541">IF(L880="","",$D880)</f>
        <v/>
      </c>
      <c r="N880" s="62" t="str">
        <f>IF(COUNTIF(技能效果!A:A,技能等级!B880&amp;"04")=1,技能等级!B880&amp;"04","")</f>
        <v/>
      </c>
      <c r="O880" s="62" t="str">
        <f t="shared" ref="O880" si="2542">IF(N880="","",$D880)</f>
        <v/>
      </c>
      <c r="P880" s="62" t="str">
        <f>IF(COUNTIF(技能效果!A:A,技能等级!B880&amp;"05")=1,技能等级!B880&amp;"05","")</f>
        <v/>
      </c>
      <c r="Q880" s="62" t="str">
        <f t="shared" ref="Q880" si="2543">IF(P880="","",$D880)</f>
        <v/>
      </c>
      <c r="R880" s="69" t="str">
        <f>INDEX(技能!U:U,MATCH(技能等级!B880,技能!B:B,0))</f>
        <v>为自身施加生命x%的护盾，并在接下来的敌方1回合中，y%概率援护两侧的队友</v>
      </c>
      <c r="S880" s="150">
        <f t="shared" si="2376"/>
        <v>84</v>
      </c>
    </row>
    <row r="881" spans="1:19" s="60" customFormat="1" ht="16.5" x14ac:dyDescent="0.2">
      <c r="A881" s="62">
        <v>878</v>
      </c>
      <c r="B881" s="62">
        <f>INDEX(技能!B:B,MATCH(技能等级!S881,技能!T:T,0))</f>
        <v>1303009</v>
      </c>
      <c r="C881" s="69" t="s">
        <v>384</v>
      </c>
      <c r="D881" s="62">
        <v>6</v>
      </c>
      <c r="E881" s="62" t="str">
        <f>INDEX(技能!E:E,MATCH(技能等级!S881,技能!T:T,0))</f>
        <v>徐晃技能</v>
      </c>
      <c r="F881" s="69" t="s">
        <v>1020</v>
      </c>
      <c r="G881" s="62">
        <v>10</v>
      </c>
      <c r="H881" s="149" t="str">
        <f t="shared" si="2536"/>
        <v>130300901</v>
      </c>
      <c r="I881" s="62">
        <f t="shared" si="2537"/>
        <v>6</v>
      </c>
      <c r="J881" s="62" t="str">
        <f>IF(COUNTIF(技能效果!A:A,技能等级!B881&amp;"02")=1,技能等级!B881&amp;"02","")</f>
        <v>130300902</v>
      </c>
      <c r="K881" s="62">
        <f t="shared" si="2537"/>
        <v>6</v>
      </c>
      <c r="L881" s="62" t="str">
        <f>IF(COUNTIF(技能效果!A:A,技能等级!B881&amp;"03")=1,技能等级!B881&amp;"03","")</f>
        <v/>
      </c>
      <c r="M881" s="62" t="str">
        <f t="shared" ref="M881" si="2544">IF(L881="","",$D881)</f>
        <v/>
      </c>
      <c r="N881" s="62" t="str">
        <f>IF(COUNTIF(技能效果!A:A,技能等级!B881&amp;"04")=1,技能等级!B881&amp;"04","")</f>
        <v/>
      </c>
      <c r="O881" s="62" t="str">
        <f t="shared" ref="O881" si="2545">IF(N881="","",$D881)</f>
        <v/>
      </c>
      <c r="P881" s="62" t="str">
        <f>IF(COUNTIF(技能效果!A:A,技能等级!B881&amp;"05")=1,技能等级!B881&amp;"05","")</f>
        <v/>
      </c>
      <c r="Q881" s="62" t="str">
        <f t="shared" ref="Q881" si="2546">IF(P881="","",$D881)</f>
        <v/>
      </c>
      <c r="R881" s="69" t="str">
        <f>INDEX(技能!U:U,MATCH(技能等级!B881,技能!B:B,0))</f>
        <v>为自身施加生命x%的护盾，并在接下来的敌方1回合中，y%概率援护两侧的队友</v>
      </c>
      <c r="S881" s="150">
        <f t="shared" si="2376"/>
        <v>84</v>
      </c>
    </row>
    <row r="882" spans="1:19" s="60" customFormat="1" ht="16.5" x14ac:dyDescent="0.2">
      <c r="A882" s="62">
        <v>879</v>
      </c>
      <c r="B882" s="62">
        <f>INDEX(技能!B:B,MATCH(技能等级!S882,技能!T:T,0))</f>
        <v>1303009</v>
      </c>
      <c r="C882" s="69" t="s">
        <v>384</v>
      </c>
      <c r="D882" s="62">
        <v>7</v>
      </c>
      <c r="E882" s="62" t="str">
        <f>INDEX(技能!E:E,MATCH(技能等级!S882,技能!T:T,0))</f>
        <v>徐晃技能</v>
      </c>
      <c r="F882" s="69" t="s">
        <v>1020</v>
      </c>
      <c r="G882" s="62">
        <v>10</v>
      </c>
      <c r="H882" s="149" t="str">
        <f t="shared" si="2536"/>
        <v>130300901</v>
      </c>
      <c r="I882" s="62">
        <f t="shared" si="2537"/>
        <v>7</v>
      </c>
      <c r="J882" s="62" t="str">
        <f>IF(COUNTIF(技能效果!A:A,技能等级!B882&amp;"02")=1,技能等级!B882&amp;"02","")</f>
        <v>130300902</v>
      </c>
      <c r="K882" s="62">
        <f t="shared" si="2537"/>
        <v>7</v>
      </c>
      <c r="L882" s="62" t="str">
        <f>IF(COUNTIF(技能效果!A:A,技能等级!B882&amp;"03")=1,技能等级!B882&amp;"03","")</f>
        <v/>
      </c>
      <c r="M882" s="62" t="str">
        <f t="shared" ref="M882" si="2547">IF(L882="","",$D882)</f>
        <v/>
      </c>
      <c r="N882" s="62" t="str">
        <f>IF(COUNTIF(技能效果!A:A,技能等级!B882&amp;"04")=1,技能等级!B882&amp;"04","")</f>
        <v/>
      </c>
      <c r="O882" s="62" t="str">
        <f t="shared" ref="O882" si="2548">IF(N882="","",$D882)</f>
        <v/>
      </c>
      <c r="P882" s="62" t="str">
        <f>IF(COUNTIF(技能效果!A:A,技能等级!B882&amp;"05")=1,技能等级!B882&amp;"05","")</f>
        <v/>
      </c>
      <c r="Q882" s="62" t="str">
        <f t="shared" ref="Q882" si="2549">IF(P882="","",$D882)</f>
        <v/>
      </c>
      <c r="R882" s="69" t="str">
        <f>INDEX(技能!U:U,MATCH(技能等级!B882,技能!B:B,0))</f>
        <v>为自身施加生命x%的护盾，并在接下来的敌方1回合中，y%概率援护两侧的队友</v>
      </c>
      <c r="S882" s="150">
        <f t="shared" si="2376"/>
        <v>84</v>
      </c>
    </row>
    <row r="883" spans="1:19" s="60" customFormat="1" ht="16.5" x14ac:dyDescent="0.2">
      <c r="A883" s="62">
        <v>880</v>
      </c>
      <c r="B883" s="62">
        <f>INDEX(技能!B:B,MATCH(技能等级!S883,技能!T:T,0))</f>
        <v>1303009</v>
      </c>
      <c r="C883" s="69" t="s">
        <v>384</v>
      </c>
      <c r="D883" s="62">
        <v>8</v>
      </c>
      <c r="E883" s="62" t="str">
        <f>INDEX(技能!E:E,MATCH(技能等级!S883,技能!T:T,0))</f>
        <v>徐晃技能</v>
      </c>
      <c r="F883" s="69" t="s">
        <v>1020</v>
      </c>
      <c r="G883" s="62">
        <v>10</v>
      </c>
      <c r="H883" s="149" t="str">
        <f t="shared" si="2536"/>
        <v>130300901</v>
      </c>
      <c r="I883" s="62">
        <f t="shared" si="2537"/>
        <v>8</v>
      </c>
      <c r="J883" s="62" t="str">
        <f>IF(COUNTIF(技能效果!A:A,技能等级!B883&amp;"02")=1,技能等级!B883&amp;"02","")</f>
        <v>130300902</v>
      </c>
      <c r="K883" s="62">
        <f t="shared" si="2537"/>
        <v>8</v>
      </c>
      <c r="L883" s="62" t="str">
        <f>IF(COUNTIF(技能效果!A:A,技能等级!B883&amp;"03")=1,技能等级!B883&amp;"03","")</f>
        <v/>
      </c>
      <c r="M883" s="62" t="str">
        <f t="shared" ref="M883" si="2550">IF(L883="","",$D883)</f>
        <v/>
      </c>
      <c r="N883" s="62" t="str">
        <f>IF(COUNTIF(技能效果!A:A,技能等级!B883&amp;"04")=1,技能等级!B883&amp;"04","")</f>
        <v/>
      </c>
      <c r="O883" s="62" t="str">
        <f t="shared" ref="O883" si="2551">IF(N883="","",$D883)</f>
        <v/>
      </c>
      <c r="P883" s="62" t="str">
        <f>IF(COUNTIF(技能效果!A:A,技能等级!B883&amp;"05")=1,技能等级!B883&amp;"05","")</f>
        <v/>
      </c>
      <c r="Q883" s="62" t="str">
        <f t="shared" ref="Q883" si="2552">IF(P883="","",$D883)</f>
        <v/>
      </c>
      <c r="R883" s="69" t="str">
        <f>INDEX(技能!U:U,MATCH(技能等级!B883,技能!B:B,0))</f>
        <v>为自身施加生命x%的护盾，并在接下来的敌方1回合中，y%概率援护两侧的队友</v>
      </c>
      <c r="S883" s="150">
        <f t="shared" si="2376"/>
        <v>84</v>
      </c>
    </row>
    <row r="884" spans="1:19" s="60" customFormat="1" ht="16.5" x14ac:dyDescent="0.2">
      <c r="A884" s="62">
        <v>881</v>
      </c>
      <c r="B884" s="62">
        <f>INDEX(技能!B:B,MATCH(技能等级!S884,技能!T:T,0))</f>
        <v>1303009</v>
      </c>
      <c r="C884" s="69" t="s">
        <v>384</v>
      </c>
      <c r="D884" s="62">
        <v>9</v>
      </c>
      <c r="E884" s="62" t="str">
        <f>INDEX(技能!E:E,MATCH(技能等级!S884,技能!T:T,0))</f>
        <v>徐晃技能</v>
      </c>
      <c r="F884" s="69" t="s">
        <v>1020</v>
      </c>
      <c r="G884" s="62">
        <v>10</v>
      </c>
      <c r="H884" s="149" t="str">
        <f t="shared" si="2536"/>
        <v>130300901</v>
      </c>
      <c r="I884" s="62">
        <f t="shared" si="2537"/>
        <v>9</v>
      </c>
      <c r="J884" s="62" t="str">
        <f>IF(COUNTIF(技能效果!A:A,技能等级!B884&amp;"02")=1,技能等级!B884&amp;"02","")</f>
        <v>130300902</v>
      </c>
      <c r="K884" s="62">
        <f t="shared" si="2537"/>
        <v>9</v>
      </c>
      <c r="L884" s="62" t="str">
        <f>IF(COUNTIF(技能效果!A:A,技能等级!B884&amp;"03")=1,技能等级!B884&amp;"03","")</f>
        <v/>
      </c>
      <c r="M884" s="62" t="str">
        <f t="shared" ref="M884" si="2553">IF(L884="","",$D884)</f>
        <v/>
      </c>
      <c r="N884" s="62" t="str">
        <f>IF(COUNTIF(技能效果!A:A,技能等级!B884&amp;"04")=1,技能等级!B884&amp;"04","")</f>
        <v/>
      </c>
      <c r="O884" s="62" t="str">
        <f t="shared" ref="O884" si="2554">IF(N884="","",$D884)</f>
        <v/>
      </c>
      <c r="P884" s="62" t="str">
        <f>IF(COUNTIF(技能效果!A:A,技能等级!B884&amp;"05")=1,技能等级!B884&amp;"05","")</f>
        <v/>
      </c>
      <c r="Q884" s="62" t="str">
        <f t="shared" ref="Q884" si="2555">IF(P884="","",$D884)</f>
        <v/>
      </c>
      <c r="R884" s="69" t="str">
        <f>INDEX(技能!U:U,MATCH(技能等级!B884,技能!B:B,0))</f>
        <v>为自身施加生命x%的护盾，并在接下来的敌方1回合中，y%概率援护两侧的队友</v>
      </c>
      <c r="S884" s="150">
        <f t="shared" si="2376"/>
        <v>84</v>
      </c>
    </row>
    <row r="885" spans="1:19" s="60" customFormat="1" ht="16.5" x14ac:dyDescent="0.2">
      <c r="A885" s="62">
        <v>882</v>
      </c>
      <c r="B885" s="62">
        <f>INDEX(技能!B:B,MATCH(技能等级!S885,技能!T:T,0))</f>
        <v>1303009</v>
      </c>
      <c r="C885" s="69" t="s">
        <v>384</v>
      </c>
      <c r="D885" s="62">
        <v>10</v>
      </c>
      <c r="E885" s="62" t="str">
        <f>INDEX(技能!E:E,MATCH(技能等级!S885,技能!T:T,0))</f>
        <v>徐晃技能</v>
      </c>
      <c r="F885" s="69" t="s">
        <v>1020</v>
      </c>
      <c r="G885" s="62">
        <v>10</v>
      </c>
      <c r="H885" s="149" t="str">
        <f t="shared" si="2536"/>
        <v>130300901</v>
      </c>
      <c r="I885" s="62">
        <f t="shared" si="2537"/>
        <v>10</v>
      </c>
      <c r="J885" s="62" t="str">
        <f>IF(COUNTIF(技能效果!A:A,技能等级!B885&amp;"02")=1,技能等级!B885&amp;"02","")</f>
        <v>130300902</v>
      </c>
      <c r="K885" s="62">
        <f t="shared" si="2537"/>
        <v>10</v>
      </c>
      <c r="L885" s="62" t="str">
        <f>IF(COUNTIF(技能效果!A:A,技能等级!B885&amp;"03")=1,技能等级!B885&amp;"03","")</f>
        <v/>
      </c>
      <c r="M885" s="62" t="str">
        <f t="shared" ref="M885" si="2556">IF(L885="","",$D885)</f>
        <v/>
      </c>
      <c r="N885" s="62" t="str">
        <f>IF(COUNTIF(技能效果!A:A,技能等级!B885&amp;"04")=1,技能等级!B885&amp;"04","")</f>
        <v/>
      </c>
      <c r="O885" s="62" t="str">
        <f t="shared" ref="O885" si="2557">IF(N885="","",$D885)</f>
        <v/>
      </c>
      <c r="P885" s="62" t="str">
        <f>IF(COUNTIF(技能效果!A:A,技能等级!B885&amp;"05")=1,技能等级!B885&amp;"05","")</f>
        <v/>
      </c>
      <c r="Q885" s="62" t="str">
        <f t="shared" ref="Q885" si="2558">IF(P885="","",$D885)</f>
        <v/>
      </c>
      <c r="R885" s="69" t="str">
        <f>INDEX(技能!U:U,MATCH(技能等级!B885,技能!B:B,0))</f>
        <v>为自身施加生命x%的护盾，并在接下来的敌方1回合中，y%概率援护两侧的队友</v>
      </c>
      <c r="S885" s="150">
        <f t="shared" si="2376"/>
        <v>84</v>
      </c>
    </row>
    <row r="886" spans="1:19" s="60" customFormat="1" ht="16.5" x14ac:dyDescent="0.2">
      <c r="A886" s="62">
        <v>883</v>
      </c>
      <c r="B886" s="62">
        <f>INDEX(技能!B:B,MATCH(技能等级!S886,技能!T:T,0))</f>
        <v>1303010</v>
      </c>
      <c r="C886" s="69" t="s">
        <v>384</v>
      </c>
      <c r="D886" s="62">
        <v>1</v>
      </c>
      <c r="E886" s="62" t="str">
        <f>INDEX(技能!E:E,MATCH(技能等级!S886,技能!T:T,0))</f>
        <v>张郃技能</v>
      </c>
      <c r="F886" s="69"/>
      <c r="G886" s="62"/>
      <c r="H886" s="149" t="str">
        <f t="shared" si="2536"/>
        <v>130301001</v>
      </c>
      <c r="I886" s="62">
        <f t="shared" si="2537"/>
        <v>1</v>
      </c>
      <c r="J886" s="62" t="str">
        <f>IF(COUNTIF(技能效果!A:A,技能等级!B886&amp;"02")=1,技能等级!B886&amp;"02","")</f>
        <v>130301002</v>
      </c>
      <c r="K886" s="62">
        <f t="shared" si="2537"/>
        <v>1</v>
      </c>
      <c r="L886" s="62" t="str">
        <f>IF(COUNTIF(技能效果!A:A,技能等级!B886&amp;"03")=1,技能等级!B886&amp;"03","")</f>
        <v>130301003</v>
      </c>
      <c r="M886" s="62">
        <f t="shared" ref="M886" si="2559">IF(L886="","",$D886)</f>
        <v>1</v>
      </c>
      <c r="N886" s="62" t="str">
        <f>IF(COUNTIF(技能效果!A:A,技能等级!B886&amp;"04")=1,技能等级!B886&amp;"04","")</f>
        <v/>
      </c>
      <c r="O886" s="62" t="str">
        <f t="shared" ref="O886" si="2560">IF(N886="","",$D886)</f>
        <v/>
      </c>
      <c r="P886" s="62" t="str">
        <f>IF(COUNTIF(技能效果!A:A,技能等级!B886&amp;"05")=1,技能等级!B886&amp;"05","")</f>
        <v/>
      </c>
      <c r="Q886" s="62" t="str">
        <f t="shared" ref="Q886" si="2561">IF(P886="","",$D886)</f>
        <v/>
      </c>
      <c r="R886" s="69" t="str">
        <f>INDEX(技能!U:U,MATCH(技能等级!B886,技能!B:B,0))</f>
        <v>攻击敌方单体造成攻击x%伤害，并且每回合额外造成攻击y%*目标身上负面效果数量伤害（最大值4），持续3回合，当目标带有【水晶溢出】时，额外获得M个黄水晶</v>
      </c>
      <c r="S886" s="150">
        <f t="shared" si="2376"/>
        <v>85</v>
      </c>
    </row>
    <row r="887" spans="1:19" s="60" customFormat="1" ht="16.5" x14ac:dyDescent="0.2">
      <c r="A887" s="62">
        <v>884</v>
      </c>
      <c r="B887" s="62">
        <f>INDEX(技能!B:B,MATCH(技能等级!S887,技能!T:T,0))</f>
        <v>1303010</v>
      </c>
      <c r="C887" s="69" t="s">
        <v>384</v>
      </c>
      <c r="D887" s="62">
        <v>2</v>
      </c>
      <c r="E887" s="62" t="str">
        <f>INDEX(技能!E:E,MATCH(技能等级!S887,技能!T:T,0))</f>
        <v>张郃技能</v>
      </c>
      <c r="F887" s="69" t="s">
        <v>1020</v>
      </c>
      <c r="G887" s="62">
        <v>10</v>
      </c>
      <c r="H887" s="149" t="str">
        <f t="shared" si="2536"/>
        <v>130301001</v>
      </c>
      <c r="I887" s="62">
        <f t="shared" si="2537"/>
        <v>2</v>
      </c>
      <c r="J887" s="62" t="str">
        <f>IF(COUNTIF(技能效果!A:A,技能等级!B887&amp;"02")=1,技能等级!B887&amp;"02","")</f>
        <v>130301002</v>
      </c>
      <c r="K887" s="62">
        <f t="shared" si="2537"/>
        <v>2</v>
      </c>
      <c r="L887" s="62" t="str">
        <f>IF(COUNTIF(技能效果!A:A,技能等级!B887&amp;"03")=1,技能等级!B887&amp;"03","")</f>
        <v>130301003</v>
      </c>
      <c r="M887" s="62">
        <f t="shared" ref="M887" si="2562">IF(L887="","",$D887)</f>
        <v>2</v>
      </c>
      <c r="N887" s="62" t="str">
        <f>IF(COUNTIF(技能效果!A:A,技能等级!B887&amp;"04")=1,技能等级!B887&amp;"04","")</f>
        <v/>
      </c>
      <c r="O887" s="62" t="str">
        <f t="shared" ref="O887" si="2563">IF(N887="","",$D887)</f>
        <v/>
      </c>
      <c r="P887" s="62" t="str">
        <f>IF(COUNTIF(技能效果!A:A,技能等级!B887&amp;"05")=1,技能等级!B887&amp;"05","")</f>
        <v/>
      </c>
      <c r="Q887" s="62" t="str">
        <f t="shared" ref="Q887" si="2564">IF(P887="","",$D887)</f>
        <v/>
      </c>
      <c r="R887" s="69" t="str">
        <f>INDEX(技能!U:U,MATCH(技能等级!B887,技能!B:B,0))</f>
        <v>攻击敌方单体造成攻击x%伤害，并且每回合额外造成攻击y%*目标身上负面效果数量伤害（最大值4），持续3回合，当目标带有【水晶溢出】时，额外获得M个黄水晶</v>
      </c>
      <c r="S887" s="150">
        <f t="shared" si="2376"/>
        <v>85</v>
      </c>
    </row>
    <row r="888" spans="1:19" s="60" customFormat="1" ht="16.5" x14ac:dyDescent="0.2">
      <c r="A888" s="62">
        <v>885</v>
      </c>
      <c r="B888" s="62">
        <f>INDEX(技能!B:B,MATCH(技能等级!S888,技能!T:T,0))</f>
        <v>1303010</v>
      </c>
      <c r="C888" s="69" t="s">
        <v>384</v>
      </c>
      <c r="D888" s="62">
        <v>3</v>
      </c>
      <c r="E888" s="62" t="str">
        <f>INDEX(技能!E:E,MATCH(技能等级!S888,技能!T:T,0))</f>
        <v>张郃技能</v>
      </c>
      <c r="F888" s="69" t="s">
        <v>1020</v>
      </c>
      <c r="G888" s="62">
        <v>10</v>
      </c>
      <c r="H888" s="149" t="str">
        <f t="shared" si="2536"/>
        <v>130301001</v>
      </c>
      <c r="I888" s="62">
        <f t="shared" si="2537"/>
        <v>3</v>
      </c>
      <c r="J888" s="62" t="str">
        <f>IF(COUNTIF(技能效果!A:A,技能等级!B888&amp;"02")=1,技能等级!B888&amp;"02","")</f>
        <v>130301002</v>
      </c>
      <c r="K888" s="62">
        <f t="shared" si="2537"/>
        <v>3</v>
      </c>
      <c r="L888" s="62" t="str">
        <f>IF(COUNTIF(技能效果!A:A,技能等级!B888&amp;"03")=1,技能等级!B888&amp;"03","")</f>
        <v>130301003</v>
      </c>
      <c r="M888" s="62">
        <f t="shared" ref="M888" si="2565">IF(L888="","",$D888)</f>
        <v>3</v>
      </c>
      <c r="N888" s="62" t="str">
        <f>IF(COUNTIF(技能效果!A:A,技能等级!B888&amp;"04")=1,技能等级!B888&amp;"04","")</f>
        <v/>
      </c>
      <c r="O888" s="62" t="str">
        <f t="shared" ref="O888" si="2566">IF(N888="","",$D888)</f>
        <v/>
      </c>
      <c r="P888" s="62" t="str">
        <f>IF(COUNTIF(技能效果!A:A,技能等级!B888&amp;"05")=1,技能等级!B888&amp;"05","")</f>
        <v/>
      </c>
      <c r="Q888" s="62" t="str">
        <f t="shared" ref="Q888" si="2567">IF(P888="","",$D888)</f>
        <v/>
      </c>
      <c r="R888" s="69" t="str">
        <f>INDEX(技能!U:U,MATCH(技能等级!B888,技能!B:B,0))</f>
        <v>攻击敌方单体造成攻击x%伤害，并且每回合额外造成攻击y%*目标身上负面效果数量伤害（最大值4），持续3回合，当目标带有【水晶溢出】时，额外获得M个黄水晶</v>
      </c>
      <c r="S888" s="150">
        <f t="shared" si="2376"/>
        <v>85</v>
      </c>
    </row>
    <row r="889" spans="1:19" s="60" customFormat="1" ht="16.5" x14ac:dyDescent="0.2">
      <c r="A889" s="62">
        <v>886</v>
      </c>
      <c r="B889" s="62">
        <f>INDEX(技能!B:B,MATCH(技能等级!S889,技能!T:T,0))</f>
        <v>1303010</v>
      </c>
      <c r="C889" s="69" t="s">
        <v>384</v>
      </c>
      <c r="D889" s="62">
        <v>4</v>
      </c>
      <c r="E889" s="62" t="str">
        <f>INDEX(技能!E:E,MATCH(技能等级!S889,技能!T:T,0))</f>
        <v>张郃技能</v>
      </c>
      <c r="F889" s="69" t="s">
        <v>1020</v>
      </c>
      <c r="G889" s="62">
        <v>10</v>
      </c>
      <c r="H889" s="149" t="str">
        <f t="shared" si="2536"/>
        <v>130301001</v>
      </c>
      <c r="I889" s="62">
        <f t="shared" si="2537"/>
        <v>4</v>
      </c>
      <c r="J889" s="62" t="str">
        <f>IF(COUNTIF(技能效果!A:A,技能等级!B889&amp;"02")=1,技能等级!B889&amp;"02","")</f>
        <v>130301002</v>
      </c>
      <c r="K889" s="62">
        <f t="shared" si="2537"/>
        <v>4</v>
      </c>
      <c r="L889" s="62" t="str">
        <f>IF(COUNTIF(技能效果!A:A,技能等级!B889&amp;"03")=1,技能等级!B889&amp;"03","")</f>
        <v>130301003</v>
      </c>
      <c r="M889" s="62">
        <f t="shared" ref="M889" si="2568">IF(L889="","",$D889)</f>
        <v>4</v>
      </c>
      <c r="N889" s="62" t="str">
        <f>IF(COUNTIF(技能效果!A:A,技能等级!B889&amp;"04")=1,技能等级!B889&amp;"04","")</f>
        <v/>
      </c>
      <c r="O889" s="62" t="str">
        <f t="shared" ref="O889" si="2569">IF(N889="","",$D889)</f>
        <v/>
      </c>
      <c r="P889" s="62" t="str">
        <f>IF(COUNTIF(技能效果!A:A,技能等级!B889&amp;"05")=1,技能等级!B889&amp;"05","")</f>
        <v/>
      </c>
      <c r="Q889" s="62" t="str">
        <f t="shared" ref="Q889" si="2570">IF(P889="","",$D889)</f>
        <v/>
      </c>
      <c r="R889" s="69" t="str">
        <f>INDEX(技能!U:U,MATCH(技能等级!B889,技能!B:B,0))</f>
        <v>攻击敌方单体造成攻击x%伤害，并且每回合额外造成攻击y%*目标身上负面效果数量伤害（最大值4），持续3回合，当目标带有【水晶溢出】时，额外获得M个黄水晶</v>
      </c>
      <c r="S889" s="150">
        <f t="shared" ref="S889:S952" si="2571">S879+1</f>
        <v>85</v>
      </c>
    </row>
    <row r="890" spans="1:19" s="60" customFormat="1" ht="16.5" x14ac:dyDescent="0.2">
      <c r="A890" s="62">
        <v>887</v>
      </c>
      <c r="B890" s="62">
        <f>INDEX(技能!B:B,MATCH(技能等级!S890,技能!T:T,0))</f>
        <v>1303010</v>
      </c>
      <c r="C890" s="69" t="s">
        <v>384</v>
      </c>
      <c r="D890" s="62">
        <v>5</v>
      </c>
      <c r="E890" s="62" t="str">
        <f>INDEX(技能!E:E,MATCH(技能等级!S890,技能!T:T,0))</f>
        <v>张郃技能</v>
      </c>
      <c r="F890" s="69" t="s">
        <v>1020</v>
      </c>
      <c r="G890" s="62">
        <v>10</v>
      </c>
      <c r="H890" s="149" t="str">
        <f t="shared" si="2536"/>
        <v>130301001</v>
      </c>
      <c r="I890" s="62">
        <f t="shared" si="2537"/>
        <v>5</v>
      </c>
      <c r="J890" s="62" t="str">
        <f>IF(COUNTIF(技能效果!A:A,技能等级!B890&amp;"02")=1,技能等级!B890&amp;"02","")</f>
        <v>130301002</v>
      </c>
      <c r="K890" s="62">
        <f t="shared" si="2537"/>
        <v>5</v>
      </c>
      <c r="L890" s="62" t="str">
        <f>IF(COUNTIF(技能效果!A:A,技能等级!B890&amp;"03")=1,技能等级!B890&amp;"03","")</f>
        <v>130301003</v>
      </c>
      <c r="M890" s="62">
        <f t="shared" ref="M890" si="2572">IF(L890="","",$D890)</f>
        <v>5</v>
      </c>
      <c r="N890" s="62" t="str">
        <f>IF(COUNTIF(技能效果!A:A,技能等级!B890&amp;"04")=1,技能等级!B890&amp;"04","")</f>
        <v/>
      </c>
      <c r="O890" s="62" t="str">
        <f t="shared" ref="O890" si="2573">IF(N890="","",$D890)</f>
        <v/>
      </c>
      <c r="P890" s="62" t="str">
        <f>IF(COUNTIF(技能效果!A:A,技能等级!B890&amp;"05")=1,技能等级!B890&amp;"05","")</f>
        <v/>
      </c>
      <c r="Q890" s="62" t="str">
        <f t="shared" ref="Q890" si="2574">IF(P890="","",$D890)</f>
        <v/>
      </c>
      <c r="R890" s="69" t="str">
        <f>INDEX(技能!U:U,MATCH(技能等级!B890,技能!B:B,0))</f>
        <v>攻击敌方单体造成攻击x%伤害，并且每回合额外造成攻击y%*目标身上负面效果数量伤害（最大值4），持续3回合，当目标带有【水晶溢出】时，额外获得M个黄水晶</v>
      </c>
      <c r="S890" s="150">
        <f t="shared" si="2571"/>
        <v>85</v>
      </c>
    </row>
    <row r="891" spans="1:19" s="60" customFormat="1" ht="16.5" x14ac:dyDescent="0.2">
      <c r="A891" s="62">
        <v>888</v>
      </c>
      <c r="B891" s="62">
        <f>INDEX(技能!B:B,MATCH(技能等级!S891,技能!T:T,0))</f>
        <v>1303010</v>
      </c>
      <c r="C891" s="69" t="s">
        <v>384</v>
      </c>
      <c r="D891" s="62">
        <v>6</v>
      </c>
      <c r="E891" s="62" t="str">
        <f>INDEX(技能!E:E,MATCH(技能等级!S891,技能!T:T,0))</f>
        <v>张郃技能</v>
      </c>
      <c r="F891" s="69" t="s">
        <v>1020</v>
      </c>
      <c r="G891" s="62">
        <v>10</v>
      </c>
      <c r="H891" s="149" t="str">
        <f t="shared" si="2536"/>
        <v>130301001</v>
      </c>
      <c r="I891" s="62">
        <f t="shared" si="2537"/>
        <v>6</v>
      </c>
      <c r="J891" s="62" t="str">
        <f>IF(COUNTIF(技能效果!A:A,技能等级!B891&amp;"02")=1,技能等级!B891&amp;"02","")</f>
        <v>130301002</v>
      </c>
      <c r="K891" s="62">
        <f t="shared" si="2537"/>
        <v>6</v>
      </c>
      <c r="L891" s="62" t="str">
        <f>IF(COUNTIF(技能效果!A:A,技能等级!B891&amp;"03")=1,技能等级!B891&amp;"03","")</f>
        <v>130301003</v>
      </c>
      <c r="M891" s="62">
        <f t="shared" ref="M891" si="2575">IF(L891="","",$D891)</f>
        <v>6</v>
      </c>
      <c r="N891" s="62" t="str">
        <f>IF(COUNTIF(技能效果!A:A,技能等级!B891&amp;"04")=1,技能等级!B891&amp;"04","")</f>
        <v/>
      </c>
      <c r="O891" s="62" t="str">
        <f t="shared" ref="O891" si="2576">IF(N891="","",$D891)</f>
        <v/>
      </c>
      <c r="P891" s="62" t="str">
        <f>IF(COUNTIF(技能效果!A:A,技能等级!B891&amp;"05")=1,技能等级!B891&amp;"05","")</f>
        <v/>
      </c>
      <c r="Q891" s="62" t="str">
        <f t="shared" ref="Q891" si="2577">IF(P891="","",$D891)</f>
        <v/>
      </c>
      <c r="R891" s="69" t="str">
        <f>INDEX(技能!U:U,MATCH(技能等级!B891,技能!B:B,0))</f>
        <v>攻击敌方单体造成攻击x%伤害，并且每回合额外造成攻击y%*目标身上负面效果数量伤害（最大值4），持续3回合，当目标带有【水晶溢出】时，额外获得M个黄水晶</v>
      </c>
      <c r="S891" s="150">
        <f t="shared" si="2571"/>
        <v>85</v>
      </c>
    </row>
    <row r="892" spans="1:19" s="60" customFormat="1" ht="16.5" x14ac:dyDescent="0.2">
      <c r="A892" s="62">
        <v>889</v>
      </c>
      <c r="B892" s="62">
        <f>INDEX(技能!B:B,MATCH(技能等级!S892,技能!T:T,0))</f>
        <v>1303010</v>
      </c>
      <c r="C892" s="69" t="s">
        <v>384</v>
      </c>
      <c r="D892" s="62">
        <v>7</v>
      </c>
      <c r="E892" s="62" t="str">
        <f>INDEX(技能!E:E,MATCH(技能等级!S892,技能!T:T,0))</f>
        <v>张郃技能</v>
      </c>
      <c r="F892" s="69" t="s">
        <v>1020</v>
      </c>
      <c r="G892" s="62">
        <v>10</v>
      </c>
      <c r="H892" s="149" t="str">
        <f t="shared" si="2536"/>
        <v>130301001</v>
      </c>
      <c r="I892" s="62">
        <f t="shared" si="2537"/>
        <v>7</v>
      </c>
      <c r="J892" s="62" t="str">
        <f>IF(COUNTIF(技能效果!A:A,技能等级!B892&amp;"02")=1,技能等级!B892&amp;"02","")</f>
        <v>130301002</v>
      </c>
      <c r="K892" s="62">
        <f t="shared" si="2537"/>
        <v>7</v>
      </c>
      <c r="L892" s="62" t="str">
        <f>IF(COUNTIF(技能效果!A:A,技能等级!B892&amp;"03")=1,技能等级!B892&amp;"03","")</f>
        <v>130301003</v>
      </c>
      <c r="M892" s="62">
        <f t="shared" ref="M892" si="2578">IF(L892="","",$D892)</f>
        <v>7</v>
      </c>
      <c r="N892" s="62" t="str">
        <f>IF(COUNTIF(技能效果!A:A,技能等级!B892&amp;"04")=1,技能等级!B892&amp;"04","")</f>
        <v/>
      </c>
      <c r="O892" s="62" t="str">
        <f t="shared" ref="O892" si="2579">IF(N892="","",$D892)</f>
        <v/>
      </c>
      <c r="P892" s="62" t="str">
        <f>IF(COUNTIF(技能效果!A:A,技能等级!B892&amp;"05")=1,技能等级!B892&amp;"05","")</f>
        <v/>
      </c>
      <c r="Q892" s="62" t="str">
        <f t="shared" ref="Q892" si="2580">IF(P892="","",$D892)</f>
        <v/>
      </c>
      <c r="R892" s="69" t="str">
        <f>INDEX(技能!U:U,MATCH(技能等级!B892,技能!B:B,0))</f>
        <v>攻击敌方单体造成攻击x%伤害，并且每回合额外造成攻击y%*目标身上负面效果数量伤害（最大值4），持续3回合，当目标带有【水晶溢出】时，额外获得M个黄水晶</v>
      </c>
      <c r="S892" s="150">
        <f t="shared" si="2571"/>
        <v>85</v>
      </c>
    </row>
    <row r="893" spans="1:19" s="60" customFormat="1" ht="16.5" x14ac:dyDescent="0.2">
      <c r="A893" s="62">
        <v>890</v>
      </c>
      <c r="B893" s="62">
        <f>INDEX(技能!B:B,MATCH(技能等级!S893,技能!T:T,0))</f>
        <v>1303010</v>
      </c>
      <c r="C893" s="69" t="s">
        <v>384</v>
      </c>
      <c r="D893" s="62">
        <v>8</v>
      </c>
      <c r="E893" s="62" t="str">
        <f>INDEX(技能!E:E,MATCH(技能等级!S893,技能!T:T,0))</f>
        <v>张郃技能</v>
      </c>
      <c r="F893" s="69" t="s">
        <v>1020</v>
      </c>
      <c r="G893" s="62">
        <v>10</v>
      </c>
      <c r="H893" s="149" t="str">
        <f t="shared" si="2536"/>
        <v>130301001</v>
      </c>
      <c r="I893" s="62">
        <f t="shared" si="2537"/>
        <v>8</v>
      </c>
      <c r="J893" s="62" t="str">
        <f>IF(COUNTIF(技能效果!A:A,技能等级!B893&amp;"02")=1,技能等级!B893&amp;"02","")</f>
        <v>130301002</v>
      </c>
      <c r="K893" s="62">
        <f t="shared" si="2537"/>
        <v>8</v>
      </c>
      <c r="L893" s="62" t="str">
        <f>IF(COUNTIF(技能效果!A:A,技能等级!B893&amp;"03")=1,技能等级!B893&amp;"03","")</f>
        <v>130301003</v>
      </c>
      <c r="M893" s="62">
        <f t="shared" ref="M893" si="2581">IF(L893="","",$D893)</f>
        <v>8</v>
      </c>
      <c r="N893" s="62" t="str">
        <f>IF(COUNTIF(技能效果!A:A,技能等级!B893&amp;"04")=1,技能等级!B893&amp;"04","")</f>
        <v/>
      </c>
      <c r="O893" s="62" t="str">
        <f t="shared" ref="O893" si="2582">IF(N893="","",$D893)</f>
        <v/>
      </c>
      <c r="P893" s="62" t="str">
        <f>IF(COUNTIF(技能效果!A:A,技能等级!B893&amp;"05")=1,技能等级!B893&amp;"05","")</f>
        <v/>
      </c>
      <c r="Q893" s="62" t="str">
        <f t="shared" ref="Q893" si="2583">IF(P893="","",$D893)</f>
        <v/>
      </c>
      <c r="R893" s="69" t="str">
        <f>INDEX(技能!U:U,MATCH(技能等级!B893,技能!B:B,0))</f>
        <v>攻击敌方单体造成攻击x%伤害，并且每回合额外造成攻击y%*目标身上负面效果数量伤害（最大值4），持续3回合，当目标带有【水晶溢出】时，额外获得M个黄水晶</v>
      </c>
      <c r="S893" s="150">
        <f t="shared" si="2571"/>
        <v>85</v>
      </c>
    </row>
    <row r="894" spans="1:19" s="60" customFormat="1" ht="16.5" x14ac:dyDescent="0.2">
      <c r="A894" s="62">
        <v>891</v>
      </c>
      <c r="B894" s="62">
        <f>INDEX(技能!B:B,MATCH(技能等级!S894,技能!T:T,0))</f>
        <v>1303010</v>
      </c>
      <c r="C894" s="69" t="s">
        <v>384</v>
      </c>
      <c r="D894" s="62">
        <v>9</v>
      </c>
      <c r="E894" s="62" t="str">
        <f>INDEX(技能!E:E,MATCH(技能等级!S894,技能!T:T,0))</f>
        <v>张郃技能</v>
      </c>
      <c r="F894" s="69" t="s">
        <v>1020</v>
      </c>
      <c r="G894" s="62">
        <v>10</v>
      </c>
      <c r="H894" s="149" t="str">
        <f t="shared" si="2536"/>
        <v>130301001</v>
      </c>
      <c r="I894" s="62">
        <f t="shared" si="2537"/>
        <v>9</v>
      </c>
      <c r="J894" s="62" t="str">
        <f>IF(COUNTIF(技能效果!A:A,技能等级!B894&amp;"02")=1,技能等级!B894&amp;"02","")</f>
        <v>130301002</v>
      </c>
      <c r="K894" s="62">
        <f t="shared" si="2537"/>
        <v>9</v>
      </c>
      <c r="L894" s="62" t="str">
        <f>IF(COUNTIF(技能效果!A:A,技能等级!B894&amp;"03")=1,技能等级!B894&amp;"03","")</f>
        <v>130301003</v>
      </c>
      <c r="M894" s="62">
        <f t="shared" ref="M894" si="2584">IF(L894="","",$D894)</f>
        <v>9</v>
      </c>
      <c r="N894" s="62" t="str">
        <f>IF(COUNTIF(技能效果!A:A,技能等级!B894&amp;"04")=1,技能等级!B894&amp;"04","")</f>
        <v/>
      </c>
      <c r="O894" s="62" t="str">
        <f t="shared" ref="O894" si="2585">IF(N894="","",$D894)</f>
        <v/>
      </c>
      <c r="P894" s="62" t="str">
        <f>IF(COUNTIF(技能效果!A:A,技能等级!B894&amp;"05")=1,技能等级!B894&amp;"05","")</f>
        <v/>
      </c>
      <c r="Q894" s="62" t="str">
        <f t="shared" ref="Q894" si="2586">IF(P894="","",$D894)</f>
        <v/>
      </c>
      <c r="R894" s="69" t="str">
        <f>INDEX(技能!U:U,MATCH(技能等级!B894,技能!B:B,0))</f>
        <v>攻击敌方单体造成攻击x%伤害，并且每回合额外造成攻击y%*目标身上负面效果数量伤害（最大值4），持续3回合，当目标带有【水晶溢出】时，额外获得M个黄水晶</v>
      </c>
      <c r="S894" s="150">
        <f t="shared" si="2571"/>
        <v>85</v>
      </c>
    </row>
    <row r="895" spans="1:19" s="60" customFormat="1" ht="16.5" x14ac:dyDescent="0.2">
      <c r="A895" s="62">
        <v>892</v>
      </c>
      <c r="B895" s="62">
        <f>INDEX(技能!B:B,MATCH(技能等级!S895,技能!T:T,0))</f>
        <v>1303010</v>
      </c>
      <c r="C895" s="69" t="s">
        <v>384</v>
      </c>
      <c r="D895" s="62">
        <v>10</v>
      </c>
      <c r="E895" s="62" t="str">
        <f>INDEX(技能!E:E,MATCH(技能等级!S895,技能!T:T,0))</f>
        <v>张郃技能</v>
      </c>
      <c r="F895" s="69" t="s">
        <v>1020</v>
      </c>
      <c r="G895" s="62">
        <v>10</v>
      </c>
      <c r="H895" s="149" t="str">
        <f t="shared" si="2536"/>
        <v>130301001</v>
      </c>
      <c r="I895" s="62">
        <f t="shared" si="2537"/>
        <v>10</v>
      </c>
      <c r="J895" s="62" t="str">
        <f>IF(COUNTIF(技能效果!A:A,技能等级!B895&amp;"02")=1,技能等级!B895&amp;"02","")</f>
        <v>130301002</v>
      </c>
      <c r="K895" s="62">
        <f t="shared" si="2537"/>
        <v>10</v>
      </c>
      <c r="L895" s="62" t="str">
        <f>IF(COUNTIF(技能效果!A:A,技能等级!B895&amp;"03")=1,技能等级!B895&amp;"03","")</f>
        <v>130301003</v>
      </c>
      <c r="M895" s="62">
        <f t="shared" ref="M895" si="2587">IF(L895="","",$D895)</f>
        <v>10</v>
      </c>
      <c r="N895" s="62" t="str">
        <f>IF(COUNTIF(技能效果!A:A,技能等级!B895&amp;"04")=1,技能等级!B895&amp;"04","")</f>
        <v/>
      </c>
      <c r="O895" s="62" t="str">
        <f t="shared" ref="O895" si="2588">IF(N895="","",$D895)</f>
        <v/>
      </c>
      <c r="P895" s="62" t="str">
        <f>IF(COUNTIF(技能效果!A:A,技能等级!B895&amp;"05")=1,技能等级!B895&amp;"05","")</f>
        <v/>
      </c>
      <c r="Q895" s="62" t="str">
        <f t="shared" ref="Q895" si="2589">IF(P895="","",$D895)</f>
        <v/>
      </c>
      <c r="R895" s="69" t="str">
        <f>INDEX(技能!U:U,MATCH(技能等级!B895,技能!B:B,0))</f>
        <v>攻击敌方单体造成攻击x%伤害，并且每回合额外造成攻击y%*目标身上负面效果数量伤害（最大值4），持续3回合，当目标带有【水晶溢出】时，额外获得M个黄水晶</v>
      </c>
      <c r="S895" s="150">
        <f t="shared" si="2571"/>
        <v>85</v>
      </c>
    </row>
    <row r="896" spans="1:19" s="60" customFormat="1" ht="16.5" x14ac:dyDescent="0.2">
      <c r="A896" s="62">
        <v>893</v>
      </c>
      <c r="B896" s="62">
        <f>INDEX(技能!B:B,MATCH(技能等级!S896,技能!T:T,0))</f>
        <v>1303011</v>
      </c>
      <c r="C896" s="69" t="s">
        <v>384</v>
      </c>
      <c r="D896" s="62">
        <v>1</v>
      </c>
      <c r="E896" s="62" t="str">
        <f>INDEX(技能!E:E,MATCH(技能等级!S896,技能!T:T,0))</f>
        <v>张飞技能</v>
      </c>
      <c r="F896" s="69"/>
      <c r="G896" s="62"/>
      <c r="H896" s="149" t="str">
        <f>$B896&amp;"01"</f>
        <v>130301101</v>
      </c>
      <c r="I896" s="62">
        <f t="shared" si="2537"/>
        <v>1</v>
      </c>
      <c r="J896" s="62" t="str">
        <f>IF(COUNTIF(技能效果!A:A,技能等级!B896&amp;"02")=1,技能等级!B896&amp;"02","")</f>
        <v>130301102</v>
      </c>
      <c r="K896" s="62">
        <f t="shared" si="2537"/>
        <v>1</v>
      </c>
      <c r="L896" s="62" t="str">
        <f>IF(COUNTIF(技能效果!A:A,技能等级!B896&amp;"03")=1,技能等级!B896&amp;"03","")</f>
        <v>130301103</v>
      </c>
      <c r="M896" s="62">
        <f t="shared" ref="M896" si="2590">IF(L896="","",$D896)</f>
        <v>1</v>
      </c>
      <c r="N896" s="62" t="str">
        <f>IF(COUNTIF(技能效果!A:A,技能等级!B896&amp;"04")=1,技能等级!B896&amp;"04","")</f>
        <v/>
      </c>
      <c r="O896" s="62" t="str">
        <f t="shared" ref="O896" si="2591">IF(N896="","",$D896)</f>
        <v/>
      </c>
      <c r="P896" s="62" t="str">
        <f>IF(COUNTIF(技能效果!A:A,技能等级!B896&amp;"05")=1,技能等级!B896&amp;"05","")</f>
        <v/>
      </c>
      <c r="Q896" s="62" t="str">
        <f t="shared" ref="Q896" si="2592">IF(P896="","",$D896)</f>
        <v/>
      </c>
      <c r="R896" s="69" t="str">
        <f>INDEX(技能!U:U,MATCH(技能等级!B896,技能!B:B,0))</f>
        <v>使我方血量百分比最低的单位进入“避难”状态，并为目标恢复攻击x%+已损失血量*y%的生命，持续2回合
【避难】：不会受到直接伤害，但受到持续伤害效果翻倍，可被驱散</v>
      </c>
      <c r="S896" s="150">
        <f t="shared" si="2571"/>
        <v>86</v>
      </c>
    </row>
    <row r="897" spans="1:19" s="60" customFormat="1" ht="16.5" x14ac:dyDescent="0.2">
      <c r="A897" s="62">
        <v>894</v>
      </c>
      <c r="B897" s="62">
        <f>INDEX(技能!B:B,MATCH(技能等级!S897,技能!T:T,0))</f>
        <v>1303011</v>
      </c>
      <c r="C897" s="69" t="s">
        <v>384</v>
      </c>
      <c r="D897" s="62">
        <v>2</v>
      </c>
      <c r="E897" s="62" t="str">
        <f>INDEX(技能!E:E,MATCH(技能等级!S897,技能!T:T,0))</f>
        <v>张飞技能</v>
      </c>
      <c r="F897" s="69" t="s">
        <v>1020</v>
      </c>
      <c r="G897" s="62">
        <v>10</v>
      </c>
      <c r="H897" s="149" t="str">
        <f t="shared" ref="H897:H905" si="2593">$B897&amp;"01"</f>
        <v>130301101</v>
      </c>
      <c r="I897" s="62">
        <f t="shared" si="2537"/>
        <v>2</v>
      </c>
      <c r="J897" s="62" t="str">
        <f>IF(COUNTIF(技能效果!A:A,技能等级!B897&amp;"02")=1,技能等级!B897&amp;"02","")</f>
        <v>130301102</v>
      </c>
      <c r="K897" s="62">
        <f t="shared" si="2537"/>
        <v>2</v>
      </c>
      <c r="L897" s="62" t="str">
        <f>IF(COUNTIF(技能效果!A:A,技能等级!B897&amp;"03")=1,技能等级!B897&amp;"03","")</f>
        <v>130301103</v>
      </c>
      <c r="M897" s="62">
        <f t="shared" ref="M897" si="2594">IF(L897="","",$D897)</f>
        <v>2</v>
      </c>
      <c r="N897" s="62" t="str">
        <f>IF(COUNTIF(技能效果!A:A,技能等级!B897&amp;"04")=1,技能等级!B897&amp;"04","")</f>
        <v/>
      </c>
      <c r="O897" s="62" t="str">
        <f t="shared" ref="O897" si="2595">IF(N897="","",$D897)</f>
        <v/>
      </c>
      <c r="P897" s="62" t="str">
        <f>IF(COUNTIF(技能效果!A:A,技能等级!B897&amp;"05")=1,技能等级!B897&amp;"05","")</f>
        <v/>
      </c>
      <c r="Q897" s="62" t="str">
        <f t="shared" ref="Q897" si="2596">IF(P897="","",$D897)</f>
        <v/>
      </c>
      <c r="R897" s="69" t="str">
        <f>INDEX(技能!U:U,MATCH(技能等级!B897,技能!B:B,0))</f>
        <v>使我方血量百分比最低的单位进入“避难”状态，并为目标恢复攻击x%+已损失血量*y%的生命，持续2回合
【避难】：不会受到直接伤害，但受到持续伤害效果翻倍，可被驱散</v>
      </c>
      <c r="S897" s="150">
        <f t="shared" si="2571"/>
        <v>86</v>
      </c>
    </row>
    <row r="898" spans="1:19" s="60" customFormat="1" ht="16.5" x14ac:dyDescent="0.2">
      <c r="A898" s="62">
        <v>895</v>
      </c>
      <c r="B898" s="62">
        <f>INDEX(技能!B:B,MATCH(技能等级!S898,技能!T:T,0))</f>
        <v>1303011</v>
      </c>
      <c r="C898" s="69" t="s">
        <v>384</v>
      </c>
      <c r="D898" s="62">
        <v>3</v>
      </c>
      <c r="E898" s="62" t="str">
        <f>INDEX(技能!E:E,MATCH(技能等级!S898,技能!T:T,0))</f>
        <v>张飞技能</v>
      </c>
      <c r="F898" s="69" t="s">
        <v>1020</v>
      </c>
      <c r="G898" s="62">
        <v>10</v>
      </c>
      <c r="H898" s="149" t="str">
        <f t="shared" si="2593"/>
        <v>130301101</v>
      </c>
      <c r="I898" s="62">
        <f t="shared" si="2537"/>
        <v>3</v>
      </c>
      <c r="J898" s="62" t="str">
        <f>IF(COUNTIF(技能效果!A:A,技能等级!B898&amp;"02")=1,技能等级!B898&amp;"02","")</f>
        <v>130301102</v>
      </c>
      <c r="K898" s="62">
        <f t="shared" si="2537"/>
        <v>3</v>
      </c>
      <c r="L898" s="62" t="str">
        <f>IF(COUNTIF(技能效果!A:A,技能等级!B898&amp;"03")=1,技能等级!B898&amp;"03","")</f>
        <v>130301103</v>
      </c>
      <c r="M898" s="62">
        <f t="shared" ref="M898" si="2597">IF(L898="","",$D898)</f>
        <v>3</v>
      </c>
      <c r="N898" s="62" t="str">
        <f>IF(COUNTIF(技能效果!A:A,技能等级!B898&amp;"04")=1,技能等级!B898&amp;"04","")</f>
        <v/>
      </c>
      <c r="O898" s="62" t="str">
        <f t="shared" ref="O898" si="2598">IF(N898="","",$D898)</f>
        <v/>
      </c>
      <c r="P898" s="62" t="str">
        <f>IF(COUNTIF(技能效果!A:A,技能等级!B898&amp;"05")=1,技能等级!B898&amp;"05","")</f>
        <v/>
      </c>
      <c r="Q898" s="62" t="str">
        <f t="shared" ref="Q898" si="2599">IF(P898="","",$D898)</f>
        <v/>
      </c>
      <c r="R898" s="69" t="str">
        <f>INDEX(技能!U:U,MATCH(技能等级!B898,技能!B:B,0))</f>
        <v>使我方血量百分比最低的单位进入“避难”状态，并为目标恢复攻击x%+已损失血量*y%的生命，持续2回合
【避难】：不会受到直接伤害，但受到持续伤害效果翻倍，可被驱散</v>
      </c>
      <c r="S898" s="150">
        <f t="shared" si="2571"/>
        <v>86</v>
      </c>
    </row>
    <row r="899" spans="1:19" s="60" customFormat="1" ht="16.5" x14ac:dyDescent="0.2">
      <c r="A899" s="62">
        <v>896</v>
      </c>
      <c r="B899" s="62">
        <f>INDEX(技能!B:B,MATCH(技能等级!S899,技能!T:T,0))</f>
        <v>1303011</v>
      </c>
      <c r="C899" s="69" t="s">
        <v>384</v>
      </c>
      <c r="D899" s="62">
        <v>4</v>
      </c>
      <c r="E899" s="62" t="str">
        <f>INDEX(技能!E:E,MATCH(技能等级!S899,技能!T:T,0))</f>
        <v>张飞技能</v>
      </c>
      <c r="F899" s="69" t="s">
        <v>1020</v>
      </c>
      <c r="G899" s="62">
        <v>10</v>
      </c>
      <c r="H899" s="149" t="str">
        <f t="shared" si="2593"/>
        <v>130301101</v>
      </c>
      <c r="I899" s="62">
        <f t="shared" si="2537"/>
        <v>4</v>
      </c>
      <c r="J899" s="62" t="str">
        <f>IF(COUNTIF(技能效果!A:A,技能等级!B899&amp;"02")=1,技能等级!B899&amp;"02","")</f>
        <v>130301102</v>
      </c>
      <c r="K899" s="62">
        <f t="shared" si="2537"/>
        <v>4</v>
      </c>
      <c r="L899" s="62" t="str">
        <f>IF(COUNTIF(技能效果!A:A,技能等级!B899&amp;"03")=1,技能等级!B899&amp;"03","")</f>
        <v>130301103</v>
      </c>
      <c r="M899" s="62">
        <f t="shared" ref="M899" si="2600">IF(L899="","",$D899)</f>
        <v>4</v>
      </c>
      <c r="N899" s="62" t="str">
        <f>IF(COUNTIF(技能效果!A:A,技能等级!B899&amp;"04")=1,技能等级!B899&amp;"04","")</f>
        <v/>
      </c>
      <c r="O899" s="62" t="str">
        <f t="shared" ref="O899" si="2601">IF(N899="","",$D899)</f>
        <v/>
      </c>
      <c r="P899" s="62" t="str">
        <f>IF(COUNTIF(技能效果!A:A,技能等级!B899&amp;"05")=1,技能等级!B899&amp;"05","")</f>
        <v/>
      </c>
      <c r="Q899" s="62" t="str">
        <f t="shared" ref="Q899" si="2602">IF(P899="","",$D899)</f>
        <v/>
      </c>
      <c r="R899" s="69" t="str">
        <f>INDEX(技能!U:U,MATCH(技能等级!B899,技能!B:B,0))</f>
        <v>使我方血量百分比最低的单位进入“避难”状态，并为目标恢复攻击x%+已损失血量*y%的生命，持续2回合
【避难】：不会受到直接伤害，但受到持续伤害效果翻倍，可被驱散</v>
      </c>
      <c r="S899" s="150">
        <f t="shared" si="2571"/>
        <v>86</v>
      </c>
    </row>
    <row r="900" spans="1:19" s="60" customFormat="1" ht="16.5" x14ac:dyDescent="0.2">
      <c r="A900" s="62">
        <v>897</v>
      </c>
      <c r="B900" s="62">
        <f>INDEX(技能!B:B,MATCH(技能等级!S900,技能!T:T,0))</f>
        <v>1303011</v>
      </c>
      <c r="C900" s="69" t="s">
        <v>384</v>
      </c>
      <c r="D900" s="62">
        <v>5</v>
      </c>
      <c r="E900" s="62" t="str">
        <f>INDEX(技能!E:E,MATCH(技能等级!S900,技能!T:T,0))</f>
        <v>张飞技能</v>
      </c>
      <c r="F900" s="69" t="s">
        <v>1020</v>
      </c>
      <c r="G900" s="62">
        <v>10</v>
      </c>
      <c r="H900" s="149" t="str">
        <f t="shared" si="2593"/>
        <v>130301101</v>
      </c>
      <c r="I900" s="62">
        <f t="shared" si="2537"/>
        <v>5</v>
      </c>
      <c r="J900" s="62" t="str">
        <f>IF(COUNTIF(技能效果!A:A,技能等级!B900&amp;"02")=1,技能等级!B900&amp;"02","")</f>
        <v>130301102</v>
      </c>
      <c r="K900" s="62">
        <f t="shared" si="2537"/>
        <v>5</v>
      </c>
      <c r="L900" s="62" t="str">
        <f>IF(COUNTIF(技能效果!A:A,技能等级!B900&amp;"03")=1,技能等级!B900&amp;"03","")</f>
        <v>130301103</v>
      </c>
      <c r="M900" s="62">
        <f t="shared" ref="M900" si="2603">IF(L900="","",$D900)</f>
        <v>5</v>
      </c>
      <c r="N900" s="62" t="str">
        <f>IF(COUNTIF(技能效果!A:A,技能等级!B900&amp;"04")=1,技能等级!B900&amp;"04","")</f>
        <v/>
      </c>
      <c r="O900" s="62" t="str">
        <f t="shared" ref="O900" si="2604">IF(N900="","",$D900)</f>
        <v/>
      </c>
      <c r="P900" s="62" t="str">
        <f>IF(COUNTIF(技能效果!A:A,技能等级!B900&amp;"05")=1,技能等级!B900&amp;"05","")</f>
        <v/>
      </c>
      <c r="Q900" s="62" t="str">
        <f t="shared" ref="Q900" si="2605">IF(P900="","",$D900)</f>
        <v/>
      </c>
      <c r="R900" s="69" t="str">
        <f>INDEX(技能!U:U,MATCH(技能等级!B900,技能!B:B,0))</f>
        <v>使我方血量百分比最低的单位进入“避难”状态，并为目标恢复攻击x%+已损失血量*y%的生命，持续2回合
【避难】：不会受到直接伤害，但受到持续伤害效果翻倍，可被驱散</v>
      </c>
      <c r="S900" s="150">
        <f t="shared" si="2571"/>
        <v>86</v>
      </c>
    </row>
    <row r="901" spans="1:19" s="60" customFormat="1" ht="16.5" x14ac:dyDescent="0.2">
      <c r="A901" s="62">
        <v>898</v>
      </c>
      <c r="B901" s="62">
        <f>INDEX(技能!B:B,MATCH(技能等级!S901,技能!T:T,0))</f>
        <v>1303011</v>
      </c>
      <c r="C901" s="69" t="s">
        <v>384</v>
      </c>
      <c r="D901" s="62">
        <v>6</v>
      </c>
      <c r="E901" s="62" t="str">
        <f>INDEX(技能!E:E,MATCH(技能等级!S901,技能!T:T,0))</f>
        <v>张飞技能</v>
      </c>
      <c r="F901" s="69" t="s">
        <v>1020</v>
      </c>
      <c r="G901" s="62">
        <v>10</v>
      </c>
      <c r="H901" s="149" t="str">
        <f t="shared" si="2593"/>
        <v>130301101</v>
      </c>
      <c r="I901" s="62">
        <f t="shared" si="2537"/>
        <v>6</v>
      </c>
      <c r="J901" s="62" t="str">
        <f>IF(COUNTIF(技能效果!A:A,技能等级!B901&amp;"02")=1,技能等级!B901&amp;"02","")</f>
        <v>130301102</v>
      </c>
      <c r="K901" s="62">
        <f t="shared" si="2537"/>
        <v>6</v>
      </c>
      <c r="L901" s="62" t="str">
        <f>IF(COUNTIF(技能效果!A:A,技能等级!B901&amp;"03")=1,技能等级!B901&amp;"03","")</f>
        <v>130301103</v>
      </c>
      <c r="M901" s="62">
        <f t="shared" ref="M901" si="2606">IF(L901="","",$D901)</f>
        <v>6</v>
      </c>
      <c r="N901" s="62" t="str">
        <f>IF(COUNTIF(技能效果!A:A,技能等级!B901&amp;"04")=1,技能等级!B901&amp;"04","")</f>
        <v/>
      </c>
      <c r="O901" s="62" t="str">
        <f t="shared" ref="O901" si="2607">IF(N901="","",$D901)</f>
        <v/>
      </c>
      <c r="P901" s="62" t="str">
        <f>IF(COUNTIF(技能效果!A:A,技能等级!B901&amp;"05")=1,技能等级!B901&amp;"05","")</f>
        <v/>
      </c>
      <c r="Q901" s="62" t="str">
        <f t="shared" ref="Q901" si="2608">IF(P901="","",$D901)</f>
        <v/>
      </c>
      <c r="R901" s="69" t="str">
        <f>INDEX(技能!U:U,MATCH(技能等级!B901,技能!B:B,0))</f>
        <v>使我方血量百分比最低的单位进入“避难”状态，并为目标恢复攻击x%+已损失血量*y%的生命，持续2回合
【避难】：不会受到直接伤害，但受到持续伤害效果翻倍，可被驱散</v>
      </c>
      <c r="S901" s="150">
        <f t="shared" si="2571"/>
        <v>86</v>
      </c>
    </row>
    <row r="902" spans="1:19" s="60" customFormat="1" ht="16.5" x14ac:dyDescent="0.2">
      <c r="A902" s="62">
        <v>899</v>
      </c>
      <c r="B902" s="62">
        <f>INDEX(技能!B:B,MATCH(技能等级!S902,技能!T:T,0))</f>
        <v>1303011</v>
      </c>
      <c r="C902" s="69" t="s">
        <v>384</v>
      </c>
      <c r="D902" s="62">
        <v>7</v>
      </c>
      <c r="E902" s="62" t="str">
        <f>INDEX(技能!E:E,MATCH(技能等级!S902,技能!T:T,0))</f>
        <v>张飞技能</v>
      </c>
      <c r="F902" s="69" t="s">
        <v>1020</v>
      </c>
      <c r="G902" s="62">
        <v>10</v>
      </c>
      <c r="H902" s="149" t="str">
        <f t="shared" si="2593"/>
        <v>130301101</v>
      </c>
      <c r="I902" s="62">
        <f t="shared" si="2537"/>
        <v>7</v>
      </c>
      <c r="J902" s="62" t="str">
        <f>IF(COUNTIF(技能效果!A:A,技能等级!B902&amp;"02")=1,技能等级!B902&amp;"02","")</f>
        <v>130301102</v>
      </c>
      <c r="K902" s="62">
        <f t="shared" si="2537"/>
        <v>7</v>
      </c>
      <c r="L902" s="62" t="str">
        <f>IF(COUNTIF(技能效果!A:A,技能等级!B902&amp;"03")=1,技能等级!B902&amp;"03","")</f>
        <v>130301103</v>
      </c>
      <c r="M902" s="62">
        <f t="shared" ref="M902" si="2609">IF(L902="","",$D902)</f>
        <v>7</v>
      </c>
      <c r="N902" s="62" t="str">
        <f>IF(COUNTIF(技能效果!A:A,技能等级!B902&amp;"04")=1,技能等级!B902&amp;"04","")</f>
        <v/>
      </c>
      <c r="O902" s="62" t="str">
        <f t="shared" ref="O902" si="2610">IF(N902="","",$D902)</f>
        <v/>
      </c>
      <c r="P902" s="62" t="str">
        <f>IF(COUNTIF(技能效果!A:A,技能等级!B902&amp;"05")=1,技能等级!B902&amp;"05","")</f>
        <v/>
      </c>
      <c r="Q902" s="62" t="str">
        <f t="shared" ref="Q902" si="2611">IF(P902="","",$D902)</f>
        <v/>
      </c>
      <c r="R902" s="69" t="str">
        <f>INDEX(技能!U:U,MATCH(技能等级!B902,技能!B:B,0))</f>
        <v>使我方血量百分比最低的单位进入“避难”状态，并为目标恢复攻击x%+已损失血量*y%的生命，持续2回合
【避难】：不会受到直接伤害，但受到持续伤害效果翻倍，可被驱散</v>
      </c>
      <c r="S902" s="150">
        <f t="shared" si="2571"/>
        <v>86</v>
      </c>
    </row>
    <row r="903" spans="1:19" s="60" customFormat="1" ht="16.5" x14ac:dyDescent="0.2">
      <c r="A903" s="62">
        <v>900</v>
      </c>
      <c r="B903" s="62">
        <f>INDEX(技能!B:B,MATCH(技能等级!S903,技能!T:T,0))</f>
        <v>1303011</v>
      </c>
      <c r="C903" s="69" t="s">
        <v>384</v>
      </c>
      <c r="D903" s="62">
        <v>8</v>
      </c>
      <c r="E903" s="62" t="str">
        <f>INDEX(技能!E:E,MATCH(技能等级!S903,技能!T:T,0))</f>
        <v>张飞技能</v>
      </c>
      <c r="F903" s="69" t="s">
        <v>1020</v>
      </c>
      <c r="G903" s="62">
        <v>10</v>
      </c>
      <c r="H903" s="149" t="str">
        <f t="shared" si="2593"/>
        <v>130301101</v>
      </c>
      <c r="I903" s="62">
        <f t="shared" si="2537"/>
        <v>8</v>
      </c>
      <c r="J903" s="62" t="str">
        <f>IF(COUNTIF(技能效果!A:A,技能等级!B903&amp;"02")=1,技能等级!B903&amp;"02","")</f>
        <v>130301102</v>
      </c>
      <c r="K903" s="62">
        <f t="shared" si="2537"/>
        <v>8</v>
      </c>
      <c r="L903" s="62" t="str">
        <f>IF(COUNTIF(技能效果!A:A,技能等级!B903&amp;"03")=1,技能等级!B903&amp;"03","")</f>
        <v>130301103</v>
      </c>
      <c r="M903" s="62">
        <f t="shared" ref="M903" si="2612">IF(L903="","",$D903)</f>
        <v>8</v>
      </c>
      <c r="N903" s="62" t="str">
        <f>IF(COUNTIF(技能效果!A:A,技能等级!B903&amp;"04")=1,技能等级!B903&amp;"04","")</f>
        <v/>
      </c>
      <c r="O903" s="62" t="str">
        <f t="shared" ref="O903" si="2613">IF(N903="","",$D903)</f>
        <v/>
      </c>
      <c r="P903" s="62" t="str">
        <f>IF(COUNTIF(技能效果!A:A,技能等级!B903&amp;"05")=1,技能等级!B903&amp;"05","")</f>
        <v/>
      </c>
      <c r="Q903" s="62" t="str">
        <f t="shared" ref="Q903" si="2614">IF(P903="","",$D903)</f>
        <v/>
      </c>
      <c r="R903" s="69" t="str">
        <f>INDEX(技能!U:U,MATCH(技能等级!B903,技能!B:B,0))</f>
        <v>使我方血量百分比最低的单位进入“避难”状态，并为目标恢复攻击x%+已损失血量*y%的生命，持续2回合
【避难】：不会受到直接伤害，但受到持续伤害效果翻倍，可被驱散</v>
      </c>
      <c r="S903" s="150">
        <f t="shared" si="2571"/>
        <v>86</v>
      </c>
    </row>
    <row r="904" spans="1:19" s="60" customFormat="1" ht="16.5" x14ac:dyDescent="0.2">
      <c r="A904" s="62">
        <v>901</v>
      </c>
      <c r="B904" s="62">
        <f>INDEX(技能!B:B,MATCH(技能等级!S904,技能!T:T,0))</f>
        <v>1303011</v>
      </c>
      <c r="C904" s="69" t="s">
        <v>384</v>
      </c>
      <c r="D904" s="62">
        <v>9</v>
      </c>
      <c r="E904" s="62" t="str">
        <f>INDEX(技能!E:E,MATCH(技能等级!S904,技能!T:T,0))</f>
        <v>张飞技能</v>
      </c>
      <c r="F904" s="69" t="s">
        <v>1020</v>
      </c>
      <c r="G904" s="62">
        <v>10</v>
      </c>
      <c r="H904" s="149" t="str">
        <f t="shared" si="2593"/>
        <v>130301101</v>
      </c>
      <c r="I904" s="62">
        <f t="shared" si="2537"/>
        <v>9</v>
      </c>
      <c r="J904" s="62" t="str">
        <f>IF(COUNTIF(技能效果!A:A,技能等级!B904&amp;"02")=1,技能等级!B904&amp;"02","")</f>
        <v>130301102</v>
      </c>
      <c r="K904" s="62">
        <f t="shared" si="2537"/>
        <v>9</v>
      </c>
      <c r="L904" s="62" t="str">
        <f>IF(COUNTIF(技能效果!A:A,技能等级!B904&amp;"03")=1,技能等级!B904&amp;"03","")</f>
        <v>130301103</v>
      </c>
      <c r="M904" s="62">
        <f t="shared" ref="M904" si="2615">IF(L904="","",$D904)</f>
        <v>9</v>
      </c>
      <c r="N904" s="62" t="str">
        <f>IF(COUNTIF(技能效果!A:A,技能等级!B904&amp;"04")=1,技能等级!B904&amp;"04","")</f>
        <v/>
      </c>
      <c r="O904" s="62" t="str">
        <f t="shared" ref="O904" si="2616">IF(N904="","",$D904)</f>
        <v/>
      </c>
      <c r="P904" s="62" t="str">
        <f>IF(COUNTIF(技能效果!A:A,技能等级!B904&amp;"05")=1,技能等级!B904&amp;"05","")</f>
        <v/>
      </c>
      <c r="Q904" s="62" t="str">
        <f t="shared" ref="Q904" si="2617">IF(P904="","",$D904)</f>
        <v/>
      </c>
      <c r="R904" s="69" t="str">
        <f>INDEX(技能!U:U,MATCH(技能等级!B904,技能!B:B,0))</f>
        <v>使我方血量百分比最低的单位进入“避难”状态，并为目标恢复攻击x%+已损失血量*y%的生命，持续2回合
【避难】：不会受到直接伤害，但受到持续伤害效果翻倍，可被驱散</v>
      </c>
      <c r="S904" s="150">
        <f t="shared" si="2571"/>
        <v>86</v>
      </c>
    </row>
    <row r="905" spans="1:19" s="60" customFormat="1" ht="16.5" x14ac:dyDescent="0.2">
      <c r="A905" s="62">
        <v>902</v>
      </c>
      <c r="B905" s="62">
        <f>INDEX(技能!B:B,MATCH(技能等级!S905,技能!T:T,0))</f>
        <v>1303011</v>
      </c>
      <c r="C905" s="69" t="s">
        <v>384</v>
      </c>
      <c r="D905" s="62">
        <v>10</v>
      </c>
      <c r="E905" s="62" t="str">
        <f>INDEX(技能!E:E,MATCH(技能等级!S905,技能!T:T,0))</f>
        <v>张飞技能</v>
      </c>
      <c r="F905" s="69" t="s">
        <v>1020</v>
      </c>
      <c r="G905" s="62">
        <v>10</v>
      </c>
      <c r="H905" s="149" t="str">
        <f t="shared" si="2593"/>
        <v>130301101</v>
      </c>
      <c r="I905" s="62">
        <f t="shared" si="2537"/>
        <v>10</v>
      </c>
      <c r="J905" s="62" t="str">
        <f>IF(COUNTIF(技能效果!A:A,技能等级!B905&amp;"02")=1,技能等级!B905&amp;"02","")</f>
        <v>130301102</v>
      </c>
      <c r="K905" s="62">
        <f t="shared" si="2537"/>
        <v>10</v>
      </c>
      <c r="L905" s="62" t="str">
        <f>IF(COUNTIF(技能效果!A:A,技能等级!B905&amp;"03")=1,技能等级!B905&amp;"03","")</f>
        <v>130301103</v>
      </c>
      <c r="M905" s="62">
        <f t="shared" ref="M905" si="2618">IF(L905="","",$D905)</f>
        <v>10</v>
      </c>
      <c r="N905" s="62" t="str">
        <f>IF(COUNTIF(技能效果!A:A,技能等级!B905&amp;"04")=1,技能等级!B905&amp;"04","")</f>
        <v/>
      </c>
      <c r="O905" s="62" t="str">
        <f t="shared" ref="O905" si="2619">IF(N905="","",$D905)</f>
        <v/>
      </c>
      <c r="P905" s="62" t="str">
        <f>IF(COUNTIF(技能效果!A:A,技能等级!B905&amp;"05")=1,技能等级!B905&amp;"05","")</f>
        <v/>
      </c>
      <c r="Q905" s="62" t="str">
        <f t="shared" ref="Q905" si="2620">IF(P905="","",$D905)</f>
        <v/>
      </c>
      <c r="R905" s="69" t="str">
        <f>INDEX(技能!U:U,MATCH(技能等级!B905,技能!B:B,0))</f>
        <v>使我方血量百分比最低的单位进入“避难”状态，并为目标恢复攻击x%+已损失血量*y%的生命，持续2回合
【避难】：不会受到直接伤害，但受到持续伤害效果翻倍，可被驱散</v>
      </c>
      <c r="S905" s="150">
        <f t="shared" si="2571"/>
        <v>86</v>
      </c>
    </row>
    <row r="906" spans="1:19" s="60" customFormat="1" ht="16.5" x14ac:dyDescent="0.2">
      <c r="A906" s="62">
        <v>903</v>
      </c>
      <c r="B906" s="62">
        <f>INDEX(技能!B:B,MATCH(技能等级!S906,技能!T:T,0))</f>
        <v>1303012</v>
      </c>
      <c r="C906" s="69" t="s">
        <v>384</v>
      </c>
      <c r="D906" s="62">
        <v>1</v>
      </c>
      <c r="E906" s="62" t="str">
        <f>INDEX(技能!E:E,MATCH(技能等级!S906,技能!T:T,0))</f>
        <v>夏侯惇技能</v>
      </c>
      <c r="F906" s="69"/>
      <c r="G906" s="62"/>
      <c r="H906" s="149" t="str">
        <f t="shared" si="2536"/>
        <v>130301201</v>
      </c>
      <c r="I906" s="62">
        <f t="shared" si="2537"/>
        <v>1</v>
      </c>
      <c r="J906" s="62" t="str">
        <f>IF(COUNTIF(技能效果!A:A,技能等级!B906&amp;"02")=1,技能等级!B906&amp;"02","")</f>
        <v>130301202</v>
      </c>
      <c r="K906" s="62">
        <f t="shared" si="2537"/>
        <v>1</v>
      </c>
      <c r="L906" s="62" t="str">
        <f>IF(COUNTIF(技能效果!A:A,技能等级!B906&amp;"03")=1,技能等级!B906&amp;"03","")</f>
        <v>130301203</v>
      </c>
      <c r="M906" s="62">
        <f t="shared" ref="M906" si="2621">IF(L906="","",$D906)</f>
        <v>1</v>
      </c>
      <c r="N906" s="62" t="str">
        <f>IF(COUNTIF(技能效果!A:A,技能等级!B906&amp;"04")=1,技能等级!B906&amp;"04","")</f>
        <v>130301204</v>
      </c>
      <c r="O906" s="62">
        <f t="shared" ref="O906" si="2622">IF(N906="","",$D906)</f>
        <v>1</v>
      </c>
      <c r="P906" s="62" t="str">
        <f>IF(COUNTIF(技能效果!A:A,技能等级!B906&amp;"05")=1,技能等级!B906&amp;"05","")</f>
        <v>130301205</v>
      </c>
      <c r="Q906" s="62">
        <f t="shared" ref="Q906" si="2623">IF(P906="","",$D906)</f>
        <v>1</v>
      </c>
      <c r="R906" s="69" t="str">
        <f>INDEX(技能!U:U,MATCH(技能等级!B906,技能!B:B,0))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906" s="150">
        <f t="shared" si="2571"/>
        <v>87</v>
      </c>
    </row>
    <row r="907" spans="1:19" s="60" customFormat="1" ht="16.5" x14ac:dyDescent="0.2">
      <c r="A907" s="62">
        <v>904</v>
      </c>
      <c r="B907" s="62">
        <f>INDEX(技能!B:B,MATCH(技能等级!S907,技能!T:T,0))</f>
        <v>1303012</v>
      </c>
      <c r="C907" s="69" t="s">
        <v>384</v>
      </c>
      <c r="D907" s="62">
        <v>2</v>
      </c>
      <c r="E907" s="62" t="str">
        <f>INDEX(技能!E:E,MATCH(技能等级!S907,技能!T:T,0))</f>
        <v>夏侯惇技能</v>
      </c>
      <c r="F907" s="69" t="s">
        <v>1020</v>
      </c>
      <c r="G907" s="62">
        <v>10</v>
      </c>
      <c r="H907" s="149" t="str">
        <f t="shared" si="2536"/>
        <v>130301201</v>
      </c>
      <c r="I907" s="62">
        <f t="shared" si="2537"/>
        <v>2</v>
      </c>
      <c r="J907" s="62" t="str">
        <f>IF(COUNTIF(技能效果!A:A,技能等级!B907&amp;"02")=1,技能等级!B907&amp;"02","")</f>
        <v>130301202</v>
      </c>
      <c r="K907" s="62">
        <f t="shared" si="2537"/>
        <v>2</v>
      </c>
      <c r="L907" s="62" t="str">
        <f>IF(COUNTIF(技能效果!A:A,技能等级!B907&amp;"03")=1,技能等级!B907&amp;"03","")</f>
        <v>130301203</v>
      </c>
      <c r="M907" s="62">
        <f t="shared" ref="M907" si="2624">IF(L907="","",$D907)</f>
        <v>2</v>
      </c>
      <c r="N907" s="62" t="str">
        <f>IF(COUNTIF(技能效果!A:A,技能等级!B907&amp;"04")=1,技能等级!B907&amp;"04","")</f>
        <v>130301204</v>
      </c>
      <c r="O907" s="62">
        <f t="shared" ref="O907" si="2625">IF(N907="","",$D907)</f>
        <v>2</v>
      </c>
      <c r="P907" s="62" t="str">
        <f>IF(COUNTIF(技能效果!A:A,技能等级!B907&amp;"05")=1,技能等级!B907&amp;"05","")</f>
        <v>130301205</v>
      </c>
      <c r="Q907" s="62">
        <f t="shared" ref="Q907" si="2626">IF(P907="","",$D907)</f>
        <v>2</v>
      </c>
      <c r="R907" s="69" t="str">
        <f>INDEX(技能!U:U,MATCH(技能等级!B907,技能!B:B,0))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907" s="150">
        <f t="shared" si="2571"/>
        <v>87</v>
      </c>
    </row>
    <row r="908" spans="1:19" s="60" customFormat="1" ht="16.5" x14ac:dyDescent="0.2">
      <c r="A908" s="62">
        <v>905</v>
      </c>
      <c r="B908" s="62">
        <f>INDEX(技能!B:B,MATCH(技能等级!S908,技能!T:T,0))</f>
        <v>1303012</v>
      </c>
      <c r="C908" s="69" t="s">
        <v>384</v>
      </c>
      <c r="D908" s="62">
        <v>3</v>
      </c>
      <c r="E908" s="62" t="str">
        <f>INDEX(技能!E:E,MATCH(技能等级!S908,技能!T:T,0))</f>
        <v>夏侯惇技能</v>
      </c>
      <c r="F908" s="69" t="s">
        <v>1020</v>
      </c>
      <c r="G908" s="62">
        <v>10</v>
      </c>
      <c r="H908" s="149" t="str">
        <f t="shared" si="2536"/>
        <v>130301201</v>
      </c>
      <c r="I908" s="62">
        <f t="shared" si="2537"/>
        <v>3</v>
      </c>
      <c r="J908" s="62" t="str">
        <f>IF(COUNTIF(技能效果!A:A,技能等级!B908&amp;"02")=1,技能等级!B908&amp;"02","")</f>
        <v>130301202</v>
      </c>
      <c r="K908" s="62">
        <f t="shared" si="2537"/>
        <v>3</v>
      </c>
      <c r="L908" s="62" t="str">
        <f>IF(COUNTIF(技能效果!A:A,技能等级!B908&amp;"03")=1,技能等级!B908&amp;"03","")</f>
        <v>130301203</v>
      </c>
      <c r="M908" s="62">
        <f t="shared" ref="M908" si="2627">IF(L908="","",$D908)</f>
        <v>3</v>
      </c>
      <c r="N908" s="62" t="str">
        <f>IF(COUNTIF(技能效果!A:A,技能等级!B908&amp;"04")=1,技能等级!B908&amp;"04","")</f>
        <v>130301204</v>
      </c>
      <c r="O908" s="62">
        <f t="shared" ref="O908" si="2628">IF(N908="","",$D908)</f>
        <v>3</v>
      </c>
      <c r="P908" s="62" t="str">
        <f>IF(COUNTIF(技能效果!A:A,技能等级!B908&amp;"05")=1,技能等级!B908&amp;"05","")</f>
        <v>130301205</v>
      </c>
      <c r="Q908" s="62">
        <f t="shared" ref="Q908" si="2629">IF(P908="","",$D908)</f>
        <v>3</v>
      </c>
      <c r="R908" s="69" t="str">
        <f>INDEX(技能!U:U,MATCH(技能等级!B908,技能!B:B,0))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908" s="150">
        <f t="shared" si="2571"/>
        <v>87</v>
      </c>
    </row>
    <row r="909" spans="1:19" s="60" customFormat="1" ht="16.5" x14ac:dyDescent="0.2">
      <c r="A909" s="62">
        <v>906</v>
      </c>
      <c r="B909" s="62">
        <f>INDEX(技能!B:B,MATCH(技能等级!S909,技能!T:T,0))</f>
        <v>1303012</v>
      </c>
      <c r="C909" s="69" t="s">
        <v>384</v>
      </c>
      <c r="D909" s="62">
        <v>4</v>
      </c>
      <c r="E909" s="62" t="str">
        <f>INDEX(技能!E:E,MATCH(技能等级!S909,技能!T:T,0))</f>
        <v>夏侯惇技能</v>
      </c>
      <c r="F909" s="69" t="s">
        <v>1020</v>
      </c>
      <c r="G909" s="62">
        <v>10</v>
      </c>
      <c r="H909" s="149" t="str">
        <f t="shared" si="2536"/>
        <v>130301201</v>
      </c>
      <c r="I909" s="62">
        <f t="shared" si="2537"/>
        <v>4</v>
      </c>
      <c r="J909" s="62" t="str">
        <f>IF(COUNTIF(技能效果!A:A,技能等级!B909&amp;"02")=1,技能等级!B909&amp;"02","")</f>
        <v>130301202</v>
      </c>
      <c r="K909" s="62">
        <f t="shared" si="2537"/>
        <v>4</v>
      </c>
      <c r="L909" s="62" t="str">
        <f>IF(COUNTIF(技能效果!A:A,技能等级!B909&amp;"03")=1,技能等级!B909&amp;"03","")</f>
        <v>130301203</v>
      </c>
      <c r="M909" s="62">
        <f t="shared" ref="M909" si="2630">IF(L909="","",$D909)</f>
        <v>4</v>
      </c>
      <c r="N909" s="62" t="str">
        <f>IF(COUNTIF(技能效果!A:A,技能等级!B909&amp;"04")=1,技能等级!B909&amp;"04","")</f>
        <v>130301204</v>
      </c>
      <c r="O909" s="62">
        <f t="shared" ref="O909" si="2631">IF(N909="","",$D909)</f>
        <v>4</v>
      </c>
      <c r="P909" s="62" t="str">
        <f>IF(COUNTIF(技能效果!A:A,技能等级!B909&amp;"05")=1,技能等级!B909&amp;"05","")</f>
        <v>130301205</v>
      </c>
      <c r="Q909" s="62">
        <f t="shared" ref="Q909" si="2632">IF(P909="","",$D909)</f>
        <v>4</v>
      </c>
      <c r="R909" s="69" t="str">
        <f>INDEX(技能!U:U,MATCH(技能等级!B909,技能!B:B,0))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909" s="150">
        <f t="shared" si="2571"/>
        <v>87</v>
      </c>
    </row>
    <row r="910" spans="1:19" s="60" customFormat="1" ht="16.5" x14ac:dyDescent="0.2">
      <c r="A910" s="62">
        <v>907</v>
      </c>
      <c r="B910" s="62">
        <f>INDEX(技能!B:B,MATCH(技能等级!S910,技能!T:T,0))</f>
        <v>1303012</v>
      </c>
      <c r="C910" s="69" t="s">
        <v>384</v>
      </c>
      <c r="D910" s="62">
        <v>5</v>
      </c>
      <c r="E910" s="62" t="str">
        <f>INDEX(技能!E:E,MATCH(技能等级!S910,技能!T:T,0))</f>
        <v>夏侯惇技能</v>
      </c>
      <c r="F910" s="69" t="s">
        <v>1020</v>
      </c>
      <c r="G910" s="62">
        <v>10</v>
      </c>
      <c r="H910" s="149" t="str">
        <f t="shared" si="2536"/>
        <v>130301201</v>
      </c>
      <c r="I910" s="62">
        <f t="shared" si="2537"/>
        <v>5</v>
      </c>
      <c r="J910" s="62" t="str">
        <f>IF(COUNTIF(技能效果!A:A,技能等级!B910&amp;"02")=1,技能等级!B910&amp;"02","")</f>
        <v>130301202</v>
      </c>
      <c r="K910" s="62">
        <f t="shared" si="2537"/>
        <v>5</v>
      </c>
      <c r="L910" s="62" t="str">
        <f>IF(COUNTIF(技能效果!A:A,技能等级!B910&amp;"03")=1,技能等级!B910&amp;"03","")</f>
        <v>130301203</v>
      </c>
      <c r="M910" s="62">
        <f t="shared" ref="M910" si="2633">IF(L910="","",$D910)</f>
        <v>5</v>
      </c>
      <c r="N910" s="62" t="str">
        <f>IF(COUNTIF(技能效果!A:A,技能等级!B910&amp;"04")=1,技能等级!B910&amp;"04","")</f>
        <v>130301204</v>
      </c>
      <c r="O910" s="62">
        <f t="shared" ref="O910" si="2634">IF(N910="","",$D910)</f>
        <v>5</v>
      </c>
      <c r="P910" s="62" t="str">
        <f>IF(COUNTIF(技能效果!A:A,技能等级!B910&amp;"05")=1,技能等级!B910&amp;"05","")</f>
        <v>130301205</v>
      </c>
      <c r="Q910" s="62">
        <f t="shared" ref="Q910" si="2635">IF(P910="","",$D910)</f>
        <v>5</v>
      </c>
      <c r="R910" s="69" t="str">
        <f>INDEX(技能!U:U,MATCH(技能等级!B910,技能!B:B,0))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910" s="150">
        <f t="shared" si="2571"/>
        <v>87</v>
      </c>
    </row>
    <row r="911" spans="1:19" s="60" customFormat="1" ht="16.5" x14ac:dyDescent="0.2">
      <c r="A911" s="62">
        <v>908</v>
      </c>
      <c r="B911" s="62">
        <f>INDEX(技能!B:B,MATCH(技能等级!S911,技能!T:T,0))</f>
        <v>1303012</v>
      </c>
      <c r="C911" s="69" t="s">
        <v>384</v>
      </c>
      <c r="D911" s="62">
        <v>6</v>
      </c>
      <c r="E911" s="62" t="str">
        <f>INDEX(技能!E:E,MATCH(技能等级!S911,技能!T:T,0))</f>
        <v>夏侯惇技能</v>
      </c>
      <c r="F911" s="69" t="s">
        <v>1020</v>
      </c>
      <c r="G911" s="62">
        <v>10</v>
      </c>
      <c r="H911" s="149" t="str">
        <f t="shared" si="2536"/>
        <v>130301201</v>
      </c>
      <c r="I911" s="62">
        <f t="shared" si="2537"/>
        <v>6</v>
      </c>
      <c r="J911" s="62" t="str">
        <f>IF(COUNTIF(技能效果!A:A,技能等级!B911&amp;"02")=1,技能等级!B911&amp;"02","")</f>
        <v>130301202</v>
      </c>
      <c r="K911" s="62">
        <f t="shared" si="2537"/>
        <v>6</v>
      </c>
      <c r="L911" s="62" t="str">
        <f>IF(COUNTIF(技能效果!A:A,技能等级!B911&amp;"03")=1,技能等级!B911&amp;"03","")</f>
        <v>130301203</v>
      </c>
      <c r="M911" s="62">
        <f t="shared" ref="M911" si="2636">IF(L911="","",$D911)</f>
        <v>6</v>
      </c>
      <c r="N911" s="62" t="str">
        <f>IF(COUNTIF(技能效果!A:A,技能等级!B911&amp;"04")=1,技能等级!B911&amp;"04","")</f>
        <v>130301204</v>
      </c>
      <c r="O911" s="62">
        <f t="shared" ref="O911" si="2637">IF(N911="","",$D911)</f>
        <v>6</v>
      </c>
      <c r="P911" s="62" t="str">
        <f>IF(COUNTIF(技能效果!A:A,技能等级!B911&amp;"05")=1,技能等级!B911&amp;"05","")</f>
        <v>130301205</v>
      </c>
      <c r="Q911" s="62">
        <f t="shared" ref="Q911" si="2638">IF(P911="","",$D911)</f>
        <v>6</v>
      </c>
      <c r="R911" s="69" t="str">
        <f>INDEX(技能!U:U,MATCH(技能等级!B911,技能!B:B,0))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911" s="150">
        <f t="shared" si="2571"/>
        <v>87</v>
      </c>
    </row>
    <row r="912" spans="1:19" s="60" customFormat="1" ht="16.5" x14ac:dyDescent="0.2">
      <c r="A912" s="62">
        <v>909</v>
      </c>
      <c r="B912" s="62">
        <f>INDEX(技能!B:B,MATCH(技能等级!S912,技能!T:T,0))</f>
        <v>1303012</v>
      </c>
      <c r="C912" s="69" t="s">
        <v>384</v>
      </c>
      <c r="D912" s="62">
        <v>7</v>
      </c>
      <c r="E912" s="62" t="str">
        <f>INDEX(技能!E:E,MATCH(技能等级!S912,技能!T:T,0))</f>
        <v>夏侯惇技能</v>
      </c>
      <c r="F912" s="69" t="s">
        <v>1020</v>
      </c>
      <c r="G912" s="62">
        <v>10</v>
      </c>
      <c r="H912" s="149" t="str">
        <f t="shared" si="2536"/>
        <v>130301201</v>
      </c>
      <c r="I912" s="62">
        <f t="shared" si="2537"/>
        <v>7</v>
      </c>
      <c r="J912" s="62" t="str">
        <f>IF(COUNTIF(技能效果!A:A,技能等级!B912&amp;"02")=1,技能等级!B912&amp;"02","")</f>
        <v>130301202</v>
      </c>
      <c r="K912" s="62">
        <f t="shared" si="2537"/>
        <v>7</v>
      </c>
      <c r="L912" s="62" t="str">
        <f>IF(COUNTIF(技能效果!A:A,技能等级!B912&amp;"03")=1,技能等级!B912&amp;"03","")</f>
        <v>130301203</v>
      </c>
      <c r="M912" s="62">
        <f t="shared" ref="M912" si="2639">IF(L912="","",$D912)</f>
        <v>7</v>
      </c>
      <c r="N912" s="62" t="str">
        <f>IF(COUNTIF(技能效果!A:A,技能等级!B912&amp;"04")=1,技能等级!B912&amp;"04","")</f>
        <v>130301204</v>
      </c>
      <c r="O912" s="62">
        <f t="shared" ref="O912" si="2640">IF(N912="","",$D912)</f>
        <v>7</v>
      </c>
      <c r="P912" s="62" t="str">
        <f>IF(COUNTIF(技能效果!A:A,技能等级!B912&amp;"05")=1,技能等级!B912&amp;"05","")</f>
        <v>130301205</v>
      </c>
      <c r="Q912" s="62">
        <f t="shared" ref="Q912" si="2641">IF(P912="","",$D912)</f>
        <v>7</v>
      </c>
      <c r="R912" s="69" t="str">
        <f>INDEX(技能!U:U,MATCH(技能等级!B912,技能!B:B,0))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912" s="150">
        <f t="shared" si="2571"/>
        <v>87</v>
      </c>
    </row>
    <row r="913" spans="1:19" s="60" customFormat="1" ht="16.5" x14ac:dyDescent="0.2">
      <c r="A913" s="62">
        <v>910</v>
      </c>
      <c r="B913" s="62">
        <f>INDEX(技能!B:B,MATCH(技能等级!S913,技能!T:T,0))</f>
        <v>1303012</v>
      </c>
      <c r="C913" s="69" t="s">
        <v>384</v>
      </c>
      <c r="D913" s="62">
        <v>8</v>
      </c>
      <c r="E913" s="62" t="str">
        <f>INDEX(技能!E:E,MATCH(技能等级!S913,技能!T:T,0))</f>
        <v>夏侯惇技能</v>
      </c>
      <c r="F913" s="69" t="s">
        <v>1020</v>
      </c>
      <c r="G913" s="62">
        <v>10</v>
      </c>
      <c r="H913" s="149" t="str">
        <f t="shared" si="2536"/>
        <v>130301201</v>
      </c>
      <c r="I913" s="62">
        <f t="shared" si="2537"/>
        <v>8</v>
      </c>
      <c r="J913" s="62" t="str">
        <f>IF(COUNTIF(技能效果!A:A,技能等级!B913&amp;"02")=1,技能等级!B913&amp;"02","")</f>
        <v>130301202</v>
      </c>
      <c r="K913" s="62">
        <f t="shared" si="2537"/>
        <v>8</v>
      </c>
      <c r="L913" s="62" t="str">
        <f>IF(COUNTIF(技能效果!A:A,技能等级!B913&amp;"03")=1,技能等级!B913&amp;"03","")</f>
        <v>130301203</v>
      </c>
      <c r="M913" s="62">
        <f t="shared" ref="M913" si="2642">IF(L913="","",$D913)</f>
        <v>8</v>
      </c>
      <c r="N913" s="62" t="str">
        <f>IF(COUNTIF(技能效果!A:A,技能等级!B913&amp;"04")=1,技能等级!B913&amp;"04","")</f>
        <v>130301204</v>
      </c>
      <c r="O913" s="62">
        <f t="shared" ref="O913" si="2643">IF(N913="","",$D913)</f>
        <v>8</v>
      </c>
      <c r="P913" s="62" t="str">
        <f>IF(COUNTIF(技能效果!A:A,技能等级!B913&amp;"05")=1,技能等级!B913&amp;"05","")</f>
        <v>130301205</v>
      </c>
      <c r="Q913" s="62">
        <f t="shared" ref="Q913" si="2644">IF(P913="","",$D913)</f>
        <v>8</v>
      </c>
      <c r="R913" s="69" t="str">
        <f>INDEX(技能!U:U,MATCH(技能等级!B913,技能!B:B,0))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913" s="150">
        <f t="shared" si="2571"/>
        <v>87</v>
      </c>
    </row>
    <row r="914" spans="1:19" s="60" customFormat="1" ht="16.5" x14ac:dyDescent="0.2">
      <c r="A914" s="62">
        <v>911</v>
      </c>
      <c r="B914" s="62">
        <f>INDEX(技能!B:B,MATCH(技能等级!S914,技能!T:T,0))</f>
        <v>1303012</v>
      </c>
      <c r="C914" s="69" t="s">
        <v>384</v>
      </c>
      <c r="D914" s="62">
        <v>9</v>
      </c>
      <c r="E914" s="62" t="str">
        <f>INDEX(技能!E:E,MATCH(技能等级!S914,技能!T:T,0))</f>
        <v>夏侯惇技能</v>
      </c>
      <c r="F914" s="69" t="s">
        <v>1020</v>
      </c>
      <c r="G914" s="62">
        <v>10</v>
      </c>
      <c r="H914" s="149" t="str">
        <f t="shared" si="2536"/>
        <v>130301201</v>
      </c>
      <c r="I914" s="62">
        <f t="shared" si="2537"/>
        <v>9</v>
      </c>
      <c r="J914" s="62" t="str">
        <f>IF(COUNTIF(技能效果!A:A,技能等级!B914&amp;"02")=1,技能等级!B914&amp;"02","")</f>
        <v>130301202</v>
      </c>
      <c r="K914" s="62">
        <f t="shared" si="2537"/>
        <v>9</v>
      </c>
      <c r="L914" s="62" t="str">
        <f>IF(COUNTIF(技能效果!A:A,技能等级!B914&amp;"03")=1,技能等级!B914&amp;"03","")</f>
        <v>130301203</v>
      </c>
      <c r="M914" s="62">
        <f t="shared" ref="M914" si="2645">IF(L914="","",$D914)</f>
        <v>9</v>
      </c>
      <c r="N914" s="62" t="str">
        <f>IF(COUNTIF(技能效果!A:A,技能等级!B914&amp;"04")=1,技能等级!B914&amp;"04","")</f>
        <v>130301204</v>
      </c>
      <c r="O914" s="62">
        <f t="shared" ref="O914" si="2646">IF(N914="","",$D914)</f>
        <v>9</v>
      </c>
      <c r="P914" s="62" t="str">
        <f>IF(COUNTIF(技能效果!A:A,技能等级!B914&amp;"05")=1,技能等级!B914&amp;"05","")</f>
        <v>130301205</v>
      </c>
      <c r="Q914" s="62">
        <f t="shared" ref="Q914" si="2647">IF(P914="","",$D914)</f>
        <v>9</v>
      </c>
      <c r="R914" s="69" t="str">
        <f>INDEX(技能!U:U,MATCH(技能等级!B914,技能!B:B,0))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914" s="150">
        <f t="shared" si="2571"/>
        <v>87</v>
      </c>
    </row>
    <row r="915" spans="1:19" s="60" customFormat="1" ht="16.5" x14ac:dyDescent="0.2">
      <c r="A915" s="62">
        <v>912</v>
      </c>
      <c r="B915" s="62">
        <f>INDEX(技能!B:B,MATCH(技能等级!S915,技能!T:T,0))</f>
        <v>1303012</v>
      </c>
      <c r="C915" s="69" t="s">
        <v>384</v>
      </c>
      <c r="D915" s="62">
        <v>10</v>
      </c>
      <c r="E915" s="62" t="str">
        <f>INDEX(技能!E:E,MATCH(技能等级!S915,技能!T:T,0))</f>
        <v>夏侯惇技能</v>
      </c>
      <c r="F915" s="69" t="s">
        <v>1020</v>
      </c>
      <c r="G915" s="62">
        <v>10</v>
      </c>
      <c r="H915" s="149" t="str">
        <f t="shared" si="2536"/>
        <v>130301201</v>
      </c>
      <c r="I915" s="62">
        <f t="shared" si="2537"/>
        <v>10</v>
      </c>
      <c r="J915" s="62" t="str">
        <f>IF(COUNTIF(技能效果!A:A,技能等级!B915&amp;"02")=1,技能等级!B915&amp;"02","")</f>
        <v>130301202</v>
      </c>
      <c r="K915" s="62">
        <f t="shared" si="2537"/>
        <v>10</v>
      </c>
      <c r="L915" s="62" t="str">
        <f>IF(COUNTIF(技能效果!A:A,技能等级!B915&amp;"03")=1,技能等级!B915&amp;"03","")</f>
        <v>130301203</v>
      </c>
      <c r="M915" s="62">
        <f t="shared" ref="M915" si="2648">IF(L915="","",$D915)</f>
        <v>10</v>
      </c>
      <c r="N915" s="62" t="str">
        <f>IF(COUNTIF(技能效果!A:A,技能等级!B915&amp;"04")=1,技能等级!B915&amp;"04","")</f>
        <v>130301204</v>
      </c>
      <c r="O915" s="62">
        <f t="shared" ref="O915" si="2649">IF(N915="","",$D915)</f>
        <v>10</v>
      </c>
      <c r="P915" s="62" t="str">
        <f>IF(COUNTIF(技能效果!A:A,技能等级!B915&amp;"05")=1,技能等级!B915&amp;"05","")</f>
        <v>130301205</v>
      </c>
      <c r="Q915" s="62">
        <f t="shared" ref="Q915" si="2650">IF(P915="","",$D915)</f>
        <v>10</v>
      </c>
      <c r="R915" s="69" t="str">
        <f>INDEX(技能!U:U,MATCH(技能等级!B915,技能!B:B,0))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915" s="150">
        <f t="shared" si="2571"/>
        <v>87</v>
      </c>
    </row>
    <row r="916" spans="1:19" s="60" customFormat="1" ht="16.5" x14ac:dyDescent="0.2">
      <c r="A916" s="62">
        <v>913</v>
      </c>
      <c r="B916" s="62">
        <f>INDEX(技能!B:B,MATCH(技能等级!S916,技能!T:T,0))</f>
        <v>1303013</v>
      </c>
      <c r="C916" s="69" t="s">
        <v>384</v>
      </c>
      <c r="D916" s="62">
        <v>1</v>
      </c>
      <c r="E916" s="62" t="str">
        <f>INDEX(技能!E:E,MATCH(技能等级!S916,技能!T:T,0))</f>
        <v>塞伯罗斯技能</v>
      </c>
      <c r="F916" s="69"/>
      <c r="G916" s="62"/>
      <c r="H916" s="149" t="str">
        <f t="shared" si="2536"/>
        <v>130301301</v>
      </c>
      <c r="I916" s="62">
        <f t="shared" si="2537"/>
        <v>1</v>
      </c>
      <c r="J916" s="62" t="str">
        <f>IF(COUNTIF(技能效果!A:A,技能等级!B916&amp;"02")=1,技能等级!B916&amp;"02","")</f>
        <v/>
      </c>
      <c r="K916" s="62" t="str">
        <f t="shared" si="2537"/>
        <v/>
      </c>
      <c r="L916" s="62" t="str">
        <f>IF(COUNTIF(技能效果!A:A,技能等级!B916&amp;"03")=1,技能等级!B916&amp;"03","")</f>
        <v/>
      </c>
      <c r="M916" s="62" t="str">
        <f t="shared" ref="M916" si="2651">IF(L916="","",$D916)</f>
        <v/>
      </c>
      <c r="N916" s="62" t="str">
        <f>IF(COUNTIF(技能效果!A:A,技能等级!B916&amp;"04")=1,技能等级!B916&amp;"04","")</f>
        <v/>
      </c>
      <c r="O916" s="62" t="str">
        <f t="shared" ref="O916" si="2652">IF(N916="","",$D916)</f>
        <v/>
      </c>
      <c r="P916" s="62" t="str">
        <f>IF(COUNTIF(技能效果!A:A,技能等级!B916&amp;"05")=1,技能等级!B916&amp;"05","")</f>
        <v/>
      </c>
      <c r="Q916" s="62" t="str">
        <f t="shared" ref="Q916" si="2653">IF(P916="","",$D916)</f>
        <v/>
      </c>
      <c r="R916" s="69" t="str">
        <f>INDEX(技能!U:U,MATCH(技能等级!B916,技能!B:B,0))</f>
        <v>攻击敌方全体造成攻击x%伤害</v>
      </c>
      <c r="S916" s="150">
        <f t="shared" si="2571"/>
        <v>88</v>
      </c>
    </row>
    <row r="917" spans="1:19" s="60" customFormat="1" ht="16.5" x14ac:dyDescent="0.2">
      <c r="A917" s="62">
        <v>914</v>
      </c>
      <c r="B917" s="62">
        <f>INDEX(技能!B:B,MATCH(技能等级!S917,技能!T:T,0))</f>
        <v>1303013</v>
      </c>
      <c r="C917" s="69" t="s">
        <v>384</v>
      </c>
      <c r="D917" s="62">
        <v>2</v>
      </c>
      <c r="E917" s="62" t="str">
        <f>INDEX(技能!E:E,MATCH(技能等级!S917,技能!T:T,0))</f>
        <v>塞伯罗斯技能</v>
      </c>
      <c r="F917" s="69" t="s">
        <v>1020</v>
      </c>
      <c r="G917" s="62">
        <v>10</v>
      </c>
      <c r="H917" s="149" t="str">
        <f t="shared" si="2536"/>
        <v>130301301</v>
      </c>
      <c r="I917" s="62">
        <f t="shared" si="2537"/>
        <v>2</v>
      </c>
      <c r="J917" s="62" t="str">
        <f>IF(COUNTIF(技能效果!A:A,技能等级!B917&amp;"02")=1,技能等级!B917&amp;"02","")</f>
        <v/>
      </c>
      <c r="K917" s="62" t="str">
        <f t="shared" si="2537"/>
        <v/>
      </c>
      <c r="L917" s="62" t="str">
        <f>IF(COUNTIF(技能效果!A:A,技能等级!B917&amp;"03")=1,技能等级!B917&amp;"03","")</f>
        <v/>
      </c>
      <c r="M917" s="62" t="str">
        <f t="shared" ref="M917" si="2654">IF(L917="","",$D917)</f>
        <v/>
      </c>
      <c r="N917" s="62" t="str">
        <f>IF(COUNTIF(技能效果!A:A,技能等级!B917&amp;"04")=1,技能等级!B917&amp;"04","")</f>
        <v/>
      </c>
      <c r="O917" s="62" t="str">
        <f t="shared" ref="O917" si="2655">IF(N917="","",$D917)</f>
        <v/>
      </c>
      <c r="P917" s="62" t="str">
        <f>IF(COUNTIF(技能效果!A:A,技能等级!B917&amp;"05")=1,技能等级!B917&amp;"05","")</f>
        <v/>
      </c>
      <c r="Q917" s="62" t="str">
        <f t="shared" ref="Q917" si="2656">IF(P917="","",$D917)</f>
        <v/>
      </c>
      <c r="R917" s="69" t="str">
        <f>INDEX(技能!U:U,MATCH(技能等级!B917,技能!B:B,0))</f>
        <v>攻击敌方全体造成攻击x%伤害</v>
      </c>
      <c r="S917" s="150">
        <f t="shared" si="2571"/>
        <v>88</v>
      </c>
    </row>
    <row r="918" spans="1:19" s="60" customFormat="1" ht="16.5" x14ac:dyDescent="0.2">
      <c r="A918" s="62">
        <v>915</v>
      </c>
      <c r="B918" s="62">
        <f>INDEX(技能!B:B,MATCH(技能等级!S918,技能!T:T,0))</f>
        <v>1303013</v>
      </c>
      <c r="C918" s="69" t="s">
        <v>384</v>
      </c>
      <c r="D918" s="62">
        <v>3</v>
      </c>
      <c r="E918" s="62" t="str">
        <f>INDEX(技能!E:E,MATCH(技能等级!S918,技能!T:T,0))</f>
        <v>塞伯罗斯技能</v>
      </c>
      <c r="F918" s="69" t="s">
        <v>1020</v>
      </c>
      <c r="G918" s="62">
        <v>10</v>
      </c>
      <c r="H918" s="149" t="str">
        <f t="shared" si="2536"/>
        <v>130301301</v>
      </c>
      <c r="I918" s="62">
        <f t="shared" si="2537"/>
        <v>3</v>
      </c>
      <c r="J918" s="62" t="str">
        <f>IF(COUNTIF(技能效果!A:A,技能等级!B918&amp;"02")=1,技能等级!B918&amp;"02","")</f>
        <v/>
      </c>
      <c r="K918" s="62" t="str">
        <f t="shared" si="2537"/>
        <v/>
      </c>
      <c r="L918" s="62" t="str">
        <f>IF(COUNTIF(技能效果!A:A,技能等级!B918&amp;"03")=1,技能等级!B918&amp;"03","")</f>
        <v/>
      </c>
      <c r="M918" s="62" t="str">
        <f t="shared" ref="M918" si="2657">IF(L918="","",$D918)</f>
        <v/>
      </c>
      <c r="N918" s="62" t="str">
        <f>IF(COUNTIF(技能效果!A:A,技能等级!B918&amp;"04")=1,技能等级!B918&amp;"04","")</f>
        <v/>
      </c>
      <c r="O918" s="62" t="str">
        <f t="shared" ref="O918" si="2658">IF(N918="","",$D918)</f>
        <v/>
      </c>
      <c r="P918" s="62" t="str">
        <f>IF(COUNTIF(技能效果!A:A,技能等级!B918&amp;"05")=1,技能等级!B918&amp;"05","")</f>
        <v/>
      </c>
      <c r="Q918" s="62" t="str">
        <f t="shared" ref="Q918" si="2659">IF(P918="","",$D918)</f>
        <v/>
      </c>
      <c r="R918" s="69" t="str">
        <f>INDEX(技能!U:U,MATCH(技能等级!B918,技能!B:B,0))</f>
        <v>攻击敌方全体造成攻击x%伤害</v>
      </c>
      <c r="S918" s="150">
        <f t="shared" si="2571"/>
        <v>88</v>
      </c>
    </row>
    <row r="919" spans="1:19" s="60" customFormat="1" ht="16.5" x14ac:dyDescent="0.2">
      <c r="A919" s="62">
        <v>916</v>
      </c>
      <c r="B919" s="62">
        <f>INDEX(技能!B:B,MATCH(技能等级!S919,技能!T:T,0))</f>
        <v>1303013</v>
      </c>
      <c r="C919" s="69" t="s">
        <v>384</v>
      </c>
      <c r="D919" s="62">
        <v>4</v>
      </c>
      <c r="E919" s="62" t="str">
        <f>INDEX(技能!E:E,MATCH(技能等级!S919,技能!T:T,0))</f>
        <v>塞伯罗斯技能</v>
      </c>
      <c r="F919" s="69" t="s">
        <v>1020</v>
      </c>
      <c r="G919" s="62">
        <v>10</v>
      </c>
      <c r="H919" s="149" t="str">
        <f t="shared" si="2536"/>
        <v>130301301</v>
      </c>
      <c r="I919" s="62">
        <f t="shared" si="2537"/>
        <v>4</v>
      </c>
      <c r="J919" s="62" t="str">
        <f>IF(COUNTIF(技能效果!A:A,技能等级!B919&amp;"02")=1,技能等级!B919&amp;"02","")</f>
        <v/>
      </c>
      <c r="K919" s="62" t="str">
        <f t="shared" si="2537"/>
        <v/>
      </c>
      <c r="L919" s="62" t="str">
        <f>IF(COUNTIF(技能效果!A:A,技能等级!B919&amp;"03")=1,技能等级!B919&amp;"03","")</f>
        <v/>
      </c>
      <c r="M919" s="62" t="str">
        <f t="shared" ref="M919" si="2660">IF(L919="","",$D919)</f>
        <v/>
      </c>
      <c r="N919" s="62" t="str">
        <f>IF(COUNTIF(技能效果!A:A,技能等级!B919&amp;"04")=1,技能等级!B919&amp;"04","")</f>
        <v/>
      </c>
      <c r="O919" s="62" t="str">
        <f t="shared" ref="O919" si="2661">IF(N919="","",$D919)</f>
        <v/>
      </c>
      <c r="P919" s="62" t="str">
        <f>IF(COUNTIF(技能效果!A:A,技能等级!B919&amp;"05")=1,技能等级!B919&amp;"05","")</f>
        <v/>
      </c>
      <c r="Q919" s="62" t="str">
        <f t="shared" ref="Q919" si="2662">IF(P919="","",$D919)</f>
        <v/>
      </c>
      <c r="R919" s="69" t="str">
        <f>INDEX(技能!U:U,MATCH(技能等级!B919,技能!B:B,0))</f>
        <v>攻击敌方全体造成攻击x%伤害</v>
      </c>
      <c r="S919" s="150">
        <f t="shared" si="2571"/>
        <v>88</v>
      </c>
    </row>
    <row r="920" spans="1:19" s="60" customFormat="1" ht="16.5" x14ac:dyDescent="0.2">
      <c r="A920" s="62">
        <v>917</v>
      </c>
      <c r="B920" s="62">
        <f>INDEX(技能!B:B,MATCH(技能等级!S920,技能!T:T,0))</f>
        <v>1303013</v>
      </c>
      <c r="C920" s="69" t="s">
        <v>384</v>
      </c>
      <c r="D920" s="62">
        <v>5</v>
      </c>
      <c r="E920" s="62" t="str">
        <f>INDEX(技能!E:E,MATCH(技能等级!S920,技能!T:T,0))</f>
        <v>塞伯罗斯技能</v>
      </c>
      <c r="F920" s="69" t="s">
        <v>1020</v>
      </c>
      <c r="G920" s="62">
        <v>10</v>
      </c>
      <c r="H920" s="149" t="str">
        <f t="shared" si="2536"/>
        <v>130301301</v>
      </c>
      <c r="I920" s="62">
        <f t="shared" si="2537"/>
        <v>5</v>
      </c>
      <c r="J920" s="62" t="str">
        <f>IF(COUNTIF(技能效果!A:A,技能等级!B920&amp;"02")=1,技能等级!B920&amp;"02","")</f>
        <v/>
      </c>
      <c r="K920" s="62" t="str">
        <f t="shared" si="2537"/>
        <v/>
      </c>
      <c r="L920" s="62" t="str">
        <f>IF(COUNTIF(技能效果!A:A,技能等级!B920&amp;"03")=1,技能等级!B920&amp;"03","")</f>
        <v/>
      </c>
      <c r="M920" s="62" t="str">
        <f t="shared" ref="M920" si="2663">IF(L920="","",$D920)</f>
        <v/>
      </c>
      <c r="N920" s="62" t="str">
        <f>IF(COUNTIF(技能效果!A:A,技能等级!B920&amp;"04")=1,技能等级!B920&amp;"04","")</f>
        <v/>
      </c>
      <c r="O920" s="62" t="str">
        <f t="shared" ref="O920" si="2664">IF(N920="","",$D920)</f>
        <v/>
      </c>
      <c r="P920" s="62" t="str">
        <f>IF(COUNTIF(技能效果!A:A,技能等级!B920&amp;"05")=1,技能等级!B920&amp;"05","")</f>
        <v/>
      </c>
      <c r="Q920" s="62" t="str">
        <f t="shared" ref="Q920" si="2665">IF(P920="","",$D920)</f>
        <v/>
      </c>
      <c r="R920" s="69" t="str">
        <f>INDEX(技能!U:U,MATCH(技能等级!B920,技能!B:B,0))</f>
        <v>攻击敌方全体造成攻击x%伤害</v>
      </c>
      <c r="S920" s="150">
        <f t="shared" si="2571"/>
        <v>88</v>
      </c>
    </row>
    <row r="921" spans="1:19" s="60" customFormat="1" ht="16.5" x14ac:dyDescent="0.2">
      <c r="A921" s="62">
        <v>918</v>
      </c>
      <c r="B921" s="62">
        <f>INDEX(技能!B:B,MATCH(技能等级!S921,技能!T:T,0))</f>
        <v>1303013</v>
      </c>
      <c r="C921" s="69" t="s">
        <v>384</v>
      </c>
      <c r="D921" s="62">
        <v>6</v>
      </c>
      <c r="E921" s="62" t="str">
        <f>INDEX(技能!E:E,MATCH(技能等级!S921,技能!T:T,0))</f>
        <v>塞伯罗斯技能</v>
      </c>
      <c r="F921" s="69" t="s">
        <v>1020</v>
      </c>
      <c r="G921" s="62">
        <v>10</v>
      </c>
      <c r="H921" s="149" t="str">
        <f t="shared" si="2536"/>
        <v>130301301</v>
      </c>
      <c r="I921" s="62">
        <f t="shared" si="2537"/>
        <v>6</v>
      </c>
      <c r="J921" s="62" t="str">
        <f>IF(COUNTIF(技能效果!A:A,技能等级!B921&amp;"02")=1,技能等级!B921&amp;"02","")</f>
        <v/>
      </c>
      <c r="K921" s="62" t="str">
        <f t="shared" si="2537"/>
        <v/>
      </c>
      <c r="L921" s="62" t="str">
        <f>IF(COUNTIF(技能效果!A:A,技能等级!B921&amp;"03")=1,技能等级!B921&amp;"03","")</f>
        <v/>
      </c>
      <c r="M921" s="62" t="str">
        <f t="shared" ref="M921" si="2666">IF(L921="","",$D921)</f>
        <v/>
      </c>
      <c r="N921" s="62" t="str">
        <f>IF(COUNTIF(技能效果!A:A,技能等级!B921&amp;"04")=1,技能等级!B921&amp;"04","")</f>
        <v/>
      </c>
      <c r="O921" s="62" t="str">
        <f t="shared" ref="O921" si="2667">IF(N921="","",$D921)</f>
        <v/>
      </c>
      <c r="P921" s="62" t="str">
        <f>IF(COUNTIF(技能效果!A:A,技能等级!B921&amp;"05")=1,技能等级!B921&amp;"05","")</f>
        <v/>
      </c>
      <c r="Q921" s="62" t="str">
        <f t="shared" ref="Q921" si="2668">IF(P921="","",$D921)</f>
        <v/>
      </c>
      <c r="R921" s="69" t="str">
        <f>INDEX(技能!U:U,MATCH(技能等级!B921,技能!B:B,0))</f>
        <v>攻击敌方全体造成攻击x%伤害</v>
      </c>
      <c r="S921" s="150">
        <f t="shared" si="2571"/>
        <v>88</v>
      </c>
    </row>
    <row r="922" spans="1:19" s="60" customFormat="1" ht="16.5" x14ac:dyDescent="0.2">
      <c r="A922" s="62">
        <v>919</v>
      </c>
      <c r="B922" s="62">
        <f>INDEX(技能!B:B,MATCH(技能等级!S922,技能!T:T,0))</f>
        <v>1303013</v>
      </c>
      <c r="C922" s="69" t="s">
        <v>384</v>
      </c>
      <c r="D922" s="62">
        <v>7</v>
      </c>
      <c r="E922" s="62" t="str">
        <f>INDEX(技能!E:E,MATCH(技能等级!S922,技能!T:T,0))</f>
        <v>塞伯罗斯技能</v>
      </c>
      <c r="F922" s="69" t="s">
        <v>1020</v>
      </c>
      <c r="G922" s="62">
        <v>10</v>
      </c>
      <c r="H922" s="149" t="str">
        <f t="shared" si="2536"/>
        <v>130301301</v>
      </c>
      <c r="I922" s="62">
        <f t="shared" si="2537"/>
        <v>7</v>
      </c>
      <c r="J922" s="62" t="str">
        <f>IF(COUNTIF(技能效果!A:A,技能等级!B922&amp;"02")=1,技能等级!B922&amp;"02","")</f>
        <v/>
      </c>
      <c r="K922" s="62" t="str">
        <f t="shared" si="2537"/>
        <v/>
      </c>
      <c r="L922" s="62" t="str">
        <f>IF(COUNTIF(技能效果!A:A,技能等级!B922&amp;"03")=1,技能等级!B922&amp;"03","")</f>
        <v/>
      </c>
      <c r="M922" s="62" t="str">
        <f t="shared" ref="M922" si="2669">IF(L922="","",$D922)</f>
        <v/>
      </c>
      <c r="N922" s="62" t="str">
        <f>IF(COUNTIF(技能效果!A:A,技能等级!B922&amp;"04")=1,技能等级!B922&amp;"04","")</f>
        <v/>
      </c>
      <c r="O922" s="62" t="str">
        <f t="shared" ref="O922" si="2670">IF(N922="","",$D922)</f>
        <v/>
      </c>
      <c r="P922" s="62" t="str">
        <f>IF(COUNTIF(技能效果!A:A,技能等级!B922&amp;"05")=1,技能等级!B922&amp;"05","")</f>
        <v/>
      </c>
      <c r="Q922" s="62" t="str">
        <f t="shared" ref="Q922" si="2671">IF(P922="","",$D922)</f>
        <v/>
      </c>
      <c r="R922" s="69" t="str">
        <f>INDEX(技能!U:U,MATCH(技能等级!B922,技能!B:B,0))</f>
        <v>攻击敌方全体造成攻击x%伤害</v>
      </c>
      <c r="S922" s="150">
        <f t="shared" si="2571"/>
        <v>88</v>
      </c>
    </row>
    <row r="923" spans="1:19" s="60" customFormat="1" ht="16.5" x14ac:dyDescent="0.2">
      <c r="A923" s="62">
        <v>920</v>
      </c>
      <c r="B923" s="62">
        <f>INDEX(技能!B:B,MATCH(技能等级!S923,技能!T:T,0))</f>
        <v>1303013</v>
      </c>
      <c r="C923" s="69" t="s">
        <v>384</v>
      </c>
      <c r="D923" s="62">
        <v>8</v>
      </c>
      <c r="E923" s="62" t="str">
        <f>INDEX(技能!E:E,MATCH(技能等级!S923,技能!T:T,0))</f>
        <v>塞伯罗斯技能</v>
      </c>
      <c r="F923" s="69" t="s">
        <v>1020</v>
      </c>
      <c r="G923" s="62">
        <v>10</v>
      </c>
      <c r="H923" s="149" t="str">
        <f t="shared" si="2536"/>
        <v>130301301</v>
      </c>
      <c r="I923" s="62">
        <f t="shared" si="2537"/>
        <v>8</v>
      </c>
      <c r="J923" s="62" t="str">
        <f>IF(COUNTIF(技能效果!A:A,技能等级!B923&amp;"02")=1,技能等级!B923&amp;"02","")</f>
        <v/>
      </c>
      <c r="K923" s="62" t="str">
        <f t="shared" si="2537"/>
        <v/>
      </c>
      <c r="L923" s="62" t="str">
        <f>IF(COUNTIF(技能效果!A:A,技能等级!B923&amp;"03")=1,技能等级!B923&amp;"03","")</f>
        <v/>
      </c>
      <c r="M923" s="62" t="str">
        <f t="shared" ref="M923" si="2672">IF(L923="","",$D923)</f>
        <v/>
      </c>
      <c r="N923" s="62" t="str">
        <f>IF(COUNTIF(技能效果!A:A,技能等级!B923&amp;"04")=1,技能等级!B923&amp;"04","")</f>
        <v/>
      </c>
      <c r="O923" s="62" t="str">
        <f t="shared" ref="O923" si="2673">IF(N923="","",$D923)</f>
        <v/>
      </c>
      <c r="P923" s="62" t="str">
        <f>IF(COUNTIF(技能效果!A:A,技能等级!B923&amp;"05")=1,技能等级!B923&amp;"05","")</f>
        <v/>
      </c>
      <c r="Q923" s="62" t="str">
        <f t="shared" ref="Q923" si="2674">IF(P923="","",$D923)</f>
        <v/>
      </c>
      <c r="R923" s="69" t="str">
        <f>INDEX(技能!U:U,MATCH(技能等级!B923,技能!B:B,0))</f>
        <v>攻击敌方全体造成攻击x%伤害</v>
      </c>
      <c r="S923" s="150">
        <f t="shared" si="2571"/>
        <v>88</v>
      </c>
    </row>
    <row r="924" spans="1:19" s="60" customFormat="1" ht="16.5" x14ac:dyDescent="0.2">
      <c r="A924" s="62">
        <v>921</v>
      </c>
      <c r="B924" s="62">
        <f>INDEX(技能!B:B,MATCH(技能等级!S924,技能!T:T,0))</f>
        <v>1303013</v>
      </c>
      <c r="C924" s="69" t="s">
        <v>384</v>
      </c>
      <c r="D924" s="62">
        <v>9</v>
      </c>
      <c r="E924" s="62" t="str">
        <f>INDEX(技能!E:E,MATCH(技能等级!S924,技能!T:T,0))</f>
        <v>塞伯罗斯技能</v>
      </c>
      <c r="F924" s="69" t="s">
        <v>1020</v>
      </c>
      <c r="G924" s="62">
        <v>10</v>
      </c>
      <c r="H924" s="149" t="str">
        <f t="shared" si="2536"/>
        <v>130301301</v>
      </c>
      <c r="I924" s="62">
        <f t="shared" si="2537"/>
        <v>9</v>
      </c>
      <c r="J924" s="62" t="str">
        <f>IF(COUNTIF(技能效果!A:A,技能等级!B924&amp;"02")=1,技能等级!B924&amp;"02","")</f>
        <v/>
      </c>
      <c r="K924" s="62" t="str">
        <f t="shared" si="2537"/>
        <v/>
      </c>
      <c r="L924" s="62" t="str">
        <f>IF(COUNTIF(技能效果!A:A,技能等级!B924&amp;"03")=1,技能等级!B924&amp;"03","")</f>
        <v/>
      </c>
      <c r="M924" s="62" t="str">
        <f t="shared" ref="M924" si="2675">IF(L924="","",$D924)</f>
        <v/>
      </c>
      <c r="N924" s="62" t="str">
        <f>IF(COUNTIF(技能效果!A:A,技能等级!B924&amp;"04")=1,技能等级!B924&amp;"04","")</f>
        <v/>
      </c>
      <c r="O924" s="62" t="str">
        <f t="shared" ref="O924" si="2676">IF(N924="","",$D924)</f>
        <v/>
      </c>
      <c r="P924" s="62" t="str">
        <f>IF(COUNTIF(技能效果!A:A,技能等级!B924&amp;"05")=1,技能等级!B924&amp;"05","")</f>
        <v/>
      </c>
      <c r="Q924" s="62" t="str">
        <f t="shared" ref="Q924" si="2677">IF(P924="","",$D924)</f>
        <v/>
      </c>
      <c r="R924" s="69" t="str">
        <f>INDEX(技能!U:U,MATCH(技能等级!B924,技能!B:B,0))</f>
        <v>攻击敌方全体造成攻击x%伤害</v>
      </c>
      <c r="S924" s="150">
        <f t="shared" si="2571"/>
        <v>88</v>
      </c>
    </row>
    <row r="925" spans="1:19" s="60" customFormat="1" ht="16.5" x14ac:dyDescent="0.2">
      <c r="A925" s="62">
        <v>922</v>
      </c>
      <c r="B925" s="62">
        <f>INDEX(技能!B:B,MATCH(技能等级!S925,技能!T:T,0))</f>
        <v>1303013</v>
      </c>
      <c r="C925" s="69" t="s">
        <v>384</v>
      </c>
      <c r="D925" s="62">
        <v>10</v>
      </c>
      <c r="E925" s="62" t="str">
        <f>INDEX(技能!E:E,MATCH(技能等级!S925,技能!T:T,0))</f>
        <v>塞伯罗斯技能</v>
      </c>
      <c r="F925" s="69" t="s">
        <v>1020</v>
      </c>
      <c r="G925" s="62">
        <v>10</v>
      </c>
      <c r="H925" s="149" t="str">
        <f t="shared" si="2536"/>
        <v>130301301</v>
      </c>
      <c r="I925" s="62">
        <f t="shared" si="2537"/>
        <v>10</v>
      </c>
      <c r="J925" s="62" t="str">
        <f>IF(COUNTIF(技能效果!A:A,技能等级!B925&amp;"02")=1,技能等级!B925&amp;"02","")</f>
        <v/>
      </c>
      <c r="K925" s="62" t="str">
        <f t="shared" si="2537"/>
        <v/>
      </c>
      <c r="L925" s="62" t="str">
        <f>IF(COUNTIF(技能效果!A:A,技能等级!B925&amp;"03")=1,技能等级!B925&amp;"03","")</f>
        <v/>
      </c>
      <c r="M925" s="62" t="str">
        <f t="shared" ref="M925" si="2678">IF(L925="","",$D925)</f>
        <v/>
      </c>
      <c r="N925" s="62" t="str">
        <f>IF(COUNTIF(技能效果!A:A,技能等级!B925&amp;"04")=1,技能等级!B925&amp;"04","")</f>
        <v/>
      </c>
      <c r="O925" s="62" t="str">
        <f t="shared" ref="O925" si="2679">IF(N925="","",$D925)</f>
        <v/>
      </c>
      <c r="P925" s="62" t="str">
        <f>IF(COUNTIF(技能效果!A:A,技能等级!B925&amp;"05")=1,技能等级!B925&amp;"05","")</f>
        <v/>
      </c>
      <c r="Q925" s="62" t="str">
        <f t="shared" ref="Q925" si="2680">IF(P925="","",$D925)</f>
        <v/>
      </c>
      <c r="R925" s="69" t="str">
        <f>INDEX(技能!U:U,MATCH(技能等级!B925,技能!B:B,0))</f>
        <v>攻击敌方全体造成攻击x%伤害</v>
      </c>
      <c r="S925" s="150">
        <f t="shared" si="2571"/>
        <v>88</v>
      </c>
    </row>
    <row r="926" spans="1:19" s="60" customFormat="1" ht="16.5" x14ac:dyDescent="0.2">
      <c r="A926" s="62">
        <v>923</v>
      </c>
      <c r="B926" s="62">
        <f>INDEX(技能!B:B,MATCH(技能等级!S926,技能!T:T,0))</f>
        <v>1303014</v>
      </c>
      <c r="C926" s="69" t="s">
        <v>384</v>
      </c>
      <c r="D926" s="62">
        <v>1</v>
      </c>
      <c r="E926" s="62" t="str">
        <f>INDEX(技能!E:E,MATCH(技能等级!S926,技能!T:T,0))</f>
        <v>石灵明技能</v>
      </c>
      <c r="F926" s="69"/>
      <c r="G926" s="62"/>
      <c r="H926" s="149" t="str">
        <f t="shared" si="2536"/>
        <v>130301401</v>
      </c>
      <c r="I926" s="62">
        <f t="shared" si="2537"/>
        <v>1</v>
      </c>
      <c r="J926" s="62" t="str">
        <f>IF(COUNTIF(技能效果!A:A,技能等级!B926&amp;"02")=1,技能等级!B926&amp;"02","")</f>
        <v>130301402</v>
      </c>
      <c r="K926" s="62">
        <f t="shared" si="2537"/>
        <v>1</v>
      </c>
      <c r="L926" s="62" t="str">
        <f>IF(COUNTIF(技能效果!A:A,技能等级!B926&amp;"03")=1,技能等级!B926&amp;"03","")</f>
        <v/>
      </c>
      <c r="M926" s="62" t="str">
        <f t="shared" ref="M926" si="2681">IF(L926="","",$D926)</f>
        <v/>
      </c>
      <c r="N926" s="62" t="str">
        <f>IF(COUNTIF(技能效果!A:A,技能等级!B926&amp;"04")=1,技能等级!B926&amp;"04","")</f>
        <v/>
      </c>
      <c r="O926" s="62" t="str">
        <f t="shared" ref="O926" si="2682">IF(N926="","",$D926)</f>
        <v/>
      </c>
      <c r="P926" s="62" t="str">
        <f>IF(COUNTIF(技能效果!A:A,技能等级!B926&amp;"05")=1,技能等级!B926&amp;"05","")</f>
        <v/>
      </c>
      <c r="Q926" s="62" t="str">
        <f t="shared" ref="Q926" si="2683">IF(P926="","",$D926)</f>
        <v/>
      </c>
      <c r="R926" s="69" t="str">
        <f>INDEX(技能!U:U,MATCH(技能等级!B926,技能!B:B,0))</f>
        <v>攻击敌方单体造成攻击x%伤害，若技能暴击，概率禁锢目标1回合
技能可触发【追击】</v>
      </c>
      <c r="S926" s="150">
        <f t="shared" si="2571"/>
        <v>89</v>
      </c>
    </row>
    <row r="927" spans="1:19" s="60" customFormat="1" ht="16.5" x14ac:dyDescent="0.2">
      <c r="A927" s="62">
        <v>924</v>
      </c>
      <c r="B927" s="62">
        <f>INDEX(技能!B:B,MATCH(技能等级!S927,技能!T:T,0))</f>
        <v>1303014</v>
      </c>
      <c r="C927" s="69" t="s">
        <v>384</v>
      </c>
      <c r="D927" s="62">
        <v>2</v>
      </c>
      <c r="E927" s="62" t="str">
        <f>INDEX(技能!E:E,MATCH(技能等级!S927,技能!T:T,0))</f>
        <v>石灵明技能</v>
      </c>
      <c r="F927" s="69" t="s">
        <v>1020</v>
      </c>
      <c r="G927" s="62">
        <v>10</v>
      </c>
      <c r="H927" s="149" t="str">
        <f t="shared" si="2536"/>
        <v>130301401</v>
      </c>
      <c r="I927" s="62">
        <f t="shared" si="2537"/>
        <v>2</v>
      </c>
      <c r="J927" s="62" t="str">
        <f>IF(COUNTIF(技能效果!A:A,技能等级!B927&amp;"02")=1,技能等级!B927&amp;"02","")</f>
        <v>130301402</v>
      </c>
      <c r="K927" s="62">
        <f t="shared" si="2537"/>
        <v>2</v>
      </c>
      <c r="L927" s="62" t="str">
        <f>IF(COUNTIF(技能效果!A:A,技能等级!B927&amp;"03")=1,技能等级!B927&amp;"03","")</f>
        <v/>
      </c>
      <c r="M927" s="62" t="str">
        <f t="shared" ref="M927" si="2684">IF(L927="","",$D927)</f>
        <v/>
      </c>
      <c r="N927" s="62" t="str">
        <f>IF(COUNTIF(技能效果!A:A,技能等级!B927&amp;"04")=1,技能等级!B927&amp;"04","")</f>
        <v/>
      </c>
      <c r="O927" s="62" t="str">
        <f t="shared" ref="O927" si="2685">IF(N927="","",$D927)</f>
        <v/>
      </c>
      <c r="P927" s="62" t="str">
        <f>IF(COUNTIF(技能效果!A:A,技能等级!B927&amp;"05")=1,技能等级!B927&amp;"05","")</f>
        <v/>
      </c>
      <c r="Q927" s="62" t="str">
        <f t="shared" ref="Q927" si="2686">IF(P927="","",$D927)</f>
        <v/>
      </c>
      <c r="R927" s="69" t="str">
        <f>INDEX(技能!U:U,MATCH(技能等级!B927,技能!B:B,0))</f>
        <v>攻击敌方单体造成攻击x%伤害，若技能暴击，概率禁锢目标1回合
技能可触发【追击】</v>
      </c>
      <c r="S927" s="150">
        <f t="shared" si="2571"/>
        <v>89</v>
      </c>
    </row>
    <row r="928" spans="1:19" s="60" customFormat="1" ht="16.5" x14ac:dyDescent="0.2">
      <c r="A928" s="62">
        <v>925</v>
      </c>
      <c r="B928" s="62">
        <f>INDEX(技能!B:B,MATCH(技能等级!S928,技能!T:T,0))</f>
        <v>1303014</v>
      </c>
      <c r="C928" s="69" t="s">
        <v>384</v>
      </c>
      <c r="D928" s="62">
        <v>3</v>
      </c>
      <c r="E928" s="62" t="str">
        <f>INDEX(技能!E:E,MATCH(技能等级!S928,技能!T:T,0))</f>
        <v>石灵明技能</v>
      </c>
      <c r="F928" s="69" t="s">
        <v>1020</v>
      </c>
      <c r="G928" s="62">
        <v>10</v>
      </c>
      <c r="H928" s="149" t="str">
        <f t="shared" si="2536"/>
        <v>130301401</v>
      </c>
      <c r="I928" s="62">
        <f t="shared" si="2537"/>
        <v>3</v>
      </c>
      <c r="J928" s="62" t="str">
        <f>IF(COUNTIF(技能效果!A:A,技能等级!B928&amp;"02")=1,技能等级!B928&amp;"02","")</f>
        <v>130301402</v>
      </c>
      <c r="K928" s="62">
        <f t="shared" si="2537"/>
        <v>3</v>
      </c>
      <c r="L928" s="62" t="str">
        <f>IF(COUNTIF(技能效果!A:A,技能等级!B928&amp;"03")=1,技能等级!B928&amp;"03","")</f>
        <v/>
      </c>
      <c r="M928" s="62" t="str">
        <f t="shared" ref="M928" si="2687">IF(L928="","",$D928)</f>
        <v/>
      </c>
      <c r="N928" s="62" t="str">
        <f>IF(COUNTIF(技能效果!A:A,技能等级!B928&amp;"04")=1,技能等级!B928&amp;"04","")</f>
        <v/>
      </c>
      <c r="O928" s="62" t="str">
        <f t="shared" ref="O928" si="2688">IF(N928="","",$D928)</f>
        <v/>
      </c>
      <c r="P928" s="62" t="str">
        <f>IF(COUNTIF(技能效果!A:A,技能等级!B928&amp;"05")=1,技能等级!B928&amp;"05","")</f>
        <v/>
      </c>
      <c r="Q928" s="62" t="str">
        <f t="shared" ref="Q928" si="2689">IF(P928="","",$D928)</f>
        <v/>
      </c>
      <c r="R928" s="69" t="str">
        <f>INDEX(技能!U:U,MATCH(技能等级!B928,技能!B:B,0))</f>
        <v>攻击敌方单体造成攻击x%伤害，若技能暴击，概率禁锢目标1回合
技能可触发【追击】</v>
      </c>
      <c r="S928" s="150">
        <f t="shared" si="2571"/>
        <v>89</v>
      </c>
    </row>
    <row r="929" spans="1:19" s="60" customFormat="1" ht="16.5" x14ac:dyDescent="0.2">
      <c r="A929" s="62">
        <v>926</v>
      </c>
      <c r="B929" s="62">
        <f>INDEX(技能!B:B,MATCH(技能等级!S929,技能!T:T,0))</f>
        <v>1303014</v>
      </c>
      <c r="C929" s="69" t="s">
        <v>384</v>
      </c>
      <c r="D929" s="62">
        <v>4</v>
      </c>
      <c r="E929" s="62" t="str">
        <f>INDEX(技能!E:E,MATCH(技能等级!S929,技能!T:T,0))</f>
        <v>石灵明技能</v>
      </c>
      <c r="F929" s="69" t="s">
        <v>1020</v>
      </c>
      <c r="G929" s="62">
        <v>10</v>
      </c>
      <c r="H929" s="149" t="str">
        <f t="shared" si="2536"/>
        <v>130301401</v>
      </c>
      <c r="I929" s="62">
        <f t="shared" si="2537"/>
        <v>4</v>
      </c>
      <c r="J929" s="62" t="str">
        <f>IF(COUNTIF(技能效果!A:A,技能等级!B929&amp;"02")=1,技能等级!B929&amp;"02","")</f>
        <v>130301402</v>
      </c>
      <c r="K929" s="62">
        <f t="shared" si="2537"/>
        <v>4</v>
      </c>
      <c r="L929" s="62" t="str">
        <f>IF(COUNTIF(技能效果!A:A,技能等级!B929&amp;"03")=1,技能等级!B929&amp;"03","")</f>
        <v/>
      </c>
      <c r="M929" s="62" t="str">
        <f t="shared" ref="M929" si="2690">IF(L929="","",$D929)</f>
        <v/>
      </c>
      <c r="N929" s="62" t="str">
        <f>IF(COUNTIF(技能效果!A:A,技能等级!B929&amp;"04")=1,技能等级!B929&amp;"04","")</f>
        <v/>
      </c>
      <c r="O929" s="62" t="str">
        <f t="shared" ref="O929" si="2691">IF(N929="","",$D929)</f>
        <v/>
      </c>
      <c r="P929" s="62" t="str">
        <f>IF(COUNTIF(技能效果!A:A,技能等级!B929&amp;"05")=1,技能等级!B929&amp;"05","")</f>
        <v/>
      </c>
      <c r="Q929" s="62" t="str">
        <f t="shared" ref="Q929" si="2692">IF(P929="","",$D929)</f>
        <v/>
      </c>
      <c r="R929" s="69" t="str">
        <f>INDEX(技能!U:U,MATCH(技能等级!B929,技能!B:B,0))</f>
        <v>攻击敌方单体造成攻击x%伤害，若技能暴击，概率禁锢目标1回合
技能可触发【追击】</v>
      </c>
      <c r="S929" s="150">
        <f t="shared" si="2571"/>
        <v>89</v>
      </c>
    </row>
    <row r="930" spans="1:19" s="60" customFormat="1" ht="16.5" x14ac:dyDescent="0.2">
      <c r="A930" s="62">
        <v>927</v>
      </c>
      <c r="B930" s="62">
        <f>INDEX(技能!B:B,MATCH(技能等级!S930,技能!T:T,0))</f>
        <v>1303014</v>
      </c>
      <c r="C930" s="69" t="s">
        <v>384</v>
      </c>
      <c r="D930" s="62">
        <v>5</v>
      </c>
      <c r="E930" s="62" t="str">
        <f>INDEX(技能!E:E,MATCH(技能等级!S930,技能!T:T,0))</f>
        <v>石灵明技能</v>
      </c>
      <c r="F930" s="69" t="s">
        <v>1020</v>
      </c>
      <c r="G930" s="62">
        <v>10</v>
      </c>
      <c r="H930" s="149" t="str">
        <f t="shared" si="2536"/>
        <v>130301401</v>
      </c>
      <c r="I930" s="62">
        <f t="shared" si="2537"/>
        <v>5</v>
      </c>
      <c r="J930" s="62" t="str">
        <f>IF(COUNTIF(技能效果!A:A,技能等级!B930&amp;"02")=1,技能等级!B930&amp;"02","")</f>
        <v>130301402</v>
      </c>
      <c r="K930" s="62">
        <f t="shared" si="2537"/>
        <v>5</v>
      </c>
      <c r="L930" s="62" t="str">
        <f>IF(COUNTIF(技能效果!A:A,技能等级!B930&amp;"03")=1,技能等级!B930&amp;"03","")</f>
        <v/>
      </c>
      <c r="M930" s="62" t="str">
        <f t="shared" ref="M930" si="2693">IF(L930="","",$D930)</f>
        <v/>
      </c>
      <c r="N930" s="62" t="str">
        <f>IF(COUNTIF(技能效果!A:A,技能等级!B930&amp;"04")=1,技能等级!B930&amp;"04","")</f>
        <v/>
      </c>
      <c r="O930" s="62" t="str">
        <f t="shared" ref="O930" si="2694">IF(N930="","",$D930)</f>
        <v/>
      </c>
      <c r="P930" s="62" t="str">
        <f>IF(COUNTIF(技能效果!A:A,技能等级!B930&amp;"05")=1,技能等级!B930&amp;"05","")</f>
        <v/>
      </c>
      <c r="Q930" s="62" t="str">
        <f t="shared" ref="Q930" si="2695">IF(P930="","",$D930)</f>
        <v/>
      </c>
      <c r="R930" s="69" t="str">
        <f>INDEX(技能!U:U,MATCH(技能等级!B930,技能!B:B,0))</f>
        <v>攻击敌方单体造成攻击x%伤害，若技能暴击，概率禁锢目标1回合
技能可触发【追击】</v>
      </c>
      <c r="S930" s="150">
        <f t="shared" si="2571"/>
        <v>89</v>
      </c>
    </row>
    <row r="931" spans="1:19" s="60" customFormat="1" ht="16.5" x14ac:dyDescent="0.2">
      <c r="A931" s="62">
        <v>928</v>
      </c>
      <c r="B931" s="62">
        <f>INDEX(技能!B:B,MATCH(技能等级!S931,技能!T:T,0))</f>
        <v>1303014</v>
      </c>
      <c r="C931" s="69" t="s">
        <v>384</v>
      </c>
      <c r="D931" s="62">
        <v>6</v>
      </c>
      <c r="E931" s="62" t="str">
        <f>INDEX(技能!E:E,MATCH(技能等级!S931,技能!T:T,0))</f>
        <v>石灵明技能</v>
      </c>
      <c r="F931" s="69" t="s">
        <v>1020</v>
      </c>
      <c r="G931" s="62">
        <v>10</v>
      </c>
      <c r="H931" s="149" t="str">
        <f t="shared" si="2536"/>
        <v>130301401</v>
      </c>
      <c r="I931" s="62">
        <f t="shared" si="2537"/>
        <v>6</v>
      </c>
      <c r="J931" s="62" t="str">
        <f>IF(COUNTIF(技能效果!A:A,技能等级!B931&amp;"02")=1,技能等级!B931&amp;"02","")</f>
        <v>130301402</v>
      </c>
      <c r="K931" s="62">
        <f t="shared" si="2537"/>
        <v>6</v>
      </c>
      <c r="L931" s="62" t="str">
        <f>IF(COUNTIF(技能效果!A:A,技能等级!B931&amp;"03")=1,技能等级!B931&amp;"03","")</f>
        <v/>
      </c>
      <c r="M931" s="62" t="str">
        <f t="shared" ref="M931" si="2696">IF(L931="","",$D931)</f>
        <v/>
      </c>
      <c r="N931" s="62" t="str">
        <f>IF(COUNTIF(技能效果!A:A,技能等级!B931&amp;"04")=1,技能等级!B931&amp;"04","")</f>
        <v/>
      </c>
      <c r="O931" s="62" t="str">
        <f t="shared" ref="O931" si="2697">IF(N931="","",$D931)</f>
        <v/>
      </c>
      <c r="P931" s="62" t="str">
        <f>IF(COUNTIF(技能效果!A:A,技能等级!B931&amp;"05")=1,技能等级!B931&amp;"05","")</f>
        <v/>
      </c>
      <c r="Q931" s="62" t="str">
        <f t="shared" ref="Q931" si="2698">IF(P931="","",$D931)</f>
        <v/>
      </c>
      <c r="R931" s="69" t="str">
        <f>INDEX(技能!U:U,MATCH(技能等级!B931,技能!B:B,0))</f>
        <v>攻击敌方单体造成攻击x%伤害，若技能暴击，概率禁锢目标1回合
技能可触发【追击】</v>
      </c>
      <c r="S931" s="150">
        <f t="shared" si="2571"/>
        <v>89</v>
      </c>
    </row>
    <row r="932" spans="1:19" s="60" customFormat="1" ht="16.5" x14ac:dyDescent="0.2">
      <c r="A932" s="62">
        <v>929</v>
      </c>
      <c r="B932" s="62">
        <f>INDEX(技能!B:B,MATCH(技能等级!S932,技能!T:T,0))</f>
        <v>1303014</v>
      </c>
      <c r="C932" s="69" t="s">
        <v>384</v>
      </c>
      <c r="D932" s="62">
        <v>7</v>
      </c>
      <c r="E932" s="62" t="str">
        <f>INDEX(技能!E:E,MATCH(技能等级!S932,技能!T:T,0))</f>
        <v>石灵明技能</v>
      </c>
      <c r="F932" s="69" t="s">
        <v>1020</v>
      </c>
      <c r="G932" s="62">
        <v>10</v>
      </c>
      <c r="H932" s="149" t="str">
        <f t="shared" si="2536"/>
        <v>130301401</v>
      </c>
      <c r="I932" s="62">
        <f t="shared" si="2537"/>
        <v>7</v>
      </c>
      <c r="J932" s="62" t="str">
        <f>IF(COUNTIF(技能效果!A:A,技能等级!B932&amp;"02")=1,技能等级!B932&amp;"02","")</f>
        <v>130301402</v>
      </c>
      <c r="K932" s="62">
        <f t="shared" si="2537"/>
        <v>7</v>
      </c>
      <c r="L932" s="62" t="str">
        <f>IF(COUNTIF(技能效果!A:A,技能等级!B932&amp;"03")=1,技能等级!B932&amp;"03","")</f>
        <v/>
      </c>
      <c r="M932" s="62" t="str">
        <f t="shared" ref="M932" si="2699">IF(L932="","",$D932)</f>
        <v/>
      </c>
      <c r="N932" s="62" t="str">
        <f>IF(COUNTIF(技能效果!A:A,技能等级!B932&amp;"04")=1,技能等级!B932&amp;"04","")</f>
        <v/>
      </c>
      <c r="O932" s="62" t="str">
        <f t="shared" ref="O932" si="2700">IF(N932="","",$D932)</f>
        <v/>
      </c>
      <c r="P932" s="62" t="str">
        <f>IF(COUNTIF(技能效果!A:A,技能等级!B932&amp;"05")=1,技能等级!B932&amp;"05","")</f>
        <v/>
      </c>
      <c r="Q932" s="62" t="str">
        <f t="shared" ref="Q932" si="2701">IF(P932="","",$D932)</f>
        <v/>
      </c>
      <c r="R932" s="69" t="str">
        <f>INDEX(技能!U:U,MATCH(技能等级!B932,技能!B:B,0))</f>
        <v>攻击敌方单体造成攻击x%伤害，若技能暴击，概率禁锢目标1回合
技能可触发【追击】</v>
      </c>
      <c r="S932" s="150">
        <f t="shared" si="2571"/>
        <v>89</v>
      </c>
    </row>
    <row r="933" spans="1:19" s="60" customFormat="1" ht="16.5" x14ac:dyDescent="0.2">
      <c r="A933" s="62">
        <v>930</v>
      </c>
      <c r="B933" s="62">
        <f>INDEX(技能!B:B,MATCH(技能等级!S933,技能!T:T,0))</f>
        <v>1303014</v>
      </c>
      <c r="C933" s="69" t="s">
        <v>384</v>
      </c>
      <c r="D933" s="62">
        <v>8</v>
      </c>
      <c r="E933" s="62" t="str">
        <f>INDEX(技能!E:E,MATCH(技能等级!S933,技能!T:T,0))</f>
        <v>石灵明技能</v>
      </c>
      <c r="F933" s="69" t="s">
        <v>1020</v>
      </c>
      <c r="G933" s="62">
        <v>10</v>
      </c>
      <c r="H933" s="149" t="str">
        <f t="shared" si="2536"/>
        <v>130301401</v>
      </c>
      <c r="I933" s="62">
        <f t="shared" si="2537"/>
        <v>8</v>
      </c>
      <c r="J933" s="62" t="str">
        <f>IF(COUNTIF(技能效果!A:A,技能等级!B933&amp;"02")=1,技能等级!B933&amp;"02","")</f>
        <v>130301402</v>
      </c>
      <c r="K933" s="62">
        <f t="shared" si="2537"/>
        <v>8</v>
      </c>
      <c r="L933" s="62" t="str">
        <f>IF(COUNTIF(技能效果!A:A,技能等级!B933&amp;"03")=1,技能等级!B933&amp;"03","")</f>
        <v/>
      </c>
      <c r="M933" s="62" t="str">
        <f t="shared" ref="M933" si="2702">IF(L933="","",$D933)</f>
        <v/>
      </c>
      <c r="N933" s="62" t="str">
        <f>IF(COUNTIF(技能效果!A:A,技能等级!B933&amp;"04")=1,技能等级!B933&amp;"04","")</f>
        <v/>
      </c>
      <c r="O933" s="62" t="str">
        <f t="shared" ref="O933" si="2703">IF(N933="","",$D933)</f>
        <v/>
      </c>
      <c r="P933" s="62" t="str">
        <f>IF(COUNTIF(技能效果!A:A,技能等级!B933&amp;"05")=1,技能等级!B933&amp;"05","")</f>
        <v/>
      </c>
      <c r="Q933" s="62" t="str">
        <f t="shared" ref="Q933" si="2704">IF(P933="","",$D933)</f>
        <v/>
      </c>
      <c r="R933" s="69" t="str">
        <f>INDEX(技能!U:U,MATCH(技能等级!B933,技能!B:B,0))</f>
        <v>攻击敌方单体造成攻击x%伤害，若技能暴击，概率禁锢目标1回合
技能可触发【追击】</v>
      </c>
      <c r="S933" s="150">
        <f t="shared" si="2571"/>
        <v>89</v>
      </c>
    </row>
    <row r="934" spans="1:19" s="60" customFormat="1" ht="16.5" x14ac:dyDescent="0.2">
      <c r="A934" s="62">
        <v>931</v>
      </c>
      <c r="B934" s="62">
        <f>INDEX(技能!B:B,MATCH(技能等级!S934,技能!T:T,0))</f>
        <v>1303014</v>
      </c>
      <c r="C934" s="69" t="s">
        <v>384</v>
      </c>
      <c r="D934" s="62">
        <v>9</v>
      </c>
      <c r="E934" s="62" t="str">
        <f>INDEX(技能!E:E,MATCH(技能等级!S934,技能!T:T,0))</f>
        <v>石灵明技能</v>
      </c>
      <c r="F934" s="69" t="s">
        <v>1020</v>
      </c>
      <c r="G934" s="62">
        <v>10</v>
      </c>
      <c r="H934" s="149" t="str">
        <f t="shared" si="2536"/>
        <v>130301401</v>
      </c>
      <c r="I934" s="62">
        <f t="shared" si="2537"/>
        <v>9</v>
      </c>
      <c r="J934" s="62" t="str">
        <f>IF(COUNTIF(技能效果!A:A,技能等级!B934&amp;"02")=1,技能等级!B934&amp;"02","")</f>
        <v>130301402</v>
      </c>
      <c r="K934" s="62">
        <f t="shared" si="2537"/>
        <v>9</v>
      </c>
      <c r="L934" s="62" t="str">
        <f>IF(COUNTIF(技能效果!A:A,技能等级!B934&amp;"03")=1,技能等级!B934&amp;"03","")</f>
        <v/>
      </c>
      <c r="M934" s="62" t="str">
        <f t="shared" ref="M934" si="2705">IF(L934="","",$D934)</f>
        <v/>
      </c>
      <c r="N934" s="62" t="str">
        <f>IF(COUNTIF(技能效果!A:A,技能等级!B934&amp;"04")=1,技能等级!B934&amp;"04","")</f>
        <v/>
      </c>
      <c r="O934" s="62" t="str">
        <f t="shared" ref="O934" si="2706">IF(N934="","",$D934)</f>
        <v/>
      </c>
      <c r="P934" s="62" t="str">
        <f>IF(COUNTIF(技能效果!A:A,技能等级!B934&amp;"05")=1,技能等级!B934&amp;"05","")</f>
        <v/>
      </c>
      <c r="Q934" s="62" t="str">
        <f t="shared" ref="Q934" si="2707">IF(P934="","",$D934)</f>
        <v/>
      </c>
      <c r="R934" s="69" t="str">
        <f>INDEX(技能!U:U,MATCH(技能等级!B934,技能!B:B,0))</f>
        <v>攻击敌方单体造成攻击x%伤害，若技能暴击，概率禁锢目标1回合
技能可触发【追击】</v>
      </c>
      <c r="S934" s="150">
        <f t="shared" si="2571"/>
        <v>89</v>
      </c>
    </row>
    <row r="935" spans="1:19" s="60" customFormat="1" ht="16.5" x14ac:dyDescent="0.2">
      <c r="A935" s="62">
        <v>932</v>
      </c>
      <c r="B935" s="62">
        <f>INDEX(技能!B:B,MATCH(技能等级!S935,技能!T:T,0))</f>
        <v>1303014</v>
      </c>
      <c r="C935" s="69" t="s">
        <v>384</v>
      </c>
      <c r="D935" s="62">
        <v>10</v>
      </c>
      <c r="E935" s="62" t="str">
        <f>INDEX(技能!E:E,MATCH(技能等级!S935,技能!T:T,0))</f>
        <v>石灵明技能</v>
      </c>
      <c r="F935" s="69" t="s">
        <v>1020</v>
      </c>
      <c r="G935" s="62">
        <v>10</v>
      </c>
      <c r="H935" s="149" t="str">
        <f t="shared" si="2536"/>
        <v>130301401</v>
      </c>
      <c r="I935" s="62">
        <f t="shared" si="2537"/>
        <v>10</v>
      </c>
      <c r="J935" s="62" t="str">
        <f>IF(COUNTIF(技能效果!A:A,技能等级!B935&amp;"02")=1,技能等级!B935&amp;"02","")</f>
        <v>130301402</v>
      </c>
      <c r="K935" s="62">
        <f t="shared" si="2537"/>
        <v>10</v>
      </c>
      <c r="L935" s="62" t="str">
        <f>IF(COUNTIF(技能效果!A:A,技能等级!B935&amp;"03")=1,技能等级!B935&amp;"03","")</f>
        <v/>
      </c>
      <c r="M935" s="62" t="str">
        <f t="shared" ref="M935" si="2708">IF(L935="","",$D935)</f>
        <v/>
      </c>
      <c r="N935" s="62" t="str">
        <f>IF(COUNTIF(技能效果!A:A,技能等级!B935&amp;"04")=1,技能等级!B935&amp;"04","")</f>
        <v/>
      </c>
      <c r="O935" s="62" t="str">
        <f t="shared" ref="O935" si="2709">IF(N935="","",$D935)</f>
        <v/>
      </c>
      <c r="P935" s="62" t="str">
        <f>IF(COUNTIF(技能效果!A:A,技能等级!B935&amp;"05")=1,技能等级!B935&amp;"05","")</f>
        <v/>
      </c>
      <c r="Q935" s="62" t="str">
        <f t="shared" ref="Q935" si="2710">IF(P935="","",$D935)</f>
        <v/>
      </c>
      <c r="R935" s="69" t="str">
        <f>INDEX(技能!U:U,MATCH(技能等级!B935,技能!B:B,0))</f>
        <v>攻击敌方单体造成攻击x%伤害，若技能暴击，概率禁锢目标1回合
技能可触发【追击】</v>
      </c>
      <c r="S935" s="150">
        <f t="shared" si="2571"/>
        <v>89</v>
      </c>
    </row>
    <row r="936" spans="1:19" s="60" customFormat="1" ht="16.5" x14ac:dyDescent="0.2">
      <c r="A936" s="62">
        <v>933</v>
      </c>
      <c r="B936" s="62">
        <f>INDEX(技能!B:B,MATCH(技能等级!S936,技能!T:T,0))</f>
        <v>1303015</v>
      </c>
      <c r="C936" s="69" t="s">
        <v>384</v>
      </c>
      <c r="D936" s="62">
        <v>1</v>
      </c>
      <c r="E936" s="62" t="str">
        <f>INDEX(技能!E:E,MATCH(技能等级!S936,技能!T:T,0))</f>
        <v>于禁技能</v>
      </c>
      <c r="F936" s="69"/>
      <c r="G936" s="62"/>
      <c r="H936" s="149" t="str">
        <f t="shared" si="2536"/>
        <v>130301501</v>
      </c>
      <c r="I936" s="62">
        <f t="shared" si="2537"/>
        <v>1</v>
      </c>
      <c r="J936" s="62" t="str">
        <f>IF(COUNTIF(技能效果!A:A,技能等级!B936&amp;"02")=1,技能等级!B936&amp;"02","")</f>
        <v/>
      </c>
      <c r="K936" s="62" t="str">
        <f t="shared" si="2537"/>
        <v/>
      </c>
      <c r="L936" s="62" t="str">
        <f>IF(COUNTIF(技能效果!A:A,技能等级!B936&amp;"03")=1,技能等级!B936&amp;"03","")</f>
        <v/>
      </c>
      <c r="M936" s="62" t="str">
        <f t="shared" ref="M936" si="2711">IF(L936="","",$D936)</f>
        <v/>
      </c>
      <c r="N936" s="62" t="str">
        <f>IF(COUNTIF(技能效果!A:A,技能等级!B936&amp;"04")=1,技能等级!B936&amp;"04","")</f>
        <v/>
      </c>
      <c r="O936" s="62" t="str">
        <f t="shared" ref="O936" si="2712">IF(N936="","",$D936)</f>
        <v/>
      </c>
      <c r="P936" s="62" t="str">
        <f>IF(COUNTIF(技能效果!A:A,技能等级!B936&amp;"05")=1,技能等级!B936&amp;"05","")</f>
        <v/>
      </c>
      <c r="Q936" s="62" t="str">
        <f t="shared" ref="Q936" si="2713">IF(P936="","",$D936)</f>
        <v/>
      </c>
      <c r="R936" s="69" t="str">
        <f>INDEX(技能!U:U,MATCH(技能等级!B936,技能!B:B,0))</f>
        <v>攻击敌方单体造成攻击x%伤害</v>
      </c>
      <c r="S936" s="150">
        <f t="shared" si="2571"/>
        <v>90</v>
      </c>
    </row>
    <row r="937" spans="1:19" s="60" customFormat="1" ht="16.5" x14ac:dyDescent="0.2">
      <c r="A937" s="62">
        <v>934</v>
      </c>
      <c r="B937" s="62">
        <f>INDEX(技能!B:B,MATCH(技能等级!S937,技能!T:T,0))</f>
        <v>1303015</v>
      </c>
      <c r="C937" s="69" t="s">
        <v>384</v>
      </c>
      <c r="D937" s="62">
        <v>2</v>
      </c>
      <c r="E937" s="62" t="str">
        <f>INDEX(技能!E:E,MATCH(技能等级!S937,技能!T:T,0))</f>
        <v>于禁技能</v>
      </c>
      <c r="F937" s="69" t="s">
        <v>1020</v>
      </c>
      <c r="G937" s="62">
        <v>10</v>
      </c>
      <c r="H937" s="149" t="str">
        <f t="shared" si="2536"/>
        <v>130301501</v>
      </c>
      <c r="I937" s="62">
        <f t="shared" si="2537"/>
        <v>2</v>
      </c>
      <c r="J937" s="62" t="str">
        <f>IF(COUNTIF(技能效果!A:A,技能等级!B937&amp;"02")=1,技能等级!B937&amp;"02","")</f>
        <v/>
      </c>
      <c r="K937" s="62" t="str">
        <f t="shared" si="2537"/>
        <v/>
      </c>
      <c r="L937" s="62" t="str">
        <f>IF(COUNTIF(技能效果!A:A,技能等级!B937&amp;"03")=1,技能等级!B937&amp;"03","")</f>
        <v/>
      </c>
      <c r="M937" s="62" t="str">
        <f t="shared" ref="M937" si="2714">IF(L937="","",$D937)</f>
        <v/>
      </c>
      <c r="N937" s="62" t="str">
        <f>IF(COUNTIF(技能效果!A:A,技能等级!B937&amp;"04")=1,技能等级!B937&amp;"04","")</f>
        <v/>
      </c>
      <c r="O937" s="62" t="str">
        <f t="shared" ref="O937" si="2715">IF(N937="","",$D937)</f>
        <v/>
      </c>
      <c r="P937" s="62" t="str">
        <f>IF(COUNTIF(技能效果!A:A,技能等级!B937&amp;"05")=1,技能等级!B937&amp;"05","")</f>
        <v/>
      </c>
      <c r="Q937" s="62" t="str">
        <f t="shared" ref="Q937" si="2716">IF(P937="","",$D937)</f>
        <v/>
      </c>
      <c r="R937" s="69" t="str">
        <f>INDEX(技能!U:U,MATCH(技能等级!B937,技能!B:B,0))</f>
        <v>攻击敌方单体造成攻击x%伤害</v>
      </c>
      <c r="S937" s="150">
        <f t="shared" si="2571"/>
        <v>90</v>
      </c>
    </row>
    <row r="938" spans="1:19" s="60" customFormat="1" ht="16.5" x14ac:dyDescent="0.2">
      <c r="A938" s="62">
        <v>935</v>
      </c>
      <c r="B938" s="62">
        <f>INDEX(技能!B:B,MATCH(技能等级!S938,技能!T:T,0))</f>
        <v>1303015</v>
      </c>
      <c r="C938" s="69" t="s">
        <v>384</v>
      </c>
      <c r="D938" s="62">
        <v>3</v>
      </c>
      <c r="E938" s="62" t="str">
        <f>INDEX(技能!E:E,MATCH(技能等级!S938,技能!T:T,0))</f>
        <v>于禁技能</v>
      </c>
      <c r="F938" s="69" t="s">
        <v>1020</v>
      </c>
      <c r="G938" s="62">
        <v>10</v>
      </c>
      <c r="H938" s="149" t="str">
        <f t="shared" si="2536"/>
        <v>130301501</v>
      </c>
      <c r="I938" s="62">
        <f t="shared" si="2537"/>
        <v>3</v>
      </c>
      <c r="J938" s="62" t="str">
        <f>IF(COUNTIF(技能效果!A:A,技能等级!B938&amp;"02")=1,技能等级!B938&amp;"02","")</f>
        <v/>
      </c>
      <c r="K938" s="62" t="str">
        <f t="shared" si="2537"/>
        <v/>
      </c>
      <c r="L938" s="62" t="str">
        <f>IF(COUNTIF(技能效果!A:A,技能等级!B938&amp;"03")=1,技能等级!B938&amp;"03","")</f>
        <v/>
      </c>
      <c r="M938" s="62" t="str">
        <f t="shared" ref="M938" si="2717">IF(L938="","",$D938)</f>
        <v/>
      </c>
      <c r="N938" s="62" t="str">
        <f>IF(COUNTIF(技能效果!A:A,技能等级!B938&amp;"04")=1,技能等级!B938&amp;"04","")</f>
        <v/>
      </c>
      <c r="O938" s="62" t="str">
        <f t="shared" ref="O938" si="2718">IF(N938="","",$D938)</f>
        <v/>
      </c>
      <c r="P938" s="62" t="str">
        <f>IF(COUNTIF(技能效果!A:A,技能等级!B938&amp;"05")=1,技能等级!B938&amp;"05","")</f>
        <v/>
      </c>
      <c r="Q938" s="62" t="str">
        <f t="shared" ref="Q938" si="2719">IF(P938="","",$D938)</f>
        <v/>
      </c>
      <c r="R938" s="69" t="str">
        <f>INDEX(技能!U:U,MATCH(技能等级!B938,技能!B:B,0))</f>
        <v>攻击敌方单体造成攻击x%伤害</v>
      </c>
      <c r="S938" s="150">
        <f t="shared" si="2571"/>
        <v>90</v>
      </c>
    </row>
    <row r="939" spans="1:19" s="60" customFormat="1" ht="16.5" x14ac:dyDescent="0.2">
      <c r="A939" s="62">
        <v>936</v>
      </c>
      <c r="B939" s="62">
        <f>INDEX(技能!B:B,MATCH(技能等级!S939,技能!T:T,0))</f>
        <v>1303015</v>
      </c>
      <c r="C939" s="69" t="s">
        <v>384</v>
      </c>
      <c r="D939" s="62">
        <v>4</v>
      </c>
      <c r="E939" s="62" t="str">
        <f>INDEX(技能!E:E,MATCH(技能等级!S939,技能!T:T,0))</f>
        <v>于禁技能</v>
      </c>
      <c r="F939" s="69" t="s">
        <v>1020</v>
      </c>
      <c r="G939" s="62">
        <v>10</v>
      </c>
      <c r="H939" s="149" t="str">
        <f t="shared" si="2536"/>
        <v>130301501</v>
      </c>
      <c r="I939" s="62">
        <f t="shared" si="2537"/>
        <v>4</v>
      </c>
      <c r="J939" s="62" t="str">
        <f>IF(COUNTIF(技能效果!A:A,技能等级!B939&amp;"02")=1,技能等级!B939&amp;"02","")</f>
        <v/>
      </c>
      <c r="K939" s="62" t="str">
        <f t="shared" si="2537"/>
        <v/>
      </c>
      <c r="L939" s="62" t="str">
        <f>IF(COUNTIF(技能效果!A:A,技能等级!B939&amp;"03")=1,技能等级!B939&amp;"03","")</f>
        <v/>
      </c>
      <c r="M939" s="62" t="str">
        <f t="shared" ref="M939" si="2720">IF(L939="","",$D939)</f>
        <v/>
      </c>
      <c r="N939" s="62" t="str">
        <f>IF(COUNTIF(技能效果!A:A,技能等级!B939&amp;"04")=1,技能等级!B939&amp;"04","")</f>
        <v/>
      </c>
      <c r="O939" s="62" t="str">
        <f t="shared" ref="O939" si="2721">IF(N939="","",$D939)</f>
        <v/>
      </c>
      <c r="P939" s="62" t="str">
        <f>IF(COUNTIF(技能效果!A:A,技能等级!B939&amp;"05")=1,技能等级!B939&amp;"05","")</f>
        <v/>
      </c>
      <c r="Q939" s="62" t="str">
        <f t="shared" ref="Q939" si="2722">IF(P939="","",$D939)</f>
        <v/>
      </c>
      <c r="R939" s="69" t="str">
        <f>INDEX(技能!U:U,MATCH(技能等级!B939,技能!B:B,0))</f>
        <v>攻击敌方单体造成攻击x%伤害</v>
      </c>
      <c r="S939" s="150">
        <f t="shared" si="2571"/>
        <v>90</v>
      </c>
    </row>
    <row r="940" spans="1:19" s="60" customFormat="1" ht="16.5" x14ac:dyDescent="0.2">
      <c r="A940" s="62">
        <v>937</v>
      </c>
      <c r="B940" s="62">
        <f>INDEX(技能!B:B,MATCH(技能等级!S940,技能!T:T,0))</f>
        <v>1303015</v>
      </c>
      <c r="C940" s="69" t="s">
        <v>384</v>
      </c>
      <c r="D940" s="62">
        <v>5</v>
      </c>
      <c r="E940" s="62" t="str">
        <f>INDEX(技能!E:E,MATCH(技能等级!S940,技能!T:T,0))</f>
        <v>于禁技能</v>
      </c>
      <c r="F940" s="69" t="s">
        <v>1020</v>
      </c>
      <c r="G940" s="62">
        <v>10</v>
      </c>
      <c r="H940" s="149" t="str">
        <f t="shared" si="2536"/>
        <v>130301501</v>
      </c>
      <c r="I940" s="62">
        <f t="shared" si="2537"/>
        <v>5</v>
      </c>
      <c r="J940" s="62" t="str">
        <f>IF(COUNTIF(技能效果!A:A,技能等级!B940&amp;"02")=1,技能等级!B940&amp;"02","")</f>
        <v/>
      </c>
      <c r="K940" s="62" t="str">
        <f t="shared" si="2537"/>
        <v/>
      </c>
      <c r="L940" s="62" t="str">
        <f>IF(COUNTIF(技能效果!A:A,技能等级!B940&amp;"03")=1,技能等级!B940&amp;"03","")</f>
        <v/>
      </c>
      <c r="M940" s="62" t="str">
        <f t="shared" ref="M940" si="2723">IF(L940="","",$D940)</f>
        <v/>
      </c>
      <c r="N940" s="62" t="str">
        <f>IF(COUNTIF(技能效果!A:A,技能等级!B940&amp;"04")=1,技能等级!B940&amp;"04","")</f>
        <v/>
      </c>
      <c r="O940" s="62" t="str">
        <f t="shared" ref="O940" si="2724">IF(N940="","",$D940)</f>
        <v/>
      </c>
      <c r="P940" s="62" t="str">
        <f>IF(COUNTIF(技能效果!A:A,技能等级!B940&amp;"05")=1,技能等级!B940&amp;"05","")</f>
        <v/>
      </c>
      <c r="Q940" s="62" t="str">
        <f t="shared" ref="Q940" si="2725">IF(P940="","",$D940)</f>
        <v/>
      </c>
      <c r="R940" s="69" t="str">
        <f>INDEX(技能!U:U,MATCH(技能等级!B940,技能!B:B,0))</f>
        <v>攻击敌方单体造成攻击x%伤害</v>
      </c>
      <c r="S940" s="150">
        <f t="shared" si="2571"/>
        <v>90</v>
      </c>
    </row>
    <row r="941" spans="1:19" s="60" customFormat="1" ht="16.5" x14ac:dyDescent="0.2">
      <c r="A941" s="62">
        <v>938</v>
      </c>
      <c r="B941" s="62">
        <f>INDEX(技能!B:B,MATCH(技能等级!S941,技能!T:T,0))</f>
        <v>1303015</v>
      </c>
      <c r="C941" s="69" t="s">
        <v>384</v>
      </c>
      <c r="D941" s="62">
        <v>6</v>
      </c>
      <c r="E941" s="62" t="str">
        <f>INDEX(技能!E:E,MATCH(技能等级!S941,技能!T:T,0))</f>
        <v>于禁技能</v>
      </c>
      <c r="F941" s="69" t="s">
        <v>1020</v>
      </c>
      <c r="G941" s="62">
        <v>10</v>
      </c>
      <c r="H941" s="149" t="str">
        <f t="shared" si="2536"/>
        <v>130301501</v>
      </c>
      <c r="I941" s="62">
        <f t="shared" si="2537"/>
        <v>6</v>
      </c>
      <c r="J941" s="62" t="str">
        <f>IF(COUNTIF(技能效果!A:A,技能等级!B941&amp;"02")=1,技能等级!B941&amp;"02","")</f>
        <v/>
      </c>
      <c r="K941" s="62" t="str">
        <f t="shared" si="2537"/>
        <v/>
      </c>
      <c r="L941" s="62" t="str">
        <f>IF(COUNTIF(技能效果!A:A,技能等级!B941&amp;"03")=1,技能等级!B941&amp;"03","")</f>
        <v/>
      </c>
      <c r="M941" s="62" t="str">
        <f t="shared" ref="M941" si="2726">IF(L941="","",$D941)</f>
        <v/>
      </c>
      <c r="N941" s="62" t="str">
        <f>IF(COUNTIF(技能效果!A:A,技能等级!B941&amp;"04")=1,技能等级!B941&amp;"04","")</f>
        <v/>
      </c>
      <c r="O941" s="62" t="str">
        <f t="shared" ref="O941" si="2727">IF(N941="","",$D941)</f>
        <v/>
      </c>
      <c r="P941" s="62" t="str">
        <f>IF(COUNTIF(技能效果!A:A,技能等级!B941&amp;"05")=1,技能等级!B941&amp;"05","")</f>
        <v/>
      </c>
      <c r="Q941" s="62" t="str">
        <f t="shared" ref="Q941" si="2728">IF(P941="","",$D941)</f>
        <v/>
      </c>
      <c r="R941" s="69" t="str">
        <f>INDEX(技能!U:U,MATCH(技能等级!B941,技能!B:B,0))</f>
        <v>攻击敌方单体造成攻击x%伤害</v>
      </c>
      <c r="S941" s="150">
        <f t="shared" si="2571"/>
        <v>90</v>
      </c>
    </row>
    <row r="942" spans="1:19" s="60" customFormat="1" ht="16.5" x14ac:dyDescent="0.2">
      <c r="A942" s="62">
        <v>939</v>
      </c>
      <c r="B942" s="62">
        <f>INDEX(技能!B:B,MATCH(技能等级!S942,技能!T:T,0))</f>
        <v>1303015</v>
      </c>
      <c r="C942" s="69" t="s">
        <v>384</v>
      </c>
      <c r="D942" s="62">
        <v>7</v>
      </c>
      <c r="E942" s="62" t="str">
        <f>INDEX(技能!E:E,MATCH(技能等级!S942,技能!T:T,0))</f>
        <v>于禁技能</v>
      </c>
      <c r="F942" s="69" t="s">
        <v>1020</v>
      </c>
      <c r="G942" s="62">
        <v>10</v>
      </c>
      <c r="H942" s="149" t="str">
        <f t="shared" si="2536"/>
        <v>130301501</v>
      </c>
      <c r="I942" s="62">
        <f t="shared" si="2537"/>
        <v>7</v>
      </c>
      <c r="J942" s="62" t="str">
        <f>IF(COUNTIF(技能效果!A:A,技能等级!B942&amp;"02")=1,技能等级!B942&amp;"02","")</f>
        <v/>
      </c>
      <c r="K942" s="62" t="str">
        <f t="shared" si="2537"/>
        <v/>
      </c>
      <c r="L942" s="62" t="str">
        <f>IF(COUNTIF(技能效果!A:A,技能等级!B942&amp;"03")=1,技能等级!B942&amp;"03","")</f>
        <v/>
      </c>
      <c r="M942" s="62" t="str">
        <f t="shared" ref="M942" si="2729">IF(L942="","",$D942)</f>
        <v/>
      </c>
      <c r="N942" s="62" t="str">
        <f>IF(COUNTIF(技能效果!A:A,技能等级!B942&amp;"04")=1,技能等级!B942&amp;"04","")</f>
        <v/>
      </c>
      <c r="O942" s="62" t="str">
        <f t="shared" ref="O942" si="2730">IF(N942="","",$D942)</f>
        <v/>
      </c>
      <c r="P942" s="62" t="str">
        <f>IF(COUNTIF(技能效果!A:A,技能等级!B942&amp;"05")=1,技能等级!B942&amp;"05","")</f>
        <v/>
      </c>
      <c r="Q942" s="62" t="str">
        <f t="shared" ref="Q942" si="2731">IF(P942="","",$D942)</f>
        <v/>
      </c>
      <c r="R942" s="69" t="str">
        <f>INDEX(技能!U:U,MATCH(技能等级!B942,技能!B:B,0))</f>
        <v>攻击敌方单体造成攻击x%伤害</v>
      </c>
      <c r="S942" s="150">
        <f t="shared" si="2571"/>
        <v>90</v>
      </c>
    </row>
    <row r="943" spans="1:19" s="60" customFormat="1" ht="16.5" x14ac:dyDescent="0.2">
      <c r="A943" s="62">
        <v>940</v>
      </c>
      <c r="B943" s="62">
        <f>INDEX(技能!B:B,MATCH(技能等级!S943,技能!T:T,0))</f>
        <v>1303015</v>
      </c>
      <c r="C943" s="69" t="s">
        <v>384</v>
      </c>
      <c r="D943" s="62">
        <v>8</v>
      </c>
      <c r="E943" s="62" t="str">
        <f>INDEX(技能!E:E,MATCH(技能等级!S943,技能!T:T,0))</f>
        <v>于禁技能</v>
      </c>
      <c r="F943" s="69" t="s">
        <v>1020</v>
      </c>
      <c r="G943" s="62">
        <v>10</v>
      </c>
      <c r="H943" s="149" t="str">
        <f t="shared" ref="H943:H1006" si="2732">B943&amp;"01"</f>
        <v>130301501</v>
      </c>
      <c r="I943" s="62">
        <f t="shared" ref="I943:K1006" si="2733">IF(H943="","",$D943)</f>
        <v>8</v>
      </c>
      <c r="J943" s="62" t="str">
        <f>IF(COUNTIF(技能效果!A:A,技能等级!B943&amp;"02")=1,技能等级!B943&amp;"02","")</f>
        <v/>
      </c>
      <c r="K943" s="62" t="str">
        <f t="shared" si="2733"/>
        <v/>
      </c>
      <c r="L943" s="62" t="str">
        <f>IF(COUNTIF(技能效果!A:A,技能等级!B943&amp;"03")=1,技能等级!B943&amp;"03","")</f>
        <v/>
      </c>
      <c r="M943" s="62" t="str">
        <f t="shared" ref="M943" si="2734">IF(L943="","",$D943)</f>
        <v/>
      </c>
      <c r="N943" s="62" t="str">
        <f>IF(COUNTIF(技能效果!A:A,技能等级!B943&amp;"04")=1,技能等级!B943&amp;"04","")</f>
        <v/>
      </c>
      <c r="O943" s="62" t="str">
        <f t="shared" ref="O943" si="2735">IF(N943="","",$D943)</f>
        <v/>
      </c>
      <c r="P943" s="62" t="str">
        <f>IF(COUNTIF(技能效果!A:A,技能等级!B943&amp;"05")=1,技能等级!B943&amp;"05","")</f>
        <v/>
      </c>
      <c r="Q943" s="62" t="str">
        <f t="shared" ref="Q943" si="2736">IF(P943="","",$D943)</f>
        <v/>
      </c>
      <c r="R943" s="69" t="str">
        <f>INDEX(技能!U:U,MATCH(技能等级!B943,技能!B:B,0))</f>
        <v>攻击敌方单体造成攻击x%伤害</v>
      </c>
      <c r="S943" s="150">
        <f t="shared" si="2571"/>
        <v>90</v>
      </c>
    </row>
    <row r="944" spans="1:19" s="60" customFormat="1" ht="16.5" x14ac:dyDescent="0.2">
      <c r="A944" s="62">
        <v>941</v>
      </c>
      <c r="B944" s="62">
        <f>INDEX(技能!B:B,MATCH(技能等级!S944,技能!T:T,0))</f>
        <v>1303015</v>
      </c>
      <c r="C944" s="69" t="s">
        <v>384</v>
      </c>
      <c r="D944" s="62">
        <v>9</v>
      </c>
      <c r="E944" s="62" t="str">
        <f>INDEX(技能!E:E,MATCH(技能等级!S944,技能!T:T,0))</f>
        <v>于禁技能</v>
      </c>
      <c r="F944" s="69" t="s">
        <v>1020</v>
      </c>
      <c r="G944" s="62">
        <v>10</v>
      </c>
      <c r="H944" s="149" t="str">
        <f t="shared" si="2732"/>
        <v>130301501</v>
      </c>
      <c r="I944" s="62">
        <f t="shared" si="2733"/>
        <v>9</v>
      </c>
      <c r="J944" s="62" t="str">
        <f>IF(COUNTIF(技能效果!A:A,技能等级!B944&amp;"02")=1,技能等级!B944&amp;"02","")</f>
        <v/>
      </c>
      <c r="K944" s="62" t="str">
        <f t="shared" si="2733"/>
        <v/>
      </c>
      <c r="L944" s="62" t="str">
        <f>IF(COUNTIF(技能效果!A:A,技能等级!B944&amp;"03")=1,技能等级!B944&amp;"03","")</f>
        <v/>
      </c>
      <c r="M944" s="62" t="str">
        <f t="shared" ref="M944" si="2737">IF(L944="","",$D944)</f>
        <v/>
      </c>
      <c r="N944" s="62" t="str">
        <f>IF(COUNTIF(技能效果!A:A,技能等级!B944&amp;"04")=1,技能等级!B944&amp;"04","")</f>
        <v/>
      </c>
      <c r="O944" s="62" t="str">
        <f t="shared" ref="O944" si="2738">IF(N944="","",$D944)</f>
        <v/>
      </c>
      <c r="P944" s="62" t="str">
        <f>IF(COUNTIF(技能效果!A:A,技能等级!B944&amp;"05")=1,技能等级!B944&amp;"05","")</f>
        <v/>
      </c>
      <c r="Q944" s="62" t="str">
        <f t="shared" ref="Q944" si="2739">IF(P944="","",$D944)</f>
        <v/>
      </c>
      <c r="R944" s="69" t="str">
        <f>INDEX(技能!U:U,MATCH(技能等级!B944,技能!B:B,0))</f>
        <v>攻击敌方单体造成攻击x%伤害</v>
      </c>
      <c r="S944" s="150">
        <f t="shared" si="2571"/>
        <v>90</v>
      </c>
    </row>
    <row r="945" spans="1:19" s="60" customFormat="1" ht="16.5" x14ac:dyDescent="0.2">
      <c r="A945" s="62">
        <v>942</v>
      </c>
      <c r="B945" s="62">
        <f>INDEX(技能!B:B,MATCH(技能等级!S945,技能!T:T,0))</f>
        <v>1303015</v>
      </c>
      <c r="C945" s="69" t="s">
        <v>384</v>
      </c>
      <c r="D945" s="62">
        <v>10</v>
      </c>
      <c r="E945" s="62" t="str">
        <f>INDEX(技能!E:E,MATCH(技能等级!S945,技能!T:T,0))</f>
        <v>于禁技能</v>
      </c>
      <c r="F945" s="69" t="s">
        <v>1020</v>
      </c>
      <c r="G945" s="62">
        <v>10</v>
      </c>
      <c r="H945" s="149" t="str">
        <f t="shared" si="2732"/>
        <v>130301501</v>
      </c>
      <c r="I945" s="62">
        <f t="shared" si="2733"/>
        <v>10</v>
      </c>
      <c r="J945" s="62" t="str">
        <f>IF(COUNTIF(技能效果!A:A,技能等级!B945&amp;"02")=1,技能等级!B945&amp;"02","")</f>
        <v/>
      </c>
      <c r="K945" s="62" t="str">
        <f t="shared" si="2733"/>
        <v/>
      </c>
      <c r="L945" s="62" t="str">
        <f>IF(COUNTIF(技能效果!A:A,技能等级!B945&amp;"03")=1,技能等级!B945&amp;"03","")</f>
        <v/>
      </c>
      <c r="M945" s="62" t="str">
        <f t="shared" ref="M945" si="2740">IF(L945="","",$D945)</f>
        <v/>
      </c>
      <c r="N945" s="62" t="str">
        <f>IF(COUNTIF(技能效果!A:A,技能等级!B945&amp;"04")=1,技能等级!B945&amp;"04","")</f>
        <v/>
      </c>
      <c r="O945" s="62" t="str">
        <f t="shared" ref="O945" si="2741">IF(N945="","",$D945)</f>
        <v/>
      </c>
      <c r="P945" s="62" t="str">
        <f>IF(COUNTIF(技能效果!A:A,技能等级!B945&amp;"05")=1,技能等级!B945&amp;"05","")</f>
        <v/>
      </c>
      <c r="Q945" s="62" t="str">
        <f t="shared" ref="Q945" si="2742">IF(P945="","",$D945)</f>
        <v/>
      </c>
      <c r="R945" s="69" t="str">
        <f>INDEX(技能!U:U,MATCH(技能等级!B945,技能!B:B,0))</f>
        <v>攻击敌方单体造成攻击x%伤害</v>
      </c>
      <c r="S945" s="150">
        <f t="shared" si="2571"/>
        <v>90</v>
      </c>
    </row>
    <row r="946" spans="1:19" s="60" customFormat="1" ht="16.5" x14ac:dyDescent="0.2">
      <c r="A946" s="62">
        <v>943</v>
      </c>
      <c r="B946" s="62">
        <f>INDEX(技能!B:B,MATCH(技能等级!S946,技能!T:T,0))</f>
        <v>1303016</v>
      </c>
      <c r="C946" s="69" t="s">
        <v>384</v>
      </c>
      <c r="D946" s="62">
        <v>1</v>
      </c>
      <c r="E946" s="62" t="str">
        <f>INDEX(技能!E:E,MATCH(技能等级!S946,技能!T:T,0))</f>
        <v>西方龙技能</v>
      </c>
      <c r="F946" s="69"/>
      <c r="G946" s="62"/>
      <c r="H946" s="149" t="str">
        <f t="shared" si="2732"/>
        <v>130301601</v>
      </c>
      <c r="I946" s="62">
        <f t="shared" si="2733"/>
        <v>1</v>
      </c>
      <c r="J946" s="62" t="str">
        <f>IF(COUNTIF(技能效果!A:A,技能等级!B946&amp;"02")=1,技能等级!B946&amp;"02","")</f>
        <v>130301602</v>
      </c>
      <c r="K946" s="62">
        <f t="shared" si="2733"/>
        <v>1</v>
      </c>
      <c r="L946" s="62" t="str">
        <f>IF(COUNTIF(技能效果!A:A,技能等级!B946&amp;"03")=1,技能等级!B946&amp;"03","")</f>
        <v/>
      </c>
      <c r="M946" s="62" t="str">
        <f t="shared" ref="M946" si="2743">IF(L946="","",$D946)</f>
        <v/>
      </c>
      <c r="N946" s="62" t="str">
        <f>IF(COUNTIF(技能效果!A:A,技能等级!B946&amp;"04")=1,技能等级!B946&amp;"04","")</f>
        <v/>
      </c>
      <c r="O946" s="62" t="str">
        <f t="shared" ref="O946" si="2744">IF(N946="","",$D946)</f>
        <v/>
      </c>
      <c r="P946" s="62" t="str">
        <f>IF(COUNTIF(技能效果!A:A,技能等级!B946&amp;"05")=1,技能等级!B946&amp;"05","")</f>
        <v/>
      </c>
      <c r="Q946" s="62" t="str">
        <f t="shared" ref="Q946" si="2745">IF(P946="","",$D946)</f>
        <v/>
      </c>
      <c r="R946" s="69" t="str">
        <f>INDEX(技能!U:U,MATCH(技能等级!B946,技能!B:B,0))</f>
        <v>攻击敌方单体造成攻击x%伤害，同时概率为目标施加【虹吸】负面效果，持续2回合
【虹吸】攻击带有虹吸状态的目标，可以恢复造成攻击x%伤害的生命</v>
      </c>
      <c r="S946" s="150">
        <f t="shared" si="2571"/>
        <v>91</v>
      </c>
    </row>
    <row r="947" spans="1:19" s="60" customFormat="1" ht="16.5" x14ac:dyDescent="0.2">
      <c r="A947" s="62">
        <v>944</v>
      </c>
      <c r="B947" s="62">
        <f>INDEX(技能!B:B,MATCH(技能等级!S947,技能!T:T,0))</f>
        <v>1303016</v>
      </c>
      <c r="C947" s="69" t="s">
        <v>384</v>
      </c>
      <c r="D947" s="62">
        <v>2</v>
      </c>
      <c r="E947" s="62" t="str">
        <f>INDEX(技能!E:E,MATCH(技能等级!S947,技能!T:T,0))</f>
        <v>西方龙技能</v>
      </c>
      <c r="F947" s="69" t="s">
        <v>1020</v>
      </c>
      <c r="G947" s="62">
        <v>10</v>
      </c>
      <c r="H947" s="149" t="str">
        <f t="shared" si="2732"/>
        <v>130301601</v>
      </c>
      <c r="I947" s="62">
        <f t="shared" si="2733"/>
        <v>2</v>
      </c>
      <c r="J947" s="62" t="str">
        <f>IF(COUNTIF(技能效果!A:A,技能等级!B947&amp;"02")=1,技能等级!B947&amp;"02","")</f>
        <v>130301602</v>
      </c>
      <c r="K947" s="62">
        <f t="shared" si="2733"/>
        <v>2</v>
      </c>
      <c r="L947" s="62" t="str">
        <f>IF(COUNTIF(技能效果!A:A,技能等级!B947&amp;"03")=1,技能等级!B947&amp;"03","")</f>
        <v/>
      </c>
      <c r="M947" s="62" t="str">
        <f t="shared" ref="M947" si="2746">IF(L947="","",$D947)</f>
        <v/>
      </c>
      <c r="N947" s="62" t="str">
        <f>IF(COUNTIF(技能效果!A:A,技能等级!B947&amp;"04")=1,技能等级!B947&amp;"04","")</f>
        <v/>
      </c>
      <c r="O947" s="62" t="str">
        <f t="shared" ref="O947" si="2747">IF(N947="","",$D947)</f>
        <v/>
      </c>
      <c r="P947" s="62" t="str">
        <f>IF(COUNTIF(技能效果!A:A,技能等级!B947&amp;"05")=1,技能等级!B947&amp;"05","")</f>
        <v/>
      </c>
      <c r="Q947" s="62" t="str">
        <f t="shared" ref="Q947" si="2748">IF(P947="","",$D947)</f>
        <v/>
      </c>
      <c r="R947" s="69" t="str">
        <f>INDEX(技能!U:U,MATCH(技能等级!B947,技能!B:B,0))</f>
        <v>攻击敌方单体造成攻击x%伤害，同时概率为目标施加【虹吸】负面效果，持续2回合
【虹吸】攻击带有虹吸状态的目标，可以恢复造成攻击x%伤害的生命</v>
      </c>
      <c r="S947" s="150">
        <f t="shared" si="2571"/>
        <v>91</v>
      </c>
    </row>
    <row r="948" spans="1:19" s="60" customFormat="1" ht="16.5" x14ac:dyDescent="0.2">
      <c r="A948" s="62">
        <v>945</v>
      </c>
      <c r="B948" s="62">
        <f>INDEX(技能!B:B,MATCH(技能等级!S948,技能!T:T,0))</f>
        <v>1303016</v>
      </c>
      <c r="C948" s="69" t="s">
        <v>384</v>
      </c>
      <c r="D948" s="62">
        <v>3</v>
      </c>
      <c r="E948" s="62" t="str">
        <f>INDEX(技能!E:E,MATCH(技能等级!S948,技能!T:T,0))</f>
        <v>西方龙技能</v>
      </c>
      <c r="F948" s="69" t="s">
        <v>1020</v>
      </c>
      <c r="G948" s="62">
        <v>10</v>
      </c>
      <c r="H948" s="149" t="str">
        <f t="shared" si="2732"/>
        <v>130301601</v>
      </c>
      <c r="I948" s="62">
        <f t="shared" si="2733"/>
        <v>3</v>
      </c>
      <c r="J948" s="62" t="str">
        <f>IF(COUNTIF(技能效果!A:A,技能等级!B948&amp;"02")=1,技能等级!B948&amp;"02","")</f>
        <v>130301602</v>
      </c>
      <c r="K948" s="62">
        <f t="shared" si="2733"/>
        <v>3</v>
      </c>
      <c r="L948" s="62" t="str">
        <f>IF(COUNTIF(技能效果!A:A,技能等级!B948&amp;"03")=1,技能等级!B948&amp;"03","")</f>
        <v/>
      </c>
      <c r="M948" s="62" t="str">
        <f t="shared" ref="M948" si="2749">IF(L948="","",$D948)</f>
        <v/>
      </c>
      <c r="N948" s="62" t="str">
        <f>IF(COUNTIF(技能效果!A:A,技能等级!B948&amp;"04")=1,技能等级!B948&amp;"04","")</f>
        <v/>
      </c>
      <c r="O948" s="62" t="str">
        <f t="shared" ref="O948" si="2750">IF(N948="","",$D948)</f>
        <v/>
      </c>
      <c r="P948" s="62" t="str">
        <f>IF(COUNTIF(技能效果!A:A,技能等级!B948&amp;"05")=1,技能等级!B948&amp;"05","")</f>
        <v/>
      </c>
      <c r="Q948" s="62" t="str">
        <f t="shared" ref="Q948" si="2751">IF(P948="","",$D948)</f>
        <v/>
      </c>
      <c r="R948" s="69" t="str">
        <f>INDEX(技能!U:U,MATCH(技能等级!B948,技能!B:B,0))</f>
        <v>攻击敌方单体造成攻击x%伤害，同时概率为目标施加【虹吸】负面效果，持续2回合
【虹吸】攻击带有虹吸状态的目标，可以恢复造成攻击x%伤害的生命</v>
      </c>
      <c r="S948" s="150">
        <f t="shared" si="2571"/>
        <v>91</v>
      </c>
    </row>
    <row r="949" spans="1:19" s="60" customFormat="1" ht="16.5" x14ac:dyDescent="0.2">
      <c r="A949" s="62">
        <v>946</v>
      </c>
      <c r="B949" s="62">
        <f>INDEX(技能!B:B,MATCH(技能等级!S949,技能!T:T,0))</f>
        <v>1303016</v>
      </c>
      <c r="C949" s="69" t="s">
        <v>384</v>
      </c>
      <c r="D949" s="62">
        <v>4</v>
      </c>
      <c r="E949" s="62" t="str">
        <f>INDEX(技能!E:E,MATCH(技能等级!S949,技能!T:T,0))</f>
        <v>西方龙技能</v>
      </c>
      <c r="F949" s="69" t="s">
        <v>1020</v>
      </c>
      <c r="G949" s="62">
        <v>10</v>
      </c>
      <c r="H949" s="149" t="str">
        <f t="shared" si="2732"/>
        <v>130301601</v>
      </c>
      <c r="I949" s="62">
        <f t="shared" si="2733"/>
        <v>4</v>
      </c>
      <c r="J949" s="62" t="str">
        <f>IF(COUNTIF(技能效果!A:A,技能等级!B949&amp;"02")=1,技能等级!B949&amp;"02","")</f>
        <v>130301602</v>
      </c>
      <c r="K949" s="62">
        <f t="shared" si="2733"/>
        <v>4</v>
      </c>
      <c r="L949" s="62" t="str">
        <f>IF(COUNTIF(技能效果!A:A,技能等级!B949&amp;"03")=1,技能等级!B949&amp;"03","")</f>
        <v/>
      </c>
      <c r="M949" s="62" t="str">
        <f t="shared" ref="M949" si="2752">IF(L949="","",$D949)</f>
        <v/>
      </c>
      <c r="N949" s="62" t="str">
        <f>IF(COUNTIF(技能效果!A:A,技能等级!B949&amp;"04")=1,技能等级!B949&amp;"04","")</f>
        <v/>
      </c>
      <c r="O949" s="62" t="str">
        <f t="shared" ref="O949" si="2753">IF(N949="","",$D949)</f>
        <v/>
      </c>
      <c r="P949" s="62" t="str">
        <f>IF(COUNTIF(技能效果!A:A,技能等级!B949&amp;"05")=1,技能等级!B949&amp;"05","")</f>
        <v/>
      </c>
      <c r="Q949" s="62" t="str">
        <f t="shared" ref="Q949" si="2754">IF(P949="","",$D949)</f>
        <v/>
      </c>
      <c r="R949" s="69" t="str">
        <f>INDEX(技能!U:U,MATCH(技能等级!B949,技能!B:B,0))</f>
        <v>攻击敌方单体造成攻击x%伤害，同时概率为目标施加【虹吸】负面效果，持续2回合
【虹吸】攻击带有虹吸状态的目标，可以恢复造成攻击x%伤害的生命</v>
      </c>
      <c r="S949" s="150">
        <f t="shared" si="2571"/>
        <v>91</v>
      </c>
    </row>
    <row r="950" spans="1:19" s="60" customFormat="1" ht="16.5" x14ac:dyDescent="0.2">
      <c r="A950" s="62">
        <v>947</v>
      </c>
      <c r="B950" s="62">
        <f>INDEX(技能!B:B,MATCH(技能等级!S950,技能!T:T,0))</f>
        <v>1303016</v>
      </c>
      <c r="C950" s="69" t="s">
        <v>384</v>
      </c>
      <c r="D950" s="62">
        <v>5</v>
      </c>
      <c r="E950" s="62" t="str">
        <f>INDEX(技能!E:E,MATCH(技能等级!S950,技能!T:T,0))</f>
        <v>西方龙技能</v>
      </c>
      <c r="F950" s="69" t="s">
        <v>1020</v>
      </c>
      <c r="G950" s="62">
        <v>10</v>
      </c>
      <c r="H950" s="149" t="str">
        <f t="shared" si="2732"/>
        <v>130301601</v>
      </c>
      <c r="I950" s="62">
        <f t="shared" si="2733"/>
        <v>5</v>
      </c>
      <c r="J950" s="62" t="str">
        <f>IF(COUNTIF(技能效果!A:A,技能等级!B950&amp;"02")=1,技能等级!B950&amp;"02","")</f>
        <v>130301602</v>
      </c>
      <c r="K950" s="62">
        <f t="shared" si="2733"/>
        <v>5</v>
      </c>
      <c r="L950" s="62" t="str">
        <f>IF(COUNTIF(技能效果!A:A,技能等级!B950&amp;"03")=1,技能等级!B950&amp;"03","")</f>
        <v/>
      </c>
      <c r="M950" s="62" t="str">
        <f t="shared" ref="M950" si="2755">IF(L950="","",$D950)</f>
        <v/>
      </c>
      <c r="N950" s="62" t="str">
        <f>IF(COUNTIF(技能效果!A:A,技能等级!B950&amp;"04")=1,技能等级!B950&amp;"04","")</f>
        <v/>
      </c>
      <c r="O950" s="62" t="str">
        <f t="shared" ref="O950" si="2756">IF(N950="","",$D950)</f>
        <v/>
      </c>
      <c r="P950" s="62" t="str">
        <f>IF(COUNTIF(技能效果!A:A,技能等级!B950&amp;"05")=1,技能等级!B950&amp;"05","")</f>
        <v/>
      </c>
      <c r="Q950" s="62" t="str">
        <f t="shared" ref="Q950" si="2757">IF(P950="","",$D950)</f>
        <v/>
      </c>
      <c r="R950" s="69" t="str">
        <f>INDEX(技能!U:U,MATCH(技能等级!B950,技能!B:B,0))</f>
        <v>攻击敌方单体造成攻击x%伤害，同时概率为目标施加【虹吸】负面效果，持续2回合
【虹吸】攻击带有虹吸状态的目标，可以恢复造成攻击x%伤害的生命</v>
      </c>
      <c r="S950" s="150">
        <f t="shared" si="2571"/>
        <v>91</v>
      </c>
    </row>
    <row r="951" spans="1:19" s="60" customFormat="1" ht="16.5" x14ac:dyDescent="0.2">
      <c r="A951" s="62">
        <v>948</v>
      </c>
      <c r="B951" s="62">
        <f>INDEX(技能!B:B,MATCH(技能等级!S951,技能!T:T,0))</f>
        <v>1303016</v>
      </c>
      <c r="C951" s="69" t="s">
        <v>384</v>
      </c>
      <c r="D951" s="62">
        <v>6</v>
      </c>
      <c r="E951" s="62" t="str">
        <f>INDEX(技能!E:E,MATCH(技能等级!S951,技能!T:T,0))</f>
        <v>西方龙技能</v>
      </c>
      <c r="F951" s="69" t="s">
        <v>1020</v>
      </c>
      <c r="G951" s="62">
        <v>10</v>
      </c>
      <c r="H951" s="149" t="str">
        <f t="shared" si="2732"/>
        <v>130301601</v>
      </c>
      <c r="I951" s="62">
        <f t="shared" si="2733"/>
        <v>6</v>
      </c>
      <c r="J951" s="62" t="str">
        <f>IF(COUNTIF(技能效果!A:A,技能等级!B951&amp;"02")=1,技能等级!B951&amp;"02","")</f>
        <v>130301602</v>
      </c>
      <c r="K951" s="62">
        <f t="shared" si="2733"/>
        <v>6</v>
      </c>
      <c r="L951" s="62" t="str">
        <f>IF(COUNTIF(技能效果!A:A,技能等级!B951&amp;"03")=1,技能等级!B951&amp;"03","")</f>
        <v/>
      </c>
      <c r="M951" s="62" t="str">
        <f t="shared" ref="M951" si="2758">IF(L951="","",$D951)</f>
        <v/>
      </c>
      <c r="N951" s="62" t="str">
        <f>IF(COUNTIF(技能效果!A:A,技能等级!B951&amp;"04")=1,技能等级!B951&amp;"04","")</f>
        <v/>
      </c>
      <c r="O951" s="62" t="str">
        <f t="shared" ref="O951" si="2759">IF(N951="","",$D951)</f>
        <v/>
      </c>
      <c r="P951" s="62" t="str">
        <f>IF(COUNTIF(技能效果!A:A,技能等级!B951&amp;"05")=1,技能等级!B951&amp;"05","")</f>
        <v/>
      </c>
      <c r="Q951" s="62" t="str">
        <f t="shared" ref="Q951" si="2760">IF(P951="","",$D951)</f>
        <v/>
      </c>
      <c r="R951" s="69" t="str">
        <f>INDEX(技能!U:U,MATCH(技能等级!B951,技能!B:B,0))</f>
        <v>攻击敌方单体造成攻击x%伤害，同时概率为目标施加【虹吸】负面效果，持续2回合
【虹吸】攻击带有虹吸状态的目标，可以恢复造成攻击x%伤害的生命</v>
      </c>
      <c r="S951" s="150">
        <f t="shared" si="2571"/>
        <v>91</v>
      </c>
    </row>
    <row r="952" spans="1:19" s="60" customFormat="1" ht="16.5" x14ac:dyDescent="0.2">
      <c r="A952" s="62">
        <v>949</v>
      </c>
      <c r="B952" s="62">
        <f>INDEX(技能!B:B,MATCH(技能等级!S952,技能!T:T,0))</f>
        <v>1303016</v>
      </c>
      <c r="C952" s="69" t="s">
        <v>384</v>
      </c>
      <c r="D952" s="62">
        <v>7</v>
      </c>
      <c r="E952" s="62" t="str">
        <f>INDEX(技能!E:E,MATCH(技能等级!S952,技能!T:T,0))</f>
        <v>西方龙技能</v>
      </c>
      <c r="F952" s="69" t="s">
        <v>1020</v>
      </c>
      <c r="G952" s="62">
        <v>10</v>
      </c>
      <c r="H952" s="149" t="str">
        <f t="shared" si="2732"/>
        <v>130301601</v>
      </c>
      <c r="I952" s="62">
        <f t="shared" si="2733"/>
        <v>7</v>
      </c>
      <c r="J952" s="62" t="str">
        <f>IF(COUNTIF(技能效果!A:A,技能等级!B952&amp;"02")=1,技能等级!B952&amp;"02","")</f>
        <v>130301602</v>
      </c>
      <c r="K952" s="62">
        <f t="shared" si="2733"/>
        <v>7</v>
      </c>
      <c r="L952" s="62" t="str">
        <f>IF(COUNTIF(技能效果!A:A,技能等级!B952&amp;"03")=1,技能等级!B952&amp;"03","")</f>
        <v/>
      </c>
      <c r="M952" s="62" t="str">
        <f t="shared" ref="M952" si="2761">IF(L952="","",$D952)</f>
        <v/>
      </c>
      <c r="N952" s="62" t="str">
        <f>IF(COUNTIF(技能效果!A:A,技能等级!B952&amp;"04")=1,技能等级!B952&amp;"04","")</f>
        <v/>
      </c>
      <c r="O952" s="62" t="str">
        <f t="shared" ref="O952" si="2762">IF(N952="","",$D952)</f>
        <v/>
      </c>
      <c r="P952" s="62" t="str">
        <f>IF(COUNTIF(技能效果!A:A,技能等级!B952&amp;"05")=1,技能等级!B952&amp;"05","")</f>
        <v/>
      </c>
      <c r="Q952" s="62" t="str">
        <f t="shared" ref="Q952" si="2763">IF(P952="","",$D952)</f>
        <v/>
      </c>
      <c r="R952" s="69" t="str">
        <f>INDEX(技能!U:U,MATCH(技能等级!B952,技能!B:B,0))</f>
        <v>攻击敌方单体造成攻击x%伤害，同时概率为目标施加【虹吸】负面效果，持续2回合
【虹吸】攻击带有虹吸状态的目标，可以恢复造成攻击x%伤害的生命</v>
      </c>
      <c r="S952" s="150">
        <f t="shared" si="2571"/>
        <v>91</v>
      </c>
    </row>
    <row r="953" spans="1:19" s="60" customFormat="1" ht="16.5" x14ac:dyDescent="0.2">
      <c r="A953" s="62">
        <v>950</v>
      </c>
      <c r="B953" s="62">
        <f>INDEX(技能!B:B,MATCH(技能等级!S953,技能!T:T,0))</f>
        <v>1303016</v>
      </c>
      <c r="C953" s="69" t="s">
        <v>384</v>
      </c>
      <c r="D953" s="62">
        <v>8</v>
      </c>
      <c r="E953" s="62" t="str">
        <f>INDEX(技能!E:E,MATCH(技能等级!S953,技能!T:T,0))</f>
        <v>西方龙技能</v>
      </c>
      <c r="F953" s="69" t="s">
        <v>1020</v>
      </c>
      <c r="G953" s="62">
        <v>10</v>
      </c>
      <c r="H953" s="149" t="str">
        <f t="shared" si="2732"/>
        <v>130301601</v>
      </c>
      <c r="I953" s="62">
        <f t="shared" si="2733"/>
        <v>8</v>
      </c>
      <c r="J953" s="62" t="str">
        <f>IF(COUNTIF(技能效果!A:A,技能等级!B953&amp;"02")=1,技能等级!B953&amp;"02","")</f>
        <v>130301602</v>
      </c>
      <c r="K953" s="62">
        <f t="shared" si="2733"/>
        <v>8</v>
      </c>
      <c r="L953" s="62" t="str">
        <f>IF(COUNTIF(技能效果!A:A,技能等级!B953&amp;"03")=1,技能等级!B953&amp;"03","")</f>
        <v/>
      </c>
      <c r="M953" s="62" t="str">
        <f t="shared" ref="M953" si="2764">IF(L953="","",$D953)</f>
        <v/>
      </c>
      <c r="N953" s="62" t="str">
        <f>IF(COUNTIF(技能效果!A:A,技能等级!B953&amp;"04")=1,技能等级!B953&amp;"04","")</f>
        <v/>
      </c>
      <c r="O953" s="62" t="str">
        <f t="shared" ref="O953" si="2765">IF(N953="","",$D953)</f>
        <v/>
      </c>
      <c r="P953" s="62" t="str">
        <f>IF(COUNTIF(技能效果!A:A,技能等级!B953&amp;"05")=1,技能等级!B953&amp;"05","")</f>
        <v/>
      </c>
      <c r="Q953" s="62" t="str">
        <f t="shared" ref="Q953" si="2766">IF(P953="","",$D953)</f>
        <v/>
      </c>
      <c r="R953" s="69" t="str">
        <f>INDEX(技能!U:U,MATCH(技能等级!B953,技能!B:B,0))</f>
        <v>攻击敌方单体造成攻击x%伤害，同时概率为目标施加【虹吸】负面效果，持续2回合
【虹吸】攻击带有虹吸状态的目标，可以恢复造成攻击x%伤害的生命</v>
      </c>
      <c r="S953" s="150">
        <f t="shared" ref="S953:S1016" si="2767">S943+1</f>
        <v>91</v>
      </c>
    </row>
    <row r="954" spans="1:19" s="60" customFormat="1" ht="16.5" x14ac:dyDescent="0.2">
      <c r="A954" s="62">
        <v>951</v>
      </c>
      <c r="B954" s="62">
        <f>INDEX(技能!B:B,MATCH(技能等级!S954,技能!T:T,0))</f>
        <v>1303016</v>
      </c>
      <c r="C954" s="69" t="s">
        <v>384</v>
      </c>
      <c r="D954" s="62">
        <v>9</v>
      </c>
      <c r="E954" s="62" t="str">
        <f>INDEX(技能!E:E,MATCH(技能等级!S954,技能!T:T,0))</f>
        <v>西方龙技能</v>
      </c>
      <c r="F954" s="69" t="s">
        <v>1020</v>
      </c>
      <c r="G954" s="62">
        <v>10</v>
      </c>
      <c r="H954" s="149" t="str">
        <f t="shared" si="2732"/>
        <v>130301601</v>
      </c>
      <c r="I954" s="62">
        <f t="shared" si="2733"/>
        <v>9</v>
      </c>
      <c r="J954" s="62" t="str">
        <f>IF(COUNTIF(技能效果!A:A,技能等级!B954&amp;"02")=1,技能等级!B954&amp;"02","")</f>
        <v>130301602</v>
      </c>
      <c r="K954" s="62">
        <f t="shared" si="2733"/>
        <v>9</v>
      </c>
      <c r="L954" s="62" t="str">
        <f>IF(COUNTIF(技能效果!A:A,技能等级!B954&amp;"03")=1,技能等级!B954&amp;"03","")</f>
        <v/>
      </c>
      <c r="M954" s="62" t="str">
        <f t="shared" ref="M954" si="2768">IF(L954="","",$D954)</f>
        <v/>
      </c>
      <c r="N954" s="62" t="str">
        <f>IF(COUNTIF(技能效果!A:A,技能等级!B954&amp;"04")=1,技能等级!B954&amp;"04","")</f>
        <v/>
      </c>
      <c r="O954" s="62" t="str">
        <f t="shared" ref="O954" si="2769">IF(N954="","",$D954)</f>
        <v/>
      </c>
      <c r="P954" s="62" t="str">
        <f>IF(COUNTIF(技能效果!A:A,技能等级!B954&amp;"05")=1,技能等级!B954&amp;"05","")</f>
        <v/>
      </c>
      <c r="Q954" s="62" t="str">
        <f t="shared" ref="Q954" si="2770">IF(P954="","",$D954)</f>
        <v/>
      </c>
      <c r="R954" s="69" t="str">
        <f>INDEX(技能!U:U,MATCH(技能等级!B954,技能!B:B,0))</f>
        <v>攻击敌方单体造成攻击x%伤害，同时概率为目标施加【虹吸】负面效果，持续2回合
【虹吸】攻击带有虹吸状态的目标，可以恢复造成攻击x%伤害的生命</v>
      </c>
      <c r="S954" s="150">
        <f t="shared" si="2767"/>
        <v>91</v>
      </c>
    </row>
    <row r="955" spans="1:19" s="60" customFormat="1" ht="16.5" x14ac:dyDescent="0.2">
      <c r="A955" s="62">
        <v>952</v>
      </c>
      <c r="B955" s="62">
        <f>INDEX(技能!B:B,MATCH(技能等级!S955,技能!T:T,0))</f>
        <v>1303016</v>
      </c>
      <c r="C955" s="69" t="s">
        <v>384</v>
      </c>
      <c r="D955" s="62">
        <v>10</v>
      </c>
      <c r="E955" s="62" t="str">
        <f>INDEX(技能!E:E,MATCH(技能等级!S955,技能!T:T,0))</f>
        <v>西方龙技能</v>
      </c>
      <c r="F955" s="69" t="s">
        <v>1020</v>
      </c>
      <c r="G955" s="62">
        <v>10</v>
      </c>
      <c r="H955" s="149" t="str">
        <f t="shared" si="2732"/>
        <v>130301601</v>
      </c>
      <c r="I955" s="62">
        <f t="shared" si="2733"/>
        <v>10</v>
      </c>
      <c r="J955" s="62" t="str">
        <f>IF(COUNTIF(技能效果!A:A,技能等级!B955&amp;"02")=1,技能等级!B955&amp;"02","")</f>
        <v>130301602</v>
      </c>
      <c r="K955" s="62">
        <f t="shared" si="2733"/>
        <v>10</v>
      </c>
      <c r="L955" s="62" t="str">
        <f>IF(COUNTIF(技能效果!A:A,技能等级!B955&amp;"03")=1,技能等级!B955&amp;"03","")</f>
        <v/>
      </c>
      <c r="M955" s="62" t="str">
        <f t="shared" ref="M955" si="2771">IF(L955="","",$D955)</f>
        <v/>
      </c>
      <c r="N955" s="62" t="str">
        <f>IF(COUNTIF(技能效果!A:A,技能等级!B955&amp;"04")=1,技能等级!B955&amp;"04","")</f>
        <v/>
      </c>
      <c r="O955" s="62" t="str">
        <f t="shared" ref="O955" si="2772">IF(N955="","",$D955)</f>
        <v/>
      </c>
      <c r="P955" s="62" t="str">
        <f>IF(COUNTIF(技能效果!A:A,技能等级!B955&amp;"05")=1,技能等级!B955&amp;"05","")</f>
        <v/>
      </c>
      <c r="Q955" s="62" t="str">
        <f t="shared" ref="Q955" si="2773">IF(P955="","",$D955)</f>
        <v/>
      </c>
      <c r="R955" s="69" t="str">
        <f>INDEX(技能!U:U,MATCH(技能等级!B955,技能!B:B,0))</f>
        <v>攻击敌方单体造成攻击x%伤害，同时概率为目标施加【虹吸】负面效果，持续2回合
【虹吸】攻击带有虹吸状态的目标，可以恢复造成攻击x%伤害的生命</v>
      </c>
      <c r="S955" s="150">
        <f t="shared" si="2767"/>
        <v>91</v>
      </c>
    </row>
    <row r="956" spans="1:19" s="60" customFormat="1" ht="16.5" x14ac:dyDescent="0.2">
      <c r="A956" s="62">
        <v>953</v>
      </c>
      <c r="B956" s="62">
        <f>INDEX(技能!B:B,MATCH(技能等级!S956,技能!T:T,0))</f>
        <v>1303017</v>
      </c>
      <c r="C956" s="69" t="s">
        <v>384</v>
      </c>
      <c r="D956" s="62">
        <v>1</v>
      </c>
      <c r="E956" s="62" t="str">
        <f>INDEX(技能!E:E,MATCH(技能等级!S956,技能!T:T,0))</f>
        <v>飞廉技能</v>
      </c>
      <c r="F956" s="69"/>
      <c r="G956" s="62"/>
      <c r="H956" s="149" t="str">
        <f t="shared" si="2732"/>
        <v>130301701</v>
      </c>
      <c r="I956" s="62">
        <f t="shared" si="2733"/>
        <v>1</v>
      </c>
      <c r="J956" s="62" t="str">
        <f>IF(COUNTIF(技能效果!A:A,技能等级!B956&amp;"02")=1,技能等级!B956&amp;"02","")</f>
        <v>130301702</v>
      </c>
      <c r="K956" s="62">
        <f t="shared" si="2733"/>
        <v>1</v>
      </c>
      <c r="L956" s="62" t="str">
        <f>IF(COUNTIF(技能效果!A:A,技能等级!B956&amp;"03")=1,技能等级!B956&amp;"03","")</f>
        <v/>
      </c>
      <c r="M956" s="62" t="str">
        <f t="shared" ref="M956" si="2774">IF(L956="","",$D956)</f>
        <v/>
      </c>
      <c r="N956" s="62" t="str">
        <f>IF(COUNTIF(技能效果!A:A,技能等级!B956&amp;"04")=1,技能等级!B956&amp;"04","")</f>
        <v/>
      </c>
      <c r="O956" s="62" t="str">
        <f t="shared" ref="O956" si="2775">IF(N956="","",$D956)</f>
        <v/>
      </c>
      <c r="P956" s="62" t="str">
        <f>IF(COUNTIF(技能效果!A:A,技能等级!B956&amp;"05")=1,技能等级!B956&amp;"05","")</f>
        <v/>
      </c>
      <c r="Q956" s="62" t="str">
        <f t="shared" ref="Q956" si="2776">IF(P956="","",$D956)</f>
        <v/>
      </c>
      <c r="R956" s="69" t="str">
        <f>INDEX(技能!U:U,MATCH(技能等级!B956,技能!B:B,0))</f>
        <v>攻击敌方单体造成攻击x%伤害，如果目标带有风神印记，概率无消耗再次释放1次本技能</v>
      </c>
      <c r="S956" s="150">
        <f t="shared" si="2767"/>
        <v>92</v>
      </c>
    </row>
    <row r="957" spans="1:19" s="60" customFormat="1" ht="16.5" x14ac:dyDescent="0.2">
      <c r="A957" s="62">
        <v>954</v>
      </c>
      <c r="B957" s="62">
        <f>INDEX(技能!B:B,MATCH(技能等级!S957,技能!T:T,0))</f>
        <v>1303017</v>
      </c>
      <c r="C957" s="69" t="s">
        <v>384</v>
      </c>
      <c r="D957" s="62">
        <v>2</v>
      </c>
      <c r="E957" s="62" t="str">
        <f>INDEX(技能!E:E,MATCH(技能等级!S957,技能!T:T,0))</f>
        <v>飞廉技能</v>
      </c>
      <c r="F957" s="69" t="s">
        <v>1020</v>
      </c>
      <c r="G957" s="62">
        <v>10</v>
      </c>
      <c r="H957" s="149" t="str">
        <f t="shared" si="2732"/>
        <v>130301701</v>
      </c>
      <c r="I957" s="62">
        <f t="shared" si="2733"/>
        <v>2</v>
      </c>
      <c r="J957" s="62" t="str">
        <f>IF(COUNTIF(技能效果!A:A,技能等级!B957&amp;"02")=1,技能等级!B957&amp;"02","")</f>
        <v>130301702</v>
      </c>
      <c r="K957" s="62">
        <f t="shared" si="2733"/>
        <v>2</v>
      </c>
      <c r="L957" s="62" t="str">
        <f>IF(COUNTIF(技能效果!A:A,技能等级!B957&amp;"03")=1,技能等级!B957&amp;"03","")</f>
        <v/>
      </c>
      <c r="M957" s="62" t="str">
        <f t="shared" ref="M957" si="2777">IF(L957="","",$D957)</f>
        <v/>
      </c>
      <c r="N957" s="62" t="str">
        <f>IF(COUNTIF(技能效果!A:A,技能等级!B957&amp;"04")=1,技能等级!B957&amp;"04","")</f>
        <v/>
      </c>
      <c r="O957" s="62" t="str">
        <f t="shared" ref="O957" si="2778">IF(N957="","",$D957)</f>
        <v/>
      </c>
      <c r="P957" s="62" t="str">
        <f>IF(COUNTIF(技能效果!A:A,技能等级!B957&amp;"05")=1,技能等级!B957&amp;"05","")</f>
        <v/>
      </c>
      <c r="Q957" s="62" t="str">
        <f t="shared" ref="Q957" si="2779">IF(P957="","",$D957)</f>
        <v/>
      </c>
      <c r="R957" s="69" t="str">
        <f>INDEX(技能!U:U,MATCH(技能等级!B957,技能!B:B,0))</f>
        <v>攻击敌方单体造成攻击x%伤害，如果目标带有风神印记，概率无消耗再次释放1次本技能</v>
      </c>
      <c r="S957" s="150">
        <f t="shared" si="2767"/>
        <v>92</v>
      </c>
    </row>
    <row r="958" spans="1:19" s="60" customFormat="1" ht="16.5" x14ac:dyDescent="0.2">
      <c r="A958" s="62">
        <v>955</v>
      </c>
      <c r="B958" s="62">
        <f>INDEX(技能!B:B,MATCH(技能等级!S958,技能!T:T,0))</f>
        <v>1303017</v>
      </c>
      <c r="C958" s="69" t="s">
        <v>384</v>
      </c>
      <c r="D958" s="62">
        <v>3</v>
      </c>
      <c r="E958" s="62" t="str">
        <f>INDEX(技能!E:E,MATCH(技能等级!S958,技能!T:T,0))</f>
        <v>飞廉技能</v>
      </c>
      <c r="F958" s="69" t="s">
        <v>1020</v>
      </c>
      <c r="G958" s="62">
        <v>10</v>
      </c>
      <c r="H958" s="149" t="str">
        <f t="shared" si="2732"/>
        <v>130301701</v>
      </c>
      <c r="I958" s="62">
        <f t="shared" si="2733"/>
        <v>3</v>
      </c>
      <c r="J958" s="62" t="str">
        <f>IF(COUNTIF(技能效果!A:A,技能等级!B958&amp;"02")=1,技能等级!B958&amp;"02","")</f>
        <v>130301702</v>
      </c>
      <c r="K958" s="62">
        <f t="shared" si="2733"/>
        <v>3</v>
      </c>
      <c r="L958" s="62" t="str">
        <f>IF(COUNTIF(技能效果!A:A,技能等级!B958&amp;"03")=1,技能等级!B958&amp;"03","")</f>
        <v/>
      </c>
      <c r="M958" s="62" t="str">
        <f t="shared" ref="M958" si="2780">IF(L958="","",$D958)</f>
        <v/>
      </c>
      <c r="N958" s="62" t="str">
        <f>IF(COUNTIF(技能效果!A:A,技能等级!B958&amp;"04")=1,技能等级!B958&amp;"04","")</f>
        <v/>
      </c>
      <c r="O958" s="62" t="str">
        <f t="shared" ref="O958" si="2781">IF(N958="","",$D958)</f>
        <v/>
      </c>
      <c r="P958" s="62" t="str">
        <f>IF(COUNTIF(技能效果!A:A,技能等级!B958&amp;"05")=1,技能等级!B958&amp;"05","")</f>
        <v/>
      </c>
      <c r="Q958" s="62" t="str">
        <f t="shared" ref="Q958" si="2782">IF(P958="","",$D958)</f>
        <v/>
      </c>
      <c r="R958" s="69" t="str">
        <f>INDEX(技能!U:U,MATCH(技能等级!B958,技能!B:B,0))</f>
        <v>攻击敌方单体造成攻击x%伤害，如果目标带有风神印记，概率无消耗再次释放1次本技能</v>
      </c>
      <c r="S958" s="150">
        <f t="shared" si="2767"/>
        <v>92</v>
      </c>
    </row>
    <row r="959" spans="1:19" s="60" customFormat="1" ht="16.5" x14ac:dyDescent="0.2">
      <c r="A959" s="62">
        <v>956</v>
      </c>
      <c r="B959" s="62">
        <f>INDEX(技能!B:B,MATCH(技能等级!S959,技能!T:T,0))</f>
        <v>1303017</v>
      </c>
      <c r="C959" s="69" t="s">
        <v>384</v>
      </c>
      <c r="D959" s="62">
        <v>4</v>
      </c>
      <c r="E959" s="62" t="str">
        <f>INDEX(技能!E:E,MATCH(技能等级!S959,技能!T:T,0))</f>
        <v>飞廉技能</v>
      </c>
      <c r="F959" s="69" t="s">
        <v>1020</v>
      </c>
      <c r="G959" s="62">
        <v>10</v>
      </c>
      <c r="H959" s="149" t="str">
        <f t="shared" si="2732"/>
        <v>130301701</v>
      </c>
      <c r="I959" s="62">
        <f t="shared" si="2733"/>
        <v>4</v>
      </c>
      <c r="J959" s="62" t="str">
        <f>IF(COUNTIF(技能效果!A:A,技能等级!B959&amp;"02")=1,技能等级!B959&amp;"02","")</f>
        <v>130301702</v>
      </c>
      <c r="K959" s="62">
        <f t="shared" si="2733"/>
        <v>4</v>
      </c>
      <c r="L959" s="62" t="str">
        <f>IF(COUNTIF(技能效果!A:A,技能等级!B959&amp;"03")=1,技能等级!B959&amp;"03","")</f>
        <v/>
      </c>
      <c r="M959" s="62" t="str">
        <f t="shared" ref="M959" si="2783">IF(L959="","",$D959)</f>
        <v/>
      </c>
      <c r="N959" s="62" t="str">
        <f>IF(COUNTIF(技能效果!A:A,技能等级!B959&amp;"04")=1,技能等级!B959&amp;"04","")</f>
        <v/>
      </c>
      <c r="O959" s="62" t="str">
        <f t="shared" ref="O959" si="2784">IF(N959="","",$D959)</f>
        <v/>
      </c>
      <c r="P959" s="62" t="str">
        <f>IF(COUNTIF(技能效果!A:A,技能等级!B959&amp;"05")=1,技能等级!B959&amp;"05","")</f>
        <v/>
      </c>
      <c r="Q959" s="62" t="str">
        <f t="shared" ref="Q959" si="2785">IF(P959="","",$D959)</f>
        <v/>
      </c>
      <c r="R959" s="69" t="str">
        <f>INDEX(技能!U:U,MATCH(技能等级!B959,技能!B:B,0))</f>
        <v>攻击敌方单体造成攻击x%伤害，如果目标带有风神印记，概率无消耗再次释放1次本技能</v>
      </c>
      <c r="S959" s="150">
        <f t="shared" si="2767"/>
        <v>92</v>
      </c>
    </row>
    <row r="960" spans="1:19" s="60" customFormat="1" ht="16.5" x14ac:dyDescent="0.2">
      <c r="A960" s="62">
        <v>957</v>
      </c>
      <c r="B960" s="62">
        <f>INDEX(技能!B:B,MATCH(技能等级!S960,技能!T:T,0))</f>
        <v>1303017</v>
      </c>
      <c r="C960" s="69" t="s">
        <v>384</v>
      </c>
      <c r="D960" s="62">
        <v>5</v>
      </c>
      <c r="E960" s="62" t="str">
        <f>INDEX(技能!E:E,MATCH(技能等级!S960,技能!T:T,0))</f>
        <v>飞廉技能</v>
      </c>
      <c r="F960" s="69" t="s">
        <v>1020</v>
      </c>
      <c r="G960" s="62">
        <v>10</v>
      </c>
      <c r="H960" s="149" t="str">
        <f t="shared" si="2732"/>
        <v>130301701</v>
      </c>
      <c r="I960" s="62">
        <f t="shared" si="2733"/>
        <v>5</v>
      </c>
      <c r="J960" s="62" t="str">
        <f>IF(COUNTIF(技能效果!A:A,技能等级!B960&amp;"02")=1,技能等级!B960&amp;"02","")</f>
        <v>130301702</v>
      </c>
      <c r="K960" s="62">
        <f t="shared" si="2733"/>
        <v>5</v>
      </c>
      <c r="L960" s="62" t="str">
        <f>IF(COUNTIF(技能效果!A:A,技能等级!B960&amp;"03")=1,技能等级!B960&amp;"03","")</f>
        <v/>
      </c>
      <c r="M960" s="62" t="str">
        <f t="shared" ref="M960" si="2786">IF(L960="","",$D960)</f>
        <v/>
      </c>
      <c r="N960" s="62" t="str">
        <f>IF(COUNTIF(技能效果!A:A,技能等级!B960&amp;"04")=1,技能等级!B960&amp;"04","")</f>
        <v/>
      </c>
      <c r="O960" s="62" t="str">
        <f t="shared" ref="O960" si="2787">IF(N960="","",$D960)</f>
        <v/>
      </c>
      <c r="P960" s="62" t="str">
        <f>IF(COUNTIF(技能效果!A:A,技能等级!B960&amp;"05")=1,技能等级!B960&amp;"05","")</f>
        <v/>
      </c>
      <c r="Q960" s="62" t="str">
        <f t="shared" ref="Q960" si="2788">IF(P960="","",$D960)</f>
        <v/>
      </c>
      <c r="R960" s="69" t="str">
        <f>INDEX(技能!U:U,MATCH(技能等级!B960,技能!B:B,0))</f>
        <v>攻击敌方单体造成攻击x%伤害，如果目标带有风神印记，概率无消耗再次释放1次本技能</v>
      </c>
      <c r="S960" s="150">
        <f t="shared" si="2767"/>
        <v>92</v>
      </c>
    </row>
    <row r="961" spans="1:19" s="60" customFormat="1" ht="16.5" x14ac:dyDescent="0.2">
      <c r="A961" s="62">
        <v>958</v>
      </c>
      <c r="B961" s="62">
        <f>INDEX(技能!B:B,MATCH(技能等级!S961,技能!T:T,0))</f>
        <v>1303017</v>
      </c>
      <c r="C961" s="69" t="s">
        <v>384</v>
      </c>
      <c r="D961" s="62">
        <v>6</v>
      </c>
      <c r="E961" s="62" t="str">
        <f>INDEX(技能!E:E,MATCH(技能等级!S961,技能!T:T,0))</f>
        <v>飞廉技能</v>
      </c>
      <c r="F961" s="69" t="s">
        <v>1020</v>
      </c>
      <c r="G961" s="62">
        <v>10</v>
      </c>
      <c r="H961" s="149" t="str">
        <f t="shared" si="2732"/>
        <v>130301701</v>
      </c>
      <c r="I961" s="62">
        <f t="shared" si="2733"/>
        <v>6</v>
      </c>
      <c r="J961" s="62" t="str">
        <f>IF(COUNTIF(技能效果!A:A,技能等级!B961&amp;"02")=1,技能等级!B961&amp;"02","")</f>
        <v>130301702</v>
      </c>
      <c r="K961" s="62">
        <f t="shared" si="2733"/>
        <v>6</v>
      </c>
      <c r="L961" s="62" t="str">
        <f>IF(COUNTIF(技能效果!A:A,技能等级!B961&amp;"03")=1,技能等级!B961&amp;"03","")</f>
        <v/>
      </c>
      <c r="M961" s="62" t="str">
        <f t="shared" ref="M961" si="2789">IF(L961="","",$D961)</f>
        <v/>
      </c>
      <c r="N961" s="62" t="str">
        <f>IF(COUNTIF(技能效果!A:A,技能等级!B961&amp;"04")=1,技能等级!B961&amp;"04","")</f>
        <v/>
      </c>
      <c r="O961" s="62" t="str">
        <f t="shared" ref="O961" si="2790">IF(N961="","",$D961)</f>
        <v/>
      </c>
      <c r="P961" s="62" t="str">
        <f>IF(COUNTIF(技能效果!A:A,技能等级!B961&amp;"05")=1,技能等级!B961&amp;"05","")</f>
        <v/>
      </c>
      <c r="Q961" s="62" t="str">
        <f t="shared" ref="Q961" si="2791">IF(P961="","",$D961)</f>
        <v/>
      </c>
      <c r="R961" s="69" t="str">
        <f>INDEX(技能!U:U,MATCH(技能等级!B961,技能!B:B,0))</f>
        <v>攻击敌方单体造成攻击x%伤害，如果目标带有风神印记，概率无消耗再次释放1次本技能</v>
      </c>
      <c r="S961" s="150">
        <f t="shared" si="2767"/>
        <v>92</v>
      </c>
    </row>
    <row r="962" spans="1:19" s="60" customFormat="1" ht="16.5" x14ac:dyDescent="0.2">
      <c r="A962" s="62">
        <v>959</v>
      </c>
      <c r="B962" s="62">
        <f>INDEX(技能!B:B,MATCH(技能等级!S962,技能!T:T,0))</f>
        <v>1303017</v>
      </c>
      <c r="C962" s="69" t="s">
        <v>384</v>
      </c>
      <c r="D962" s="62">
        <v>7</v>
      </c>
      <c r="E962" s="62" t="str">
        <f>INDEX(技能!E:E,MATCH(技能等级!S962,技能!T:T,0))</f>
        <v>飞廉技能</v>
      </c>
      <c r="F962" s="69" t="s">
        <v>1020</v>
      </c>
      <c r="G962" s="62">
        <v>10</v>
      </c>
      <c r="H962" s="149" t="str">
        <f t="shared" si="2732"/>
        <v>130301701</v>
      </c>
      <c r="I962" s="62">
        <f t="shared" si="2733"/>
        <v>7</v>
      </c>
      <c r="J962" s="62" t="str">
        <f>IF(COUNTIF(技能效果!A:A,技能等级!B962&amp;"02")=1,技能等级!B962&amp;"02","")</f>
        <v>130301702</v>
      </c>
      <c r="K962" s="62">
        <f t="shared" si="2733"/>
        <v>7</v>
      </c>
      <c r="L962" s="62" t="str">
        <f>IF(COUNTIF(技能效果!A:A,技能等级!B962&amp;"03")=1,技能等级!B962&amp;"03","")</f>
        <v/>
      </c>
      <c r="M962" s="62" t="str">
        <f t="shared" ref="M962" si="2792">IF(L962="","",$D962)</f>
        <v/>
      </c>
      <c r="N962" s="62" t="str">
        <f>IF(COUNTIF(技能效果!A:A,技能等级!B962&amp;"04")=1,技能等级!B962&amp;"04","")</f>
        <v/>
      </c>
      <c r="O962" s="62" t="str">
        <f t="shared" ref="O962" si="2793">IF(N962="","",$D962)</f>
        <v/>
      </c>
      <c r="P962" s="62" t="str">
        <f>IF(COUNTIF(技能效果!A:A,技能等级!B962&amp;"05")=1,技能等级!B962&amp;"05","")</f>
        <v/>
      </c>
      <c r="Q962" s="62" t="str">
        <f t="shared" ref="Q962" si="2794">IF(P962="","",$D962)</f>
        <v/>
      </c>
      <c r="R962" s="69" t="str">
        <f>INDEX(技能!U:U,MATCH(技能等级!B962,技能!B:B,0))</f>
        <v>攻击敌方单体造成攻击x%伤害，如果目标带有风神印记，概率无消耗再次释放1次本技能</v>
      </c>
      <c r="S962" s="150">
        <f t="shared" si="2767"/>
        <v>92</v>
      </c>
    </row>
    <row r="963" spans="1:19" s="60" customFormat="1" ht="16.5" x14ac:dyDescent="0.2">
      <c r="A963" s="62">
        <v>960</v>
      </c>
      <c r="B963" s="62">
        <f>INDEX(技能!B:B,MATCH(技能等级!S963,技能!T:T,0))</f>
        <v>1303017</v>
      </c>
      <c r="C963" s="69" t="s">
        <v>384</v>
      </c>
      <c r="D963" s="62">
        <v>8</v>
      </c>
      <c r="E963" s="62" t="str">
        <f>INDEX(技能!E:E,MATCH(技能等级!S963,技能!T:T,0))</f>
        <v>飞廉技能</v>
      </c>
      <c r="F963" s="69" t="s">
        <v>1020</v>
      </c>
      <c r="G963" s="62">
        <v>10</v>
      </c>
      <c r="H963" s="149" t="str">
        <f t="shared" si="2732"/>
        <v>130301701</v>
      </c>
      <c r="I963" s="62">
        <f t="shared" si="2733"/>
        <v>8</v>
      </c>
      <c r="J963" s="62" t="str">
        <f>IF(COUNTIF(技能效果!A:A,技能等级!B963&amp;"02")=1,技能等级!B963&amp;"02","")</f>
        <v>130301702</v>
      </c>
      <c r="K963" s="62">
        <f t="shared" si="2733"/>
        <v>8</v>
      </c>
      <c r="L963" s="62" t="str">
        <f>IF(COUNTIF(技能效果!A:A,技能等级!B963&amp;"03")=1,技能等级!B963&amp;"03","")</f>
        <v/>
      </c>
      <c r="M963" s="62" t="str">
        <f t="shared" ref="M963" si="2795">IF(L963="","",$D963)</f>
        <v/>
      </c>
      <c r="N963" s="62" t="str">
        <f>IF(COUNTIF(技能效果!A:A,技能等级!B963&amp;"04")=1,技能等级!B963&amp;"04","")</f>
        <v/>
      </c>
      <c r="O963" s="62" t="str">
        <f t="shared" ref="O963" si="2796">IF(N963="","",$D963)</f>
        <v/>
      </c>
      <c r="P963" s="62" t="str">
        <f>IF(COUNTIF(技能效果!A:A,技能等级!B963&amp;"05")=1,技能等级!B963&amp;"05","")</f>
        <v/>
      </c>
      <c r="Q963" s="62" t="str">
        <f t="shared" ref="Q963" si="2797">IF(P963="","",$D963)</f>
        <v/>
      </c>
      <c r="R963" s="69" t="str">
        <f>INDEX(技能!U:U,MATCH(技能等级!B963,技能!B:B,0))</f>
        <v>攻击敌方单体造成攻击x%伤害，如果目标带有风神印记，概率无消耗再次释放1次本技能</v>
      </c>
      <c r="S963" s="150">
        <f t="shared" si="2767"/>
        <v>92</v>
      </c>
    </row>
    <row r="964" spans="1:19" s="60" customFormat="1" ht="16.5" x14ac:dyDescent="0.2">
      <c r="A964" s="62">
        <v>961</v>
      </c>
      <c r="B964" s="62">
        <f>INDEX(技能!B:B,MATCH(技能等级!S964,技能!T:T,0))</f>
        <v>1303017</v>
      </c>
      <c r="C964" s="69" t="s">
        <v>384</v>
      </c>
      <c r="D964" s="62">
        <v>9</v>
      </c>
      <c r="E964" s="62" t="str">
        <f>INDEX(技能!E:E,MATCH(技能等级!S964,技能!T:T,0))</f>
        <v>飞廉技能</v>
      </c>
      <c r="F964" s="69" t="s">
        <v>1020</v>
      </c>
      <c r="G964" s="62">
        <v>10</v>
      </c>
      <c r="H964" s="149" t="str">
        <f t="shared" si="2732"/>
        <v>130301701</v>
      </c>
      <c r="I964" s="62">
        <f t="shared" si="2733"/>
        <v>9</v>
      </c>
      <c r="J964" s="62" t="str">
        <f>IF(COUNTIF(技能效果!A:A,技能等级!B964&amp;"02")=1,技能等级!B964&amp;"02","")</f>
        <v>130301702</v>
      </c>
      <c r="K964" s="62">
        <f t="shared" si="2733"/>
        <v>9</v>
      </c>
      <c r="L964" s="62" t="str">
        <f>IF(COUNTIF(技能效果!A:A,技能等级!B964&amp;"03")=1,技能等级!B964&amp;"03","")</f>
        <v/>
      </c>
      <c r="M964" s="62" t="str">
        <f t="shared" ref="M964" si="2798">IF(L964="","",$D964)</f>
        <v/>
      </c>
      <c r="N964" s="62" t="str">
        <f>IF(COUNTIF(技能效果!A:A,技能等级!B964&amp;"04")=1,技能等级!B964&amp;"04","")</f>
        <v/>
      </c>
      <c r="O964" s="62" t="str">
        <f t="shared" ref="O964" si="2799">IF(N964="","",$D964)</f>
        <v/>
      </c>
      <c r="P964" s="62" t="str">
        <f>IF(COUNTIF(技能效果!A:A,技能等级!B964&amp;"05")=1,技能等级!B964&amp;"05","")</f>
        <v/>
      </c>
      <c r="Q964" s="62" t="str">
        <f t="shared" ref="Q964" si="2800">IF(P964="","",$D964)</f>
        <v/>
      </c>
      <c r="R964" s="69" t="str">
        <f>INDEX(技能!U:U,MATCH(技能等级!B964,技能!B:B,0))</f>
        <v>攻击敌方单体造成攻击x%伤害，如果目标带有风神印记，概率无消耗再次释放1次本技能</v>
      </c>
      <c r="S964" s="150">
        <f t="shared" si="2767"/>
        <v>92</v>
      </c>
    </row>
    <row r="965" spans="1:19" s="60" customFormat="1" ht="16.5" x14ac:dyDescent="0.2">
      <c r="A965" s="62">
        <v>962</v>
      </c>
      <c r="B965" s="62">
        <f>INDEX(技能!B:B,MATCH(技能等级!S965,技能!T:T,0))</f>
        <v>1303017</v>
      </c>
      <c r="C965" s="69" t="s">
        <v>384</v>
      </c>
      <c r="D965" s="62">
        <v>10</v>
      </c>
      <c r="E965" s="62" t="str">
        <f>INDEX(技能!E:E,MATCH(技能等级!S965,技能!T:T,0))</f>
        <v>飞廉技能</v>
      </c>
      <c r="F965" s="69" t="s">
        <v>1020</v>
      </c>
      <c r="G965" s="62">
        <v>10</v>
      </c>
      <c r="H965" s="149" t="str">
        <f t="shared" si="2732"/>
        <v>130301701</v>
      </c>
      <c r="I965" s="62">
        <f t="shared" si="2733"/>
        <v>10</v>
      </c>
      <c r="J965" s="62" t="str">
        <f>IF(COUNTIF(技能效果!A:A,技能等级!B965&amp;"02")=1,技能等级!B965&amp;"02","")</f>
        <v>130301702</v>
      </c>
      <c r="K965" s="62">
        <f t="shared" si="2733"/>
        <v>10</v>
      </c>
      <c r="L965" s="62" t="str">
        <f>IF(COUNTIF(技能效果!A:A,技能等级!B965&amp;"03")=1,技能等级!B965&amp;"03","")</f>
        <v/>
      </c>
      <c r="M965" s="62" t="str">
        <f t="shared" ref="M965" si="2801">IF(L965="","",$D965)</f>
        <v/>
      </c>
      <c r="N965" s="62" t="str">
        <f>IF(COUNTIF(技能效果!A:A,技能等级!B965&amp;"04")=1,技能等级!B965&amp;"04","")</f>
        <v/>
      </c>
      <c r="O965" s="62" t="str">
        <f t="shared" ref="O965" si="2802">IF(N965="","",$D965)</f>
        <v/>
      </c>
      <c r="P965" s="62" t="str">
        <f>IF(COUNTIF(技能效果!A:A,技能等级!B965&amp;"05")=1,技能等级!B965&amp;"05","")</f>
        <v/>
      </c>
      <c r="Q965" s="62" t="str">
        <f t="shared" ref="Q965" si="2803">IF(P965="","",$D965)</f>
        <v/>
      </c>
      <c r="R965" s="69" t="str">
        <f>INDEX(技能!U:U,MATCH(技能等级!B965,技能!B:B,0))</f>
        <v>攻击敌方单体造成攻击x%伤害，如果目标带有风神印记，概率无消耗再次释放1次本技能</v>
      </c>
      <c r="S965" s="150">
        <f t="shared" si="2767"/>
        <v>92</v>
      </c>
    </row>
    <row r="966" spans="1:19" s="60" customFormat="1" ht="16.5" x14ac:dyDescent="0.2">
      <c r="A966" s="62">
        <v>963</v>
      </c>
      <c r="B966" s="62">
        <f>INDEX(技能!B:B,MATCH(技能等级!S966,技能!T:T,0))</f>
        <v>1303018</v>
      </c>
      <c r="C966" s="69" t="s">
        <v>384</v>
      </c>
      <c r="D966" s="62">
        <v>1</v>
      </c>
      <c r="E966" s="62" t="str">
        <f>INDEX(技能!E:E,MATCH(技能等级!S966,技能!T:T,0))</f>
        <v>噬日技能</v>
      </c>
      <c r="F966" s="69"/>
      <c r="G966" s="62"/>
      <c r="H966" s="149" t="str">
        <f t="shared" si="2732"/>
        <v>130301801</v>
      </c>
      <c r="I966" s="62">
        <f t="shared" si="2733"/>
        <v>1</v>
      </c>
      <c r="J966" s="62" t="str">
        <f>IF(COUNTIF(技能效果!A:A,技能等级!B966&amp;"02")=1,技能等级!B966&amp;"02","")</f>
        <v>130301802</v>
      </c>
      <c r="K966" s="62">
        <f t="shared" si="2733"/>
        <v>1</v>
      </c>
      <c r="L966" s="62" t="str">
        <f>IF(COUNTIF(技能效果!A:A,技能等级!B966&amp;"03")=1,技能等级!B966&amp;"03","")</f>
        <v/>
      </c>
      <c r="M966" s="62" t="str">
        <f t="shared" ref="M966" si="2804">IF(L966="","",$D966)</f>
        <v/>
      </c>
      <c r="N966" s="62" t="str">
        <f>IF(COUNTIF(技能效果!A:A,技能等级!B966&amp;"04")=1,技能等级!B966&amp;"04","")</f>
        <v/>
      </c>
      <c r="O966" s="62" t="str">
        <f t="shared" ref="O966" si="2805">IF(N966="","",$D966)</f>
        <v/>
      </c>
      <c r="P966" s="62" t="str">
        <f>IF(COUNTIF(技能效果!A:A,技能等级!B966&amp;"05")=1,技能等级!B966&amp;"05","")</f>
        <v/>
      </c>
      <c r="Q966" s="62" t="str">
        <f t="shared" ref="Q966" si="2806">IF(P966="","",$D966)</f>
        <v/>
      </c>
      <c r="R966" s="69" t="str">
        <f>INDEX(技能!U:U,MATCH(技能等级!B966,技能!B:B,0))</f>
        <v>消耗自身一半的当前生命值攻击敌方单体（造成攻击*x%+当前生命y%的伤害）</v>
      </c>
      <c r="S966" s="150">
        <f t="shared" si="2767"/>
        <v>93</v>
      </c>
    </row>
    <row r="967" spans="1:19" s="60" customFormat="1" ht="16.5" x14ac:dyDescent="0.2">
      <c r="A967" s="62">
        <v>964</v>
      </c>
      <c r="B967" s="62">
        <f>INDEX(技能!B:B,MATCH(技能等级!S967,技能!T:T,0))</f>
        <v>1303018</v>
      </c>
      <c r="C967" s="69" t="s">
        <v>384</v>
      </c>
      <c r="D967" s="62">
        <v>2</v>
      </c>
      <c r="E967" s="62" t="str">
        <f>INDEX(技能!E:E,MATCH(技能等级!S967,技能!T:T,0))</f>
        <v>噬日技能</v>
      </c>
      <c r="F967" s="69" t="s">
        <v>1020</v>
      </c>
      <c r="G967" s="62">
        <v>10</v>
      </c>
      <c r="H967" s="149" t="str">
        <f t="shared" si="2732"/>
        <v>130301801</v>
      </c>
      <c r="I967" s="62">
        <f t="shared" si="2733"/>
        <v>2</v>
      </c>
      <c r="J967" s="62" t="str">
        <f>IF(COUNTIF(技能效果!A:A,技能等级!B967&amp;"02")=1,技能等级!B967&amp;"02","")</f>
        <v>130301802</v>
      </c>
      <c r="K967" s="62">
        <f t="shared" si="2733"/>
        <v>2</v>
      </c>
      <c r="L967" s="62" t="str">
        <f>IF(COUNTIF(技能效果!A:A,技能等级!B967&amp;"03")=1,技能等级!B967&amp;"03","")</f>
        <v/>
      </c>
      <c r="M967" s="62" t="str">
        <f t="shared" ref="M967" si="2807">IF(L967="","",$D967)</f>
        <v/>
      </c>
      <c r="N967" s="62" t="str">
        <f>IF(COUNTIF(技能效果!A:A,技能等级!B967&amp;"04")=1,技能等级!B967&amp;"04","")</f>
        <v/>
      </c>
      <c r="O967" s="62" t="str">
        <f t="shared" ref="O967" si="2808">IF(N967="","",$D967)</f>
        <v/>
      </c>
      <c r="P967" s="62" t="str">
        <f>IF(COUNTIF(技能效果!A:A,技能等级!B967&amp;"05")=1,技能等级!B967&amp;"05","")</f>
        <v/>
      </c>
      <c r="Q967" s="62" t="str">
        <f t="shared" ref="Q967" si="2809">IF(P967="","",$D967)</f>
        <v/>
      </c>
      <c r="R967" s="69" t="str">
        <f>INDEX(技能!U:U,MATCH(技能等级!B967,技能!B:B,0))</f>
        <v>消耗自身一半的当前生命值攻击敌方单体（造成攻击*x%+当前生命y%的伤害）</v>
      </c>
      <c r="S967" s="150">
        <f t="shared" si="2767"/>
        <v>93</v>
      </c>
    </row>
    <row r="968" spans="1:19" s="60" customFormat="1" ht="16.5" x14ac:dyDescent="0.2">
      <c r="A968" s="62">
        <v>965</v>
      </c>
      <c r="B968" s="62">
        <f>INDEX(技能!B:B,MATCH(技能等级!S968,技能!T:T,0))</f>
        <v>1303018</v>
      </c>
      <c r="C968" s="69" t="s">
        <v>384</v>
      </c>
      <c r="D968" s="62">
        <v>3</v>
      </c>
      <c r="E968" s="62" t="str">
        <f>INDEX(技能!E:E,MATCH(技能等级!S968,技能!T:T,0))</f>
        <v>噬日技能</v>
      </c>
      <c r="F968" s="69" t="s">
        <v>1020</v>
      </c>
      <c r="G968" s="62">
        <v>10</v>
      </c>
      <c r="H968" s="149" t="str">
        <f t="shared" si="2732"/>
        <v>130301801</v>
      </c>
      <c r="I968" s="62">
        <f t="shared" si="2733"/>
        <v>3</v>
      </c>
      <c r="J968" s="62" t="str">
        <f>IF(COUNTIF(技能效果!A:A,技能等级!B968&amp;"02")=1,技能等级!B968&amp;"02","")</f>
        <v>130301802</v>
      </c>
      <c r="K968" s="62">
        <f t="shared" si="2733"/>
        <v>3</v>
      </c>
      <c r="L968" s="62" t="str">
        <f>IF(COUNTIF(技能效果!A:A,技能等级!B968&amp;"03")=1,技能等级!B968&amp;"03","")</f>
        <v/>
      </c>
      <c r="M968" s="62" t="str">
        <f t="shared" ref="M968" si="2810">IF(L968="","",$D968)</f>
        <v/>
      </c>
      <c r="N968" s="62" t="str">
        <f>IF(COUNTIF(技能效果!A:A,技能等级!B968&amp;"04")=1,技能等级!B968&amp;"04","")</f>
        <v/>
      </c>
      <c r="O968" s="62" t="str">
        <f t="shared" ref="O968" si="2811">IF(N968="","",$D968)</f>
        <v/>
      </c>
      <c r="P968" s="62" t="str">
        <f>IF(COUNTIF(技能效果!A:A,技能等级!B968&amp;"05")=1,技能等级!B968&amp;"05","")</f>
        <v/>
      </c>
      <c r="Q968" s="62" t="str">
        <f t="shared" ref="Q968" si="2812">IF(P968="","",$D968)</f>
        <v/>
      </c>
      <c r="R968" s="69" t="str">
        <f>INDEX(技能!U:U,MATCH(技能等级!B968,技能!B:B,0))</f>
        <v>消耗自身一半的当前生命值攻击敌方单体（造成攻击*x%+当前生命y%的伤害）</v>
      </c>
      <c r="S968" s="150">
        <f t="shared" si="2767"/>
        <v>93</v>
      </c>
    </row>
    <row r="969" spans="1:19" s="60" customFormat="1" ht="16.5" x14ac:dyDescent="0.2">
      <c r="A969" s="62">
        <v>966</v>
      </c>
      <c r="B969" s="62">
        <f>INDEX(技能!B:B,MATCH(技能等级!S969,技能!T:T,0))</f>
        <v>1303018</v>
      </c>
      <c r="C969" s="69" t="s">
        <v>384</v>
      </c>
      <c r="D969" s="62">
        <v>4</v>
      </c>
      <c r="E969" s="62" t="str">
        <f>INDEX(技能!E:E,MATCH(技能等级!S969,技能!T:T,0))</f>
        <v>噬日技能</v>
      </c>
      <c r="F969" s="69" t="s">
        <v>1020</v>
      </c>
      <c r="G969" s="62">
        <v>10</v>
      </c>
      <c r="H969" s="149" t="str">
        <f t="shared" si="2732"/>
        <v>130301801</v>
      </c>
      <c r="I969" s="62">
        <f t="shared" si="2733"/>
        <v>4</v>
      </c>
      <c r="J969" s="62" t="str">
        <f>IF(COUNTIF(技能效果!A:A,技能等级!B969&amp;"02")=1,技能等级!B969&amp;"02","")</f>
        <v>130301802</v>
      </c>
      <c r="K969" s="62">
        <f t="shared" si="2733"/>
        <v>4</v>
      </c>
      <c r="L969" s="62" t="str">
        <f>IF(COUNTIF(技能效果!A:A,技能等级!B969&amp;"03")=1,技能等级!B969&amp;"03","")</f>
        <v/>
      </c>
      <c r="M969" s="62" t="str">
        <f t="shared" ref="M969" si="2813">IF(L969="","",$D969)</f>
        <v/>
      </c>
      <c r="N969" s="62" t="str">
        <f>IF(COUNTIF(技能效果!A:A,技能等级!B969&amp;"04")=1,技能等级!B969&amp;"04","")</f>
        <v/>
      </c>
      <c r="O969" s="62" t="str">
        <f t="shared" ref="O969" si="2814">IF(N969="","",$D969)</f>
        <v/>
      </c>
      <c r="P969" s="62" t="str">
        <f>IF(COUNTIF(技能效果!A:A,技能等级!B969&amp;"05")=1,技能等级!B969&amp;"05","")</f>
        <v/>
      </c>
      <c r="Q969" s="62" t="str">
        <f t="shared" ref="Q969" si="2815">IF(P969="","",$D969)</f>
        <v/>
      </c>
      <c r="R969" s="69" t="str">
        <f>INDEX(技能!U:U,MATCH(技能等级!B969,技能!B:B,0))</f>
        <v>消耗自身一半的当前生命值攻击敌方单体（造成攻击*x%+当前生命y%的伤害）</v>
      </c>
      <c r="S969" s="150">
        <f t="shared" si="2767"/>
        <v>93</v>
      </c>
    </row>
    <row r="970" spans="1:19" s="60" customFormat="1" ht="16.5" x14ac:dyDescent="0.2">
      <c r="A970" s="62">
        <v>967</v>
      </c>
      <c r="B970" s="62">
        <f>INDEX(技能!B:B,MATCH(技能等级!S970,技能!T:T,0))</f>
        <v>1303018</v>
      </c>
      <c r="C970" s="69" t="s">
        <v>384</v>
      </c>
      <c r="D970" s="62">
        <v>5</v>
      </c>
      <c r="E970" s="62" t="str">
        <f>INDEX(技能!E:E,MATCH(技能等级!S970,技能!T:T,0))</f>
        <v>噬日技能</v>
      </c>
      <c r="F970" s="69" t="s">
        <v>1020</v>
      </c>
      <c r="G970" s="62">
        <v>10</v>
      </c>
      <c r="H970" s="149" t="str">
        <f t="shared" si="2732"/>
        <v>130301801</v>
      </c>
      <c r="I970" s="62">
        <f t="shared" si="2733"/>
        <v>5</v>
      </c>
      <c r="J970" s="62" t="str">
        <f>IF(COUNTIF(技能效果!A:A,技能等级!B970&amp;"02")=1,技能等级!B970&amp;"02","")</f>
        <v>130301802</v>
      </c>
      <c r="K970" s="62">
        <f t="shared" si="2733"/>
        <v>5</v>
      </c>
      <c r="L970" s="62" t="str">
        <f>IF(COUNTIF(技能效果!A:A,技能等级!B970&amp;"03")=1,技能等级!B970&amp;"03","")</f>
        <v/>
      </c>
      <c r="M970" s="62" t="str">
        <f t="shared" ref="M970" si="2816">IF(L970="","",$D970)</f>
        <v/>
      </c>
      <c r="N970" s="62" t="str">
        <f>IF(COUNTIF(技能效果!A:A,技能等级!B970&amp;"04")=1,技能等级!B970&amp;"04","")</f>
        <v/>
      </c>
      <c r="O970" s="62" t="str">
        <f t="shared" ref="O970" si="2817">IF(N970="","",$D970)</f>
        <v/>
      </c>
      <c r="P970" s="62" t="str">
        <f>IF(COUNTIF(技能效果!A:A,技能等级!B970&amp;"05")=1,技能等级!B970&amp;"05","")</f>
        <v/>
      </c>
      <c r="Q970" s="62" t="str">
        <f t="shared" ref="Q970" si="2818">IF(P970="","",$D970)</f>
        <v/>
      </c>
      <c r="R970" s="69" t="str">
        <f>INDEX(技能!U:U,MATCH(技能等级!B970,技能!B:B,0))</f>
        <v>消耗自身一半的当前生命值攻击敌方单体（造成攻击*x%+当前生命y%的伤害）</v>
      </c>
      <c r="S970" s="150">
        <f t="shared" si="2767"/>
        <v>93</v>
      </c>
    </row>
    <row r="971" spans="1:19" s="60" customFormat="1" ht="16.5" x14ac:dyDescent="0.2">
      <c r="A971" s="62">
        <v>968</v>
      </c>
      <c r="B971" s="62">
        <f>INDEX(技能!B:B,MATCH(技能等级!S971,技能!T:T,0))</f>
        <v>1303018</v>
      </c>
      <c r="C971" s="69" t="s">
        <v>384</v>
      </c>
      <c r="D971" s="62">
        <v>6</v>
      </c>
      <c r="E971" s="62" t="str">
        <f>INDEX(技能!E:E,MATCH(技能等级!S971,技能!T:T,0))</f>
        <v>噬日技能</v>
      </c>
      <c r="F971" s="69" t="s">
        <v>1020</v>
      </c>
      <c r="G971" s="62">
        <v>10</v>
      </c>
      <c r="H971" s="149" t="str">
        <f t="shared" si="2732"/>
        <v>130301801</v>
      </c>
      <c r="I971" s="62">
        <f t="shared" si="2733"/>
        <v>6</v>
      </c>
      <c r="J971" s="62" t="str">
        <f>IF(COUNTIF(技能效果!A:A,技能等级!B971&amp;"02")=1,技能等级!B971&amp;"02","")</f>
        <v>130301802</v>
      </c>
      <c r="K971" s="62">
        <f t="shared" si="2733"/>
        <v>6</v>
      </c>
      <c r="L971" s="62" t="str">
        <f>IF(COUNTIF(技能效果!A:A,技能等级!B971&amp;"03")=1,技能等级!B971&amp;"03","")</f>
        <v/>
      </c>
      <c r="M971" s="62" t="str">
        <f t="shared" ref="M971" si="2819">IF(L971="","",$D971)</f>
        <v/>
      </c>
      <c r="N971" s="62" t="str">
        <f>IF(COUNTIF(技能效果!A:A,技能等级!B971&amp;"04")=1,技能等级!B971&amp;"04","")</f>
        <v/>
      </c>
      <c r="O971" s="62" t="str">
        <f t="shared" ref="O971" si="2820">IF(N971="","",$D971)</f>
        <v/>
      </c>
      <c r="P971" s="62" t="str">
        <f>IF(COUNTIF(技能效果!A:A,技能等级!B971&amp;"05")=1,技能等级!B971&amp;"05","")</f>
        <v/>
      </c>
      <c r="Q971" s="62" t="str">
        <f t="shared" ref="Q971" si="2821">IF(P971="","",$D971)</f>
        <v/>
      </c>
      <c r="R971" s="69" t="str">
        <f>INDEX(技能!U:U,MATCH(技能等级!B971,技能!B:B,0))</f>
        <v>消耗自身一半的当前生命值攻击敌方单体（造成攻击*x%+当前生命y%的伤害）</v>
      </c>
      <c r="S971" s="150">
        <f t="shared" si="2767"/>
        <v>93</v>
      </c>
    </row>
    <row r="972" spans="1:19" s="60" customFormat="1" ht="16.5" x14ac:dyDescent="0.2">
      <c r="A972" s="62">
        <v>969</v>
      </c>
      <c r="B972" s="62">
        <f>INDEX(技能!B:B,MATCH(技能等级!S972,技能!T:T,0))</f>
        <v>1303018</v>
      </c>
      <c r="C972" s="69" t="s">
        <v>384</v>
      </c>
      <c r="D972" s="62">
        <v>7</v>
      </c>
      <c r="E972" s="62" t="str">
        <f>INDEX(技能!E:E,MATCH(技能等级!S972,技能!T:T,0))</f>
        <v>噬日技能</v>
      </c>
      <c r="F972" s="69" t="s">
        <v>1020</v>
      </c>
      <c r="G972" s="62">
        <v>10</v>
      </c>
      <c r="H972" s="149" t="str">
        <f t="shared" si="2732"/>
        <v>130301801</v>
      </c>
      <c r="I972" s="62">
        <f t="shared" si="2733"/>
        <v>7</v>
      </c>
      <c r="J972" s="62" t="str">
        <f>IF(COUNTIF(技能效果!A:A,技能等级!B972&amp;"02")=1,技能等级!B972&amp;"02","")</f>
        <v>130301802</v>
      </c>
      <c r="K972" s="62">
        <f t="shared" si="2733"/>
        <v>7</v>
      </c>
      <c r="L972" s="62" t="str">
        <f>IF(COUNTIF(技能效果!A:A,技能等级!B972&amp;"03")=1,技能等级!B972&amp;"03","")</f>
        <v/>
      </c>
      <c r="M972" s="62" t="str">
        <f t="shared" ref="M972" si="2822">IF(L972="","",$D972)</f>
        <v/>
      </c>
      <c r="N972" s="62" t="str">
        <f>IF(COUNTIF(技能效果!A:A,技能等级!B972&amp;"04")=1,技能等级!B972&amp;"04","")</f>
        <v/>
      </c>
      <c r="O972" s="62" t="str">
        <f t="shared" ref="O972" si="2823">IF(N972="","",$D972)</f>
        <v/>
      </c>
      <c r="P972" s="62" t="str">
        <f>IF(COUNTIF(技能效果!A:A,技能等级!B972&amp;"05")=1,技能等级!B972&amp;"05","")</f>
        <v/>
      </c>
      <c r="Q972" s="62" t="str">
        <f t="shared" ref="Q972" si="2824">IF(P972="","",$D972)</f>
        <v/>
      </c>
      <c r="R972" s="69" t="str">
        <f>INDEX(技能!U:U,MATCH(技能等级!B972,技能!B:B,0))</f>
        <v>消耗自身一半的当前生命值攻击敌方单体（造成攻击*x%+当前生命y%的伤害）</v>
      </c>
      <c r="S972" s="150">
        <f t="shared" si="2767"/>
        <v>93</v>
      </c>
    </row>
    <row r="973" spans="1:19" s="60" customFormat="1" ht="16.5" x14ac:dyDescent="0.2">
      <c r="A973" s="62">
        <v>970</v>
      </c>
      <c r="B973" s="62">
        <f>INDEX(技能!B:B,MATCH(技能等级!S973,技能!T:T,0))</f>
        <v>1303018</v>
      </c>
      <c r="C973" s="69" t="s">
        <v>384</v>
      </c>
      <c r="D973" s="62">
        <v>8</v>
      </c>
      <c r="E973" s="62" t="str">
        <f>INDEX(技能!E:E,MATCH(技能等级!S973,技能!T:T,0))</f>
        <v>噬日技能</v>
      </c>
      <c r="F973" s="69" t="s">
        <v>1020</v>
      </c>
      <c r="G973" s="62">
        <v>10</v>
      </c>
      <c r="H973" s="149" t="str">
        <f t="shared" si="2732"/>
        <v>130301801</v>
      </c>
      <c r="I973" s="62">
        <f t="shared" si="2733"/>
        <v>8</v>
      </c>
      <c r="J973" s="62" t="str">
        <f>IF(COUNTIF(技能效果!A:A,技能等级!B973&amp;"02")=1,技能等级!B973&amp;"02","")</f>
        <v>130301802</v>
      </c>
      <c r="K973" s="62">
        <f t="shared" si="2733"/>
        <v>8</v>
      </c>
      <c r="L973" s="62" t="str">
        <f>IF(COUNTIF(技能效果!A:A,技能等级!B973&amp;"03")=1,技能等级!B973&amp;"03","")</f>
        <v/>
      </c>
      <c r="M973" s="62" t="str">
        <f t="shared" ref="M973" si="2825">IF(L973="","",$D973)</f>
        <v/>
      </c>
      <c r="N973" s="62" t="str">
        <f>IF(COUNTIF(技能效果!A:A,技能等级!B973&amp;"04")=1,技能等级!B973&amp;"04","")</f>
        <v/>
      </c>
      <c r="O973" s="62" t="str">
        <f t="shared" ref="O973" si="2826">IF(N973="","",$D973)</f>
        <v/>
      </c>
      <c r="P973" s="62" t="str">
        <f>IF(COUNTIF(技能效果!A:A,技能等级!B973&amp;"05")=1,技能等级!B973&amp;"05","")</f>
        <v/>
      </c>
      <c r="Q973" s="62" t="str">
        <f t="shared" ref="Q973" si="2827">IF(P973="","",$D973)</f>
        <v/>
      </c>
      <c r="R973" s="69" t="str">
        <f>INDEX(技能!U:U,MATCH(技能等级!B973,技能!B:B,0))</f>
        <v>消耗自身一半的当前生命值攻击敌方单体（造成攻击*x%+当前生命y%的伤害）</v>
      </c>
      <c r="S973" s="150">
        <f t="shared" si="2767"/>
        <v>93</v>
      </c>
    </row>
    <row r="974" spans="1:19" s="60" customFormat="1" ht="16.5" x14ac:dyDescent="0.2">
      <c r="A974" s="62">
        <v>971</v>
      </c>
      <c r="B974" s="62">
        <f>INDEX(技能!B:B,MATCH(技能等级!S974,技能!T:T,0))</f>
        <v>1303018</v>
      </c>
      <c r="C974" s="69" t="s">
        <v>384</v>
      </c>
      <c r="D974" s="62">
        <v>9</v>
      </c>
      <c r="E974" s="62" t="str">
        <f>INDEX(技能!E:E,MATCH(技能等级!S974,技能!T:T,0))</f>
        <v>噬日技能</v>
      </c>
      <c r="F974" s="69" t="s">
        <v>1020</v>
      </c>
      <c r="G974" s="62">
        <v>10</v>
      </c>
      <c r="H974" s="149" t="str">
        <f t="shared" si="2732"/>
        <v>130301801</v>
      </c>
      <c r="I974" s="62">
        <f t="shared" si="2733"/>
        <v>9</v>
      </c>
      <c r="J974" s="62" t="str">
        <f>IF(COUNTIF(技能效果!A:A,技能等级!B974&amp;"02")=1,技能等级!B974&amp;"02","")</f>
        <v>130301802</v>
      </c>
      <c r="K974" s="62">
        <f t="shared" si="2733"/>
        <v>9</v>
      </c>
      <c r="L974" s="62" t="str">
        <f>IF(COUNTIF(技能效果!A:A,技能等级!B974&amp;"03")=1,技能等级!B974&amp;"03","")</f>
        <v/>
      </c>
      <c r="M974" s="62" t="str">
        <f t="shared" ref="M974" si="2828">IF(L974="","",$D974)</f>
        <v/>
      </c>
      <c r="N974" s="62" t="str">
        <f>IF(COUNTIF(技能效果!A:A,技能等级!B974&amp;"04")=1,技能等级!B974&amp;"04","")</f>
        <v/>
      </c>
      <c r="O974" s="62" t="str">
        <f t="shared" ref="O974" si="2829">IF(N974="","",$D974)</f>
        <v/>
      </c>
      <c r="P974" s="62" t="str">
        <f>IF(COUNTIF(技能效果!A:A,技能等级!B974&amp;"05")=1,技能等级!B974&amp;"05","")</f>
        <v/>
      </c>
      <c r="Q974" s="62" t="str">
        <f t="shared" ref="Q974" si="2830">IF(P974="","",$D974)</f>
        <v/>
      </c>
      <c r="R974" s="69" t="str">
        <f>INDEX(技能!U:U,MATCH(技能等级!B974,技能!B:B,0))</f>
        <v>消耗自身一半的当前生命值攻击敌方单体（造成攻击*x%+当前生命y%的伤害）</v>
      </c>
      <c r="S974" s="150">
        <f t="shared" si="2767"/>
        <v>93</v>
      </c>
    </row>
    <row r="975" spans="1:19" s="60" customFormat="1" ht="16.5" x14ac:dyDescent="0.2">
      <c r="A975" s="62">
        <v>972</v>
      </c>
      <c r="B975" s="62">
        <f>INDEX(技能!B:B,MATCH(技能等级!S975,技能!T:T,0))</f>
        <v>1303018</v>
      </c>
      <c r="C975" s="69" t="s">
        <v>384</v>
      </c>
      <c r="D975" s="62">
        <v>10</v>
      </c>
      <c r="E975" s="62" t="str">
        <f>INDEX(技能!E:E,MATCH(技能等级!S975,技能!T:T,0))</f>
        <v>噬日技能</v>
      </c>
      <c r="F975" s="69" t="s">
        <v>1020</v>
      </c>
      <c r="G975" s="62">
        <v>10</v>
      </c>
      <c r="H975" s="149" t="str">
        <f t="shared" si="2732"/>
        <v>130301801</v>
      </c>
      <c r="I975" s="62">
        <f t="shared" si="2733"/>
        <v>10</v>
      </c>
      <c r="J975" s="62" t="str">
        <f>IF(COUNTIF(技能效果!A:A,技能等级!B975&amp;"02")=1,技能等级!B975&amp;"02","")</f>
        <v>130301802</v>
      </c>
      <c r="K975" s="62">
        <f t="shared" si="2733"/>
        <v>10</v>
      </c>
      <c r="L975" s="62" t="str">
        <f>IF(COUNTIF(技能效果!A:A,技能等级!B975&amp;"03")=1,技能等级!B975&amp;"03","")</f>
        <v/>
      </c>
      <c r="M975" s="62" t="str">
        <f t="shared" ref="M975" si="2831">IF(L975="","",$D975)</f>
        <v/>
      </c>
      <c r="N975" s="62" t="str">
        <f>IF(COUNTIF(技能效果!A:A,技能等级!B975&amp;"04")=1,技能等级!B975&amp;"04","")</f>
        <v/>
      </c>
      <c r="O975" s="62" t="str">
        <f t="shared" ref="O975" si="2832">IF(N975="","",$D975)</f>
        <v/>
      </c>
      <c r="P975" s="62" t="str">
        <f>IF(COUNTIF(技能效果!A:A,技能等级!B975&amp;"05")=1,技能等级!B975&amp;"05","")</f>
        <v/>
      </c>
      <c r="Q975" s="62" t="str">
        <f t="shared" ref="Q975" si="2833">IF(P975="","",$D975)</f>
        <v/>
      </c>
      <c r="R975" s="69" t="str">
        <f>INDEX(技能!U:U,MATCH(技能等级!B975,技能!B:B,0))</f>
        <v>消耗自身一半的当前生命值攻击敌方单体（造成攻击*x%+当前生命y%的伤害）</v>
      </c>
      <c r="S975" s="150">
        <f t="shared" si="2767"/>
        <v>93</v>
      </c>
    </row>
    <row r="976" spans="1:19" s="60" customFormat="1" ht="16.5" x14ac:dyDescent="0.2">
      <c r="A976" s="62">
        <v>973</v>
      </c>
      <c r="B976" s="62">
        <f>INDEX(技能!B:B,MATCH(技能等级!S976,技能!T:T,0))</f>
        <v>1303019</v>
      </c>
      <c r="C976" s="69" t="s">
        <v>384</v>
      </c>
      <c r="D976" s="62">
        <v>1</v>
      </c>
      <c r="E976" s="62" t="str">
        <f>INDEX(技能!E:E,MATCH(技能等级!S976,技能!T:T,0))</f>
        <v>食火蜥技能</v>
      </c>
      <c r="F976" s="69"/>
      <c r="G976" s="62"/>
      <c r="H976" s="149" t="str">
        <f t="shared" si="2732"/>
        <v>130301901</v>
      </c>
      <c r="I976" s="62">
        <f t="shared" si="2733"/>
        <v>1</v>
      </c>
      <c r="J976" s="62" t="str">
        <f>IF(COUNTIF(技能效果!A:A,技能等级!B976&amp;"02")=1,技能等级!B976&amp;"02","")</f>
        <v/>
      </c>
      <c r="K976" s="62" t="str">
        <f t="shared" si="2733"/>
        <v/>
      </c>
      <c r="L976" s="62" t="str">
        <f>IF(COUNTIF(技能效果!A:A,技能等级!B976&amp;"03")=1,技能等级!B976&amp;"03","")</f>
        <v/>
      </c>
      <c r="M976" s="62" t="str">
        <f t="shared" ref="M976" si="2834">IF(L976="","",$D976)</f>
        <v/>
      </c>
      <c r="N976" s="62" t="str">
        <f>IF(COUNTIF(技能效果!A:A,技能等级!B976&amp;"04")=1,技能等级!B976&amp;"04","")</f>
        <v/>
      </c>
      <c r="O976" s="62" t="str">
        <f t="shared" ref="O976" si="2835">IF(N976="","",$D976)</f>
        <v/>
      </c>
      <c r="P976" s="62" t="str">
        <f>IF(COUNTIF(技能效果!A:A,技能等级!B976&amp;"05")=1,技能等级!B976&amp;"05","")</f>
        <v/>
      </c>
      <c r="Q976" s="62" t="str">
        <f t="shared" ref="Q976" si="2836">IF(P976="","",$D976)</f>
        <v/>
      </c>
      <c r="R976" s="69" t="str">
        <f>INDEX(技能!U:U,MATCH(技能等级!B976,技能!B:B,0))</f>
        <v>为当前生命百分比最低的单位生成食火蜥攻击x%的护盾，持续到下次行动开始</v>
      </c>
      <c r="S976" s="150">
        <f t="shared" si="2767"/>
        <v>94</v>
      </c>
    </row>
    <row r="977" spans="1:19" s="60" customFormat="1" ht="16.5" x14ac:dyDescent="0.2">
      <c r="A977" s="62">
        <v>974</v>
      </c>
      <c r="B977" s="62">
        <f>INDEX(技能!B:B,MATCH(技能等级!S977,技能!T:T,0))</f>
        <v>1303019</v>
      </c>
      <c r="C977" s="69" t="s">
        <v>384</v>
      </c>
      <c r="D977" s="62">
        <v>2</v>
      </c>
      <c r="E977" s="62" t="str">
        <f>INDEX(技能!E:E,MATCH(技能等级!S977,技能!T:T,0))</f>
        <v>食火蜥技能</v>
      </c>
      <c r="F977" s="69" t="s">
        <v>1020</v>
      </c>
      <c r="G977" s="62">
        <v>10</v>
      </c>
      <c r="H977" s="149" t="str">
        <f t="shared" si="2732"/>
        <v>130301901</v>
      </c>
      <c r="I977" s="62">
        <f t="shared" si="2733"/>
        <v>2</v>
      </c>
      <c r="J977" s="62" t="str">
        <f>IF(COUNTIF(技能效果!A:A,技能等级!B977&amp;"02")=1,技能等级!B977&amp;"02","")</f>
        <v/>
      </c>
      <c r="K977" s="62" t="str">
        <f t="shared" si="2733"/>
        <v/>
      </c>
      <c r="L977" s="62" t="str">
        <f>IF(COUNTIF(技能效果!A:A,技能等级!B977&amp;"03")=1,技能等级!B977&amp;"03","")</f>
        <v/>
      </c>
      <c r="M977" s="62" t="str">
        <f t="shared" ref="M977" si="2837">IF(L977="","",$D977)</f>
        <v/>
      </c>
      <c r="N977" s="62" t="str">
        <f>IF(COUNTIF(技能效果!A:A,技能等级!B977&amp;"04")=1,技能等级!B977&amp;"04","")</f>
        <v/>
      </c>
      <c r="O977" s="62" t="str">
        <f t="shared" ref="O977" si="2838">IF(N977="","",$D977)</f>
        <v/>
      </c>
      <c r="P977" s="62" t="str">
        <f>IF(COUNTIF(技能效果!A:A,技能等级!B977&amp;"05")=1,技能等级!B977&amp;"05","")</f>
        <v/>
      </c>
      <c r="Q977" s="62" t="str">
        <f t="shared" ref="Q977" si="2839">IF(P977="","",$D977)</f>
        <v/>
      </c>
      <c r="R977" s="69" t="str">
        <f>INDEX(技能!U:U,MATCH(技能等级!B977,技能!B:B,0))</f>
        <v>为当前生命百分比最低的单位生成食火蜥攻击x%的护盾，持续到下次行动开始</v>
      </c>
      <c r="S977" s="150">
        <f t="shared" si="2767"/>
        <v>94</v>
      </c>
    </row>
    <row r="978" spans="1:19" s="60" customFormat="1" ht="16.5" x14ac:dyDescent="0.2">
      <c r="A978" s="62">
        <v>975</v>
      </c>
      <c r="B978" s="62">
        <f>INDEX(技能!B:B,MATCH(技能等级!S978,技能!T:T,0))</f>
        <v>1303019</v>
      </c>
      <c r="C978" s="69" t="s">
        <v>384</v>
      </c>
      <c r="D978" s="62">
        <v>3</v>
      </c>
      <c r="E978" s="62" t="str">
        <f>INDEX(技能!E:E,MATCH(技能等级!S978,技能!T:T,0))</f>
        <v>食火蜥技能</v>
      </c>
      <c r="F978" s="69" t="s">
        <v>1020</v>
      </c>
      <c r="G978" s="62">
        <v>10</v>
      </c>
      <c r="H978" s="149" t="str">
        <f t="shared" si="2732"/>
        <v>130301901</v>
      </c>
      <c r="I978" s="62">
        <f t="shared" si="2733"/>
        <v>3</v>
      </c>
      <c r="J978" s="62" t="str">
        <f>IF(COUNTIF(技能效果!A:A,技能等级!B978&amp;"02")=1,技能等级!B978&amp;"02","")</f>
        <v/>
      </c>
      <c r="K978" s="62" t="str">
        <f t="shared" si="2733"/>
        <v/>
      </c>
      <c r="L978" s="62" t="str">
        <f>IF(COUNTIF(技能效果!A:A,技能等级!B978&amp;"03")=1,技能等级!B978&amp;"03","")</f>
        <v/>
      </c>
      <c r="M978" s="62" t="str">
        <f t="shared" ref="M978" si="2840">IF(L978="","",$D978)</f>
        <v/>
      </c>
      <c r="N978" s="62" t="str">
        <f>IF(COUNTIF(技能效果!A:A,技能等级!B978&amp;"04")=1,技能等级!B978&amp;"04","")</f>
        <v/>
      </c>
      <c r="O978" s="62" t="str">
        <f t="shared" ref="O978" si="2841">IF(N978="","",$D978)</f>
        <v/>
      </c>
      <c r="P978" s="62" t="str">
        <f>IF(COUNTIF(技能效果!A:A,技能等级!B978&amp;"05")=1,技能等级!B978&amp;"05","")</f>
        <v/>
      </c>
      <c r="Q978" s="62" t="str">
        <f t="shared" ref="Q978" si="2842">IF(P978="","",$D978)</f>
        <v/>
      </c>
      <c r="R978" s="69" t="str">
        <f>INDEX(技能!U:U,MATCH(技能等级!B978,技能!B:B,0))</f>
        <v>为当前生命百分比最低的单位生成食火蜥攻击x%的护盾，持续到下次行动开始</v>
      </c>
      <c r="S978" s="150">
        <f t="shared" si="2767"/>
        <v>94</v>
      </c>
    </row>
    <row r="979" spans="1:19" s="60" customFormat="1" ht="16.5" x14ac:dyDescent="0.2">
      <c r="A979" s="62">
        <v>976</v>
      </c>
      <c r="B979" s="62">
        <f>INDEX(技能!B:B,MATCH(技能等级!S979,技能!T:T,0))</f>
        <v>1303019</v>
      </c>
      <c r="C979" s="69" t="s">
        <v>384</v>
      </c>
      <c r="D979" s="62">
        <v>4</v>
      </c>
      <c r="E979" s="62" t="str">
        <f>INDEX(技能!E:E,MATCH(技能等级!S979,技能!T:T,0))</f>
        <v>食火蜥技能</v>
      </c>
      <c r="F979" s="69" t="s">
        <v>1020</v>
      </c>
      <c r="G979" s="62">
        <v>10</v>
      </c>
      <c r="H979" s="149" t="str">
        <f t="shared" si="2732"/>
        <v>130301901</v>
      </c>
      <c r="I979" s="62">
        <f t="shared" si="2733"/>
        <v>4</v>
      </c>
      <c r="J979" s="62" t="str">
        <f>IF(COUNTIF(技能效果!A:A,技能等级!B979&amp;"02")=1,技能等级!B979&amp;"02","")</f>
        <v/>
      </c>
      <c r="K979" s="62" t="str">
        <f t="shared" si="2733"/>
        <v/>
      </c>
      <c r="L979" s="62" t="str">
        <f>IF(COUNTIF(技能效果!A:A,技能等级!B979&amp;"03")=1,技能等级!B979&amp;"03","")</f>
        <v/>
      </c>
      <c r="M979" s="62" t="str">
        <f t="shared" ref="M979" si="2843">IF(L979="","",$D979)</f>
        <v/>
      </c>
      <c r="N979" s="62" t="str">
        <f>IF(COUNTIF(技能效果!A:A,技能等级!B979&amp;"04")=1,技能等级!B979&amp;"04","")</f>
        <v/>
      </c>
      <c r="O979" s="62" t="str">
        <f t="shared" ref="O979" si="2844">IF(N979="","",$D979)</f>
        <v/>
      </c>
      <c r="P979" s="62" t="str">
        <f>IF(COUNTIF(技能效果!A:A,技能等级!B979&amp;"05")=1,技能等级!B979&amp;"05","")</f>
        <v/>
      </c>
      <c r="Q979" s="62" t="str">
        <f t="shared" ref="Q979" si="2845">IF(P979="","",$D979)</f>
        <v/>
      </c>
      <c r="R979" s="69" t="str">
        <f>INDEX(技能!U:U,MATCH(技能等级!B979,技能!B:B,0))</f>
        <v>为当前生命百分比最低的单位生成食火蜥攻击x%的护盾，持续到下次行动开始</v>
      </c>
      <c r="S979" s="150">
        <f t="shared" si="2767"/>
        <v>94</v>
      </c>
    </row>
    <row r="980" spans="1:19" s="60" customFormat="1" ht="16.5" x14ac:dyDescent="0.2">
      <c r="A980" s="62">
        <v>977</v>
      </c>
      <c r="B980" s="62">
        <f>INDEX(技能!B:B,MATCH(技能等级!S980,技能!T:T,0))</f>
        <v>1303019</v>
      </c>
      <c r="C980" s="69" t="s">
        <v>384</v>
      </c>
      <c r="D980" s="62">
        <v>5</v>
      </c>
      <c r="E980" s="62" t="str">
        <f>INDEX(技能!E:E,MATCH(技能等级!S980,技能!T:T,0))</f>
        <v>食火蜥技能</v>
      </c>
      <c r="F980" s="69" t="s">
        <v>1020</v>
      </c>
      <c r="G980" s="62">
        <v>10</v>
      </c>
      <c r="H980" s="149" t="str">
        <f t="shared" si="2732"/>
        <v>130301901</v>
      </c>
      <c r="I980" s="62">
        <f t="shared" si="2733"/>
        <v>5</v>
      </c>
      <c r="J980" s="62" t="str">
        <f>IF(COUNTIF(技能效果!A:A,技能等级!B980&amp;"02")=1,技能等级!B980&amp;"02","")</f>
        <v/>
      </c>
      <c r="K980" s="62" t="str">
        <f t="shared" si="2733"/>
        <v/>
      </c>
      <c r="L980" s="62" t="str">
        <f>IF(COUNTIF(技能效果!A:A,技能等级!B980&amp;"03")=1,技能等级!B980&amp;"03","")</f>
        <v/>
      </c>
      <c r="M980" s="62" t="str">
        <f t="shared" ref="M980" si="2846">IF(L980="","",$D980)</f>
        <v/>
      </c>
      <c r="N980" s="62" t="str">
        <f>IF(COUNTIF(技能效果!A:A,技能等级!B980&amp;"04")=1,技能等级!B980&amp;"04","")</f>
        <v/>
      </c>
      <c r="O980" s="62" t="str">
        <f t="shared" ref="O980" si="2847">IF(N980="","",$D980)</f>
        <v/>
      </c>
      <c r="P980" s="62" t="str">
        <f>IF(COUNTIF(技能效果!A:A,技能等级!B980&amp;"05")=1,技能等级!B980&amp;"05","")</f>
        <v/>
      </c>
      <c r="Q980" s="62" t="str">
        <f t="shared" ref="Q980" si="2848">IF(P980="","",$D980)</f>
        <v/>
      </c>
      <c r="R980" s="69" t="str">
        <f>INDEX(技能!U:U,MATCH(技能等级!B980,技能!B:B,0))</f>
        <v>为当前生命百分比最低的单位生成食火蜥攻击x%的护盾，持续到下次行动开始</v>
      </c>
      <c r="S980" s="150">
        <f t="shared" si="2767"/>
        <v>94</v>
      </c>
    </row>
    <row r="981" spans="1:19" s="60" customFormat="1" ht="16.5" x14ac:dyDescent="0.2">
      <c r="A981" s="62">
        <v>978</v>
      </c>
      <c r="B981" s="62">
        <f>INDEX(技能!B:B,MATCH(技能等级!S981,技能!T:T,0))</f>
        <v>1303019</v>
      </c>
      <c r="C981" s="69" t="s">
        <v>384</v>
      </c>
      <c r="D981" s="62">
        <v>6</v>
      </c>
      <c r="E981" s="62" t="str">
        <f>INDEX(技能!E:E,MATCH(技能等级!S981,技能!T:T,0))</f>
        <v>食火蜥技能</v>
      </c>
      <c r="F981" s="69" t="s">
        <v>1020</v>
      </c>
      <c r="G981" s="62">
        <v>10</v>
      </c>
      <c r="H981" s="149" t="str">
        <f t="shared" si="2732"/>
        <v>130301901</v>
      </c>
      <c r="I981" s="62">
        <f t="shared" si="2733"/>
        <v>6</v>
      </c>
      <c r="J981" s="62" t="str">
        <f>IF(COUNTIF(技能效果!A:A,技能等级!B981&amp;"02")=1,技能等级!B981&amp;"02","")</f>
        <v/>
      </c>
      <c r="K981" s="62" t="str">
        <f t="shared" si="2733"/>
        <v/>
      </c>
      <c r="L981" s="62" t="str">
        <f>IF(COUNTIF(技能效果!A:A,技能等级!B981&amp;"03")=1,技能等级!B981&amp;"03","")</f>
        <v/>
      </c>
      <c r="M981" s="62" t="str">
        <f t="shared" ref="M981" si="2849">IF(L981="","",$D981)</f>
        <v/>
      </c>
      <c r="N981" s="62" t="str">
        <f>IF(COUNTIF(技能效果!A:A,技能等级!B981&amp;"04")=1,技能等级!B981&amp;"04","")</f>
        <v/>
      </c>
      <c r="O981" s="62" t="str">
        <f t="shared" ref="O981" si="2850">IF(N981="","",$D981)</f>
        <v/>
      </c>
      <c r="P981" s="62" t="str">
        <f>IF(COUNTIF(技能效果!A:A,技能等级!B981&amp;"05")=1,技能等级!B981&amp;"05","")</f>
        <v/>
      </c>
      <c r="Q981" s="62" t="str">
        <f t="shared" ref="Q981" si="2851">IF(P981="","",$D981)</f>
        <v/>
      </c>
      <c r="R981" s="69" t="str">
        <f>INDEX(技能!U:U,MATCH(技能等级!B981,技能!B:B,0))</f>
        <v>为当前生命百分比最低的单位生成食火蜥攻击x%的护盾，持续到下次行动开始</v>
      </c>
      <c r="S981" s="150">
        <f t="shared" si="2767"/>
        <v>94</v>
      </c>
    </row>
    <row r="982" spans="1:19" s="60" customFormat="1" ht="16.5" x14ac:dyDescent="0.2">
      <c r="A982" s="62">
        <v>979</v>
      </c>
      <c r="B982" s="62">
        <f>INDEX(技能!B:B,MATCH(技能等级!S982,技能!T:T,0))</f>
        <v>1303019</v>
      </c>
      <c r="C982" s="69" t="s">
        <v>384</v>
      </c>
      <c r="D982" s="62">
        <v>7</v>
      </c>
      <c r="E982" s="62" t="str">
        <f>INDEX(技能!E:E,MATCH(技能等级!S982,技能!T:T,0))</f>
        <v>食火蜥技能</v>
      </c>
      <c r="F982" s="69" t="s">
        <v>1020</v>
      </c>
      <c r="G982" s="62">
        <v>10</v>
      </c>
      <c r="H982" s="149" t="str">
        <f t="shared" si="2732"/>
        <v>130301901</v>
      </c>
      <c r="I982" s="62">
        <f t="shared" si="2733"/>
        <v>7</v>
      </c>
      <c r="J982" s="62" t="str">
        <f>IF(COUNTIF(技能效果!A:A,技能等级!B982&amp;"02")=1,技能等级!B982&amp;"02","")</f>
        <v/>
      </c>
      <c r="K982" s="62" t="str">
        <f t="shared" si="2733"/>
        <v/>
      </c>
      <c r="L982" s="62" t="str">
        <f>IF(COUNTIF(技能效果!A:A,技能等级!B982&amp;"03")=1,技能等级!B982&amp;"03","")</f>
        <v/>
      </c>
      <c r="M982" s="62" t="str">
        <f t="shared" ref="M982" si="2852">IF(L982="","",$D982)</f>
        <v/>
      </c>
      <c r="N982" s="62" t="str">
        <f>IF(COUNTIF(技能效果!A:A,技能等级!B982&amp;"04")=1,技能等级!B982&amp;"04","")</f>
        <v/>
      </c>
      <c r="O982" s="62" t="str">
        <f t="shared" ref="O982" si="2853">IF(N982="","",$D982)</f>
        <v/>
      </c>
      <c r="P982" s="62" t="str">
        <f>IF(COUNTIF(技能效果!A:A,技能等级!B982&amp;"05")=1,技能等级!B982&amp;"05","")</f>
        <v/>
      </c>
      <c r="Q982" s="62" t="str">
        <f t="shared" ref="Q982" si="2854">IF(P982="","",$D982)</f>
        <v/>
      </c>
      <c r="R982" s="69" t="str">
        <f>INDEX(技能!U:U,MATCH(技能等级!B982,技能!B:B,0))</f>
        <v>为当前生命百分比最低的单位生成食火蜥攻击x%的护盾，持续到下次行动开始</v>
      </c>
      <c r="S982" s="150">
        <f t="shared" si="2767"/>
        <v>94</v>
      </c>
    </row>
    <row r="983" spans="1:19" s="60" customFormat="1" ht="16.5" x14ac:dyDescent="0.2">
      <c r="A983" s="62">
        <v>980</v>
      </c>
      <c r="B983" s="62">
        <f>INDEX(技能!B:B,MATCH(技能等级!S983,技能!T:T,0))</f>
        <v>1303019</v>
      </c>
      <c r="C983" s="69" t="s">
        <v>384</v>
      </c>
      <c r="D983" s="62">
        <v>8</v>
      </c>
      <c r="E983" s="62" t="str">
        <f>INDEX(技能!E:E,MATCH(技能等级!S983,技能!T:T,0))</f>
        <v>食火蜥技能</v>
      </c>
      <c r="F983" s="69" t="s">
        <v>1020</v>
      </c>
      <c r="G983" s="62">
        <v>10</v>
      </c>
      <c r="H983" s="149" t="str">
        <f t="shared" si="2732"/>
        <v>130301901</v>
      </c>
      <c r="I983" s="62">
        <f t="shared" si="2733"/>
        <v>8</v>
      </c>
      <c r="J983" s="62" t="str">
        <f>IF(COUNTIF(技能效果!A:A,技能等级!B983&amp;"02")=1,技能等级!B983&amp;"02","")</f>
        <v/>
      </c>
      <c r="K983" s="62" t="str">
        <f t="shared" si="2733"/>
        <v/>
      </c>
      <c r="L983" s="62" t="str">
        <f>IF(COUNTIF(技能效果!A:A,技能等级!B983&amp;"03")=1,技能等级!B983&amp;"03","")</f>
        <v/>
      </c>
      <c r="M983" s="62" t="str">
        <f t="shared" ref="M983" si="2855">IF(L983="","",$D983)</f>
        <v/>
      </c>
      <c r="N983" s="62" t="str">
        <f>IF(COUNTIF(技能效果!A:A,技能等级!B983&amp;"04")=1,技能等级!B983&amp;"04","")</f>
        <v/>
      </c>
      <c r="O983" s="62" t="str">
        <f t="shared" ref="O983" si="2856">IF(N983="","",$D983)</f>
        <v/>
      </c>
      <c r="P983" s="62" t="str">
        <f>IF(COUNTIF(技能效果!A:A,技能等级!B983&amp;"05")=1,技能等级!B983&amp;"05","")</f>
        <v/>
      </c>
      <c r="Q983" s="62" t="str">
        <f t="shared" ref="Q983" si="2857">IF(P983="","",$D983)</f>
        <v/>
      </c>
      <c r="R983" s="69" t="str">
        <f>INDEX(技能!U:U,MATCH(技能等级!B983,技能!B:B,0))</f>
        <v>为当前生命百分比最低的单位生成食火蜥攻击x%的护盾，持续到下次行动开始</v>
      </c>
      <c r="S983" s="150">
        <f t="shared" si="2767"/>
        <v>94</v>
      </c>
    </row>
    <row r="984" spans="1:19" s="60" customFormat="1" ht="16.5" x14ac:dyDescent="0.2">
      <c r="A984" s="62">
        <v>981</v>
      </c>
      <c r="B984" s="62">
        <f>INDEX(技能!B:B,MATCH(技能等级!S984,技能!T:T,0))</f>
        <v>1303019</v>
      </c>
      <c r="C984" s="69" t="s">
        <v>384</v>
      </c>
      <c r="D984" s="62">
        <v>9</v>
      </c>
      <c r="E984" s="62" t="str">
        <f>INDEX(技能!E:E,MATCH(技能等级!S984,技能!T:T,0))</f>
        <v>食火蜥技能</v>
      </c>
      <c r="F984" s="69" t="s">
        <v>1020</v>
      </c>
      <c r="G984" s="62">
        <v>10</v>
      </c>
      <c r="H984" s="149" t="str">
        <f t="shared" si="2732"/>
        <v>130301901</v>
      </c>
      <c r="I984" s="62">
        <f t="shared" si="2733"/>
        <v>9</v>
      </c>
      <c r="J984" s="62" t="str">
        <f>IF(COUNTIF(技能效果!A:A,技能等级!B984&amp;"02")=1,技能等级!B984&amp;"02","")</f>
        <v/>
      </c>
      <c r="K984" s="62" t="str">
        <f t="shared" si="2733"/>
        <v/>
      </c>
      <c r="L984" s="62" t="str">
        <f>IF(COUNTIF(技能效果!A:A,技能等级!B984&amp;"03")=1,技能等级!B984&amp;"03","")</f>
        <v/>
      </c>
      <c r="M984" s="62" t="str">
        <f t="shared" ref="M984" si="2858">IF(L984="","",$D984)</f>
        <v/>
      </c>
      <c r="N984" s="62" t="str">
        <f>IF(COUNTIF(技能效果!A:A,技能等级!B984&amp;"04")=1,技能等级!B984&amp;"04","")</f>
        <v/>
      </c>
      <c r="O984" s="62" t="str">
        <f t="shared" ref="O984" si="2859">IF(N984="","",$D984)</f>
        <v/>
      </c>
      <c r="P984" s="62" t="str">
        <f>IF(COUNTIF(技能效果!A:A,技能等级!B984&amp;"05")=1,技能等级!B984&amp;"05","")</f>
        <v/>
      </c>
      <c r="Q984" s="62" t="str">
        <f t="shared" ref="Q984" si="2860">IF(P984="","",$D984)</f>
        <v/>
      </c>
      <c r="R984" s="69" t="str">
        <f>INDEX(技能!U:U,MATCH(技能等级!B984,技能!B:B,0))</f>
        <v>为当前生命百分比最低的单位生成食火蜥攻击x%的护盾，持续到下次行动开始</v>
      </c>
      <c r="S984" s="150">
        <f t="shared" si="2767"/>
        <v>94</v>
      </c>
    </row>
    <row r="985" spans="1:19" s="60" customFormat="1" ht="16.5" x14ac:dyDescent="0.2">
      <c r="A985" s="62">
        <v>982</v>
      </c>
      <c r="B985" s="62">
        <f>INDEX(技能!B:B,MATCH(技能等级!S985,技能!T:T,0))</f>
        <v>1303019</v>
      </c>
      <c r="C985" s="69" t="s">
        <v>384</v>
      </c>
      <c r="D985" s="62">
        <v>10</v>
      </c>
      <c r="E985" s="62" t="str">
        <f>INDEX(技能!E:E,MATCH(技能等级!S985,技能!T:T,0))</f>
        <v>食火蜥技能</v>
      </c>
      <c r="F985" s="69" t="s">
        <v>1020</v>
      </c>
      <c r="G985" s="62">
        <v>10</v>
      </c>
      <c r="H985" s="149" t="str">
        <f t="shared" si="2732"/>
        <v>130301901</v>
      </c>
      <c r="I985" s="62">
        <f t="shared" si="2733"/>
        <v>10</v>
      </c>
      <c r="J985" s="62" t="str">
        <f>IF(COUNTIF(技能效果!A:A,技能等级!B985&amp;"02")=1,技能等级!B985&amp;"02","")</f>
        <v/>
      </c>
      <c r="K985" s="62" t="str">
        <f t="shared" si="2733"/>
        <v/>
      </c>
      <c r="L985" s="62" t="str">
        <f>IF(COUNTIF(技能效果!A:A,技能等级!B985&amp;"03")=1,技能等级!B985&amp;"03","")</f>
        <v/>
      </c>
      <c r="M985" s="62" t="str">
        <f t="shared" ref="M985" si="2861">IF(L985="","",$D985)</f>
        <v/>
      </c>
      <c r="N985" s="62" t="str">
        <f>IF(COUNTIF(技能效果!A:A,技能等级!B985&amp;"04")=1,技能等级!B985&amp;"04","")</f>
        <v/>
      </c>
      <c r="O985" s="62" t="str">
        <f t="shared" ref="O985" si="2862">IF(N985="","",$D985)</f>
        <v/>
      </c>
      <c r="P985" s="62" t="str">
        <f>IF(COUNTIF(技能效果!A:A,技能等级!B985&amp;"05")=1,技能等级!B985&amp;"05","")</f>
        <v/>
      </c>
      <c r="Q985" s="62" t="str">
        <f t="shared" ref="Q985" si="2863">IF(P985="","",$D985)</f>
        <v/>
      </c>
      <c r="R985" s="69" t="str">
        <f>INDEX(技能!U:U,MATCH(技能等级!B985,技能!B:B,0))</f>
        <v>为当前生命百分比最低的单位生成食火蜥攻击x%的护盾，持续到下次行动开始</v>
      </c>
      <c r="S985" s="150">
        <f t="shared" si="2767"/>
        <v>94</v>
      </c>
    </row>
    <row r="986" spans="1:19" s="60" customFormat="1" ht="16.5" x14ac:dyDescent="0.2">
      <c r="A986" s="62">
        <v>983</v>
      </c>
      <c r="B986" s="62">
        <f>INDEX(技能!B:B,MATCH(技能等级!S986,技能!T:T,0))</f>
        <v>1303020</v>
      </c>
      <c r="C986" s="69" t="s">
        <v>384</v>
      </c>
      <c r="D986" s="62">
        <v>1</v>
      </c>
      <c r="E986" s="62" t="str">
        <f>INDEX(技能!E:E,MATCH(技能等级!S986,技能!T:T,0))</f>
        <v>高顺技能</v>
      </c>
      <c r="F986" s="69"/>
      <c r="G986" s="62"/>
      <c r="H986" s="149" t="str">
        <f t="shared" si="2732"/>
        <v>130302001</v>
      </c>
      <c r="I986" s="62">
        <f t="shared" si="2733"/>
        <v>1</v>
      </c>
      <c r="J986" s="62" t="str">
        <f>IF(COUNTIF(技能效果!A:A,技能等级!B986&amp;"02")=1,技能等级!B986&amp;"02","")</f>
        <v>130302002</v>
      </c>
      <c r="K986" s="62">
        <f t="shared" si="2733"/>
        <v>1</v>
      </c>
      <c r="L986" s="62" t="str">
        <f>IF(COUNTIF(技能效果!A:A,技能等级!B986&amp;"03")=1,技能等级!B986&amp;"03","")</f>
        <v>130302003</v>
      </c>
      <c r="M986" s="62">
        <f t="shared" ref="M986" si="2864">IF(L986="","",$D986)</f>
        <v>1</v>
      </c>
      <c r="N986" s="62" t="str">
        <f>IF(COUNTIF(技能效果!A:A,技能等级!B986&amp;"04")=1,技能等级!B986&amp;"04","")</f>
        <v/>
      </c>
      <c r="O986" s="62" t="str">
        <f t="shared" ref="O986" si="2865">IF(N986="","",$D986)</f>
        <v/>
      </c>
      <c r="P986" s="62" t="str">
        <f>IF(COUNTIF(技能效果!A:A,技能等级!B986&amp;"05")=1,技能等级!B986&amp;"05","")</f>
        <v/>
      </c>
      <c r="Q986" s="62" t="str">
        <f t="shared" ref="Q986" si="2866">IF(P986="","",$D986)</f>
        <v/>
      </c>
      <c r="R986" s="69" t="str">
        <f>INDEX(技能!U:U,MATCH(技能等级!B986,技能!B:B,0))</f>
        <v>攻击敌方单体造成攻击x%伤害，若敌方当前生命高于一定比例，造成额外伤害；若本次攻击未能击杀目标，则自身攻击降低1回合</v>
      </c>
      <c r="S986" s="150">
        <f t="shared" si="2767"/>
        <v>95</v>
      </c>
    </row>
    <row r="987" spans="1:19" s="60" customFormat="1" ht="16.5" x14ac:dyDescent="0.2">
      <c r="A987" s="62">
        <v>984</v>
      </c>
      <c r="B987" s="62">
        <f>INDEX(技能!B:B,MATCH(技能等级!S987,技能!T:T,0))</f>
        <v>1303020</v>
      </c>
      <c r="C987" s="69" t="s">
        <v>384</v>
      </c>
      <c r="D987" s="62">
        <v>2</v>
      </c>
      <c r="E987" s="62" t="str">
        <f>INDEX(技能!E:E,MATCH(技能等级!S987,技能!T:T,0))</f>
        <v>高顺技能</v>
      </c>
      <c r="F987" s="69" t="s">
        <v>1020</v>
      </c>
      <c r="G987" s="62">
        <v>10</v>
      </c>
      <c r="H987" s="149" t="str">
        <f t="shared" si="2732"/>
        <v>130302001</v>
      </c>
      <c r="I987" s="62">
        <f t="shared" si="2733"/>
        <v>2</v>
      </c>
      <c r="J987" s="62" t="str">
        <f>IF(COUNTIF(技能效果!A:A,技能等级!B987&amp;"02")=1,技能等级!B987&amp;"02","")</f>
        <v>130302002</v>
      </c>
      <c r="K987" s="62">
        <f t="shared" si="2733"/>
        <v>2</v>
      </c>
      <c r="L987" s="62" t="str">
        <f>IF(COUNTIF(技能效果!A:A,技能等级!B987&amp;"03")=1,技能等级!B987&amp;"03","")</f>
        <v>130302003</v>
      </c>
      <c r="M987" s="62">
        <f t="shared" ref="M987" si="2867">IF(L987="","",$D987)</f>
        <v>2</v>
      </c>
      <c r="N987" s="62" t="str">
        <f>IF(COUNTIF(技能效果!A:A,技能等级!B987&amp;"04")=1,技能等级!B987&amp;"04","")</f>
        <v/>
      </c>
      <c r="O987" s="62" t="str">
        <f t="shared" ref="O987" si="2868">IF(N987="","",$D987)</f>
        <v/>
      </c>
      <c r="P987" s="62" t="str">
        <f>IF(COUNTIF(技能效果!A:A,技能等级!B987&amp;"05")=1,技能等级!B987&amp;"05","")</f>
        <v/>
      </c>
      <c r="Q987" s="62" t="str">
        <f t="shared" ref="Q987" si="2869">IF(P987="","",$D987)</f>
        <v/>
      </c>
      <c r="R987" s="69" t="str">
        <f>INDEX(技能!U:U,MATCH(技能等级!B987,技能!B:B,0))</f>
        <v>攻击敌方单体造成攻击x%伤害，若敌方当前生命高于一定比例，造成额外伤害；若本次攻击未能击杀目标，则自身攻击降低1回合</v>
      </c>
      <c r="S987" s="150">
        <f t="shared" si="2767"/>
        <v>95</v>
      </c>
    </row>
    <row r="988" spans="1:19" s="60" customFormat="1" ht="16.5" x14ac:dyDescent="0.2">
      <c r="A988" s="62">
        <v>985</v>
      </c>
      <c r="B988" s="62">
        <f>INDEX(技能!B:B,MATCH(技能等级!S988,技能!T:T,0))</f>
        <v>1303020</v>
      </c>
      <c r="C988" s="69" t="s">
        <v>384</v>
      </c>
      <c r="D988" s="62">
        <v>3</v>
      </c>
      <c r="E988" s="62" t="str">
        <f>INDEX(技能!E:E,MATCH(技能等级!S988,技能!T:T,0))</f>
        <v>高顺技能</v>
      </c>
      <c r="F988" s="69" t="s">
        <v>1020</v>
      </c>
      <c r="G988" s="62">
        <v>10</v>
      </c>
      <c r="H988" s="149" t="str">
        <f t="shared" si="2732"/>
        <v>130302001</v>
      </c>
      <c r="I988" s="62">
        <f t="shared" si="2733"/>
        <v>3</v>
      </c>
      <c r="J988" s="62" t="str">
        <f>IF(COUNTIF(技能效果!A:A,技能等级!B988&amp;"02")=1,技能等级!B988&amp;"02","")</f>
        <v>130302002</v>
      </c>
      <c r="K988" s="62">
        <f t="shared" si="2733"/>
        <v>3</v>
      </c>
      <c r="L988" s="62" t="str">
        <f>IF(COUNTIF(技能效果!A:A,技能等级!B988&amp;"03")=1,技能等级!B988&amp;"03","")</f>
        <v>130302003</v>
      </c>
      <c r="M988" s="62">
        <f t="shared" ref="M988" si="2870">IF(L988="","",$D988)</f>
        <v>3</v>
      </c>
      <c r="N988" s="62" t="str">
        <f>IF(COUNTIF(技能效果!A:A,技能等级!B988&amp;"04")=1,技能等级!B988&amp;"04","")</f>
        <v/>
      </c>
      <c r="O988" s="62" t="str">
        <f t="shared" ref="O988" si="2871">IF(N988="","",$D988)</f>
        <v/>
      </c>
      <c r="P988" s="62" t="str">
        <f>IF(COUNTIF(技能效果!A:A,技能等级!B988&amp;"05")=1,技能等级!B988&amp;"05","")</f>
        <v/>
      </c>
      <c r="Q988" s="62" t="str">
        <f t="shared" ref="Q988" si="2872">IF(P988="","",$D988)</f>
        <v/>
      </c>
      <c r="R988" s="69" t="str">
        <f>INDEX(技能!U:U,MATCH(技能等级!B988,技能!B:B,0))</f>
        <v>攻击敌方单体造成攻击x%伤害，若敌方当前生命高于一定比例，造成额外伤害；若本次攻击未能击杀目标，则自身攻击降低1回合</v>
      </c>
      <c r="S988" s="150">
        <f t="shared" si="2767"/>
        <v>95</v>
      </c>
    </row>
    <row r="989" spans="1:19" s="60" customFormat="1" ht="16.5" x14ac:dyDescent="0.2">
      <c r="A989" s="62">
        <v>986</v>
      </c>
      <c r="B989" s="62">
        <f>INDEX(技能!B:B,MATCH(技能等级!S989,技能!T:T,0))</f>
        <v>1303020</v>
      </c>
      <c r="C989" s="69" t="s">
        <v>384</v>
      </c>
      <c r="D989" s="62">
        <v>4</v>
      </c>
      <c r="E989" s="62" t="str">
        <f>INDEX(技能!E:E,MATCH(技能等级!S989,技能!T:T,0))</f>
        <v>高顺技能</v>
      </c>
      <c r="F989" s="69" t="s">
        <v>1020</v>
      </c>
      <c r="G989" s="62">
        <v>10</v>
      </c>
      <c r="H989" s="149" t="str">
        <f t="shared" si="2732"/>
        <v>130302001</v>
      </c>
      <c r="I989" s="62">
        <f t="shared" si="2733"/>
        <v>4</v>
      </c>
      <c r="J989" s="62" t="str">
        <f>IF(COUNTIF(技能效果!A:A,技能等级!B989&amp;"02")=1,技能等级!B989&amp;"02","")</f>
        <v>130302002</v>
      </c>
      <c r="K989" s="62">
        <f t="shared" si="2733"/>
        <v>4</v>
      </c>
      <c r="L989" s="62" t="str">
        <f>IF(COUNTIF(技能效果!A:A,技能等级!B989&amp;"03")=1,技能等级!B989&amp;"03","")</f>
        <v>130302003</v>
      </c>
      <c r="M989" s="62">
        <f t="shared" ref="M989" si="2873">IF(L989="","",$D989)</f>
        <v>4</v>
      </c>
      <c r="N989" s="62" t="str">
        <f>IF(COUNTIF(技能效果!A:A,技能等级!B989&amp;"04")=1,技能等级!B989&amp;"04","")</f>
        <v/>
      </c>
      <c r="O989" s="62" t="str">
        <f t="shared" ref="O989" si="2874">IF(N989="","",$D989)</f>
        <v/>
      </c>
      <c r="P989" s="62" t="str">
        <f>IF(COUNTIF(技能效果!A:A,技能等级!B989&amp;"05")=1,技能等级!B989&amp;"05","")</f>
        <v/>
      </c>
      <c r="Q989" s="62" t="str">
        <f t="shared" ref="Q989" si="2875">IF(P989="","",$D989)</f>
        <v/>
      </c>
      <c r="R989" s="69" t="str">
        <f>INDEX(技能!U:U,MATCH(技能等级!B989,技能!B:B,0))</f>
        <v>攻击敌方单体造成攻击x%伤害，若敌方当前生命高于一定比例，造成额外伤害；若本次攻击未能击杀目标，则自身攻击降低1回合</v>
      </c>
      <c r="S989" s="150">
        <f t="shared" si="2767"/>
        <v>95</v>
      </c>
    </row>
    <row r="990" spans="1:19" s="60" customFormat="1" ht="16.5" x14ac:dyDescent="0.2">
      <c r="A990" s="62">
        <v>987</v>
      </c>
      <c r="B990" s="62">
        <f>INDEX(技能!B:B,MATCH(技能等级!S990,技能!T:T,0))</f>
        <v>1303020</v>
      </c>
      <c r="C990" s="69" t="s">
        <v>384</v>
      </c>
      <c r="D990" s="62">
        <v>5</v>
      </c>
      <c r="E990" s="62" t="str">
        <f>INDEX(技能!E:E,MATCH(技能等级!S990,技能!T:T,0))</f>
        <v>高顺技能</v>
      </c>
      <c r="F990" s="69" t="s">
        <v>1020</v>
      </c>
      <c r="G990" s="62">
        <v>10</v>
      </c>
      <c r="H990" s="149" t="str">
        <f t="shared" si="2732"/>
        <v>130302001</v>
      </c>
      <c r="I990" s="62">
        <f t="shared" si="2733"/>
        <v>5</v>
      </c>
      <c r="J990" s="62" t="str">
        <f>IF(COUNTIF(技能效果!A:A,技能等级!B990&amp;"02")=1,技能等级!B990&amp;"02","")</f>
        <v>130302002</v>
      </c>
      <c r="K990" s="62">
        <f t="shared" si="2733"/>
        <v>5</v>
      </c>
      <c r="L990" s="62" t="str">
        <f>IF(COUNTIF(技能效果!A:A,技能等级!B990&amp;"03")=1,技能等级!B990&amp;"03","")</f>
        <v>130302003</v>
      </c>
      <c r="M990" s="62">
        <f t="shared" ref="M990" si="2876">IF(L990="","",$D990)</f>
        <v>5</v>
      </c>
      <c r="N990" s="62" t="str">
        <f>IF(COUNTIF(技能效果!A:A,技能等级!B990&amp;"04")=1,技能等级!B990&amp;"04","")</f>
        <v/>
      </c>
      <c r="O990" s="62" t="str">
        <f t="shared" ref="O990" si="2877">IF(N990="","",$D990)</f>
        <v/>
      </c>
      <c r="P990" s="62" t="str">
        <f>IF(COUNTIF(技能效果!A:A,技能等级!B990&amp;"05")=1,技能等级!B990&amp;"05","")</f>
        <v/>
      </c>
      <c r="Q990" s="62" t="str">
        <f t="shared" ref="Q990" si="2878">IF(P990="","",$D990)</f>
        <v/>
      </c>
      <c r="R990" s="69" t="str">
        <f>INDEX(技能!U:U,MATCH(技能等级!B990,技能!B:B,0))</f>
        <v>攻击敌方单体造成攻击x%伤害，若敌方当前生命高于一定比例，造成额外伤害；若本次攻击未能击杀目标，则自身攻击降低1回合</v>
      </c>
      <c r="S990" s="150">
        <f t="shared" si="2767"/>
        <v>95</v>
      </c>
    </row>
    <row r="991" spans="1:19" s="60" customFormat="1" ht="16.5" x14ac:dyDescent="0.2">
      <c r="A991" s="62">
        <v>988</v>
      </c>
      <c r="B991" s="62">
        <f>INDEX(技能!B:B,MATCH(技能等级!S991,技能!T:T,0))</f>
        <v>1303020</v>
      </c>
      <c r="C991" s="69" t="s">
        <v>384</v>
      </c>
      <c r="D991" s="62">
        <v>6</v>
      </c>
      <c r="E991" s="62" t="str">
        <f>INDEX(技能!E:E,MATCH(技能等级!S991,技能!T:T,0))</f>
        <v>高顺技能</v>
      </c>
      <c r="F991" s="69" t="s">
        <v>1020</v>
      </c>
      <c r="G991" s="62">
        <v>10</v>
      </c>
      <c r="H991" s="149" t="str">
        <f t="shared" si="2732"/>
        <v>130302001</v>
      </c>
      <c r="I991" s="62">
        <f t="shared" si="2733"/>
        <v>6</v>
      </c>
      <c r="J991" s="62" t="str">
        <f>IF(COUNTIF(技能效果!A:A,技能等级!B991&amp;"02")=1,技能等级!B991&amp;"02","")</f>
        <v>130302002</v>
      </c>
      <c r="K991" s="62">
        <f t="shared" si="2733"/>
        <v>6</v>
      </c>
      <c r="L991" s="62" t="str">
        <f>IF(COUNTIF(技能效果!A:A,技能等级!B991&amp;"03")=1,技能等级!B991&amp;"03","")</f>
        <v>130302003</v>
      </c>
      <c r="M991" s="62">
        <f t="shared" ref="M991" si="2879">IF(L991="","",$D991)</f>
        <v>6</v>
      </c>
      <c r="N991" s="62" t="str">
        <f>IF(COUNTIF(技能效果!A:A,技能等级!B991&amp;"04")=1,技能等级!B991&amp;"04","")</f>
        <v/>
      </c>
      <c r="O991" s="62" t="str">
        <f t="shared" ref="O991" si="2880">IF(N991="","",$D991)</f>
        <v/>
      </c>
      <c r="P991" s="62" t="str">
        <f>IF(COUNTIF(技能效果!A:A,技能等级!B991&amp;"05")=1,技能等级!B991&amp;"05","")</f>
        <v/>
      </c>
      <c r="Q991" s="62" t="str">
        <f t="shared" ref="Q991" si="2881">IF(P991="","",$D991)</f>
        <v/>
      </c>
      <c r="R991" s="69" t="str">
        <f>INDEX(技能!U:U,MATCH(技能等级!B991,技能!B:B,0))</f>
        <v>攻击敌方单体造成攻击x%伤害，若敌方当前生命高于一定比例，造成额外伤害；若本次攻击未能击杀目标，则自身攻击降低1回合</v>
      </c>
      <c r="S991" s="150">
        <f t="shared" si="2767"/>
        <v>95</v>
      </c>
    </row>
    <row r="992" spans="1:19" s="60" customFormat="1" ht="16.5" x14ac:dyDescent="0.2">
      <c r="A992" s="62">
        <v>989</v>
      </c>
      <c r="B992" s="62">
        <f>INDEX(技能!B:B,MATCH(技能等级!S992,技能!T:T,0))</f>
        <v>1303020</v>
      </c>
      <c r="C992" s="69" t="s">
        <v>384</v>
      </c>
      <c r="D992" s="62">
        <v>7</v>
      </c>
      <c r="E992" s="62" t="str">
        <f>INDEX(技能!E:E,MATCH(技能等级!S992,技能!T:T,0))</f>
        <v>高顺技能</v>
      </c>
      <c r="F992" s="69" t="s">
        <v>1020</v>
      </c>
      <c r="G992" s="62">
        <v>10</v>
      </c>
      <c r="H992" s="149" t="str">
        <f t="shared" si="2732"/>
        <v>130302001</v>
      </c>
      <c r="I992" s="62">
        <f t="shared" si="2733"/>
        <v>7</v>
      </c>
      <c r="J992" s="62" t="str">
        <f>IF(COUNTIF(技能效果!A:A,技能等级!B992&amp;"02")=1,技能等级!B992&amp;"02","")</f>
        <v>130302002</v>
      </c>
      <c r="K992" s="62">
        <f t="shared" si="2733"/>
        <v>7</v>
      </c>
      <c r="L992" s="62" t="str">
        <f>IF(COUNTIF(技能效果!A:A,技能等级!B992&amp;"03")=1,技能等级!B992&amp;"03","")</f>
        <v>130302003</v>
      </c>
      <c r="M992" s="62">
        <f t="shared" ref="M992" si="2882">IF(L992="","",$D992)</f>
        <v>7</v>
      </c>
      <c r="N992" s="62" t="str">
        <f>IF(COUNTIF(技能效果!A:A,技能等级!B992&amp;"04")=1,技能等级!B992&amp;"04","")</f>
        <v/>
      </c>
      <c r="O992" s="62" t="str">
        <f t="shared" ref="O992" si="2883">IF(N992="","",$D992)</f>
        <v/>
      </c>
      <c r="P992" s="62" t="str">
        <f>IF(COUNTIF(技能效果!A:A,技能等级!B992&amp;"05")=1,技能等级!B992&amp;"05","")</f>
        <v/>
      </c>
      <c r="Q992" s="62" t="str">
        <f t="shared" ref="Q992" si="2884">IF(P992="","",$D992)</f>
        <v/>
      </c>
      <c r="R992" s="69" t="str">
        <f>INDEX(技能!U:U,MATCH(技能等级!B992,技能!B:B,0))</f>
        <v>攻击敌方单体造成攻击x%伤害，若敌方当前生命高于一定比例，造成额外伤害；若本次攻击未能击杀目标，则自身攻击降低1回合</v>
      </c>
      <c r="S992" s="150">
        <f t="shared" si="2767"/>
        <v>95</v>
      </c>
    </row>
    <row r="993" spans="1:19" s="60" customFormat="1" ht="16.5" x14ac:dyDescent="0.2">
      <c r="A993" s="62">
        <v>990</v>
      </c>
      <c r="B993" s="62">
        <f>INDEX(技能!B:B,MATCH(技能等级!S993,技能!T:T,0))</f>
        <v>1303020</v>
      </c>
      <c r="C993" s="69" t="s">
        <v>384</v>
      </c>
      <c r="D993" s="62">
        <v>8</v>
      </c>
      <c r="E993" s="62" t="str">
        <f>INDEX(技能!E:E,MATCH(技能等级!S993,技能!T:T,0))</f>
        <v>高顺技能</v>
      </c>
      <c r="F993" s="69" t="s">
        <v>1020</v>
      </c>
      <c r="G993" s="62">
        <v>10</v>
      </c>
      <c r="H993" s="149" t="str">
        <f t="shared" si="2732"/>
        <v>130302001</v>
      </c>
      <c r="I993" s="62">
        <f t="shared" si="2733"/>
        <v>8</v>
      </c>
      <c r="J993" s="62" t="str">
        <f>IF(COUNTIF(技能效果!A:A,技能等级!B993&amp;"02")=1,技能等级!B993&amp;"02","")</f>
        <v>130302002</v>
      </c>
      <c r="K993" s="62">
        <f t="shared" si="2733"/>
        <v>8</v>
      </c>
      <c r="L993" s="62" t="str">
        <f>IF(COUNTIF(技能效果!A:A,技能等级!B993&amp;"03")=1,技能等级!B993&amp;"03","")</f>
        <v>130302003</v>
      </c>
      <c r="M993" s="62">
        <f t="shared" ref="M993" si="2885">IF(L993="","",$D993)</f>
        <v>8</v>
      </c>
      <c r="N993" s="62" t="str">
        <f>IF(COUNTIF(技能效果!A:A,技能等级!B993&amp;"04")=1,技能等级!B993&amp;"04","")</f>
        <v/>
      </c>
      <c r="O993" s="62" t="str">
        <f t="shared" ref="O993" si="2886">IF(N993="","",$D993)</f>
        <v/>
      </c>
      <c r="P993" s="62" t="str">
        <f>IF(COUNTIF(技能效果!A:A,技能等级!B993&amp;"05")=1,技能等级!B993&amp;"05","")</f>
        <v/>
      </c>
      <c r="Q993" s="62" t="str">
        <f t="shared" ref="Q993" si="2887">IF(P993="","",$D993)</f>
        <v/>
      </c>
      <c r="R993" s="69" t="str">
        <f>INDEX(技能!U:U,MATCH(技能等级!B993,技能!B:B,0))</f>
        <v>攻击敌方单体造成攻击x%伤害，若敌方当前生命高于一定比例，造成额外伤害；若本次攻击未能击杀目标，则自身攻击降低1回合</v>
      </c>
      <c r="S993" s="150">
        <f t="shared" si="2767"/>
        <v>95</v>
      </c>
    </row>
    <row r="994" spans="1:19" s="60" customFormat="1" ht="16.5" x14ac:dyDescent="0.2">
      <c r="A994" s="62">
        <v>991</v>
      </c>
      <c r="B994" s="62">
        <f>INDEX(技能!B:B,MATCH(技能等级!S994,技能!T:T,0))</f>
        <v>1303020</v>
      </c>
      <c r="C994" s="69" t="s">
        <v>384</v>
      </c>
      <c r="D994" s="62">
        <v>9</v>
      </c>
      <c r="E994" s="62" t="str">
        <f>INDEX(技能!E:E,MATCH(技能等级!S994,技能!T:T,0))</f>
        <v>高顺技能</v>
      </c>
      <c r="F994" s="69" t="s">
        <v>1020</v>
      </c>
      <c r="G994" s="62">
        <v>10</v>
      </c>
      <c r="H994" s="149" t="str">
        <f t="shared" si="2732"/>
        <v>130302001</v>
      </c>
      <c r="I994" s="62">
        <f t="shared" si="2733"/>
        <v>9</v>
      </c>
      <c r="J994" s="62" t="str">
        <f>IF(COUNTIF(技能效果!A:A,技能等级!B994&amp;"02")=1,技能等级!B994&amp;"02","")</f>
        <v>130302002</v>
      </c>
      <c r="K994" s="62">
        <f t="shared" si="2733"/>
        <v>9</v>
      </c>
      <c r="L994" s="62" t="str">
        <f>IF(COUNTIF(技能效果!A:A,技能等级!B994&amp;"03")=1,技能等级!B994&amp;"03","")</f>
        <v>130302003</v>
      </c>
      <c r="M994" s="62">
        <f t="shared" ref="M994" si="2888">IF(L994="","",$D994)</f>
        <v>9</v>
      </c>
      <c r="N994" s="62" t="str">
        <f>IF(COUNTIF(技能效果!A:A,技能等级!B994&amp;"04")=1,技能等级!B994&amp;"04","")</f>
        <v/>
      </c>
      <c r="O994" s="62" t="str">
        <f t="shared" ref="O994" si="2889">IF(N994="","",$D994)</f>
        <v/>
      </c>
      <c r="P994" s="62" t="str">
        <f>IF(COUNTIF(技能效果!A:A,技能等级!B994&amp;"05")=1,技能等级!B994&amp;"05","")</f>
        <v/>
      </c>
      <c r="Q994" s="62" t="str">
        <f t="shared" ref="Q994" si="2890">IF(P994="","",$D994)</f>
        <v/>
      </c>
      <c r="R994" s="69" t="str">
        <f>INDEX(技能!U:U,MATCH(技能等级!B994,技能!B:B,0))</f>
        <v>攻击敌方单体造成攻击x%伤害，若敌方当前生命高于一定比例，造成额外伤害；若本次攻击未能击杀目标，则自身攻击降低1回合</v>
      </c>
      <c r="S994" s="150">
        <f t="shared" si="2767"/>
        <v>95</v>
      </c>
    </row>
    <row r="995" spans="1:19" s="60" customFormat="1" ht="16.5" x14ac:dyDescent="0.2">
      <c r="A995" s="62">
        <v>992</v>
      </c>
      <c r="B995" s="62">
        <f>INDEX(技能!B:B,MATCH(技能等级!S995,技能!T:T,0))</f>
        <v>1303020</v>
      </c>
      <c r="C995" s="69" t="s">
        <v>384</v>
      </c>
      <c r="D995" s="62">
        <v>10</v>
      </c>
      <c r="E995" s="62" t="str">
        <f>INDEX(技能!E:E,MATCH(技能等级!S995,技能!T:T,0))</f>
        <v>高顺技能</v>
      </c>
      <c r="F995" s="69" t="s">
        <v>1020</v>
      </c>
      <c r="G995" s="62">
        <v>10</v>
      </c>
      <c r="H995" s="149" t="str">
        <f t="shared" si="2732"/>
        <v>130302001</v>
      </c>
      <c r="I995" s="62">
        <f t="shared" si="2733"/>
        <v>10</v>
      </c>
      <c r="J995" s="62" t="str">
        <f>IF(COUNTIF(技能效果!A:A,技能等级!B995&amp;"02")=1,技能等级!B995&amp;"02","")</f>
        <v>130302002</v>
      </c>
      <c r="K995" s="62">
        <f t="shared" si="2733"/>
        <v>10</v>
      </c>
      <c r="L995" s="62" t="str">
        <f>IF(COUNTIF(技能效果!A:A,技能等级!B995&amp;"03")=1,技能等级!B995&amp;"03","")</f>
        <v>130302003</v>
      </c>
      <c r="M995" s="62">
        <f t="shared" ref="M995" si="2891">IF(L995="","",$D995)</f>
        <v>10</v>
      </c>
      <c r="N995" s="62" t="str">
        <f>IF(COUNTIF(技能效果!A:A,技能等级!B995&amp;"04")=1,技能等级!B995&amp;"04","")</f>
        <v/>
      </c>
      <c r="O995" s="62" t="str">
        <f t="shared" ref="O995" si="2892">IF(N995="","",$D995)</f>
        <v/>
      </c>
      <c r="P995" s="62" t="str">
        <f>IF(COUNTIF(技能效果!A:A,技能等级!B995&amp;"05")=1,技能等级!B995&amp;"05","")</f>
        <v/>
      </c>
      <c r="Q995" s="62" t="str">
        <f t="shared" ref="Q995" si="2893">IF(P995="","",$D995)</f>
        <v/>
      </c>
      <c r="R995" s="69" t="str">
        <f>INDEX(技能!U:U,MATCH(技能等级!B995,技能!B:B,0))</f>
        <v>攻击敌方单体造成攻击x%伤害，若敌方当前生命高于一定比例，造成额外伤害；若本次攻击未能击杀目标，则自身攻击降低1回合</v>
      </c>
      <c r="S995" s="150">
        <f t="shared" si="2767"/>
        <v>95</v>
      </c>
    </row>
    <row r="996" spans="1:19" s="60" customFormat="1" ht="16.5" x14ac:dyDescent="0.2">
      <c r="A996" s="62">
        <v>993</v>
      </c>
      <c r="B996" s="62">
        <f>INDEX(技能!B:B,MATCH(技能等级!S996,技能!T:T,0))</f>
        <v>1303021</v>
      </c>
      <c r="C996" s="69" t="s">
        <v>384</v>
      </c>
      <c r="D996" s="62">
        <v>1</v>
      </c>
      <c r="E996" s="62" t="str">
        <f>INDEX(技能!E:E,MATCH(技能等级!S996,技能!T:T,0))</f>
        <v>烈风螳螂技能</v>
      </c>
      <c r="F996" s="69"/>
      <c r="G996" s="62"/>
      <c r="H996" s="149" t="str">
        <f t="shared" si="2732"/>
        <v>130302101</v>
      </c>
      <c r="I996" s="62">
        <f t="shared" si="2733"/>
        <v>1</v>
      </c>
      <c r="J996" s="62" t="str">
        <f>IF(COUNTIF(技能效果!A:A,技能等级!B996&amp;"02")=1,技能等级!B996&amp;"02","")</f>
        <v>130302102</v>
      </c>
      <c r="K996" s="62">
        <f t="shared" si="2733"/>
        <v>1</v>
      </c>
      <c r="L996" s="62" t="str">
        <f>IF(COUNTIF(技能效果!A:A,技能等级!B996&amp;"03")=1,技能等级!B996&amp;"03","")</f>
        <v/>
      </c>
      <c r="M996" s="62" t="str">
        <f t="shared" ref="M996" si="2894">IF(L996="","",$D996)</f>
        <v/>
      </c>
      <c r="N996" s="62" t="str">
        <f>IF(COUNTIF(技能效果!A:A,技能等级!B996&amp;"04")=1,技能等级!B996&amp;"04","")</f>
        <v/>
      </c>
      <c r="O996" s="62" t="str">
        <f t="shared" ref="O996" si="2895">IF(N996="","",$D996)</f>
        <v/>
      </c>
      <c r="P996" s="62" t="str">
        <f>IF(COUNTIF(技能效果!A:A,技能等级!B996&amp;"05")=1,技能等级!B996&amp;"05","")</f>
        <v/>
      </c>
      <c r="Q996" s="62" t="str">
        <f t="shared" ref="Q996" si="2896">IF(P996="","",$D996)</f>
        <v/>
      </c>
      <c r="R996" s="69" t="str">
        <f>INDEX(技能!U:U,MATCH(技能等级!B996,技能!B:B,0))</f>
        <v>攻击敌方单体造成攻击x%伤害，场上所有角色每次召唤守护灵会为烈风螳螂增加一枚印记，每一枚增加烈风螳螂一定攻击</v>
      </c>
      <c r="S996" s="150">
        <f t="shared" si="2767"/>
        <v>96</v>
      </c>
    </row>
    <row r="997" spans="1:19" s="60" customFormat="1" ht="16.5" x14ac:dyDescent="0.2">
      <c r="A997" s="62">
        <v>994</v>
      </c>
      <c r="B997" s="62">
        <f>INDEX(技能!B:B,MATCH(技能等级!S997,技能!T:T,0))</f>
        <v>1303021</v>
      </c>
      <c r="C997" s="69" t="s">
        <v>384</v>
      </c>
      <c r="D997" s="62">
        <v>2</v>
      </c>
      <c r="E997" s="62" t="str">
        <f>INDEX(技能!E:E,MATCH(技能等级!S997,技能!T:T,0))</f>
        <v>烈风螳螂技能</v>
      </c>
      <c r="F997" s="69" t="s">
        <v>1020</v>
      </c>
      <c r="G997" s="62">
        <v>10</v>
      </c>
      <c r="H997" s="149" t="str">
        <f t="shared" si="2732"/>
        <v>130302101</v>
      </c>
      <c r="I997" s="62">
        <f t="shared" si="2733"/>
        <v>2</v>
      </c>
      <c r="J997" s="62" t="str">
        <f>IF(COUNTIF(技能效果!A:A,技能等级!B997&amp;"02")=1,技能等级!B997&amp;"02","")</f>
        <v>130302102</v>
      </c>
      <c r="K997" s="62">
        <f t="shared" si="2733"/>
        <v>2</v>
      </c>
      <c r="L997" s="62" t="str">
        <f>IF(COUNTIF(技能效果!A:A,技能等级!B997&amp;"03")=1,技能等级!B997&amp;"03","")</f>
        <v/>
      </c>
      <c r="M997" s="62" t="str">
        <f t="shared" ref="M997" si="2897">IF(L997="","",$D997)</f>
        <v/>
      </c>
      <c r="N997" s="62" t="str">
        <f>IF(COUNTIF(技能效果!A:A,技能等级!B997&amp;"04")=1,技能等级!B997&amp;"04","")</f>
        <v/>
      </c>
      <c r="O997" s="62" t="str">
        <f t="shared" ref="O997" si="2898">IF(N997="","",$D997)</f>
        <v/>
      </c>
      <c r="P997" s="62" t="str">
        <f>IF(COUNTIF(技能效果!A:A,技能等级!B997&amp;"05")=1,技能等级!B997&amp;"05","")</f>
        <v/>
      </c>
      <c r="Q997" s="62" t="str">
        <f t="shared" ref="Q997" si="2899">IF(P997="","",$D997)</f>
        <v/>
      </c>
      <c r="R997" s="69" t="str">
        <f>INDEX(技能!U:U,MATCH(技能等级!B997,技能!B:B,0))</f>
        <v>攻击敌方单体造成攻击x%伤害，场上所有角色每次召唤守护灵会为烈风螳螂增加一枚印记，每一枚增加烈风螳螂一定攻击</v>
      </c>
      <c r="S997" s="150">
        <f t="shared" si="2767"/>
        <v>96</v>
      </c>
    </row>
    <row r="998" spans="1:19" s="60" customFormat="1" ht="16.5" x14ac:dyDescent="0.2">
      <c r="A998" s="62">
        <v>995</v>
      </c>
      <c r="B998" s="62">
        <f>INDEX(技能!B:B,MATCH(技能等级!S998,技能!T:T,0))</f>
        <v>1303021</v>
      </c>
      <c r="C998" s="69" t="s">
        <v>384</v>
      </c>
      <c r="D998" s="62">
        <v>3</v>
      </c>
      <c r="E998" s="62" t="str">
        <f>INDEX(技能!E:E,MATCH(技能等级!S998,技能!T:T,0))</f>
        <v>烈风螳螂技能</v>
      </c>
      <c r="F998" s="69" t="s">
        <v>1020</v>
      </c>
      <c r="G998" s="62">
        <v>10</v>
      </c>
      <c r="H998" s="149" t="str">
        <f t="shared" si="2732"/>
        <v>130302101</v>
      </c>
      <c r="I998" s="62">
        <f t="shared" si="2733"/>
        <v>3</v>
      </c>
      <c r="J998" s="62" t="str">
        <f>IF(COUNTIF(技能效果!A:A,技能等级!B998&amp;"02")=1,技能等级!B998&amp;"02","")</f>
        <v>130302102</v>
      </c>
      <c r="K998" s="62">
        <f t="shared" si="2733"/>
        <v>3</v>
      </c>
      <c r="L998" s="62" t="str">
        <f>IF(COUNTIF(技能效果!A:A,技能等级!B998&amp;"03")=1,技能等级!B998&amp;"03","")</f>
        <v/>
      </c>
      <c r="M998" s="62" t="str">
        <f t="shared" ref="M998" si="2900">IF(L998="","",$D998)</f>
        <v/>
      </c>
      <c r="N998" s="62" t="str">
        <f>IF(COUNTIF(技能效果!A:A,技能等级!B998&amp;"04")=1,技能等级!B998&amp;"04","")</f>
        <v/>
      </c>
      <c r="O998" s="62" t="str">
        <f t="shared" ref="O998" si="2901">IF(N998="","",$D998)</f>
        <v/>
      </c>
      <c r="P998" s="62" t="str">
        <f>IF(COUNTIF(技能效果!A:A,技能等级!B998&amp;"05")=1,技能等级!B998&amp;"05","")</f>
        <v/>
      </c>
      <c r="Q998" s="62" t="str">
        <f t="shared" ref="Q998" si="2902">IF(P998="","",$D998)</f>
        <v/>
      </c>
      <c r="R998" s="69" t="str">
        <f>INDEX(技能!U:U,MATCH(技能等级!B998,技能!B:B,0))</f>
        <v>攻击敌方单体造成攻击x%伤害，场上所有角色每次召唤守护灵会为烈风螳螂增加一枚印记，每一枚增加烈风螳螂一定攻击</v>
      </c>
      <c r="S998" s="150">
        <f t="shared" si="2767"/>
        <v>96</v>
      </c>
    </row>
    <row r="999" spans="1:19" s="60" customFormat="1" ht="16.5" x14ac:dyDescent="0.2">
      <c r="A999" s="62">
        <v>996</v>
      </c>
      <c r="B999" s="62">
        <f>INDEX(技能!B:B,MATCH(技能等级!S999,技能!T:T,0))</f>
        <v>1303021</v>
      </c>
      <c r="C999" s="69" t="s">
        <v>384</v>
      </c>
      <c r="D999" s="62">
        <v>4</v>
      </c>
      <c r="E999" s="62" t="str">
        <f>INDEX(技能!E:E,MATCH(技能等级!S999,技能!T:T,0))</f>
        <v>烈风螳螂技能</v>
      </c>
      <c r="F999" s="69" t="s">
        <v>1020</v>
      </c>
      <c r="G999" s="62">
        <v>10</v>
      </c>
      <c r="H999" s="149" t="str">
        <f t="shared" si="2732"/>
        <v>130302101</v>
      </c>
      <c r="I999" s="62">
        <f t="shared" si="2733"/>
        <v>4</v>
      </c>
      <c r="J999" s="62" t="str">
        <f>IF(COUNTIF(技能效果!A:A,技能等级!B999&amp;"02")=1,技能等级!B999&amp;"02","")</f>
        <v>130302102</v>
      </c>
      <c r="K999" s="62">
        <f t="shared" si="2733"/>
        <v>4</v>
      </c>
      <c r="L999" s="62" t="str">
        <f>IF(COUNTIF(技能效果!A:A,技能等级!B999&amp;"03")=1,技能等级!B999&amp;"03","")</f>
        <v/>
      </c>
      <c r="M999" s="62" t="str">
        <f t="shared" ref="M999" si="2903">IF(L999="","",$D999)</f>
        <v/>
      </c>
      <c r="N999" s="62" t="str">
        <f>IF(COUNTIF(技能效果!A:A,技能等级!B999&amp;"04")=1,技能等级!B999&amp;"04","")</f>
        <v/>
      </c>
      <c r="O999" s="62" t="str">
        <f t="shared" ref="O999" si="2904">IF(N999="","",$D999)</f>
        <v/>
      </c>
      <c r="P999" s="62" t="str">
        <f>IF(COUNTIF(技能效果!A:A,技能等级!B999&amp;"05")=1,技能等级!B999&amp;"05","")</f>
        <v/>
      </c>
      <c r="Q999" s="62" t="str">
        <f t="shared" ref="Q999" si="2905">IF(P999="","",$D999)</f>
        <v/>
      </c>
      <c r="R999" s="69" t="str">
        <f>INDEX(技能!U:U,MATCH(技能等级!B999,技能!B:B,0))</f>
        <v>攻击敌方单体造成攻击x%伤害，场上所有角色每次召唤守护灵会为烈风螳螂增加一枚印记，每一枚增加烈风螳螂一定攻击</v>
      </c>
      <c r="S999" s="150">
        <f t="shared" si="2767"/>
        <v>96</v>
      </c>
    </row>
    <row r="1000" spans="1:19" s="60" customFormat="1" ht="16.5" x14ac:dyDescent="0.2">
      <c r="A1000" s="62">
        <v>997</v>
      </c>
      <c r="B1000" s="62">
        <f>INDEX(技能!B:B,MATCH(技能等级!S1000,技能!T:T,0))</f>
        <v>1303021</v>
      </c>
      <c r="C1000" s="69" t="s">
        <v>384</v>
      </c>
      <c r="D1000" s="62">
        <v>5</v>
      </c>
      <c r="E1000" s="62" t="str">
        <f>INDEX(技能!E:E,MATCH(技能等级!S1000,技能!T:T,0))</f>
        <v>烈风螳螂技能</v>
      </c>
      <c r="F1000" s="69" t="s">
        <v>1020</v>
      </c>
      <c r="G1000" s="62">
        <v>10</v>
      </c>
      <c r="H1000" s="149" t="str">
        <f t="shared" si="2732"/>
        <v>130302101</v>
      </c>
      <c r="I1000" s="62">
        <f t="shared" si="2733"/>
        <v>5</v>
      </c>
      <c r="J1000" s="62" t="str">
        <f>IF(COUNTIF(技能效果!A:A,技能等级!B1000&amp;"02")=1,技能等级!B1000&amp;"02","")</f>
        <v>130302102</v>
      </c>
      <c r="K1000" s="62">
        <f t="shared" si="2733"/>
        <v>5</v>
      </c>
      <c r="L1000" s="62" t="str">
        <f>IF(COUNTIF(技能效果!A:A,技能等级!B1000&amp;"03")=1,技能等级!B1000&amp;"03","")</f>
        <v/>
      </c>
      <c r="M1000" s="62" t="str">
        <f t="shared" ref="M1000" si="2906">IF(L1000="","",$D1000)</f>
        <v/>
      </c>
      <c r="N1000" s="62" t="str">
        <f>IF(COUNTIF(技能效果!A:A,技能等级!B1000&amp;"04")=1,技能等级!B1000&amp;"04","")</f>
        <v/>
      </c>
      <c r="O1000" s="62" t="str">
        <f t="shared" ref="O1000" si="2907">IF(N1000="","",$D1000)</f>
        <v/>
      </c>
      <c r="P1000" s="62" t="str">
        <f>IF(COUNTIF(技能效果!A:A,技能等级!B1000&amp;"05")=1,技能等级!B1000&amp;"05","")</f>
        <v/>
      </c>
      <c r="Q1000" s="62" t="str">
        <f t="shared" ref="Q1000" si="2908">IF(P1000="","",$D1000)</f>
        <v/>
      </c>
      <c r="R1000" s="69" t="str">
        <f>INDEX(技能!U:U,MATCH(技能等级!B1000,技能!B:B,0))</f>
        <v>攻击敌方单体造成攻击x%伤害，场上所有角色每次召唤守护灵会为烈风螳螂增加一枚印记，每一枚增加烈风螳螂一定攻击</v>
      </c>
      <c r="S1000" s="150">
        <f t="shared" si="2767"/>
        <v>96</v>
      </c>
    </row>
    <row r="1001" spans="1:19" s="60" customFormat="1" ht="16.5" x14ac:dyDescent="0.2">
      <c r="A1001" s="62">
        <v>998</v>
      </c>
      <c r="B1001" s="62">
        <f>INDEX(技能!B:B,MATCH(技能等级!S1001,技能!T:T,0))</f>
        <v>1303021</v>
      </c>
      <c r="C1001" s="69" t="s">
        <v>384</v>
      </c>
      <c r="D1001" s="62">
        <v>6</v>
      </c>
      <c r="E1001" s="62" t="str">
        <f>INDEX(技能!E:E,MATCH(技能等级!S1001,技能!T:T,0))</f>
        <v>烈风螳螂技能</v>
      </c>
      <c r="F1001" s="69" t="s">
        <v>1020</v>
      </c>
      <c r="G1001" s="62">
        <v>10</v>
      </c>
      <c r="H1001" s="149" t="str">
        <f t="shared" si="2732"/>
        <v>130302101</v>
      </c>
      <c r="I1001" s="62">
        <f t="shared" si="2733"/>
        <v>6</v>
      </c>
      <c r="J1001" s="62" t="str">
        <f>IF(COUNTIF(技能效果!A:A,技能等级!B1001&amp;"02")=1,技能等级!B1001&amp;"02","")</f>
        <v>130302102</v>
      </c>
      <c r="K1001" s="62">
        <f t="shared" si="2733"/>
        <v>6</v>
      </c>
      <c r="L1001" s="62" t="str">
        <f>IF(COUNTIF(技能效果!A:A,技能等级!B1001&amp;"03")=1,技能等级!B1001&amp;"03","")</f>
        <v/>
      </c>
      <c r="M1001" s="62" t="str">
        <f t="shared" ref="M1001" si="2909">IF(L1001="","",$D1001)</f>
        <v/>
      </c>
      <c r="N1001" s="62" t="str">
        <f>IF(COUNTIF(技能效果!A:A,技能等级!B1001&amp;"04")=1,技能等级!B1001&amp;"04","")</f>
        <v/>
      </c>
      <c r="O1001" s="62" t="str">
        <f t="shared" ref="O1001" si="2910">IF(N1001="","",$D1001)</f>
        <v/>
      </c>
      <c r="P1001" s="62" t="str">
        <f>IF(COUNTIF(技能效果!A:A,技能等级!B1001&amp;"05")=1,技能等级!B1001&amp;"05","")</f>
        <v/>
      </c>
      <c r="Q1001" s="62" t="str">
        <f t="shared" ref="Q1001" si="2911">IF(P1001="","",$D1001)</f>
        <v/>
      </c>
      <c r="R1001" s="69" t="str">
        <f>INDEX(技能!U:U,MATCH(技能等级!B1001,技能!B:B,0))</f>
        <v>攻击敌方单体造成攻击x%伤害，场上所有角色每次召唤守护灵会为烈风螳螂增加一枚印记，每一枚增加烈风螳螂一定攻击</v>
      </c>
      <c r="S1001" s="150">
        <f t="shared" si="2767"/>
        <v>96</v>
      </c>
    </row>
    <row r="1002" spans="1:19" s="60" customFormat="1" ht="16.5" x14ac:dyDescent="0.2">
      <c r="A1002" s="62">
        <v>999</v>
      </c>
      <c r="B1002" s="62">
        <f>INDEX(技能!B:B,MATCH(技能等级!S1002,技能!T:T,0))</f>
        <v>1303021</v>
      </c>
      <c r="C1002" s="69" t="s">
        <v>384</v>
      </c>
      <c r="D1002" s="62">
        <v>7</v>
      </c>
      <c r="E1002" s="62" t="str">
        <f>INDEX(技能!E:E,MATCH(技能等级!S1002,技能!T:T,0))</f>
        <v>烈风螳螂技能</v>
      </c>
      <c r="F1002" s="69" t="s">
        <v>1020</v>
      </c>
      <c r="G1002" s="62">
        <v>10</v>
      </c>
      <c r="H1002" s="149" t="str">
        <f t="shared" si="2732"/>
        <v>130302101</v>
      </c>
      <c r="I1002" s="62">
        <f t="shared" si="2733"/>
        <v>7</v>
      </c>
      <c r="J1002" s="62" t="str">
        <f>IF(COUNTIF(技能效果!A:A,技能等级!B1002&amp;"02")=1,技能等级!B1002&amp;"02","")</f>
        <v>130302102</v>
      </c>
      <c r="K1002" s="62">
        <f t="shared" si="2733"/>
        <v>7</v>
      </c>
      <c r="L1002" s="62" t="str">
        <f>IF(COUNTIF(技能效果!A:A,技能等级!B1002&amp;"03")=1,技能等级!B1002&amp;"03","")</f>
        <v/>
      </c>
      <c r="M1002" s="62" t="str">
        <f t="shared" ref="M1002" si="2912">IF(L1002="","",$D1002)</f>
        <v/>
      </c>
      <c r="N1002" s="62" t="str">
        <f>IF(COUNTIF(技能效果!A:A,技能等级!B1002&amp;"04")=1,技能等级!B1002&amp;"04","")</f>
        <v/>
      </c>
      <c r="O1002" s="62" t="str">
        <f t="shared" ref="O1002" si="2913">IF(N1002="","",$D1002)</f>
        <v/>
      </c>
      <c r="P1002" s="62" t="str">
        <f>IF(COUNTIF(技能效果!A:A,技能等级!B1002&amp;"05")=1,技能等级!B1002&amp;"05","")</f>
        <v/>
      </c>
      <c r="Q1002" s="62" t="str">
        <f t="shared" ref="Q1002" si="2914">IF(P1002="","",$D1002)</f>
        <v/>
      </c>
      <c r="R1002" s="69" t="str">
        <f>INDEX(技能!U:U,MATCH(技能等级!B1002,技能!B:B,0))</f>
        <v>攻击敌方单体造成攻击x%伤害，场上所有角色每次召唤守护灵会为烈风螳螂增加一枚印记，每一枚增加烈风螳螂一定攻击</v>
      </c>
      <c r="S1002" s="150">
        <f t="shared" si="2767"/>
        <v>96</v>
      </c>
    </row>
    <row r="1003" spans="1:19" s="60" customFormat="1" ht="16.5" x14ac:dyDescent="0.2">
      <c r="A1003" s="62">
        <v>1000</v>
      </c>
      <c r="B1003" s="62">
        <f>INDEX(技能!B:B,MATCH(技能等级!S1003,技能!T:T,0))</f>
        <v>1303021</v>
      </c>
      <c r="C1003" s="69" t="s">
        <v>384</v>
      </c>
      <c r="D1003" s="62">
        <v>8</v>
      </c>
      <c r="E1003" s="62" t="str">
        <f>INDEX(技能!E:E,MATCH(技能等级!S1003,技能!T:T,0))</f>
        <v>烈风螳螂技能</v>
      </c>
      <c r="F1003" s="69" t="s">
        <v>1020</v>
      </c>
      <c r="G1003" s="62">
        <v>10</v>
      </c>
      <c r="H1003" s="149" t="str">
        <f t="shared" si="2732"/>
        <v>130302101</v>
      </c>
      <c r="I1003" s="62">
        <f t="shared" si="2733"/>
        <v>8</v>
      </c>
      <c r="J1003" s="62" t="str">
        <f>IF(COUNTIF(技能效果!A:A,技能等级!B1003&amp;"02")=1,技能等级!B1003&amp;"02","")</f>
        <v>130302102</v>
      </c>
      <c r="K1003" s="62">
        <f t="shared" si="2733"/>
        <v>8</v>
      </c>
      <c r="L1003" s="62" t="str">
        <f>IF(COUNTIF(技能效果!A:A,技能等级!B1003&amp;"03")=1,技能等级!B1003&amp;"03","")</f>
        <v/>
      </c>
      <c r="M1003" s="62" t="str">
        <f t="shared" ref="M1003" si="2915">IF(L1003="","",$D1003)</f>
        <v/>
      </c>
      <c r="N1003" s="62" t="str">
        <f>IF(COUNTIF(技能效果!A:A,技能等级!B1003&amp;"04")=1,技能等级!B1003&amp;"04","")</f>
        <v/>
      </c>
      <c r="O1003" s="62" t="str">
        <f t="shared" ref="O1003" si="2916">IF(N1003="","",$D1003)</f>
        <v/>
      </c>
      <c r="P1003" s="62" t="str">
        <f>IF(COUNTIF(技能效果!A:A,技能等级!B1003&amp;"05")=1,技能等级!B1003&amp;"05","")</f>
        <v/>
      </c>
      <c r="Q1003" s="62" t="str">
        <f t="shared" ref="Q1003" si="2917">IF(P1003="","",$D1003)</f>
        <v/>
      </c>
      <c r="R1003" s="69" t="str">
        <f>INDEX(技能!U:U,MATCH(技能等级!B1003,技能!B:B,0))</f>
        <v>攻击敌方单体造成攻击x%伤害，场上所有角色每次召唤守护灵会为烈风螳螂增加一枚印记，每一枚增加烈风螳螂一定攻击</v>
      </c>
      <c r="S1003" s="150">
        <f t="shared" si="2767"/>
        <v>96</v>
      </c>
    </row>
    <row r="1004" spans="1:19" s="60" customFormat="1" ht="16.5" x14ac:dyDescent="0.2">
      <c r="A1004" s="62">
        <v>1001</v>
      </c>
      <c r="B1004" s="62">
        <f>INDEX(技能!B:B,MATCH(技能等级!S1004,技能!T:T,0))</f>
        <v>1303021</v>
      </c>
      <c r="C1004" s="69" t="s">
        <v>384</v>
      </c>
      <c r="D1004" s="62">
        <v>9</v>
      </c>
      <c r="E1004" s="62" t="str">
        <f>INDEX(技能!E:E,MATCH(技能等级!S1004,技能!T:T,0))</f>
        <v>烈风螳螂技能</v>
      </c>
      <c r="F1004" s="69" t="s">
        <v>1020</v>
      </c>
      <c r="G1004" s="62">
        <v>10</v>
      </c>
      <c r="H1004" s="149" t="str">
        <f t="shared" si="2732"/>
        <v>130302101</v>
      </c>
      <c r="I1004" s="62">
        <f t="shared" si="2733"/>
        <v>9</v>
      </c>
      <c r="J1004" s="62" t="str">
        <f>IF(COUNTIF(技能效果!A:A,技能等级!B1004&amp;"02")=1,技能等级!B1004&amp;"02","")</f>
        <v>130302102</v>
      </c>
      <c r="K1004" s="62">
        <f t="shared" si="2733"/>
        <v>9</v>
      </c>
      <c r="L1004" s="62" t="str">
        <f>IF(COUNTIF(技能效果!A:A,技能等级!B1004&amp;"03")=1,技能等级!B1004&amp;"03","")</f>
        <v/>
      </c>
      <c r="M1004" s="62" t="str">
        <f t="shared" ref="M1004" si="2918">IF(L1004="","",$D1004)</f>
        <v/>
      </c>
      <c r="N1004" s="62" t="str">
        <f>IF(COUNTIF(技能效果!A:A,技能等级!B1004&amp;"04")=1,技能等级!B1004&amp;"04","")</f>
        <v/>
      </c>
      <c r="O1004" s="62" t="str">
        <f t="shared" ref="O1004" si="2919">IF(N1004="","",$D1004)</f>
        <v/>
      </c>
      <c r="P1004" s="62" t="str">
        <f>IF(COUNTIF(技能效果!A:A,技能等级!B1004&amp;"05")=1,技能等级!B1004&amp;"05","")</f>
        <v/>
      </c>
      <c r="Q1004" s="62" t="str">
        <f t="shared" ref="Q1004" si="2920">IF(P1004="","",$D1004)</f>
        <v/>
      </c>
      <c r="R1004" s="69" t="str">
        <f>INDEX(技能!U:U,MATCH(技能等级!B1004,技能!B:B,0))</f>
        <v>攻击敌方单体造成攻击x%伤害，场上所有角色每次召唤守护灵会为烈风螳螂增加一枚印记，每一枚增加烈风螳螂一定攻击</v>
      </c>
      <c r="S1004" s="150">
        <f t="shared" si="2767"/>
        <v>96</v>
      </c>
    </row>
    <row r="1005" spans="1:19" s="60" customFormat="1" ht="16.5" x14ac:dyDescent="0.2">
      <c r="A1005" s="62">
        <v>1002</v>
      </c>
      <c r="B1005" s="62">
        <f>INDEX(技能!B:B,MATCH(技能等级!S1005,技能!T:T,0))</f>
        <v>1303021</v>
      </c>
      <c r="C1005" s="69" t="s">
        <v>384</v>
      </c>
      <c r="D1005" s="62">
        <v>10</v>
      </c>
      <c r="E1005" s="62" t="str">
        <f>INDEX(技能!E:E,MATCH(技能等级!S1005,技能!T:T,0))</f>
        <v>烈风螳螂技能</v>
      </c>
      <c r="F1005" s="69" t="s">
        <v>1020</v>
      </c>
      <c r="G1005" s="62">
        <v>10</v>
      </c>
      <c r="H1005" s="149" t="str">
        <f t="shared" si="2732"/>
        <v>130302101</v>
      </c>
      <c r="I1005" s="62">
        <f t="shared" si="2733"/>
        <v>10</v>
      </c>
      <c r="J1005" s="62" t="str">
        <f>IF(COUNTIF(技能效果!A:A,技能等级!B1005&amp;"02")=1,技能等级!B1005&amp;"02","")</f>
        <v>130302102</v>
      </c>
      <c r="K1005" s="62">
        <f t="shared" si="2733"/>
        <v>10</v>
      </c>
      <c r="L1005" s="62" t="str">
        <f>IF(COUNTIF(技能效果!A:A,技能等级!B1005&amp;"03")=1,技能等级!B1005&amp;"03","")</f>
        <v/>
      </c>
      <c r="M1005" s="62" t="str">
        <f t="shared" ref="M1005" si="2921">IF(L1005="","",$D1005)</f>
        <v/>
      </c>
      <c r="N1005" s="62" t="str">
        <f>IF(COUNTIF(技能效果!A:A,技能等级!B1005&amp;"04")=1,技能等级!B1005&amp;"04","")</f>
        <v/>
      </c>
      <c r="O1005" s="62" t="str">
        <f t="shared" ref="O1005" si="2922">IF(N1005="","",$D1005)</f>
        <v/>
      </c>
      <c r="P1005" s="62" t="str">
        <f>IF(COUNTIF(技能效果!A:A,技能等级!B1005&amp;"05")=1,技能等级!B1005&amp;"05","")</f>
        <v/>
      </c>
      <c r="Q1005" s="62" t="str">
        <f t="shared" ref="Q1005" si="2923">IF(P1005="","",$D1005)</f>
        <v/>
      </c>
      <c r="R1005" s="69" t="str">
        <f>INDEX(技能!U:U,MATCH(技能等级!B1005,技能!B:B,0))</f>
        <v>攻击敌方单体造成攻击x%伤害，场上所有角色每次召唤守护灵会为烈风螳螂增加一枚印记，每一枚增加烈风螳螂一定攻击</v>
      </c>
      <c r="S1005" s="150">
        <f t="shared" si="2767"/>
        <v>96</v>
      </c>
    </row>
    <row r="1006" spans="1:19" s="60" customFormat="1" ht="16.5" x14ac:dyDescent="0.2">
      <c r="A1006" s="62">
        <v>1003</v>
      </c>
      <c r="B1006" s="62">
        <f>INDEX(技能!B:B,MATCH(技能等级!S1006,技能!T:T,0))</f>
        <v>1304001</v>
      </c>
      <c r="C1006" s="69" t="s">
        <v>384</v>
      </c>
      <c r="D1006" s="62">
        <v>1</v>
      </c>
      <c r="E1006" s="62" t="str">
        <f>INDEX(技能!E:E,MATCH(技能等级!S1006,技能!T:T,0))</f>
        <v>蓄力猛攻</v>
      </c>
      <c r="F1006" s="69"/>
      <c r="G1006" s="62"/>
      <c r="H1006" s="149" t="str">
        <f t="shared" si="2732"/>
        <v>130400101</v>
      </c>
      <c r="I1006" s="62">
        <f t="shared" si="2733"/>
        <v>1</v>
      </c>
      <c r="J1006" s="62" t="str">
        <f>IF(COUNTIF(技能效果!A:A,技能等级!B1006&amp;"02")=1,技能等级!B1006&amp;"02","")</f>
        <v>130400102</v>
      </c>
      <c r="K1006" s="62">
        <f t="shared" si="2733"/>
        <v>1</v>
      </c>
      <c r="L1006" s="62" t="str">
        <f>IF(COUNTIF(技能效果!A:A,技能等级!B1006&amp;"03")=1,技能等级!B1006&amp;"03","")</f>
        <v>130400103</v>
      </c>
      <c r="M1006" s="62">
        <f t="shared" ref="M1006" si="2924">IF(L1006="","",$D1006)</f>
        <v>1</v>
      </c>
      <c r="N1006" s="62" t="str">
        <f>IF(COUNTIF(技能效果!A:A,技能等级!B1006&amp;"04")=1,技能等级!B1006&amp;"04","")</f>
        <v/>
      </c>
      <c r="O1006" s="62" t="str">
        <f t="shared" ref="O1006" si="2925">IF(N1006="","",$D1006)</f>
        <v/>
      </c>
      <c r="P1006" s="62" t="str">
        <f>IF(COUNTIF(技能效果!A:A,技能等级!B1006&amp;"05")=1,技能等级!B1006&amp;"05","")</f>
        <v/>
      </c>
      <c r="Q1006" s="62" t="str">
        <f t="shared" ref="Q1006" si="2926">IF(P1006="","",$D1006)</f>
        <v/>
      </c>
      <c r="R1006" s="69" t="str">
        <f>INDEX(技能!U:U,MATCH(技能等级!B1006,技能!B:B,0))</f>
        <v>攻击敌方单体造成攻击x%伤害
【追击】攻击敌方单体造成y%伤害并获得z个自身颜色水晶</v>
      </c>
      <c r="S1006" s="150">
        <f t="shared" si="2767"/>
        <v>97</v>
      </c>
    </row>
    <row r="1007" spans="1:19" s="60" customFormat="1" ht="16.5" x14ac:dyDescent="0.2">
      <c r="A1007" s="62">
        <v>1004</v>
      </c>
      <c r="B1007" s="62">
        <f>INDEX(技能!B:B,MATCH(技能等级!S1007,技能!T:T,0))</f>
        <v>1304001</v>
      </c>
      <c r="C1007" s="69" t="s">
        <v>384</v>
      </c>
      <c r="D1007" s="62">
        <v>2</v>
      </c>
      <c r="E1007" s="62" t="str">
        <f>INDEX(技能!E:E,MATCH(技能等级!S1007,技能!T:T,0))</f>
        <v>蓄力猛攻</v>
      </c>
      <c r="F1007" s="69" t="s">
        <v>1020</v>
      </c>
      <c r="G1007" s="62">
        <v>10</v>
      </c>
      <c r="H1007" s="149" t="str">
        <f t="shared" ref="H1007:H1070" si="2927">B1007&amp;"01"</f>
        <v>130400101</v>
      </c>
      <c r="I1007" s="62">
        <f t="shared" ref="I1007:K1070" si="2928">IF(H1007="","",$D1007)</f>
        <v>2</v>
      </c>
      <c r="J1007" s="62" t="str">
        <f>IF(COUNTIF(技能效果!A:A,技能等级!B1007&amp;"02")=1,技能等级!B1007&amp;"02","")</f>
        <v>130400102</v>
      </c>
      <c r="K1007" s="62">
        <f t="shared" si="2928"/>
        <v>2</v>
      </c>
      <c r="L1007" s="62" t="str">
        <f>IF(COUNTIF(技能效果!A:A,技能等级!B1007&amp;"03")=1,技能等级!B1007&amp;"03","")</f>
        <v>130400103</v>
      </c>
      <c r="M1007" s="62">
        <f t="shared" ref="M1007" si="2929">IF(L1007="","",$D1007)</f>
        <v>2</v>
      </c>
      <c r="N1007" s="62" t="str">
        <f>IF(COUNTIF(技能效果!A:A,技能等级!B1007&amp;"04")=1,技能等级!B1007&amp;"04","")</f>
        <v/>
      </c>
      <c r="O1007" s="62" t="str">
        <f t="shared" ref="O1007" si="2930">IF(N1007="","",$D1007)</f>
        <v/>
      </c>
      <c r="P1007" s="62" t="str">
        <f>IF(COUNTIF(技能效果!A:A,技能等级!B1007&amp;"05")=1,技能等级!B1007&amp;"05","")</f>
        <v/>
      </c>
      <c r="Q1007" s="62" t="str">
        <f t="shared" ref="Q1007" si="2931">IF(P1007="","",$D1007)</f>
        <v/>
      </c>
      <c r="R1007" s="69" t="str">
        <f>INDEX(技能!U:U,MATCH(技能等级!B1007,技能!B:B,0))</f>
        <v>攻击敌方单体造成攻击x%伤害
【追击】攻击敌方单体造成y%伤害并获得z个自身颜色水晶</v>
      </c>
      <c r="S1007" s="150">
        <f t="shared" si="2767"/>
        <v>97</v>
      </c>
    </row>
    <row r="1008" spans="1:19" s="60" customFormat="1" ht="16.5" x14ac:dyDescent="0.2">
      <c r="A1008" s="62">
        <v>1005</v>
      </c>
      <c r="B1008" s="62">
        <f>INDEX(技能!B:B,MATCH(技能等级!S1008,技能!T:T,0))</f>
        <v>1304001</v>
      </c>
      <c r="C1008" s="69" t="s">
        <v>384</v>
      </c>
      <c r="D1008" s="62">
        <v>3</v>
      </c>
      <c r="E1008" s="62" t="str">
        <f>INDEX(技能!E:E,MATCH(技能等级!S1008,技能!T:T,0))</f>
        <v>蓄力猛攻</v>
      </c>
      <c r="F1008" s="69" t="s">
        <v>1020</v>
      </c>
      <c r="G1008" s="62">
        <v>10</v>
      </c>
      <c r="H1008" s="149" t="str">
        <f t="shared" si="2927"/>
        <v>130400101</v>
      </c>
      <c r="I1008" s="62">
        <f t="shared" si="2928"/>
        <v>3</v>
      </c>
      <c r="J1008" s="62" t="str">
        <f>IF(COUNTIF(技能效果!A:A,技能等级!B1008&amp;"02")=1,技能等级!B1008&amp;"02","")</f>
        <v>130400102</v>
      </c>
      <c r="K1008" s="62">
        <f t="shared" si="2928"/>
        <v>3</v>
      </c>
      <c r="L1008" s="62" t="str">
        <f>IF(COUNTIF(技能效果!A:A,技能等级!B1008&amp;"03")=1,技能等级!B1008&amp;"03","")</f>
        <v>130400103</v>
      </c>
      <c r="M1008" s="62">
        <f t="shared" ref="M1008" si="2932">IF(L1008="","",$D1008)</f>
        <v>3</v>
      </c>
      <c r="N1008" s="62" t="str">
        <f>IF(COUNTIF(技能效果!A:A,技能等级!B1008&amp;"04")=1,技能等级!B1008&amp;"04","")</f>
        <v/>
      </c>
      <c r="O1008" s="62" t="str">
        <f t="shared" ref="O1008" si="2933">IF(N1008="","",$D1008)</f>
        <v/>
      </c>
      <c r="P1008" s="62" t="str">
        <f>IF(COUNTIF(技能效果!A:A,技能等级!B1008&amp;"05")=1,技能等级!B1008&amp;"05","")</f>
        <v/>
      </c>
      <c r="Q1008" s="62" t="str">
        <f t="shared" ref="Q1008" si="2934">IF(P1008="","",$D1008)</f>
        <v/>
      </c>
      <c r="R1008" s="69" t="str">
        <f>INDEX(技能!U:U,MATCH(技能等级!B1008,技能!B:B,0))</f>
        <v>攻击敌方单体造成攻击x%伤害
【追击】攻击敌方单体造成y%伤害并获得z个自身颜色水晶</v>
      </c>
      <c r="S1008" s="150">
        <f t="shared" si="2767"/>
        <v>97</v>
      </c>
    </row>
    <row r="1009" spans="1:19" s="60" customFormat="1" ht="16.5" x14ac:dyDescent="0.2">
      <c r="A1009" s="62">
        <v>1006</v>
      </c>
      <c r="B1009" s="62">
        <f>INDEX(技能!B:B,MATCH(技能等级!S1009,技能!T:T,0))</f>
        <v>1304001</v>
      </c>
      <c r="C1009" s="69" t="s">
        <v>384</v>
      </c>
      <c r="D1009" s="62">
        <v>4</v>
      </c>
      <c r="E1009" s="62" t="str">
        <f>INDEX(技能!E:E,MATCH(技能等级!S1009,技能!T:T,0))</f>
        <v>蓄力猛攻</v>
      </c>
      <c r="F1009" s="69" t="s">
        <v>1020</v>
      </c>
      <c r="G1009" s="62">
        <v>10</v>
      </c>
      <c r="H1009" s="149" t="str">
        <f t="shared" si="2927"/>
        <v>130400101</v>
      </c>
      <c r="I1009" s="62">
        <f t="shared" si="2928"/>
        <v>4</v>
      </c>
      <c r="J1009" s="62" t="str">
        <f>IF(COUNTIF(技能效果!A:A,技能等级!B1009&amp;"02")=1,技能等级!B1009&amp;"02","")</f>
        <v>130400102</v>
      </c>
      <c r="K1009" s="62">
        <f t="shared" si="2928"/>
        <v>4</v>
      </c>
      <c r="L1009" s="62" t="str">
        <f>IF(COUNTIF(技能效果!A:A,技能等级!B1009&amp;"03")=1,技能等级!B1009&amp;"03","")</f>
        <v>130400103</v>
      </c>
      <c r="M1009" s="62">
        <f t="shared" ref="M1009" si="2935">IF(L1009="","",$D1009)</f>
        <v>4</v>
      </c>
      <c r="N1009" s="62" t="str">
        <f>IF(COUNTIF(技能效果!A:A,技能等级!B1009&amp;"04")=1,技能等级!B1009&amp;"04","")</f>
        <v/>
      </c>
      <c r="O1009" s="62" t="str">
        <f t="shared" ref="O1009" si="2936">IF(N1009="","",$D1009)</f>
        <v/>
      </c>
      <c r="P1009" s="62" t="str">
        <f>IF(COUNTIF(技能效果!A:A,技能等级!B1009&amp;"05")=1,技能等级!B1009&amp;"05","")</f>
        <v/>
      </c>
      <c r="Q1009" s="62" t="str">
        <f t="shared" ref="Q1009" si="2937">IF(P1009="","",$D1009)</f>
        <v/>
      </c>
      <c r="R1009" s="69" t="str">
        <f>INDEX(技能!U:U,MATCH(技能等级!B1009,技能!B:B,0))</f>
        <v>攻击敌方单体造成攻击x%伤害
【追击】攻击敌方单体造成y%伤害并获得z个自身颜色水晶</v>
      </c>
      <c r="S1009" s="150">
        <f t="shared" si="2767"/>
        <v>97</v>
      </c>
    </row>
    <row r="1010" spans="1:19" s="60" customFormat="1" ht="16.5" x14ac:dyDescent="0.2">
      <c r="A1010" s="62">
        <v>1007</v>
      </c>
      <c r="B1010" s="62">
        <f>INDEX(技能!B:B,MATCH(技能等级!S1010,技能!T:T,0))</f>
        <v>1304001</v>
      </c>
      <c r="C1010" s="69" t="s">
        <v>384</v>
      </c>
      <c r="D1010" s="62">
        <v>5</v>
      </c>
      <c r="E1010" s="62" t="str">
        <f>INDEX(技能!E:E,MATCH(技能等级!S1010,技能!T:T,0))</f>
        <v>蓄力猛攻</v>
      </c>
      <c r="F1010" s="69" t="s">
        <v>1020</v>
      </c>
      <c r="G1010" s="62">
        <v>10</v>
      </c>
      <c r="H1010" s="149" t="str">
        <f t="shared" si="2927"/>
        <v>130400101</v>
      </c>
      <c r="I1010" s="62">
        <f t="shared" si="2928"/>
        <v>5</v>
      </c>
      <c r="J1010" s="62" t="str">
        <f>IF(COUNTIF(技能效果!A:A,技能等级!B1010&amp;"02")=1,技能等级!B1010&amp;"02","")</f>
        <v>130400102</v>
      </c>
      <c r="K1010" s="62">
        <f t="shared" si="2928"/>
        <v>5</v>
      </c>
      <c r="L1010" s="62" t="str">
        <f>IF(COUNTIF(技能效果!A:A,技能等级!B1010&amp;"03")=1,技能等级!B1010&amp;"03","")</f>
        <v>130400103</v>
      </c>
      <c r="M1010" s="62">
        <f t="shared" ref="M1010" si="2938">IF(L1010="","",$D1010)</f>
        <v>5</v>
      </c>
      <c r="N1010" s="62" t="str">
        <f>IF(COUNTIF(技能效果!A:A,技能等级!B1010&amp;"04")=1,技能等级!B1010&amp;"04","")</f>
        <v/>
      </c>
      <c r="O1010" s="62" t="str">
        <f t="shared" ref="O1010" si="2939">IF(N1010="","",$D1010)</f>
        <v/>
      </c>
      <c r="P1010" s="62" t="str">
        <f>IF(COUNTIF(技能效果!A:A,技能等级!B1010&amp;"05")=1,技能等级!B1010&amp;"05","")</f>
        <v/>
      </c>
      <c r="Q1010" s="62" t="str">
        <f t="shared" ref="Q1010" si="2940">IF(P1010="","",$D1010)</f>
        <v/>
      </c>
      <c r="R1010" s="69" t="str">
        <f>INDEX(技能!U:U,MATCH(技能等级!B1010,技能!B:B,0))</f>
        <v>攻击敌方单体造成攻击x%伤害
【追击】攻击敌方单体造成y%伤害并获得z个自身颜色水晶</v>
      </c>
      <c r="S1010" s="150">
        <f t="shared" si="2767"/>
        <v>97</v>
      </c>
    </row>
    <row r="1011" spans="1:19" s="60" customFormat="1" ht="16.5" x14ac:dyDescent="0.2">
      <c r="A1011" s="62">
        <v>1008</v>
      </c>
      <c r="B1011" s="62">
        <f>INDEX(技能!B:B,MATCH(技能等级!S1011,技能!T:T,0))</f>
        <v>1304001</v>
      </c>
      <c r="C1011" s="69" t="s">
        <v>384</v>
      </c>
      <c r="D1011" s="62">
        <v>6</v>
      </c>
      <c r="E1011" s="62" t="str">
        <f>INDEX(技能!E:E,MATCH(技能等级!S1011,技能!T:T,0))</f>
        <v>蓄力猛攻</v>
      </c>
      <c r="F1011" s="69" t="s">
        <v>1020</v>
      </c>
      <c r="G1011" s="62">
        <v>10</v>
      </c>
      <c r="H1011" s="149" t="str">
        <f t="shared" si="2927"/>
        <v>130400101</v>
      </c>
      <c r="I1011" s="62">
        <f t="shared" si="2928"/>
        <v>6</v>
      </c>
      <c r="J1011" s="62" t="str">
        <f>IF(COUNTIF(技能效果!A:A,技能等级!B1011&amp;"02")=1,技能等级!B1011&amp;"02","")</f>
        <v>130400102</v>
      </c>
      <c r="K1011" s="62">
        <f t="shared" si="2928"/>
        <v>6</v>
      </c>
      <c r="L1011" s="62" t="str">
        <f>IF(COUNTIF(技能效果!A:A,技能等级!B1011&amp;"03")=1,技能等级!B1011&amp;"03","")</f>
        <v>130400103</v>
      </c>
      <c r="M1011" s="62">
        <f t="shared" ref="M1011" si="2941">IF(L1011="","",$D1011)</f>
        <v>6</v>
      </c>
      <c r="N1011" s="62" t="str">
        <f>IF(COUNTIF(技能效果!A:A,技能等级!B1011&amp;"04")=1,技能等级!B1011&amp;"04","")</f>
        <v/>
      </c>
      <c r="O1011" s="62" t="str">
        <f t="shared" ref="O1011" si="2942">IF(N1011="","",$D1011)</f>
        <v/>
      </c>
      <c r="P1011" s="62" t="str">
        <f>IF(COUNTIF(技能效果!A:A,技能等级!B1011&amp;"05")=1,技能等级!B1011&amp;"05","")</f>
        <v/>
      </c>
      <c r="Q1011" s="62" t="str">
        <f t="shared" ref="Q1011" si="2943">IF(P1011="","",$D1011)</f>
        <v/>
      </c>
      <c r="R1011" s="69" t="str">
        <f>INDEX(技能!U:U,MATCH(技能等级!B1011,技能!B:B,0))</f>
        <v>攻击敌方单体造成攻击x%伤害
【追击】攻击敌方单体造成y%伤害并获得z个自身颜色水晶</v>
      </c>
      <c r="S1011" s="150">
        <f t="shared" si="2767"/>
        <v>97</v>
      </c>
    </row>
    <row r="1012" spans="1:19" s="60" customFormat="1" ht="16.5" x14ac:dyDescent="0.2">
      <c r="A1012" s="62">
        <v>1009</v>
      </c>
      <c r="B1012" s="62">
        <f>INDEX(技能!B:B,MATCH(技能等级!S1012,技能!T:T,0))</f>
        <v>1304001</v>
      </c>
      <c r="C1012" s="69" t="s">
        <v>384</v>
      </c>
      <c r="D1012" s="62">
        <v>7</v>
      </c>
      <c r="E1012" s="62" t="str">
        <f>INDEX(技能!E:E,MATCH(技能等级!S1012,技能!T:T,0))</f>
        <v>蓄力猛攻</v>
      </c>
      <c r="F1012" s="69" t="s">
        <v>1020</v>
      </c>
      <c r="G1012" s="62">
        <v>10</v>
      </c>
      <c r="H1012" s="149" t="str">
        <f t="shared" si="2927"/>
        <v>130400101</v>
      </c>
      <c r="I1012" s="62">
        <f t="shared" si="2928"/>
        <v>7</v>
      </c>
      <c r="J1012" s="62" t="str">
        <f>IF(COUNTIF(技能效果!A:A,技能等级!B1012&amp;"02")=1,技能等级!B1012&amp;"02","")</f>
        <v>130400102</v>
      </c>
      <c r="K1012" s="62">
        <f t="shared" si="2928"/>
        <v>7</v>
      </c>
      <c r="L1012" s="62" t="str">
        <f>IF(COUNTIF(技能效果!A:A,技能等级!B1012&amp;"03")=1,技能等级!B1012&amp;"03","")</f>
        <v>130400103</v>
      </c>
      <c r="M1012" s="62">
        <f t="shared" ref="M1012" si="2944">IF(L1012="","",$D1012)</f>
        <v>7</v>
      </c>
      <c r="N1012" s="62" t="str">
        <f>IF(COUNTIF(技能效果!A:A,技能等级!B1012&amp;"04")=1,技能等级!B1012&amp;"04","")</f>
        <v/>
      </c>
      <c r="O1012" s="62" t="str">
        <f t="shared" ref="O1012" si="2945">IF(N1012="","",$D1012)</f>
        <v/>
      </c>
      <c r="P1012" s="62" t="str">
        <f>IF(COUNTIF(技能效果!A:A,技能等级!B1012&amp;"05")=1,技能等级!B1012&amp;"05","")</f>
        <v/>
      </c>
      <c r="Q1012" s="62" t="str">
        <f t="shared" ref="Q1012" si="2946">IF(P1012="","",$D1012)</f>
        <v/>
      </c>
      <c r="R1012" s="69" t="str">
        <f>INDEX(技能!U:U,MATCH(技能等级!B1012,技能!B:B,0))</f>
        <v>攻击敌方单体造成攻击x%伤害
【追击】攻击敌方单体造成y%伤害并获得z个自身颜色水晶</v>
      </c>
      <c r="S1012" s="150">
        <f t="shared" si="2767"/>
        <v>97</v>
      </c>
    </row>
    <row r="1013" spans="1:19" s="60" customFormat="1" ht="16.5" x14ac:dyDescent="0.2">
      <c r="A1013" s="62">
        <v>1010</v>
      </c>
      <c r="B1013" s="62">
        <f>INDEX(技能!B:B,MATCH(技能等级!S1013,技能!T:T,0))</f>
        <v>1304001</v>
      </c>
      <c r="C1013" s="69" t="s">
        <v>384</v>
      </c>
      <c r="D1013" s="62">
        <v>8</v>
      </c>
      <c r="E1013" s="62" t="str">
        <f>INDEX(技能!E:E,MATCH(技能等级!S1013,技能!T:T,0))</f>
        <v>蓄力猛攻</v>
      </c>
      <c r="F1013" s="69" t="s">
        <v>1020</v>
      </c>
      <c r="G1013" s="62">
        <v>10</v>
      </c>
      <c r="H1013" s="149" t="str">
        <f t="shared" si="2927"/>
        <v>130400101</v>
      </c>
      <c r="I1013" s="62">
        <f t="shared" si="2928"/>
        <v>8</v>
      </c>
      <c r="J1013" s="62" t="str">
        <f>IF(COUNTIF(技能效果!A:A,技能等级!B1013&amp;"02")=1,技能等级!B1013&amp;"02","")</f>
        <v>130400102</v>
      </c>
      <c r="K1013" s="62">
        <f t="shared" si="2928"/>
        <v>8</v>
      </c>
      <c r="L1013" s="62" t="str">
        <f>IF(COUNTIF(技能效果!A:A,技能等级!B1013&amp;"03")=1,技能等级!B1013&amp;"03","")</f>
        <v>130400103</v>
      </c>
      <c r="M1013" s="62">
        <f t="shared" ref="M1013" si="2947">IF(L1013="","",$D1013)</f>
        <v>8</v>
      </c>
      <c r="N1013" s="62" t="str">
        <f>IF(COUNTIF(技能效果!A:A,技能等级!B1013&amp;"04")=1,技能等级!B1013&amp;"04","")</f>
        <v/>
      </c>
      <c r="O1013" s="62" t="str">
        <f t="shared" ref="O1013" si="2948">IF(N1013="","",$D1013)</f>
        <v/>
      </c>
      <c r="P1013" s="62" t="str">
        <f>IF(COUNTIF(技能效果!A:A,技能等级!B1013&amp;"05")=1,技能等级!B1013&amp;"05","")</f>
        <v/>
      </c>
      <c r="Q1013" s="62" t="str">
        <f t="shared" ref="Q1013" si="2949">IF(P1013="","",$D1013)</f>
        <v/>
      </c>
      <c r="R1013" s="69" t="str">
        <f>INDEX(技能!U:U,MATCH(技能等级!B1013,技能!B:B,0))</f>
        <v>攻击敌方单体造成攻击x%伤害
【追击】攻击敌方单体造成y%伤害并获得z个自身颜色水晶</v>
      </c>
      <c r="S1013" s="150">
        <f t="shared" si="2767"/>
        <v>97</v>
      </c>
    </row>
    <row r="1014" spans="1:19" s="60" customFormat="1" ht="16.5" x14ac:dyDescent="0.2">
      <c r="A1014" s="62">
        <v>1011</v>
      </c>
      <c r="B1014" s="62">
        <f>INDEX(技能!B:B,MATCH(技能等级!S1014,技能!T:T,0))</f>
        <v>1304001</v>
      </c>
      <c r="C1014" s="69" t="s">
        <v>384</v>
      </c>
      <c r="D1014" s="62">
        <v>9</v>
      </c>
      <c r="E1014" s="62" t="str">
        <f>INDEX(技能!E:E,MATCH(技能等级!S1014,技能!T:T,0))</f>
        <v>蓄力猛攻</v>
      </c>
      <c r="F1014" s="69" t="s">
        <v>1020</v>
      </c>
      <c r="G1014" s="62">
        <v>10</v>
      </c>
      <c r="H1014" s="149" t="str">
        <f t="shared" si="2927"/>
        <v>130400101</v>
      </c>
      <c r="I1014" s="62">
        <f t="shared" si="2928"/>
        <v>9</v>
      </c>
      <c r="J1014" s="62" t="str">
        <f>IF(COUNTIF(技能效果!A:A,技能等级!B1014&amp;"02")=1,技能等级!B1014&amp;"02","")</f>
        <v>130400102</v>
      </c>
      <c r="K1014" s="62">
        <f t="shared" si="2928"/>
        <v>9</v>
      </c>
      <c r="L1014" s="62" t="str">
        <f>IF(COUNTIF(技能效果!A:A,技能等级!B1014&amp;"03")=1,技能等级!B1014&amp;"03","")</f>
        <v>130400103</v>
      </c>
      <c r="M1014" s="62">
        <f t="shared" ref="M1014" si="2950">IF(L1014="","",$D1014)</f>
        <v>9</v>
      </c>
      <c r="N1014" s="62" t="str">
        <f>IF(COUNTIF(技能效果!A:A,技能等级!B1014&amp;"04")=1,技能等级!B1014&amp;"04","")</f>
        <v/>
      </c>
      <c r="O1014" s="62" t="str">
        <f t="shared" ref="O1014" si="2951">IF(N1014="","",$D1014)</f>
        <v/>
      </c>
      <c r="P1014" s="62" t="str">
        <f>IF(COUNTIF(技能效果!A:A,技能等级!B1014&amp;"05")=1,技能等级!B1014&amp;"05","")</f>
        <v/>
      </c>
      <c r="Q1014" s="62" t="str">
        <f t="shared" ref="Q1014" si="2952">IF(P1014="","",$D1014)</f>
        <v/>
      </c>
      <c r="R1014" s="69" t="str">
        <f>INDEX(技能!U:U,MATCH(技能等级!B1014,技能!B:B,0))</f>
        <v>攻击敌方单体造成攻击x%伤害
【追击】攻击敌方单体造成y%伤害并获得z个自身颜色水晶</v>
      </c>
      <c r="S1014" s="150">
        <f t="shared" si="2767"/>
        <v>97</v>
      </c>
    </row>
    <row r="1015" spans="1:19" s="60" customFormat="1" ht="16.5" x14ac:dyDescent="0.2">
      <c r="A1015" s="62">
        <v>1012</v>
      </c>
      <c r="B1015" s="62">
        <f>INDEX(技能!B:B,MATCH(技能等级!S1015,技能!T:T,0))</f>
        <v>1304001</v>
      </c>
      <c r="C1015" s="69" t="s">
        <v>384</v>
      </c>
      <c r="D1015" s="62">
        <v>10</v>
      </c>
      <c r="E1015" s="62" t="str">
        <f>INDEX(技能!E:E,MATCH(技能等级!S1015,技能!T:T,0))</f>
        <v>蓄力猛攻</v>
      </c>
      <c r="F1015" s="69" t="s">
        <v>1020</v>
      </c>
      <c r="G1015" s="62">
        <v>10</v>
      </c>
      <c r="H1015" s="149" t="str">
        <f t="shared" si="2927"/>
        <v>130400101</v>
      </c>
      <c r="I1015" s="62">
        <f t="shared" si="2928"/>
        <v>10</v>
      </c>
      <c r="J1015" s="62" t="str">
        <f>IF(COUNTIF(技能效果!A:A,技能等级!B1015&amp;"02")=1,技能等级!B1015&amp;"02","")</f>
        <v>130400102</v>
      </c>
      <c r="K1015" s="62">
        <f t="shared" si="2928"/>
        <v>10</v>
      </c>
      <c r="L1015" s="62" t="str">
        <f>IF(COUNTIF(技能效果!A:A,技能等级!B1015&amp;"03")=1,技能等级!B1015&amp;"03","")</f>
        <v>130400103</v>
      </c>
      <c r="M1015" s="62">
        <f t="shared" ref="M1015" si="2953">IF(L1015="","",$D1015)</f>
        <v>10</v>
      </c>
      <c r="N1015" s="62" t="str">
        <f>IF(COUNTIF(技能效果!A:A,技能等级!B1015&amp;"04")=1,技能等级!B1015&amp;"04","")</f>
        <v/>
      </c>
      <c r="O1015" s="62" t="str">
        <f t="shared" ref="O1015" si="2954">IF(N1015="","",$D1015)</f>
        <v/>
      </c>
      <c r="P1015" s="62" t="str">
        <f>IF(COUNTIF(技能效果!A:A,技能等级!B1015&amp;"05")=1,技能等级!B1015&amp;"05","")</f>
        <v/>
      </c>
      <c r="Q1015" s="62" t="str">
        <f t="shared" ref="Q1015" si="2955">IF(P1015="","",$D1015)</f>
        <v/>
      </c>
      <c r="R1015" s="69" t="str">
        <f>INDEX(技能!U:U,MATCH(技能等级!B1015,技能!B:B,0))</f>
        <v>攻击敌方单体造成攻击x%伤害
【追击】攻击敌方单体造成y%伤害并获得z个自身颜色水晶</v>
      </c>
      <c r="S1015" s="150">
        <f t="shared" si="2767"/>
        <v>97</v>
      </c>
    </row>
    <row r="1016" spans="1:19" s="60" customFormat="1" ht="16.5" x14ac:dyDescent="0.2">
      <c r="A1016" s="62">
        <v>1013</v>
      </c>
      <c r="B1016" s="62">
        <f>INDEX(技能!B:B,MATCH(技能等级!S1016,技能!T:T,0))</f>
        <v>1304002</v>
      </c>
      <c r="C1016" s="69" t="s">
        <v>384</v>
      </c>
      <c r="D1016" s="62">
        <v>1</v>
      </c>
      <c r="E1016" s="62" t="str">
        <f>INDEX(技能!E:E,MATCH(技能等级!S1016,技能!T:T,0))</f>
        <v>禁断之刃</v>
      </c>
      <c r="F1016" s="69"/>
      <c r="G1016" s="62"/>
      <c r="H1016" s="149" t="str">
        <f t="shared" si="2927"/>
        <v>130400201</v>
      </c>
      <c r="I1016" s="62">
        <f t="shared" si="2928"/>
        <v>1</v>
      </c>
      <c r="J1016" s="62" t="str">
        <f>IF(COUNTIF(技能效果!A:A,技能等级!B1016&amp;"02")=1,技能等级!B1016&amp;"02","")</f>
        <v>130400202</v>
      </c>
      <c r="K1016" s="62">
        <f t="shared" si="2928"/>
        <v>1</v>
      </c>
      <c r="L1016" s="62" t="str">
        <f>IF(COUNTIF(技能效果!A:A,技能等级!B1016&amp;"03")=1,技能等级!B1016&amp;"03","")</f>
        <v>130400203</v>
      </c>
      <c r="M1016" s="62">
        <f t="shared" ref="M1016" si="2956">IF(L1016="","",$D1016)</f>
        <v>1</v>
      </c>
      <c r="N1016" s="62" t="str">
        <f>IF(COUNTIF(技能效果!A:A,技能等级!B1016&amp;"04")=1,技能等级!B1016&amp;"04","")</f>
        <v/>
      </c>
      <c r="O1016" s="62" t="str">
        <f t="shared" ref="O1016" si="2957">IF(N1016="","",$D1016)</f>
        <v/>
      </c>
      <c r="P1016" s="62" t="str">
        <f>IF(COUNTIF(技能效果!A:A,技能等级!B1016&amp;"05")=1,技能等级!B1016&amp;"05","")</f>
        <v/>
      </c>
      <c r="Q1016" s="62" t="str">
        <f t="shared" ref="Q1016" si="2958">IF(P1016="","",$D1016)</f>
        <v/>
      </c>
      <c r="R1016" s="69" t="str">
        <f>INDEX(技能!U:U,MATCH(技能等级!B1016,技能!B:B,0))</f>
        <v>攻击敌方单体造成攻击x%伤害
【追击】攻击敌方单体造成攻击y%伤害，对于被禁锢的单位造成y%额外伤害</v>
      </c>
      <c r="S1016" s="150">
        <f t="shared" si="2767"/>
        <v>98</v>
      </c>
    </row>
    <row r="1017" spans="1:19" s="60" customFormat="1" ht="16.5" x14ac:dyDescent="0.2">
      <c r="A1017" s="62">
        <v>1014</v>
      </c>
      <c r="B1017" s="62">
        <f>INDEX(技能!B:B,MATCH(技能等级!S1017,技能!T:T,0))</f>
        <v>1304002</v>
      </c>
      <c r="C1017" s="69" t="s">
        <v>384</v>
      </c>
      <c r="D1017" s="62">
        <v>2</v>
      </c>
      <c r="E1017" s="62" t="str">
        <f>INDEX(技能!E:E,MATCH(技能等级!S1017,技能!T:T,0))</f>
        <v>禁断之刃</v>
      </c>
      <c r="F1017" s="69" t="s">
        <v>1020</v>
      </c>
      <c r="G1017" s="62">
        <v>10</v>
      </c>
      <c r="H1017" s="149" t="str">
        <f t="shared" si="2927"/>
        <v>130400201</v>
      </c>
      <c r="I1017" s="62">
        <f t="shared" si="2928"/>
        <v>2</v>
      </c>
      <c r="J1017" s="62" t="str">
        <f>IF(COUNTIF(技能效果!A:A,技能等级!B1017&amp;"02")=1,技能等级!B1017&amp;"02","")</f>
        <v>130400202</v>
      </c>
      <c r="K1017" s="62">
        <f t="shared" si="2928"/>
        <v>2</v>
      </c>
      <c r="L1017" s="62" t="str">
        <f>IF(COUNTIF(技能效果!A:A,技能等级!B1017&amp;"03")=1,技能等级!B1017&amp;"03","")</f>
        <v>130400203</v>
      </c>
      <c r="M1017" s="62">
        <f t="shared" ref="M1017" si="2959">IF(L1017="","",$D1017)</f>
        <v>2</v>
      </c>
      <c r="N1017" s="62" t="str">
        <f>IF(COUNTIF(技能效果!A:A,技能等级!B1017&amp;"04")=1,技能等级!B1017&amp;"04","")</f>
        <v/>
      </c>
      <c r="O1017" s="62" t="str">
        <f t="shared" ref="O1017" si="2960">IF(N1017="","",$D1017)</f>
        <v/>
      </c>
      <c r="P1017" s="62" t="str">
        <f>IF(COUNTIF(技能效果!A:A,技能等级!B1017&amp;"05")=1,技能等级!B1017&amp;"05","")</f>
        <v/>
      </c>
      <c r="Q1017" s="62" t="str">
        <f t="shared" ref="Q1017" si="2961">IF(P1017="","",$D1017)</f>
        <v/>
      </c>
      <c r="R1017" s="69" t="str">
        <f>INDEX(技能!U:U,MATCH(技能等级!B1017,技能!B:B,0))</f>
        <v>攻击敌方单体造成攻击x%伤害
【追击】攻击敌方单体造成攻击y%伤害，对于被禁锢的单位造成y%额外伤害</v>
      </c>
      <c r="S1017" s="150">
        <f t="shared" ref="S1017:S1080" si="2962">S1007+1</f>
        <v>98</v>
      </c>
    </row>
    <row r="1018" spans="1:19" s="60" customFormat="1" ht="16.5" x14ac:dyDescent="0.2">
      <c r="A1018" s="62">
        <v>1015</v>
      </c>
      <c r="B1018" s="62">
        <f>INDEX(技能!B:B,MATCH(技能等级!S1018,技能!T:T,0))</f>
        <v>1304002</v>
      </c>
      <c r="C1018" s="69" t="s">
        <v>384</v>
      </c>
      <c r="D1018" s="62">
        <v>3</v>
      </c>
      <c r="E1018" s="62" t="str">
        <f>INDEX(技能!E:E,MATCH(技能等级!S1018,技能!T:T,0))</f>
        <v>禁断之刃</v>
      </c>
      <c r="F1018" s="69" t="s">
        <v>1020</v>
      </c>
      <c r="G1018" s="62">
        <v>10</v>
      </c>
      <c r="H1018" s="149" t="str">
        <f t="shared" si="2927"/>
        <v>130400201</v>
      </c>
      <c r="I1018" s="62">
        <f t="shared" si="2928"/>
        <v>3</v>
      </c>
      <c r="J1018" s="62" t="str">
        <f>IF(COUNTIF(技能效果!A:A,技能等级!B1018&amp;"02")=1,技能等级!B1018&amp;"02","")</f>
        <v>130400202</v>
      </c>
      <c r="K1018" s="62">
        <f t="shared" si="2928"/>
        <v>3</v>
      </c>
      <c r="L1018" s="62" t="str">
        <f>IF(COUNTIF(技能效果!A:A,技能等级!B1018&amp;"03")=1,技能等级!B1018&amp;"03","")</f>
        <v>130400203</v>
      </c>
      <c r="M1018" s="62">
        <f t="shared" ref="M1018" si="2963">IF(L1018="","",$D1018)</f>
        <v>3</v>
      </c>
      <c r="N1018" s="62" t="str">
        <f>IF(COUNTIF(技能效果!A:A,技能等级!B1018&amp;"04")=1,技能等级!B1018&amp;"04","")</f>
        <v/>
      </c>
      <c r="O1018" s="62" t="str">
        <f t="shared" ref="O1018" si="2964">IF(N1018="","",$D1018)</f>
        <v/>
      </c>
      <c r="P1018" s="62" t="str">
        <f>IF(COUNTIF(技能效果!A:A,技能等级!B1018&amp;"05")=1,技能等级!B1018&amp;"05","")</f>
        <v/>
      </c>
      <c r="Q1018" s="62" t="str">
        <f t="shared" ref="Q1018" si="2965">IF(P1018="","",$D1018)</f>
        <v/>
      </c>
      <c r="R1018" s="69" t="str">
        <f>INDEX(技能!U:U,MATCH(技能等级!B1018,技能!B:B,0))</f>
        <v>攻击敌方单体造成攻击x%伤害
【追击】攻击敌方单体造成攻击y%伤害，对于被禁锢的单位造成y%额外伤害</v>
      </c>
      <c r="S1018" s="150">
        <f t="shared" si="2962"/>
        <v>98</v>
      </c>
    </row>
    <row r="1019" spans="1:19" s="60" customFormat="1" ht="16.5" x14ac:dyDescent="0.2">
      <c r="A1019" s="62">
        <v>1016</v>
      </c>
      <c r="B1019" s="62">
        <f>INDEX(技能!B:B,MATCH(技能等级!S1019,技能!T:T,0))</f>
        <v>1304002</v>
      </c>
      <c r="C1019" s="69" t="s">
        <v>384</v>
      </c>
      <c r="D1019" s="62">
        <v>4</v>
      </c>
      <c r="E1019" s="62" t="str">
        <f>INDEX(技能!E:E,MATCH(技能等级!S1019,技能!T:T,0))</f>
        <v>禁断之刃</v>
      </c>
      <c r="F1019" s="69" t="s">
        <v>1020</v>
      </c>
      <c r="G1019" s="62">
        <v>10</v>
      </c>
      <c r="H1019" s="149" t="str">
        <f t="shared" si="2927"/>
        <v>130400201</v>
      </c>
      <c r="I1019" s="62">
        <f t="shared" si="2928"/>
        <v>4</v>
      </c>
      <c r="J1019" s="62" t="str">
        <f>IF(COUNTIF(技能效果!A:A,技能等级!B1019&amp;"02")=1,技能等级!B1019&amp;"02","")</f>
        <v>130400202</v>
      </c>
      <c r="K1019" s="62">
        <f t="shared" si="2928"/>
        <v>4</v>
      </c>
      <c r="L1019" s="62" t="str">
        <f>IF(COUNTIF(技能效果!A:A,技能等级!B1019&amp;"03")=1,技能等级!B1019&amp;"03","")</f>
        <v>130400203</v>
      </c>
      <c r="M1019" s="62">
        <f t="shared" ref="M1019" si="2966">IF(L1019="","",$D1019)</f>
        <v>4</v>
      </c>
      <c r="N1019" s="62" t="str">
        <f>IF(COUNTIF(技能效果!A:A,技能等级!B1019&amp;"04")=1,技能等级!B1019&amp;"04","")</f>
        <v/>
      </c>
      <c r="O1019" s="62" t="str">
        <f t="shared" ref="O1019" si="2967">IF(N1019="","",$D1019)</f>
        <v/>
      </c>
      <c r="P1019" s="62" t="str">
        <f>IF(COUNTIF(技能效果!A:A,技能等级!B1019&amp;"05")=1,技能等级!B1019&amp;"05","")</f>
        <v/>
      </c>
      <c r="Q1019" s="62" t="str">
        <f t="shared" ref="Q1019" si="2968">IF(P1019="","",$D1019)</f>
        <v/>
      </c>
      <c r="R1019" s="69" t="str">
        <f>INDEX(技能!U:U,MATCH(技能等级!B1019,技能!B:B,0))</f>
        <v>攻击敌方单体造成攻击x%伤害
【追击】攻击敌方单体造成攻击y%伤害，对于被禁锢的单位造成y%额外伤害</v>
      </c>
      <c r="S1019" s="150">
        <f t="shared" si="2962"/>
        <v>98</v>
      </c>
    </row>
    <row r="1020" spans="1:19" s="60" customFormat="1" ht="16.5" x14ac:dyDescent="0.2">
      <c r="A1020" s="62">
        <v>1017</v>
      </c>
      <c r="B1020" s="62">
        <f>INDEX(技能!B:B,MATCH(技能等级!S1020,技能!T:T,0))</f>
        <v>1304002</v>
      </c>
      <c r="C1020" s="69" t="s">
        <v>384</v>
      </c>
      <c r="D1020" s="62">
        <v>5</v>
      </c>
      <c r="E1020" s="62" t="str">
        <f>INDEX(技能!E:E,MATCH(技能等级!S1020,技能!T:T,0))</f>
        <v>禁断之刃</v>
      </c>
      <c r="F1020" s="69" t="s">
        <v>1020</v>
      </c>
      <c r="G1020" s="62">
        <v>10</v>
      </c>
      <c r="H1020" s="149" t="str">
        <f t="shared" si="2927"/>
        <v>130400201</v>
      </c>
      <c r="I1020" s="62">
        <f t="shared" si="2928"/>
        <v>5</v>
      </c>
      <c r="J1020" s="62" t="str">
        <f>IF(COUNTIF(技能效果!A:A,技能等级!B1020&amp;"02")=1,技能等级!B1020&amp;"02","")</f>
        <v>130400202</v>
      </c>
      <c r="K1020" s="62">
        <f t="shared" si="2928"/>
        <v>5</v>
      </c>
      <c r="L1020" s="62" t="str">
        <f>IF(COUNTIF(技能效果!A:A,技能等级!B1020&amp;"03")=1,技能等级!B1020&amp;"03","")</f>
        <v>130400203</v>
      </c>
      <c r="M1020" s="62">
        <f t="shared" ref="M1020" si="2969">IF(L1020="","",$D1020)</f>
        <v>5</v>
      </c>
      <c r="N1020" s="62" t="str">
        <f>IF(COUNTIF(技能效果!A:A,技能等级!B1020&amp;"04")=1,技能等级!B1020&amp;"04","")</f>
        <v/>
      </c>
      <c r="O1020" s="62" t="str">
        <f t="shared" ref="O1020" si="2970">IF(N1020="","",$D1020)</f>
        <v/>
      </c>
      <c r="P1020" s="62" t="str">
        <f>IF(COUNTIF(技能效果!A:A,技能等级!B1020&amp;"05")=1,技能等级!B1020&amp;"05","")</f>
        <v/>
      </c>
      <c r="Q1020" s="62" t="str">
        <f t="shared" ref="Q1020" si="2971">IF(P1020="","",$D1020)</f>
        <v/>
      </c>
      <c r="R1020" s="69" t="str">
        <f>INDEX(技能!U:U,MATCH(技能等级!B1020,技能!B:B,0))</f>
        <v>攻击敌方单体造成攻击x%伤害
【追击】攻击敌方单体造成攻击y%伤害，对于被禁锢的单位造成y%额外伤害</v>
      </c>
      <c r="S1020" s="150">
        <f t="shared" si="2962"/>
        <v>98</v>
      </c>
    </row>
    <row r="1021" spans="1:19" s="60" customFormat="1" ht="16.5" x14ac:dyDescent="0.2">
      <c r="A1021" s="62">
        <v>1018</v>
      </c>
      <c r="B1021" s="62">
        <f>INDEX(技能!B:B,MATCH(技能等级!S1021,技能!T:T,0))</f>
        <v>1304002</v>
      </c>
      <c r="C1021" s="69" t="s">
        <v>384</v>
      </c>
      <c r="D1021" s="62">
        <v>6</v>
      </c>
      <c r="E1021" s="62" t="str">
        <f>INDEX(技能!E:E,MATCH(技能等级!S1021,技能!T:T,0))</f>
        <v>禁断之刃</v>
      </c>
      <c r="F1021" s="69" t="s">
        <v>1020</v>
      </c>
      <c r="G1021" s="62">
        <v>10</v>
      </c>
      <c r="H1021" s="149" t="str">
        <f t="shared" si="2927"/>
        <v>130400201</v>
      </c>
      <c r="I1021" s="62">
        <f t="shared" si="2928"/>
        <v>6</v>
      </c>
      <c r="J1021" s="62" t="str">
        <f>IF(COUNTIF(技能效果!A:A,技能等级!B1021&amp;"02")=1,技能等级!B1021&amp;"02","")</f>
        <v>130400202</v>
      </c>
      <c r="K1021" s="62">
        <f t="shared" si="2928"/>
        <v>6</v>
      </c>
      <c r="L1021" s="62" t="str">
        <f>IF(COUNTIF(技能效果!A:A,技能等级!B1021&amp;"03")=1,技能等级!B1021&amp;"03","")</f>
        <v>130400203</v>
      </c>
      <c r="M1021" s="62">
        <f t="shared" ref="M1021" si="2972">IF(L1021="","",$D1021)</f>
        <v>6</v>
      </c>
      <c r="N1021" s="62" t="str">
        <f>IF(COUNTIF(技能效果!A:A,技能等级!B1021&amp;"04")=1,技能等级!B1021&amp;"04","")</f>
        <v/>
      </c>
      <c r="O1021" s="62" t="str">
        <f t="shared" ref="O1021" si="2973">IF(N1021="","",$D1021)</f>
        <v/>
      </c>
      <c r="P1021" s="62" t="str">
        <f>IF(COUNTIF(技能效果!A:A,技能等级!B1021&amp;"05")=1,技能等级!B1021&amp;"05","")</f>
        <v/>
      </c>
      <c r="Q1021" s="62" t="str">
        <f t="shared" ref="Q1021" si="2974">IF(P1021="","",$D1021)</f>
        <v/>
      </c>
      <c r="R1021" s="69" t="str">
        <f>INDEX(技能!U:U,MATCH(技能等级!B1021,技能!B:B,0))</f>
        <v>攻击敌方单体造成攻击x%伤害
【追击】攻击敌方单体造成攻击y%伤害，对于被禁锢的单位造成y%额外伤害</v>
      </c>
      <c r="S1021" s="150">
        <f t="shared" si="2962"/>
        <v>98</v>
      </c>
    </row>
    <row r="1022" spans="1:19" s="60" customFormat="1" ht="16.5" x14ac:dyDescent="0.2">
      <c r="A1022" s="62">
        <v>1019</v>
      </c>
      <c r="B1022" s="62">
        <f>INDEX(技能!B:B,MATCH(技能等级!S1022,技能!T:T,0))</f>
        <v>1304002</v>
      </c>
      <c r="C1022" s="69" t="s">
        <v>384</v>
      </c>
      <c r="D1022" s="62">
        <v>7</v>
      </c>
      <c r="E1022" s="62" t="str">
        <f>INDEX(技能!E:E,MATCH(技能等级!S1022,技能!T:T,0))</f>
        <v>禁断之刃</v>
      </c>
      <c r="F1022" s="69" t="s">
        <v>1020</v>
      </c>
      <c r="G1022" s="62">
        <v>10</v>
      </c>
      <c r="H1022" s="149" t="str">
        <f t="shared" si="2927"/>
        <v>130400201</v>
      </c>
      <c r="I1022" s="62">
        <f t="shared" si="2928"/>
        <v>7</v>
      </c>
      <c r="J1022" s="62" t="str">
        <f>IF(COUNTIF(技能效果!A:A,技能等级!B1022&amp;"02")=1,技能等级!B1022&amp;"02","")</f>
        <v>130400202</v>
      </c>
      <c r="K1022" s="62">
        <f t="shared" si="2928"/>
        <v>7</v>
      </c>
      <c r="L1022" s="62" t="str">
        <f>IF(COUNTIF(技能效果!A:A,技能等级!B1022&amp;"03")=1,技能等级!B1022&amp;"03","")</f>
        <v>130400203</v>
      </c>
      <c r="M1022" s="62">
        <f t="shared" ref="M1022" si="2975">IF(L1022="","",$D1022)</f>
        <v>7</v>
      </c>
      <c r="N1022" s="62" t="str">
        <f>IF(COUNTIF(技能效果!A:A,技能等级!B1022&amp;"04")=1,技能等级!B1022&amp;"04","")</f>
        <v/>
      </c>
      <c r="O1022" s="62" t="str">
        <f t="shared" ref="O1022" si="2976">IF(N1022="","",$D1022)</f>
        <v/>
      </c>
      <c r="P1022" s="62" t="str">
        <f>IF(COUNTIF(技能效果!A:A,技能等级!B1022&amp;"05")=1,技能等级!B1022&amp;"05","")</f>
        <v/>
      </c>
      <c r="Q1022" s="62" t="str">
        <f t="shared" ref="Q1022" si="2977">IF(P1022="","",$D1022)</f>
        <v/>
      </c>
      <c r="R1022" s="69" t="str">
        <f>INDEX(技能!U:U,MATCH(技能等级!B1022,技能!B:B,0))</f>
        <v>攻击敌方单体造成攻击x%伤害
【追击】攻击敌方单体造成攻击y%伤害，对于被禁锢的单位造成y%额外伤害</v>
      </c>
      <c r="S1022" s="150">
        <f t="shared" si="2962"/>
        <v>98</v>
      </c>
    </row>
    <row r="1023" spans="1:19" s="60" customFormat="1" ht="16.5" x14ac:dyDescent="0.2">
      <c r="A1023" s="62">
        <v>1020</v>
      </c>
      <c r="B1023" s="62">
        <f>INDEX(技能!B:B,MATCH(技能等级!S1023,技能!T:T,0))</f>
        <v>1304002</v>
      </c>
      <c r="C1023" s="69" t="s">
        <v>384</v>
      </c>
      <c r="D1023" s="62">
        <v>8</v>
      </c>
      <c r="E1023" s="62" t="str">
        <f>INDEX(技能!E:E,MATCH(技能等级!S1023,技能!T:T,0))</f>
        <v>禁断之刃</v>
      </c>
      <c r="F1023" s="69" t="s">
        <v>1020</v>
      </c>
      <c r="G1023" s="62">
        <v>10</v>
      </c>
      <c r="H1023" s="149" t="str">
        <f t="shared" si="2927"/>
        <v>130400201</v>
      </c>
      <c r="I1023" s="62">
        <f t="shared" si="2928"/>
        <v>8</v>
      </c>
      <c r="J1023" s="62" t="str">
        <f>IF(COUNTIF(技能效果!A:A,技能等级!B1023&amp;"02")=1,技能等级!B1023&amp;"02","")</f>
        <v>130400202</v>
      </c>
      <c r="K1023" s="62">
        <f t="shared" si="2928"/>
        <v>8</v>
      </c>
      <c r="L1023" s="62" t="str">
        <f>IF(COUNTIF(技能效果!A:A,技能等级!B1023&amp;"03")=1,技能等级!B1023&amp;"03","")</f>
        <v>130400203</v>
      </c>
      <c r="M1023" s="62">
        <f t="shared" ref="M1023" si="2978">IF(L1023="","",$D1023)</f>
        <v>8</v>
      </c>
      <c r="N1023" s="62" t="str">
        <f>IF(COUNTIF(技能效果!A:A,技能等级!B1023&amp;"04")=1,技能等级!B1023&amp;"04","")</f>
        <v/>
      </c>
      <c r="O1023" s="62" t="str">
        <f t="shared" ref="O1023" si="2979">IF(N1023="","",$D1023)</f>
        <v/>
      </c>
      <c r="P1023" s="62" t="str">
        <f>IF(COUNTIF(技能效果!A:A,技能等级!B1023&amp;"05")=1,技能等级!B1023&amp;"05","")</f>
        <v/>
      </c>
      <c r="Q1023" s="62" t="str">
        <f t="shared" ref="Q1023" si="2980">IF(P1023="","",$D1023)</f>
        <v/>
      </c>
      <c r="R1023" s="69" t="str">
        <f>INDEX(技能!U:U,MATCH(技能等级!B1023,技能!B:B,0))</f>
        <v>攻击敌方单体造成攻击x%伤害
【追击】攻击敌方单体造成攻击y%伤害，对于被禁锢的单位造成y%额外伤害</v>
      </c>
      <c r="S1023" s="150">
        <f t="shared" si="2962"/>
        <v>98</v>
      </c>
    </row>
    <row r="1024" spans="1:19" s="60" customFormat="1" ht="16.5" x14ac:dyDescent="0.2">
      <c r="A1024" s="62">
        <v>1021</v>
      </c>
      <c r="B1024" s="62">
        <f>INDEX(技能!B:B,MATCH(技能等级!S1024,技能!T:T,0))</f>
        <v>1304002</v>
      </c>
      <c r="C1024" s="69" t="s">
        <v>384</v>
      </c>
      <c r="D1024" s="62">
        <v>9</v>
      </c>
      <c r="E1024" s="62" t="str">
        <f>INDEX(技能!E:E,MATCH(技能等级!S1024,技能!T:T,0))</f>
        <v>禁断之刃</v>
      </c>
      <c r="F1024" s="69" t="s">
        <v>1020</v>
      </c>
      <c r="G1024" s="62">
        <v>10</v>
      </c>
      <c r="H1024" s="149" t="str">
        <f t="shared" si="2927"/>
        <v>130400201</v>
      </c>
      <c r="I1024" s="62">
        <f t="shared" si="2928"/>
        <v>9</v>
      </c>
      <c r="J1024" s="62" t="str">
        <f>IF(COUNTIF(技能效果!A:A,技能等级!B1024&amp;"02")=1,技能等级!B1024&amp;"02","")</f>
        <v>130400202</v>
      </c>
      <c r="K1024" s="62">
        <f t="shared" si="2928"/>
        <v>9</v>
      </c>
      <c r="L1024" s="62" t="str">
        <f>IF(COUNTIF(技能效果!A:A,技能等级!B1024&amp;"03")=1,技能等级!B1024&amp;"03","")</f>
        <v>130400203</v>
      </c>
      <c r="M1024" s="62">
        <f t="shared" ref="M1024" si="2981">IF(L1024="","",$D1024)</f>
        <v>9</v>
      </c>
      <c r="N1024" s="62" t="str">
        <f>IF(COUNTIF(技能效果!A:A,技能等级!B1024&amp;"04")=1,技能等级!B1024&amp;"04","")</f>
        <v/>
      </c>
      <c r="O1024" s="62" t="str">
        <f t="shared" ref="O1024" si="2982">IF(N1024="","",$D1024)</f>
        <v/>
      </c>
      <c r="P1024" s="62" t="str">
        <f>IF(COUNTIF(技能效果!A:A,技能等级!B1024&amp;"05")=1,技能等级!B1024&amp;"05","")</f>
        <v/>
      </c>
      <c r="Q1024" s="62" t="str">
        <f t="shared" ref="Q1024" si="2983">IF(P1024="","",$D1024)</f>
        <v/>
      </c>
      <c r="R1024" s="69" t="str">
        <f>INDEX(技能!U:U,MATCH(技能等级!B1024,技能!B:B,0))</f>
        <v>攻击敌方单体造成攻击x%伤害
【追击】攻击敌方单体造成攻击y%伤害，对于被禁锢的单位造成y%额外伤害</v>
      </c>
      <c r="S1024" s="150">
        <f t="shared" si="2962"/>
        <v>98</v>
      </c>
    </row>
    <row r="1025" spans="1:19" s="60" customFormat="1" ht="16.5" x14ac:dyDescent="0.2">
      <c r="A1025" s="62">
        <v>1022</v>
      </c>
      <c r="B1025" s="62">
        <f>INDEX(技能!B:B,MATCH(技能等级!S1025,技能!T:T,0))</f>
        <v>1304002</v>
      </c>
      <c r="C1025" s="69" t="s">
        <v>384</v>
      </c>
      <c r="D1025" s="62">
        <v>10</v>
      </c>
      <c r="E1025" s="62" t="str">
        <f>INDEX(技能!E:E,MATCH(技能等级!S1025,技能!T:T,0))</f>
        <v>禁断之刃</v>
      </c>
      <c r="F1025" s="69" t="s">
        <v>1020</v>
      </c>
      <c r="G1025" s="62">
        <v>10</v>
      </c>
      <c r="H1025" s="149" t="str">
        <f t="shared" si="2927"/>
        <v>130400201</v>
      </c>
      <c r="I1025" s="62">
        <f t="shared" si="2928"/>
        <v>10</v>
      </c>
      <c r="J1025" s="62" t="str">
        <f>IF(COUNTIF(技能效果!A:A,技能等级!B1025&amp;"02")=1,技能等级!B1025&amp;"02","")</f>
        <v>130400202</v>
      </c>
      <c r="K1025" s="62">
        <f t="shared" si="2928"/>
        <v>10</v>
      </c>
      <c r="L1025" s="62" t="str">
        <f>IF(COUNTIF(技能效果!A:A,技能等级!B1025&amp;"03")=1,技能等级!B1025&amp;"03","")</f>
        <v>130400203</v>
      </c>
      <c r="M1025" s="62">
        <f t="shared" ref="M1025" si="2984">IF(L1025="","",$D1025)</f>
        <v>10</v>
      </c>
      <c r="N1025" s="62" t="str">
        <f>IF(COUNTIF(技能效果!A:A,技能等级!B1025&amp;"04")=1,技能等级!B1025&amp;"04","")</f>
        <v/>
      </c>
      <c r="O1025" s="62" t="str">
        <f t="shared" ref="O1025" si="2985">IF(N1025="","",$D1025)</f>
        <v/>
      </c>
      <c r="P1025" s="62" t="str">
        <f>IF(COUNTIF(技能效果!A:A,技能等级!B1025&amp;"05")=1,技能等级!B1025&amp;"05","")</f>
        <v/>
      </c>
      <c r="Q1025" s="62" t="str">
        <f t="shared" ref="Q1025" si="2986">IF(P1025="","",$D1025)</f>
        <v/>
      </c>
      <c r="R1025" s="69" t="str">
        <f>INDEX(技能!U:U,MATCH(技能等级!B1025,技能!B:B,0))</f>
        <v>攻击敌方单体造成攻击x%伤害
【追击】攻击敌方单体造成攻击y%伤害，对于被禁锢的单位造成y%额外伤害</v>
      </c>
      <c r="S1025" s="150">
        <f t="shared" si="2962"/>
        <v>98</v>
      </c>
    </row>
    <row r="1026" spans="1:19" s="60" customFormat="1" ht="16.5" x14ac:dyDescent="0.2">
      <c r="A1026" s="62">
        <v>1023</v>
      </c>
      <c r="B1026" s="62">
        <f>INDEX(技能!B:B,MATCH(技能等级!S1026,技能!T:T,0))</f>
        <v>1304003</v>
      </c>
      <c r="C1026" s="69" t="s">
        <v>384</v>
      </c>
      <c r="D1026" s="62">
        <v>1</v>
      </c>
      <c r="E1026" s="62" t="str">
        <f>INDEX(技能!E:E,MATCH(技能等级!S1026,技能!T:T,0))</f>
        <v>烙印</v>
      </c>
      <c r="F1026" s="69"/>
      <c r="G1026" s="62"/>
      <c r="H1026" s="149" t="str">
        <f t="shared" si="2927"/>
        <v>130400301</v>
      </c>
      <c r="I1026" s="62">
        <f t="shared" si="2928"/>
        <v>1</v>
      </c>
      <c r="J1026" s="62" t="str">
        <f>IF(COUNTIF(技能效果!A:A,技能等级!B1026&amp;"02")=1,技能等级!B1026&amp;"02","")</f>
        <v>130400302</v>
      </c>
      <c r="K1026" s="62">
        <f t="shared" si="2928"/>
        <v>1</v>
      </c>
      <c r="L1026" s="62" t="str">
        <f>IF(COUNTIF(技能效果!A:A,技能等级!B1026&amp;"03")=1,技能等级!B1026&amp;"03","")</f>
        <v>130400303</v>
      </c>
      <c r="M1026" s="62">
        <f t="shared" ref="M1026" si="2987">IF(L1026="","",$D1026)</f>
        <v>1</v>
      </c>
      <c r="N1026" s="62" t="str">
        <f>IF(COUNTIF(技能效果!A:A,技能等级!B1026&amp;"04")=1,技能等级!B1026&amp;"04","")</f>
        <v/>
      </c>
      <c r="O1026" s="62" t="str">
        <f t="shared" ref="O1026" si="2988">IF(N1026="","",$D1026)</f>
        <v/>
      </c>
      <c r="P1026" s="62" t="str">
        <f>IF(COUNTIF(技能效果!A:A,技能等级!B1026&amp;"05")=1,技能等级!B1026&amp;"05","")</f>
        <v/>
      </c>
      <c r="Q1026" s="62" t="str">
        <f t="shared" ref="Q1026" si="2989">IF(P1026="","",$D1026)</f>
        <v/>
      </c>
      <c r="R1026" s="69" t="str">
        <f>INDEX(技能!U:U,MATCH(技能等级!B1026,技能!B:B,0))</f>
        <v>攻击敌方单体造成攻击x%伤害
【追击】攻击敌方单体造成攻击y%伤害，对带有增益效果的角色造成y%额外伤害</v>
      </c>
      <c r="S1026" s="150">
        <f t="shared" si="2962"/>
        <v>99</v>
      </c>
    </row>
    <row r="1027" spans="1:19" s="60" customFormat="1" ht="16.5" x14ac:dyDescent="0.2">
      <c r="A1027" s="62">
        <v>1024</v>
      </c>
      <c r="B1027" s="62">
        <f>INDEX(技能!B:B,MATCH(技能等级!S1027,技能!T:T,0))</f>
        <v>1304003</v>
      </c>
      <c r="C1027" s="69" t="s">
        <v>384</v>
      </c>
      <c r="D1027" s="62">
        <v>2</v>
      </c>
      <c r="E1027" s="62" t="str">
        <f>INDEX(技能!E:E,MATCH(技能等级!S1027,技能!T:T,0))</f>
        <v>烙印</v>
      </c>
      <c r="F1027" s="69" t="s">
        <v>1020</v>
      </c>
      <c r="G1027" s="62">
        <v>10</v>
      </c>
      <c r="H1027" s="149" t="str">
        <f t="shared" si="2927"/>
        <v>130400301</v>
      </c>
      <c r="I1027" s="62">
        <f t="shared" si="2928"/>
        <v>2</v>
      </c>
      <c r="J1027" s="62" t="str">
        <f>IF(COUNTIF(技能效果!A:A,技能等级!B1027&amp;"02")=1,技能等级!B1027&amp;"02","")</f>
        <v>130400302</v>
      </c>
      <c r="K1027" s="62">
        <f t="shared" si="2928"/>
        <v>2</v>
      </c>
      <c r="L1027" s="62" t="str">
        <f>IF(COUNTIF(技能效果!A:A,技能等级!B1027&amp;"03")=1,技能等级!B1027&amp;"03","")</f>
        <v>130400303</v>
      </c>
      <c r="M1027" s="62">
        <f t="shared" ref="M1027" si="2990">IF(L1027="","",$D1027)</f>
        <v>2</v>
      </c>
      <c r="N1027" s="62" t="str">
        <f>IF(COUNTIF(技能效果!A:A,技能等级!B1027&amp;"04")=1,技能等级!B1027&amp;"04","")</f>
        <v/>
      </c>
      <c r="O1027" s="62" t="str">
        <f t="shared" ref="O1027" si="2991">IF(N1027="","",$D1027)</f>
        <v/>
      </c>
      <c r="P1027" s="62" t="str">
        <f>IF(COUNTIF(技能效果!A:A,技能等级!B1027&amp;"05")=1,技能等级!B1027&amp;"05","")</f>
        <v/>
      </c>
      <c r="Q1027" s="62" t="str">
        <f t="shared" ref="Q1027" si="2992">IF(P1027="","",$D1027)</f>
        <v/>
      </c>
      <c r="R1027" s="69" t="str">
        <f>INDEX(技能!U:U,MATCH(技能等级!B1027,技能!B:B,0))</f>
        <v>攻击敌方单体造成攻击x%伤害
【追击】攻击敌方单体造成攻击y%伤害，对带有增益效果的角色造成y%额外伤害</v>
      </c>
      <c r="S1027" s="150">
        <f t="shared" si="2962"/>
        <v>99</v>
      </c>
    </row>
    <row r="1028" spans="1:19" s="60" customFormat="1" ht="16.5" x14ac:dyDescent="0.2">
      <c r="A1028" s="62">
        <v>1025</v>
      </c>
      <c r="B1028" s="62">
        <f>INDEX(技能!B:B,MATCH(技能等级!S1028,技能!T:T,0))</f>
        <v>1304003</v>
      </c>
      <c r="C1028" s="69" t="s">
        <v>384</v>
      </c>
      <c r="D1028" s="62">
        <v>3</v>
      </c>
      <c r="E1028" s="62" t="str">
        <f>INDEX(技能!E:E,MATCH(技能等级!S1028,技能!T:T,0))</f>
        <v>烙印</v>
      </c>
      <c r="F1028" s="69" t="s">
        <v>1020</v>
      </c>
      <c r="G1028" s="62">
        <v>10</v>
      </c>
      <c r="H1028" s="149" t="str">
        <f t="shared" si="2927"/>
        <v>130400301</v>
      </c>
      <c r="I1028" s="62">
        <f t="shared" si="2928"/>
        <v>3</v>
      </c>
      <c r="J1028" s="62" t="str">
        <f>IF(COUNTIF(技能效果!A:A,技能等级!B1028&amp;"02")=1,技能等级!B1028&amp;"02","")</f>
        <v>130400302</v>
      </c>
      <c r="K1028" s="62">
        <f t="shared" si="2928"/>
        <v>3</v>
      </c>
      <c r="L1028" s="62" t="str">
        <f>IF(COUNTIF(技能效果!A:A,技能等级!B1028&amp;"03")=1,技能等级!B1028&amp;"03","")</f>
        <v>130400303</v>
      </c>
      <c r="M1028" s="62">
        <f t="shared" ref="M1028" si="2993">IF(L1028="","",$D1028)</f>
        <v>3</v>
      </c>
      <c r="N1028" s="62" t="str">
        <f>IF(COUNTIF(技能效果!A:A,技能等级!B1028&amp;"04")=1,技能等级!B1028&amp;"04","")</f>
        <v/>
      </c>
      <c r="O1028" s="62" t="str">
        <f t="shared" ref="O1028" si="2994">IF(N1028="","",$D1028)</f>
        <v/>
      </c>
      <c r="P1028" s="62" t="str">
        <f>IF(COUNTIF(技能效果!A:A,技能等级!B1028&amp;"05")=1,技能等级!B1028&amp;"05","")</f>
        <v/>
      </c>
      <c r="Q1028" s="62" t="str">
        <f t="shared" ref="Q1028" si="2995">IF(P1028="","",$D1028)</f>
        <v/>
      </c>
      <c r="R1028" s="69" t="str">
        <f>INDEX(技能!U:U,MATCH(技能等级!B1028,技能!B:B,0))</f>
        <v>攻击敌方单体造成攻击x%伤害
【追击】攻击敌方单体造成攻击y%伤害，对带有增益效果的角色造成y%额外伤害</v>
      </c>
      <c r="S1028" s="150">
        <f t="shared" si="2962"/>
        <v>99</v>
      </c>
    </row>
    <row r="1029" spans="1:19" s="60" customFormat="1" ht="16.5" x14ac:dyDescent="0.2">
      <c r="A1029" s="62">
        <v>1026</v>
      </c>
      <c r="B1029" s="62">
        <f>INDEX(技能!B:B,MATCH(技能等级!S1029,技能!T:T,0))</f>
        <v>1304003</v>
      </c>
      <c r="C1029" s="69" t="s">
        <v>384</v>
      </c>
      <c r="D1029" s="62">
        <v>4</v>
      </c>
      <c r="E1029" s="62" t="str">
        <f>INDEX(技能!E:E,MATCH(技能等级!S1029,技能!T:T,0))</f>
        <v>烙印</v>
      </c>
      <c r="F1029" s="69" t="s">
        <v>1020</v>
      </c>
      <c r="G1029" s="62">
        <v>10</v>
      </c>
      <c r="H1029" s="149" t="str">
        <f t="shared" si="2927"/>
        <v>130400301</v>
      </c>
      <c r="I1029" s="62">
        <f t="shared" si="2928"/>
        <v>4</v>
      </c>
      <c r="J1029" s="62" t="str">
        <f>IF(COUNTIF(技能效果!A:A,技能等级!B1029&amp;"02")=1,技能等级!B1029&amp;"02","")</f>
        <v>130400302</v>
      </c>
      <c r="K1029" s="62">
        <f t="shared" si="2928"/>
        <v>4</v>
      </c>
      <c r="L1029" s="62" t="str">
        <f>IF(COUNTIF(技能效果!A:A,技能等级!B1029&amp;"03")=1,技能等级!B1029&amp;"03","")</f>
        <v>130400303</v>
      </c>
      <c r="M1029" s="62">
        <f t="shared" ref="M1029" si="2996">IF(L1029="","",$D1029)</f>
        <v>4</v>
      </c>
      <c r="N1029" s="62" t="str">
        <f>IF(COUNTIF(技能效果!A:A,技能等级!B1029&amp;"04")=1,技能等级!B1029&amp;"04","")</f>
        <v/>
      </c>
      <c r="O1029" s="62" t="str">
        <f t="shared" ref="O1029" si="2997">IF(N1029="","",$D1029)</f>
        <v/>
      </c>
      <c r="P1029" s="62" t="str">
        <f>IF(COUNTIF(技能效果!A:A,技能等级!B1029&amp;"05")=1,技能等级!B1029&amp;"05","")</f>
        <v/>
      </c>
      <c r="Q1029" s="62" t="str">
        <f t="shared" ref="Q1029" si="2998">IF(P1029="","",$D1029)</f>
        <v/>
      </c>
      <c r="R1029" s="69" t="str">
        <f>INDEX(技能!U:U,MATCH(技能等级!B1029,技能!B:B,0))</f>
        <v>攻击敌方单体造成攻击x%伤害
【追击】攻击敌方单体造成攻击y%伤害，对带有增益效果的角色造成y%额外伤害</v>
      </c>
      <c r="S1029" s="150">
        <f t="shared" si="2962"/>
        <v>99</v>
      </c>
    </row>
    <row r="1030" spans="1:19" s="60" customFormat="1" ht="16.5" x14ac:dyDescent="0.2">
      <c r="A1030" s="62">
        <v>1027</v>
      </c>
      <c r="B1030" s="62">
        <f>INDEX(技能!B:B,MATCH(技能等级!S1030,技能!T:T,0))</f>
        <v>1304003</v>
      </c>
      <c r="C1030" s="69" t="s">
        <v>384</v>
      </c>
      <c r="D1030" s="62">
        <v>5</v>
      </c>
      <c r="E1030" s="62" t="str">
        <f>INDEX(技能!E:E,MATCH(技能等级!S1030,技能!T:T,0))</f>
        <v>烙印</v>
      </c>
      <c r="F1030" s="69" t="s">
        <v>1020</v>
      </c>
      <c r="G1030" s="62">
        <v>10</v>
      </c>
      <c r="H1030" s="149" t="str">
        <f t="shared" si="2927"/>
        <v>130400301</v>
      </c>
      <c r="I1030" s="62">
        <f t="shared" si="2928"/>
        <v>5</v>
      </c>
      <c r="J1030" s="62" t="str">
        <f>IF(COUNTIF(技能效果!A:A,技能等级!B1030&amp;"02")=1,技能等级!B1030&amp;"02","")</f>
        <v>130400302</v>
      </c>
      <c r="K1030" s="62">
        <f t="shared" si="2928"/>
        <v>5</v>
      </c>
      <c r="L1030" s="62" t="str">
        <f>IF(COUNTIF(技能效果!A:A,技能等级!B1030&amp;"03")=1,技能等级!B1030&amp;"03","")</f>
        <v>130400303</v>
      </c>
      <c r="M1030" s="62">
        <f t="shared" ref="M1030" si="2999">IF(L1030="","",$D1030)</f>
        <v>5</v>
      </c>
      <c r="N1030" s="62" t="str">
        <f>IF(COUNTIF(技能效果!A:A,技能等级!B1030&amp;"04")=1,技能等级!B1030&amp;"04","")</f>
        <v/>
      </c>
      <c r="O1030" s="62" t="str">
        <f t="shared" ref="O1030" si="3000">IF(N1030="","",$D1030)</f>
        <v/>
      </c>
      <c r="P1030" s="62" t="str">
        <f>IF(COUNTIF(技能效果!A:A,技能等级!B1030&amp;"05")=1,技能等级!B1030&amp;"05","")</f>
        <v/>
      </c>
      <c r="Q1030" s="62" t="str">
        <f t="shared" ref="Q1030" si="3001">IF(P1030="","",$D1030)</f>
        <v/>
      </c>
      <c r="R1030" s="69" t="str">
        <f>INDEX(技能!U:U,MATCH(技能等级!B1030,技能!B:B,0))</f>
        <v>攻击敌方单体造成攻击x%伤害
【追击】攻击敌方单体造成攻击y%伤害，对带有增益效果的角色造成y%额外伤害</v>
      </c>
      <c r="S1030" s="150">
        <f t="shared" si="2962"/>
        <v>99</v>
      </c>
    </row>
    <row r="1031" spans="1:19" s="60" customFormat="1" ht="16.5" x14ac:dyDescent="0.2">
      <c r="A1031" s="62">
        <v>1028</v>
      </c>
      <c r="B1031" s="62">
        <f>INDEX(技能!B:B,MATCH(技能等级!S1031,技能!T:T,0))</f>
        <v>1304003</v>
      </c>
      <c r="C1031" s="69" t="s">
        <v>384</v>
      </c>
      <c r="D1031" s="62">
        <v>6</v>
      </c>
      <c r="E1031" s="62" t="str">
        <f>INDEX(技能!E:E,MATCH(技能等级!S1031,技能!T:T,0))</f>
        <v>烙印</v>
      </c>
      <c r="F1031" s="69" t="s">
        <v>1020</v>
      </c>
      <c r="G1031" s="62">
        <v>10</v>
      </c>
      <c r="H1031" s="149" t="str">
        <f t="shared" si="2927"/>
        <v>130400301</v>
      </c>
      <c r="I1031" s="62">
        <f t="shared" si="2928"/>
        <v>6</v>
      </c>
      <c r="J1031" s="62" t="str">
        <f>IF(COUNTIF(技能效果!A:A,技能等级!B1031&amp;"02")=1,技能等级!B1031&amp;"02","")</f>
        <v>130400302</v>
      </c>
      <c r="K1031" s="62">
        <f t="shared" si="2928"/>
        <v>6</v>
      </c>
      <c r="L1031" s="62" t="str">
        <f>IF(COUNTIF(技能效果!A:A,技能等级!B1031&amp;"03")=1,技能等级!B1031&amp;"03","")</f>
        <v>130400303</v>
      </c>
      <c r="M1031" s="62">
        <f t="shared" ref="M1031" si="3002">IF(L1031="","",$D1031)</f>
        <v>6</v>
      </c>
      <c r="N1031" s="62" t="str">
        <f>IF(COUNTIF(技能效果!A:A,技能等级!B1031&amp;"04")=1,技能等级!B1031&amp;"04","")</f>
        <v/>
      </c>
      <c r="O1031" s="62" t="str">
        <f t="shared" ref="O1031" si="3003">IF(N1031="","",$D1031)</f>
        <v/>
      </c>
      <c r="P1031" s="62" t="str">
        <f>IF(COUNTIF(技能效果!A:A,技能等级!B1031&amp;"05")=1,技能等级!B1031&amp;"05","")</f>
        <v/>
      </c>
      <c r="Q1031" s="62" t="str">
        <f t="shared" ref="Q1031" si="3004">IF(P1031="","",$D1031)</f>
        <v/>
      </c>
      <c r="R1031" s="69" t="str">
        <f>INDEX(技能!U:U,MATCH(技能等级!B1031,技能!B:B,0))</f>
        <v>攻击敌方单体造成攻击x%伤害
【追击】攻击敌方单体造成攻击y%伤害，对带有增益效果的角色造成y%额外伤害</v>
      </c>
      <c r="S1031" s="150">
        <f t="shared" si="2962"/>
        <v>99</v>
      </c>
    </row>
    <row r="1032" spans="1:19" s="60" customFormat="1" ht="16.5" x14ac:dyDescent="0.2">
      <c r="A1032" s="62">
        <v>1029</v>
      </c>
      <c r="B1032" s="62">
        <f>INDEX(技能!B:B,MATCH(技能等级!S1032,技能!T:T,0))</f>
        <v>1304003</v>
      </c>
      <c r="C1032" s="69" t="s">
        <v>384</v>
      </c>
      <c r="D1032" s="62">
        <v>7</v>
      </c>
      <c r="E1032" s="62" t="str">
        <f>INDEX(技能!E:E,MATCH(技能等级!S1032,技能!T:T,0))</f>
        <v>烙印</v>
      </c>
      <c r="F1032" s="69" t="s">
        <v>1020</v>
      </c>
      <c r="G1032" s="62">
        <v>10</v>
      </c>
      <c r="H1032" s="149" t="str">
        <f t="shared" si="2927"/>
        <v>130400301</v>
      </c>
      <c r="I1032" s="62">
        <f t="shared" si="2928"/>
        <v>7</v>
      </c>
      <c r="J1032" s="62" t="str">
        <f>IF(COUNTIF(技能效果!A:A,技能等级!B1032&amp;"02")=1,技能等级!B1032&amp;"02","")</f>
        <v>130400302</v>
      </c>
      <c r="K1032" s="62">
        <f t="shared" si="2928"/>
        <v>7</v>
      </c>
      <c r="L1032" s="62" t="str">
        <f>IF(COUNTIF(技能效果!A:A,技能等级!B1032&amp;"03")=1,技能等级!B1032&amp;"03","")</f>
        <v>130400303</v>
      </c>
      <c r="M1032" s="62">
        <f t="shared" ref="M1032" si="3005">IF(L1032="","",$D1032)</f>
        <v>7</v>
      </c>
      <c r="N1032" s="62" t="str">
        <f>IF(COUNTIF(技能效果!A:A,技能等级!B1032&amp;"04")=1,技能等级!B1032&amp;"04","")</f>
        <v/>
      </c>
      <c r="O1032" s="62" t="str">
        <f t="shared" ref="O1032" si="3006">IF(N1032="","",$D1032)</f>
        <v/>
      </c>
      <c r="P1032" s="62" t="str">
        <f>IF(COUNTIF(技能效果!A:A,技能等级!B1032&amp;"05")=1,技能等级!B1032&amp;"05","")</f>
        <v/>
      </c>
      <c r="Q1032" s="62" t="str">
        <f t="shared" ref="Q1032" si="3007">IF(P1032="","",$D1032)</f>
        <v/>
      </c>
      <c r="R1032" s="69" t="str">
        <f>INDEX(技能!U:U,MATCH(技能等级!B1032,技能!B:B,0))</f>
        <v>攻击敌方单体造成攻击x%伤害
【追击】攻击敌方单体造成攻击y%伤害，对带有增益效果的角色造成y%额外伤害</v>
      </c>
      <c r="S1032" s="150">
        <f t="shared" si="2962"/>
        <v>99</v>
      </c>
    </row>
    <row r="1033" spans="1:19" s="60" customFormat="1" ht="16.5" x14ac:dyDescent="0.2">
      <c r="A1033" s="62">
        <v>1030</v>
      </c>
      <c r="B1033" s="62">
        <f>INDEX(技能!B:B,MATCH(技能等级!S1033,技能!T:T,0))</f>
        <v>1304003</v>
      </c>
      <c r="C1033" s="69" t="s">
        <v>384</v>
      </c>
      <c r="D1033" s="62">
        <v>8</v>
      </c>
      <c r="E1033" s="62" t="str">
        <f>INDEX(技能!E:E,MATCH(技能等级!S1033,技能!T:T,0))</f>
        <v>烙印</v>
      </c>
      <c r="F1033" s="69" t="s">
        <v>1020</v>
      </c>
      <c r="G1033" s="62">
        <v>10</v>
      </c>
      <c r="H1033" s="149" t="str">
        <f t="shared" si="2927"/>
        <v>130400301</v>
      </c>
      <c r="I1033" s="62">
        <f t="shared" si="2928"/>
        <v>8</v>
      </c>
      <c r="J1033" s="62" t="str">
        <f>IF(COUNTIF(技能效果!A:A,技能等级!B1033&amp;"02")=1,技能等级!B1033&amp;"02","")</f>
        <v>130400302</v>
      </c>
      <c r="K1033" s="62">
        <f t="shared" si="2928"/>
        <v>8</v>
      </c>
      <c r="L1033" s="62" t="str">
        <f>IF(COUNTIF(技能效果!A:A,技能等级!B1033&amp;"03")=1,技能等级!B1033&amp;"03","")</f>
        <v>130400303</v>
      </c>
      <c r="M1033" s="62">
        <f t="shared" ref="M1033" si="3008">IF(L1033="","",$D1033)</f>
        <v>8</v>
      </c>
      <c r="N1033" s="62" t="str">
        <f>IF(COUNTIF(技能效果!A:A,技能等级!B1033&amp;"04")=1,技能等级!B1033&amp;"04","")</f>
        <v/>
      </c>
      <c r="O1033" s="62" t="str">
        <f t="shared" ref="O1033" si="3009">IF(N1033="","",$D1033)</f>
        <v/>
      </c>
      <c r="P1033" s="62" t="str">
        <f>IF(COUNTIF(技能效果!A:A,技能等级!B1033&amp;"05")=1,技能等级!B1033&amp;"05","")</f>
        <v/>
      </c>
      <c r="Q1033" s="62" t="str">
        <f t="shared" ref="Q1033" si="3010">IF(P1033="","",$D1033)</f>
        <v/>
      </c>
      <c r="R1033" s="69" t="str">
        <f>INDEX(技能!U:U,MATCH(技能等级!B1033,技能!B:B,0))</f>
        <v>攻击敌方单体造成攻击x%伤害
【追击】攻击敌方单体造成攻击y%伤害，对带有增益效果的角色造成y%额外伤害</v>
      </c>
      <c r="S1033" s="150">
        <f t="shared" si="2962"/>
        <v>99</v>
      </c>
    </row>
    <row r="1034" spans="1:19" s="60" customFormat="1" ht="16.5" x14ac:dyDescent="0.2">
      <c r="A1034" s="62">
        <v>1031</v>
      </c>
      <c r="B1034" s="62">
        <f>INDEX(技能!B:B,MATCH(技能等级!S1034,技能!T:T,0))</f>
        <v>1304003</v>
      </c>
      <c r="C1034" s="69" t="s">
        <v>384</v>
      </c>
      <c r="D1034" s="62">
        <v>9</v>
      </c>
      <c r="E1034" s="62" t="str">
        <f>INDEX(技能!E:E,MATCH(技能等级!S1034,技能!T:T,0))</f>
        <v>烙印</v>
      </c>
      <c r="F1034" s="69" t="s">
        <v>1020</v>
      </c>
      <c r="G1034" s="62">
        <v>10</v>
      </c>
      <c r="H1034" s="149" t="str">
        <f t="shared" si="2927"/>
        <v>130400301</v>
      </c>
      <c r="I1034" s="62">
        <f t="shared" si="2928"/>
        <v>9</v>
      </c>
      <c r="J1034" s="62" t="str">
        <f>IF(COUNTIF(技能效果!A:A,技能等级!B1034&amp;"02")=1,技能等级!B1034&amp;"02","")</f>
        <v>130400302</v>
      </c>
      <c r="K1034" s="62">
        <f t="shared" si="2928"/>
        <v>9</v>
      </c>
      <c r="L1034" s="62" t="str">
        <f>IF(COUNTIF(技能效果!A:A,技能等级!B1034&amp;"03")=1,技能等级!B1034&amp;"03","")</f>
        <v>130400303</v>
      </c>
      <c r="M1034" s="62">
        <f t="shared" ref="M1034" si="3011">IF(L1034="","",$D1034)</f>
        <v>9</v>
      </c>
      <c r="N1034" s="62" t="str">
        <f>IF(COUNTIF(技能效果!A:A,技能等级!B1034&amp;"04")=1,技能等级!B1034&amp;"04","")</f>
        <v/>
      </c>
      <c r="O1034" s="62" t="str">
        <f t="shared" ref="O1034" si="3012">IF(N1034="","",$D1034)</f>
        <v/>
      </c>
      <c r="P1034" s="62" t="str">
        <f>IF(COUNTIF(技能效果!A:A,技能等级!B1034&amp;"05")=1,技能等级!B1034&amp;"05","")</f>
        <v/>
      </c>
      <c r="Q1034" s="62" t="str">
        <f t="shared" ref="Q1034" si="3013">IF(P1034="","",$D1034)</f>
        <v/>
      </c>
      <c r="R1034" s="69" t="str">
        <f>INDEX(技能!U:U,MATCH(技能等级!B1034,技能!B:B,0))</f>
        <v>攻击敌方单体造成攻击x%伤害
【追击】攻击敌方单体造成攻击y%伤害，对带有增益效果的角色造成y%额外伤害</v>
      </c>
      <c r="S1034" s="150">
        <f t="shared" si="2962"/>
        <v>99</v>
      </c>
    </row>
    <row r="1035" spans="1:19" s="60" customFormat="1" ht="16.5" x14ac:dyDescent="0.2">
      <c r="A1035" s="62">
        <v>1032</v>
      </c>
      <c r="B1035" s="62">
        <f>INDEX(技能!B:B,MATCH(技能等级!S1035,技能!T:T,0))</f>
        <v>1304003</v>
      </c>
      <c r="C1035" s="69" t="s">
        <v>384</v>
      </c>
      <c r="D1035" s="62">
        <v>10</v>
      </c>
      <c r="E1035" s="62" t="str">
        <f>INDEX(技能!E:E,MATCH(技能等级!S1035,技能!T:T,0))</f>
        <v>烙印</v>
      </c>
      <c r="F1035" s="69" t="s">
        <v>1020</v>
      </c>
      <c r="G1035" s="62">
        <v>10</v>
      </c>
      <c r="H1035" s="149" t="str">
        <f t="shared" si="2927"/>
        <v>130400301</v>
      </c>
      <c r="I1035" s="62">
        <f t="shared" si="2928"/>
        <v>10</v>
      </c>
      <c r="J1035" s="62" t="str">
        <f>IF(COUNTIF(技能效果!A:A,技能等级!B1035&amp;"02")=1,技能等级!B1035&amp;"02","")</f>
        <v>130400302</v>
      </c>
      <c r="K1035" s="62">
        <f t="shared" si="2928"/>
        <v>10</v>
      </c>
      <c r="L1035" s="62" t="str">
        <f>IF(COUNTIF(技能效果!A:A,技能等级!B1035&amp;"03")=1,技能等级!B1035&amp;"03","")</f>
        <v>130400303</v>
      </c>
      <c r="M1035" s="62">
        <f t="shared" ref="M1035" si="3014">IF(L1035="","",$D1035)</f>
        <v>10</v>
      </c>
      <c r="N1035" s="62" t="str">
        <f>IF(COUNTIF(技能效果!A:A,技能等级!B1035&amp;"04")=1,技能等级!B1035&amp;"04","")</f>
        <v/>
      </c>
      <c r="O1035" s="62" t="str">
        <f t="shared" ref="O1035" si="3015">IF(N1035="","",$D1035)</f>
        <v/>
      </c>
      <c r="P1035" s="62" t="str">
        <f>IF(COUNTIF(技能效果!A:A,技能等级!B1035&amp;"05")=1,技能等级!B1035&amp;"05","")</f>
        <v/>
      </c>
      <c r="Q1035" s="62" t="str">
        <f t="shared" ref="Q1035" si="3016">IF(P1035="","",$D1035)</f>
        <v/>
      </c>
      <c r="R1035" s="69" t="str">
        <f>INDEX(技能!U:U,MATCH(技能等级!B1035,技能!B:B,0))</f>
        <v>攻击敌方单体造成攻击x%伤害
【追击】攻击敌方单体造成攻击y%伤害，对带有增益效果的角色造成y%额外伤害</v>
      </c>
      <c r="S1035" s="150">
        <f t="shared" si="2962"/>
        <v>99</v>
      </c>
    </row>
    <row r="1036" spans="1:19" s="60" customFormat="1" ht="16.5" x14ac:dyDescent="0.2">
      <c r="A1036" s="62">
        <v>1033</v>
      </c>
      <c r="B1036" s="62">
        <f>INDEX(技能!B:B,MATCH(技能等级!S1036,技能!T:T,0))</f>
        <v>1304004</v>
      </c>
      <c r="C1036" s="69" t="s">
        <v>384</v>
      </c>
      <c r="D1036" s="62">
        <v>1</v>
      </c>
      <c r="E1036" s="62" t="str">
        <f>INDEX(技能!E:E,MATCH(技能等级!S1036,技能!T:T,0))</f>
        <v>背水一战</v>
      </c>
      <c r="F1036" s="69"/>
      <c r="G1036" s="62"/>
      <c r="H1036" s="149" t="str">
        <f t="shared" si="2927"/>
        <v>130400401</v>
      </c>
      <c r="I1036" s="62">
        <f t="shared" si="2928"/>
        <v>1</v>
      </c>
      <c r="J1036" s="62" t="str">
        <f>IF(COUNTIF(技能效果!A:A,技能等级!B1036&amp;"02")=1,技能等级!B1036&amp;"02","")</f>
        <v>130400402</v>
      </c>
      <c r="K1036" s="62">
        <f t="shared" si="2928"/>
        <v>1</v>
      </c>
      <c r="L1036" s="62" t="str">
        <f>IF(COUNTIF(技能效果!A:A,技能等级!B1036&amp;"03")=1,技能等级!B1036&amp;"03","")</f>
        <v>130400403</v>
      </c>
      <c r="M1036" s="62">
        <f t="shared" ref="M1036" si="3017">IF(L1036="","",$D1036)</f>
        <v>1</v>
      </c>
      <c r="N1036" s="62" t="str">
        <f>IF(COUNTIF(技能效果!A:A,技能等级!B1036&amp;"04")=1,技能等级!B1036&amp;"04","")</f>
        <v/>
      </c>
      <c r="O1036" s="62" t="str">
        <f t="shared" ref="O1036" si="3018">IF(N1036="","",$D1036)</f>
        <v/>
      </c>
      <c r="P1036" s="62" t="str">
        <f>IF(COUNTIF(技能效果!A:A,技能等级!B1036&amp;"05")=1,技能等级!B1036&amp;"05","")</f>
        <v/>
      </c>
      <c r="Q1036" s="62" t="str">
        <f t="shared" ref="Q1036" si="3019">IF(P1036="","",$D1036)</f>
        <v/>
      </c>
      <c r="R1036" s="69" t="str">
        <f>INDEX(技能!U:U,MATCH(技能等级!B1036,技能!B:B,0))</f>
        <v>攻击敌方单体造成攻击x%伤害
【追击】攻击敌方单体造成攻击y%伤害，当自身血量低于30%时，额外造成z%伤害</v>
      </c>
      <c r="S1036" s="150">
        <f t="shared" si="2962"/>
        <v>100</v>
      </c>
    </row>
    <row r="1037" spans="1:19" s="60" customFormat="1" ht="16.5" x14ac:dyDescent="0.2">
      <c r="A1037" s="62">
        <v>1034</v>
      </c>
      <c r="B1037" s="62">
        <f>INDEX(技能!B:B,MATCH(技能等级!S1037,技能!T:T,0))</f>
        <v>1304004</v>
      </c>
      <c r="C1037" s="69" t="s">
        <v>384</v>
      </c>
      <c r="D1037" s="62">
        <v>2</v>
      </c>
      <c r="E1037" s="62" t="str">
        <f>INDEX(技能!E:E,MATCH(技能等级!S1037,技能!T:T,0))</f>
        <v>背水一战</v>
      </c>
      <c r="F1037" s="69" t="s">
        <v>1020</v>
      </c>
      <c r="G1037" s="62">
        <v>10</v>
      </c>
      <c r="H1037" s="149" t="str">
        <f t="shared" si="2927"/>
        <v>130400401</v>
      </c>
      <c r="I1037" s="62">
        <f t="shared" si="2928"/>
        <v>2</v>
      </c>
      <c r="J1037" s="62" t="str">
        <f>IF(COUNTIF(技能效果!A:A,技能等级!B1037&amp;"02")=1,技能等级!B1037&amp;"02","")</f>
        <v>130400402</v>
      </c>
      <c r="K1037" s="62">
        <f t="shared" si="2928"/>
        <v>2</v>
      </c>
      <c r="L1037" s="62" t="str">
        <f>IF(COUNTIF(技能效果!A:A,技能等级!B1037&amp;"03")=1,技能等级!B1037&amp;"03","")</f>
        <v>130400403</v>
      </c>
      <c r="M1037" s="62">
        <f t="shared" ref="M1037" si="3020">IF(L1037="","",$D1037)</f>
        <v>2</v>
      </c>
      <c r="N1037" s="62" t="str">
        <f>IF(COUNTIF(技能效果!A:A,技能等级!B1037&amp;"04")=1,技能等级!B1037&amp;"04","")</f>
        <v/>
      </c>
      <c r="O1037" s="62" t="str">
        <f t="shared" ref="O1037" si="3021">IF(N1037="","",$D1037)</f>
        <v/>
      </c>
      <c r="P1037" s="62" t="str">
        <f>IF(COUNTIF(技能效果!A:A,技能等级!B1037&amp;"05")=1,技能等级!B1037&amp;"05","")</f>
        <v/>
      </c>
      <c r="Q1037" s="62" t="str">
        <f t="shared" ref="Q1037" si="3022">IF(P1037="","",$D1037)</f>
        <v/>
      </c>
      <c r="R1037" s="69" t="str">
        <f>INDEX(技能!U:U,MATCH(技能等级!B1037,技能!B:B,0))</f>
        <v>攻击敌方单体造成攻击x%伤害
【追击】攻击敌方单体造成攻击y%伤害，当自身血量低于30%时，额外造成z%伤害</v>
      </c>
      <c r="S1037" s="150">
        <f t="shared" si="2962"/>
        <v>100</v>
      </c>
    </row>
    <row r="1038" spans="1:19" s="60" customFormat="1" ht="16.5" x14ac:dyDescent="0.2">
      <c r="A1038" s="62">
        <v>1035</v>
      </c>
      <c r="B1038" s="62">
        <f>INDEX(技能!B:B,MATCH(技能等级!S1038,技能!T:T,0))</f>
        <v>1304004</v>
      </c>
      <c r="C1038" s="69" t="s">
        <v>384</v>
      </c>
      <c r="D1038" s="62">
        <v>3</v>
      </c>
      <c r="E1038" s="62" t="str">
        <f>INDEX(技能!E:E,MATCH(技能等级!S1038,技能!T:T,0))</f>
        <v>背水一战</v>
      </c>
      <c r="F1038" s="69" t="s">
        <v>1020</v>
      </c>
      <c r="G1038" s="62">
        <v>10</v>
      </c>
      <c r="H1038" s="149" t="str">
        <f t="shared" si="2927"/>
        <v>130400401</v>
      </c>
      <c r="I1038" s="62">
        <f t="shared" si="2928"/>
        <v>3</v>
      </c>
      <c r="J1038" s="62" t="str">
        <f>IF(COUNTIF(技能效果!A:A,技能等级!B1038&amp;"02")=1,技能等级!B1038&amp;"02","")</f>
        <v>130400402</v>
      </c>
      <c r="K1038" s="62">
        <f t="shared" si="2928"/>
        <v>3</v>
      </c>
      <c r="L1038" s="62" t="str">
        <f>IF(COUNTIF(技能效果!A:A,技能等级!B1038&amp;"03")=1,技能等级!B1038&amp;"03","")</f>
        <v>130400403</v>
      </c>
      <c r="M1038" s="62">
        <f t="shared" ref="M1038" si="3023">IF(L1038="","",$D1038)</f>
        <v>3</v>
      </c>
      <c r="N1038" s="62" t="str">
        <f>IF(COUNTIF(技能效果!A:A,技能等级!B1038&amp;"04")=1,技能等级!B1038&amp;"04","")</f>
        <v/>
      </c>
      <c r="O1038" s="62" t="str">
        <f t="shared" ref="O1038" si="3024">IF(N1038="","",$D1038)</f>
        <v/>
      </c>
      <c r="P1038" s="62" t="str">
        <f>IF(COUNTIF(技能效果!A:A,技能等级!B1038&amp;"05")=1,技能等级!B1038&amp;"05","")</f>
        <v/>
      </c>
      <c r="Q1038" s="62" t="str">
        <f t="shared" ref="Q1038" si="3025">IF(P1038="","",$D1038)</f>
        <v/>
      </c>
      <c r="R1038" s="69" t="str">
        <f>INDEX(技能!U:U,MATCH(技能等级!B1038,技能!B:B,0))</f>
        <v>攻击敌方单体造成攻击x%伤害
【追击】攻击敌方单体造成攻击y%伤害，当自身血量低于30%时，额外造成z%伤害</v>
      </c>
      <c r="S1038" s="150">
        <f t="shared" si="2962"/>
        <v>100</v>
      </c>
    </row>
    <row r="1039" spans="1:19" s="60" customFormat="1" ht="16.5" x14ac:dyDescent="0.2">
      <c r="A1039" s="62">
        <v>1036</v>
      </c>
      <c r="B1039" s="62">
        <f>INDEX(技能!B:B,MATCH(技能等级!S1039,技能!T:T,0))</f>
        <v>1304004</v>
      </c>
      <c r="C1039" s="69" t="s">
        <v>384</v>
      </c>
      <c r="D1039" s="62">
        <v>4</v>
      </c>
      <c r="E1039" s="62" t="str">
        <f>INDEX(技能!E:E,MATCH(技能等级!S1039,技能!T:T,0))</f>
        <v>背水一战</v>
      </c>
      <c r="F1039" s="69" t="s">
        <v>1020</v>
      </c>
      <c r="G1039" s="62">
        <v>10</v>
      </c>
      <c r="H1039" s="149" t="str">
        <f t="shared" si="2927"/>
        <v>130400401</v>
      </c>
      <c r="I1039" s="62">
        <f t="shared" si="2928"/>
        <v>4</v>
      </c>
      <c r="J1039" s="62" t="str">
        <f>IF(COUNTIF(技能效果!A:A,技能等级!B1039&amp;"02")=1,技能等级!B1039&amp;"02","")</f>
        <v>130400402</v>
      </c>
      <c r="K1039" s="62">
        <f t="shared" si="2928"/>
        <v>4</v>
      </c>
      <c r="L1039" s="62" t="str">
        <f>IF(COUNTIF(技能效果!A:A,技能等级!B1039&amp;"03")=1,技能等级!B1039&amp;"03","")</f>
        <v>130400403</v>
      </c>
      <c r="M1039" s="62">
        <f t="shared" ref="M1039" si="3026">IF(L1039="","",$D1039)</f>
        <v>4</v>
      </c>
      <c r="N1039" s="62" t="str">
        <f>IF(COUNTIF(技能效果!A:A,技能等级!B1039&amp;"04")=1,技能等级!B1039&amp;"04","")</f>
        <v/>
      </c>
      <c r="O1039" s="62" t="str">
        <f t="shared" ref="O1039" si="3027">IF(N1039="","",$D1039)</f>
        <v/>
      </c>
      <c r="P1039" s="62" t="str">
        <f>IF(COUNTIF(技能效果!A:A,技能等级!B1039&amp;"05")=1,技能等级!B1039&amp;"05","")</f>
        <v/>
      </c>
      <c r="Q1039" s="62" t="str">
        <f t="shared" ref="Q1039" si="3028">IF(P1039="","",$D1039)</f>
        <v/>
      </c>
      <c r="R1039" s="69" t="str">
        <f>INDEX(技能!U:U,MATCH(技能等级!B1039,技能!B:B,0))</f>
        <v>攻击敌方单体造成攻击x%伤害
【追击】攻击敌方单体造成攻击y%伤害，当自身血量低于30%时，额外造成z%伤害</v>
      </c>
      <c r="S1039" s="150">
        <f t="shared" si="2962"/>
        <v>100</v>
      </c>
    </row>
    <row r="1040" spans="1:19" s="60" customFormat="1" ht="16.5" x14ac:dyDescent="0.2">
      <c r="A1040" s="62">
        <v>1037</v>
      </c>
      <c r="B1040" s="62">
        <f>INDEX(技能!B:B,MATCH(技能等级!S1040,技能!T:T,0))</f>
        <v>1304004</v>
      </c>
      <c r="C1040" s="69" t="s">
        <v>384</v>
      </c>
      <c r="D1040" s="62">
        <v>5</v>
      </c>
      <c r="E1040" s="62" t="str">
        <f>INDEX(技能!E:E,MATCH(技能等级!S1040,技能!T:T,0))</f>
        <v>背水一战</v>
      </c>
      <c r="F1040" s="69" t="s">
        <v>1020</v>
      </c>
      <c r="G1040" s="62">
        <v>10</v>
      </c>
      <c r="H1040" s="149" t="str">
        <f t="shared" si="2927"/>
        <v>130400401</v>
      </c>
      <c r="I1040" s="62">
        <f t="shared" si="2928"/>
        <v>5</v>
      </c>
      <c r="J1040" s="62" t="str">
        <f>IF(COUNTIF(技能效果!A:A,技能等级!B1040&amp;"02")=1,技能等级!B1040&amp;"02","")</f>
        <v>130400402</v>
      </c>
      <c r="K1040" s="62">
        <f t="shared" si="2928"/>
        <v>5</v>
      </c>
      <c r="L1040" s="62" t="str">
        <f>IF(COUNTIF(技能效果!A:A,技能等级!B1040&amp;"03")=1,技能等级!B1040&amp;"03","")</f>
        <v>130400403</v>
      </c>
      <c r="M1040" s="62">
        <f t="shared" ref="M1040" si="3029">IF(L1040="","",$D1040)</f>
        <v>5</v>
      </c>
      <c r="N1040" s="62" t="str">
        <f>IF(COUNTIF(技能效果!A:A,技能等级!B1040&amp;"04")=1,技能等级!B1040&amp;"04","")</f>
        <v/>
      </c>
      <c r="O1040" s="62" t="str">
        <f t="shared" ref="O1040" si="3030">IF(N1040="","",$D1040)</f>
        <v/>
      </c>
      <c r="P1040" s="62" t="str">
        <f>IF(COUNTIF(技能效果!A:A,技能等级!B1040&amp;"05")=1,技能等级!B1040&amp;"05","")</f>
        <v/>
      </c>
      <c r="Q1040" s="62" t="str">
        <f t="shared" ref="Q1040" si="3031">IF(P1040="","",$D1040)</f>
        <v/>
      </c>
      <c r="R1040" s="69" t="str">
        <f>INDEX(技能!U:U,MATCH(技能等级!B1040,技能!B:B,0))</f>
        <v>攻击敌方单体造成攻击x%伤害
【追击】攻击敌方单体造成攻击y%伤害，当自身血量低于30%时，额外造成z%伤害</v>
      </c>
      <c r="S1040" s="150">
        <f t="shared" si="2962"/>
        <v>100</v>
      </c>
    </row>
    <row r="1041" spans="1:19" s="60" customFormat="1" ht="16.5" x14ac:dyDescent="0.2">
      <c r="A1041" s="62">
        <v>1038</v>
      </c>
      <c r="B1041" s="62">
        <f>INDEX(技能!B:B,MATCH(技能等级!S1041,技能!T:T,0))</f>
        <v>1304004</v>
      </c>
      <c r="C1041" s="69" t="s">
        <v>384</v>
      </c>
      <c r="D1041" s="62">
        <v>6</v>
      </c>
      <c r="E1041" s="62" t="str">
        <f>INDEX(技能!E:E,MATCH(技能等级!S1041,技能!T:T,0))</f>
        <v>背水一战</v>
      </c>
      <c r="F1041" s="69" t="s">
        <v>1020</v>
      </c>
      <c r="G1041" s="62">
        <v>10</v>
      </c>
      <c r="H1041" s="149" t="str">
        <f t="shared" si="2927"/>
        <v>130400401</v>
      </c>
      <c r="I1041" s="62">
        <f t="shared" si="2928"/>
        <v>6</v>
      </c>
      <c r="J1041" s="62" t="str">
        <f>IF(COUNTIF(技能效果!A:A,技能等级!B1041&amp;"02")=1,技能等级!B1041&amp;"02","")</f>
        <v>130400402</v>
      </c>
      <c r="K1041" s="62">
        <f t="shared" si="2928"/>
        <v>6</v>
      </c>
      <c r="L1041" s="62" t="str">
        <f>IF(COUNTIF(技能效果!A:A,技能等级!B1041&amp;"03")=1,技能等级!B1041&amp;"03","")</f>
        <v>130400403</v>
      </c>
      <c r="M1041" s="62">
        <f t="shared" ref="M1041" si="3032">IF(L1041="","",$D1041)</f>
        <v>6</v>
      </c>
      <c r="N1041" s="62" t="str">
        <f>IF(COUNTIF(技能效果!A:A,技能等级!B1041&amp;"04")=1,技能等级!B1041&amp;"04","")</f>
        <v/>
      </c>
      <c r="O1041" s="62" t="str">
        <f t="shared" ref="O1041" si="3033">IF(N1041="","",$D1041)</f>
        <v/>
      </c>
      <c r="P1041" s="62" t="str">
        <f>IF(COUNTIF(技能效果!A:A,技能等级!B1041&amp;"05")=1,技能等级!B1041&amp;"05","")</f>
        <v/>
      </c>
      <c r="Q1041" s="62" t="str">
        <f t="shared" ref="Q1041" si="3034">IF(P1041="","",$D1041)</f>
        <v/>
      </c>
      <c r="R1041" s="69" t="str">
        <f>INDEX(技能!U:U,MATCH(技能等级!B1041,技能!B:B,0))</f>
        <v>攻击敌方单体造成攻击x%伤害
【追击】攻击敌方单体造成攻击y%伤害，当自身血量低于30%时，额外造成z%伤害</v>
      </c>
      <c r="S1041" s="150">
        <f t="shared" si="2962"/>
        <v>100</v>
      </c>
    </row>
    <row r="1042" spans="1:19" s="60" customFormat="1" ht="16.5" x14ac:dyDescent="0.2">
      <c r="A1042" s="62">
        <v>1039</v>
      </c>
      <c r="B1042" s="62">
        <f>INDEX(技能!B:B,MATCH(技能等级!S1042,技能!T:T,0))</f>
        <v>1304004</v>
      </c>
      <c r="C1042" s="69" t="s">
        <v>384</v>
      </c>
      <c r="D1042" s="62">
        <v>7</v>
      </c>
      <c r="E1042" s="62" t="str">
        <f>INDEX(技能!E:E,MATCH(技能等级!S1042,技能!T:T,0))</f>
        <v>背水一战</v>
      </c>
      <c r="F1042" s="69" t="s">
        <v>1020</v>
      </c>
      <c r="G1042" s="62">
        <v>10</v>
      </c>
      <c r="H1042" s="149" t="str">
        <f t="shared" si="2927"/>
        <v>130400401</v>
      </c>
      <c r="I1042" s="62">
        <f t="shared" si="2928"/>
        <v>7</v>
      </c>
      <c r="J1042" s="62" t="str">
        <f>IF(COUNTIF(技能效果!A:A,技能等级!B1042&amp;"02")=1,技能等级!B1042&amp;"02","")</f>
        <v>130400402</v>
      </c>
      <c r="K1042" s="62">
        <f t="shared" si="2928"/>
        <v>7</v>
      </c>
      <c r="L1042" s="62" t="str">
        <f>IF(COUNTIF(技能效果!A:A,技能等级!B1042&amp;"03")=1,技能等级!B1042&amp;"03","")</f>
        <v>130400403</v>
      </c>
      <c r="M1042" s="62">
        <f t="shared" ref="M1042" si="3035">IF(L1042="","",$D1042)</f>
        <v>7</v>
      </c>
      <c r="N1042" s="62" t="str">
        <f>IF(COUNTIF(技能效果!A:A,技能等级!B1042&amp;"04")=1,技能等级!B1042&amp;"04","")</f>
        <v/>
      </c>
      <c r="O1042" s="62" t="str">
        <f t="shared" ref="O1042" si="3036">IF(N1042="","",$D1042)</f>
        <v/>
      </c>
      <c r="P1042" s="62" t="str">
        <f>IF(COUNTIF(技能效果!A:A,技能等级!B1042&amp;"05")=1,技能等级!B1042&amp;"05","")</f>
        <v/>
      </c>
      <c r="Q1042" s="62" t="str">
        <f t="shared" ref="Q1042" si="3037">IF(P1042="","",$D1042)</f>
        <v/>
      </c>
      <c r="R1042" s="69" t="str">
        <f>INDEX(技能!U:U,MATCH(技能等级!B1042,技能!B:B,0))</f>
        <v>攻击敌方单体造成攻击x%伤害
【追击】攻击敌方单体造成攻击y%伤害，当自身血量低于30%时，额外造成z%伤害</v>
      </c>
      <c r="S1042" s="150">
        <f t="shared" si="2962"/>
        <v>100</v>
      </c>
    </row>
    <row r="1043" spans="1:19" s="60" customFormat="1" ht="16.5" x14ac:dyDescent="0.2">
      <c r="A1043" s="62">
        <v>1040</v>
      </c>
      <c r="B1043" s="62">
        <f>INDEX(技能!B:B,MATCH(技能等级!S1043,技能!T:T,0))</f>
        <v>1304004</v>
      </c>
      <c r="C1043" s="69" t="s">
        <v>384</v>
      </c>
      <c r="D1043" s="62">
        <v>8</v>
      </c>
      <c r="E1043" s="62" t="str">
        <f>INDEX(技能!E:E,MATCH(技能等级!S1043,技能!T:T,0))</f>
        <v>背水一战</v>
      </c>
      <c r="F1043" s="69" t="s">
        <v>1020</v>
      </c>
      <c r="G1043" s="62">
        <v>10</v>
      </c>
      <c r="H1043" s="149" t="str">
        <f t="shared" si="2927"/>
        <v>130400401</v>
      </c>
      <c r="I1043" s="62">
        <f t="shared" si="2928"/>
        <v>8</v>
      </c>
      <c r="J1043" s="62" t="str">
        <f>IF(COUNTIF(技能效果!A:A,技能等级!B1043&amp;"02")=1,技能等级!B1043&amp;"02","")</f>
        <v>130400402</v>
      </c>
      <c r="K1043" s="62">
        <f t="shared" si="2928"/>
        <v>8</v>
      </c>
      <c r="L1043" s="62" t="str">
        <f>IF(COUNTIF(技能效果!A:A,技能等级!B1043&amp;"03")=1,技能等级!B1043&amp;"03","")</f>
        <v>130400403</v>
      </c>
      <c r="M1043" s="62">
        <f t="shared" ref="M1043" si="3038">IF(L1043="","",$D1043)</f>
        <v>8</v>
      </c>
      <c r="N1043" s="62" t="str">
        <f>IF(COUNTIF(技能效果!A:A,技能等级!B1043&amp;"04")=1,技能等级!B1043&amp;"04","")</f>
        <v/>
      </c>
      <c r="O1043" s="62" t="str">
        <f t="shared" ref="O1043" si="3039">IF(N1043="","",$D1043)</f>
        <v/>
      </c>
      <c r="P1043" s="62" t="str">
        <f>IF(COUNTIF(技能效果!A:A,技能等级!B1043&amp;"05")=1,技能等级!B1043&amp;"05","")</f>
        <v/>
      </c>
      <c r="Q1043" s="62" t="str">
        <f t="shared" ref="Q1043" si="3040">IF(P1043="","",$D1043)</f>
        <v/>
      </c>
      <c r="R1043" s="69" t="str">
        <f>INDEX(技能!U:U,MATCH(技能等级!B1043,技能!B:B,0))</f>
        <v>攻击敌方单体造成攻击x%伤害
【追击】攻击敌方单体造成攻击y%伤害，当自身血量低于30%时，额外造成z%伤害</v>
      </c>
      <c r="S1043" s="150">
        <f t="shared" si="2962"/>
        <v>100</v>
      </c>
    </row>
    <row r="1044" spans="1:19" s="60" customFormat="1" ht="16.5" x14ac:dyDescent="0.2">
      <c r="A1044" s="62">
        <v>1041</v>
      </c>
      <c r="B1044" s="62">
        <f>INDEX(技能!B:B,MATCH(技能等级!S1044,技能!T:T,0))</f>
        <v>1304004</v>
      </c>
      <c r="C1044" s="69" t="s">
        <v>384</v>
      </c>
      <c r="D1044" s="62">
        <v>9</v>
      </c>
      <c r="E1044" s="62" t="str">
        <f>INDEX(技能!E:E,MATCH(技能等级!S1044,技能!T:T,0))</f>
        <v>背水一战</v>
      </c>
      <c r="F1044" s="69" t="s">
        <v>1020</v>
      </c>
      <c r="G1044" s="62">
        <v>10</v>
      </c>
      <c r="H1044" s="149" t="str">
        <f t="shared" si="2927"/>
        <v>130400401</v>
      </c>
      <c r="I1044" s="62">
        <f t="shared" si="2928"/>
        <v>9</v>
      </c>
      <c r="J1044" s="62" t="str">
        <f>IF(COUNTIF(技能效果!A:A,技能等级!B1044&amp;"02")=1,技能等级!B1044&amp;"02","")</f>
        <v>130400402</v>
      </c>
      <c r="K1044" s="62">
        <f t="shared" si="2928"/>
        <v>9</v>
      </c>
      <c r="L1044" s="62" t="str">
        <f>IF(COUNTIF(技能效果!A:A,技能等级!B1044&amp;"03")=1,技能等级!B1044&amp;"03","")</f>
        <v>130400403</v>
      </c>
      <c r="M1044" s="62">
        <f t="shared" ref="M1044" si="3041">IF(L1044="","",$D1044)</f>
        <v>9</v>
      </c>
      <c r="N1044" s="62" t="str">
        <f>IF(COUNTIF(技能效果!A:A,技能等级!B1044&amp;"04")=1,技能等级!B1044&amp;"04","")</f>
        <v/>
      </c>
      <c r="O1044" s="62" t="str">
        <f t="shared" ref="O1044" si="3042">IF(N1044="","",$D1044)</f>
        <v/>
      </c>
      <c r="P1044" s="62" t="str">
        <f>IF(COUNTIF(技能效果!A:A,技能等级!B1044&amp;"05")=1,技能等级!B1044&amp;"05","")</f>
        <v/>
      </c>
      <c r="Q1044" s="62" t="str">
        <f t="shared" ref="Q1044" si="3043">IF(P1044="","",$D1044)</f>
        <v/>
      </c>
      <c r="R1044" s="69" t="str">
        <f>INDEX(技能!U:U,MATCH(技能等级!B1044,技能!B:B,0))</f>
        <v>攻击敌方单体造成攻击x%伤害
【追击】攻击敌方单体造成攻击y%伤害，当自身血量低于30%时，额外造成z%伤害</v>
      </c>
      <c r="S1044" s="150">
        <f t="shared" si="2962"/>
        <v>100</v>
      </c>
    </row>
    <row r="1045" spans="1:19" s="60" customFormat="1" ht="16.5" x14ac:dyDescent="0.2">
      <c r="A1045" s="62">
        <v>1042</v>
      </c>
      <c r="B1045" s="62">
        <f>INDEX(技能!B:B,MATCH(技能等级!S1045,技能!T:T,0))</f>
        <v>1304004</v>
      </c>
      <c r="C1045" s="69" t="s">
        <v>384</v>
      </c>
      <c r="D1045" s="62">
        <v>10</v>
      </c>
      <c r="E1045" s="62" t="str">
        <f>INDEX(技能!E:E,MATCH(技能等级!S1045,技能!T:T,0))</f>
        <v>背水一战</v>
      </c>
      <c r="F1045" s="69" t="s">
        <v>1020</v>
      </c>
      <c r="G1045" s="62">
        <v>10</v>
      </c>
      <c r="H1045" s="149" t="str">
        <f t="shared" si="2927"/>
        <v>130400401</v>
      </c>
      <c r="I1045" s="62">
        <f t="shared" si="2928"/>
        <v>10</v>
      </c>
      <c r="J1045" s="62" t="str">
        <f>IF(COUNTIF(技能效果!A:A,技能等级!B1045&amp;"02")=1,技能等级!B1045&amp;"02","")</f>
        <v>130400402</v>
      </c>
      <c r="K1045" s="62">
        <f t="shared" si="2928"/>
        <v>10</v>
      </c>
      <c r="L1045" s="62" t="str">
        <f>IF(COUNTIF(技能效果!A:A,技能等级!B1045&amp;"03")=1,技能等级!B1045&amp;"03","")</f>
        <v>130400403</v>
      </c>
      <c r="M1045" s="62">
        <f t="shared" ref="M1045" si="3044">IF(L1045="","",$D1045)</f>
        <v>10</v>
      </c>
      <c r="N1045" s="62" t="str">
        <f>IF(COUNTIF(技能效果!A:A,技能等级!B1045&amp;"04")=1,技能等级!B1045&amp;"04","")</f>
        <v/>
      </c>
      <c r="O1045" s="62" t="str">
        <f t="shared" ref="O1045" si="3045">IF(N1045="","",$D1045)</f>
        <v/>
      </c>
      <c r="P1045" s="62" t="str">
        <f>IF(COUNTIF(技能效果!A:A,技能等级!B1045&amp;"05")=1,技能等级!B1045&amp;"05","")</f>
        <v/>
      </c>
      <c r="Q1045" s="62" t="str">
        <f t="shared" ref="Q1045" si="3046">IF(P1045="","",$D1045)</f>
        <v/>
      </c>
      <c r="R1045" s="69" t="str">
        <f>INDEX(技能!U:U,MATCH(技能等级!B1045,技能!B:B,0))</f>
        <v>攻击敌方单体造成攻击x%伤害
【追击】攻击敌方单体造成攻击y%伤害，当自身血量低于30%时，额外造成z%伤害</v>
      </c>
      <c r="S1045" s="150">
        <f t="shared" si="2962"/>
        <v>100</v>
      </c>
    </row>
    <row r="1046" spans="1:19" s="60" customFormat="1" ht="16.5" x14ac:dyDescent="0.2">
      <c r="A1046" s="62">
        <v>1043</v>
      </c>
      <c r="B1046" s="62">
        <f>INDEX(技能!B:B,MATCH(技能等级!S1046,技能!T:T,0))</f>
        <v>1304005</v>
      </c>
      <c r="C1046" s="69" t="s">
        <v>384</v>
      </c>
      <c r="D1046" s="62">
        <v>1</v>
      </c>
      <c r="E1046" s="62" t="str">
        <f>INDEX(技能!E:E,MATCH(技能等级!S1046,技能!T:T,0))</f>
        <v>嗜血</v>
      </c>
      <c r="F1046" s="69"/>
      <c r="G1046" s="62"/>
      <c r="H1046" s="149" t="str">
        <f t="shared" si="2927"/>
        <v>130400501</v>
      </c>
      <c r="I1046" s="62">
        <f t="shared" si="2928"/>
        <v>1</v>
      </c>
      <c r="J1046" s="62" t="str">
        <f>IF(COUNTIF(技能效果!A:A,技能等级!B1046&amp;"02")=1,技能等级!B1046&amp;"02","")</f>
        <v>130400502</v>
      </c>
      <c r="K1046" s="62">
        <f t="shared" si="2928"/>
        <v>1</v>
      </c>
      <c r="L1046" s="62" t="str">
        <f>IF(COUNTIF(技能效果!A:A,技能等级!B1046&amp;"03")=1,技能等级!B1046&amp;"03","")</f>
        <v>130400503</v>
      </c>
      <c r="M1046" s="62">
        <f t="shared" ref="M1046" si="3047">IF(L1046="","",$D1046)</f>
        <v>1</v>
      </c>
      <c r="N1046" s="62" t="str">
        <f>IF(COUNTIF(技能效果!A:A,技能等级!B1046&amp;"04")=1,技能等级!B1046&amp;"04","")</f>
        <v/>
      </c>
      <c r="O1046" s="62" t="str">
        <f t="shared" ref="O1046" si="3048">IF(N1046="","",$D1046)</f>
        <v/>
      </c>
      <c r="P1046" s="62" t="str">
        <f>IF(COUNTIF(技能效果!A:A,技能等级!B1046&amp;"05")=1,技能等级!B1046&amp;"05","")</f>
        <v/>
      </c>
      <c r="Q1046" s="62" t="str">
        <f t="shared" ref="Q1046" si="3049">IF(P1046="","",$D1046)</f>
        <v/>
      </c>
      <c r="R1046" s="69" t="str">
        <f>INDEX(技能!U:U,MATCH(技能等级!B1046,技能!B:B,0))</f>
        <v>攻击敌方单体造成攻击x%伤害
【追击】攻击敌方单体造成攻击y%伤害，当自身血量低于30%时，为自身恢复造成伤害y%的血量</v>
      </c>
      <c r="S1046" s="150">
        <f t="shared" si="2962"/>
        <v>101</v>
      </c>
    </row>
    <row r="1047" spans="1:19" s="60" customFormat="1" ht="16.5" x14ac:dyDescent="0.2">
      <c r="A1047" s="62">
        <v>1044</v>
      </c>
      <c r="B1047" s="62">
        <f>INDEX(技能!B:B,MATCH(技能等级!S1047,技能!T:T,0))</f>
        <v>1304005</v>
      </c>
      <c r="C1047" s="69" t="s">
        <v>384</v>
      </c>
      <c r="D1047" s="62">
        <v>2</v>
      </c>
      <c r="E1047" s="62" t="str">
        <f>INDEX(技能!E:E,MATCH(技能等级!S1047,技能!T:T,0))</f>
        <v>嗜血</v>
      </c>
      <c r="F1047" s="69" t="s">
        <v>1020</v>
      </c>
      <c r="G1047" s="62">
        <v>10</v>
      </c>
      <c r="H1047" s="149" t="str">
        <f t="shared" si="2927"/>
        <v>130400501</v>
      </c>
      <c r="I1047" s="62">
        <f t="shared" si="2928"/>
        <v>2</v>
      </c>
      <c r="J1047" s="62" t="str">
        <f>IF(COUNTIF(技能效果!A:A,技能等级!B1047&amp;"02")=1,技能等级!B1047&amp;"02","")</f>
        <v>130400502</v>
      </c>
      <c r="K1047" s="62">
        <f t="shared" si="2928"/>
        <v>2</v>
      </c>
      <c r="L1047" s="62" t="str">
        <f>IF(COUNTIF(技能效果!A:A,技能等级!B1047&amp;"03")=1,技能等级!B1047&amp;"03","")</f>
        <v>130400503</v>
      </c>
      <c r="M1047" s="62">
        <f t="shared" ref="M1047" si="3050">IF(L1047="","",$D1047)</f>
        <v>2</v>
      </c>
      <c r="N1047" s="62" t="str">
        <f>IF(COUNTIF(技能效果!A:A,技能等级!B1047&amp;"04")=1,技能等级!B1047&amp;"04","")</f>
        <v/>
      </c>
      <c r="O1047" s="62" t="str">
        <f t="shared" ref="O1047" si="3051">IF(N1047="","",$D1047)</f>
        <v/>
      </c>
      <c r="P1047" s="62" t="str">
        <f>IF(COUNTIF(技能效果!A:A,技能等级!B1047&amp;"05")=1,技能等级!B1047&amp;"05","")</f>
        <v/>
      </c>
      <c r="Q1047" s="62" t="str">
        <f t="shared" ref="Q1047" si="3052">IF(P1047="","",$D1047)</f>
        <v/>
      </c>
      <c r="R1047" s="69" t="str">
        <f>INDEX(技能!U:U,MATCH(技能等级!B1047,技能!B:B,0))</f>
        <v>攻击敌方单体造成攻击x%伤害
【追击】攻击敌方单体造成攻击y%伤害，当自身血量低于30%时，为自身恢复造成伤害y%的血量</v>
      </c>
      <c r="S1047" s="150">
        <f t="shared" si="2962"/>
        <v>101</v>
      </c>
    </row>
    <row r="1048" spans="1:19" s="60" customFormat="1" ht="16.5" x14ac:dyDescent="0.2">
      <c r="A1048" s="62">
        <v>1045</v>
      </c>
      <c r="B1048" s="62">
        <f>INDEX(技能!B:B,MATCH(技能等级!S1048,技能!T:T,0))</f>
        <v>1304005</v>
      </c>
      <c r="C1048" s="69" t="s">
        <v>384</v>
      </c>
      <c r="D1048" s="62">
        <v>3</v>
      </c>
      <c r="E1048" s="62" t="str">
        <f>INDEX(技能!E:E,MATCH(技能等级!S1048,技能!T:T,0))</f>
        <v>嗜血</v>
      </c>
      <c r="F1048" s="69" t="s">
        <v>1020</v>
      </c>
      <c r="G1048" s="62">
        <v>10</v>
      </c>
      <c r="H1048" s="149" t="str">
        <f t="shared" si="2927"/>
        <v>130400501</v>
      </c>
      <c r="I1048" s="62">
        <f t="shared" si="2928"/>
        <v>3</v>
      </c>
      <c r="J1048" s="62" t="str">
        <f>IF(COUNTIF(技能效果!A:A,技能等级!B1048&amp;"02")=1,技能等级!B1048&amp;"02","")</f>
        <v>130400502</v>
      </c>
      <c r="K1048" s="62">
        <f t="shared" si="2928"/>
        <v>3</v>
      </c>
      <c r="L1048" s="62" t="str">
        <f>IF(COUNTIF(技能效果!A:A,技能等级!B1048&amp;"03")=1,技能等级!B1048&amp;"03","")</f>
        <v>130400503</v>
      </c>
      <c r="M1048" s="62">
        <f t="shared" ref="M1048" si="3053">IF(L1048="","",$D1048)</f>
        <v>3</v>
      </c>
      <c r="N1048" s="62" t="str">
        <f>IF(COUNTIF(技能效果!A:A,技能等级!B1048&amp;"04")=1,技能等级!B1048&amp;"04","")</f>
        <v/>
      </c>
      <c r="O1048" s="62" t="str">
        <f t="shared" ref="O1048" si="3054">IF(N1048="","",$D1048)</f>
        <v/>
      </c>
      <c r="P1048" s="62" t="str">
        <f>IF(COUNTIF(技能效果!A:A,技能等级!B1048&amp;"05")=1,技能等级!B1048&amp;"05","")</f>
        <v/>
      </c>
      <c r="Q1048" s="62" t="str">
        <f t="shared" ref="Q1048" si="3055">IF(P1048="","",$D1048)</f>
        <v/>
      </c>
      <c r="R1048" s="69" t="str">
        <f>INDEX(技能!U:U,MATCH(技能等级!B1048,技能!B:B,0))</f>
        <v>攻击敌方单体造成攻击x%伤害
【追击】攻击敌方单体造成攻击y%伤害，当自身血量低于30%时，为自身恢复造成伤害y%的血量</v>
      </c>
      <c r="S1048" s="150">
        <f t="shared" si="2962"/>
        <v>101</v>
      </c>
    </row>
    <row r="1049" spans="1:19" s="60" customFormat="1" ht="16.5" x14ac:dyDescent="0.2">
      <c r="A1049" s="62">
        <v>1046</v>
      </c>
      <c r="B1049" s="62">
        <f>INDEX(技能!B:B,MATCH(技能等级!S1049,技能!T:T,0))</f>
        <v>1304005</v>
      </c>
      <c r="C1049" s="69" t="s">
        <v>384</v>
      </c>
      <c r="D1049" s="62">
        <v>4</v>
      </c>
      <c r="E1049" s="62" t="str">
        <f>INDEX(技能!E:E,MATCH(技能等级!S1049,技能!T:T,0))</f>
        <v>嗜血</v>
      </c>
      <c r="F1049" s="69" t="s">
        <v>1020</v>
      </c>
      <c r="G1049" s="62">
        <v>10</v>
      </c>
      <c r="H1049" s="149" t="str">
        <f t="shared" si="2927"/>
        <v>130400501</v>
      </c>
      <c r="I1049" s="62">
        <f t="shared" si="2928"/>
        <v>4</v>
      </c>
      <c r="J1049" s="62" t="str">
        <f>IF(COUNTIF(技能效果!A:A,技能等级!B1049&amp;"02")=1,技能等级!B1049&amp;"02","")</f>
        <v>130400502</v>
      </c>
      <c r="K1049" s="62">
        <f t="shared" si="2928"/>
        <v>4</v>
      </c>
      <c r="L1049" s="62" t="str">
        <f>IF(COUNTIF(技能效果!A:A,技能等级!B1049&amp;"03")=1,技能等级!B1049&amp;"03","")</f>
        <v>130400503</v>
      </c>
      <c r="M1049" s="62">
        <f t="shared" ref="M1049" si="3056">IF(L1049="","",$D1049)</f>
        <v>4</v>
      </c>
      <c r="N1049" s="62" t="str">
        <f>IF(COUNTIF(技能效果!A:A,技能等级!B1049&amp;"04")=1,技能等级!B1049&amp;"04","")</f>
        <v/>
      </c>
      <c r="O1049" s="62" t="str">
        <f t="shared" ref="O1049" si="3057">IF(N1049="","",$D1049)</f>
        <v/>
      </c>
      <c r="P1049" s="62" t="str">
        <f>IF(COUNTIF(技能效果!A:A,技能等级!B1049&amp;"05")=1,技能等级!B1049&amp;"05","")</f>
        <v/>
      </c>
      <c r="Q1049" s="62" t="str">
        <f t="shared" ref="Q1049" si="3058">IF(P1049="","",$D1049)</f>
        <v/>
      </c>
      <c r="R1049" s="69" t="str">
        <f>INDEX(技能!U:U,MATCH(技能等级!B1049,技能!B:B,0))</f>
        <v>攻击敌方单体造成攻击x%伤害
【追击】攻击敌方单体造成攻击y%伤害，当自身血量低于30%时，为自身恢复造成伤害y%的血量</v>
      </c>
      <c r="S1049" s="150">
        <f t="shared" si="2962"/>
        <v>101</v>
      </c>
    </row>
    <row r="1050" spans="1:19" s="60" customFormat="1" ht="16.5" x14ac:dyDescent="0.2">
      <c r="A1050" s="62">
        <v>1047</v>
      </c>
      <c r="B1050" s="62">
        <f>INDEX(技能!B:B,MATCH(技能等级!S1050,技能!T:T,0))</f>
        <v>1304005</v>
      </c>
      <c r="C1050" s="69" t="s">
        <v>384</v>
      </c>
      <c r="D1050" s="62">
        <v>5</v>
      </c>
      <c r="E1050" s="62" t="str">
        <f>INDEX(技能!E:E,MATCH(技能等级!S1050,技能!T:T,0))</f>
        <v>嗜血</v>
      </c>
      <c r="F1050" s="69" t="s">
        <v>1020</v>
      </c>
      <c r="G1050" s="62">
        <v>10</v>
      </c>
      <c r="H1050" s="149" t="str">
        <f t="shared" si="2927"/>
        <v>130400501</v>
      </c>
      <c r="I1050" s="62">
        <f t="shared" si="2928"/>
        <v>5</v>
      </c>
      <c r="J1050" s="62" t="str">
        <f>IF(COUNTIF(技能效果!A:A,技能等级!B1050&amp;"02")=1,技能等级!B1050&amp;"02","")</f>
        <v>130400502</v>
      </c>
      <c r="K1050" s="62">
        <f t="shared" si="2928"/>
        <v>5</v>
      </c>
      <c r="L1050" s="62" t="str">
        <f>IF(COUNTIF(技能效果!A:A,技能等级!B1050&amp;"03")=1,技能等级!B1050&amp;"03","")</f>
        <v>130400503</v>
      </c>
      <c r="M1050" s="62">
        <f t="shared" ref="M1050" si="3059">IF(L1050="","",$D1050)</f>
        <v>5</v>
      </c>
      <c r="N1050" s="62" t="str">
        <f>IF(COUNTIF(技能效果!A:A,技能等级!B1050&amp;"04")=1,技能等级!B1050&amp;"04","")</f>
        <v/>
      </c>
      <c r="O1050" s="62" t="str">
        <f t="shared" ref="O1050" si="3060">IF(N1050="","",$D1050)</f>
        <v/>
      </c>
      <c r="P1050" s="62" t="str">
        <f>IF(COUNTIF(技能效果!A:A,技能等级!B1050&amp;"05")=1,技能等级!B1050&amp;"05","")</f>
        <v/>
      </c>
      <c r="Q1050" s="62" t="str">
        <f t="shared" ref="Q1050" si="3061">IF(P1050="","",$D1050)</f>
        <v/>
      </c>
      <c r="R1050" s="69" t="str">
        <f>INDEX(技能!U:U,MATCH(技能等级!B1050,技能!B:B,0))</f>
        <v>攻击敌方单体造成攻击x%伤害
【追击】攻击敌方单体造成攻击y%伤害，当自身血量低于30%时，为自身恢复造成伤害y%的血量</v>
      </c>
      <c r="S1050" s="150">
        <f t="shared" si="2962"/>
        <v>101</v>
      </c>
    </row>
    <row r="1051" spans="1:19" s="60" customFormat="1" ht="16.5" x14ac:dyDescent="0.2">
      <c r="A1051" s="62">
        <v>1048</v>
      </c>
      <c r="B1051" s="62">
        <f>INDEX(技能!B:B,MATCH(技能等级!S1051,技能!T:T,0))</f>
        <v>1304005</v>
      </c>
      <c r="C1051" s="69" t="s">
        <v>384</v>
      </c>
      <c r="D1051" s="62">
        <v>6</v>
      </c>
      <c r="E1051" s="62" t="str">
        <f>INDEX(技能!E:E,MATCH(技能等级!S1051,技能!T:T,0))</f>
        <v>嗜血</v>
      </c>
      <c r="F1051" s="69" t="s">
        <v>1020</v>
      </c>
      <c r="G1051" s="62">
        <v>10</v>
      </c>
      <c r="H1051" s="149" t="str">
        <f t="shared" si="2927"/>
        <v>130400501</v>
      </c>
      <c r="I1051" s="62">
        <f t="shared" si="2928"/>
        <v>6</v>
      </c>
      <c r="J1051" s="62" t="str">
        <f>IF(COUNTIF(技能效果!A:A,技能等级!B1051&amp;"02")=1,技能等级!B1051&amp;"02","")</f>
        <v>130400502</v>
      </c>
      <c r="K1051" s="62">
        <f t="shared" si="2928"/>
        <v>6</v>
      </c>
      <c r="L1051" s="62" t="str">
        <f>IF(COUNTIF(技能效果!A:A,技能等级!B1051&amp;"03")=1,技能等级!B1051&amp;"03","")</f>
        <v>130400503</v>
      </c>
      <c r="M1051" s="62">
        <f t="shared" ref="M1051" si="3062">IF(L1051="","",$D1051)</f>
        <v>6</v>
      </c>
      <c r="N1051" s="62" t="str">
        <f>IF(COUNTIF(技能效果!A:A,技能等级!B1051&amp;"04")=1,技能等级!B1051&amp;"04","")</f>
        <v/>
      </c>
      <c r="O1051" s="62" t="str">
        <f t="shared" ref="O1051" si="3063">IF(N1051="","",$D1051)</f>
        <v/>
      </c>
      <c r="P1051" s="62" t="str">
        <f>IF(COUNTIF(技能效果!A:A,技能等级!B1051&amp;"05")=1,技能等级!B1051&amp;"05","")</f>
        <v/>
      </c>
      <c r="Q1051" s="62" t="str">
        <f t="shared" ref="Q1051" si="3064">IF(P1051="","",$D1051)</f>
        <v/>
      </c>
      <c r="R1051" s="69" t="str">
        <f>INDEX(技能!U:U,MATCH(技能等级!B1051,技能!B:B,0))</f>
        <v>攻击敌方单体造成攻击x%伤害
【追击】攻击敌方单体造成攻击y%伤害，当自身血量低于30%时，为自身恢复造成伤害y%的血量</v>
      </c>
      <c r="S1051" s="150">
        <f t="shared" si="2962"/>
        <v>101</v>
      </c>
    </row>
    <row r="1052" spans="1:19" s="60" customFormat="1" ht="16.5" x14ac:dyDescent="0.2">
      <c r="A1052" s="62">
        <v>1049</v>
      </c>
      <c r="B1052" s="62">
        <f>INDEX(技能!B:B,MATCH(技能等级!S1052,技能!T:T,0))</f>
        <v>1304005</v>
      </c>
      <c r="C1052" s="69" t="s">
        <v>384</v>
      </c>
      <c r="D1052" s="62">
        <v>7</v>
      </c>
      <c r="E1052" s="62" t="str">
        <f>INDEX(技能!E:E,MATCH(技能等级!S1052,技能!T:T,0))</f>
        <v>嗜血</v>
      </c>
      <c r="F1052" s="69" t="s">
        <v>1020</v>
      </c>
      <c r="G1052" s="62">
        <v>10</v>
      </c>
      <c r="H1052" s="149" t="str">
        <f t="shared" si="2927"/>
        <v>130400501</v>
      </c>
      <c r="I1052" s="62">
        <f t="shared" si="2928"/>
        <v>7</v>
      </c>
      <c r="J1052" s="62" t="str">
        <f>IF(COUNTIF(技能效果!A:A,技能等级!B1052&amp;"02")=1,技能等级!B1052&amp;"02","")</f>
        <v>130400502</v>
      </c>
      <c r="K1052" s="62">
        <f t="shared" si="2928"/>
        <v>7</v>
      </c>
      <c r="L1052" s="62" t="str">
        <f>IF(COUNTIF(技能效果!A:A,技能等级!B1052&amp;"03")=1,技能等级!B1052&amp;"03","")</f>
        <v>130400503</v>
      </c>
      <c r="M1052" s="62">
        <f t="shared" ref="M1052" si="3065">IF(L1052="","",$D1052)</f>
        <v>7</v>
      </c>
      <c r="N1052" s="62" t="str">
        <f>IF(COUNTIF(技能效果!A:A,技能等级!B1052&amp;"04")=1,技能等级!B1052&amp;"04","")</f>
        <v/>
      </c>
      <c r="O1052" s="62" t="str">
        <f t="shared" ref="O1052" si="3066">IF(N1052="","",$D1052)</f>
        <v/>
      </c>
      <c r="P1052" s="62" t="str">
        <f>IF(COUNTIF(技能效果!A:A,技能等级!B1052&amp;"05")=1,技能等级!B1052&amp;"05","")</f>
        <v/>
      </c>
      <c r="Q1052" s="62" t="str">
        <f t="shared" ref="Q1052" si="3067">IF(P1052="","",$D1052)</f>
        <v/>
      </c>
      <c r="R1052" s="69" t="str">
        <f>INDEX(技能!U:U,MATCH(技能等级!B1052,技能!B:B,0))</f>
        <v>攻击敌方单体造成攻击x%伤害
【追击】攻击敌方单体造成攻击y%伤害，当自身血量低于30%时，为自身恢复造成伤害y%的血量</v>
      </c>
      <c r="S1052" s="150">
        <f t="shared" si="2962"/>
        <v>101</v>
      </c>
    </row>
    <row r="1053" spans="1:19" s="60" customFormat="1" ht="16.5" x14ac:dyDescent="0.2">
      <c r="A1053" s="62">
        <v>1050</v>
      </c>
      <c r="B1053" s="62">
        <f>INDEX(技能!B:B,MATCH(技能等级!S1053,技能!T:T,0))</f>
        <v>1304005</v>
      </c>
      <c r="C1053" s="69" t="s">
        <v>384</v>
      </c>
      <c r="D1053" s="62">
        <v>8</v>
      </c>
      <c r="E1053" s="62" t="str">
        <f>INDEX(技能!E:E,MATCH(技能等级!S1053,技能!T:T,0))</f>
        <v>嗜血</v>
      </c>
      <c r="F1053" s="69" t="s">
        <v>1020</v>
      </c>
      <c r="G1053" s="62">
        <v>10</v>
      </c>
      <c r="H1053" s="149" t="str">
        <f t="shared" si="2927"/>
        <v>130400501</v>
      </c>
      <c r="I1053" s="62">
        <f t="shared" si="2928"/>
        <v>8</v>
      </c>
      <c r="J1053" s="62" t="str">
        <f>IF(COUNTIF(技能效果!A:A,技能等级!B1053&amp;"02")=1,技能等级!B1053&amp;"02","")</f>
        <v>130400502</v>
      </c>
      <c r="K1053" s="62">
        <f t="shared" si="2928"/>
        <v>8</v>
      </c>
      <c r="L1053" s="62" t="str">
        <f>IF(COUNTIF(技能效果!A:A,技能等级!B1053&amp;"03")=1,技能等级!B1053&amp;"03","")</f>
        <v>130400503</v>
      </c>
      <c r="M1053" s="62">
        <f t="shared" ref="M1053" si="3068">IF(L1053="","",$D1053)</f>
        <v>8</v>
      </c>
      <c r="N1053" s="62" t="str">
        <f>IF(COUNTIF(技能效果!A:A,技能等级!B1053&amp;"04")=1,技能等级!B1053&amp;"04","")</f>
        <v/>
      </c>
      <c r="O1053" s="62" t="str">
        <f t="shared" ref="O1053" si="3069">IF(N1053="","",$D1053)</f>
        <v/>
      </c>
      <c r="P1053" s="62" t="str">
        <f>IF(COUNTIF(技能效果!A:A,技能等级!B1053&amp;"05")=1,技能等级!B1053&amp;"05","")</f>
        <v/>
      </c>
      <c r="Q1053" s="62" t="str">
        <f t="shared" ref="Q1053" si="3070">IF(P1053="","",$D1053)</f>
        <v/>
      </c>
      <c r="R1053" s="69" t="str">
        <f>INDEX(技能!U:U,MATCH(技能等级!B1053,技能!B:B,0))</f>
        <v>攻击敌方单体造成攻击x%伤害
【追击】攻击敌方单体造成攻击y%伤害，当自身血量低于30%时，为自身恢复造成伤害y%的血量</v>
      </c>
      <c r="S1053" s="150">
        <f t="shared" si="2962"/>
        <v>101</v>
      </c>
    </row>
    <row r="1054" spans="1:19" s="60" customFormat="1" ht="16.5" x14ac:dyDescent="0.2">
      <c r="A1054" s="62">
        <v>1051</v>
      </c>
      <c r="B1054" s="62">
        <f>INDEX(技能!B:B,MATCH(技能等级!S1054,技能!T:T,0))</f>
        <v>1304005</v>
      </c>
      <c r="C1054" s="69" t="s">
        <v>384</v>
      </c>
      <c r="D1054" s="62">
        <v>9</v>
      </c>
      <c r="E1054" s="62" t="str">
        <f>INDEX(技能!E:E,MATCH(技能等级!S1054,技能!T:T,0))</f>
        <v>嗜血</v>
      </c>
      <c r="F1054" s="69" t="s">
        <v>1020</v>
      </c>
      <c r="G1054" s="62">
        <v>10</v>
      </c>
      <c r="H1054" s="149" t="str">
        <f t="shared" si="2927"/>
        <v>130400501</v>
      </c>
      <c r="I1054" s="62">
        <f t="shared" si="2928"/>
        <v>9</v>
      </c>
      <c r="J1054" s="62" t="str">
        <f>IF(COUNTIF(技能效果!A:A,技能等级!B1054&amp;"02")=1,技能等级!B1054&amp;"02","")</f>
        <v>130400502</v>
      </c>
      <c r="K1054" s="62">
        <f t="shared" si="2928"/>
        <v>9</v>
      </c>
      <c r="L1054" s="62" t="str">
        <f>IF(COUNTIF(技能效果!A:A,技能等级!B1054&amp;"03")=1,技能等级!B1054&amp;"03","")</f>
        <v>130400503</v>
      </c>
      <c r="M1054" s="62">
        <f t="shared" ref="M1054" si="3071">IF(L1054="","",$D1054)</f>
        <v>9</v>
      </c>
      <c r="N1054" s="62" t="str">
        <f>IF(COUNTIF(技能效果!A:A,技能等级!B1054&amp;"04")=1,技能等级!B1054&amp;"04","")</f>
        <v/>
      </c>
      <c r="O1054" s="62" t="str">
        <f t="shared" ref="O1054" si="3072">IF(N1054="","",$D1054)</f>
        <v/>
      </c>
      <c r="P1054" s="62" t="str">
        <f>IF(COUNTIF(技能效果!A:A,技能等级!B1054&amp;"05")=1,技能等级!B1054&amp;"05","")</f>
        <v/>
      </c>
      <c r="Q1054" s="62" t="str">
        <f t="shared" ref="Q1054" si="3073">IF(P1054="","",$D1054)</f>
        <v/>
      </c>
      <c r="R1054" s="69" t="str">
        <f>INDEX(技能!U:U,MATCH(技能等级!B1054,技能!B:B,0))</f>
        <v>攻击敌方单体造成攻击x%伤害
【追击】攻击敌方单体造成攻击y%伤害，当自身血量低于30%时，为自身恢复造成伤害y%的血量</v>
      </c>
      <c r="S1054" s="150">
        <f t="shared" si="2962"/>
        <v>101</v>
      </c>
    </row>
    <row r="1055" spans="1:19" s="60" customFormat="1" ht="16.5" x14ac:dyDescent="0.2">
      <c r="A1055" s="62">
        <v>1052</v>
      </c>
      <c r="B1055" s="62">
        <f>INDEX(技能!B:B,MATCH(技能等级!S1055,技能!T:T,0))</f>
        <v>1304005</v>
      </c>
      <c r="C1055" s="69" t="s">
        <v>384</v>
      </c>
      <c r="D1055" s="62">
        <v>10</v>
      </c>
      <c r="E1055" s="62" t="str">
        <f>INDEX(技能!E:E,MATCH(技能等级!S1055,技能!T:T,0))</f>
        <v>嗜血</v>
      </c>
      <c r="F1055" s="69" t="s">
        <v>1020</v>
      </c>
      <c r="G1055" s="62">
        <v>10</v>
      </c>
      <c r="H1055" s="149" t="str">
        <f t="shared" si="2927"/>
        <v>130400501</v>
      </c>
      <c r="I1055" s="62">
        <f t="shared" si="2928"/>
        <v>10</v>
      </c>
      <c r="J1055" s="62" t="str">
        <f>IF(COUNTIF(技能效果!A:A,技能等级!B1055&amp;"02")=1,技能等级!B1055&amp;"02","")</f>
        <v>130400502</v>
      </c>
      <c r="K1055" s="62">
        <f t="shared" si="2928"/>
        <v>10</v>
      </c>
      <c r="L1055" s="62" t="str">
        <f>IF(COUNTIF(技能效果!A:A,技能等级!B1055&amp;"03")=1,技能等级!B1055&amp;"03","")</f>
        <v>130400503</v>
      </c>
      <c r="M1055" s="62">
        <f t="shared" ref="M1055" si="3074">IF(L1055="","",$D1055)</f>
        <v>10</v>
      </c>
      <c r="N1055" s="62" t="str">
        <f>IF(COUNTIF(技能效果!A:A,技能等级!B1055&amp;"04")=1,技能等级!B1055&amp;"04","")</f>
        <v/>
      </c>
      <c r="O1055" s="62" t="str">
        <f t="shared" ref="O1055" si="3075">IF(N1055="","",$D1055)</f>
        <v/>
      </c>
      <c r="P1055" s="62" t="str">
        <f>IF(COUNTIF(技能效果!A:A,技能等级!B1055&amp;"05")=1,技能等级!B1055&amp;"05","")</f>
        <v/>
      </c>
      <c r="Q1055" s="62" t="str">
        <f t="shared" ref="Q1055" si="3076">IF(P1055="","",$D1055)</f>
        <v/>
      </c>
      <c r="R1055" s="69" t="str">
        <f>INDEX(技能!U:U,MATCH(技能等级!B1055,技能!B:B,0))</f>
        <v>攻击敌方单体造成攻击x%伤害
【追击】攻击敌方单体造成攻击y%伤害，当自身血量低于30%时，为自身恢复造成伤害y%的血量</v>
      </c>
      <c r="S1055" s="150">
        <f t="shared" si="2962"/>
        <v>101</v>
      </c>
    </row>
    <row r="1056" spans="1:19" s="60" customFormat="1" ht="16.5" x14ac:dyDescent="0.2">
      <c r="A1056" s="62">
        <v>1053</v>
      </c>
      <c r="B1056" s="62">
        <f>INDEX(技能!B:B,MATCH(技能等级!S1056,技能!T:T,0))</f>
        <v>1304006</v>
      </c>
      <c r="C1056" s="69" t="s">
        <v>384</v>
      </c>
      <c r="D1056" s="62">
        <v>1</v>
      </c>
      <c r="E1056" s="62" t="str">
        <f>INDEX(技能!E:E,MATCH(技能等级!S1056,技能!T:T,0))</f>
        <v>夺魂</v>
      </c>
      <c r="F1056" s="69"/>
      <c r="G1056" s="62"/>
      <c r="H1056" s="149" t="str">
        <f t="shared" si="2927"/>
        <v>130400601</v>
      </c>
      <c r="I1056" s="62">
        <f t="shared" si="2928"/>
        <v>1</v>
      </c>
      <c r="J1056" s="62" t="str">
        <f>IF(COUNTIF(技能效果!A:A,技能等级!B1056&amp;"02")=1,技能等级!B1056&amp;"02","")</f>
        <v>130400602</v>
      </c>
      <c r="K1056" s="62">
        <f t="shared" si="2928"/>
        <v>1</v>
      </c>
      <c r="L1056" s="62" t="str">
        <f>IF(COUNTIF(技能效果!A:A,技能等级!B1056&amp;"03")=1,技能等级!B1056&amp;"03","")</f>
        <v>130400603</v>
      </c>
      <c r="M1056" s="62">
        <f t="shared" ref="M1056" si="3077">IF(L1056="","",$D1056)</f>
        <v>1</v>
      </c>
      <c r="N1056" s="62" t="str">
        <f>IF(COUNTIF(技能效果!A:A,技能等级!B1056&amp;"04")=1,技能等级!B1056&amp;"04","")</f>
        <v/>
      </c>
      <c r="O1056" s="62" t="str">
        <f t="shared" ref="O1056" si="3078">IF(N1056="","",$D1056)</f>
        <v/>
      </c>
      <c r="P1056" s="62" t="str">
        <f>IF(COUNTIF(技能效果!A:A,技能等级!B1056&amp;"05")=1,技能等级!B1056&amp;"05","")</f>
        <v/>
      </c>
      <c r="Q1056" s="62" t="str">
        <f t="shared" ref="Q1056" si="3079">IF(P1056="","",$D1056)</f>
        <v/>
      </c>
      <c r="R1056" s="69" t="str">
        <f>INDEX(技能!U:U,MATCH(技能等级!B1056,技能!B:B,0))</f>
        <v>攻击敌方单体造成攻击x%伤害
【追击】攻击敌方单体造成攻击y%伤害，并触发敌方身上的【水晶溢出】状态获得M个自身颜色水晶</v>
      </c>
      <c r="S1056" s="150">
        <f t="shared" si="2962"/>
        <v>102</v>
      </c>
    </row>
    <row r="1057" spans="1:19" s="60" customFormat="1" ht="16.5" x14ac:dyDescent="0.2">
      <c r="A1057" s="62">
        <v>1054</v>
      </c>
      <c r="B1057" s="62">
        <f>INDEX(技能!B:B,MATCH(技能等级!S1057,技能!T:T,0))</f>
        <v>1304006</v>
      </c>
      <c r="C1057" s="69" t="s">
        <v>384</v>
      </c>
      <c r="D1057" s="62">
        <v>2</v>
      </c>
      <c r="E1057" s="62" t="str">
        <f>INDEX(技能!E:E,MATCH(技能等级!S1057,技能!T:T,0))</f>
        <v>夺魂</v>
      </c>
      <c r="F1057" s="69" t="s">
        <v>1020</v>
      </c>
      <c r="G1057" s="62">
        <v>10</v>
      </c>
      <c r="H1057" s="149" t="str">
        <f t="shared" si="2927"/>
        <v>130400601</v>
      </c>
      <c r="I1057" s="62">
        <f t="shared" si="2928"/>
        <v>2</v>
      </c>
      <c r="J1057" s="62" t="str">
        <f>IF(COUNTIF(技能效果!A:A,技能等级!B1057&amp;"02")=1,技能等级!B1057&amp;"02","")</f>
        <v>130400602</v>
      </c>
      <c r="K1057" s="62">
        <f t="shared" si="2928"/>
        <v>2</v>
      </c>
      <c r="L1057" s="62" t="str">
        <f>IF(COUNTIF(技能效果!A:A,技能等级!B1057&amp;"03")=1,技能等级!B1057&amp;"03","")</f>
        <v>130400603</v>
      </c>
      <c r="M1057" s="62">
        <f t="shared" ref="M1057" si="3080">IF(L1057="","",$D1057)</f>
        <v>2</v>
      </c>
      <c r="N1057" s="62" t="str">
        <f>IF(COUNTIF(技能效果!A:A,技能等级!B1057&amp;"04")=1,技能等级!B1057&amp;"04","")</f>
        <v/>
      </c>
      <c r="O1057" s="62" t="str">
        <f t="shared" ref="O1057" si="3081">IF(N1057="","",$D1057)</f>
        <v/>
      </c>
      <c r="P1057" s="62" t="str">
        <f>IF(COUNTIF(技能效果!A:A,技能等级!B1057&amp;"05")=1,技能等级!B1057&amp;"05","")</f>
        <v/>
      </c>
      <c r="Q1057" s="62" t="str">
        <f t="shared" ref="Q1057" si="3082">IF(P1057="","",$D1057)</f>
        <v/>
      </c>
      <c r="R1057" s="69" t="str">
        <f>INDEX(技能!U:U,MATCH(技能等级!B1057,技能!B:B,0))</f>
        <v>攻击敌方单体造成攻击x%伤害
【追击】攻击敌方单体造成攻击y%伤害，并触发敌方身上的【水晶溢出】状态获得M个自身颜色水晶</v>
      </c>
      <c r="S1057" s="150">
        <f t="shared" si="2962"/>
        <v>102</v>
      </c>
    </row>
    <row r="1058" spans="1:19" s="60" customFormat="1" ht="16.5" x14ac:dyDescent="0.2">
      <c r="A1058" s="62">
        <v>1055</v>
      </c>
      <c r="B1058" s="62">
        <f>INDEX(技能!B:B,MATCH(技能等级!S1058,技能!T:T,0))</f>
        <v>1304006</v>
      </c>
      <c r="C1058" s="69" t="s">
        <v>384</v>
      </c>
      <c r="D1058" s="62">
        <v>3</v>
      </c>
      <c r="E1058" s="62" t="str">
        <f>INDEX(技能!E:E,MATCH(技能等级!S1058,技能!T:T,0))</f>
        <v>夺魂</v>
      </c>
      <c r="F1058" s="69" t="s">
        <v>1020</v>
      </c>
      <c r="G1058" s="62">
        <v>10</v>
      </c>
      <c r="H1058" s="149" t="str">
        <f t="shared" si="2927"/>
        <v>130400601</v>
      </c>
      <c r="I1058" s="62">
        <f t="shared" si="2928"/>
        <v>3</v>
      </c>
      <c r="J1058" s="62" t="str">
        <f>IF(COUNTIF(技能效果!A:A,技能等级!B1058&amp;"02")=1,技能等级!B1058&amp;"02","")</f>
        <v>130400602</v>
      </c>
      <c r="K1058" s="62">
        <f t="shared" si="2928"/>
        <v>3</v>
      </c>
      <c r="L1058" s="62" t="str">
        <f>IF(COUNTIF(技能效果!A:A,技能等级!B1058&amp;"03")=1,技能等级!B1058&amp;"03","")</f>
        <v>130400603</v>
      </c>
      <c r="M1058" s="62">
        <f t="shared" ref="M1058" si="3083">IF(L1058="","",$D1058)</f>
        <v>3</v>
      </c>
      <c r="N1058" s="62" t="str">
        <f>IF(COUNTIF(技能效果!A:A,技能等级!B1058&amp;"04")=1,技能等级!B1058&amp;"04","")</f>
        <v/>
      </c>
      <c r="O1058" s="62" t="str">
        <f t="shared" ref="O1058" si="3084">IF(N1058="","",$D1058)</f>
        <v/>
      </c>
      <c r="P1058" s="62" t="str">
        <f>IF(COUNTIF(技能效果!A:A,技能等级!B1058&amp;"05")=1,技能等级!B1058&amp;"05","")</f>
        <v/>
      </c>
      <c r="Q1058" s="62" t="str">
        <f t="shared" ref="Q1058" si="3085">IF(P1058="","",$D1058)</f>
        <v/>
      </c>
      <c r="R1058" s="69" t="str">
        <f>INDEX(技能!U:U,MATCH(技能等级!B1058,技能!B:B,0))</f>
        <v>攻击敌方单体造成攻击x%伤害
【追击】攻击敌方单体造成攻击y%伤害，并触发敌方身上的【水晶溢出】状态获得M个自身颜色水晶</v>
      </c>
      <c r="S1058" s="150">
        <f t="shared" si="2962"/>
        <v>102</v>
      </c>
    </row>
    <row r="1059" spans="1:19" s="60" customFormat="1" ht="16.5" x14ac:dyDescent="0.2">
      <c r="A1059" s="62">
        <v>1056</v>
      </c>
      <c r="B1059" s="62">
        <f>INDEX(技能!B:B,MATCH(技能等级!S1059,技能!T:T,0))</f>
        <v>1304006</v>
      </c>
      <c r="C1059" s="69" t="s">
        <v>384</v>
      </c>
      <c r="D1059" s="62">
        <v>4</v>
      </c>
      <c r="E1059" s="62" t="str">
        <f>INDEX(技能!E:E,MATCH(技能等级!S1059,技能!T:T,0))</f>
        <v>夺魂</v>
      </c>
      <c r="F1059" s="69" t="s">
        <v>1020</v>
      </c>
      <c r="G1059" s="62">
        <v>10</v>
      </c>
      <c r="H1059" s="149" t="str">
        <f t="shared" si="2927"/>
        <v>130400601</v>
      </c>
      <c r="I1059" s="62">
        <f t="shared" si="2928"/>
        <v>4</v>
      </c>
      <c r="J1059" s="62" t="str">
        <f>IF(COUNTIF(技能效果!A:A,技能等级!B1059&amp;"02")=1,技能等级!B1059&amp;"02","")</f>
        <v>130400602</v>
      </c>
      <c r="K1059" s="62">
        <f t="shared" si="2928"/>
        <v>4</v>
      </c>
      <c r="L1059" s="62" t="str">
        <f>IF(COUNTIF(技能效果!A:A,技能等级!B1059&amp;"03")=1,技能等级!B1059&amp;"03","")</f>
        <v>130400603</v>
      </c>
      <c r="M1059" s="62">
        <f t="shared" ref="M1059" si="3086">IF(L1059="","",$D1059)</f>
        <v>4</v>
      </c>
      <c r="N1059" s="62" t="str">
        <f>IF(COUNTIF(技能效果!A:A,技能等级!B1059&amp;"04")=1,技能等级!B1059&amp;"04","")</f>
        <v/>
      </c>
      <c r="O1059" s="62" t="str">
        <f t="shared" ref="O1059" si="3087">IF(N1059="","",$D1059)</f>
        <v/>
      </c>
      <c r="P1059" s="62" t="str">
        <f>IF(COUNTIF(技能效果!A:A,技能等级!B1059&amp;"05")=1,技能等级!B1059&amp;"05","")</f>
        <v/>
      </c>
      <c r="Q1059" s="62" t="str">
        <f t="shared" ref="Q1059" si="3088">IF(P1059="","",$D1059)</f>
        <v/>
      </c>
      <c r="R1059" s="69" t="str">
        <f>INDEX(技能!U:U,MATCH(技能等级!B1059,技能!B:B,0))</f>
        <v>攻击敌方单体造成攻击x%伤害
【追击】攻击敌方单体造成攻击y%伤害，并触发敌方身上的【水晶溢出】状态获得M个自身颜色水晶</v>
      </c>
      <c r="S1059" s="150">
        <f t="shared" si="2962"/>
        <v>102</v>
      </c>
    </row>
    <row r="1060" spans="1:19" s="60" customFormat="1" ht="16.5" x14ac:dyDescent="0.2">
      <c r="A1060" s="62">
        <v>1057</v>
      </c>
      <c r="B1060" s="62">
        <f>INDEX(技能!B:B,MATCH(技能等级!S1060,技能!T:T,0))</f>
        <v>1304006</v>
      </c>
      <c r="C1060" s="69" t="s">
        <v>384</v>
      </c>
      <c r="D1060" s="62">
        <v>5</v>
      </c>
      <c r="E1060" s="62" t="str">
        <f>INDEX(技能!E:E,MATCH(技能等级!S1060,技能!T:T,0))</f>
        <v>夺魂</v>
      </c>
      <c r="F1060" s="69" t="s">
        <v>1020</v>
      </c>
      <c r="G1060" s="62">
        <v>10</v>
      </c>
      <c r="H1060" s="149" t="str">
        <f t="shared" si="2927"/>
        <v>130400601</v>
      </c>
      <c r="I1060" s="62">
        <f t="shared" si="2928"/>
        <v>5</v>
      </c>
      <c r="J1060" s="62" t="str">
        <f>IF(COUNTIF(技能效果!A:A,技能等级!B1060&amp;"02")=1,技能等级!B1060&amp;"02","")</f>
        <v>130400602</v>
      </c>
      <c r="K1060" s="62">
        <f t="shared" si="2928"/>
        <v>5</v>
      </c>
      <c r="L1060" s="62" t="str">
        <f>IF(COUNTIF(技能效果!A:A,技能等级!B1060&amp;"03")=1,技能等级!B1060&amp;"03","")</f>
        <v>130400603</v>
      </c>
      <c r="M1060" s="62">
        <f t="shared" ref="M1060" si="3089">IF(L1060="","",$D1060)</f>
        <v>5</v>
      </c>
      <c r="N1060" s="62" t="str">
        <f>IF(COUNTIF(技能效果!A:A,技能等级!B1060&amp;"04")=1,技能等级!B1060&amp;"04","")</f>
        <v/>
      </c>
      <c r="O1060" s="62" t="str">
        <f t="shared" ref="O1060" si="3090">IF(N1060="","",$D1060)</f>
        <v/>
      </c>
      <c r="P1060" s="62" t="str">
        <f>IF(COUNTIF(技能效果!A:A,技能等级!B1060&amp;"05")=1,技能等级!B1060&amp;"05","")</f>
        <v/>
      </c>
      <c r="Q1060" s="62" t="str">
        <f t="shared" ref="Q1060" si="3091">IF(P1060="","",$D1060)</f>
        <v/>
      </c>
      <c r="R1060" s="69" t="str">
        <f>INDEX(技能!U:U,MATCH(技能等级!B1060,技能!B:B,0))</f>
        <v>攻击敌方单体造成攻击x%伤害
【追击】攻击敌方单体造成攻击y%伤害，并触发敌方身上的【水晶溢出】状态获得M个自身颜色水晶</v>
      </c>
      <c r="S1060" s="150">
        <f t="shared" si="2962"/>
        <v>102</v>
      </c>
    </row>
    <row r="1061" spans="1:19" s="60" customFormat="1" ht="16.5" x14ac:dyDescent="0.2">
      <c r="A1061" s="62">
        <v>1058</v>
      </c>
      <c r="B1061" s="62">
        <f>INDEX(技能!B:B,MATCH(技能等级!S1061,技能!T:T,0))</f>
        <v>1304006</v>
      </c>
      <c r="C1061" s="69" t="s">
        <v>384</v>
      </c>
      <c r="D1061" s="62">
        <v>6</v>
      </c>
      <c r="E1061" s="62" t="str">
        <f>INDEX(技能!E:E,MATCH(技能等级!S1061,技能!T:T,0))</f>
        <v>夺魂</v>
      </c>
      <c r="F1061" s="69" t="s">
        <v>1020</v>
      </c>
      <c r="G1061" s="62">
        <v>10</v>
      </c>
      <c r="H1061" s="149" t="str">
        <f t="shared" si="2927"/>
        <v>130400601</v>
      </c>
      <c r="I1061" s="62">
        <f t="shared" si="2928"/>
        <v>6</v>
      </c>
      <c r="J1061" s="62" t="str">
        <f>IF(COUNTIF(技能效果!A:A,技能等级!B1061&amp;"02")=1,技能等级!B1061&amp;"02","")</f>
        <v>130400602</v>
      </c>
      <c r="K1061" s="62">
        <f t="shared" si="2928"/>
        <v>6</v>
      </c>
      <c r="L1061" s="62" t="str">
        <f>IF(COUNTIF(技能效果!A:A,技能等级!B1061&amp;"03")=1,技能等级!B1061&amp;"03","")</f>
        <v>130400603</v>
      </c>
      <c r="M1061" s="62">
        <f t="shared" ref="M1061" si="3092">IF(L1061="","",$D1061)</f>
        <v>6</v>
      </c>
      <c r="N1061" s="62" t="str">
        <f>IF(COUNTIF(技能效果!A:A,技能等级!B1061&amp;"04")=1,技能等级!B1061&amp;"04","")</f>
        <v/>
      </c>
      <c r="O1061" s="62" t="str">
        <f t="shared" ref="O1061" si="3093">IF(N1061="","",$D1061)</f>
        <v/>
      </c>
      <c r="P1061" s="62" t="str">
        <f>IF(COUNTIF(技能效果!A:A,技能等级!B1061&amp;"05")=1,技能等级!B1061&amp;"05","")</f>
        <v/>
      </c>
      <c r="Q1061" s="62" t="str">
        <f t="shared" ref="Q1061" si="3094">IF(P1061="","",$D1061)</f>
        <v/>
      </c>
      <c r="R1061" s="69" t="str">
        <f>INDEX(技能!U:U,MATCH(技能等级!B1061,技能!B:B,0))</f>
        <v>攻击敌方单体造成攻击x%伤害
【追击】攻击敌方单体造成攻击y%伤害，并触发敌方身上的【水晶溢出】状态获得M个自身颜色水晶</v>
      </c>
      <c r="S1061" s="150">
        <f t="shared" si="2962"/>
        <v>102</v>
      </c>
    </row>
    <row r="1062" spans="1:19" s="60" customFormat="1" ht="16.5" x14ac:dyDescent="0.2">
      <c r="A1062" s="62">
        <v>1059</v>
      </c>
      <c r="B1062" s="62">
        <f>INDEX(技能!B:B,MATCH(技能等级!S1062,技能!T:T,0))</f>
        <v>1304006</v>
      </c>
      <c r="C1062" s="69" t="s">
        <v>384</v>
      </c>
      <c r="D1062" s="62">
        <v>7</v>
      </c>
      <c r="E1062" s="62" t="str">
        <f>INDEX(技能!E:E,MATCH(技能等级!S1062,技能!T:T,0))</f>
        <v>夺魂</v>
      </c>
      <c r="F1062" s="69" t="s">
        <v>1020</v>
      </c>
      <c r="G1062" s="62">
        <v>10</v>
      </c>
      <c r="H1062" s="149" t="str">
        <f t="shared" si="2927"/>
        <v>130400601</v>
      </c>
      <c r="I1062" s="62">
        <f t="shared" si="2928"/>
        <v>7</v>
      </c>
      <c r="J1062" s="62" t="str">
        <f>IF(COUNTIF(技能效果!A:A,技能等级!B1062&amp;"02")=1,技能等级!B1062&amp;"02","")</f>
        <v>130400602</v>
      </c>
      <c r="K1062" s="62">
        <f t="shared" si="2928"/>
        <v>7</v>
      </c>
      <c r="L1062" s="62" t="str">
        <f>IF(COUNTIF(技能效果!A:A,技能等级!B1062&amp;"03")=1,技能等级!B1062&amp;"03","")</f>
        <v>130400603</v>
      </c>
      <c r="M1062" s="62">
        <f t="shared" ref="M1062" si="3095">IF(L1062="","",$D1062)</f>
        <v>7</v>
      </c>
      <c r="N1062" s="62" t="str">
        <f>IF(COUNTIF(技能效果!A:A,技能等级!B1062&amp;"04")=1,技能等级!B1062&amp;"04","")</f>
        <v/>
      </c>
      <c r="O1062" s="62" t="str">
        <f t="shared" ref="O1062" si="3096">IF(N1062="","",$D1062)</f>
        <v/>
      </c>
      <c r="P1062" s="62" t="str">
        <f>IF(COUNTIF(技能效果!A:A,技能等级!B1062&amp;"05")=1,技能等级!B1062&amp;"05","")</f>
        <v/>
      </c>
      <c r="Q1062" s="62" t="str">
        <f t="shared" ref="Q1062" si="3097">IF(P1062="","",$D1062)</f>
        <v/>
      </c>
      <c r="R1062" s="69" t="str">
        <f>INDEX(技能!U:U,MATCH(技能等级!B1062,技能!B:B,0))</f>
        <v>攻击敌方单体造成攻击x%伤害
【追击】攻击敌方单体造成攻击y%伤害，并触发敌方身上的【水晶溢出】状态获得M个自身颜色水晶</v>
      </c>
      <c r="S1062" s="150">
        <f t="shared" si="2962"/>
        <v>102</v>
      </c>
    </row>
    <row r="1063" spans="1:19" s="60" customFormat="1" ht="16.5" x14ac:dyDescent="0.2">
      <c r="A1063" s="62">
        <v>1060</v>
      </c>
      <c r="B1063" s="62">
        <f>INDEX(技能!B:B,MATCH(技能等级!S1063,技能!T:T,0))</f>
        <v>1304006</v>
      </c>
      <c r="C1063" s="69" t="s">
        <v>384</v>
      </c>
      <c r="D1063" s="62">
        <v>8</v>
      </c>
      <c r="E1063" s="62" t="str">
        <f>INDEX(技能!E:E,MATCH(技能等级!S1063,技能!T:T,0))</f>
        <v>夺魂</v>
      </c>
      <c r="F1063" s="69" t="s">
        <v>1020</v>
      </c>
      <c r="G1063" s="62">
        <v>10</v>
      </c>
      <c r="H1063" s="149" t="str">
        <f t="shared" si="2927"/>
        <v>130400601</v>
      </c>
      <c r="I1063" s="62">
        <f t="shared" si="2928"/>
        <v>8</v>
      </c>
      <c r="J1063" s="62" t="str">
        <f>IF(COUNTIF(技能效果!A:A,技能等级!B1063&amp;"02")=1,技能等级!B1063&amp;"02","")</f>
        <v>130400602</v>
      </c>
      <c r="K1063" s="62">
        <f t="shared" si="2928"/>
        <v>8</v>
      </c>
      <c r="L1063" s="62" t="str">
        <f>IF(COUNTIF(技能效果!A:A,技能等级!B1063&amp;"03")=1,技能等级!B1063&amp;"03","")</f>
        <v>130400603</v>
      </c>
      <c r="M1063" s="62">
        <f t="shared" ref="M1063" si="3098">IF(L1063="","",$D1063)</f>
        <v>8</v>
      </c>
      <c r="N1063" s="62" t="str">
        <f>IF(COUNTIF(技能效果!A:A,技能等级!B1063&amp;"04")=1,技能等级!B1063&amp;"04","")</f>
        <v/>
      </c>
      <c r="O1063" s="62" t="str">
        <f t="shared" ref="O1063" si="3099">IF(N1063="","",$D1063)</f>
        <v/>
      </c>
      <c r="P1063" s="62" t="str">
        <f>IF(COUNTIF(技能效果!A:A,技能等级!B1063&amp;"05")=1,技能等级!B1063&amp;"05","")</f>
        <v/>
      </c>
      <c r="Q1063" s="62" t="str">
        <f t="shared" ref="Q1063" si="3100">IF(P1063="","",$D1063)</f>
        <v/>
      </c>
      <c r="R1063" s="69" t="str">
        <f>INDEX(技能!U:U,MATCH(技能等级!B1063,技能!B:B,0))</f>
        <v>攻击敌方单体造成攻击x%伤害
【追击】攻击敌方单体造成攻击y%伤害，并触发敌方身上的【水晶溢出】状态获得M个自身颜色水晶</v>
      </c>
      <c r="S1063" s="150">
        <f t="shared" si="2962"/>
        <v>102</v>
      </c>
    </row>
    <row r="1064" spans="1:19" s="60" customFormat="1" ht="16.5" x14ac:dyDescent="0.2">
      <c r="A1064" s="62">
        <v>1061</v>
      </c>
      <c r="B1064" s="62">
        <f>INDEX(技能!B:B,MATCH(技能等级!S1064,技能!T:T,0))</f>
        <v>1304006</v>
      </c>
      <c r="C1064" s="69" t="s">
        <v>384</v>
      </c>
      <c r="D1064" s="62">
        <v>9</v>
      </c>
      <c r="E1064" s="62" t="str">
        <f>INDEX(技能!E:E,MATCH(技能等级!S1064,技能!T:T,0))</f>
        <v>夺魂</v>
      </c>
      <c r="F1064" s="69" t="s">
        <v>1020</v>
      </c>
      <c r="G1064" s="62">
        <v>10</v>
      </c>
      <c r="H1064" s="149" t="str">
        <f t="shared" si="2927"/>
        <v>130400601</v>
      </c>
      <c r="I1064" s="62">
        <f t="shared" si="2928"/>
        <v>9</v>
      </c>
      <c r="J1064" s="62" t="str">
        <f>IF(COUNTIF(技能效果!A:A,技能等级!B1064&amp;"02")=1,技能等级!B1064&amp;"02","")</f>
        <v>130400602</v>
      </c>
      <c r="K1064" s="62">
        <f t="shared" si="2928"/>
        <v>9</v>
      </c>
      <c r="L1064" s="62" t="str">
        <f>IF(COUNTIF(技能效果!A:A,技能等级!B1064&amp;"03")=1,技能等级!B1064&amp;"03","")</f>
        <v>130400603</v>
      </c>
      <c r="M1064" s="62">
        <f t="shared" ref="M1064" si="3101">IF(L1064="","",$D1064)</f>
        <v>9</v>
      </c>
      <c r="N1064" s="62" t="str">
        <f>IF(COUNTIF(技能效果!A:A,技能等级!B1064&amp;"04")=1,技能等级!B1064&amp;"04","")</f>
        <v/>
      </c>
      <c r="O1064" s="62" t="str">
        <f t="shared" ref="O1064" si="3102">IF(N1064="","",$D1064)</f>
        <v/>
      </c>
      <c r="P1064" s="62" t="str">
        <f>IF(COUNTIF(技能效果!A:A,技能等级!B1064&amp;"05")=1,技能等级!B1064&amp;"05","")</f>
        <v/>
      </c>
      <c r="Q1064" s="62" t="str">
        <f t="shared" ref="Q1064" si="3103">IF(P1064="","",$D1064)</f>
        <v/>
      </c>
      <c r="R1064" s="69" t="str">
        <f>INDEX(技能!U:U,MATCH(技能等级!B1064,技能!B:B,0))</f>
        <v>攻击敌方单体造成攻击x%伤害
【追击】攻击敌方单体造成攻击y%伤害，并触发敌方身上的【水晶溢出】状态获得M个自身颜色水晶</v>
      </c>
      <c r="S1064" s="150">
        <f t="shared" si="2962"/>
        <v>102</v>
      </c>
    </row>
    <row r="1065" spans="1:19" s="60" customFormat="1" ht="16.5" x14ac:dyDescent="0.2">
      <c r="A1065" s="62">
        <v>1062</v>
      </c>
      <c r="B1065" s="62">
        <f>INDEX(技能!B:B,MATCH(技能等级!S1065,技能!T:T,0))</f>
        <v>1304006</v>
      </c>
      <c r="C1065" s="69" t="s">
        <v>384</v>
      </c>
      <c r="D1065" s="62">
        <v>10</v>
      </c>
      <c r="E1065" s="62" t="str">
        <f>INDEX(技能!E:E,MATCH(技能等级!S1065,技能!T:T,0))</f>
        <v>夺魂</v>
      </c>
      <c r="F1065" s="69" t="s">
        <v>1020</v>
      </c>
      <c r="G1065" s="62">
        <v>10</v>
      </c>
      <c r="H1065" s="149" t="str">
        <f t="shared" si="2927"/>
        <v>130400601</v>
      </c>
      <c r="I1065" s="62">
        <f t="shared" si="2928"/>
        <v>10</v>
      </c>
      <c r="J1065" s="62" t="str">
        <f>IF(COUNTIF(技能效果!A:A,技能等级!B1065&amp;"02")=1,技能等级!B1065&amp;"02","")</f>
        <v>130400602</v>
      </c>
      <c r="K1065" s="62">
        <f t="shared" si="2928"/>
        <v>10</v>
      </c>
      <c r="L1065" s="62" t="str">
        <f>IF(COUNTIF(技能效果!A:A,技能等级!B1065&amp;"03")=1,技能等级!B1065&amp;"03","")</f>
        <v>130400603</v>
      </c>
      <c r="M1065" s="62">
        <f t="shared" ref="M1065" si="3104">IF(L1065="","",$D1065)</f>
        <v>10</v>
      </c>
      <c r="N1065" s="62" t="str">
        <f>IF(COUNTIF(技能效果!A:A,技能等级!B1065&amp;"04")=1,技能等级!B1065&amp;"04","")</f>
        <v/>
      </c>
      <c r="O1065" s="62" t="str">
        <f t="shared" ref="O1065" si="3105">IF(N1065="","",$D1065)</f>
        <v/>
      </c>
      <c r="P1065" s="62" t="str">
        <f>IF(COUNTIF(技能效果!A:A,技能等级!B1065&amp;"05")=1,技能等级!B1065&amp;"05","")</f>
        <v/>
      </c>
      <c r="Q1065" s="62" t="str">
        <f t="shared" ref="Q1065" si="3106">IF(P1065="","",$D1065)</f>
        <v/>
      </c>
      <c r="R1065" s="69" t="str">
        <f>INDEX(技能!U:U,MATCH(技能等级!B1065,技能!B:B,0))</f>
        <v>攻击敌方单体造成攻击x%伤害
【追击】攻击敌方单体造成攻击y%伤害，并触发敌方身上的【水晶溢出】状态获得M个自身颜色水晶</v>
      </c>
      <c r="S1065" s="150">
        <f t="shared" si="2962"/>
        <v>102</v>
      </c>
    </row>
    <row r="1066" spans="1:19" s="60" customFormat="1" ht="16.5" x14ac:dyDescent="0.2">
      <c r="A1066" s="62">
        <v>1063</v>
      </c>
      <c r="B1066" s="62">
        <f>INDEX(技能!B:B,MATCH(技能等级!S1066,技能!T:T,0))</f>
        <v>1304007</v>
      </c>
      <c r="C1066" s="69" t="s">
        <v>384</v>
      </c>
      <c r="D1066" s="62">
        <v>1</v>
      </c>
      <c r="E1066" s="62" t="str">
        <f>INDEX(技能!E:E,MATCH(技能等级!S1066,技能!T:T,0))</f>
        <v>怒斩</v>
      </c>
      <c r="F1066" s="69"/>
      <c r="G1066" s="62"/>
      <c r="H1066" s="149" t="str">
        <f t="shared" si="2927"/>
        <v>130400701</v>
      </c>
      <c r="I1066" s="62">
        <f t="shared" si="2928"/>
        <v>1</v>
      </c>
      <c r="J1066" s="62" t="str">
        <f>IF(COUNTIF(技能效果!A:A,技能等级!B1066&amp;"02")=1,技能等级!B1066&amp;"02","")</f>
        <v/>
      </c>
      <c r="K1066" s="62" t="str">
        <f t="shared" si="2928"/>
        <v/>
      </c>
      <c r="L1066" s="62" t="str">
        <f>IF(COUNTIF(技能效果!A:A,技能等级!B1066&amp;"03")=1,技能等级!B1066&amp;"03","")</f>
        <v/>
      </c>
      <c r="M1066" s="62" t="str">
        <f t="shared" ref="M1066" si="3107">IF(L1066="","",$D1066)</f>
        <v/>
      </c>
      <c r="N1066" s="62" t="str">
        <f>IF(COUNTIF(技能效果!A:A,技能等级!B1066&amp;"04")=1,技能等级!B1066&amp;"04","")</f>
        <v/>
      </c>
      <c r="O1066" s="62" t="str">
        <f t="shared" ref="O1066" si="3108">IF(N1066="","",$D1066)</f>
        <v/>
      </c>
      <c r="P1066" s="62" t="str">
        <f>IF(COUNTIF(技能效果!A:A,技能等级!B1066&amp;"05")=1,技能等级!B1066&amp;"05","")</f>
        <v/>
      </c>
      <c r="Q1066" s="62" t="str">
        <f t="shared" ref="Q1066" si="3109">IF(P1066="","",$D1066)</f>
        <v/>
      </c>
      <c r="R1066" s="69" t="str">
        <f>INDEX(技能!U:U,MATCH(技能等级!B1066,技能!B:B,0))</f>
        <v>攻击敌方单体造成攻击x%的伤害</v>
      </c>
      <c r="S1066" s="150">
        <f t="shared" si="2962"/>
        <v>103</v>
      </c>
    </row>
    <row r="1067" spans="1:19" s="60" customFormat="1" ht="16.5" x14ac:dyDescent="0.2">
      <c r="A1067" s="62">
        <v>1064</v>
      </c>
      <c r="B1067" s="62">
        <f>INDEX(技能!B:B,MATCH(技能等级!S1067,技能!T:T,0))</f>
        <v>1304007</v>
      </c>
      <c r="C1067" s="69" t="s">
        <v>384</v>
      </c>
      <c r="D1067" s="62">
        <v>2</v>
      </c>
      <c r="E1067" s="62" t="str">
        <f>INDEX(技能!E:E,MATCH(技能等级!S1067,技能!T:T,0))</f>
        <v>怒斩</v>
      </c>
      <c r="F1067" s="69" t="s">
        <v>1020</v>
      </c>
      <c r="G1067" s="62">
        <v>10</v>
      </c>
      <c r="H1067" s="149" t="str">
        <f t="shared" si="2927"/>
        <v>130400701</v>
      </c>
      <c r="I1067" s="62">
        <f t="shared" si="2928"/>
        <v>2</v>
      </c>
      <c r="J1067" s="62" t="str">
        <f>IF(COUNTIF(技能效果!A:A,技能等级!B1067&amp;"02")=1,技能等级!B1067&amp;"02","")</f>
        <v/>
      </c>
      <c r="K1067" s="62" t="str">
        <f t="shared" si="2928"/>
        <v/>
      </c>
      <c r="L1067" s="62" t="str">
        <f>IF(COUNTIF(技能效果!A:A,技能等级!B1067&amp;"03")=1,技能等级!B1067&amp;"03","")</f>
        <v/>
      </c>
      <c r="M1067" s="62" t="str">
        <f t="shared" ref="M1067" si="3110">IF(L1067="","",$D1067)</f>
        <v/>
      </c>
      <c r="N1067" s="62" t="str">
        <f>IF(COUNTIF(技能效果!A:A,技能等级!B1067&amp;"04")=1,技能等级!B1067&amp;"04","")</f>
        <v/>
      </c>
      <c r="O1067" s="62" t="str">
        <f t="shared" ref="O1067" si="3111">IF(N1067="","",$D1067)</f>
        <v/>
      </c>
      <c r="P1067" s="62" t="str">
        <f>IF(COUNTIF(技能效果!A:A,技能等级!B1067&amp;"05")=1,技能等级!B1067&amp;"05","")</f>
        <v/>
      </c>
      <c r="Q1067" s="62" t="str">
        <f t="shared" ref="Q1067" si="3112">IF(P1067="","",$D1067)</f>
        <v/>
      </c>
      <c r="R1067" s="69" t="str">
        <f>INDEX(技能!U:U,MATCH(技能等级!B1067,技能!B:B,0))</f>
        <v>攻击敌方单体造成攻击x%的伤害</v>
      </c>
      <c r="S1067" s="150">
        <f t="shared" si="2962"/>
        <v>103</v>
      </c>
    </row>
    <row r="1068" spans="1:19" s="60" customFormat="1" ht="16.5" x14ac:dyDescent="0.2">
      <c r="A1068" s="62">
        <v>1065</v>
      </c>
      <c r="B1068" s="62">
        <f>INDEX(技能!B:B,MATCH(技能等级!S1068,技能!T:T,0))</f>
        <v>1304007</v>
      </c>
      <c r="C1068" s="69" t="s">
        <v>384</v>
      </c>
      <c r="D1068" s="62">
        <v>3</v>
      </c>
      <c r="E1068" s="62" t="str">
        <f>INDEX(技能!E:E,MATCH(技能等级!S1068,技能!T:T,0))</f>
        <v>怒斩</v>
      </c>
      <c r="F1068" s="69" t="s">
        <v>1020</v>
      </c>
      <c r="G1068" s="62">
        <v>10</v>
      </c>
      <c r="H1068" s="149" t="str">
        <f t="shared" si="2927"/>
        <v>130400701</v>
      </c>
      <c r="I1068" s="62">
        <f t="shared" si="2928"/>
        <v>3</v>
      </c>
      <c r="J1068" s="62" t="str">
        <f>IF(COUNTIF(技能效果!A:A,技能等级!B1068&amp;"02")=1,技能等级!B1068&amp;"02","")</f>
        <v/>
      </c>
      <c r="K1068" s="62" t="str">
        <f t="shared" si="2928"/>
        <v/>
      </c>
      <c r="L1068" s="62" t="str">
        <f>IF(COUNTIF(技能效果!A:A,技能等级!B1068&amp;"03")=1,技能等级!B1068&amp;"03","")</f>
        <v/>
      </c>
      <c r="M1068" s="62" t="str">
        <f t="shared" ref="M1068" si="3113">IF(L1068="","",$D1068)</f>
        <v/>
      </c>
      <c r="N1068" s="62" t="str">
        <f>IF(COUNTIF(技能效果!A:A,技能等级!B1068&amp;"04")=1,技能等级!B1068&amp;"04","")</f>
        <v/>
      </c>
      <c r="O1068" s="62" t="str">
        <f t="shared" ref="O1068" si="3114">IF(N1068="","",$D1068)</f>
        <v/>
      </c>
      <c r="P1068" s="62" t="str">
        <f>IF(COUNTIF(技能效果!A:A,技能等级!B1068&amp;"05")=1,技能等级!B1068&amp;"05","")</f>
        <v/>
      </c>
      <c r="Q1068" s="62" t="str">
        <f t="shared" ref="Q1068" si="3115">IF(P1068="","",$D1068)</f>
        <v/>
      </c>
      <c r="R1068" s="69" t="str">
        <f>INDEX(技能!U:U,MATCH(技能等级!B1068,技能!B:B,0))</f>
        <v>攻击敌方单体造成攻击x%的伤害</v>
      </c>
      <c r="S1068" s="150">
        <f t="shared" si="2962"/>
        <v>103</v>
      </c>
    </row>
    <row r="1069" spans="1:19" s="60" customFormat="1" ht="16.5" x14ac:dyDescent="0.2">
      <c r="A1069" s="62">
        <v>1066</v>
      </c>
      <c r="B1069" s="62">
        <f>INDEX(技能!B:B,MATCH(技能等级!S1069,技能!T:T,0))</f>
        <v>1304007</v>
      </c>
      <c r="C1069" s="69" t="s">
        <v>384</v>
      </c>
      <c r="D1069" s="62">
        <v>4</v>
      </c>
      <c r="E1069" s="62" t="str">
        <f>INDEX(技能!E:E,MATCH(技能等级!S1069,技能!T:T,0))</f>
        <v>怒斩</v>
      </c>
      <c r="F1069" s="69" t="s">
        <v>1020</v>
      </c>
      <c r="G1069" s="62">
        <v>10</v>
      </c>
      <c r="H1069" s="149" t="str">
        <f t="shared" si="2927"/>
        <v>130400701</v>
      </c>
      <c r="I1069" s="62">
        <f t="shared" si="2928"/>
        <v>4</v>
      </c>
      <c r="J1069" s="62" t="str">
        <f>IF(COUNTIF(技能效果!A:A,技能等级!B1069&amp;"02")=1,技能等级!B1069&amp;"02","")</f>
        <v/>
      </c>
      <c r="K1069" s="62" t="str">
        <f t="shared" si="2928"/>
        <v/>
      </c>
      <c r="L1069" s="62" t="str">
        <f>IF(COUNTIF(技能效果!A:A,技能等级!B1069&amp;"03")=1,技能等级!B1069&amp;"03","")</f>
        <v/>
      </c>
      <c r="M1069" s="62" t="str">
        <f t="shared" ref="M1069" si="3116">IF(L1069="","",$D1069)</f>
        <v/>
      </c>
      <c r="N1069" s="62" t="str">
        <f>IF(COUNTIF(技能效果!A:A,技能等级!B1069&amp;"04")=1,技能等级!B1069&amp;"04","")</f>
        <v/>
      </c>
      <c r="O1069" s="62" t="str">
        <f t="shared" ref="O1069" si="3117">IF(N1069="","",$D1069)</f>
        <v/>
      </c>
      <c r="P1069" s="62" t="str">
        <f>IF(COUNTIF(技能效果!A:A,技能等级!B1069&amp;"05")=1,技能等级!B1069&amp;"05","")</f>
        <v/>
      </c>
      <c r="Q1069" s="62" t="str">
        <f t="shared" ref="Q1069" si="3118">IF(P1069="","",$D1069)</f>
        <v/>
      </c>
      <c r="R1069" s="69" t="str">
        <f>INDEX(技能!U:U,MATCH(技能等级!B1069,技能!B:B,0))</f>
        <v>攻击敌方单体造成攻击x%的伤害</v>
      </c>
      <c r="S1069" s="150">
        <f t="shared" si="2962"/>
        <v>103</v>
      </c>
    </row>
    <row r="1070" spans="1:19" s="60" customFormat="1" ht="16.5" x14ac:dyDescent="0.2">
      <c r="A1070" s="62">
        <v>1067</v>
      </c>
      <c r="B1070" s="62">
        <f>INDEX(技能!B:B,MATCH(技能等级!S1070,技能!T:T,0))</f>
        <v>1304007</v>
      </c>
      <c r="C1070" s="69" t="s">
        <v>384</v>
      </c>
      <c r="D1070" s="62">
        <v>5</v>
      </c>
      <c r="E1070" s="62" t="str">
        <f>INDEX(技能!E:E,MATCH(技能等级!S1070,技能!T:T,0))</f>
        <v>怒斩</v>
      </c>
      <c r="F1070" s="69" t="s">
        <v>1020</v>
      </c>
      <c r="G1070" s="62">
        <v>10</v>
      </c>
      <c r="H1070" s="149" t="str">
        <f t="shared" si="2927"/>
        <v>130400701</v>
      </c>
      <c r="I1070" s="62">
        <f t="shared" si="2928"/>
        <v>5</v>
      </c>
      <c r="J1070" s="62" t="str">
        <f>IF(COUNTIF(技能效果!A:A,技能等级!B1070&amp;"02")=1,技能等级!B1070&amp;"02","")</f>
        <v/>
      </c>
      <c r="K1070" s="62" t="str">
        <f t="shared" si="2928"/>
        <v/>
      </c>
      <c r="L1070" s="62" t="str">
        <f>IF(COUNTIF(技能效果!A:A,技能等级!B1070&amp;"03")=1,技能等级!B1070&amp;"03","")</f>
        <v/>
      </c>
      <c r="M1070" s="62" t="str">
        <f t="shared" ref="M1070" si="3119">IF(L1070="","",$D1070)</f>
        <v/>
      </c>
      <c r="N1070" s="62" t="str">
        <f>IF(COUNTIF(技能效果!A:A,技能等级!B1070&amp;"04")=1,技能等级!B1070&amp;"04","")</f>
        <v/>
      </c>
      <c r="O1070" s="62" t="str">
        <f t="shared" ref="O1070" si="3120">IF(N1070="","",$D1070)</f>
        <v/>
      </c>
      <c r="P1070" s="62" t="str">
        <f>IF(COUNTIF(技能效果!A:A,技能等级!B1070&amp;"05")=1,技能等级!B1070&amp;"05","")</f>
        <v/>
      </c>
      <c r="Q1070" s="62" t="str">
        <f t="shared" ref="Q1070" si="3121">IF(P1070="","",$D1070)</f>
        <v/>
      </c>
      <c r="R1070" s="69" t="str">
        <f>INDEX(技能!U:U,MATCH(技能等级!B1070,技能!B:B,0))</f>
        <v>攻击敌方单体造成攻击x%的伤害</v>
      </c>
      <c r="S1070" s="150">
        <f t="shared" si="2962"/>
        <v>103</v>
      </c>
    </row>
    <row r="1071" spans="1:19" s="60" customFormat="1" ht="16.5" x14ac:dyDescent="0.2">
      <c r="A1071" s="62">
        <v>1068</v>
      </c>
      <c r="B1071" s="62">
        <f>INDEX(技能!B:B,MATCH(技能等级!S1071,技能!T:T,0))</f>
        <v>1304007</v>
      </c>
      <c r="C1071" s="69" t="s">
        <v>384</v>
      </c>
      <c r="D1071" s="62">
        <v>6</v>
      </c>
      <c r="E1071" s="62" t="str">
        <f>INDEX(技能!E:E,MATCH(技能等级!S1071,技能!T:T,0))</f>
        <v>怒斩</v>
      </c>
      <c r="F1071" s="69" t="s">
        <v>1020</v>
      </c>
      <c r="G1071" s="62">
        <v>10</v>
      </c>
      <c r="H1071" s="149" t="str">
        <f t="shared" ref="H1071:H1134" si="3122">B1071&amp;"01"</f>
        <v>130400701</v>
      </c>
      <c r="I1071" s="62">
        <f t="shared" ref="I1071:K1134" si="3123">IF(H1071="","",$D1071)</f>
        <v>6</v>
      </c>
      <c r="J1071" s="62" t="str">
        <f>IF(COUNTIF(技能效果!A:A,技能等级!B1071&amp;"02")=1,技能等级!B1071&amp;"02","")</f>
        <v/>
      </c>
      <c r="K1071" s="62" t="str">
        <f t="shared" si="3123"/>
        <v/>
      </c>
      <c r="L1071" s="62" t="str">
        <f>IF(COUNTIF(技能效果!A:A,技能等级!B1071&amp;"03")=1,技能等级!B1071&amp;"03","")</f>
        <v/>
      </c>
      <c r="M1071" s="62" t="str">
        <f t="shared" ref="M1071" si="3124">IF(L1071="","",$D1071)</f>
        <v/>
      </c>
      <c r="N1071" s="62" t="str">
        <f>IF(COUNTIF(技能效果!A:A,技能等级!B1071&amp;"04")=1,技能等级!B1071&amp;"04","")</f>
        <v/>
      </c>
      <c r="O1071" s="62" t="str">
        <f t="shared" ref="O1071" si="3125">IF(N1071="","",$D1071)</f>
        <v/>
      </c>
      <c r="P1071" s="62" t="str">
        <f>IF(COUNTIF(技能效果!A:A,技能等级!B1071&amp;"05")=1,技能等级!B1071&amp;"05","")</f>
        <v/>
      </c>
      <c r="Q1071" s="62" t="str">
        <f t="shared" ref="Q1071" si="3126">IF(P1071="","",$D1071)</f>
        <v/>
      </c>
      <c r="R1071" s="69" t="str">
        <f>INDEX(技能!U:U,MATCH(技能等级!B1071,技能!B:B,0))</f>
        <v>攻击敌方单体造成攻击x%的伤害</v>
      </c>
      <c r="S1071" s="150">
        <f t="shared" si="2962"/>
        <v>103</v>
      </c>
    </row>
    <row r="1072" spans="1:19" s="60" customFormat="1" ht="16.5" x14ac:dyDescent="0.2">
      <c r="A1072" s="62">
        <v>1069</v>
      </c>
      <c r="B1072" s="62">
        <f>INDEX(技能!B:B,MATCH(技能等级!S1072,技能!T:T,0))</f>
        <v>1304007</v>
      </c>
      <c r="C1072" s="69" t="s">
        <v>384</v>
      </c>
      <c r="D1072" s="62">
        <v>7</v>
      </c>
      <c r="E1072" s="62" t="str">
        <f>INDEX(技能!E:E,MATCH(技能等级!S1072,技能!T:T,0))</f>
        <v>怒斩</v>
      </c>
      <c r="F1072" s="69" t="s">
        <v>1020</v>
      </c>
      <c r="G1072" s="62">
        <v>10</v>
      </c>
      <c r="H1072" s="149" t="str">
        <f t="shared" si="3122"/>
        <v>130400701</v>
      </c>
      <c r="I1072" s="62">
        <f t="shared" si="3123"/>
        <v>7</v>
      </c>
      <c r="J1072" s="62" t="str">
        <f>IF(COUNTIF(技能效果!A:A,技能等级!B1072&amp;"02")=1,技能等级!B1072&amp;"02","")</f>
        <v/>
      </c>
      <c r="K1072" s="62" t="str">
        <f t="shared" si="3123"/>
        <v/>
      </c>
      <c r="L1072" s="62" t="str">
        <f>IF(COUNTIF(技能效果!A:A,技能等级!B1072&amp;"03")=1,技能等级!B1072&amp;"03","")</f>
        <v/>
      </c>
      <c r="M1072" s="62" t="str">
        <f t="shared" ref="M1072" si="3127">IF(L1072="","",$D1072)</f>
        <v/>
      </c>
      <c r="N1072" s="62" t="str">
        <f>IF(COUNTIF(技能效果!A:A,技能等级!B1072&amp;"04")=1,技能等级!B1072&amp;"04","")</f>
        <v/>
      </c>
      <c r="O1072" s="62" t="str">
        <f t="shared" ref="O1072" si="3128">IF(N1072="","",$D1072)</f>
        <v/>
      </c>
      <c r="P1072" s="62" t="str">
        <f>IF(COUNTIF(技能效果!A:A,技能等级!B1072&amp;"05")=1,技能等级!B1072&amp;"05","")</f>
        <v/>
      </c>
      <c r="Q1072" s="62" t="str">
        <f t="shared" ref="Q1072" si="3129">IF(P1072="","",$D1072)</f>
        <v/>
      </c>
      <c r="R1072" s="69" t="str">
        <f>INDEX(技能!U:U,MATCH(技能等级!B1072,技能!B:B,0))</f>
        <v>攻击敌方单体造成攻击x%的伤害</v>
      </c>
      <c r="S1072" s="150">
        <f t="shared" si="2962"/>
        <v>103</v>
      </c>
    </row>
    <row r="1073" spans="1:19" s="60" customFormat="1" ht="16.5" x14ac:dyDescent="0.2">
      <c r="A1073" s="62">
        <v>1070</v>
      </c>
      <c r="B1073" s="62">
        <f>INDEX(技能!B:B,MATCH(技能等级!S1073,技能!T:T,0))</f>
        <v>1304007</v>
      </c>
      <c r="C1073" s="69" t="s">
        <v>384</v>
      </c>
      <c r="D1073" s="62">
        <v>8</v>
      </c>
      <c r="E1073" s="62" t="str">
        <f>INDEX(技能!E:E,MATCH(技能等级!S1073,技能!T:T,0))</f>
        <v>怒斩</v>
      </c>
      <c r="F1073" s="69" t="s">
        <v>1020</v>
      </c>
      <c r="G1073" s="62">
        <v>10</v>
      </c>
      <c r="H1073" s="149" t="str">
        <f t="shared" si="3122"/>
        <v>130400701</v>
      </c>
      <c r="I1073" s="62">
        <f t="shared" si="3123"/>
        <v>8</v>
      </c>
      <c r="J1073" s="62" t="str">
        <f>IF(COUNTIF(技能效果!A:A,技能等级!B1073&amp;"02")=1,技能等级!B1073&amp;"02","")</f>
        <v/>
      </c>
      <c r="K1073" s="62" t="str">
        <f t="shared" si="3123"/>
        <v/>
      </c>
      <c r="L1073" s="62" t="str">
        <f>IF(COUNTIF(技能效果!A:A,技能等级!B1073&amp;"03")=1,技能等级!B1073&amp;"03","")</f>
        <v/>
      </c>
      <c r="M1073" s="62" t="str">
        <f t="shared" ref="M1073" si="3130">IF(L1073="","",$D1073)</f>
        <v/>
      </c>
      <c r="N1073" s="62" t="str">
        <f>IF(COUNTIF(技能效果!A:A,技能等级!B1073&amp;"04")=1,技能等级!B1073&amp;"04","")</f>
        <v/>
      </c>
      <c r="O1073" s="62" t="str">
        <f t="shared" ref="O1073" si="3131">IF(N1073="","",$D1073)</f>
        <v/>
      </c>
      <c r="P1073" s="62" t="str">
        <f>IF(COUNTIF(技能效果!A:A,技能等级!B1073&amp;"05")=1,技能等级!B1073&amp;"05","")</f>
        <v/>
      </c>
      <c r="Q1073" s="62" t="str">
        <f t="shared" ref="Q1073" si="3132">IF(P1073="","",$D1073)</f>
        <v/>
      </c>
      <c r="R1073" s="69" t="str">
        <f>INDEX(技能!U:U,MATCH(技能等级!B1073,技能!B:B,0))</f>
        <v>攻击敌方单体造成攻击x%的伤害</v>
      </c>
      <c r="S1073" s="150">
        <f t="shared" si="2962"/>
        <v>103</v>
      </c>
    </row>
    <row r="1074" spans="1:19" s="60" customFormat="1" ht="16.5" x14ac:dyDescent="0.2">
      <c r="A1074" s="62">
        <v>1071</v>
      </c>
      <c r="B1074" s="62">
        <f>INDEX(技能!B:B,MATCH(技能等级!S1074,技能!T:T,0))</f>
        <v>1304007</v>
      </c>
      <c r="C1074" s="69" t="s">
        <v>384</v>
      </c>
      <c r="D1074" s="62">
        <v>9</v>
      </c>
      <c r="E1074" s="62" t="str">
        <f>INDEX(技能!E:E,MATCH(技能等级!S1074,技能!T:T,0))</f>
        <v>怒斩</v>
      </c>
      <c r="F1074" s="69" t="s">
        <v>1020</v>
      </c>
      <c r="G1074" s="62">
        <v>10</v>
      </c>
      <c r="H1074" s="149" t="str">
        <f t="shared" si="3122"/>
        <v>130400701</v>
      </c>
      <c r="I1074" s="62">
        <f t="shared" si="3123"/>
        <v>9</v>
      </c>
      <c r="J1074" s="62" t="str">
        <f>IF(COUNTIF(技能效果!A:A,技能等级!B1074&amp;"02")=1,技能等级!B1074&amp;"02","")</f>
        <v/>
      </c>
      <c r="K1074" s="62" t="str">
        <f t="shared" si="3123"/>
        <v/>
      </c>
      <c r="L1074" s="62" t="str">
        <f>IF(COUNTIF(技能效果!A:A,技能等级!B1074&amp;"03")=1,技能等级!B1074&amp;"03","")</f>
        <v/>
      </c>
      <c r="M1074" s="62" t="str">
        <f t="shared" ref="M1074" si="3133">IF(L1074="","",$D1074)</f>
        <v/>
      </c>
      <c r="N1074" s="62" t="str">
        <f>IF(COUNTIF(技能效果!A:A,技能等级!B1074&amp;"04")=1,技能等级!B1074&amp;"04","")</f>
        <v/>
      </c>
      <c r="O1074" s="62" t="str">
        <f t="shared" ref="O1074" si="3134">IF(N1074="","",$D1074)</f>
        <v/>
      </c>
      <c r="P1074" s="62" t="str">
        <f>IF(COUNTIF(技能效果!A:A,技能等级!B1074&amp;"05")=1,技能等级!B1074&amp;"05","")</f>
        <v/>
      </c>
      <c r="Q1074" s="62" t="str">
        <f t="shared" ref="Q1074" si="3135">IF(P1074="","",$D1074)</f>
        <v/>
      </c>
      <c r="R1074" s="69" t="str">
        <f>INDEX(技能!U:U,MATCH(技能等级!B1074,技能!B:B,0))</f>
        <v>攻击敌方单体造成攻击x%的伤害</v>
      </c>
      <c r="S1074" s="150">
        <f t="shared" si="2962"/>
        <v>103</v>
      </c>
    </row>
    <row r="1075" spans="1:19" s="60" customFormat="1" ht="16.5" x14ac:dyDescent="0.2">
      <c r="A1075" s="62">
        <v>1072</v>
      </c>
      <c r="B1075" s="62">
        <f>INDEX(技能!B:B,MATCH(技能等级!S1075,技能!T:T,0))</f>
        <v>1304007</v>
      </c>
      <c r="C1075" s="69" t="s">
        <v>384</v>
      </c>
      <c r="D1075" s="62">
        <v>10</v>
      </c>
      <c r="E1075" s="62" t="str">
        <f>INDEX(技能!E:E,MATCH(技能等级!S1075,技能!T:T,0))</f>
        <v>怒斩</v>
      </c>
      <c r="F1075" s="69" t="s">
        <v>1020</v>
      </c>
      <c r="G1075" s="62">
        <v>10</v>
      </c>
      <c r="H1075" s="149" t="str">
        <f t="shared" si="3122"/>
        <v>130400701</v>
      </c>
      <c r="I1075" s="62">
        <f t="shared" si="3123"/>
        <v>10</v>
      </c>
      <c r="J1075" s="62" t="str">
        <f>IF(COUNTIF(技能效果!A:A,技能等级!B1075&amp;"02")=1,技能等级!B1075&amp;"02","")</f>
        <v/>
      </c>
      <c r="K1075" s="62" t="str">
        <f t="shared" si="3123"/>
        <v/>
      </c>
      <c r="L1075" s="62" t="str">
        <f>IF(COUNTIF(技能效果!A:A,技能等级!B1075&amp;"03")=1,技能等级!B1075&amp;"03","")</f>
        <v/>
      </c>
      <c r="M1075" s="62" t="str">
        <f t="shared" ref="M1075" si="3136">IF(L1075="","",$D1075)</f>
        <v/>
      </c>
      <c r="N1075" s="62" t="str">
        <f>IF(COUNTIF(技能效果!A:A,技能等级!B1075&amp;"04")=1,技能等级!B1075&amp;"04","")</f>
        <v/>
      </c>
      <c r="O1075" s="62" t="str">
        <f t="shared" ref="O1075" si="3137">IF(N1075="","",$D1075)</f>
        <v/>
      </c>
      <c r="P1075" s="62" t="str">
        <f>IF(COUNTIF(技能效果!A:A,技能等级!B1075&amp;"05")=1,技能等级!B1075&amp;"05","")</f>
        <v/>
      </c>
      <c r="Q1075" s="62" t="str">
        <f t="shared" ref="Q1075" si="3138">IF(P1075="","",$D1075)</f>
        <v/>
      </c>
      <c r="R1075" s="69" t="str">
        <f>INDEX(技能!U:U,MATCH(技能等级!B1075,技能!B:B,0))</f>
        <v>攻击敌方单体造成攻击x%的伤害</v>
      </c>
      <c r="S1075" s="150">
        <f t="shared" si="2962"/>
        <v>103</v>
      </c>
    </row>
    <row r="1076" spans="1:19" s="60" customFormat="1" ht="16.5" x14ac:dyDescent="0.2">
      <c r="A1076" s="62">
        <v>1073</v>
      </c>
      <c r="B1076" s="62">
        <f>INDEX(技能!B:B,MATCH(技能等级!S1076,技能!T:T,0))</f>
        <v>1304008</v>
      </c>
      <c r="C1076" s="69" t="s">
        <v>384</v>
      </c>
      <c r="D1076" s="62">
        <v>1</v>
      </c>
      <c r="E1076" s="62" t="str">
        <f>INDEX(技能!E:E,MATCH(技能等级!S1076,技能!T:T,0))</f>
        <v>黄昏之殇</v>
      </c>
      <c r="F1076" s="69"/>
      <c r="G1076" s="62"/>
      <c r="H1076" s="149" t="str">
        <f t="shared" si="3122"/>
        <v>130400801</v>
      </c>
      <c r="I1076" s="62">
        <f t="shared" si="3123"/>
        <v>1</v>
      </c>
      <c r="J1076" s="62" t="str">
        <f>IF(COUNTIF(技能效果!A:A,技能等级!B1076&amp;"02")=1,技能等级!B1076&amp;"02","")</f>
        <v>130400802</v>
      </c>
      <c r="K1076" s="62">
        <f t="shared" si="3123"/>
        <v>1</v>
      </c>
      <c r="L1076" s="62" t="str">
        <f>IF(COUNTIF(技能效果!A:A,技能等级!B1076&amp;"03")=1,技能等级!B1076&amp;"03","")</f>
        <v/>
      </c>
      <c r="M1076" s="62" t="str">
        <f t="shared" ref="M1076" si="3139">IF(L1076="","",$D1076)</f>
        <v/>
      </c>
      <c r="N1076" s="62" t="str">
        <f>IF(COUNTIF(技能效果!A:A,技能等级!B1076&amp;"04")=1,技能等级!B1076&amp;"04","")</f>
        <v/>
      </c>
      <c r="O1076" s="62" t="str">
        <f t="shared" ref="O1076" si="3140">IF(N1076="","",$D1076)</f>
        <v/>
      </c>
      <c r="P1076" s="62" t="str">
        <f>IF(COUNTIF(技能效果!A:A,技能等级!B1076&amp;"05")=1,技能等级!B1076&amp;"05","")</f>
        <v/>
      </c>
      <c r="Q1076" s="62" t="str">
        <f t="shared" ref="Q1076" si="3141">IF(P1076="","",$D1076)</f>
        <v/>
      </c>
      <c r="R1076" s="69" t="str">
        <f>INDEX(技能!U:U,MATCH(技能等级!B1076,技能!B:B,0))</f>
        <v>攻击敌方单体造成攻击x%的伤害
【被动】当自身血量低于y%时，造成的伤害致死时可无视所有濒死效果直接令目标死亡</v>
      </c>
      <c r="S1076" s="150">
        <f t="shared" si="2962"/>
        <v>104</v>
      </c>
    </row>
    <row r="1077" spans="1:19" s="60" customFormat="1" ht="16.5" x14ac:dyDescent="0.2">
      <c r="A1077" s="62">
        <v>1074</v>
      </c>
      <c r="B1077" s="62">
        <f>INDEX(技能!B:B,MATCH(技能等级!S1077,技能!T:T,0))</f>
        <v>1304008</v>
      </c>
      <c r="C1077" s="69" t="s">
        <v>384</v>
      </c>
      <c r="D1077" s="62">
        <v>2</v>
      </c>
      <c r="E1077" s="62" t="str">
        <f>INDEX(技能!E:E,MATCH(技能等级!S1077,技能!T:T,0))</f>
        <v>黄昏之殇</v>
      </c>
      <c r="F1077" s="69" t="s">
        <v>1020</v>
      </c>
      <c r="G1077" s="62">
        <v>10</v>
      </c>
      <c r="H1077" s="149" t="str">
        <f t="shared" si="3122"/>
        <v>130400801</v>
      </c>
      <c r="I1077" s="62">
        <f t="shared" si="3123"/>
        <v>2</v>
      </c>
      <c r="J1077" s="62" t="str">
        <f>IF(COUNTIF(技能效果!A:A,技能等级!B1077&amp;"02")=1,技能等级!B1077&amp;"02","")</f>
        <v>130400802</v>
      </c>
      <c r="K1077" s="62">
        <f t="shared" si="3123"/>
        <v>2</v>
      </c>
      <c r="L1077" s="62" t="str">
        <f>IF(COUNTIF(技能效果!A:A,技能等级!B1077&amp;"03")=1,技能等级!B1077&amp;"03","")</f>
        <v/>
      </c>
      <c r="M1077" s="62" t="str">
        <f t="shared" ref="M1077" si="3142">IF(L1077="","",$D1077)</f>
        <v/>
      </c>
      <c r="N1077" s="62" t="str">
        <f>IF(COUNTIF(技能效果!A:A,技能等级!B1077&amp;"04")=1,技能等级!B1077&amp;"04","")</f>
        <v/>
      </c>
      <c r="O1077" s="62" t="str">
        <f t="shared" ref="O1077" si="3143">IF(N1077="","",$D1077)</f>
        <v/>
      </c>
      <c r="P1077" s="62" t="str">
        <f>IF(COUNTIF(技能效果!A:A,技能等级!B1077&amp;"05")=1,技能等级!B1077&amp;"05","")</f>
        <v/>
      </c>
      <c r="Q1077" s="62" t="str">
        <f t="shared" ref="Q1077" si="3144">IF(P1077="","",$D1077)</f>
        <v/>
      </c>
      <c r="R1077" s="69" t="str">
        <f>INDEX(技能!U:U,MATCH(技能等级!B1077,技能!B:B,0))</f>
        <v>攻击敌方单体造成攻击x%的伤害
【被动】当自身血量低于y%时，造成的伤害致死时可无视所有濒死效果直接令目标死亡</v>
      </c>
      <c r="S1077" s="150">
        <f t="shared" si="2962"/>
        <v>104</v>
      </c>
    </row>
    <row r="1078" spans="1:19" s="60" customFormat="1" ht="16.5" x14ac:dyDescent="0.2">
      <c r="A1078" s="62">
        <v>1075</v>
      </c>
      <c r="B1078" s="62">
        <f>INDEX(技能!B:B,MATCH(技能等级!S1078,技能!T:T,0))</f>
        <v>1304008</v>
      </c>
      <c r="C1078" s="69" t="s">
        <v>384</v>
      </c>
      <c r="D1078" s="62">
        <v>3</v>
      </c>
      <c r="E1078" s="62" t="str">
        <f>INDEX(技能!E:E,MATCH(技能等级!S1078,技能!T:T,0))</f>
        <v>黄昏之殇</v>
      </c>
      <c r="F1078" s="69" t="s">
        <v>1020</v>
      </c>
      <c r="G1078" s="62">
        <v>10</v>
      </c>
      <c r="H1078" s="149" t="str">
        <f t="shared" si="3122"/>
        <v>130400801</v>
      </c>
      <c r="I1078" s="62">
        <f t="shared" si="3123"/>
        <v>3</v>
      </c>
      <c r="J1078" s="62" t="str">
        <f>IF(COUNTIF(技能效果!A:A,技能等级!B1078&amp;"02")=1,技能等级!B1078&amp;"02","")</f>
        <v>130400802</v>
      </c>
      <c r="K1078" s="62">
        <f t="shared" si="3123"/>
        <v>3</v>
      </c>
      <c r="L1078" s="62" t="str">
        <f>IF(COUNTIF(技能效果!A:A,技能等级!B1078&amp;"03")=1,技能等级!B1078&amp;"03","")</f>
        <v/>
      </c>
      <c r="M1078" s="62" t="str">
        <f t="shared" ref="M1078" si="3145">IF(L1078="","",$D1078)</f>
        <v/>
      </c>
      <c r="N1078" s="62" t="str">
        <f>IF(COUNTIF(技能效果!A:A,技能等级!B1078&amp;"04")=1,技能等级!B1078&amp;"04","")</f>
        <v/>
      </c>
      <c r="O1078" s="62" t="str">
        <f t="shared" ref="O1078" si="3146">IF(N1078="","",$D1078)</f>
        <v/>
      </c>
      <c r="P1078" s="62" t="str">
        <f>IF(COUNTIF(技能效果!A:A,技能等级!B1078&amp;"05")=1,技能等级!B1078&amp;"05","")</f>
        <v/>
      </c>
      <c r="Q1078" s="62" t="str">
        <f t="shared" ref="Q1078" si="3147">IF(P1078="","",$D1078)</f>
        <v/>
      </c>
      <c r="R1078" s="69" t="str">
        <f>INDEX(技能!U:U,MATCH(技能等级!B1078,技能!B:B,0))</f>
        <v>攻击敌方单体造成攻击x%的伤害
【被动】当自身血量低于y%时，造成的伤害致死时可无视所有濒死效果直接令目标死亡</v>
      </c>
      <c r="S1078" s="150">
        <f t="shared" si="2962"/>
        <v>104</v>
      </c>
    </row>
    <row r="1079" spans="1:19" s="60" customFormat="1" ht="16.5" x14ac:dyDescent="0.2">
      <c r="A1079" s="62">
        <v>1076</v>
      </c>
      <c r="B1079" s="62">
        <f>INDEX(技能!B:B,MATCH(技能等级!S1079,技能!T:T,0))</f>
        <v>1304008</v>
      </c>
      <c r="C1079" s="69" t="s">
        <v>384</v>
      </c>
      <c r="D1079" s="62">
        <v>4</v>
      </c>
      <c r="E1079" s="62" t="str">
        <f>INDEX(技能!E:E,MATCH(技能等级!S1079,技能!T:T,0))</f>
        <v>黄昏之殇</v>
      </c>
      <c r="F1079" s="69" t="s">
        <v>1020</v>
      </c>
      <c r="G1079" s="62">
        <v>10</v>
      </c>
      <c r="H1079" s="149" t="str">
        <f t="shared" si="3122"/>
        <v>130400801</v>
      </c>
      <c r="I1079" s="62">
        <f t="shared" si="3123"/>
        <v>4</v>
      </c>
      <c r="J1079" s="62" t="str">
        <f>IF(COUNTIF(技能效果!A:A,技能等级!B1079&amp;"02")=1,技能等级!B1079&amp;"02","")</f>
        <v>130400802</v>
      </c>
      <c r="K1079" s="62">
        <f t="shared" si="3123"/>
        <v>4</v>
      </c>
      <c r="L1079" s="62" t="str">
        <f>IF(COUNTIF(技能效果!A:A,技能等级!B1079&amp;"03")=1,技能等级!B1079&amp;"03","")</f>
        <v/>
      </c>
      <c r="M1079" s="62" t="str">
        <f t="shared" ref="M1079" si="3148">IF(L1079="","",$D1079)</f>
        <v/>
      </c>
      <c r="N1079" s="62" t="str">
        <f>IF(COUNTIF(技能效果!A:A,技能等级!B1079&amp;"04")=1,技能等级!B1079&amp;"04","")</f>
        <v/>
      </c>
      <c r="O1079" s="62" t="str">
        <f t="shared" ref="O1079" si="3149">IF(N1079="","",$D1079)</f>
        <v/>
      </c>
      <c r="P1079" s="62" t="str">
        <f>IF(COUNTIF(技能效果!A:A,技能等级!B1079&amp;"05")=1,技能等级!B1079&amp;"05","")</f>
        <v/>
      </c>
      <c r="Q1079" s="62" t="str">
        <f t="shared" ref="Q1079" si="3150">IF(P1079="","",$D1079)</f>
        <v/>
      </c>
      <c r="R1079" s="69" t="str">
        <f>INDEX(技能!U:U,MATCH(技能等级!B1079,技能!B:B,0))</f>
        <v>攻击敌方单体造成攻击x%的伤害
【被动】当自身血量低于y%时，造成的伤害致死时可无视所有濒死效果直接令目标死亡</v>
      </c>
      <c r="S1079" s="150">
        <f t="shared" si="2962"/>
        <v>104</v>
      </c>
    </row>
    <row r="1080" spans="1:19" s="60" customFormat="1" ht="16.5" x14ac:dyDescent="0.2">
      <c r="A1080" s="62">
        <v>1077</v>
      </c>
      <c r="B1080" s="62">
        <f>INDEX(技能!B:B,MATCH(技能等级!S1080,技能!T:T,0))</f>
        <v>1304008</v>
      </c>
      <c r="C1080" s="69" t="s">
        <v>384</v>
      </c>
      <c r="D1080" s="62">
        <v>5</v>
      </c>
      <c r="E1080" s="62" t="str">
        <f>INDEX(技能!E:E,MATCH(技能等级!S1080,技能!T:T,0))</f>
        <v>黄昏之殇</v>
      </c>
      <c r="F1080" s="69" t="s">
        <v>1020</v>
      </c>
      <c r="G1080" s="62">
        <v>10</v>
      </c>
      <c r="H1080" s="149" t="str">
        <f t="shared" si="3122"/>
        <v>130400801</v>
      </c>
      <c r="I1080" s="62">
        <f t="shared" si="3123"/>
        <v>5</v>
      </c>
      <c r="J1080" s="62" t="str">
        <f>IF(COUNTIF(技能效果!A:A,技能等级!B1080&amp;"02")=1,技能等级!B1080&amp;"02","")</f>
        <v>130400802</v>
      </c>
      <c r="K1080" s="62">
        <f t="shared" si="3123"/>
        <v>5</v>
      </c>
      <c r="L1080" s="62" t="str">
        <f>IF(COUNTIF(技能效果!A:A,技能等级!B1080&amp;"03")=1,技能等级!B1080&amp;"03","")</f>
        <v/>
      </c>
      <c r="M1080" s="62" t="str">
        <f t="shared" ref="M1080" si="3151">IF(L1080="","",$D1080)</f>
        <v/>
      </c>
      <c r="N1080" s="62" t="str">
        <f>IF(COUNTIF(技能效果!A:A,技能等级!B1080&amp;"04")=1,技能等级!B1080&amp;"04","")</f>
        <v/>
      </c>
      <c r="O1080" s="62" t="str">
        <f t="shared" ref="O1080" si="3152">IF(N1080="","",$D1080)</f>
        <v/>
      </c>
      <c r="P1080" s="62" t="str">
        <f>IF(COUNTIF(技能效果!A:A,技能等级!B1080&amp;"05")=1,技能等级!B1080&amp;"05","")</f>
        <v/>
      </c>
      <c r="Q1080" s="62" t="str">
        <f t="shared" ref="Q1080" si="3153">IF(P1080="","",$D1080)</f>
        <v/>
      </c>
      <c r="R1080" s="69" t="str">
        <f>INDEX(技能!U:U,MATCH(技能等级!B1080,技能!B:B,0))</f>
        <v>攻击敌方单体造成攻击x%的伤害
【被动】当自身血量低于y%时，造成的伤害致死时可无视所有濒死效果直接令目标死亡</v>
      </c>
      <c r="S1080" s="150">
        <f t="shared" si="2962"/>
        <v>104</v>
      </c>
    </row>
    <row r="1081" spans="1:19" s="60" customFormat="1" ht="16.5" x14ac:dyDescent="0.2">
      <c r="A1081" s="62">
        <v>1078</v>
      </c>
      <c r="B1081" s="62">
        <f>INDEX(技能!B:B,MATCH(技能等级!S1081,技能!T:T,0))</f>
        <v>1304008</v>
      </c>
      <c r="C1081" s="69" t="s">
        <v>384</v>
      </c>
      <c r="D1081" s="62">
        <v>6</v>
      </c>
      <c r="E1081" s="62" t="str">
        <f>INDEX(技能!E:E,MATCH(技能等级!S1081,技能!T:T,0))</f>
        <v>黄昏之殇</v>
      </c>
      <c r="F1081" s="69" t="s">
        <v>1020</v>
      </c>
      <c r="G1081" s="62">
        <v>10</v>
      </c>
      <c r="H1081" s="149" t="str">
        <f t="shared" si="3122"/>
        <v>130400801</v>
      </c>
      <c r="I1081" s="62">
        <f t="shared" si="3123"/>
        <v>6</v>
      </c>
      <c r="J1081" s="62" t="str">
        <f>IF(COUNTIF(技能效果!A:A,技能等级!B1081&amp;"02")=1,技能等级!B1081&amp;"02","")</f>
        <v>130400802</v>
      </c>
      <c r="K1081" s="62">
        <f t="shared" si="3123"/>
        <v>6</v>
      </c>
      <c r="L1081" s="62" t="str">
        <f>IF(COUNTIF(技能效果!A:A,技能等级!B1081&amp;"03")=1,技能等级!B1081&amp;"03","")</f>
        <v/>
      </c>
      <c r="M1081" s="62" t="str">
        <f t="shared" ref="M1081" si="3154">IF(L1081="","",$D1081)</f>
        <v/>
      </c>
      <c r="N1081" s="62" t="str">
        <f>IF(COUNTIF(技能效果!A:A,技能等级!B1081&amp;"04")=1,技能等级!B1081&amp;"04","")</f>
        <v/>
      </c>
      <c r="O1081" s="62" t="str">
        <f t="shared" ref="O1081" si="3155">IF(N1081="","",$D1081)</f>
        <v/>
      </c>
      <c r="P1081" s="62" t="str">
        <f>IF(COUNTIF(技能效果!A:A,技能等级!B1081&amp;"05")=1,技能等级!B1081&amp;"05","")</f>
        <v/>
      </c>
      <c r="Q1081" s="62" t="str">
        <f t="shared" ref="Q1081" si="3156">IF(P1081="","",$D1081)</f>
        <v/>
      </c>
      <c r="R1081" s="69" t="str">
        <f>INDEX(技能!U:U,MATCH(技能等级!B1081,技能!B:B,0))</f>
        <v>攻击敌方单体造成攻击x%的伤害
【被动】当自身血量低于y%时，造成的伤害致死时可无视所有濒死效果直接令目标死亡</v>
      </c>
      <c r="S1081" s="150">
        <f t="shared" ref="S1081:S1144" si="3157">S1071+1</f>
        <v>104</v>
      </c>
    </row>
    <row r="1082" spans="1:19" s="60" customFormat="1" ht="16.5" x14ac:dyDescent="0.2">
      <c r="A1082" s="62">
        <v>1079</v>
      </c>
      <c r="B1082" s="62">
        <f>INDEX(技能!B:B,MATCH(技能等级!S1082,技能!T:T,0))</f>
        <v>1304008</v>
      </c>
      <c r="C1082" s="69" t="s">
        <v>384</v>
      </c>
      <c r="D1082" s="62">
        <v>7</v>
      </c>
      <c r="E1082" s="62" t="str">
        <f>INDEX(技能!E:E,MATCH(技能等级!S1082,技能!T:T,0))</f>
        <v>黄昏之殇</v>
      </c>
      <c r="F1082" s="69" t="s">
        <v>1020</v>
      </c>
      <c r="G1082" s="62">
        <v>10</v>
      </c>
      <c r="H1082" s="149" t="str">
        <f t="shared" si="3122"/>
        <v>130400801</v>
      </c>
      <c r="I1082" s="62">
        <f t="shared" si="3123"/>
        <v>7</v>
      </c>
      <c r="J1082" s="62" t="str">
        <f>IF(COUNTIF(技能效果!A:A,技能等级!B1082&amp;"02")=1,技能等级!B1082&amp;"02","")</f>
        <v>130400802</v>
      </c>
      <c r="K1082" s="62">
        <f t="shared" si="3123"/>
        <v>7</v>
      </c>
      <c r="L1082" s="62" t="str">
        <f>IF(COUNTIF(技能效果!A:A,技能等级!B1082&amp;"03")=1,技能等级!B1082&amp;"03","")</f>
        <v/>
      </c>
      <c r="M1082" s="62" t="str">
        <f t="shared" ref="M1082" si="3158">IF(L1082="","",$D1082)</f>
        <v/>
      </c>
      <c r="N1082" s="62" t="str">
        <f>IF(COUNTIF(技能效果!A:A,技能等级!B1082&amp;"04")=1,技能等级!B1082&amp;"04","")</f>
        <v/>
      </c>
      <c r="O1082" s="62" t="str">
        <f t="shared" ref="O1082" si="3159">IF(N1082="","",$D1082)</f>
        <v/>
      </c>
      <c r="P1082" s="62" t="str">
        <f>IF(COUNTIF(技能效果!A:A,技能等级!B1082&amp;"05")=1,技能等级!B1082&amp;"05","")</f>
        <v/>
      </c>
      <c r="Q1082" s="62" t="str">
        <f t="shared" ref="Q1082" si="3160">IF(P1082="","",$D1082)</f>
        <v/>
      </c>
      <c r="R1082" s="69" t="str">
        <f>INDEX(技能!U:U,MATCH(技能等级!B1082,技能!B:B,0))</f>
        <v>攻击敌方单体造成攻击x%的伤害
【被动】当自身血量低于y%时，造成的伤害致死时可无视所有濒死效果直接令目标死亡</v>
      </c>
      <c r="S1082" s="150">
        <f t="shared" si="3157"/>
        <v>104</v>
      </c>
    </row>
    <row r="1083" spans="1:19" s="60" customFormat="1" ht="16.5" x14ac:dyDescent="0.2">
      <c r="A1083" s="62">
        <v>1080</v>
      </c>
      <c r="B1083" s="62">
        <f>INDEX(技能!B:B,MATCH(技能等级!S1083,技能!T:T,0))</f>
        <v>1304008</v>
      </c>
      <c r="C1083" s="69" t="s">
        <v>384</v>
      </c>
      <c r="D1083" s="62">
        <v>8</v>
      </c>
      <c r="E1083" s="62" t="str">
        <f>INDEX(技能!E:E,MATCH(技能等级!S1083,技能!T:T,0))</f>
        <v>黄昏之殇</v>
      </c>
      <c r="F1083" s="69" t="s">
        <v>1020</v>
      </c>
      <c r="G1083" s="62">
        <v>10</v>
      </c>
      <c r="H1083" s="149" t="str">
        <f t="shared" si="3122"/>
        <v>130400801</v>
      </c>
      <c r="I1083" s="62">
        <f t="shared" si="3123"/>
        <v>8</v>
      </c>
      <c r="J1083" s="62" t="str">
        <f>IF(COUNTIF(技能效果!A:A,技能等级!B1083&amp;"02")=1,技能等级!B1083&amp;"02","")</f>
        <v>130400802</v>
      </c>
      <c r="K1083" s="62">
        <f t="shared" si="3123"/>
        <v>8</v>
      </c>
      <c r="L1083" s="62" t="str">
        <f>IF(COUNTIF(技能效果!A:A,技能等级!B1083&amp;"03")=1,技能等级!B1083&amp;"03","")</f>
        <v/>
      </c>
      <c r="M1083" s="62" t="str">
        <f t="shared" ref="M1083" si="3161">IF(L1083="","",$D1083)</f>
        <v/>
      </c>
      <c r="N1083" s="62" t="str">
        <f>IF(COUNTIF(技能效果!A:A,技能等级!B1083&amp;"04")=1,技能等级!B1083&amp;"04","")</f>
        <v/>
      </c>
      <c r="O1083" s="62" t="str">
        <f t="shared" ref="O1083" si="3162">IF(N1083="","",$D1083)</f>
        <v/>
      </c>
      <c r="P1083" s="62" t="str">
        <f>IF(COUNTIF(技能效果!A:A,技能等级!B1083&amp;"05")=1,技能等级!B1083&amp;"05","")</f>
        <v/>
      </c>
      <c r="Q1083" s="62" t="str">
        <f t="shared" ref="Q1083" si="3163">IF(P1083="","",$D1083)</f>
        <v/>
      </c>
      <c r="R1083" s="69" t="str">
        <f>INDEX(技能!U:U,MATCH(技能等级!B1083,技能!B:B,0))</f>
        <v>攻击敌方单体造成攻击x%的伤害
【被动】当自身血量低于y%时，造成的伤害致死时可无视所有濒死效果直接令目标死亡</v>
      </c>
      <c r="S1083" s="150">
        <f t="shared" si="3157"/>
        <v>104</v>
      </c>
    </row>
    <row r="1084" spans="1:19" s="60" customFormat="1" ht="16.5" x14ac:dyDescent="0.2">
      <c r="A1084" s="62">
        <v>1081</v>
      </c>
      <c r="B1084" s="62">
        <f>INDEX(技能!B:B,MATCH(技能等级!S1084,技能!T:T,0))</f>
        <v>1304008</v>
      </c>
      <c r="C1084" s="69" t="s">
        <v>384</v>
      </c>
      <c r="D1084" s="62">
        <v>9</v>
      </c>
      <c r="E1084" s="62" t="str">
        <f>INDEX(技能!E:E,MATCH(技能等级!S1084,技能!T:T,0))</f>
        <v>黄昏之殇</v>
      </c>
      <c r="F1084" s="69" t="s">
        <v>1020</v>
      </c>
      <c r="G1084" s="62">
        <v>10</v>
      </c>
      <c r="H1084" s="149" t="str">
        <f t="shared" si="3122"/>
        <v>130400801</v>
      </c>
      <c r="I1084" s="62">
        <f t="shared" si="3123"/>
        <v>9</v>
      </c>
      <c r="J1084" s="62" t="str">
        <f>IF(COUNTIF(技能效果!A:A,技能等级!B1084&amp;"02")=1,技能等级!B1084&amp;"02","")</f>
        <v>130400802</v>
      </c>
      <c r="K1084" s="62">
        <f t="shared" si="3123"/>
        <v>9</v>
      </c>
      <c r="L1084" s="62" t="str">
        <f>IF(COUNTIF(技能效果!A:A,技能等级!B1084&amp;"03")=1,技能等级!B1084&amp;"03","")</f>
        <v/>
      </c>
      <c r="M1084" s="62" t="str">
        <f t="shared" ref="M1084" si="3164">IF(L1084="","",$D1084)</f>
        <v/>
      </c>
      <c r="N1084" s="62" t="str">
        <f>IF(COUNTIF(技能效果!A:A,技能等级!B1084&amp;"04")=1,技能等级!B1084&amp;"04","")</f>
        <v/>
      </c>
      <c r="O1084" s="62" t="str">
        <f t="shared" ref="O1084" si="3165">IF(N1084="","",$D1084)</f>
        <v/>
      </c>
      <c r="P1084" s="62" t="str">
        <f>IF(COUNTIF(技能效果!A:A,技能等级!B1084&amp;"05")=1,技能等级!B1084&amp;"05","")</f>
        <v/>
      </c>
      <c r="Q1084" s="62" t="str">
        <f t="shared" ref="Q1084" si="3166">IF(P1084="","",$D1084)</f>
        <v/>
      </c>
      <c r="R1084" s="69" t="str">
        <f>INDEX(技能!U:U,MATCH(技能等级!B1084,技能!B:B,0))</f>
        <v>攻击敌方单体造成攻击x%的伤害
【被动】当自身血量低于y%时，造成的伤害致死时可无视所有濒死效果直接令目标死亡</v>
      </c>
      <c r="S1084" s="150">
        <f t="shared" si="3157"/>
        <v>104</v>
      </c>
    </row>
    <row r="1085" spans="1:19" s="60" customFormat="1" ht="16.5" x14ac:dyDescent="0.2">
      <c r="A1085" s="62">
        <v>1082</v>
      </c>
      <c r="B1085" s="62">
        <f>INDEX(技能!B:B,MATCH(技能等级!S1085,技能!T:T,0))</f>
        <v>1304008</v>
      </c>
      <c r="C1085" s="69" t="s">
        <v>384</v>
      </c>
      <c r="D1085" s="62">
        <v>10</v>
      </c>
      <c r="E1085" s="62" t="str">
        <f>INDEX(技能!E:E,MATCH(技能等级!S1085,技能!T:T,0))</f>
        <v>黄昏之殇</v>
      </c>
      <c r="F1085" s="69" t="s">
        <v>1020</v>
      </c>
      <c r="G1085" s="62">
        <v>10</v>
      </c>
      <c r="H1085" s="149" t="str">
        <f t="shared" si="3122"/>
        <v>130400801</v>
      </c>
      <c r="I1085" s="62">
        <f t="shared" si="3123"/>
        <v>10</v>
      </c>
      <c r="J1085" s="62" t="str">
        <f>IF(COUNTIF(技能效果!A:A,技能等级!B1085&amp;"02")=1,技能等级!B1085&amp;"02","")</f>
        <v>130400802</v>
      </c>
      <c r="K1085" s="62">
        <f t="shared" si="3123"/>
        <v>10</v>
      </c>
      <c r="L1085" s="62" t="str">
        <f>IF(COUNTIF(技能效果!A:A,技能等级!B1085&amp;"03")=1,技能等级!B1085&amp;"03","")</f>
        <v/>
      </c>
      <c r="M1085" s="62" t="str">
        <f t="shared" ref="M1085" si="3167">IF(L1085="","",$D1085)</f>
        <v/>
      </c>
      <c r="N1085" s="62" t="str">
        <f>IF(COUNTIF(技能效果!A:A,技能等级!B1085&amp;"04")=1,技能等级!B1085&amp;"04","")</f>
        <v/>
      </c>
      <c r="O1085" s="62" t="str">
        <f t="shared" ref="O1085" si="3168">IF(N1085="","",$D1085)</f>
        <v/>
      </c>
      <c r="P1085" s="62" t="str">
        <f>IF(COUNTIF(技能效果!A:A,技能等级!B1085&amp;"05")=1,技能等级!B1085&amp;"05","")</f>
        <v/>
      </c>
      <c r="Q1085" s="62" t="str">
        <f t="shared" ref="Q1085" si="3169">IF(P1085="","",$D1085)</f>
        <v/>
      </c>
      <c r="R1085" s="69" t="str">
        <f>INDEX(技能!U:U,MATCH(技能等级!B1085,技能!B:B,0))</f>
        <v>攻击敌方单体造成攻击x%的伤害
【被动】当自身血量低于y%时，造成的伤害致死时可无视所有濒死效果直接令目标死亡</v>
      </c>
      <c r="S1085" s="150">
        <f t="shared" si="3157"/>
        <v>104</v>
      </c>
    </row>
    <row r="1086" spans="1:19" s="60" customFormat="1" ht="16.5" x14ac:dyDescent="0.2">
      <c r="A1086" s="62">
        <v>1083</v>
      </c>
      <c r="B1086" s="62">
        <f>INDEX(技能!B:B,MATCH(技能等级!S1086,技能!T:T,0))</f>
        <v>1304009</v>
      </c>
      <c r="C1086" s="69" t="s">
        <v>384</v>
      </c>
      <c r="D1086" s="62">
        <v>1</v>
      </c>
      <c r="E1086" s="62" t="str">
        <f>INDEX(技能!E:E,MATCH(技能等级!S1086,技能!T:T,0))</f>
        <v>惩戒</v>
      </c>
      <c r="F1086" s="69"/>
      <c r="G1086" s="62"/>
      <c r="H1086" s="149" t="str">
        <f t="shared" si="3122"/>
        <v>130400901</v>
      </c>
      <c r="I1086" s="62">
        <f t="shared" si="3123"/>
        <v>1</v>
      </c>
      <c r="J1086" s="62" t="str">
        <f>IF(COUNTIF(技能效果!A:A,技能等级!B1086&amp;"02")=1,技能等级!B1086&amp;"02","")</f>
        <v>130400902</v>
      </c>
      <c r="K1086" s="62">
        <f t="shared" si="3123"/>
        <v>1</v>
      </c>
      <c r="L1086" s="62" t="str">
        <f>IF(COUNTIF(技能效果!A:A,技能等级!B1086&amp;"03")=1,技能等级!B1086&amp;"03","")</f>
        <v/>
      </c>
      <c r="M1086" s="62" t="str">
        <f t="shared" ref="M1086" si="3170">IF(L1086="","",$D1086)</f>
        <v/>
      </c>
      <c r="N1086" s="62" t="str">
        <f>IF(COUNTIF(技能效果!A:A,技能等级!B1086&amp;"04")=1,技能等级!B1086&amp;"04","")</f>
        <v/>
      </c>
      <c r="O1086" s="62" t="str">
        <f t="shared" ref="O1086" si="3171">IF(N1086="","",$D1086)</f>
        <v/>
      </c>
      <c r="P1086" s="62" t="str">
        <f>IF(COUNTIF(技能效果!A:A,技能等级!B1086&amp;"05")=1,技能等级!B1086&amp;"05","")</f>
        <v/>
      </c>
      <c r="Q1086" s="62" t="str">
        <f t="shared" ref="Q1086" si="3172">IF(P1086="","",$D1086)</f>
        <v/>
      </c>
      <c r="R1086" s="69" t="str">
        <f>INDEX(技能!U:U,MATCH(技能等级!B1086,技能!B:B,0))</f>
        <v>攻击敌方单体造成攻击x%伤害并同时驱散其身上所有正面效果</v>
      </c>
      <c r="S1086" s="150">
        <f t="shared" si="3157"/>
        <v>105</v>
      </c>
    </row>
    <row r="1087" spans="1:19" s="60" customFormat="1" ht="16.5" x14ac:dyDescent="0.2">
      <c r="A1087" s="62">
        <v>1084</v>
      </c>
      <c r="B1087" s="62">
        <f>INDEX(技能!B:B,MATCH(技能等级!S1087,技能!T:T,0))</f>
        <v>1304009</v>
      </c>
      <c r="C1087" s="69" t="s">
        <v>384</v>
      </c>
      <c r="D1087" s="62">
        <v>2</v>
      </c>
      <c r="E1087" s="62" t="str">
        <f>INDEX(技能!E:E,MATCH(技能等级!S1087,技能!T:T,0))</f>
        <v>惩戒</v>
      </c>
      <c r="F1087" s="69" t="s">
        <v>1020</v>
      </c>
      <c r="G1087" s="62">
        <v>10</v>
      </c>
      <c r="H1087" s="149" t="str">
        <f t="shared" si="3122"/>
        <v>130400901</v>
      </c>
      <c r="I1087" s="62">
        <f t="shared" si="3123"/>
        <v>2</v>
      </c>
      <c r="J1087" s="62" t="str">
        <f>IF(COUNTIF(技能效果!A:A,技能等级!B1087&amp;"02")=1,技能等级!B1087&amp;"02","")</f>
        <v>130400902</v>
      </c>
      <c r="K1087" s="62">
        <f t="shared" si="3123"/>
        <v>2</v>
      </c>
      <c r="L1087" s="62" t="str">
        <f>IF(COUNTIF(技能效果!A:A,技能等级!B1087&amp;"03")=1,技能等级!B1087&amp;"03","")</f>
        <v/>
      </c>
      <c r="M1087" s="62" t="str">
        <f t="shared" ref="M1087" si="3173">IF(L1087="","",$D1087)</f>
        <v/>
      </c>
      <c r="N1087" s="62" t="str">
        <f>IF(COUNTIF(技能效果!A:A,技能等级!B1087&amp;"04")=1,技能等级!B1087&amp;"04","")</f>
        <v/>
      </c>
      <c r="O1087" s="62" t="str">
        <f t="shared" ref="O1087" si="3174">IF(N1087="","",$D1087)</f>
        <v/>
      </c>
      <c r="P1087" s="62" t="str">
        <f>IF(COUNTIF(技能效果!A:A,技能等级!B1087&amp;"05")=1,技能等级!B1087&amp;"05","")</f>
        <v/>
      </c>
      <c r="Q1087" s="62" t="str">
        <f t="shared" ref="Q1087" si="3175">IF(P1087="","",$D1087)</f>
        <v/>
      </c>
      <c r="R1087" s="69" t="str">
        <f>INDEX(技能!U:U,MATCH(技能等级!B1087,技能!B:B,0))</f>
        <v>攻击敌方单体造成攻击x%伤害并同时驱散其身上所有正面效果</v>
      </c>
      <c r="S1087" s="150">
        <f t="shared" si="3157"/>
        <v>105</v>
      </c>
    </row>
    <row r="1088" spans="1:19" s="60" customFormat="1" ht="16.5" x14ac:dyDescent="0.2">
      <c r="A1088" s="62">
        <v>1085</v>
      </c>
      <c r="B1088" s="62">
        <f>INDEX(技能!B:B,MATCH(技能等级!S1088,技能!T:T,0))</f>
        <v>1304009</v>
      </c>
      <c r="C1088" s="69" t="s">
        <v>384</v>
      </c>
      <c r="D1088" s="62">
        <v>3</v>
      </c>
      <c r="E1088" s="62" t="str">
        <f>INDEX(技能!E:E,MATCH(技能等级!S1088,技能!T:T,0))</f>
        <v>惩戒</v>
      </c>
      <c r="F1088" s="69" t="s">
        <v>1020</v>
      </c>
      <c r="G1088" s="62">
        <v>10</v>
      </c>
      <c r="H1088" s="149" t="str">
        <f t="shared" si="3122"/>
        <v>130400901</v>
      </c>
      <c r="I1088" s="62">
        <f t="shared" si="3123"/>
        <v>3</v>
      </c>
      <c r="J1088" s="62" t="str">
        <f>IF(COUNTIF(技能效果!A:A,技能等级!B1088&amp;"02")=1,技能等级!B1088&amp;"02","")</f>
        <v>130400902</v>
      </c>
      <c r="K1088" s="62">
        <f t="shared" si="3123"/>
        <v>3</v>
      </c>
      <c r="L1088" s="62" t="str">
        <f>IF(COUNTIF(技能效果!A:A,技能等级!B1088&amp;"03")=1,技能等级!B1088&amp;"03","")</f>
        <v/>
      </c>
      <c r="M1088" s="62" t="str">
        <f t="shared" ref="M1088" si="3176">IF(L1088="","",$D1088)</f>
        <v/>
      </c>
      <c r="N1088" s="62" t="str">
        <f>IF(COUNTIF(技能效果!A:A,技能等级!B1088&amp;"04")=1,技能等级!B1088&amp;"04","")</f>
        <v/>
      </c>
      <c r="O1088" s="62" t="str">
        <f t="shared" ref="O1088" si="3177">IF(N1088="","",$D1088)</f>
        <v/>
      </c>
      <c r="P1088" s="62" t="str">
        <f>IF(COUNTIF(技能效果!A:A,技能等级!B1088&amp;"05")=1,技能等级!B1088&amp;"05","")</f>
        <v/>
      </c>
      <c r="Q1088" s="62" t="str">
        <f t="shared" ref="Q1088" si="3178">IF(P1088="","",$D1088)</f>
        <v/>
      </c>
      <c r="R1088" s="69" t="str">
        <f>INDEX(技能!U:U,MATCH(技能等级!B1088,技能!B:B,0))</f>
        <v>攻击敌方单体造成攻击x%伤害并同时驱散其身上所有正面效果</v>
      </c>
      <c r="S1088" s="150">
        <f t="shared" si="3157"/>
        <v>105</v>
      </c>
    </row>
    <row r="1089" spans="1:19" s="60" customFormat="1" ht="16.5" x14ac:dyDescent="0.2">
      <c r="A1089" s="62">
        <v>1086</v>
      </c>
      <c r="B1089" s="62">
        <f>INDEX(技能!B:B,MATCH(技能等级!S1089,技能!T:T,0))</f>
        <v>1304009</v>
      </c>
      <c r="C1089" s="69" t="s">
        <v>384</v>
      </c>
      <c r="D1089" s="62">
        <v>4</v>
      </c>
      <c r="E1089" s="62" t="str">
        <f>INDEX(技能!E:E,MATCH(技能等级!S1089,技能!T:T,0))</f>
        <v>惩戒</v>
      </c>
      <c r="F1089" s="69" t="s">
        <v>1020</v>
      </c>
      <c r="G1089" s="62">
        <v>10</v>
      </c>
      <c r="H1089" s="149" t="str">
        <f t="shared" si="3122"/>
        <v>130400901</v>
      </c>
      <c r="I1089" s="62">
        <f t="shared" si="3123"/>
        <v>4</v>
      </c>
      <c r="J1089" s="62" t="str">
        <f>IF(COUNTIF(技能效果!A:A,技能等级!B1089&amp;"02")=1,技能等级!B1089&amp;"02","")</f>
        <v>130400902</v>
      </c>
      <c r="K1089" s="62">
        <f t="shared" si="3123"/>
        <v>4</v>
      </c>
      <c r="L1089" s="62" t="str">
        <f>IF(COUNTIF(技能效果!A:A,技能等级!B1089&amp;"03")=1,技能等级!B1089&amp;"03","")</f>
        <v/>
      </c>
      <c r="M1089" s="62" t="str">
        <f t="shared" ref="M1089" si="3179">IF(L1089="","",$D1089)</f>
        <v/>
      </c>
      <c r="N1089" s="62" t="str">
        <f>IF(COUNTIF(技能效果!A:A,技能等级!B1089&amp;"04")=1,技能等级!B1089&amp;"04","")</f>
        <v/>
      </c>
      <c r="O1089" s="62" t="str">
        <f t="shared" ref="O1089" si="3180">IF(N1089="","",$D1089)</f>
        <v/>
      </c>
      <c r="P1089" s="62" t="str">
        <f>IF(COUNTIF(技能效果!A:A,技能等级!B1089&amp;"05")=1,技能等级!B1089&amp;"05","")</f>
        <v/>
      </c>
      <c r="Q1089" s="62" t="str">
        <f t="shared" ref="Q1089" si="3181">IF(P1089="","",$D1089)</f>
        <v/>
      </c>
      <c r="R1089" s="69" t="str">
        <f>INDEX(技能!U:U,MATCH(技能等级!B1089,技能!B:B,0))</f>
        <v>攻击敌方单体造成攻击x%伤害并同时驱散其身上所有正面效果</v>
      </c>
      <c r="S1089" s="150">
        <f t="shared" si="3157"/>
        <v>105</v>
      </c>
    </row>
    <row r="1090" spans="1:19" s="60" customFormat="1" ht="16.5" x14ac:dyDescent="0.2">
      <c r="A1090" s="62">
        <v>1087</v>
      </c>
      <c r="B1090" s="62">
        <f>INDEX(技能!B:B,MATCH(技能等级!S1090,技能!T:T,0))</f>
        <v>1304009</v>
      </c>
      <c r="C1090" s="69" t="s">
        <v>384</v>
      </c>
      <c r="D1090" s="62">
        <v>5</v>
      </c>
      <c r="E1090" s="62" t="str">
        <f>INDEX(技能!E:E,MATCH(技能等级!S1090,技能!T:T,0))</f>
        <v>惩戒</v>
      </c>
      <c r="F1090" s="69" t="s">
        <v>1020</v>
      </c>
      <c r="G1090" s="62">
        <v>10</v>
      </c>
      <c r="H1090" s="149" t="str">
        <f t="shared" si="3122"/>
        <v>130400901</v>
      </c>
      <c r="I1090" s="62">
        <f t="shared" si="3123"/>
        <v>5</v>
      </c>
      <c r="J1090" s="62" t="str">
        <f>IF(COUNTIF(技能效果!A:A,技能等级!B1090&amp;"02")=1,技能等级!B1090&amp;"02","")</f>
        <v>130400902</v>
      </c>
      <c r="K1090" s="62">
        <f t="shared" si="3123"/>
        <v>5</v>
      </c>
      <c r="L1090" s="62" t="str">
        <f>IF(COUNTIF(技能效果!A:A,技能等级!B1090&amp;"03")=1,技能等级!B1090&amp;"03","")</f>
        <v/>
      </c>
      <c r="M1090" s="62" t="str">
        <f t="shared" ref="M1090" si="3182">IF(L1090="","",$D1090)</f>
        <v/>
      </c>
      <c r="N1090" s="62" t="str">
        <f>IF(COUNTIF(技能效果!A:A,技能等级!B1090&amp;"04")=1,技能等级!B1090&amp;"04","")</f>
        <v/>
      </c>
      <c r="O1090" s="62" t="str">
        <f t="shared" ref="O1090" si="3183">IF(N1090="","",$D1090)</f>
        <v/>
      </c>
      <c r="P1090" s="62" t="str">
        <f>IF(COUNTIF(技能效果!A:A,技能等级!B1090&amp;"05")=1,技能等级!B1090&amp;"05","")</f>
        <v/>
      </c>
      <c r="Q1090" s="62" t="str">
        <f t="shared" ref="Q1090" si="3184">IF(P1090="","",$D1090)</f>
        <v/>
      </c>
      <c r="R1090" s="69" t="str">
        <f>INDEX(技能!U:U,MATCH(技能等级!B1090,技能!B:B,0))</f>
        <v>攻击敌方单体造成攻击x%伤害并同时驱散其身上所有正面效果</v>
      </c>
      <c r="S1090" s="150">
        <f t="shared" si="3157"/>
        <v>105</v>
      </c>
    </row>
    <row r="1091" spans="1:19" s="60" customFormat="1" ht="16.5" x14ac:dyDescent="0.2">
      <c r="A1091" s="62">
        <v>1088</v>
      </c>
      <c r="B1091" s="62">
        <f>INDEX(技能!B:B,MATCH(技能等级!S1091,技能!T:T,0))</f>
        <v>1304009</v>
      </c>
      <c r="C1091" s="69" t="s">
        <v>384</v>
      </c>
      <c r="D1091" s="62">
        <v>6</v>
      </c>
      <c r="E1091" s="62" t="str">
        <f>INDEX(技能!E:E,MATCH(技能等级!S1091,技能!T:T,0))</f>
        <v>惩戒</v>
      </c>
      <c r="F1091" s="69" t="s">
        <v>1020</v>
      </c>
      <c r="G1091" s="62">
        <v>10</v>
      </c>
      <c r="H1091" s="149" t="str">
        <f t="shared" si="3122"/>
        <v>130400901</v>
      </c>
      <c r="I1091" s="62">
        <f t="shared" si="3123"/>
        <v>6</v>
      </c>
      <c r="J1091" s="62" t="str">
        <f>IF(COUNTIF(技能效果!A:A,技能等级!B1091&amp;"02")=1,技能等级!B1091&amp;"02","")</f>
        <v>130400902</v>
      </c>
      <c r="K1091" s="62">
        <f t="shared" si="3123"/>
        <v>6</v>
      </c>
      <c r="L1091" s="62" t="str">
        <f>IF(COUNTIF(技能效果!A:A,技能等级!B1091&amp;"03")=1,技能等级!B1091&amp;"03","")</f>
        <v/>
      </c>
      <c r="M1091" s="62" t="str">
        <f t="shared" ref="M1091" si="3185">IF(L1091="","",$D1091)</f>
        <v/>
      </c>
      <c r="N1091" s="62" t="str">
        <f>IF(COUNTIF(技能效果!A:A,技能等级!B1091&amp;"04")=1,技能等级!B1091&amp;"04","")</f>
        <v/>
      </c>
      <c r="O1091" s="62" t="str">
        <f t="shared" ref="O1091" si="3186">IF(N1091="","",$D1091)</f>
        <v/>
      </c>
      <c r="P1091" s="62" t="str">
        <f>IF(COUNTIF(技能效果!A:A,技能等级!B1091&amp;"05")=1,技能等级!B1091&amp;"05","")</f>
        <v/>
      </c>
      <c r="Q1091" s="62" t="str">
        <f t="shared" ref="Q1091" si="3187">IF(P1091="","",$D1091)</f>
        <v/>
      </c>
      <c r="R1091" s="69" t="str">
        <f>INDEX(技能!U:U,MATCH(技能等级!B1091,技能!B:B,0))</f>
        <v>攻击敌方单体造成攻击x%伤害并同时驱散其身上所有正面效果</v>
      </c>
      <c r="S1091" s="150">
        <f t="shared" si="3157"/>
        <v>105</v>
      </c>
    </row>
    <row r="1092" spans="1:19" s="60" customFormat="1" ht="16.5" x14ac:dyDescent="0.2">
      <c r="A1092" s="62">
        <v>1089</v>
      </c>
      <c r="B1092" s="62">
        <f>INDEX(技能!B:B,MATCH(技能等级!S1092,技能!T:T,0))</f>
        <v>1304009</v>
      </c>
      <c r="C1092" s="69" t="s">
        <v>384</v>
      </c>
      <c r="D1092" s="62">
        <v>7</v>
      </c>
      <c r="E1092" s="62" t="str">
        <f>INDEX(技能!E:E,MATCH(技能等级!S1092,技能!T:T,0))</f>
        <v>惩戒</v>
      </c>
      <c r="F1092" s="69" t="s">
        <v>1020</v>
      </c>
      <c r="G1092" s="62">
        <v>10</v>
      </c>
      <c r="H1092" s="149" t="str">
        <f t="shared" si="3122"/>
        <v>130400901</v>
      </c>
      <c r="I1092" s="62">
        <f t="shared" si="3123"/>
        <v>7</v>
      </c>
      <c r="J1092" s="62" t="str">
        <f>IF(COUNTIF(技能效果!A:A,技能等级!B1092&amp;"02")=1,技能等级!B1092&amp;"02","")</f>
        <v>130400902</v>
      </c>
      <c r="K1092" s="62">
        <f t="shared" si="3123"/>
        <v>7</v>
      </c>
      <c r="L1092" s="62" t="str">
        <f>IF(COUNTIF(技能效果!A:A,技能等级!B1092&amp;"03")=1,技能等级!B1092&amp;"03","")</f>
        <v/>
      </c>
      <c r="M1092" s="62" t="str">
        <f t="shared" ref="M1092" si="3188">IF(L1092="","",$D1092)</f>
        <v/>
      </c>
      <c r="N1092" s="62" t="str">
        <f>IF(COUNTIF(技能效果!A:A,技能等级!B1092&amp;"04")=1,技能等级!B1092&amp;"04","")</f>
        <v/>
      </c>
      <c r="O1092" s="62" t="str">
        <f t="shared" ref="O1092" si="3189">IF(N1092="","",$D1092)</f>
        <v/>
      </c>
      <c r="P1092" s="62" t="str">
        <f>IF(COUNTIF(技能效果!A:A,技能等级!B1092&amp;"05")=1,技能等级!B1092&amp;"05","")</f>
        <v/>
      </c>
      <c r="Q1092" s="62" t="str">
        <f t="shared" ref="Q1092" si="3190">IF(P1092="","",$D1092)</f>
        <v/>
      </c>
      <c r="R1092" s="69" t="str">
        <f>INDEX(技能!U:U,MATCH(技能等级!B1092,技能!B:B,0))</f>
        <v>攻击敌方单体造成攻击x%伤害并同时驱散其身上所有正面效果</v>
      </c>
      <c r="S1092" s="150">
        <f t="shared" si="3157"/>
        <v>105</v>
      </c>
    </row>
    <row r="1093" spans="1:19" s="60" customFormat="1" ht="16.5" x14ac:dyDescent="0.2">
      <c r="A1093" s="62">
        <v>1090</v>
      </c>
      <c r="B1093" s="62">
        <f>INDEX(技能!B:B,MATCH(技能等级!S1093,技能!T:T,0))</f>
        <v>1304009</v>
      </c>
      <c r="C1093" s="69" t="s">
        <v>384</v>
      </c>
      <c r="D1093" s="62">
        <v>8</v>
      </c>
      <c r="E1093" s="62" t="str">
        <f>INDEX(技能!E:E,MATCH(技能等级!S1093,技能!T:T,0))</f>
        <v>惩戒</v>
      </c>
      <c r="F1093" s="69" t="s">
        <v>1020</v>
      </c>
      <c r="G1093" s="62">
        <v>10</v>
      </c>
      <c r="H1093" s="149" t="str">
        <f t="shared" si="3122"/>
        <v>130400901</v>
      </c>
      <c r="I1093" s="62">
        <f t="shared" si="3123"/>
        <v>8</v>
      </c>
      <c r="J1093" s="62" t="str">
        <f>IF(COUNTIF(技能效果!A:A,技能等级!B1093&amp;"02")=1,技能等级!B1093&amp;"02","")</f>
        <v>130400902</v>
      </c>
      <c r="K1093" s="62">
        <f t="shared" si="3123"/>
        <v>8</v>
      </c>
      <c r="L1093" s="62" t="str">
        <f>IF(COUNTIF(技能效果!A:A,技能等级!B1093&amp;"03")=1,技能等级!B1093&amp;"03","")</f>
        <v/>
      </c>
      <c r="M1093" s="62" t="str">
        <f t="shared" ref="M1093" si="3191">IF(L1093="","",$D1093)</f>
        <v/>
      </c>
      <c r="N1093" s="62" t="str">
        <f>IF(COUNTIF(技能效果!A:A,技能等级!B1093&amp;"04")=1,技能等级!B1093&amp;"04","")</f>
        <v/>
      </c>
      <c r="O1093" s="62" t="str">
        <f t="shared" ref="O1093" si="3192">IF(N1093="","",$D1093)</f>
        <v/>
      </c>
      <c r="P1093" s="62" t="str">
        <f>IF(COUNTIF(技能效果!A:A,技能等级!B1093&amp;"05")=1,技能等级!B1093&amp;"05","")</f>
        <v/>
      </c>
      <c r="Q1093" s="62" t="str">
        <f t="shared" ref="Q1093" si="3193">IF(P1093="","",$D1093)</f>
        <v/>
      </c>
      <c r="R1093" s="69" t="str">
        <f>INDEX(技能!U:U,MATCH(技能等级!B1093,技能!B:B,0))</f>
        <v>攻击敌方单体造成攻击x%伤害并同时驱散其身上所有正面效果</v>
      </c>
      <c r="S1093" s="150">
        <f t="shared" si="3157"/>
        <v>105</v>
      </c>
    </row>
    <row r="1094" spans="1:19" s="60" customFormat="1" ht="16.5" x14ac:dyDescent="0.2">
      <c r="A1094" s="62">
        <v>1091</v>
      </c>
      <c r="B1094" s="62">
        <f>INDEX(技能!B:B,MATCH(技能等级!S1094,技能!T:T,0))</f>
        <v>1304009</v>
      </c>
      <c r="C1094" s="69" t="s">
        <v>384</v>
      </c>
      <c r="D1094" s="62">
        <v>9</v>
      </c>
      <c r="E1094" s="62" t="str">
        <f>INDEX(技能!E:E,MATCH(技能等级!S1094,技能!T:T,0))</f>
        <v>惩戒</v>
      </c>
      <c r="F1094" s="69" t="s">
        <v>1020</v>
      </c>
      <c r="G1094" s="62">
        <v>10</v>
      </c>
      <c r="H1094" s="149" t="str">
        <f t="shared" si="3122"/>
        <v>130400901</v>
      </c>
      <c r="I1094" s="62">
        <f t="shared" si="3123"/>
        <v>9</v>
      </c>
      <c r="J1094" s="62" t="str">
        <f>IF(COUNTIF(技能效果!A:A,技能等级!B1094&amp;"02")=1,技能等级!B1094&amp;"02","")</f>
        <v>130400902</v>
      </c>
      <c r="K1094" s="62">
        <f t="shared" si="3123"/>
        <v>9</v>
      </c>
      <c r="L1094" s="62" t="str">
        <f>IF(COUNTIF(技能效果!A:A,技能等级!B1094&amp;"03")=1,技能等级!B1094&amp;"03","")</f>
        <v/>
      </c>
      <c r="M1094" s="62" t="str">
        <f t="shared" ref="M1094" si="3194">IF(L1094="","",$D1094)</f>
        <v/>
      </c>
      <c r="N1094" s="62" t="str">
        <f>IF(COUNTIF(技能效果!A:A,技能等级!B1094&amp;"04")=1,技能等级!B1094&amp;"04","")</f>
        <v/>
      </c>
      <c r="O1094" s="62" t="str">
        <f t="shared" ref="O1094" si="3195">IF(N1094="","",$D1094)</f>
        <v/>
      </c>
      <c r="P1094" s="62" t="str">
        <f>IF(COUNTIF(技能效果!A:A,技能等级!B1094&amp;"05")=1,技能等级!B1094&amp;"05","")</f>
        <v/>
      </c>
      <c r="Q1094" s="62" t="str">
        <f t="shared" ref="Q1094" si="3196">IF(P1094="","",$D1094)</f>
        <v/>
      </c>
      <c r="R1094" s="69" t="str">
        <f>INDEX(技能!U:U,MATCH(技能等级!B1094,技能!B:B,0))</f>
        <v>攻击敌方单体造成攻击x%伤害并同时驱散其身上所有正面效果</v>
      </c>
      <c r="S1094" s="150">
        <f t="shared" si="3157"/>
        <v>105</v>
      </c>
    </row>
    <row r="1095" spans="1:19" s="60" customFormat="1" ht="16.5" x14ac:dyDescent="0.2">
      <c r="A1095" s="62">
        <v>1092</v>
      </c>
      <c r="B1095" s="62">
        <f>INDEX(技能!B:B,MATCH(技能等级!S1095,技能!T:T,0))</f>
        <v>1304009</v>
      </c>
      <c r="C1095" s="69" t="s">
        <v>384</v>
      </c>
      <c r="D1095" s="62">
        <v>10</v>
      </c>
      <c r="E1095" s="62" t="str">
        <f>INDEX(技能!E:E,MATCH(技能等级!S1095,技能!T:T,0))</f>
        <v>惩戒</v>
      </c>
      <c r="F1095" s="69" t="s">
        <v>1020</v>
      </c>
      <c r="G1095" s="62">
        <v>10</v>
      </c>
      <c r="H1095" s="149" t="str">
        <f t="shared" si="3122"/>
        <v>130400901</v>
      </c>
      <c r="I1095" s="62">
        <f t="shared" si="3123"/>
        <v>10</v>
      </c>
      <c r="J1095" s="62" t="str">
        <f>IF(COUNTIF(技能效果!A:A,技能等级!B1095&amp;"02")=1,技能等级!B1095&amp;"02","")</f>
        <v>130400902</v>
      </c>
      <c r="K1095" s="62">
        <f t="shared" si="3123"/>
        <v>10</v>
      </c>
      <c r="L1095" s="62" t="str">
        <f>IF(COUNTIF(技能效果!A:A,技能等级!B1095&amp;"03")=1,技能等级!B1095&amp;"03","")</f>
        <v/>
      </c>
      <c r="M1095" s="62" t="str">
        <f t="shared" ref="M1095" si="3197">IF(L1095="","",$D1095)</f>
        <v/>
      </c>
      <c r="N1095" s="62" t="str">
        <f>IF(COUNTIF(技能效果!A:A,技能等级!B1095&amp;"04")=1,技能等级!B1095&amp;"04","")</f>
        <v/>
      </c>
      <c r="O1095" s="62" t="str">
        <f t="shared" ref="O1095" si="3198">IF(N1095="","",$D1095)</f>
        <v/>
      </c>
      <c r="P1095" s="62" t="str">
        <f>IF(COUNTIF(技能效果!A:A,技能等级!B1095&amp;"05")=1,技能等级!B1095&amp;"05","")</f>
        <v/>
      </c>
      <c r="Q1095" s="62" t="str">
        <f t="shared" ref="Q1095" si="3199">IF(P1095="","",$D1095)</f>
        <v/>
      </c>
      <c r="R1095" s="69" t="str">
        <f>INDEX(技能!U:U,MATCH(技能等级!B1095,技能!B:B,0))</f>
        <v>攻击敌方单体造成攻击x%伤害并同时驱散其身上所有正面效果</v>
      </c>
      <c r="S1095" s="150">
        <f t="shared" si="3157"/>
        <v>105</v>
      </c>
    </row>
    <row r="1096" spans="1:19" s="60" customFormat="1" ht="16.5" x14ac:dyDescent="0.2">
      <c r="A1096" s="62">
        <v>1093</v>
      </c>
      <c r="B1096" s="62">
        <f>INDEX(技能!B:B,MATCH(技能等级!S1096,技能!T:T,0))</f>
        <v>1304010</v>
      </c>
      <c r="C1096" s="69" t="s">
        <v>384</v>
      </c>
      <c r="D1096" s="62">
        <v>1</v>
      </c>
      <c r="E1096" s="62" t="str">
        <f>INDEX(技能!E:E,MATCH(技能等级!S1096,技能!T:T,0))</f>
        <v>断罪</v>
      </c>
      <c r="F1096" s="69"/>
      <c r="G1096" s="62"/>
      <c r="H1096" s="149" t="str">
        <f t="shared" si="3122"/>
        <v>130401001</v>
      </c>
      <c r="I1096" s="62">
        <f t="shared" si="3123"/>
        <v>1</v>
      </c>
      <c r="J1096" s="62" t="str">
        <f>IF(COUNTIF(技能效果!A:A,技能等级!B1096&amp;"02")=1,技能等级!B1096&amp;"02","")</f>
        <v>130401002</v>
      </c>
      <c r="K1096" s="62">
        <f t="shared" si="3123"/>
        <v>1</v>
      </c>
      <c r="L1096" s="62" t="str">
        <f>IF(COUNTIF(技能效果!A:A,技能等级!B1096&amp;"03")=1,技能等级!B1096&amp;"03","")</f>
        <v/>
      </c>
      <c r="M1096" s="62" t="str">
        <f t="shared" ref="M1096" si="3200">IF(L1096="","",$D1096)</f>
        <v/>
      </c>
      <c r="N1096" s="62" t="str">
        <f>IF(COUNTIF(技能效果!A:A,技能等级!B1096&amp;"04")=1,技能等级!B1096&amp;"04","")</f>
        <v/>
      </c>
      <c r="O1096" s="62" t="str">
        <f t="shared" ref="O1096" si="3201">IF(N1096="","",$D1096)</f>
        <v/>
      </c>
      <c r="P1096" s="62" t="str">
        <f>IF(COUNTIF(技能效果!A:A,技能等级!B1096&amp;"05")=1,技能等级!B1096&amp;"05","")</f>
        <v/>
      </c>
      <c r="Q1096" s="62" t="str">
        <f t="shared" ref="Q1096" si="3202">IF(P1096="","",$D1096)</f>
        <v/>
      </c>
      <c r="R1096" s="69" t="str">
        <f>INDEX(技能!U:U,MATCH(技能等级!B1096,技能!B:B,0))</f>
        <v>攻击敌方单体造成x%伤害且下一次技能暴击概率提升y%</v>
      </c>
      <c r="S1096" s="150">
        <f t="shared" si="3157"/>
        <v>106</v>
      </c>
    </row>
    <row r="1097" spans="1:19" s="60" customFormat="1" ht="16.5" x14ac:dyDescent="0.2">
      <c r="A1097" s="62">
        <v>1094</v>
      </c>
      <c r="B1097" s="62">
        <f>INDEX(技能!B:B,MATCH(技能等级!S1097,技能!T:T,0))</f>
        <v>1304010</v>
      </c>
      <c r="C1097" s="69" t="s">
        <v>384</v>
      </c>
      <c r="D1097" s="62">
        <v>2</v>
      </c>
      <c r="E1097" s="62" t="str">
        <f>INDEX(技能!E:E,MATCH(技能等级!S1097,技能!T:T,0))</f>
        <v>断罪</v>
      </c>
      <c r="F1097" s="69" t="s">
        <v>1020</v>
      </c>
      <c r="G1097" s="62">
        <v>10</v>
      </c>
      <c r="H1097" s="149" t="str">
        <f t="shared" si="3122"/>
        <v>130401001</v>
      </c>
      <c r="I1097" s="62">
        <f t="shared" si="3123"/>
        <v>2</v>
      </c>
      <c r="J1097" s="62" t="str">
        <f>IF(COUNTIF(技能效果!A:A,技能等级!B1097&amp;"02")=1,技能等级!B1097&amp;"02","")</f>
        <v>130401002</v>
      </c>
      <c r="K1097" s="62">
        <f t="shared" si="3123"/>
        <v>2</v>
      </c>
      <c r="L1097" s="62" t="str">
        <f>IF(COUNTIF(技能效果!A:A,技能等级!B1097&amp;"03")=1,技能等级!B1097&amp;"03","")</f>
        <v/>
      </c>
      <c r="M1097" s="62" t="str">
        <f t="shared" ref="M1097" si="3203">IF(L1097="","",$D1097)</f>
        <v/>
      </c>
      <c r="N1097" s="62" t="str">
        <f>IF(COUNTIF(技能效果!A:A,技能等级!B1097&amp;"04")=1,技能等级!B1097&amp;"04","")</f>
        <v/>
      </c>
      <c r="O1097" s="62" t="str">
        <f t="shared" ref="O1097" si="3204">IF(N1097="","",$D1097)</f>
        <v/>
      </c>
      <c r="P1097" s="62" t="str">
        <f>IF(COUNTIF(技能效果!A:A,技能等级!B1097&amp;"05")=1,技能等级!B1097&amp;"05","")</f>
        <v/>
      </c>
      <c r="Q1097" s="62" t="str">
        <f t="shared" ref="Q1097" si="3205">IF(P1097="","",$D1097)</f>
        <v/>
      </c>
      <c r="R1097" s="69" t="str">
        <f>INDEX(技能!U:U,MATCH(技能等级!B1097,技能!B:B,0))</f>
        <v>攻击敌方单体造成x%伤害且下一次技能暴击概率提升y%</v>
      </c>
      <c r="S1097" s="150">
        <f t="shared" si="3157"/>
        <v>106</v>
      </c>
    </row>
    <row r="1098" spans="1:19" s="60" customFormat="1" ht="16.5" x14ac:dyDescent="0.2">
      <c r="A1098" s="62">
        <v>1095</v>
      </c>
      <c r="B1098" s="62">
        <f>INDEX(技能!B:B,MATCH(技能等级!S1098,技能!T:T,0))</f>
        <v>1304010</v>
      </c>
      <c r="C1098" s="69" t="s">
        <v>384</v>
      </c>
      <c r="D1098" s="62">
        <v>3</v>
      </c>
      <c r="E1098" s="62" t="str">
        <f>INDEX(技能!E:E,MATCH(技能等级!S1098,技能!T:T,0))</f>
        <v>断罪</v>
      </c>
      <c r="F1098" s="69" t="s">
        <v>1020</v>
      </c>
      <c r="G1098" s="62">
        <v>10</v>
      </c>
      <c r="H1098" s="149" t="str">
        <f t="shared" si="3122"/>
        <v>130401001</v>
      </c>
      <c r="I1098" s="62">
        <f t="shared" si="3123"/>
        <v>3</v>
      </c>
      <c r="J1098" s="62" t="str">
        <f>IF(COUNTIF(技能效果!A:A,技能等级!B1098&amp;"02")=1,技能等级!B1098&amp;"02","")</f>
        <v>130401002</v>
      </c>
      <c r="K1098" s="62">
        <f t="shared" si="3123"/>
        <v>3</v>
      </c>
      <c r="L1098" s="62" t="str">
        <f>IF(COUNTIF(技能效果!A:A,技能等级!B1098&amp;"03")=1,技能等级!B1098&amp;"03","")</f>
        <v/>
      </c>
      <c r="M1098" s="62" t="str">
        <f t="shared" ref="M1098" si="3206">IF(L1098="","",$D1098)</f>
        <v/>
      </c>
      <c r="N1098" s="62" t="str">
        <f>IF(COUNTIF(技能效果!A:A,技能等级!B1098&amp;"04")=1,技能等级!B1098&amp;"04","")</f>
        <v/>
      </c>
      <c r="O1098" s="62" t="str">
        <f t="shared" ref="O1098" si="3207">IF(N1098="","",$D1098)</f>
        <v/>
      </c>
      <c r="P1098" s="62" t="str">
        <f>IF(COUNTIF(技能效果!A:A,技能等级!B1098&amp;"05")=1,技能等级!B1098&amp;"05","")</f>
        <v/>
      </c>
      <c r="Q1098" s="62" t="str">
        <f t="shared" ref="Q1098" si="3208">IF(P1098="","",$D1098)</f>
        <v/>
      </c>
      <c r="R1098" s="69" t="str">
        <f>INDEX(技能!U:U,MATCH(技能等级!B1098,技能!B:B,0))</f>
        <v>攻击敌方单体造成x%伤害且下一次技能暴击概率提升y%</v>
      </c>
      <c r="S1098" s="150">
        <f t="shared" si="3157"/>
        <v>106</v>
      </c>
    </row>
    <row r="1099" spans="1:19" s="60" customFormat="1" ht="16.5" x14ac:dyDescent="0.2">
      <c r="A1099" s="62">
        <v>1096</v>
      </c>
      <c r="B1099" s="62">
        <f>INDEX(技能!B:B,MATCH(技能等级!S1099,技能!T:T,0))</f>
        <v>1304010</v>
      </c>
      <c r="C1099" s="69" t="s">
        <v>384</v>
      </c>
      <c r="D1099" s="62">
        <v>4</v>
      </c>
      <c r="E1099" s="62" t="str">
        <f>INDEX(技能!E:E,MATCH(技能等级!S1099,技能!T:T,0))</f>
        <v>断罪</v>
      </c>
      <c r="F1099" s="69" t="s">
        <v>1020</v>
      </c>
      <c r="G1099" s="62">
        <v>10</v>
      </c>
      <c r="H1099" s="149" t="str">
        <f t="shared" si="3122"/>
        <v>130401001</v>
      </c>
      <c r="I1099" s="62">
        <f t="shared" si="3123"/>
        <v>4</v>
      </c>
      <c r="J1099" s="62" t="str">
        <f>IF(COUNTIF(技能效果!A:A,技能等级!B1099&amp;"02")=1,技能等级!B1099&amp;"02","")</f>
        <v>130401002</v>
      </c>
      <c r="K1099" s="62">
        <f t="shared" si="3123"/>
        <v>4</v>
      </c>
      <c r="L1099" s="62" t="str">
        <f>IF(COUNTIF(技能效果!A:A,技能等级!B1099&amp;"03")=1,技能等级!B1099&amp;"03","")</f>
        <v/>
      </c>
      <c r="M1099" s="62" t="str">
        <f t="shared" ref="M1099" si="3209">IF(L1099="","",$D1099)</f>
        <v/>
      </c>
      <c r="N1099" s="62" t="str">
        <f>IF(COUNTIF(技能效果!A:A,技能等级!B1099&amp;"04")=1,技能等级!B1099&amp;"04","")</f>
        <v/>
      </c>
      <c r="O1099" s="62" t="str">
        <f t="shared" ref="O1099" si="3210">IF(N1099="","",$D1099)</f>
        <v/>
      </c>
      <c r="P1099" s="62" t="str">
        <f>IF(COUNTIF(技能效果!A:A,技能等级!B1099&amp;"05")=1,技能等级!B1099&amp;"05","")</f>
        <v/>
      </c>
      <c r="Q1099" s="62" t="str">
        <f t="shared" ref="Q1099" si="3211">IF(P1099="","",$D1099)</f>
        <v/>
      </c>
      <c r="R1099" s="69" t="str">
        <f>INDEX(技能!U:U,MATCH(技能等级!B1099,技能!B:B,0))</f>
        <v>攻击敌方单体造成x%伤害且下一次技能暴击概率提升y%</v>
      </c>
      <c r="S1099" s="150">
        <f t="shared" si="3157"/>
        <v>106</v>
      </c>
    </row>
    <row r="1100" spans="1:19" s="60" customFormat="1" ht="16.5" x14ac:dyDescent="0.2">
      <c r="A1100" s="62">
        <v>1097</v>
      </c>
      <c r="B1100" s="62">
        <f>INDEX(技能!B:B,MATCH(技能等级!S1100,技能!T:T,0))</f>
        <v>1304010</v>
      </c>
      <c r="C1100" s="69" t="s">
        <v>384</v>
      </c>
      <c r="D1100" s="62">
        <v>5</v>
      </c>
      <c r="E1100" s="62" t="str">
        <f>INDEX(技能!E:E,MATCH(技能等级!S1100,技能!T:T,0))</f>
        <v>断罪</v>
      </c>
      <c r="F1100" s="69" t="s">
        <v>1020</v>
      </c>
      <c r="G1100" s="62">
        <v>10</v>
      </c>
      <c r="H1100" s="149" t="str">
        <f t="shared" si="3122"/>
        <v>130401001</v>
      </c>
      <c r="I1100" s="62">
        <f t="shared" si="3123"/>
        <v>5</v>
      </c>
      <c r="J1100" s="62" t="str">
        <f>IF(COUNTIF(技能效果!A:A,技能等级!B1100&amp;"02")=1,技能等级!B1100&amp;"02","")</f>
        <v>130401002</v>
      </c>
      <c r="K1100" s="62">
        <f t="shared" si="3123"/>
        <v>5</v>
      </c>
      <c r="L1100" s="62" t="str">
        <f>IF(COUNTIF(技能效果!A:A,技能等级!B1100&amp;"03")=1,技能等级!B1100&amp;"03","")</f>
        <v/>
      </c>
      <c r="M1100" s="62" t="str">
        <f t="shared" ref="M1100" si="3212">IF(L1100="","",$D1100)</f>
        <v/>
      </c>
      <c r="N1100" s="62" t="str">
        <f>IF(COUNTIF(技能效果!A:A,技能等级!B1100&amp;"04")=1,技能等级!B1100&amp;"04","")</f>
        <v/>
      </c>
      <c r="O1100" s="62" t="str">
        <f t="shared" ref="O1100" si="3213">IF(N1100="","",$D1100)</f>
        <v/>
      </c>
      <c r="P1100" s="62" t="str">
        <f>IF(COUNTIF(技能效果!A:A,技能等级!B1100&amp;"05")=1,技能等级!B1100&amp;"05","")</f>
        <v/>
      </c>
      <c r="Q1100" s="62" t="str">
        <f t="shared" ref="Q1100" si="3214">IF(P1100="","",$D1100)</f>
        <v/>
      </c>
      <c r="R1100" s="69" t="str">
        <f>INDEX(技能!U:U,MATCH(技能等级!B1100,技能!B:B,0))</f>
        <v>攻击敌方单体造成x%伤害且下一次技能暴击概率提升y%</v>
      </c>
      <c r="S1100" s="150">
        <f t="shared" si="3157"/>
        <v>106</v>
      </c>
    </row>
    <row r="1101" spans="1:19" s="60" customFormat="1" ht="16.5" x14ac:dyDescent="0.2">
      <c r="A1101" s="62">
        <v>1098</v>
      </c>
      <c r="B1101" s="62">
        <f>INDEX(技能!B:B,MATCH(技能等级!S1101,技能!T:T,0))</f>
        <v>1304010</v>
      </c>
      <c r="C1101" s="69" t="s">
        <v>384</v>
      </c>
      <c r="D1101" s="62">
        <v>6</v>
      </c>
      <c r="E1101" s="62" t="str">
        <f>INDEX(技能!E:E,MATCH(技能等级!S1101,技能!T:T,0))</f>
        <v>断罪</v>
      </c>
      <c r="F1101" s="69" t="s">
        <v>1020</v>
      </c>
      <c r="G1101" s="62">
        <v>10</v>
      </c>
      <c r="H1101" s="149" t="str">
        <f t="shared" si="3122"/>
        <v>130401001</v>
      </c>
      <c r="I1101" s="62">
        <f t="shared" si="3123"/>
        <v>6</v>
      </c>
      <c r="J1101" s="62" t="str">
        <f>IF(COUNTIF(技能效果!A:A,技能等级!B1101&amp;"02")=1,技能等级!B1101&amp;"02","")</f>
        <v>130401002</v>
      </c>
      <c r="K1101" s="62">
        <f t="shared" si="3123"/>
        <v>6</v>
      </c>
      <c r="L1101" s="62" t="str">
        <f>IF(COUNTIF(技能效果!A:A,技能等级!B1101&amp;"03")=1,技能等级!B1101&amp;"03","")</f>
        <v/>
      </c>
      <c r="M1101" s="62" t="str">
        <f t="shared" ref="M1101" si="3215">IF(L1101="","",$D1101)</f>
        <v/>
      </c>
      <c r="N1101" s="62" t="str">
        <f>IF(COUNTIF(技能效果!A:A,技能等级!B1101&amp;"04")=1,技能等级!B1101&amp;"04","")</f>
        <v/>
      </c>
      <c r="O1101" s="62" t="str">
        <f t="shared" ref="O1101" si="3216">IF(N1101="","",$D1101)</f>
        <v/>
      </c>
      <c r="P1101" s="62" t="str">
        <f>IF(COUNTIF(技能效果!A:A,技能等级!B1101&amp;"05")=1,技能等级!B1101&amp;"05","")</f>
        <v/>
      </c>
      <c r="Q1101" s="62" t="str">
        <f t="shared" ref="Q1101" si="3217">IF(P1101="","",$D1101)</f>
        <v/>
      </c>
      <c r="R1101" s="69" t="str">
        <f>INDEX(技能!U:U,MATCH(技能等级!B1101,技能!B:B,0))</f>
        <v>攻击敌方单体造成x%伤害且下一次技能暴击概率提升y%</v>
      </c>
      <c r="S1101" s="150">
        <f t="shared" si="3157"/>
        <v>106</v>
      </c>
    </row>
    <row r="1102" spans="1:19" s="60" customFormat="1" ht="16.5" x14ac:dyDescent="0.2">
      <c r="A1102" s="62">
        <v>1099</v>
      </c>
      <c r="B1102" s="62">
        <f>INDEX(技能!B:B,MATCH(技能等级!S1102,技能!T:T,0))</f>
        <v>1304010</v>
      </c>
      <c r="C1102" s="69" t="s">
        <v>384</v>
      </c>
      <c r="D1102" s="62">
        <v>7</v>
      </c>
      <c r="E1102" s="62" t="str">
        <f>INDEX(技能!E:E,MATCH(技能等级!S1102,技能!T:T,0))</f>
        <v>断罪</v>
      </c>
      <c r="F1102" s="69" t="s">
        <v>1020</v>
      </c>
      <c r="G1102" s="62">
        <v>10</v>
      </c>
      <c r="H1102" s="149" t="str">
        <f t="shared" si="3122"/>
        <v>130401001</v>
      </c>
      <c r="I1102" s="62">
        <f t="shared" si="3123"/>
        <v>7</v>
      </c>
      <c r="J1102" s="62" t="str">
        <f>IF(COUNTIF(技能效果!A:A,技能等级!B1102&amp;"02")=1,技能等级!B1102&amp;"02","")</f>
        <v>130401002</v>
      </c>
      <c r="K1102" s="62">
        <f t="shared" si="3123"/>
        <v>7</v>
      </c>
      <c r="L1102" s="62" t="str">
        <f>IF(COUNTIF(技能效果!A:A,技能等级!B1102&amp;"03")=1,技能等级!B1102&amp;"03","")</f>
        <v/>
      </c>
      <c r="M1102" s="62" t="str">
        <f t="shared" ref="M1102" si="3218">IF(L1102="","",$D1102)</f>
        <v/>
      </c>
      <c r="N1102" s="62" t="str">
        <f>IF(COUNTIF(技能效果!A:A,技能等级!B1102&amp;"04")=1,技能等级!B1102&amp;"04","")</f>
        <v/>
      </c>
      <c r="O1102" s="62" t="str">
        <f t="shared" ref="O1102" si="3219">IF(N1102="","",$D1102)</f>
        <v/>
      </c>
      <c r="P1102" s="62" t="str">
        <f>IF(COUNTIF(技能效果!A:A,技能等级!B1102&amp;"05")=1,技能等级!B1102&amp;"05","")</f>
        <v/>
      </c>
      <c r="Q1102" s="62" t="str">
        <f t="shared" ref="Q1102" si="3220">IF(P1102="","",$D1102)</f>
        <v/>
      </c>
      <c r="R1102" s="69" t="str">
        <f>INDEX(技能!U:U,MATCH(技能等级!B1102,技能!B:B,0))</f>
        <v>攻击敌方单体造成x%伤害且下一次技能暴击概率提升y%</v>
      </c>
      <c r="S1102" s="150">
        <f t="shared" si="3157"/>
        <v>106</v>
      </c>
    </row>
    <row r="1103" spans="1:19" s="60" customFormat="1" ht="16.5" x14ac:dyDescent="0.2">
      <c r="A1103" s="62">
        <v>1100</v>
      </c>
      <c r="B1103" s="62">
        <f>INDEX(技能!B:B,MATCH(技能等级!S1103,技能!T:T,0))</f>
        <v>1304010</v>
      </c>
      <c r="C1103" s="69" t="s">
        <v>384</v>
      </c>
      <c r="D1103" s="62">
        <v>8</v>
      </c>
      <c r="E1103" s="62" t="str">
        <f>INDEX(技能!E:E,MATCH(技能等级!S1103,技能!T:T,0))</f>
        <v>断罪</v>
      </c>
      <c r="F1103" s="69" t="s">
        <v>1020</v>
      </c>
      <c r="G1103" s="62">
        <v>10</v>
      </c>
      <c r="H1103" s="149" t="str">
        <f t="shared" si="3122"/>
        <v>130401001</v>
      </c>
      <c r="I1103" s="62">
        <f t="shared" si="3123"/>
        <v>8</v>
      </c>
      <c r="J1103" s="62" t="str">
        <f>IF(COUNTIF(技能效果!A:A,技能等级!B1103&amp;"02")=1,技能等级!B1103&amp;"02","")</f>
        <v>130401002</v>
      </c>
      <c r="K1103" s="62">
        <f t="shared" si="3123"/>
        <v>8</v>
      </c>
      <c r="L1103" s="62" t="str">
        <f>IF(COUNTIF(技能效果!A:A,技能等级!B1103&amp;"03")=1,技能等级!B1103&amp;"03","")</f>
        <v/>
      </c>
      <c r="M1103" s="62" t="str">
        <f t="shared" ref="M1103" si="3221">IF(L1103="","",$D1103)</f>
        <v/>
      </c>
      <c r="N1103" s="62" t="str">
        <f>IF(COUNTIF(技能效果!A:A,技能等级!B1103&amp;"04")=1,技能等级!B1103&amp;"04","")</f>
        <v/>
      </c>
      <c r="O1103" s="62" t="str">
        <f t="shared" ref="O1103" si="3222">IF(N1103="","",$D1103)</f>
        <v/>
      </c>
      <c r="P1103" s="62" t="str">
        <f>IF(COUNTIF(技能效果!A:A,技能等级!B1103&amp;"05")=1,技能等级!B1103&amp;"05","")</f>
        <v/>
      </c>
      <c r="Q1103" s="62" t="str">
        <f t="shared" ref="Q1103" si="3223">IF(P1103="","",$D1103)</f>
        <v/>
      </c>
      <c r="R1103" s="69" t="str">
        <f>INDEX(技能!U:U,MATCH(技能等级!B1103,技能!B:B,0))</f>
        <v>攻击敌方单体造成x%伤害且下一次技能暴击概率提升y%</v>
      </c>
      <c r="S1103" s="150">
        <f t="shared" si="3157"/>
        <v>106</v>
      </c>
    </row>
    <row r="1104" spans="1:19" s="60" customFormat="1" ht="16.5" x14ac:dyDescent="0.2">
      <c r="A1104" s="62">
        <v>1101</v>
      </c>
      <c r="B1104" s="62">
        <f>INDEX(技能!B:B,MATCH(技能等级!S1104,技能!T:T,0))</f>
        <v>1304010</v>
      </c>
      <c r="C1104" s="69" t="s">
        <v>384</v>
      </c>
      <c r="D1104" s="62">
        <v>9</v>
      </c>
      <c r="E1104" s="62" t="str">
        <f>INDEX(技能!E:E,MATCH(技能等级!S1104,技能!T:T,0))</f>
        <v>断罪</v>
      </c>
      <c r="F1104" s="69" t="s">
        <v>1020</v>
      </c>
      <c r="G1104" s="62">
        <v>10</v>
      </c>
      <c r="H1104" s="149" t="str">
        <f t="shared" si="3122"/>
        <v>130401001</v>
      </c>
      <c r="I1104" s="62">
        <f t="shared" si="3123"/>
        <v>9</v>
      </c>
      <c r="J1104" s="62" t="str">
        <f>IF(COUNTIF(技能效果!A:A,技能等级!B1104&amp;"02")=1,技能等级!B1104&amp;"02","")</f>
        <v>130401002</v>
      </c>
      <c r="K1104" s="62">
        <f t="shared" si="3123"/>
        <v>9</v>
      </c>
      <c r="L1104" s="62" t="str">
        <f>IF(COUNTIF(技能效果!A:A,技能等级!B1104&amp;"03")=1,技能等级!B1104&amp;"03","")</f>
        <v/>
      </c>
      <c r="M1104" s="62" t="str">
        <f t="shared" ref="M1104" si="3224">IF(L1104="","",$D1104)</f>
        <v/>
      </c>
      <c r="N1104" s="62" t="str">
        <f>IF(COUNTIF(技能效果!A:A,技能等级!B1104&amp;"04")=1,技能等级!B1104&amp;"04","")</f>
        <v/>
      </c>
      <c r="O1104" s="62" t="str">
        <f t="shared" ref="O1104" si="3225">IF(N1104="","",$D1104)</f>
        <v/>
      </c>
      <c r="P1104" s="62" t="str">
        <f>IF(COUNTIF(技能效果!A:A,技能等级!B1104&amp;"05")=1,技能等级!B1104&amp;"05","")</f>
        <v/>
      </c>
      <c r="Q1104" s="62" t="str">
        <f t="shared" ref="Q1104" si="3226">IF(P1104="","",$D1104)</f>
        <v/>
      </c>
      <c r="R1104" s="69" t="str">
        <f>INDEX(技能!U:U,MATCH(技能等级!B1104,技能!B:B,0))</f>
        <v>攻击敌方单体造成x%伤害且下一次技能暴击概率提升y%</v>
      </c>
      <c r="S1104" s="150">
        <f t="shared" si="3157"/>
        <v>106</v>
      </c>
    </row>
    <row r="1105" spans="1:19" s="60" customFormat="1" ht="16.5" x14ac:dyDescent="0.2">
      <c r="A1105" s="62">
        <v>1102</v>
      </c>
      <c r="B1105" s="62">
        <f>INDEX(技能!B:B,MATCH(技能等级!S1105,技能!T:T,0))</f>
        <v>1304010</v>
      </c>
      <c r="C1105" s="69" t="s">
        <v>384</v>
      </c>
      <c r="D1105" s="62">
        <v>10</v>
      </c>
      <c r="E1105" s="62" t="str">
        <f>INDEX(技能!E:E,MATCH(技能等级!S1105,技能!T:T,0))</f>
        <v>断罪</v>
      </c>
      <c r="F1105" s="69" t="s">
        <v>1020</v>
      </c>
      <c r="G1105" s="62">
        <v>10</v>
      </c>
      <c r="H1105" s="149" t="str">
        <f t="shared" si="3122"/>
        <v>130401001</v>
      </c>
      <c r="I1105" s="62">
        <f t="shared" si="3123"/>
        <v>10</v>
      </c>
      <c r="J1105" s="62" t="str">
        <f>IF(COUNTIF(技能效果!A:A,技能等级!B1105&amp;"02")=1,技能等级!B1105&amp;"02","")</f>
        <v>130401002</v>
      </c>
      <c r="K1105" s="62">
        <f t="shared" si="3123"/>
        <v>10</v>
      </c>
      <c r="L1105" s="62" t="str">
        <f>IF(COUNTIF(技能效果!A:A,技能等级!B1105&amp;"03")=1,技能等级!B1105&amp;"03","")</f>
        <v/>
      </c>
      <c r="M1105" s="62" t="str">
        <f t="shared" ref="M1105" si="3227">IF(L1105="","",$D1105)</f>
        <v/>
      </c>
      <c r="N1105" s="62" t="str">
        <f>IF(COUNTIF(技能效果!A:A,技能等级!B1105&amp;"04")=1,技能等级!B1105&amp;"04","")</f>
        <v/>
      </c>
      <c r="O1105" s="62" t="str">
        <f t="shared" ref="O1105" si="3228">IF(N1105="","",$D1105)</f>
        <v/>
      </c>
      <c r="P1105" s="62" t="str">
        <f>IF(COUNTIF(技能效果!A:A,技能等级!B1105&amp;"05")=1,技能等级!B1105&amp;"05","")</f>
        <v/>
      </c>
      <c r="Q1105" s="62" t="str">
        <f t="shared" ref="Q1105" si="3229">IF(P1105="","",$D1105)</f>
        <v/>
      </c>
      <c r="R1105" s="69" t="str">
        <f>INDEX(技能!U:U,MATCH(技能等级!B1105,技能!B:B,0))</f>
        <v>攻击敌方单体造成x%伤害且下一次技能暴击概率提升y%</v>
      </c>
      <c r="S1105" s="150">
        <f t="shared" si="3157"/>
        <v>106</v>
      </c>
    </row>
    <row r="1106" spans="1:19" s="60" customFormat="1" ht="16.5" x14ac:dyDescent="0.2">
      <c r="A1106" s="62">
        <v>1103</v>
      </c>
      <c r="B1106" s="62">
        <f>INDEX(技能!B:B,MATCH(技能等级!S1106,技能!T:T,0))</f>
        <v>1304011</v>
      </c>
      <c r="C1106" s="69" t="s">
        <v>384</v>
      </c>
      <c r="D1106" s="62">
        <v>1</v>
      </c>
      <c r="E1106" s="62" t="str">
        <f>INDEX(技能!E:E,MATCH(技能等级!S1106,技能!T:T,0))</f>
        <v>斩灵</v>
      </c>
      <c r="F1106" s="69"/>
      <c r="G1106" s="62"/>
      <c r="H1106" s="149" t="str">
        <f t="shared" si="3122"/>
        <v>130401101</v>
      </c>
      <c r="I1106" s="62">
        <f t="shared" si="3123"/>
        <v>1</v>
      </c>
      <c r="J1106" s="62" t="str">
        <f>IF(COUNTIF(技能效果!A:A,技能等级!B1106&amp;"02")=1,技能等级!B1106&amp;"02","")</f>
        <v>130401102</v>
      </c>
      <c r="K1106" s="62">
        <f t="shared" si="3123"/>
        <v>1</v>
      </c>
      <c r="L1106" s="62" t="str">
        <f>IF(COUNTIF(技能效果!A:A,技能等级!B1106&amp;"03")=1,技能等级!B1106&amp;"03","")</f>
        <v/>
      </c>
      <c r="M1106" s="62" t="str">
        <f t="shared" ref="M1106" si="3230">IF(L1106="","",$D1106)</f>
        <v/>
      </c>
      <c r="N1106" s="62" t="str">
        <f>IF(COUNTIF(技能效果!A:A,技能等级!B1106&amp;"04")=1,技能等级!B1106&amp;"04","")</f>
        <v/>
      </c>
      <c r="O1106" s="62" t="str">
        <f t="shared" ref="O1106" si="3231">IF(N1106="","",$D1106)</f>
        <v/>
      </c>
      <c r="P1106" s="62" t="str">
        <f>IF(COUNTIF(技能效果!A:A,技能等级!B1106&amp;"05")=1,技能等级!B1106&amp;"05","")</f>
        <v/>
      </c>
      <c r="Q1106" s="62" t="str">
        <f t="shared" ref="Q1106" si="3232">IF(P1106="","",$D1106)</f>
        <v/>
      </c>
      <c r="R1106" s="69" t="str">
        <f>INDEX(技能!U:U,MATCH(技能等级!B1106,技能!B:B,0))</f>
        <v>攻击敌方单体造成攻击x%伤害
【水晶】立即获得y个自身颜色水晶</v>
      </c>
      <c r="S1106" s="150">
        <f t="shared" si="3157"/>
        <v>107</v>
      </c>
    </row>
    <row r="1107" spans="1:19" s="60" customFormat="1" ht="16.5" x14ac:dyDescent="0.2">
      <c r="A1107" s="62">
        <v>1104</v>
      </c>
      <c r="B1107" s="62">
        <f>INDEX(技能!B:B,MATCH(技能等级!S1107,技能!T:T,0))</f>
        <v>1304011</v>
      </c>
      <c r="C1107" s="69" t="s">
        <v>384</v>
      </c>
      <c r="D1107" s="62">
        <v>2</v>
      </c>
      <c r="E1107" s="62" t="str">
        <f>INDEX(技能!E:E,MATCH(技能等级!S1107,技能!T:T,0))</f>
        <v>斩灵</v>
      </c>
      <c r="F1107" s="69" t="s">
        <v>1020</v>
      </c>
      <c r="G1107" s="62">
        <v>10</v>
      </c>
      <c r="H1107" s="149" t="str">
        <f t="shared" si="3122"/>
        <v>130401101</v>
      </c>
      <c r="I1107" s="62">
        <f t="shared" si="3123"/>
        <v>2</v>
      </c>
      <c r="J1107" s="62" t="str">
        <f>IF(COUNTIF(技能效果!A:A,技能等级!B1107&amp;"02")=1,技能等级!B1107&amp;"02","")</f>
        <v>130401102</v>
      </c>
      <c r="K1107" s="62">
        <f t="shared" si="3123"/>
        <v>2</v>
      </c>
      <c r="L1107" s="62" t="str">
        <f>IF(COUNTIF(技能效果!A:A,技能等级!B1107&amp;"03")=1,技能等级!B1107&amp;"03","")</f>
        <v/>
      </c>
      <c r="M1107" s="62" t="str">
        <f t="shared" ref="M1107" si="3233">IF(L1107="","",$D1107)</f>
        <v/>
      </c>
      <c r="N1107" s="62" t="str">
        <f>IF(COUNTIF(技能效果!A:A,技能等级!B1107&amp;"04")=1,技能等级!B1107&amp;"04","")</f>
        <v/>
      </c>
      <c r="O1107" s="62" t="str">
        <f t="shared" ref="O1107" si="3234">IF(N1107="","",$D1107)</f>
        <v/>
      </c>
      <c r="P1107" s="62" t="str">
        <f>IF(COUNTIF(技能效果!A:A,技能等级!B1107&amp;"05")=1,技能等级!B1107&amp;"05","")</f>
        <v/>
      </c>
      <c r="Q1107" s="62" t="str">
        <f t="shared" ref="Q1107" si="3235">IF(P1107="","",$D1107)</f>
        <v/>
      </c>
      <c r="R1107" s="69" t="str">
        <f>INDEX(技能!U:U,MATCH(技能等级!B1107,技能!B:B,0))</f>
        <v>攻击敌方单体造成攻击x%伤害
【水晶】立即获得y个自身颜色水晶</v>
      </c>
      <c r="S1107" s="150">
        <f t="shared" si="3157"/>
        <v>107</v>
      </c>
    </row>
    <row r="1108" spans="1:19" s="60" customFormat="1" ht="16.5" x14ac:dyDescent="0.2">
      <c r="A1108" s="62">
        <v>1105</v>
      </c>
      <c r="B1108" s="62">
        <f>INDEX(技能!B:B,MATCH(技能等级!S1108,技能!T:T,0))</f>
        <v>1304011</v>
      </c>
      <c r="C1108" s="69" t="s">
        <v>384</v>
      </c>
      <c r="D1108" s="62">
        <v>3</v>
      </c>
      <c r="E1108" s="62" t="str">
        <f>INDEX(技能!E:E,MATCH(技能等级!S1108,技能!T:T,0))</f>
        <v>斩灵</v>
      </c>
      <c r="F1108" s="69" t="s">
        <v>1020</v>
      </c>
      <c r="G1108" s="62">
        <v>10</v>
      </c>
      <c r="H1108" s="149" t="str">
        <f t="shared" si="3122"/>
        <v>130401101</v>
      </c>
      <c r="I1108" s="62">
        <f t="shared" si="3123"/>
        <v>3</v>
      </c>
      <c r="J1108" s="62" t="str">
        <f>IF(COUNTIF(技能效果!A:A,技能等级!B1108&amp;"02")=1,技能等级!B1108&amp;"02","")</f>
        <v>130401102</v>
      </c>
      <c r="K1108" s="62">
        <f t="shared" si="3123"/>
        <v>3</v>
      </c>
      <c r="L1108" s="62" t="str">
        <f>IF(COUNTIF(技能效果!A:A,技能等级!B1108&amp;"03")=1,技能等级!B1108&amp;"03","")</f>
        <v/>
      </c>
      <c r="M1108" s="62" t="str">
        <f t="shared" ref="M1108" si="3236">IF(L1108="","",$D1108)</f>
        <v/>
      </c>
      <c r="N1108" s="62" t="str">
        <f>IF(COUNTIF(技能效果!A:A,技能等级!B1108&amp;"04")=1,技能等级!B1108&amp;"04","")</f>
        <v/>
      </c>
      <c r="O1108" s="62" t="str">
        <f t="shared" ref="O1108" si="3237">IF(N1108="","",$D1108)</f>
        <v/>
      </c>
      <c r="P1108" s="62" t="str">
        <f>IF(COUNTIF(技能效果!A:A,技能等级!B1108&amp;"05")=1,技能等级!B1108&amp;"05","")</f>
        <v/>
      </c>
      <c r="Q1108" s="62" t="str">
        <f t="shared" ref="Q1108" si="3238">IF(P1108="","",$D1108)</f>
        <v/>
      </c>
      <c r="R1108" s="69" t="str">
        <f>INDEX(技能!U:U,MATCH(技能等级!B1108,技能!B:B,0))</f>
        <v>攻击敌方单体造成攻击x%伤害
【水晶】立即获得y个自身颜色水晶</v>
      </c>
      <c r="S1108" s="150">
        <f t="shared" si="3157"/>
        <v>107</v>
      </c>
    </row>
    <row r="1109" spans="1:19" s="60" customFormat="1" ht="16.5" x14ac:dyDescent="0.2">
      <c r="A1109" s="62">
        <v>1106</v>
      </c>
      <c r="B1109" s="62">
        <f>INDEX(技能!B:B,MATCH(技能等级!S1109,技能!T:T,0))</f>
        <v>1304011</v>
      </c>
      <c r="C1109" s="69" t="s">
        <v>384</v>
      </c>
      <c r="D1109" s="62">
        <v>4</v>
      </c>
      <c r="E1109" s="62" t="str">
        <f>INDEX(技能!E:E,MATCH(技能等级!S1109,技能!T:T,0))</f>
        <v>斩灵</v>
      </c>
      <c r="F1109" s="69" t="s">
        <v>1020</v>
      </c>
      <c r="G1109" s="62">
        <v>10</v>
      </c>
      <c r="H1109" s="149" t="str">
        <f t="shared" si="3122"/>
        <v>130401101</v>
      </c>
      <c r="I1109" s="62">
        <f t="shared" si="3123"/>
        <v>4</v>
      </c>
      <c r="J1109" s="62" t="str">
        <f>IF(COUNTIF(技能效果!A:A,技能等级!B1109&amp;"02")=1,技能等级!B1109&amp;"02","")</f>
        <v>130401102</v>
      </c>
      <c r="K1109" s="62">
        <f t="shared" si="3123"/>
        <v>4</v>
      </c>
      <c r="L1109" s="62" t="str">
        <f>IF(COUNTIF(技能效果!A:A,技能等级!B1109&amp;"03")=1,技能等级!B1109&amp;"03","")</f>
        <v/>
      </c>
      <c r="M1109" s="62" t="str">
        <f t="shared" ref="M1109" si="3239">IF(L1109="","",$D1109)</f>
        <v/>
      </c>
      <c r="N1109" s="62" t="str">
        <f>IF(COUNTIF(技能效果!A:A,技能等级!B1109&amp;"04")=1,技能等级!B1109&amp;"04","")</f>
        <v/>
      </c>
      <c r="O1109" s="62" t="str">
        <f t="shared" ref="O1109" si="3240">IF(N1109="","",$D1109)</f>
        <v/>
      </c>
      <c r="P1109" s="62" t="str">
        <f>IF(COUNTIF(技能效果!A:A,技能等级!B1109&amp;"05")=1,技能等级!B1109&amp;"05","")</f>
        <v/>
      </c>
      <c r="Q1109" s="62" t="str">
        <f t="shared" ref="Q1109" si="3241">IF(P1109="","",$D1109)</f>
        <v/>
      </c>
      <c r="R1109" s="69" t="str">
        <f>INDEX(技能!U:U,MATCH(技能等级!B1109,技能!B:B,0))</f>
        <v>攻击敌方单体造成攻击x%伤害
【水晶】立即获得y个自身颜色水晶</v>
      </c>
      <c r="S1109" s="150">
        <f t="shared" si="3157"/>
        <v>107</v>
      </c>
    </row>
    <row r="1110" spans="1:19" s="60" customFormat="1" ht="16.5" x14ac:dyDescent="0.2">
      <c r="A1110" s="62">
        <v>1107</v>
      </c>
      <c r="B1110" s="62">
        <f>INDEX(技能!B:B,MATCH(技能等级!S1110,技能!T:T,0))</f>
        <v>1304011</v>
      </c>
      <c r="C1110" s="69" t="s">
        <v>384</v>
      </c>
      <c r="D1110" s="62">
        <v>5</v>
      </c>
      <c r="E1110" s="62" t="str">
        <f>INDEX(技能!E:E,MATCH(技能等级!S1110,技能!T:T,0))</f>
        <v>斩灵</v>
      </c>
      <c r="F1110" s="69" t="s">
        <v>1020</v>
      </c>
      <c r="G1110" s="62">
        <v>10</v>
      </c>
      <c r="H1110" s="149" t="str">
        <f t="shared" si="3122"/>
        <v>130401101</v>
      </c>
      <c r="I1110" s="62">
        <f t="shared" si="3123"/>
        <v>5</v>
      </c>
      <c r="J1110" s="62" t="str">
        <f>IF(COUNTIF(技能效果!A:A,技能等级!B1110&amp;"02")=1,技能等级!B1110&amp;"02","")</f>
        <v>130401102</v>
      </c>
      <c r="K1110" s="62">
        <f t="shared" si="3123"/>
        <v>5</v>
      </c>
      <c r="L1110" s="62" t="str">
        <f>IF(COUNTIF(技能效果!A:A,技能等级!B1110&amp;"03")=1,技能等级!B1110&amp;"03","")</f>
        <v/>
      </c>
      <c r="M1110" s="62" t="str">
        <f t="shared" ref="M1110" si="3242">IF(L1110="","",$D1110)</f>
        <v/>
      </c>
      <c r="N1110" s="62" t="str">
        <f>IF(COUNTIF(技能效果!A:A,技能等级!B1110&amp;"04")=1,技能等级!B1110&amp;"04","")</f>
        <v/>
      </c>
      <c r="O1110" s="62" t="str">
        <f t="shared" ref="O1110" si="3243">IF(N1110="","",$D1110)</f>
        <v/>
      </c>
      <c r="P1110" s="62" t="str">
        <f>IF(COUNTIF(技能效果!A:A,技能等级!B1110&amp;"05")=1,技能等级!B1110&amp;"05","")</f>
        <v/>
      </c>
      <c r="Q1110" s="62" t="str">
        <f t="shared" ref="Q1110" si="3244">IF(P1110="","",$D1110)</f>
        <v/>
      </c>
      <c r="R1110" s="69" t="str">
        <f>INDEX(技能!U:U,MATCH(技能等级!B1110,技能!B:B,0))</f>
        <v>攻击敌方单体造成攻击x%伤害
【水晶】立即获得y个自身颜色水晶</v>
      </c>
      <c r="S1110" s="150">
        <f t="shared" si="3157"/>
        <v>107</v>
      </c>
    </row>
    <row r="1111" spans="1:19" s="60" customFormat="1" ht="16.5" x14ac:dyDescent="0.2">
      <c r="A1111" s="62">
        <v>1108</v>
      </c>
      <c r="B1111" s="62">
        <f>INDEX(技能!B:B,MATCH(技能等级!S1111,技能!T:T,0))</f>
        <v>1304011</v>
      </c>
      <c r="C1111" s="69" t="s">
        <v>384</v>
      </c>
      <c r="D1111" s="62">
        <v>6</v>
      </c>
      <c r="E1111" s="62" t="str">
        <f>INDEX(技能!E:E,MATCH(技能等级!S1111,技能!T:T,0))</f>
        <v>斩灵</v>
      </c>
      <c r="F1111" s="69" t="s">
        <v>1020</v>
      </c>
      <c r="G1111" s="62">
        <v>10</v>
      </c>
      <c r="H1111" s="149" t="str">
        <f t="shared" si="3122"/>
        <v>130401101</v>
      </c>
      <c r="I1111" s="62">
        <f t="shared" si="3123"/>
        <v>6</v>
      </c>
      <c r="J1111" s="62" t="str">
        <f>IF(COUNTIF(技能效果!A:A,技能等级!B1111&amp;"02")=1,技能等级!B1111&amp;"02","")</f>
        <v>130401102</v>
      </c>
      <c r="K1111" s="62">
        <f t="shared" si="3123"/>
        <v>6</v>
      </c>
      <c r="L1111" s="62" t="str">
        <f>IF(COUNTIF(技能效果!A:A,技能等级!B1111&amp;"03")=1,技能等级!B1111&amp;"03","")</f>
        <v/>
      </c>
      <c r="M1111" s="62" t="str">
        <f t="shared" ref="M1111" si="3245">IF(L1111="","",$D1111)</f>
        <v/>
      </c>
      <c r="N1111" s="62" t="str">
        <f>IF(COUNTIF(技能效果!A:A,技能等级!B1111&amp;"04")=1,技能等级!B1111&amp;"04","")</f>
        <v/>
      </c>
      <c r="O1111" s="62" t="str">
        <f t="shared" ref="O1111" si="3246">IF(N1111="","",$D1111)</f>
        <v/>
      </c>
      <c r="P1111" s="62" t="str">
        <f>IF(COUNTIF(技能效果!A:A,技能等级!B1111&amp;"05")=1,技能等级!B1111&amp;"05","")</f>
        <v/>
      </c>
      <c r="Q1111" s="62" t="str">
        <f t="shared" ref="Q1111" si="3247">IF(P1111="","",$D1111)</f>
        <v/>
      </c>
      <c r="R1111" s="69" t="str">
        <f>INDEX(技能!U:U,MATCH(技能等级!B1111,技能!B:B,0))</f>
        <v>攻击敌方单体造成攻击x%伤害
【水晶】立即获得y个自身颜色水晶</v>
      </c>
      <c r="S1111" s="150">
        <f t="shared" si="3157"/>
        <v>107</v>
      </c>
    </row>
    <row r="1112" spans="1:19" s="60" customFormat="1" ht="16.5" x14ac:dyDescent="0.2">
      <c r="A1112" s="62">
        <v>1109</v>
      </c>
      <c r="B1112" s="62">
        <f>INDEX(技能!B:B,MATCH(技能等级!S1112,技能!T:T,0))</f>
        <v>1304011</v>
      </c>
      <c r="C1112" s="69" t="s">
        <v>384</v>
      </c>
      <c r="D1112" s="62">
        <v>7</v>
      </c>
      <c r="E1112" s="62" t="str">
        <f>INDEX(技能!E:E,MATCH(技能等级!S1112,技能!T:T,0))</f>
        <v>斩灵</v>
      </c>
      <c r="F1112" s="69" t="s">
        <v>1020</v>
      </c>
      <c r="G1112" s="62">
        <v>10</v>
      </c>
      <c r="H1112" s="149" t="str">
        <f t="shared" si="3122"/>
        <v>130401101</v>
      </c>
      <c r="I1112" s="62">
        <f t="shared" si="3123"/>
        <v>7</v>
      </c>
      <c r="J1112" s="62" t="str">
        <f>IF(COUNTIF(技能效果!A:A,技能等级!B1112&amp;"02")=1,技能等级!B1112&amp;"02","")</f>
        <v>130401102</v>
      </c>
      <c r="K1112" s="62">
        <f t="shared" si="3123"/>
        <v>7</v>
      </c>
      <c r="L1112" s="62" t="str">
        <f>IF(COUNTIF(技能效果!A:A,技能等级!B1112&amp;"03")=1,技能等级!B1112&amp;"03","")</f>
        <v/>
      </c>
      <c r="M1112" s="62" t="str">
        <f t="shared" ref="M1112" si="3248">IF(L1112="","",$D1112)</f>
        <v/>
      </c>
      <c r="N1112" s="62" t="str">
        <f>IF(COUNTIF(技能效果!A:A,技能等级!B1112&amp;"04")=1,技能等级!B1112&amp;"04","")</f>
        <v/>
      </c>
      <c r="O1112" s="62" t="str">
        <f t="shared" ref="O1112" si="3249">IF(N1112="","",$D1112)</f>
        <v/>
      </c>
      <c r="P1112" s="62" t="str">
        <f>IF(COUNTIF(技能效果!A:A,技能等级!B1112&amp;"05")=1,技能等级!B1112&amp;"05","")</f>
        <v/>
      </c>
      <c r="Q1112" s="62" t="str">
        <f t="shared" ref="Q1112" si="3250">IF(P1112="","",$D1112)</f>
        <v/>
      </c>
      <c r="R1112" s="69" t="str">
        <f>INDEX(技能!U:U,MATCH(技能等级!B1112,技能!B:B,0))</f>
        <v>攻击敌方单体造成攻击x%伤害
【水晶】立即获得y个自身颜色水晶</v>
      </c>
      <c r="S1112" s="150">
        <f t="shared" si="3157"/>
        <v>107</v>
      </c>
    </row>
    <row r="1113" spans="1:19" s="60" customFormat="1" ht="16.5" x14ac:dyDescent="0.2">
      <c r="A1113" s="62">
        <v>1110</v>
      </c>
      <c r="B1113" s="62">
        <f>INDEX(技能!B:B,MATCH(技能等级!S1113,技能!T:T,0))</f>
        <v>1304011</v>
      </c>
      <c r="C1113" s="69" t="s">
        <v>384</v>
      </c>
      <c r="D1113" s="62">
        <v>8</v>
      </c>
      <c r="E1113" s="62" t="str">
        <f>INDEX(技能!E:E,MATCH(技能等级!S1113,技能!T:T,0))</f>
        <v>斩灵</v>
      </c>
      <c r="F1113" s="69" t="s">
        <v>1020</v>
      </c>
      <c r="G1113" s="62">
        <v>10</v>
      </c>
      <c r="H1113" s="149" t="str">
        <f t="shared" si="3122"/>
        <v>130401101</v>
      </c>
      <c r="I1113" s="62">
        <f t="shared" si="3123"/>
        <v>8</v>
      </c>
      <c r="J1113" s="62" t="str">
        <f>IF(COUNTIF(技能效果!A:A,技能等级!B1113&amp;"02")=1,技能等级!B1113&amp;"02","")</f>
        <v>130401102</v>
      </c>
      <c r="K1113" s="62">
        <f t="shared" si="3123"/>
        <v>8</v>
      </c>
      <c r="L1113" s="62" t="str">
        <f>IF(COUNTIF(技能效果!A:A,技能等级!B1113&amp;"03")=1,技能等级!B1113&amp;"03","")</f>
        <v/>
      </c>
      <c r="M1113" s="62" t="str">
        <f t="shared" ref="M1113" si="3251">IF(L1113="","",$D1113)</f>
        <v/>
      </c>
      <c r="N1113" s="62" t="str">
        <f>IF(COUNTIF(技能效果!A:A,技能等级!B1113&amp;"04")=1,技能等级!B1113&amp;"04","")</f>
        <v/>
      </c>
      <c r="O1113" s="62" t="str">
        <f t="shared" ref="O1113" si="3252">IF(N1113="","",$D1113)</f>
        <v/>
      </c>
      <c r="P1113" s="62" t="str">
        <f>IF(COUNTIF(技能效果!A:A,技能等级!B1113&amp;"05")=1,技能等级!B1113&amp;"05","")</f>
        <v/>
      </c>
      <c r="Q1113" s="62" t="str">
        <f t="shared" ref="Q1113" si="3253">IF(P1113="","",$D1113)</f>
        <v/>
      </c>
      <c r="R1113" s="69" t="str">
        <f>INDEX(技能!U:U,MATCH(技能等级!B1113,技能!B:B,0))</f>
        <v>攻击敌方单体造成攻击x%伤害
【水晶】立即获得y个自身颜色水晶</v>
      </c>
      <c r="S1113" s="150">
        <f t="shared" si="3157"/>
        <v>107</v>
      </c>
    </row>
    <row r="1114" spans="1:19" s="60" customFormat="1" ht="16.5" x14ac:dyDescent="0.2">
      <c r="A1114" s="62">
        <v>1111</v>
      </c>
      <c r="B1114" s="62">
        <f>INDEX(技能!B:B,MATCH(技能等级!S1114,技能!T:T,0))</f>
        <v>1304011</v>
      </c>
      <c r="C1114" s="69" t="s">
        <v>384</v>
      </c>
      <c r="D1114" s="62">
        <v>9</v>
      </c>
      <c r="E1114" s="62" t="str">
        <f>INDEX(技能!E:E,MATCH(技能等级!S1114,技能!T:T,0))</f>
        <v>斩灵</v>
      </c>
      <c r="F1114" s="69" t="s">
        <v>1020</v>
      </c>
      <c r="G1114" s="62">
        <v>10</v>
      </c>
      <c r="H1114" s="149" t="str">
        <f t="shared" si="3122"/>
        <v>130401101</v>
      </c>
      <c r="I1114" s="62">
        <f t="shared" si="3123"/>
        <v>9</v>
      </c>
      <c r="J1114" s="62" t="str">
        <f>IF(COUNTIF(技能效果!A:A,技能等级!B1114&amp;"02")=1,技能等级!B1114&amp;"02","")</f>
        <v>130401102</v>
      </c>
      <c r="K1114" s="62">
        <f t="shared" si="3123"/>
        <v>9</v>
      </c>
      <c r="L1114" s="62" t="str">
        <f>IF(COUNTIF(技能效果!A:A,技能等级!B1114&amp;"03")=1,技能等级!B1114&amp;"03","")</f>
        <v/>
      </c>
      <c r="M1114" s="62" t="str">
        <f t="shared" ref="M1114" si="3254">IF(L1114="","",$D1114)</f>
        <v/>
      </c>
      <c r="N1114" s="62" t="str">
        <f>IF(COUNTIF(技能效果!A:A,技能等级!B1114&amp;"04")=1,技能等级!B1114&amp;"04","")</f>
        <v/>
      </c>
      <c r="O1114" s="62" t="str">
        <f t="shared" ref="O1114" si="3255">IF(N1114="","",$D1114)</f>
        <v/>
      </c>
      <c r="P1114" s="62" t="str">
        <f>IF(COUNTIF(技能效果!A:A,技能等级!B1114&amp;"05")=1,技能等级!B1114&amp;"05","")</f>
        <v/>
      </c>
      <c r="Q1114" s="62" t="str">
        <f t="shared" ref="Q1114" si="3256">IF(P1114="","",$D1114)</f>
        <v/>
      </c>
      <c r="R1114" s="69" t="str">
        <f>INDEX(技能!U:U,MATCH(技能等级!B1114,技能!B:B,0))</f>
        <v>攻击敌方单体造成攻击x%伤害
【水晶】立即获得y个自身颜色水晶</v>
      </c>
      <c r="S1114" s="150">
        <f t="shared" si="3157"/>
        <v>107</v>
      </c>
    </row>
    <row r="1115" spans="1:19" s="60" customFormat="1" ht="16.5" x14ac:dyDescent="0.2">
      <c r="A1115" s="62">
        <v>1112</v>
      </c>
      <c r="B1115" s="62">
        <f>INDEX(技能!B:B,MATCH(技能等级!S1115,技能!T:T,0))</f>
        <v>1304011</v>
      </c>
      <c r="C1115" s="69" t="s">
        <v>384</v>
      </c>
      <c r="D1115" s="62">
        <v>10</v>
      </c>
      <c r="E1115" s="62" t="str">
        <f>INDEX(技能!E:E,MATCH(技能等级!S1115,技能!T:T,0))</f>
        <v>斩灵</v>
      </c>
      <c r="F1115" s="69" t="s">
        <v>1020</v>
      </c>
      <c r="G1115" s="62">
        <v>10</v>
      </c>
      <c r="H1115" s="149" t="str">
        <f t="shared" si="3122"/>
        <v>130401101</v>
      </c>
      <c r="I1115" s="62">
        <f t="shared" si="3123"/>
        <v>10</v>
      </c>
      <c r="J1115" s="62" t="str">
        <f>IF(COUNTIF(技能效果!A:A,技能等级!B1115&amp;"02")=1,技能等级!B1115&amp;"02","")</f>
        <v>130401102</v>
      </c>
      <c r="K1115" s="62">
        <f t="shared" si="3123"/>
        <v>10</v>
      </c>
      <c r="L1115" s="62" t="str">
        <f>IF(COUNTIF(技能效果!A:A,技能等级!B1115&amp;"03")=1,技能等级!B1115&amp;"03","")</f>
        <v/>
      </c>
      <c r="M1115" s="62" t="str">
        <f t="shared" ref="M1115" si="3257">IF(L1115="","",$D1115)</f>
        <v/>
      </c>
      <c r="N1115" s="62" t="str">
        <f>IF(COUNTIF(技能效果!A:A,技能等级!B1115&amp;"04")=1,技能等级!B1115&amp;"04","")</f>
        <v/>
      </c>
      <c r="O1115" s="62" t="str">
        <f t="shared" ref="O1115" si="3258">IF(N1115="","",$D1115)</f>
        <v/>
      </c>
      <c r="P1115" s="62" t="str">
        <f>IF(COUNTIF(技能效果!A:A,技能等级!B1115&amp;"05")=1,技能等级!B1115&amp;"05","")</f>
        <v/>
      </c>
      <c r="Q1115" s="62" t="str">
        <f t="shared" ref="Q1115" si="3259">IF(P1115="","",$D1115)</f>
        <v/>
      </c>
      <c r="R1115" s="69" t="str">
        <f>INDEX(技能!U:U,MATCH(技能等级!B1115,技能!B:B,0))</f>
        <v>攻击敌方单体造成攻击x%伤害
【水晶】立即获得y个自身颜色水晶</v>
      </c>
      <c r="S1115" s="150">
        <f t="shared" si="3157"/>
        <v>107</v>
      </c>
    </row>
    <row r="1116" spans="1:19" s="60" customFormat="1" ht="16.5" x14ac:dyDescent="0.2">
      <c r="A1116" s="62">
        <v>1113</v>
      </c>
      <c r="B1116" s="62">
        <f>INDEX(技能!B:B,MATCH(技能等级!S1116,技能!T:T,0))</f>
        <v>1304012</v>
      </c>
      <c r="C1116" s="69" t="s">
        <v>384</v>
      </c>
      <c r="D1116" s="62">
        <v>1</v>
      </c>
      <c r="E1116" s="62" t="str">
        <f>INDEX(技能!E:E,MATCH(技能等级!S1116,技能!T:T,0))</f>
        <v>炼魄</v>
      </c>
      <c r="F1116" s="69"/>
      <c r="G1116" s="62"/>
      <c r="H1116" s="149" t="str">
        <f t="shared" si="3122"/>
        <v>130401201</v>
      </c>
      <c r="I1116" s="62">
        <f t="shared" si="3123"/>
        <v>1</v>
      </c>
      <c r="J1116" s="62" t="str">
        <f>IF(COUNTIF(技能效果!A:A,技能等级!B1116&amp;"02")=1,技能等级!B1116&amp;"02","")</f>
        <v>130401202</v>
      </c>
      <c r="K1116" s="62">
        <f t="shared" si="3123"/>
        <v>1</v>
      </c>
      <c r="L1116" s="62" t="str">
        <f>IF(COUNTIF(技能效果!A:A,技能等级!B1116&amp;"03")=1,技能等级!B1116&amp;"03","")</f>
        <v/>
      </c>
      <c r="M1116" s="62" t="str">
        <f t="shared" ref="M1116" si="3260">IF(L1116="","",$D1116)</f>
        <v/>
      </c>
      <c r="N1116" s="62" t="str">
        <f>IF(COUNTIF(技能效果!A:A,技能等级!B1116&amp;"04")=1,技能等级!B1116&amp;"04","")</f>
        <v/>
      </c>
      <c r="O1116" s="62" t="str">
        <f t="shared" ref="O1116" si="3261">IF(N1116="","",$D1116)</f>
        <v/>
      </c>
      <c r="P1116" s="62" t="str">
        <f>IF(COUNTIF(技能效果!A:A,技能等级!B1116&amp;"05")=1,技能等级!B1116&amp;"05","")</f>
        <v/>
      </c>
      <c r="Q1116" s="62" t="str">
        <f t="shared" ref="Q1116" si="3262">IF(P1116="","",$D1116)</f>
        <v/>
      </c>
      <c r="R1116" s="69" t="str">
        <f>INDEX(技能!U:U,MATCH(技能等级!B1116,技能!B:B,0))</f>
        <v>攻击敌方单体造成攻击x%伤害，并使敌方全体进入【水晶溢出】状态
【水晶溢出】受到特定角色攻击时会为攻击者掉落水晶</v>
      </c>
      <c r="S1116" s="150">
        <f t="shared" si="3157"/>
        <v>108</v>
      </c>
    </row>
    <row r="1117" spans="1:19" s="60" customFormat="1" ht="16.5" x14ac:dyDescent="0.2">
      <c r="A1117" s="62">
        <v>1114</v>
      </c>
      <c r="B1117" s="62">
        <f>INDEX(技能!B:B,MATCH(技能等级!S1117,技能!T:T,0))</f>
        <v>1304012</v>
      </c>
      <c r="C1117" s="69" t="s">
        <v>384</v>
      </c>
      <c r="D1117" s="62">
        <v>2</v>
      </c>
      <c r="E1117" s="62" t="str">
        <f>INDEX(技能!E:E,MATCH(技能等级!S1117,技能!T:T,0))</f>
        <v>炼魄</v>
      </c>
      <c r="F1117" s="69" t="s">
        <v>1020</v>
      </c>
      <c r="G1117" s="62">
        <v>10</v>
      </c>
      <c r="H1117" s="149" t="str">
        <f t="shared" si="3122"/>
        <v>130401201</v>
      </c>
      <c r="I1117" s="62">
        <f t="shared" si="3123"/>
        <v>2</v>
      </c>
      <c r="J1117" s="62" t="str">
        <f>IF(COUNTIF(技能效果!A:A,技能等级!B1117&amp;"02")=1,技能等级!B1117&amp;"02","")</f>
        <v>130401202</v>
      </c>
      <c r="K1117" s="62">
        <f t="shared" si="3123"/>
        <v>2</v>
      </c>
      <c r="L1117" s="62" t="str">
        <f>IF(COUNTIF(技能效果!A:A,技能等级!B1117&amp;"03")=1,技能等级!B1117&amp;"03","")</f>
        <v/>
      </c>
      <c r="M1117" s="62" t="str">
        <f t="shared" ref="M1117" si="3263">IF(L1117="","",$D1117)</f>
        <v/>
      </c>
      <c r="N1117" s="62" t="str">
        <f>IF(COUNTIF(技能效果!A:A,技能等级!B1117&amp;"04")=1,技能等级!B1117&amp;"04","")</f>
        <v/>
      </c>
      <c r="O1117" s="62" t="str">
        <f t="shared" ref="O1117" si="3264">IF(N1117="","",$D1117)</f>
        <v/>
      </c>
      <c r="P1117" s="62" t="str">
        <f>IF(COUNTIF(技能效果!A:A,技能等级!B1117&amp;"05")=1,技能等级!B1117&amp;"05","")</f>
        <v/>
      </c>
      <c r="Q1117" s="62" t="str">
        <f t="shared" ref="Q1117" si="3265">IF(P1117="","",$D1117)</f>
        <v/>
      </c>
      <c r="R1117" s="69" t="str">
        <f>INDEX(技能!U:U,MATCH(技能等级!B1117,技能!B:B,0))</f>
        <v>攻击敌方单体造成攻击x%伤害，并使敌方全体进入【水晶溢出】状态
【水晶溢出】受到特定角色攻击时会为攻击者掉落水晶</v>
      </c>
      <c r="S1117" s="150">
        <f t="shared" si="3157"/>
        <v>108</v>
      </c>
    </row>
    <row r="1118" spans="1:19" s="60" customFormat="1" ht="16.5" x14ac:dyDescent="0.2">
      <c r="A1118" s="62">
        <v>1115</v>
      </c>
      <c r="B1118" s="62">
        <f>INDEX(技能!B:B,MATCH(技能等级!S1118,技能!T:T,0))</f>
        <v>1304012</v>
      </c>
      <c r="C1118" s="69" t="s">
        <v>384</v>
      </c>
      <c r="D1118" s="62">
        <v>3</v>
      </c>
      <c r="E1118" s="62" t="str">
        <f>INDEX(技能!E:E,MATCH(技能等级!S1118,技能!T:T,0))</f>
        <v>炼魄</v>
      </c>
      <c r="F1118" s="69" t="s">
        <v>1020</v>
      </c>
      <c r="G1118" s="62">
        <v>10</v>
      </c>
      <c r="H1118" s="149" t="str">
        <f t="shared" si="3122"/>
        <v>130401201</v>
      </c>
      <c r="I1118" s="62">
        <f t="shared" si="3123"/>
        <v>3</v>
      </c>
      <c r="J1118" s="62" t="str">
        <f>IF(COUNTIF(技能效果!A:A,技能等级!B1118&amp;"02")=1,技能等级!B1118&amp;"02","")</f>
        <v>130401202</v>
      </c>
      <c r="K1118" s="62">
        <f t="shared" si="3123"/>
        <v>3</v>
      </c>
      <c r="L1118" s="62" t="str">
        <f>IF(COUNTIF(技能效果!A:A,技能等级!B1118&amp;"03")=1,技能等级!B1118&amp;"03","")</f>
        <v/>
      </c>
      <c r="M1118" s="62" t="str">
        <f t="shared" ref="M1118" si="3266">IF(L1118="","",$D1118)</f>
        <v/>
      </c>
      <c r="N1118" s="62" t="str">
        <f>IF(COUNTIF(技能效果!A:A,技能等级!B1118&amp;"04")=1,技能等级!B1118&amp;"04","")</f>
        <v/>
      </c>
      <c r="O1118" s="62" t="str">
        <f t="shared" ref="O1118" si="3267">IF(N1118="","",$D1118)</f>
        <v/>
      </c>
      <c r="P1118" s="62" t="str">
        <f>IF(COUNTIF(技能效果!A:A,技能等级!B1118&amp;"05")=1,技能等级!B1118&amp;"05","")</f>
        <v/>
      </c>
      <c r="Q1118" s="62" t="str">
        <f t="shared" ref="Q1118" si="3268">IF(P1118="","",$D1118)</f>
        <v/>
      </c>
      <c r="R1118" s="69" t="str">
        <f>INDEX(技能!U:U,MATCH(技能等级!B1118,技能!B:B,0))</f>
        <v>攻击敌方单体造成攻击x%伤害，并使敌方全体进入【水晶溢出】状态
【水晶溢出】受到特定角色攻击时会为攻击者掉落水晶</v>
      </c>
      <c r="S1118" s="150">
        <f t="shared" si="3157"/>
        <v>108</v>
      </c>
    </row>
    <row r="1119" spans="1:19" s="60" customFormat="1" ht="16.5" x14ac:dyDescent="0.2">
      <c r="A1119" s="62">
        <v>1116</v>
      </c>
      <c r="B1119" s="62">
        <f>INDEX(技能!B:B,MATCH(技能等级!S1119,技能!T:T,0))</f>
        <v>1304012</v>
      </c>
      <c r="C1119" s="69" t="s">
        <v>384</v>
      </c>
      <c r="D1119" s="62">
        <v>4</v>
      </c>
      <c r="E1119" s="62" t="str">
        <f>INDEX(技能!E:E,MATCH(技能等级!S1119,技能!T:T,0))</f>
        <v>炼魄</v>
      </c>
      <c r="F1119" s="69" t="s">
        <v>1020</v>
      </c>
      <c r="G1119" s="62">
        <v>10</v>
      </c>
      <c r="H1119" s="149" t="str">
        <f t="shared" si="3122"/>
        <v>130401201</v>
      </c>
      <c r="I1119" s="62">
        <f t="shared" si="3123"/>
        <v>4</v>
      </c>
      <c r="J1119" s="62" t="str">
        <f>IF(COUNTIF(技能效果!A:A,技能等级!B1119&amp;"02")=1,技能等级!B1119&amp;"02","")</f>
        <v>130401202</v>
      </c>
      <c r="K1119" s="62">
        <f t="shared" si="3123"/>
        <v>4</v>
      </c>
      <c r="L1119" s="62" t="str">
        <f>IF(COUNTIF(技能效果!A:A,技能等级!B1119&amp;"03")=1,技能等级!B1119&amp;"03","")</f>
        <v/>
      </c>
      <c r="M1119" s="62" t="str">
        <f t="shared" ref="M1119" si="3269">IF(L1119="","",$D1119)</f>
        <v/>
      </c>
      <c r="N1119" s="62" t="str">
        <f>IF(COUNTIF(技能效果!A:A,技能等级!B1119&amp;"04")=1,技能等级!B1119&amp;"04","")</f>
        <v/>
      </c>
      <c r="O1119" s="62" t="str">
        <f t="shared" ref="O1119" si="3270">IF(N1119="","",$D1119)</f>
        <v/>
      </c>
      <c r="P1119" s="62" t="str">
        <f>IF(COUNTIF(技能效果!A:A,技能等级!B1119&amp;"05")=1,技能等级!B1119&amp;"05","")</f>
        <v/>
      </c>
      <c r="Q1119" s="62" t="str">
        <f t="shared" ref="Q1119" si="3271">IF(P1119="","",$D1119)</f>
        <v/>
      </c>
      <c r="R1119" s="69" t="str">
        <f>INDEX(技能!U:U,MATCH(技能等级!B1119,技能!B:B,0))</f>
        <v>攻击敌方单体造成攻击x%伤害，并使敌方全体进入【水晶溢出】状态
【水晶溢出】受到特定角色攻击时会为攻击者掉落水晶</v>
      </c>
      <c r="S1119" s="150">
        <f t="shared" si="3157"/>
        <v>108</v>
      </c>
    </row>
    <row r="1120" spans="1:19" s="60" customFormat="1" ht="16.5" x14ac:dyDescent="0.2">
      <c r="A1120" s="62">
        <v>1117</v>
      </c>
      <c r="B1120" s="62">
        <f>INDEX(技能!B:B,MATCH(技能等级!S1120,技能!T:T,0))</f>
        <v>1304012</v>
      </c>
      <c r="C1120" s="69" t="s">
        <v>384</v>
      </c>
      <c r="D1120" s="62">
        <v>5</v>
      </c>
      <c r="E1120" s="62" t="str">
        <f>INDEX(技能!E:E,MATCH(技能等级!S1120,技能!T:T,0))</f>
        <v>炼魄</v>
      </c>
      <c r="F1120" s="69" t="s">
        <v>1020</v>
      </c>
      <c r="G1120" s="62">
        <v>10</v>
      </c>
      <c r="H1120" s="149" t="str">
        <f t="shared" si="3122"/>
        <v>130401201</v>
      </c>
      <c r="I1120" s="62">
        <f t="shared" si="3123"/>
        <v>5</v>
      </c>
      <c r="J1120" s="62" t="str">
        <f>IF(COUNTIF(技能效果!A:A,技能等级!B1120&amp;"02")=1,技能等级!B1120&amp;"02","")</f>
        <v>130401202</v>
      </c>
      <c r="K1120" s="62">
        <f t="shared" si="3123"/>
        <v>5</v>
      </c>
      <c r="L1120" s="62" t="str">
        <f>IF(COUNTIF(技能效果!A:A,技能等级!B1120&amp;"03")=1,技能等级!B1120&amp;"03","")</f>
        <v/>
      </c>
      <c r="M1120" s="62" t="str">
        <f t="shared" ref="M1120" si="3272">IF(L1120="","",$D1120)</f>
        <v/>
      </c>
      <c r="N1120" s="62" t="str">
        <f>IF(COUNTIF(技能效果!A:A,技能等级!B1120&amp;"04")=1,技能等级!B1120&amp;"04","")</f>
        <v/>
      </c>
      <c r="O1120" s="62" t="str">
        <f t="shared" ref="O1120" si="3273">IF(N1120="","",$D1120)</f>
        <v/>
      </c>
      <c r="P1120" s="62" t="str">
        <f>IF(COUNTIF(技能效果!A:A,技能等级!B1120&amp;"05")=1,技能等级!B1120&amp;"05","")</f>
        <v/>
      </c>
      <c r="Q1120" s="62" t="str">
        <f t="shared" ref="Q1120" si="3274">IF(P1120="","",$D1120)</f>
        <v/>
      </c>
      <c r="R1120" s="69" t="str">
        <f>INDEX(技能!U:U,MATCH(技能等级!B1120,技能!B:B,0))</f>
        <v>攻击敌方单体造成攻击x%伤害，并使敌方全体进入【水晶溢出】状态
【水晶溢出】受到特定角色攻击时会为攻击者掉落水晶</v>
      </c>
      <c r="S1120" s="150">
        <f t="shared" si="3157"/>
        <v>108</v>
      </c>
    </row>
    <row r="1121" spans="1:19" s="60" customFormat="1" ht="16.5" x14ac:dyDescent="0.2">
      <c r="A1121" s="62">
        <v>1118</v>
      </c>
      <c r="B1121" s="62">
        <f>INDEX(技能!B:B,MATCH(技能等级!S1121,技能!T:T,0))</f>
        <v>1304012</v>
      </c>
      <c r="C1121" s="69" t="s">
        <v>384</v>
      </c>
      <c r="D1121" s="62">
        <v>6</v>
      </c>
      <c r="E1121" s="62" t="str">
        <f>INDEX(技能!E:E,MATCH(技能等级!S1121,技能!T:T,0))</f>
        <v>炼魄</v>
      </c>
      <c r="F1121" s="69" t="s">
        <v>1020</v>
      </c>
      <c r="G1121" s="62">
        <v>10</v>
      </c>
      <c r="H1121" s="149" t="str">
        <f t="shared" si="3122"/>
        <v>130401201</v>
      </c>
      <c r="I1121" s="62">
        <f t="shared" si="3123"/>
        <v>6</v>
      </c>
      <c r="J1121" s="62" t="str">
        <f>IF(COUNTIF(技能效果!A:A,技能等级!B1121&amp;"02")=1,技能等级!B1121&amp;"02","")</f>
        <v>130401202</v>
      </c>
      <c r="K1121" s="62">
        <f t="shared" si="3123"/>
        <v>6</v>
      </c>
      <c r="L1121" s="62" t="str">
        <f>IF(COUNTIF(技能效果!A:A,技能等级!B1121&amp;"03")=1,技能等级!B1121&amp;"03","")</f>
        <v/>
      </c>
      <c r="M1121" s="62" t="str">
        <f t="shared" ref="M1121" si="3275">IF(L1121="","",$D1121)</f>
        <v/>
      </c>
      <c r="N1121" s="62" t="str">
        <f>IF(COUNTIF(技能效果!A:A,技能等级!B1121&amp;"04")=1,技能等级!B1121&amp;"04","")</f>
        <v/>
      </c>
      <c r="O1121" s="62" t="str">
        <f t="shared" ref="O1121" si="3276">IF(N1121="","",$D1121)</f>
        <v/>
      </c>
      <c r="P1121" s="62" t="str">
        <f>IF(COUNTIF(技能效果!A:A,技能等级!B1121&amp;"05")=1,技能等级!B1121&amp;"05","")</f>
        <v/>
      </c>
      <c r="Q1121" s="62" t="str">
        <f t="shared" ref="Q1121" si="3277">IF(P1121="","",$D1121)</f>
        <v/>
      </c>
      <c r="R1121" s="69" t="str">
        <f>INDEX(技能!U:U,MATCH(技能等级!B1121,技能!B:B,0))</f>
        <v>攻击敌方单体造成攻击x%伤害，并使敌方全体进入【水晶溢出】状态
【水晶溢出】受到特定角色攻击时会为攻击者掉落水晶</v>
      </c>
      <c r="S1121" s="150">
        <f t="shared" si="3157"/>
        <v>108</v>
      </c>
    </row>
    <row r="1122" spans="1:19" s="60" customFormat="1" ht="16.5" x14ac:dyDescent="0.2">
      <c r="A1122" s="62">
        <v>1119</v>
      </c>
      <c r="B1122" s="62">
        <f>INDEX(技能!B:B,MATCH(技能等级!S1122,技能!T:T,0))</f>
        <v>1304012</v>
      </c>
      <c r="C1122" s="69" t="s">
        <v>384</v>
      </c>
      <c r="D1122" s="62">
        <v>7</v>
      </c>
      <c r="E1122" s="62" t="str">
        <f>INDEX(技能!E:E,MATCH(技能等级!S1122,技能!T:T,0))</f>
        <v>炼魄</v>
      </c>
      <c r="F1122" s="69" t="s">
        <v>1020</v>
      </c>
      <c r="G1122" s="62">
        <v>10</v>
      </c>
      <c r="H1122" s="149" t="str">
        <f t="shared" si="3122"/>
        <v>130401201</v>
      </c>
      <c r="I1122" s="62">
        <f t="shared" si="3123"/>
        <v>7</v>
      </c>
      <c r="J1122" s="62" t="str">
        <f>IF(COUNTIF(技能效果!A:A,技能等级!B1122&amp;"02")=1,技能等级!B1122&amp;"02","")</f>
        <v>130401202</v>
      </c>
      <c r="K1122" s="62">
        <f t="shared" si="3123"/>
        <v>7</v>
      </c>
      <c r="L1122" s="62" t="str">
        <f>IF(COUNTIF(技能效果!A:A,技能等级!B1122&amp;"03")=1,技能等级!B1122&amp;"03","")</f>
        <v/>
      </c>
      <c r="M1122" s="62" t="str">
        <f t="shared" ref="M1122" si="3278">IF(L1122="","",$D1122)</f>
        <v/>
      </c>
      <c r="N1122" s="62" t="str">
        <f>IF(COUNTIF(技能效果!A:A,技能等级!B1122&amp;"04")=1,技能等级!B1122&amp;"04","")</f>
        <v/>
      </c>
      <c r="O1122" s="62" t="str">
        <f t="shared" ref="O1122" si="3279">IF(N1122="","",$D1122)</f>
        <v/>
      </c>
      <c r="P1122" s="62" t="str">
        <f>IF(COUNTIF(技能效果!A:A,技能等级!B1122&amp;"05")=1,技能等级!B1122&amp;"05","")</f>
        <v/>
      </c>
      <c r="Q1122" s="62" t="str">
        <f t="shared" ref="Q1122" si="3280">IF(P1122="","",$D1122)</f>
        <v/>
      </c>
      <c r="R1122" s="69" t="str">
        <f>INDEX(技能!U:U,MATCH(技能等级!B1122,技能!B:B,0))</f>
        <v>攻击敌方单体造成攻击x%伤害，并使敌方全体进入【水晶溢出】状态
【水晶溢出】受到特定角色攻击时会为攻击者掉落水晶</v>
      </c>
      <c r="S1122" s="150">
        <f t="shared" si="3157"/>
        <v>108</v>
      </c>
    </row>
    <row r="1123" spans="1:19" s="60" customFormat="1" ht="16.5" x14ac:dyDescent="0.2">
      <c r="A1123" s="62">
        <v>1120</v>
      </c>
      <c r="B1123" s="62">
        <f>INDEX(技能!B:B,MATCH(技能等级!S1123,技能!T:T,0))</f>
        <v>1304012</v>
      </c>
      <c r="C1123" s="69" t="s">
        <v>384</v>
      </c>
      <c r="D1123" s="62">
        <v>8</v>
      </c>
      <c r="E1123" s="62" t="str">
        <f>INDEX(技能!E:E,MATCH(技能等级!S1123,技能!T:T,0))</f>
        <v>炼魄</v>
      </c>
      <c r="F1123" s="69" t="s">
        <v>1020</v>
      </c>
      <c r="G1123" s="62">
        <v>10</v>
      </c>
      <c r="H1123" s="149" t="str">
        <f t="shared" si="3122"/>
        <v>130401201</v>
      </c>
      <c r="I1123" s="62">
        <f t="shared" si="3123"/>
        <v>8</v>
      </c>
      <c r="J1123" s="62" t="str">
        <f>IF(COUNTIF(技能效果!A:A,技能等级!B1123&amp;"02")=1,技能等级!B1123&amp;"02","")</f>
        <v>130401202</v>
      </c>
      <c r="K1123" s="62">
        <f t="shared" si="3123"/>
        <v>8</v>
      </c>
      <c r="L1123" s="62" t="str">
        <f>IF(COUNTIF(技能效果!A:A,技能等级!B1123&amp;"03")=1,技能等级!B1123&amp;"03","")</f>
        <v/>
      </c>
      <c r="M1123" s="62" t="str">
        <f t="shared" ref="M1123" si="3281">IF(L1123="","",$D1123)</f>
        <v/>
      </c>
      <c r="N1123" s="62" t="str">
        <f>IF(COUNTIF(技能效果!A:A,技能等级!B1123&amp;"04")=1,技能等级!B1123&amp;"04","")</f>
        <v/>
      </c>
      <c r="O1123" s="62" t="str">
        <f t="shared" ref="O1123" si="3282">IF(N1123="","",$D1123)</f>
        <v/>
      </c>
      <c r="P1123" s="62" t="str">
        <f>IF(COUNTIF(技能效果!A:A,技能等级!B1123&amp;"05")=1,技能等级!B1123&amp;"05","")</f>
        <v/>
      </c>
      <c r="Q1123" s="62" t="str">
        <f t="shared" ref="Q1123" si="3283">IF(P1123="","",$D1123)</f>
        <v/>
      </c>
      <c r="R1123" s="69" t="str">
        <f>INDEX(技能!U:U,MATCH(技能等级!B1123,技能!B:B,0))</f>
        <v>攻击敌方单体造成攻击x%伤害，并使敌方全体进入【水晶溢出】状态
【水晶溢出】受到特定角色攻击时会为攻击者掉落水晶</v>
      </c>
      <c r="S1123" s="150">
        <f t="shared" si="3157"/>
        <v>108</v>
      </c>
    </row>
    <row r="1124" spans="1:19" s="60" customFormat="1" ht="16.5" x14ac:dyDescent="0.2">
      <c r="A1124" s="62">
        <v>1121</v>
      </c>
      <c r="B1124" s="62">
        <f>INDEX(技能!B:B,MATCH(技能等级!S1124,技能!T:T,0))</f>
        <v>1304012</v>
      </c>
      <c r="C1124" s="69" t="s">
        <v>384</v>
      </c>
      <c r="D1124" s="62">
        <v>9</v>
      </c>
      <c r="E1124" s="62" t="str">
        <f>INDEX(技能!E:E,MATCH(技能等级!S1124,技能!T:T,0))</f>
        <v>炼魄</v>
      </c>
      <c r="F1124" s="69" t="s">
        <v>1020</v>
      </c>
      <c r="G1124" s="62">
        <v>10</v>
      </c>
      <c r="H1124" s="149" t="str">
        <f t="shared" si="3122"/>
        <v>130401201</v>
      </c>
      <c r="I1124" s="62">
        <f t="shared" si="3123"/>
        <v>9</v>
      </c>
      <c r="J1124" s="62" t="str">
        <f>IF(COUNTIF(技能效果!A:A,技能等级!B1124&amp;"02")=1,技能等级!B1124&amp;"02","")</f>
        <v>130401202</v>
      </c>
      <c r="K1124" s="62">
        <f t="shared" si="3123"/>
        <v>9</v>
      </c>
      <c r="L1124" s="62" t="str">
        <f>IF(COUNTIF(技能效果!A:A,技能等级!B1124&amp;"03")=1,技能等级!B1124&amp;"03","")</f>
        <v/>
      </c>
      <c r="M1124" s="62" t="str">
        <f t="shared" ref="M1124" si="3284">IF(L1124="","",$D1124)</f>
        <v/>
      </c>
      <c r="N1124" s="62" t="str">
        <f>IF(COUNTIF(技能效果!A:A,技能等级!B1124&amp;"04")=1,技能等级!B1124&amp;"04","")</f>
        <v/>
      </c>
      <c r="O1124" s="62" t="str">
        <f t="shared" ref="O1124" si="3285">IF(N1124="","",$D1124)</f>
        <v/>
      </c>
      <c r="P1124" s="62" t="str">
        <f>IF(COUNTIF(技能效果!A:A,技能等级!B1124&amp;"05")=1,技能等级!B1124&amp;"05","")</f>
        <v/>
      </c>
      <c r="Q1124" s="62" t="str">
        <f t="shared" ref="Q1124" si="3286">IF(P1124="","",$D1124)</f>
        <v/>
      </c>
      <c r="R1124" s="69" t="str">
        <f>INDEX(技能!U:U,MATCH(技能等级!B1124,技能!B:B,0))</f>
        <v>攻击敌方单体造成攻击x%伤害，并使敌方全体进入【水晶溢出】状态
【水晶溢出】受到特定角色攻击时会为攻击者掉落水晶</v>
      </c>
      <c r="S1124" s="150">
        <f t="shared" si="3157"/>
        <v>108</v>
      </c>
    </row>
    <row r="1125" spans="1:19" s="60" customFormat="1" ht="16.5" x14ac:dyDescent="0.2">
      <c r="A1125" s="62">
        <v>1122</v>
      </c>
      <c r="B1125" s="62">
        <f>INDEX(技能!B:B,MATCH(技能等级!S1125,技能!T:T,0))</f>
        <v>1304012</v>
      </c>
      <c r="C1125" s="69" t="s">
        <v>384</v>
      </c>
      <c r="D1125" s="62">
        <v>10</v>
      </c>
      <c r="E1125" s="62" t="str">
        <f>INDEX(技能!E:E,MATCH(技能等级!S1125,技能!T:T,0))</f>
        <v>炼魄</v>
      </c>
      <c r="F1125" s="69" t="s">
        <v>1020</v>
      </c>
      <c r="G1125" s="62">
        <v>10</v>
      </c>
      <c r="H1125" s="149" t="str">
        <f t="shared" si="3122"/>
        <v>130401201</v>
      </c>
      <c r="I1125" s="62">
        <f t="shared" si="3123"/>
        <v>10</v>
      </c>
      <c r="J1125" s="62" t="str">
        <f>IF(COUNTIF(技能效果!A:A,技能等级!B1125&amp;"02")=1,技能等级!B1125&amp;"02","")</f>
        <v>130401202</v>
      </c>
      <c r="K1125" s="62">
        <f t="shared" si="3123"/>
        <v>10</v>
      </c>
      <c r="L1125" s="62" t="str">
        <f>IF(COUNTIF(技能效果!A:A,技能等级!B1125&amp;"03")=1,技能等级!B1125&amp;"03","")</f>
        <v/>
      </c>
      <c r="M1125" s="62" t="str">
        <f t="shared" ref="M1125" si="3287">IF(L1125="","",$D1125)</f>
        <v/>
      </c>
      <c r="N1125" s="62" t="str">
        <f>IF(COUNTIF(技能效果!A:A,技能等级!B1125&amp;"04")=1,技能等级!B1125&amp;"04","")</f>
        <v/>
      </c>
      <c r="O1125" s="62" t="str">
        <f t="shared" ref="O1125" si="3288">IF(N1125="","",$D1125)</f>
        <v/>
      </c>
      <c r="P1125" s="62" t="str">
        <f>IF(COUNTIF(技能效果!A:A,技能等级!B1125&amp;"05")=1,技能等级!B1125&amp;"05","")</f>
        <v/>
      </c>
      <c r="Q1125" s="62" t="str">
        <f t="shared" ref="Q1125" si="3289">IF(P1125="","",$D1125)</f>
        <v/>
      </c>
      <c r="R1125" s="69" t="str">
        <f>INDEX(技能!U:U,MATCH(技能等级!B1125,技能!B:B,0))</f>
        <v>攻击敌方单体造成攻击x%伤害，并使敌方全体进入【水晶溢出】状态
【水晶溢出】受到特定角色攻击时会为攻击者掉落水晶</v>
      </c>
      <c r="S1125" s="150">
        <f t="shared" si="3157"/>
        <v>108</v>
      </c>
    </row>
    <row r="1126" spans="1:19" s="60" customFormat="1" ht="16.5" x14ac:dyDescent="0.2">
      <c r="A1126" s="62">
        <v>1123</v>
      </c>
      <c r="B1126" s="62">
        <f>INDEX(技能!B:B,MATCH(技能等级!S1126,技能!T:T,0))</f>
        <v>1304013</v>
      </c>
      <c r="C1126" s="69" t="s">
        <v>384</v>
      </c>
      <c r="D1126" s="62">
        <v>1</v>
      </c>
      <c r="E1126" s="62" t="str">
        <f>INDEX(技能!E:E,MATCH(技能等级!S1126,技能!T:T,0))</f>
        <v>封脉</v>
      </c>
      <c r="F1126" s="69"/>
      <c r="G1126" s="62"/>
      <c r="H1126" s="149" t="str">
        <f t="shared" si="3122"/>
        <v>130401301</v>
      </c>
      <c r="I1126" s="62">
        <f t="shared" si="3123"/>
        <v>1</v>
      </c>
      <c r="J1126" s="62" t="str">
        <f>IF(COUNTIF(技能效果!A:A,技能等级!B1126&amp;"02")=1,技能等级!B1126&amp;"02","")</f>
        <v>130401302</v>
      </c>
      <c r="K1126" s="62">
        <f t="shared" si="3123"/>
        <v>1</v>
      </c>
      <c r="L1126" s="62" t="str">
        <f>IF(COUNTIF(技能效果!A:A,技能等级!B1126&amp;"03")=1,技能等级!B1126&amp;"03","")</f>
        <v/>
      </c>
      <c r="M1126" s="62" t="str">
        <f t="shared" ref="M1126" si="3290">IF(L1126="","",$D1126)</f>
        <v/>
      </c>
      <c r="N1126" s="62" t="str">
        <f>IF(COUNTIF(技能效果!A:A,技能等级!B1126&amp;"04")=1,技能等级!B1126&amp;"04","")</f>
        <v/>
      </c>
      <c r="O1126" s="62" t="str">
        <f t="shared" ref="O1126" si="3291">IF(N1126="","",$D1126)</f>
        <v/>
      </c>
      <c r="P1126" s="62" t="str">
        <f>IF(COUNTIF(技能效果!A:A,技能等级!B1126&amp;"05")=1,技能等级!B1126&amp;"05","")</f>
        <v/>
      </c>
      <c r="Q1126" s="62" t="str">
        <f t="shared" ref="Q1126" si="3292">IF(P1126="","",$D1126)</f>
        <v/>
      </c>
      <c r="R1126" s="69" t="str">
        <f>INDEX(技能!U:U,MATCH(技能等级!B1126,技能!B:B,0))</f>
        <v>攻击敌方单体造成攻击x%伤害，并在2回合内使目标受到的治疗效果降低y%</v>
      </c>
      <c r="S1126" s="150">
        <f t="shared" si="3157"/>
        <v>109</v>
      </c>
    </row>
    <row r="1127" spans="1:19" s="60" customFormat="1" ht="16.5" x14ac:dyDescent="0.2">
      <c r="A1127" s="62">
        <v>1124</v>
      </c>
      <c r="B1127" s="62">
        <f>INDEX(技能!B:B,MATCH(技能等级!S1127,技能!T:T,0))</f>
        <v>1304013</v>
      </c>
      <c r="C1127" s="69" t="s">
        <v>384</v>
      </c>
      <c r="D1127" s="62">
        <v>2</v>
      </c>
      <c r="E1127" s="62" t="str">
        <f>INDEX(技能!E:E,MATCH(技能等级!S1127,技能!T:T,0))</f>
        <v>封脉</v>
      </c>
      <c r="F1127" s="69" t="s">
        <v>1020</v>
      </c>
      <c r="G1127" s="62">
        <v>10</v>
      </c>
      <c r="H1127" s="149" t="str">
        <f t="shared" si="3122"/>
        <v>130401301</v>
      </c>
      <c r="I1127" s="62">
        <f t="shared" si="3123"/>
        <v>2</v>
      </c>
      <c r="J1127" s="62" t="str">
        <f>IF(COUNTIF(技能效果!A:A,技能等级!B1127&amp;"02")=1,技能等级!B1127&amp;"02","")</f>
        <v>130401302</v>
      </c>
      <c r="K1127" s="62">
        <f t="shared" si="3123"/>
        <v>2</v>
      </c>
      <c r="L1127" s="62" t="str">
        <f>IF(COUNTIF(技能效果!A:A,技能等级!B1127&amp;"03")=1,技能等级!B1127&amp;"03","")</f>
        <v/>
      </c>
      <c r="M1127" s="62" t="str">
        <f t="shared" ref="M1127" si="3293">IF(L1127="","",$D1127)</f>
        <v/>
      </c>
      <c r="N1127" s="62" t="str">
        <f>IF(COUNTIF(技能效果!A:A,技能等级!B1127&amp;"04")=1,技能等级!B1127&amp;"04","")</f>
        <v/>
      </c>
      <c r="O1127" s="62" t="str">
        <f t="shared" ref="O1127" si="3294">IF(N1127="","",$D1127)</f>
        <v/>
      </c>
      <c r="P1127" s="62" t="str">
        <f>IF(COUNTIF(技能效果!A:A,技能等级!B1127&amp;"05")=1,技能等级!B1127&amp;"05","")</f>
        <v/>
      </c>
      <c r="Q1127" s="62" t="str">
        <f t="shared" ref="Q1127" si="3295">IF(P1127="","",$D1127)</f>
        <v/>
      </c>
      <c r="R1127" s="69" t="str">
        <f>INDEX(技能!U:U,MATCH(技能等级!B1127,技能!B:B,0))</f>
        <v>攻击敌方单体造成攻击x%伤害，并在2回合内使目标受到的治疗效果降低y%</v>
      </c>
      <c r="S1127" s="150">
        <f t="shared" si="3157"/>
        <v>109</v>
      </c>
    </row>
    <row r="1128" spans="1:19" s="60" customFormat="1" ht="16.5" x14ac:dyDescent="0.2">
      <c r="A1128" s="62">
        <v>1125</v>
      </c>
      <c r="B1128" s="62">
        <f>INDEX(技能!B:B,MATCH(技能等级!S1128,技能!T:T,0))</f>
        <v>1304013</v>
      </c>
      <c r="C1128" s="69" t="s">
        <v>384</v>
      </c>
      <c r="D1128" s="62">
        <v>3</v>
      </c>
      <c r="E1128" s="62" t="str">
        <f>INDEX(技能!E:E,MATCH(技能等级!S1128,技能!T:T,0))</f>
        <v>封脉</v>
      </c>
      <c r="F1128" s="69" t="s">
        <v>1020</v>
      </c>
      <c r="G1128" s="62">
        <v>10</v>
      </c>
      <c r="H1128" s="149" t="str">
        <f t="shared" si="3122"/>
        <v>130401301</v>
      </c>
      <c r="I1128" s="62">
        <f t="shared" si="3123"/>
        <v>3</v>
      </c>
      <c r="J1128" s="62" t="str">
        <f>IF(COUNTIF(技能效果!A:A,技能等级!B1128&amp;"02")=1,技能等级!B1128&amp;"02","")</f>
        <v>130401302</v>
      </c>
      <c r="K1128" s="62">
        <f t="shared" si="3123"/>
        <v>3</v>
      </c>
      <c r="L1128" s="62" t="str">
        <f>IF(COUNTIF(技能效果!A:A,技能等级!B1128&amp;"03")=1,技能等级!B1128&amp;"03","")</f>
        <v/>
      </c>
      <c r="M1128" s="62" t="str">
        <f t="shared" ref="M1128" si="3296">IF(L1128="","",$D1128)</f>
        <v/>
      </c>
      <c r="N1128" s="62" t="str">
        <f>IF(COUNTIF(技能效果!A:A,技能等级!B1128&amp;"04")=1,技能等级!B1128&amp;"04","")</f>
        <v/>
      </c>
      <c r="O1128" s="62" t="str">
        <f t="shared" ref="O1128" si="3297">IF(N1128="","",$D1128)</f>
        <v/>
      </c>
      <c r="P1128" s="62" t="str">
        <f>IF(COUNTIF(技能效果!A:A,技能等级!B1128&amp;"05")=1,技能等级!B1128&amp;"05","")</f>
        <v/>
      </c>
      <c r="Q1128" s="62" t="str">
        <f t="shared" ref="Q1128" si="3298">IF(P1128="","",$D1128)</f>
        <v/>
      </c>
      <c r="R1128" s="69" t="str">
        <f>INDEX(技能!U:U,MATCH(技能等级!B1128,技能!B:B,0))</f>
        <v>攻击敌方单体造成攻击x%伤害，并在2回合内使目标受到的治疗效果降低y%</v>
      </c>
      <c r="S1128" s="150">
        <f t="shared" si="3157"/>
        <v>109</v>
      </c>
    </row>
    <row r="1129" spans="1:19" s="60" customFormat="1" ht="16.5" x14ac:dyDescent="0.2">
      <c r="A1129" s="62">
        <v>1126</v>
      </c>
      <c r="B1129" s="62">
        <f>INDEX(技能!B:B,MATCH(技能等级!S1129,技能!T:T,0))</f>
        <v>1304013</v>
      </c>
      <c r="C1129" s="69" t="s">
        <v>384</v>
      </c>
      <c r="D1129" s="62">
        <v>4</v>
      </c>
      <c r="E1129" s="62" t="str">
        <f>INDEX(技能!E:E,MATCH(技能等级!S1129,技能!T:T,0))</f>
        <v>封脉</v>
      </c>
      <c r="F1129" s="69" t="s">
        <v>1020</v>
      </c>
      <c r="G1129" s="62">
        <v>10</v>
      </c>
      <c r="H1129" s="149" t="str">
        <f t="shared" si="3122"/>
        <v>130401301</v>
      </c>
      <c r="I1129" s="62">
        <f t="shared" si="3123"/>
        <v>4</v>
      </c>
      <c r="J1129" s="62" t="str">
        <f>IF(COUNTIF(技能效果!A:A,技能等级!B1129&amp;"02")=1,技能等级!B1129&amp;"02","")</f>
        <v>130401302</v>
      </c>
      <c r="K1129" s="62">
        <f t="shared" si="3123"/>
        <v>4</v>
      </c>
      <c r="L1129" s="62" t="str">
        <f>IF(COUNTIF(技能效果!A:A,技能等级!B1129&amp;"03")=1,技能等级!B1129&amp;"03","")</f>
        <v/>
      </c>
      <c r="M1129" s="62" t="str">
        <f t="shared" ref="M1129" si="3299">IF(L1129="","",$D1129)</f>
        <v/>
      </c>
      <c r="N1129" s="62" t="str">
        <f>IF(COUNTIF(技能效果!A:A,技能等级!B1129&amp;"04")=1,技能等级!B1129&amp;"04","")</f>
        <v/>
      </c>
      <c r="O1129" s="62" t="str">
        <f t="shared" ref="O1129" si="3300">IF(N1129="","",$D1129)</f>
        <v/>
      </c>
      <c r="P1129" s="62" t="str">
        <f>IF(COUNTIF(技能效果!A:A,技能等级!B1129&amp;"05")=1,技能等级!B1129&amp;"05","")</f>
        <v/>
      </c>
      <c r="Q1129" s="62" t="str">
        <f t="shared" ref="Q1129" si="3301">IF(P1129="","",$D1129)</f>
        <v/>
      </c>
      <c r="R1129" s="69" t="str">
        <f>INDEX(技能!U:U,MATCH(技能等级!B1129,技能!B:B,0))</f>
        <v>攻击敌方单体造成攻击x%伤害，并在2回合内使目标受到的治疗效果降低y%</v>
      </c>
      <c r="S1129" s="150">
        <f t="shared" si="3157"/>
        <v>109</v>
      </c>
    </row>
    <row r="1130" spans="1:19" s="60" customFormat="1" ht="16.5" x14ac:dyDescent="0.2">
      <c r="A1130" s="62">
        <v>1127</v>
      </c>
      <c r="B1130" s="62">
        <f>INDEX(技能!B:B,MATCH(技能等级!S1130,技能!T:T,0))</f>
        <v>1304013</v>
      </c>
      <c r="C1130" s="69" t="s">
        <v>384</v>
      </c>
      <c r="D1130" s="62">
        <v>5</v>
      </c>
      <c r="E1130" s="62" t="str">
        <f>INDEX(技能!E:E,MATCH(技能等级!S1130,技能!T:T,0))</f>
        <v>封脉</v>
      </c>
      <c r="F1130" s="69" t="s">
        <v>1020</v>
      </c>
      <c r="G1130" s="62">
        <v>10</v>
      </c>
      <c r="H1130" s="149" t="str">
        <f t="shared" si="3122"/>
        <v>130401301</v>
      </c>
      <c r="I1130" s="62">
        <f t="shared" si="3123"/>
        <v>5</v>
      </c>
      <c r="J1130" s="62" t="str">
        <f>IF(COUNTIF(技能效果!A:A,技能等级!B1130&amp;"02")=1,技能等级!B1130&amp;"02","")</f>
        <v>130401302</v>
      </c>
      <c r="K1130" s="62">
        <f t="shared" si="3123"/>
        <v>5</v>
      </c>
      <c r="L1130" s="62" t="str">
        <f>IF(COUNTIF(技能效果!A:A,技能等级!B1130&amp;"03")=1,技能等级!B1130&amp;"03","")</f>
        <v/>
      </c>
      <c r="M1130" s="62" t="str">
        <f t="shared" ref="M1130" si="3302">IF(L1130="","",$D1130)</f>
        <v/>
      </c>
      <c r="N1130" s="62" t="str">
        <f>IF(COUNTIF(技能效果!A:A,技能等级!B1130&amp;"04")=1,技能等级!B1130&amp;"04","")</f>
        <v/>
      </c>
      <c r="O1130" s="62" t="str">
        <f t="shared" ref="O1130" si="3303">IF(N1130="","",$D1130)</f>
        <v/>
      </c>
      <c r="P1130" s="62" t="str">
        <f>IF(COUNTIF(技能效果!A:A,技能等级!B1130&amp;"05")=1,技能等级!B1130&amp;"05","")</f>
        <v/>
      </c>
      <c r="Q1130" s="62" t="str">
        <f t="shared" ref="Q1130" si="3304">IF(P1130="","",$D1130)</f>
        <v/>
      </c>
      <c r="R1130" s="69" t="str">
        <f>INDEX(技能!U:U,MATCH(技能等级!B1130,技能!B:B,0))</f>
        <v>攻击敌方单体造成攻击x%伤害，并在2回合内使目标受到的治疗效果降低y%</v>
      </c>
      <c r="S1130" s="150">
        <f t="shared" si="3157"/>
        <v>109</v>
      </c>
    </row>
    <row r="1131" spans="1:19" s="60" customFormat="1" ht="16.5" x14ac:dyDescent="0.2">
      <c r="A1131" s="62">
        <v>1128</v>
      </c>
      <c r="B1131" s="62">
        <f>INDEX(技能!B:B,MATCH(技能等级!S1131,技能!T:T,0))</f>
        <v>1304013</v>
      </c>
      <c r="C1131" s="69" t="s">
        <v>384</v>
      </c>
      <c r="D1131" s="62">
        <v>6</v>
      </c>
      <c r="E1131" s="62" t="str">
        <f>INDEX(技能!E:E,MATCH(技能等级!S1131,技能!T:T,0))</f>
        <v>封脉</v>
      </c>
      <c r="F1131" s="69" t="s">
        <v>1020</v>
      </c>
      <c r="G1131" s="62">
        <v>10</v>
      </c>
      <c r="H1131" s="149" t="str">
        <f t="shared" si="3122"/>
        <v>130401301</v>
      </c>
      <c r="I1131" s="62">
        <f t="shared" si="3123"/>
        <v>6</v>
      </c>
      <c r="J1131" s="62" t="str">
        <f>IF(COUNTIF(技能效果!A:A,技能等级!B1131&amp;"02")=1,技能等级!B1131&amp;"02","")</f>
        <v>130401302</v>
      </c>
      <c r="K1131" s="62">
        <f t="shared" si="3123"/>
        <v>6</v>
      </c>
      <c r="L1131" s="62" t="str">
        <f>IF(COUNTIF(技能效果!A:A,技能等级!B1131&amp;"03")=1,技能等级!B1131&amp;"03","")</f>
        <v/>
      </c>
      <c r="M1131" s="62" t="str">
        <f t="shared" ref="M1131" si="3305">IF(L1131="","",$D1131)</f>
        <v/>
      </c>
      <c r="N1131" s="62" t="str">
        <f>IF(COUNTIF(技能效果!A:A,技能等级!B1131&amp;"04")=1,技能等级!B1131&amp;"04","")</f>
        <v/>
      </c>
      <c r="O1131" s="62" t="str">
        <f t="shared" ref="O1131" si="3306">IF(N1131="","",$D1131)</f>
        <v/>
      </c>
      <c r="P1131" s="62" t="str">
        <f>IF(COUNTIF(技能效果!A:A,技能等级!B1131&amp;"05")=1,技能等级!B1131&amp;"05","")</f>
        <v/>
      </c>
      <c r="Q1131" s="62" t="str">
        <f t="shared" ref="Q1131" si="3307">IF(P1131="","",$D1131)</f>
        <v/>
      </c>
      <c r="R1131" s="69" t="str">
        <f>INDEX(技能!U:U,MATCH(技能等级!B1131,技能!B:B,0))</f>
        <v>攻击敌方单体造成攻击x%伤害，并在2回合内使目标受到的治疗效果降低y%</v>
      </c>
      <c r="S1131" s="150">
        <f t="shared" si="3157"/>
        <v>109</v>
      </c>
    </row>
    <row r="1132" spans="1:19" s="60" customFormat="1" ht="16.5" x14ac:dyDescent="0.2">
      <c r="A1132" s="62">
        <v>1129</v>
      </c>
      <c r="B1132" s="62">
        <f>INDEX(技能!B:B,MATCH(技能等级!S1132,技能!T:T,0))</f>
        <v>1304013</v>
      </c>
      <c r="C1132" s="69" t="s">
        <v>384</v>
      </c>
      <c r="D1132" s="62">
        <v>7</v>
      </c>
      <c r="E1132" s="62" t="str">
        <f>INDEX(技能!E:E,MATCH(技能等级!S1132,技能!T:T,0))</f>
        <v>封脉</v>
      </c>
      <c r="F1132" s="69" t="s">
        <v>1020</v>
      </c>
      <c r="G1132" s="62">
        <v>10</v>
      </c>
      <c r="H1132" s="149" t="str">
        <f t="shared" si="3122"/>
        <v>130401301</v>
      </c>
      <c r="I1132" s="62">
        <f t="shared" si="3123"/>
        <v>7</v>
      </c>
      <c r="J1132" s="62" t="str">
        <f>IF(COUNTIF(技能效果!A:A,技能等级!B1132&amp;"02")=1,技能等级!B1132&amp;"02","")</f>
        <v>130401302</v>
      </c>
      <c r="K1132" s="62">
        <f t="shared" si="3123"/>
        <v>7</v>
      </c>
      <c r="L1132" s="62" t="str">
        <f>IF(COUNTIF(技能效果!A:A,技能等级!B1132&amp;"03")=1,技能等级!B1132&amp;"03","")</f>
        <v/>
      </c>
      <c r="M1132" s="62" t="str">
        <f t="shared" ref="M1132" si="3308">IF(L1132="","",$D1132)</f>
        <v/>
      </c>
      <c r="N1132" s="62" t="str">
        <f>IF(COUNTIF(技能效果!A:A,技能等级!B1132&amp;"04")=1,技能等级!B1132&amp;"04","")</f>
        <v/>
      </c>
      <c r="O1132" s="62" t="str">
        <f t="shared" ref="O1132" si="3309">IF(N1132="","",$D1132)</f>
        <v/>
      </c>
      <c r="P1132" s="62" t="str">
        <f>IF(COUNTIF(技能效果!A:A,技能等级!B1132&amp;"05")=1,技能等级!B1132&amp;"05","")</f>
        <v/>
      </c>
      <c r="Q1132" s="62" t="str">
        <f t="shared" ref="Q1132" si="3310">IF(P1132="","",$D1132)</f>
        <v/>
      </c>
      <c r="R1132" s="69" t="str">
        <f>INDEX(技能!U:U,MATCH(技能等级!B1132,技能!B:B,0))</f>
        <v>攻击敌方单体造成攻击x%伤害，并在2回合内使目标受到的治疗效果降低y%</v>
      </c>
      <c r="S1132" s="150">
        <f t="shared" si="3157"/>
        <v>109</v>
      </c>
    </row>
    <row r="1133" spans="1:19" s="60" customFormat="1" ht="16.5" x14ac:dyDescent="0.2">
      <c r="A1133" s="62">
        <v>1130</v>
      </c>
      <c r="B1133" s="62">
        <f>INDEX(技能!B:B,MATCH(技能等级!S1133,技能!T:T,0))</f>
        <v>1304013</v>
      </c>
      <c r="C1133" s="69" t="s">
        <v>384</v>
      </c>
      <c r="D1133" s="62">
        <v>8</v>
      </c>
      <c r="E1133" s="62" t="str">
        <f>INDEX(技能!E:E,MATCH(技能等级!S1133,技能!T:T,0))</f>
        <v>封脉</v>
      </c>
      <c r="F1133" s="69" t="s">
        <v>1020</v>
      </c>
      <c r="G1133" s="62">
        <v>10</v>
      </c>
      <c r="H1133" s="149" t="str">
        <f t="shared" si="3122"/>
        <v>130401301</v>
      </c>
      <c r="I1133" s="62">
        <f t="shared" si="3123"/>
        <v>8</v>
      </c>
      <c r="J1133" s="62" t="str">
        <f>IF(COUNTIF(技能效果!A:A,技能等级!B1133&amp;"02")=1,技能等级!B1133&amp;"02","")</f>
        <v>130401302</v>
      </c>
      <c r="K1133" s="62">
        <f t="shared" si="3123"/>
        <v>8</v>
      </c>
      <c r="L1133" s="62" t="str">
        <f>IF(COUNTIF(技能效果!A:A,技能等级!B1133&amp;"03")=1,技能等级!B1133&amp;"03","")</f>
        <v/>
      </c>
      <c r="M1133" s="62" t="str">
        <f t="shared" ref="M1133" si="3311">IF(L1133="","",$D1133)</f>
        <v/>
      </c>
      <c r="N1133" s="62" t="str">
        <f>IF(COUNTIF(技能效果!A:A,技能等级!B1133&amp;"04")=1,技能等级!B1133&amp;"04","")</f>
        <v/>
      </c>
      <c r="O1133" s="62" t="str">
        <f t="shared" ref="O1133" si="3312">IF(N1133="","",$D1133)</f>
        <v/>
      </c>
      <c r="P1133" s="62" t="str">
        <f>IF(COUNTIF(技能效果!A:A,技能等级!B1133&amp;"05")=1,技能等级!B1133&amp;"05","")</f>
        <v/>
      </c>
      <c r="Q1133" s="62" t="str">
        <f t="shared" ref="Q1133" si="3313">IF(P1133="","",$D1133)</f>
        <v/>
      </c>
      <c r="R1133" s="69" t="str">
        <f>INDEX(技能!U:U,MATCH(技能等级!B1133,技能!B:B,0))</f>
        <v>攻击敌方单体造成攻击x%伤害，并在2回合内使目标受到的治疗效果降低y%</v>
      </c>
      <c r="S1133" s="150">
        <f t="shared" si="3157"/>
        <v>109</v>
      </c>
    </row>
    <row r="1134" spans="1:19" s="60" customFormat="1" ht="16.5" x14ac:dyDescent="0.2">
      <c r="A1134" s="62">
        <v>1131</v>
      </c>
      <c r="B1134" s="62">
        <f>INDEX(技能!B:B,MATCH(技能等级!S1134,技能!T:T,0))</f>
        <v>1304013</v>
      </c>
      <c r="C1134" s="69" t="s">
        <v>384</v>
      </c>
      <c r="D1134" s="62">
        <v>9</v>
      </c>
      <c r="E1134" s="62" t="str">
        <f>INDEX(技能!E:E,MATCH(技能等级!S1134,技能!T:T,0))</f>
        <v>封脉</v>
      </c>
      <c r="F1134" s="69" t="s">
        <v>1020</v>
      </c>
      <c r="G1134" s="62">
        <v>10</v>
      </c>
      <c r="H1134" s="149" t="str">
        <f t="shared" si="3122"/>
        <v>130401301</v>
      </c>
      <c r="I1134" s="62">
        <f t="shared" si="3123"/>
        <v>9</v>
      </c>
      <c r="J1134" s="62" t="str">
        <f>IF(COUNTIF(技能效果!A:A,技能等级!B1134&amp;"02")=1,技能等级!B1134&amp;"02","")</f>
        <v>130401302</v>
      </c>
      <c r="K1134" s="62">
        <f t="shared" si="3123"/>
        <v>9</v>
      </c>
      <c r="L1134" s="62" t="str">
        <f>IF(COUNTIF(技能效果!A:A,技能等级!B1134&amp;"03")=1,技能等级!B1134&amp;"03","")</f>
        <v/>
      </c>
      <c r="M1134" s="62" t="str">
        <f t="shared" ref="M1134" si="3314">IF(L1134="","",$D1134)</f>
        <v/>
      </c>
      <c r="N1134" s="62" t="str">
        <f>IF(COUNTIF(技能效果!A:A,技能等级!B1134&amp;"04")=1,技能等级!B1134&amp;"04","")</f>
        <v/>
      </c>
      <c r="O1134" s="62" t="str">
        <f t="shared" ref="O1134" si="3315">IF(N1134="","",$D1134)</f>
        <v/>
      </c>
      <c r="P1134" s="62" t="str">
        <f>IF(COUNTIF(技能效果!A:A,技能等级!B1134&amp;"05")=1,技能等级!B1134&amp;"05","")</f>
        <v/>
      </c>
      <c r="Q1134" s="62" t="str">
        <f t="shared" ref="Q1134" si="3316">IF(P1134="","",$D1134)</f>
        <v/>
      </c>
      <c r="R1134" s="69" t="str">
        <f>INDEX(技能!U:U,MATCH(技能等级!B1134,技能!B:B,0))</f>
        <v>攻击敌方单体造成攻击x%伤害，并在2回合内使目标受到的治疗效果降低y%</v>
      </c>
      <c r="S1134" s="150">
        <f t="shared" si="3157"/>
        <v>109</v>
      </c>
    </row>
    <row r="1135" spans="1:19" s="60" customFormat="1" ht="16.5" x14ac:dyDescent="0.2">
      <c r="A1135" s="62">
        <v>1132</v>
      </c>
      <c r="B1135" s="62">
        <f>INDEX(技能!B:B,MATCH(技能等级!S1135,技能!T:T,0))</f>
        <v>1304013</v>
      </c>
      <c r="C1135" s="69" t="s">
        <v>384</v>
      </c>
      <c r="D1135" s="62">
        <v>10</v>
      </c>
      <c r="E1135" s="62" t="str">
        <f>INDEX(技能!E:E,MATCH(技能等级!S1135,技能!T:T,0))</f>
        <v>封脉</v>
      </c>
      <c r="F1135" s="69" t="s">
        <v>1020</v>
      </c>
      <c r="G1135" s="62">
        <v>10</v>
      </c>
      <c r="H1135" s="149" t="str">
        <f t="shared" ref="H1135:H1198" si="3317">B1135&amp;"01"</f>
        <v>130401301</v>
      </c>
      <c r="I1135" s="62">
        <f t="shared" ref="I1135:K1165" si="3318">IF(H1135="","",$D1135)</f>
        <v>10</v>
      </c>
      <c r="J1135" s="62" t="str">
        <f>IF(COUNTIF(技能效果!A:A,技能等级!B1135&amp;"02")=1,技能等级!B1135&amp;"02","")</f>
        <v>130401302</v>
      </c>
      <c r="K1135" s="62">
        <f t="shared" si="3318"/>
        <v>10</v>
      </c>
      <c r="L1135" s="62" t="str">
        <f>IF(COUNTIF(技能效果!A:A,技能等级!B1135&amp;"03")=1,技能等级!B1135&amp;"03","")</f>
        <v/>
      </c>
      <c r="M1135" s="62" t="str">
        <f t="shared" ref="M1135" si="3319">IF(L1135="","",$D1135)</f>
        <v/>
      </c>
      <c r="N1135" s="62" t="str">
        <f>IF(COUNTIF(技能效果!A:A,技能等级!B1135&amp;"04")=1,技能等级!B1135&amp;"04","")</f>
        <v/>
      </c>
      <c r="O1135" s="62" t="str">
        <f t="shared" ref="O1135" si="3320">IF(N1135="","",$D1135)</f>
        <v/>
      </c>
      <c r="P1135" s="62" t="str">
        <f>IF(COUNTIF(技能效果!A:A,技能等级!B1135&amp;"05")=1,技能等级!B1135&amp;"05","")</f>
        <v/>
      </c>
      <c r="Q1135" s="62" t="str">
        <f t="shared" ref="Q1135" si="3321">IF(P1135="","",$D1135)</f>
        <v/>
      </c>
      <c r="R1135" s="69" t="str">
        <f>INDEX(技能!U:U,MATCH(技能等级!B1135,技能!B:B,0))</f>
        <v>攻击敌方单体造成攻击x%伤害，并在2回合内使目标受到的治疗效果降低y%</v>
      </c>
      <c r="S1135" s="150">
        <f t="shared" si="3157"/>
        <v>109</v>
      </c>
    </row>
    <row r="1136" spans="1:19" s="60" customFormat="1" ht="16.5" x14ac:dyDescent="0.2">
      <c r="A1136" s="62">
        <v>1133</v>
      </c>
      <c r="B1136" s="62">
        <f>INDEX(技能!B:B,MATCH(技能等级!S1136,技能!T:T,0))</f>
        <v>1304014</v>
      </c>
      <c r="C1136" s="69" t="s">
        <v>384</v>
      </c>
      <c r="D1136" s="62">
        <v>1</v>
      </c>
      <c r="E1136" s="62" t="str">
        <f>INDEX(技能!E:E,MATCH(技能等级!S1136,技能!T:T,0))</f>
        <v>救赎</v>
      </c>
      <c r="F1136" s="69"/>
      <c r="G1136" s="62"/>
      <c r="H1136" s="149" t="str">
        <f t="shared" si="3317"/>
        <v>130401401</v>
      </c>
      <c r="I1136" s="62">
        <f t="shared" si="3318"/>
        <v>1</v>
      </c>
      <c r="J1136" s="62" t="str">
        <f>IF(COUNTIF(技能效果!A:A,技能等级!B1136&amp;"02")=1,技能等级!B1136&amp;"02","")</f>
        <v>130401402</v>
      </c>
      <c r="K1136" s="62">
        <f t="shared" si="3318"/>
        <v>1</v>
      </c>
      <c r="L1136" s="62" t="str">
        <f>IF(COUNTIF(技能效果!A:A,技能等级!B1136&amp;"03")=1,技能等级!B1136&amp;"03","")</f>
        <v>130401403</v>
      </c>
      <c r="M1136" s="62">
        <f t="shared" ref="M1136" si="3322">IF(L1136="","",$D1136)</f>
        <v>1</v>
      </c>
      <c r="N1136" s="62" t="str">
        <f>IF(COUNTIF(技能效果!A:A,技能等级!B1136&amp;"04")=1,技能等级!B1136&amp;"04","")</f>
        <v/>
      </c>
      <c r="O1136" s="62" t="str">
        <f t="shared" ref="O1136" si="3323">IF(N1136="","",$D1136)</f>
        <v/>
      </c>
      <c r="P1136" s="62" t="str">
        <f>IF(COUNTIF(技能效果!A:A,技能等级!B1136&amp;"05")=1,技能等级!B1136&amp;"05","")</f>
        <v/>
      </c>
      <c r="Q1136" s="62" t="str">
        <f t="shared" ref="Q1136" si="3324">IF(P1136="","",$D1136)</f>
        <v/>
      </c>
      <c r="R1136" s="69" t="str">
        <f>INDEX(技能!U:U,MATCH(技能等级!B1136,技能!B:B,0))</f>
        <v>为当前生命百分比最低的角色生成一个攻击x%的护盾
【被动】当携带者进入濒死状态时，立即为其生成一个携带者最大生命*y%的护盾</v>
      </c>
      <c r="S1136" s="150">
        <f t="shared" si="3157"/>
        <v>110</v>
      </c>
    </row>
    <row r="1137" spans="1:19" s="60" customFormat="1" ht="16.5" x14ac:dyDescent="0.2">
      <c r="A1137" s="62">
        <v>1134</v>
      </c>
      <c r="B1137" s="62">
        <f>INDEX(技能!B:B,MATCH(技能等级!S1137,技能!T:T,0))</f>
        <v>1304014</v>
      </c>
      <c r="C1137" s="69" t="s">
        <v>384</v>
      </c>
      <c r="D1137" s="62">
        <v>2</v>
      </c>
      <c r="E1137" s="62" t="str">
        <f>INDEX(技能!E:E,MATCH(技能等级!S1137,技能!T:T,0))</f>
        <v>救赎</v>
      </c>
      <c r="F1137" s="69" t="s">
        <v>1020</v>
      </c>
      <c r="G1137" s="62">
        <v>10</v>
      </c>
      <c r="H1137" s="149" t="str">
        <f t="shared" si="3317"/>
        <v>130401401</v>
      </c>
      <c r="I1137" s="62">
        <f t="shared" si="3318"/>
        <v>2</v>
      </c>
      <c r="J1137" s="62" t="str">
        <f>IF(COUNTIF(技能效果!A:A,技能等级!B1137&amp;"02")=1,技能等级!B1137&amp;"02","")</f>
        <v>130401402</v>
      </c>
      <c r="K1137" s="62">
        <f t="shared" si="3318"/>
        <v>2</v>
      </c>
      <c r="L1137" s="62" t="str">
        <f>IF(COUNTIF(技能效果!A:A,技能等级!B1137&amp;"03")=1,技能等级!B1137&amp;"03","")</f>
        <v>130401403</v>
      </c>
      <c r="M1137" s="62">
        <f t="shared" ref="M1137" si="3325">IF(L1137="","",$D1137)</f>
        <v>2</v>
      </c>
      <c r="N1137" s="62" t="str">
        <f>IF(COUNTIF(技能效果!A:A,技能等级!B1137&amp;"04")=1,技能等级!B1137&amp;"04","")</f>
        <v/>
      </c>
      <c r="O1137" s="62" t="str">
        <f t="shared" ref="O1137" si="3326">IF(N1137="","",$D1137)</f>
        <v/>
      </c>
      <c r="P1137" s="62" t="str">
        <f>IF(COUNTIF(技能效果!A:A,技能等级!B1137&amp;"05")=1,技能等级!B1137&amp;"05","")</f>
        <v/>
      </c>
      <c r="Q1137" s="62" t="str">
        <f t="shared" ref="Q1137" si="3327">IF(P1137="","",$D1137)</f>
        <v/>
      </c>
      <c r="R1137" s="69" t="str">
        <f>INDEX(技能!U:U,MATCH(技能等级!B1137,技能!B:B,0))</f>
        <v>为当前生命百分比最低的角色生成一个攻击x%的护盾
【被动】当携带者进入濒死状态时，立即为其生成一个携带者最大生命*y%的护盾</v>
      </c>
      <c r="S1137" s="150">
        <f t="shared" si="3157"/>
        <v>110</v>
      </c>
    </row>
    <row r="1138" spans="1:19" s="60" customFormat="1" ht="16.5" x14ac:dyDescent="0.2">
      <c r="A1138" s="62">
        <v>1135</v>
      </c>
      <c r="B1138" s="62">
        <f>INDEX(技能!B:B,MATCH(技能等级!S1138,技能!T:T,0))</f>
        <v>1304014</v>
      </c>
      <c r="C1138" s="69" t="s">
        <v>384</v>
      </c>
      <c r="D1138" s="62">
        <v>3</v>
      </c>
      <c r="E1138" s="62" t="str">
        <f>INDEX(技能!E:E,MATCH(技能等级!S1138,技能!T:T,0))</f>
        <v>救赎</v>
      </c>
      <c r="F1138" s="69" t="s">
        <v>1020</v>
      </c>
      <c r="G1138" s="62">
        <v>10</v>
      </c>
      <c r="H1138" s="149" t="str">
        <f t="shared" si="3317"/>
        <v>130401401</v>
      </c>
      <c r="I1138" s="62">
        <f t="shared" si="3318"/>
        <v>3</v>
      </c>
      <c r="J1138" s="62" t="str">
        <f>IF(COUNTIF(技能效果!A:A,技能等级!B1138&amp;"02")=1,技能等级!B1138&amp;"02","")</f>
        <v>130401402</v>
      </c>
      <c r="K1138" s="62">
        <f t="shared" si="3318"/>
        <v>3</v>
      </c>
      <c r="L1138" s="62" t="str">
        <f>IF(COUNTIF(技能效果!A:A,技能等级!B1138&amp;"03")=1,技能等级!B1138&amp;"03","")</f>
        <v>130401403</v>
      </c>
      <c r="M1138" s="62">
        <f t="shared" ref="M1138" si="3328">IF(L1138="","",$D1138)</f>
        <v>3</v>
      </c>
      <c r="N1138" s="62" t="str">
        <f>IF(COUNTIF(技能效果!A:A,技能等级!B1138&amp;"04")=1,技能等级!B1138&amp;"04","")</f>
        <v/>
      </c>
      <c r="O1138" s="62" t="str">
        <f t="shared" ref="O1138" si="3329">IF(N1138="","",$D1138)</f>
        <v/>
      </c>
      <c r="P1138" s="62" t="str">
        <f>IF(COUNTIF(技能效果!A:A,技能等级!B1138&amp;"05")=1,技能等级!B1138&amp;"05","")</f>
        <v/>
      </c>
      <c r="Q1138" s="62" t="str">
        <f t="shared" ref="Q1138" si="3330">IF(P1138="","",$D1138)</f>
        <v/>
      </c>
      <c r="R1138" s="69" t="str">
        <f>INDEX(技能!U:U,MATCH(技能等级!B1138,技能!B:B,0))</f>
        <v>为当前生命百分比最低的角色生成一个攻击x%的护盾
【被动】当携带者进入濒死状态时，立即为其生成一个携带者最大生命*y%的护盾</v>
      </c>
      <c r="S1138" s="150">
        <f t="shared" si="3157"/>
        <v>110</v>
      </c>
    </row>
    <row r="1139" spans="1:19" s="60" customFormat="1" ht="16.5" x14ac:dyDescent="0.2">
      <c r="A1139" s="62">
        <v>1136</v>
      </c>
      <c r="B1139" s="62">
        <f>INDEX(技能!B:B,MATCH(技能等级!S1139,技能!T:T,0))</f>
        <v>1304014</v>
      </c>
      <c r="C1139" s="69" t="s">
        <v>384</v>
      </c>
      <c r="D1139" s="62">
        <v>4</v>
      </c>
      <c r="E1139" s="62" t="str">
        <f>INDEX(技能!E:E,MATCH(技能等级!S1139,技能!T:T,0))</f>
        <v>救赎</v>
      </c>
      <c r="F1139" s="69" t="s">
        <v>1020</v>
      </c>
      <c r="G1139" s="62">
        <v>10</v>
      </c>
      <c r="H1139" s="149" t="str">
        <f t="shared" si="3317"/>
        <v>130401401</v>
      </c>
      <c r="I1139" s="62">
        <f t="shared" si="3318"/>
        <v>4</v>
      </c>
      <c r="J1139" s="62" t="str">
        <f>IF(COUNTIF(技能效果!A:A,技能等级!B1139&amp;"02")=1,技能等级!B1139&amp;"02","")</f>
        <v>130401402</v>
      </c>
      <c r="K1139" s="62">
        <f t="shared" si="3318"/>
        <v>4</v>
      </c>
      <c r="L1139" s="62" t="str">
        <f>IF(COUNTIF(技能效果!A:A,技能等级!B1139&amp;"03")=1,技能等级!B1139&amp;"03","")</f>
        <v>130401403</v>
      </c>
      <c r="M1139" s="62">
        <f t="shared" ref="M1139" si="3331">IF(L1139="","",$D1139)</f>
        <v>4</v>
      </c>
      <c r="N1139" s="62" t="str">
        <f>IF(COUNTIF(技能效果!A:A,技能等级!B1139&amp;"04")=1,技能等级!B1139&amp;"04","")</f>
        <v/>
      </c>
      <c r="O1139" s="62" t="str">
        <f t="shared" ref="O1139" si="3332">IF(N1139="","",$D1139)</f>
        <v/>
      </c>
      <c r="P1139" s="62" t="str">
        <f>IF(COUNTIF(技能效果!A:A,技能等级!B1139&amp;"05")=1,技能等级!B1139&amp;"05","")</f>
        <v/>
      </c>
      <c r="Q1139" s="62" t="str">
        <f t="shared" ref="Q1139" si="3333">IF(P1139="","",$D1139)</f>
        <v/>
      </c>
      <c r="R1139" s="69" t="str">
        <f>INDEX(技能!U:U,MATCH(技能等级!B1139,技能!B:B,0))</f>
        <v>为当前生命百分比最低的角色生成一个攻击x%的护盾
【被动】当携带者进入濒死状态时，立即为其生成一个携带者最大生命*y%的护盾</v>
      </c>
      <c r="S1139" s="150">
        <f t="shared" si="3157"/>
        <v>110</v>
      </c>
    </row>
    <row r="1140" spans="1:19" s="60" customFormat="1" ht="16.5" x14ac:dyDescent="0.2">
      <c r="A1140" s="62">
        <v>1137</v>
      </c>
      <c r="B1140" s="62">
        <f>INDEX(技能!B:B,MATCH(技能等级!S1140,技能!T:T,0))</f>
        <v>1304014</v>
      </c>
      <c r="C1140" s="69" t="s">
        <v>384</v>
      </c>
      <c r="D1140" s="62">
        <v>5</v>
      </c>
      <c r="E1140" s="62" t="str">
        <f>INDEX(技能!E:E,MATCH(技能等级!S1140,技能!T:T,0))</f>
        <v>救赎</v>
      </c>
      <c r="F1140" s="69" t="s">
        <v>1020</v>
      </c>
      <c r="G1140" s="62">
        <v>10</v>
      </c>
      <c r="H1140" s="149" t="str">
        <f t="shared" si="3317"/>
        <v>130401401</v>
      </c>
      <c r="I1140" s="62">
        <f t="shared" si="3318"/>
        <v>5</v>
      </c>
      <c r="J1140" s="62" t="str">
        <f>IF(COUNTIF(技能效果!A:A,技能等级!B1140&amp;"02")=1,技能等级!B1140&amp;"02","")</f>
        <v>130401402</v>
      </c>
      <c r="K1140" s="62">
        <f t="shared" si="3318"/>
        <v>5</v>
      </c>
      <c r="L1140" s="62" t="str">
        <f>IF(COUNTIF(技能效果!A:A,技能等级!B1140&amp;"03")=1,技能等级!B1140&amp;"03","")</f>
        <v>130401403</v>
      </c>
      <c r="M1140" s="62">
        <f t="shared" ref="M1140" si="3334">IF(L1140="","",$D1140)</f>
        <v>5</v>
      </c>
      <c r="N1140" s="62" t="str">
        <f>IF(COUNTIF(技能效果!A:A,技能等级!B1140&amp;"04")=1,技能等级!B1140&amp;"04","")</f>
        <v/>
      </c>
      <c r="O1140" s="62" t="str">
        <f t="shared" ref="O1140" si="3335">IF(N1140="","",$D1140)</f>
        <v/>
      </c>
      <c r="P1140" s="62" t="str">
        <f>IF(COUNTIF(技能效果!A:A,技能等级!B1140&amp;"05")=1,技能等级!B1140&amp;"05","")</f>
        <v/>
      </c>
      <c r="Q1140" s="62" t="str">
        <f t="shared" ref="Q1140" si="3336">IF(P1140="","",$D1140)</f>
        <v/>
      </c>
      <c r="R1140" s="69" t="str">
        <f>INDEX(技能!U:U,MATCH(技能等级!B1140,技能!B:B,0))</f>
        <v>为当前生命百分比最低的角色生成一个攻击x%的护盾
【被动】当携带者进入濒死状态时，立即为其生成一个携带者最大生命*y%的护盾</v>
      </c>
      <c r="S1140" s="150">
        <f t="shared" si="3157"/>
        <v>110</v>
      </c>
    </row>
    <row r="1141" spans="1:19" s="60" customFormat="1" ht="16.5" x14ac:dyDescent="0.2">
      <c r="A1141" s="62">
        <v>1138</v>
      </c>
      <c r="B1141" s="62">
        <f>INDEX(技能!B:B,MATCH(技能等级!S1141,技能!T:T,0))</f>
        <v>1304014</v>
      </c>
      <c r="C1141" s="69" t="s">
        <v>384</v>
      </c>
      <c r="D1141" s="62">
        <v>6</v>
      </c>
      <c r="E1141" s="62" t="str">
        <f>INDEX(技能!E:E,MATCH(技能等级!S1141,技能!T:T,0))</f>
        <v>救赎</v>
      </c>
      <c r="F1141" s="69" t="s">
        <v>1020</v>
      </c>
      <c r="G1141" s="62">
        <v>10</v>
      </c>
      <c r="H1141" s="149" t="str">
        <f t="shared" si="3317"/>
        <v>130401401</v>
      </c>
      <c r="I1141" s="62">
        <f t="shared" si="3318"/>
        <v>6</v>
      </c>
      <c r="J1141" s="62" t="str">
        <f>IF(COUNTIF(技能效果!A:A,技能等级!B1141&amp;"02")=1,技能等级!B1141&amp;"02","")</f>
        <v>130401402</v>
      </c>
      <c r="K1141" s="62">
        <f t="shared" si="3318"/>
        <v>6</v>
      </c>
      <c r="L1141" s="62" t="str">
        <f>IF(COUNTIF(技能效果!A:A,技能等级!B1141&amp;"03")=1,技能等级!B1141&amp;"03","")</f>
        <v>130401403</v>
      </c>
      <c r="M1141" s="62">
        <f t="shared" ref="M1141" si="3337">IF(L1141="","",$D1141)</f>
        <v>6</v>
      </c>
      <c r="N1141" s="62" t="str">
        <f>IF(COUNTIF(技能效果!A:A,技能等级!B1141&amp;"04")=1,技能等级!B1141&amp;"04","")</f>
        <v/>
      </c>
      <c r="O1141" s="62" t="str">
        <f t="shared" ref="O1141" si="3338">IF(N1141="","",$D1141)</f>
        <v/>
      </c>
      <c r="P1141" s="62" t="str">
        <f>IF(COUNTIF(技能效果!A:A,技能等级!B1141&amp;"05")=1,技能等级!B1141&amp;"05","")</f>
        <v/>
      </c>
      <c r="Q1141" s="62" t="str">
        <f t="shared" ref="Q1141" si="3339">IF(P1141="","",$D1141)</f>
        <v/>
      </c>
      <c r="R1141" s="69" t="str">
        <f>INDEX(技能!U:U,MATCH(技能等级!B1141,技能!B:B,0))</f>
        <v>为当前生命百分比最低的角色生成一个攻击x%的护盾
【被动】当携带者进入濒死状态时，立即为其生成一个携带者最大生命*y%的护盾</v>
      </c>
      <c r="S1141" s="150">
        <f t="shared" si="3157"/>
        <v>110</v>
      </c>
    </row>
    <row r="1142" spans="1:19" s="60" customFormat="1" ht="16.5" x14ac:dyDescent="0.2">
      <c r="A1142" s="62">
        <v>1139</v>
      </c>
      <c r="B1142" s="62">
        <f>INDEX(技能!B:B,MATCH(技能等级!S1142,技能!T:T,0))</f>
        <v>1304014</v>
      </c>
      <c r="C1142" s="69" t="s">
        <v>384</v>
      </c>
      <c r="D1142" s="62">
        <v>7</v>
      </c>
      <c r="E1142" s="62" t="str">
        <f>INDEX(技能!E:E,MATCH(技能等级!S1142,技能!T:T,0))</f>
        <v>救赎</v>
      </c>
      <c r="F1142" s="69" t="s">
        <v>1020</v>
      </c>
      <c r="G1142" s="62">
        <v>10</v>
      </c>
      <c r="H1142" s="149" t="str">
        <f t="shared" si="3317"/>
        <v>130401401</v>
      </c>
      <c r="I1142" s="62">
        <f t="shared" si="3318"/>
        <v>7</v>
      </c>
      <c r="J1142" s="62" t="str">
        <f>IF(COUNTIF(技能效果!A:A,技能等级!B1142&amp;"02")=1,技能等级!B1142&amp;"02","")</f>
        <v>130401402</v>
      </c>
      <c r="K1142" s="62">
        <f t="shared" si="3318"/>
        <v>7</v>
      </c>
      <c r="L1142" s="62" t="str">
        <f>IF(COUNTIF(技能效果!A:A,技能等级!B1142&amp;"03")=1,技能等级!B1142&amp;"03","")</f>
        <v>130401403</v>
      </c>
      <c r="M1142" s="62">
        <f t="shared" ref="M1142" si="3340">IF(L1142="","",$D1142)</f>
        <v>7</v>
      </c>
      <c r="N1142" s="62" t="str">
        <f>IF(COUNTIF(技能效果!A:A,技能等级!B1142&amp;"04")=1,技能等级!B1142&amp;"04","")</f>
        <v/>
      </c>
      <c r="O1142" s="62" t="str">
        <f t="shared" ref="O1142" si="3341">IF(N1142="","",$D1142)</f>
        <v/>
      </c>
      <c r="P1142" s="62" t="str">
        <f>IF(COUNTIF(技能效果!A:A,技能等级!B1142&amp;"05")=1,技能等级!B1142&amp;"05","")</f>
        <v/>
      </c>
      <c r="Q1142" s="62" t="str">
        <f t="shared" ref="Q1142" si="3342">IF(P1142="","",$D1142)</f>
        <v/>
      </c>
      <c r="R1142" s="69" t="str">
        <f>INDEX(技能!U:U,MATCH(技能等级!B1142,技能!B:B,0))</f>
        <v>为当前生命百分比最低的角色生成一个攻击x%的护盾
【被动】当携带者进入濒死状态时，立即为其生成一个携带者最大生命*y%的护盾</v>
      </c>
      <c r="S1142" s="150">
        <f t="shared" si="3157"/>
        <v>110</v>
      </c>
    </row>
    <row r="1143" spans="1:19" s="60" customFormat="1" ht="16.5" x14ac:dyDescent="0.2">
      <c r="A1143" s="62">
        <v>1140</v>
      </c>
      <c r="B1143" s="62">
        <f>INDEX(技能!B:B,MATCH(技能等级!S1143,技能!T:T,0))</f>
        <v>1304014</v>
      </c>
      <c r="C1143" s="69" t="s">
        <v>384</v>
      </c>
      <c r="D1143" s="62">
        <v>8</v>
      </c>
      <c r="E1143" s="62" t="str">
        <f>INDEX(技能!E:E,MATCH(技能等级!S1143,技能!T:T,0))</f>
        <v>救赎</v>
      </c>
      <c r="F1143" s="69" t="s">
        <v>1020</v>
      </c>
      <c r="G1143" s="62">
        <v>10</v>
      </c>
      <c r="H1143" s="149" t="str">
        <f t="shared" si="3317"/>
        <v>130401401</v>
      </c>
      <c r="I1143" s="62">
        <f t="shared" si="3318"/>
        <v>8</v>
      </c>
      <c r="J1143" s="62" t="str">
        <f>IF(COUNTIF(技能效果!A:A,技能等级!B1143&amp;"02")=1,技能等级!B1143&amp;"02","")</f>
        <v>130401402</v>
      </c>
      <c r="K1143" s="62">
        <f t="shared" si="3318"/>
        <v>8</v>
      </c>
      <c r="L1143" s="62" t="str">
        <f>IF(COUNTIF(技能效果!A:A,技能等级!B1143&amp;"03")=1,技能等级!B1143&amp;"03","")</f>
        <v>130401403</v>
      </c>
      <c r="M1143" s="62">
        <f t="shared" ref="M1143" si="3343">IF(L1143="","",$D1143)</f>
        <v>8</v>
      </c>
      <c r="N1143" s="62" t="str">
        <f>IF(COUNTIF(技能效果!A:A,技能等级!B1143&amp;"04")=1,技能等级!B1143&amp;"04","")</f>
        <v/>
      </c>
      <c r="O1143" s="62" t="str">
        <f t="shared" ref="O1143" si="3344">IF(N1143="","",$D1143)</f>
        <v/>
      </c>
      <c r="P1143" s="62" t="str">
        <f>IF(COUNTIF(技能效果!A:A,技能等级!B1143&amp;"05")=1,技能等级!B1143&amp;"05","")</f>
        <v/>
      </c>
      <c r="Q1143" s="62" t="str">
        <f t="shared" ref="Q1143" si="3345">IF(P1143="","",$D1143)</f>
        <v/>
      </c>
      <c r="R1143" s="69" t="str">
        <f>INDEX(技能!U:U,MATCH(技能等级!B1143,技能!B:B,0))</f>
        <v>为当前生命百分比最低的角色生成一个攻击x%的护盾
【被动】当携带者进入濒死状态时，立即为其生成一个携带者最大生命*y%的护盾</v>
      </c>
      <c r="S1143" s="150">
        <f t="shared" si="3157"/>
        <v>110</v>
      </c>
    </row>
    <row r="1144" spans="1:19" s="60" customFormat="1" ht="16.5" x14ac:dyDescent="0.2">
      <c r="A1144" s="62">
        <v>1141</v>
      </c>
      <c r="B1144" s="62">
        <f>INDEX(技能!B:B,MATCH(技能等级!S1144,技能!T:T,0))</f>
        <v>1304014</v>
      </c>
      <c r="C1144" s="69" t="s">
        <v>384</v>
      </c>
      <c r="D1144" s="62">
        <v>9</v>
      </c>
      <c r="E1144" s="62" t="str">
        <f>INDEX(技能!E:E,MATCH(技能等级!S1144,技能!T:T,0))</f>
        <v>救赎</v>
      </c>
      <c r="F1144" s="69" t="s">
        <v>1020</v>
      </c>
      <c r="G1144" s="62">
        <v>10</v>
      </c>
      <c r="H1144" s="149" t="str">
        <f t="shared" si="3317"/>
        <v>130401401</v>
      </c>
      <c r="I1144" s="62">
        <f t="shared" si="3318"/>
        <v>9</v>
      </c>
      <c r="J1144" s="62" t="str">
        <f>IF(COUNTIF(技能效果!A:A,技能等级!B1144&amp;"02")=1,技能等级!B1144&amp;"02","")</f>
        <v>130401402</v>
      </c>
      <c r="K1144" s="62">
        <f t="shared" si="3318"/>
        <v>9</v>
      </c>
      <c r="L1144" s="62" t="str">
        <f>IF(COUNTIF(技能效果!A:A,技能等级!B1144&amp;"03")=1,技能等级!B1144&amp;"03","")</f>
        <v>130401403</v>
      </c>
      <c r="M1144" s="62">
        <f t="shared" ref="M1144" si="3346">IF(L1144="","",$D1144)</f>
        <v>9</v>
      </c>
      <c r="N1144" s="62" t="str">
        <f>IF(COUNTIF(技能效果!A:A,技能等级!B1144&amp;"04")=1,技能等级!B1144&amp;"04","")</f>
        <v/>
      </c>
      <c r="O1144" s="62" t="str">
        <f t="shared" ref="O1144" si="3347">IF(N1144="","",$D1144)</f>
        <v/>
      </c>
      <c r="P1144" s="62" t="str">
        <f>IF(COUNTIF(技能效果!A:A,技能等级!B1144&amp;"05")=1,技能等级!B1144&amp;"05","")</f>
        <v/>
      </c>
      <c r="Q1144" s="62" t="str">
        <f t="shared" ref="Q1144" si="3348">IF(P1144="","",$D1144)</f>
        <v/>
      </c>
      <c r="R1144" s="69" t="str">
        <f>INDEX(技能!U:U,MATCH(技能等级!B1144,技能!B:B,0))</f>
        <v>为当前生命百分比最低的角色生成一个攻击x%的护盾
【被动】当携带者进入濒死状态时，立即为其生成一个携带者最大生命*y%的护盾</v>
      </c>
      <c r="S1144" s="150">
        <f t="shared" si="3157"/>
        <v>110</v>
      </c>
    </row>
    <row r="1145" spans="1:19" s="60" customFormat="1" ht="16.5" x14ac:dyDescent="0.2">
      <c r="A1145" s="62">
        <v>1142</v>
      </c>
      <c r="B1145" s="62">
        <f>INDEX(技能!B:B,MATCH(技能等级!S1145,技能!T:T,0))</f>
        <v>1304014</v>
      </c>
      <c r="C1145" s="69" t="s">
        <v>384</v>
      </c>
      <c r="D1145" s="62">
        <v>10</v>
      </c>
      <c r="E1145" s="62" t="str">
        <f>INDEX(技能!E:E,MATCH(技能等级!S1145,技能!T:T,0))</f>
        <v>救赎</v>
      </c>
      <c r="F1145" s="69" t="s">
        <v>1020</v>
      </c>
      <c r="G1145" s="62">
        <v>10</v>
      </c>
      <c r="H1145" s="149" t="str">
        <f t="shared" si="3317"/>
        <v>130401401</v>
      </c>
      <c r="I1145" s="62">
        <f t="shared" si="3318"/>
        <v>10</v>
      </c>
      <c r="J1145" s="62" t="str">
        <f>IF(COUNTIF(技能效果!A:A,技能等级!B1145&amp;"02")=1,技能等级!B1145&amp;"02","")</f>
        <v>130401402</v>
      </c>
      <c r="K1145" s="62">
        <f t="shared" si="3318"/>
        <v>10</v>
      </c>
      <c r="L1145" s="62" t="str">
        <f>IF(COUNTIF(技能效果!A:A,技能等级!B1145&amp;"03")=1,技能等级!B1145&amp;"03","")</f>
        <v>130401403</v>
      </c>
      <c r="M1145" s="62">
        <f t="shared" ref="M1145" si="3349">IF(L1145="","",$D1145)</f>
        <v>10</v>
      </c>
      <c r="N1145" s="62" t="str">
        <f>IF(COUNTIF(技能效果!A:A,技能等级!B1145&amp;"04")=1,技能等级!B1145&amp;"04","")</f>
        <v/>
      </c>
      <c r="O1145" s="62" t="str">
        <f t="shared" ref="O1145" si="3350">IF(N1145="","",$D1145)</f>
        <v/>
      </c>
      <c r="P1145" s="62" t="str">
        <f>IF(COUNTIF(技能效果!A:A,技能等级!B1145&amp;"05")=1,技能等级!B1145&amp;"05","")</f>
        <v/>
      </c>
      <c r="Q1145" s="62" t="str">
        <f t="shared" ref="Q1145" si="3351">IF(P1145="","",$D1145)</f>
        <v/>
      </c>
      <c r="R1145" s="69" t="str">
        <f>INDEX(技能!U:U,MATCH(技能等级!B1145,技能!B:B,0))</f>
        <v>为当前生命百分比最低的角色生成一个攻击x%的护盾
【被动】当携带者进入濒死状态时，立即为其生成一个携带者最大生命*y%的护盾</v>
      </c>
      <c r="S1145" s="150">
        <f t="shared" ref="S1145:S1208" si="3352">S1135+1</f>
        <v>110</v>
      </c>
    </row>
    <row r="1146" spans="1:19" s="60" customFormat="1" ht="16.5" x14ac:dyDescent="0.2">
      <c r="A1146" s="62">
        <v>1143</v>
      </c>
      <c r="B1146" s="62">
        <f>INDEX(技能!B:B,MATCH(技能等级!S1146,技能!T:T,0))</f>
        <v>1304015</v>
      </c>
      <c r="C1146" s="69" t="s">
        <v>384</v>
      </c>
      <c r="D1146" s="62">
        <v>1</v>
      </c>
      <c r="E1146" s="62" t="str">
        <f>INDEX(技能!E:E,MATCH(技能等级!S1146,技能!T:T,0))</f>
        <v>诅咒</v>
      </c>
      <c r="F1146" s="69"/>
      <c r="G1146" s="62"/>
      <c r="H1146" s="149" t="str">
        <f t="shared" si="3317"/>
        <v>130401501</v>
      </c>
      <c r="I1146" s="62">
        <f t="shared" si="3318"/>
        <v>1</v>
      </c>
      <c r="J1146" s="62" t="str">
        <f>IF(COUNTIF(技能效果!A:A,技能等级!B1146&amp;"02")=1,技能等级!B1146&amp;"02","")</f>
        <v>130401502</v>
      </c>
      <c r="K1146" s="62">
        <f t="shared" si="3318"/>
        <v>1</v>
      </c>
      <c r="L1146" s="62" t="str">
        <f>IF(COUNTIF(技能效果!A:A,技能等级!B1146&amp;"03")=1,技能等级!B1146&amp;"03","")</f>
        <v>130401503</v>
      </c>
      <c r="M1146" s="62">
        <f t="shared" ref="M1146" si="3353">IF(L1146="","",$D1146)</f>
        <v>1</v>
      </c>
      <c r="N1146" s="62" t="str">
        <f>IF(COUNTIF(技能效果!A:A,技能等级!B1146&amp;"04")=1,技能等级!B1146&amp;"04","")</f>
        <v>130401504</v>
      </c>
      <c r="O1146" s="62">
        <f t="shared" ref="O1146" si="3354">IF(N1146="","",$D1146)</f>
        <v>1</v>
      </c>
      <c r="P1146" s="62" t="str">
        <f>IF(COUNTIF(技能效果!A:A,技能等级!B1146&amp;"05")=1,技能等级!B1146&amp;"05","")</f>
        <v>130401505</v>
      </c>
      <c r="Q1146" s="62">
        <f t="shared" ref="Q1146" si="3355">IF(P1146="","",$D1146)</f>
        <v>1</v>
      </c>
      <c r="R1146" s="69" t="str">
        <f>INDEX(技能!U:U,MATCH(技能等级!B1146,技能!B:B,0))</f>
        <v>随机使目标进入减攻/减防/减暴击/减穿透/减格挡的负面状态（随机多个）</v>
      </c>
      <c r="S1146" s="150">
        <f t="shared" si="3352"/>
        <v>111</v>
      </c>
    </row>
    <row r="1147" spans="1:19" s="60" customFormat="1" ht="16.5" x14ac:dyDescent="0.2">
      <c r="A1147" s="62">
        <v>1144</v>
      </c>
      <c r="B1147" s="62">
        <f>INDEX(技能!B:B,MATCH(技能等级!S1147,技能!T:T,0))</f>
        <v>1304015</v>
      </c>
      <c r="C1147" s="69" t="s">
        <v>384</v>
      </c>
      <c r="D1147" s="62">
        <v>2</v>
      </c>
      <c r="E1147" s="62" t="str">
        <f>INDEX(技能!E:E,MATCH(技能等级!S1147,技能!T:T,0))</f>
        <v>诅咒</v>
      </c>
      <c r="F1147" s="69" t="s">
        <v>1020</v>
      </c>
      <c r="G1147" s="62">
        <v>10</v>
      </c>
      <c r="H1147" s="149" t="str">
        <f t="shared" si="3317"/>
        <v>130401501</v>
      </c>
      <c r="I1147" s="62">
        <f t="shared" si="3318"/>
        <v>2</v>
      </c>
      <c r="J1147" s="62" t="str">
        <f>IF(COUNTIF(技能效果!A:A,技能等级!B1147&amp;"02")=1,技能等级!B1147&amp;"02","")</f>
        <v>130401502</v>
      </c>
      <c r="K1147" s="62">
        <f t="shared" si="3318"/>
        <v>2</v>
      </c>
      <c r="L1147" s="62" t="str">
        <f>IF(COUNTIF(技能效果!A:A,技能等级!B1147&amp;"03")=1,技能等级!B1147&amp;"03","")</f>
        <v>130401503</v>
      </c>
      <c r="M1147" s="62">
        <f t="shared" ref="M1147" si="3356">IF(L1147="","",$D1147)</f>
        <v>2</v>
      </c>
      <c r="N1147" s="62" t="str">
        <f>IF(COUNTIF(技能效果!A:A,技能等级!B1147&amp;"04")=1,技能等级!B1147&amp;"04","")</f>
        <v>130401504</v>
      </c>
      <c r="O1147" s="62">
        <f t="shared" ref="O1147" si="3357">IF(N1147="","",$D1147)</f>
        <v>2</v>
      </c>
      <c r="P1147" s="62" t="str">
        <f>IF(COUNTIF(技能效果!A:A,技能等级!B1147&amp;"05")=1,技能等级!B1147&amp;"05","")</f>
        <v>130401505</v>
      </c>
      <c r="Q1147" s="62">
        <f t="shared" ref="Q1147" si="3358">IF(P1147="","",$D1147)</f>
        <v>2</v>
      </c>
      <c r="R1147" s="69" t="str">
        <f>INDEX(技能!U:U,MATCH(技能等级!B1147,技能!B:B,0))</f>
        <v>随机使目标进入减攻/减防/减暴击/减穿透/减格挡的负面状态（随机多个）</v>
      </c>
      <c r="S1147" s="150">
        <f t="shared" si="3352"/>
        <v>111</v>
      </c>
    </row>
    <row r="1148" spans="1:19" s="60" customFormat="1" ht="16.5" x14ac:dyDescent="0.2">
      <c r="A1148" s="62">
        <v>1145</v>
      </c>
      <c r="B1148" s="62">
        <f>INDEX(技能!B:B,MATCH(技能等级!S1148,技能!T:T,0))</f>
        <v>1304015</v>
      </c>
      <c r="C1148" s="69" t="s">
        <v>384</v>
      </c>
      <c r="D1148" s="62">
        <v>3</v>
      </c>
      <c r="E1148" s="62" t="str">
        <f>INDEX(技能!E:E,MATCH(技能等级!S1148,技能!T:T,0))</f>
        <v>诅咒</v>
      </c>
      <c r="F1148" s="69" t="s">
        <v>1020</v>
      </c>
      <c r="G1148" s="62">
        <v>10</v>
      </c>
      <c r="H1148" s="149" t="str">
        <f t="shared" si="3317"/>
        <v>130401501</v>
      </c>
      <c r="I1148" s="62">
        <f t="shared" si="3318"/>
        <v>3</v>
      </c>
      <c r="J1148" s="62" t="str">
        <f>IF(COUNTIF(技能效果!A:A,技能等级!B1148&amp;"02")=1,技能等级!B1148&amp;"02","")</f>
        <v>130401502</v>
      </c>
      <c r="K1148" s="62">
        <f t="shared" si="3318"/>
        <v>3</v>
      </c>
      <c r="L1148" s="62" t="str">
        <f>IF(COUNTIF(技能效果!A:A,技能等级!B1148&amp;"03")=1,技能等级!B1148&amp;"03","")</f>
        <v>130401503</v>
      </c>
      <c r="M1148" s="62">
        <f t="shared" ref="M1148" si="3359">IF(L1148="","",$D1148)</f>
        <v>3</v>
      </c>
      <c r="N1148" s="62" t="str">
        <f>IF(COUNTIF(技能效果!A:A,技能等级!B1148&amp;"04")=1,技能等级!B1148&amp;"04","")</f>
        <v>130401504</v>
      </c>
      <c r="O1148" s="62">
        <f t="shared" ref="O1148" si="3360">IF(N1148="","",$D1148)</f>
        <v>3</v>
      </c>
      <c r="P1148" s="62" t="str">
        <f>IF(COUNTIF(技能效果!A:A,技能等级!B1148&amp;"05")=1,技能等级!B1148&amp;"05","")</f>
        <v>130401505</v>
      </c>
      <c r="Q1148" s="62">
        <f t="shared" ref="Q1148" si="3361">IF(P1148="","",$D1148)</f>
        <v>3</v>
      </c>
      <c r="R1148" s="69" t="str">
        <f>INDEX(技能!U:U,MATCH(技能等级!B1148,技能!B:B,0))</f>
        <v>随机使目标进入减攻/减防/减暴击/减穿透/减格挡的负面状态（随机多个）</v>
      </c>
      <c r="S1148" s="150">
        <f t="shared" si="3352"/>
        <v>111</v>
      </c>
    </row>
    <row r="1149" spans="1:19" s="60" customFormat="1" ht="16.5" x14ac:dyDescent="0.2">
      <c r="A1149" s="62">
        <v>1146</v>
      </c>
      <c r="B1149" s="62">
        <f>INDEX(技能!B:B,MATCH(技能等级!S1149,技能!T:T,0))</f>
        <v>1304015</v>
      </c>
      <c r="C1149" s="69" t="s">
        <v>384</v>
      </c>
      <c r="D1149" s="62">
        <v>4</v>
      </c>
      <c r="E1149" s="62" t="str">
        <f>INDEX(技能!E:E,MATCH(技能等级!S1149,技能!T:T,0))</f>
        <v>诅咒</v>
      </c>
      <c r="F1149" s="69" t="s">
        <v>1020</v>
      </c>
      <c r="G1149" s="62">
        <v>10</v>
      </c>
      <c r="H1149" s="149" t="str">
        <f t="shared" si="3317"/>
        <v>130401501</v>
      </c>
      <c r="I1149" s="62">
        <f t="shared" si="3318"/>
        <v>4</v>
      </c>
      <c r="J1149" s="62" t="str">
        <f>IF(COUNTIF(技能效果!A:A,技能等级!B1149&amp;"02")=1,技能等级!B1149&amp;"02","")</f>
        <v>130401502</v>
      </c>
      <c r="K1149" s="62">
        <f t="shared" si="3318"/>
        <v>4</v>
      </c>
      <c r="L1149" s="62" t="str">
        <f>IF(COUNTIF(技能效果!A:A,技能等级!B1149&amp;"03")=1,技能等级!B1149&amp;"03","")</f>
        <v>130401503</v>
      </c>
      <c r="M1149" s="62">
        <f t="shared" ref="M1149" si="3362">IF(L1149="","",$D1149)</f>
        <v>4</v>
      </c>
      <c r="N1149" s="62" t="str">
        <f>IF(COUNTIF(技能效果!A:A,技能等级!B1149&amp;"04")=1,技能等级!B1149&amp;"04","")</f>
        <v>130401504</v>
      </c>
      <c r="O1149" s="62">
        <f t="shared" ref="O1149" si="3363">IF(N1149="","",$D1149)</f>
        <v>4</v>
      </c>
      <c r="P1149" s="62" t="str">
        <f>IF(COUNTIF(技能效果!A:A,技能等级!B1149&amp;"05")=1,技能等级!B1149&amp;"05","")</f>
        <v>130401505</v>
      </c>
      <c r="Q1149" s="62">
        <f t="shared" ref="Q1149" si="3364">IF(P1149="","",$D1149)</f>
        <v>4</v>
      </c>
      <c r="R1149" s="69" t="str">
        <f>INDEX(技能!U:U,MATCH(技能等级!B1149,技能!B:B,0))</f>
        <v>随机使目标进入减攻/减防/减暴击/减穿透/减格挡的负面状态（随机多个）</v>
      </c>
      <c r="S1149" s="150">
        <f t="shared" si="3352"/>
        <v>111</v>
      </c>
    </row>
    <row r="1150" spans="1:19" s="60" customFormat="1" ht="16.5" x14ac:dyDescent="0.2">
      <c r="A1150" s="62">
        <v>1147</v>
      </c>
      <c r="B1150" s="62">
        <f>INDEX(技能!B:B,MATCH(技能等级!S1150,技能!T:T,0))</f>
        <v>1304015</v>
      </c>
      <c r="C1150" s="69" t="s">
        <v>384</v>
      </c>
      <c r="D1150" s="62">
        <v>5</v>
      </c>
      <c r="E1150" s="62" t="str">
        <f>INDEX(技能!E:E,MATCH(技能等级!S1150,技能!T:T,0))</f>
        <v>诅咒</v>
      </c>
      <c r="F1150" s="69" t="s">
        <v>1020</v>
      </c>
      <c r="G1150" s="62">
        <v>10</v>
      </c>
      <c r="H1150" s="149" t="str">
        <f t="shared" si="3317"/>
        <v>130401501</v>
      </c>
      <c r="I1150" s="62">
        <f t="shared" si="3318"/>
        <v>5</v>
      </c>
      <c r="J1150" s="62" t="str">
        <f>IF(COUNTIF(技能效果!A:A,技能等级!B1150&amp;"02")=1,技能等级!B1150&amp;"02","")</f>
        <v>130401502</v>
      </c>
      <c r="K1150" s="62">
        <f t="shared" si="3318"/>
        <v>5</v>
      </c>
      <c r="L1150" s="62" t="str">
        <f>IF(COUNTIF(技能效果!A:A,技能等级!B1150&amp;"03")=1,技能等级!B1150&amp;"03","")</f>
        <v>130401503</v>
      </c>
      <c r="M1150" s="62">
        <f t="shared" ref="M1150" si="3365">IF(L1150="","",$D1150)</f>
        <v>5</v>
      </c>
      <c r="N1150" s="62" t="str">
        <f>IF(COUNTIF(技能效果!A:A,技能等级!B1150&amp;"04")=1,技能等级!B1150&amp;"04","")</f>
        <v>130401504</v>
      </c>
      <c r="O1150" s="62">
        <f t="shared" ref="O1150" si="3366">IF(N1150="","",$D1150)</f>
        <v>5</v>
      </c>
      <c r="P1150" s="62" t="str">
        <f>IF(COUNTIF(技能效果!A:A,技能等级!B1150&amp;"05")=1,技能等级!B1150&amp;"05","")</f>
        <v>130401505</v>
      </c>
      <c r="Q1150" s="62">
        <f t="shared" ref="Q1150" si="3367">IF(P1150="","",$D1150)</f>
        <v>5</v>
      </c>
      <c r="R1150" s="69" t="str">
        <f>INDEX(技能!U:U,MATCH(技能等级!B1150,技能!B:B,0))</f>
        <v>随机使目标进入减攻/减防/减暴击/减穿透/减格挡的负面状态（随机多个）</v>
      </c>
      <c r="S1150" s="150">
        <f t="shared" si="3352"/>
        <v>111</v>
      </c>
    </row>
    <row r="1151" spans="1:19" s="60" customFormat="1" ht="16.5" x14ac:dyDescent="0.2">
      <c r="A1151" s="62">
        <v>1148</v>
      </c>
      <c r="B1151" s="62">
        <f>INDEX(技能!B:B,MATCH(技能等级!S1151,技能!T:T,0))</f>
        <v>1304015</v>
      </c>
      <c r="C1151" s="69" t="s">
        <v>384</v>
      </c>
      <c r="D1151" s="62">
        <v>6</v>
      </c>
      <c r="E1151" s="62" t="str">
        <f>INDEX(技能!E:E,MATCH(技能等级!S1151,技能!T:T,0))</f>
        <v>诅咒</v>
      </c>
      <c r="F1151" s="69" t="s">
        <v>1020</v>
      </c>
      <c r="G1151" s="62">
        <v>10</v>
      </c>
      <c r="H1151" s="149" t="str">
        <f t="shared" si="3317"/>
        <v>130401501</v>
      </c>
      <c r="I1151" s="62">
        <f t="shared" si="3318"/>
        <v>6</v>
      </c>
      <c r="J1151" s="62" t="str">
        <f>IF(COUNTIF(技能效果!A:A,技能等级!B1151&amp;"02")=1,技能等级!B1151&amp;"02","")</f>
        <v>130401502</v>
      </c>
      <c r="K1151" s="62">
        <f t="shared" si="3318"/>
        <v>6</v>
      </c>
      <c r="L1151" s="62" t="str">
        <f>IF(COUNTIF(技能效果!A:A,技能等级!B1151&amp;"03")=1,技能等级!B1151&amp;"03","")</f>
        <v>130401503</v>
      </c>
      <c r="M1151" s="62">
        <f t="shared" ref="M1151" si="3368">IF(L1151="","",$D1151)</f>
        <v>6</v>
      </c>
      <c r="N1151" s="62" t="str">
        <f>IF(COUNTIF(技能效果!A:A,技能等级!B1151&amp;"04")=1,技能等级!B1151&amp;"04","")</f>
        <v>130401504</v>
      </c>
      <c r="O1151" s="62">
        <f t="shared" ref="O1151" si="3369">IF(N1151="","",$D1151)</f>
        <v>6</v>
      </c>
      <c r="P1151" s="62" t="str">
        <f>IF(COUNTIF(技能效果!A:A,技能等级!B1151&amp;"05")=1,技能等级!B1151&amp;"05","")</f>
        <v>130401505</v>
      </c>
      <c r="Q1151" s="62">
        <f t="shared" ref="Q1151" si="3370">IF(P1151="","",$D1151)</f>
        <v>6</v>
      </c>
      <c r="R1151" s="69" t="str">
        <f>INDEX(技能!U:U,MATCH(技能等级!B1151,技能!B:B,0))</f>
        <v>随机使目标进入减攻/减防/减暴击/减穿透/减格挡的负面状态（随机多个）</v>
      </c>
      <c r="S1151" s="150">
        <f t="shared" si="3352"/>
        <v>111</v>
      </c>
    </row>
    <row r="1152" spans="1:19" s="60" customFormat="1" ht="16.5" x14ac:dyDescent="0.2">
      <c r="A1152" s="62">
        <v>1149</v>
      </c>
      <c r="B1152" s="62">
        <f>INDEX(技能!B:B,MATCH(技能等级!S1152,技能!T:T,0))</f>
        <v>1304015</v>
      </c>
      <c r="C1152" s="69" t="s">
        <v>384</v>
      </c>
      <c r="D1152" s="62">
        <v>7</v>
      </c>
      <c r="E1152" s="62" t="str">
        <f>INDEX(技能!E:E,MATCH(技能等级!S1152,技能!T:T,0))</f>
        <v>诅咒</v>
      </c>
      <c r="F1152" s="69" t="s">
        <v>1020</v>
      </c>
      <c r="G1152" s="62">
        <v>10</v>
      </c>
      <c r="H1152" s="149" t="str">
        <f t="shared" si="3317"/>
        <v>130401501</v>
      </c>
      <c r="I1152" s="62">
        <f t="shared" si="3318"/>
        <v>7</v>
      </c>
      <c r="J1152" s="62" t="str">
        <f>IF(COUNTIF(技能效果!A:A,技能等级!B1152&amp;"02")=1,技能等级!B1152&amp;"02","")</f>
        <v>130401502</v>
      </c>
      <c r="K1152" s="62">
        <f t="shared" si="3318"/>
        <v>7</v>
      </c>
      <c r="L1152" s="62" t="str">
        <f>IF(COUNTIF(技能效果!A:A,技能等级!B1152&amp;"03")=1,技能等级!B1152&amp;"03","")</f>
        <v>130401503</v>
      </c>
      <c r="M1152" s="62">
        <f t="shared" ref="M1152" si="3371">IF(L1152="","",$D1152)</f>
        <v>7</v>
      </c>
      <c r="N1152" s="62" t="str">
        <f>IF(COUNTIF(技能效果!A:A,技能等级!B1152&amp;"04")=1,技能等级!B1152&amp;"04","")</f>
        <v>130401504</v>
      </c>
      <c r="O1152" s="62">
        <f t="shared" ref="O1152" si="3372">IF(N1152="","",$D1152)</f>
        <v>7</v>
      </c>
      <c r="P1152" s="62" t="str">
        <f>IF(COUNTIF(技能效果!A:A,技能等级!B1152&amp;"05")=1,技能等级!B1152&amp;"05","")</f>
        <v>130401505</v>
      </c>
      <c r="Q1152" s="62">
        <f t="shared" ref="Q1152" si="3373">IF(P1152="","",$D1152)</f>
        <v>7</v>
      </c>
      <c r="R1152" s="69" t="str">
        <f>INDEX(技能!U:U,MATCH(技能等级!B1152,技能!B:B,0))</f>
        <v>随机使目标进入减攻/减防/减暴击/减穿透/减格挡的负面状态（随机多个）</v>
      </c>
      <c r="S1152" s="150">
        <f t="shared" si="3352"/>
        <v>111</v>
      </c>
    </row>
    <row r="1153" spans="1:19" s="60" customFormat="1" ht="16.5" x14ac:dyDescent="0.2">
      <c r="A1153" s="62">
        <v>1150</v>
      </c>
      <c r="B1153" s="62">
        <f>INDEX(技能!B:B,MATCH(技能等级!S1153,技能!T:T,0))</f>
        <v>1304015</v>
      </c>
      <c r="C1153" s="69" t="s">
        <v>384</v>
      </c>
      <c r="D1153" s="62">
        <v>8</v>
      </c>
      <c r="E1153" s="62" t="str">
        <f>INDEX(技能!E:E,MATCH(技能等级!S1153,技能!T:T,0))</f>
        <v>诅咒</v>
      </c>
      <c r="F1153" s="69" t="s">
        <v>1020</v>
      </c>
      <c r="G1153" s="62">
        <v>10</v>
      </c>
      <c r="H1153" s="149" t="str">
        <f t="shared" si="3317"/>
        <v>130401501</v>
      </c>
      <c r="I1153" s="62">
        <f t="shared" si="3318"/>
        <v>8</v>
      </c>
      <c r="J1153" s="62" t="str">
        <f>IF(COUNTIF(技能效果!A:A,技能等级!B1153&amp;"02")=1,技能等级!B1153&amp;"02","")</f>
        <v>130401502</v>
      </c>
      <c r="K1153" s="62">
        <f t="shared" si="3318"/>
        <v>8</v>
      </c>
      <c r="L1153" s="62" t="str">
        <f>IF(COUNTIF(技能效果!A:A,技能等级!B1153&amp;"03")=1,技能等级!B1153&amp;"03","")</f>
        <v>130401503</v>
      </c>
      <c r="M1153" s="62">
        <f t="shared" ref="M1153" si="3374">IF(L1153="","",$D1153)</f>
        <v>8</v>
      </c>
      <c r="N1153" s="62" t="str">
        <f>IF(COUNTIF(技能效果!A:A,技能等级!B1153&amp;"04")=1,技能等级!B1153&amp;"04","")</f>
        <v>130401504</v>
      </c>
      <c r="O1153" s="62">
        <f t="shared" ref="O1153" si="3375">IF(N1153="","",$D1153)</f>
        <v>8</v>
      </c>
      <c r="P1153" s="62" t="str">
        <f>IF(COUNTIF(技能效果!A:A,技能等级!B1153&amp;"05")=1,技能等级!B1153&amp;"05","")</f>
        <v>130401505</v>
      </c>
      <c r="Q1153" s="62">
        <f t="shared" ref="Q1153" si="3376">IF(P1153="","",$D1153)</f>
        <v>8</v>
      </c>
      <c r="R1153" s="69" t="str">
        <f>INDEX(技能!U:U,MATCH(技能等级!B1153,技能!B:B,0))</f>
        <v>随机使目标进入减攻/减防/减暴击/减穿透/减格挡的负面状态（随机多个）</v>
      </c>
      <c r="S1153" s="150">
        <f t="shared" si="3352"/>
        <v>111</v>
      </c>
    </row>
    <row r="1154" spans="1:19" s="60" customFormat="1" ht="16.5" x14ac:dyDescent="0.2">
      <c r="A1154" s="62">
        <v>1151</v>
      </c>
      <c r="B1154" s="62">
        <f>INDEX(技能!B:B,MATCH(技能等级!S1154,技能!T:T,0))</f>
        <v>1304015</v>
      </c>
      <c r="C1154" s="69" t="s">
        <v>384</v>
      </c>
      <c r="D1154" s="62">
        <v>9</v>
      </c>
      <c r="E1154" s="62" t="str">
        <f>INDEX(技能!E:E,MATCH(技能等级!S1154,技能!T:T,0))</f>
        <v>诅咒</v>
      </c>
      <c r="F1154" s="69" t="s">
        <v>1020</v>
      </c>
      <c r="G1154" s="62">
        <v>10</v>
      </c>
      <c r="H1154" s="149" t="str">
        <f t="shared" si="3317"/>
        <v>130401501</v>
      </c>
      <c r="I1154" s="62">
        <f t="shared" si="3318"/>
        <v>9</v>
      </c>
      <c r="J1154" s="62" t="str">
        <f>IF(COUNTIF(技能效果!A:A,技能等级!B1154&amp;"02")=1,技能等级!B1154&amp;"02","")</f>
        <v>130401502</v>
      </c>
      <c r="K1154" s="62">
        <f t="shared" si="3318"/>
        <v>9</v>
      </c>
      <c r="L1154" s="62" t="str">
        <f>IF(COUNTIF(技能效果!A:A,技能等级!B1154&amp;"03")=1,技能等级!B1154&amp;"03","")</f>
        <v>130401503</v>
      </c>
      <c r="M1154" s="62">
        <f t="shared" ref="M1154" si="3377">IF(L1154="","",$D1154)</f>
        <v>9</v>
      </c>
      <c r="N1154" s="62" t="str">
        <f>IF(COUNTIF(技能效果!A:A,技能等级!B1154&amp;"04")=1,技能等级!B1154&amp;"04","")</f>
        <v>130401504</v>
      </c>
      <c r="O1154" s="62">
        <f t="shared" ref="O1154" si="3378">IF(N1154="","",$D1154)</f>
        <v>9</v>
      </c>
      <c r="P1154" s="62" t="str">
        <f>IF(COUNTIF(技能效果!A:A,技能等级!B1154&amp;"05")=1,技能等级!B1154&amp;"05","")</f>
        <v>130401505</v>
      </c>
      <c r="Q1154" s="62">
        <f t="shared" ref="Q1154" si="3379">IF(P1154="","",$D1154)</f>
        <v>9</v>
      </c>
      <c r="R1154" s="69" t="str">
        <f>INDEX(技能!U:U,MATCH(技能等级!B1154,技能!B:B,0))</f>
        <v>随机使目标进入减攻/减防/减暴击/减穿透/减格挡的负面状态（随机多个）</v>
      </c>
      <c r="S1154" s="150">
        <f t="shared" si="3352"/>
        <v>111</v>
      </c>
    </row>
    <row r="1155" spans="1:19" s="60" customFormat="1" ht="16.5" x14ac:dyDescent="0.2">
      <c r="A1155" s="62">
        <v>1152</v>
      </c>
      <c r="B1155" s="62">
        <f>INDEX(技能!B:B,MATCH(技能等级!S1155,技能!T:T,0))</f>
        <v>1304015</v>
      </c>
      <c r="C1155" s="69" t="s">
        <v>384</v>
      </c>
      <c r="D1155" s="62">
        <v>10</v>
      </c>
      <c r="E1155" s="62" t="str">
        <f>INDEX(技能!E:E,MATCH(技能等级!S1155,技能!T:T,0))</f>
        <v>诅咒</v>
      </c>
      <c r="F1155" s="69" t="s">
        <v>1020</v>
      </c>
      <c r="G1155" s="62">
        <v>10</v>
      </c>
      <c r="H1155" s="149" t="str">
        <f t="shared" si="3317"/>
        <v>130401501</v>
      </c>
      <c r="I1155" s="62">
        <f t="shared" si="3318"/>
        <v>10</v>
      </c>
      <c r="J1155" s="62" t="str">
        <f>IF(COUNTIF(技能效果!A:A,技能等级!B1155&amp;"02")=1,技能等级!B1155&amp;"02","")</f>
        <v>130401502</v>
      </c>
      <c r="K1155" s="62">
        <f t="shared" si="3318"/>
        <v>10</v>
      </c>
      <c r="L1155" s="62" t="str">
        <f>IF(COUNTIF(技能效果!A:A,技能等级!B1155&amp;"03")=1,技能等级!B1155&amp;"03","")</f>
        <v>130401503</v>
      </c>
      <c r="M1155" s="62">
        <f t="shared" ref="M1155" si="3380">IF(L1155="","",$D1155)</f>
        <v>10</v>
      </c>
      <c r="N1155" s="62" t="str">
        <f>IF(COUNTIF(技能效果!A:A,技能等级!B1155&amp;"04")=1,技能等级!B1155&amp;"04","")</f>
        <v>130401504</v>
      </c>
      <c r="O1155" s="62">
        <f t="shared" ref="O1155" si="3381">IF(N1155="","",$D1155)</f>
        <v>10</v>
      </c>
      <c r="P1155" s="62" t="str">
        <f>IF(COUNTIF(技能效果!A:A,技能等级!B1155&amp;"05")=1,技能等级!B1155&amp;"05","")</f>
        <v>130401505</v>
      </c>
      <c r="Q1155" s="62">
        <f t="shared" ref="Q1155" si="3382">IF(P1155="","",$D1155)</f>
        <v>10</v>
      </c>
      <c r="R1155" s="69" t="str">
        <f>INDEX(技能!U:U,MATCH(技能等级!B1155,技能!B:B,0))</f>
        <v>随机使目标进入减攻/减防/减暴击/减穿透/减格挡的负面状态（随机多个）</v>
      </c>
      <c r="S1155" s="150">
        <f t="shared" si="3352"/>
        <v>111</v>
      </c>
    </row>
    <row r="1156" spans="1:19" s="60" customFormat="1" ht="16.5" x14ac:dyDescent="0.2">
      <c r="A1156" s="62">
        <v>1153</v>
      </c>
      <c r="B1156" s="62">
        <f>INDEX(技能!B:B,MATCH(技能等级!S1156,技能!T:T,0))</f>
        <v>1304016</v>
      </c>
      <c r="C1156" s="69" t="s">
        <v>384</v>
      </c>
      <c r="D1156" s="62">
        <v>1</v>
      </c>
      <c r="E1156" s="62" t="str">
        <f>INDEX(技能!E:E,MATCH(技能等级!S1156,技能!T:T,0))</f>
        <v>祝福</v>
      </c>
      <c r="F1156" s="69"/>
      <c r="G1156" s="62"/>
      <c r="H1156" s="149" t="str">
        <f t="shared" si="3317"/>
        <v>130401601</v>
      </c>
      <c r="I1156" s="62">
        <f t="shared" si="3318"/>
        <v>1</v>
      </c>
      <c r="J1156" s="62" t="str">
        <f>IF(COUNTIF(技能效果!A:A,技能等级!B1156&amp;"02")=1,技能等级!B1156&amp;"02","")</f>
        <v>130401602</v>
      </c>
      <c r="K1156" s="62">
        <f t="shared" si="3318"/>
        <v>1</v>
      </c>
      <c r="L1156" s="62" t="str">
        <f>IF(COUNTIF(技能效果!A:A,技能等级!B1156&amp;"03")=1,技能等级!B1156&amp;"03","")</f>
        <v/>
      </c>
      <c r="M1156" s="62" t="str">
        <f t="shared" ref="M1156" si="3383">IF(L1156="","",$D1156)</f>
        <v/>
      </c>
      <c r="N1156" s="62" t="str">
        <f>IF(COUNTIF(技能效果!A:A,技能等级!B1156&amp;"04")=1,技能等级!B1156&amp;"04","")</f>
        <v/>
      </c>
      <c r="O1156" s="62" t="str">
        <f t="shared" ref="O1156" si="3384">IF(N1156="","",$D1156)</f>
        <v/>
      </c>
      <c r="P1156" s="62" t="str">
        <f>IF(COUNTIF(技能效果!A:A,技能等级!B1156&amp;"05")=1,技能等级!B1156&amp;"05","")</f>
        <v/>
      </c>
      <c r="Q1156" s="62" t="str">
        <f t="shared" ref="Q1156" si="3385">IF(P1156="","",$D1156)</f>
        <v/>
      </c>
      <c r="R1156" s="69" t="str">
        <f>INDEX(技能!U:U,MATCH(技能等级!B1156,技能!B:B,0))</f>
        <v>为我方血量百分比最低的单位恢复攻击x%的血量并驱散其身上所有负面效果</v>
      </c>
      <c r="S1156" s="150">
        <f t="shared" si="3352"/>
        <v>112</v>
      </c>
    </row>
    <row r="1157" spans="1:19" s="60" customFormat="1" ht="16.5" x14ac:dyDescent="0.2">
      <c r="A1157" s="62">
        <v>1154</v>
      </c>
      <c r="B1157" s="62">
        <f>INDEX(技能!B:B,MATCH(技能等级!S1157,技能!T:T,0))</f>
        <v>1304016</v>
      </c>
      <c r="C1157" s="69" t="s">
        <v>384</v>
      </c>
      <c r="D1157" s="62">
        <v>2</v>
      </c>
      <c r="E1157" s="62" t="str">
        <f>INDEX(技能!E:E,MATCH(技能等级!S1157,技能!T:T,0))</f>
        <v>祝福</v>
      </c>
      <c r="F1157" s="69" t="s">
        <v>1020</v>
      </c>
      <c r="G1157" s="62">
        <v>10</v>
      </c>
      <c r="H1157" s="149" t="str">
        <f t="shared" si="3317"/>
        <v>130401601</v>
      </c>
      <c r="I1157" s="62">
        <f t="shared" si="3318"/>
        <v>2</v>
      </c>
      <c r="J1157" s="62" t="str">
        <f>IF(COUNTIF(技能效果!A:A,技能等级!B1157&amp;"02")=1,技能等级!B1157&amp;"02","")</f>
        <v>130401602</v>
      </c>
      <c r="K1157" s="62">
        <f t="shared" si="3318"/>
        <v>2</v>
      </c>
      <c r="L1157" s="62" t="str">
        <f>IF(COUNTIF(技能效果!A:A,技能等级!B1157&amp;"03")=1,技能等级!B1157&amp;"03","")</f>
        <v/>
      </c>
      <c r="M1157" s="62" t="str">
        <f t="shared" ref="M1157" si="3386">IF(L1157="","",$D1157)</f>
        <v/>
      </c>
      <c r="N1157" s="62" t="str">
        <f>IF(COUNTIF(技能效果!A:A,技能等级!B1157&amp;"04")=1,技能等级!B1157&amp;"04","")</f>
        <v/>
      </c>
      <c r="O1157" s="62" t="str">
        <f t="shared" ref="O1157" si="3387">IF(N1157="","",$D1157)</f>
        <v/>
      </c>
      <c r="P1157" s="62" t="str">
        <f>IF(COUNTIF(技能效果!A:A,技能等级!B1157&amp;"05")=1,技能等级!B1157&amp;"05","")</f>
        <v/>
      </c>
      <c r="Q1157" s="62" t="str">
        <f t="shared" ref="Q1157" si="3388">IF(P1157="","",$D1157)</f>
        <v/>
      </c>
      <c r="R1157" s="69" t="str">
        <f>INDEX(技能!U:U,MATCH(技能等级!B1157,技能!B:B,0))</f>
        <v>为我方血量百分比最低的单位恢复攻击x%的血量并驱散其身上所有负面效果</v>
      </c>
      <c r="S1157" s="150">
        <f t="shared" si="3352"/>
        <v>112</v>
      </c>
    </row>
    <row r="1158" spans="1:19" s="60" customFormat="1" ht="16.5" x14ac:dyDescent="0.2">
      <c r="A1158" s="62">
        <v>1155</v>
      </c>
      <c r="B1158" s="62">
        <f>INDEX(技能!B:B,MATCH(技能等级!S1158,技能!T:T,0))</f>
        <v>1304016</v>
      </c>
      <c r="C1158" s="69" t="s">
        <v>384</v>
      </c>
      <c r="D1158" s="62">
        <v>3</v>
      </c>
      <c r="E1158" s="62" t="str">
        <f>INDEX(技能!E:E,MATCH(技能等级!S1158,技能!T:T,0))</f>
        <v>祝福</v>
      </c>
      <c r="F1158" s="69" t="s">
        <v>1020</v>
      </c>
      <c r="G1158" s="62">
        <v>10</v>
      </c>
      <c r="H1158" s="149" t="str">
        <f t="shared" si="3317"/>
        <v>130401601</v>
      </c>
      <c r="I1158" s="62">
        <f t="shared" si="3318"/>
        <v>3</v>
      </c>
      <c r="J1158" s="62" t="str">
        <f>IF(COUNTIF(技能效果!A:A,技能等级!B1158&amp;"02")=1,技能等级!B1158&amp;"02","")</f>
        <v>130401602</v>
      </c>
      <c r="K1158" s="62">
        <f t="shared" si="3318"/>
        <v>3</v>
      </c>
      <c r="L1158" s="62" t="str">
        <f>IF(COUNTIF(技能效果!A:A,技能等级!B1158&amp;"03")=1,技能等级!B1158&amp;"03","")</f>
        <v/>
      </c>
      <c r="M1158" s="62" t="str">
        <f t="shared" ref="M1158" si="3389">IF(L1158="","",$D1158)</f>
        <v/>
      </c>
      <c r="N1158" s="62" t="str">
        <f>IF(COUNTIF(技能效果!A:A,技能等级!B1158&amp;"04")=1,技能等级!B1158&amp;"04","")</f>
        <v/>
      </c>
      <c r="O1158" s="62" t="str">
        <f t="shared" ref="O1158" si="3390">IF(N1158="","",$D1158)</f>
        <v/>
      </c>
      <c r="P1158" s="62" t="str">
        <f>IF(COUNTIF(技能效果!A:A,技能等级!B1158&amp;"05")=1,技能等级!B1158&amp;"05","")</f>
        <v/>
      </c>
      <c r="Q1158" s="62" t="str">
        <f t="shared" ref="Q1158" si="3391">IF(P1158="","",$D1158)</f>
        <v/>
      </c>
      <c r="R1158" s="69" t="str">
        <f>INDEX(技能!U:U,MATCH(技能等级!B1158,技能!B:B,0))</f>
        <v>为我方血量百分比最低的单位恢复攻击x%的血量并驱散其身上所有负面效果</v>
      </c>
      <c r="S1158" s="150">
        <f t="shared" si="3352"/>
        <v>112</v>
      </c>
    </row>
    <row r="1159" spans="1:19" s="60" customFormat="1" ht="16.5" x14ac:dyDescent="0.2">
      <c r="A1159" s="62">
        <v>1156</v>
      </c>
      <c r="B1159" s="62">
        <f>INDEX(技能!B:B,MATCH(技能等级!S1159,技能!T:T,0))</f>
        <v>1304016</v>
      </c>
      <c r="C1159" s="69" t="s">
        <v>384</v>
      </c>
      <c r="D1159" s="62">
        <v>4</v>
      </c>
      <c r="E1159" s="62" t="str">
        <f>INDEX(技能!E:E,MATCH(技能等级!S1159,技能!T:T,0))</f>
        <v>祝福</v>
      </c>
      <c r="F1159" s="69" t="s">
        <v>1020</v>
      </c>
      <c r="G1159" s="62">
        <v>10</v>
      </c>
      <c r="H1159" s="149" t="str">
        <f t="shared" si="3317"/>
        <v>130401601</v>
      </c>
      <c r="I1159" s="62">
        <f t="shared" si="3318"/>
        <v>4</v>
      </c>
      <c r="J1159" s="62" t="str">
        <f>IF(COUNTIF(技能效果!A:A,技能等级!B1159&amp;"02")=1,技能等级!B1159&amp;"02","")</f>
        <v>130401602</v>
      </c>
      <c r="K1159" s="62">
        <f t="shared" si="3318"/>
        <v>4</v>
      </c>
      <c r="L1159" s="62" t="str">
        <f>IF(COUNTIF(技能效果!A:A,技能等级!B1159&amp;"03")=1,技能等级!B1159&amp;"03","")</f>
        <v/>
      </c>
      <c r="M1159" s="62" t="str">
        <f t="shared" ref="M1159" si="3392">IF(L1159="","",$D1159)</f>
        <v/>
      </c>
      <c r="N1159" s="62" t="str">
        <f>IF(COUNTIF(技能效果!A:A,技能等级!B1159&amp;"04")=1,技能等级!B1159&amp;"04","")</f>
        <v/>
      </c>
      <c r="O1159" s="62" t="str">
        <f t="shared" ref="O1159" si="3393">IF(N1159="","",$D1159)</f>
        <v/>
      </c>
      <c r="P1159" s="62" t="str">
        <f>IF(COUNTIF(技能效果!A:A,技能等级!B1159&amp;"05")=1,技能等级!B1159&amp;"05","")</f>
        <v/>
      </c>
      <c r="Q1159" s="62" t="str">
        <f t="shared" ref="Q1159" si="3394">IF(P1159="","",$D1159)</f>
        <v/>
      </c>
      <c r="R1159" s="69" t="str">
        <f>INDEX(技能!U:U,MATCH(技能等级!B1159,技能!B:B,0))</f>
        <v>为我方血量百分比最低的单位恢复攻击x%的血量并驱散其身上所有负面效果</v>
      </c>
      <c r="S1159" s="150">
        <f t="shared" si="3352"/>
        <v>112</v>
      </c>
    </row>
    <row r="1160" spans="1:19" s="60" customFormat="1" ht="16.5" x14ac:dyDescent="0.2">
      <c r="A1160" s="62">
        <v>1157</v>
      </c>
      <c r="B1160" s="62">
        <f>INDEX(技能!B:B,MATCH(技能等级!S1160,技能!T:T,0))</f>
        <v>1304016</v>
      </c>
      <c r="C1160" s="69" t="s">
        <v>384</v>
      </c>
      <c r="D1160" s="62">
        <v>5</v>
      </c>
      <c r="E1160" s="62" t="str">
        <f>INDEX(技能!E:E,MATCH(技能等级!S1160,技能!T:T,0))</f>
        <v>祝福</v>
      </c>
      <c r="F1160" s="69" t="s">
        <v>1020</v>
      </c>
      <c r="G1160" s="62">
        <v>10</v>
      </c>
      <c r="H1160" s="149" t="str">
        <f t="shared" si="3317"/>
        <v>130401601</v>
      </c>
      <c r="I1160" s="62">
        <f t="shared" si="3318"/>
        <v>5</v>
      </c>
      <c r="J1160" s="62" t="str">
        <f>IF(COUNTIF(技能效果!A:A,技能等级!B1160&amp;"02")=1,技能等级!B1160&amp;"02","")</f>
        <v>130401602</v>
      </c>
      <c r="K1160" s="62">
        <f t="shared" si="3318"/>
        <v>5</v>
      </c>
      <c r="L1160" s="62" t="str">
        <f>IF(COUNTIF(技能效果!A:A,技能等级!B1160&amp;"03")=1,技能等级!B1160&amp;"03","")</f>
        <v/>
      </c>
      <c r="M1160" s="62" t="str">
        <f t="shared" ref="M1160" si="3395">IF(L1160="","",$D1160)</f>
        <v/>
      </c>
      <c r="N1160" s="62" t="str">
        <f>IF(COUNTIF(技能效果!A:A,技能等级!B1160&amp;"04")=1,技能等级!B1160&amp;"04","")</f>
        <v/>
      </c>
      <c r="O1160" s="62" t="str">
        <f t="shared" ref="O1160" si="3396">IF(N1160="","",$D1160)</f>
        <v/>
      </c>
      <c r="P1160" s="62" t="str">
        <f>IF(COUNTIF(技能效果!A:A,技能等级!B1160&amp;"05")=1,技能等级!B1160&amp;"05","")</f>
        <v/>
      </c>
      <c r="Q1160" s="62" t="str">
        <f t="shared" ref="Q1160" si="3397">IF(P1160="","",$D1160)</f>
        <v/>
      </c>
      <c r="R1160" s="69" t="str">
        <f>INDEX(技能!U:U,MATCH(技能等级!B1160,技能!B:B,0))</f>
        <v>为我方血量百分比最低的单位恢复攻击x%的血量并驱散其身上所有负面效果</v>
      </c>
      <c r="S1160" s="150">
        <f t="shared" si="3352"/>
        <v>112</v>
      </c>
    </row>
    <row r="1161" spans="1:19" s="60" customFormat="1" ht="16.5" x14ac:dyDescent="0.2">
      <c r="A1161" s="62">
        <v>1158</v>
      </c>
      <c r="B1161" s="62">
        <f>INDEX(技能!B:B,MATCH(技能等级!S1161,技能!T:T,0))</f>
        <v>1304016</v>
      </c>
      <c r="C1161" s="69" t="s">
        <v>384</v>
      </c>
      <c r="D1161" s="62">
        <v>6</v>
      </c>
      <c r="E1161" s="62" t="str">
        <f>INDEX(技能!E:E,MATCH(技能等级!S1161,技能!T:T,0))</f>
        <v>祝福</v>
      </c>
      <c r="F1161" s="69" t="s">
        <v>1020</v>
      </c>
      <c r="G1161" s="62">
        <v>10</v>
      </c>
      <c r="H1161" s="149" t="str">
        <f t="shared" si="3317"/>
        <v>130401601</v>
      </c>
      <c r="I1161" s="62">
        <f t="shared" si="3318"/>
        <v>6</v>
      </c>
      <c r="J1161" s="62" t="str">
        <f>IF(COUNTIF(技能效果!A:A,技能等级!B1161&amp;"02")=1,技能等级!B1161&amp;"02","")</f>
        <v>130401602</v>
      </c>
      <c r="K1161" s="62">
        <f t="shared" si="3318"/>
        <v>6</v>
      </c>
      <c r="L1161" s="62" t="str">
        <f>IF(COUNTIF(技能效果!A:A,技能等级!B1161&amp;"03")=1,技能等级!B1161&amp;"03","")</f>
        <v/>
      </c>
      <c r="M1161" s="62" t="str">
        <f t="shared" ref="M1161" si="3398">IF(L1161="","",$D1161)</f>
        <v/>
      </c>
      <c r="N1161" s="62" t="str">
        <f>IF(COUNTIF(技能效果!A:A,技能等级!B1161&amp;"04")=1,技能等级!B1161&amp;"04","")</f>
        <v/>
      </c>
      <c r="O1161" s="62" t="str">
        <f t="shared" ref="O1161" si="3399">IF(N1161="","",$D1161)</f>
        <v/>
      </c>
      <c r="P1161" s="62" t="str">
        <f>IF(COUNTIF(技能效果!A:A,技能等级!B1161&amp;"05")=1,技能等级!B1161&amp;"05","")</f>
        <v/>
      </c>
      <c r="Q1161" s="62" t="str">
        <f t="shared" ref="Q1161" si="3400">IF(P1161="","",$D1161)</f>
        <v/>
      </c>
      <c r="R1161" s="69" t="str">
        <f>INDEX(技能!U:U,MATCH(技能等级!B1161,技能!B:B,0))</f>
        <v>为我方血量百分比最低的单位恢复攻击x%的血量并驱散其身上所有负面效果</v>
      </c>
      <c r="S1161" s="150">
        <f t="shared" si="3352"/>
        <v>112</v>
      </c>
    </row>
    <row r="1162" spans="1:19" s="60" customFormat="1" ht="16.5" x14ac:dyDescent="0.2">
      <c r="A1162" s="62">
        <v>1159</v>
      </c>
      <c r="B1162" s="62">
        <f>INDEX(技能!B:B,MATCH(技能等级!S1162,技能!T:T,0))</f>
        <v>1304016</v>
      </c>
      <c r="C1162" s="69" t="s">
        <v>384</v>
      </c>
      <c r="D1162" s="62">
        <v>7</v>
      </c>
      <c r="E1162" s="62" t="str">
        <f>INDEX(技能!E:E,MATCH(技能等级!S1162,技能!T:T,0))</f>
        <v>祝福</v>
      </c>
      <c r="F1162" s="69" t="s">
        <v>1020</v>
      </c>
      <c r="G1162" s="62">
        <v>10</v>
      </c>
      <c r="H1162" s="149" t="str">
        <f t="shared" si="3317"/>
        <v>130401601</v>
      </c>
      <c r="I1162" s="62">
        <f t="shared" si="3318"/>
        <v>7</v>
      </c>
      <c r="J1162" s="62" t="str">
        <f>IF(COUNTIF(技能效果!A:A,技能等级!B1162&amp;"02")=1,技能等级!B1162&amp;"02","")</f>
        <v>130401602</v>
      </c>
      <c r="K1162" s="62">
        <f t="shared" si="3318"/>
        <v>7</v>
      </c>
      <c r="L1162" s="62" t="str">
        <f>IF(COUNTIF(技能效果!A:A,技能等级!B1162&amp;"03")=1,技能等级!B1162&amp;"03","")</f>
        <v/>
      </c>
      <c r="M1162" s="62" t="str">
        <f t="shared" ref="M1162" si="3401">IF(L1162="","",$D1162)</f>
        <v/>
      </c>
      <c r="N1162" s="62" t="str">
        <f>IF(COUNTIF(技能效果!A:A,技能等级!B1162&amp;"04")=1,技能等级!B1162&amp;"04","")</f>
        <v/>
      </c>
      <c r="O1162" s="62" t="str">
        <f t="shared" ref="O1162" si="3402">IF(N1162="","",$D1162)</f>
        <v/>
      </c>
      <c r="P1162" s="62" t="str">
        <f>IF(COUNTIF(技能效果!A:A,技能等级!B1162&amp;"05")=1,技能等级!B1162&amp;"05","")</f>
        <v/>
      </c>
      <c r="Q1162" s="62" t="str">
        <f t="shared" ref="Q1162" si="3403">IF(P1162="","",$D1162)</f>
        <v/>
      </c>
      <c r="R1162" s="69" t="str">
        <f>INDEX(技能!U:U,MATCH(技能等级!B1162,技能!B:B,0))</f>
        <v>为我方血量百分比最低的单位恢复攻击x%的血量并驱散其身上所有负面效果</v>
      </c>
      <c r="S1162" s="150">
        <f t="shared" si="3352"/>
        <v>112</v>
      </c>
    </row>
    <row r="1163" spans="1:19" s="60" customFormat="1" ht="16.5" x14ac:dyDescent="0.2">
      <c r="A1163" s="62">
        <v>1160</v>
      </c>
      <c r="B1163" s="62">
        <f>INDEX(技能!B:B,MATCH(技能等级!S1163,技能!T:T,0))</f>
        <v>1304016</v>
      </c>
      <c r="C1163" s="69" t="s">
        <v>384</v>
      </c>
      <c r="D1163" s="62">
        <v>8</v>
      </c>
      <c r="E1163" s="62" t="str">
        <f>INDEX(技能!E:E,MATCH(技能等级!S1163,技能!T:T,0))</f>
        <v>祝福</v>
      </c>
      <c r="F1163" s="69" t="s">
        <v>1020</v>
      </c>
      <c r="G1163" s="62">
        <v>10</v>
      </c>
      <c r="H1163" s="149" t="str">
        <f t="shared" si="3317"/>
        <v>130401601</v>
      </c>
      <c r="I1163" s="62">
        <f t="shared" si="3318"/>
        <v>8</v>
      </c>
      <c r="J1163" s="62" t="str">
        <f>IF(COUNTIF(技能效果!A:A,技能等级!B1163&amp;"02")=1,技能等级!B1163&amp;"02","")</f>
        <v>130401602</v>
      </c>
      <c r="K1163" s="62">
        <f t="shared" si="3318"/>
        <v>8</v>
      </c>
      <c r="L1163" s="62" t="str">
        <f>IF(COUNTIF(技能效果!A:A,技能等级!B1163&amp;"03")=1,技能等级!B1163&amp;"03","")</f>
        <v/>
      </c>
      <c r="M1163" s="62" t="str">
        <f t="shared" ref="M1163" si="3404">IF(L1163="","",$D1163)</f>
        <v/>
      </c>
      <c r="N1163" s="62" t="str">
        <f>IF(COUNTIF(技能效果!A:A,技能等级!B1163&amp;"04")=1,技能等级!B1163&amp;"04","")</f>
        <v/>
      </c>
      <c r="O1163" s="62" t="str">
        <f t="shared" ref="O1163" si="3405">IF(N1163="","",$D1163)</f>
        <v/>
      </c>
      <c r="P1163" s="62" t="str">
        <f>IF(COUNTIF(技能效果!A:A,技能等级!B1163&amp;"05")=1,技能等级!B1163&amp;"05","")</f>
        <v/>
      </c>
      <c r="Q1163" s="62" t="str">
        <f t="shared" ref="Q1163" si="3406">IF(P1163="","",$D1163)</f>
        <v/>
      </c>
      <c r="R1163" s="69" t="str">
        <f>INDEX(技能!U:U,MATCH(技能等级!B1163,技能!B:B,0))</f>
        <v>为我方血量百分比最低的单位恢复攻击x%的血量并驱散其身上所有负面效果</v>
      </c>
      <c r="S1163" s="150">
        <f t="shared" si="3352"/>
        <v>112</v>
      </c>
    </row>
    <row r="1164" spans="1:19" s="60" customFormat="1" ht="16.5" x14ac:dyDescent="0.2">
      <c r="A1164" s="62">
        <v>1161</v>
      </c>
      <c r="B1164" s="62">
        <f>INDEX(技能!B:B,MATCH(技能等级!S1164,技能!T:T,0))</f>
        <v>1304016</v>
      </c>
      <c r="C1164" s="69" t="s">
        <v>384</v>
      </c>
      <c r="D1164" s="62">
        <v>9</v>
      </c>
      <c r="E1164" s="62" t="str">
        <f>INDEX(技能!E:E,MATCH(技能等级!S1164,技能!T:T,0))</f>
        <v>祝福</v>
      </c>
      <c r="F1164" s="69" t="s">
        <v>1020</v>
      </c>
      <c r="G1164" s="62">
        <v>10</v>
      </c>
      <c r="H1164" s="149" t="str">
        <f t="shared" si="3317"/>
        <v>130401601</v>
      </c>
      <c r="I1164" s="62">
        <f t="shared" si="3318"/>
        <v>9</v>
      </c>
      <c r="J1164" s="62" t="str">
        <f>IF(COUNTIF(技能效果!A:A,技能等级!B1164&amp;"02")=1,技能等级!B1164&amp;"02","")</f>
        <v>130401602</v>
      </c>
      <c r="K1164" s="62">
        <f t="shared" si="3318"/>
        <v>9</v>
      </c>
      <c r="L1164" s="62" t="str">
        <f>IF(COUNTIF(技能效果!A:A,技能等级!B1164&amp;"03")=1,技能等级!B1164&amp;"03","")</f>
        <v/>
      </c>
      <c r="M1164" s="62" t="str">
        <f t="shared" ref="M1164" si="3407">IF(L1164="","",$D1164)</f>
        <v/>
      </c>
      <c r="N1164" s="62" t="str">
        <f>IF(COUNTIF(技能效果!A:A,技能等级!B1164&amp;"04")=1,技能等级!B1164&amp;"04","")</f>
        <v/>
      </c>
      <c r="O1164" s="62" t="str">
        <f t="shared" ref="O1164" si="3408">IF(N1164="","",$D1164)</f>
        <v/>
      </c>
      <c r="P1164" s="62" t="str">
        <f>IF(COUNTIF(技能效果!A:A,技能等级!B1164&amp;"05")=1,技能等级!B1164&amp;"05","")</f>
        <v/>
      </c>
      <c r="Q1164" s="62" t="str">
        <f t="shared" ref="Q1164" si="3409">IF(P1164="","",$D1164)</f>
        <v/>
      </c>
      <c r="R1164" s="69" t="str">
        <f>INDEX(技能!U:U,MATCH(技能等级!B1164,技能!B:B,0))</f>
        <v>为我方血量百分比最低的单位恢复攻击x%的血量并驱散其身上所有负面效果</v>
      </c>
      <c r="S1164" s="150">
        <f t="shared" si="3352"/>
        <v>112</v>
      </c>
    </row>
    <row r="1165" spans="1:19" s="60" customFormat="1" ht="16.5" x14ac:dyDescent="0.2">
      <c r="A1165" s="62">
        <v>1162</v>
      </c>
      <c r="B1165" s="62">
        <f>INDEX(技能!B:B,MATCH(技能等级!S1165,技能!T:T,0))</f>
        <v>1304016</v>
      </c>
      <c r="C1165" s="69" t="s">
        <v>384</v>
      </c>
      <c r="D1165" s="62">
        <v>10</v>
      </c>
      <c r="E1165" s="62" t="str">
        <f>INDEX(技能!E:E,MATCH(技能等级!S1165,技能!T:T,0))</f>
        <v>祝福</v>
      </c>
      <c r="F1165" s="69" t="s">
        <v>1020</v>
      </c>
      <c r="G1165" s="62">
        <v>10</v>
      </c>
      <c r="H1165" s="149" t="str">
        <f t="shared" si="3317"/>
        <v>130401601</v>
      </c>
      <c r="I1165" s="62">
        <f t="shared" si="3318"/>
        <v>10</v>
      </c>
      <c r="J1165" s="62" t="str">
        <f>IF(COUNTIF(技能效果!A:A,技能等级!B1165&amp;"02")=1,技能等级!B1165&amp;"02","")</f>
        <v>130401602</v>
      </c>
      <c r="K1165" s="62">
        <f t="shared" si="3318"/>
        <v>10</v>
      </c>
      <c r="L1165" s="62" t="str">
        <f>IF(COUNTIF(技能效果!A:A,技能等级!B1165&amp;"03")=1,技能等级!B1165&amp;"03","")</f>
        <v/>
      </c>
      <c r="M1165" s="62" t="str">
        <f t="shared" ref="M1165" si="3410">IF(L1165="","",$D1165)</f>
        <v/>
      </c>
      <c r="N1165" s="62" t="str">
        <f>IF(COUNTIF(技能效果!A:A,技能等级!B1165&amp;"04")=1,技能等级!B1165&amp;"04","")</f>
        <v/>
      </c>
      <c r="O1165" s="62" t="str">
        <f t="shared" ref="O1165" si="3411">IF(N1165="","",$D1165)</f>
        <v/>
      </c>
      <c r="P1165" s="62" t="str">
        <f>IF(COUNTIF(技能效果!A:A,技能等级!B1165&amp;"05")=1,技能等级!B1165&amp;"05","")</f>
        <v/>
      </c>
      <c r="Q1165" s="62" t="str">
        <f t="shared" ref="Q1165" si="3412">IF(P1165="","",$D1165)</f>
        <v/>
      </c>
      <c r="R1165" s="69" t="str">
        <f>INDEX(技能!U:U,MATCH(技能等级!B1165,技能!B:B,0))</f>
        <v>为我方血量百分比最低的单位恢复攻击x%的血量并驱散其身上所有负面效果</v>
      </c>
      <c r="S1165" s="150">
        <f t="shared" si="3352"/>
        <v>112</v>
      </c>
    </row>
    <row r="1166" spans="1:19" s="60" customFormat="1" ht="16.5" x14ac:dyDescent="0.2">
      <c r="A1166" s="62">
        <v>1163</v>
      </c>
      <c r="B1166" s="62">
        <f>INDEX(技能!B:B,MATCH(技能等级!S1166,技能!T:T,0))</f>
        <v>1801001</v>
      </c>
      <c r="C1166" s="69" t="s">
        <v>384</v>
      </c>
      <c r="D1166" s="62">
        <v>1</v>
      </c>
      <c r="E1166" s="62" t="str">
        <f>INDEX(技能!E:E,MATCH(技能等级!S1166,技能!T:T,0))</f>
        <v>砍刀鬼兵的普通攻击</v>
      </c>
      <c r="F1166" s="69" t="s">
        <v>1020</v>
      </c>
      <c r="G1166" s="62"/>
      <c r="H1166" s="149" t="str">
        <f t="shared" si="3317"/>
        <v>180100101</v>
      </c>
      <c r="I1166" s="62">
        <f t="shared" ref="I1166:I1203" si="3413">IF(H1166="","",$D1166)</f>
        <v>1</v>
      </c>
      <c r="J1166" s="62" t="str">
        <f>IF(COUNTIF(技能效果!A:A,技能等级!B1166&amp;"02")=1,技能等级!B1166&amp;"02","")</f>
        <v/>
      </c>
      <c r="K1166" s="62" t="str">
        <f t="shared" ref="K1166:K1203" si="3414">IF(J1166="","",$D1166)</f>
        <v/>
      </c>
      <c r="L1166" s="62" t="str">
        <f>IF(COUNTIF(技能效果!A:A,技能等级!B1166&amp;"03")=1,技能等级!B1166&amp;"03","")</f>
        <v/>
      </c>
      <c r="M1166" s="62" t="str">
        <f t="shared" ref="M1166:M1203" si="3415">IF(L1166="","",$D1166)</f>
        <v/>
      </c>
      <c r="N1166" s="62" t="str">
        <f>IF(COUNTIF(技能效果!A:A,技能等级!B1166&amp;"04")=1,技能等级!B1166&amp;"04","")</f>
        <v/>
      </c>
      <c r="O1166" s="62" t="str">
        <f t="shared" ref="O1166:O1203" si="3416">IF(N1166="","",$D1166)</f>
        <v/>
      </c>
      <c r="P1166" s="62" t="str">
        <f>IF(COUNTIF(技能效果!A:A,技能等级!B1166&amp;"05")=1,技能等级!B1166&amp;"05","")</f>
        <v/>
      </c>
      <c r="Q1166" s="62" t="str">
        <f t="shared" ref="Q1166:Q1203" si="3417">IF(P1166="","",$D1166)</f>
        <v/>
      </c>
      <c r="R1166" s="69">
        <f>INDEX(技能!U:U,MATCH(技能等级!B1166,技能!B:B,0))</f>
        <v>0</v>
      </c>
      <c r="S1166" s="150">
        <f t="shared" si="3352"/>
        <v>113</v>
      </c>
    </row>
    <row r="1167" spans="1:19" s="60" customFormat="1" ht="16.5" x14ac:dyDescent="0.2">
      <c r="A1167" s="62">
        <v>1164</v>
      </c>
      <c r="B1167" s="62">
        <f>INDEX(技能!B:B,MATCH(技能等级!S1167,技能!T:T,0))</f>
        <v>1801001</v>
      </c>
      <c r="C1167" s="69" t="s">
        <v>384</v>
      </c>
      <c r="D1167" s="62">
        <v>2</v>
      </c>
      <c r="E1167" s="62" t="str">
        <f>INDEX(技能!E:E,MATCH(技能等级!S1167,技能!T:T,0))</f>
        <v>砍刀鬼兵的普通攻击</v>
      </c>
      <c r="F1167" s="69" t="s">
        <v>1020</v>
      </c>
      <c r="G1167" s="62">
        <v>10</v>
      </c>
      <c r="H1167" s="149" t="str">
        <f t="shared" si="3317"/>
        <v>180100101</v>
      </c>
      <c r="I1167" s="62">
        <f t="shared" si="3413"/>
        <v>2</v>
      </c>
      <c r="J1167" s="62" t="str">
        <f>IF(COUNTIF(技能效果!A:A,技能等级!B1167&amp;"02")=1,技能等级!B1167&amp;"02","")</f>
        <v/>
      </c>
      <c r="K1167" s="62" t="str">
        <f t="shared" si="3414"/>
        <v/>
      </c>
      <c r="L1167" s="62" t="str">
        <f>IF(COUNTIF(技能效果!A:A,技能等级!B1167&amp;"03")=1,技能等级!B1167&amp;"03","")</f>
        <v/>
      </c>
      <c r="M1167" s="62" t="str">
        <f t="shared" si="3415"/>
        <v/>
      </c>
      <c r="N1167" s="62" t="str">
        <f>IF(COUNTIF(技能效果!A:A,技能等级!B1167&amp;"04")=1,技能等级!B1167&amp;"04","")</f>
        <v/>
      </c>
      <c r="O1167" s="62" t="str">
        <f t="shared" si="3416"/>
        <v/>
      </c>
      <c r="P1167" s="62" t="str">
        <f>IF(COUNTIF(技能效果!A:A,技能等级!B1167&amp;"05")=1,技能等级!B1167&amp;"05","")</f>
        <v/>
      </c>
      <c r="Q1167" s="62" t="str">
        <f t="shared" si="3417"/>
        <v/>
      </c>
      <c r="R1167" s="69">
        <f>INDEX(技能!U:U,MATCH(技能等级!B1167,技能!B:B,0))</f>
        <v>0</v>
      </c>
      <c r="S1167" s="150">
        <f t="shared" si="3352"/>
        <v>113</v>
      </c>
    </row>
    <row r="1168" spans="1:19" s="60" customFormat="1" ht="16.5" x14ac:dyDescent="0.2">
      <c r="A1168" s="62">
        <v>1165</v>
      </c>
      <c r="B1168" s="62">
        <f>INDEX(技能!B:B,MATCH(技能等级!S1168,技能!T:T,0))</f>
        <v>1801001</v>
      </c>
      <c r="C1168" s="69" t="s">
        <v>384</v>
      </c>
      <c r="D1168" s="62">
        <v>3</v>
      </c>
      <c r="E1168" s="62" t="str">
        <f>INDEX(技能!E:E,MATCH(技能等级!S1168,技能!T:T,0))</f>
        <v>砍刀鬼兵的普通攻击</v>
      </c>
      <c r="F1168" s="69" t="s">
        <v>1020</v>
      </c>
      <c r="G1168" s="62">
        <v>10</v>
      </c>
      <c r="H1168" s="149" t="str">
        <f t="shared" si="3317"/>
        <v>180100101</v>
      </c>
      <c r="I1168" s="62">
        <f t="shared" si="3413"/>
        <v>3</v>
      </c>
      <c r="J1168" s="62" t="str">
        <f>IF(COUNTIF(技能效果!A:A,技能等级!B1168&amp;"02")=1,技能等级!B1168&amp;"02","")</f>
        <v/>
      </c>
      <c r="K1168" s="62" t="str">
        <f t="shared" si="3414"/>
        <v/>
      </c>
      <c r="L1168" s="62" t="str">
        <f>IF(COUNTIF(技能效果!A:A,技能等级!B1168&amp;"03")=1,技能等级!B1168&amp;"03","")</f>
        <v/>
      </c>
      <c r="M1168" s="62" t="str">
        <f t="shared" si="3415"/>
        <v/>
      </c>
      <c r="N1168" s="62" t="str">
        <f>IF(COUNTIF(技能效果!A:A,技能等级!B1168&amp;"04")=1,技能等级!B1168&amp;"04","")</f>
        <v/>
      </c>
      <c r="O1168" s="62" t="str">
        <f t="shared" si="3416"/>
        <v/>
      </c>
      <c r="P1168" s="62" t="str">
        <f>IF(COUNTIF(技能效果!A:A,技能等级!B1168&amp;"05")=1,技能等级!B1168&amp;"05","")</f>
        <v/>
      </c>
      <c r="Q1168" s="62" t="str">
        <f t="shared" si="3417"/>
        <v/>
      </c>
      <c r="R1168" s="69">
        <f>INDEX(技能!U:U,MATCH(技能等级!B1168,技能!B:B,0))</f>
        <v>0</v>
      </c>
      <c r="S1168" s="150">
        <f t="shared" si="3352"/>
        <v>113</v>
      </c>
    </row>
    <row r="1169" spans="1:19" s="60" customFormat="1" ht="16.5" x14ac:dyDescent="0.2">
      <c r="A1169" s="62">
        <v>1166</v>
      </c>
      <c r="B1169" s="62">
        <f>INDEX(技能!B:B,MATCH(技能等级!S1169,技能!T:T,0))</f>
        <v>1801001</v>
      </c>
      <c r="C1169" s="69" t="s">
        <v>384</v>
      </c>
      <c r="D1169" s="62">
        <v>4</v>
      </c>
      <c r="E1169" s="62" t="str">
        <f>INDEX(技能!E:E,MATCH(技能等级!S1169,技能!T:T,0))</f>
        <v>砍刀鬼兵的普通攻击</v>
      </c>
      <c r="F1169" s="69" t="s">
        <v>1020</v>
      </c>
      <c r="G1169" s="62">
        <v>10</v>
      </c>
      <c r="H1169" s="149" t="str">
        <f t="shared" si="3317"/>
        <v>180100101</v>
      </c>
      <c r="I1169" s="62">
        <f t="shared" si="3413"/>
        <v>4</v>
      </c>
      <c r="J1169" s="62" t="str">
        <f>IF(COUNTIF(技能效果!A:A,技能等级!B1169&amp;"02")=1,技能等级!B1169&amp;"02","")</f>
        <v/>
      </c>
      <c r="K1169" s="62" t="str">
        <f t="shared" si="3414"/>
        <v/>
      </c>
      <c r="L1169" s="62" t="str">
        <f>IF(COUNTIF(技能效果!A:A,技能等级!B1169&amp;"03")=1,技能等级!B1169&amp;"03","")</f>
        <v/>
      </c>
      <c r="M1169" s="62" t="str">
        <f t="shared" si="3415"/>
        <v/>
      </c>
      <c r="N1169" s="62" t="str">
        <f>IF(COUNTIF(技能效果!A:A,技能等级!B1169&amp;"04")=1,技能等级!B1169&amp;"04","")</f>
        <v/>
      </c>
      <c r="O1169" s="62" t="str">
        <f t="shared" si="3416"/>
        <v/>
      </c>
      <c r="P1169" s="62" t="str">
        <f>IF(COUNTIF(技能效果!A:A,技能等级!B1169&amp;"05")=1,技能等级!B1169&amp;"05","")</f>
        <v/>
      </c>
      <c r="Q1169" s="62" t="str">
        <f t="shared" si="3417"/>
        <v/>
      </c>
      <c r="R1169" s="69">
        <f>INDEX(技能!U:U,MATCH(技能等级!B1169,技能!B:B,0))</f>
        <v>0</v>
      </c>
      <c r="S1169" s="150">
        <f t="shared" si="3352"/>
        <v>113</v>
      </c>
    </row>
    <row r="1170" spans="1:19" s="60" customFormat="1" ht="16.5" x14ac:dyDescent="0.2">
      <c r="A1170" s="62">
        <v>1167</v>
      </c>
      <c r="B1170" s="62">
        <f>INDEX(技能!B:B,MATCH(技能等级!S1170,技能!T:T,0))</f>
        <v>1801001</v>
      </c>
      <c r="C1170" s="69" t="s">
        <v>384</v>
      </c>
      <c r="D1170" s="62">
        <v>5</v>
      </c>
      <c r="E1170" s="62" t="str">
        <f>INDEX(技能!E:E,MATCH(技能等级!S1170,技能!T:T,0))</f>
        <v>砍刀鬼兵的普通攻击</v>
      </c>
      <c r="F1170" s="69" t="s">
        <v>1020</v>
      </c>
      <c r="G1170" s="62">
        <v>10</v>
      </c>
      <c r="H1170" s="149" t="str">
        <f t="shared" si="3317"/>
        <v>180100101</v>
      </c>
      <c r="I1170" s="62">
        <f t="shared" si="3413"/>
        <v>5</v>
      </c>
      <c r="J1170" s="62" t="str">
        <f>IF(COUNTIF(技能效果!A:A,技能等级!B1170&amp;"02")=1,技能等级!B1170&amp;"02","")</f>
        <v/>
      </c>
      <c r="K1170" s="62" t="str">
        <f t="shared" si="3414"/>
        <v/>
      </c>
      <c r="L1170" s="62" t="str">
        <f>IF(COUNTIF(技能效果!A:A,技能等级!B1170&amp;"03")=1,技能等级!B1170&amp;"03","")</f>
        <v/>
      </c>
      <c r="M1170" s="62" t="str">
        <f t="shared" si="3415"/>
        <v/>
      </c>
      <c r="N1170" s="62" t="str">
        <f>IF(COUNTIF(技能效果!A:A,技能等级!B1170&amp;"04")=1,技能等级!B1170&amp;"04","")</f>
        <v/>
      </c>
      <c r="O1170" s="62" t="str">
        <f t="shared" si="3416"/>
        <v/>
      </c>
      <c r="P1170" s="62" t="str">
        <f>IF(COUNTIF(技能效果!A:A,技能等级!B1170&amp;"05")=1,技能等级!B1170&amp;"05","")</f>
        <v/>
      </c>
      <c r="Q1170" s="62" t="str">
        <f t="shared" si="3417"/>
        <v/>
      </c>
      <c r="R1170" s="69">
        <f>INDEX(技能!U:U,MATCH(技能等级!B1170,技能!B:B,0))</f>
        <v>0</v>
      </c>
      <c r="S1170" s="150">
        <f t="shared" si="3352"/>
        <v>113</v>
      </c>
    </row>
    <row r="1171" spans="1:19" s="60" customFormat="1" ht="16.5" x14ac:dyDescent="0.2">
      <c r="A1171" s="62">
        <v>1168</v>
      </c>
      <c r="B1171" s="62">
        <f>INDEX(技能!B:B,MATCH(技能等级!S1171,技能!T:T,0))</f>
        <v>1801001</v>
      </c>
      <c r="C1171" s="69" t="s">
        <v>384</v>
      </c>
      <c r="D1171" s="62">
        <v>6</v>
      </c>
      <c r="E1171" s="62" t="str">
        <f>INDEX(技能!E:E,MATCH(技能等级!S1171,技能!T:T,0))</f>
        <v>砍刀鬼兵的普通攻击</v>
      </c>
      <c r="F1171" s="69" t="s">
        <v>1020</v>
      </c>
      <c r="G1171" s="62">
        <v>10</v>
      </c>
      <c r="H1171" s="149" t="str">
        <f t="shared" si="3317"/>
        <v>180100101</v>
      </c>
      <c r="I1171" s="62">
        <f t="shared" si="3413"/>
        <v>6</v>
      </c>
      <c r="J1171" s="62" t="str">
        <f>IF(COUNTIF(技能效果!A:A,技能等级!B1171&amp;"02")=1,技能等级!B1171&amp;"02","")</f>
        <v/>
      </c>
      <c r="K1171" s="62" t="str">
        <f t="shared" si="3414"/>
        <v/>
      </c>
      <c r="L1171" s="62" t="str">
        <f>IF(COUNTIF(技能效果!A:A,技能等级!B1171&amp;"03")=1,技能等级!B1171&amp;"03","")</f>
        <v/>
      </c>
      <c r="M1171" s="62" t="str">
        <f t="shared" si="3415"/>
        <v/>
      </c>
      <c r="N1171" s="62" t="str">
        <f>IF(COUNTIF(技能效果!A:A,技能等级!B1171&amp;"04")=1,技能等级!B1171&amp;"04","")</f>
        <v/>
      </c>
      <c r="O1171" s="62" t="str">
        <f t="shared" si="3416"/>
        <v/>
      </c>
      <c r="P1171" s="62" t="str">
        <f>IF(COUNTIF(技能效果!A:A,技能等级!B1171&amp;"05")=1,技能等级!B1171&amp;"05","")</f>
        <v/>
      </c>
      <c r="Q1171" s="62" t="str">
        <f t="shared" si="3417"/>
        <v/>
      </c>
      <c r="R1171" s="69">
        <f>INDEX(技能!U:U,MATCH(技能等级!B1171,技能!B:B,0))</f>
        <v>0</v>
      </c>
      <c r="S1171" s="150">
        <f t="shared" si="3352"/>
        <v>113</v>
      </c>
    </row>
    <row r="1172" spans="1:19" s="60" customFormat="1" ht="16.5" x14ac:dyDescent="0.2">
      <c r="A1172" s="62">
        <v>1169</v>
      </c>
      <c r="B1172" s="62">
        <f>INDEX(技能!B:B,MATCH(技能等级!S1172,技能!T:T,0))</f>
        <v>1801001</v>
      </c>
      <c r="C1172" s="69" t="s">
        <v>384</v>
      </c>
      <c r="D1172" s="62">
        <v>7</v>
      </c>
      <c r="E1172" s="62" t="str">
        <f>INDEX(技能!E:E,MATCH(技能等级!S1172,技能!T:T,0))</f>
        <v>砍刀鬼兵的普通攻击</v>
      </c>
      <c r="F1172" s="69" t="s">
        <v>1020</v>
      </c>
      <c r="G1172" s="62">
        <v>10</v>
      </c>
      <c r="H1172" s="149" t="str">
        <f t="shared" si="3317"/>
        <v>180100101</v>
      </c>
      <c r="I1172" s="62">
        <f t="shared" si="3413"/>
        <v>7</v>
      </c>
      <c r="J1172" s="62" t="str">
        <f>IF(COUNTIF(技能效果!A:A,技能等级!B1172&amp;"02")=1,技能等级!B1172&amp;"02","")</f>
        <v/>
      </c>
      <c r="K1172" s="62" t="str">
        <f t="shared" si="3414"/>
        <v/>
      </c>
      <c r="L1172" s="62" t="str">
        <f>IF(COUNTIF(技能效果!A:A,技能等级!B1172&amp;"03")=1,技能等级!B1172&amp;"03","")</f>
        <v/>
      </c>
      <c r="M1172" s="62" t="str">
        <f t="shared" si="3415"/>
        <v/>
      </c>
      <c r="N1172" s="62" t="str">
        <f>IF(COUNTIF(技能效果!A:A,技能等级!B1172&amp;"04")=1,技能等级!B1172&amp;"04","")</f>
        <v/>
      </c>
      <c r="O1172" s="62" t="str">
        <f t="shared" si="3416"/>
        <v/>
      </c>
      <c r="P1172" s="62" t="str">
        <f>IF(COUNTIF(技能效果!A:A,技能等级!B1172&amp;"05")=1,技能等级!B1172&amp;"05","")</f>
        <v/>
      </c>
      <c r="Q1172" s="62" t="str">
        <f t="shared" si="3417"/>
        <v/>
      </c>
      <c r="R1172" s="69">
        <f>INDEX(技能!U:U,MATCH(技能等级!B1172,技能!B:B,0))</f>
        <v>0</v>
      </c>
      <c r="S1172" s="150">
        <f t="shared" si="3352"/>
        <v>113</v>
      </c>
    </row>
    <row r="1173" spans="1:19" s="60" customFormat="1" ht="16.5" x14ac:dyDescent="0.2">
      <c r="A1173" s="62">
        <v>1170</v>
      </c>
      <c r="B1173" s="62">
        <f>INDEX(技能!B:B,MATCH(技能等级!S1173,技能!T:T,0))</f>
        <v>1801001</v>
      </c>
      <c r="C1173" s="69" t="s">
        <v>384</v>
      </c>
      <c r="D1173" s="62">
        <v>8</v>
      </c>
      <c r="E1173" s="62" t="str">
        <f>INDEX(技能!E:E,MATCH(技能等级!S1173,技能!T:T,0))</f>
        <v>砍刀鬼兵的普通攻击</v>
      </c>
      <c r="F1173" s="69" t="s">
        <v>1020</v>
      </c>
      <c r="G1173" s="62">
        <v>10</v>
      </c>
      <c r="H1173" s="149" t="str">
        <f t="shared" si="3317"/>
        <v>180100101</v>
      </c>
      <c r="I1173" s="62">
        <f t="shared" si="3413"/>
        <v>8</v>
      </c>
      <c r="J1173" s="62" t="str">
        <f>IF(COUNTIF(技能效果!A:A,技能等级!B1173&amp;"02")=1,技能等级!B1173&amp;"02","")</f>
        <v/>
      </c>
      <c r="K1173" s="62" t="str">
        <f t="shared" si="3414"/>
        <v/>
      </c>
      <c r="L1173" s="62" t="str">
        <f>IF(COUNTIF(技能效果!A:A,技能等级!B1173&amp;"03")=1,技能等级!B1173&amp;"03","")</f>
        <v/>
      </c>
      <c r="M1173" s="62" t="str">
        <f t="shared" si="3415"/>
        <v/>
      </c>
      <c r="N1173" s="62" t="str">
        <f>IF(COUNTIF(技能效果!A:A,技能等级!B1173&amp;"04")=1,技能等级!B1173&amp;"04","")</f>
        <v/>
      </c>
      <c r="O1173" s="62" t="str">
        <f t="shared" si="3416"/>
        <v/>
      </c>
      <c r="P1173" s="62" t="str">
        <f>IF(COUNTIF(技能效果!A:A,技能等级!B1173&amp;"05")=1,技能等级!B1173&amp;"05","")</f>
        <v/>
      </c>
      <c r="Q1173" s="62" t="str">
        <f t="shared" si="3417"/>
        <v/>
      </c>
      <c r="R1173" s="69">
        <f>INDEX(技能!U:U,MATCH(技能等级!B1173,技能!B:B,0))</f>
        <v>0</v>
      </c>
      <c r="S1173" s="150">
        <f t="shared" si="3352"/>
        <v>113</v>
      </c>
    </row>
    <row r="1174" spans="1:19" s="60" customFormat="1" ht="16.5" x14ac:dyDescent="0.2">
      <c r="A1174" s="62">
        <v>1171</v>
      </c>
      <c r="B1174" s="62">
        <f>INDEX(技能!B:B,MATCH(技能等级!S1174,技能!T:T,0))</f>
        <v>1801001</v>
      </c>
      <c r="C1174" s="69" t="s">
        <v>384</v>
      </c>
      <c r="D1174" s="62">
        <v>9</v>
      </c>
      <c r="E1174" s="62" t="str">
        <f>INDEX(技能!E:E,MATCH(技能等级!S1174,技能!T:T,0))</f>
        <v>砍刀鬼兵的普通攻击</v>
      </c>
      <c r="F1174" s="69" t="s">
        <v>1020</v>
      </c>
      <c r="G1174" s="62">
        <v>10</v>
      </c>
      <c r="H1174" s="149" t="str">
        <f t="shared" si="3317"/>
        <v>180100101</v>
      </c>
      <c r="I1174" s="62">
        <f t="shared" si="3413"/>
        <v>9</v>
      </c>
      <c r="J1174" s="62" t="str">
        <f>IF(COUNTIF(技能效果!A:A,技能等级!B1174&amp;"02")=1,技能等级!B1174&amp;"02","")</f>
        <v/>
      </c>
      <c r="K1174" s="62" t="str">
        <f t="shared" si="3414"/>
        <v/>
      </c>
      <c r="L1174" s="62" t="str">
        <f>IF(COUNTIF(技能效果!A:A,技能等级!B1174&amp;"03")=1,技能等级!B1174&amp;"03","")</f>
        <v/>
      </c>
      <c r="M1174" s="62" t="str">
        <f t="shared" si="3415"/>
        <v/>
      </c>
      <c r="N1174" s="62" t="str">
        <f>IF(COUNTIF(技能效果!A:A,技能等级!B1174&amp;"04")=1,技能等级!B1174&amp;"04","")</f>
        <v/>
      </c>
      <c r="O1174" s="62" t="str">
        <f t="shared" si="3416"/>
        <v/>
      </c>
      <c r="P1174" s="62" t="str">
        <f>IF(COUNTIF(技能效果!A:A,技能等级!B1174&amp;"05")=1,技能等级!B1174&amp;"05","")</f>
        <v/>
      </c>
      <c r="Q1174" s="62" t="str">
        <f t="shared" si="3417"/>
        <v/>
      </c>
      <c r="R1174" s="69">
        <f>INDEX(技能!U:U,MATCH(技能等级!B1174,技能!B:B,0))</f>
        <v>0</v>
      </c>
      <c r="S1174" s="150">
        <f t="shared" si="3352"/>
        <v>113</v>
      </c>
    </row>
    <row r="1175" spans="1:19" s="60" customFormat="1" ht="16.5" x14ac:dyDescent="0.2">
      <c r="A1175" s="62">
        <v>1172</v>
      </c>
      <c r="B1175" s="62">
        <f>INDEX(技能!B:B,MATCH(技能等级!S1175,技能!T:T,0))</f>
        <v>1801001</v>
      </c>
      <c r="C1175" s="69" t="s">
        <v>384</v>
      </c>
      <c r="D1175" s="62">
        <v>10</v>
      </c>
      <c r="E1175" s="62" t="str">
        <f>INDEX(技能!E:E,MATCH(技能等级!S1175,技能!T:T,0))</f>
        <v>砍刀鬼兵的普通攻击</v>
      </c>
      <c r="F1175" s="69" t="s">
        <v>1020</v>
      </c>
      <c r="G1175" s="62">
        <v>10</v>
      </c>
      <c r="H1175" s="149" t="str">
        <f t="shared" si="3317"/>
        <v>180100101</v>
      </c>
      <c r="I1175" s="62">
        <f t="shared" si="3413"/>
        <v>10</v>
      </c>
      <c r="J1175" s="62" t="str">
        <f>IF(COUNTIF(技能效果!A:A,技能等级!B1175&amp;"02")=1,技能等级!B1175&amp;"02","")</f>
        <v/>
      </c>
      <c r="K1175" s="62" t="str">
        <f t="shared" si="3414"/>
        <v/>
      </c>
      <c r="L1175" s="62" t="str">
        <f>IF(COUNTIF(技能效果!A:A,技能等级!B1175&amp;"03")=1,技能等级!B1175&amp;"03","")</f>
        <v/>
      </c>
      <c r="M1175" s="62" t="str">
        <f t="shared" si="3415"/>
        <v/>
      </c>
      <c r="N1175" s="62" t="str">
        <f>IF(COUNTIF(技能效果!A:A,技能等级!B1175&amp;"04")=1,技能等级!B1175&amp;"04","")</f>
        <v/>
      </c>
      <c r="O1175" s="62" t="str">
        <f t="shared" si="3416"/>
        <v/>
      </c>
      <c r="P1175" s="62" t="str">
        <f>IF(COUNTIF(技能效果!A:A,技能等级!B1175&amp;"05")=1,技能等级!B1175&amp;"05","")</f>
        <v/>
      </c>
      <c r="Q1175" s="62" t="str">
        <f t="shared" si="3417"/>
        <v/>
      </c>
      <c r="R1175" s="69">
        <f>INDEX(技能!U:U,MATCH(技能等级!B1175,技能!B:B,0))</f>
        <v>0</v>
      </c>
      <c r="S1175" s="150">
        <f t="shared" si="3352"/>
        <v>113</v>
      </c>
    </row>
    <row r="1176" spans="1:19" s="60" customFormat="1" ht="16.5" x14ac:dyDescent="0.2">
      <c r="A1176" s="62">
        <v>1173</v>
      </c>
      <c r="B1176" s="62">
        <f>INDEX(技能!B:B,MATCH(技能等级!S1176,技能!T:T,0))</f>
        <v>1801002</v>
      </c>
      <c r="C1176" s="69" t="s">
        <v>384</v>
      </c>
      <c r="D1176" s="62">
        <v>1</v>
      </c>
      <c r="E1176" s="62" t="str">
        <f>INDEX(技能!E:E,MATCH(技能等级!S1176,技能!T:T,0))</f>
        <v>双刀鬼兵的普通攻击</v>
      </c>
      <c r="F1176" s="69" t="s">
        <v>1020</v>
      </c>
      <c r="G1176" s="62"/>
      <c r="H1176" s="149" t="str">
        <f t="shared" si="3317"/>
        <v>180100201</v>
      </c>
      <c r="I1176" s="62">
        <f t="shared" si="3413"/>
        <v>1</v>
      </c>
      <c r="J1176" s="62" t="str">
        <f>IF(COUNTIF(技能效果!A:A,技能等级!B1176&amp;"02")=1,技能等级!B1176&amp;"02","")</f>
        <v/>
      </c>
      <c r="K1176" s="62" t="str">
        <f t="shared" si="3414"/>
        <v/>
      </c>
      <c r="L1176" s="62" t="str">
        <f>IF(COUNTIF(技能效果!A:A,技能等级!B1176&amp;"03")=1,技能等级!B1176&amp;"03","")</f>
        <v/>
      </c>
      <c r="M1176" s="62" t="str">
        <f t="shared" si="3415"/>
        <v/>
      </c>
      <c r="N1176" s="62" t="str">
        <f>IF(COUNTIF(技能效果!A:A,技能等级!B1176&amp;"04")=1,技能等级!B1176&amp;"04","")</f>
        <v/>
      </c>
      <c r="O1176" s="62" t="str">
        <f t="shared" si="3416"/>
        <v/>
      </c>
      <c r="P1176" s="62" t="str">
        <f>IF(COUNTIF(技能效果!A:A,技能等级!B1176&amp;"05")=1,技能等级!B1176&amp;"05","")</f>
        <v/>
      </c>
      <c r="Q1176" s="62" t="str">
        <f t="shared" si="3417"/>
        <v/>
      </c>
      <c r="R1176" s="69">
        <f>INDEX(技能!U:U,MATCH(技能等级!B1176,技能!B:B,0))</f>
        <v>0</v>
      </c>
      <c r="S1176" s="150">
        <f t="shared" si="3352"/>
        <v>114</v>
      </c>
    </row>
    <row r="1177" spans="1:19" s="60" customFormat="1" ht="16.5" x14ac:dyDescent="0.2">
      <c r="A1177" s="62">
        <v>1174</v>
      </c>
      <c r="B1177" s="62">
        <f>INDEX(技能!B:B,MATCH(技能等级!S1177,技能!T:T,0))</f>
        <v>1801002</v>
      </c>
      <c r="C1177" s="69" t="s">
        <v>384</v>
      </c>
      <c r="D1177" s="62">
        <v>2</v>
      </c>
      <c r="E1177" s="62" t="str">
        <f>INDEX(技能!E:E,MATCH(技能等级!S1177,技能!T:T,0))</f>
        <v>双刀鬼兵的普通攻击</v>
      </c>
      <c r="F1177" s="69" t="s">
        <v>1020</v>
      </c>
      <c r="G1177" s="62">
        <v>10</v>
      </c>
      <c r="H1177" s="149" t="str">
        <f t="shared" si="3317"/>
        <v>180100201</v>
      </c>
      <c r="I1177" s="62">
        <f t="shared" si="3413"/>
        <v>2</v>
      </c>
      <c r="J1177" s="62" t="str">
        <f>IF(COUNTIF(技能效果!A:A,技能等级!B1177&amp;"02")=1,技能等级!B1177&amp;"02","")</f>
        <v/>
      </c>
      <c r="K1177" s="62" t="str">
        <f t="shared" si="3414"/>
        <v/>
      </c>
      <c r="L1177" s="62" t="str">
        <f>IF(COUNTIF(技能效果!A:A,技能等级!B1177&amp;"03")=1,技能等级!B1177&amp;"03","")</f>
        <v/>
      </c>
      <c r="M1177" s="62" t="str">
        <f t="shared" si="3415"/>
        <v/>
      </c>
      <c r="N1177" s="62" t="str">
        <f>IF(COUNTIF(技能效果!A:A,技能等级!B1177&amp;"04")=1,技能等级!B1177&amp;"04","")</f>
        <v/>
      </c>
      <c r="O1177" s="62" t="str">
        <f t="shared" si="3416"/>
        <v/>
      </c>
      <c r="P1177" s="62" t="str">
        <f>IF(COUNTIF(技能效果!A:A,技能等级!B1177&amp;"05")=1,技能等级!B1177&amp;"05","")</f>
        <v/>
      </c>
      <c r="Q1177" s="62" t="str">
        <f t="shared" si="3417"/>
        <v/>
      </c>
      <c r="R1177" s="69">
        <f>INDEX(技能!U:U,MATCH(技能等级!B1177,技能!B:B,0))</f>
        <v>0</v>
      </c>
      <c r="S1177" s="150">
        <f t="shared" si="3352"/>
        <v>114</v>
      </c>
    </row>
    <row r="1178" spans="1:19" s="60" customFormat="1" ht="16.5" x14ac:dyDescent="0.2">
      <c r="A1178" s="62">
        <v>1175</v>
      </c>
      <c r="B1178" s="62">
        <f>INDEX(技能!B:B,MATCH(技能等级!S1178,技能!T:T,0))</f>
        <v>1801002</v>
      </c>
      <c r="C1178" s="69" t="s">
        <v>384</v>
      </c>
      <c r="D1178" s="62">
        <v>3</v>
      </c>
      <c r="E1178" s="62" t="str">
        <f>INDEX(技能!E:E,MATCH(技能等级!S1178,技能!T:T,0))</f>
        <v>双刀鬼兵的普通攻击</v>
      </c>
      <c r="F1178" s="69" t="s">
        <v>1020</v>
      </c>
      <c r="G1178" s="62">
        <v>10</v>
      </c>
      <c r="H1178" s="149" t="str">
        <f t="shared" si="3317"/>
        <v>180100201</v>
      </c>
      <c r="I1178" s="62">
        <f t="shared" si="3413"/>
        <v>3</v>
      </c>
      <c r="J1178" s="62" t="str">
        <f>IF(COUNTIF(技能效果!A:A,技能等级!B1178&amp;"02")=1,技能等级!B1178&amp;"02","")</f>
        <v/>
      </c>
      <c r="K1178" s="62" t="str">
        <f t="shared" si="3414"/>
        <v/>
      </c>
      <c r="L1178" s="62" t="str">
        <f>IF(COUNTIF(技能效果!A:A,技能等级!B1178&amp;"03")=1,技能等级!B1178&amp;"03","")</f>
        <v/>
      </c>
      <c r="M1178" s="62" t="str">
        <f t="shared" si="3415"/>
        <v/>
      </c>
      <c r="N1178" s="62" t="str">
        <f>IF(COUNTIF(技能效果!A:A,技能等级!B1178&amp;"04")=1,技能等级!B1178&amp;"04","")</f>
        <v/>
      </c>
      <c r="O1178" s="62" t="str">
        <f t="shared" si="3416"/>
        <v/>
      </c>
      <c r="P1178" s="62" t="str">
        <f>IF(COUNTIF(技能效果!A:A,技能等级!B1178&amp;"05")=1,技能等级!B1178&amp;"05","")</f>
        <v/>
      </c>
      <c r="Q1178" s="62" t="str">
        <f t="shared" si="3417"/>
        <v/>
      </c>
      <c r="R1178" s="69">
        <f>INDEX(技能!U:U,MATCH(技能等级!B1178,技能!B:B,0))</f>
        <v>0</v>
      </c>
      <c r="S1178" s="150">
        <f t="shared" si="3352"/>
        <v>114</v>
      </c>
    </row>
    <row r="1179" spans="1:19" s="60" customFormat="1" ht="16.5" x14ac:dyDescent="0.2">
      <c r="A1179" s="62">
        <v>1176</v>
      </c>
      <c r="B1179" s="62">
        <f>INDEX(技能!B:B,MATCH(技能等级!S1179,技能!T:T,0))</f>
        <v>1801002</v>
      </c>
      <c r="C1179" s="69" t="s">
        <v>384</v>
      </c>
      <c r="D1179" s="62">
        <v>4</v>
      </c>
      <c r="E1179" s="62" t="str">
        <f>INDEX(技能!E:E,MATCH(技能等级!S1179,技能!T:T,0))</f>
        <v>双刀鬼兵的普通攻击</v>
      </c>
      <c r="F1179" s="69" t="s">
        <v>1020</v>
      </c>
      <c r="G1179" s="62">
        <v>10</v>
      </c>
      <c r="H1179" s="149" t="str">
        <f t="shared" si="3317"/>
        <v>180100201</v>
      </c>
      <c r="I1179" s="62">
        <f t="shared" si="3413"/>
        <v>4</v>
      </c>
      <c r="J1179" s="62" t="str">
        <f>IF(COUNTIF(技能效果!A:A,技能等级!B1179&amp;"02")=1,技能等级!B1179&amp;"02","")</f>
        <v/>
      </c>
      <c r="K1179" s="62" t="str">
        <f t="shared" si="3414"/>
        <v/>
      </c>
      <c r="L1179" s="62" t="str">
        <f>IF(COUNTIF(技能效果!A:A,技能等级!B1179&amp;"03")=1,技能等级!B1179&amp;"03","")</f>
        <v/>
      </c>
      <c r="M1179" s="62" t="str">
        <f t="shared" si="3415"/>
        <v/>
      </c>
      <c r="N1179" s="62" t="str">
        <f>IF(COUNTIF(技能效果!A:A,技能等级!B1179&amp;"04")=1,技能等级!B1179&amp;"04","")</f>
        <v/>
      </c>
      <c r="O1179" s="62" t="str">
        <f t="shared" si="3416"/>
        <v/>
      </c>
      <c r="P1179" s="62" t="str">
        <f>IF(COUNTIF(技能效果!A:A,技能等级!B1179&amp;"05")=1,技能等级!B1179&amp;"05","")</f>
        <v/>
      </c>
      <c r="Q1179" s="62" t="str">
        <f t="shared" si="3417"/>
        <v/>
      </c>
      <c r="R1179" s="69">
        <f>INDEX(技能!U:U,MATCH(技能等级!B1179,技能!B:B,0))</f>
        <v>0</v>
      </c>
      <c r="S1179" s="150">
        <f t="shared" si="3352"/>
        <v>114</v>
      </c>
    </row>
    <row r="1180" spans="1:19" s="60" customFormat="1" ht="16.5" x14ac:dyDescent="0.2">
      <c r="A1180" s="62">
        <v>1177</v>
      </c>
      <c r="B1180" s="62">
        <f>INDEX(技能!B:B,MATCH(技能等级!S1180,技能!T:T,0))</f>
        <v>1801002</v>
      </c>
      <c r="C1180" s="69" t="s">
        <v>384</v>
      </c>
      <c r="D1180" s="62">
        <v>5</v>
      </c>
      <c r="E1180" s="62" t="str">
        <f>INDEX(技能!E:E,MATCH(技能等级!S1180,技能!T:T,0))</f>
        <v>双刀鬼兵的普通攻击</v>
      </c>
      <c r="F1180" s="69" t="s">
        <v>1020</v>
      </c>
      <c r="G1180" s="62">
        <v>10</v>
      </c>
      <c r="H1180" s="149" t="str">
        <f t="shared" si="3317"/>
        <v>180100201</v>
      </c>
      <c r="I1180" s="62">
        <f t="shared" si="3413"/>
        <v>5</v>
      </c>
      <c r="J1180" s="62" t="str">
        <f>IF(COUNTIF(技能效果!A:A,技能等级!B1180&amp;"02")=1,技能等级!B1180&amp;"02","")</f>
        <v/>
      </c>
      <c r="K1180" s="62" t="str">
        <f t="shared" si="3414"/>
        <v/>
      </c>
      <c r="L1180" s="62" t="str">
        <f>IF(COUNTIF(技能效果!A:A,技能等级!B1180&amp;"03")=1,技能等级!B1180&amp;"03","")</f>
        <v/>
      </c>
      <c r="M1180" s="62" t="str">
        <f t="shared" si="3415"/>
        <v/>
      </c>
      <c r="N1180" s="62" t="str">
        <f>IF(COUNTIF(技能效果!A:A,技能等级!B1180&amp;"04")=1,技能等级!B1180&amp;"04","")</f>
        <v/>
      </c>
      <c r="O1180" s="62" t="str">
        <f t="shared" si="3416"/>
        <v/>
      </c>
      <c r="P1180" s="62" t="str">
        <f>IF(COUNTIF(技能效果!A:A,技能等级!B1180&amp;"05")=1,技能等级!B1180&amp;"05","")</f>
        <v/>
      </c>
      <c r="Q1180" s="62" t="str">
        <f t="shared" si="3417"/>
        <v/>
      </c>
      <c r="R1180" s="69">
        <f>INDEX(技能!U:U,MATCH(技能等级!B1180,技能!B:B,0))</f>
        <v>0</v>
      </c>
      <c r="S1180" s="150">
        <f t="shared" si="3352"/>
        <v>114</v>
      </c>
    </row>
    <row r="1181" spans="1:19" s="60" customFormat="1" ht="16.5" x14ac:dyDescent="0.2">
      <c r="A1181" s="62">
        <v>1178</v>
      </c>
      <c r="B1181" s="62">
        <f>INDEX(技能!B:B,MATCH(技能等级!S1181,技能!T:T,0))</f>
        <v>1801002</v>
      </c>
      <c r="C1181" s="69" t="s">
        <v>384</v>
      </c>
      <c r="D1181" s="62">
        <v>6</v>
      </c>
      <c r="E1181" s="62" t="str">
        <f>INDEX(技能!E:E,MATCH(技能等级!S1181,技能!T:T,0))</f>
        <v>双刀鬼兵的普通攻击</v>
      </c>
      <c r="F1181" s="69" t="s">
        <v>1020</v>
      </c>
      <c r="G1181" s="62">
        <v>10</v>
      </c>
      <c r="H1181" s="149" t="str">
        <f t="shared" si="3317"/>
        <v>180100201</v>
      </c>
      <c r="I1181" s="62">
        <f t="shared" si="3413"/>
        <v>6</v>
      </c>
      <c r="J1181" s="62" t="str">
        <f>IF(COUNTIF(技能效果!A:A,技能等级!B1181&amp;"02")=1,技能等级!B1181&amp;"02","")</f>
        <v/>
      </c>
      <c r="K1181" s="62" t="str">
        <f t="shared" si="3414"/>
        <v/>
      </c>
      <c r="L1181" s="62" t="str">
        <f>IF(COUNTIF(技能效果!A:A,技能等级!B1181&amp;"03")=1,技能等级!B1181&amp;"03","")</f>
        <v/>
      </c>
      <c r="M1181" s="62" t="str">
        <f t="shared" si="3415"/>
        <v/>
      </c>
      <c r="N1181" s="62" t="str">
        <f>IF(COUNTIF(技能效果!A:A,技能等级!B1181&amp;"04")=1,技能等级!B1181&amp;"04","")</f>
        <v/>
      </c>
      <c r="O1181" s="62" t="str">
        <f t="shared" si="3416"/>
        <v/>
      </c>
      <c r="P1181" s="62" t="str">
        <f>IF(COUNTIF(技能效果!A:A,技能等级!B1181&amp;"05")=1,技能等级!B1181&amp;"05","")</f>
        <v/>
      </c>
      <c r="Q1181" s="62" t="str">
        <f t="shared" si="3417"/>
        <v/>
      </c>
      <c r="R1181" s="69">
        <f>INDEX(技能!U:U,MATCH(技能等级!B1181,技能!B:B,0))</f>
        <v>0</v>
      </c>
      <c r="S1181" s="150">
        <f t="shared" si="3352"/>
        <v>114</v>
      </c>
    </row>
    <row r="1182" spans="1:19" s="60" customFormat="1" ht="16.5" x14ac:dyDescent="0.2">
      <c r="A1182" s="62">
        <v>1179</v>
      </c>
      <c r="B1182" s="62">
        <f>INDEX(技能!B:B,MATCH(技能等级!S1182,技能!T:T,0))</f>
        <v>1801002</v>
      </c>
      <c r="C1182" s="69" t="s">
        <v>384</v>
      </c>
      <c r="D1182" s="62">
        <v>7</v>
      </c>
      <c r="E1182" s="62" t="str">
        <f>INDEX(技能!E:E,MATCH(技能等级!S1182,技能!T:T,0))</f>
        <v>双刀鬼兵的普通攻击</v>
      </c>
      <c r="F1182" s="69" t="s">
        <v>1020</v>
      </c>
      <c r="G1182" s="62">
        <v>10</v>
      </c>
      <c r="H1182" s="149" t="str">
        <f t="shared" si="3317"/>
        <v>180100201</v>
      </c>
      <c r="I1182" s="62">
        <f t="shared" si="3413"/>
        <v>7</v>
      </c>
      <c r="J1182" s="62" t="str">
        <f>IF(COUNTIF(技能效果!A:A,技能等级!B1182&amp;"02")=1,技能等级!B1182&amp;"02","")</f>
        <v/>
      </c>
      <c r="K1182" s="62" t="str">
        <f t="shared" si="3414"/>
        <v/>
      </c>
      <c r="L1182" s="62" t="str">
        <f>IF(COUNTIF(技能效果!A:A,技能等级!B1182&amp;"03")=1,技能等级!B1182&amp;"03","")</f>
        <v/>
      </c>
      <c r="M1182" s="62" t="str">
        <f t="shared" si="3415"/>
        <v/>
      </c>
      <c r="N1182" s="62" t="str">
        <f>IF(COUNTIF(技能效果!A:A,技能等级!B1182&amp;"04")=1,技能等级!B1182&amp;"04","")</f>
        <v/>
      </c>
      <c r="O1182" s="62" t="str">
        <f t="shared" si="3416"/>
        <v/>
      </c>
      <c r="P1182" s="62" t="str">
        <f>IF(COUNTIF(技能效果!A:A,技能等级!B1182&amp;"05")=1,技能等级!B1182&amp;"05","")</f>
        <v/>
      </c>
      <c r="Q1182" s="62" t="str">
        <f t="shared" si="3417"/>
        <v/>
      </c>
      <c r="R1182" s="69">
        <f>INDEX(技能!U:U,MATCH(技能等级!B1182,技能!B:B,0))</f>
        <v>0</v>
      </c>
      <c r="S1182" s="150">
        <f t="shared" si="3352"/>
        <v>114</v>
      </c>
    </row>
    <row r="1183" spans="1:19" s="60" customFormat="1" ht="16.5" x14ac:dyDescent="0.2">
      <c r="A1183" s="62">
        <v>1180</v>
      </c>
      <c r="B1183" s="62">
        <f>INDEX(技能!B:B,MATCH(技能等级!S1183,技能!T:T,0))</f>
        <v>1801002</v>
      </c>
      <c r="C1183" s="69" t="s">
        <v>384</v>
      </c>
      <c r="D1183" s="62">
        <v>8</v>
      </c>
      <c r="E1183" s="62" t="str">
        <f>INDEX(技能!E:E,MATCH(技能等级!S1183,技能!T:T,0))</f>
        <v>双刀鬼兵的普通攻击</v>
      </c>
      <c r="F1183" s="69" t="s">
        <v>1020</v>
      </c>
      <c r="G1183" s="62">
        <v>10</v>
      </c>
      <c r="H1183" s="149" t="str">
        <f t="shared" si="3317"/>
        <v>180100201</v>
      </c>
      <c r="I1183" s="62">
        <f t="shared" si="3413"/>
        <v>8</v>
      </c>
      <c r="J1183" s="62" t="str">
        <f>IF(COUNTIF(技能效果!A:A,技能等级!B1183&amp;"02")=1,技能等级!B1183&amp;"02","")</f>
        <v/>
      </c>
      <c r="K1183" s="62" t="str">
        <f t="shared" si="3414"/>
        <v/>
      </c>
      <c r="L1183" s="62" t="str">
        <f>IF(COUNTIF(技能效果!A:A,技能等级!B1183&amp;"03")=1,技能等级!B1183&amp;"03","")</f>
        <v/>
      </c>
      <c r="M1183" s="62" t="str">
        <f t="shared" si="3415"/>
        <v/>
      </c>
      <c r="N1183" s="62" t="str">
        <f>IF(COUNTIF(技能效果!A:A,技能等级!B1183&amp;"04")=1,技能等级!B1183&amp;"04","")</f>
        <v/>
      </c>
      <c r="O1183" s="62" t="str">
        <f t="shared" si="3416"/>
        <v/>
      </c>
      <c r="P1183" s="62" t="str">
        <f>IF(COUNTIF(技能效果!A:A,技能等级!B1183&amp;"05")=1,技能等级!B1183&amp;"05","")</f>
        <v/>
      </c>
      <c r="Q1183" s="62" t="str">
        <f t="shared" si="3417"/>
        <v/>
      </c>
      <c r="R1183" s="69">
        <f>INDEX(技能!U:U,MATCH(技能等级!B1183,技能!B:B,0))</f>
        <v>0</v>
      </c>
      <c r="S1183" s="150">
        <f t="shared" si="3352"/>
        <v>114</v>
      </c>
    </row>
    <row r="1184" spans="1:19" s="60" customFormat="1" ht="16.5" x14ac:dyDescent="0.2">
      <c r="A1184" s="62">
        <v>1181</v>
      </c>
      <c r="B1184" s="62">
        <f>INDEX(技能!B:B,MATCH(技能等级!S1184,技能!T:T,0))</f>
        <v>1801002</v>
      </c>
      <c r="C1184" s="69" t="s">
        <v>384</v>
      </c>
      <c r="D1184" s="62">
        <v>9</v>
      </c>
      <c r="E1184" s="62" t="str">
        <f>INDEX(技能!E:E,MATCH(技能等级!S1184,技能!T:T,0))</f>
        <v>双刀鬼兵的普通攻击</v>
      </c>
      <c r="F1184" s="69" t="s">
        <v>1020</v>
      </c>
      <c r="G1184" s="62">
        <v>10</v>
      </c>
      <c r="H1184" s="149" t="str">
        <f t="shared" si="3317"/>
        <v>180100201</v>
      </c>
      <c r="I1184" s="62">
        <f t="shared" si="3413"/>
        <v>9</v>
      </c>
      <c r="J1184" s="62" t="str">
        <f>IF(COUNTIF(技能效果!A:A,技能等级!B1184&amp;"02")=1,技能等级!B1184&amp;"02","")</f>
        <v/>
      </c>
      <c r="K1184" s="62" t="str">
        <f t="shared" si="3414"/>
        <v/>
      </c>
      <c r="L1184" s="62" t="str">
        <f>IF(COUNTIF(技能效果!A:A,技能等级!B1184&amp;"03")=1,技能等级!B1184&amp;"03","")</f>
        <v/>
      </c>
      <c r="M1184" s="62" t="str">
        <f t="shared" si="3415"/>
        <v/>
      </c>
      <c r="N1184" s="62" t="str">
        <f>IF(COUNTIF(技能效果!A:A,技能等级!B1184&amp;"04")=1,技能等级!B1184&amp;"04","")</f>
        <v/>
      </c>
      <c r="O1184" s="62" t="str">
        <f t="shared" si="3416"/>
        <v/>
      </c>
      <c r="P1184" s="62" t="str">
        <f>IF(COUNTIF(技能效果!A:A,技能等级!B1184&amp;"05")=1,技能等级!B1184&amp;"05","")</f>
        <v/>
      </c>
      <c r="Q1184" s="62" t="str">
        <f t="shared" si="3417"/>
        <v/>
      </c>
      <c r="R1184" s="69">
        <f>INDEX(技能!U:U,MATCH(技能等级!B1184,技能!B:B,0))</f>
        <v>0</v>
      </c>
      <c r="S1184" s="150">
        <f t="shared" si="3352"/>
        <v>114</v>
      </c>
    </row>
    <row r="1185" spans="1:19" s="60" customFormat="1" ht="16.5" x14ac:dyDescent="0.2">
      <c r="A1185" s="62">
        <v>1182</v>
      </c>
      <c r="B1185" s="62">
        <f>INDEX(技能!B:B,MATCH(技能等级!S1185,技能!T:T,0))</f>
        <v>1801002</v>
      </c>
      <c r="C1185" s="69" t="s">
        <v>384</v>
      </c>
      <c r="D1185" s="62">
        <v>10</v>
      </c>
      <c r="E1185" s="62" t="str">
        <f>INDEX(技能!E:E,MATCH(技能等级!S1185,技能!T:T,0))</f>
        <v>双刀鬼兵的普通攻击</v>
      </c>
      <c r="F1185" s="69" t="s">
        <v>1020</v>
      </c>
      <c r="G1185" s="62">
        <v>10</v>
      </c>
      <c r="H1185" s="149" t="str">
        <f t="shared" si="3317"/>
        <v>180100201</v>
      </c>
      <c r="I1185" s="62">
        <f t="shared" si="3413"/>
        <v>10</v>
      </c>
      <c r="J1185" s="62" t="str">
        <f>IF(COUNTIF(技能效果!A:A,技能等级!B1185&amp;"02")=1,技能等级!B1185&amp;"02","")</f>
        <v/>
      </c>
      <c r="K1185" s="62" t="str">
        <f t="shared" si="3414"/>
        <v/>
      </c>
      <c r="L1185" s="62" t="str">
        <f>IF(COUNTIF(技能效果!A:A,技能等级!B1185&amp;"03")=1,技能等级!B1185&amp;"03","")</f>
        <v/>
      </c>
      <c r="M1185" s="62" t="str">
        <f t="shared" si="3415"/>
        <v/>
      </c>
      <c r="N1185" s="62" t="str">
        <f>IF(COUNTIF(技能效果!A:A,技能等级!B1185&amp;"04")=1,技能等级!B1185&amp;"04","")</f>
        <v/>
      </c>
      <c r="O1185" s="62" t="str">
        <f t="shared" si="3416"/>
        <v/>
      </c>
      <c r="P1185" s="62" t="str">
        <f>IF(COUNTIF(技能效果!A:A,技能等级!B1185&amp;"05")=1,技能等级!B1185&amp;"05","")</f>
        <v/>
      </c>
      <c r="Q1185" s="62" t="str">
        <f t="shared" si="3417"/>
        <v/>
      </c>
      <c r="R1185" s="69">
        <f>INDEX(技能!U:U,MATCH(技能等级!B1185,技能!B:B,0))</f>
        <v>0</v>
      </c>
      <c r="S1185" s="150">
        <f t="shared" si="3352"/>
        <v>114</v>
      </c>
    </row>
    <row r="1186" spans="1:19" s="60" customFormat="1" ht="16.5" x14ac:dyDescent="0.2">
      <c r="A1186" s="62">
        <v>1183</v>
      </c>
      <c r="B1186" s="62">
        <f>INDEX(技能!B:B,MATCH(技能等级!S1186,技能!T:T,0))</f>
        <v>1801003</v>
      </c>
      <c r="C1186" s="69" t="s">
        <v>384</v>
      </c>
      <c r="D1186" s="62">
        <v>1</v>
      </c>
      <c r="E1186" s="62" t="str">
        <f>INDEX(技能!E:E,MATCH(技能等级!S1186,技能!T:T,0))</f>
        <v>链球鬼兵的普通攻击</v>
      </c>
      <c r="F1186" s="69" t="s">
        <v>1020</v>
      </c>
      <c r="G1186" s="62"/>
      <c r="H1186" s="149" t="str">
        <f t="shared" si="3317"/>
        <v>180100301</v>
      </c>
      <c r="I1186" s="62">
        <f t="shared" si="3413"/>
        <v>1</v>
      </c>
      <c r="J1186" s="62" t="str">
        <f>IF(COUNTIF(技能效果!A:A,技能等级!B1186&amp;"02")=1,技能等级!B1186&amp;"02","")</f>
        <v/>
      </c>
      <c r="K1186" s="62" t="str">
        <f t="shared" si="3414"/>
        <v/>
      </c>
      <c r="L1186" s="62" t="str">
        <f>IF(COUNTIF(技能效果!A:A,技能等级!B1186&amp;"03")=1,技能等级!B1186&amp;"03","")</f>
        <v/>
      </c>
      <c r="M1186" s="62" t="str">
        <f t="shared" si="3415"/>
        <v/>
      </c>
      <c r="N1186" s="62" t="str">
        <f>IF(COUNTIF(技能效果!A:A,技能等级!B1186&amp;"04")=1,技能等级!B1186&amp;"04","")</f>
        <v/>
      </c>
      <c r="O1186" s="62" t="str">
        <f t="shared" si="3416"/>
        <v/>
      </c>
      <c r="P1186" s="62" t="str">
        <f>IF(COUNTIF(技能效果!A:A,技能等级!B1186&amp;"05")=1,技能等级!B1186&amp;"05","")</f>
        <v/>
      </c>
      <c r="Q1186" s="62" t="str">
        <f t="shared" si="3417"/>
        <v/>
      </c>
      <c r="R1186" s="69">
        <f>INDEX(技能!U:U,MATCH(技能等级!B1186,技能!B:B,0))</f>
        <v>0</v>
      </c>
      <c r="S1186" s="150">
        <f t="shared" si="3352"/>
        <v>115</v>
      </c>
    </row>
    <row r="1187" spans="1:19" s="60" customFormat="1" ht="16.5" x14ac:dyDescent="0.2">
      <c r="A1187" s="62">
        <v>1184</v>
      </c>
      <c r="B1187" s="62">
        <f>INDEX(技能!B:B,MATCH(技能等级!S1187,技能!T:T,0))</f>
        <v>1801003</v>
      </c>
      <c r="C1187" s="69" t="s">
        <v>384</v>
      </c>
      <c r="D1187" s="62">
        <v>2</v>
      </c>
      <c r="E1187" s="62" t="str">
        <f>INDEX(技能!E:E,MATCH(技能等级!S1187,技能!T:T,0))</f>
        <v>链球鬼兵的普通攻击</v>
      </c>
      <c r="F1187" s="69" t="s">
        <v>1020</v>
      </c>
      <c r="G1187" s="62">
        <v>10</v>
      </c>
      <c r="H1187" s="149" t="str">
        <f t="shared" si="3317"/>
        <v>180100301</v>
      </c>
      <c r="I1187" s="62">
        <f t="shared" si="3413"/>
        <v>2</v>
      </c>
      <c r="J1187" s="62" t="str">
        <f>IF(COUNTIF(技能效果!A:A,技能等级!B1187&amp;"02")=1,技能等级!B1187&amp;"02","")</f>
        <v/>
      </c>
      <c r="K1187" s="62" t="str">
        <f t="shared" si="3414"/>
        <v/>
      </c>
      <c r="L1187" s="62" t="str">
        <f>IF(COUNTIF(技能效果!A:A,技能等级!B1187&amp;"03")=1,技能等级!B1187&amp;"03","")</f>
        <v/>
      </c>
      <c r="M1187" s="62" t="str">
        <f t="shared" si="3415"/>
        <v/>
      </c>
      <c r="N1187" s="62" t="str">
        <f>IF(COUNTIF(技能效果!A:A,技能等级!B1187&amp;"04")=1,技能等级!B1187&amp;"04","")</f>
        <v/>
      </c>
      <c r="O1187" s="62" t="str">
        <f t="shared" si="3416"/>
        <v/>
      </c>
      <c r="P1187" s="62" t="str">
        <f>IF(COUNTIF(技能效果!A:A,技能等级!B1187&amp;"05")=1,技能等级!B1187&amp;"05","")</f>
        <v/>
      </c>
      <c r="Q1187" s="62" t="str">
        <f t="shared" si="3417"/>
        <v/>
      </c>
      <c r="R1187" s="69">
        <f>INDEX(技能!U:U,MATCH(技能等级!B1187,技能!B:B,0))</f>
        <v>0</v>
      </c>
      <c r="S1187" s="150">
        <f t="shared" si="3352"/>
        <v>115</v>
      </c>
    </row>
    <row r="1188" spans="1:19" s="60" customFormat="1" ht="16.5" x14ac:dyDescent="0.2">
      <c r="A1188" s="62">
        <v>1185</v>
      </c>
      <c r="B1188" s="62">
        <f>INDEX(技能!B:B,MATCH(技能等级!S1188,技能!T:T,0))</f>
        <v>1801003</v>
      </c>
      <c r="C1188" s="69" t="s">
        <v>384</v>
      </c>
      <c r="D1188" s="62">
        <v>3</v>
      </c>
      <c r="E1188" s="62" t="str">
        <f>INDEX(技能!E:E,MATCH(技能等级!S1188,技能!T:T,0))</f>
        <v>链球鬼兵的普通攻击</v>
      </c>
      <c r="F1188" s="69" t="s">
        <v>1020</v>
      </c>
      <c r="G1188" s="62">
        <v>10</v>
      </c>
      <c r="H1188" s="149" t="str">
        <f t="shared" si="3317"/>
        <v>180100301</v>
      </c>
      <c r="I1188" s="62">
        <f t="shared" si="3413"/>
        <v>3</v>
      </c>
      <c r="J1188" s="62" t="str">
        <f>IF(COUNTIF(技能效果!A:A,技能等级!B1188&amp;"02")=1,技能等级!B1188&amp;"02","")</f>
        <v/>
      </c>
      <c r="K1188" s="62" t="str">
        <f t="shared" si="3414"/>
        <v/>
      </c>
      <c r="L1188" s="62" t="str">
        <f>IF(COUNTIF(技能效果!A:A,技能等级!B1188&amp;"03")=1,技能等级!B1188&amp;"03","")</f>
        <v/>
      </c>
      <c r="M1188" s="62" t="str">
        <f t="shared" si="3415"/>
        <v/>
      </c>
      <c r="N1188" s="62" t="str">
        <f>IF(COUNTIF(技能效果!A:A,技能等级!B1188&amp;"04")=1,技能等级!B1188&amp;"04","")</f>
        <v/>
      </c>
      <c r="O1188" s="62" t="str">
        <f t="shared" si="3416"/>
        <v/>
      </c>
      <c r="P1188" s="62" t="str">
        <f>IF(COUNTIF(技能效果!A:A,技能等级!B1188&amp;"05")=1,技能等级!B1188&amp;"05","")</f>
        <v/>
      </c>
      <c r="Q1188" s="62" t="str">
        <f t="shared" si="3417"/>
        <v/>
      </c>
      <c r="R1188" s="69">
        <f>INDEX(技能!U:U,MATCH(技能等级!B1188,技能!B:B,0))</f>
        <v>0</v>
      </c>
      <c r="S1188" s="150">
        <f t="shared" si="3352"/>
        <v>115</v>
      </c>
    </row>
    <row r="1189" spans="1:19" s="60" customFormat="1" ht="16.5" x14ac:dyDescent="0.2">
      <c r="A1189" s="62">
        <v>1186</v>
      </c>
      <c r="B1189" s="62">
        <f>INDEX(技能!B:B,MATCH(技能等级!S1189,技能!T:T,0))</f>
        <v>1801003</v>
      </c>
      <c r="C1189" s="69" t="s">
        <v>384</v>
      </c>
      <c r="D1189" s="62">
        <v>4</v>
      </c>
      <c r="E1189" s="62" t="str">
        <f>INDEX(技能!E:E,MATCH(技能等级!S1189,技能!T:T,0))</f>
        <v>链球鬼兵的普通攻击</v>
      </c>
      <c r="F1189" s="69" t="s">
        <v>1020</v>
      </c>
      <c r="G1189" s="62">
        <v>10</v>
      </c>
      <c r="H1189" s="149" t="str">
        <f t="shared" si="3317"/>
        <v>180100301</v>
      </c>
      <c r="I1189" s="62">
        <f t="shared" si="3413"/>
        <v>4</v>
      </c>
      <c r="J1189" s="62" t="str">
        <f>IF(COUNTIF(技能效果!A:A,技能等级!B1189&amp;"02")=1,技能等级!B1189&amp;"02","")</f>
        <v/>
      </c>
      <c r="K1189" s="62" t="str">
        <f t="shared" si="3414"/>
        <v/>
      </c>
      <c r="L1189" s="62" t="str">
        <f>IF(COUNTIF(技能效果!A:A,技能等级!B1189&amp;"03")=1,技能等级!B1189&amp;"03","")</f>
        <v/>
      </c>
      <c r="M1189" s="62" t="str">
        <f t="shared" si="3415"/>
        <v/>
      </c>
      <c r="N1189" s="62" t="str">
        <f>IF(COUNTIF(技能效果!A:A,技能等级!B1189&amp;"04")=1,技能等级!B1189&amp;"04","")</f>
        <v/>
      </c>
      <c r="O1189" s="62" t="str">
        <f t="shared" si="3416"/>
        <v/>
      </c>
      <c r="P1189" s="62" t="str">
        <f>IF(COUNTIF(技能效果!A:A,技能等级!B1189&amp;"05")=1,技能等级!B1189&amp;"05","")</f>
        <v/>
      </c>
      <c r="Q1189" s="62" t="str">
        <f t="shared" si="3417"/>
        <v/>
      </c>
      <c r="R1189" s="69">
        <f>INDEX(技能!U:U,MATCH(技能等级!B1189,技能!B:B,0))</f>
        <v>0</v>
      </c>
      <c r="S1189" s="150">
        <f t="shared" si="3352"/>
        <v>115</v>
      </c>
    </row>
    <row r="1190" spans="1:19" s="60" customFormat="1" ht="16.5" x14ac:dyDescent="0.2">
      <c r="A1190" s="62">
        <v>1187</v>
      </c>
      <c r="B1190" s="62">
        <f>INDEX(技能!B:B,MATCH(技能等级!S1190,技能!T:T,0))</f>
        <v>1801003</v>
      </c>
      <c r="C1190" s="69" t="s">
        <v>384</v>
      </c>
      <c r="D1190" s="62">
        <v>5</v>
      </c>
      <c r="E1190" s="62" t="str">
        <f>INDEX(技能!E:E,MATCH(技能等级!S1190,技能!T:T,0))</f>
        <v>链球鬼兵的普通攻击</v>
      </c>
      <c r="F1190" s="69" t="s">
        <v>1020</v>
      </c>
      <c r="G1190" s="62">
        <v>10</v>
      </c>
      <c r="H1190" s="149" t="str">
        <f t="shared" si="3317"/>
        <v>180100301</v>
      </c>
      <c r="I1190" s="62">
        <f t="shared" si="3413"/>
        <v>5</v>
      </c>
      <c r="J1190" s="62" t="str">
        <f>IF(COUNTIF(技能效果!A:A,技能等级!B1190&amp;"02")=1,技能等级!B1190&amp;"02","")</f>
        <v/>
      </c>
      <c r="K1190" s="62" t="str">
        <f t="shared" si="3414"/>
        <v/>
      </c>
      <c r="L1190" s="62" t="str">
        <f>IF(COUNTIF(技能效果!A:A,技能等级!B1190&amp;"03")=1,技能等级!B1190&amp;"03","")</f>
        <v/>
      </c>
      <c r="M1190" s="62" t="str">
        <f t="shared" si="3415"/>
        <v/>
      </c>
      <c r="N1190" s="62" t="str">
        <f>IF(COUNTIF(技能效果!A:A,技能等级!B1190&amp;"04")=1,技能等级!B1190&amp;"04","")</f>
        <v/>
      </c>
      <c r="O1190" s="62" t="str">
        <f t="shared" si="3416"/>
        <v/>
      </c>
      <c r="P1190" s="62" t="str">
        <f>IF(COUNTIF(技能效果!A:A,技能等级!B1190&amp;"05")=1,技能等级!B1190&amp;"05","")</f>
        <v/>
      </c>
      <c r="Q1190" s="62" t="str">
        <f t="shared" si="3417"/>
        <v/>
      </c>
      <c r="R1190" s="69">
        <f>INDEX(技能!U:U,MATCH(技能等级!B1190,技能!B:B,0))</f>
        <v>0</v>
      </c>
      <c r="S1190" s="150">
        <f t="shared" si="3352"/>
        <v>115</v>
      </c>
    </row>
    <row r="1191" spans="1:19" s="60" customFormat="1" ht="16.5" x14ac:dyDescent="0.2">
      <c r="A1191" s="62">
        <v>1188</v>
      </c>
      <c r="B1191" s="62">
        <f>INDEX(技能!B:B,MATCH(技能等级!S1191,技能!T:T,0))</f>
        <v>1801003</v>
      </c>
      <c r="C1191" s="69" t="s">
        <v>384</v>
      </c>
      <c r="D1191" s="62">
        <v>6</v>
      </c>
      <c r="E1191" s="62" t="str">
        <f>INDEX(技能!E:E,MATCH(技能等级!S1191,技能!T:T,0))</f>
        <v>链球鬼兵的普通攻击</v>
      </c>
      <c r="F1191" s="69" t="s">
        <v>1020</v>
      </c>
      <c r="G1191" s="62">
        <v>10</v>
      </c>
      <c r="H1191" s="149" t="str">
        <f t="shared" si="3317"/>
        <v>180100301</v>
      </c>
      <c r="I1191" s="62">
        <f t="shared" si="3413"/>
        <v>6</v>
      </c>
      <c r="J1191" s="62" t="str">
        <f>IF(COUNTIF(技能效果!A:A,技能等级!B1191&amp;"02")=1,技能等级!B1191&amp;"02","")</f>
        <v/>
      </c>
      <c r="K1191" s="62" t="str">
        <f t="shared" si="3414"/>
        <v/>
      </c>
      <c r="L1191" s="62" t="str">
        <f>IF(COUNTIF(技能效果!A:A,技能等级!B1191&amp;"03")=1,技能等级!B1191&amp;"03","")</f>
        <v/>
      </c>
      <c r="M1191" s="62" t="str">
        <f t="shared" si="3415"/>
        <v/>
      </c>
      <c r="N1191" s="62" t="str">
        <f>IF(COUNTIF(技能效果!A:A,技能等级!B1191&amp;"04")=1,技能等级!B1191&amp;"04","")</f>
        <v/>
      </c>
      <c r="O1191" s="62" t="str">
        <f t="shared" si="3416"/>
        <v/>
      </c>
      <c r="P1191" s="62" t="str">
        <f>IF(COUNTIF(技能效果!A:A,技能等级!B1191&amp;"05")=1,技能等级!B1191&amp;"05","")</f>
        <v/>
      </c>
      <c r="Q1191" s="62" t="str">
        <f t="shared" si="3417"/>
        <v/>
      </c>
      <c r="R1191" s="69">
        <f>INDEX(技能!U:U,MATCH(技能等级!B1191,技能!B:B,0))</f>
        <v>0</v>
      </c>
      <c r="S1191" s="150">
        <f t="shared" si="3352"/>
        <v>115</v>
      </c>
    </row>
    <row r="1192" spans="1:19" s="60" customFormat="1" ht="16.5" x14ac:dyDescent="0.2">
      <c r="A1192" s="62">
        <v>1189</v>
      </c>
      <c r="B1192" s="62">
        <f>INDEX(技能!B:B,MATCH(技能等级!S1192,技能!T:T,0))</f>
        <v>1801003</v>
      </c>
      <c r="C1192" s="69" t="s">
        <v>384</v>
      </c>
      <c r="D1192" s="62">
        <v>7</v>
      </c>
      <c r="E1192" s="62" t="str">
        <f>INDEX(技能!E:E,MATCH(技能等级!S1192,技能!T:T,0))</f>
        <v>链球鬼兵的普通攻击</v>
      </c>
      <c r="F1192" s="69" t="s">
        <v>1020</v>
      </c>
      <c r="G1192" s="62">
        <v>10</v>
      </c>
      <c r="H1192" s="149" t="str">
        <f t="shared" si="3317"/>
        <v>180100301</v>
      </c>
      <c r="I1192" s="62">
        <f t="shared" si="3413"/>
        <v>7</v>
      </c>
      <c r="J1192" s="62" t="str">
        <f>IF(COUNTIF(技能效果!A:A,技能等级!B1192&amp;"02")=1,技能等级!B1192&amp;"02","")</f>
        <v/>
      </c>
      <c r="K1192" s="62" t="str">
        <f t="shared" si="3414"/>
        <v/>
      </c>
      <c r="L1192" s="62" t="str">
        <f>IF(COUNTIF(技能效果!A:A,技能等级!B1192&amp;"03")=1,技能等级!B1192&amp;"03","")</f>
        <v/>
      </c>
      <c r="M1192" s="62" t="str">
        <f t="shared" si="3415"/>
        <v/>
      </c>
      <c r="N1192" s="62" t="str">
        <f>IF(COUNTIF(技能效果!A:A,技能等级!B1192&amp;"04")=1,技能等级!B1192&amp;"04","")</f>
        <v/>
      </c>
      <c r="O1192" s="62" t="str">
        <f t="shared" si="3416"/>
        <v/>
      </c>
      <c r="P1192" s="62" t="str">
        <f>IF(COUNTIF(技能效果!A:A,技能等级!B1192&amp;"05")=1,技能等级!B1192&amp;"05","")</f>
        <v/>
      </c>
      <c r="Q1192" s="62" t="str">
        <f t="shared" si="3417"/>
        <v/>
      </c>
      <c r="R1192" s="69">
        <f>INDEX(技能!U:U,MATCH(技能等级!B1192,技能!B:B,0))</f>
        <v>0</v>
      </c>
      <c r="S1192" s="150">
        <f t="shared" si="3352"/>
        <v>115</v>
      </c>
    </row>
    <row r="1193" spans="1:19" s="60" customFormat="1" ht="16.5" x14ac:dyDescent="0.2">
      <c r="A1193" s="62">
        <v>1190</v>
      </c>
      <c r="B1193" s="62">
        <f>INDEX(技能!B:B,MATCH(技能等级!S1193,技能!T:T,0))</f>
        <v>1801003</v>
      </c>
      <c r="C1193" s="69" t="s">
        <v>384</v>
      </c>
      <c r="D1193" s="62">
        <v>8</v>
      </c>
      <c r="E1193" s="62" t="str">
        <f>INDEX(技能!E:E,MATCH(技能等级!S1193,技能!T:T,0))</f>
        <v>链球鬼兵的普通攻击</v>
      </c>
      <c r="F1193" s="69" t="s">
        <v>1020</v>
      </c>
      <c r="G1193" s="62">
        <v>10</v>
      </c>
      <c r="H1193" s="149" t="str">
        <f t="shared" si="3317"/>
        <v>180100301</v>
      </c>
      <c r="I1193" s="62">
        <f t="shared" si="3413"/>
        <v>8</v>
      </c>
      <c r="J1193" s="62" t="str">
        <f>IF(COUNTIF(技能效果!A:A,技能等级!B1193&amp;"02")=1,技能等级!B1193&amp;"02","")</f>
        <v/>
      </c>
      <c r="K1193" s="62" t="str">
        <f t="shared" si="3414"/>
        <v/>
      </c>
      <c r="L1193" s="62" t="str">
        <f>IF(COUNTIF(技能效果!A:A,技能等级!B1193&amp;"03")=1,技能等级!B1193&amp;"03","")</f>
        <v/>
      </c>
      <c r="M1193" s="62" t="str">
        <f t="shared" si="3415"/>
        <v/>
      </c>
      <c r="N1193" s="62" t="str">
        <f>IF(COUNTIF(技能效果!A:A,技能等级!B1193&amp;"04")=1,技能等级!B1193&amp;"04","")</f>
        <v/>
      </c>
      <c r="O1193" s="62" t="str">
        <f t="shared" si="3416"/>
        <v/>
      </c>
      <c r="P1193" s="62" t="str">
        <f>IF(COUNTIF(技能效果!A:A,技能等级!B1193&amp;"05")=1,技能等级!B1193&amp;"05","")</f>
        <v/>
      </c>
      <c r="Q1193" s="62" t="str">
        <f t="shared" si="3417"/>
        <v/>
      </c>
      <c r="R1193" s="69">
        <f>INDEX(技能!U:U,MATCH(技能等级!B1193,技能!B:B,0))</f>
        <v>0</v>
      </c>
      <c r="S1193" s="150">
        <f t="shared" si="3352"/>
        <v>115</v>
      </c>
    </row>
    <row r="1194" spans="1:19" s="60" customFormat="1" ht="16.5" x14ac:dyDescent="0.2">
      <c r="A1194" s="62">
        <v>1191</v>
      </c>
      <c r="B1194" s="62">
        <f>INDEX(技能!B:B,MATCH(技能等级!S1194,技能!T:T,0))</f>
        <v>1801003</v>
      </c>
      <c r="C1194" s="69" t="s">
        <v>384</v>
      </c>
      <c r="D1194" s="62">
        <v>9</v>
      </c>
      <c r="E1194" s="62" t="str">
        <f>INDEX(技能!E:E,MATCH(技能等级!S1194,技能!T:T,0))</f>
        <v>链球鬼兵的普通攻击</v>
      </c>
      <c r="F1194" s="69" t="s">
        <v>1020</v>
      </c>
      <c r="G1194" s="62">
        <v>10</v>
      </c>
      <c r="H1194" s="149" t="str">
        <f t="shared" si="3317"/>
        <v>180100301</v>
      </c>
      <c r="I1194" s="62">
        <f t="shared" si="3413"/>
        <v>9</v>
      </c>
      <c r="J1194" s="62" t="str">
        <f>IF(COUNTIF(技能效果!A:A,技能等级!B1194&amp;"02")=1,技能等级!B1194&amp;"02","")</f>
        <v/>
      </c>
      <c r="K1194" s="62" t="str">
        <f t="shared" si="3414"/>
        <v/>
      </c>
      <c r="L1194" s="62" t="str">
        <f>IF(COUNTIF(技能效果!A:A,技能等级!B1194&amp;"03")=1,技能等级!B1194&amp;"03","")</f>
        <v/>
      </c>
      <c r="M1194" s="62" t="str">
        <f t="shared" si="3415"/>
        <v/>
      </c>
      <c r="N1194" s="62" t="str">
        <f>IF(COUNTIF(技能效果!A:A,技能等级!B1194&amp;"04")=1,技能等级!B1194&amp;"04","")</f>
        <v/>
      </c>
      <c r="O1194" s="62" t="str">
        <f t="shared" si="3416"/>
        <v/>
      </c>
      <c r="P1194" s="62" t="str">
        <f>IF(COUNTIF(技能效果!A:A,技能等级!B1194&amp;"05")=1,技能等级!B1194&amp;"05","")</f>
        <v/>
      </c>
      <c r="Q1194" s="62" t="str">
        <f t="shared" si="3417"/>
        <v/>
      </c>
      <c r="R1194" s="69">
        <f>INDEX(技能!U:U,MATCH(技能等级!B1194,技能!B:B,0))</f>
        <v>0</v>
      </c>
      <c r="S1194" s="150">
        <f t="shared" si="3352"/>
        <v>115</v>
      </c>
    </row>
    <row r="1195" spans="1:19" s="60" customFormat="1" ht="16.5" x14ac:dyDescent="0.2">
      <c r="A1195" s="62">
        <v>1192</v>
      </c>
      <c r="B1195" s="62">
        <f>INDEX(技能!B:B,MATCH(技能等级!S1195,技能!T:T,0))</f>
        <v>1801003</v>
      </c>
      <c r="C1195" s="69" t="s">
        <v>384</v>
      </c>
      <c r="D1195" s="62">
        <v>10</v>
      </c>
      <c r="E1195" s="62" t="str">
        <f>INDEX(技能!E:E,MATCH(技能等级!S1195,技能!T:T,0))</f>
        <v>链球鬼兵的普通攻击</v>
      </c>
      <c r="F1195" s="69" t="s">
        <v>1020</v>
      </c>
      <c r="G1195" s="62">
        <v>10</v>
      </c>
      <c r="H1195" s="149" t="str">
        <f t="shared" si="3317"/>
        <v>180100301</v>
      </c>
      <c r="I1195" s="62">
        <f t="shared" si="3413"/>
        <v>10</v>
      </c>
      <c r="J1195" s="62" t="str">
        <f>IF(COUNTIF(技能效果!A:A,技能等级!B1195&amp;"02")=1,技能等级!B1195&amp;"02","")</f>
        <v/>
      </c>
      <c r="K1195" s="62" t="str">
        <f t="shared" si="3414"/>
        <v/>
      </c>
      <c r="L1195" s="62" t="str">
        <f>IF(COUNTIF(技能效果!A:A,技能等级!B1195&amp;"03")=1,技能等级!B1195&amp;"03","")</f>
        <v/>
      </c>
      <c r="M1195" s="62" t="str">
        <f t="shared" si="3415"/>
        <v/>
      </c>
      <c r="N1195" s="62" t="str">
        <f>IF(COUNTIF(技能效果!A:A,技能等级!B1195&amp;"04")=1,技能等级!B1195&amp;"04","")</f>
        <v/>
      </c>
      <c r="O1195" s="62" t="str">
        <f t="shared" si="3416"/>
        <v/>
      </c>
      <c r="P1195" s="62" t="str">
        <f>IF(COUNTIF(技能效果!A:A,技能等级!B1195&amp;"05")=1,技能等级!B1195&amp;"05","")</f>
        <v/>
      </c>
      <c r="Q1195" s="62" t="str">
        <f t="shared" si="3417"/>
        <v/>
      </c>
      <c r="R1195" s="69">
        <f>INDEX(技能!U:U,MATCH(技能等级!B1195,技能!B:B,0))</f>
        <v>0</v>
      </c>
      <c r="S1195" s="150">
        <f t="shared" si="3352"/>
        <v>115</v>
      </c>
    </row>
    <row r="1196" spans="1:19" s="60" customFormat="1" ht="16.5" x14ac:dyDescent="0.2">
      <c r="A1196" s="62">
        <v>1193</v>
      </c>
      <c r="B1196" s="62">
        <f>INDEX(技能!B:B,MATCH(技能等级!S1196,技能!T:T,0))</f>
        <v>1801004</v>
      </c>
      <c r="C1196" s="69" t="s">
        <v>384</v>
      </c>
      <c r="D1196" s="62">
        <v>1</v>
      </c>
      <c r="E1196" s="62" t="str">
        <f>INDEX(技能!E:E,MATCH(技能等级!S1196,技能!T:T,0))</f>
        <v>鬼将军普通伤害</v>
      </c>
      <c r="F1196" s="69" t="s">
        <v>1020</v>
      </c>
      <c r="G1196" s="62"/>
      <c r="H1196" s="149" t="str">
        <f t="shared" si="3317"/>
        <v>180100401</v>
      </c>
      <c r="I1196" s="62">
        <f t="shared" si="3413"/>
        <v>1</v>
      </c>
      <c r="J1196" s="62" t="str">
        <f>IF(COUNTIF(技能效果!A:A,技能等级!B1196&amp;"02")=1,技能等级!B1196&amp;"02","")</f>
        <v/>
      </c>
      <c r="K1196" s="62" t="str">
        <f t="shared" si="3414"/>
        <v/>
      </c>
      <c r="L1196" s="62" t="str">
        <f>IF(COUNTIF(技能效果!A:A,技能等级!B1196&amp;"03")=1,技能等级!B1196&amp;"03","")</f>
        <v/>
      </c>
      <c r="M1196" s="62" t="str">
        <f t="shared" si="3415"/>
        <v/>
      </c>
      <c r="N1196" s="62" t="str">
        <f>IF(COUNTIF(技能效果!A:A,技能等级!B1196&amp;"04")=1,技能等级!B1196&amp;"04","")</f>
        <v/>
      </c>
      <c r="O1196" s="62" t="str">
        <f t="shared" si="3416"/>
        <v/>
      </c>
      <c r="P1196" s="62" t="str">
        <f>IF(COUNTIF(技能效果!A:A,技能等级!B1196&amp;"05")=1,技能等级!B1196&amp;"05","")</f>
        <v/>
      </c>
      <c r="Q1196" s="62" t="str">
        <f t="shared" si="3417"/>
        <v/>
      </c>
      <c r="R1196" s="69">
        <f>INDEX(技能!U:U,MATCH(技能等级!B1196,技能!B:B,0))</f>
        <v>0</v>
      </c>
      <c r="S1196" s="150">
        <f t="shared" si="3352"/>
        <v>116</v>
      </c>
    </row>
    <row r="1197" spans="1:19" s="60" customFormat="1" ht="16.5" x14ac:dyDescent="0.2">
      <c r="A1197" s="62">
        <v>1194</v>
      </c>
      <c r="B1197" s="62">
        <f>INDEX(技能!B:B,MATCH(技能等级!S1197,技能!T:T,0))</f>
        <v>1801004</v>
      </c>
      <c r="C1197" s="69" t="s">
        <v>384</v>
      </c>
      <c r="D1197" s="62">
        <v>2</v>
      </c>
      <c r="E1197" s="62" t="str">
        <f>INDEX(技能!E:E,MATCH(技能等级!S1197,技能!T:T,0))</f>
        <v>鬼将军普通伤害</v>
      </c>
      <c r="F1197" s="69" t="s">
        <v>1020</v>
      </c>
      <c r="G1197" s="62">
        <v>10</v>
      </c>
      <c r="H1197" s="149" t="str">
        <f t="shared" si="3317"/>
        <v>180100401</v>
      </c>
      <c r="I1197" s="62">
        <f t="shared" si="3413"/>
        <v>2</v>
      </c>
      <c r="J1197" s="62" t="str">
        <f>IF(COUNTIF(技能效果!A:A,技能等级!B1197&amp;"02")=1,技能等级!B1197&amp;"02","")</f>
        <v/>
      </c>
      <c r="K1197" s="62" t="str">
        <f t="shared" si="3414"/>
        <v/>
      </c>
      <c r="L1197" s="62" t="str">
        <f>IF(COUNTIF(技能效果!A:A,技能等级!B1197&amp;"03")=1,技能等级!B1197&amp;"03","")</f>
        <v/>
      </c>
      <c r="M1197" s="62" t="str">
        <f t="shared" si="3415"/>
        <v/>
      </c>
      <c r="N1197" s="62" t="str">
        <f>IF(COUNTIF(技能效果!A:A,技能等级!B1197&amp;"04")=1,技能等级!B1197&amp;"04","")</f>
        <v/>
      </c>
      <c r="O1197" s="62" t="str">
        <f t="shared" si="3416"/>
        <v/>
      </c>
      <c r="P1197" s="62" t="str">
        <f>IF(COUNTIF(技能效果!A:A,技能等级!B1197&amp;"05")=1,技能等级!B1197&amp;"05","")</f>
        <v/>
      </c>
      <c r="Q1197" s="62" t="str">
        <f t="shared" si="3417"/>
        <v/>
      </c>
      <c r="R1197" s="69">
        <f>INDEX(技能!U:U,MATCH(技能等级!B1197,技能!B:B,0))</f>
        <v>0</v>
      </c>
      <c r="S1197" s="150">
        <f t="shared" si="3352"/>
        <v>116</v>
      </c>
    </row>
    <row r="1198" spans="1:19" s="60" customFormat="1" ht="16.5" x14ac:dyDescent="0.2">
      <c r="A1198" s="62">
        <v>1195</v>
      </c>
      <c r="B1198" s="62">
        <f>INDEX(技能!B:B,MATCH(技能等级!S1198,技能!T:T,0))</f>
        <v>1801004</v>
      </c>
      <c r="C1198" s="69" t="s">
        <v>384</v>
      </c>
      <c r="D1198" s="62">
        <v>3</v>
      </c>
      <c r="E1198" s="62" t="str">
        <f>INDEX(技能!E:E,MATCH(技能等级!S1198,技能!T:T,0))</f>
        <v>鬼将军普通伤害</v>
      </c>
      <c r="F1198" s="69" t="s">
        <v>1020</v>
      </c>
      <c r="G1198" s="62">
        <v>10</v>
      </c>
      <c r="H1198" s="149" t="str">
        <f t="shared" si="3317"/>
        <v>180100401</v>
      </c>
      <c r="I1198" s="62">
        <f t="shared" si="3413"/>
        <v>3</v>
      </c>
      <c r="J1198" s="62" t="str">
        <f>IF(COUNTIF(技能效果!A:A,技能等级!B1198&amp;"02")=1,技能等级!B1198&amp;"02","")</f>
        <v/>
      </c>
      <c r="K1198" s="62" t="str">
        <f t="shared" si="3414"/>
        <v/>
      </c>
      <c r="L1198" s="62" t="str">
        <f>IF(COUNTIF(技能效果!A:A,技能等级!B1198&amp;"03")=1,技能等级!B1198&amp;"03","")</f>
        <v/>
      </c>
      <c r="M1198" s="62" t="str">
        <f t="shared" si="3415"/>
        <v/>
      </c>
      <c r="N1198" s="62" t="str">
        <f>IF(COUNTIF(技能效果!A:A,技能等级!B1198&amp;"04")=1,技能等级!B1198&amp;"04","")</f>
        <v/>
      </c>
      <c r="O1198" s="62" t="str">
        <f t="shared" si="3416"/>
        <v/>
      </c>
      <c r="P1198" s="62" t="str">
        <f>IF(COUNTIF(技能效果!A:A,技能等级!B1198&amp;"05")=1,技能等级!B1198&amp;"05","")</f>
        <v/>
      </c>
      <c r="Q1198" s="62" t="str">
        <f t="shared" si="3417"/>
        <v/>
      </c>
      <c r="R1198" s="69">
        <f>INDEX(技能!U:U,MATCH(技能等级!B1198,技能!B:B,0))</f>
        <v>0</v>
      </c>
      <c r="S1198" s="150">
        <f t="shared" si="3352"/>
        <v>116</v>
      </c>
    </row>
    <row r="1199" spans="1:19" s="60" customFormat="1" ht="16.5" x14ac:dyDescent="0.2">
      <c r="A1199" s="62">
        <v>1196</v>
      </c>
      <c r="B1199" s="62">
        <f>INDEX(技能!B:B,MATCH(技能等级!S1199,技能!T:T,0))</f>
        <v>1801004</v>
      </c>
      <c r="C1199" s="69" t="s">
        <v>384</v>
      </c>
      <c r="D1199" s="62">
        <v>4</v>
      </c>
      <c r="E1199" s="62" t="str">
        <f>INDEX(技能!E:E,MATCH(技能等级!S1199,技能!T:T,0))</f>
        <v>鬼将军普通伤害</v>
      </c>
      <c r="F1199" s="69" t="s">
        <v>1020</v>
      </c>
      <c r="G1199" s="62">
        <v>10</v>
      </c>
      <c r="H1199" s="149" t="str">
        <f t="shared" ref="H1199:H1262" si="3418">B1199&amp;"01"</f>
        <v>180100401</v>
      </c>
      <c r="I1199" s="62">
        <f t="shared" si="3413"/>
        <v>4</v>
      </c>
      <c r="J1199" s="62" t="str">
        <f>IF(COUNTIF(技能效果!A:A,技能等级!B1199&amp;"02")=1,技能等级!B1199&amp;"02","")</f>
        <v/>
      </c>
      <c r="K1199" s="62" t="str">
        <f t="shared" si="3414"/>
        <v/>
      </c>
      <c r="L1199" s="62" t="str">
        <f>IF(COUNTIF(技能效果!A:A,技能等级!B1199&amp;"03")=1,技能等级!B1199&amp;"03","")</f>
        <v/>
      </c>
      <c r="M1199" s="62" t="str">
        <f t="shared" si="3415"/>
        <v/>
      </c>
      <c r="N1199" s="62" t="str">
        <f>IF(COUNTIF(技能效果!A:A,技能等级!B1199&amp;"04")=1,技能等级!B1199&amp;"04","")</f>
        <v/>
      </c>
      <c r="O1199" s="62" t="str">
        <f t="shared" si="3416"/>
        <v/>
      </c>
      <c r="P1199" s="62" t="str">
        <f>IF(COUNTIF(技能效果!A:A,技能等级!B1199&amp;"05")=1,技能等级!B1199&amp;"05","")</f>
        <v/>
      </c>
      <c r="Q1199" s="62" t="str">
        <f t="shared" si="3417"/>
        <v/>
      </c>
      <c r="R1199" s="69">
        <f>INDEX(技能!U:U,MATCH(技能等级!B1199,技能!B:B,0))</f>
        <v>0</v>
      </c>
      <c r="S1199" s="150">
        <f t="shared" si="3352"/>
        <v>116</v>
      </c>
    </row>
    <row r="1200" spans="1:19" s="60" customFormat="1" ht="16.5" x14ac:dyDescent="0.2">
      <c r="A1200" s="62">
        <v>1197</v>
      </c>
      <c r="B1200" s="62">
        <f>INDEX(技能!B:B,MATCH(技能等级!S1200,技能!T:T,0))</f>
        <v>1801004</v>
      </c>
      <c r="C1200" s="69" t="s">
        <v>384</v>
      </c>
      <c r="D1200" s="62">
        <v>5</v>
      </c>
      <c r="E1200" s="62" t="str">
        <f>INDEX(技能!E:E,MATCH(技能等级!S1200,技能!T:T,0))</f>
        <v>鬼将军普通伤害</v>
      </c>
      <c r="F1200" s="69" t="s">
        <v>1020</v>
      </c>
      <c r="G1200" s="62">
        <v>10</v>
      </c>
      <c r="H1200" s="149" t="str">
        <f t="shared" si="3418"/>
        <v>180100401</v>
      </c>
      <c r="I1200" s="62">
        <f t="shared" si="3413"/>
        <v>5</v>
      </c>
      <c r="J1200" s="62" t="str">
        <f>IF(COUNTIF(技能效果!A:A,技能等级!B1200&amp;"02")=1,技能等级!B1200&amp;"02","")</f>
        <v/>
      </c>
      <c r="K1200" s="62" t="str">
        <f t="shared" si="3414"/>
        <v/>
      </c>
      <c r="L1200" s="62" t="str">
        <f>IF(COUNTIF(技能效果!A:A,技能等级!B1200&amp;"03")=1,技能等级!B1200&amp;"03","")</f>
        <v/>
      </c>
      <c r="M1200" s="62" t="str">
        <f t="shared" si="3415"/>
        <v/>
      </c>
      <c r="N1200" s="62" t="str">
        <f>IF(COUNTIF(技能效果!A:A,技能等级!B1200&amp;"04")=1,技能等级!B1200&amp;"04","")</f>
        <v/>
      </c>
      <c r="O1200" s="62" t="str">
        <f t="shared" si="3416"/>
        <v/>
      </c>
      <c r="P1200" s="62" t="str">
        <f>IF(COUNTIF(技能效果!A:A,技能等级!B1200&amp;"05")=1,技能等级!B1200&amp;"05","")</f>
        <v/>
      </c>
      <c r="Q1200" s="62" t="str">
        <f t="shared" si="3417"/>
        <v/>
      </c>
      <c r="R1200" s="69">
        <f>INDEX(技能!U:U,MATCH(技能等级!B1200,技能!B:B,0))</f>
        <v>0</v>
      </c>
      <c r="S1200" s="150">
        <f t="shared" si="3352"/>
        <v>116</v>
      </c>
    </row>
    <row r="1201" spans="1:19" s="60" customFormat="1" ht="16.5" x14ac:dyDescent="0.2">
      <c r="A1201" s="62">
        <v>1198</v>
      </c>
      <c r="B1201" s="62">
        <f>INDEX(技能!B:B,MATCH(技能等级!S1201,技能!T:T,0))</f>
        <v>1801004</v>
      </c>
      <c r="C1201" s="69" t="s">
        <v>384</v>
      </c>
      <c r="D1201" s="62">
        <v>6</v>
      </c>
      <c r="E1201" s="62" t="str">
        <f>INDEX(技能!E:E,MATCH(技能等级!S1201,技能!T:T,0))</f>
        <v>鬼将军普通伤害</v>
      </c>
      <c r="F1201" s="69" t="s">
        <v>1020</v>
      </c>
      <c r="G1201" s="62">
        <v>10</v>
      </c>
      <c r="H1201" s="149" t="str">
        <f t="shared" si="3418"/>
        <v>180100401</v>
      </c>
      <c r="I1201" s="62">
        <f t="shared" si="3413"/>
        <v>6</v>
      </c>
      <c r="J1201" s="62" t="str">
        <f>IF(COUNTIF(技能效果!A:A,技能等级!B1201&amp;"02")=1,技能等级!B1201&amp;"02","")</f>
        <v/>
      </c>
      <c r="K1201" s="62" t="str">
        <f t="shared" si="3414"/>
        <v/>
      </c>
      <c r="L1201" s="62" t="str">
        <f>IF(COUNTIF(技能效果!A:A,技能等级!B1201&amp;"03")=1,技能等级!B1201&amp;"03","")</f>
        <v/>
      </c>
      <c r="M1201" s="62" t="str">
        <f t="shared" si="3415"/>
        <v/>
      </c>
      <c r="N1201" s="62" t="str">
        <f>IF(COUNTIF(技能效果!A:A,技能等级!B1201&amp;"04")=1,技能等级!B1201&amp;"04","")</f>
        <v/>
      </c>
      <c r="O1201" s="62" t="str">
        <f t="shared" si="3416"/>
        <v/>
      </c>
      <c r="P1201" s="62" t="str">
        <f>IF(COUNTIF(技能效果!A:A,技能等级!B1201&amp;"05")=1,技能等级!B1201&amp;"05","")</f>
        <v/>
      </c>
      <c r="Q1201" s="62" t="str">
        <f t="shared" si="3417"/>
        <v/>
      </c>
      <c r="R1201" s="69">
        <f>INDEX(技能!U:U,MATCH(技能等级!B1201,技能!B:B,0))</f>
        <v>0</v>
      </c>
      <c r="S1201" s="150">
        <f t="shared" si="3352"/>
        <v>116</v>
      </c>
    </row>
    <row r="1202" spans="1:19" s="60" customFormat="1" ht="16.5" x14ac:dyDescent="0.2">
      <c r="A1202" s="62">
        <v>1199</v>
      </c>
      <c r="B1202" s="62">
        <f>INDEX(技能!B:B,MATCH(技能等级!S1202,技能!T:T,0))</f>
        <v>1801004</v>
      </c>
      <c r="C1202" s="69" t="s">
        <v>384</v>
      </c>
      <c r="D1202" s="62">
        <v>7</v>
      </c>
      <c r="E1202" s="62" t="str">
        <f>INDEX(技能!E:E,MATCH(技能等级!S1202,技能!T:T,0))</f>
        <v>鬼将军普通伤害</v>
      </c>
      <c r="F1202" s="69" t="s">
        <v>1020</v>
      </c>
      <c r="G1202" s="62">
        <v>10</v>
      </c>
      <c r="H1202" s="149" t="str">
        <f t="shared" si="3418"/>
        <v>180100401</v>
      </c>
      <c r="I1202" s="62">
        <f t="shared" si="3413"/>
        <v>7</v>
      </c>
      <c r="J1202" s="62" t="str">
        <f>IF(COUNTIF(技能效果!A:A,技能等级!B1202&amp;"02")=1,技能等级!B1202&amp;"02","")</f>
        <v/>
      </c>
      <c r="K1202" s="62" t="str">
        <f t="shared" si="3414"/>
        <v/>
      </c>
      <c r="L1202" s="62" t="str">
        <f>IF(COUNTIF(技能效果!A:A,技能等级!B1202&amp;"03")=1,技能等级!B1202&amp;"03","")</f>
        <v/>
      </c>
      <c r="M1202" s="62" t="str">
        <f t="shared" si="3415"/>
        <v/>
      </c>
      <c r="N1202" s="62" t="str">
        <f>IF(COUNTIF(技能效果!A:A,技能等级!B1202&amp;"04")=1,技能等级!B1202&amp;"04","")</f>
        <v/>
      </c>
      <c r="O1202" s="62" t="str">
        <f t="shared" si="3416"/>
        <v/>
      </c>
      <c r="P1202" s="62" t="str">
        <f>IF(COUNTIF(技能效果!A:A,技能等级!B1202&amp;"05")=1,技能等级!B1202&amp;"05","")</f>
        <v/>
      </c>
      <c r="Q1202" s="62" t="str">
        <f t="shared" si="3417"/>
        <v/>
      </c>
      <c r="R1202" s="69">
        <f>INDEX(技能!U:U,MATCH(技能等级!B1202,技能!B:B,0))</f>
        <v>0</v>
      </c>
      <c r="S1202" s="150">
        <f t="shared" si="3352"/>
        <v>116</v>
      </c>
    </row>
    <row r="1203" spans="1:19" s="60" customFormat="1" ht="16.5" x14ac:dyDescent="0.2">
      <c r="A1203" s="62">
        <v>1200</v>
      </c>
      <c r="B1203" s="62">
        <f>INDEX(技能!B:B,MATCH(技能等级!S1203,技能!T:T,0))</f>
        <v>1801004</v>
      </c>
      <c r="C1203" s="69" t="s">
        <v>384</v>
      </c>
      <c r="D1203" s="62">
        <v>8</v>
      </c>
      <c r="E1203" s="62" t="str">
        <f>INDEX(技能!E:E,MATCH(技能等级!S1203,技能!T:T,0))</f>
        <v>鬼将军普通伤害</v>
      </c>
      <c r="F1203" s="69" t="s">
        <v>1020</v>
      </c>
      <c r="G1203" s="62">
        <v>10</v>
      </c>
      <c r="H1203" s="149" t="str">
        <f t="shared" si="3418"/>
        <v>180100401</v>
      </c>
      <c r="I1203" s="62">
        <f t="shared" si="3413"/>
        <v>8</v>
      </c>
      <c r="J1203" s="62" t="str">
        <f>IF(COUNTIF(技能效果!A:A,技能等级!B1203&amp;"02")=1,技能等级!B1203&amp;"02","")</f>
        <v/>
      </c>
      <c r="K1203" s="62" t="str">
        <f t="shared" si="3414"/>
        <v/>
      </c>
      <c r="L1203" s="62" t="str">
        <f>IF(COUNTIF(技能效果!A:A,技能等级!B1203&amp;"03")=1,技能等级!B1203&amp;"03","")</f>
        <v/>
      </c>
      <c r="M1203" s="62" t="str">
        <f t="shared" si="3415"/>
        <v/>
      </c>
      <c r="N1203" s="62" t="str">
        <f>IF(COUNTIF(技能效果!A:A,技能等级!B1203&amp;"04")=1,技能等级!B1203&amp;"04","")</f>
        <v/>
      </c>
      <c r="O1203" s="62" t="str">
        <f t="shared" si="3416"/>
        <v/>
      </c>
      <c r="P1203" s="62" t="str">
        <f>IF(COUNTIF(技能效果!A:A,技能等级!B1203&amp;"05")=1,技能等级!B1203&amp;"05","")</f>
        <v/>
      </c>
      <c r="Q1203" s="62" t="str">
        <f t="shared" si="3417"/>
        <v/>
      </c>
      <c r="R1203" s="69">
        <f>INDEX(技能!U:U,MATCH(技能等级!B1203,技能!B:B,0))</f>
        <v>0</v>
      </c>
      <c r="S1203" s="150">
        <f t="shared" si="3352"/>
        <v>116</v>
      </c>
    </row>
    <row r="1204" spans="1:19" s="60" customFormat="1" ht="16.5" x14ac:dyDescent="0.2">
      <c r="A1204" s="62">
        <v>1201</v>
      </c>
      <c r="B1204" s="62">
        <f>INDEX(技能!B:B,MATCH(技能等级!S1204,技能!T:T,0))</f>
        <v>1801004</v>
      </c>
      <c r="C1204" s="69" t="s">
        <v>384</v>
      </c>
      <c r="D1204" s="62">
        <v>9</v>
      </c>
      <c r="E1204" s="62" t="str">
        <f>INDEX(技能!E:E,MATCH(技能等级!S1204,技能!T:T,0))</f>
        <v>鬼将军普通伤害</v>
      </c>
      <c r="F1204" s="69" t="s">
        <v>1020</v>
      </c>
      <c r="G1204" s="62">
        <v>10</v>
      </c>
      <c r="H1204" s="149" t="str">
        <f t="shared" si="3418"/>
        <v>180100401</v>
      </c>
      <c r="I1204" s="62">
        <f t="shared" ref="I1204:I1267" si="3419">IF(H1204="","",$D1204)</f>
        <v>9</v>
      </c>
      <c r="J1204" s="62" t="str">
        <f>IF(COUNTIF(技能效果!A:A,技能等级!B1204&amp;"02")=1,技能等级!B1204&amp;"02","")</f>
        <v/>
      </c>
      <c r="K1204" s="62" t="str">
        <f t="shared" ref="K1204:K1267" si="3420">IF(J1204="","",$D1204)</f>
        <v/>
      </c>
      <c r="L1204" s="62" t="str">
        <f>IF(COUNTIF(技能效果!A:A,技能等级!B1204&amp;"03")=1,技能等级!B1204&amp;"03","")</f>
        <v/>
      </c>
      <c r="M1204" s="62" t="str">
        <f t="shared" ref="M1204:M1267" si="3421">IF(L1204="","",$D1204)</f>
        <v/>
      </c>
      <c r="N1204" s="62" t="str">
        <f>IF(COUNTIF(技能效果!A:A,技能等级!B1204&amp;"04")=1,技能等级!B1204&amp;"04","")</f>
        <v/>
      </c>
      <c r="O1204" s="62" t="str">
        <f t="shared" ref="O1204:O1267" si="3422">IF(N1204="","",$D1204)</f>
        <v/>
      </c>
      <c r="P1204" s="62" t="str">
        <f>IF(COUNTIF(技能效果!A:A,技能等级!B1204&amp;"05")=1,技能等级!B1204&amp;"05","")</f>
        <v/>
      </c>
      <c r="Q1204" s="62" t="str">
        <f t="shared" ref="Q1204:Q1267" si="3423">IF(P1204="","",$D1204)</f>
        <v/>
      </c>
      <c r="R1204" s="69">
        <f>INDEX(技能!U:U,MATCH(技能等级!B1204,技能!B:B,0))</f>
        <v>0</v>
      </c>
      <c r="S1204" s="150">
        <f t="shared" si="3352"/>
        <v>116</v>
      </c>
    </row>
    <row r="1205" spans="1:19" s="60" customFormat="1" ht="16.5" x14ac:dyDescent="0.2">
      <c r="A1205" s="62">
        <v>1202</v>
      </c>
      <c r="B1205" s="62">
        <f>INDEX(技能!B:B,MATCH(技能等级!S1205,技能!T:T,0))</f>
        <v>1801004</v>
      </c>
      <c r="C1205" s="69" t="s">
        <v>384</v>
      </c>
      <c r="D1205" s="62">
        <v>10</v>
      </c>
      <c r="E1205" s="62" t="str">
        <f>INDEX(技能!E:E,MATCH(技能等级!S1205,技能!T:T,0))</f>
        <v>鬼将军普通伤害</v>
      </c>
      <c r="F1205" s="69" t="s">
        <v>1020</v>
      </c>
      <c r="G1205" s="62">
        <v>10</v>
      </c>
      <c r="H1205" s="149" t="str">
        <f t="shared" si="3418"/>
        <v>180100401</v>
      </c>
      <c r="I1205" s="62">
        <f t="shared" si="3419"/>
        <v>10</v>
      </c>
      <c r="J1205" s="62" t="str">
        <f>IF(COUNTIF(技能效果!A:A,技能等级!B1205&amp;"02")=1,技能等级!B1205&amp;"02","")</f>
        <v/>
      </c>
      <c r="K1205" s="62" t="str">
        <f t="shared" si="3420"/>
        <v/>
      </c>
      <c r="L1205" s="62" t="str">
        <f>IF(COUNTIF(技能效果!A:A,技能等级!B1205&amp;"03")=1,技能等级!B1205&amp;"03","")</f>
        <v/>
      </c>
      <c r="M1205" s="62" t="str">
        <f t="shared" si="3421"/>
        <v/>
      </c>
      <c r="N1205" s="62" t="str">
        <f>IF(COUNTIF(技能效果!A:A,技能等级!B1205&amp;"04")=1,技能等级!B1205&amp;"04","")</f>
        <v/>
      </c>
      <c r="O1205" s="62" t="str">
        <f t="shared" si="3422"/>
        <v/>
      </c>
      <c r="P1205" s="62" t="str">
        <f>IF(COUNTIF(技能效果!A:A,技能等级!B1205&amp;"05")=1,技能等级!B1205&amp;"05","")</f>
        <v/>
      </c>
      <c r="Q1205" s="62" t="str">
        <f t="shared" si="3423"/>
        <v/>
      </c>
      <c r="R1205" s="69">
        <f>INDEX(技能!U:U,MATCH(技能等级!B1205,技能!B:B,0))</f>
        <v>0</v>
      </c>
      <c r="S1205" s="150">
        <f t="shared" si="3352"/>
        <v>116</v>
      </c>
    </row>
    <row r="1206" spans="1:19" s="60" customFormat="1" ht="16.5" x14ac:dyDescent="0.2">
      <c r="A1206" s="62">
        <v>1203</v>
      </c>
      <c r="B1206" s="62">
        <f>INDEX(技能!B:B,MATCH(技能等级!S1206,技能!T:T,0))</f>
        <v>1802004</v>
      </c>
      <c r="C1206" s="69" t="s">
        <v>384</v>
      </c>
      <c r="D1206" s="62">
        <v>1</v>
      </c>
      <c r="E1206" s="62" t="str">
        <f>INDEX(技能!E:E,MATCH(技能等级!S1206,技能!T:T,0))</f>
        <v>鬼将军超级伤害</v>
      </c>
      <c r="F1206" s="69" t="s">
        <v>1020</v>
      </c>
      <c r="G1206" s="62"/>
      <c r="H1206" s="149" t="str">
        <f t="shared" si="3418"/>
        <v>180200401</v>
      </c>
      <c r="I1206" s="62">
        <f t="shared" si="3419"/>
        <v>1</v>
      </c>
      <c r="J1206" s="62" t="str">
        <f>IF(COUNTIF(技能效果!A:A,技能等级!B1206&amp;"02")=1,技能等级!B1206&amp;"02","")</f>
        <v/>
      </c>
      <c r="K1206" s="62" t="str">
        <f t="shared" si="3420"/>
        <v/>
      </c>
      <c r="L1206" s="62" t="str">
        <f>IF(COUNTIF(技能效果!A:A,技能等级!B1206&amp;"03")=1,技能等级!B1206&amp;"03","")</f>
        <v/>
      </c>
      <c r="M1206" s="62" t="str">
        <f t="shared" si="3421"/>
        <v/>
      </c>
      <c r="N1206" s="62" t="str">
        <f>IF(COUNTIF(技能效果!A:A,技能等级!B1206&amp;"04")=1,技能等级!B1206&amp;"04","")</f>
        <v/>
      </c>
      <c r="O1206" s="62" t="str">
        <f t="shared" si="3422"/>
        <v/>
      </c>
      <c r="P1206" s="62" t="str">
        <f>IF(COUNTIF(技能效果!A:A,技能等级!B1206&amp;"05")=1,技能等级!B1206&amp;"05","")</f>
        <v/>
      </c>
      <c r="Q1206" s="62" t="str">
        <f t="shared" si="3423"/>
        <v/>
      </c>
      <c r="R1206" s="69">
        <f>INDEX(技能!U:U,MATCH(技能等级!B1206,技能!B:B,0))</f>
        <v>0</v>
      </c>
      <c r="S1206" s="150">
        <f t="shared" si="3352"/>
        <v>117</v>
      </c>
    </row>
    <row r="1207" spans="1:19" s="60" customFormat="1" ht="16.5" x14ac:dyDescent="0.2">
      <c r="A1207" s="62">
        <v>1204</v>
      </c>
      <c r="B1207" s="62">
        <f>INDEX(技能!B:B,MATCH(技能等级!S1207,技能!T:T,0))</f>
        <v>1802004</v>
      </c>
      <c r="C1207" s="69" t="s">
        <v>384</v>
      </c>
      <c r="D1207" s="62">
        <v>2</v>
      </c>
      <c r="E1207" s="62" t="str">
        <f>INDEX(技能!E:E,MATCH(技能等级!S1207,技能!T:T,0))</f>
        <v>鬼将军超级伤害</v>
      </c>
      <c r="F1207" s="69" t="s">
        <v>1020</v>
      </c>
      <c r="G1207" s="62">
        <v>10</v>
      </c>
      <c r="H1207" s="149" t="str">
        <f t="shared" si="3418"/>
        <v>180200401</v>
      </c>
      <c r="I1207" s="62">
        <f t="shared" si="3419"/>
        <v>2</v>
      </c>
      <c r="J1207" s="62" t="str">
        <f>IF(COUNTIF(技能效果!A:A,技能等级!B1207&amp;"02")=1,技能等级!B1207&amp;"02","")</f>
        <v/>
      </c>
      <c r="K1207" s="62" t="str">
        <f t="shared" si="3420"/>
        <v/>
      </c>
      <c r="L1207" s="62" t="str">
        <f>IF(COUNTIF(技能效果!A:A,技能等级!B1207&amp;"03")=1,技能等级!B1207&amp;"03","")</f>
        <v/>
      </c>
      <c r="M1207" s="62" t="str">
        <f t="shared" si="3421"/>
        <v/>
      </c>
      <c r="N1207" s="62" t="str">
        <f>IF(COUNTIF(技能效果!A:A,技能等级!B1207&amp;"04")=1,技能等级!B1207&amp;"04","")</f>
        <v/>
      </c>
      <c r="O1207" s="62" t="str">
        <f t="shared" si="3422"/>
        <v/>
      </c>
      <c r="P1207" s="62" t="str">
        <f>IF(COUNTIF(技能效果!A:A,技能等级!B1207&amp;"05")=1,技能等级!B1207&amp;"05","")</f>
        <v/>
      </c>
      <c r="Q1207" s="62" t="str">
        <f t="shared" si="3423"/>
        <v/>
      </c>
      <c r="R1207" s="69">
        <f>INDEX(技能!U:U,MATCH(技能等级!B1207,技能!B:B,0))</f>
        <v>0</v>
      </c>
      <c r="S1207" s="150">
        <f t="shared" si="3352"/>
        <v>117</v>
      </c>
    </row>
    <row r="1208" spans="1:19" s="60" customFormat="1" ht="16.5" x14ac:dyDescent="0.2">
      <c r="A1208" s="62">
        <v>1205</v>
      </c>
      <c r="B1208" s="62">
        <f>INDEX(技能!B:B,MATCH(技能等级!S1208,技能!T:T,0))</f>
        <v>1802004</v>
      </c>
      <c r="C1208" s="69" t="s">
        <v>384</v>
      </c>
      <c r="D1208" s="62">
        <v>3</v>
      </c>
      <c r="E1208" s="62" t="str">
        <f>INDEX(技能!E:E,MATCH(技能等级!S1208,技能!T:T,0))</f>
        <v>鬼将军超级伤害</v>
      </c>
      <c r="F1208" s="69" t="s">
        <v>1020</v>
      </c>
      <c r="G1208" s="62">
        <v>10</v>
      </c>
      <c r="H1208" s="149" t="str">
        <f t="shared" si="3418"/>
        <v>180200401</v>
      </c>
      <c r="I1208" s="62">
        <f t="shared" si="3419"/>
        <v>3</v>
      </c>
      <c r="J1208" s="62" t="str">
        <f>IF(COUNTIF(技能效果!A:A,技能等级!B1208&amp;"02")=1,技能等级!B1208&amp;"02","")</f>
        <v/>
      </c>
      <c r="K1208" s="62" t="str">
        <f t="shared" si="3420"/>
        <v/>
      </c>
      <c r="L1208" s="62" t="str">
        <f>IF(COUNTIF(技能效果!A:A,技能等级!B1208&amp;"03")=1,技能等级!B1208&amp;"03","")</f>
        <v/>
      </c>
      <c r="M1208" s="62" t="str">
        <f t="shared" si="3421"/>
        <v/>
      </c>
      <c r="N1208" s="62" t="str">
        <f>IF(COUNTIF(技能效果!A:A,技能等级!B1208&amp;"04")=1,技能等级!B1208&amp;"04","")</f>
        <v/>
      </c>
      <c r="O1208" s="62" t="str">
        <f t="shared" si="3422"/>
        <v/>
      </c>
      <c r="P1208" s="62" t="str">
        <f>IF(COUNTIF(技能效果!A:A,技能等级!B1208&amp;"05")=1,技能等级!B1208&amp;"05","")</f>
        <v/>
      </c>
      <c r="Q1208" s="62" t="str">
        <f t="shared" si="3423"/>
        <v/>
      </c>
      <c r="R1208" s="69">
        <f>INDEX(技能!U:U,MATCH(技能等级!B1208,技能!B:B,0))</f>
        <v>0</v>
      </c>
      <c r="S1208" s="150">
        <f t="shared" si="3352"/>
        <v>117</v>
      </c>
    </row>
    <row r="1209" spans="1:19" s="60" customFormat="1" ht="16.5" x14ac:dyDescent="0.2">
      <c r="A1209" s="62">
        <v>1206</v>
      </c>
      <c r="B1209" s="62">
        <f>INDEX(技能!B:B,MATCH(技能等级!S1209,技能!T:T,0))</f>
        <v>1802004</v>
      </c>
      <c r="C1209" s="69" t="s">
        <v>384</v>
      </c>
      <c r="D1209" s="62">
        <v>4</v>
      </c>
      <c r="E1209" s="62" t="str">
        <f>INDEX(技能!E:E,MATCH(技能等级!S1209,技能!T:T,0))</f>
        <v>鬼将军超级伤害</v>
      </c>
      <c r="F1209" s="69" t="s">
        <v>1020</v>
      </c>
      <c r="G1209" s="62">
        <v>10</v>
      </c>
      <c r="H1209" s="149" t="str">
        <f t="shared" si="3418"/>
        <v>180200401</v>
      </c>
      <c r="I1209" s="62">
        <f t="shared" si="3419"/>
        <v>4</v>
      </c>
      <c r="J1209" s="62" t="str">
        <f>IF(COUNTIF(技能效果!A:A,技能等级!B1209&amp;"02")=1,技能等级!B1209&amp;"02","")</f>
        <v/>
      </c>
      <c r="K1209" s="62" t="str">
        <f t="shared" si="3420"/>
        <v/>
      </c>
      <c r="L1209" s="62" t="str">
        <f>IF(COUNTIF(技能效果!A:A,技能等级!B1209&amp;"03")=1,技能等级!B1209&amp;"03","")</f>
        <v/>
      </c>
      <c r="M1209" s="62" t="str">
        <f t="shared" si="3421"/>
        <v/>
      </c>
      <c r="N1209" s="62" t="str">
        <f>IF(COUNTIF(技能效果!A:A,技能等级!B1209&amp;"04")=1,技能等级!B1209&amp;"04","")</f>
        <v/>
      </c>
      <c r="O1209" s="62" t="str">
        <f t="shared" si="3422"/>
        <v/>
      </c>
      <c r="P1209" s="62" t="str">
        <f>IF(COUNTIF(技能效果!A:A,技能等级!B1209&amp;"05")=1,技能等级!B1209&amp;"05","")</f>
        <v/>
      </c>
      <c r="Q1209" s="62" t="str">
        <f t="shared" si="3423"/>
        <v/>
      </c>
      <c r="R1209" s="69">
        <f>INDEX(技能!U:U,MATCH(技能等级!B1209,技能!B:B,0))</f>
        <v>0</v>
      </c>
      <c r="S1209" s="150">
        <f t="shared" ref="S1209:S1272" si="3424">S1199+1</f>
        <v>117</v>
      </c>
    </row>
    <row r="1210" spans="1:19" s="60" customFormat="1" ht="16.5" x14ac:dyDescent="0.2">
      <c r="A1210" s="62">
        <v>1207</v>
      </c>
      <c r="B1210" s="62">
        <f>INDEX(技能!B:B,MATCH(技能等级!S1210,技能!T:T,0))</f>
        <v>1802004</v>
      </c>
      <c r="C1210" s="69" t="s">
        <v>384</v>
      </c>
      <c r="D1210" s="62">
        <v>5</v>
      </c>
      <c r="E1210" s="62" t="str">
        <f>INDEX(技能!E:E,MATCH(技能等级!S1210,技能!T:T,0))</f>
        <v>鬼将军超级伤害</v>
      </c>
      <c r="F1210" s="69" t="s">
        <v>1020</v>
      </c>
      <c r="G1210" s="62">
        <v>10</v>
      </c>
      <c r="H1210" s="149" t="str">
        <f t="shared" si="3418"/>
        <v>180200401</v>
      </c>
      <c r="I1210" s="62">
        <f t="shared" si="3419"/>
        <v>5</v>
      </c>
      <c r="J1210" s="62" t="str">
        <f>IF(COUNTIF(技能效果!A:A,技能等级!B1210&amp;"02")=1,技能等级!B1210&amp;"02","")</f>
        <v/>
      </c>
      <c r="K1210" s="62" t="str">
        <f t="shared" si="3420"/>
        <v/>
      </c>
      <c r="L1210" s="62" t="str">
        <f>IF(COUNTIF(技能效果!A:A,技能等级!B1210&amp;"03")=1,技能等级!B1210&amp;"03","")</f>
        <v/>
      </c>
      <c r="M1210" s="62" t="str">
        <f t="shared" si="3421"/>
        <v/>
      </c>
      <c r="N1210" s="62" t="str">
        <f>IF(COUNTIF(技能效果!A:A,技能等级!B1210&amp;"04")=1,技能等级!B1210&amp;"04","")</f>
        <v/>
      </c>
      <c r="O1210" s="62" t="str">
        <f t="shared" si="3422"/>
        <v/>
      </c>
      <c r="P1210" s="62" t="str">
        <f>IF(COUNTIF(技能效果!A:A,技能等级!B1210&amp;"05")=1,技能等级!B1210&amp;"05","")</f>
        <v/>
      </c>
      <c r="Q1210" s="62" t="str">
        <f t="shared" si="3423"/>
        <v/>
      </c>
      <c r="R1210" s="69">
        <f>INDEX(技能!U:U,MATCH(技能等级!B1210,技能!B:B,0))</f>
        <v>0</v>
      </c>
      <c r="S1210" s="150">
        <f t="shared" si="3424"/>
        <v>117</v>
      </c>
    </row>
    <row r="1211" spans="1:19" s="60" customFormat="1" ht="16.5" x14ac:dyDescent="0.2">
      <c r="A1211" s="62">
        <v>1208</v>
      </c>
      <c r="B1211" s="62">
        <f>INDEX(技能!B:B,MATCH(技能等级!S1211,技能!T:T,0))</f>
        <v>1802004</v>
      </c>
      <c r="C1211" s="69" t="s">
        <v>384</v>
      </c>
      <c r="D1211" s="62">
        <v>6</v>
      </c>
      <c r="E1211" s="62" t="str">
        <f>INDEX(技能!E:E,MATCH(技能等级!S1211,技能!T:T,0))</f>
        <v>鬼将军超级伤害</v>
      </c>
      <c r="F1211" s="69" t="s">
        <v>1020</v>
      </c>
      <c r="G1211" s="62">
        <v>10</v>
      </c>
      <c r="H1211" s="149" t="str">
        <f t="shared" si="3418"/>
        <v>180200401</v>
      </c>
      <c r="I1211" s="62">
        <f t="shared" si="3419"/>
        <v>6</v>
      </c>
      <c r="J1211" s="62" t="str">
        <f>IF(COUNTIF(技能效果!A:A,技能等级!B1211&amp;"02")=1,技能等级!B1211&amp;"02","")</f>
        <v/>
      </c>
      <c r="K1211" s="62" t="str">
        <f t="shared" si="3420"/>
        <v/>
      </c>
      <c r="L1211" s="62" t="str">
        <f>IF(COUNTIF(技能效果!A:A,技能等级!B1211&amp;"03")=1,技能等级!B1211&amp;"03","")</f>
        <v/>
      </c>
      <c r="M1211" s="62" t="str">
        <f t="shared" si="3421"/>
        <v/>
      </c>
      <c r="N1211" s="62" t="str">
        <f>IF(COUNTIF(技能效果!A:A,技能等级!B1211&amp;"04")=1,技能等级!B1211&amp;"04","")</f>
        <v/>
      </c>
      <c r="O1211" s="62" t="str">
        <f t="shared" si="3422"/>
        <v/>
      </c>
      <c r="P1211" s="62" t="str">
        <f>IF(COUNTIF(技能效果!A:A,技能等级!B1211&amp;"05")=1,技能等级!B1211&amp;"05","")</f>
        <v/>
      </c>
      <c r="Q1211" s="62" t="str">
        <f t="shared" si="3423"/>
        <v/>
      </c>
      <c r="R1211" s="69">
        <f>INDEX(技能!U:U,MATCH(技能等级!B1211,技能!B:B,0))</f>
        <v>0</v>
      </c>
      <c r="S1211" s="150">
        <f t="shared" si="3424"/>
        <v>117</v>
      </c>
    </row>
    <row r="1212" spans="1:19" s="60" customFormat="1" ht="16.5" x14ac:dyDescent="0.2">
      <c r="A1212" s="62">
        <v>1209</v>
      </c>
      <c r="B1212" s="62">
        <f>INDEX(技能!B:B,MATCH(技能等级!S1212,技能!T:T,0))</f>
        <v>1802004</v>
      </c>
      <c r="C1212" s="69" t="s">
        <v>384</v>
      </c>
      <c r="D1212" s="62">
        <v>7</v>
      </c>
      <c r="E1212" s="62" t="str">
        <f>INDEX(技能!E:E,MATCH(技能等级!S1212,技能!T:T,0))</f>
        <v>鬼将军超级伤害</v>
      </c>
      <c r="F1212" s="69" t="s">
        <v>1020</v>
      </c>
      <c r="G1212" s="62">
        <v>10</v>
      </c>
      <c r="H1212" s="149" t="str">
        <f t="shared" si="3418"/>
        <v>180200401</v>
      </c>
      <c r="I1212" s="62">
        <f t="shared" si="3419"/>
        <v>7</v>
      </c>
      <c r="J1212" s="62" t="str">
        <f>IF(COUNTIF(技能效果!A:A,技能等级!B1212&amp;"02")=1,技能等级!B1212&amp;"02","")</f>
        <v/>
      </c>
      <c r="K1212" s="62" t="str">
        <f t="shared" si="3420"/>
        <v/>
      </c>
      <c r="L1212" s="62" t="str">
        <f>IF(COUNTIF(技能效果!A:A,技能等级!B1212&amp;"03")=1,技能等级!B1212&amp;"03","")</f>
        <v/>
      </c>
      <c r="M1212" s="62" t="str">
        <f t="shared" si="3421"/>
        <v/>
      </c>
      <c r="N1212" s="62" t="str">
        <f>IF(COUNTIF(技能效果!A:A,技能等级!B1212&amp;"04")=1,技能等级!B1212&amp;"04","")</f>
        <v/>
      </c>
      <c r="O1212" s="62" t="str">
        <f t="shared" si="3422"/>
        <v/>
      </c>
      <c r="P1212" s="62" t="str">
        <f>IF(COUNTIF(技能效果!A:A,技能等级!B1212&amp;"05")=1,技能等级!B1212&amp;"05","")</f>
        <v/>
      </c>
      <c r="Q1212" s="62" t="str">
        <f t="shared" si="3423"/>
        <v/>
      </c>
      <c r="R1212" s="69">
        <f>INDEX(技能!U:U,MATCH(技能等级!B1212,技能!B:B,0))</f>
        <v>0</v>
      </c>
      <c r="S1212" s="150">
        <f t="shared" si="3424"/>
        <v>117</v>
      </c>
    </row>
    <row r="1213" spans="1:19" s="60" customFormat="1" ht="16.5" x14ac:dyDescent="0.2">
      <c r="A1213" s="62">
        <v>1210</v>
      </c>
      <c r="B1213" s="62">
        <f>INDEX(技能!B:B,MATCH(技能等级!S1213,技能!T:T,0))</f>
        <v>1802004</v>
      </c>
      <c r="C1213" s="69" t="s">
        <v>384</v>
      </c>
      <c r="D1213" s="62">
        <v>8</v>
      </c>
      <c r="E1213" s="62" t="str">
        <f>INDEX(技能!E:E,MATCH(技能等级!S1213,技能!T:T,0))</f>
        <v>鬼将军超级伤害</v>
      </c>
      <c r="F1213" s="69" t="s">
        <v>1020</v>
      </c>
      <c r="G1213" s="62">
        <v>10</v>
      </c>
      <c r="H1213" s="149" t="str">
        <f t="shared" si="3418"/>
        <v>180200401</v>
      </c>
      <c r="I1213" s="62">
        <f t="shared" si="3419"/>
        <v>8</v>
      </c>
      <c r="J1213" s="62" t="str">
        <f>IF(COUNTIF(技能效果!A:A,技能等级!B1213&amp;"02")=1,技能等级!B1213&amp;"02","")</f>
        <v/>
      </c>
      <c r="K1213" s="62" t="str">
        <f t="shared" si="3420"/>
        <v/>
      </c>
      <c r="L1213" s="62" t="str">
        <f>IF(COUNTIF(技能效果!A:A,技能等级!B1213&amp;"03")=1,技能等级!B1213&amp;"03","")</f>
        <v/>
      </c>
      <c r="M1213" s="62" t="str">
        <f t="shared" si="3421"/>
        <v/>
      </c>
      <c r="N1213" s="62" t="str">
        <f>IF(COUNTIF(技能效果!A:A,技能等级!B1213&amp;"04")=1,技能等级!B1213&amp;"04","")</f>
        <v/>
      </c>
      <c r="O1213" s="62" t="str">
        <f t="shared" si="3422"/>
        <v/>
      </c>
      <c r="P1213" s="62" t="str">
        <f>IF(COUNTIF(技能效果!A:A,技能等级!B1213&amp;"05")=1,技能等级!B1213&amp;"05","")</f>
        <v/>
      </c>
      <c r="Q1213" s="62" t="str">
        <f t="shared" si="3423"/>
        <v/>
      </c>
      <c r="R1213" s="69">
        <f>INDEX(技能!U:U,MATCH(技能等级!B1213,技能!B:B,0))</f>
        <v>0</v>
      </c>
      <c r="S1213" s="150">
        <f t="shared" si="3424"/>
        <v>117</v>
      </c>
    </row>
    <row r="1214" spans="1:19" s="60" customFormat="1" ht="16.5" x14ac:dyDescent="0.2">
      <c r="A1214" s="62">
        <v>1211</v>
      </c>
      <c r="B1214" s="62">
        <f>INDEX(技能!B:B,MATCH(技能等级!S1214,技能!T:T,0))</f>
        <v>1802004</v>
      </c>
      <c r="C1214" s="69" t="s">
        <v>384</v>
      </c>
      <c r="D1214" s="62">
        <v>9</v>
      </c>
      <c r="E1214" s="62" t="str">
        <f>INDEX(技能!E:E,MATCH(技能等级!S1214,技能!T:T,0))</f>
        <v>鬼将军超级伤害</v>
      </c>
      <c r="F1214" s="69" t="s">
        <v>1020</v>
      </c>
      <c r="G1214" s="62">
        <v>10</v>
      </c>
      <c r="H1214" s="149" t="str">
        <f t="shared" si="3418"/>
        <v>180200401</v>
      </c>
      <c r="I1214" s="62">
        <f t="shared" si="3419"/>
        <v>9</v>
      </c>
      <c r="J1214" s="62" t="str">
        <f>IF(COUNTIF(技能效果!A:A,技能等级!B1214&amp;"02")=1,技能等级!B1214&amp;"02","")</f>
        <v/>
      </c>
      <c r="K1214" s="62" t="str">
        <f t="shared" si="3420"/>
        <v/>
      </c>
      <c r="L1214" s="62" t="str">
        <f>IF(COUNTIF(技能效果!A:A,技能等级!B1214&amp;"03")=1,技能等级!B1214&amp;"03","")</f>
        <v/>
      </c>
      <c r="M1214" s="62" t="str">
        <f t="shared" si="3421"/>
        <v/>
      </c>
      <c r="N1214" s="62" t="str">
        <f>IF(COUNTIF(技能效果!A:A,技能等级!B1214&amp;"04")=1,技能等级!B1214&amp;"04","")</f>
        <v/>
      </c>
      <c r="O1214" s="62" t="str">
        <f t="shared" si="3422"/>
        <v/>
      </c>
      <c r="P1214" s="62" t="str">
        <f>IF(COUNTIF(技能效果!A:A,技能等级!B1214&amp;"05")=1,技能等级!B1214&amp;"05","")</f>
        <v/>
      </c>
      <c r="Q1214" s="62" t="str">
        <f t="shared" si="3423"/>
        <v/>
      </c>
      <c r="R1214" s="69">
        <f>INDEX(技能!U:U,MATCH(技能等级!B1214,技能!B:B,0))</f>
        <v>0</v>
      </c>
      <c r="S1214" s="150">
        <f t="shared" si="3424"/>
        <v>117</v>
      </c>
    </row>
    <row r="1215" spans="1:19" s="60" customFormat="1" ht="16.5" x14ac:dyDescent="0.2">
      <c r="A1215" s="62">
        <v>1212</v>
      </c>
      <c r="B1215" s="62">
        <f>INDEX(技能!B:B,MATCH(技能等级!S1215,技能!T:T,0))</f>
        <v>1802004</v>
      </c>
      <c r="C1215" s="69" t="s">
        <v>384</v>
      </c>
      <c r="D1215" s="62">
        <v>10</v>
      </c>
      <c r="E1215" s="62" t="str">
        <f>INDEX(技能!E:E,MATCH(技能等级!S1215,技能!T:T,0))</f>
        <v>鬼将军超级伤害</v>
      </c>
      <c r="F1215" s="69" t="s">
        <v>1020</v>
      </c>
      <c r="G1215" s="62">
        <v>10</v>
      </c>
      <c r="H1215" s="149" t="str">
        <f t="shared" si="3418"/>
        <v>180200401</v>
      </c>
      <c r="I1215" s="62">
        <f t="shared" si="3419"/>
        <v>10</v>
      </c>
      <c r="J1215" s="62" t="str">
        <f>IF(COUNTIF(技能效果!A:A,技能等级!B1215&amp;"02")=1,技能等级!B1215&amp;"02","")</f>
        <v/>
      </c>
      <c r="K1215" s="62" t="str">
        <f t="shared" si="3420"/>
        <v/>
      </c>
      <c r="L1215" s="62" t="str">
        <f>IF(COUNTIF(技能效果!A:A,技能等级!B1215&amp;"03")=1,技能等级!B1215&amp;"03","")</f>
        <v/>
      </c>
      <c r="M1215" s="62" t="str">
        <f t="shared" si="3421"/>
        <v/>
      </c>
      <c r="N1215" s="62" t="str">
        <f>IF(COUNTIF(技能效果!A:A,技能等级!B1215&amp;"04")=1,技能等级!B1215&amp;"04","")</f>
        <v/>
      </c>
      <c r="O1215" s="62" t="str">
        <f t="shared" si="3422"/>
        <v/>
      </c>
      <c r="P1215" s="62" t="str">
        <f>IF(COUNTIF(技能效果!A:A,技能等级!B1215&amp;"05")=1,技能等级!B1215&amp;"05","")</f>
        <v/>
      </c>
      <c r="Q1215" s="62" t="str">
        <f t="shared" si="3423"/>
        <v/>
      </c>
      <c r="R1215" s="69">
        <f>INDEX(技能!U:U,MATCH(技能等级!B1215,技能!B:B,0))</f>
        <v>0</v>
      </c>
      <c r="S1215" s="150">
        <f t="shared" si="3424"/>
        <v>117</v>
      </c>
    </row>
    <row r="1216" spans="1:19" s="60" customFormat="1" ht="16.5" x14ac:dyDescent="0.2">
      <c r="A1216" s="62">
        <v>1213</v>
      </c>
      <c r="B1216" s="62">
        <f>INDEX(技能!B:B,MATCH(技能等级!S1216,技能!T:T,0))</f>
        <v>1801005</v>
      </c>
      <c r="C1216" s="69" t="s">
        <v>384</v>
      </c>
      <c r="D1216" s="62">
        <v>1</v>
      </c>
      <c r="E1216" s="62" t="str">
        <f>INDEX(技能!E:E,MATCH(技能等级!S1216,技能!T:T,0))</f>
        <v>变身鬼将军普通伤害</v>
      </c>
      <c r="F1216" s="69" t="s">
        <v>1020</v>
      </c>
      <c r="G1216" s="62"/>
      <c r="H1216" s="149" t="str">
        <f t="shared" si="3418"/>
        <v>180100501</v>
      </c>
      <c r="I1216" s="62">
        <f t="shared" si="3419"/>
        <v>1</v>
      </c>
      <c r="J1216" s="62" t="str">
        <f>IF(COUNTIF(技能效果!A:A,技能等级!B1216&amp;"02")=1,技能等级!B1216&amp;"02","")</f>
        <v/>
      </c>
      <c r="K1216" s="62" t="str">
        <f t="shared" si="3420"/>
        <v/>
      </c>
      <c r="L1216" s="62" t="str">
        <f>IF(COUNTIF(技能效果!A:A,技能等级!B1216&amp;"03")=1,技能等级!B1216&amp;"03","")</f>
        <v/>
      </c>
      <c r="M1216" s="62" t="str">
        <f t="shared" si="3421"/>
        <v/>
      </c>
      <c r="N1216" s="62" t="str">
        <f>IF(COUNTIF(技能效果!A:A,技能等级!B1216&amp;"04")=1,技能等级!B1216&amp;"04","")</f>
        <v/>
      </c>
      <c r="O1216" s="62" t="str">
        <f t="shared" si="3422"/>
        <v/>
      </c>
      <c r="P1216" s="62" t="str">
        <f>IF(COUNTIF(技能效果!A:A,技能等级!B1216&amp;"05")=1,技能等级!B1216&amp;"05","")</f>
        <v/>
      </c>
      <c r="Q1216" s="62" t="str">
        <f t="shared" si="3423"/>
        <v/>
      </c>
      <c r="R1216" s="69">
        <f>INDEX(技能!U:U,MATCH(技能等级!B1216,技能!B:B,0))</f>
        <v>0</v>
      </c>
      <c r="S1216" s="150">
        <f t="shared" si="3424"/>
        <v>118</v>
      </c>
    </row>
    <row r="1217" spans="1:19" s="60" customFormat="1" ht="16.5" x14ac:dyDescent="0.2">
      <c r="A1217" s="62">
        <v>1214</v>
      </c>
      <c r="B1217" s="62">
        <f>INDEX(技能!B:B,MATCH(技能等级!S1217,技能!T:T,0))</f>
        <v>1801005</v>
      </c>
      <c r="C1217" s="69" t="s">
        <v>384</v>
      </c>
      <c r="D1217" s="62">
        <v>2</v>
      </c>
      <c r="E1217" s="62" t="str">
        <f>INDEX(技能!E:E,MATCH(技能等级!S1217,技能!T:T,0))</f>
        <v>变身鬼将军普通伤害</v>
      </c>
      <c r="F1217" s="69" t="s">
        <v>1020</v>
      </c>
      <c r="G1217" s="62">
        <v>10</v>
      </c>
      <c r="H1217" s="149" t="str">
        <f t="shared" si="3418"/>
        <v>180100501</v>
      </c>
      <c r="I1217" s="62">
        <f t="shared" si="3419"/>
        <v>2</v>
      </c>
      <c r="J1217" s="62" t="str">
        <f>IF(COUNTIF(技能效果!A:A,技能等级!B1217&amp;"02")=1,技能等级!B1217&amp;"02","")</f>
        <v/>
      </c>
      <c r="K1217" s="62" t="str">
        <f t="shared" si="3420"/>
        <v/>
      </c>
      <c r="L1217" s="62" t="str">
        <f>IF(COUNTIF(技能效果!A:A,技能等级!B1217&amp;"03")=1,技能等级!B1217&amp;"03","")</f>
        <v/>
      </c>
      <c r="M1217" s="62" t="str">
        <f t="shared" si="3421"/>
        <v/>
      </c>
      <c r="N1217" s="62" t="str">
        <f>IF(COUNTIF(技能效果!A:A,技能等级!B1217&amp;"04")=1,技能等级!B1217&amp;"04","")</f>
        <v/>
      </c>
      <c r="O1217" s="62" t="str">
        <f t="shared" si="3422"/>
        <v/>
      </c>
      <c r="P1217" s="62" t="str">
        <f>IF(COUNTIF(技能效果!A:A,技能等级!B1217&amp;"05")=1,技能等级!B1217&amp;"05","")</f>
        <v/>
      </c>
      <c r="Q1217" s="62" t="str">
        <f t="shared" si="3423"/>
        <v/>
      </c>
      <c r="R1217" s="69">
        <f>INDEX(技能!U:U,MATCH(技能等级!B1217,技能!B:B,0))</f>
        <v>0</v>
      </c>
      <c r="S1217" s="150">
        <f t="shared" si="3424"/>
        <v>118</v>
      </c>
    </row>
    <row r="1218" spans="1:19" s="60" customFormat="1" ht="16.5" x14ac:dyDescent="0.2">
      <c r="A1218" s="62">
        <v>1215</v>
      </c>
      <c r="B1218" s="62">
        <f>INDEX(技能!B:B,MATCH(技能等级!S1218,技能!T:T,0))</f>
        <v>1801005</v>
      </c>
      <c r="C1218" s="69" t="s">
        <v>384</v>
      </c>
      <c r="D1218" s="62">
        <v>3</v>
      </c>
      <c r="E1218" s="62" t="str">
        <f>INDEX(技能!E:E,MATCH(技能等级!S1218,技能!T:T,0))</f>
        <v>变身鬼将军普通伤害</v>
      </c>
      <c r="F1218" s="69" t="s">
        <v>1020</v>
      </c>
      <c r="G1218" s="62">
        <v>10</v>
      </c>
      <c r="H1218" s="149" t="str">
        <f t="shared" si="3418"/>
        <v>180100501</v>
      </c>
      <c r="I1218" s="62">
        <f t="shared" si="3419"/>
        <v>3</v>
      </c>
      <c r="J1218" s="62" t="str">
        <f>IF(COUNTIF(技能效果!A:A,技能等级!B1218&amp;"02")=1,技能等级!B1218&amp;"02","")</f>
        <v/>
      </c>
      <c r="K1218" s="62" t="str">
        <f t="shared" si="3420"/>
        <v/>
      </c>
      <c r="L1218" s="62" t="str">
        <f>IF(COUNTIF(技能效果!A:A,技能等级!B1218&amp;"03")=1,技能等级!B1218&amp;"03","")</f>
        <v/>
      </c>
      <c r="M1218" s="62" t="str">
        <f t="shared" si="3421"/>
        <v/>
      </c>
      <c r="N1218" s="62" t="str">
        <f>IF(COUNTIF(技能效果!A:A,技能等级!B1218&amp;"04")=1,技能等级!B1218&amp;"04","")</f>
        <v/>
      </c>
      <c r="O1218" s="62" t="str">
        <f t="shared" si="3422"/>
        <v/>
      </c>
      <c r="P1218" s="62" t="str">
        <f>IF(COUNTIF(技能效果!A:A,技能等级!B1218&amp;"05")=1,技能等级!B1218&amp;"05","")</f>
        <v/>
      </c>
      <c r="Q1218" s="62" t="str">
        <f t="shared" si="3423"/>
        <v/>
      </c>
      <c r="R1218" s="69">
        <f>INDEX(技能!U:U,MATCH(技能等级!B1218,技能!B:B,0))</f>
        <v>0</v>
      </c>
      <c r="S1218" s="150">
        <f t="shared" si="3424"/>
        <v>118</v>
      </c>
    </row>
    <row r="1219" spans="1:19" s="60" customFormat="1" ht="16.5" x14ac:dyDescent="0.2">
      <c r="A1219" s="62">
        <v>1216</v>
      </c>
      <c r="B1219" s="62">
        <f>INDEX(技能!B:B,MATCH(技能等级!S1219,技能!T:T,0))</f>
        <v>1801005</v>
      </c>
      <c r="C1219" s="69" t="s">
        <v>384</v>
      </c>
      <c r="D1219" s="62">
        <v>4</v>
      </c>
      <c r="E1219" s="62" t="str">
        <f>INDEX(技能!E:E,MATCH(技能等级!S1219,技能!T:T,0))</f>
        <v>变身鬼将军普通伤害</v>
      </c>
      <c r="F1219" s="69" t="s">
        <v>1020</v>
      </c>
      <c r="G1219" s="62">
        <v>10</v>
      </c>
      <c r="H1219" s="149" t="str">
        <f t="shared" si="3418"/>
        <v>180100501</v>
      </c>
      <c r="I1219" s="62">
        <f t="shared" si="3419"/>
        <v>4</v>
      </c>
      <c r="J1219" s="62" t="str">
        <f>IF(COUNTIF(技能效果!A:A,技能等级!B1219&amp;"02")=1,技能等级!B1219&amp;"02","")</f>
        <v/>
      </c>
      <c r="K1219" s="62" t="str">
        <f t="shared" si="3420"/>
        <v/>
      </c>
      <c r="L1219" s="62" t="str">
        <f>IF(COUNTIF(技能效果!A:A,技能等级!B1219&amp;"03")=1,技能等级!B1219&amp;"03","")</f>
        <v/>
      </c>
      <c r="M1219" s="62" t="str">
        <f t="shared" si="3421"/>
        <v/>
      </c>
      <c r="N1219" s="62" t="str">
        <f>IF(COUNTIF(技能效果!A:A,技能等级!B1219&amp;"04")=1,技能等级!B1219&amp;"04","")</f>
        <v/>
      </c>
      <c r="O1219" s="62" t="str">
        <f t="shared" si="3422"/>
        <v/>
      </c>
      <c r="P1219" s="62" t="str">
        <f>IF(COUNTIF(技能效果!A:A,技能等级!B1219&amp;"05")=1,技能等级!B1219&amp;"05","")</f>
        <v/>
      </c>
      <c r="Q1219" s="62" t="str">
        <f t="shared" si="3423"/>
        <v/>
      </c>
      <c r="R1219" s="69">
        <f>INDEX(技能!U:U,MATCH(技能等级!B1219,技能!B:B,0))</f>
        <v>0</v>
      </c>
      <c r="S1219" s="150">
        <f t="shared" si="3424"/>
        <v>118</v>
      </c>
    </row>
    <row r="1220" spans="1:19" s="60" customFormat="1" ht="16.5" x14ac:dyDescent="0.2">
      <c r="A1220" s="62">
        <v>1217</v>
      </c>
      <c r="B1220" s="62">
        <f>INDEX(技能!B:B,MATCH(技能等级!S1220,技能!T:T,0))</f>
        <v>1801005</v>
      </c>
      <c r="C1220" s="69" t="s">
        <v>384</v>
      </c>
      <c r="D1220" s="62">
        <v>5</v>
      </c>
      <c r="E1220" s="62" t="str">
        <f>INDEX(技能!E:E,MATCH(技能等级!S1220,技能!T:T,0))</f>
        <v>变身鬼将军普通伤害</v>
      </c>
      <c r="F1220" s="69" t="s">
        <v>1020</v>
      </c>
      <c r="G1220" s="62">
        <v>10</v>
      </c>
      <c r="H1220" s="149" t="str">
        <f t="shared" si="3418"/>
        <v>180100501</v>
      </c>
      <c r="I1220" s="62">
        <f t="shared" si="3419"/>
        <v>5</v>
      </c>
      <c r="J1220" s="62" t="str">
        <f>IF(COUNTIF(技能效果!A:A,技能等级!B1220&amp;"02")=1,技能等级!B1220&amp;"02","")</f>
        <v/>
      </c>
      <c r="K1220" s="62" t="str">
        <f t="shared" si="3420"/>
        <v/>
      </c>
      <c r="L1220" s="62" t="str">
        <f>IF(COUNTIF(技能效果!A:A,技能等级!B1220&amp;"03")=1,技能等级!B1220&amp;"03","")</f>
        <v/>
      </c>
      <c r="M1220" s="62" t="str">
        <f t="shared" si="3421"/>
        <v/>
      </c>
      <c r="N1220" s="62" t="str">
        <f>IF(COUNTIF(技能效果!A:A,技能等级!B1220&amp;"04")=1,技能等级!B1220&amp;"04","")</f>
        <v/>
      </c>
      <c r="O1220" s="62" t="str">
        <f t="shared" si="3422"/>
        <v/>
      </c>
      <c r="P1220" s="62" t="str">
        <f>IF(COUNTIF(技能效果!A:A,技能等级!B1220&amp;"05")=1,技能等级!B1220&amp;"05","")</f>
        <v/>
      </c>
      <c r="Q1220" s="62" t="str">
        <f t="shared" si="3423"/>
        <v/>
      </c>
      <c r="R1220" s="69">
        <f>INDEX(技能!U:U,MATCH(技能等级!B1220,技能!B:B,0))</f>
        <v>0</v>
      </c>
      <c r="S1220" s="150">
        <f t="shared" si="3424"/>
        <v>118</v>
      </c>
    </row>
    <row r="1221" spans="1:19" s="60" customFormat="1" ht="16.5" x14ac:dyDescent="0.2">
      <c r="A1221" s="62">
        <v>1218</v>
      </c>
      <c r="B1221" s="62">
        <f>INDEX(技能!B:B,MATCH(技能等级!S1221,技能!T:T,0))</f>
        <v>1801005</v>
      </c>
      <c r="C1221" s="69" t="s">
        <v>384</v>
      </c>
      <c r="D1221" s="62">
        <v>6</v>
      </c>
      <c r="E1221" s="62" t="str">
        <f>INDEX(技能!E:E,MATCH(技能等级!S1221,技能!T:T,0))</f>
        <v>变身鬼将军普通伤害</v>
      </c>
      <c r="F1221" s="69" t="s">
        <v>1020</v>
      </c>
      <c r="G1221" s="62">
        <v>10</v>
      </c>
      <c r="H1221" s="149" t="str">
        <f t="shared" si="3418"/>
        <v>180100501</v>
      </c>
      <c r="I1221" s="62">
        <f t="shared" si="3419"/>
        <v>6</v>
      </c>
      <c r="J1221" s="62" t="str">
        <f>IF(COUNTIF(技能效果!A:A,技能等级!B1221&amp;"02")=1,技能等级!B1221&amp;"02","")</f>
        <v/>
      </c>
      <c r="K1221" s="62" t="str">
        <f t="shared" si="3420"/>
        <v/>
      </c>
      <c r="L1221" s="62" t="str">
        <f>IF(COUNTIF(技能效果!A:A,技能等级!B1221&amp;"03")=1,技能等级!B1221&amp;"03","")</f>
        <v/>
      </c>
      <c r="M1221" s="62" t="str">
        <f t="shared" si="3421"/>
        <v/>
      </c>
      <c r="N1221" s="62" t="str">
        <f>IF(COUNTIF(技能效果!A:A,技能等级!B1221&amp;"04")=1,技能等级!B1221&amp;"04","")</f>
        <v/>
      </c>
      <c r="O1221" s="62" t="str">
        <f t="shared" si="3422"/>
        <v/>
      </c>
      <c r="P1221" s="62" t="str">
        <f>IF(COUNTIF(技能效果!A:A,技能等级!B1221&amp;"05")=1,技能等级!B1221&amp;"05","")</f>
        <v/>
      </c>
      <c r="Q1221" s="62" t="str">
        <f t="shared" si="3423"/>
        <v/>
      </c>
      <c r="R1221" s="69">
        <f>INDEX(技能!U:U,MATCH(技能等级!B1221,技能!B:B,0))</f>
        <v>0</v>
      </c>
      <c r="S1221" s="150">
        <f t="shared" si="3424"/>
        <v>118</v>
      </c>
    </row>
    <row r="1222" spans="1:19" s="60" customFormat="1" ht="16.5" x14ac:dyDescent="0.2">
      <c r="A1222" s="62">
        <v>1219</v>
      </c>
      <c r="B1222" s="62">
        <f>INDEX(技能!B:B,MATCH(技能等级!S1222,技能!T:T,0))</f>
        <v>1801005</v>
      </c>
      <c r="C1222" s="69" t="s">
        <v>384</v>
      </c>
      <c r="D1222" s="62">
        <v>7</v>
      </c>
      <c r="E1222" s="62" t="str">
        <f>INDEX(技能!E:E,MATCH(技能等级!S1222,技能!T:T,0))</f>
        <v>变身鬼将军普通伤害</v>
      </c>
      <c r="F1222" s="69" t="s">
        <v>1020</v>
      </c>
      <c r="G1222" s="62">
        <v>10</v>
      </c>
      <c r="H1222" s="149" t="str">
        <f t="shared" si="3418"/>
        <v>180100501</v>
      </c>
      <c r="I1222" s="62">
        <f t="shared" si="3419"/>
        <v>7</v>
      </c>
      <c r="J1222" s="62" t="str">
        <f>IF(COUNTIF(技能效果!A:A,技能等级!B1222&amp;"02")=1,技能等级!B1222&amp;"02","")</f>
        <v/>
      </c>
      <c r="K1222" s="62" t="str">
        <f t="shared" si="3420"/>
        <v/>
      </c>
      <c r="L1222" s="62" t="str">
        <f>IF(COUNTIF(技能效果!A:A,技能等级!B1222&amp;"03")=1,技能等级!B1222&amp;"03","")</f>
        <v/>
      </c>
      <c r="M1222" s="62" t="str">
        <f t="shared" si="3421"/>
        <v/>
      </c>
      <c r="N1222" s="62" t="str">
        <f>IF(COUNTIF(技能效果!A:A,技能等级!B1222&amp;"04")=1,技能等级!B1222&amp;"04","")</f>
        <v/>
      </c>
      <c r="O1222" s="62" t="str">
        <f t="shared" si="3422"/>
        <v/>
      </c>
      <c r="P1222" s="62" t="str">
        <f>IF(COUNTIF(技能效果!A:A,技能等级!B1222&amp;"05")=1,技能等级!B1222&amp;"05","")</f>
        <v/>
      </c>
      <c r="Q1222" s="62" t="str">
        <f t="shared" si="3423"/>
        <v/>
      </c>
      <c r="R1222" s="69">
        <f>INDEX(技能!U:U,MATCH(技能等级!B1222,技能!B:B,0))</f>
        <v>0</v>
      </c>
      <c r="S1222" s="150">
        <f t="shared" si="3424"/>
        <v>118</v>
      </c>
    </row>
    <row r="1223" spans="1:19" s="60" customFormat="1" ht="16.5" x14ac:dyDescent="0.2">
      <c r="A1223" s="62">
        <v>1220</v>
      </c>
      <c r="B1223" s="62">
        <f>INDEX(技能!B:B,MATCH(技能等级!S1223,技能!T:T,0))</f>
        <v>1801005</v>
      </c>
      <c r="C1223" s="69" t="s">
        <v>384</v>
      </c>
      <c r="D1223" s="62">
        <v>8</v>
      </c>
      <c r="E1223" s="62" t="str">
        <f>INDEX(技能!E:E,MATCH(技能等级!S1223,技能!T:T,0))</f>
        <v>变身鬼将军普通伤害</v>
      </c>
      <c r="F1223" s="69" t="s">
        <v>1020</v>
      </c>
      <c r="G1223" s="62">
        <v>10</v>
      </c>
      <c r="H1223" s="149" t="str">
        <f t="shared" si="3418"/>
        <v>180100501</v>
      </c>
      <c r="I1223" s="62">
        <f t="shared" si="3419"/>
        <v>8</v>
      </c>
      <c r="J1223" s="62" t="str">
        <f>IF(COUNTIF(技能效果!A:A,技能等级!B1223&amp;"02")=1,技能等级!B1223&amp;"02","")</f>
        <v/>
      </c>
      <c r="K1223" s="62" t="str">
        <f t="shared" si="3420"/>
        <v/>
      </c>
      <c r="L1223" s="62" t="str">
        <f>IF(COUNTIF(技能效果!A:A,技能等级!B1223&amp;"03")=1,技能等级!B1223&amp;"03","")</f>
        <v/>
      </c>
      <c r="M1223" s="62" t="str">
        <f t="shared" si="3421"/>
        <v/>
      </c>
      <c r="N1223" s="62" t="str">
        <f>IF(COUNTIF(技能效果!A:A,技能等级!B1223&amp;"04")=1,技能等级!B1223&amp;"04","")</f>
        <v/>
      </c>
      <c r="O1223" s="62" t="str">
        <f t="shared" si="3422"/>
        <v/>
      </c>
      <c r="P1223" s="62" t="str">
        <f>IF(COUNTIF(技能效果!A:A,技能等级!B1223&amp;"05")=1,技能等级!B1223&amp;"05","")</f>
        <v/>
      </c>
      <c r="Q1223" s="62" t="str">
        <f t="shared" si="3423"/>
        <v/>
      </c>
      <c r="R1223" s="69">
        <f>INDEX(技能!U:U,MATCH(技能等级!B1223,技能!B:B,0))</f>
        <v>0</v>
      </c>
      <c r="S1223" s="150">
        <f t="shared" si="3424"/>
        <v>118</v>
      </c>
    </row>
    <row r="1224" spans="1:19" s="60" customFormat="1" ht="16.5" x14ac:dyDescent="0.2">
      <c r="A1224" s="62">
        <v>1221</v>
      </c>
      <c r="B1224" s="62">
        <f>INDEX(技能!B:B,MATCH(技能等级!S1224,技能!T:T,0))</f>
        <v>1801005</v>
      </c>
      <c r="C1224" s="69" t="s">
        <v>384</v>
      </c>
      <c r="D1224" s="62">
        <v>9</v>
      </c>
      <c r="E1224" s="62" t="str">
        <f>INDEX(技能!E:E,MATCH(技能等级!S1224,技能!T:T,0))</f>
        <v>变身鬼将军普通伤害</v>
      </c>
      <c r="F1224" s="69" t="s">
        <v>1020</v>
      </c>
      <c r="G1224" s="62">
        <v>10</v>
      </c>
      <c r="H1224" s="149" t="str">
        <f t="shared" si="3418"/>
        <v>180100501</v>
      </c>
      <c r="I1224" s="62">
        <f t="shared" si="3419"/>
        <v>9</v>
      </c>
      <c r="J1224" s="62" t="str">
        <f>IF(COUNTIF(技能效果!A:A,技能等级!B1224&amp;"02")=1,技能等级!B1224&amp;"02","")</f>
        <v/>
      </c>
      <c r="K1224" s="62" t="str">
        <f t="shared" si="3420"/>
        <v/>
      </c>
      <c r="L1224" s="62" t="str">
        <f>IF(COUNTIF(技能效果!A:A,技能等级!B1224&amp;"03")=1,技能等级!B1224&amp;"03","")</f>
        <v/>
      </c>
      <c r="M1224" s="62" t="str">
        <f t="shared" si="3421"/>
        <v/>
      </c>
      <c r="N1224" s="62" t="str">
        <f>IF(COUNTIF(技能效果!A:A,技能等级!B1224&amp;"04")=1,技能等级!B1224&amp;"04","")</f>
        <v/>
      </c>
      <c r="O1224" s="62" t="str">
        <f t="shared" si="3422"/>
        <v/>
      </c>
      <c r="P1224" s="62" t="str">
        <f>IF(COUNTIF(技能效果!A:A,技能等级!B1224&amp;"05")=1,技能等级!B1224&amp;"05","")</f>
        <v/>
      </c>
      <c r="Q1224" s="62" t="str">
        <f t="shared" si="3423"/>
        <v/>
      </c>
      <c r="R1224" s="69">
        <f>INDEX(技能!U:U,MATCH(技能等级!B1224,技能!B:B,0))</f>
        <v>0</v>
      </c>
      <c r="S1224" s="150">
        <f t="shared" si="3424"/>
        <v>118</v>
      </c>
    </row>
    <row r="1225" spans="1:19" s="60" customFormat="1" ht="16.5" x14ac:dyDescent="0.2">
      <c r="A1225" s="62">
        <v>1222</v>
      </c>
      <c r="B1225" s="62">
        <f>INDEX(技能!B:B,MATCH(技能等级!S1225,技能!T:T,0))</f>
        <v>1801005</v>
      </c>
      <c r="C1225" s="69" t="s">
        <v>384</v>
      </c>
      <c r="D1225" s="62">
        <v>10</v>
      </c>
      <c r="E1225" s="62" t="str">
        <f>INDEX(技能!E:E,MATCH(技能等级!S1225,技能!T:T,0))</f>
        <v>变身鬼将军普通伤害</v>
      </c>
      <c r="F1225" s="69" t="s">
        <v>1020</v>
      </c>
      <c r="G1225" s="62">
        <v>10</v>
      </c>
      <c r="H1225" s="149" t="str">
        <f t="shared" si="3418"/>
        <v>180100501</v>
      </c>
      <c r="I1225" s="62">
        <f t="shared" si="3419"/>
        <v>10</v>
      </c>
      <c r="J1225" s="62" t="str">
        <f>IF(COUNTIF(技能效果!A:A,技能等级!B1225&amp;"02")=1,技能等级!B1225&amp;"02","")</f>
        <v/>
      </c>
      <c r="K1225" s="62" t="str">
        <f t="shared" si="3420"/>
        <v/>
      </c>
      <c r="L1225" s="62" t="str">
        <f>IF(COUNTIF(技能效果!A:A,技能等级!B1225&amp;"03")=1,技能等级!B1225&amp;"03","")</f>
        <v/>
      </c>
      <c r="M1225" s="62" t="str">
        <f t="shared" si="3421"/>
        <v/>
      </c>
      <c r="N1225" s="62" t="str">
        <f>IF(COUNTIF(技能效果!A:A,技能等级!B1225&amp;"04")=1,技能等级!B1225&amp;"04","")</f>
        <v/>
      </c>
      <c r="O1225" s="62" t="str">
        <f t="shared" si="3422"/>
        <v/>
      </c>
      <c r="P1225" s="62" t="str">
        <f>IF(COUNTIF(技能效果!A:A,技能等级!B1225&amp;"05")=1,技能等级!B1225&amp;"05","")</f>
        <v/>
      </c>
      <c r="Q1225" s="62" t="str">
        <f t="shared" si="3423"/>
        <v/>
      </c>
      <c r="R1225" s="69">
        <f>INDEX(技能!U:U,MATCH(技能等级!B1225,技能!B:B,0))</f>
        <v>0</v>
      </c>
      <c r="S1225" s="150">
        <f t="shared" si="3424"/>
        <v>118</v>
      </c>
    </row>
    <row r="1226" spans="1:19" s="60" customFormat="1" ht="16.5" x14ac:dyDescent="0.2">
      <c r="A1226" s="62">
        <v>1223</v>
      </c>
      <c r="B1226" s="62">
        <f>INDEX(技能!B:B,MATCH(技能等级!S1226,技能!T:T,0))</f>
        <v>1802005</v>
      </c>
      <c r="C1226" s="69" t="s">
        <v>384</v>
      </c>
      <c r="D1226" s="62">
        <v>1</v>
      </c>
      <c r="E1226" s="62" t="str">
        <f>INDEX(技能!E:E,MATCH(技能等级!S1226,技能!T:T,0))</f>
        <v>变身鬼将军偷水晶</v>
      </c>
      <c r="F1226" s="69" t="s">
        <v>1020</v>
      </c>
      <c r="G1226" s="62"/>
      <c r="H1226" s="149" t="str">
        <f t="shared" si="3418"/>
        <v>180200501</v>
      </c>
      <c r="I1226" s="62">
        <f t="shared" si="3419"/>
        <v>1</v>
      </c>
      <c r="J1226" s="62" t="str">
        <f>IF(COUNTIF(技能效果!A:A,技能等级!B1226&amp;"02")=1,技能等级!B1226&amp;"02","")</f>
        <v>180200502</v>
      </c>
      <c r="K1226" s="62">
        <f t="shared" si="3420"/>
        <v>1</v>
      </c>
      <c r="L1226" s="62" t="str">
        <f>IF(COUNTIF(技能效果!A:A,技能等级!B1226&amp;"03")=1,技能等级!B1226&amp;"03","")</f>
        <v/>
      </c>
      <c r="M1226" s="62" t="str">
        <f t="shared" si="3421"/>
        <v/>
      </c>
      <c r="N1226" s="62" t="str">
        <f>IF(COUNTIF(技能效果!A:A,技能等级!B1226&amp;"04")=1,技能等级!B1226&amp;"04","")</f>
        <v/>
      </c>
      <c r="O1226" s="62" t="str">
        <f t="shared" si="3422"/>
        <v/>
      </c>
      <c r="P1226" s="62" t="str">
        <f>IF(COUNTIF(技能效果!A:A,技能等级!B1226&amp;"05")=1,技能等级!B1226&amp;"05","")</f>
        <v/>
      </c>
      <c r="Q1226" s="62" t="str">
        <f t="shared" si="3423"/>
        <v/>
      </c>
      <c r="R1226" s="69">
        <f>INDEX(技能!U:U,MATCH(技能等级!B1226,技能!B:B,0))</f>
        <v>0</v>
      </c>
      <c r="S1226" s="150">
        <f t="shared" si="3424"/>
        <v>119</v>
      </c>
    </row>
    <row r="1227" spans="1:19" s="60" customFormat="1" ht="16.5" x14ac:dyDescent="0.2">
      <c r="A1227" s="62">
        <v>1224</v>
      </c>
      <c r="B1227" s="62">
        <f>INDEX(技能!B:B,MATCH(技能等级!S1227,技能!T:T,0))</f>
        <v>1802005</v>
      </c>
      <c r="C1227" s="69" t="s">
        <v>384</v>
      </c>
      <c r="D1227" s="62">
        <v>2</v>
      </c>
      <c r="E1227" s="62" t="str">
        <f>INDEX(技能!E:E,MATCH(技能等级!S1227,技能!T:T,0))</f>
        <v>变身鬼将军偷水晶</v>
      </c>
      <c r="F1227" s="69" t="s">
        <v>1020</v>
      </c>
      <c r="G1227" s="62">
        <v>10</v>
      </c>
      <c r="H1227" s="149" t="str">
        <f t="shared" si="3418"/>
        <v>180200501</v>
      </c>
      <c r="I1227" s="62">
        <f t="shared" si="3419"/>
        <v>2</v>
      </c>
      <c r="J1227" s="62" t="str">
        <f>IF(COUNTIF(技能效果!A:A,技能等级!B1227&amp;"02")=1,技能等级!B1227&amp;"02","")</f>
        <v>180200502</v>
      </c>
      <c r="K1227" s="62">
        <f t="shared" si="3420"/>
        <v>2</v>
      </c>
      <c r="L1227" s="62" t="str">
        <f>IF(COUNTIF(技能效果!A:A,技能等级!B1227&amp;"03")=1,技能等级!B1227&amp;"03","")</f>
        <v/>
      </c>
      <c r="M1227" s="62" t="str">
        <f t="shared" si="3421"/>
        <v/>
      </c>
      <c r="N1227" s="62" t="str">
        <f>IF(COUNTIF(技能效果!A:A,技能等级!B1227&amp;"04")=1,技能等级!B1227&amp;"04","")</f>
        <v/>
      </c>
      <c r="O1227" s="62" t="str">
        <f t="shared" si="3422"/>
        <v/>
      </c>
      <c r="P1227" s="62" t="str">
        <f>IF(COUNTIF(技能效果!A:A,技能等级!B1227&amp;"05")=1,技能等级!B1227&amp;"05","")</f>
        <v/>
      </c>
      <c r="Q1227" s="62" t="str">
        <f t="shared" si="3423"/>
        <v/>
      </c>
      <c r="R1227" s="69">
        <f>INDEX(技能!U:U,MATCH(技能等级!B1227,技能!B:B,0))</f>
        <v>0</v>
      </c>
      <c r="S1227" s="150">
        <f t="shared" si="3424"/>
        <v>119</v>
      </c>
    </row>
    <row r="1228" spans="1:19" s="60" customFormat="1" ht="16.5" x14ac:dyDescent="0.2">
      <c r="A1228" s="62">
        <v>1225</v>
      </c>
      <c r="B1228" s="62">
        <f>INDEX(技能!B:B,MATCH(技能等级!S1228,技能!T:T,0))</f>
        <v>1802005</v>
      </c>
      <c r="C1228" s="69" t="s">
        <v>384</v>
      </c>
      <c r="D1228" s="62">
        <v>3</v>
      </c>
      <c r="E1228" s="62" t="str">
        <f>INDEX(技能!E:E,MATCH(技能等级!S1228,技能!T:T,0))</f>
        <v>变身鬼将军偷水晶</v>
      </c>
      <c r="F1228" s="69" t="s">
        <v>1020</v>
      </c>
      <c r="G1228" s="62">
        <v>10</v>
      </c>
      <c r="H1228" s="149" t="str">
        <f t="shared" si="3418"/>
        <v>180200501</v>
      </c>
      <c r="I1228" s="62">
        <f t="shared" si="3419"/>
        <v>3</v>
      </c>
      <c r="J1228" s="62" t="str">
        <f>IF(COUNTIF(技能效果!A:A,技能等级!B1228&amp;"02")=1,技能等级!B1228&amp;"02","")</f>
        <v>180200502</v>
      </c>
      <c r="K1228" s="62">
        <f t="shared" si="3420"/>
        <v>3</v>
      </c>
      <c r="L1228" s="62" t="str">
        <f>IF(COUNTIF(技能效果!A:A,技能等级!B1228&amp;"03")=1,技能等级!B1228&amp;"03","")</f>
        <v/>
      </c>
      <c r="M1228" s="62" t="str">
        <f t="shared" si="3421"/>
        <v/>
      </c>
      <c r="N1228" s="62" t="str">
        <f>IF(COUNTIF(技能效果!A:A,技能等级!B1228&amp;"04")=1,技能等级!B1228&amp;"04","")</f>
        <v/>
      </c>
      <c r="O1228" s="62" t="str">
        <f t="shared" si="3422"/>
        <v/>
      </c>
      <c r="P1228" s="62" t="str">
        <f>IF(COUNTIF(技能效果!A:A,技能等级!B1228&amp;"05")=1,技能等级!B1228&amp;"05","")</f>
        <v/>
      </c>
      <c r="Q1228" s="62" t="str">
        <f t="shared" si="3423"/>
        <v/>
      </c>
      <c r="R1228" s="69">
        <f>INDEX(技能!U:U,MATCH(技能等级!B1228,技能!B:B,0))</f>
        <v>0</v>
      </c>
      <c r="S1228" s="150">
        <f t="shared" si="3424"/>
        <v>119</v>
      </c>
    </row>
    <row r="1229" spans="1:19" s="60" customFormat="1" ht="16.5" x14ac:dyDescent="0.2">
      <c r="A1229" s="62">
        <v>1226</v>
      </c>
      <c r="B1229" s="62">
        <f>INDEX(技能!B:B,MATCH(技能等级!S1229,技能!T:T,0))</f>
        <v>1802005</v>
      </c>
      <c r="C1229" s="69" t="s">
        <v>384</v>
      </c>
      <c r="D1229" s="62">
        <v>4</v>
      </c>
      <c r="E1229" s="62" t="str">
        <f>INDEX(技能!E:E,MATCH(技能等级!S1229,技能!T:T,0))</f>
        <v>变身鬼将军偷水晶</v>
      </c>
      <c r="F1229" s="69" t="s">
        <v>1020</v>
      </c>
      <c r="G1229" s="62">
        <v>10</v>
      </c>
      <c r="H1229" s="149" t="str">
        <f t="shared" si="3418"/>
        <v>180200501</v>
      </c>
      <c r="I1229" s="62">
        <f t="shared" si="3419"/>
        <v>4</v>
      </c>
      <c r="J1229" s="62" t="str">
        <f>IF(COUNTIF(技能效果!A:A,技能等级!B1229&amp;"02")=1,技能等级!B1229&amp;"02","")</f>
        <v>180200502</v>
      </c>
      <c r="K1229" s="62">
        <f t="shared" si="3420"/>
        <v>4</v>
      </c>
      <c r="L1229" s="62" t="str">
        <f>IF(COUNTIF(技能效果!A:A,技能等级!B1229&amp;"03")=1,技能等级!B1229&amp;"03","")</f>
        <v/>
      </c>
      <c r="M1229" s="62" t="str">
        <f t="shared" si="3421"/>
        <v/>
      </c>
      <c r="N1229" s="62" t="str">
        <f>IF(COUNTIF(技能效果!A:A,技能等级!B1229&amp;"04")=1,技能等级!B1229&amp;"04","")</f>
        <v/>
      </c>
      <c r="O1229" s="62" t="str">
        <f t="shared" si="3422"/>
        <v/>
      </c>
      <c r="P1229" s="62" t="str">
        <f>IF(COUNTIF(技能效果!A:A,技能等级!B1229&amp;"05")=1,技能等级!B1229&amp;"05","")</f>
        <v/>
      </c>
      <c r="Q1229" s="62" t="str">
        <f t="shared" si="3423"/>
        <v/>
      </c>
      <c r="R1229" s="69">
        <f>INDEX(技能!U:U,MATCH(技能等级!B1229,技能!B:B,0))</f>
        <v>0</v>
      </c>
      <c r="S1229" s="150">
        <f t="shared" si="3424"/>
        <v>119</v>
      </c>
    </row>
    <row r="1230" spans="1:19" s="60" customFormat="1" ht="16.5" x14ac:dyDescent="0.2">
      <c r="A1230" s="62">
        <v>1227</v>
      </c>
      <c r="B1230" s="62">
        <f>INDEX(技能!B:B,MATCH(技能等级!S1230,技能!T:T,0))</f>
        <v>1802005</v>
      </c>
      <c r="C1230" s="69" t="s">
        <v>384</v>
      </c>
      <c r="D1230" s="62">
        <v>5</v>
      </c>
      <c r="E1230" s="62" t="str">
        <f>INDEX(技能!E:E,MATCH(技能等级!S1230,技能!T:T,0))</f>
        <v>变身鬼将军偷水晶</v>
      </c>
      <c r="F1230" s="69" t="s">
        <v>1020</v>
      </c>
      <c r="G1230" s="62">
        <v>10</v>
      </c>
      <c r="H1230" s="149" t="str">
        <f t="shared" si="3418"/>
        <v>180200501</v>
      </c>
      <c r="I1230" s="62">
        <f t="shared" si="3419"/>
        <v>5</v>
      </c>
      <c r="J1230" s="62" t="str">
        <f>IF(COUNTIF(技能效果!A:A,技能等级!B1230&amp;"02")=1,技能等级!B1230&amp;"02","")</f>
        <v>180200502</v>
      </c>
      <c r="K1230" s="62">
        <f t="shared" si="3420"/>
        <v>5</v>
      </c>
      <c r="L1230" s="62" t="str">
        <f>IF(COUNTIF(技能效果!A:A,技能等级!B1230&amp;"03")=1,技能等级!B1230&amp;"03","")</f>
        <v/>
      </c>
      <c r="M1230" s="62" t="str">
        <f t="shared" si="3421"/>
        <v/>
      </c>
      <c r="N1230" s="62" t="str">
        <f>IF(COUNTIF(技能效果!A:A,技能等级!B1230&amp;"04")=1,技能等级!B1230&amp;"04","")</f>
        <v/>
      </c>
      <c r="O1230" s="62" t="str">
        <f t="shared" si="3422"/>
        <v/>
      </c>
      <c r="P1230" s="62" t="str">
        <f>IF(COUNTIF(技能效果!A:A,技能等级!B1230&amp;"05")=1,技能等级!B1230&amp;"05","")</f>
        <v/>
      </c>
      <c r="Q1230" s="62" t="str">
        <f t="shared" si="3423"/>
        <v/>
      </c>
      <c r="R1230" s="69">
        <f>INDEX(技能!U:U,MATCH(技能等级!B1230,技能!B:B,0))</f>
        <v>0</v>
      </c>
      <c r="S1230" s="150">
        <f t="shared" si="3424"/>
        <v>119</v>
      </c>
    </row>
    <row r="1231" spans="1:19" s="60" customFormat="1" ht="16.5" x14ac:dyDescent="0.2">
      <c r="A1231" s="62">
        <v>1228</v>
      </c>
      <c r="B1231" s="62">
        <f>INDEX(技能!B:B,MATCH(技能等级!S1231,技能!T:T,0))</f>
        <v>1802005</v>
      </c>
      <c r="C1231" s="69" t="s">
        <v>384</v>
      </c>
      <c r="D1231" s="62">
        <v>6</v>
      </c>
      <c r="E1231" s="62" t="str">
        <f>INDEX(技能!E:E,MATCH(技能等级!S1231,技能!T:T,0))</f>
        <v>变身鬼将军偷水晶</v>
      </c>
      <c r="F1231" s="69" t="s">
        <v>1020</v>
      </c>
      <c r="G1231" s="62">
        <v>10</v>
      </c>
      <c r="H1231" s="149" t="str">
        <f t="shared" si="3418"/>
        <v>180200501</v>
      </c>
      <c r="I1231" s="62">
        <f t="shared" si="3419"/>
        <v>6</v>
      </c>
      <c r="J1231" s="62" t="str">
        <f>IF(COUNTIF(技能效果!A:A,技能等级!B1231&amp;"02")=1,技能等级!B1231&amp;"02","")</f>
        <v>180200502</v>
      </c>
      <c r="K1231" s="62">
        <f t="shared" si="3420"/>
        <v>6</v>
      </c>
      <c r="L1231" s="62" t="str">
        <f>IF(COUNTIF(技能效果!A:A,技能等级!B1231&amp;"03")=1,技能等级!B1231&amp;"03","")</f>
        <v/>
      </c>
      <c r="M1231" s="62" t="str">
        <f t="shared" si="3421"/>
        <v/>
      </c>
      <c r="N1231" s="62" t="str">
        <f>IF(COUNTIF(技能效果!A:A,技能等级!B1231&amp;"04")=1,技能等级!B1231&amp;"04","")</f>
        <v/>
      </c>
      <c r="O1231" s="62" t="str">
        <f t="shared" si="3422"/>
        <v/>
      </c>
      <c r="P1231" s="62" t="str">
        <f>IF(COUNTIF(技能效果!A:A,技能等级!B1231&amp;"05")=1,技能等级!B1231&amp;"05","")</f>
        <v/>
      </c>
      <c r="Q1231" s="62" t="str">
        <f t="shared" si="3423"/>
        <v/>
      </c>
      <c r="R1231" s="69">
        <f>INDEX(技能!U:U,MATCH(技能等级!B1231,技能!B:B,0))</f>
        <v>0</v>
      </c>
      <c r="S1231" s="150">
        <f t="shared" si="3424"/>
        <v>119</v>
      </c>
    </row>
    <row r="1232" spans="1:19" s="60" customFormat="1" ht="16.5" x14ac:dyDescent="0.2">
      <c r="A1232" s="62">
        <v>1229</v>
      </c>
      <c r="B1232" s="62">
        <f>INDEX(技能!B:B,MATCH(技能等级!S1232,技能!T:T,0))</f>
        <v>1802005</v>
      </c>
      <c r="C1232" s="69" t="s">
        <v>384</v>
      </c>
      <c r="D1232" s="62">
        <v>7</v>
      </c>
      <c r="E1232" s="62" t="str">
        <f>INDEX(技能!E:E,MATCH(技能等级!S1232,技能!T:T,0))</f>
        <v>变身鬼将军偷水晶</v>
      </c>
      <c r="F1232" s="69" t="s">
        <v>1020</v>
      </c>
      <c r="G1232" s="62">
        <v>10</v>
      </c>
      <c r="H1232" s="149" t="str">
        <f t="shared" si="3418"/>
        <v>180200501</v>
      </c>
      <c r="I1232" s="62">
        <f t="shared" si="3419"/>
        <v>7</v>
      </c>
      <c r="J1232" s="62" t="str">
        <f>IF(COUNTIF(技能效果!A:A,技能等级!B1232&amp;"02")=1,技能等级!B1232&amp;"02","")</f>
        <v>180200502</v>
      </c>
      <c r="K1232" s="62">
        <f t="shared" si="3420"/>
        <v>7</v>
      </c>
      <c r="L1232" s="62" t="str">
        <f>IF(COUNTIF(技能效果!A:A,技能等级!B1232&amp;"03")=1,技能等级!B1232&amp;"03","")</f>
        <v/>
      </c>
      <c r="M1232" s="62" t="str">
        <f t="shared" si="3421"/>
        <v/>
      </c>
      <c r="N1232" s="62" t="str">
        <f>IF(COUNTIF(技能效果!A:A,技能等级!B1232&amp;"04")=1,技能等级!B1232&amp;"04","")</f>
        <v/>
      </c>
      <c r="O1232" s="62" t="str">
        <f t="shared" si="3422"/>
        <v/>
      </c>
      <c r="P1232" s="62" t="str">
        <f>IF(COUNTIF(技能效果!A:A,技能等级!B1232&amp;"05")=1,技能等级!B1232&amp;"05","")</f>
        <v/>
      </c>
      <c r="Q1232" s="62" t="str">
        <f t="shared" si="3423"/>
        <v/>
      </c>
      <c r="R1232" s="69">
        <f>INDEX(技能!U:U,MATCH(技能等级!B1232,技能!B:B,0))</f>
        <v>0</v>
      </c>
      <c r="S1232" s="150">
        <f t="shared" si="3424"/>
        <v>119</v>
      </c>
    </row>
    <row r="1233" spans="1:19" s="60" customFormat="1" ht="16.5" x14ac:dyDescent="0.2">
      <c r="A1233" s="62">
        <v>1230</v>
      </c>
      <c r="B1233" s="62">
        <f>INDEX(技能!B:B,MATCH(技能等级!S1233,技能!T:T,0))</f>
        <v>1802005</v>
      </c>
      <c r="C1233" s="69" t="s">
        <v>384</v>
      </c>
      <c r="D1233" s="62">
        <v>8</v>
      </c>
      <c r="E1233" s="62" t="str">
        <f>INDEX(技能!E:E,MATCH(技能等级!S1233,技能!T:T,0))</f>
        <v>变身鬼将军偷水晶</v>
      </c>
      <c r="F1233" s="69" t="s">
        <v>1020</v>
      </c>
      <c r="G1233" s="62">
        <v>10</v>
      </c>
      <c r="H1233" s="149" t="str">
        <f t="shared" si="3418"/>
        <v>180200501</v>
      </c>
      <c r="I1233" s="62">
        <f t="shared" si="3419"/>
        <v>8</v>
      </c>
      <c r="J1233" s="62" t="str">
        <f>IF(COUNTIF(技能效果!A:A,技能等级!B1233&amp;"02")=1,技能等级!B1233&amp;"02","")</f>
        <v>180200502</v>
      </c>
      <c r="K1233" s="62">
        <f t="shared" si="3420"/>
        <v>8</v>
      </c>
      <c r="L1233" s="62" t="str">
        <f>IF(COUNTIF(技能效果!A:A,技能等级!B1233&amp;"03")=1,技能等级!B1233&amp;"03","")</f>
        <v/>
      </c>
      <c r="M1233" s="62" t="str">
        <f t="shared" si="3421"/>
        <v/>
      </c>
      <c r="N1233" s="62" t="str">
        <f>IF(COUNTIF(技能效果!A:A,技能等级!B1233&amp;"04")=1,技能等级!B1233&amp;"04","")</f>
        <v/>
      </c>
      <c r="O1233" s="62" t="str">
        <f t="shared" si="3422"/>
        <v/>
      </c>
      <c r="P1233" s="62" t="str">
        <f>IF(COUNTIF(技能效果!A:A,技能等级!B1233&amp;"05")=1,技能等级!B1233&amp;"05","")</f>
        <v/>
      </c>
      <c r="Q1233" s="62" t="str">
        <f t="shared" si="3423"/>
        <v/>
      </c>
      <c r="R1233" s="69">
        <f>INDEX(技能!U:U,MATCH(技能等级!B1233,技能!B:B,0))</f>
        <v>0</v>
      </c>
      <c r="S1233" s="150">
        <f t="shared" si="3424"/>
        <v>119</v>
      </c>
    </row>
    <row r="1234" spans="1:19" s="60" customFormat="1" ht="16.5" x14ac:dyDescent="0.2">
      <c r="A1234" s="62">
        <v>1231</v>
      </c>
      <c r="B1234" s="62">
        <f>INDEX(技能!B:B,MATCH(技能等级!S1234,技能!T:T,0))</f>
        <v>1802005</v>
      </c>
      <c r="C1234" s="69" t="s">
        <v>384</v>
      </c>
      <c r="D1234" s="62">
        <v>9</v>
      </c>
      <c r="E1234" s="62" t="str">
        <f>INDEX(技能!E:E,MATCH(技能等级!S1234,技能!T:T,0))</f>
        <v>变身鬼将军偷水晶</v>
      </c>
      <c r="F1234" s="69" t="s">
        <v>1020</v>
      </c>
      <c r="G1234" s="62">
        <v>10</v>
      </c>
      <c r="H1234" s="149" t="str">
        <f t="shared" si="3418"/>
        <v>180200501</v>
      </c>
      <c r="I1234" s="62">
        <f t="shared" si="3419"/>
        <v>9</v>
      </c>
      <c r="J1234" s="62" t="str">
        <f>IF(COUNTIF(技能效果!A:A,技能等级!B1234&amp;"02")=1,技能等级!B1234&amp;"02","")</f>
        <v>180200502</v>
      </c>
      <c r="K1234" s="62">
        <f t="shared" si="3420"/>
        <v>9</v>
      </c>
      <c r="L1234" s="62" t="str">
        <f>IF(COUNTIF(技能效果!A:A,技能等级!B1234&amp;"03")=1,技能等级!B1234&amp;"03","")</f>
        <v/>
      </c>
      <c r="M1234" s="62" t="str">
        <f t="shared" si="3421"/>
        <v/>
      </c>
      <c r="N1234" s="62" t="str">
        <f>IF(COUNTIF(技能效果!A:A,技能等级!B1234&amp;"04")=1,技能等级!B1234&amp;"04","")</f>
        <v/>
      </c>
      <c r="O1234" s="62" t="str">
        <f t="shared" si="3422"/>
        <v/>
      </c>
      <c r="P1234" s="62" t="str">
        <f>IF(COUNTIF(技能效果!A:A,技能等级!B1234&amp;"05")=1,技能等级!B1234&amp;"05","")</f>
        <v/>
      </c>
      <c r="Q1234" s="62" t="str">
        <f t="shared" si="3423"/>
        <v/>
      </c>
      <c r="R1234" s="69">
        <f>INDEX(技能!U:U,MATCH(技能等级!B1234,技能!B:B,0))</f>
        <v>0</v>
      </c>
      <c r="S1234" s="150">
        <f t="shared" si="3424"/>
        <v>119</v>
      </c>
    </row>
    <row r="1235" spans="1:19" s="60" customFormat="1" ht="16.5" x14ac:dyDescent="0.2">
      <c r="A1235" s="62">
        <v>1232</v>
      </c>
      <c r="B1235" s="62">
        <f>INDEX(技能!B:B,MATCH(技能等级!S1235,技能!T:T,0))</f>
        <v>1802005</v>
      </c>
      <c r="C1235" s="69" t="s">
        <v>384</v>
      </c>
      <c r="D1235" s="62">
        <v>10</v>
      </c>
      <c r="E1235" s="62" t="str">
        <f>INDEX(技能!E:E,MATCH(技能等级!S1235,技能!T:T,0))</f>
        <v>变身鬼将军偷水晶</v>
      </c>
      <c r="F1235" s="69" t="s">
        <v>1020</v>
      </c>
      <c r="G1235" s="62">
        <v>10</v>
      </c>
      <c r="H1235" s="149" t="str">
        <f t="shared" si="3418"/>
        <v>180200501</v>
      </c>
      <c r="I1235" s="62">
        <f t="shared" si="3419"/>
        <v>10</v>
      </c>
      <c r="J1235" s="62" t="str">
        <f>IF(COUNTIF(技能效果!A:A,技能等级!B1235&amp;"02")=1,技能等级!B1235&amp;"02","")</f>
        <v>180200502</v>
      </c>
      <c r="K1235" s="62">
        <f t="shared" si="3420"/>
        <v>10</v>
      </c>
      <c r="L1235" s="62" t="str">
        <f>IF(COUNTIF(技能效果!A:A,技能等级!B1235&amp;"03")=1,技能等级!B1235&amp;"03","")</f>
        <v/>
      </c>
      <c r="M1235" s="62" t="str">
        <f t="shared" si="3421"/>
        <v/>
      </c>
      <c r="N1235" s="62" t="str">
        <f>IF(COUNTIF(技能效果!A:A,技能等级!B1235&amp;"04")=1,技能等级!B1235&amp;"04","")</f>
        <v/>
      </c>
      <c r="O1235" s="62" t="str">
        <f t="shared" si="3422"/>
        <v/>
      </c>
      <c r="P1235" s="62" t="str">
        <f>IF(COUNTIF(技能效果!A:A,技能等级!B1235&amp;"05")=1,技能等级!B1235&amp;"05","")</f>
        <v/>
      </c>
      <c r="Q1235" s="62" t="str">
        <f t="shared" si="3423"/>
        <v/>
      </c>
      <c r="R1235" s="69">
        <f>INDEX(技能!U:U,MATCH(技能等级!B1235,技能!B:B,0))</f>
        <v>0</v>
      </c>
      <c r="S1235" s="150">
        <f t="shared" si="3424"/>
        <v>119</v>
      </c>
    </row>
    <row r="1236" spans="1:19" s="60" customFormat="1" ht="16.5" x14ac:dyDescent="0.2">
      <c r="A1236" s="62">
        <v>1233</v>
      </c>
      <c r="B1236" s="62">
        <f>INDEX(技能!B:B,MATCH(技能等级!S1236,技能!T:T,0))</f>
        <v>1803005</v>
      </c>
      <c r="C1236" s="69" t="s">
        <v>384</v>
      </c>
      <c r="D1236" s="62">
        <v>1</v>
      </c>
      <c r="E1236" s="62" t="str">
        <f>INDEX(技能!E:E,MATCH(技能等级!S1236,技能!T:T,0))</f>
        <v>变身鬼将军增加攻击</v>
      </c>
      <c r="F1236" s="69" t="s">
        <v>1020</v>
      </c>
      <c r="G1236" s="62"/>
      <c r="H1236" s="149" t="str">
        <f t="shared" si="3418"/>
        <v>180300501</v>
      </c>
      <c r="I1236" s="62">
        <f t="shared" si="3419"/>
        <v>1</v>
      </c>
      <c r="J1236" s="62" t="str">
        <f>IF(COUNTIF(技能效果!A:A,技能等级!B1236&amp;"02")=1,技能等级!B1236&amp;"02","")</f>
        <v>180300502</v>
      </c>
      <c r="K1236" s="62">
        <f t="shared" si="3420"/>
        <v>1</v>
      </c>
      <c r="L1236" s="62" t="str">
        <f>IF(COUNTIF(技能效果!A:A,技能等级!B1236&amp;"03")=1,技能等级!B1236&amp;"03","")</f>
        <v/>
      </c>
      <c r="M1236" s="62" t="str">
        <f t="shared" si="3421"/>
        <v/>
      </c>
      <c r="N1236" s="62" t="str">
        <f>IF(COUNTIF(技能效果!A:A,技能等级!B1236&amp;"04")=1,技能等级!B1236&amp;"04","")</f>
        <v/>
      </c>
      <c r="O1236" s="62" t="str">
        <f t="shared" si="3422"/>
        <v/>
      </c>
      <c r="P1236" s="62" t="str">
        <f>IF(COUNTIF(技能效果!A:A,技能等级!B1236&amp;"05")=1,技能等级!B1236&amp;"05","")</f>
        <v/>
      </c>
      <c r="Q1236" s="62" t="str">
        <f t="shared" si="3423"/>
        <v/>
      </c>
      <c r="R1236" s="69">
        <f>INDEX(技能!U:U,MATCH(技能等级!B1236,技能!B:B,0))</f>
        <v>0</v>
      </c>
      <c r="S1236" s="150">
        <f t="shared" si="3424"/>
        <v>120</v>
      </c>
    </row>
    <row r="1237" spans="1:19" s="60" customFormat="1" ht="16.5" x14ac:dyDescent="0.2">
      <c r="A1237" s="62">
        <v>1234</v>
      </c>
      <c r="B1237" s="62">
        <f>INDEX(技能!B:B,MATCH(技能等级!S1237,技能!T:T,0))</f>
        <v>1803005</v>
      </c>
      <c r="C1237" s="69" t="s">
        <v>384</v>
      </c>
      <c r="D1237" s="62">
        <v>2</v>
      </c>
      <c r="E1237" s="62" t="str">
        <f>INDEX(技能!E:E,MATCH(技能等级!S1237,技能!T:T,0))</f>
        <v>变身鬼将军增加攻击</v>
      </c>
      <c r="F1237" s="69" t="s">
        <v>1020</v>
      </c>
      <c r="G1237" s="62">
        <v>10</v>
      </c>
      <c r="H1237" s="149" t="str">
        <f t="shared" si="3418"/>
        <v>180300501</v>
      </c>
      <c r="I1237" s="62">
        <f t="shared" si="3419"/>
        <v>2</v>
      </c>
      <c r="J1237" s="62" t="str">
        <f>IF(COUNTIF(技能效果!A:A,技能等级!B1237&amp;"02")=1,技能等级!B1237&amp;"02","")</f>
        <v>180300502</v>
      </c>
      <c r="K1237" s="62">
        <f t="shared" si="3420"/>
        <v>2</v>
      </c>
      <c r="L1237" s="62" t="str">
        <f>IF(COUNTIF(技能效果!A:A,技能等级!B1237&amp;"03")=1,技能等级!B1237&amp;"03","")</f>
        <v/>
      </c>
      <c r="M1237" s="62" t="str">
        <f t="shared" si="3421"/>
        <v/>
      </c>
      <c r="N1237" s="62" t="str">
        <f>IF(COUNTIF(技能效果!A:A,技能等级!B1237&amp;"04")=1,技能等级!B1237&amp;"04","")</f>
        <v/>
      </c>
      <c r="O1237" s="62" t="str">
        <f t="shared" si="3422"/>
        <v/>
      </c>
      <c r="P1237" s="62" t="str">
        <f>IF(COUNTIF(技能效果!A:A,技能等级!B1237&amp;"05")=1,技能等级!B1237&amp;"05","")</f>
        <v/>
      </c>
      <c r="Q1237" s="62" t="str">
        <f t="shared" si="3423"/>
        <v/>
      </c>
      <c r="R1237" s="69">
        <f>INDEX(技能!U:U,MATCH(技能等级!B1237,技能!B:B,0))</f>
        <v>0</v>
      </c>
      <c r="S1237" s="150">
        <f t="shared" si="3424"/>
        <v>120</v>
      </c>
    </row>
    <row r="1238" spans="1:19" s="60" customFormat="1" ht="16.5" x14ac:dyDescent="0.2">
      <c r="A1238" s="62">
        <v>1235</v>
      </c>
      <c r="B1238" s="62">
        <f>INDEX(技能!B:B,MATCH(技能等级!S1238,技能!T:T,0))</f>
        <v>1803005</v>
      </c>
      <c r="C1238" s="69" t="s">
        <v>384</v>
      </c>
      <c r="D1238" s="62">
        <v>3</v>
      </c>
      <c r="E1238" s="62" t="str">
        <f>INDEX(技能!E:E,MATCH(技能等级!S1238,技能!T:T,0))</f>
        <v>变身鬼将军增加攻击</v>
      </c>
      <c r="F1238" s="69" t="s">
        <v>1020</v>
      </c>
      <c r="G1238" s="62">
        <v>10</v>
      </c>
      <c r="H1238" s="149" t="str">
        <f t="shared" si="3418"/>
        <v>180300501</v>
      </c>
      <c r="I1238" s="62">
        <f t="shared" si="3419"/>
        <v>3</v>
      </c>
      <c r="J1238" s="62" t="str">
        <f>IF(COUNTIF(技能效果!A:A,技能等级!B1238&amp;"02")=1,技能等级!B1238&amp;"02","")</f>
        <v>180300502</v>
      </c>
      <c r="K1238" s="62">
        <f t="shared" si="3420"/>
        <v>3</v>
      </c>
      <c r="L1238" s="62" t="str">
        <f>IF(COUNTIF(技能效果!A:A,技能等级!B1238&amp;"03")=1,技能等级!B1238&amp;"03","")</f>
        <v/>
      </c>
      <c r="M1238" s="62" t="str">
        <f t="shared" si="3421"/>
        <v/>
      </c>
      <c r="N1238" s="62" t="str">
        <f>IF(COUNTIF(技能效果!A:A,技能等级!B1238&amp;"04")=1,技能等级!B1238&amp;"04","")</f>
        <v/>
      </c>
      <c r="O1238" s="62" t="str">
        <f t="shared" si="3422"/>
        <v/>
      </c>
      <c r="P1238" s="62" t="str">
        <f>IF(COUNTIF(技能效果!A:A,技能等级!B1238&amp;"05")=1,技能等级!B1238&amp;"05","")</f>
        <v/>
      </c>
      <c r="Q1238" s="62" t="str">
        <f t="shared" si="3423"/>
        <v/>
      </c>
      <c r="R1238" s="69">
        <f>INDEX(技能!U:U,MATCH(技能等级!B1238,技能!B:B,0))</f>
        <v>0</v>
      </c>
      <c r="S1238" s="150">
        <f t="shared" si="3424"/>
        <v>120</v>
      </c>
    </row>
    <row r="1239" spans="1:19" s="60" customFormat="1" ht="16.5" x14ac:dyDescent="0.2">
      <c r="A1239" s="62">
        <v>1236</v>
      </c>
      <c r="B1239" s="62">
        <f>INDEX(技能!B:B,MATCH(技能等级!S1239,技能!T:T,0))</f>
        <v>1803005</v>
      </c>
      <c r="C1239" s="69" t="s">
        <v>384</v>
      </c>
      <c r="D1239" s="62">
        <v>4</v>
      </c>
      <c r="E1239" s="62" t="str">
        <f>INDEX(技能!E:E,MATCH(技能等级!S1239,技能!T:T,0))</f>
        <v>变身鬼将军增加攻击</v>
      </c>
      <c r="F1239" s="69" t="s">
        <v>1020</v>
      </c>
      <c r="G1239" s="62">
        <v>10</v>
      </c>
      <c r="H1239" s="149" t="str">
        <f t="shared" si="3418"/>
        <v>180300501</v>
      </c>
      <c r="I1239" s="62">
        <f t="shared" si="3419"/>
        <v>4</v>
      </c>
      <c r="J1239" s="62" t="str">
        <f>IF(COUNTIF(技能效果!A:A,技能等级!B1239&amp;"02")=1,技能等级!B1239&amp;"02","")</f>
        <v>180300502</v>
      </c>
      <c r="K1239" s="62">
        <f t="shared" si="3420"/>
        <v>4</v>
      </c>
      <c r="L1239" s="62" t="str">
        <f>IF(COUNTIF(技能效果!A:A,技能等级!B1239&amp;"03")=1,技能等级!B1239&amp;"03","")</f>
        <v/>
      </c>
      <c r="M1239" s="62" t="str">
        <f t="shared" si="3421"/>
        <v/>
      </c>
      <c r="N1239" s="62" t="str">
        <f>IF(COUNTIF(技能效果!A:A,技能等级!B1239&amp;"04")=1,技能等级!B1239&amp;"04","")</f>
        <v/>
      </c>
      <c r="O1239" s="62" t="str">
        <f t="shared" si="3422"/>
        <v/>
      </c>
      <c r="P1239" s="62" t="str">
        <f>IF(COUNTIF(技能效果!A:A,技能等级!B1239&amp;"05")=1,技能等级!B1239&amp;"05","")</f>
        <v/>
      </c>
      <c r="Q1239" s="62" t="str">
        <f t="shared" si="3423"/>
        <v/>
      </c>
      <c r="R1239" s="69">
        <f>INDEX(技能!U:U,MATCH(技能等级!B1239,技能!B:B,0))</f>
        <v>0</v>
      </c>
      <c r="S1239" s="150">
        <f t="shared" si="3424"/>
        <v>120</v>
      </c>
    </row>
    <row r="1240" spans="1:19" s="60" customFormat="1" ht="16.5" x14ac:dyDescent="0.2">
      <c r="A1240" s="62">
        <v>1237</v>
      </c>
      <c r="B1240" s="62">
        <f>INDEX(技能!B:B,MATCH(技能等级!S1240,技能!T:T,0))</f>
        <v>1803005</v>
      </c>
      <c r="C1240" s="69" t="s">
        <v>384</v>
      </c>
      <c r="D1240" s="62">
        <v>5</v>
      </c>
      <c r="E1240" s="62" t="str">
        <f>INDEX(技能!E:E,MATCH(技能等级!S1240,技能!T:T,0))</f>
        <v>变身鬼将军增加攻击</v>
      </c>
      <c r="F1240" s="69" t="s">
        <v>1020</v>
      </c>
      <c r="G1240" s="62">
        <v>10</v>
      </c>
      <c r="H1240" s="149" t="str">
        <f t="shared" si="3418"/>
        <v>180300501</v>
      </c>
      <c r="I1240" s="62">
        <f t="shared" si="3419"/>
        <v>5</v>
      </c>
      <c r="J1240" s="62" t="str">
        <f>IF(COUNTIF(技能效果!A:A,技能等级!B1240&amp;"02")=1,技能等级!B1240&amp;"02","")</f>
        <v>180300502</v>
      </c>
      <c r="K1240" s="62">
        <f t="shared" si="3420"/>
        <v>5</v>
      </c>
      <c r="L1240" s="62" t="str">
        <f>IF(COUNTIF(技能效果!A:A,技能等级!B1240&amp;"03")=1,技能等级!B1240&amp;"03","")</f>
        <v/>
      </c>
      <c r="M1240" s="62" t="str">
        <f t="shared" si="3421"/>
        <v/>
      </c>
      <c r="N1240" s="62" t="str">
        <f>IF(COUNTIF(技能效果!A:A,技能等级!B1240&amp;"04")=1,技能等级!B1240&amp;"04","")</f>
        <v/>
      </c>
      <c r="O1240" s="62" t="str">
        <f t="shared" si="3422"/>
        <v/>
      </c>
      <c r="P1240" s="62" t="str">
        <f>IF(COUNTIF(技能效果!A:A,技能等级!B1240&amp;"05")=1,技能等级!B1240&amp;"05","")</f>
        <v/>
      </c>
      <c r="Q1240" s="62" t="str">
        <f t="shared" si="3423"/>
        <v/>
      </c>
      <c r="R1240" s="69">
        <f>INDEX(技能!U:U,MATCH(技能等级!B1240,技能!B:B,0))</f>
        <v>0</v>
      </c>
      <c r="S1240" s="150">
        <f t="shared" si="3424"/>
        <v>120</v>
      </c>
    </row>
    <row r="1241" spans="1:19" s="60" customFormat="1" ht="16.5" x14ac:dyDescent="0.2">
      <c r="A1241" s="62">
        <v>1238</v>
      </c>
      <c r="B1241" s="62">
        <f>INDEX(技能!B:B,MATCH(技能等级!S1241,技能!T:T,0))</f>
        <v>1803005</v>
      </c>
      <c r="C1241" s="69" t="s">
        <v>384</v>
      </c>
      <c r="D1241" s="62">
        <v>6</v>
      </c>
      <c r="E1241" s="62" t="str">
        <f>INDEX(技能!E:E,MATCH(技能等级!S1241,技能!T:T,0))</f>
        <v>变身鬼将军增加攻击</v>
      </c>
      <c r="F1241" s="69" t="s">
        <v>1020</v>
      </c>
      <c r="G1241" s="62">
        <v>10</v>
      </c>
      <c r="H1241" s="149" t="str">
        <f t="shared" si="3418"/>
        <v>180300501</v>
      </c>
      <c r="I1241" s="62">
        <f t="shared" si="3419"/>
        <v>6</v>
      </c>
      <c r="J1241" s="62" t="str">
        <f>IF(COUNTIF(技能效果!A:A,技能等级!B1241&amp;"02")=1,技能等级!B1241&amp;"02","")</f>
        <v>180300502</v>
      </c>
      <c r="K1241" s="62">
        <f t="shared" si="3420"/>
        <v>6</v>
      </c>
      <c r="L1241" s="62" t="str">
        <f>IF(COUNTIF(技能效果!A:A,技能等级!B1241&amp;"03")=1,技能等级!B1241&amp;"03","")</f>
        <v/>
      </c>
      <c r="M1241" s="62" t="str">
        <f t="shared" si="3421"/>
        <v/>
      </c>
      <c r="N1241" s="62" t="str">
        <f>IF(COUNTIF(技能效果!A:A,技能等级!B1241&amp;"04")=1,技能等级!B1241&amp;"04","")</f>
        <v/>
      </c>
      <c r="O1241" s="62" t="str">
        <f t="shared" si="3422"/>
        <v/>
      </c>
      <c r="P1241" s="62" t="str">
        <f>IF(COUNTIF(技能效果!A:A,技能等级!B1241&amp;"05")=1,技能等级!B1241&amp;"05","")</f>
        <v/>
      </c>
      <c r="Q1241" s="62" t="str">
        <f t="shared" si="3423"/>
        <v/>
      </c>
      <c r="R1241" s="69">
        <f>INDEX(技能!U:U,MATCH(技能等级!B1241,技能!B:B,0))</f>
        <v>0</v>
      </c>
      <c r="S1241" s="150">
        <f t="shared" si="3424"/>
        <v>120</v>
      </c>
    </row>
    <row r="1242" spans="1:19" s="60" customFormat="1" ht="16.5" x14ac:dyDescent="0.2">
      <c r="A1242" s="62">
        <v>1239</v>
      </c>
      <c r="B1242" s="62">
        <f>INDEX(技能!B:B,MATCH(技能等级!S1242,技能!T:T,0))</f>
        <v>1803005</v>
      </c>
      <c r="C1242" s="69" t="s">
        <v>384</v>
      </c>
      <c r="D1242" s="62">
        <v>7</v>
      </c>
      <c r="E1242" s="62" t="str">
        <f>INDEX(技能!E:E,MATCH(技能等级!S1242,技能!T:T,0))</f>
        <v>变身鬼将军增加攻击</v>
      </c>
      <c r="F1242" s="69" t="s">
        <v>1020</v>
      </c>
      <c r="G1242" s="62">
        <v>10</v>
      </c>
      <c r="H1242" s="149" t="str">
        <f t="shared" si="3418"/>
        <v>180300501</v>
      </c>
      <c r="I1242" s="62">
        <f t="shared" si="3419"/>
        <v>7</v>
      </c>
      <c r="J1242" s="62" t="str">
        <f>IF(COUNTIF(技能效果!A:A,技能等级!B1242&amp;"02")=1,技能等级!B1242&amp;"02","")</f>
        <v>180300502</v>
      </c>
      <c r="K1242" s="62">
        <f t="shared" si="3420"/>
        <v>7</v>
      </c>
      <c r="L1242" s="62" t="str">
        <f>IF(COUNTIF(技能效果!A:A,技能等级!B1242&amp;"03")=1,技能等级!B1242&amp;"03","")</f>
        <v/>
      </c>
      <c r="M1242" s="62" t="str">
        <f t="shared" si="3421"/>
        <v/>
      </c>
      <c r="N1242" s="62" t="str">
        <f>IF(COUNTIF(技能效果!A:A,技能等级!B1242&amp;"04")=1,技能等级!B1242&amp;"04","")</f>
        <v/>
      </c>
      <c r="O1242" s="62" t="str">
        <f t="shared" si="3422"/>
        <v/>
      </c>
      <c r="P1242" s="62" t="str">
        <f>IF(COUNTIF(技能效果!A:A,技能等级!B1242&amp;"05")=1,技能等级!B1242&amp;"05","")</f>
        <v/>
      </c>
      <c r="Q1242" s="62" t="str">
        <f t="shared" si="3423"/>
        <v/>
      </c>
      <c r="R1242" s="69">
        <f>INDEX(技能!U:U,MATCH(技能等级!B1242,技能!B:B,0))</f>
        <v>0</v>
      </c>
      <c r="S1242" s="150">
        <f t="shared" si="3424"/>
        <v>120</v>
      </c>
    </row>
    <row r="1243" spans="1:19" s="60" customFormat="1" ht="16.5" x14ac:dyDescent="0.2">
      <c r="A1243" s="62">
        <v>1240</v>
      </c>
      <c r="B1243" s="62">
        <f>INDEX(技能!B:B,MATCH(技能等级!S1243,技能!T:T,0))</f>
        <v>1803005</v>
      </c>
      <c r="C1243" s="69" t="s">
        <v>384</v>
      </c>
      <c r="D1243" s="62">
        <v>8</v>
      </c>
      <c r="E1243" s="62" t="str">
        <f>INDEX(技能!E:E,MATCH(技能等级!S1243,技能!T:T,0))</f>
        <v>变身鬼将军增加攻击</v>
      </c>
      <c r="F1243" s="69" t="s">
        <v>1020</v>
      </c>
      <c r="G1243" s="62">
        <v>10</v>
      </c>
      <c r="H1243" s="149" t="str">
        <f t="shared" si="3418"/>
        <v>180300501</v>
      </c>
      <c r="I1243" s="62">
        <f t="shared" si="3419"/>
        <v>8</v>
      </c>
      <c r="J1243" s="62" t="str">
        <f>IF(COUNTIF(技能效果!A:A,技能等级!B1243&amp;"02")=1,技能等级!B1243&amp;"02","")</f>
        <v>180300502</v>
      </c>
      <c r="K1243" s="62">
        <f t="shared" si="3420"/>
        <v>8</v>
      </c>
      <c r="L1243" s="62" t="str">
        <f>IF(COUNTIF(技能效果!A:A,技能等级!B1243&amp;"03")=1,技能等级!B1243&amp;"03","")</f>
        <v/>
      </c>
      <c r="M1243" s="62" t="str">
        <f t="shared" si="3421"/>
        <v/>
      </c>
      <c r="N1243" s="62" t="str">
        <f>IF(COUNTIF(技能效果!A:A,技能等级!B1243&amp;"04")=1,技能等级!B1243&amp;"04","")</f>
        <v/>
      </c>
      <c r="O1243" s="62" t="str">
        <f t="shared" si="3422"/>
        <v/>
      </c>
      <c r="P1243" s="62" t="str">
        <f>IF(COUNTIF(技能效果!A:A,技能等级!B1243&amp;"05")=1,技能等级!B1243&amp;"05","")</f>
        <v/>
      </c>
      <c r="Q1243" s="62" t="str">
        <f t="shared" si="3423"/>
        <v/>
      </c>
      <c r="R1243" s="69">
        <f>INDEX(技能!U:U,MATCH(技能等级!B1243,技能!B:B,0))</f>
        <v>0</v>
      </c>
      <c r="S1243" s="150">
        <f t="shared" si="3424"/>
        <v>120</v>
      </c>
    </row>
    <row r="1244" spans="1:19" s="60" customFormat="1" ht="16.5" x14ac:dyDescent="0.2">
      <c r="A1244" s="62">
        <v>1241</v>
      </c>
      <c r="B1244" s="62">
        <f>INDEX(技能!B:B,MATCH(技能等级!S1244,技能!T:T,0))</f>
        <v>1803005</v>
      </c>
      <c r="C1244" s="69" t="s">
        <v>384</v>
      </c>
      <c r="D1244" s="62">
        <v>9</v>
      </c>
      <c r="E1244" s="62" t="str">
        <f>INDEX(技能!E:E,MATCH(技能等级!S1244,技能!T:T,0))</f>
        <v>变身鬼将军增加攻击</v>
      </c>
      <c r="F1244" s="69" t="s">
        <v>1020</v>
      </c>
      <c r="G1244" s="62">
        <v>10</v>
      </c>
      <c r="H1244" s="149" t="str">
        <f t="shared" si="3418"/>
        <v>180300501</v>
      </c>
      <c r="I1244" s="62">
        <f t="shared" si="3419"/>
        <v>9</v>
      </c>
      <c r="J1244" s="62" t="str">
        <f>IF(COUNTIF(技能效果!A:A,技能等级!B1244&amp;"02")=1,技能等级!B1244&amp;"02","")</f>
        <v>180300502</v>
      </c>
      <c r="K1244" s="62">
        <f t="shared" si="3420"/>
        <v>9</v>
      </c>
      <c r="L1244" s="62" t="str">
        <f>IF(COUNTIF(技能效果!A:A,技能等级!B1244&amp;"03")=1,技能等级!B1244&amp;"03","")</f>
        <v/>
      </c>
      <c r="M1244" s="62" t="str">
        <f t="shared" si="3421"/>
        <v/>
      </c>
      <c r="N1244" s="62" t="str">
        <f>IF(COUNTIF(技能效果!A:A,技能等级!B1244&amp;"04")=1,技能等级!B1244&amp;"04","")</f>
        <v/>
      </c>
      <c r="O1244" s="62" t="str">
        <f t="shared" si="3422"/>
        <v/>
      </c>
      <c r="P1244" s="62" t="str">
        <f>IF(COUNTIF(技能效果!A:A,技能等级!B1244&amp;"05")=1,技能等级!B1244&amp;"05","")</f>
        <v/>
      </c>
      <c r="Q1244" s="62" t="str">
        <f t="shared" si="3423"/>
        <v/>
      </c>
      <c r="R1244" s="69">
        <f>INDEX(技能!U:U,MATCH(技能等级!B1244,技能!B:B,0))</f>
        <v>0</v>
      </c>
      <c r="S1244" s="150">
        <f t="shared" si="3424"/>
        <v>120</v>
      </c>
    </row>
    <row r="1245" spans="1:19" s="60" customFormat="1" ht="16.5" x14ac:dyDescent="0.2">
      <c r="A1245" s="62">
        <v>1242</v>
      </c>
      <c r="B1245" s="62">
        <f>INDEX(技能!B:B,MATCH(技能等级!S1245,技能!T:T,0))</f>
        <v>1803005</v>
      </c>
      <c r="C1245" s="69" t="s">
        <v>384</v>
      </c>
      <c r="D1245" s="62">
        <v>10</v>
      </c>
      <c r="E1245" s="62" t="str">
        <f>INDEX(技能!E:E,MATCH(技能等级!S1245,技能!T:T,0))</f>
        <v>变身鬼将军增加攻击</v>
      </c>
      <c r="F1245" s="69" t="s">
        <v>1020</v>
      </c>
      <c r="G1245" s="62">
        <v>10</v>
      </c>
      <c r="H1245" s="149" t="str">
        <f t="shared" si="3418"/>
        <v>180300501</v>
      </c>
      <c r="I1245" s="62">
        <f t="shared" si="3419"/>
        <v>10</v>
      </c>
      <c r="J1245" s="62" t="str">
        <f>IF(COUNTIF(技能效果!A:A,技能等级!B1245&amp;"02")=1,技能等级!B1245&amp;"02","")</f>
        <v>180300502</v>
      </c>
      <c r="K1245" s="62">
        <f t="shared" si="3420"/>
        <v>10</v>
      </c>
      <c r="L1245" s="62" t="str">
        <f>IF(COUNTIF(技能效果!A:A,技能等级!B1245&amp;"03")=1,技能等级!B1245&amp;"03","")</f>
        <v/>
      </c>
      <c r="M1245" s="62" t="str">
        <f t="shared" si="3421"/>
        <v/>
      </c>
      <c r="N1245" s="62" t="str">
        <f>IF(COUNTIF(技能效果!A:A,技能等级!B1245&amp;"04")=1,技能等级!B1245&amp;"04","")</f>
        <v/>
      </c>
      <c r="O1245" s="62" t="str">
        <f t="shared" si="3422"/>
        <v/>
      </c>
      <c r="P1245" s="62" t="str">
        <f>IF(COUNTIF(技能效果!A:A,技能等级!B1245&amp;"05")=1,技能等级!B1245&amp;"05","")</f>
        <v/>
      </c>
      <c r="Q1245" s="62" t="str">
        <f t="shared" si="3423"/>
        <v/>
      </c>
      <c r="R1245" s="69">
        <f>INDEX(技能!U:U,MATCH(技能等级!B1245,技能!B:B,0))</f>
        <v>0</v>
      </c>
      <c r="S1245" s="150">
        <f t="shared" si="3424"/>
        <v>120</v>
      </c>
    </row>
    <row r="1246" spans="1:19" s="60" customFormat="1" ht="16.5" x14ac:dyDescent="0.2">
      <c r="A1246" s="62">
        <v>1243</v>
      </c>
      <c r="B1246" s="62">
        <f>INDEX(技能!B:B,MATCH(技能等级!S1246,技能!T:T,0))</f>
        <v>1801006</v>
      </c>
      <c r="C1246" s="69" t="s">
        <v>384</v>
      </c>
      <c r="D1246" s="62">
        <v>1</v>
      </c>
      <c r="E1246" s="62" t="str">
        <f>INDEX(技能!E:E,MATCH(技能等级!S1246,技能!T:T,0))</f>
        <v>骷髅小兵1普通攻击</v>
      </c>
      <c r="F1246" s="69" t="s">
        <v>1020</v>
      </c>
      <c r="G1246" s="62"/>
      <c r="H1246" s="149" t="str">
        <f t="shared" si="3418"/>
        <v>180100601</v>
      </c>
      <c r="I1246" s="62">
        <f t="shared" si="3419"/>
        <v>1</v>
      </c>
      <c r="J1246" s="62" t="str">
        <f>IF(COUNTIF(技能效果!A:A,技能等级!B1246&amp;"02")=1,技能等级!B1246&amp;"02","")</f>
        <v/>
      </c>
      <c r="K1246" s="62" t="str">
        <f t="shared" si="3420"/>
        <v/>
      </c>
      <c r="L1246" s="62" t="str">
        <f>IF(COUNTIF(技能效果!A:A,技能等级!B1246&amp;"03")=1,技能等级!B1246&amp;"03","")</f>
        <v/>
      </c>
      <c r="M1246" s="62" t="str">
        <f t="shared" si="3421"/>
        <v/>
      </c>
      <c r="N1246" s="62" t="str">
        <f>IF(COUNTIF(技能效果!A:A,技能等级!B1246&amp;"04")=1,技能等级!B1246&amp;"04","")</f>
        <v/>
      </c>
      <c r="O1246" s="62" t="str">
        <f t="shared" si="3422"/>
        <v/>
      </c>
      <c r="P1246" s="62" t="str">
        <f>IF(COUNTIF(技能效果!A:A,技能等级!B1246&amp;"05")=1,技能等级!B1246&amp;"05","")</f>
        <v/>
      </c>
      <c r="Q1246" s="62" t="str">
        <f t="shared" si="3423"/>
        <v/>
      </c>
      <c r="R1246" s="69">
        <f>INDEX(技能!U:U,MATCH(技能等级!B1246,技能!B:B,0))</f>
        <v>0</v>
      </c>
      <c r="S1246" s="150">
        <f t="shared" si="3424"/>
        <v>121</v>
      </c>
    </row>
    <row r="1247" spans="1:19" s="60" customFormat="1" ht="16.5" x14ac:dyDescent="0.2">
      <c r="A1247" s="62">
        <v>1244</v>
      </c>
      <c r="B1247" s="62">
        <f>INDEX(技能!B:B,MATCH(技能等级!S1247,技能!T:T,0))</f>
        <v>1801006</v>
      </c>
      <c r="C1247" s="69" t="s">
        <v>384</v>
      </c>
      <c r="D1247" s="62">
        <v>2</v>
      </c>
      <c r="E1247" s="62" t="str">
        <f>INDEX(技能!E:E,MATCH(技能等级!S1247,技能!T:T,0))</f>
        <v>骷髅小兵1普通攻击</v>
      </c>
      <c r="F1247" s="69" t="s">
        <v>1020</v>
      </c>
      <c r="G1247" s="62">
        <v>10</v>
      </c>
      <c r="H1247" s="149" t="str">
        <f t="shared" si="3418"/>
        <v>180100601</v>
      </c>
      <c r="I1247" s="62">
        <f t="shared" si="3419"/>
        <v>2</v>
      </c>
      <c r="J1247" s="62" t="str">
        <f>IF(COUNTIF(技能效果!A:A,技能等级!B1247&amp;"02")=1,技能等级!B1247&amp;"02","")</f>
        <v/>
      </c>
      <c r="K1247" s="62" t="str">
        <f t="shared" si="3420"/>
        <v/>
      </c>
      <c r="L1247" s="62" t="str">
        <f>IF(COUNTIF(技能效果!A:A,技能等级!B1247&amp;"03")=1,技能等级!B1247&amp;"03","")</f>
        <v/>
      </c>
      <c r="M1247" s="62" t="str">
        <f t="shared" si="3421"/>
        <v/>
      </c>
      <c r="N1247" s="62" t="str">
        <f>IF(COUNTIF(技能效果!A:A,技能等级!B1247&amp;"04")=1,技能等级!B1247&amp;"04","")</f>
        <v/>
      </c>
      <c r="O1247" s="62" t="str">
        <f t="shared" si="3422"/>
        <v/>
      </c>
      <c r="P1247" s="62" t="str">
        <f>IF(COUNTIF(技能效果!A:A,技能等级!B1247&amp;"05")=1,技能等级!B1247&amp;"05","")</f>
        <v/>
      </c>
      <c r="Q1247" s="62" t="str">
        <f t="shared" si="3423"/>
        <v/>
      </c>
      <c r="R1247" s="69">
        <f>INDEX(技能!U:U,MATCH(技能等级!B1247,技能!B:B,0))</f>
        <v>0</v>
      </c>
      <c r="S1247" s="150">
        <f t="shared" si="3424"/>
        <v>121</v>
      </c>
    </row>
    <row r="1248" spans="1:19" s="60" customFormat="1" ht="16.5" x14ac:dyDescent="0.2">
      <c r="A1248" s="62">
        <v>1245</v>
      </c>
      <c r="B1248" s="62">
        <f>INDEX(技能!B:B,MATCH(技能等级!S1248,技能!T:T,0))</f>
        <v>1801006</v>
      </c>
      <c r="C1248" s="69" t="s">
        <v>384</v>
      </c>
      <c r="D1248" s="62">
        <v>3</v>
      </c>
      <c r="E1248" s="62" t="str">
        <f>INDEX(技能!E:E,MATCH(技能等级!S1248,技能!T:T,0))</f>
        <v>骷髅小兵1普通攻击</v>
      </c>
      <c r="F1248" s="69" t="s">
        <v>1020</v>
      </c>
      <c r="G1248" s="62">
        <v>10</v>
      </c>
      <c r="H1248" s="149" t="str">
        <f t="shared" si="3418"/>
        <v>180100601</v>
      </c>
      <c r="I1248" s="62">
        <f t="shared" si="3419"/>
        <v>3</v>
      </c>
      <c r="J1248" s="62" t="str">
        <f>IF(COUNTIF(技能效果!A:A,技能等级!B1248&amp;"02")=1,技能等级!B1248&amp;"02","")</f>
        <v/>
      </c>
      <c r="K1248" s="62" t="str">
        <f t="shared" si="3420"/>
        <v/>
      </c>
      <c r="L1248" s="62" t="str">
        <f>IF(COUNTIF(技能效果!A:A,技能等级!B1248&amp;"03")=1,技能等级!B1248&amp;"03","")</f>
        <v/>
      </c>
      <c r="M1248" s="62" t="str">
        <f t="shared" si="3421"/>
        <v/>
      </c>
      <c r="N1248" s="62" t="str">
        <f>IF(COUNTIF(技能效果!A:A,技能等级!B1248&amp;"04")=1,技能等级!B1248&amp;"04","")</f>
        <v/>
      </c>
      <c r="O1248" s="62" t="str">
        <f t="shared" si="3422"/>
        <v/>
      </c>
      <c r="P1248" s="62" t="str">
        <f>IF(COUNTIF(技能效果!A:A,技能等级!B1248&amp;"05")=1,技能等级!B1248&amp;"05","")</f>
        <v/>
      </c>
      <c r="Q1248" s="62" t="str">
        <f t="shared" si="3423"/>
        <v/>
      </c>
      <c r="R1248" s="69">
        <f>INDEX(技能!U:U,MATCH(技能等级!B1248,技能!B:B,0))</f>
        <v>0</v>
      </c>
      <c r="S1248" s="150">
        <f t="shared" si="3424"/>
        <v>121</v>
      </c>
    </row>
    <row r="1249" spans="1:19" s="60" customFormat="1" ht="16.5" x14ac:dyDescent="0.2">
      <c r="A1249" s="62">
        <v>1246</v>
      </c>
      <c r="B1249" s="62">
        <f>INDEX(技能!B:B,MATCH(技能等级!S1249,技能!T:T,0))</f>
        <v>1801006</v>
      </c>
      <c r="C1249" s="69" t="s">
        <v>384</v>
      </c>
      <c r="D1249" s="62">
        <v>4</v>
      </c>
      <c r="E1249" s="62" t="str">
        <f>INDEX(技能!E:E,MATCH(技能等级!S1249,技能!T:T,0))</f>
        <v>骷髅小兵1普通攻击</v>
      </c>
      <c r="F1249" s="69" t="s">
        <v>1020</v>
      </c>
      <c r="G1249" s="62">
        <v>10</v>
      </c>
      <c r="H1249" s="149" t="str">
        <f t="shared" si="3418"/>
        <v>180100601</v>
      </c>
      <c r="I1249" s="62">
        <f t="shared" si="3419"/>
        <v>4</v>
      </c>
      <c r="J1249" s="62" t="str">
        <f>IF(COUNTIF(技能效果!A:A,技能等级!B1249&amp;"02")=1,技能等级!B1249&amp;"02","")</f>
        <v/>
      </c>
      <c r="K1249" s="62" t="str">
        <f t="shared" si="3420"/>
        <v/>
      </c>
      <c r="L1249" s="62" t="str">
        <f>IF(COUNTIF(技能效果!A:A,技能等级!B1249&amp;"03")=1,技能等级!B1249&amp;"03","")</f>
        <v/>
      </c>
      <c r="M1249" s="62" t="str">
        <f t="shared" si="3421"/>
        <v/>
      </c>
      <c r="N1249" s="62" t="str">
        <f>IF(COUNTIF(技能效果!A:A,技能等级!B1249&amp;"04")=1,技能等级!B1249&amp;"04","")</f>
        <v/>
      </c>
      <c r="O1249" s="62" t="str">
        <f t="shared" si="3422"/>
        <v/>
      </c>
      <c r="P1249" s="62" t="str">
        <f>IF(COUNTIF(技能效果!A:A,技能等级!B1249&amp;"05")=1,技能等级!B1249&amp;"05","")</f>
        <v/>
      </c>
      <c r="Q1249" s="62" t="str">
        <f t="shared" si="3423"/>
        <v/>
      </c>
      <c r="R1249" s="69">
        <f>INDEX(技能!U:U,MATCH(技能等级!B1249,技能!B:B,0))</f>
        <v>0</v>
      </c>
      <c r="S1249" s="150">
        <f t="shared" si="3424"/>
        <v>121</v>
      </c>
    </row>
    <row r="1250" spans="1:19" s="60" customFormat="1" ht="16.5" x14ac:dyDescent="0.2">
      <c r="A1250" s="62">
        <v>1247</v>
      </c>
      <c r="B1250" s="62">
        <f>INDEX(技能!B:B,MATCH(技能等级!S1250,技能!T:T,0))</f>
        <v>1801006</v>
      </c>
      <c r="C1250" s="69" t="s">
        <v>384</v>
      </c>
      <c r="D1250" s="62">
        <v>5</v>
      </c>
      <c r="E1250" s="62" t="str">
        <f>INDEX(技能!E:E,MATCH(技能等级!S1250,技能!T:T,0))</f>
        <v>骷髅小兵1普通攻击</v>
      </c>
      <c r="F1250" s="69" t="s">
        <v>1020</v>
      </c>
      <c r="G1250" s="62">
        <v>10</v>
      </c>
      <c r="H1250" s="149" t="str">
        <f t="shared" si="3418"/>
        <v>180100601</v>
      </c>
      <c r="I1250" s="62">
        <f t="shared" si="3419"/>
        <v>5</v>
      </c>
      <c r="J1250" s="62" t="str">
        <f>IF(COUNTIF(技能效果!A:A,技能等级!B1250&amp;"02")=1,技能等级!B1250&amp;"02","")</f>
        <v/>
      </c>
      <c r="K1250" s="62" t="str">
        <f t="shared" si="3420"/>
        <v/>
      </c>
      <c r="L1250" s="62" t="str">
        <f>IF(COUNTIF(技能效果!A:A,技能等级!B1250&amp;"03")=1,技能等级!B1250&amp;"03","")</f>
        <v/>
      </c>
      <c r="M1250" s="62" t="str">
        <f t="shared" si="3421"/>
        <v/>
      </c>
      <c r="N1250" s="62" t="str">
        <f>IF(COUNTIF(技能效果!A:A,技能等级!B1250&amp;"04")=1,技能等级!B1250&amp;"04","")</f>
        <v/>
      </c>
      <c r="O1250" s="62" t="str">
        <f t="shared" si="3422"/>
        <v/>
      </c>
      <c r="P1250" s="62" t="str">
        <f>IF(COUNTIF(技能效果!A:A,技能等级!B1250&amp;"05")=1,技能等级!B1250&amp;"05","")</f>
        <v/>
      </c>
      <c r="Q1250" s="62" t="str">
        <f t="shared" si="3423"/>
        <v/>
      </c>
      <c r="R1250" s="69">
        <f>INDEX(技能!U:U,MATCH(技能等级!B1250,技能!B:B,0))</f>
        <v>0</v>
      </c>
      <c r="S1250" s="150">
        <f t="shared" si="3424"/>
        <v>121</v>
      </c>
    </row>
    <row r="1251" spans="1:19" s="60" customFormat="1" ht="16.5" x14ac:dyDescent="0.2">
      <c r="A1251" s="62">
        <v>1248</v>
      </c>
      <c r="B1251" s="62">
        <f>INDEX(技能!B:B,MATCH(技能等级!S1251,技能!T:T,0))</f>
        <v>1801006</v>
      </c>
      <c r="C1251" s="69" t="s">
        <v>384</v>
      </c>
      <c r="D1251" s="62">
        <v>6</v>
      </c>
      <c r="E1251" s="62" t="str">
        <f>INDEX(技能!E:E,MATCH(技能等级!S1251,技能!T:T,0))</f>
        <v>骷髅小兵1普通攻击</v>
      </c>
      <c r="F1251" s="69" t="s">
        <v>1020</v>
      </c>
      <c r="G1251" s="62">
        <v>10</v>
      </c>
      <c r="H1251" s="149" t="str">
        <f t="shared" si="3418"/>
        <v>180100601</v>
      </c>
      <c r="I1251" s="62">
        <f t="shared" si="3419"/>
        <v>6</v>
      </c>
      <c r="J1251" s="62" t="str">
        <f>IF(COUNTIF(技能效果!A:A,技能等级!B1251&amp;"02")=1,技能等级!B1251&amp;"02","")</f>
        <v/>
      </c>
      <c r="K1251" s="62" t="str">
        <f t="shared" si="3420"/>
        <v/>
      </c>
      <c r="L1251" s="62" t="str">
        <f>IF(COUNTIF(技能效果!A:A,技能等级!B1251&amp;"03")=1,技能等级!B1251&amp;"03","")</f>
        <v/>
      </c>
      <c r="M1251" s="62" t="str">
        <f t="shared" si="3421"/>
        <v/>
      </c>
      <c r="N1251" s="62" t="str">
        <f>IF(COUNTIF(技能效果!A:A,技能等级!B1251&amp;"04")=1,技能等级!B1251&amp;"04","")</f>
        <v/>
      </c>
      <c r="O1251" s="62" t="str">
        <f t="shared" si="3422"/>
        <v/>
      </c>
      <c r="P1251" s="62" t="str">
        <f>IF(COUNTIF(技能效果!A:A,技能等级!B1251&amp;"05")=1,技能等级!B1251&amp;"05","")</f>
        <v/>
      </c>
      <c r="Q1251" s="62" t="str">
        <f t="shared" si="3423"/>
        <v/>
      </c>
      <c r="R1251" s="69">
        <f>INDEX(技能!U:U,MATCH(技能等级!B1251,技能!B:B,0))</f>
        <v>0</v>
      </c>
      <c r="S1251" s="150">
        <f t="shared" si="3424"/>
        <v>121</v>
      </c>
    </row>
    <row r="1252" spans="1:19" s="60" customFormat="1" ht="16.5" x14ac:dyDescent="0.2">
      <c r="A1252" s="62">
        <v>1249</v>
      </c>
      <c r="B1252" s="62">
        <f>INDEX(技能!B:B,MATCH(技能等级!S1252,技能!T:T,0))</f>
        <v>1801006</v>
      </c>
      <c r="C1252" s="69" t="s">
        <v>384</v>
      </c>
      <c r="D1252" s="62">
        <v>7</v>
      </c>
      <c r="E1252" s="62" t="str">
        <f>INDEX(技能!E:E,MATCH(技能等级!S1252,技能!T:T,0))</f>
        <v>骷髅小兵1普通攻击</v>
      </c>
      <c r="F1252" s="69" t="s">
        <v>1020</v>
      </c>
      <c r="G1252" s="62">
        <v>10</v>
      </c>
      <c r="H1252" s="149" t="str">
        <f t="shared" si="3418"/>
        <v>180100601</v>
      </c>
      <c r="I1252" s="62">
        <f t="shared" si="3419"/>
        <v>7</v>
      </c>
      <c r="J1252" s="62" t="str">
        <f>IF(COUNTIF(技能效果!A:A,技能等级!B1252&amp;"02")=1,技能等级!B1252&amp;"02","")</f>
        <v/>
      </c>
      <c r="K1252" s="62" t="str">
        <f t="shared" si="3420"/>
        <v/>
      </c>
      <c r="L1252" s="62" t="str">
        <f>IF(COUNTIF(技能效果!A:A,技能等级!B1252&amp;"03")=1,技能等级!B1252&amp;"03","")</f>
        <v/>
      </c>
      <c r="M1252" s="62" t="str">
        <f t="shared" si="3421"/>
        <v/>
      </c>
      <c r="N1252" s="62" t="str">
        <f>IF(COUNTIF(技能效果!A:A,技能等级!B1252&amp;"04")=1,技能等级!B1252&amp;"04","")</f>
        <v/>
      </c>
      <c r="O1252" s="62" t="str">
        <f t="shared" si="3422"/>
        <v/>
      </c>
      <c r="P1252" s="62" t="str">
        <f>IF(COUNTIF(技能效果!A:A,技能等级!B1252&amp;"05")=1,技能等级!B1252&amp;"05","")</f>
        <v/>
      </c>
      <c r="Q1252" s="62" t="str">
        <f t="shared" si="3423"/>
        <v/>
      </c>
      <c r="R1252" s="69">
        <f>INDEX(技能!U:U,MATCH(技能等级!B1252,技能!B:B,0))</f>
        <v>0</v>
      </c>
      <c r="S1252" s="150">
        <f t="shared" si="3424"/>
        <v>121</v>
      </c>
    </row>
    <row r="1253" spans="1:19" s="60" customFormat="1" ht="16.5" x14ac:dyDescent="0.2">
      <c r="A1253" s="62">
        <v>1250</v>
      </c>
      <c r="B1253" s="62">
        <f>INDEX(技能!B:B,MATCH(技能等级!S1253,技能!T:T,0))</f>
        <v>1801006</v>
      </c>
      <c r="C1253" s="69" t="s">
        <v>384</v>
      </c>
      <c r="D1253" s="62">
        <v>8</v>
      </c>
      <c r="E1253" s="62" t="str">
        <f>INDEX(技能!E:E,MATCH(技能等级!S1253,技能!T:T,0))</f>
        <v>骷髅小兵1普通攻击</v>
      </c>
      <c r="F1253" s="69" t="s">
        <v>1020</v>
      </c>
      <c r="G1253" s="62">
        <v>10</v>
      </c>
      <c r="H1253" s="149" t="str">
        <f t="shared" si="3418"/>
        <v>180100601</v>
      </c>
      <c r="I1253" s="62">
        <f t="shared" si="3419"/>
        <v>8</v>
      </c>
      <c r="J1253" s="62" t="str">
        <f>IF(COUNTIF(技能效果!A:A,技能等级!B1253&amp;"02")=1,技能等级!B1253&amp;"02","")</f>
        <v/>
      </c>
      <c r="K1253" s="62" t="str">
        <f t="shared" si="3420"/>
        <v/>
      </c>
      <c r="L1253" s="62" t="str">
        <f>IF(COUNTIF(技能效果!A:A,技能等级!B1253&amp;"03")=1,技能等级!B1253&amp;"03","")</f>
        <v/>
      </c>
      <c r="M1253" s="62" t="str">
        <f t="shared" si="3421"/>
        <v/>
      </c>
      <c r="N1253" s="62" t="str">
        <f>IF(COUNTIF(技能效果!A:A,技能等级!B1253&amp;"04")=1,技能等级!B1253&amp;"04","")</f>
        <v/>
      </c>
      <c r="O1253" s="62" t="str">
        <f t="shared" si="3422"/>
        <v/>
      </c>
      <c r="P1253" s="62" t="str">
        <f>IF(COUNTIF(技能效果!A:A,技能等级!B1253&amp;"05")=1,技能等级!B1253&amp;"05","")</f>
        <v/>
      </c>
      <c r="Q1253" s="62" t="str">
        <f t="shared" si="3423"/>
        <v/>
      </c>
      <c r="R1253" s="69">
        <f>INDEX(技能!U:U,MATCH(技能等级!B1253,技能!B:B,0))</f>
        <v>0</v>
      </c>
      <c r="S1253" s="150">
        <f t="shared" si="3424"/>
        <v>121</v>
      </c>
    </row>
    <row r="1254" spans="1:19" s="60" customFormat="1" ht="16.5" x14ac:dyDescent="0.2">
      <c r="A1254" s="62">
        <v>1251</v>
      </c>
      <c r="B1254" s="62">
        <f>INDEX(技能!B:B,MATCH(技能等级!S1254,技能!T:T,0))</f>
        <v>1801006</v>
      </c>
      <c r="C1254" s="69" t="s">
        <v>384</v>
      </c>
      <c r="D1254" s="62">
        <v>9</v>
      </c>
      <c r="E1254" s="62" t="str">
        <f>INDEX(技能!E:E,MATCH(技能等级!S1254,技能!T:T,0))</f>
        <v>骷髅小兵1普通攻击</v>
      </c>
      <c r="F1254" s="69" t="s">
        <v>1020</v>
      </c>
      <c r="G1254" s="62">
        <v>10</v>
      </c>
      <c r="H1254" s="149" t="str">
        <f t="shared" si="3418"/>
        <v>180100601</v>
      </c>
      <c r="I1254" s="62">
        <f t="shared" si="3419"/>
        <v>9</v>
      </c>
      <c r="J1254" s="62" t="str">
        <f>IF(COUNTIF(技能效果!A:A,技能等级!B1254&amp;"02")=1,技能等级!B1254&amp;"02","")</f>
        <v/>
      </c>
      <c r="K1254" s="62" t="str">
        <f t="shared" si="3420"/>
        <v/>
      </c>
      <c r="L1254" s="62" t="str">
        <f>IF(COUNTIF(技能效果!A:A,技能等级!B1254&amp;"03")=1,技能等级!B1254&amp;"03","")</f>
        <v/>
      </c>
      <c r="M1254" s="62" t="str">
        <f t="shared" si="3421"/>
        <v/>
      </c>
      <c r="N1254" s="62" t="str">
        <f>IF(COUNTIF(技能效果!A:A,技能等级!B1254&amp;"04")=1,技能等级!B1254&amp;"04","")</f>
        <v/>
      </c>
      <c r="O1254" s="62" t="str">
        <f t="shared" si="3422"/>
        <v/>
      </c>
      <c r="P1254" s="62" t="str">
        <f>IF(COUNTIF(技能效果!A:A,技能等级!B1254&amp;"05")=1,技能等级!B1254&amp;"05","")</f>
        <v/>
      </c>
      <c r="Q1254" s="62" t="str">
        <f t="shared" si="3423"/>
        <v/>
      </c>
      <c r="R1254" s="69">
        <f>INDEX(技能!U:U,MATCH(技能等级!B1254,技能!B:B,0))</f>
        <v>0</v>
      </c>
      <c r="S1254" s="150">
        <f t="shared" si="3424"/>
        <v>121</v>
      </c>
    </row>
    <row r="1255" spans="1:19" s="60" customFormat="1" ht="16.5" x14ac:dyDescent="0.2">
      <c r="A1255" s="62">
        <v>1252</v>
      </c>
      <c r="B1255" s="62">
        <f>INDEX(技能!B:B,MATCH(技能等级!S1255,技能!T:T,0))</f>
        <v>1801006</v>
      </c>
      <c r="C1255" s="69" t="s">
        <v>384</v>
      </c>
      <c r="D1255" s="62">
        <v>10</v>
      </c>
      <c r="E1255" s="62" t="str">
        <f>INDEX(技能!E:E,MATCH(技能等级!S1255,技能!T:T,0))</f>
        <v>骷髅小兵1普通攻击</v>
      </c>
      <c r="F1255" s="69" t="s">
        <v>1020</v>
      </c>
      <c r="G1255" s="62">
        <v>10</v>
      </c>
      <c r="H1255" s="149" t="str">
        <f t="shared" si="3418"/>
        <v>180100601</v>
      </c>
      <c r="I1255" s="62">
        <f t="shared" si="3419"/>
        <v>10</v>
      </c>
      <c r="J1255" s="62" t="str">
        <f>IF(COUNTIF(技能效果!A:A,技能等级!B1255&amp;"02")=1,技能等级!B1255&amp;"02","")</f>
        <v/>
      </c>
      <c r="K1255" s="62" t="str">
        <f t="shared" si="3420"/>
        <v/>
      </c>
      <c r="L1255" s="62" t="str">
        <f>IF(COUNTIF(技能效果!A:A,技能等级!B1255&amp;"03")=1,技能等级!B1255&amp;"03","")</f>
        <v/>
      </c>
      <c r="M1255" s="62" t="str">
        <f t="shared" si="3421"/>
        <v/>
      </c>
      <c r="N1255" s="62" t="str">
        <f>IF(COUNTIF(技能效果!A:A,技能等级!B1255&amp;"04")=1,技能等级!B1255&amp;"04","")</f>
        <v/>
      </c>
      <c r="O1255" s="62" t="str">
        <f t="shared" si="3422"/>
        <v/>
      </c>
      <c r="P1255" s="62" t="str">
        <f>IF(COUNTIF(技能效果!A:A,技能等级!B1255&amp;"05")=1,技能等级!B1255&amp;"05","")</f>
        <v/>
      </c>
      <c r="Q1255" s="62" t="str">
        <f t="shared" si="3423"/>
        <v/>
      </c>
      <c r="R1255" s="69">
        <f>INDEX(技能!U:U,MATCH(技能等级!B1255,技能!B:B,0))</f>
        <v>0</v>
      </c>
      <c r="S1255" s="150">
        <f t="shared" si="3424"/>
        <v>121</v>
      </c>
    </row>
    <row r="1256" spans="1:19" s="60" customFormat="1" ht="16.5" x14ac:dyDescent="0.2">
      <c r="A1256" s="62">
        <v>1253</v>
      </c>
      <c r="B1256" s="62">
        <f>INDEX(技能!B:B,MATCH(技能等级!S1256,技能!T:T,0))</f>
        <v>1801008</v>
      </c>
      <c r="C1256" s="69" t="s">
        <v>384</v>
      </c>
      <c r="D1256" s="62">
        <v>1</v>
      </c>
      <c r="E1256" s="62" t="str">
        <f>INDEX(技能!E:E,MATCH(技能等级!S1256,技能!T:T,0))</f>
        <v>伏尸将军单体伤害</v>
      </c>
      <c r="F1256" s="69" t="s">
        <v>1020</v>
      </c>
      <c r="G1256" s="62"/>
      <c r="H1256" s="149" t="str">
        <f t="shared" si="3418"/>
        <v>180100801</v>
      </c>
      <c r="I1256" s="62">
        <f t="shared" si="3419"/>
        <v>1</v>
      </c>
      <c r="J1256" s="62" t="str">
        <f>IF(COUNTIF(技能效果!A:A,技能等级!B1256&amp;"02")=1,技能等级!B1256&amp;"02","")</f>
        <v/>
      </c>
      <c r="K1256" s="62" t="str">
        <f t="shared" si="3420"/>
        <v/>
      </c>
      <c r="L1256" s="62" t="str">
        <f>IF(COUNTIF(技能效果!A:A,技能等级!B1256&amp;"03")=1,技能等级!B1256&amp;"03","")</f>
        <v/>
      </c>
      <c r="M1256" s="62" t="str">
        <f t="shared" si="3421"/>
        <v/>
      </c>
      <c r="N1256" s="62" t="str">
        <f>IF(COUNTIF(技能效果!A:A,技能等级!B1256&amp;"04")=1,技能等级!B1256&amp;"04","")</f>
        <v/>
      </c>
      <c r="O1256" s="62" t="str">
        <f t="shared" si="3422"/>
        <v/>
      </c>
      <c r="P1256" s="62" t="str">
        <f>IF(COUNTIF(技能效果!A:A,技能等级!B1256&amp;"05")=1,技能等级!B1256&amp;"05","")</f>
        <v/>
      </c>
      <c r="Q1256" s="62" t="str">
        <f t="shared" si="3423"/>
        <v/>
      </c>
      <c r="R1256" s="69">
        <f>INDEX(技能!U:U,MATCH(技能等级!B1256,技能!B:B,0))</f>
        <v>0</v>
      </c>
      <c r="S1256" s="150">
        <f t="shared" si="3424"/>
        <v>122</v>
      </c>
    </row>
    <row r="1257" spans="1:19" s="60" customFormat="1" ht="16.5" x14ac:dyDescent="0.2">
      <c r="A1257" s="62">
        <v>1254</v>
      </c>
      <c r="B1257" s="62">
        <f>INDEX(技能!B:B,MATCH(技能等级!S1257,技能!T:T,0))</f>
        <v>1801008</v>
      </c>
      <c r="C1257" s="69" t="s">
        <v>384</v>
      </c>
      <c r="D1257" s="62">
        <v>2</v>
      </c>
      <c r="E1257" s="62" t="str">
        <f>INDEX(技能!E:E,MATCH(技能等级!S1257,技能!T:T,0))</f>
        <v>伏尸将军单体伤害</v>
      </c>
      <c r="F1257" s="69" t="s">
        <v>1020</v>
      </c>
      <c r="G1257" s="62">
        <v>10</v>
      </c>
      <c r="H1257" s="149" t="str">
        <f t="shared" si="3418"/>
        <v>180100801</v>
      </c>
      <c r="I1257" s="62">
        <f t="shared" si="3419"/>
        <v>2</v>
      </c>
      <c r="J1257" s="62" t="str">
        <f>IF(COUNTIF(技能效果!A:A,技能等级!B1257&amp;"02")=1,技能等级!B1257&amp;"02","")</f>
        <v/>
      </c>
      <c r="K1257" s="62" t="str">
        <f t="shared" si="3420"/>
        <v/>
      </c>
      <c r="L1257" s="62" t="str">
        <f>IF(COUNTIF(技能效果!A:A,技能等级!B1257&amp;"03")=1,技能等级!B1257&amp;"03","")</f>
        <v/>
      </c>
      <c r="M1257" s="62" t="str">
        <f t="shared" si="3421"/>
        <v/>
      </c>
      <c r="N1257" s="62" t="str">
        <f>IF(COUNTIF(技能效果!A:A,技能等级!B1257&amp;"04")=1,技能等级!B1257&amp;"04","")</f>
        <v/>
      </c>
      <c r="O1257" s="62" t="str">
        <f t="shared" si="3422"/>
        <v/>
      </c>
      <c r="P1257" s="62" t="str">
        <f>IF(COUNTIF(技能效果!A:A,技能等级!B1257&amp;"05")=1,技能等级!B1257&amp;"05","")</f>
        <v/>
      </c>
      <c r="Q1257" s="62" t="str">
        <f t="shared" si="3423"/>
        <v/>
      </c>
      <c r="R1257" s="69">
        <f>INDEX(技能!U:U,MATCH(技能等级!B1257,技能!B:B,0))</f>
        <v>0</v>
      </c>
      <c r="S1257" s="150">
        <f t="shared" si="3424"/>
        <v>122</v>
      </c>
    </row>
    <row r="1258" spans="1:19" s="60" customFormat="1" ht="16.5" x14ac:dyDescent="0.2">
      <c r="A1258" s="62">
        <v>1255</v>
      </c>
      <c r="B1258" s="62">
        <f>INDEX(技能!B:B,MATCH(技能等级!S1258,技能!T:T,0))</f>
        <v>1801008</v>
      </c>
      <c r="C1258" s="69" t="s">
        <v>384</v>
      </c>
      <c r="D1258" s="62">
        <v>3</v>
      </c>
      <c r="E1258" s="62" t="str">
        <f>INDEX(技能!E:E,MATCH(技能等级!S1258,技能!T:T,0))</f>
        <v>伏尸将军单体伤害</v>
      </c>
      <c r="F1258" s="69" t="s">
        <v>1020</v>
      </c>
      <c r="G1258" s="62">
        <v>10</v>
      </c>
      <c r="H1258" s="149" t="str">
        <f t="shared" si="3418"/>
        <v>180100801</v>
      </c>
      <c r="I1258" s="62">
        <f t="shared" si="3419"/>
        <v>3</v>
      </c>
      <c r="J1258" s="62" t="str">
        <f>IF(COUNTIF(技能效果!A:A,技能等级!B1258&amp;"02")=1,技能等级!B1258&amp;"02","")</f>
        <v/>
      </c>
      <c r="K1258" s="62" t="str">
        <f t="shared" si="3420"/>
        <v/>
      </c>
      <c r="L1258" s="62" t="str">
        <f>IF(COUNTIF(技能效果!A:A,技能等级!B1258&amp;"03")=1,技能等级!B1258&amp;"03","")</f>
        <v/>
      </c>
      <c r="M1258" s="62" t="str">
        <f t="shared" si="3421"/>
        <v/>
      </c>
      <c r="N1258" s="62" t="str">
        <f>IF(COUNTIF(技能效果!A:A,技能等级!B1258&amp;"04")=1,技能等级!B1258&amp;"04","")</f>
        <v/>
      </c>
      <c r="O1258" s="62" t="str">
        <f t="shared" si="3422"/>
        <v/>
      </c>
      <c r="P1258" s="62" t="str">
        <f>IF(COUNTIF(技能效果!A:A,技能等级!B1258&amp;"05")=1,技能等级!B1258&amp;"05","")</f>
        <v/>
      </c>
      <c r="Q1258" s="62" t="str">
        <f t="shared" si="3423"/>
        <v/>
      </c>
      <c r="R1258" s="69">
        <f>INDEX(技能!U:U,MATCH(技能等级!B1258,技能!B:B,0))</f>
        <v>0</v>
      </c>
      <c r="S1258" s="150">
        <f t="shared" si="3424"/>
        <v>122</v>
      </c>
    </row>
    <row r="1259" spans="1:19" s="60" customFormat="1" ht="16.5" x14ac:dyDescent="0.2">
      <c r="A1259" s="62">
        <v>1256</v>
      </c>
      <c r="B1259" s="62">
        <f>INDEX(技能!B:B,MATCH(技能等级!S1259,技能!T:T,0))</f>
        <v>1801008</v>
      </c>
      <c r="C1259" s="69" t="s">
        <v>384</v>
      </c>
      <c r="D1259" s="62">
        <v>4</v>
      </c>
      <c r="E1259" s="62" t="str">
        <f>INDEX(技能!E:E,MATCH(技能等级!S1259,技能!T:T,0))</f>
        <v>伏尸将军单体伤害</v>
      </c>
      <c r="F1259" s="69" t="s">
        <v>1020</v>
      </c>
      <c r="G1259" s="62">
        <v>10</v>
      </c>
      <c r="H1259" s="149" t="str">
        <f t="shared" si="3418"/>
        <v>180100801</v>
      </c>
      <c r="I1259" s="62">
        <f t="shared" si="3419"/>
        <v>4</v>
      </c>
      <c r="J1259" s="62" t="str">
        <f>IF(COUNTIF(技能效果!A:A,技能等级!B1259&amp;"02")=1,技能等级!B1259&amp;"02","")</f>
        <v/>
      </c>
      <c r="K1259" s="62" t="str">
        <f t="shared" si="3420"/>
        <v/>
      </c>
      <c r="L1259" s="62" t="str">
        <f>IF(COUNTIF(技能效果!A:A,技能等级!B1259&amp;"03")=1,技能等级!B1259&amp;"03","")</f>
        <v/>
      </c>
      <c r="M1259" s="62" t="str">
        <f t="shared" si="3421"/>
        <v/>
      </c>
      <c r="N1259" s="62" t="str">
        <f>IF(COUNTIF(技能效果!A:A,技能等级!B1259&amp;"04")=1,技能等级!B1259&amp;"04","")</f>
        <v/>
      </c>
      <c r="O1259" s="62" t="str">
        <f t="shared" si="3422"/>
        <v/>
      </c>
      <c r="P1259" s="62" t="str">
        <f>IF(COUNTIF(技能效果!A:A,技能等级!B1259&amp;"05")=1,技能等级!B1259&amp;"05","")</f>
        <v/>
      </c>
      <c r="Q1259" s="62" t="str">
        <f t="shared" si="3423"/>
        <v/>
      </c>
      <c r="R1259" s="69">
        <f>INDEX(技能!U:U,MATCH(技能等级!B1259,技能!B:B,0))</f>
        <v>0</v>
      </c>
      <c r="S1259" s="150">
        <f t="shared" si="3424"/>
        <v>122</v>
      </c>
    </row>
    <row r="1260" spans="1:19" s="60" customFormat="1" ht="16.5" x14ac:dyDescent="0.2">
      <c r="A1260" s="62">
        <v>1257</v>
      </c>
      <c r="B1260" s="62">
        <f>INDEX(技能!B:B,MATCH(技能等级!S1260,技能!T:T,0))</f>
        <v>1801008</v>
      </c>
      <c r="C1260" s="69" t="s">
        <v>384</v>
      </c>
      <c r="D1260" s="62">
        <v>5</v>
      </c>
      <c r="E1260" s="62" t="str">
        <f>INDEX(技能!E:E,MATCH(技能等级!S1260,技能!T:T,0))</f>
        <v>伏尸将军单体伤害</v>
      </c>
      <c r="F1260" s="69" t="s">
        <v>1020</v>
      </c>
      <c r="G1260" s="62">
        <v>10</v>
      </c>
      <c r="H1260" s="149" t="str">
        <f t="shared" si="3418"/>
        <v>180100801</v>
      </c>
      <c r="I1260" s="62">
        <f t="shared" si="3419"/>
        <v>5</v>
      </c>
      <c r="J1260" s="62" t="str">
        <f>IF(COUNTIF(技能效果!A:A,技能等级!B1260&amp;"02")=1,技能等级!B1260&amp;"02","")</f>
        <v/>
      </c>
      <c r="K1260" s="62" t="str">
        <f t="shared" si="3420"/>
        <v/>
      </c>
      <c r="L1260" s="62" t="str">
        <f>IF(COUNTIF(技能效果!A:A,技能等级!B1260&amp;"03")=1,技能等级!B1260&amp;"03","")</f>
        <v/>
      </c>
      <c r="M1260" s="62" t="str">
        <f t="shared" si="3421"/>
        <v/>
      </c>
      <c r="N1260" s="62" t="str">
        <f>IF(COUNTIF(技能效果!A:A,技能等级!B1260&amp;"04")=1,技能等级!B1260&amp;"04","")</f>
        <v/>
      </c>
      <c r="O1260" s="62" t="str">
        <f t="shared" si="3422"/>
        <v/>
      </c>
      <c r="P1260" s="62" t="str">
        <f>IF(COUNTIF(技能效果!A:A,技能等级!B1260&amp;"05")=1,技能等级!B1260&amp;"05","")</f>
        <v/>
      </c>
      <c r="Q1260" s="62" t="str">
        <f t="shared" si="3423"/>
        <v/>
      </c>
      <c r="R1260" s="69">
        <f>INDEX(技能!U:U,MATCH(技能等级!B1260,技能!B:B,0))</f>
        <v>0</v>
      </c>
      <c r="S1260" s="150">
        <f t="shared" si="3424"/>
        <v>122</v>
      </c>
    </row>
    <row r="1261" spans="1:19" s="60" customFormat="1" ht="16.5" x14ac:dyDescent="0.2">
      <c r="A1261" s="62">
        <v>1258</v>
      </c>
      <c r="B1261" s="62">
        <f>INDEX(技能!B:B,MATCH(技能等级!S1261,技能!T:T,0))</f>
        <v>1801008</v>
      </c>
      <c r="C1261" s="69" t="s">
        <v>384</v>
      </c>
      <c r="D1261" s="62">
        <v>6</v>
      </c>
      <c r="E1261" s="62" t="str">
        <f>INDEX(技能!E:E,MATCH(技能等级!S1261,技能!T:T,0))</f>
        <v>伏尸将军单体伤害</v>
      </c>
      <c r="F1261" s="69" t="s">
        <v>1020</v>
      </c>
      <c r="G1261" s="62">
        <v>10</v>
      </c>
      <c r="H1261" s="149" t="str">
        <f t="shared" si="3418"/>
        <v>180100801</v>
      </c>
      <c r="I1261" s="62">
        <f t="shared" si="3419"/>
        <v>6</v>
      </c>
      <c r="J1261" s="62" t="str">
        <f>IF(COUNTIF(技能效果!A:A,技能等级!B1261&amp;"02")=1,技能等级!B1261&amp;"02","")</f>
        <v/>
      </c>
      <c r="K1261" s="62" t="str">
        <f t="shared" si="3420"/>
        <v/>
      </c>
      <c r="L1261" s="62" t="str">
        <f>IF(COUNTIF(技能效果!A:A,技能等级!B1261&amp;"03")=1,技能等级!B1261&amp;"03","")</f>
        <v/>
      </c>
      <c r="M1261" s="62" t="str">
        <f t="shared" si="3421"/>
        <v/>
      </c>
      <c r="N1261" s="62" t="str">
        <f>IF(COUNTIF(技能效果!A:A,技能等级!B1261&amp;"04")=1,技能等级!B1261&amp;"04","")</f>
        <v/>
      </c>
      <c r="O1261" s="62" t="str">
        <f t="shared" si="3422"/>
        <v/>
      </c>
      <c r="P1261" s="62" t="str">
        <f>IF(COUNTIF(技能效果!A:A,技能等级!B1261&amp;"05")=1,技能等级!B1261&amp;"05","")</f>
        <v/>
      </c>
      <c r="Q1261" s="62" t="str">
        <f t="shared" si="3423"/>
        <v/>
      </c>
      <c r="R1261" s="69">
        <f>INDEX(技能!U:U,MATCH(技能等级!B1261,技能!B:B,0))</f>
        <v>0</v>
      </c>
      <c r="S1261" s="150">
        <f t="shared" si="3424"/>
        <v>122</v>
      </c>
    </row>
    <row r="1262" spans="1:19" s="60" customFormat="1" ht="16.5" x14ac:dyDescent="0.2">
      <c r="A1262" s="62">
        <v>1259</v>
      </c>
      <c r="B1262" s="62">
        <f>INDEX(技能!B:B,MATCH(技能等级!S1262,技能!T:T,0))</f>
        <v>1801008</v>
      </c>
      <c r="C1262" s="69" t="s">
        <v>384</v>
      </c>
      <c r="D1262" s="62">
        <v>7</v>
      </c>
      <c r="E1262" s="62" t="str">
        <f>INDEX(技能!E:E,MATCH(技能等级!S1262,技能!T:T,0))</f>
        <v>伏尸将军单体伤害</v>
      </c>
      <c r="F1262" s="69" t="s">
        <v>1020</v>
      </c>
      <c r="G1262" s="62">
        <v>10</v>
      </c>
      <c r="H1262" s="149" t="str">
        <f t="shared" si="3418"/>
        <v>180100801</v>
      </c>
      <c r="I1262" s="62">
        <f t="shared" si="3419"/>
        <v>7</v>
      </c>
      <c r="J1262" s="62" t="str">
        <f>IF(COUNTIF(技能效果!A:A,技能等级!B1262&amp;"02")=1,技能等级!B1262&amp;"02","")</f>
        <v/>
      </c>
      <c r="K1262" s="62" t="str">
        <f t="shared" si="3420"/>
        <v/>
      </c>
      <c r="L1262" s="62" t="str">
        <f>IF(COUNTIF(技能效果!A:A,技能等级!B1262&amp;"03")=1,技能等级!B1262&amp;"03","")</f>
        <v/>
      </c>
      <c r="M1262" s="62" t="str">
        <f t="shared" si="3421"/>
        <v/>
      </c>
      <c r="N1262" s="62" t="str">
        <f>IF(COUNTIF(技能效果!A:A,技能等级!B1262&amp;"04")=1,技能等级!B1262&amp;"04","")</f>
        <v/>
      </c>
      <c r="O1262" s="62" t="str">
        <f t="shared" si="3422"/>
        <v/>
      </c>
      <c r="P1262" s="62" t="str">
        <f>IF(COUNTIF(技能效果!A:A,技能等级!B1262&amp;"05")=1,技能等级!B1262&amp;"05","")</f>
        <v/>
      </c>
      <c r="Q1262" s="62" t="str">
        <f t="shared" si="3423"/>
        <v/>
      </c>
      <c r="R1262" s="69">
        <f>INDEX(技能!U:U,MATCH(技能等级!B1262,技能!B:B,0))</f>
        <v>0</v>
      </c>
      <c r="S1262" s="150">
        <f t="shared" si="3424"/>
        <v>122</v>
      </c>
    </row>
    <row r="1263" spans="1:19" s="60" customFormat="1" ht="16.5" x14ac:dyDescent="0.2">
      <c r="A1263" s="62">
        <v>1260</v>
      </c>
      <c r="B1263" s="62">
        <f>INDEX(技能!B:B,MATCH(技能等级!S1263,技能!T:T,0))</f>
        <v>1801008</v>
      </c>
      <c r="C1263" s="69" t="s">
        <v>384</v>
      </c>
      <c r="D1263" s="62">
        <v>8</v>
      </c>
      <c r="E1263" s="62" t="str">
        <f>INDEX(技能!E:E,MATCH(技能等级!S1263,技能!T:T,0))</f>
        <v>伏尸将军单体伤害</v>
      </c>
      <c r="F1263" s="69" t="s">
        <v>1020</v>
      </c>
      <c r="G1263" s="62">
        <v>10</v>
      </c>
      <c r="H1263" s="149" t="str">
        <f t="shared" ref="H1263:H1326" si="3425">B1263&amp;"01"</f>
        <v>180100801</v>
      </c>
      <c r="I1263" s="62">
        <f t="shared" si="3419"/>
        <v>8</v>
      </c>
      <c r="J1263" s="62" t="str">
        <f>IF(COUNTIF(技能效果!A:A,技能等级!B1263&amp;"02")=1,技能等级!B1263&amp;"02","")</f>
        <v/>
      </c>
      <c r="K1263" s="62" t="str">
        <f t="shared" si="3420"/>
        <v/>
      </c>
      <c r="L1263" s="62" t="str">
        <f>IF(COUNTIF(技能效果!A:A,技能等级!B1263&amp;"03")=1,技能等级!B1263&amp;"03","")</f>
        <v/>
      </c>
      <c r="M1263" s="62" t="str">
        <f t="shared" si="3421"/>
        <v/>
      </c>
      <c r="N1263" s="62" t="str">
        <f>IF(COUNTIF(技能效果!A:A,技能等级!B1263&amp;"04")=1,技能等级!B1263&amp;"04","")</f>
        <v/>
      </c>
      <c r="O1263" s="62" t="str">
        <f t="shared" si="3422"/>
        <v/>
      </c>
      <c r="P1263" s="62" t="str">
        <f>IF(COUNTIF(技能效果!A:A,技能等级!B1263&amp;"05")=1,技能等级!B1263&amp;"05","")</f>
        <v/>
      </c>
      <c r="Q1263" s="62" t="str">
        <f t="shared" si="3423"/>
        <v/>
      </c>
      <c r="R1263" s="69">
        <f>INDEX(技能!U:U,MATCH(技能等级!B1263,技能!B:B,0))</f>
        <v>0</v>
      </c>
      <c r="S1263" s="150">
        <f t="shared" si="3424"/>
        <v>122</v>
      </c>
    </row>
    <row r="1264" spans="1:19" s="60" customFormat="1" ht="16.5" x14ac:dyDescent="0.2">
      <c r="A1264" s="62">
        <v>1261</v>
      </c>
      <c r="B1264" s="62">
        <f>INDEX(技能!B:B,MATCH(技能等级!S1264,技能!T:T,0))</f>
        <v>1801008</v>
      </c>
      <c r="C1264" s="69" t="s">
        <v>384</v>
      </c>
      <c r="D1264" s="62">
        <v>9</v>
      </c>
      <c r="E1264" s="62" t="str">
        <f>INDEX(技能!E:E,MATCH(技能等级!S1264,技能!T:T,0))</f>
        <v>伏尸将军单体伤害</v>
      </c>
      <c r="F1264" s="69" t="s">
        <v>1020</v>
      </c>
      <c r="G1264" s="62">
        <v>10</v>
      </c>
      <c r="H1264" s="149" t="str">
        <f t="shared" si="3425"/>
        <v>180100801</v>
      </c>
      <c r="I1264" s="62">
        <f t="shared" si="3419"/>
        <v>9</v>
      </c>
      <c r="J1264" s="62" t="str">
        <f>IF(COUNTIF(技能效果!A:A,技能等级!B1264&amp;"02")=1,技能等级!B1264&amp;"02","")</f>
        <v/>
      </c>
      <c r="K1264" s="62" t="str">
        <f t="shared" si="3420"/>
        <v/>
      </c>
      <c r="L1264" s="62" t="str">
        <f>IF(COUNTIF(技能效果!A:A,技能等级!B1264&amp;"03")=1,技能等级!B1264&amp;"03","")</f>
        <v/>
      </c>
      <c r="M1264" s="62" t="str">
        <f t="shared" si="3421"/>
        <v/>
      </c>
      <c r="N1264" s="62" t="str">
        <f>IF(COUNTIF(技能效果!A:A,技能等级!B1264&amp;"04")=1,技能等级!B1264&amp;"04","")</f>
        <v/>
      </c>
      <c r="O1264" s="62" t="str">
        <f t="shared" si="3422"/>
        <v/>
      </c>
      <c r="P1264" s="62" t="str">
        <f>IF(COUNTIF(技能效果!A:A,技能等级!B1264&amp;"05")=1,技能等级!B1264&amp;"05","")</f>
        <v/>
      </c>
      <c r="Q1264" s="62" t="str">
        <f t="shared" si="3423"/>
        <v/>
      </c>
      <c r="R1264" s="69">
        <f>INDEX(技能!U:U,MATCH(技能等级!B1264,技能!B:B,0))</f>
        <v>0</v>
      </c>
      <c r="S1264" s="150">
        <f t="shared" si="3424"/>
        <v>122</v>
      </c>
    </row>
    <row r="1265" spans="1:19" s="60" customFormat="1" ht="16.5" x14ac:dyDescent="0.2">
      <c r="A1265" s="62">
        <v>1262</v>
      </c>
      <c r="B1265" s="62">
        <f>INDEX(技能!B:B,MATCH(技能等级!S1265,技能!T:T,0))</f>
        <v>1801008</v>
      </c>
      <c r="C1265" s="69" t="s">
        <v>384</v>
      </c>
      <c r="D1265" s="62">
        <v>10</v>
      </c>
      <c r="E1265" s="62" t="str">
        <f>INDEX(技能!E:E,MATCH(技能等级!S1265,技能!T:T,0))</f>
        <v>伏尸将军单体伤害</v>
      </c>
      <c r="F1265" s="69" t="s">
        <v>1020</v>
      </c>
      <c r="G1265" s="62">
        <v>10</v>
      </c>
      <c r="H1265" s="149" t="str">
        <f t="shared" si="3425"/>
        <v>180100801</v>
      </c>
      <c r="I1265" s="62">
        <f t="shared" si="3419"/>
        <v>10</v>
      </c>
      <c r="J1265" s="62" t="str">
        <f>IF(COUNTIF(技能效果!A:A,技能等级!B1265&amp;"02")=1,技能等级!B1265&amp;"02","")</f>
        <v/>
      </c>
      <c r="K1265" s="62" t="str">
        <f t="shared" si="3420"/>
        <v/>
      </c>
      <c r="L1265" s="62" t="str">
        <f>IF(COUNTIF(技能效果!A:A,技能等级!B1265&amp;"03")=1,技能等级!B1265&amp;"03","")</f>
        <v/>
      </c>
      <c r="M1265" s="62" t="str">
        <f t="shared" si="3421"/>
        <v/>
      </c>
      <c r="N1265" s="62" t="str">
        <f>IF(COUNTIF(技能效果!A:A,技能等级!B1265&amp;"04")=1,技能等级!B1265&amp;"04","")</f>
        <v/>
      </c>
      <c r="O1265" s="62" t="str">
        <f t="shared" si="3422"/>
        <v/>
      </c>
      <c r="P1265" s="62" t="str">
        <f>IF(COUNTIF(技能效果!A:A,技能等级!B1265&amp;"05")=1,技能等级!B1265&amp;"05","")</f>
        <v/>
      </c>
      <c r="Q1265" s="62" t="str">
        <f t="shared" si="3423"/>
        <v/>
      </c>
      <c r="R1265" s="69">
        <f>INDEX(技能!U:U,MATCH(技能等级!B1265,技能!B:B,0))</f>
        <v>0</v>
      </c>
      <c r="S1265" s="150">
        <f t="shared" si="3424"/>
        <v>122</v>
      </c>
    </row>
    <row r="1266" spans="1:19" s="60" customFormat="1" ht="16.5" x14ac:dyDescent="0.2">
      <c r="A1266" s="62">
        <v>1263</v>
      </c>
      <c r="B1266" s="62">
        <f>INDEX(技能!B:B,MATCH(技能等级!S1266,技能!T:T,0))</f>
        <v>1802008</v>
      </c>
      <c r="C1266" s="69" t="s">
        <v>384</v>
      </c>
      <c r="D1266" s="62">
        <v>1</v>
      </c>
      <c r="E1266" s="62" t="str">
        <f>INDEX(技能!E:E,MATCH(技能等级!S1266,技能!T:T,0))</f>
        <v>伏尸将军群体伤害</v>
      </c>
      <c r="F1266" s="69" t="s">
        <v>1020</v>
      </c>
      <c r="G1266" s="62"/>
      <c r="H1266" s="149" t="str">
        <f t="shared" si="3425"/>
        <v>180200801</v>
      </c>
      <c r="I1266" s="62">
        <f t="shared" si="3419"/>
        <v>1</v>
      </c>
      <c r="J1266" s="62" t="str">
        <f>IF(COUNTIF(技能效果!A:A,技能等级!B1266&amp;"02")=1,技能等级!B1266&amp;"02","")</f>
        <v/>
      </c>
      <c r="K1266" s="62" t="str">
        <f t="shared" si="3420"/>
        <v/>
      </c>
      <c r="L1266" s="62" t="str">
        <f>IF(COUNTIF(技能效果!A:A,技能等级!B1266&amp;"03")=1,技能等级!B1266&amp;"03","")</f>
        <v/>
      </c>
      <c r="M1266" s="62" t="str">
        <f t="shared" si="3421"/>
        <v/>
      </c>
      <c r="N1266" s="62" t="str">
        <f>IF(COUNTIF(技能效果!A:A,技能等级!B1266&amp;"04")=1,技能等级!B1266&amp;"04","")</f>
        <v/>
      </c>
      <c r="O1266" s="62" t="str">
        <f t="shared" si="3422"/>
        <v/>
      </c>
      <c r="P1266" s="62" t="str">
        <f>IF(COUNTIF(技能效果!A:A,技能等级!B1266&amp;"05")=1,技能等级!B1266&amp;"05","")</f>
        <v/>
      </c>
      <c r="Q1266" s="62" t="str">
        <f t="shared" si="3423"/>
        <v/>
      </c>
      <c r="R1266" s="69">
        <f>INDEX(技能!U:U,MATCH(技能等级!B1266,技能!B:B,0))</f>
        <v>0</v>
      </c>
      <c r="S1266" s="150">
        <f t="shared" si="3424"/>
        <v>123</v>
      </c>
    </row>
    <row r="1267" spans="1:19" s="60" customFormat="1" ht="16.5" x14ac:dyDescent="0.2">
      <c r="A1267" s="62">
        <v>1264</v>
      </c>
      <c r="B1267" s="62">
        <f>INDEX(技能!B:B,MATCH(技能等级!S1267,技能!T:T,0))</f>
        <v>1802008</v>
      </c>
      <c r="C1267" s="69" t="s">
        <v>384</v>
      </c>
      <c r="D1267" s="62">
        <v>2</v>
      </c>
      <c r="E1267" s="62" t="str">
        <f>INDEX(技能!E:E,MATCH(技能等级!S1267,技能!T:T,0))</f>
        <v>伏尸将军群体伤害</v>
      </c>
      <c r="F1267" s="69" t="s">
        <v>1020</v>
      </c>
      <c r="G1267" s="62">
        <v>10</v>
      </c>
      <c r="H1267" s="149" t="str">
        <f t="shared" si="3425"/>
        <v>180200801</v>
      </c>
      <c r="I1267" s="62">
        <f t="shared" si="3419"/>
        <v>2</v>
      </c>
      <c r="J1267" s="62" t="str">
        <f>IF(COUNTIF(技能效果!A:A,技能等级!B1267&amp;"02")=1,技能等级!B1267&amp;"02","")</f>
        <v/>
      </c>
      <c r="K1267" s="62" t="str">
        <f t="shared" si="3420"/>
        <v/>
      </c>
      <c r="L1267" s="62" t="str">
        <f>IF(COUNTIF(技能效果!A:A,技能等级!B1267&amp;"03")=1,技能等级!B1267&amp;"03","")</f>
        <v/>
      </c>
      <c r="M1267" s="62" t="str">
        <f t="shared" si="3421"/>
        <v/>
      </c>
      <c r="N1267" s="62" t="str">
        <f>IF(COUNTIF(技能效果!A:A,技能等级!B1267&amp;"04")=1,技能等级!B1267&amp;"04","")</f>
        <v/>
      </c>
      <c r="O1267" s="62" t="str">
        <f t="shared" si="3422"/>
        <v/>
      </c>
      <c r="P1267" s="62" t="str">
        <f>IF(COUNTIF(技能效果!A:A,技能等级!B1267&amp;"05")=1,技能等级!B1267&amp;"05","")</f>
        <v/>
      </c>
      <c r="Q1267" s="62" t="str">
        <f t="shared" si="3423"/>
        <v/>
      </c>
      <c r="R1267" s="69">
        <f>INDEX(技能!U:U,MATCH(技能等级!B1267,技能!B:B,0))</f>
        <v>0</v>
      </c>
      <c r="S1267" s="150">
        <f t="shared" si="3424"/>
        <v>123</v>
      </c>
    </row>
    <row r="1268" spans="1:19" s="60" customFormat="1" ht="16.5" x14ac:dyDescent="0.2">
      <c r="A1268" s="62">
        <v>1265</v>
      </c>
      <c r="B1268" s="62">
        <f>INDEX(技能!B:B,MATCH(技能等级!S1268,技能!T:T,0))</f>
        <v>1802008</v>
      </c>
      <c r="C1268" s="69" t="s">
        <v>384</v>
      </c>
      <c r="D1268" s="62">
        <v>3</v>
      </c>
      <c r="E1268" s="62" t="str">
        <f>INDEX(技能!E:E,MATCH(技能等级!S1268,技能!T:T,0))</f>
        <v>伏尸将军群体伤害</v>
      </c>
      <c r="F1268" s="69" t="s">
        <v>1020</v>
      </c>
      <c r="G1268" s="62">
        <v>10</v>
      </c>
      <c r="H1268" s="149" t="str">
        <f t="shared" si="3425"/>
        <v>180200801</v>
      </c>
      <c r="I1268" s="62">
        <f t="shared" ref="I1268:I1331" si="3426">IF(H1268="","",$D1268)</f>
        <v>3</v>
      </c>
      <c r="J1268" s="62" t="str">
        <f>IF(COUNTIF(技能效果!A:A,技能等级!B1268&amp;"02")=1,技能等级!B1268&amp;"02","")</f>
        <v/>
      </c>
      <c r="K1268" s="62" t="str">
        <f t="shared" ref="K1268:K1331" si="3427">IF(J1268="","",$D1268)</f>
        <v/>
      </c>
      <c r="L1268" s="62" t="str">
        <f>IF(COUNTIF(技能效果!A:A,技能等级!B1268&amp;"03")=1,技能等级!B1268&amp;"03","")</f>
        <v/>
      </c>
      <c r="M1268" s="62" t="str">
        <f t="shared" ref="M1268:M1331" si="3428">IF(L1268="","",$D1268)</f>
        <v/>
      </c>
      <c r="N1268" s="62" t="str">
        <f>IF(COUNTIF(技能效果!A:A,技能等级!B1268&amp;"04")=1,技能等级!B1268&amp;"04","")</f>
        <v/>
      </c>
      <c r="O1268" s="62" t="str">
        <f t="shared" ref="O1268:O1331" si="3429">IF(N1268="","",$D1268)</f>
        <v/>
      </c>
      <c r="P1268" s="62" t="str">
        <f>IF(COUNTIF(技能效果!A:A,技能等级!B1268&amp;"05")=1,技能等级!B1268&amp;"05","")</f>
        <v/>
      </c>
      <c r="Q1268" s="62" t="str">
        <f t="shared" ref="Q1268:Q1331" si="3430">IF(P1268="","",$D1268)</f>
        <v/>
      </c>
      <c r="R1268" s="69">
        <f>INDEX(技能!U:U,MATCH(技能等级!B1268,技能!B:B,0))</f>
        <v>0</v>
      </c>
      <c r="S1268" s="150">
        <f t="shared" si="3424"/>
        <v>123</v>
      </c>
    </row>
    <row r="1269" spans="1:19" s="60" customFormat="1" ht="16.5" x14ac:dyDescent="0.2">
      <c r="A1269" s="62">
        <v>1266</v>
      </c>
      <c r="B1269" s="62">
        <f>INDEX(技能!B:B,MATCH(技能等级!S1269,技能!T:T,0))</f>
        <v>1802008</v>
      </c>
      <c r="C1269" s="69" t="s">
        <v>384</v>
      </c>
      <c r="D1269" s="62">
        <v>4</v>
      </c>
      <c r="E1269" s="62" t="str">
        <f>INDEX(技能!E:E,MATCH(技能等级!S1269,技能!T:T,0))</f>
        <v>伏尸将军群体伤害</v>
      </c>
      <c r="F1269" s="69" t="s">
        <v>1020</v>
      </c>
      <c r="G1269" s="62">
        <v>10</v>
      </c>
      <c r="H1269" s="149" t="str">
        <f t="shared" si="3425"/>
        <v>180200801</v>
      </c>
      <c r="I1269" s="62">
        <f t="shared" si="3426"/>
        <v>4</v>
      </c>
      <c r="J1269" s="62" t="str">
        <f>IF(COUNTIF(技能效果!A:A,技能等级!B1269&amp;"02")=1,技能等级!B1269&amp;"02","")</f>
        <v/>
      </c>
      <c r="K1269" s="62" t="str">
        <f t="shared" si="3427"/>
        <v/>
      </c>
      <c r="L1269" s="62" t="str">
        <f>IF(COUNTIF(技能效果!A:A,技能等级!B1269&amp;"03")=1,技能等级!B1269&amp;"03","")</f>
        <v/>
      </c>
      <c r="M1269" s="62" t="str">
        <f t="shared" si="3428"/>
        <v/>
      </c>
      <c r="N1269" s="62" t="str">
        <f>IF(COUNTIF(技能效果!A:A,技能等级!B1269&amp;"04")=1,技能等级!B1269&amp;"04","")</f>
        <v/>
      </c>
      <c r="O1269" s="62" t="str">
        <f t="shared" si="3429"/>
        <v/>
      </c>
      <c r="P1269" s="62" t="str">
        <f>IF(COUNTIF(技能效果!A:A,技能等级!B1269&amp;"05")=1,技能等级!B1269&amp;"05","")</f>
        <v/>
      </c>
      <c r="Q1269" s="62" t="str">
        <f t="shared" si="3430"/>
        <v/>
      </c>
      <c r="R1269" s="69">
        <f>INDEX(技能!U:U,MATCH(技能等级!B1269,技能!B:B,0))</f>
        <v>0</v>
      </c>
      <c r="S1269" s="150">
        <f t="shared" si="3424"/>
        <v>123</v>
      </c>
    </row>
    <row r="1270" spans="1:19" s="60" customFormat="1" ht="16.5" x14ac:dyDescent="0.2">
      <c r="A1270" s="62">
        <v>1267</v>
      </c>
      <c r="B1270" s="62">
        <f>INDEX(技能!B:B,MATCH(技能等级!S1270,技能!T:T,0))</f>
        <v>1802008</v>
      </c>
      <c r="C1270" s="69" t="s">
        <v>384</v>
      </c>
      <c r="D1270" s="62">
        <v>5</v>
      </c>
      <c r="E1270" s="62" t="str">
        <f>INDEX(技能!E:E,MATCH(技能等级!S1270,技能!T:T,0))</f>
        <v>伏尸将军群体伤害</v>
      </c>
      <c r="F1270" s="69" t="s">
        <v>1020</v>
      </c>
      <c r="G1270" s="62">
        <v>10</v>
      </c>
      <c r="H1270" s="149" t="str">
        <f t="shared" si="3425"/>
        <v>180200801</v>
      </c>
      <c r="I1270" s="62">
        <f t="shared" si="3426"/>
        <v>5</v>
      </c>
      <c r="J1270" s="62" t="str">
        <f>IF(COUNTIF(技能效果!A:A,技能等级!B1270&amp;"02")=1,技能等级!B1270&amp;"02","")</f>
        <v/>
      </c>
      <c r="K1270" s="62" t="str">
        <f t="shared" si="3427"/>
        <v/>
      </c>
      <c r="L1270" s="62" t="str">
        <f>IF(COUNTIF(技能效果!A:A,技能等级!B1270&amp;"03")=1,技能等级!B1270&amp;"03","")</f>
        <v/>
      </c>
      <c r="M1270" s="62" t="str">
        <f t="shared" si="3428"/>
        <v/>
      </c>
      <c r="N1270" s="62" t="str">
        <f>IF(COUNTIF(技能效果!A:A,技能等级!B1270&amp;"04")=1,技能等级!B1270&amp;"04","")</f>
        <v/>
      </c>
      <c r="O1270" s="62" t="str">
        <f t="shared" si="3429"/>
        <v/>
      </c>
      <c r="P1270" s="62" t="str">
        <f>IF(COUNTIF(技能效果!A:A,技能等级!B1270&amp;"05")=1,技能等级!B1270&amp;"05","")</f>
        <v/>
      </c>
      <c r="Q1270" s="62" t="str">
        <f t="shared" si="3430"/>
        <v/>
      </c>
      <c r="R1270" s="69">
        <f>INDEX(技能!U:U,MATCH(技能等级!B1270,技能!B:B,0))</f>
        <v>0</v>
      </c>
      <c r="S1270" s="150">
        <f t="shared" si="3424"/>
        <v>123</v>
      </c>
    </row>
    <row r="1271" spans="1:19" s="60" customFormat="1" ht="16.5" x14ac:dyDescent="0.2">
      <c r="A1271" s="62">
        <v>1268</v>
      </c>
      <c r="B1271" s="62">
        <f>INDEX(技能!B:B,MATCH(技能等级!S1271,技能!T:T,0))</f>
        <v>1802008</v>
      </c>
      <c r="C1271" s="69" t="s">
        <v>384</v>
      </c>
      <c r="D1271" s="62">
        <v>6</v>
      </c>
      <c r="E1271" s="62" t="str">
        <f>INDEX(技能!E:E,MATCH(技能等级!S1271,技能!T:T,0))</f>
        <v>伏尸将军群体伤害</v>
      </c>
      <c r="F1271" s="69" t="s">
        <v>1020</v>
      </c>
      <c r="G1271" s="62">
        <v>10</v>
      </c>
      <c r="H1271" s="149" t="str">
        <f t="shared" si="3425"/>
        <v>180200801</v>
      </c>
      <c r="I1271" s="62">
        <f t="shared" si="3426"/>
        <v>6</v>
      </c>
      <c r="J1271" s="62" t="str">
        <f>IF(COUNTIF(技能效果!A:A,技能等级!B1271&amp;"02")=1,技能等级!B1271&amp;"02","")</f>
        <v/>
      </c>
      <c r="K1271" s="62" t="str">
        <f t="shared" si="3427"/>
        <v/>
      </c>
      <c r="L1271" s="62" t="str">
        <f>IF(COUNTIF(技能效果!A:A,技能等级!B1271&amp;"03")=1,技能等级!B1271&amp;"03","")</f>
        <v/>
      </c>
      <c r="M1271" s="62" t="str">
        <f t="shared" si="3428"/>
        <v/>
      </c>
      <c r="N1271" s="62" t="str">
        <f>IF(COUNTIF(技能效果!A:A,技能等级!B1271&amp;"04")=1,技能等级!B1271&amp;"04","")</f>
        <v/>
      </c>
      <c r="O1271" s="62" t="str">
        <f t="shared" si="3429"/>
        <v/>
      </c>
      <c r="P1271" s="62" t="str">
        <f>IF(COUNTIF(技能效果!A:A,技能等级!B1271&amp;"05")=1,技能等级!B1271&amp;"05","")</f>
        <v/>
      </c>
      <c r="Q1271" s="62" t="str">
        <f t="shared" si="3430"/>
        <v/>
      </c>
      <c r="R1271" s="69">
        <f>INDEX(技能!U:U,MATCH(技能等级!B1271,技能!B:B,0))</f>
        <v>0</v>
      </c>
      <c r="S1271" s="150">
        <f t="shared" si="3424"/>
        <v>123</v>
      </c>
    </row>
    <row r="1272" spans="1:19" s="60" customFormat="1" ht="16.5" x14ac:dyDescent="0.2">
      <c r="A1272" s="62">
        <v>1269</v>
      </c>
      <c r="B1272" s="62">
        <f>INDEX(技能!B:B,MATCH(技能等级!S1272,技能!T:T,0))</f>
        <v>1802008</v>
      </c>
      <c r="C1272" s="69" t="s">
        <v>384</v>
      </c>
      <c r="D1272" s="62">
        <v>7</v>
      </c>
      <c r="E1272" s="62" t="str">
        <f>INDEX(技能!E:E,MATCH(技能等级!S1272,技能!T:T,0))</f>
        <v>伏尸将军群体伤害</v>
      </c>
      <c r="F1272" s="69" t="s">
        <v>1020</v>
      </c>
      <c r="G1272" s="62">
        <v>10</v>
      </c>
      <c r="H1272" s="149" t="str">
        <f t="shared" si="3425"/>
        <v>180200801</v>
      </c>
      <c r="I1272" s="62">
        <f t="shared" si="3426"/>
        <v>7</v>
      </c>
      <c r="J1272" s="62" t="str">
        <f>IF(COUNTIF(技能效果!A:A,技能等级!B1272&amp;"02")=1,技能等级!B1272&amp;"02","")</f>
        <v/>
      </c>
      <c r="K1272" s="62" t="str">
        <f t="shared" si="3427"/>
        <v/>
      </c>
      <c r="L1272" s="62" t="str">
        <f>IF(COUNTIF(技能效果!A:A,技能等级!B1272&amp;"03")=1,技能等级!B1272&amp;"03","")</f>
        <v/>
      </c>
      <c r="M1272" s="62" t="str">
        <f t="shared" si="3428"/>
        <v/>
      </c>
      <c r="N1272" s="62" t="str">
        <f>IF(COUNTIF(技能效果!A:A,技能等级!B1272&amp;"04")=1,技能等级!B1272&amp;"04","")</f>
        <v/>
      </c>
      <c r="O1272" s="62" t="str">
        <f t="shared" si="3429"/>
        <v/>
      </c>
      <c r="P1272" s="62" t="str">
        <f>IF(COUNTIF(技能效果!A:A,技能等级!B1272&amp;"05")=1,技能等级!B1272&amp;"05","")</f>
        <v/>
      </c>
      <c r="Q1272" s="62" t="str">
        <f t="shared" si="3430"/>
        <v/>
      </c>
      <c r="R1272" s="69">
        <f>INDEX(技能!U:U,MATCH(技能等级!B1272,技能!B:B,0))</f>
        <v>0</v>
      </c>
      <c r="S1272" s="150">
        <f t="shared" si="3424"/>
        <v>123</v>
      </c>
    </row>
    <row r="1273" spans="1:19" s="60" customFormat="1" ht="16.5" x14ac:dyDescent="0.2">
      <c r="A1273" s="62">
        <v>1270</v>
      </c>
      <c r="B1273" s="62">
        <f>INDEX(技能!B:B,MATCH(技能等级!S1273,技能!T:T,0))</f>
        <v>1802008</v>
      </c>
      <c r="C1273" s="69" t="s">
        <v>384</v>
      </c>
      <c r="D1273" s="62">
        <v>8</v>
      </c>
      <c r="E1273" s="62" t="str">
        <f>INDEX(技能!E:E,MATCH(技能等级!S1273,技能!T:T,0))</f>
        <v>伏尸将军群体伤害</v>
      </c>
      <c r="F1273" s="69" t="s">
        <v>1020</v>
      </c>
      <c r="G1273" s="62">
        <v>10</v>
      </c>
      <c r="H1273" s="149" t="str">
        <f t="shared" si="3425"/>
        <v>180200801</v>
      </c>
      <c r="I1273" s="62">
        <f t="shared" si="3426"/>
        <v>8</v>
      </c>
      <c r="J1273" s="62" t="str">
        <f>IF(COUNTIF(技能效果!A:A,技能等级!B1273&amp;"02")=1,技能等级!B1273&amp;"02","")</f>
        <v/>
      </c>
      <c r="K1273" s="62" t="str">
        <f t="shared" si="3427"/>
        <v/>
      </c>
      <c r="L1273" s="62" t="str">
        <f>IF(COUNTIF(技能效果!A:A,技能等级!B1273&amp;"03")=1,技能等级!B1273&amp;"03","")</f>
        <v/>
      </c>
      <c r="M1273" s="62" t="str">
        <f t="shared" si="3428"/>
        <v/>
      </c>
      <c r="N1273" s="62" t="str">
        <f>IF(COUNTIF(技能效果!A:A,技能等级!B1273&amp;"04")=1,技能等级!B1273&amp;"04","")</f>
        <v/>
      </c>
      <c r="O1273" s="62" t="str">
        <f t="shared" si="3429"/>
        <v/>
      </c>
      <c r="P1273" s="62" t="str">
        <f>IF(COUNTIF(技能效果!A:A,技能等级!B1273&amp;"05")=1,技能等级!B1273&amp;"05","")</f>
        <v/>
      </c>
      <c r="Q1273" s="62" t="str">
        <f t="shared" si="3430"/>
        <v/>
      </c>
      <c r="R1273" s="69">
        <f>INDEX(技能!U:U,MATCH(技能等级!B1273,技能!B:B,0))</f>
        <v>0</v>
      </c>
      <c r="S1273" s="150">
        <f t="shared" ref="S1273:S1336" si="3431">S1263+1</f>
        <v>123</v>
      </c>
    </row>
    <row r="1274" spans="1:19" s="60" customFormat="1" ht="16.5" x14ac:dyDescent="0.2">
      <c r="A1274" s="62">
        <v>1271</v>
      </c>
      <c r="B1274" s="62">
        <f>INDEX(技能!B:B,MATCH(技能等级!S1274,技能!T:T,0))</f>
        <v>1802008</v>
      </c>
      <c r="C1274" s="69" t="s">
        <v>384</v>
      </c>
      <c r="D1274" s="62">
        <v>9</v>
      </c>
      <c r="E1274" s="62" t="str">
        <f>INDEX(技能!E:E,MATCH(技能等级!S1274,技能!T:T,0))</f>
        <v>伏尸将军群体伤害</v>
      </c>
      <c r="F1274" s="69" t="s">
        <v>1020</v>
      </c>
      <c r="G1274" s="62">
        <v>10</v>
      </c>
      <c r="H1274" s="149" t="str">
        <f t="shared" si="3425"/>
        <v>180200801</v>
      </c>
      <c r="I1274" s="62">
        <f t="shared" si="3426"/>
        <v>9</v>
      </c>
      <c r="J1274" s="62" t="str">
        <f>IF(COUNTIF(技能效果!A:A,技能等级!B1274&amp;"02")=1,技能等级!B1274&amp;"02","")</f>
        <v/>
      </c>
      <c r="K1274" s="62" t="str">
        <f t="shared" si="3427"/>
        <v/>
      </c>
      <c r="L1274" s="62" t="str">
        <f>IF(COUNTIF(技能效果!A:A,技能等级!B1274&amp;"03")=1,技能等级!B1274&amp;"03","")</f>
        <v/>
      </c>
      <c r="M1274" s="62" t="str">
        <f t="shared" si="3428"/>
        <v/>
      </c>
      <c r="N1274" s="62" t="str">
        <f>IF(COUNTIF(技能效果!A:A,技能等级!B1274&amp;"04")=1,技能等级!B1274&amp;"04","")</f>
        <v/>
      </c>
      <c r="O1274" s="62" t="str">
        <f t="shared" si="3429"/>
        <v/>
      </c>
      <c r="P1274" s="62" t="str">
        <f>IF(COUNTIF(技能效果!A:A,技能等级!B1274&amp;"05")=1,技能等级!B1274&amp;"05","")</f>
        <v/>
      </c>
      <c r="Q1274" s="62" t="str">
        <f t="shared" si="3430"/>
        <v/>
      </c>
      <c r="R1274" s="69">
        <f>INDEX(技能!U:U,MATCH(技能等级!B1274,技能!B:B,0))</f>
        <v>0</v>
      </c>
      <c r="S1274" s="150">
        <f t="shared" si="3431"/>
        <v>123</v>
      </c>
    </row>
    <row r="1275" spans="1:19" s="60" customFormat="1" ht="16.5" x14ac:dyDescent="0.2">
      <c r="A1275" s="62">
        <v>1272</v>
      </c>
      <c r="B1275" s="62">
        <f>INDEX(技能!B:B,MATCH(技能等级!S1275,技能!T:T,0))</f>
        <v>1802008</v>
      </c>
      <c r="C1275" s="69" t="s">
        <v>384</v>
      </c>
      <c r="D1275" s="62">
        <v>10</v>
      </c>
      <c r="E1275" s="62" t="str">
        <f>INDEX(技能!E:E,MATCH(技能等级!S1275,技能!T:T,0))</f>
        <v>伏尸将军群体伤害</v>
      </c>
      <c r="F1275" s="69" t="s">
        <v>1020</v>
      </c>
      <c r="G1275" s="62">
        <v>10</v>
      </c>
      <c r="H1275" s="149" t="str">
        <f t="shared" si="3425"/>
        <v>180200801</v>
      </c>
      <c r="I1275" s="62">
        <f t="shared" si="3426"/>
        <v>10</v>
      </c>
      <c r="J1275" s="62" t="str">
        <f>IF(COUNTIF(技能效果!A:A,技能等级!B1275&amp;"02")=1,技能等级!B1275&amp;"02","")</f>
        <v/>
      </c>
      <c r="K1275" s="62" t="str">
        <f t="shared" si="3427"/>
        <v/>
      </c>
      <c r="L1275" s="62" t="str">
        <f>IF(COUNTIF(技能效果!A:A,技能等级!B1275&amp;"03")=1,技能等级!B1275&amp;"03","")</f>
        <v/>
      </c>
      <c r="M1275" s="62" t="str">
        <f t="shared" si="3428"/>
        <v/>
      </c>
      <c r="N1275" s="62" t="str">
        <f>IF(COUNTIF(技能效果!A:A,技能等级!B1275&amp;"04")=1,技能等级!B1275&amp;"04","")</f>
        <v/>
      </c>
      <c r="O1275" s="62" t="str">
        <f t="shared" si="3429"/>
        <v/>
      </c>
      <c r="P1275" s="62" t="str">
        <f>IF(COUNTIF(技能效果!A:A,技能等级!B1275&amp;"05")=1,技能等级!B1275&amp;"05","")</f>
        <v/>
      </c>
      <c r="Q1275" s="62" t="str">
        <f t="shared" si="3430"/>
        <v/>
      </c>
      <c r="R1275" s="69">
        <f>INDEX(技能!U:U,MATCH(技能等级!B1275,技能!B:B,0))</f>
        <v>0</v>
      </c>
      <c r="S1275" s="150">
        <f t="shared" si="3431"/>
        <v>123</v>
      </c>
    </row>
    <row r="1276" spans="1:19" s="60" customFormat="1" ht="16.5" x14ac:dyDescent="0.2">
      <c r="A1276" s="62">
        <v>1273</v>
      </c>
      <c r="B1276" s="62">
        <f>INDEX(技能!B:B,MATCH(技能等级!S1276,技能!T:T,0))</f>
        <v>1801009</v>
      </c>
      <c r="C1276" s="69" t="s">
        <v>384</v>
      </c>
      <c r="D1276" s="62">
        <v>1</v>
      </c>
      <c r="E1276" s="62" t="str">
        <f>INDEX(技能!E:E,MATCH(技能等级!S1276,技能!T:T,0))</f>
        <v>石瀑将军单体伤害</v>
      </c>
      <c r="F1276" s="69" t="s">
        <v>1020</v>
      </c>
      <c r="G1276" s="62"/>
      <c r="H1276" s="149" t="str">
        <f t="shared" si="3425"/>
        <v>180100901</v>
      </c>
      <c r="I1276" s="62">
        <f t="shared" si="3426"/>
        <v>1</v>
      </c>
      <c r="J1276" s="62" t="str">
        <f>IF(COUNTIF(技能效果!A:A,技能等级!B1276&amp;"02")=1,技能等级!B1276&amp;"02","")</f>
        <v/>
      </c>
      <c r="K1276" s="62" t="str">
        <f t="shared" si="3427"/>
        <v/>
      </c>
      <c r="L1276" s="62" t="str">
        <f>IF(COUNTIF(技能效果!A:A,技能等级!B1276&amp;"03")=1,技能等级!B1276&amp;"03","")</f>
        <v/>
      </c>
      <c r="M1276" s="62" t="str">
        <f t="shared" si="3428"/>
        <v/>
      </c>
      <c r="N1276" s="62" t="str">
        <f>IF(COUNTIF(技能效果!A:A,技能等级!B1276&amp;"04")=1,技能等级!B1276&amp;"04","")</f>
        <v/>
      </c>
      <c r="O1276" s="62" t="str">
        <f t="shared" si="3429"/>
        <v/>
      </c>
      <c r="P1276" s="62" t="str">
        <f>IF(COUNTIF(技能效果!A:A,技能等级!B1276&amp;"05")=1,技能等级!B1276&amp;"05","")</f>
        <v/>
      </c>
      <c r="Q1276" s="62" t="str">
        <f t="shared" si="3430"/>
        <v/>
      </c>
      <c r="R1276" s="69">
        <f>INDEX(技能!U:U,MATCH(技能等级!B1276,技能!B:B,0))</f>
        <v>0</v>
      </c>
      <c r="S1276" s="150">
        <f t="shared" si="3431"/>
        <v>124</v>
      </c>
    </row>
    <row r="1277" spans="1:19" s="60" customFormat="1" ht="16.5" x14ac:dyDescent="0.2">
      <c r="A1277" s="62">
        <v>1274</v>
      </c>
      <c r="B1277" s="62">
        <f>INDEX(技能!B:B,MATCH(技能等级!S1277,技能!T:T,0))</f>
        <v>1801009</v>
      </c>
      <c r="C1277" s="69" t="s">
        <v>384</v>
      </c>
      <c r="D1277" s="62">
        <v>2</v>
      </c>
      <c r="E1277" s="62" t="str">
        <f>INDEX(技能!E:E,MATCH(技能等级!S1277,技能!T:T,0))</f>
        <v>石瀑将军单体伤害</v>
      </c>
      <c r="F1277" s="69" t="s">
        <v>1020</v>
      </c>
      <c r="G1277" s="62">
        <v>10</v>
      </c>
      <c r="H1277" s="149" t="str">
        <f t="shared" si="3425"/>
        <v>180100901</v>
      </c>
      <c r="I1277" s="62">
        <f t="shared" si="3426"/>
        <v>2</v>
      </c>
      <c r="J1277" s="62" t="str">
        <f>IF(COUNTIF(技能效果!A:A,技能等级!B1277&amp;"02")=1,技能等级!B1277&amp;"02","")</f>
        <v/>
      </c>
      <c r="K1277" s="62" t="str">
        <f t="shared" si="3427"/>
        <v/>
      </c>
      <c r="L1277" s="62" t="str">
        <f>IF(COUNTIF(技能效果!A:A,技能等级!B1277&amp;"03")=1,技能等级!B1277&amp;"03","")</f>
        <v/>
      </c>
      <c r="M1277" s="62" t="str">
        <f t="shared" si="3428"/>
        <v/>
      </c>
      <c r="N1277" s="62" t="str">
        <f>IF(COUNTIF(技能效果!A:A,技能等级!B1277&amp;"04")=1,技能等级!B1277&amp;"04","")</f>
        <v/>
      </c>
      <c r="O1277" s="62" t="str">
        <f t="shared" si="3429"/>
        <v/>
      </c>
      <c r="P1277" s="62" t="str">
        <f>IF(COUNTIF(技能效果!A:A,技能等级!B1277&amp;"05")=1,技能等级!B1277&amp;"05","")</f>
        <v/>
      </c>
      <c r="Q1277" s="62" t="str">
        <f t="shared" si="3430"/>
        <v/>
      </c>
      <c r="R1277" s="69">
        <f>INDEX(技能!U:U,MATCH(技能等级!B1277,技能!B:B,0))</f>
        <v>0</v>
      </c>
      <c r="S1277" s="150">
        <f t="shared" si="3431"/>
        <v>124</v>
      </c>
    </row>
    <row r="1278" spans="1:19" s="60" customFormat="1" ht="16.5" x14ac:dyDescent="0.2">
      <c r="A1278" s="62">
        <v>1275</v>
      </c>
      <c r="B1278" s="62">
        <f>INDEX(技能!B:B,MATCH(技能等级!S1278,技能!T:T,0))</f>
        <v>1801009</v>
      </c>
      <c r="C1278" s="69" t="s">
        <v>384</v>
      </c>
      <c r="D1278" s="62">
        <v>3</v>
      </c>
      <c r="E1278" s="62" t="str">
        <f>INDEX(技能!E:E,MATCH(技能等级!S1278,技能!T:T,0))</f>
        <v>石瀑将军单体伤害</v>
      </c>
      <c r="F1278" s="69" t="s">
        <v>1020</v>
      </c>
      <c r="G1278" s="62">
        <v>10</v>
      </c>
      <c r="H1278" s="149" t="str">
        <f t="shared" si="3425"/>
        <v>180100901</v>
      </c>
      <c r="I1278" s="62">
        <f t="shared" si="3426"/>
        <v>3</v>
      </c>
      <c r="J1278" s="62" t="str">
        <f>IF(COUNTIF(技能效果!A:A,技能等级!B1278&amp;"02")=1,技能等级!B1278&amp;"02","")</f>
        <v/>
      </c>
      <c r="K1278" s="62" t="str">
        <f t="shared" si="3427"/>
        <v/>
      </c>
      <c r="L1278" s="62" t="str">
        <f>IF(COUNTIF(技能效果!A:A,技能等级!B1278&amp;"03")=1,技能等级!B1278&amp;"03","")</f>
        <v/>
      </c>
      <c r="M1278" s="62" t="str">
        <f t="shared" si="3428"/>
        <v/>
      </c>
      <c r="N1278" s="62" t="str">
        <f>IF(COUNTIF(技能效果!A:A,技能等级!B1278&amp;"04")=1,技能等级!B1278&amp;"04","")</f>
        <v/>
      </c>
      <c r="O1278" s="62" t="str">
        <f t="shared" si="3429"/>
        <v/>
      </c>
      <c r="P1278" s="62" t="str">
        <f>IF(COUNTIF(技能效果!A:A,技能等级!B1278&amp;"05")=1,技能等级!B1278&amp;"05","")</f>
        <v/>
      </c>
      <c r="Q1278" s="62" t="str">
        <f t="shared" si="3430"/>
        <v/>
      </c>
      <c r="R1278" s="69">
        <f>INDEX(技能!U:U,MATCH(技能等级!B1278,技能!B:B,0))</f>
        <v>0</v>
      </c>
      <c r="S1278" s="150">
        <f t="shared" si="3431"/>
        <v>124</v>
      </c>
    </row>
    <row r="1279" spans="1:19" s="60" customFormat="1" ht="16.5" x14ac:dyDescent="0.2">
      <c r="A1279" s="62">
        <v>1276</v>
      </c>
      <c r="B1279" s="62">
        <f>INDEX(技能!B:B,MATCH(技能等级!S1279,技能!T:T,0))</f>
        <v>1801009</v>
      </c>
      <c r="C1279" s="69" t="s">
        <v>384</v>
      </c>
      <c r="D1279" s="62">
        <v>4</v>
      </c>
      <c r="E1279" s="62" t="str">
        <f>INDEX(技能!E:E,MATCH(技能等级!S1279,技能!T:T,0))</f>
        <v>石瀑将军单体伤害</v>
      </c>
      <c r="F1279" s="69" t="s">
        <v>1020</v>
      </c>
      <c r="G1279" s="62">
        <v>10</v>
      </c>
      <c r="H1279" s="149" t="str">
        <f t="shared" si="3425"/>
        <v>180100901</v>
      </c>
      <c r="I1279" s="62">
        <f t="shared" si="3426"/>
        <v>4</v>
      </c>
      <c r="J1279" s="62" t="str">
        <f>IF(COUNTIF(技能效果!A:A,技能等级!B1279&amp;"02")=1,技能等级!B1279&amp;"02","")</f>
        <v/>
      </c>
      <c r="K1279" s="62" t="str">
        <f t="shared" si="3427"/>
        <v/>
      </c>
      <c r="L1279" s="62" t="str">
        <f>IF(COUNTIF(技能效果!A:A,技能等级!B1279&amp;"03")=1,技能等级!B1279&amp;"03","")</f>
        <v/>
      </c>
      <c r="M1279" s="62" t="str">
        <f t="shared" si="3428"/>
        <v/>
      </c>
      <c r="N1279" s="62" t="str">
        <f>IF(COUNTIF(技能效果!A:A,技能等级!B1279&amp;"04")=1,技能等级!B1279&amp;"04","")</f>
        <v/>
      </c>
      <c r="O1279" s="62" t="str">
        <f t="shared" si="3429"/>
        <v/>
      </c>
      <c r="P1279" s="62" t="str">
        <f>IF(COUNTIF(技能效果!A:A,技能等级!B1279&amp;"05")=1,技能等级!B1279&amp;"05","")</f>
        <v/>
      </c>
      <c r="Q1279" s="62" t="str">
        <f t="shared" si="3430"/>
        <v/>
      </c>
      <c r="R1279" s="69">
        <f>INDEX(技能!U:U,MATCH(技能等级!B1279,技能!B:B,0))</f>
        <v>0</v>
      </c>
      <c r="S1279" s="150">
        <f t="shared" si="3431"/>
        <v>124</v>
      </c>
    </row>
    <row r="1280" spans="1:19" s="60" customFormat="1" ht="16.5" x14ac:dyDescent="0.2">
      <c r="A1280" s="62">
        <v>1277</v>
      </c>
      <c r="B1280" s="62">
        <f>INDEX(技能!B:B,MATCH(技能等级!S1280,技能!T:T,0))</f>
        <v>1801009</v>
      </c>
      <c r="C1280" s="69" t="s">
        <v>384</v>
      </c>
      <c r="D1280" s="62">
        <v>5</v>
      </c>
      <c r="E1280" s="62" t="str">
        <f>INDEX(技能!E:E,MATCH(技能等级!S1280,技能!T:T,0))</f>
        <v>石瀑将军单体伤害</v>
      </c>
      <c r="F1280" s="69" t="s">
        <v>1020</v>
      </c>
      <c r="G1280" s="62">
        <v>10</v>
      </c>
      <c r="H1280" s="149" t="str">
        <f t="shared" si="3425"/>
        <v>180100901</v>
      </c>
      <c r="I1280" s="62">
        <f t="shared" si="3426"/>
        <v>5</v>
      </c>
      <c r="J1280" s="62" t="str">
        <f>IF(COUNTIF(技能效果!A:A,技能等级!B1280&amp;"02")=1,技能等级!B1280&amp;"02","")</f>
        <v/>
      </c>
      <c r="K1280" s="62" t="str">
        <f t="shared" si="3427"/>
        <v/>
      </c>
      <c r="L1280" s="62" t="str">
        <f>IF(COUNTIF(技能效果!A:A,技能等级!B1280&amp;"03")=1,技能等级!B1280&amp;"03","")</f>
        <v/>
      </c>
      <c r="M1280" s="62" t="str">
        <f t="shared" si="3428"/>
        <v/>
      </c>
      <c r="N1280" s="62" t="str">
        <f>IF(COUNTIF(技能效果!A:A,技能等级!B1280&amp;"04")=1,技能等级!B1280&amp;"04","")</f>
        <v/>
      </c>
      <c r="O1280" s="62" t="str">
        <f t="shared" si="3429"/>
        <v/>
      </c>
      <c r="P1280" s="62" t="str">
        <f>IF(COUNTIF(技能效果!A:A,技能等级!B1280&amp;"05")=1,技能等级!B1280&amp;"05","")</f>
        <v/>
      </c>
      <c r="Q1280" s="62" t="str">
        <f t="shared" si="3430"/>
        <v/>
      </c>
      <c r="R1280" s="69">
        <f>INDEX(技能!U:U,MATCH(技能等级!B1280,技能!B:B,0))</f>
        <v>0</v>
      </c>
      <c r="S1280" s="150">
        <f t="shared" si="3431"/>
        <v>124</v>
      </c>
    </row>
    <row r="1281" spans="1:19" s="60" customFormat="1" ht="16.5" x14ac:dyDescent="0.2">
      <c r="A1281" s="62">
        <v>1278</v>
      </c>
      <c r="B1281" s="62">
        <f>INDEX(技能!B:B,MATCH(技能等级!S1281,技能!T:T,0))</f>
        <v>1801009</v>
      </c>
      <c r="C1281" s="69" t="s">
        <v>384</v>
      </c>
      <c r="D1281" s="62">
        <v>6</v>
      </c>
      <c r="E1281" s="62" t="str">
        <f>INDEX(技能!E:E,MATCH(技能等级!S1281,技能!T:T,0))</f>
        <v>石瀑将军单体伤害</v>
      </c>
      <c r="F1281" s="69" t="s">
        <v>1020</v>
      </c>
      <c r="G1281" s="62">
        <v>10</v>
      </c>
      <c r="H1281" s="149" t="str">
        <f t="shared" si="3425"/>
        <v>180100901</v>
      </c>
      <c r="I1281" s="62">
        <f t="shared" si="3426"/>
        <v>6</v>
      </c>
      <c r="J1281" s="62" t="str">
        <f>IF(COUNTIF(技能效果!A:A,技能等级!B1281&amp;"02")=1,技能等级!B1281&amp;"02","")</f>
        <v/>
      </c>
      <c r="K1281" s="62" t="str">
        <f t="shared" si="3427"/>
        <v/>
      </c>
      <c r="L1281" s="62" t="str">
        <f>IF(COUNTIF(技能效果!A:A,技能等级!B1281&amp;"03")=1,技能等级!B1281&amp;"03","")</f>
        <v/>
      </c>
      <c r="M1281" s="62" t="str">
        <f t="shared" si="3428"/>
        <v/>
      </c>
      <c r="N1281" s="62" t="str">
        <f>IF(COUNTIF(技能效果!A:A,技能等级!B1281&amp;"04")=1,技能等级!B1281&amp;"04","")</f>
        <v/>
      </c>
      <c r="O1281" s="62" t="str">
        <f t="shared" si="3429"/>
        <v/>
      </c>
      <c r="P1281" s="62" t="str">
        <f>IF(COUNTIF(技能效果!A:A,技能等级!B1281&amp;"05")=1,技能等级!B1281&amp;"05","")</f>
        <v/>
      </c>
      <c r="Q1281" s="62" t="str">
        <f t="shared" si="3430"/>
        <v/>
      </c>
      <c r="R1281" s="69">
        <f>INDEX(技能!U:U,MATCH(技能等级!B1281,技能!B:B,0))</f>
        <v>0</v>
      </c>
      <c r="S1281" s="150">
        <f t="shared" si="3431"/>
        <v>124</v>
      </c>
    </row>
    <row r="1282" spans="1:19" s="60" customFormat="1" ht="16.5" x14ac:dyDescent="0.2">
      <c r="A1282" s="62">
        <v>1279</v>
      </c>
      <c r="B1282" s="62">
        <f>INDEX(技能!B:B,MATCH(技能等级!S1282,技能!T:T,0))</f>
        <v>1801009</v>
      </c>
      <c r="C1282" s="69" t="s">
        <v>384</v>
      </c>
      <c r="D1282" s="62">
        <v>7</v>
      </c>
      <c r="E1282" s="62" t="str">
        <f>INDEX(技能!E:E,MATCH(技能等级!S1282,技能!T:T,0))</f>
        <v>石瀑将军单体伤害</v>
      </c>
      <c r="F1282" s="69" t="s">
        <v>1020</v>
      </c>
      <c r="G1282" s="62">
        <v>10</v>
      </c>
      <c r="H1282" s="149" t="str">
        <f t="shared" si="3425"/>
        <v>180100901</v>
      </c>
      <c r="I1282" s="62">
        <f t="shared" si="3426"/>
        <v>7</v>
      </c>
      <c r="J1282" s="62" t="str">
        <f>IF(COUNTIF(技能效果!A:A,技能等级!B1282&amp;"02")=1,技能等级!B1282&amp;"02","")</f>
        <v/>
      </c>
      <c r="K1282" s="62" t="str">
        <f t="shared" si="3427"/>
        <v/>
      </c>
      <c r="L1282" s="62" t="str">
        <f>IF(COUNTIF(技能效果!A:A,技能等级!B1282&amp;"03")=1,技能等级!B1282&amp;"03","")</f>
        <v/>
      </c>
      <c r="M1282" s="62" t="str">
        <f t="shared" si="3428"/>
        <v/>
      </c>
      <c r="N1282" s="62" t="str">
        <f>IF(COUNTIF(技能效果!A:A,技能等级!B1282&amp;"04")=1,技能等级!B1282&amp;"04","")</f>
        <v/>
      </c>
      <c r="O1282" s="62" t="str">
        <f t="shared" si="3429"/>
        <v/>
      </c>
      <c r="P1282" s="62" t="str">
        <f>IF(COUNTIF(技能效果!A:A,技能等级!B1282&amp;"05")=1,技能等级!B1282&amp;"05","")</f>
        <v/>
      </c>
      <c r="Q1282" s="62" t="str">
        <f t="shared" si="3430"/>
        <v/>
      </c>
      <c r="R1282" s="69">
        <f>INDEX(技能!U:U,MATCH(技能等级!B1282,技能!B:B,0))</f>
        <v>0</v>
      </c>
      <c r="S1282" s="150">
        <f t="shared" si="3431"/>
        <v>124</v>
      </c>
    </row>
    <row r="1283" spans="1:19" s="60" customFormat="1" ht="16.5" x14ac:dyDescent="0.2">
      <c r="A1283" s="62">
        <v>1280</v>
      </c>
      <c r="B1283" s="62">
        <f>INDEX(技能!B:B,MATCH(技能等级!S1283,技能!T:T,0))</f>
        <v>1801009</v>
      </c>
      <c r="C1283" s="69" t="s">
        <v>384</v>
      </c>
      <c r="D1283" s="62">
        <v>8</v>
      </c>
      <c r="E1283" s="62" t="str">
        <f>INDEX(技能!E:E,MATCH(技能等级!S1283,技能!T:T,0))</f>
        <v>石瀑将军单体伤害</v>
      </c>
      <c r="F1283" s="69" t="s">
        <v>1020</v>
      </c>
      <c r="G1283" s="62">
        <v>10</v>
      </c>
      <c r="H1283" s="149" t="str">
        <f t="shared" si="3425"/>
        <v>180100901</v>
      </c>
      <c r="I1283" s="62">
        <f t="shared" si="3426"/>
        <v>8</v>
      </c>
      <c r="J1283" s="62" t="str">
        <f>IF(COUNTIF(技能效果!A:A,技能等级!B1283&amp;"02")=1,技能等级!B1283&amp;"02","")</f>
        <v/>
      </c>
      <c r="K1283" s="62" t="str">
        <f t="shared" si="3427"/>
        <v/>
      </c>
      <c r="L1283" s="62" t="str">
        <f>IF(COUNTIF(技能效果!A:A,技能等级!B1283&amp;"03")=1,技能等级!B1283&amp;"03","")</f>
        <v/>
      </c>
      <c r="M1283" s="62" t="str">
        <f t="shared" si="3428"/>
        <v/>
      </c>
      <c r="N1283" s="62" t="str">
        <f>IF(COUNTIF(技能效果!A:A,技能等级!B1283&amp;"04")=1,技能等级!B1283&amp;"04","")</f>
        <v/>
      </c>
      <c r="O1283" s="62" t="str">
        <f t="shared" si="3429"/>
        <v/>
      </c>
      <c r="P1283" s="62" t="str">
        <f>IF(COUNTIF(技能效果!A:A,技能等级!B1283&amp;"05")=1,技能等级!B1283&amp;"05","")</f>
        <v/>
      </c>
      <c r="Q1283" s="62" t="str">
        <f t="shared" si="3430"/>
        <v/>
      </c>
      <c r="R1283" s="69">
        <f>INDEX(技能!U:U,MATCH(技能等级!B1283,技能!B:B,0))</f>
        <v>0</v>
      </c>
      <c r="S1283" s="150">
        <f t="shared" si="3431"/>
        <v>124</v>
      </c>
    </row>
    <row r="1284" spans="1:19" s="60" customFormat="1" ht="16.5" x14ac:dyDescent="0.2">
      <c r="A1284" s="62">
        <v>1281</v>
      </c>
      <c r="B1284" s="62">
        <f>INDEX(技能!B:B,MATCH(技能等级!S1284,技能!T:T,0))</f>
        <v>1801009</v>
      </c>
      <c r="C1284" s="69" t="s">
        <v>384</v>
      </c>
      <c r="D1284" s="62">
        <v>9</v>
      </c>
      <c r="E1284" s="62" t="str">
        <f>INDEX(技能!E:E,MATCH(技能等级!S1284,技能!T:T,0))</f>
        <v>石瀑将军单体伤害</v>
      </c>
      <c r="F1284" s="69" t="s">
        <v>1020</v>
      </c>
      <c r="G1284" s="62">
        <v>10</v>
      </c>
      <c r="H1284" s="149" t="str">
        <f t="shared" si="3425"/>
        <v>180100901</v>
      </c>
      <c r="I1284" s="62">
        <f t="shared" si="3426"/>
        <v>9</v>
      </c>
      <c r="J1284" s="62" t="str">
        <f>IF(COUNTIF(技能效果!A:A,技能等级!B1284&amp;"02")=1,技能等级!B1284&amp;"02","")</f>
        <v/>
      </c>
      <c r="K1284" s="62" t="str">
        <f t="shared" si="3427"/>
        <v/>
      </c>
      <c r="L1284" s="62" t="str">
        <f>IF(COUNTIF(技能效果!A:A,技能等级!B1284&amp;"03")=1,技能等级!B1284&amp;"03","")</f>
        <v/>
      </c>
      <c r="M1284" s="62" t="str">
        <f t="shared" si="3428"/>
        <v/>
      </c>
      <c r="N1284" s="62" t="str">
        <f>IF(COUNTIF(技能效果!A:A,技能等级!B1284&amp;"04")=1,技能等级!B1284&amp;"04","")</f>
        <v/>
      </c>
      <c r="O1284" s="62" t="str">
        <f t="shared" si="3429"/>
        <v/>
      </c>
      <c r="P1284" s="62" t="str">
        <f>IF(COUNTIF(技能效果!A:A,技能等级!B1284&amp;"05")=1,技能等级!B1284&amp;"05","")</f>
        <v/>
      </c>
      <c r="Q1284" s="62" t="str">
        <f t="shared" si="3430"/>
        <v/>
      </c>
      <c r="R1284" s="69">
        <f>INDEX(技能!U:U,MATCH(技能等级!B1284,技能!B:B,0))</f>
        <v>0</v>
      </c>
      <c r="S1284" s="150">
        <f t="shared" si="3431"/>
        <v>124</v>
      </c>
    </row>
    <row r="1285" spans="1:19" s="60" customFormat="1" ht="16.5" x14ac:dyDescent="0.2">
      <c r="A1285" s="62">
        <v>1282</v>
      </c>
      <c r="B1285" s="62">
        <f>INDEX(技能!B:B,MATCH(技能等级!S1285,技能!T:T,0))</f>
        <v>1801009</v>
      </c>
      <c r="C1285" s="69" t="s">
        <v>384</v>
      </c>
      <c r="D1285" s="62">
        <v>10</v>
      </c>
      <c r="E1285" s="62" t="str">
        <f>INDEX(技能!E:E,MATCH(技能等级!S1285,技能!T:T,0))</f>
        <v>石瀑将军单体伤害</v>
      </c>
      <c r="F1285" s="69" t="s">
        <v>1020</v>
      </c>
      <c r="G1285" s="62">
        <v>10</v>
      </c>
      <c r="H1285" s="149" t="str">
        <f t="shared" si="3425"/>
        <v>180100901</v>
      </c>
      <c r="I1285" s="62">
        <f t="shared" si="3426"/>
        <v>10</v>
      </c>
      <c r="J1285" s="62" t="str">
        <f>IF(COUNTIF(技能效果!A:A,技能等级!B1285&amp;"02")=1,技能等级!B1285&amp;"02","")</f>
        <v/>
      </c>
      <c r="K1285" s="62" t="str">
        <f t="shared" si="3427"/>
        <v/>
      </c>
      <c r="L1285" s="62" t="str">
        <f>IF(COUNTIF(技能效果!A:A,技能等级!B1285&amp;"03")=1,技能等级!B1285&amp;"03","")</f>
        <v/>
      </c>
      <c r="M1285" s="62" t="str">
        <f t="shared" si="3428"/>
        <v/>
      </c>
      <c r="N1285" s="62" t="str">
        <f>IF(COUNTIF(技能效果!A:A,技能等级!B1285&amp;"04")=1,技能等级!B1285&amp;"04","")</f>
        <v/>
      </c>
      <c r="O1285" s="62" t="str">
        <f t="shared" si="3429"/>
        <v/>
      </c>
      <c r="P1285" s="62" t="str">
        <f>IF(COUNTIF(技能效果!A:A,技能等级!B1285&amp;"05")=1,技能等级!B1285&amp;"05","")</f>
        <v/>
      </c>
      <c r="Q1285" s="62" t="str">
        <f t="shared" si="3430"/>
        <v/>
      </c>
      <c r="R1285" s="69">
        <f>INDEX(技能!U:U,MATCH(技能等级!B1285,技能!B:B,0))</f>
        <v>0</v>
      </c>
      <c r="S1285" s="150">
        <f t="shared" si="3431"/>
        <v>124</v>
      </c>
    </row>
    <row r="1286" spans="1:19" s="60" customFormat="1" ht="16.5" x14ac:dyDescent="0.2">
      <c r="A1286" s="62">
        <v>1283</v>
      </c>
      <c r="B1286" s="62">
        <f>INDEX(技能!B:B,MATCH(技能等级!S1286,技能!T:T,0))</f>
        <v>1802009</v>
      </c>
      <c r="C1286" s="69" t="s">
        <v>384</v>
      </c>
      <c r="D1286" s="62">
        <v>1</v>
      </c>
      <c r="E1286" s="62" t="str">
        <f>INDEX(技能!E:E,MATCH(技能等级!S1286,技能!T:T,0))</f>
        <v>石瀑将军群体伤害</v>
      </c>
      <c r="F1286" s="69" t="s">
        <v>1020</v>
      </c>
      <c r="G1286" s="62"/>
      <c r="H1286" s="149" t="str">
        <f t="shared" si="3425"/>
        <v>180200901</v>
      </c>
      <c r="I1286" s="62">
        <f t="shared" si="3426"/>
        <v>1</v>
      </c>
      <c r="J1286" s="62" t="str">
        <f>IF(COUNTIF(技能效果!A:A,技能等级!B1286&amp;"02")=1,技能等级!B1286&amp;"02","")</f>
        <v/>
      </c>
      <c r="K1286" s="62" t="str">
        <f t="shared" si="3427"/>
        <v/>
      </c>
      <c r="L1286" s="62" t="str">
        <f>IF(COUNTIF(技能效果!A:A,技能等级!B1286&amp;"03")=1,技能等级!B1286&amp;"03","")</f>
        <v/>
      </c>
      <c r="M1286" s="62" t="str">
        <f t="shared" si="3428"/>
        <v/>
      </c>
      <c r="N1286" s="62" t="str">
        <f>IF(COUNTIF(技能效果!A:A,技能等级!B1286&amp;"04")=1,技能等级!B1286&amp;"04","")</f>
        <v/>
      </c>
      <c r="O1286" s="62" t="str">
        <f t="shared" si="3429"/>
        <v/>
      </c>
      <c r="P1286" s="62" t="str">
        <f>IF(COUNTIF(技能效果!A:A,技能等级!B1286&amp;"05")=1,技能等级!B1286&amp;"05","")</f>
        <v/>
      </c>
      <c r="Q1286" s="62" t="str">
        <f t="shared" si="3430"/>
        <v/>
      </c>
      <c r="R1286" s="69">
        <f>INDEX(技能!U:U,MATCH(技能等级!B1286,技能!B:B,0))</f>
        <v>0</v>
      </c>
      <c r="S1286" s="150">
        <f t="shared" si="3431"/>
        <v>125</v>
      </c>
    </row>
    <row r="1287" spans="1:19" s="60" customFormat="1" ht="16.5" x14ac:dyDescent="0.2">
      <c r="A1287" s="62">
        <v>1284</v>
      </c>
      <c r="B1287" s="62">
        <f>INDEX(技能!B:B,MATCH(技能等级!S1287,技能!T:T,0))</f>
        <v>1802009</v>
      </c>
      <c r="C1287" s="69" t="s">
        <v>384</v>
      </c>
      <c r="D1287" s="62">
        <v>2</v>
      </c>
      <c r="E1287" s="62" t="str">
        <f>INDEX(技能!E:E,MATCH(技能等级!S1287,技能!T:T,0))</f>
        <v>石瀑将军群体伤害</v>
      </c>
      <c r="F1287" s="69" t="s">
        <v>1020</v>
      </c>
      <c r="G1287" s="62">
        <v>10</v>
      </c>
      <c r="H1287" s="149" t="str">
        <f t="shared" si="3425"/>
        <v>180200901</v>
      </c>
      <c r="I1287" s="62">
        <f t="shared" si="3426"/>
        <v>2</v>
      </c>
      <c r="J1287" s="62" t="str">
        <f>IF(COUNTIF(技能效果!A:A,技能等级!B1287&amp;"02")=1,技能等级!B1287&amp;"02","")</f>
        <v/>
      </c>
      <c r="K1287" s="62" t="str">
        <f t="shared" si="3427"/>
        <v/>
      </c>
      <c r="L1287" s="62" t="str">
        <f>IF(COUNTIF(技能效果!A:A,技能等级!B1287&amp;"03")=1,技能等级!B1287&amp;"03","")</f>
        <v/>
      </c>
      <c r="M1287" s="62" t="str">
        <f t="shared" si="3428"/>
        <v/>
      </c>
      <c r="N1287" s="62" t="str">
        <f>IF(COUNTIF(技能效果!A:A,技能等级!B1287&amp;"04")=1,技能等级!B1287&amp;"04","")</f>
        <v/>
      </c>
      <c r="O1287" s="62" t="str">
        <f t="shared" si="3429"/>
        <v/>
      </c>
      <c r="P1287" s="62" t="str">
        <f>IF(COUNTIF(技能效果!A:A,技能等级!B1287&amp;"05")=1,技能等级!B1287&amp;"05","")</f>
        <v/>
      </c>
      <c r="Q1287" s="62" t="str">
        <f t="shared" si="3430"/>
        <v/>
      </c>
      <c r="R1287" s="69">
        <f>INDEX(技能!U:U,MATCH(技能等级!B1287,技能!B:B,0))</f>
        <v>0</v>
      </c>
      <c r="S1287" s="150">
        <f t="shared" si="3431"/>
        <v>125</v>
      </c>
    </row>
    <row r="1288" spans="1:19" s="60" customFormat="1" ht="16.5" x14ac:dyDescent="0.2">
      <c r="A1288" s="62">
        <v>1285</v>
      </c>
      <c r="B1288" s="62">
        <f>INDEX(技能!B:B,MATCH(技能等级!S1288,技能!T:T,0))</f>
        <v>1802009</v>
      </c>
      <c r="C1288" s="69" t="s">
        <v>384</v>
      </c>
      <c r="D1288" s="62">
        <v>3</v>
      </c>
      <c r="E1288" s="62" t="str">
        <f>INDEX(技能!E:E,MATCH(技能等级!S1288,技能!T:T,0))</f>
        <v>石瀑将军群体伤害</v>
      </c>
      <c r="F1288" s="69" t="s">
        <v>1020</v>
      </c>
      <c r="G1288" s="62">
        <v>10</v>
      </c>
      <c r="H1288" s="149" t="str">
        <f t="shared" si="3425"/>
        <v>180200901</v>
      </c>
      <c r="I1288" s="62">
        <f t="shared" si="3426"/>
        <v>3</v>
      </c>
      <c r="J1288" s="62" t="str">
        <f>IF(COUNTIF(技能效果!A:A,技能等级!B1288&amp;"02")=1,技能等级!B1288&amp;"02","")</f>
        <v/>
      </c>
      <c r="K1288" s="62" t="str">
        <f t="shared" si="3427"/>
        <v/>
      </c>
      <c r="L1288" s="62" t="str">
        <f>IF(COUNTIF(技能效果!A:A,技能等级!B1288&amp;"03")=1,技能等级!B1288&amp;"03","")</f>
        <v/>
      </c>
      <c r="M1288" s="62" t="str">
        <f t="shared" si="3428"/>
        <v/>
      </c>
      <c r="N1288" s="62" t="str">
        <f>IF(COUNTIF(技能效果!A:A,技能等级!B1288&amp;"04")=1,技能等级!B1288&amp;"04","")</f>
        <v/>
      </c>
      <c r="O1288" s="62" t="str">
        <f t="shared" si="3429"/>
        <v/>
      </c>
      <c r="P1288" s="62" t="str">
        <f>IF(COUNTIF(技能效果!A:A,技能等级!B1288&amp;"05")=1,技能等级!B1288&amp;"05","")</f>
        <v/>
      </c>
      <c r="Q1288" s="62" t="str">
        <f t="shared" si="3430"/>
        <v/>
      </c>
      <c r="R1288" s="69">
        <f>INDEX(技能!U:U,MATCH(技能等级!B1288,技能!B:B,0))</f>
        <v>0</v>
      </c>
      <c r="S1288" s="150">
        <f t="shared" si="3431"/>
        <v>125</v>
      </c>
    </row>
    <row r="1289" spans="1:19" s="60" customFormat="1" ht="16.5" x14ac:dyDescent="0.2">
      <c r="A1289" s="62">
        <v>1286</v>
      </c>
      <c r="B1289" s="62">
        <f>INDEX(技能!B:B,MATCH(技能等级!S1289,技能!T:T,0))</f>
        <v>1802009</v>
      </c>
      <c r="C1289" s="69" t="s">
        <v>384</v>
      </c>
      <c r="D1289" s="62">
        <v>4</v>
      </c>
      <c r="E1289" s="62" t="str">
        <f>INDEX(技能!E:E,MATCH(技能等级!S1289,技能!T:T,0))</f>
        <v>石瀑将军群体伤害</v>
      </c>
      <c r="F1289" s="69" t="s">
        <v>1020</v>
      </c>
      <c r="G1289" s="62">
        <v>10</v>
      </c>
      <c r="H1289" s="149" t="str">
        <f t="shared" si="3425"/>
        <v>180200901</v>
      </c>
      <c r="I1289" s="62">
        <f t="shared" si="3426"/>
        <v>4</v>
      </c>
      <c r="J1289" s="62" t="str">
        <f>IF(COUNTIF(技能效果!A:A,技能等级!B1289&amp;"02")=1,技能等级!B1289&amp;"02","")</f>
        <v/>
      </c>
      <c r="K1289" s="62" t="str">
        <f t="shared" si="3427"/>
        <v/>
      </c>
      <c r="L1289" s="62" t="str">
        <f>IF(COUNTIF(技能效果!A:A,技能等级!B1289&amp;"03")=1,技能等级!B1289&amp;"03","")</f>
        <v/>
      </c>
      <c r="M1289" s="62" t="str">
        <f t="shared" si="3428"/>
        <v/>
      </c>
      <c r="N1289" s="62" t="str">
        <f>IF(COUNTIF(技能效果!A:A,技能等级!B1289&amp;"04")=1,技能等级!B1289&amp;"04","")</f>
        <v/>
      </c>
      <c r="O1289" s="62" t="str">
        <f t="shared" si="3429"/>
        <v/>
      </c>
      <c r="P1289" s="62" t="str">
        <f>IF(COUNTIF(技能效果!A:A,技能等级!B1289&amp;"05")=1,技能等级!B1289&amp;"05","")</f>
        <v/>
      </c>
      <c r="Q1289" s="62" t="str">
        <f t="shared" si="3430"/>
        <v/>
      </c>
      <c r="R1289" s="69">
        <f>INDEX(技能!U:U,MATCH(技能等级!B1289,技能!B:B,0))</f>
        <v>0</v>
      </c>
      <c r="S1289" s="150">
        <f t="shared" si="3431"/>
        <v>125</v>
      </c>
    </row>
    <row r="1290" spans="1:19" s="60" customFormat="1" ht="16.5" x14ac:dyDescent="0.2">
      <c r="A1290" s="62">
        <v>1287</v>
      </c>
      <c r="B1290" s="62">
        <f>INDEX(技能!B:B,MATCH(技能等级!S1290,技能!T:T,0))</f>
        <v>1802009</v>
      </c>
      <c r="C1290" s="69" t="s">
        <v>384</v>
      </c>
      <c r="D1290" s="62">
        <v>5</v>
      </c>
      <c r="E1290" s="62" t="str">
        <f>INDEX(技能!E:E,MATCH(技能等级!S1290,技能!T:T,0))</f>
        <v>石瀑将军群体伤害</v>
      </c>
      <c r="F1290" s="69" t="s">
        <v>1020</v>
      </c>
      <c r="G1290" s="62">
        <v>10</v>
      </c>
      <c r="H1290" s="149" t="str">
        <f t="shared" si="3425"/>
        <v>180200901</v>
      </c>
      <c r="I1290" s="62">
        <f t="shared" si="3426"/>
        <v>5</v>
      </c>
      <c r="J1290" s="62" t="str">
        <f>IF(COUNTIF(技能效果!A:A,技能等级!B1290&amp;"02")=1,技能等级!B1290&amp;"02","")</f>
        <v/>
      </c>
      <c r="K1290" s="62" t="str">
        <f t="shared" si="3427"/>
        <v/>
      </c>
      <c r="L1290" s="62" t="str">
        <f>IF(COUNTIF(技能效果!A:A,技能等级!B1290&amp;"03")=1,技能等级!B1290&amp;"03","")</f>
        <v/>
      </c>
      <c r="M1290" s="62" t="str">
        <f t="shared" si="3428"/>
        <v/>
      </c>
      <c r="N1290" s="62" t="str">
        <f>IF(COUNTIF(技能效果!A:A,技能等级!B1290&amp;"04")=1,技能等级!B1290&amp;"04","")</f>
        <v/>
      </c>
      <c r="O1290" s="62" t="str">
        <f t="shared" si="3429"/>
        <v/>
      </c>
      <c r="P1290" s="62" t="str">
        <f>IF(COUNTIF(技能效果!A:A,技能等级!B1290&amp;"05")=1,技能等级!B1290&amp;"05","")</f>
        <v/>
      </c>
      <c r="Q1290" s="62" t="str">
        <f t="shared" si="3430"/>
        <v/>
      </c>
      <c r="R1290" s="69">
        <f>INDEX(技能!U:U,MATCH(技能等级!B1290,技能!B:B,0))</f>
        <v>0</v>
      </c>
      <c r="S1290" s="150">
        <f t="shared" si="3431"/>
        <v>125</v>
      </c>
    </row>
    <row r="1291" spans="1:19" s="60" customFormat="1" ht="16.5" x14ac:dyDescent="0.2">
      <c r="A1291" s="62">
        <v>1288</v>
      </c>
      <c r="B1291" s="62">
        <f>INDEX(技能!B:B,MATCH(技能等级!S1291,技能!T:T,0))</f>
        <v>1802009</v>
      </c>
      <c r="C1291" s="69" t="s">
        <v>384</v>
      </c>
      <c r="D1291" s="62">
        <v>6</v>
      </c>
      <c r="E1291" s="62" t="str">
        <f>INDEX(技能!E:E,MATCH(技能等级!S1291,技能!T:T,0))</f>
        <v>石瀑将军群体伤害</v>
      </c>
      <c r="F1291" s="69" t="s">
        <v>1020</v>
      </c>
      <c r="G1291" s="62">
        <v>10</v>
      </c>
      <c r="H1291" s="149" t="str">
        <f t="shared" si="3425"/>
        <v>180200901</v>
      </c>
      <c r="I1291" s="62">
        <f t="shared" si="3426"/>
        <v>6</v>
      </c>
      <c r="J1291" s="62" t="str">
        <f>IF(COUNTIF(技能效果!A:A,技能等级!B1291&amp;"02")=1,技能等级!B1291&amp;"02","")</f>
        <v/>
      </c>
      <c r="K1291" s="62" t="str">
        <f t="shared" si="3427"/>
        <v/>
      </c>
      <c r="L1291" s="62" t="str">
        <f>IF(COUNTIF(技能效果!A:A,技能等级!B1291&amp;"03")=1,技能等级!B1291&amp;"03","")</f>
        <v/>
      </c>
      <c r="M1291" s="62" t="str">
        <f t="shared" si="3428"/>
        <v/>
      </c>
      <c r="N1291" s="62" t="str">
        <f>IF(COUNTIF(技能效果!A:A,技能等级!B1291&amp;"04")=1,技能等级!B1291&amp;"04","")</f>
        <v/>
      </c>
      <c r="O1291" s="62" t="str">
        <f t="shared" si="3429"/>
        <v/>
      </c>
      <c r="P1291" s="62" t="str">
        <f>IF(COUNTIF(技能效果!A:A,技能等级!B1291&amp;"05")=1,技能等级!B1291&amp;"05","")</f>
        <v/>
      </c>
      <c r="Q1291" s="62" t="str">
        <f t="shared" si="3430"/>
        <v/>
      </c>
      <c r="R1291" s="69">
        <f>INDEX(技能!U:U,MATCH(技能等级!B1291,技能!B:B,0))</f>
        <v>0</v>
      </c>
      <c r="S1291" s="150">
        <f t="shared" si="3431"/>
        <v>125</v>
      </c>
    </row>
    <row r="1292" spans="1:19" s="60" customFormat="1" ht="16.5" x14ac:dyDescent="0.2">
      <c r="A1292" s="62">
        <v>1289</v>
      </c>
      <c r="B1292" s="62">
        <f>INDEX(技能!B:B,MATCH(技能等级!S1292,技能!T:T,0))</f>
        <v>1802009</v>
      </c>
      <c r="C1292" s="69" t="s">
        <v>384</v>
      </c>
      <c r="D1292" s="62">
        <v>7</v>
      </c>
      <c r="E1292" s="62" t="str">
        <f>INDEX(技能!E:E,MATCH(技能等级!S1292,技能!T:T,0))</f>
        <v>石瀑将军群体伤害</v>
      </c>
      <c r="F1292" s="69" t="s">
        <v>1020</v>
      </c>
      <c r="G1292" s="62">
        <v>10</v>
      </c>
      <c r="H1292" s="149" t="str">
        <f t="shared" si="3425"/>
        <v>180200901</v>
      </c>
      <c r="I1292" s="62">
        <f t="shared" si="3426"/>
        <v>7</v>
      </c>
      <c r="J1292" s="62" t="str">
        <f>IF(COUNTIF(技能效果!A:A,技能等级!B1292&amp;"02")=1,技能等级!B1292&amp;"02","")</f>
        <v/>
      </c>
      <c r="K1292" s="62" t="str">
        <f t="shared" si="3427"/>
        <v/>
      </c>
      <c r="L1292" s="62" t="str">
        <f>IF(COUNTIF(技能效果!A:A,技能等级!B1292&amp;"03")=1,技能等级!B1292&amp;"03","")</f>
        <v/>
      </c>
      <c r="M1292" s="62" t="str">
        <f t="shared" si="3428"/>
        <v/>
      </c>
      <c r="N1292" s="62" t="str">
        <f>IF(COUNTIF(技能效果!A:A,技能等级!B1292&amp;"04")=1,技能等级!B1292&amp;"04","")</f>
        <v/>
      </c>
      <c r="O1292" s="62" t="str">
        <f t="shared" si="3429"/>
        <v/>
      </c>
      <c r="P1292" s="62" t="str">
        <f>IF(COUNTIF(技能效果!A:A,技能等级!B1292&amp;"05")=1,技能等级!B1292&amp;"05","")</f>
        <v/>
      </c>
      <c r="Q1292" s="62" t="str">
        <f t="shared" si="3430"/>
        <v/>
      </c>
      <c r="R1292" s="69">
        <f>INDEX(技能!U:U,MATCH(技能等级!B1292,技能!B:B,0))</f>
        <v>0</v>
      </c>
      <c r="S1292" s="150">
        <f t="shared" si="3431"/>
        <v>125</v>
      </c>
    </row>
    <row r="1293" spans="1:19" s="60" customFormat="1" ht="16.5" x14ac:dyDescent="0.2">
      <c r="A1293" s="62">
        <v>1290</v>
      </c>
      <c r="B1293" s="62">
        <f>INDEX(技能!B:B,MATCH(技能等级!S1293,技能!T:T,0))</f>
        <v>1802009</v>
      </c>
      <c r="C1293" s="69" t="s">
        <v>384</v>
      </c>
      <c r="D1293" s="62">
        <v>8</v>
      </c>
      <c r="E1293" s="62" t="str">
        <f>INDEX(技能!E:E,MATCH(技能等级!S1293,技能!T:T,0))</f>
        <v>石瀑将军群体伤害</v>
      </c>
      <c r="F1293" s="69" t="s">
        <v>1020</v>
      </c>
      <c r="G1293" s="62">
        <v>10</v>
      </c>
      <c r="H1293" s="149" t="str">
        <f t="shared" si="3425"/>
        <v>180200901</v>
      </c>
      <c r="I1293" s="62">
        <f t="shared" si="3426"/>
        <v>8</v>
      </c>
      <c r="J1293" s="62" t="str">
        <f>IF(COUNTIF(技能效果!A:A,技能等级!B1293&amp;"02")=1,技能等级!B1293&amp;"02","")</f>
        <v/>
      </c>
      <c r="K1293" s="62" t="str">
        <f t="shared" si="3427"/>
        <v/>
      </c>
      <c r="L1293" s="62" t="str">
        <f>IF(COUNTIF(技能效果!A:A,技能等级!B1293&amp;"03")=1,技能等级!B1293&amp;"03","")</f>
        <v/>
      </c>
      <c r="M1293" s="62" t="str">
        <f t="shared" si="3428"/>
        <v/>
      </c>
      <c r="N1293" s="62" t="str">
        <f>IF(COUNTIF(技能效果!A:A,技能等级!B1293&amp;"04")=1,技能等级!B1293&amp;"04","")</f>
        <v/>
      </c>
      <c r="O1293" s="62" t="str">
        <f t="shared" si="3429"/>
        <v/>
      </c>
      <c r="P1293" s="62" t="str">
        <f>IF(COUNTIF(技能效果!A:A,技能等级!B1293&amp;"05")=1,技能等级!B1293&amp;"05","")</f>
        <v/>
      </c>
      <c r="Q1293" s="62" t="str">
        <f t="shared" si="3430"/>
        <v/>
      </c>
      <c r="R1293" s="69">
        <f>INDEX(技能!U:U,MATCH(技能等级!B1293,技能!B:B,0))</f>
        <v>0</v>
      </c>
      <c r="S1293" s="150">
        <f t="shared" si="3431"/>
        <v>125</v>
      </c>
    </row>
    <row r="1294" spans="1:19" s="60" customFormat="1" ht="16.5" x14ac:dyDescent="0.2">
      <c r="A1294" s="62">
        <v>1291</v>
      </c>
      <c r="B1294" s="62">
        <f>INDEX(技能!B:B,MATCH(技能等级!S1294,技能!T:T,0))</f>
        <v>1802009</v>
      </c>
      <c r="C1294" s="69" t="s">
        <v>384</v>
      </c>
      <c r="D1294" s="62">
        <v>9</v>
      </c>
      <c r="E1294" s="62" t="str">
        <f>INDEX(技能!E:E,MATCH(技能等级!S1294,技能!T:T,0))</f>
        <v>石瀑将军群体伤害</v>
      </c>
      <c r="F1294" s="69" t="s">
        <v>1020</v>
      </c>
      <c r="G1294" s="62">
        <v>10</v>
      </c>
      <c r="H1294" s="149" t="str">
        <f t="shared" si="3425"/>
        <v>180200901</v>
      </c>
      <c r="I1294" s="62">
        <f t="shared" si="3426"/>
        <v>9</v>
      </c>
      <c r="J1294" s="62" t="str">
        <f>IF(COUNTIF(技能效果!A:A,技能等级!B1294&amp;"02")=1,技能等级!B1294&amp;"02","")</f>
        <v/>
      </c>
      <c r="K1294" s="62" t="str">
        <f t="shared" si="3427"/>
        <v/>
      </c>
      <c r="L1294" s="62" t="str">
        <f>IF(COUNTIF(技能效果!A:A,技能等级!B1294&amp;"03")=1,技能等级!B1294&amp;"03","")</f>
        <v/>
      </c>
      <c r="M1294" s="62" t="str">
        <f t="shared" si="3428"/>
        <v/>
      </c>
      <c r="N1294" s="62" t="str">
        <f>IF(COUNTIF(技能效果!A:A,技能等级!B1294&amp;"04")=1,技能等级!B1294&amp;"04","")</f>
        <v/>
      </c>
      <c r="O1294" s="62" t="str">
        <f t="shared" si="3429"/>
        <v/>
      </c>
      <c r="P1294" s="62" t="str">
        <f>IF(COUNTIF(技能效果!A:A,技能等级!B1294&amp;"05")=1,技能等级!B1294&amp;"05","")</f>
        <v/>
      </c>
      <c r="Q1294" s="62" t="str">
        <f t="shared" si="3430"/>
        <v/>
      </c>
      <c r="R1294" s="69">
        <f>INDEX(技能!U:U,MATCH(技能等级!B1294,技能!B:B,0))</f>
        <v>0</v>
      </c>
      <c r="S1294" s="150">
        <f t="shared" si="3431"/>
        <v>125</v>
      </c>
    </row>
    <row r="1295" spans="1:19" s="60" customFormat="1" ht="16.5" x14ac:dyDescent="0.2">
      <c r="A1295" s="62">
        <v>1292</v>
      </c>
      <c r="B1295" s="62">
        <f>INDEX(技能!B:B,MATCH(技能等级!S1295,技能!T:T,0))</f>
        <v>1802009</v>
      </c>
      <c r="C1295" s="69" t="s">
        <v>384</v>
      </c>
      <c r="D1295" s="62">
        <v>10</v>
      </c>
      <c r="E1295" s="62" t="str">
        <f>INDEX(技能!E:E,MATCH(技能等级!S1295,技能!T:T,0))</f>
        <v>石瀑将军群体伤害</v>
      </c>
      <c r="F1295" s="69" t="s">
        <v>1020</v>
      </c>
      <c r="G1295" s="62">
        <v>10</v>
      </c>
      <c r="H1295" s="149" t="str">
        <f t="shared" si="3425"/>
        <v>180200901</v>
      </c>
      <c r="I1295" s="62">
        <f t="shared" si="3426"/>
        <v>10</v>
      </c>
      <c r="J1295" s="62" t="str">
        <f>IF(COUNTIF(技能效果!A:A,技能等级!B1295&amp;"02")=1,技能等级!B1295&amp;"02","")</f>
        <v/>
      </c>
      <c r="K1295" s="62" t="str">
        <f t="shared" si="3427"/>
        <v/>
      </c>
      <c r="L1295" s="62" t="str">
        <f>IF(COUNTIF(技能效果!A:A,技能等级!B1295&amp;"03")=1,技能等级!B1295&amp;"03","")</f>
        <v/>
      </c>
      <c r="M1295" s="62" t="str">
        <f t="shared" si="3428"/>
        <v/>
      </c>
      <c r="N1295" s="62" t="str">
        <f>IF(COUNTIF(技能效果!A:A,技能等级!B1295&amp;"04")=1,技能等级!B1295&amp;"04","")</f>
        <v/>
      </c>
      <c r="O1295" s="62" t="str">
        <f t="shared" si="3429"/>
        <v/>
      </c>
      <c r="P1295" s="62" t="str">
        <f>IF(COUNTIF(技能效果!A:A,技能等级!B1295&amp;"05")=1,技能等级!B1295&amp;"05","")</f>
        <v/>
      </c>
      <c r="Q1295" s="62" t="str">
        <f t="shared" si="3430"/>
        <v/>
      </c>
      <c r="R1295" s="69">
        <f>INDEX(技能!U:U,MATCH(技能等级!B1295,技能!B:B,0))</f>
        <v>0</v>
      </c>
      <c r="S1295" s="150">
        <f t="shared" si="3431"/>
        <v>125</v>
      </c>
    </row>
    <row r="1296" spans="1:19" s="60" customFormat="1" ht="16.5" x14ac:dyDescent="0.2">
      <c r="A1296" s="62">
        <v>1293</v>
      </c>
      <c r="B1296" s="62">
        <f>INDEX(技能!B:B,MATCH(技能等级!S1296,技能!T:T,0))</f>
        <v>1801010</v>
      </c>
      <c r="C1296" s="69" t="s">
        <v>384</v>
      </c>
      <c r="D1296" s="62">
        <v>1</v>
      </c>
      <c r="E1296" s="62" t="str">
        <f>INDEX(技能!E:E,MATCH(技能等级!S1296,技能!T:T,0))</f>
        <v>小蜘蛛普通攻击</v>
      </c>
      <c r="F1296" s="69" t="s">
        <v>1020</v>
      </c>
      <c r="G1296" s="62"/>
      <c r="H1296" s="149" t="str">
        <f t="shared" si="3425"/>
        <v>180101001</v>
      </c>
      <c r="I1296" s="62">
        <f t="shared" si="3426"/>
        <v>1</v>
      </c>
      <c r="J1296" s="62" t="str">
        <f>IF(COUNTIF(技能效果!A:A,技能等级!B1296&amp;"02")=1,技能等级!B1296&amp;"02","")</f>
        <v/>
      </c>
      <c r="K1296" s="62" t="str">
        <f t="shared" si="3427"/>
        <v/>
      </c>
      <c r="L1296" s="62" t="str">
        <f>IF(COUNTIF(技能效果!A:A,技能等级!B1296&amp;"03")=1,技能等级!B1296&amp;"03","")</f>
        <v/>
      </c>
      <c r="M1296" s="62" t="str">
        <f t="shared" si="3428"/>
        <v/>
      </c>
      <c r="N1296" s="62" t="str">
        <f>IF(COUNTIF(技能效果!A:A,技能等级!B1296&amp;"04")=1,技能等级!B1296&amp;"04","")</f>
        <v/>
      </c>
      <c r="O1296" s="62" t="str">
        <f t="shared" si="3429"/>
        <v/>
      </c>
      <c r="P1296" s="62" t="str">
        <f>IF(COUNTIF(技能效果!A:A,技能等级!B1296&amp;"05")=1,技能等级!B1296&amp;"05","")</f>
        <v/>
      </c>
      <c r="Q1296" s="62" t="str">
        <f t="shared" si="3430"/>
        <v/>
      </c>
      <c r="R1296" s="69">
        <f>INDEX(技能!U:U,MATCH(技能等级!B1296,技能!B:B,0))</f>
        <v>0</v>
      </c>
      <c r="S1296" s="150">
        <f t="shared" si="3431"/>
        <v>126</v>
      </c>
    </row>
    <row r="1297" spans="1:19" s="60" customFormat="1" ht="16.5" x14ac:dyDescent="0.2">
      <c r="A1297" s="62">
        <v>1294</v>
      </c>
      <c r="B1297" s="62">
        <f>INDEX(技能!B:B,MATCH(技能等级!S1297,技能!T:T,0))</f>
        <v>1801010</v>
      </c>
      <c r="C1297" s="69" t="s">
        <v>384</v>
      </c>
      <c r="D1297" s="62">
        <v>2</v>
      </c>
      <c r="E1297" s="62" t="str">
        <f>INDEX(技能!E:E,MATCH(技能等级!S1297,技能!T:T,0))</f>
        <v>小蜘蛛普通攻击</v>
      </c>
      <c r="F1297" s="69" t="s">
        <v>1020</v>
      </c>
      <c r="G1297" s="62">
        <v>10</v>
      </c>
      <c r="H1297" s="149" t="str">
        <f t="shared" si="3425"/>
        <v>180101001</v>
      </c>
      <c r="I1297" s="62">
        <f t="shared" si="3426"/>
        <v>2</v>
      </c>
      <c r="J1297" s="62" t="str">
        <f>IF(COUNTIF(技能效果!A:A,技能等级!B1297&amp;"02")=1,技能等级!B1297&amp;"02","")</f>
        <v/>
      </c>
      <c r="K1297" s="62" t="str">
        <f t="shared" si="3427"/>
        <v/>
      </c>
      <c r="L1297" s="62" t="str">
        <f>IF(COUNTIF(技能效果!A:A,技能等级!B1297&amp;"03")=1,技能等级!B1297&amp;"03","")</f>
        <v/>
      </c>
      <c r="M1297" s="62" t="str">
        <f t="shared" si="3428"/>
        <v/>
      </c>
      <c r="N1297" s="62" t="str">
        <f>IF(COUNTIF(技能效果!A:A,技能等级!B1297&amp;"04")=1,技能等级!B1297&amp;"04","")</f>
        <v/>
      </c>
      <c r="O1297" s="62" t="str">
        <f t="shared" si="3429"/>
        <v/>
      </c>
      <c r="P1297" s="62" t="str">
        <f>IF(COUNTIF(技能效果!A:A,技能等级!B1297&amp;"05")=1,技能等级!B1297&amp;"05","")</f>
        <v/>
      </c>
      <c r="Q1297" s="62" t="str">
        <f t="shared" si="3430"/>
        <v/>
      </c>
      <c r="R1297" s="69">
        <f>INDEX(技能!U:U,MATCH(技能等级!B1297,技能!B:B,0))</f>
        <v>0</v>
      </c>
      <c r="S1297" s="150">
        <f t="shared" si="3431"/>
        <v>126</v>
      </c>
    </row>
    <row r="1298" spans="1:19" s="60" customFormat="1" ht="16.5" x14ac:dyDescent="0.2">
      <c r="A1298" s="62">
        <v>1295</v>
      </c>
      <c r="B1298" s="62">
        <f>INDEX(技能!B:B,MATCH(技能等级!S1298,技能!T:T,0))</f>
        <v>1801010</v>
      </c>
      <c r="C1298" s="69" t="s">
        <v>384</v>
      </c>
      <c r="D1298" s="62">
        <v>3</v>
      </c>
      <c r="E1298" s="62" t="str">
        <f>INDEX(技能!E:E,MATCH(技能等级!S1298,技能!T:T,0))</f>
        <v>小蜘蛛普通攻击</v>
      </c>
      <c r="F1298" s="69" t="s">
        <v>1020</v>
      </c>
      <c r="G1298" s="62">
        <v>10</v>
      </c>
      <c r="H1298" s="149" t="str">
        <f t="shared" si="3425"/>
        <v>180101001</v>
      </c>
      <c r="I1298" s="62">
        <f t="shared" si="3426"/>
        <v>3</v>
      </c>
      <c r="J1298" s="62" t="str">
        <f>IF(COUNTIF(技能效果!A:A,技能等级!B1298&amp;"02")=1,技能等级!B1298&amp;"02","")</f>
        <v/>
      </c>
      <c r="K1298" s="62" t="str">
        <f t="shared" si="3427"/>
        <v/>
      </c>
      <c r="L1298" s="62" t="str">
        <f>IF(COUNTIF(技能效果!A:A,技能等级!B1298&amp;"03")=1,技能等级!B1298&amp;"03","")</f>
        <v/>
      </c>
      <c r="M1298" s="62" t="str">
        <f t="shared" si="3428"/>
        <v/>
      </c>
      <c r="N1298" s="62" t="str">
        <f>IF(COUNTIF(技能效果!A:A,技能等级!B1298&amp;"04")=1,技能等级!B1298&amp;"04","")</f>
        <v/>
      </c>
      <c r="O1298" s="62" t="str">
        <f t="shared" si="3429"/>
        <v/>
      </c>
      <c r="P1298" s="62" t="str">
        <f>IF(COUNTIF(技能效果!A:A,技能等级!B1298&amp;"05")=1,技能等级!B1298&amp;"05","")</f>
        <v/>
      </c>
      <c r="Q1298" s="62" t="str">
        <f t="shared" si="3430"/>
        <v/>
      </c>
      <c r="R1298" s="69">
        <f>INDEX(技能!U:U,MATCH(技能等级!B1298,技能!B:B,0))</f>
        <v>0</v>
      </c>
      <c r="S1298" s="150">
        <f t="shared" si="3431"/>
        <v>126</v>
      </c>
    </row>
    <row r="1299" spans="1:19" s="60" customFormat="1" ht="16.5" x14ac:dyDescent="0.2">
      <c r="A1299" s="62">
        <v>1296</v>
      </c>
      <c r="B1299" s="62">
        <f>INDEX(技能!B:B,MATCH(技能等级!S1299,技能!T:T,0))</f>
        <v>1801010</v>
      </c>
      <c r="C1299" s="69" t="s">
        <v>384</v>
      </c>
      <c r="D1299" s="62">
        <v>4</v>
      </c>
      <c r="E1299" s="62" t="str">
        <f>INDEX(技能!E:E,MATCH(技能等级!S1299,技能!T:T,0))</f>
        <v>小蜘蛛普通攻击</v>
      </c>
      <c r="F1299" s="69" t="s">
        <v>1020</v>
      </c>
      <c r="G1299" s="62">
        <v>10</v>
      </c>
      <c r="H1299" s="149" t="str">
        <f t="shared" si="3425"/>
        <v>180101001</v>
      </c>
      <c r="I1299" s="62">
        <f t="shared" si="3426"/>
        <v>4</v>
      </c>
      <c r="J1299" s="62" t="str">
        <f>IF(COUNTIF(技能效果!A:A,技能等级!B1299&amp;"02")=1,技能等级!B1299&amp;"02","")</f>
        <v/>
      </c>
      <c r="K1299" s="62" t="str">
        <f t="shared" si="3427"/>
        <v/>
      </c>
      <c r="L1299" s="62" t="str">
        <f>IF(COUNTIF(技能效果!A:A,技能等级!B1299&amp;"03")=1,技能等级!B1299&amp;"03","")</f>
        <v/>
      </c>
      <c r="M1299" s="62" t="str">
        <f t="shared" si="3428"/>
        <v/>
      </c>
      <c r="N1299" s="62" t="str">
        <f>IF(COUNTIF(技能效果!A:A,技能等级!B1299&amp;"04")=1,技能等级!B1299&amp;"04","")</f>
        <v/>
      </c>
      <c r="O1299" s="62" t="str">
        <f t="shared" si="3429"/>
        <v/>
      </c>
      <c r="P1299" s="62" t="str">
        <f>IF(COUNTIF(技能效果!A:A,技能等级!B1299&amp;"05")=1,技能等级!B1299&amp;"05","")</f>
        <v/>
      </c>
      <c r="Q1299" s="62" t="str">
        <f t="shared" si="3430"/>
        <v/>
      </c>
      <c r="R1299" s="69">
        <f>INDEX(技能!U:U,MATCH(技能等级!B1299,技能!B:B,0))</f>
        <v>0</v>
      </c>
      <c r="S1299" s="150">
        <f t="shared" si="3431"/>
        <v>126</v>
      </c>
    </row>
    <row r="1300" spans="1:19" s="60" customFormat="1" ht="16.5" x14ac:dyDescent="0.2">
      <c r="A1300" s="62">
        <v>1297</v>
      </c>
      <c r="B1300" s="62">
        <f>INDEX(技能!B:B,MATCH(技能等级!S1300,技能!T:T,0))</f>
        <v>1801010</v>
      </c>
      <c r="C1300" s="69" t="s">
        <v>384</v>
      </c>
      <c r="D1300" s="62">
        <v>5</v>
      </c>
      <c r="E1300" s="62" t="str">
        <f>INDEX(技能!E:E,MATCH(技能等级!S1300,技能!T:T,0))</f>
        <v>小蜘蛛普通攻击</v>
      </c>
      <c r="F1300" s="69" t="s">
        <v>1020</v>
      </c>
      <c r="G1300" s="62">
        <v>10</v>
      </c>
      <c r="H1300" s="149" t="str">
        <f t="shared" si="3425"/>
        <v>180101001</v>
      </c>
      <c r="I1300" s="62">
        <f t="shared" si="3426"/>
        <v>5</v>
      </c>
      <c r="J1300" s="62" t="str">
        <f>IF(COUNTIF(技能效果!A:A,技能等级!B1300&amp;"02")=1,技能等级!B1300&amp;"02","")</f>
        <v/>
      </c>
      <c r="K1300" s="62" t="str">
        <f t="shared" si="3427"/>
        <v/>
      </c>
      <c r="L1300" s="62" t="str">
        <f>IF(COUNTIF(技能效果!A:A,技能等级!B1300&amp;"03")=1,技能等级!B1300&amp;"03","")</f>
        <v/>
      </c>
      <c r="M1300" s="62" t="str">
        <f t="shared" si="3428"/>
        <v/>
      </c>
      <c r="N1300" s="62" t="str">
        <f>IF(COUNTIF(技能效果!A:A,技能等级!B1300&amp;"04")=1,技能等级!B1300&amp;"04","")</f>
        <v/>
      </c>
      <c r="O1300" s="62" t="str">
        <f t="shared" si="3429"/>
        <v/>
      </c>
      <c r="P1300" s="62" t="str">
        <f>IF(COUNTIF(技能效果!A:A,技能等级!B1300&amp;"05")=1,技能等级!B1300&amp;"05","")</f>
        <v/>
      </c>
      <c r="Q1300" s="62" t="str">
        <f t="shared" si="3430"/>
        <v/>
      </c>
      <c r="R1300" s="69">
        <f>INDEX(技能!U:U,MATCH(技能等级!B1300,技能!B:B,0))</f>
        <v>0</v>
      </c>
      <c r="S1300" s="150">
        <f t="shared" si="3431"/>
        <v>126</v>
      </c>
    </row>
    <row r="1301" spans="1:19" s="60" customFormat="1" ht="16.5" x14ac:dyDescent="0.2">
      <c r="A1301" s="62">
        <v>1298</v>
      </c>
      <c r="B1301" s="62">
        <f>INDEX(技能!B:B,MATCH(技能等级!S1301,技能!T:T,0))</f>
        <v>1801010</v>
      </c>
      <c r="C1301" s="69" t="s">
        <v>384</v>
      </c>
      <c r="D1301" s="62">
        <v>6</v>
      </c>
      <c r="E1301" s="62" t="str">
        <f>INDEX(技能!E:E,MATCH(技能等级!S1301,技能!T:T,0))</f>
        <v>小蜘蛛普通攻击</v>
      </c>
      <c r="F1301" s="69" t="s">
        <v>1020</v>
      </c>
      <c r="G1301" s="62">
        <v>10</v>
      </c>
      <c r="H1301" s="149" t="str">
        <f t="shared" si="3425"/>
        <v>180101001</v>
      </c>
      <c r="I1301" s="62">
        <f t="shared" si="3426"/>
        <v>6</v>
      </c>
      <c r="J1301" s="62" t="str">
        <f>IF(COUNTIF(技能效果!A:A,技能等级!B1301&amp;"02")=1,技能等级!B1301&amp;"02","")</f>
        <v/>
      </c>
      <c r="K1301" s="62" t="str">
        <f t="shared" si="3427"/>
        <v/>
      </c>
      <c r="L1301" s="62" t="str">
        <f>IF(COUNTIF(技能效果!A:A,技能等级!B1301&amp;"03")=1,技能等级!B1301&amp;"03","")</f>
        <v/>
      </c>
      <c r="M1301" s="62" t="str">
        <f t="shared" si="3428"/>
        <v/>
      </c>
      <c r="N1301" s="62" t="str">
        <f>IF(COUNTIF(技能效果!A:A,技能等级!B1301&amp;"04")=1,技能等级!B1301&amp;"04","")</f>
        <v/>
      </c>
      <c r="O1301" s="62" t="str">
        <f t="shared" si="3429"/>
        <v/>
      </c>
      <c r="P1301" s="62" t="str">
        <f>IF(COUNTIF(技能效果!A:A,技能等级!B1301&amp;"05")=1,技能等级!B1301&amp;"05","")</f>
        <v/>
      </c>
      <c r="Q1301" s="62" t="str">
        <f t="shared" si="3430"/>
        <v/>
      </c>
      <c r="R1301" s="69">
        <f>INDEX(技能!U:U,MATCH(技能等级!B1301,技能!B:B,0))</f>
        <v>0</v>
      </c>
      <c r="S1301" s="150">
        <f t="shared" si="3431"/>
        <v>126</v>
      </c>
    </row>
    <row r="1302" spans="1:19" s="60" customFormat="1" ht="16.5" x14ac:dyDescent="0.2">
      <c r="A1302" s="62">
        <v>1299</v>
      </c>
      <c r="B1302" s="62">
        <f>INDEX(技能!B:B,MATCH(技能等级!S1302,技能!T:T,0))</f>
        <v>1801010</v>
      </c>
      <c r="C1302" s="69" t="s">
        <v>384</v>
      </c>
      <c r="D1302" s="62">
        <v>7</v>
      </c>
      <c r="E1302" s="62" t="str">
        <f>INDEX(技能!E:E,MATCH(技能等级!S1302,技能!T:T,0))</f>
        <v>小蜘蛛普通攻击</v>
      </c>
      <c r="F1302" s="69" t="s">
        <v>1020</v>
      </c>
      <c r="G1302" s="62">
        <v>10</v>
      </c>
      <c r="H1302" s="149" t="str">
        <f t="shared" si="3425"/>
        <v>180101001</v>
      </c>
      <c r="I1302" s="62">
        <f t="shared" si="3426"/>
        <v>7</v>
      </c>
      <c r="J1302" s="62" t="str">
        <f>IF(COUNTIF(技能效果!A:A,技能等级!B1302&amp;"02")=1,技能等级!B1302&amp;"02","")</f>
        <v/>
      </c>
      <c r="K1302" s="62" t="str">
        <f t="shared" si="3427"/>
        <v/>
      </c>
      <c r="L1302" s="62" t="str">
        <f>IF(COUNTIF(技能效果!A:A,技能等级!B1302&amp;"03")=1,技能等级!B1302&amp;"03","")</f>
        <v/>
      </c>
      <c r="M1302" s="62" t="str">
        <f t="shared" si="3428"/>
        <v/>
      </c>
      <c r="N1302" s="62" t="str">
        <f>IF(COUNTIF(技能效果!A:A,技能等级!B1302&amp;"04")=1,技能等级!B1302&amp;"04","")</f>
        <v/>
      </c>
      <c r="O1302" s="62" t="str">
        <f t="shared" si="3429"/>
        <v/>
      </c>
      <c r="P1302" s="62" t="str">
        <f>IF(COUNTIF(技能效果!A:A,技能等级!B1302&amp;"05")=1,技能等级!B1302&amp;"05","")</f>
        <v/>
      </c>
      <c r="Q1302" s="62" t="str">
        <f t="shared" si="3430"/>
        <v/>
      </c>
      <c r="R1302" s="69">
        <f>INDEX(技能!U:U,MATCH(技能等级!B1302,技能!B:B,0))</f>
        <v>0</v>
      </c>
      <c r="S1302" s="150">
        <f t="shared" si="3431"/>
        <v>126</v>
      </c>
    </row>
    <row r="1303" spans="1:19" s="60" customFormat="1" ht="16.5" x14ac:dyDescent="0.2">
      <c r="A1303" s="62">
        <v>1300</v>
      </c>
      <c r="B1303" s="62">
        <f>INDEX(技能!B:B,MATCH(技能等级!S1303,技能!T:T,0))</f>
        <v>1801010</v>
      </c>
      <c r="C1303" s="69" t="s">
        <v>384</v>
      </c>
      <c r="D1303" s="62">
        <v>8</v>
      </c>
      <c r="E1303" s="62" t="str">
        <f>INDEX(技能!E:E,MATCH(技能等级!S1303,技能!T:T,0))</f>
        <v>小蜘蛛普通攻击</v>
      </c>
      <c r="F1303" s="69" t="s">
        <v>1020</v>
      </c>
      <c r="G1303" s="62">
        <v>10</v>
      </c>
      <c r="H1303" s="149" t="str">
        <f t="shared" si="3425"/>
        <v>180101001</v>
      </c>
      <c r="I1303" s="62">
        <f t="shared" si="3426"/>
        <v>8</v>
      </c>
      <c r="J1303" s="62" t="str">
        <f>IF(COUNTIF(技能效果!A:A,技能等级!B1303&amp;"02")=1,技能等级!B1303&amp;"02","")</f>
        <v/>
      </c>
      <c r="K1303" s="62" t="str">
        <f t="shared" si="3427"/>
        <v/>
      </c>
      <c r="L1303" s="62" t="str">
        <f>IF(COUNTIF(技能效果!A:A,技能等级!B1303&amp;"03")=1,技能等级!B1303&amp;"03","")</f>
        <v/>
      </c>
      <c r="M1303" s="62" t="str">
        <f t="shared" si="3428"/>
        <v/>
      </c>
      <c r="N1303" s="62" t="str">
        <f>IF(COUNTIF(技能效果!A:A,技能等级!B1303&amp;"04")=1,技能等级!B1303&amp;"04","")</f>
        <v/>
      </c>
      <c r="O1303" s="62" t="str">
        <f t="shared" si="3429"/>
        <v/>
      </c>
      <c r="P1303" s="62" t="str">
        <f>IF(COUNTIF(技能效果!A:A,技能等级!B1303&amp;"05")=1,技能等级!B1303&amp;"05","")</f>
        <v/>
      </c>
      <c r="Q1303" s="62" t="str">
        <f t="shared" si="3430"/>
        <v/>
      </c>
      <c r="R1303" s="69">
        <f>INDEX(技能!U:U,MATCH(技能等级!B1303,技能!B:B,0))</f>
        <v>0</v>
      </c>
      <c r="S1303" s="150">
        <f t="shared" si="3431"/>
        <v>126</v>
      </c>
    </row>
    <row r="1304" spans="1:19" s="60" customFormat="1" ht="16.5" x14ac:dyDescent="0.2">
      <c r="A1304" s="62">
        <v>1301</v>
      </c>
      <c r="B1304" s="62">
        <f>INDEX(技能!B:B,MATCH(技能等级!S1304,技能!T:T,0))</f>
        <v>1801010</v>
      </c>
      <c r="C1304" s="69" t="s">
        <v>384</v>
      </c>
      <c r="D1304" s="62">
        <v>9</v>
      </c>
      <c r="E1304" s="62" t="str">
        <f>INDEX(技能!E:E,MATCH(技能等级!S1304,技能!T:T,0))</f>
        <v>小蜘蛛普通攻击</v>
      </c>
      <c r="F1304" s="69" t="s">
        <v>1020</v>
      </c>
      <c r="G1304" s="62">
        <v>10</v>
      </c>
      <c r="H1304" s="149" t="str">
        <f t="shared" si="3425"/>
        <v>180101001</v>
      </c>
      <c r="I1304" s="62">
        <f t="shared" si="3426"/>
        <v>9</v>
      </c>
      <c r="J1304" s="62" t="str">
        <f>IF(COUNTIF(技能效果!A:A,技能等级!B1304&amp;"02")=1,技能等级!B1304&amp;"02","")</f>
        <v/>
      </c>
      <c r="K1304" s="62" t="str">
        <f t="shared" si="3427"/>
        <v/>
      </c>
      <c r="L1304" s="62" t="str">
        <f>IF(COUNTIF(技能效果!A:A,技能等级!B1304&amp;"03")=1,技能等级!B1304&amp;"03","")</f>
        <v/>
      </c>
      <c r="M1304" s="62" t="str">
        <f t="shared" si="3428"/>
        <v/>
      </c>
      <c r="N1304" s="62" t="str">
        <f>IF(COUNTIF(技能效果!A:A,技能等级!B1304&amp;"04")=1,技能等级!B1304&amp;"04","")</f>
        <v/>
      </c>
      <c r="O1304" s="62" t="str">
        <f t="shared" si="3429"/>
        <v/>
      </c>
      <c r="P1304" s="62" t="str">
        <f>IF(COUNTIF(技能效果!A:A,技能等级!B1304&amp;"05")=1,技能等级!B1304&amp;"05","")</f>
        <v/>
      </c>
      <c r="Q1304" s="62" t="str">
        <f t="shared" si="3430"/>
        <v/>
      </c>
      <c r="R1304" s="69">
        <f>INDEX(技能!U:U,MATCH(技能等级!B1304,技能!B:B,0))</f>
        <v>0</v>
      </c>
      <c r="S1304" s="150">
        <f t="shared" si="3431"/>
        <v>126</v>
      </c>
    </row>
    <row r="1305" spans="1:19" s="60" customFormat="1" ht="16.5" x14ac:dyDescent="0.2">
      <c r="A1305" s="62">
        <v>1302</v>
      </c>
      <c r="B1305" s="62">
        <f>INDEX(技能!B:B,MATCH(技能等级!S1305,技能!T:T,0))</f>
        <v>1801010</v>
      </c>
      <c r="C1305" s="69" t="s">
        <v>384</v>
      </c>
      <c r="D1305" s="62">
        <v>10</v>
      </c>
      <c r="E1305" s="62" t="str">
        <f>INDEX(技能!E:E,MATCH(技能等级!S1305,技能!T:T,0))</f>
        <v>小蜘蛛普通攻击</v>
      </c>
      <c r="F1305" s="69" t="s">
        <v>1020</v>
      </c>
      <c r="G1305" s="62">
        <v>10</v>
      </c>
      <c r="H1305" s="149" t="str">
        <f t="shared" si="3425"/>
        <v>180101001</v>
      </c>
      <c r="I1305" s="62">
        <f t="shared" si="3426"/>
        <v>10</v>
      </c>
      <c r="J1305" s="62" t="str">
        <f>IF(COUNTIF(技能效果!A:A,技能等级!B1305&amp;"02")=1,技能等级!B1305&amp;"02","")</f>
        <v/>
      </c>
      <c r="K1305" s="62" t="str">
        <f t="shared" si="3427"/>
        <v/>
      </c>
      <c r="L1305" s="62" t="str">
        <f>IF(COUNTIF(技能效果!A:A,技能等级!B1305&amp;"03")=1,技能等级!B1305&amp;"03","")</f>
        <v/>
      </c>
      <c r="M1305" s="62" t="str">
        <f t="shared" si="3428"/>
        <v/>
      </c>
      <c r="N1305" s="62" t="str">
        <f>IF(COUNTIF(技能效果!A:A,技能等级!B1305&amp;"04")=1,技能等级!B1305&amp;"04","")</f>
        <v/>
      </c>
      <c r="O1305" s="62" t="str">
        <f t="shared" si="3429"/>
        <v/>
      </c>
      <c r="P1305" s="62" t="str">
        <f>IF(COUNTIF(技能效果!A:A,技能等级!B1305&amp;"05")=1,技能等级!B1305&amp;"05","")</f>
        <v/>
      </c>
      <c r="Q1305" s="62" t="str">
        <f t="shared" si="3430"/>
        <v/>
      </c>
      <c r="R1305" s="69">
        <f>INDEX(技能!U:U,MATCH(技能等级!B1305,技能!B:B,0))</f>
        <v>0</v>
      </c>
      <c r="S1305" s="150">
        <f t="shared" si="3431"/>
        <v>126</v>
      </c>
    </row>
    <row r="1306" spans="1:19" s="60" customFormat="1" ht="16.5" x14ac:dyDescent="0.2">
      <c r="A1306" s="62">
        <v>1303</v>
      </c>
      <c r="B1306" s="62">
        <f>INDEX(技能!B:B,MATCH(技能等级!S1306,技能!T:T,0))</f>
        <v>1801011</v>
      </c>
      <c r="C1306" s="69" t="s">
        <v>384</v>
      </c>
      <c r="D1306" s="62">
        <v>1</v>
      </c>
      <c r="E1306" s="62" t="str">
        <f>INDEX(技能!E:E,MATCH(技能等级!S1306,技能!T:T,0))</f>
        <v>魔导机兵团普通攻击</v>
      </c>
      <c r="F1306" s="69" t="s">
        <v>1020</v>
      </c>
      <c r="G1306" s="62"/>
      <c r="H1306" s="149" t="str">
        <f t="shared" si="3425"/>
        <v>180101101</v>
      </c>
      <c r="I1306" s="62">
        <f t="shared" si="3426"/>
        <v>1</v>
      </c>
      <c r="J1306" s="62" t="str">
        <f>IF(COUNTIF(技能效果!A:A,技能等级!B1306&amp;"02")=1,技能等级!B1306&amp;"02","")</f>
        <v/>
      </c>
      <c r="K1306" s="62" t="str">
        <f t="shared" si="3427"/>
        <v/>
      </c>
      <c r="L1306" s="62" t="str">
        <f>IF(COUNTIF(技能效果!A:A,技能等级!B1306&amp;"03")=1,技能等级!B1306&amp;"03","")</f>
        <v/>
      </c>
      <c r="M1306" s="62" t="str">
        <f t="shared" si="3428"/>
        <v/>
      </c>
      <c r="N1306" s="62" t="str">
        <f>IF(COUNTIF(技能效果!A:A,技能等级!B1306&amp;"04")=1,技能等级!B1306&amp;"04","")</f>
        <v/>
      </c>
      <c r="O1306" s="62" t="str">
        <f t="shared" si="3429"/>
        <v/>
      </c>
      <c r="P1306" s="62" t="str">
        <f>IF(COUNTIF(技能效果!A:A,技能等级!B1306&amp;"05")=1,技能等级!B1306&amp;"05","")</f>
        <v/>
      </c>
      <c r="Q1306" s="62" t="str">
        <f t="shared" si="3430"/>
        <v/>
      </c>
      <c r="R1306" s="69">
        <f>INDEX(技能!U:U,MATCH(技能等级!B1306,技能!B:B,0))</f>
        <v>0</v>
      </c>
      <c r="S1306" s="150">
        <f t="shared" si="3431"/>
        <v>127</v>
      </c>
    </row>
    <row r="1307" spans="1:19" s="60" customFormat="1" ht="16.5" x14ac:dyDescent="0.2">
      <c r="A1307" s="62">
        <v>1304</v>
      </c>
      <c r="B1307" s="62">
        <f>INDEX(技能!B:B,MATCH(技能等级!S1307,技能!T:T,0))</f>
        <v>1801011</v>
      </c>
      <c r="C1307" s="69" t="s">
        <v>384</v>
      </c>
      <c r="D1307" s="62">
        <v>2</v>
      </c>
      <c r="E1307" s="62" t="str">
        <f>INDEX(技能!E:E,MATCH(技能等级!S1307,技能!T:T,0))</f>
        <v>魔导机兵团普通攻击</v>
      </c>
      <c r="F1307" s="69" t="s">
        <v>1020</v>
      </c>
      <c r="G1307" s="62">
        <v>10</v>
      </c>
      <c r="H1307" s="149" t="str">
        <f t="shared" si="3425"/>
        <v>180101101</v>
      </c>
      <c r="I1307" s="62">
        <f t="shared" si="3426"/>
        <v>2</v>
      </c>
      <c r="J1307" s="62" t="str">
        <f>IF(COUNTIF(技能效果!A:A,技能等级!B1307&amp;"02")=1,技能等级!B1307&amp;"02","")</f>
        <v/>
      </c>
      <c r="K1307" s="62" t="str">
        <f t="shared" si="3427"/>
        <v/>
      </c>
      <c r="L1307" s="62" t="str">
        <f>IF(COUNTIF(技能效果!A:A,技能等级!B1307&amp;"03")=1,技能等级!B1307&amp;"03","")</f>
        <v/>
      </c>
      <c r="M1307" s="62" t="str">
        <f t="shared" si="3428"/>
        <v/>
      </c>
      <c r="N1307" s="62" t="str">
        <f>IF(COUNTIF(技能效果!A:A,技能等级!B1307&amp;"04")=1,技能等级!B1307&amp;"04","")</f>
        <v/>
      </c>
      <c r="O1307" s="62" t="str">
        <f t="shared" si="3429"/>
        <v/>
      </c>
      <c r="P1307" s="62" t="str">
        <f>IF(COUNTIF(技能效果!A:A,技能等级!B1307&amp;"05")=1,技能等级!B1307&amp;"05","")</f>
        <v/>
      </c>
      <c r="Q1307" s="62" t="str">
        <f t="shared" si="3430"/>
        <v/>
      </c>
      <c r="R1307" s="69">
        <f>INDEX(技能!U:U,MATCH(技能等级!B1307,技能!B:B,0))</f>
        <v>0</v>
      </c>
      <c r="S1307" s="150">
        <f t="shared" si="3431"/>
        <v>127</v>
      </c>
    </row>
    <row r="1308" spans="1:19" s="60" customFormat="1" ht="16.5" x14ac:dyDescent="0.2">
      <c r="A1308" s="62">
        <v>1305</v>
      </c>
      <c r="B1308" s="62">
        <f>INDEX(技能!B:B,MATCH(技能等级!S1308,技能!T:T,0))</f>
        <v>1801011</v>
      </c>
      <c r="C1308" s="69" t="s">
        <v>384</v>
      </c>
      <c r="D1308" s="62">
        <v>3</v>
      </c>
      <c r="E1308" s="62" t="str">
        <f>INDEX(技能!E:E,MATCH(技能等级!S1308,技能!T:T,0))</f>
        <v>魔导机兵团普通攻击</v>
      </c>
      <c r="F1308" s="69" t="s">
        <v>1020</v>
      </c>
      <c r="G1308" s="62">
        <v>10</v>
      </c>
      <c r="H1308" s="149" t="str">
        <f t="shared" si="3425"/>
        <v>180101101</v>
      </c>
      <c r="I1308" s="62">
        <f t="shared" si="3426"/>
        <v>3</v>
      </c>
      <c r="J1308" s="62" t="str">
        <f>IF(COUNTIF(技能效果!A:A,技能等级!B1308&amp;"02")=1,技能等级!B1308&amp;"02","")</f>
        <v/>
      </c>
      <c r="K1308" s="62" t="str">
        <f t="shared" si="3427"/>
        <v/>
      </c>
      <c r="L1308" s="62" t="str">
        <f>IF(COUNTIF(技能效果!A:A,技能等级!B1308&amp;"03")=1,技能等级!B1308&amp;"03","")</f>
        <v/>
      </c>
      <c r="M1308" s="62" t="str">
        <f t="shared" si="3428"/>
        <v/>
      </c>
      <c r="N1308" s="62" t="str">
        <f>IF(COUNTIF(技能效果!A:A,技能等级!B1308&amp;"04")=1,技能等级!B1308&amp;"04","")</f>
        <v/>
      </c>
      <c r="O1308" s="62" t="str">
        <f t="shared" si="3429"/>
        <v/>
      </c>
      <c r="P1308" s="62" t="str">
        <f>IF(COUNTIF(技能效果!A:A,技能等级!B1308&amp;"05")=1,技能等级!B1308&amp;"05","")</f>
        <v/>
      </c>
      <c r="Q1308" s="62" t="str">
        <f t="shared" si="3430"/>
        <v/>
      </c>
      <c r="R1308" s="69">
        <f>INDEX(技能!U:U,MATCH(技能等级!B1308,技能!B:B,0))</f>
        <v>0</v>
      </c>
      <c r="S1308" s="150">
        <f t="shared" si="3431"/>
        <v>127</v>
      </c>
    </row>
    <row r="1309" spans="1:19" s="60" customFormat="1" ht="16.5" x14ac:dyDescent="0.2">
      <c r="A1309" s="62">
        <v>1306</v>
      </c>
      <c r="B1309" s="62">
        <f>INDEX(技能!B:B,MATCH(技能等级!S1309,技能!T:T,0))</f>
        <v>1801011</v>
      </c>
      <c r="C1309" s="69" t="s">
        <v>384</v>
      </c>
      <c r="D1309" s="62">
        <v>4</v>
      </c>
      <c r="E1309" s="62" t="str">
        <f>INDEX(技能!E:E,MATCH(技能等级!S1309,技能!T:T,0))</f>
        <v>魔导机兵团普通攻击</v>
      </c>
      <c r="F1309" s="69" t="s">
        <v>1020</v>
      </c>
      <c r="G1309" s="62">
        <v>10</v>
      </c>
      <c r="H1309" s="149" t="str">
        <f t="shared" si="3425"/>
        <v>180101101</v>
      </c>
      <c r="I1309" s="62">
        <f t="shared" si="3426"/>
        <v>4</v>
      </c>
      <c r="J1309" s="62" t="str">
        <f>IF(COUNTIF(技能效果!A:A,技能等级!B1309&amp;"02")=1,技能等级!B1309&amp;"02","")</f>
        <v/>
      </c>
      <c r="K1309" s="62" t="str">
        <f t="shared" si="3427"/>
        <v/>
      </c>
      <c r="L1309" s="62" t="str">
        <f>IF(COUNTIF(技能效果!A:A,技能等级!B1309&amp;"03")=1,技能等级!B1309&amp;"03","")</f>
        <v/>
      </c>
      <c r="M1309" s="62" t="str">
        <f t="shared" si="3428"/>
        <v/>
      </c>
      <c r="N1309" s="62" t="str">
        <f>IF(COUNTIF(技能效果!A:A,技能等级!B1309&amp;"04")=1,技能等级!B1309&amp;"04","")</f>
        <v/>
      </c>
      <c r="O1309" s="62" t="str">
        <f t="shared" si="3429"/>
        <v/>
      </c>
      <c r="P1309" s="62" t="str">
        <f>IF(COUNTIF(技能效果!A:A,技能等级!B1309&amp;"05")=1,技能等级!B1309&amp;"05","")</f>
        <v/>
      </c>
      <c r="Q1309" s="62" t="str">
        <f t="shared" si="3430"/>
        <v/>
      </c>
      <c r="R1309" s="69">
        <f>INDEX(技能!U:U,MATCH(技能等级!B1309,技能!B:B,0))</f>
        <v>0</v>
      </c>
      <c r="S1309" s="150">
        <f t="shared" si="3431"/>
        <v>127</v>
      </c>
    </row>
    <row r="1310" spans="1:19" s="60" customFormat="1" ht="16.5" x14ac:dyDescent="0.2">
      <c r="A1310" s="62">
        <v>1307</v>
      </c>
      <c r="B1310" s="62">
        <f>INDEX(技能!B:B,MATCH(技能等级!S1310,技能!T:T,0))</f>
        <v>1801011</v>
      </c>
      <c r="C1310" s="69" t="s">
        <v>384</v>
      </c>
      <c r="D1310" s="62">
        <v>5</v>
      </c>
      <c r="E1310" s="62" t="str">
        <f>INDEX(技能!E:E,MATCH(技能等级!S1310,技能!T:T,0))</f>
        <v>魔导机兵团普通攻击</v>
      </c>
      <c r="F1310" s="69" t="s">
        <v>1020</v>
      </c>
      <c r="G1310" s="62">
        <v>10</v>
      </c>
      <c r="H1310" s="149" t="str">
        <f t="shared" si="3425"/>
        <v>180101101</v>
      </c>
      <c r="I1310" s="62">
        <f t="shared" si="3426"/>
        <v>5</v>
      </c>
      <c r="J1310" s="62" t="str">
        <f>IF(COUNTIF(技能效果!A:A,技能等级!B1310&amp;"02")=1,技能等级!B1310&amp;"02","")</f>
        <v/>
      </c>
      <c r="K1310" s="62" t="str">
        <f t="shared" si="3427"/>
        <v/>
      </c>
      <c r="L1310" s="62" t="str">
        <f>IF(COUNTIF(技能效果!A:A,技能等级!B1310&amp;"03")=1,技能等级!B1310&amp;"03","")</f>
        <v/>
      </c>
      <c r="M1310" s="62" t="str">
        <f t="shared" si="3428"/>
        <v/>
      </c>
      <c r="N1310" s="62" t="str">
        <f>IF(COUNTIF(技能效果!A:A,技能等级!B1310&amp;"04")=1,技能等级!B1310&amp;"04","")</f>
        <v/>
      </c>
      <c r="O1310" s="62" t="str">
        <f t="shared" si="3429"/>
        <v/>
      </c>
      <c r="P1310" s="62" t="str">
        <f>IF(COUNTIF(技能效果!A:A,技能等级!B1310&amp;"05")=1,技能等级!B1310&amp;"05","")</f>
        <v/>
      </c>
      <c r="Q1310" s="62" t="str">
        <f t="shared" si="3430"/>
        <v/>
      </c>
      <c r="R1310" s="69">
        <f>INDEX(技能!U:U,MATCH(技能等级!B1310,技能!B:B,0))</f>
        <v>0</v>
      </c>
      <c r="S1310" s="150">
        <f t="shared" si="3431"/>
        <v>127</v>
      </c>
    </row>
    <row r="1311" spans="1:19" s="60" customFormat="1" ht="16.5" x14ac:dyDescent="0.2">
      <c r="A1311" s="62">
        <v>1308</v>
      </c>
      <c r="B1311" s="62">
        <f>INDEX(技能!B:B,MATCH(技能等级!S1311,技能!T:T,0))</f>
        <v>1801011</v>
      </c>
      <c r="C1311" s="69" t="s">
        <v>384</v>
      </c>
      <c r="D1311" s="62">
        <v>6</v>
      </c>
      <c r="E1311" s="62" t="str">
        <f>INDEX(技能!E:E,MATCH(技能等级!S1311,技能!T:T,0))</f>
        <v>魔导机兵团普通攻击</v>
      </c>
      <c r="F1311" s="69" t="s">
        <v>1020</v>
      </c>
      <c r="G1311" s="62">
        <v>10</v>
      </c>
      <c r="H1311" s="149" t="str">
        <f t="shared" si="3425"/>
        <v>180101101</v>
      </c>
      <c r="I1311" s="62">
        <f t="shared" si="3426"/>
        <v>6</v>
      </c>
      <c r="J1311" s="62" t="str">
        <f>IF(COUNTIF(技能效果!A:A,技能等级!B1311&amp;"02")=1,技能等级!B1311&amp;"02","")</f>
        <v/>
      </c>
      <c r="K1311" s="62" t="str">
        <f t="shared" si="3427"/>
        <v/>
      </c>
      <c r="L1311" s="62" t="str">
        <f>IF(COUNTIF(技能效果!A:A,技能等级!B1311&amp;"03")=1,技能等级!B1311&amp;"03","")</f>
        <v/>
      </c>
      <c r="M1311" s="62" t="str">
        <f t="shared" si="3428"/>
        <v/>
      </c>
      <c r="N1311" s="62" t="str">
        <f>IF(COUNTIF(技能效果!A:A,技能等级!B1311&amp;"04")=1,技能等级!B1311&amp;"04","")</f>
        <v/>
      </c>
      <c r="O1311" s="62" t="str">
        <f t="shared" si="3429"/>
        <v/>
      </c>
      <c r="P1311" s="62" t="str">
        <f>IF(COUNTIF(技能效果!A:A,技能等级!B1311&amp;"05")=1,技能等级!B1311&amp;"05","")</f>
        <v/>
      </c>
      <c r="Q1311" s="62" t="str">
        <f t="shared" si="3430"/>
        <v/>
      </c>
      <c r="R1311" s="69">
        <f>INDEX(技能!U:U,MATCH(技能等级!B1311,技能!B:B,0))</f>
        <v>0</v>
      </c>
      <c r="S1311" s="150">
        <f t="shared" si="3431"/>
        <v>127</v>
      </c>
    </row>
    <row r="1312" spans="1:19" s="60" customFormat="1" ht="16.5" x14ac:dyDescent="0.2">
      <c r="A1312" s="62">
        <v>1309</v>
      </c>
      <c r="B1312" s="62">
        <f>INDEX(技能!B:B,MATCH(技能等级!S1312,技能!T:T,0))</f>
        <v>1801011</v>
      </c>
      <c r="C1312" s="69" t="s">
        <v>384</v>
      </c>
      <c r="D1312" s="62">
        <v>7</v>
      </c>
      <c r="E1312" s="62" t="str">
        <f>INDEX(技能!E:E,MATCH(技能等级!S1312,技能!T:T,0))</f>
        <v>魔导机兵团普通攻击</v>
      </c>
      <c r="F1312" s="69" t="s">
        <v>1020</v>
      </c>
      <c r="G1312" s="62">
        <v>10</v>
      </c>
      <c r="H1312" s="149" t="str">
        <f t="shared" si="3425"/>
        <v>180101101</v>
      </c>
      <c r="I1312" s="62">
        <f t="shared" si="3426"/>
        <v>7</v>
      </c>
      <c r="J1312" s="62" t="str">
        <f>IF(COUNTIF(技能效果!A:A,技能等级!B1312&amp;"02")=1,技能等级!B1312&amp;"02","")</f>
        <v/>
      </c>
      <c r="K1312" s="62" t="str">
        <f t="shared" si="3427"/>
        <v/>
      </c>
      <c r="L1312" s="62" t="str">
        <f>IF(COUNTIF(技能效果!A:A,技能等级!B1312&amp;"03")=1,技能等级!B1312&amp;"03","")</f>
        <v/>
      </c>
      <c r="M1312" s="62" t="str">
        <f t="shared" si="3428"/>
        <v/>
      </c>
      <c r="N1312" s="62" t="str">
        <f>IF(COUNTIF(技能效果!A:A,技能等级!B1312&amp;"04")=1,技能等级!B1312&amp;"04","")</f>
        <v/>
      </c>
      <c r="O1312" s="62" t="str">
        <f t="shared" si="3429"/>
        <v/>
      </c>
      <c r="P1312" s="62" t="str">
        <f>IF(COUNTIF(技能效果!A:A,技能等级!B1312&amp;"05")=1,技能等级!B1312&amp;"05","")</f>
        <v/>
      </c>
      <c r="Q1312" s="62" t="str">
        <f t="shared" si="3430"/>
        <v/>
      </c>
      <c r="R1312" s="69">
        <f>INDEX(技能!U:U,MATCH(技能等级!B1312,技能!B:B,0))</f>
        <v>0</v>
      </c>
      <c r="S1312" s="150">
        <f t="shared" si="3431"/>
        <v>127</v>
      </c>
    </row>
    <row r="1313" spans="1:19" s="60" customFormat="1" ht="16.5" x14ac:dyDescent="0.2">
      <c r="A1313" s="62">
        <v>1310</v>
      </c>
      <c r="B1313" s="62">
        <f>INDEX(技能!B:B,MATCH(技能等级!S1313,技能!T:T,0))</f>
        <v>1801011</v>
      </c>
      <c r="C1313" s="69" t="s">
        <v>384</v>
      </c>
      <c r="D1313" s="62">
        <v>8</v>
      </c>
      <c r="E1313" s="62" t="str">
        <f>INDEX(技能!E:E,MATCH(技能等级!S1313,技能!T:T,0))</f>
        <v>魔导机兵团普通攻击</v>
      </c>
      <c r="F1313" s="69" t="s">
        <v>1020</v>
      </c>
      <c r="G1313" s="62">
        <v>10</v>
      </c>
      <c r="H1313" s="149" t="str">
        <f t="shared" si="3425"/>
        <v>180101101</v>
      </c>
      <c r="I1313" s="62">
        <f t="shared" si="3426"/>
        <v>8</v>
      </c>
      <c r="J1313" s="62" t="str">
        <f>IF(COUNTIF(技能效果!A:A,技能等级!B1313&amp;"02")=1,技能等级!B1313&amp;"02","")</f>
        <v/>
      </c>
      <c r="K1313" s="62" t="str">
        <f t="shared" si="3427"/>
        <v/>
      </c>
      <c r="L1313" s="62" t="str">
        <f>IF(COUNTIF(技能效果!A:A,技能等级!B1313&amp;"03")=1,技能等级!B1313&amp;"03","")</f>
        <v/>
      </c>
      <c r="M1313" s="62" t="str">
        <f t="shared" si="3428"/>
        <v/>
      </c>
      <c r="N1313" s="62" t="str">
        <f>IF(COUNTIF(技能效果!A:A,技能等级!B1313&amp;"04")=1,技能等级!B1313&amp;"04","")</f>
        <v/>
      </c>
      <c r="O1313" s="62" t="str">
        <f t="shared" si="3429"/>
        <v/>
      </c>
      <c r="P1313" s="62" t="str">
        <f>IF(COUNTIF(技能效果!A:A,技能等级!B1313&amp;"05")=1,技能等级!B1313&amp;"05","")</f>
        <v/>
      </c>
      <c r="Q1313" s="62" t="str">
        <f t="shared" si="3430"/>
        <v/>
      </c>
      <c r="R1313" s="69">
        <f>INDEX(技能!U:U,MATCH(技能等级!B1313,技能!B:B,0))</f>
        <v>0</v>
      </c>
      <c r="S1313" s="150">
        <f t="shared" si="3431"/>
        <v>127</v>
      </c>
    </row>
    <row r="1314" spans="1:19" s="60" customFormat="1" ht="16.5" x14ac:dyDescent="0.2">
      <c r="A1314" s="62">
        <v>1311</v>
      </c>
      <c r="B1314" s="62">
        <f>INDEX(技能!B:B,MATCH(技能等级!S1314,技能!T:T,0))</f>
        <v>1801011</v>
      </c>
      <c r="C1314" s="69" t="s">
        <v>384</v>
      </c>
      <c r="D1314" s="62">
        <v>9</v>
      </c>
      <c r="E1314" s="62" t="str">
        <f>INDEX(技能!E:E,MATCH(技能等级!S1314,技能!T:T,0))</f>
        <v>魔导机兵团普通攻击</v>
      </c>
      <c r="F1314" s="69" t="s">
        <v>1020</v>
      </c>
      <c r="G1314" s="62">
        <v>10</v>
      </c>
      <c r="H1314" s="149" t="str">
        <f t="shared" si="3425"/>
        <v>180101101</v>
      </c>
      <c r="I1314" s="62">
        <f t="shared" si="3426"/>
        <v>9</v>
      </c>
      <c r="J1314" s="62" t="str">
        <f>IF(COUNTIF(技能效果!A:A,技能等级!B1314&amp;"02")=1,技能等级!B1314&amp;"02","")</f>
        <v/>
      </c>
      <c r="K1314" s="62" t="str">
        <f t="shared" si="3427"/>
        <v/>
      </c>
      <c r="L1314" s="62" t="str">
        <f>IF(COUNTIF(技能效果!A:A,技能等级!B1314&amp;"03")=1,技能等级!B1314&amp;"03","")</f>
        <v/>
      </c>
      <c r="M1314" s="62" t="str">
        <f t="shared" si="3428"/>
        <v/>
      </c>
      <c r="N1314" s="62" t="str">
        <f>IF(COUNTIF(技能效果!A:A,技能等级!B1314&amp;"04")=1,技能等级!B1314&amp;"04","")</f>
        <v/>
      </c>
      <c r="O1314" s="62" t="str">
        <f t="shared" si="3429"/>
        <v/>
      </c>
      <c r="P1314" s="62" t="str">
        <f>IF(COUNTIF(技能效果!A:A,技能等级!B1314&amp;"05")=1,技能等级!B1314&amp;"05","")</f>
        <v/>
      </c>
      <c r="Q1314" s="62" t="str">
        <f t="shared" si="3430"/>
        <v/>
      </c>
      <c r="R1314" s="69">
        <f>INDEX(技能!U:U,MATCH(技能等级!B1314,技能!B:B,0))</f>
        <v>0</v>
      </c>
      <c r="S1314" s="150">
        <f t="shared" si="3431"/>
        <v>127</v>
      </c>
    </row>
    <row r="1315" spans="1:19" s="60" customFormat="1" ht="16.5" x14ac:dyDescent="0.2">
      <c r="A1315" s="62">
        <v>1312</v>
      </c>
      <c r="B1315" s="62">
        <f>INDEX(技能!B:B,MATCH(技能等级!S1315,技能!T:T,0))</f>
        <v>1801011</v>
      </c>
      <c r="C1315" s="69" t="s">
        <v>384</v>
      </c>
      <c r="D1315" s="62">
        <v>10</v>
      </c>
      <c r="E1315" s="62" t="str">
        <f>INDEX(技能!E:E,MATCH(技能等级!S1315,技能!T:T,0))</f>
        <v>魔导机兵团普通攻击</v>
      </c>
      <c r="F1315" s="69" t="s">
        <v>1020</v>
      </c>
      <c r="G1315" s="62">
        <v>10</v>
      </c>
      <c r="H1315" s="149" t="str">
        <f t="shared" si="3425"/>
        <v>180101101</v>
      </c>
      <c r="I1315" s="62">
        <f t="shared" si="3426"/>
        <v>10</v>
      </c>
      <c r="J1315" s="62" t="str">
        <f>IF(COUNTIF(技能效果!A:A,技能等级!B1315&amp;"02")=1,技能等级!B1315&amp;"02","")</f>
        <v/>
      </c>
      <c r="K1315" s="62" t="str">
        <f t="shared" si="3427"/>
        <v/>
      </c>
      <c r="L1315" s="62" t="str">
        <f>IF(COUNTIF(技能效果!A:A,技能等级!B1315&amp;"03")=1,技能等级!B1315&amp;"03","")</f>
        <v/>
      </c>
      <c r="M1315" s="62" t="str">
        <f t="shared" si="3428"/>
        <v/>
      </c>
      <c r="N1315" s="62" t="str">
        <f>IF(COUNTIF(技能效果!A:A,技能等级!B1315&amp;"04")=1,技能等级!B1315&amp;"04","")</f>
        <v/>
      </c>
      <c r="O1315" s="62" t="str">
        <f t="shared" si="3429"/>
        <v/>
      </c>
      <c r="P1315" s="62" t="str">
        <f>IF(COUNTIF(技能效果!A:A,技能等级!B1315&amp;"05")=1,技能等级!B1315&amp;"05","")</f>
        <v/>
      </c>
      <c r="Q1315" s="62" t="str">
        <f t="shared" si="3430"/>
        <v/>
      </c>
      <c r="R1315" s="69">
        <f>INDEX(技能!U:U,MATCH(技能等级!B1315,技能!B:B,0))</f>
        <v>0</v>
      </c>
      <c r="S1315" s="150">
        <f t="shared" si="3431"/>
        <v>127</v>
      </c>
    </row>
    <row r="1316" spans="1:19" s="60" customFormat="1" ht="16.5" x14ac:dyDescent="0.2">
      <c r="A1316" s="62">
        <v>1313</v>
      </c>
      <c r="B1316" s="62">
        <f>INDEX(技能!B:B,MATCH(技能等级!S1316,技能!T:T,0))</f>
        <v>1801012</v>
      </c>
      <c r="C1316" s="69" t="s">
        <v>384</v>
      </c>
      <c r="D1316" s="62">
        <v>1</v>
      </c>
      <c r="E1316" s="62" t="str">
        <f>INDEX(技能!E:E,MATCH(技能等级!S1316,技能!T:T,0))</f>
        <v>山蜘蛛技能1单体伤害</v>
      </c>
      <c r="F1316" s="69" t="s">
        <v>1020</v>
      </c>
      <c r="G1316" s="62"/>
      <c r="H1316" s="149" t="str">
        <f t="shared" si="3425"/>
        <v>180101201</v>
      </c>
      <c r="I1316" s="62">
        <f t="shared" si="3426"/>
        <v>1</v>
      </c>
      <c r="J1316" s="62" t="str">
        <f>IF(COUNTIF(技能效果!A:A,技能等级!B1316&amp;"02")=1,技能等级!B1316&amp;"02","")</f>
        <v/>
      </c>
      <c r="K1316" s="62" t="str">
        <f t="shared" si="3427"/>
        <v/>
      </c>
      <c r="L1316" s="62" t="str">
        <f>IF(COUNTIF(技能效果!A:A,技能等级!B1316&amp;"03")=1,技能等级!B1316&amp;"03","")</f>
        <v/>
      </c>
      <c r="M1316" s="62" t="str">
        <f t="shared" si="3428"/>
        <v/>
      </c>
      <c r="N1316" s="62" t="str">
        <f>IF(COUNTIF(技能效果!A:A,技能等级!B1316&amp;"04")=1,技能等级!B1316&amp;"04","")</f>
        <v/>
      </c>
      <c r="O1316" s="62" t="str">
        <f t="shared" si="3429"/>
        <v/>
      </c>
      <c r="P1316" s="62" t="str">
        <f>IF(COUNTIF(技能效果!A:A,技能等级!B1316&amp;"05")=1,技能等级!B1316&amp;"05","")</f>
        <v/>
      </c>
      <c r="Q1316" s="62" t="str">
        <f t="shared" si="3430"/>
        <v/>
      </c>
      <c r="R1316" s="69">
        <f>INDEX(技能!U:U,MATCH(技能等级!B1316,技能!B:B,0))</f>
        <v>0</v>
      </c>
      <c r="S1316" s="150">
        <f t="shared" si="3431"/>
        <v>128</v>
      </c>
    </row>
    <row r="1317" spans="1:19" s="60" customFormat="1" ht="16.5" x14ac:dyDescent="0.2">
      <c r="A1317" s="62">
        <v>1314</v>
      </c>
      <c r="B1317" s="62">
        <f>INDEX(技能!B:B,MATCH(技能等级!S1317,技能!T:T,0))</f>
        <v>1801012</v>
      </c>
      <c r="C1317" s="69" t="s">
        <v>384</v>
      </c>
      <c r="D1317" s="62">
        <v>2</v>
      </c>
      <c r="E1317" s="62" t="str">
        <f>INDEX(技能!E:E,MATCH(技能等级!S1317,技能!T:T,0))</f>
        <v>山蜘蛛技能1单体伤害</v>
      </c>
      <c r="F1317" s="69" t="s">
        <v>1020</v>
      </c>
      <c r="G1317" s="62">
        <v>10</v>
      </c>
      <c r="H1317" s="149" t="str">
        <f t="shared" si="3425"/>
        <v>180101201</v>
      </c>
      <c r="I1317" s="62">
        <f t="shared" si="3426"/>
        <v>2</v>
      </c>
      <c r="J1317" s="62" t="str">
        <f>IF(COUNTIF(技能效果!A:A,技能等级!B1317&amp;"02")=1,技能等级!B1317&amp;"02","")</f>
        <v/>
      </c>
      <c r="K1317" s="62" t="str">
        <f t="shared" si="3427"/>
        <v/>
      </c>
      <c r="L1317" s="62" t="str">
        <f>IF(COUNTIF(技能效果!A:A,技能等级!B1317&amp;"03")=1,技能等级!B1317&amp;"03","")</f>
        <v/>
      </c>
      <c r="M1317" s="62" t="str">
        <f t="shared" si="3428"/>
        <v/>
      </c>
      <c r="N1317" s="62" t="str">
        <f>IF(COUNTIF(技能效果!A:A,技能等级!B1317&amp;"04")=1,技能等级!B1317&amp;"04","")</f>
        <v/>
      </c>
      <c r="O1317" s="62" t="str">
        <f t="shared" si="3429"/>
        <v/>
      </c>
      <c r="P1317" s="62" t="str">
        <f>IF(COUNTIF(技能效果!A:A,技能等级!B1317&amp;"05")=1,技能等级!B1317&amp;"05","")</f>
        <v/>
      </c>
      <c r="Q1317" s="62" t="str">
        <f t="shared" si="3430"/>
        <v/>
      </c>
      <c r="R1317" s="69">
        <f>INDEX(技能!U:U,MATCH(技能等级!B1317,技能!B:B,0))</f>
        <v>0</v>
      </c>
      <c r="S1317" s="150">
        <f t="shared" si="3431"/>
        <v>128</v>
      </c>
    </row>
    <row r="1318" spans="1:19" s="60" customFormat="1" ht="16.5" x14ac:dyDescent="0.2">
      <c r="A1318" s="62">
        <v>1315</v>
      </c>
      <c r="B1318" s="62">
        <f>INDEX(技能!B:B,MATCH(技能等级!S1318,技能!T:T,0))</f>
        <v>1801012</v>
      </c>
      <c r="C1318" s="69" t="s">
        <v>384</v>
      </c>
      <c r="D1318" s="62">
        <v>3</v>
      </c>
      <c r="E1318" s="62" t="str">
        <f>INDEX(技能!E:E,MATCH(技能等级!S1318,技能!T:T,0))</f>
        <v>山蜘蛛技能1单体伤害</v>
      </c>
      <c r="F1318" s="69" t="s">
        <v>1020</v>
      </c>
      <c r="G1318" s="62">
        <v>10</v>
      </c>
      <c r="H1318" s="149" t="str">
        <f t="shared" si="3425"/>
        <v>180101201</v>
      </c>
      <c r="I1318" s="62">
        <f t="shared" si="3426"/>
        <v>3</v>
      </c>
      <c r="J1318" s="62" t="str">
        <f>IF(COUNTIF(技能效果!A:A,技能等级!B1318&amp;"02")=1,技能等级!B1318&amp;"02","")</f>
        <v/>
      </c>
      <c r="K1318" s="62" t="str">
        <f t="shared" si="3427"/>
        <v/>
      </c>
      <c r="L1318" s="62" t="str">
        <f>IF(COUNTIF(技能效果!A:A,技能等级!B1318&amp;"03")=1,技能等级!B1318&amp;"03","")</f>
        <v/>
      </c>
      <c r="M1318" s="62" t="str">
        <f t="shared" si="3428"/>
        <v/>
      </c>
      <c r="N1318" s="62" t="str">
        <f>IF(COUNTIF(技能效果!A:A,技能等级!B1318&amp;"04")=1,技能等级!B1318&amp;"04","")</f>
        <v/>
      </c>
      <c r="O1318" s="62" t="str">
        <f t="shared" si="3429"/>
        <v/>
      </c>
      <c r="P1318" s="62" t="str">
        <f>IF(COUNTIF(技能效果!A:A,技能等级!B1318&amp;"05")=1,技能等级!B1318&amp;"05","")</f>
        <v/>
      </c>
      <c r="Q1318" s="62" t="str">
        <f t="shared" si="3430"/>
        <v/>
      </c>
      <c r="R1318" s="69">
        <f>INDEX(技能!U:U,MATCH(技能等级!B1318,技能!B:B,0))</f>
        <v>0</v>
      </c>
      <c r="S1318" s="150">
        <f t="shared" si="3431"/>
        <v>128</v>
      </c>
    </row>
    <row r="1319" spans="1:19" s="60" customFormat="1" ht="16.5" x14ac:dyDescent="0.2">
      <c r="A1319" s="62">
        <v>1316</v>
      </c>
      <c r="B1319" s="62">
        <f>INDEX(技能!B:B,MATCH(技能等级!S1319,技能!T:T,0))</f>
        <v>1801012</v>
      </c>
      <c r="C1319" s="69" t="s">
        <v>384</v>
      </c>
      <c r="D1319" s="62">
        <v>4</v>
      </c>
      <c r="E1319" s="62" t="str">
        <f>INDEX(技能!E:E,MATCH(技能等级!S1319,技能!T:T,0))</f>
        <v>山蜘蛛技能1单体伤害</v>
      </c>
      <c r="F1319" s="69" t="s">
        <v>1020</v>
      </c>
      <c r="G1319" s="62">
        <v>10</v>
      </c>
      <c r="H1319" s="149" t="str">
        <f t="shared" si="3425"/>
        <v>180101201</v>
      </c>
      <c r="I1319" s="62">
        <f t="shared" si="3426"/>
        <v>4</v>
      </c>
      <c r="J1319" s="62" t="str">
        <f>IF(COUNTIF(技能效果!A:A,技能等级!B1319&amp;"02")=1,技能等级!B1319&amp;"02","")</f>
        <v/>
      </c>
      <c r="K1319" s="62" t="str">
        <f t="shared" si="3427"/>
        <v/>
      </c>
      <c r="L1319" s="62" t="str">
        <f>IF(COUNTIF(技能效果!A:A,技能等级!B1319&amp;"03")=1,技能等级!B1319&amp;"03","")</f>
        <v/>
      </c>
      <c r="M1319" s="62" t="str">
        <f t="shared" si="3428"/>
        <v/>
      </c>
      <c r="N1319" s="62" t="str">
        <f>IF(COUNTIF(技能效果!A:A,技能等级!B1319&amp;"04")=1,技能等级!B1319&amp;"04","")</f>
        <v/>
      </c>
      <c r="O1319" s="62" t="str">
        <f t="shared" si="3429"/>
        <v/>
      </c>
      <c r="P1319" s="62" t="str">
        <f>IF(COUNTIF(技能效果!A:A,技能等级!B1319&amp;"05")=1,技能等级!B1319&amp;"05","")</f>
        <v/>
      </c>
      <c r="Q1319" s="62" t="str">
        <f t="shared" si="3430"/>
        <v/>
      </c>
      <c r="R1319" s="69">
        <f>INDEX(技能!U:U,MATCH(技能等级!B1319,技能!B:B,0))</f>
        <v>0</v>
      </c>
      <c r="S1319" s="150">
        <f t="shared" si="3431"/>
        <v>128</v>
      </c>
    </row>
    <row r="1320" spans="1:19" s="60" customFormat="1" ht="16.5" x14ac:dyDescent="0.2">
      <c r="A1320" s="62">
        <v>1317</v>
      </c>
      <c r="B1320" s="62">
        <f>INDEX(技能!B:B,MATCH(技能等级!S1320,技能!T:T,0))</f>
        <v>1801012</v>
      </c>
      <c r="C1320" s="69" t="s">
        <v>384</v>
      </c>
      <c r="D1320" s="62">
        <v>5</v>
      </c>
      <c r="E1320" s="62" t="str">
        <f>INDEX(技能!E:E,MATCH(技能等级!S1320,技能!T:T,0))</f>
        <v>山蜘蛛技能1单体伤害</v>
      </c>
      <c r="F1320" s="69" t="s">
        <v>1020</v>
      </c>
      <c r="G1320" s="62">
        <v>10</v>
      </c>
      <c r="H1320" s="149" t="str">
        <f t="shared" si="3425"/>
        <v>180101201</v>
      </c>
      <c r="I1320" s="62">
        <f t="shared" si="3426"/>
        <v>5</v>
      </c>
      <c r="J1320" s="62" t="str">
        <f>IF(COUNTIF(技能效果!A:A,技能等级!B1320&amp;"02")=1,技能等级!B1320&amp;"02","")</f>
        <v/>
      </c>
      <c r="K1320" s="62" t="str">
        <f t="shared" si="3427"/>
        <v/>
      </c>
      <c r="L1320" s="62" t="str">
        <f>IF(COUNTIF(技能效果!A:A,技能等级!B1320&amp;"03")=1,技能等级!B1320&amp;"03","")</f>
        <v/>
      </c>
      <c r="M1320" s="62" t="str">
        <f t="shared" si="3428"/>
        <v/>
      </c>
      <c r="N1320" s="62" t="str">
        <f>IF(COUNTIF(技能效果!A:A,技能等级!B1320&amp;"04")=1,技能等级!B1320&amp;"04","")</f>
        <v/>
      </c>
      <c r="O1320" s="62" t="str">
        <f t="shared" si="3429"/>
        <v/>
      </c>
      <c r="P1320" s="62" t="str">
        <f>IF(COUNTIF(技能效果!A:A,技能等级!B1320&amp;"05")=1,技能等级!B1320&amp;"05","")</f>
        <v/>
      </c>
      <c r="Q1320" s="62" t="str">
        <f t="shared" si="3430"/>
        <v/>
      </c>
      <c r="R1320" s="69">
        <f>INDEX(技能!U:U,MATCH(技能等级!B1320,技能!B:B,0))</f>
        <v>0</v>
      </c>
      <c r="S1320" s="150">
        <f t="shared" si="3431"/>
        <v>128</v>
      </c>
    </row>
    <row r="1321" spans="1:19" s="60" customFormat="1" ht="16.5" x14ac:dyDescent="0.2">
      <c r="A1321" s="62">
        <v>1318</v>
      </c>
      <c r="B1321" s="62">
        <f>INDEX(技能!B:B,MATCH(技能等级!S1321,技能!T:T,0))</f>
        <v>1801012</v>
      </c>
      <c r="C1321" s="69" t="s">
        <v>384</v>
      </c>
      <c r="D1321" s="62">
        <v>6</v>
      </c>
      <c r="E1321" s="62" t="str">
        <f>INDEX(技能!E:E,MATCH(技能等级!S1321,技能!T:T,0))</f>
        <v>山蜘蛛技能1单体伤害</v>
      </c>
      <c r="F1321" s="69" t="s">
        <v>1020</v>
      </c>
      <c r="G1321" s="62">
        <v>10</v>
      </c>
      <c r="H1321" s="149" t="str">
        <f t="shared" si="3425"/>
        <v>180101201</v>
      </c>
      <c r="I1321" s="62">
        <f t="shared" si="3426"/>
        <v>6</v>
      </c>
      <c r="J1321" s="62" t="str">
        <f>IF(COUNTIF(技能效果!A:A,技能等级!B1321&amp;"02")=1,技能等级!B1321&amp;"02","")</f>
        <v/>
      </c>
      <c r="K1321" s="62" t="str">
        <f t="shared" si="3427"/>
        <v/>
      </c>
      <c r="L1321" s="62" t="str">
        <f>IF(COUNTIF(技能效果!A:A,技能等级!B1321&amp;"03")=1,技能等级!B1321&amp;"03","")</f>
        <v/>
      </c>
      <c r="M1321" s="62" t="str">
        <f t="shared" si="3428"/>
        <v/>
      </c>
      <c r="N1321" s="62" t="str">
        <f>IF(COUNTIF(技能效果!A:A,技能等级!B1321&amp;"04")=1,技能等级!B1321&amp;"04","")</f>
        <v/>
      </c>
      <c r="O1321" s="62" t="str">
        <f t="shared" si="3429"/>
        <v/>
      </c>
      <c r="P1321" s="62" t="str">
        <f>IF(COUNTIF(技能效果!A:A,技能等级!B1321&amp;"05")=1,技能等级!B1321&amp;"05","")</f>
        <v/>
      </c>
      <c r="Q1321" s="62" t="str">
        <f t="shared" si="3430"/>
        <v/>
      </c>
      <c r="R1321" s="69">
        <f>INDEX(技能!U:U,MATCH(技能等级!B1321,技能!B:B,0))</f>
        <v>0</v>
      </c>
      <c r="S1321" s="150">
        <f t="shared" si="3431"/>
        <v>128</v>
      </c>
    </row>
    <row r="1322" spans="1:19" s="60" customFormat="1" ht="16.5" x14ac:dyDescent="0.2">
      <c r="A1322" s="62">
        <v>1319</v>
      </c>
      <c r="B1322" s="62">
        <f>INDEX(技能!B:B,MATCH(技能等级!S1322,技能!T:T,0))</f>
        <v>1801012</v>
      </c>
      <c r="C1322" s="69" t="s">
        <v>384</v>
      </c>
      <c r="D1322" s="62">
        <v>7</v>
      </c>
      <c r="E1322" s="62" t="str">
        <f>INDEX(技能!E:E,MATCH(技能等级!S1322,技能!T:T,0))</f>
        <v>山蜘蛛技能1单体伤害</v>
      </c>
      <c r="F1322" s="69" t="s">
        <v>1020</v>
      </c>
      <c r="G1322" s="62">
        <v>10</v>
      </c>
      <c r="H1322" s="149" t="str">
        <f t="shared" si="3425"/>
        <v>180101201</v>
      </c>
      <c r="I1322" s="62">
        <f t="shared" si="3426"/>
        <v>7</v>
      </c>
      <c r="J1322" s="62" t="str">
        <f>IF(COUNTIF(技能效果!A:A,技能等级!B1322&amp;"02")=1,技能等级!B1322&amp;"02","")</f>
        <v/>
      </c>
      <c r="K1322" s="62" t="str">
        <f t="shared" si="3427"/>
        <v/>
      </c>
      <c r="L1322" s="62" t="str">
        <f>IF(COUNTIF(技能效果!A:A,技能等级!B1322&amp;"03")=1,技能等级!B1322&amp;"03","")</f>
        <v/>
      </c>
      <c r="M1322" s="62" t="str">
        <f t="shared" si="3428"/>
        <v/>
      </c>
      <c r="N1322" s="62" t="str">
        <f>IF(COUNTIF(技能效果!A:A,技能等级!B1322&amp;"04")=1,技能等级!B1322&amp;"04","")</f>
        <v/>
      </c>
      <c r="O1322" s="62" t="str">
        <f t="shared" si="3429"/>
        <v/>
      </c>
      <c r="P1322" s="62" t="str">
        <f>IF(COUNTIF(技能效果!A:A,技能等级!B1322&amp;"05")=1,技能等级!B1322&amp;"05","")</f>
        <v/>
      </c>
      <c r="Q1322" s="62" t="str">
        <f t="shared" si="3430"/>
        <v/>
      </c>
      <c r="R1322" s="69">
        <f>INDEX(技能!U:U,MATCH(技能等级!B1322,技能!B:B,0))</f>
        <v>0</v>
      </c>
      <c r="S1322" s="150">
        <f t="shared" si="3431"/>
        <v>128</v>
      </c>
    </row>
    <row r="1323" spans="1:19" s="60" customFormat="1" ht="16.5" x14ac:dyDescent="0.2">
      <c r="A1323" s="62">
        <v>1320</v>
      </c>
      <c r="B1323" s="62">
        <f>INDEX(技能!B:B,MATCH(技能等级!S1323,技能!T:T,0))</f>
        <v>1801012</v>
      </c>
      <c r="C1323" s="69" t="s">
        <v>384</v>
      </c>
      <c r="D1323" s="62">
        <v>8</v>
      </c>
      <c r="E1323" s="62" t="str">
        <f>INDEX(技能!E:E,MATCH(技能等级!S1323,技能!T:T,0))</f>
        <v>山蜘蛛技能1单体伤害</v>
      </c>
      <c r="F1323" s="69" t="s">
        <v>1020</v>
      </c>
      <c r="G1323" s="62">
        <v>10</v>
      </c>
      <c r="H1323" s="149" t="str">
        <f t="shared" si="3425"/>
        <v>180101201</v>
      </c>
      <c r="I1323" s="62">
        <f t="shared" si="3426"/>
        <v>8</v>
      </c>
      <c r="J1323" s="62" t="str">
        <f>IF(COUNTIF(技能效果!A:A,技能等级!B1323&amp;"02")=1,技能等级!B1323&amp;"02","")</f>
        <v/>
      </c>
      <c r="K1323" s="62" t="str">
        <f t="shared" si="3427"/>
        <v/>
      </c>
      <c r="L1323" s="62" t="str">
        <f>IF(COUNTIF(技能效果!A:A,技能等级!B1323&amp;"03")=1,技能等级!B1323&amp;"03","")</f>
        <v/>
      </c>
      <c r="M1323" s="62" t="str">
        <f t="shared" si="3428"/>
        <v/>
      </c>
      <c r="N1323" s="62" t="str">
        <f>IF(COUNTIF(技能效果!A:A,技能等级!B1323&amp;"04")=1,技能等级!B1323&amp;"04","")</f>
        <v/>
      </c>
      <c r="O1323" s="62" t="str">
        <f t="shared" si="3429"/>
        <v/>
      </c>
      <c r="P1323" s="62" t="str">
        <f>IF(COUNTIF(技能效果!A:A,技能等级!B1323&amp;"05")=1,技能等级!B1323&amp;"05","")</f>
        <v/>
      </c>
      <c r="Q1323" s="62" t="str">
        <f t="shared" si="3430"/>
        <v/>
      </c>
      <c r="R1323" s="69">
        <f>INDEX(技能!U:U,MATCH(技能等级!B1323,技能!B:B,0))</f>
        <v>0</v>
      </c>
      <c r="S1323" s="150">
        <f t="shared" si="3431"/>
        <v>128</v>
      </c>
    </row>
    <row r="1324" spans="1:19" s="60" customFormat="1" ht="16.5" x14ac:dyDescent="0.2">
      <c r="A1324" s="62">
        <v>1321</v>
      </c>
      <c r="B1324" s="62">
        <f>INDEX(技能!B:B,MATCH(技能等级!S1324,技能!T:T,0))</f>
        <v>1801012</v>
      </c>
      <c r="C1324" s="69" t="s">
        <v>384</v>
      </c>
      <c r="D1324" s="62">
        <v>9</v>
      </c>
      <c r="E1324" s="62" t="str">
        <f>INDEX(技能!E:E,MATCH(技能等级!S1324,技能!T:T,0))</f>
        <v>山蜘蛛技能1单体伤害</v>
      </c>
      <c r="F1324" s="69" t="s">
        <v>1020</v>
      </c>
      <c r="G1324" s="62">
        <v>10</v>
      </c>
      <c r="H1324" s="149" t="str">
        <f t="shared" si="3425"/>
        <v>180101201</v>
      </c>
      <c r="I1324" s="62">
        <f t="shared" si="3426"/>
        <v>9</v>
      </c>
      <c r="J1324" s="62" t="str">
        <f>IF(COUNTIF(技能效果!A:A,技能等级!B1324&amp;"02")=1,技能等级!B1324&amp;"02","")</f>
        <v/>
      </c>
      <c r="K1324" s="62" t="str">
        <f t="shared" si="3427"/>
        <v/>
      </c>
      <c r="L1324" s="62" t="str">
        <f>IF(COUNTIF(技能效果!A:A,技能等级!B1324&amp;"03")=1,技能等级!B1324&amp;"03","")</f>
        <v/>
      </c>
      <c r="M1324" s="62" t="str">
        <f t="shared" si="3428"/>
        <v/>
      </c>
      <c r="N1324" s="62" t="str">
        <f>IF(COUNTIF(技能效果!A:A,技能等级!B1324&amp;"04")=1,技能等级!B1324&amp;"04","")</f>
        <v/>
      </c>
      <c r="O1324" s="62" t="str">
        <f t="shared" si="3429"/>
        <v/>
      </c>
      <c r="P1324" s="62" t="str">
        <f>IF(COUNTIF(技能效果!A:A,技能等级!B1324&amp;"05")=1,技能等级!B1324&amp;"05","")</f>
        <v/>
      </c>
      <c r="Q1324" s="62" t="str">
        <f t="shared" si="3430"/>
        <v/>
      </c>
      <c r="R1324" s="69">
        <f>INDEX(技能!U:U,MATCH(技能等级!B1324,技能!B:B,0))</f>
        <v>0</v>
      </c>
      <c r="S1324" s="150">
        <f t="shared" si="3431"/>
        <v>128</v>
      </c>
    </row>
    <row r="1325" spans="1:19" s="60" customFormat="1" ht="16.5" x14ac:dyDescent="0.2">
      <c r="A1325" s="62">
        <v>1322</v>
      </c>
      <c r="B1325" s="62">
        <f>INDEX(技能!B:B,MATCH(技能等级!S1325,技能!T:T,0))</f>
        <v>1801012</v>
      </c>
      <c r="C1325" s="69" t="s">
        <v>384</v>
      </c>
      <c r="D1325" s="62">
        <v>10</v>
      </c>
      <c r="E1325" s="62" t="str">
        <f>INDEX(技能!E:E,MATCH(技能等级!S1325,技能!T:T,0))</f>
        <v>山蜘蛛技能1单体伤害</v>
      </c>
      <c r="F1325" s="69" t="s">
        <v>1020</v>
      </c>
      <c r="G1325" s="62">
        <v>10</v>
      </c>
      <c r="H1325" s="149" t="str">
        <f t="shared" si="3425"/>
        <v>180101201</v>
      </c>
      <c r="I1325" s="62">
        <f t="shared" si="3426"/>
        <v>10</v>
      </c>
      <c r="J1325" s="62" t="str">
        <f>IF(COUNTIF(技能效果!A:A,技能等级!B1325&amp;"02")=1,技能等级!B1325&amp;"02","")</f>
        <v/>
      </c>
      <c r="K1325" s="62" t="str">
        <f t="shared" si="3427"/>
        <v/>
      </c>
      <c r="L1325" s="62" t="str">
        <f>IF(COUNTIF(技能效果!A:A,技能等级!B1325&amp;"03")=1,技能等级!B1325&amp;"03","")</f>
        <v/>
      </c>
      <c r="M1325" s="62" t="str">
        <f t="shared" si="3428"/>
        <v/>
      </c>
      <c r="N1325" s="62" t="str">
        <f>IF(COUNTIF(技能效果!A:A,技能等级!B1325&amp;"04")=1,技能等级!B1325&amp;"04","")</f>
        <v/>
      </c>
      <c r="O1325" s="62" t="str">
        <f t="shared" si="3429"/>
        <v/>
      </c>
      <c r="P1325" s="62" t="str">
        <f>IF(COUNTIF(技能效果!A:A,技能等级!B1325&amp;"05")=1,技能等级!B1325&amp;"05","")</f>
        <v/>
      </c>
      <c r="Q1325" s="62" t="str">
        <f t="shared" si="3430"/>
        <v/>
      </c>
      <c r="R1325" s="69">
        <f>INDEX(技能!U:U,MATCH(技能等级!B1325,技能!B:B,0))</f>
        <v>0</v>
      </c>
      <c r="S1325" s="150">
        <f t="shared" si="3431"/>
        <v>128</v>
      </c>
    </row>
    <row r="1326" spans="1:19" s="60" customFormat="1" ht="16.5" x14ac:dyDescent="0.2">
      <c r="A1326" s="62">
        <v>1323</v>
      </c>
      <c r="B1326" s="62">
        <f>INDEX(技能!B:B,MATCH(技能等级!S1326,技能!T:T,0))</f>
        <v>1802012</v>
      </c>
      <c r="C1326" s="69" t="s">
        <v>384</v>
      </c>
      <c r="D1326" s="62">
        <v>1</v>
      </c>
      <c r="E1326" s="62" t="str">
        <f>INDEX(技能!E:E,MATCH(技能等级!S1326,技能!T:T,0))</f>
        <v>山蜘蛛技能2前排伤害</v>
      </c>
      <c r="F1326" s="69" t="s">
        <v>1020</v>
      </c>
      <c r="G1326" s="62"/>
      <c r="H1326" s="149" t="str">
        <f t="shared" si="3425"/>
        <v>180201201</v>
      </c>
      <c r="I1326" s="62">
        <f t="shared" si="3426"/>
        <v>1</v>
      </c>
      <c r="J1326" s="62" t="str">
        <f>IF(COUNTIF(技能效果!A:A,技能等级!B1326&amp;"02")=1,技能等级!B1326&amp;"02","")</f>
        <v/>
      </c>
      <c r="K1326" s="62" t="str">
        <f t="shared" si="3427"/>
        <v/>
      </c>
      <c r="L1326" s="62" t="str">
        <f>IF(COUNTIF(技能效果!A:A,技能等级!B1326&amp;"03")=1,技能等级!B1326&amp;"03","")</f>
        <v/>
      </c>
      <c r="M1326" s="62" t="str">
        <f t="shared" si="3428"/>
        <v/>
      </c>
      <c r="N1326" s="62" t="str">
        <f>IF(COUNTIF(技能效果!A:A,技能等级!B1326&amp;"04")=1,技能等级!B1326&amp;"04","")</f>
        <v/>
      </c>
      <c r="O1326" s="62" t="str">
        <f t="shared" si="3429"/>
        <v/>
      </c>
      <c r="P1326" s="62" t="str">
        <f>IF(COUNTIF(技能效果!A:A,技能等级!B1326&amp;"05")=1,技能等级!B1326&amp;"05","")</f>
        <v/>
      </c>
      <c r="Q1326" s="62" t="str">
        <f t="shared" si="3430"/>
        <v/>
      </c>
      <c r="R1326" s="69">
        <f>INDEX(技能!U:U,MATCH(技能等级!B1326,技能!B:B,0))</f>
        <v>0</v>
      </c>
      <c r="S1326" s="150">
        <f t="shared" si="3431"/>
        <v>129</v>
      </c>
    </row>
    <row r="1327" spans="1:19" s="60" customFormat="1" ht="16.5" x14ac:dyDescent="0.2">
      <c r="A1327" s="62">
        <v>1324</v>
      </c>
      <c r="B1327" s="62">
        <f>INDEX(技能!B:B,MATCH(技能等级!S1327,技能!T:T,0))</f>
        <v>1802012</v>
      </c>
      <c r="C1327" s="69" t="s">
        <v>384</v>
      </c>
      <c r="D1327" s="62">
        <v>2</v>
      </c>
      <c r="E1327" s="62" t="str">
        <f>INDEX(技能!E:E,MATCH(技能等级!S1327,技能!T:T,0))</f>
        <v>山蜘蛛技能2前排伤害</v>
      </c>
      <c r="F1327" s="69" t="s">
        <v>1020</v>
      </c>
      <c r="G1327" s="62">
        <v>10</v>
      </c>
      <c r="H1327" s="149" t="str">
        <f t="shared" ref="H1327:H1390" si="3432">B1327&amp;"01"</f>
        <v>180201201</v>
      </c>
      <c r="I1327" s="62">
        <f t="shared" si="3426"/>
        <v>2</v>
      </c>
      <c r="J1327" s="62" t="str">
        <f>IF(COUNTIF(技能效果!A:A,技能等级!B1327&amp;"02")=1,技能等级!B1327&amp;"02","")</f>
        <v/>
      </c>
      <c r="K1327" s="62" t="str">
        <f t="shared" si="3427"/>
        <v/>
      </c>
      <c r="L1327" s="62" t="str">
        <f>IF(COUNTIF(技能效果!A:A,技能等级!B1327&amp;"03")=1,技能等级!B1327&amp;"03","")</f>
        <v/>
      </c>
      <c r="M1327" s="62" t="str">
        <f t="shared" si="3428"/>
        <v/>
      </c>
      <c r="N1327" s="62" t="str">
        <f>IF(COUNTIF(技能效果!A:A,技能等级!B1327&amp;"04")=1,技能等级!B1327&amp;"04","")</f>
        <v/>
      </c>
      <c r="O1327" s="62" t="str">
        <f t="shared" si="3429"/>
        <v/>
      </c>
      <c r="P1327" s="62" t="str">
        <f>IF(COUNTIF(技能效果!A:A,技能等级!B1327&amp;"05")=1,技能等级!B1327&amp;"05","")</f>
        <v/>
      </c>
      <c r="Q1327" s="62" t="str">
        <f t="shared" si="3430"/>
        <v/>
      </c>
      <c r="R1327" s="69">
        <f>INDEX(技能!U:U,MATCH(技能等级!B1327,技能!B:B,0))</f>
        <v>0</v>
      </c>
      <c r="S1327" s="150">
        <f t="shared" si="3431"/>
        <v>129</v>
      </c>
    </row>
    <row r="1328" spans="1:19" s="60" customFormat="1" ht="16.5" x14ac:dyDescent="0.2">
      <c r="A1328" s="62">
        <v>1325</v>
      </c>
      <c r="B1328" s="62">
        <f>INDEX(技能!B:B,MATCH(技能等级!S1328,技能!T:T,0))</f>
        <v>1802012</v>
      </c>
      <c r="C1328" s="69" t="s">
        <v>384</v>
      </c>
      <c r="D1328" s="62">
        <v>3</v>
      </c>
      <c r="E1328" s="62" t="str">
        <f>INDEX(技能!E:E,MATCH(技能等级!S1328,技能!T:T,0))</f>
        <v>山蜘蛛技能2前排伤害</v>
      </c>
      <c r="F1328" s="69" t="s">
        <v>1020</v>
      </c>
      <c r="G1328" s="62">
        <v>10</v>
      </c>
      <c r="H1328" s="149" t="str">
        <f t="shared" si="3432"/>
        <v>180201201</v>
      </c>
      <c r="I1328" s="62">
        <f t="shared" si="3426"/>
        <v>3</v>
      </c>
      <c r="J1328" s="62" t="str">
        <f>IF(COUNTIF(技能效果!A:A,技能等级!B1328&amp;"02")=1,技能等级!B1328&amp;"02","")</f>
        <v/>
      </c>
      <c r="K1328" s="62" t="str">
        <f t="shared" si="3427"/>
        <v/>
      </c>
      <c r="L1328" s="62" t="str">
        <f>IF(COUNTIF(技能效果!A:A,技能等级!B1328&amp;"03")=1,技能等级!B1328&amp;"03","")</f>
        <v/>
      </c>
      <c r="M1328" s="62" t="str">
        <f t="shared" si="3428"/>
        <v/>
      </c>
      <c r="N1328" s="62" t="str">
        <f>IF(COUNTIF(技能效果!A:A,技能等级!B1328&amp;"04")=1,技能等级!B1328&amp;"04","")</f>
        <v/>
      </c>
      <c r="O1328" s="62" t="str">
        <f t="shared" si="3429"/>
        <v/>
      </c>
      <c r="P1328" s="62" t="str">
        <f>IF(COUNTIF(技能效果!A:A,技能等级!B1328&amp;"05")=1,技能等级!B1328&amp;"05","")</f>
        <v/>
      </c>
      <c r="Q1328" s="62" t="str">
        <f t="shared" si="3430"/>
        <v/>
      </c>
      <c r="R1328" s="69">
        <f>INDEX(技能!U:U,MATCH(技能等级!B1328,技能!B:B,0))</f>
        <v>0</v>
      </c>
      <c r="S1328" s="150">
        <f t="shared" si="3431"/>
        <v>129</v>
      </c>
    </row>
    <row r="1329" spans="1:19" s="60" customFormat="1" ht="16.5" x14ac:dyDescent="0.2">
      <c r="A1329" s="62">
        <v>1326</v>
      </c>
      <c r="B1329" s="62">
        <f>INDEX(技能!B:B,MATCH(技能等级!S1329,技能!T:T,0))</f>
        <v>1802012</v>
      </c>
      <c r="C1329" s="69" t="s">
        <v>384</v>
      </c>
      <c r="D1329" s="62">
        <v>4</v>
      </c>
      <c r="E1329" s="62" t="str">
        <f>INDEX(技能!E:E,MATCH(技能等级!S1329,技能!T:T,0))</f>
        <v>山蜘蛛技能2前排伤害</v>
      </c>
      <c r="F1329" s="69" t="s">
        <v>1020</v>
      </c>
      <c r="G1329" s="62">
        <v>10</v>
      </c>
      <c r="H1329" s="149" t="str">
        <f t="shared" si="3432"/>
        <v>180201201</v>
      </c>
      <c r="I1329" s="62">
        <f t="shared" si="3426"/>
        <v>4</v>
      </c>
      <c r="J1329" s="62" t="str">
        <f>IF(COUNTIF(技能效果!A:A,技能等级!B1329&amp;"02")=1,技能等级!B1329&amp;"02","")</f>
        <v/>
      </c>
      <c r="K1329" s="62" t="str">
        <f t="shared" si="3427"/>
        <v/>
      </c>
      <c r="L1329" s="62" t="str">
        <f>IF(COUNTIF(技能效果!A:A,技能等级!B1329&amp;"03")=1,技能等级!B1329&amp;"03","")</f>
        <v/>
      </c>
      <c r="M1329" s="62" t="str">
        <f t="shared" si="3428"/>
        <v/>
      </c>
      <c r="N1329" s="62" t="str">
        <f>IF(COUNTIF(技能效果!A:A,技能等级!B1329&amp;"04")=1,技能等级!B1329&amp;"04","")</f>
        <v/>
      </c>
      <c r="O1329" s="62" t="str">
        <f t="shared" si="3429"/>
        <v/>
      </c>
      <c r="P1329" s="62" t="str">
        <f>IF(COUNTIF(技能效果!A:A,技能等级!B1329&amp;"05")=1,技能等级!B1329&amp;"05","")</f>
        <v/>
      </c>
      <c r="Q1329" s="62" t="str">
        <f t="shared" si="3430"/>
        <v/>
      </c>
      <c r="R1329" s="69">
        <f>INDEX(技能!U:U,MATCH(技能等级!B1329,技能!B:B,0))</f>
        <v>0</v>
      </c>
      <c r="S1329" s="150">
        <f t="shared" si="3431"/>
        <v>129</v>
      </c>
    </row>
    <row r="1330" spans="1:19" s="60" customFormat="1" ht="16.5" x14ac:dyDescent="0.2">
      <c r="A1330" s="62">
        <v>1327</v>
      </c>
      <c r="B1330" s="62">
        <f>INDEX(技能!B:B,MATCH(技能等级!S1330,技能!T:T,0))</f>
        <v>1802012</v>
      </c>
      <c r="C1330" s="69" t="s">
        <v>384</v>
      </c>
      <c r="D1330" s="62">
        <v>5</v>
      </c>
      <c r="E1330" s="62" t="str">
        <f>INDEX(技能!E:E,MATCH(技能等级!S1330,技能!T:T,0))</f>
        <v>山蜘蛛技能2前排伤害</v>
      </c>
      <c r="F1330" s="69" t="s">
        <v>1020</v>
      </c>
      <c r="G1330" s="62">
        <v>10</v>
      </c>
      <c r="H1330" s="149" t="str">
        <f t="shared" si="3432"/>
        <v>180201201</v>
      </c>
      <c r="I1330" s="62">
        <f t="shared" si="3426"/>
        <v>5</v>
      </c>
      <c r="J1330" s="62" t="str">
        <f>IF(COUNTIF(技能效果!A:A,技能等级!B1330&amp;"02")=1,技能等级!B1330&amp;"02","")</f>
        <v/>
      </c>
      <c r="K1330" s="62" t="str">
        <f t="shared" si="3427"/>
        <v/>
      </c>
      <c r="L1330" s="62" t="str">
        <f>IF(COUNTIF(技能效果!A:A,技能等级!B1330&amp;"03")=1,技能等级!B1330&amp;"03","")</f>
        <v/>
      </c>
      <c r="M1330" s="62" t="str">
        <f t="shared" si="3428"/>
        <v/>
      </c>
      <c r="N1330" s="62" t="str">
        <f>IF(COUNTIF(技能效果!A:A,技能等级!B1330&amp;"04")=1,技能等级!B1330&amp;"04","")</f>
        <v/>
      </c>
      <c r="O1330" s="62" t="str">
        <f t="shared" si="3429"/>
        <v/>
      </c>
      <c r="P1330" s="62" t="str">
        <f>IF(COUNTIF(技能效果!A:A,技能等级!B1330&amp;"05")=1,技能等级!B1330&amp;"05","")</f>
        <v/>
      </c>
      <c r="Q1330" s="62" t="str">
        <f t="shared" si="3430"/>
        <v/>
      </c>
      <c r="R1330" s="69">
        <f>INDEX(技能!U:U,MATCH(技能等级!B1330,技能!B:B,0))</f>
        <v>0</v>
      </c>
      <c r="S1330" s="150">
        <f t="shared" si="3431"/>
        <v>129</v>
      </c>
    </row>
    <row r="1331" spans="1:19" s="60" customFormat="1" ht="16.5" x14ac:dyDescent="0.2">
      <c r="A1331" s="62">
        <v>1328</v>
      </c>
      <c r="B1331" s="62">
        <f>INDEX(技能!B:B,MATCH(技能等级!S1331,技能!T:T,0))</f>
        <v>1802012</v>
      </c>
      <c r="C1331" s="69" t="s">
        <v>384</v>
      </c>
      <c r="D1331" s="62">
        <v>6</v>
      </c>
      <c r="E1331" s="62" t="str">
        <f>INDEX(技能!E:E,MATCH(技能等级!S1331,技能!T:T,0))</f>
        <v>山蜘蛛技能2前排伤害</v>
      </c>
      <c r="F1331" s="69" t="s">
        <v>1020</v>
      </c>
      <c r="G1331" s="62">
        <v>10</v>
      </c>
      <c r="H1331" s="149" t="str">
        <f t="shared" si="3432"/>
        <v>180201201</v>
      </c>
      <c r="I1331" s="62">
        <f t="shared" si="3426"/>
        <v>6</v>
      </c>
      <c r="J1331" s="62" t="str">
        <f>IF(COUNTIF(技能效果!A:A,技能等级!B1331&amp;"02")=1,技能等级!B1331&amp;"02","")</f>
        <v/>
      </c>
      <c r="K1331" s="62" t="str">
        <f t="shared" si="3427"/>
        <v/>
      </c>
      <c r="L1331" s="62" t="str">
        <f>IF(COUNTIF(技能效果!A:A,技能等级!B1331&amp;"03")=1,技能等级!B1331&amp;"03","")</f>
        <v/>
      </c>
      <c r="M1331" s="62" t="str">
        <f t="shared" si="3428"/>
        <v/>
      </c>
      <c r="N1331" s="62" t="str">
        <f>IF(COUNTIF(技能效果!A:A,技能等级!B1331&amp;"04")=1,技能等级!B1331&amp;"04","")</f>
        <v/>
      </c>
      <c r="O1331" s="62" t="str">
        <f t="shared" si="3429"/>
        <v/>
      </c>
      <c r="P1331" s="62" t="str">
        <f>IF(COUNTIF(技能效果!A:A,技能等级!B1331&amp;"05")=1,技能等级!B1331&amp;"05","")</f>
        <v/>
      </c>
      <c r="Q1331" s="62" t="str">
        <f t="shared" si="3430"/>
        <v/>
      </c>
      <c r="R1331" s="69">
        <f>INDEX(技能!U:U,MATCH(技能等级!B1331,技能!B:B,0))</f>
        <v>0</v>
      </c>
      <c r="S1331" s="150">
        <f t="shared" si="3431"/>
        <v>129</v>
      </c>
    </row>
    <row r="1332" spans="1:19" s="60" customFormat="1" ht="16.5" x14ac:dyDescent="0.2">
      <c r="A1332" s="62">
        <v>1329</v>
      </c>
      <c r="B1332" s="62">
        <f>INDEX(技能!B:B,MATCH(技能等级!S1332,技能!T:T,0))</f>
        <v>1802012</v>
      </c>
      <c r="C1332" s="69" t="s">
        <v>384</v>
      </c>
      <c r="D1332" s="62">
        <v>7</v>
      </c>
      <c r="E1332" s="62" t="str">
        <f>INDEX(技能!E:E,MATCH(技能等级!S1332,技能!T:T,0))</f>
        <v>山蜘蛛技能2前排伤害</v>
      </c>
      <c r="F1332" s="69" t="s">
        <v>1020</v>
      </c>
      <c r="G1332" s="62">
        <v>10</v>
      </c>
      <c r="H1332" s="149" t="str">
        <f t="shared" si="3432"/>
        <v>180201201</v>
      </c>
      <c r="I1332" s="62">
        <f t="shared" ref="I1332:I1345" si="3433">IF(H1332="","",$D1332)</f>
        <v>7</v>
      </c>
      <c r="J1332" s="62" t="str">
        <f>IF(COUNTIF(技能效果!A:A,技能等级!B1332&amp;"02")=1,技能等级!B1332&amp;"02","")</f>
        <v/>
      </c>
      <c r="K1332" s="62" t="str">
        <f t="shared" ref="K1332:K1395" si="3434">IF(J1332="","",$D1332)</f>
        <v/>
      </c>
      <c r="L1332" s="62" t="str">
        <f>IF(COUNTIF(技能效果!A:A,技能等级!B1332&amp;"03")=1,技能等级!B1332&amp;"03","")</f>
        <v/>
      </c>
      <c r="M1332" s="62" t="str">
        <f t="shared" ref="M1332:M1395" si="3435">IF(L1332="","",$D1332)</f>
        <v/>
      </c>
      <c r="N1332" s="62" t="str">
        <f>IF(COUNTIF(技能效果!A:A,技能等级!B1332&amp;"04")=1,技能等级!B1332&amp;"04","")</f>
        <v/>
      </c>
      <c r="O1332" s="62" t="str">
        <f t="shared" ref="O1332:O1395" si="3436">IF(N1332="","",$D1332)</f>
        <v/>
      </c>
      <c r="P1332" s="62" t="str">
        <f>IF(COUNTIF(技能效果!A:A,技能等级!B1332&amp;"05")=1,技能等级!B1332&amp;"05","")</f>
        <v/>
      </c>
      <c r="Q1332" s="62" t="str">
        <f t="shared" ref="Q1332:Q1395" si="3437">IF(P1332="","",$D1332)</f>
        <v/>
      </c>
      <c r="R1332" s="69">
        <f>INDEX(技能!U:U,MATCH(技能等级!B1332,技能!B:B,0))</f>
        <v>0</v>
      </c>
      <c r="S1332" s="150">
        <f t="shared" si="3431"/>
        <v>129</v>
      </c>
    </row>
    <row r="1333" spans="1:19" s="60" customFormat="1" ht="16.5" x14ac:dyDescent="0.2">
      <c r="A1333" s="62">
        <v>1330</v>
      </c>
      <c r="B1333" s="62">
        <f>INDEX(技能!B:B,MATCH(技能等级!S1333,技能!T:T,0))</f>
        <v>1802012</v>
      </c>
      <c r="C1333" s="69" t="s">
        <v>384</v>
      </c>
      <c r="D1333" s="62">
        <v>8</v>
      </c>
      <c r="E1333" s="62" t="str">
        <f>INDEX(技能!E:E,MATCH(技能等级!S1333,技能!T:T,0))</f>
        <v>山蜘蛛技能2前排伤害</v>
      </c>
      <c r="F1333" s="69" t="s">
        <v>1020</v>
      </c>
      <c r="G1333" s="62">
        <v>10</v>
      </c>
      <c r="H1333" s="149" t="str">
        <f t="shared" si="3432"/>
        <v>180201201</v>
      </c>
      <c r="I1333" s="62">
        <f t="shared" si="3433"/>
        <v>8</v>
      </c>
      <c r="J1333" s="62" t="str">
        <f>IF(COUNTIF(技能效果!A:A,技能等级!B1333&amp;"02")=1,技能等级!B1333&amp;"02","")</f>
        <v/>
      </c>
      <c r="K1333" s="62" t="str">
        <f t="shared" si="3434"/>
        <v/>
      </c>
      <c r="L1333" s="62" t="str">
        <f>IF(COUNTIF(技能效果!A:A,技能等级!B1333&amp;"03")=1,技能等级!B1333&amp;"03","")</f>
        <v/>
      </c>
      <c r="M1333" s="62" t="str">
        <f t="shared" si="3435"/>
        <v/>
      </c>
      <c r="N1333" s="62" t="str">
        <f>IF(COUNTIF(技能效果!A:A,技能等级!B1333&amp;"04")=1,技能等级!B1333&amp;"04","")</f>
        <v/>
      </c>
      <c r="O1333" s="62" t="str">
        <f t="shared" si="3436"/>
        <v/>
      </c>
      <c r="P1333" s="62" t="str">
        <f>IF(COUNTIF(技能效果!A:A,技能等级!B1333&amp;"05")=1,技能等级!B1333&amp;"05","")</f>
        <v/>
      </c>
      <c r="Q1333" s="62" t="str">
        <f t="shared" si="3437"/>
        <v/>
      </c>
      <c r="R1333" s="69">
        <f>INDEX(技能!U:U,MATCH(技能等级!B1333,技能!B:B,0))</f>
        <v>0</v>
      </c>
      <c r="S1333" s="150">
        <f t="shared" si="3431"/>
        <v>129</v>
      </c>
    </row>
    <row r="1334" spans="1:19" s="60" customFormat="1" ht="16.5" x14ac:dyDescent="0.2">
      <c r="A1334" s="62">
        <v>1331</v>
      </c>
      <c r="B1334" s="62">
        <f>INDEX(技能!B:B,MATCH(技能等级!S1334,技能!T:T,0))</f>
        <v>1802012</v>
      </c>
      <c r="C1334" s="69" t="s">
        <v>384</v>
      </c>
      <c r="D1334" s="62">
        <v>9</v>
      </c>
      <c r="E1334" s="62" t="str">
        <f>INDEX(技能!E:E,MATCH(技能等级!S1334,技能!T:T,0))</f>
        <v>山蜘蛛技能2前排伤害</v>
      </c>
      <c r="F1334" s="69" t="s">
        <v>1020</v>
      </c>
      <c r="G1334" s="62">
        <v>10</v>
      </c>
      <c r="H1334" s="149" t="str">
        <f t="shared" si="3432"/>
        <v>180201201</v>
      </c>
      <c r="I1334" s="62">
        <f t="shared" si="3433"/>
        <v>9</v>
      </c>
      <c r="J1334" s="62" t="str">
        <f>IF(COUNTIF(技能效果!A:A,技能等级!B1334&amp;"02")=1,技能等级!B1334&amp;"02","")</f>
        <v/>
      </c>
      <c r="K1334" s="62" t="str">
        <f t="shared" si="3434"/>
        <v/>
      </c>
      <c r="L1334" s="62" t="str">
        <f>IF(COUNTIF(技能效果!A:A,技能等级!B1334&amp;"03")=1,技能等级!B1334&amp;"03","")</f>
        <v/>
      </c>
      <c r="M1334" s="62" t="str">
        <f t="shared" si="3435"/>
        <v/>
      </c>
      <c r="N1334" s="62" t="str">
        <f>IF(COUNTIF(技能效果!A:A,技能等级!B1334&amp;"04")=1,技能等级!B1334&amp;"04","")</f>
        <v/>
      </c>
      <c r="O1334" s="62" t="str">
        <f t="shared" si="3436"/>
        <v/>
      </c>
      <c r="P1334" s="62" t="str">
        <f>IF(COUNTIF(技能效果!A:A,技能等级!B1334&amp;"05")=1,技能等级!B1334&amp;"05","")</f>
        <v/>
      </c>
      <c r="Q1334" s="62" t="str">
        <f t="shared" si="3437"/>
        <v/>
      </c>
      <c r="R1334" s="69">
        <f>INDEX(技能!U:U,MATCH(技能等级!B1334,技能!B:B,0))</f>
        <v>0</v>
      </c>
      <c r="S1334" s="150">
        <f t="shared" si="3431"/>
        <v>129</v>
      </c>
    </row>
    <row r="1335" spans="1:19" s="60" customFormat="1" ht="16.5" x14ac:dyDescent="0.2">
      <c r="A1335" s="62">
        <v>1332</v>
      </c>
      <c r="B1335" s="62">
        <f>INDEX(技能!B:B,MATCH(技能等级!S1335,技能!T:T,0))</f>
        <v>1802012</v>
      </c>
      <c r="C1335" s="69" t="s">
        <v>384</v>
      </c>
      <c r="D1335" s="62">
        <v>10</v>
      </c>
      <c r="E1335" s="62" t="str">
        <f>INDEX(技能!E:E,MATCH(技能等级!S1335,技能!T:T,0))</f>
        <v>山蜘蛛技能2前排伤害</v>
      </c>
      <c r="F1335" s="69" t="s">
        <v>1020</v>
      </c>
      <c r="G1335" s="62">
        <v>10</v>
      </c>
      <c r="H1335" s="149" t="str">
        <f t="shared" si="3432"/>
        <v>180201201</v>
      </c>
      <c r="I1335" s="62">
        <f t="shared" si="3433"/>
        <v>10</v>
      </c>
      <c r="J1335" s="62" t="str">
        <f>IF(COUNTIF(技能效果!A:A,技能等级!B1335&amp;"02")=1,技能等级!B1335&amp;"02","")</f>
        <v/>
      </c>
      <c r="K1335" s="62" t="str">
        <f t="shared" si="3434"/>
        <v/>
      </c>
      <c r="L1335" s="62" t="str">
        <f>IF(COUNTIF(技能效果!A:A,技能等级!B1335&amp;"03")=1,技能等级!B1335&amp;"03","")</f>
        <v/>
      </c>
      <c r="M1335" s="62" t="str">
        <f t="shared" si="3435"/>
        <v/>
      </c>
      <c r="N1335" s="62" t="str">
        <f>IF(COUNTIF(技能效果!A:A,技能等级!B1335&amp;"04")=1,技能等级!B1335&amp;"04","")</f>
        <v/>
      </c>
      <c r="O1335" s="62" t="str">
        <f t="shared" si="3436"/>
        <v/>
      </c>
      <c r="P1335" s="62" t="str">
        <f>IF(COUNTIF(技能效果!A:A,技能等级!B1335&amp;"05")=1,技能等级!B1335&amp;"05","")</f>
        <v/>
      </c>
      <c r="Q1335" s="62" t="str">
        <f t="shared" si="3437"/>
        <v/>
      </c>
      <c r="R1335" s="69">
        <f>INDEX(技能!U:U,MATCH(技能等级!B1335,技能!B:B,0))</f>
        <v>0</v>
      </c>
      <c r="S1335" s="150">
        <f t="shared" si="3431"/>
        <v>129</v>
      </c>
    </row>
    <row r="1336" spans="1:19" s="60" customFormat="1" ht="16.5" x14ac:dyDescent="0.2">
      <c r="A1336" s="62">
        <v>1333</v>
      </c>
      <c r="B1336" s="62">
        <f>INDEX(技能!B:B,MATCH(技能等级!S1336,技能!T:T,0))</f>
        <v>1803012</v>
      </c>
      <c r="C1336" s="69" t="s">
        <v>384</v>
      </c>
      <c r="D1336" s="62">
        <v>1</v>
      </c>
      <c r="E1336" s="62" t="str">
        <f>INDEX(技能!E:E,MATCH(技能等级!S1336,技能!T:T,0))</f>
        <v>山蜘蛛技能3回血</v>
      </c>
      <c r="F1336" s="69" t="s">
        <v>1020</v>
      </c>
      <c r="G1336" s="62"/>
      <c r="H1336" s="149" t="str">
        <f t="shared" si="3432"/>
        <v>180301201</v>
      </c>
      <c r="I1336" s="62">
        <f t="shared" si="3433"/>
        <v>1</v>
      </c>
      <c r="J1336" s="62" t="str">
        <f>IF(COUNTIF(技能效果!A:A,技能等级!B1336&amp;"02")=1,技能等级!B1336&amp;"02","")</f>
        <v>180301202</v>
      </c>
      <c r="K1336" s="62">
        <f t="shared" si="3434"/>
        <v>1</v>
      </c>
      <c r="L1336" s="62" t="str">
        <f>IF(COUNTIF(技能效果!A:A,技能等级!B1336&amp;"03")=1,技能等级!B1336&amp;"03","")</f>
        <v/>
      </c>
      <c r="M1336" s="62" t="str">
        <f t="shared" si="3435"/>
        <v/>
      </c>
      <c r="N1336" s="62" t="str">
        <f>IF(COUNTIF(技能效果!A:A,技能等级!B1336&amp;"04")=1,技能等级!B1336&amp;"04","")</f>
        <v/>
      </c>
      <c r="O1336" s="62" t="str">
        <f t="shared" si="3436"/>
        <v/>
      </c>
      <c r="P1336" s="62" t="str">
        <f>IF(COUNTIF(技能效果!A:A,技能等级!B1336&amp;"05")=1,技能等级!B1336&amp;"05","")</f>
        <v/>
      </c>
      <c r="Q1336" s="62" t="str">
        <f t="shared" si="3437"/>
        <v/>
      </c>
      <c r="R1336" s="69">
        <f>INDEX(技能!U:U,MATCH(技能等级!B1336,技能!B:B,0))</f>
        <v>0</v>
      </c>
      <c r="S1336" s="150">
        <f t="shared" si="3431"/>
        <v>130</v>
      </c>
    </row>
    <row r="1337" spans="1:19" s="60" customFormat="1" ht="16.5" x14ac:dyDescent="0.2">
      <c r="A1337" s="62">
        <v>1334</v>
      </c>
      <c r="B1337" s="62">
        <f>INDEX(技能!B:B,MATCH(技能等级!S1337,技能!T:T,0))</f>
        <v>1803012</v>
      </c>
      <c r="C1337" s="69" t="s">
        <v>384</v>
      </c>
      <c r="D1337" s="62">
        <v>2</v>
      </c>
      <c r="E1337" s="62" t="str">
        <f>INDEX(技能!E:E,MATCH(技能等级!S1337,技能!T:T,0))</f>
        <v>山蜘蛛技能3回血</v>
      </c>
      <c r="F1337" s="69" t="s">
        <v>1020</v>
      </c>
      <c r="G1337" s="62">
        <v>10</v>
      </c>
      <c r="H1337" s="149" t="str">
        <f t="shared" si="3432"/>
        <v>180301201</v>
      </c>
      <c r="I1337" s="62">
        <f t="shared" si="3433"/>
        <v>2</v>
      </c>
      <c r="J1337" s="62" t="str">
        <f>IF(COUNTIF(技能效果!A:A,技能等级!B1337&amp;"02")=1,技能等级!B1337&amp;"02","")</f>
        <v>180301202</v>
      </c>
      <c r="K1337" s="62">
        <f t="shared" si="3434"/>
        <v>2</v>
      </c>
      <c r="L1337" s="62" t="str">
        <f>IF(COUNTIF(技能效果!A:A,技能等级!B1337&amp;"03")=1,技能等级!B1337&amp;"03","")</f>
        <v/>
      </c>
      <c r="M1337" s="62" t="str">
        <f t="shared" si="3435"/>
        <v/>
      </c>
      <c r="N1337" s="62" t="str">
        <f>IF(COUNTIF(技能效果!A:A,技能等级!B1337&amp;"04")=1,技能等级!B1337&amp;"04","")</f>
        <v/>
      </c>
      <c r="O1337" s="62" t="str">
        <f t="shared" si="3436"/>
        <v/>
      </c>
      <c r="P1337" s="62" t="str">
        <f>IF(COUNTIF(技能效果!A:A,技能等级!B1337&amp;"05")=1,技能等级!B1337&amp;"05","")</f>
        <v/>
      </c>
      <c r="Q1337" s="62" t="str">
        <f t="shared" si="3437"/>
        <v/>
      </c>
      <c r="R1337" s="69">
        <f>INDEX(技能!U:U,MATCH(技能等级!B1337,技能!B:B,0))</f>
        <v>0</v>
      </c>
      <c r="S1337" s="150">
        <f t="shared" ref="S1337:S1400" si="3438">S1327+1</f>
        <v>130</v>
      </c>
    </row>
    <row r="1338" spans="1:19" s="60" customFormat="1" ht="16.5" x14ac:dyDescent="0.2">
      <c r="A1338" s="62">
        <v>1335</v>
      </c>
      <c r="B1338" s="62">
        <f>INDEX(技能!B:B,MATCH(技能等级!S1338,技能!T:T,0))</f>
        <v>1803012</v>
      </c>
      <c r="C1338" s="69" t="s">
        <v>384</v>
      </c>
      <c r="D1338" s="62">
        <v>3</v>
      </c>
      <c r="E1338" s="62" t="str">
        <f>INDEX(技能!E:E,MATCH(技能等级!S1338,技能!T:T,0))</f>
        <v>山蜘蛛技能3回血</v>
      </c>
      <c r="F1338" s="69" t="s">
        <v>1020</v>
      </c>
      <c r="G1338" s="62">
        <v>10</v>
      </c>
      <c r="H1338" s="149" t="str">
        <f t="shared" si="3432"/>
        <v>180301201</v>
      </c>
      <c r="I1338" s="62">
        <f t="shared" si="3433"/>
        <v>3</v>
      </c>
      <c r="J1338" s="62" t="str">
        <f>IF(COUNTIF(技能效果!A:A,技能等级!B1338&amp;"02")=1,技能等级!B1338&amp;"02","")</f>
        <v>180301202</v>
      </c>
      <c r="K1338" s="62">
        <f t="shared" si="3434"/>
        <v>3</v>
      </c>
      <c r="L1338" s="62" t="str">
        <f>IF(COUNTIF(技能效果!A:A,技能等级!B1338&amp;"03")=1,技能等级!B1338&amp;"03","")</f>
        <v/>
      </c>
      <c r="M1338" s="62" t="str">
        <f t="shared" si="3435"/>
        <v/>
      </c>
      <c r="N1338" s="62" t="str">
        <f>IF(COUNTIF(技能效果!A:A,技能等级!B1338&amp;"04")=1,技能等级!B1338&amp;"04","")</f>
        <v/>
      </c>
      <c r="O1338" s="62" t="str">
        <f t="shared" si="3436"/>
        <v/>
      </c>
      <c r="P1338" s="62" t="str">
        <f>IF(COUNTIF(技能效果!A:A,技能等级!B1338&amp;"05")=1,技能等级!B1338&amp;"05","")</f>
        <v/>
      </c>
      <c r="Q1338" s="62" t="str">
        <f t="shared" si="3437"/>
        <v/>
      </c>
      <c r="R1338" s="69">
        <f>INDEX(技能!U:U,MATCH(技能等级!B1338,技能!B:B,0))</f>
        <v>0</v>
      </c>
      <c r="S1338" s="150">
        <f t="shared" si="3438"/>
        <v>130</v>
      </c>
    </row>
    <row r="1339" spans="1:19" s="60" customFormat="1" ht="16.5" x14ac:dyDescent="0.2">
      <c r="A1339" s="62">
        <v>1336</v>
      </c>
      <c r="B1339" s="62">
        <f>INDEX(技能!B:B,MATCH(技能等级!S1339,技能!T:T,0))</f>
        <v>1803012</v>
      </c>
      <c r="C1339" s="69" t="s">
        <v>384</v>
      </c>
      <c r="D1339" s="62">
        <v>4</v>
      </c>
      <c r="E1339" s="62" t="str">
        <f>INDEX(技能!E:E,MATCH(技能等级!S1339,技能!T:T,0))</f>
        <v>山蜘蛛技能3回血</v>
      </c>
      <c r="F1339" s="69" t="s">
        <v>1020</v>
      </c>
      <c r="G1339" s="62">
        <v>10</v>
      </c>
      <c r="H1339" s="149" t="str">
        <f t="shared" si="3432"/>
        <v>180301201</v>
      </c>
      <c r="I1339" s="62">
        <f t="shared" si="3433"/>
        <v>4</v>
      </c>
      <c r="J1339" s="62" t="str">
        <f>IF(COUNTIF(技能效果!A:A,技能等级!B1339&amp;"02")=1,技能等级!B1339&amp;"02","")</f>
        <v>180301202</v>
      </c>
      <c r="K1339" s="62">
        <f t="shared" si="3434"/>
        <v>4</v>
      </c>
      <c r="L1339" s="62" t="str">
        <f>IF(COUNTIF(技能效果!A:A,技能等级!B1339&amp;"03")=1,技能等级!B1339&amp;"03","")</f>
        <v/>
      </c>
      <c r="M1339" s="62" t="str">
        <f t="shared" si="3435"/>
        <v/>
      </c>
      <c r="N1339" s="62" t="str">
        <f>IF(COUNTIF(技能效果!A:A,技能等级!B1339&amp;"04")=1,技能等级!B1339&amp;"04","")</f>
        <v/>
      </c>
      <c r="O1339" s="62" t="str">
        <f t="shared" si="3436"/>
        <v/>
      </c>
      <c r="P1339" s="62" t="str">
        <f>IF(COUNTIF(技能效果!A:A,技能等级!B1339&amp;"05")=1,技能等级!B1339&amp;"05","")</f>
        <v/>
      </c>
      <c r="Q1339" s="62" t="str">
        <f t="shared" si="3437"/>
        <v/>
      </c>
      <c r="R1339" s="69">
        <f>INDEX(技能!U:U,MATCH(技能等级!B1339,技能!B:B,0))</f>
        <v>0</v>
      </c>
      <c r="S1339" s="150">
        <f t="shared" si="3438"/>
        <v>130</v>
      </c>
    </row>
    <row r="1340" spans="1:19" s="60" customFormat="1" ht="16.5" x14ac:dyDescent="0.2">
      <c r="A1340" s="62">
        <v>1337</v>
      </c>
      <c r="B1340" s="62">
        <f>INDEX(技能!B:B,MATCH(技能等级!S1340,技能!T:T,0))</f>
        <v>1803012</v>
      </c>
      <c r="C1340" s="69" t="s">
        <v>384</v>
      </c>
      <c r="D1340" s="62">
        <v>5</v>
      </c>
      <c r="E1340" s="62" t="str">
        <f>INDEX(技能!E:E,MATCH(技能等级!S1340,技能!T:T,0))</f>
        <v>山蜘蛛技能3回血</v>
      </c>
      <c r="F1340" s="69" t="s">
        <v>1020</v>
      </c>
      <c r="G1340" s="62">
        <v>10</v>
      </c>
      <c r="H1340" s="149" t="str">
        <f t="shared" si="3432"/>
        <v>180301201</v>
      </c>
      <c r="I1340" s="62">
        <f t="shared" si="3433"/>
        <v>5</v>
      </c>
      <c r="J1340" s="62" t="str">
        <f>IF(COUNTIF(技能效果!A:A,技能等级!B1340&amp;"02")=1,技能等级!B1340&amp;"02","")</f>
        <v>180301202</v>
      </c>
      <c r="K1340" s="62">
        <f t="shared" si="3434"/>
        <v>5</v>
      </c>
      <c r="L1340" s="62" t="str">
        <f>IF(COUNTIF(技能效果!A:A,技能等级!B1340&amp;"03")=1,技能等级!B1340&amp;"03","")</f>
        <v/>
      </c>
      <c r="M1340" s="62" t="str">
        <f t="shared" si="3435"/>
        <v/>
      </c>
      <c r="N1340" s="62" t="str">
        <f>IF(COUNTIF(技能效果!A:A,技能等级!B1340&amp;"04")=1,技能等级!B1340&amp;"04","")</f>
        <v/>
      </c>
      <c r="O1340" s="62" t="str">
        <f t="shared" si="3436"/>
        <v/>
      </c>
      <c r="P1340" s="62" t="str">
        <f>IF(COUNTIF(技能效果!A:A,技能等级!B1340&amp;"05")=1,技能等级!B1340&amp;"05","")</f>
        <v/>
      </c>
      <c r="Q1340" s="62" t="str">
        <f t="shared" si="3437"/>
        <v/>
      </c>
      <c r="R1340" s="69">
        <f>INDEX(技能!U:U,MATCH(技能等级!B1340,技能!B:B,0))</f>
        <v>0</v>
      </c>
      <c r="S1340" s="150">
        <f t="shared" si="3438"/>
        <v>130</v>
      </c>
    </row>
    <row r="1341" spans="1:19" s="60" customFormat="1" ht="16.5" x14ac:dyDescent="0.2">
      <c r="A1341" s="62">
        <v>1338</v>
      </c>
      <c r="B1341" s="62">
        <f>INDEX(技能!B:B,MATCH(技能等级!S1341,技能!T:T,0))</f>
        <v>1803012</v>
      </c>
      <c r="C1341" s="69" t="s">
        <v>384</v>
      </c>
      <c r="D1341" s="62">
        <v>6</v>
      </c>
      <c r="E1341" s="62" t="str">
        <f>INDEX(技能!E:E,MATCH(技能等级!S1341,技能!T:T,0))</f>
        <v>山蜘蛛技能3回血</v>
      </c>
      <c r="F1341" s="69" t="s">
        <v>1020</v>
      </c>
      <c r="G1341" s="62">
        <v>10</v>
      </c>
      <c r="H1341" s="149" t="str">
        <f t="shared" si="3432"/>
        <v>180301201</v>
      </c>
      <c r="I1341" s="62">
        <f t="shared" si="3433"/>
        <v>6</v>
      </c>
      <c r="J1341" s="62" t="str">
        <f>IF(COUNTIF(技能效果!A:A,技能等级!B1341&amp;"02")=1,技能等级!B1341&amp;"02","")</f>
        <v>180301202</v>
      </c>
      <c r="K1341" s="62">
        <f t="shared" si="3434"/>
        <v>6</v>
      </c>
      <c r="L1341" s="62" t="str">
        <f>IF(COUNTIF(技能效果!A:A,技能等级!B1341&amp;"03")=1,技能等级!B1341&amp;"03","")</f>
        <v/>
      </c>
      <c r="M1341" s="62" t="str">
        <f t="shared" si="3435"/>
        <v/>
      </c>
      <c r="N1341" s="62" t="str">
        <f>IF(COUNTIF(技能效果!A:A,技能等级!B1341&amp;"04")=1,技能等级!B1341&amp;"04","")</f>
        <v/>
      </c>
      <c r="O1341" s="62" t="str">
        <f t="shared" si="3436"/>
        <v/>
      </c>
      <c r="P1341" s="62" t="str">
        <f>IF(COUNTIF(技能效果!A:A,技能等级!B1341&amp;"05")=1,技能等级!B1341&amp;"05","")</f>
        <v/>
      </c>
      <c r="Q1341" s="62" t="str">
        <f t="shared" si="3437"/>
        <v/>
      </c>
      <c r="R1341" s="69">
        <f>INDEX(技能!U:U,MATCH(技能等级!B1341,技能!B:B,0))</f>
        <v>0</v>
      </c>
      <c r="S1341" s="150">
        <f t="shared" si="3438"/>
        <v>130</v>
      </c>
    </row>
    <row r="1342" spans="1:19" s="60" customFormat="1" ht="16.5" x14ac:dyDescent="0.2">
      <c r="A1342" s="62">
        <v>1339</v>
      </c>
      <c r="B1342" s="62">
        <f>INDEX(技能!B:B,MATCH(技能等级!S1342,技能!T:T,0))</f>
        <v>1803012</v>
      </c>
      <c r="C1342" s="69" t="s">
        <v>384</v>
      </c>
      <c r="D1342" s="62">
        <v>7</v>
      </c>
      <c r="E1342" s="62" t="str">
        <f>INDEX(技能!E:E,MATCH(技能等级!S1342,技能!T:T,0))</f>
        <v>山蜘蛛技能3回血</v>
      </c>
      <c r="F1342" s="69" t="s">
        <v>1020</v>
      </c>
      <c r="G1342" s="62">
        <v>10</v>
      </c>
      <c r="H1342" s="149" t="str">
        <f t="shared" si="3432"/>
        <v>180301201</v>
      </c>
      <c r="I1342" s="62">
        <f t="shared" si="3433"/>
        <v>7</v>
      </c>
      <c r="J1342" s="62" t="str">
        <f>IF(COUNTIF(技能效果!A:A,技能等级!B1342&amp;"02")=1,技能等级!B1342&amp;"02","")</f>
        <v>180301202</v>
      </c>
      <c r="K1342" s="62">
        <f t="shared" si="3434"/>
        <v>7</v>
      </c>
      <c r="L1342" s="62" t="str">
        <f>IF(COUNTIF(技能效果!A:A,技能等级!B1342&amp;"03")=1,技能等级!B1342&amp;"03","")</f>
        <v/>
      </c>
      <c r="M1342" s="62" t="str">
        <f t="shared" si="3435"/>
        <v/>
      </c>
      <c r="N1342" s="62" t="str">
        <f>IF(COUNTIF(技能效果!A:A,技能等级!B1342&amp;"04")=1,技能等级!B1342&amp;"04","")</f>
        <v/>
      </c>
      <c r="O1342" s="62" t="str">
        <f t="shared" si="3436"/>
        <v/>
      </c>
      <c r="P1342" s="62" t="str">
        <f>IF(COUNTIF(技能效果!A:A,技能等级!B1342&amp;"05")=1,技能等级!B1342&amp;"05","")</f>
        <v/>
      </c>
      <c r="Q1342" s="62" t="str">
        <f t="shared" si="3437"/>
        <v/>
      </c>
      <c r="R1342" s="69">
        <f>INDEX(技能!U:U,MATCH(技能等级!B1342,技能!B:B,0))</f>
        <v>0</v>
      </c>
      <c r="S1342" s="150">
        <f t="shared" si="3438"/>
        <v>130</v>
      </c>
    </row>
    <row r="1343" spans="1:19" s="60" customFormat="1" ht="16.5" x14ac:dyDescent="0.2">
      <c r="A1343" s="62">
        <v>1340</v>
      </c>
      <c r="B1343" s="62">
        <f>INDEX(技能!B:B,MATCH(技能等级!S1343,技能!T:T,0))</f>
        <v>1803012</v>
      </c>
      <c r="C1343" s="69" t="s">
        <v>384</v>
      </c>
      <c r="D1343" s="62">
        <v>8</v>
      </c>
      <c r="E1343" s="62" t="str">
        <f>INDEX(技能!E:E,MATCH(技能等级!S1343,技能!T:T,0))</f>
        <v>山蜘蛛技能3回血</v>
      </c>
      <c r="F1343" s="69" t="s">
        <v>1020</v>
      </c>
      <c r="G1343" s="62">
        <v>10</v>
      </c>
      <c r="H1343" s="149" t="str">
        <f t="shared" si="3432"/>
        <v>180301201</v>
      </c>
      <c r="I1343" s="62">
        <f t="shared" si="3433"/>
        <v>8</v>
      </c>
      <c r="J1343" s="62" t="str">
        <f>IF(COUNTIF(技能效果!A:A,技能等级!B1343&amp;"02")=1,技能等级!B1343&amp;"02","")</f>
        <v>180301202</v>
      </c>
      <c r="K1343" s="62">
        <f t="shared" si="3434"/>
        <v>8</v>
      </c>
      <c r="L1343" s="62" t="str">
        <f>IF(COUNTIF(技能效果!A:A,技能等级!B1343&amp;"03")=1,技能等级!B1343&amp;"03","")</f>
        <v/>
      </c>
      <c r="M1343" s="62" t="str">
        <f t="shared" si="3435"/>
        <v/>
      </c>
      <c r="N1343" s="62" t="str">
        <f>IF(COUNTIF(技能效果!A:A,技能等级!B1343&amp;"04")=1,技能等级!B1343&amp;"04","")</f>
        <v/>
      </c>
      <c r="O1343" s="62" t="str">
        <f t="shared" si="3436"/>
        <v/>
      </c>
      <c r="P1343" s="62" t="str">
        <f>IF(COUNTIF(技能效果!A:A,技能等级!B1343&amp;"05")=1,技能等级!B1343&amp;"05","")</f>
        <v/>
      </c>
      <c r="Q1343" s="62" t="str">
        <f t="shared" si="3437"/>
        <v/>
      </c>
      <c r="R1343" s="69">
        <f>INDEX(技能!U:U,MATCH(技能等级!B1343,技能!B:B,0))</f>
        <v>0</v>
      </c>
      <c r="S1343" s="150">
        <f t="shared" si="3438"/>
        <v>130</v>
      </c>
    </row>
    <row r="1344" spans="1:19" s="60" customFormat="1" ht="16.5" x14ac:dyDescent="0.2">
      <c r="A1344" s="62">
        <v>1341</v>
      </c>
      <c r="B1344" s="62">
        <f>INDEX(技能!B:B,MATCH(技能等级!S1344,技能!T:T,0))</f>
        <v>1803012</v>
      </c>
      <c r="C1344" s="69" t="s">
        <v>384</v>
      </c>
      <c r="D1344" s="62">
        <v>9</v>
      </c>
      <c r="E1344" s="62" t="str">
        <f>INDEX(技能!E:E,MATCH(技能等级!S1344,技能!T:T,0))</f>
        <v>山蜘蛛技能3回血</v>
      </c>
      <c r="F1344" s="69" t="s">
        <v>1020</v>
      </c>
      <c r="G1344" s="62">
        <v>10</v>
      </c>
      <c r="H1344" s="149" t="str">
        <f t="shared" si="3432"/>
        <v>180301201</v>
      </c>
      <c r="I1344" s="62">
        <f t="shared" si="3433"/>
        <v>9</v>
      </c>
      <c r="J1344" s="62" t="str">
        <f>IF(COUNTIF(技能效果!A:A,技能等级!B1344&amp;"02")=1,技能等级!B1344&amp;"02","")</f>
        <v>180301202</v>
      </c>
      <c r="K1344" s="62">
        <f t="shared" si="3434"/>
        <v>9</v>
      </c>
      <c r="L1344" s="62" t="str">
        <f>IF(COUNTIF(技能效果!A:A,技能等级!B1344&amp;"03")=1,技能等级!B1344&amp;"03","")</f>
        <v/>
      </c>
      <c r="M1344" s="62" t="str">
        <f t="shared" si="3435"/>
        <v/>
      </c>
      <c r="N1344" s="62" t="str">
        <f>IF(COUNTIF(技能效果!A:A,技能等级!B1344&amp;"04")=1,技能等级!B1344&amp;"04","")</f>
        <v/>
      </c>
      <c r="O1344" s="62" t="str">
        <f t="shared" si="3436"/>
        <v/>
      </c>
      <c r="P1344" s="62" t="str">
        <f>IF(COUNTIF(技能效果!A:A,技能等级!B1344&amp;"05")=1,技能等级!B1344&amp;"05","")</f>
        <v/>
      </c>
      <c r="Q1344" s="62" t="str">
        <f t="shared" si="3437"/>
        <v/>
      </c>
      <c r="R1344" s="69">
        <f>INDEX(技能!U:U,MATCH(技能等级!B1344,技能!B:B,0))</f>
        <v>0</v>
      </c>
      <c r="S1344" s="150">
        <f t="shared" si="3438"/>
        <v>130</v>
      </c>
    </row>
    <row r="1345" spans="1:19" s="60" customFormat="1" ht="16.5" x14ac:dyDescent="0.2">
      <c r="A1345" s="62">
        <v>1342</v>
      </c>
      <c r="B1345" s="62">
        <f>INDEX(技能!B:B,MATCH(技能等级!S1345,技能!T:T,0))</f>
        <v>1803012</v>
      </c>
      <c r="C1345" s="69" t="s">
        <v>384</v>
      </c>
      <c r="D1345" s="62">
        <v>10</v>
      </c>
      <c r="E1345" s="62" t="str">
        <f>INDEX(技能!E:E,MATCH(技能等级!S1345,技能!T:T,0))</f>
        <v>山蜘蛛技能3回血</v>
      </c>
      <c r="F1345" s="69" t="s">
        <v>1020</v>
      </c>
      <c r="G1345" s="62">
        <v>10</v>
      </c>
      <c r="H1345" s="149" t="str">
        <f t="shared" si="3432"/>
        <v>180301201</v>
      </c>
      <c r="I1345" s="62">
        <f t="shared" si="3433"/>
        <v>10</v>
      </c>
      <c r="J1345" s="62" t="str">
        <f>IF(COUNTIF(技能效果!A:A,技能等级!B1345&amp;"02")=1,技能等级!B1345&amp;"02","")</f>
        <v>180301202</v>
      </c>
      <c r="K1345" s="62">
        <f t="shared" si="3434"/>
        <v>10</v>
      </c>
      <c r="L1345" s="62" t="str">
        <f>IF(COUNTIF(技能效果!A:A,技能等级!B1345&amp;"03")=1,技能等级!B1345&amp;"03","")</f>
        <v/>
      </c>
      <c r="M1345" s="62" t="str">
        <f t="shared" si="3435"/>
        <v/>
      </c>
      <c r="N1345" s="62" t="str">
        <f>IF(COUNTIF(技能效果!A:A,技能等级!B1345&amp;"04")=1,技能等级!B1345&amp;"04","")</f>
        <v/>
      </c>
      <c r="O1345" s="62" t="str">
        <f t="shared" si="3436"/>
        <v/>
      </c>
      <c r="P1345" s="62" t="str">
        <f>IF(COUNTIF(技能效果!A:A,技能等级!B1345&amp;"05")=1,技能等级!B1345&amp;"05","")</f>
        <v/>
      </c>
      <c r="Q1345" s="62" t="str">
        <f t="shared" si="3437"/>
        <v/>
      </c>
      <c r="R1345" s="69">
        <f>INDEX(技能!U:U,MATCH(技能等级!B1345,技能!B:B,0))</f>
        <v>0</v>
      </c>
      <c r="S1345" s="150">
        <f t="shared" si="3438"/>
        <v>130</v>
      </c>
    </row>
    <row r="1346" spans="1:19" ht="16.5" x14ac:dyDescent="0.2">
      <c r="A1346" s="62">
        <v>1343</v>
      </c>
      <c r="B1346" s="62">
        <f>INDEX(技能!B:B,MATCH(技能等级!S1346,技能!T:T,0))</f>
        <v>2103001</v>
      </c>
      <c r="C1346" s="69" t="s">
        <v>384</v>
      </c>
      <c r="D1346" s="62">
        <v>1</v>
      </c>
      <c r="E1346" s="62" t="str">
        <f>INDEX(技能!E:E,MATCH(技能等级!S1346,技能!T:T,0))</f>
        <v>关羽技能(教学)</v>
      </c>
      <c r="F1346" s="69" t="s">
        <v>1020</v>
      </c>
      <c r="G1346" s="62"/>
      <c r="H1346" s="149" t="str">
        <f t="shared" si="3432"/>
        <v>210300101</v>
      </c>
      <c r="I1346" s="62">
        <v>1</v>
      </c>
      <c r="J1346" s="62" t="str">
        <f>IF(COUNTIF(技能效果!A:A,技能等级!B1346&amp;"02")=1,技能等级!B1346&amp;"02","")</f>
        <v>210300102</v>
      </c>
      <c r="K1346" s="62">
        <f t="shared" si="3434"/>
        <v>1</v>
      </c>
      <c r="L1346" s="62" t="str">
        <f>IF(COUNTIF(技能效果!A:A,技能等级!B1346&amp;"03")=1,技能等级!B1346&amp;"03","")</f>
        <v>210300103</v>
      </c>
      <c r="M1346" s="62">
        <f t="shared" si="3435"/>
        <v>1</v>
      </c>
      <c r="N1346" s="62" t="str">
        <f>IF(COUNTIF(技能效果!A:A,技能等级!B1346&amp;"04")=1,技能等级!B1346&amp;"04","")</f>
        <v/>
      </c>
      <c r="O1346" s="62" t="str">
        <f t="shared" si="3436"/>
        <v/>
      </c>
      <c r="P1346" s="62" t="str">
        <f>IF(COUNTIF(技能效果!A:A,技能等级!B1346&amp;"05")=1,技能等级!B1346&amp;"05","")</f>
        <v/>
      </c>
      <c r="Q1346" s="62" t="str">
        <f t="shared" si="3437"/>
        <v/>
      </c>
      <c r="R1346" s="69" t="str">
        <f>INDEX(技能!U:U,MATCH(技能等级!B1346,技能!B:B,0))</f>
        <v>攻击敌方单体造成攻击x%伤害，该技能无法暴击
技能可触发【追击】</v>
      </c>
      <c r="S1346" s="150">
        <f t="shared" si="3438"/>
        <v>131</v>
      </c>
    </row>
    <row r="1347" spans="1:19" ht="16.5" x14ac:dyDescent="0.2">
      <c r="A1347" s="62">
        <v>1344</v>
      </c>
      <c r="B1347" s="62">
        <f>INDEX(技能!B:B,MATCH(技能等级!S1347,技能!T:T,0))</f>
        <v>2103001</v>
      </c>
      <c r="C1347" s="69" t="s">
        <v>384</v>
      </c>
      <c r="D1347" s="62">
        <v>2</v>
      </c>
      <c r="E1347" s="62" t="str">
        <f>INDEX(技能!E:E,MATCH(技能等级!S1347,技能!T:T,0))</f>
        <v>关羽技能(教学)</v>
      </c>
      <c r="F1347" s="69" t="s">
        <v>1020</v>
      </c>
      <c r="G1347" s="62">
        <v>10</v>
      </c>
      <c r="H1347" s="149" t="str">
        <f t="shared" si="3432"/>
        <v>210300101</v>
      </c>
      <c r="I1347" s="62">
        <v>2</v>
      </c>
      <c r="J1347" s="62" t="str">
        <f>IF(COUNTIF(技能效果!A:A,技能等级!B1347&amp;"02")=1,技能等级!B1347&amp;"02","")</f>
        <v>210300102</v>
      </c>
      <c r="K1347" s="62">
        <f t="shared" si="3434"/>
        <v>2</v>
      </c>
      <c r="L1347" s="62" t="str">
        <f>IF(COUNTIF(技能效果!A:A,技能等级!B1347&amp;"03")=1,技能等级!B1347&amp;"03","")</f>
        <v>210300103</v>
      </c>
      <c r="M1347" s="62">
        <f t="shared" si="3435"/>
        <v>2</v>
      </c>
      <c r="N1347" s="62" t="str">
        <f>IF(COUNTIF(技能效果!A:A,技能等级!B1347&amp;"04")=1,技能等级!B1347&amp;"04","")</f>
        <v/>
      </c>
      <c r="O1347" s="62" t="str">
        <f t="shared" si="3436"/>
        <v/>
      </c>
      <c r="P1347" s="62" t="str">
        <f>IF(COUNTIF(技能效果!A:A,技能等级!B1347&amp;"05")=1,技能等级!B1347&amp;"05","")</f>
        <v/>
      </c>
      <c r="Q1347" s="62" t="str">
        <f t="shared" si="3437"/>
        <v/>
      </c>
      <c r="R1347" s="69" t="str">
        <f>INDEX(技能!U:U,MATCH(技能等级!B1347,技能!B:B,0))</f>
        <v>攻击敌方单体造成攻击x%伤害，该技能无法暴击
技能可触发【追击】</v>
      </c>
      <c r="S1347" s="150">
        <f t="shared" si="3438"/>
        <v>131</v>
      </c>
    </row>
    <row r="1348" spans="1:19" ht="16.5" x14ac:dyDescent="0.2">
      <c r="A1348" s="62">
        <v>1345</v>
      </c>
      <c r="B1348" s="62">
        <f>INDEX(技能!B:B,MATCH(技能等级!S1348,技能!T:T,0))</f>
        <v>2103001</v>
      </c>
      <c r="C1348" s="69" t="s">
        <v>384</v>
      </c>
      <c r="D1348" s="62">
        <v>3</v>
      </c>
      <c r="E1348" s="62" t="str">
        <f>INDEX(技能!E:E,MATCH(技能等级!S1348,技能!T:T,0))</f>
        <v>关羽技能(教学)</v>
      </c>
      <c r="F1348" s="69" t="s">
        <v>1020</v>
      </c>
      <c r="G1348" s="62">
        <v>10</v>
      </c>
      <c r="H1348" s="149" t="str">
        <f t="shared" si="3432"/>
        <v>210300101</v>
      </c>
      <c r="I1348" s="62">
        <v>3</v>
      </c>
      <c r="J1348" s="62" t="str">
        <f>IF(COUNTIF(技能效果!A:A,技能等级!B1348&amp;"02")=1,技能等级!B1348&amp;"02","")</f>
        <v>210300102</v>
      </c>
      <c r="K1348" s="62">
        <f t="shared" si="3434"/>
        <v>3</v>
      </c>
      <c r="L1348" s="62" t="str">
        <f>IF(COUNTIF(技能效果!A:A,技能等级!B1348&amp;"03")=1,技能等级!B1348&amp;"03","")</f>
        <v>210300103</v>
      </c>
      <c r="M1348" s="62">
        <f t="shared" si="3435"/>
        <v>3</v>
      </c>
      <c r="N1348" s="62" t="str">
        <f>IF(COUNTIF(技能效果!A:A,技能等级!B1348&amp;"04")=1,技能等级!B1348&amp;"04","")</f>
        <v/>
      </c>
      <c r="O1348" s="62" t="str">
        <f t="shared" si="3436"/>
        <v/>
      </c>
      <c r="P1348" s="62" t="str">
        <f>IF(COUNTIF(技能效果!A:A,技能等级!B1348&amp;"05")=1,技能等级!B1348&amp;"05","")</f>
        <v/>
      </c>
      <c r="Q1348" s="62" t="str">
        <f t="shared" si="3437"/>
        <v/>
      </c>
      <c r="R1348" s="69" t="str">
        <f>INDEX(技能!U:U,MATCH(技能等级!B1348,技能!B:B,0))</f>
        <v>攻击敌方单体造成攻击x%伤害，该技能无法暴击
技能可触发【追击】</v>
      </c>
      <c r="S1348" s="150">
        <f t="shared" si="3438"/>
        <v>131</v>
      </c>
    </row>
    <row r="1349" spans="1:19" ht="16.5" x14ac:dyDescent="0.2">
      <c r="A1349" s="62">
        <v>1346</v>
      </c>
      <c r="B1349" s="62">
        <f>INDEX(技能!B:B,MATCH(技能等级!S1349,技能!T:T,0))</f>
        <v>2103001</v>
      </c>
      <c r="C1349" s="69" t="s">
        <v>384</v>
      </c>
      <c r="D1349" s="62">
        <v>4</v>
      </c>
      <c r="E1349" s="62" t="str">
        <f>INDEX(技能!E:E,MATCH(技能等级!S1349,技能!T:T,0))</f>
        <v>关羽技能(教学)</v>
      </c>
      <c r="F1349" s="69" t="s">
        <v>1020</v>
      </c>
      <c r="G1349" s="62">
        <v>10</v>
      </c>
      <c r="H1349" s="149" t="str">
        <f t="shared" si="3432"/>
        <v>210300101</v>
      </c>
      <c r="I1349" s="62">
        <v>4</v>
      </c>
      <c r="J1349" s="62" t="str">
        <f>IF(COUNTIF(技能效果!A:A,技能等级!B1349&amp;"02")=1,技能等级!B1349&amp;"02","")</f>
        <v>210300102</v>
      </c>
      <c r="K1349" s="62">
        <f t="shared" si="3434"/>
        <v>4</v>
      </c>
      <c r="L1349" s="62" t="str">
        <f>IF(COUNTIF(技能效果!A:A,技能等级!B1349&amp;"03")=1,技能等级!B1349&amp;"03","")</f>
        <v>210300103</v>
      </c>
      <c r="M1349" s="62">
        <f t="shared" si="3435"/>
        <v>4</v>
      </c>
      <c r="N1349" s="62" t="str">
        <f>IF(COUNTIF(技能效果!A:A,技能等级!B1349&amp;"04")=1,技能等级!B1349&amp;"04","")</f>
        <v/>
      </c>
      <c r="O1349" s="62" t="str">
        <f t="shared" si="3436"/>
        <v/>
      </c>
      <c r="P1349" s="62" t="str">
        <f>IF(COUNTIF(技能效果!A:A,技能等级!B1349&amp;"05")=1,技能等级!B1349&amp;"05","")</f>
        <v/>
      </c>
      <c r="Q1349" s="62" t="str">
        <f t="shared" si="3437"/>
        <v/>
      </c>
      <c r="R1349" s="69" t="str">
        <f>INDEX(技能!U:U,MATCH(技能等级!B1349,技能!B:B,0))</f>
        <v>攻击敌方单体造成攻击x%伤害，该技能无法暴击
技能可触发【追击】</v>
      </c>
      <c r="S1349" s="150">
        <f t="shared" si="3438"/>
        <v>131</v>
      </c>
    </row>
    <row r="1350" spans="1:19" ht="16.5" x14ac:dyDescent="0.2">
      <c r="A1350" s="62">
        <v>1347</v>
      </c>
      <c r="B1350" s="62">
        <f>INDEX(技能!B:B,MATCH(技能等级!S1350,技能!T:T,0))</f>
        <v>2103001</v>
      </c>
      <c r="C1350" s="69" t="s">
        <v>384</v>
      </c>
      <c r="D1350" s="62">
        <v>5</v>
      </c>
      <c r="E1350" s="62" t="str">
        <f>INDEX(技能!E:E,MATCH(技能等级!S1350,技能!T:T,0))</f>
        <v>关羽技能(教学)</v>
      </c>
      <c r="F1350" s="69" t="s">
        <v>1020</v>
      </c>
      <c r="G1350" s="62">
        <v>10</v>
      </c>
      <c r="H1350" s="149" t="str">
        <f t="shared" si="3432"/>
        <v>210300101</v>
      </c>
      <c r="I1350" s="62">
        <v>5</v>
      </c>
      <c r="J1350" s="62" t="str">
        <f>IF(COUNTIF(技能效果!A:A,技能等级!B1350&amp;"02")=1,技能等级!B1350&amp;"02","")</f>
        <v>210300102</v>
      </c>
      <c r="K1350" s="62">
        <f t="shared" si="3434"/>
        <v>5</v>
      </c>
      <c r="L1350" s="62" t="str">
        <f>IF(COUNTIF(技能效果!A:A,技能等级!B1350&amp;"03")=1,技能等级!B1350&amp;"03","")</f>
        <v>210300103</v>
      </c>
      <c r="M1350" s="62">
        <f t="shared" si="3435"/>
        <v>5</v>
      </c>
      <c r="N1350" s="62" t="str">
        <f>IF(COUNTIF(技能效果!A:A,技能等级!B1350&amp;"04")=1,技能等级!B1350&amp;"04","")</f>
        <v/>
      </c>
      <c r="O1350" s="62" t="str">
        <f t="shared" si="3436"/>
        <v/>
      </c>
      <c r="P1350" s="62" t="str">
        <f>IF(COUNTIF(技能效果!A:A,技能等级!B1350&amp;"05")=1,技能等级!B1350&amp;"05","")</f>
        <v/>
      </c>
      <c r="Q1350" s="62" t="str">
        <f t="shared" si="3437"/>
        <v/>
      </c>
      <c r="R1350" s="69" t="str">
        <f>INDEX(技能!U:U,MATCH(技能等级!B1350,技能!B:B,0))</f>
        <v>攻击敌方单体造成攻击x%伤害，该技能无法暴击
技能可触发【追击】</v>
      </c>
      <c r="S1350" s="150">
        <f t="shared" si="3438"/>
        <v>131</v>
      </c>
    </row>
    <row r="1351" spans="1:19" ht="16.5" x14ac:dyDescent="0.2">
      <c r="A1351" s="62">
        <v>1348</v>
      </c>
      <c r="B1351" s="62">
        <f>INDEX(技能!B:B,MATCH(技能等级!S1351,技能!T:T,0))</f>
        <v>2103001</v>
      </c>
      <c r="C1351" s="69" t="s">
        <v>384</v>
      </c>
      <c r="D1351" s="62">
        <v>6</v>
      </c>
      <c r="E1351" s="62" t="str">
        <f>INDEX(技能!E:E,MATCH(技能等级!S1351,技能!T:T,0))</f>
        <v>关羽技能(教学)</v>
      </c>
      <c r="F1351" s="69" t="s">
        <v>1020</v>
      </c>
      <c r="G1351" s="62">
        <v>10</v>
      </c>
      <c r="H1351" s="149" t="str">
        <f t="shared" si="3432"/>
        <v>210300101</v>
      </c>
      <c r="I1351" s="62">
        <v>6</v>
      </c>
      <c r="J1351" s="62" t="str">
        <f>IF(COUNTIF(技能效果!A:A,技能等级!B1351&amp;"02")=1,技能等级!B1351&amp;"02","")</f>
        <v>210300102</v>
      </c>
      <c r="K1351" s="62">
        <f t="shared" si="3434"/>
        <v>6</v>
      </c>
      <c r="L1351" s="62" t="str">
        <f>IF(COUNTIF(技能效果!A:A,技能等级!B1351&amp;"03")=1,技能等级!B1351&amp;"03","")</f>
        <v>210300103</v>
      </c>
      <c r="M1351" s="62">
        <f t="shared" si="3435"/>
        <v>6</v>
      </c>
      <c r="N1351" s="62" t="str">
        <f>IF(COUNTIF(技能效果!A:A,技能等级!B1351&amp;"04")=1,技能等级!B1351&amp;"04","")</f>
        <v/>
      </c>
      <c r="O1351" s="62" t="str">
        <f t="shared" si="3436"/>
        <v/>
      </c>
      <c r="P1351" s="62" t="str">
        <f>IF(COUNTIF(技能效果!A:A,技能等级!B1351&amp;"05")=1,技能等级!B1351&amp;"05","")</f>
        <v/>
      </c>
      <c r="Q1351" s="62" t="str">
        <f t="shared" si="3437"/>
        <v/>
      </c>
      <c r="R1351" s="69" t="str">
        <f>INDEX(技能!U:U,MATCH(技能等级!B1351,技能!B:B,0))</f>
        <v>攻击敌方单体造成攻击x%伤害，该技能无法暴击
技能可触发【追击】</v>
      </c>
      <c r="S1351" s="150">
        <f t="shared" si="3438"/>
        <v>131</v>
      </c>
    </row>
    <row r="1352" spans="1:19" ht="16.5" x14ac:dyDescent="0.2">
      <c r="A1352" s="62">
        <v>1349</v>
      </c>
      <c r="B1352" s="62">
        <f>INDEX(技能!B:B,MATCH(技能等级!S1352,技能!T:T,0))</f>
        <v>2103001</v>
      </c>
      <c r="C1352" s="69" t="s">
        <v>384</v>
      </c>
      <c r="D1352" s="62">
        <v>7</v>
      </c>
      <c r="E1352" s="62" t="str">
        <f>INDEX(技能!E:E,MATCH(技能等级!S1352,技能!T:T,0))</f>
        <v>关羽技能(教学)</v>
      </c>
      <c r="F1352" s="69" t="s">
        <v>1020</v>
      </c>
      <c r="G1352" s="62">
        <v>10</v>
      </c>
      <c r="H1352" s="149" t="str">
        <f t="shared" si="3432"/>
        <v>210300101</v>
      </c>
      <c r="I1352" s="62">
        <v>7</v>
      </c>
      <c r="J1352" s="62" t="str">
        <f>IF(COUNTIF(技能效果!A:A,技能等级!B1352&amp;"02")=1,技能等级!B1352&amp;"02","")</f>
        <v>210300102</v>
      </c>
      <c r="K1352" s="62">
        <f t="shared" si="3434"/>
        <v>7</v>
      </c>
      <c r="L1352" s="62" t="str">
        <f>IF(COUNTIF(技能效果!A:A,技能等级!B1352&amp;"03")=1,技能等级!B1352&amp;"03","")</f>
        <v>210300103</v>
      </c>
      <c r="M1352" s="62">
        <f t="shared" si="3435"/>
        <v>7</v>
      </c>
      <c r="N1352" s="62" t="str">
        <f>IF(COUNTIF(技能效果!A:A,技能等级!B1352&amp;"04")=1,技能等级!B1352&amp;"04","")</f>
        <v/>
      </c>
      <c r="O1352" s="62" t="str">
        <f t="shared" si="3436"/>
        <v/>
      </c>
      <c r="P1352" s="62" t="str">
        <f>IF(COUNTIF(技能效果!A:A,技能等级!B1352&amp;"05")=1,技能等级!B1352&amp;"05","")</f>
        <v/>
      </c>
      <c r="Q1352" s="62" t="str">
        <f t="shared" si="3437"/>
        <v/>
      </c>
      <c r="R1352" s="69" t="str">
        <f>INDEX(技能!U:U,MATCH(技能等级!B1352,技能!B:B,0))</f>
        <v>攻击敌方单体造成攻击x%伤害，该技能无法暴击
技能可触发【追击】</v>
      </c>
      <c r="S1352" s="150">
        <f t="shared" si="3438"/>
        <v>131</v>
      </c>
    </row>
    <row r="1353" spans="1:19" ht="16.5" x14ac:dyDescent="0.2">
      <c r="A1353" s="62">
        <v>1350</v>
      </c>
      <c r="B1353" s="62">
        <f>INDEX(技能!B:B,MATCH(技能等级!S1353,技能!T:T,0))</f>
        <v>2103001</v>
      </c>
      <c r="C1353" s="69" t="s">
        <v>384</v>
      </c>
      <c r="D1353" s="62">
        <v>8</v>
      </c>
      <c r="E1353" s="62" t="str">
        <f>INDEX(技能!E:E,MATCH(技能等级!S1353,技能!T:T,0))</f>
        <v>关羽技能(教学)</v>
      </c>
      <c r="F1353" s="69" t="s">
        <v>1020</v>
      </c>
      <c r="G1353" s="62">
        <v>10</v>
      </c>
      <c r="H1353" s="149" t="str">
        <f t="shared" si="3432"/>
        <v>210300101</v>
      </c>
      <c r="I1353" s="62">
        <v>8</v>
      </c>
      <c r="J1353" s="62" t="str">
        <f>IF(COUNTIF(技能效果!A:A,技能等级!B1353&amp;"02")=1,技能等级!B1353&amp;"02","")</f>
        <v>210300102</v>
      </c>
      <c r="K1353" s="62">
        <f t="shared" si="3434"/>
        <v>8</v>
      </c>
      <c r="L1353" s="62" t="str">
        <f>IF(COUNTIF(技能效果!A:A,技能等级!B1353&amp;"03")=1,技能等级!B1353&amp;"03","")</f>
        <v>210300103</v>
      </c>
      <c r="M1353" s="62">
        <f t="shared" si="3435"/>
        <v>8</v>
      </c>
      <c r="N1353" s="62" t="str">
        <f>IF(COUNTIF(技能效果!A:A,技能等级!B1353&amp;"04")=1,技能等级!B1353&amp;"04","")</f>
        <v/>
      </c>
      <c r="O1353" s="62" t="str">
        <f t="shared" si="3436"/>
        <v/>
      </c>
      <c r="P1353" s="62" t="str">
        <f>IF(COUNTIF(技能效果!A:A,技能等级!B1353&amp;"05")=1,技能等级!B1353&amp;"05","")</f>
        <v/>
      </c>
      <c r="Q1353" s="62" t="str">
        <f t="shared" si="3437"/>
        <v/>
      </c>
      <c r="R1353" s="69" t="str">
        <f>INDEX(技能!U:U,MATCH(技能等级!B1353,技能!B:B,0))</f>
        <v>攻击敌方单体造成攻击x%伤害，该技能无法暴击
技能可触发【追击】</v>
      </c>
      <c r="S1353" s="150">
        <f t="shared" si="3438"/>
        <v>131</v>
      </c>
    </row>
    <row r="1354" spans="1:19" ht="16.5" x14ac:dyDescent="0.2">
      <c r="A1354" s="62">
        <v>1351</v>
      </c>
      <c r="B1354" s="62">
        <f>INDEX(技能!B:B,MATCH(技能等级!S1354,技能!T:T,0))</f>
        <v>2103001</v>
      </c>
      <c r="C1354" s="69" t="s">
        <v>384</v>
      </c>
      <c r="D1354" s="62">
        <v>9</v>
      </c>
      <c r="E1354" s="62" t="str">
        <f>INDEX(技能!E:E,MATCH(技能等级!S1354,技能!T:T,0))</f>
        <v>关羽技能(教学)</v>
      </c>
      <c r="F1354" s="69" t="s">
        <v>1020</v>
      </c>
      <c r="G1354" s="62">
        <v>10</v>
      </c>
      <c r="H1354" s="149" t="str">
        <f t="shared" si="3432"/>
        <v>210300101</v>
      </c>
      <c r="I1354" s="62">
        <v>9</v>
      </c>
      <c r="J1354" s="62" t="str">
        <f>IF(COUNTIF(技能效果!A:A,技能等级!B1354&amp;"02")=1,技能等级!B1354&amp;"02","")</f>
        <v>210300102</v>
      </c>
      <c r="K1354" s="62">
        <f t="shared" si="3434"/>
        <v>9</v>
      </c>
      <c r="L1354" s="62" t="str">
        <f>IF(COUNTIF(技能效果!A:A,技能等级!B1354&amp;"03")=1,技能等级!B1354&amp;"03","")</f>
        <v>210300103</v>
      </c>
      <c r="M1354" s="62">
        <f t="shared" si="3435"/>
        <v>9</v>
      </c>
      <c r="N1354" s="62" t="str">
        <f>IF(COUNTIF(技能效果!A:A,技能等级!B1354&amp;"04")=1,技能等级!B1354&amp;"04","")</f>
        <v/>
      </c>
      <c r="O1354" s="62" t="str">
        <f t="shared" si="3436"/>
        <v/>
      </c>
      <c r="P1354" s="62" t="str">
        <f>IF(COUNTIF(技能效果!A:A,技能等级!B1354&amp;"05")=1,技能等级!B1354&amp;"05","")</f>
        <v/>
      </c>
      <c r="Q1354" s="62" t="str">
        <f t="shared" si="3437"/>
        <v/>
      </c>
      <c r="R1354" s="69" t="str">
        <f>INDEX(技能!U:U,MATCH(技能等级!B1354,技能!B:B,0))</f>
        <v>攻击敌方单体造成攻击x%伤害，该技能无法暴击
技能可触发【追击】</v>
      </c>
      <c r="S1354" s="150">
        <f t="shared" si="3438"/>
        <v>131</v>
      </c>
    </row>
    <row r="1355" spans="1:19" ht="16.5" x14ac:dyDescent="0.2">
      <c r="A1355" s="62">
        <v>1352</v>
      </c>
      <c r="B1355" s="62">
        <f>INDEX(技能!B:B,MATCH(技能等级!S1355,技能!T:T,0))</f>
        <v>2103001</v>
      </c>
      <c r="C1355" s="69" t="s">
        <v>384</v>
      </c>
      <c r="D1355" s="62">
        <v>10</v>
      </c>
      <c r="E1355" s="62" t="str">
        <f>INDEX(技能!E:E,MATCH(技能等级!S1355,技能!T:T,0))</f>
        <v>关羽技能(教学)</v>
      </c>
      <c r="F1355" s="69" t="s">
        <v>1020</v>
      </c>
      <c r="G1355" s="62">
        <v>10</v>
      </c>
      <c r="H1355" s="149" t="str">
        <f t="shared" si="3432"/>
        <v>210300101</v>
      </c>
      <c r="I1355" s="62">
        <v>10</v>
      </c>
      <c r="J1355" s="62" t="str">
        <f>IF(COUNTIF(技能效果!A:A,技能等级!B1355&amp;"02")=1,技能等级!B1355&amp;"02","")</f>
        <v>210300102</v>
      </c>
      <c r="K1355" s="62">
        <f t="shared" si="3434"/>
        <v>10</v>
      </c>
      <c r="L1355" s="62" t="str">
        <f>IF(COUNTIF(技能效果!A:A,技能等级!B1355&amp;"03")=1,技能等级!B1355&amp;"03","")</f>
        <v>210300103</v>
      </c>
      <c r="M1355" s="62">
        <f t="shared" si="3435"/>
        <v>10</v>
      </c>
      <c r="N1355" s="62" t="str">
        <f>IF(COUNTIF(技能效果!A:A,技能等级!B1355&amp;"04")=1,技能等级!B1355&amp;"04","")</f>
        <v/>
      </c>
      <c r="O1355" s="62" t="str">
        <f t="shared" si="3436"/>
        <v/>
      </c>
      <c r="P1355" s="62" t="str">
        <f>IF(COUNTIF(技能效果!A:A,技能等级!B1355&amp;"05")=1,技能等级!B1355&amp;"05","")</f>
        <v/>
      </c>
      <c r="Q1355" s="62" t="str">
        <f t="shared" si="3437"/>
        <v/>
      </c>
      <c r="R1355" s="69" t="str">
        <f>INDEX(技能!U:U,MATCH(技能等级!B1355,技能!B:B,0))</f>
        <v>攻击敌方单体造成攻击x%伤害，该技能无法暴击
技能可触发【追击】</v>
      </c>
      <c r="S1355" s="150">
        <f t="shared" si="3438"/>
        <v>131</v>
      </c>
    </row>
    <row r="1356" spans="1:19" ht="16.5" x14ac:dyDescent="0.2">
      <c r="A1356" s="62">
        <v>1353</v>
      </c>
      <c r="B1356" s="62">
        <f>INDEX(技能!B:B,MATCH(技能等级!S1356,技能!T:T,0))</f>
        <v>2103002</v>
      </c>
      <c r="C1356" s="69" t="s">
        <v>384</v>
      </c>
      <c r="D1356" s="62">
        <v>1</v>
      </c>
      <c r="E1356" s="62" t="str">
        <f>INDEX(技能!E:E,MATCH(技能等级!S1356,技能!T:T,0))</f>
        <v>许褚技能(教学)</v>
      </c>
      <c r="F1356" s="69" t="s">
        <v>1020</v>
      </c>
      <c r="G1356" s="62"/>
      <c r="H1356" s="149" t="str">
        <f t="shared" si="3432"/>
        <v>210300201</v>
      </c>
      <c r="I1356" s="62">
        <v>1</v>
      </c>
      <c r="J1356" s="62" t="str">
        <f>IF(COUNTIF(技能效果!A:A,技能等级!B1356&amp;"02")=1,技能等级!B1356&amp;"02","")</f>
        <v>210300202</v>
      </c>
      <c r="K1356" s="62">
        <f t="shared" si="3434"/>
        <v>1</v>
      </c>
      <c r="L1356" s="62" t="str">
        <f>IF(COUNTIF(技能效果!A:A,技能等级!B1356&amp;"03")=1,技能等级!B1356&amp;"03","")</f>
        <v>210300203</v>
      </c>
      <c r="M1356" s="62">
        <f t="shared" si="3435"/>
        <v>1</v>
      </c>
      <c r="N1356" s="62" t="str">
        <f>IF(COUNTIF(技能效果!A:A,技能等级!B1356&amp;"04")=1,技能等级!B1356&amp;"04","")</f>
        <v>210300204</v>
      </c>
      <c r="O1356" s="62">
        <f t="shared" si="3436"/>
        <v>1</v>
      </c>
      <c r="P1356" s="62" t="str">
        <f>IF(COUNTIF(技能效果!A:A,技能等级!B1356&amp;"05")=1,技能等级!B1356&amp;"05","")</f>
        <v/>
      </c>
      <c r="Q1356" s="62" t="str">
        <f t="shared" si="3437"/>
        <v/>
      </c>
      <c r="R1356" s="69" t="str">
        <f>INDEX(技能!U:U,MATCH(技能等级!B1356,技能!B:B,0))</f>
        <v>攻击敌方单体造成攻击x%伤害，附加自身当前生命值y%的伤害
技能可触发【追击】</v>
      </c>
      <c r="S1356" s="150">
        <f t="shared" si="3438"/>
        <v>132</v>
      </c>
    </row>
    <row r="1357" spans="1:19" ht="16.5" x14ac:dyDescent="0.2">
      <c r="A1357" s="62">
        <v>1354</v>
      </c>
      <c r="B1357" s="62">
        <f>INDEX(技能!B:B,MATCH(技能等级!S1357,技能!T:T,0))</f>
        <v>2103002</v>
      </c>
      <c r="C1357" s="69" t="s">
        <v>384</v>
      </c>
      <c r="D1357" s="62">
        <v>2</v>
      </c>
      <c r="E1357" s="62" t="str">
        <f>INDEX(技能!E:E,MATCH(技能等级!S1357,技能!T:T,0))</f>
        <v>许褚技能(教学)</v>
      </c>
      <c r="F1357" s="69" t="s">
        <v>1020</v>
      </c>
      <c r="G1357" s="62">
        <v>10</v>
      </c>
      <c r="H1357" s="149" t="str">
        <f t="shared" si="3432"/>
        <v>210300201</v>
      </c>
      <c r="I1357" s="62">
        <v>2</v>
      </c>
      <c r="J1357" s="62" t="str">
        <f>IF(COUNTIF(技能效果!A:A,技能等级!B1357&amp;"02")=1,技能等级!B1357&amp;"02","")</f>
        <v>210300202</v>
      </c>
      <c r="K1357" s="62">
        <f t="shared" si="3434"/>
        <v>2</v>
      </c>
      <c r="L1357" s="62" t="str">
        <f>IF(COUNTIF(技能效果!A:A,技能等级!B1357&amp;"03")=1,技能等级!B1357&amp;"03","")</f>
        <v>210300203</v>
      </c>
      <c r="M1357" s="62">
        <f t="shared" si="3435"/>
        <v>2</v>
      </c>
      <c r="N1357" s="62" t="str">
        <f>IF(COUNTIF(技能效果!A:A,技能等级!B1357&amp;"04")=1,技能等级!B1357&amp;"04","")</f>
        <v>210300204</v>
      </c>
      <c r="O1357" s="62">
        <f t="shared" si="3436"/>
        <v>2</v>
      </c>
      <c r="P1357" s="62" t="str">
        <f>IF(COUNTIF(技能效果!A:A,技能等级!B1357&amp;"05")=1,技能等级!B1357&amp;"05","")</f>
        <v/>
      </c>
      <c r="Q1357" s="62" t="str">
        <f t="shared" si="3437"/>
        <v/>
      </c>
      <c r="R1357" s="69" t="str">
        <f>INDEX(技能!U:U,MATCH(技能等级!B1357,技能!B:B,0))</f>
        <v>攻击敌方单体造成攻击x%伤害，附加自身当前生命值y%的伤害
技能可触发【追击】</v>
      </c>
      <c r="S1357" s="150">
        <f t="shared" si="3438"/>
        <v>132</v>
      </c>
    </row>
    <row r="1358" spans="1:19" ht="16.5" x14ac:dyDescent="0.2">
      <c r="A1358" s="62">
        <v>1355</v>
      </c>
      <c r="B1358" s="62">
        <f>INDEX(技能!B:B,MATCH(技能等级!S1358,技能!T:T,0))</f>
        <v>2103002</v>
      </c>
      <c r="C1358" s="69" t="s">
        <v>384</v>
      </c>
      <c r="D1358" s="62">
        <v>3</v>
      </c>
      <c r="E1358" s="62" t="str">
        <f>INDEX(技能!E:E,MATCH(技能等级!S1358,技能!T:T,0))</f>
        <v>许褚技能(教学)</v>
      </c>
      <c r="F1358" s="69" t="s">
        <v>1020</v>
      </c>
      <c r="G1358" s="62">
        <v>10</v>
      </c>
      <c r="H1358" s="149" t="str">
        <f t="shared" si="3432"/>
        <v>210300201</v>
      </c>
      <c r="I1358" s="62">
        <v>3</v>
      </c>
      <c r="J1358" s="62" t="str">
        <f>IF(COUNTIF(技能效果!A:A,技能等级!B1358&amp;"02")=1,技能等级!B1358&amp;"02","")</f>
        <v>210300202</v>
      </c>
      <c r="K1358" s="62">
        <f t="shared" si="3434"/>
        <v>3</v>
      </c>
      <c r="L1358" s="62" t="str">
        <f>IF(COUNTIF(技能效果!A:A,技能等级!B1358&amp;"03")=1,技能等级!B1358&amp;"03","")</f>
        <v>210300203</v>
      </c>
      <c r="M1358" s="62">
        <f t="shared" si="3435"/>
        <v>3</v>
      </c>
      <c r="N1358" s="62" t="str">
        <f>IF(COUNTIF(技能效果!A:A,技能等级!B1358&amp;"04")=1,技能等级!B1358&amp;"04","")</f>
        <v>210300204</v>
      </c>
      <c r="O1358" s="62">
        <f t="shared" si="3436"/>
        <v>3</v>
      </c>
      <c r="P1358" s="62" t="str">
        <f>IF(COUNTIF(技能效果!A:A,技能等级!B1358&amp;"05")=1,技能等级!B1358&amp;"05","")</f>
        <v/>
      </c>
      <c r="Q1358" s="62" t="str">
        <f t="shared" si="3437"/>
        <v/>
      </c>
      <c r="R1358" s="69" t="str">
        <f>INDEX(技能!U:U,MATCH(技能等级!B1358,技能!B:B,0))</f>
        <v>攻击敌方单体造成攻击x%伤害，附加自身当前生命值y%的伤害
技能可触发【追击】</v>
      </c>
      <c r="S1358" s="150">
        <f t="shared" si="3438"/>
        <v>132</v>
      </c>
    </row>
    <row r="1359" spans="1:19" ht="16.5" x14ac:dyDescent="0.2">
      <c r="A1359" s="62">
        <v>1356</v>
      </c>
      <c r="B1359" s="62">
        <f>INDEX(技能!B:B,MATCH(技能等级!S1359,技能!T:T,0))</f>
        <v>2103002</v>
      </c>
      <c r="C1359" s="69" t="s">
        <v>384</v>
      </c>
      <c r="D1359" s="62">
        <v>4</v>
      </c>
      <c r="E1359" s="62" t="str">
        <f>INDEX(技能!E:E,MATCH(技能等级!S1359,技能!T:T,0))</f>
        <v>许褚技能(教学)</v>
      </c>
      <c r="F1359" s="69" t="s">
        <v>1020</v>
      </c>
      <c r="G1359" s="62">
        <v>10</v>
      </c>
      <c r="H1359" s="149" t="str">
        <f t="shared" si="3432"/>
        <v>210300201</v>
      </c>
      <c r="I1359" s="62">
        <v>4</v>
      </c>
      <c r="J1359" s="62" t="str">
        <f>IF(COUNTIF(技能效果!A:A,技能等级!B1359&amp;"02")=1,技能等级!B1359&amp;"02","")</f>
        <v>210300202</v>
      </c>
      <c r="K1359" s="62">
        <f t="shared" si="3434"/>
        <v>4</v>
      </c>
      <c r="L1359" s="62" t="str">
        <f>IF(COUNTIF(技能效果!A:A,技能等级!B1359&amp;"03")=1,技能等级!B1359&amp;"03","")</f>
        <v>210300203</v>
      </c>
      <c r="M1359" s="62">
        <f t="shared" si="3435"/>
        <v>4</v>
      </c>
      <c r="N1359" s="62" t="str">
        <f>IF(COUNTIF(技能效果!A:A,技能等级!B1359&amp;"04")=1,技能等级!B1359&amp;"04","")</f>
        <v>210300204</v>
      </c>
      <c r="O1359" s="62">
        <f t="shared" si="3436"/>
        <v>4</v>
      </c>
      <c r="P1359" s="62" t="str">
        <f>IF(COUNTIF(技能效果!A:A,技能等级!B1359&amp;"05")=1,技能等级!B1359&amp;"05","")</f>
        <v/>
      </c>
      <c r="Q1359" s="62" t="str">
        <f t="shared" si="3437"/>
        <v/>
      </c>
      <c r="R1359" s="69" t="str">
        <f>INDEX(技能!U:U,MATCH(技能等级!B1359,技能!B:B,0))</f>
        <v>攻击敌方单体造成攻击x%伤害，附加自身当前生命值y%的伤害
技能可触发【追击】</v>
      </c>
      <c r="S1359" s="150">
        <f t="shared" si="3438"/>
        <v>132</v>
      </c>
    </row>
    <row r="1360" spans="1:19" ht="16.5" x14ac:dyDescent="0.2">
      <c r="A1360" s="62">
        <v>1357</v>
      </c>
      <c r="B1360" s="62">
        <f>INDEX(技能!B:B,MATCH(技能等级!S1360,技能!T:T,0))</f>
        <v>2103002</v>
      </c>
      <c r="C1360" s="69" t="s">
        <v>384</v>
      </c>
      <c r="D1360" s="62">
        <v>5</v>
      </c>
      <c r="E1360" s="62" t="str">
        <f>INDEX(技能!E:E,MATCH(技能等级!S1360,技能!T:T,0))</f>
        <v>许褚技能(教学)</v>
      </c>
      <c r="F1360" s="69" t="s">
        <v>1020</v>
      </c>
      <c r="G1360" s="62">
        <v>10</v>
      </c>
      <c r="H1360" s="149" t="str">
        <f t="shared" si="3432"/>
        <v>210300201</v>
      </c>
      <c r="I1360" s="62">
        <v>5</v>
      </c>
      <c r="J1360" s="62" t="str">
        <f>IF(COUNTIF(技能效果!A:A,技能等级!B1360&amp;"02")=1,技能等级!B1360&amp;"02","")</f>
        <v>210300202</v>
      </c>
      <c r="K1360" s="62">
        <f t="shared" si="3434"/>
        <v>5</v>
      </c>
      <c r="L1360" s="62" t="str">
        <f>IF(COUNTIF(技能效果!A:A,技能等级!B1360&amp;"03")=1,技能等级!B1360&amp;"03","")</f>
        <v>210300203</v>
      </c>
      <c r="M1360" s="62">
        <f t="shared" si="3435"/>
        <v>5</v>
      </c>
      <c r="N1360" s="62" t="str">
        <f>IF(COUNTIF(技能效果!A:A,技能等级!B1360&amp;"04")=1,技能等级!B1360&amp;"04","")</f>
        <v>210300204</v>
      </c>
      <c r="O1360" s="62">
        <f t="shared" si="3436"/>
        <v>5</v>
      </c>
      <c r="P1360" s="62" t="str">
        <f>IF(COUNTIF(技能效果!A:A,技能等级!B1360&amp;"05")=1,技能等级!B1360&amp;"05","")</f>
        <v/>
      </c>
      <c r="Q1360" s="62" t="str">
        <f t="shared" si="3437"/>
        <v/>
      </c>
      <c r="R1360" s="69" t="str">
        <f>INDEX(技能!U:U,MATCH(技能等级!B1360,技能!B:B,0))</f>
        <v>攻击敌方单体造成攻击x%伤害，附加自身当前生命值y%的伤害
技能可触发【追击】</v>
      </c>
      <c r="S1360" s="150">
        <f t="shared" si="3438"/>
        <v>132</v>
      </c>
    </row>
    <row r="1361" spans="1:19" ht="16.5" x14ac:dyDescent="0.2">
      <c r="A1361" s="62">
        <v>1358</v>
      </c>
      <c r="B1361" s="62">
        <f>INDEX(技能!B:B,MATCH(技能等级!S1361,技能!T:T,0))</f>
        <v>2103002</v>
      </c>
      <c r="C1361" s="69" t="s">
        <v>384</v>
      </c>
      <c r="D1361" s="62">
        <v>6</v>
      </c>
      <c r="E1361" s="62" t="str">
        <f>INDEX(技能!E:E,MATCH(技能等级!S1361,技能!T:T,0))</f>
        <v>许褚技能(教学)</v>
      </c>
      <c r="F1361" s="69" t="s">
        <v>1020</v>
      </c>
      <c r="G1361" s="62">
        <v>10</v>
      </c>
      <c r="H1361" s="149" t="str">
        <f t="shared" si="3432"/>
        <v>210300201</v>
      </c>
      <c r="I1361" s="62">
        <v>6</v>
      </c>
      <c r="J1361" s="62" t="str">
        <f>IF(COUNTIF(技能效果!A:A,技能等级!B1361&amp;"02")=1,技能等级!B1361&amp;"02","")</f>
        <v>210300202</v>
      </c>
      <c r="K1361" s="62">
        <f t="shared" si="3434"/>
        <v>6</v>
      </c>
      <c r="L1361" s="62" t="str">
        <f>IF(COUNTIF(技能效果!A:A,技能等级!B1361&amp;"03")=1,技能等级!B1361&amp;"03","")</f>
        <v>210300203</v>
      </c>
      <c r="M1361" s="62">
        <f t="shared" si="3435"/>
        <v>6</v>
      </c>
      <c r="N1361" s="62" t="str">
        <f>IF(COUNTIF(技能效果!A:A,技能等级!B1361&amp;"04")=1,技能等级!B1361&amp;"04","")</f>
        <v>210300204</v>
      </c>
      <c r="O1361" s="62">
        <f t="shared" si="3436"/>
        <v>6</v>
      </c>
      <c r="P1361" s="62" t="str">
        <f>IF(COUNTIF(技能效果!A:A,技能等级!B1361&amp;"05")=1,技能等级!B1361&amp;"05","")</f>
        <v/>
      </c>
      <c r="Q1361" s="62" t="str">
        <f t="shared" si="3437"/>
        <v/>
      </c>
      <c r="R1361" s="69" t="str">
        <f>INDEX(技能!U:U,MATCH(技能等级!B1361,技能!B:B,0))</f>
        <v>攻击敌方单体造成攻击x%伤害，附加自身当前生命值y%的伤害
技能可触发【追击】</v>
      </c>
      <c r="S1361" s="150">
        <f t="shared" si="3438"/>
        <v>132</v>
      </c>
    </row>
    <row r="1362" spans="1:19" ht="16.5" x14ac:dyDescent="0.2">
      <c r="A1362" s="62">
        <v>1359</v>
      </c>
      <c r="B1362" s="62">
        <f>INDEX(技能!B:B,MATCH(技能等级!S1362,技能!T:T,0))</f>
        <v>2103002</v>
      </c>
      <c r="C1362" s="69" t="s">
        <v>384</v>
      </c>
      <c r="D1362" s="62">
        <v>7</v>
      </c>
      <c r="E1362" s="62" t="str">
        <f>INDEX(技能!E:E,MATCH(技能等级!S1362,技能!T:T,0))</f>
        <v>许褚技能(教学)</v>
      </c>
      <c r="F1362" s="69" t="s">
        <v>1020</v>
      </c>
      <c r="G1362" s="62">
        <v>10</v>
      </c>
      <c r="H1362" s="149" t="str">
        <f t="shared" si="3432"/>
        <v>210300201</v>
      </c>
      <c r="I1362" s="62">
        <v>7</v>
      </c>
      <c r="J1362" s="62" t="str">
        <f>IF(COUNTIF(技能效果!A:A,技能等级!B1362&amp;"02")=1,技能等级!B1362&amp;"02","")</f>
        <v>210300202</v>
      </c>
      <c r="K1362" s="62">
        <f t="shared" si="3434"/>
        <v>7</v>
      </c>
      <c r="L1362" s="62" t="str">
        <f>IF(COUNTIF(技能效果!A:A,技能等级!B1362&amp;"03")=1,技能等级!B1362&amp;"03","")</f>
        <v>210300203</v>
      </c>
      <c r="M1362" s="62">
        <f t="shared" si="3435"/>
        <v>7</v>
      </c>
      <c r="N1362" s="62" t="str">
        <f>IF(COUNTIF(技能效果!A:A,技能等级!B1362&amp;"04")=1,技能等级!B1362&amp;"04","")</f>
        <v>210300204</v>
      </c>
      <c r="O1362" s="62">
        <f t="shared" si="3436"/>
        <v>7</v>
      </c>
      <c r="P1362" s="62" t="str">
        <f>IF(COUNTIF(技能效果!A:A,技能等级!B1362&amp;"05")=1,技能等级!B1362&amp;"05","")</f>
        <v/>
      </c>
      <c r="Q1362" s="62" t="str">
        <f t="shared" si="3437"/>
        <v/>
      </c>
      <c r="R1362" s="69" t="str">
        <f>INDEX(技能!U:U,MATCH(技能等级!B1362,技能!B:B,0))</f>
        <v>攻击敌方单体造成攻击x%伤害，附加自身当前生命值y%的伤害
技能可触发【追击】</v>
      </c>
      <c r="S1362" s="150">
        <f t="shared" si="3438"/>
        <v>132</v>
      </c>
    </row>
    <row r="1363" spans="1:19" ht="16.5" x14ac:dyDescent="0.2">
      <c r="A1363" s="62">
        <v>1360</v>
      </c>
      <c r="B1363" s="62">
        <f>INDEX(技能!B:B,MATCH(技能等级!S1363,技能!T:T,0))</f>
        <v>2103002</v>
      </c>
      <c r="C1363" s="69" t="s">
        <v>384</v>
      </c>
      <c r="D1363" s="62">
        <v>8</v>
      </c>
      <c r="E1363" s="62" t="str">
        <f>INDEX(技能!E:E,MATCH(技能等级!S1363,技能!T:T,0))</f>
        <v>许褚技能(教学)</v>
      </c>
      <c r="F1363" s="69" t="s">
        <v>1020</v>
      </c>
      <c r="G1363" s="62">
        <v>10</v>
      </c>
      <c r="H1363" s="149" t="str">
        <f t="shared" si="3432"/>
        <v>210300201</v>
      </c>
      <c r="I1363" s="62">
        <v>8</v>
      </c>
      <c r="J1363" s="62" t="str">
        <f>IF(COUNTIF(技能效果!A:A,技能等级!B1363&amp;"02")=1,技能等级!B1363&amp;"02","")</f>
        <v>210300202</v>
      </c>
      <c r="K1363" s="62">
        <f t="shared" si="3434"/>
        <v>8</v>
      </c>
      <c r="L1363" s="62" t="str">
        <f>IF(COUNTIF(技能效果!A:A,技能等级!B1363&amp;"03")=1,技能等级!B1363&amp;"03","")</f>
        <v>210300203</v>
      </c>
      <c r="M1363" s="62">
        <f t="shared" si="3435"/>
        <v>8</v>
      </c>
      <c r="N1363" s="62" t="str">
        <f>IF(COUNTIF(技能效果!A:A,技能等级!B1363&amp;"04")=1,技能等级!B1363&amp;"04","")</f>
        <v>210300204</v>
      </c>
      <c r="O1363" s="62">
        <f t="shared" si="3436"/>
        <v>8</v>
      </c>
      <c r="P1363" s="62" t="str">
        <f>IF(COUNTIF(技能效果!A:A,技能等级!B1363&amp;"05")=1,技能等级!B1363&amp;"05","")</f>
        <v/>
      </c>
      <c r="Q1363" s="62" t="str">
        <f t="shared" si="3437"/>
        <v/>
      </c>
      <c r="R1363" s="69" t="str">
        <f>INDEX(技能!U:U,MATCH(技能等级!B1363,技能!B:B,0))</f>
        <v>攻击敌方单体造成攻击x%伤害，附加自身当前生命值y%的伤害
技能可触发【追击】</v>
      </c>
      <c r="S1363" s="150">
        <f t="shared" si="3438"/>
        <v>132</v>
      </c>
    </row>
    <row r="1364" spans="1:19" ht="16.5" x14ac:dyDescent="0.2">
      <c r="A1364" s="62">
        <v>1361</v>
      </c>
      <c r="B1364" s="62">
        <f>INDEX(技能!B:B,MATCH(技能等级!S1364,技能!T:T,0))</f>
        <v>2103002</v>
      </c>
      <c r="C1364" s="69" t="s">
        <v>384</v>
      </c>
      <c r="D1364" s="62">
        <v>9</v>
      </c>
      <c r="E1364" s="62" t="str">
        <f>INDEX(技能!E:E,MATCH(技能等级!S1364,技能!T:T,0))</f>
        <v>许褚技能(教学)</v>
      </c>
      <c r="F1364" s="69" t="s">
        <v>1020</v>
      </c>
      <c r="G1364" s="62">
        <v>10</v>
      </c>
      <c r="H1364" s="149" t="str">
        <f t="shared" si="3432"/>
        <v>210300201</v>
      </c>
      <c r="I1364" s="62">
        <v>9</v>
      </c>
      <c r="J1364" s="62" t="str">
        <f>IF(COUNTIF(技能效果!A:A,技能等级!B1364&amp;"02")=1,技能等级!B1364&amp;"02","")</f>
        <v>210300202</v>
      </c>
      <c r="K1364" s="62">
        <f t="shared" si="3434"/>
        <v>9</v>
      </c>
      <c r="L1364" s="62" t="str">
        <f>IF(COUNTIF(技能效果!A:A,技能等级!B1364&amp;"03")=1,技能等级!B1364&amp;"03","")</f>
        <v>210300203</v>
      </c>
      <c r="M1364" s="62">
        <f t="shared" si="3435"/>
        <v>9</v>
      </c>
      <c r="N1364" s="62" t="str">
        <f>IF(COUNTIF(技能效果!A:A,技能等级!B1364&amp;"04")=1,技能等级!B1364&amp;"04","")</f>
        <v>210300204</v>
      </c>
      <c r="O1364" s="62">
        <f t="shared" si="3436"/>
        <v>9</v>
      </c>
      <c r="P1364" s="62" t="str">
        <f>IF(COUNTIF(技能效果!A:A,技能等级!B1364&amp;"05")=1,技能等级!B1364&amp;"05","")</f>
        <v/>
      </c>
      <c r="Q1364" s="62" t="str">
        <f t="shared" si="3437"/>
        <v/>
      </c>
      <c r="R1364" s="69" t="str">
        <f>INDEX(技能!U:U,MATCH(技能等级!B1364,技能!B:B,0))</f>
        <v>攻击敌方单体造成攻击x%伤害，附加自身当前生命值y%的伤害
技能可触发【追击】</v>
      </c>
      <c r="S1364" s="150">
        <f t="shared" si="3438"/>
        <v>132</v>
      </c>
    </row>
    <row r="1365" spans="1:19" ht="16.5" x14ac:dyDescent="0.2">
      <c r="A1365" s="62">
        <v>1362</v>
      </c>
      <c r="B1365" s="62">
        <f>INDEX(技能!B:B,MATCH(技能等级!S1365,技能!T:T,0))</f>
        <v>2103002</v>
      </c>
      <c r="C1365" s="69" t="s">
        <v>384</v>
      </c>
      <c r="D1365" s="62">
        <v>10</v>
      </c>
      <c r="E1365" s="62" t="str">
        <f>INDEX(技能!E:E,MATCH(技能等级!S1365,技能!T:T,0))</f>
        <v>许褚技能(教学)</v>
      </c>
      <c r="F1365" s="69" t="s">
        <v>1020</v>
      </c>
      <c r="G1365" s="62">
        <v>10</v>
      </c>
      <c r="H1365" s="149" t="str">
        <f t="shared" si="3432"/>
        <v>210300201</v>
      </c>
      <c r="I1365" s="62">
        <v>10</v>
      </c>
      <c r="J1365" s="62" t="str">
        <f>IF(COUNTIF(技能效果!A:A,技能等级!B1365&amp;"02")=1,技能等级!B1365&amp;"02","")</f>
        <v>210300202</v>
      </c>
      <c r="K1365" s="62">
        <f t="shared" si="3434"/>
        <v>10</v>
      </c>
      <c r="L1365" s="62" t="str">
        <f>IF(COUNTIF(技能效果!A:A,技能等级!B1365&amp;"03")=1,技能等级!B1365&amp;"03","")</f>
        <v>210300203</v>
      </c>
      <c r="M1365" s="62">
        <f t="shared" si="3435"/>
        <v>10</v>
      </c>
      <c r="N1365" s="62" t="str">
        <f>IF(COUNTIF(技能效果!A:A,技能等级!B1365&amp;"04")=1,技能等级!B1365&amp;"04","")</f>
        <v>210300204</v>
      </c>
      <c r="O1365" s="62">
        <f t="shared" si="3436"/>
        <v>10</v>
      </c>
      <c r="P1365" s="62" t="str">
        <f>IF(COUNTIF(技能效果!A:A,技能等级!B1365&amp;"05")=1,技能等级!B1365&amp;"05","")</f>
        <v/>
      </c>
      <c r="Q1365" s="62" t="str">
        <f t="shared" si="3437"/>
        <v/>
      </c>
      <c r="R1365" s="69" t="str">
        <f>INDEX(技能!U:U,MATCH(技能等级!B1365,技能!B:B,0))</f>
        <v>攻击敌方单体造成攻击x%伤害，附加自身当前生命值y%的伤害
技能可触发【追击】</v>
      </c>
      <c r="S1365" s="150">
        <f t="shared" si="3438"/>
        <v>132</v>
      </c>
    </row>
    <row r="1366" spans="1:19" ht="16.5" x14ac:dyDescent="0.2">
      <c r="A1366" s="62">
        <v>1363</v>
      </c>
      <c r="B1366" s="62">
        <f>INDEX(技能!B:B,MATCH(技能等级!S1366,技能!T:T,0))</f>
        <v>2103003</v>
      </c>
      <c r="C1366" s="69" t="s">
        <v>384</v>
      </c>
      <c r="D1366" s="62">
        <v>1</v>
      </c>
      <c r="E1366" s="62" t="str">
        <f>INDEX(技能!E:E,MATCH(技能等级!S1366,技能!T:T,0))</f>
        <v>典韦技能(教学)</v>
      </c>
      <c r="F1366" s="69" t="s">
        <v>1020</v>
      </c>
      <c r="G1366" s="62"/>
      <c r="H1366" s="149" t="str">
        <f t="shared" si="3432"/>
        <v>210300301</v>
      </c>
      <c r="I1366" s="62">
        <v>1</v>
      </c>
      <c r="J1366" s="62" t="str">
        <f>IF(COUNTIF(技能效果!A:A,技能等级!B1366&amp;"02")=1,技能等级!B1366&amp;"02","")</f>
        <v>210300302</v>
      </c>
      <c r="K1366" s="62">
        <f t="shared" si="3434"/>
        <v>1</v>
      </c>
      <c r="L1366" s="62" t="str">
        <f>IF(COUNTIF(技能效果!A:A,技能等级!B1366&amp;"03")=1,技能等级!B1366&amp;"03","")</f>
        <v>210300303</v>
      </c>
      <c r="M1366" s="62">
        <f t="shared" si="3435"/>
        <v>1</v>
      </c>
      <c r="N1366" s="62" t="str">
        <f>IF(COUNTIF(技能效果!A:A,技能等级!B1366&amp;"04")=1,技能等级!B1366&amp;"04","")</f>
        <v>210300304</v>
      </c>
      <c r="O1366" s="62">
        <f t="shared" si="3436"/>
        <v>1</v>
      </c>
      <c r="P1366" s="62" t="str">
        <f>IF(COUNTIF(技能效果!A:A,技能等级!B1366&amp;"05")=1,技能等级!B1366&amp;"05","")</f>
        <v/>
      </c>
      <c r="Q1366" s="62" t="str">
        <f t="shared" si="3437"/>
        <v/>
      </c>
      <c r="R1366" s="69" t="str">
        <f>INDEX(技能!U:U,MATCH(技能等级!B1366,技能!B:B,0))</f>
        <v>攻击敌方单体造成攻击x%伤害，额外造成自身已损失生命值百分比伤害</v>
      </c>
      <c r="S1366" s="150">
        <f t="shared" si="3438"/>
        <v>133</v>
      </c>
    </row>
    <row r="1367" spans="1:19" ht="16.5" x14ac:dyDescent="0.2">
      <c r="A1367" s="62">
        <v>1364</v>
      </c>
      <c r="B1367" s="62">
        <f>INDEX(技能!B:B,MATCH(技能等级!S1367,技能!T:T,0))</f>
        <v>2103003</v>
      </c>
      <c r="C1367" s="69" t="s">
        <v>384</v>
      </c>
      <c r="D1367" s="62">
        <v>2</v>
      </c>
      <c r="E1367" s="62" t="str">
        <f>INDEX(技能!E:E,MATCH(技能等级!S1367,技能!T:T,0))</f>
        <v>典韦技能(教学)</v>
      </c>
      <c r="F1367" s="69" t="s">
        <v>1020</v>
      </c>
      <c r="G1367" s="62">
        <v>10</v>
      </c>
      <c r="H1367" s="149" t="str">
        <f t="shared" si="3432"/>
        <v>210300301</v>
      </c>
      <c r="I1367" s="62">
        <v>2</v>
      </c>
      <c r="J1367" s="62" t="str">
        <f>IF(COUNTIF(技能效果!A:A,技能等级!B1367&amp;"02")=1,技能等级!B1367&amp;"02","")</f>
        <v>210300302</v>
      </c>
      <c r="K1367" s="62">
        <f t="shared" si="3434"/>
        <v>2</v>
      </c>
      <c r="L1367" s="62" t="str">
        <f>IF(COUNTIF(技能效果!A:A,技能等级!B1367&amp;"03")=1,技能等级!B1367&amp;"03","")</f>
        <v>210300303</v>
      </c>
      <c r="M1367" s="62">
        <f t="shared" si="3435"/>
        <v>2</v>
      </c>
      <c r="N1367" s="62" t="str">
        <f>IF(COUNTIF(技能效果!A:A,技能等级!B1367&amp;"04")=1,技能等级!B1367&amp;"04","")</f>
        <v>210300304</v>
      </c>
      <c r="O1367" s="62">
        <f t="shared" si="3436"/>
        <v>2</v>
      </c>
      <c r="P1367" s="62" t="str">
        <f>IF(COUNTIF(技能效果!A:A,技能等级!B1367&amp;"05")=1,技能等级!B1367&amp;"05","")</f>
        <v/>
      </c>
      <c r="Q1367" s="62" t="str">
        <f t="shared" si="3437"/>
        <v/>
      </c>
      <c r="R1367" s="69" t="str">
        <f>INDEX(技能!U:U,MATCH(技能等级!B1367,技能!B:B,0))</f>
        <v>攻击敌方单体造成攻击x%伤害，额外造成自身已损失生命值百分比伤害</v>
      </c>
      <c r="S1367" s="150">
        <f t="shared" si="3438"/>
        <v>133</v>
      </c>
    </row>
    <row r="1368" spans="1:19" ht="16.5" x14ac:dyDescent="0.2">
      <c r="A1368" s="62">
        <v>1365</v>
      </c>
      <c r="B1368" s="62">
        <f>INDEX(技能!B:B,MATCH(技能等级!S1368,技能!T:T,0))</f>
        <v>2103003</v>
      </c>
      <c r="C1368" s="69" t="s">
        <v>384</v>
      </c>
      <c r="D1368" s="62">
        <v>3</v>
      </c>
      <c r="E1368" s="62" t="str">
        <f>INDEX(技能!E:E,MATCH(技能等级!S1368,技能!T:T,0))</f>
        <v>典韦技能(教学)</v>
      </c>
      <c r="F1368" s="69" t="s">
        <v>1020</v>
      </c>
      <c r="G1368" s="62">
        <v>10</v>
      </c>
      <c r="H1368" s="149" t="str">
        <f t="shared" si="3432"/>
        <v>210300301</v>
      </c>
      <c r="I1368" s="62">
        <v>3</v>
      </c>
      <c r="J1368" s="62" t="str">
        <f>IF(COUNTIF(技能效果!A:A,技能等级!B1368&amp;"02")=1,技能等级!B1368&amp;"02","")</f>
        <v>210300302</v>
      </c>
      <c r="K1368" s="62">
        <f t="shared" si="3434"/>
        <v>3</v>
      </c>
      <c r="L1368" s="62" t="str">
        <f>IF(COUNTIF(技能效果!A:A,技能等级!B1368&amp;"03")=1,技能等级!B1368&amp;"03","")</f>
        <v>210300303</v>
      </c>
      <c r="M1368" s="62">
        <f t="shared" si="3435"/>
        <v>3</v>
      </c>
      <c r="N1368" s="62" t="str">
        <f>IF(COUNTIF(技能效果!A:A,技能等级!B1368&amp;"04")=1,技能等级!B1368&amp;"04","")</f>
        <v>210300304</v>
      </c>
      <c r="O1368" s="62">
        <f t="shared" si="3436"/>
        <v>3</v>
      </c>
      <c r="P1368" s="62" t="str">
        <f>IF(COUNTIF(技能效果!A:A,技能等级!B1368&amp;"05")=1,技能等级!B1368&amp;"05","")</f>
        <v/>
      </c>
      <c r="Q1368" s="62" t="str">
        <f t="shared" si="3437"/>
        <v/>
      </c>
      <c r="R1368" s="69" t="str">
        <f>INDEX(技能!U:U,MATCH(技能等级!B1368,技能!B:B,0))</f>
        <v>攻击敌方单体造成攻击x%伤害，额外造成自身已损失生命值百分比伤害</v>
      </c>
      <c r="S1368" s="150">
        <f t="shared" si="3438"/>
        <v>133</v>
      </c>
    </row>
    <row r="1369" spans="1:19" ht="16.5" x14ac:dyDescent="0.2">
      <c r="A1369" s="62">
        <v>1366</v>
      </c>
      <c r="B1369" s="62">
        <f>INDEX(技能!B:B,MATCH(技能等级!S1369,技能!T:T,0))</f>
        <v>2103003</v>
      </c>
      <c r="C1369" s="69" t="s">
        <v>384</v>
      </c>
      <c r="D1369" s="62">
        <v>4</v>
      </c>
      <c r="E1369" s="62" t="str">
        <f>INDEX(技能!E:E,MATCH(技能等级!S1369,技能!T:T,0))</f>
        <v>典韦技能(教学)</v>
      </c>
      <c r="F1369" s="69" t="s">
        <v>1020</v>
      </c>
      <c r="G1369" s="62">
        <v>10</v>
      </c>
      <c r="H1369" s="149" t="str">
        <f t="shared" si="3432"/>
        <v>210300301</v>
      </c>
      <c r="I1369" s="62">
        <v>4</v>
      </c>
      <c r="J1369" s="62" t="str">
        <f>IF(COUNTIF(技能效果!A:A,技能等级!B1369&amp;"02")=1,技能等级!B1369&amp;"02","")</f>
        <v>210300302</v>
      </c>
      <c r="K1369" s="62">
        <f t="shared" si="3434"/>
        <v>4</v>
      </c>
      <c r="L1369" s="62" t="str">
        <f>IF(COUNTIF(技能效果!A:A,技能等级!B1369&amp;"03")=1,技能等级!B1369&amp;"03","")</f>
        <v>210300303</v>
      </c>
      <c r="M1369" s="62">
        <f t="shared" si="3435"/>
        <v>4</v>
      </c>
      <c r="N1369" s="62" t="str">
        <f>IF(COUNTIF(技能效果!A:A,技能等级!B1369&amp;"04")=1,技能等级!B1369&amp;"04","")</f>
        <v>210300304</v>
      </c>
      <c r="O1369" s="62">
        <f t="shared" si="3436"/>
        <v>4</v>
      </c>
      <c r="P1369" s="62" t="str">
        <f>IF(COUNTIF(技能效果!A:A,技能等级!B1369&amp;"05")=1,技能等级!B1369&amp;"05","")</f>
        <v/>
      </c>
      <c r="Q1369" s="62" t="str">
        <f t="shared" si="3437"/>
        <v/>
      </c>
      <c r="R1369" s="69" t="str">
        <f>INDEX(技能!U:U,MATCH(技能等级!B1369,技能!B:B,0))</f>
        <v>攻击敌方单体造成攻击x%伤害，额外造成自身已损失生命值百分比伤害</v>
      </c>
      <c r="S1369" s="150">
        <f t="shared" si="3438"/>
        <v>133</v>
      </c>
    </row>
    <row r="1370" spans="1:19" ht="16.5" x14ac:dyDescent="0.2">
      <c r="A1370" s="62">
        <v>1367</v>
      </c>
      <c r="B1370" s="62">
        <f>INDEX(技能!B:B,MATCH(技能等级!S1370,技能!T:T,0))</f>
        <v>2103003</v>
      </c>
      <c r="C1370" s="69" t="s">
        <v>384</v>
      </c>
      <c r="D1370" s="62">
        <v>5</v>
      </c>
      <c r="E1370" s="62" t="str">
        <f>INDEX(技能!E:E,MATCH(技能等级!S1370,技能!T:T,0))</f>
        <v>典韦技能(教学)</v>
      </c>
      <c r="F1370" s="69" t="s">
        <v>1020</v>
      </c>
      <c r="G1370" s="62">
        <v>10</v>
      </c>
      <c r="H1370" s="149" t="str">
        <f t="shared" si="3432"/>
        <v>210300301</v>
      </c>
      <c r="I1370" s="62">
        <v>5</v>
      </c>
      <c r="J1370" s="62" t="str">
        <f>IF(COUNTIF(技能效果!A:A,技能等级!B1370&amp;"02")=1,技能等级!B1370&amp;"02","")</f>
        <v>210300302</v>
      </c>
      <c r="K1370" s="62">
        <f t="shared" si="3434"/>
        <v>5</v>
      </c>
      <c r="L1370" s="62" t="str">
        <f>IF(COUNTIF(技能效果!A:A,技能等级!B1370&amp;"03")=1,技能等级!B1370&amp;"03","")</f>
        <v>210300303</v>
      </c>
      <c r="M1370" s="62">
        <f t="shared" si="3435"/>
        <v>5</v>
      </c>
      <c r="N1370" s="62" t="str">
        <f>IF(COUNTIF(技能效果!A:A,技能等级!B1370&amp;"04")=1,技能等级!B1370&amp;"04","")</f>
        <v>210300304</v>
      </c>
      <c r="O1370" s="62">
        <f t="shared" si="3436"/>
        <v>5</v>
      </c>
      <c r="P1370" s="62" t="str">
        <f>IF(COUNTIF(技能效果!A:A,技能等级!B1370&amp;"05")=1,技能等级!B1370&amp;"05","")</f>
        <v/>
      </c>
      <c r="Q1370" s="62" t="str">
        <f t="shared" si="3437"/>
        <v/>
      </c>
      <c r="R1370" s="69" t="str">
        <f>INDEX(技能!U:U,MATCH(技能等级!B1370,技能!B:B,0))</f>
        <v>攻击敌方单体造成攻击x%伤害，额外造成自身已损失生命值百分比伤害</v>
      </c>
      <c r="S1370" s="150">
        <f t="shared" si="3438"/>
        <v>133</v>
      </c>
    </row>
    <row r="1371" spans="1:19" ht="16.5" x14ac:dyDescent="0.2">
      <c r="A1371" s="62">
        <v>1368</v>
      </c>
      <c r="B1371" s="62">
        <f>INDEX(技能!B:B,MATCH(技能等级!S1371,技能!T:T,0))</f>
        <v>2103003</v>
      </c>
      <c r="C1371" s="69" t="s">
        <v>384</v>
      </c>
      <c r="D1371" s="62">
        <v>6</v>
      </c>
      <c r="E1371" s="62" t="str">
        <f>INDEX(技能!E:E,MATCH(技能等级!S1371,技能!T:T,0))</f>
        <v>典韦技能(教学)</v>
      </c>
      <c r="F1371" s="69" t="s">
        <v>1020</v>
      </c>
      <c r="G1371" s="62">
        <v>10</v>
      </c>
      <c r="H1371" s="149" t="str">
        <f t="shared" si="3432"/>
        <v>210300301</v>
      </c>
      <c r="I1371" s="62">
        <v>6</v>
      </c>
      <c r="J1371" s="62" t="str">
        <f>IF(COUNTIF(技能效果!A:A,技能等级!B1371&amp;"02")=1,技能等级!B1371&amp;"02","")</f>
        <v>210300302</v>
      </c>
      <c r="K1371" s="62">
        <f t="shared" si="3434"/>
        <v>6</v>
      </c>
      <c r="L1371" s="62" t="str">
        <f>IF(COUNTIF(技能效果!A:A,技能等级!B1371&amp;"03")=1,技能等级!B1371&amp;"03","")</f>
        <v>210300303</v>
      </c>
      <c r="M1371" s="62">
        <f t="shared" si="3435"/>
        <v>6</v>
      </c>
      <c r="N1371" s="62" t="str">
        <f>IF(COUNTIF(技能效果!A:A,技能等级!B1371&amp;"04")=1,技能等级!B1371&amp;"04","")</f>
        <v>210300304</v>
      </c>
      <c r="O1371" s="62">
        <f t="shared" si="3436"/>
        <v>6</v>
      </c>
      <c r="P1371" s="62" t="str">
        <f>IF(COUNTIF(技能效果!A:A,技能等级!B1371&amp;"05")=1,技能等级!B1371&amp;"05","")</f>
        <v/>
      </c>
      <c r="Q1371" s="62" t="str">
        <f t="shared" si="3437"/>
        <v/>
      </c>
      <c r="R1371" s="69" t="str">
        <f>INDEX(技能!U:U,MATCH(技能等级!B1371,技能!B:B,0))</f>
        <v>攻击敌方单体造成攻击x%伤害，额外造成自身已损失生命值百分比伤害</v>
      </c>
      <c r="S1371" s="150">
        <f t="shared" si="3438"/>
        <v>133</v>
      </c>
    </row>
    <row r="1372" spans="1:19" ht="16.5" x14ac:dyDescent="0.2">
      <c r="A1372" s="62">
        <v>1369</v>
      </c>
      <c r="B1372" s="62">
        <f>INDEX(技能!B:B,MATCH(技能等级!S1372,技能!T:T,0))</f>
        <v>2103003</v>
      </c>
      <c r="C1372" s="69" t="s">
        <v>384</v>
      </c>
      <c r="D1372" s="62">
        <v>7</v>
      </c>
      <c r="E1372" s="62" t="str">
        <f>INDEX(技能!E:E,MATCH(技能等级!S1372,技能!T:T,0))</f>
        <v>典韦技能(教学)</v>
      </c>
      <c r="F1372" s="69" t="s">
        <v>1020</v>
      </c>
      <c r="G1372" s="62">
        <v>10</v>
      </c>
      <c r="H1372" s="149" t="str">
        <f t="shared" si="3432"/>
        <v>210300301</v>
      </c>
      <c r="I1372" s="62">
        <v>7</v>
      </c>
      <c r="J1372" s="62" t="str">
        <f>IF(COUNTIF(技能效果!A:A,技能等级!B1372&amp;"02")=1,技能等级!B1372&amp;"02","")</f>
        <v>210300302</v>
      </c>
      <c r="K1372" s="62">
        <f t="shared" si="3434"/>
        <v>7</v>
      </c>
      <c r="L1372" s="62" t="str">
        <f>IF(COUNTIF(技能效果!A:A,技能等级!B1372&amp;"03")=1,技能等级!B1372&amp;"03","")</f>
        <v>210300303</v>
      </c>
      <c r="M1372" s="62">
        <f t="shared" si="3435"/>
        <v>7</v>
      </c>
      <c r="N1372" s="62" t="str">
        <f>IF(COUNTIF(技能效果!A:A,技能等级!B1372&amp;"04")=1,技能等级!B1372&amp;"04","")</f>
        <v>210300304</v>
      </c>
      <c r="O1372" s="62">
        <f t="shared" si="3436"/>
        <v>7</v>
      </c>
      <c r="P1372" s="62" t="str">
        <f>IF(COUNTIF(技能效果!A:A,技能等级!B1372&amp;"05")=1,技能等级!B1372&amp;"05","")</f>
        <v/>
      </c>
      <c r="Q1372" s="62" t="str">
        <f t="shared" si="3437"/>
        <v/>
      </c>
      <c r="R1372" s="69" t="str">
        <f>INDEX(技能!U:U,MATCH(技能等级!B1372,技能!B:B,0))</f>
        <v>攻击敌方单体造成攻击x%伤害，额外造成自身已损失生命值百分比伤害</v>
      </c>
      <c r="S1372" s="150">
        <f t="shared" si="3438"/>
        <v>133</v>
      </c>
    </row>
    <row r="1373" spans="1:19" ht="16.5" x14ac:dyDescent="0.2">
      <c r="A1373" s="62">
        <v>1370</v>
      </c>
      <c r="B1373" s="62">
        <f>INDEX(技能!B:B,MATCH(技能等级!S1373,技能!T:T,0))</f>
        <v>2103003</v>
      </c>
      <c r="C1373" s="69" t="s">
        <v>384</v>
      </c>
      <c r="D1373" s="62">
        <v>8</v>
      </c>
      <c r="E1373" s="62" t="str">
        <f>INDEX(技能!E:E,MATCH(技能等级!S1373,技能!T:T,0))</f>
        <v>典韦技能(教学)</v>
      </c>
      <c r="F1373" s="69" t="s">
        <v>1020</v>
      </c>
      <c r="G1373" s="62">
        <v>10</v>
      </c>
      <c r="H1373" s="149" t="str">
        <f t="shared" si="3432"/>
        <v>210300301</v>
      </c>
      <c r="I1373" s="62">
        <v>8</v>
      </c>
      <c r="J1373" s="62" t="str">
        <f>IF(COUNTIF(技能效果!A:A,技能等级!B1373&amp;"02")=1,技能等级!B1373&amp;"02","")</f>
        <v>210300302</v>
      </c>
      <c r="K1373" s="62">
        <f t="shared" si="3434"/>
        <v>8</v>
      </c>
      <c r="L1373" s="62" t="str">
        <f>IF(COUNTIF(技能效果!A:A,技能等级!B1373&amp;"03")=1,技能等级!B1373&amp;"03","")</f>
        <v>210300303</v>
      </c>
      <c r="M1373" s="62">
        <f t="shared" si="3435"/>
        <v>8</v>
      </c>
      <c r="N1373" s="62" t="str">
        <f>IF(COUNTIF(技能效果!A:A,技能等级!B1373&amp;"04")=1,技能等级!B1373&amp;"04","")</f>
        <v>210300304</v>
      </c>
      <c r="O1373" s="62">
        <f t="shared" si="3436"/>
        <v>8</v>
      </c>
      <c r="P1373" s="62" t="str">
        <f>IF(COUNTIF(技能效果!A:A,技能等级!B1373&amp;"05")=1,技能等级!B1373&amp;"05","")</f>
        <v/>
      </c>
      <c r="Q1373" s="62" t="str">
        <f t="shared" si="3437"/>
        <v/>
      </c>
      <c r="R1373" s="69" t="str">
        <f>INDEX(技能!U:U,MATCH(技能等级!B1373,技能!B:B,0))</f>
        <v>攻击敌方单体造成攻击x%伤害，额外造成自身已损失生命值百分比伤害</v>
      </c>
      <c r="S1373" s="150">
        <f t="shared" si="3438"/>
        <v>133</v>
      </c>
    </row>
    <row r="1374" spans="1:19" ht="16.5" x14ac:dyDescent="0.2">
      <c r="A1374" s="62">
        <v>1371</v>
      </c>
      <c r="B1374" s="62">
        <f>INDEX(技能!B:B,MATCH(技能等级!S1374,技能!T:T,0))</f>
        <v>2103003</v>
      </c>
      <c r="C1374" s="69" t="s">
        <v>384</v>
      </c>
      <c r="D1374" s="62">
        <v>9</v>
      </c>
      <c r="E1374" s="62" t="str">
        <f>INDEX(技能!E:E,MATCH(技能等级!S1374,技能!T:T,0))</f>
        <v>典韦技能(教学)</v>
      </c>
      <c r="F1374" s="69" t="s">
        <v>1020</v>
      </c>
      <c r="G1374" s="62">
        <v>10</v>
      </c>
      <c r="H1374" s="149" t="str">
        <f t="shared" si="3432"/>
        <v>210300301</v>
      </c>
      <c r="I1374" s="62">
        <v>9</v>
      </c>
      <c r="J1374" s="62" t="str">
        <f>IF(COUNTIF(技能效果!A:A,技能等级!B1374&amp;"02")=1,技能等级!B1374&amp;"02","")</f>
        <v>210300302</v>
      </c>
      <c r="K1374" s="62">
        <f t="shared" si="3434"/>
        <v>9</v>
      </c>
      <c r="L1374" s="62" t="str">
        <f>IF(COUNTIF(技能效果!A:A,技能等级!B1374&amp;"03")=1,技能等级!B1374&amp;"03","")</f>
        <v>210300303</v>
      </c>
      <c r="M1374" s="62">
        <f t="shared" si="3435"/>
        <v>9</v>
      </c>
      <c r="N1374" s="62" t="str">
        <f>IF(COUNTIF(技能效果!A:A,技能等级!B1374&amp;"04")=1,技能等级!B1374&amp;"04","")</f>
        <v>210300304</v>
      </c>
      <c r="O1374" s="62">
        <f t="shared" si="3436"/>
        <v>9</v>
      </c>
      <c r="P1374" s="62" t="str">
        <f>IF(COUNTIF(技能效果!A:A,技能等级!B1374&amp;"05")=1,技能等级!B1374&amp;"05","")</f>
        <v/>
      </c>
      <c r="Q1374" s="62" t="str">
        <f t="shared" si="3437"/>
        <v/>
      </c>
      <c r="R1374" s="69" t="str">
        <f>INDEX(技能!U:U,MATCH(技能等级!B1374,技能!B:B,0))</f>
        <v>攻击敌方单体造成攻击x%伤害，额外造成自身已损失生命值百分比伤害</v>
      </c>
      <c r="S1374" s="150">
        <f t="shared" si="3438"/>
        <v>133</v>
      </c>
    </row>
    <row r="1375" spans="1:19" ht="16.5" x14ac:dyDescent="0.2">
      <c r="A1375" s="62">
        <v>1372</v>
      </c>
      <c r="B1375" s="62">
        <f>INDEX(技能!B:B,MATCH(技能等级!S1375,技能!T:T,0))</f>
        <v>2103003</v>
      </c>
      <c r="C1375" s="69" t="s">
        <v>384</v>
      </c>
      <c r="D1375" s="62">
        <v>10</v>
      </c>
      <c r="E1375" s="62" t="str">
        <f>INDEX(技能!E:E,MATCH(技能等级!S1375,技能!T:T,0))</f>
        <v>典韦技能(教学)</v>
      </c>
      <c r="F1375" s="69" t="s">
        <v>1020</v>
      </c>
      <c r="G1375" s="62">
        <v>10</v>
      </c>
      <c r="H1375" s="149" t="str">
        <f t="shared" si="3432"/>
        <v>210300301</v>
      </c>
      <c r="I1375" s="62">
        <v>10</v>
      </c>
      <c r="J1375" s="62" t="str">
        <f>IF(COUNTIF(技能效果!A:A,技能等级!B1375&amp;"02")=1,技能等级!B1375&amp;"02","")</f>
        <v>210300302</v>
      </c>
      <c r="K1375" s="62">
        <f t="shared" si="3434"/>
        <v>10</v>
      </c>
      <c r="L1375" s="62" t="str">
        <f>IF(COUNTIF(技能效果!A:A,技能等级!B1375&amp;"03")=1,技能等级!B1375&amp;"03","")</f>
        <v>210300303</v>
      </c>
      <c r="M1375" s="62">
        <f t="shared" si="3435"/>
        <v>10</v>
      </c>
      <c r="N1375" s="62" t="str">
        <f>IF(COUNTIF(技能效果!A:A,技能等级!B1375&amp;"04")=1,技能等级!B1375&amp;"04","")</f>
        <v>210300304</v>
      </c>
      <c r="O1375" s="62">
        <f t="shared" si="3436"/>
        <v>10</v>
      </c>
      <c r="P1375" s="62" t="str">
        <f>IF(COUNTIF(技能效果!A:A,技能等级!B1375&amp;"05")=1,技能等级!B1375&amp;"05","")</f>
        <v/>
      </c>
      <c r="Q1375" s="62" t="str">
        <f t="shared" si="3437"/>
        <v/>
      </c>
      <c r="R1375" s="69" t="str">
        <f>INDEX(技能!U:U,MATCH(技能等级!B1375,技能!B:B,0))</f>
        <v>攻击敌方单体造成攻击x%伤害，额外造成自身已损失生命值百分比伤害</v>
      </c>
      <c r="S1375" s="150">
        <f t="shared" si="3438"/>
        <v>133</v>
      </c>
    </row>
    <row r="1376" spans="1:19" ht="16.5" x14ac:dyDescent="0.2">
      <c r="A1376" s="62">
        <v>1373</v>
      </c>
      <c r="B1376" s="62">
        <f>INDEX(技能!B:B,MATCH(技能等级!S1376,技能!T:T,0))</f>
        <v>2103004</v>
      </c>
      <c r="C1376" s="69" t="s">
        <v>384</v>
      </c>
      <c r="D1376" s="62">
        <v>1</v>
      </c>
      <c r="E1376" s="62" t="str">
        <f>INDEX(技能!E:E,MATCH(技能等级!S1376,技能!T:T,0))</f>
        <v>唐流雨技能(教学)</v>
      </c>
      <c r="F1376" s="69" t="s">
        <v>1020</v>
      </c>
      <c r="G1376" s="62"/>
      <c r="H1376" s="149" t="str">
        <f t="shared" si="3432"/>
        <v>210300401</v>
      </c>
      <c r="I1376" s="62">
        <v>1</v>
      </c>
      <c r="J1376" s="62" t="str">
        <f>IF(COUNTIF(技能效果!A:A,技能等级!B1376&amp;"02")=1,技能等级!B1376&amp;"02","")</f>
        <v>210300402</v>
      </c>
      <c r="K1376" s="62">
        <f t="shared" si="3434"/>
        <v>1</v>
      </c>
      <c r="L1376" s="62" t="str">
        <f>IF(COUNTIF(技能效果!A:A,技能等级!B1376&amp;"03")=1,技能等级!B1376&amp;"03","")</f>
        <v>210300403</v>
      </c>
      <c r="M1376" s="62">
        <f t="shared" si="3435"/>
        <v>1</v>
      </c>
      <c r="N1376" s="62" t="str">
        <f>IF(COUNTIF(技能效果!A:A,技能等级!B1376&amp;"04")=1,技能等级!B1376&amp;"04","")</f>
        <v/>
      </c>
      <c r="O1376" s="62" t="str">
        <f t="shared" si="3436"/>
        <v/>
      </c>
      <c r="P1376" s="62" t="str">
        <f>IF(COUNTIF(技能效果!A:A,技能等级!B1376&amp;"05")=1,技能等级!B1376&amp;"05","")</f>
        <v/>
      </c>
      <c r="Q1376" s="62" t="str">
        <f t="shared" si="3437"/>
        <v/>
      </c>
      <c r="R1376" s="69" t="str">
        <f>INDEX(技能!U:U,MATCH(技能等级!B1376,技能!B:B,0))</f>
        <v>攻击敌方单体造成攻击x%伤害
技能可触发【追击】</v>
      </c>
      <c r="S1376" s="150">
        <f t="shared" si="3438"/>
        <v>134</v>
      </c>
    </row>
    <row r="1377" spans="1:19" ht="16.5" x14ac:dyDescent="0.2">
      <c r="A1377" s="62">
        <v>1374</v>
      </c>
      <c r="B1377" s="62">
        <f>INDEX(技能!B:B,MATCH(技能等级!S1377,技能!T:T,0))</f>
        <v>2103004</v>
      </c>
      <c r="C1377" s="69" t="s">
        <v>384</v>
      </c>
      <c r="D1377" s="62">
        <v>2</v>
      </c>
      <c r="E1377" s="62" t="str">
        <f>INDEX(技能!E:E,MATCH(技能等级!S1377,技能!T:T,0))</f>
        <v>唐流雨技能(教学)</v>
      </c>
      <c r="F1377" s="69" t="s">
        <v>1020</v>
      </c>
      <c r="G1377" s="62">
        <v>10</v>
      </c>
      <c r="H1377" s="149" t="str">
        <f t="shared" si="3432"/>
        <v>210300401</v>
      </c>
      <c r="I1377" s="62">
        <v>2</v>
      </c>
      <c r="J1377" s="62" t="str">
        <f>IF(COUNTIF(技能效果!A:A,技能等级!B1377&amp;"02")=1,技能等级!B1377&amp;"02","")</f>
        <v>210300402</v>
      </c>
      <c r="K1377" s="62">
        <f t="shared" si="3434"/>
        <v>2</v>
      </c>
      <c r="L1377" s="62" t="str">
        <f>IF(COUNTIF(技能效果!A:A,技能等级!B1377&amp;"03")=1,技能等级!B1377&amp;"03","")</f>
        <v>210300403</v>
      </c>
      <c r="M1377" s="62">
        <f t="shared" si="3435"/>
        <v>2</v>
      </c>
      <c r="N1377" s="62" t="str">
        <f>IF(COUNTIF(技能效果!A:A,技能等级!B1377&amp;"04")=1,技能等级!B1377&amp;"04","")</f>
        <v/>
      </c>
      <c r="O1377" s="62" t="str">
        <f t="shared" si="3436"/>
        <v/>
      </c>
      <c r="P1377" s="62" t="str">
        <f>IF(COUNTIF(技能效果!A:A,技能等级!B1377&amp;"05")=1,技能等级!B1377&amp;"05","")</f>
        <v/>
      </c>
      <c r="Q1377" s="62" t="str">
        <f t="shared" si="3437"/>
        <v/>
      </c>
      <c r="R1377" s="69" t="str">
        <f>INDEX(技能!U:U,MATCH(技能等级!B1377,技能!B:B,0))</f>
        <v>攻击敌方单体造成攻击x%伤害
技能可触发【追击】</v>
      </c>
      <c r="S1377" s="150">
        <f t="shared" si="3438"/>
        <v>134</v>
      </c>
    </row>
    <row r="1378" spans="1:19" ht="16.5" x14ac:dyDescent="0.2">
      <c r="A1378" s="62">
        <v>1375</v>
      </c>
      <c r="B1378" s="62">
        <f>INDEX(技能!B:B,MATCH(技能等级!S1378,技能!T:T,0))</f>
        <v>2103004</v>
      </c>
      <c r="C1378" s="69" t="s">
        <v>384</v>
      </c>
      <c r="D1378" s="62">
        <v>3</v>
      </c>
      <c r="E1378" s="62" t="str">
        <f>INDEX(技能!E:E,MATCH(技能等级!S1378,技能!T:T,0))</f>
        <v>唐流雨技能(教学)</v>
      </c>
      <c r="F1378" s="69" t="s">
        <v>1020</v>
      </c>
      <c r="G1378" s="62">
        <v>10</v>
      </c>
      <c r="H1378" s="149" t="str">
        <f t="shared" si="3432"/>
        <v>210300401</v>
      </c>
      <c r="I1378" s="62">
        <v>3</v>
      </c>
      <c r="J1378" s="62" t="str">
        <f>IF(COUNTIF(技能效果!A:A,技能等级!B1378&amp;"02")=1,技能等级!B1378&amp;"02","")</f>
        <v>210300402</v>
      </c>
      <c r="K1378" s="62">
        <f t="shared" si="3434"/>
        <v>3</v>
      </c>
      <c r="L1378" s="62" t="str">
        <f>IF(COUNTIF(技能效果!A:A,技能等级!B1378&amp;"03")=1,技能等级!B1378&amp;"03","")</f>
        <v>210300403</v>
      </c>
      <c r="M1378" s="62">
        <f t="shared" si="3435"/>
        <v>3</v>
      </c>
      <c r="N1378" s="62" t="str">
        <f>IF(COUNTIF(技能效果!A:A,技能等级!B1378&amp;"04")=1,技能等级!B1378&amp;"04","")</f>
        <v/>
      </c>
      <c r="O1378" s="62" t="str">
        <f t="shared" si="3436"/>
        <v/>
      </c>
      <c r="P1378" s="62" t="str">
        <f>IF(COUNTIF(技能效果!A:A,技能等级!B1378&amp;"05")=1,技能等级!B1378&amp;"05","")</f>
        <v/>
      </c>
      <c r="Q1378" s="62" t="str">
        <f t="shared" si="3437"/>
        <v/>
      </c>
      <c r="R1378" s="69" t="str">
        <f>INDEX(技能!U:U,MATCH(技能等级!B1378,技能!B:B,0))</f>
        <v>攻击敌方单体造成攻击x%伤害
技能可触发【追击】</v>
      </c>
      <c r="S1378" s="150">
        <f t="shared" si="3438"/>
        <v>134</v>
      </c>
    </row>
    <row r="1379" spans="1:19" ht="16.5" x14ac:dyDescent="0.2">
      <c r="A1379" s="62">
        <v>1376</v>
      </c>
      <c r="B1379" s="62">
        <f>INDEX(技能!B:B,MATCH(技能等级!S1379,技能!T:T,0))</f>
        <v>2103004</v>
      </c>
      <c r="C1379" s="69" t="s">
        <v>384</v>
      </c>
      <c r="D1379" s="62">
        <v>4</v>
      </c>
      <c r="E1379" s="62" t="str">
        <f>INDEX(技能!E:E,MATCH(技能等级!S1379,技能!T:T,0))</f>
        <v>唐流雨技能(教学)</v>
      </c>
      <c r="F1379" s="69" t="s">
        <v>1020</v>
      </c>
      <c r="G1379" s="62">
        <v>10</v>
      </c>
      <c r="H1379" s="149" t="str">
        <f t="shared" si="3432"/>
        <v>210300401</v>
      </c>
      <c r="I1379" s="62">
        <v>4</v>
      </c>
      <c r="J1379" s="62" t="str">
        <f>IF(COUNTIF(技能效果!A:A,技能等级!B1379&amp;"02")=1,技能等级!B1379&amp;"02","")</f>
        <v>210300402</v>
      </c>
      <c r="K1379" s="62">
        <f t="shared" si="3434"/>
        <v>4</v>
      </c>
      <c r="L1379" s="62" t="str">
        <f>IF(COUNTIF(技能效果!A:A,技能等级!B1379&amp;"03")=1,技能等级!B1379&amp;"03","")</f>
        <v>210300403</v>
      </c>
      <c r="M1379" s="62">
        <f t="shared" si="3435"/>
        <v>4</v>
      </c>
      <c r="N1379" s="62" t="str">
        <f>IF(COUNTIF(技能效果!A:A,技能等级!B1379&amp;"04")=1,技能等级!B1379&amp;"04","")</f>
        <v/>
      </c>
      <c r="O1379" s="62" t="str">
        <f t="shared" si="3436"/>
        <v/>
      </c>
      <c r="P1379" s="62" t="str">
        <f>IF(COUNTIF(技能效果!A:A,技能等级!B1379&amp;"05")=1,技能等级!B1379&amp;"05","")</f>
        <v/>
      </c>
      <c r="Q1379" s="62" t="str">
        <f t="shared" si="3437"/>
        <v/>
      </c>
      <c r="R1379" s="69" t="str">
        <f>INDEX(技能!U:U,MATCH(技能等级!B1379,技能!B:B,0))</f>
        <v>攻击敌方单体造成攻击x%伤害
技能可触发【追击】</v>
      </c>
      <c r="S1379" s="150">
        <f t="shared" si="3438"/>
        <v>134</v>
      </c>
    </row>
    <row r="1380" spans="1:19" ht="16.5" x14ac:dyDescent="0.2">
      <c r="A1380" s="62">
        <v>1377</v>
      </c>
      <c r="B1380" s="62">
        <f>INDEX(技能!B:B,MATCH(技能等级!S1380,技能!T:T,0))</f>
        <v>2103004</v>
      </c>
      <c r="C1380" s="69" t="s">
        <v>384</v>
      </c>
      <c r="D1380" s="62">
        <v>5</v>
      </c>
      <c r="E1380" s="62" t="str">
        <f>INDEX(技能!E:E,MATCH(技能等级!S1380,技能!T:T,0))</f>
        <v>唐流雨技能(教学)</v>
      </c>
      <c r="F1380" s="69" t="s">
        <v>1020</v>
      </c>
      <c r="G1380" s="62">
        <v>10</v>
      </c>
      <c r="H1380" s="149" t="str">
        <f t="shared" si="3432"/>
        <v>210300401</v>
      </c>
      <c r="I1380" s="62">
        <v>5</v>
      </c>
      <c r="J1380" s="62" t="str">
        <f>IF(COUNTIF(技能效果!A:A,技能等级!B1380&amp;"02")=1,技能等级!B1380&amp;"02","")</f>
        <v>210300402</v>
      </c>
      <c r="K1380" s="62">
        <f t="shared" si="3434"/>
        <v>5</v>
      </c>
      <c r="L1380" s="62" t="str">
        <f>IF(COUNTIF(技能效果!A:A,技能等级!B1380&amp;"03")=1,技能等级!B1380&amp;"03","")</f>
        <v>210300403</v>
      </c>
      <c r="M1380" s="62">
        <f t="shared" si="3435"/>
        <v>5</v>
      </c>
      <c r="N1380" s="62" t="str">
        <f>IF(COUNTIF(技能效果!A:A,技能等级!B1380&amp;"04")=1,技能等级!B1380&amp;"04","")</f>
        <v/>
      </c>
      <c r="O1380" s="62" t="str">
        <f t="shared" si="3436"/>
        <v/>
      </c>
      <c r="P1380" s="62" t="str">
        <f>IF(COUNTIF(技能效果!A:A,技能等级!B1380&amp;"05")=1,技能等级!B1380&amp;"05","")</f>
        <v/>
      </c>
      <c r="Q1380" s="62" t="str">
        <f t="shared" si="3437"/>
        <v/>
      </c>
      <c r="R1380" s="69" t="str">
        <f>INDEX(技能!U:U,MATCH(技能等级!B1380,技能!B:B,0))</f>
        <v>攻击敌方单体造成攻击x%伤害
技能可触发【追击】</v>
      </c>
      <c r="S1380" s="150">
        <f t="shared" si="3438"/>
        <v>134</v>
      </c>
    </row>
    <row r="1381" spans="1:19" ht="16.5" x14ac:dyDescent="0.2">
      <c r="A1381" s="62">
        <v>1378</v>
      </c>
      <c r="B1381" s="62">
        <f>INDEX(技能!B:B,MATCH(技能等级!S1381,技能!T:T,0))</f>
        <v>2103004</v>
      </c>
      <c r="C1381" s="69" t="s">
        <v>384</v>
      </c>
      <c r="D1381" s="62">
        <v>6</v>
      </c>
      <c r="E1381" s="62" t="str">
        <f>INDEX(技能!E:E,MATCH(技能等级!S1381,技能!T:T,0))</f>
        <v>唐流雨技能(教学)</v>
      </c>
      <c r="F1381" s="69" t="s">
        <v>1020</v>
      </c>
      <c r="G1381" s="62">
        <v>10</v>
      </c>
      <c r="H1381" s="149" t="str">
        <f t="shared" si="3432"/>
        <v>210300401</v>
      </c>
      <c r="I1381" s="62">
        <v>6</v>
      </c>
      <c r="J1381" s="62" t="str">
        <f>IF(COUNTIF(技能效果!A:A,技能等级!B1381&amp;"02")=1,技能等级!B1381&amp;"02","")</f>
        <v>210300402</v>
      </c>
      <c r="K1381" s="62">
        <f t="shared" si="3434"/>
        <v>6</v>
      </c>
      <c r="L1381" s="62" t="str">
        <f>IF(COUNTIF(技能效果!A:A,技能等级!B1381&amp;"03")=1,技能等级!B1381&amp;"03","")</f>
        <v>210300403</v>
      </c>
      <c r="M1381" s="62">
        <f t="shared" si="3435"/>
        <v>6</v>
      </c>
      <c r="N1381" s="62" t="str">
        <f>IF(COUNTIF(技能效果!A:A,技能等级!B1381&amp;"04")=1,技能等级!B1381&amp;"04","")</f>
        <v/>
      </c>
      <c r="O1381" s="62" t="str">
        <f t="shared" si="3436"/>
        <v/>
      </c>
      <c r="P1381" s="62" t="str">
        <f>IF(COUNTIF(技能效果!A:A,技能等级!B1381&amp;"05")=1,技能等级!B1381&amp;"05","")</f>
        <v/>
      </c>
      <c r="Q1381" s="62" t="str">
        <f t="shared" si="3437"/>
        <v/>
      </c>
      <c r="R1381" s="69" t="str">
        <f>INDEX(技能!U:U,MATCH(技能等级!B1381,技能!B:B,0))</f>
        <v>攻击敌方单体造成攻击x%伤害
技能可触发【追击】</v>
      </c>
      <c r="S1381" s="150">
        <f t="shared" si="3438"/>
        <v>134</v>
      </c>
    </row>
    <row r="1382" spans="1:19" ht="16.5" x14ac:dyDescent="0.2">
      <c r="A1382" s="62">
        <v>1379</v>
      </c>
      <c r="B1382" s="62">
        <f>INDEX(技能!B:B,MATCH(技能等级!S1382,技能!T:T,0))</f>
        <v>2103004</v>
      </c>
      <c r="C1382" s="69" t="s">
        <v>384</v>
      </c>
      <c r="D1382" s="62">
        <v>7</v>
      </c>
      <c r="E1382" s="62" t="str">
        <f>INDEX(技能!E:E,MATCH(技能等级!S1382,技能!T:T,0))</f>
        <v>唐流雨技能(教学)</v>
      </c>
      <c r="F1382" s="69" t="s">
        <v>1020</v>
      </c>
      <c r="G1382" s="62">
        <v>10</v>
      </c>
      <c r="H1382" s="149" t="str">
        <f t="shared" si="3432"/>
        <v>210300401</v>
      </c>
      <c r="I1382" s="62">
        <v>7</v>
      </c>
      <c r="J1382" s="62" t="str">
        <f>IF(COUNTIF(技能效果!A:A,技能等级!B1382&amp;"02")=1,技能等级!B1382&amp;"02","")</f>
        <v>210300402</v>
      </c>
      <c r="K1382" s="62">
        <f t="shared" si="3434"/>
        <v>7</v>
      </c>
      <c r="L1382" s="62" t="str">
        <f>IF(COUNTIF(技能效果!A:A,技能等级!B1382&amp;"03")=1,技能等级!B1382&amp;"03","")</f>
        <v>210300403</v>
      </c>
      <c r="M1382" s="62">
        <f t="shared" si="3435"/>
        <v>7</v>
      </c>
      <c r="N1382" s="62" t="str">
        <f>IF(COUNTIF(技能效果!A:A,技能等级!B1382&amp;"04")=1,技能等级!B1382&amp;"04","")</f>
        <v/>
      </c>
      <c r="O1382" s="62" t="str">
        <f t="shared" si="3436"/>
        <v/>
      </c>
      <c r="P1382" s="62" t="str">
        <f>IF(COUNTIF(技能效果!A:A,技能等级!B1382&amp;"05")=1,技能等级!B1382&amp;"05","")</f>
        <v/>
      </c>
      <c r="Q1382" s="62" t="str">
        <f t="shared" si="3437"/>
        <v/>
      </c>
      <c r="R1382" s="69" t="str">
        <f>INDEX(技能!U:U,MATCH(技能等级!B1382,技能!B:B,0))</f>
        <v>攻击敌方单体造成攻击x%伤害
技能可触发【追击】</v>
      </c>
      <c r="S1382" s="150">
        <f t="shared" si="3438"/>
        <v>134</v>
      </c>
    </row>
    <row r="1383" spans="1:19" ht="16.5" x14ac:dyDescent="0.2">
      <c r="A1383" s="62">
        <v>1380</v>
      </c>
      <c r="B1383" s="62">
        <f>INDEX(技能!B:B,MATCH(技能等级!S1383,技能!T:T,0))</f>
        <v>2103004</v>
      </c>
      <c r="C1383" s="69" t="s">
        <v>384</v>
      </c>
      <c r="D1383" s="62">
        <v>8</v>
      </c>
      <c r="E1383" s="62" t="str">
        <f>INDEX(技能!E:E,MATCH(技能等级!S1383,技能!T:T,0))</f>
        <v>唐流雨技能(教学)</v>
      </c>
      <c r="F1383" s="69" t="s">
        <v>1020</v>
      </c>
      <c r="G1383" s="62">
        <v>10</v>
      </c>
      <c r="H1383" s="149" t="str">
        <f t="shared" si="3432"/>
        <v>210300401</v>
      </c>
      <c r="I1383" s="62">
        <v>8</v>
      </c>
      <c r="J1383" s="62" t="str">
        <f>IF(COUNTIF(技能效果!A:A,技能等级!B1383&amp;"02")=1,技能等级!B1383&amp;"02","")</f>
        <v>210300402</v>
      </c>
      <c r="K1383" s="62">
        <f t="shared" si="3434"/>
        <v>8</v>
      </c>
      <c r="L1383" s="62" t="str">
        <f>IF(COUNTIF(技能效果!A:A,技能等级!B1383&amp;"03")=1,技能等级!B1383&amp;"03","")</f>
        <v>210300403</v>
      </c>
      <c r="M1383" s="62">
        <f t="shared" si="3435"/>
        <v>8</v>
      </c>
      <c r="N1383" s="62" t="str">
        <f>IF(COUNTIF(技能效果!A:A,技能等级!B1383&amp;"04")=1,技能等级!B1383&amp;"04","")</f>
        <v/>
      </c>
      <c r="O1383" s="62" t="str">
        <f t="shared" si="3436"/>
        <v/>
      </c>
      <c r="P1383" s="62" t="str">
        <f>IF(COUNTIF(技能效果!A:A,技能等级!B1383&amp;"05")=1,技能等级!B1383&amp;"05","")</f>
        <v/>
      </c>
      <c r="Q1383" s="62" t="str">
        <f t="shared" si="3437"/>
        <v/>
      </c>
      <c r="R1383" s="69" t="str">
        <f>INDEX(技能!U:U,MATCH(技能等级!B1383,技能!B:B,0))</f>
        <v>攻击敌方单体造成攻击x%伤害
技能可触发【追击】</v>
      </c>
      <c r="S1383" s="150">
        <f t="shared" si="3438"/>
        <v>134</v>
      </c>
    </row>
    <row r="1384" spans="1:19" ht="16.5" x14ac:dyDescent="0.2">
      <c r="A1384" s="62">
        <v>1381</v>
      </c>
      <c r="B1384" s="62">
        <f>INDEX(技能!B:B,MATCH(技能等级!S1384,技能!T:T,0))</f>
        <v>2103004</v>
      </c>
      <c r="C1384" s="69" t="s">
        <v>384</v>
      </c>
      <c r="D1384" s="62">
        <v>9</v>
      </c>
      <c r="E1384" s="62" t="str">
        <f>INDEX(技能!E:E,MATCH(技能等级!S1384,技能!T:T,0))</f>
        <v>唐流雨技能(教学)</v>
      </c>
      <c r="F1384" s="69" t="s">
        <v>1020</v>
      </c>
      <c r="G1384" s="62">
        <v>10</v>
      </c>
      <c r="H1384" s="149" t="str">
        <f t="shared" si="3432"/>
        <v>210300401</v>
      </c>
      <c r="I1384" s="62">
        <v>9</v>
      </c>
      <c r="J1384" s="62" t="str">
        <f>IF(COUNTIF(技能效果!A:A,技能等级!B1384&amp;"02")=1,技能等级!B1384&amp;"02","")</f>
        <v>210300402</v>
      </c>
      <c r="K1384" s="62">
        <f t="shared" si="3434"/>
        <v>9</v>
      </c>
      <c r="L1384" s="62" t="str">
        <f>IF(COUNTIF(技能效果!A:A,技能等级!B1384&amp;"03")=1,技能等级!B1384&amp;"03","")</f>
        <v>210300403</v>
      </c>
      <c r="M1384" s="62">
        <f t="shared" si="3435"/>
        <v>9</v>
      </c>
      <c r="N1384" s="62" t="str">
        <f>IF(COUNTIF(技能效果!A:A,技能等级!B1384&amp;"04")=1,技能等级!B1384&amp;"04","")</f>
        <v/>
      </c>
      <c r="O1384" s="62" t="str">
        <f t="shared" si="3436"/>
        <v/>
      </c>
      <c r="P1384" s="62" t="str">
        <f>IF(COUNTIF(技能效果!A:A,技能等级!B1384&amp;"05")=1,技能等级!B1384&amp;"05","")</f>
        <v/>
      </c>
      <c r="Q1384" s="62" t="str">
        <f t="shared" si="3437"/>
        <v/>
      </c>
      <c r="R1384" s="69" t="str">
        <f>INDEX(技能!U:U,MATCH(技能等级!B1384,技能!B:B,0))</f>
        <v>攻击敌方单体造成攻击x%伤害
技能可触发【追击】</v>
      </c>
      <c r="S1384" s="150">
        <f t="shared" si="3438"/>
        <v>134</v>
      </c>
    </row>
    <row r="1385" spans="1:19" ht="16.5" x14ac:dyDescent="0.2">
      <c r="A1385" s="62">
        <v>1382</v>
      </c>
      <c r="B1385" s="62">
        <f>INDEX(技能!B:B,MATCH(技能等级!S1385,技能!T:T,0))</f>
        <v>2103004</v>
      </c>
      <c r="C1385" s="69" t="s">
        <v>384</v>
      </c>
      <c r="D1385" s="62">
        <v>10</v>
      </c>
      <c r="E1385" s="62" t="str">
        <f>INDEX(技能!E:E,MATCH(技能等级!S1385,技能!T:T,0))</f>
        <v>唐流雨技能(教学)</v>
      </c>
      <c r="F1385" s="69" t="s">
        <v>1020</v>
      </c>
      <c r="G1385" s="62">
        <v>10</v>
      </c>
      <c r="H1385" s="149" t="str">
        <f t="shared" si="3432"/>
        <v>210300401</v>
      </c>
      <c r="I1385" s="62">
        <v>10</v>
      </c>
      <c r="J1385" s="62" t="str">
        <f>IF(COUNTIF(技能效果!A:A,技能等级!B1385&amp;"02")=1,技能等级!B1385&amp;"02","")</f>
        <v>210300402</v>
      </c>
      <c r="K1385" s="62">
        <f t="shared" si="3434"/>
        <v>10</v>
      </c>
      <c r="L1385" s="62" t="str">
        <f>IF(COUNTIF(技能效果!A:A,技能等级!B1385&amp;"03")=1,技能等级!B1385&amp;"03","")</f>
        <v>210300403</v>
      </c>
      <c r="M1385" s="62">
        <f t="shared" si="3435"/>
        <v>10</v>
      </c>
      <c r="N1385" s="62" t="str">
        <f>IF(COUNTIF(技能效果!A:A,技能等级!B1385&amp;"04")=1,技能等级!B1385&amp;"04","")</f>
        <v/>
      </c>
      <c r="O1385" s="62" t="str">
        <f t="shared" si="3436"/>
        <v/>
      </c>
      <c r="P1385" s="62" t="str">
        <f>IF(COUNTIF(技能效果!A:A,技能等级!B1385&amp;"05")=1,技能等级!B1385&amp;"05","")</f>
        <v/>
      </c>
      <c r="Q1385" s="62" t="str">
        <f t="shared" si="3437"/>
        <v/>
      </c>
      <c r="R1385" s="69" t="str">
        <f>INDEX(技能!U:U,MATCH(技能等级!B1385,技能!B:B,0))</f>
        <v>攻击敌方单体造成攻击x%伤害
技能可触发【追击】</v>
      </c>
      <c r="S1385" s="150">
        <f t="shared" si="3438"/>
        <v>134</v>
      </c>
    </row>
    <row r="1386" spans="1:19" ht="16.5" x14ac:dyDescent="0.2">
      <c r="A1386" s="62">
        <v>1383</v>
      </c>
      <c r="B1386" s="62">
        <f>INDEX(技能!B:B,MATCH(技能等级!S1386,技能!T:T,0))</f>
        <v>2103005</v>
      </c>
      <c r="C1386" s="69" t="s">
        <v>384</v>
      </c>
      <c r="D1386" s="62">
        <v>1</v>
      </c>
      <c r="E1386" s="62" t="str">
        <f>INDEX(技能!E:E,MATCH(技能等级!S1386,技能!T:T,0))</f>
        <v>李轩辕技能(教学)</v>
      </c>
      <c r="F1386" s="69" t="s">
        <v>1020</v>
      </c>
      <c r="G1386" s="62"/>
      <c r="H1386" s="149" t="str">
        <f t="shared" si="3432"/>
        <v>210300501</v>
      </c>
      <c r="I1386" s="62">
        <v>1</v>
      </c>
      <c r="J1386" s="62" t="str">
        <f>IF(COUNTIF(技能效果!A:A,技能等级!B1386&amp;"02")=1,技能等级!B1386&amp;"02","")</f>
        <v>210300502</v>
      </c>
      <c r="K1386" s="62">
        <f t="shared" si="3434"/>
        <v>1</v>
      </c>
      <c r="L1386" s="62" t="str">
        <f>IF(COUNTIF(技能效果!A:A,技能等级!B1386&amp;"03")=1,技能等级!B1386&amp;"03","")</f>
        <v>210300503</v>
      </c>
      <c r="M1386" s="62">
        <f t="shared" si="3435"/>
        <v>1</v>
      </c>
      <c r="N1386" s="62" t="str">
        <f>IF(COUNTIF(技能效果!A:A,技能等级!B1386&amp;"04")=1,技能等级!B1386&amp;"04","")</f>
        <v>210300504</v>
      </c>
      <c r="O1386" s="62">
        <f t="shared" si="3436"/>
        <v>1</v>
      </c>
      <c r="P1386" s="62" t="str">
        <f>IF(COUNTIF(技能效果!A:A,技能等级!B1386&amp;"05")=1,技能等级!B1386&amp;"05","")</f>
        <v/>
      </c>
      <c r="Q1386" s="62" t="str">
        <f t="shared" si="3437"/>
        <v/>
      </c>
      <c r="R1386" s="69" t="str">
        <f>INDEX(技能!U:U,MATCH(技能等级!B1386,技能!B:B,0))</f>
        <v>攻击敌方单体造成攻击x%伤害，同时获得M个红水晶</v>
      </c>
      <c r="S1386" s="150">
        <f t="shared" si="3438"/>
        <v>135</v>
      </c>
    </row>
    <row r="1387" spans="1:19" ht="16.5" x14ac:dyDescent="0.2">
      <c r="A1387" s="62">
        <v>1384</v>
      </c>
      <c r="B1387" s="62">
        <f>INDEX(技能!B:B,MATCH(技能等级!S1387,技能!T:T,0))</f>
        <v>2103005</v>
      </c>
      <c r="C1387" s="69" t="s">
        <v>384</v>
      </c>
      <c r="D1387" s="62">
        <v>2</v>
      </c>
      <c r="E1387" s="62" t="str">
        <f>INDEX(技能!E:E,MATCH(技能等级!S1387,技能!T:T,0))</f>
        <v>李轩辕技能(教学)</v>
      </c>
      <c r="F1387" s="69" t="s">
        <v>1020</v>
      </c>
      <c r="G1387" s="62">
        <v>10</v>
      </c>
      <c r="H1387" s="149" t="str">
        <f t="shared" si="3432"/>
        <v>210300501</v>
      </c>
      <c r="I1387" s="62">
        <v>2</v>
      </c>
      <c r="J1387" s="62" t="str">
        <f>IF(COUNTIF(技能效果!A:A,技能等级!B1387&amp;"02")=1,技能等级!B1387&amp;"02","")</f>
        <v>210300502</v>
      </c>
      <c r="K1387" s="62">
        <f t="shared" si="3434"/>
        <v>2</v>
      </c>
      <c r="L1387" s="62" t="str">
        <f>IF(COUNTIF(技能效果!A:A,技能等级!B1387&amp;"03")=1,技能等级!B1387&amp;"03","")</f>
        <v>210300503</v>
      </c>
      <c r="M1387" s="62">
        <f t="shared" si="3435"/>
        <v>2</v>
      </c>
      <c r="N1387" s="62" t="str">
        <f>IF(COUNTIF(技能效果!A:A,技能等级!B1387&amp;"04")=1,技能等级!B1387&amp;"04","")</f>
        <v>210300504</v>
      </c>
      <c r="O1387" s="62">
        <f t="shared" si="3436"/>
        <v>2</v>
      </c>
      <c r="P1387" s="62" t="str">
        <f>IF(COUNTIF(技能效果!A:A,技能等级!B1387&amp;"05")=1,技能等级!B1387&amp;"05","")</f>
        <v/>
      </c>
      <c r="Q1387" s="62" t="str">
        <f t="shared" si="3437"/>
        <v/>
      </c>
      <c r="R1387" s="69" t="str">
        <f>INDEX(技能!U:U,MATCH(技能等级!B1387,技能!B:B,0))</f>
        <v>攻击敌方单体造成攻击x%伤害，同时获得M个红水晶</v>
      </c>
      <c r="S1387" s="150">
        <f t="shared" si="3438"/>
        <v>135</v>
      </c>
    </row>
    <row r="1388" spans="1:19" ht="16.5" x14ac:dyDescent="0.2">
      <c r="A1388" s="62">
        <v>1385</v>
      </c>
      <c r="B1388" s="62">
        <f>INDEX(技能!B:B,MATCH(技能等级!S1388,技能!T:T,0))</f>
        <v>2103005</v>
      </c>
      <c r="C1388" s="69" t="s">
        <v>384</v>
      </c>
      <c r="D1388" s="62">
        <v>3</v>
      </c>
      <c r="E1388" s="62" t="str">
        <f>INDEX(技能!E:E,MATCH(技能等级!S1388,技能!T:T,0))</f>
        <v>李轩辕技能(教学)</v>
      </c>
      <c r="F1388" s="69" t="s">
        <v>1020</v>
      </c>
      <c r="G1388" s="62">
        <v>10</v>
      </c>
      <c r="H1388" s="149" t="str">
        <f t="shared" si="3432"/>
        <v>210300501</v>
      </c>
      <c r="I1388" s="62">
        <v>3</v>
      </c>
      <c r="J1388" s="62" t="str">
        <f>IF(COUNTIF(技能效果!A:A,技能等级!B1388&amp;"02")=1,技能等级!B1388&amp;"02","")</f>
        <v>210300502</v>
      </c>
      <c r="K1388" s="62">
        <f t="shared" si="3434"/>
        <v>3</v>
      </c>
      <c r="L1388" s="62" t="str">
        <f>IF(COUNTIF(技能效果!A:A,技能等级!B1388&amp;"03")=1,技能等级!B1388&amp;"03","")</f>
        <v>210300503</v>
      </c>
      <c r="M1388" s="62">
        <f t="shared" si="3435"/>
        <v>3</v>
      </c>
      <c r="N1388" s="62" t="str">
        <f>IF(COUNTIF(技能效果!A:A,技能等级!B1388&amp;"04")=1,技能等级!B1388&amp;"04","")</f>
        <v>210300504</v>
      </c>
      <c r="O1388" s="62">
        <f t="shared" si="3436"/>
        <v>3</v>
      </c>
      <c r="P1388" s="62" t="str">
        <f>IF(COUNTIF(技能效果!A:A,技能等级!B1388&amp;"05")=1,技能等级!B1388&amp;"05","")</f>
        <v/>
      </c>
      <c r="Q1388" s="62" t="str">
        <f t="shared" si="3437"/>
        <v/>
      </c>
      <c r="R1388" s="69" t="str">
        <f>INDEX(技能!U:U,MATCH(技能等级!B1388,技能!B:B,0))</f>
        <v>攻击敌方单体造成攻击x%伤害，同时获得M个红水晶</v>
      </c>
      <c r="S1388" s="150">
        <f t="shared" si="3438"/>
        <v>135</v>
      </c>
    </row>
    <row r="1389" spans="1:19" ht="16.5" x14ac:dyDescent="0.2">
      <c r="A1389" s="62">
        <v>1386</v>
      </c>
      <c r="B1389" s="62">
        <f>INDEX(技能!B:B,MATCH(技能等级!S1389,技能!T:T,0))</f>
        <v>2103005</v>
      </c>
      <c r="C1389" s="69" t="s">
        <v>384</v>
      </c>
      <c r="D1389" s="62">
        <v>4</v>
      </c>
      <c r="E1389" s="62" t="str">
        <f>INDEX(技能!E:E,MATCH(技能等级!S1389,技能!T:T,0))</f>
        <v>李轩辕技能(教学)</v>
      </c>
      <c r="F1389" s="69" t="s">
        <v>1020</v>
      </c>
      <c r="G1389" s="62">
        <v>10</v>
      </c>
      <c r="H1389" s="149" t="str">
        <f t="shared" si="3432"/>
        <v>210300501</v>
      </c>
      <c r="I1389" s="62">
        <v>4</v>
      </c>
      <c r="J1389" s="62" t="str">
        <f>IF(COUNTIF(技能效果!A:A,技能等级!B1389&amp;"02")=1,技能等级!B1389&amp;"02","")</f>
        <v>210300502</v>
      </c>
      <c r="K1389" s="62">
        <f t="shared" si="3434"/>
        <v>4</v>
      </c>
      <c r="L1389" s="62" t="str">
        <f>IF(COUNTIF(技能效果!A:A,技能等级!B1389&amp;"03")=1,技能等级!B1389&amp;"03","")</f>
        <v>210300503</v>
      </c>
      <c r="M1389" s="62">
        <f t="shared" si="3435"/>
        <v>4</v>
      </c>
      <c r="N1389" s="62" t="str">
        <f>IF(COUNTIF(技能效果!A:A,技能等级!B1389&amp;"04")=1,技能等级!B1389&amp;"04","")</f>
        <v>210300504</v>
      </c>
      <c r="O1389" s="62">
        <f t="shared" si="3436"/>
        <v>4</v>
      </c>
      <c r="P1389" s="62" t="str">
        <f>IF(COUNTIF(技能效果!A:A,技能等级!B1389&amp;"05")=1,技能等级!B1389&amp;"05","")</f>
        <v/>
      </c>
      <c r="Q1389" s="62" t="str">
        <f t="shared" si="3437"/>
        <v/>
      </c>
      <c r="R1389" s="69" t="str">
        <f>INDEX(技能!U:U,MATCH(技能等级!B1389,技能!B:B,0))</f>
        <v>攻击敌方单体造成攻击x%伤害，同时获得M个红水晶</v>
      </c>
      <c r="S1389" s="150">
        <f t="shared" si="3438"/>
        <v>135</v>
      </c>
    </row>
    <row r="1390" spans="1:19" ht="16.5" x14ac:dyDescent="0.2">
      <c r="A1390" s="62">
        <v>1387</v>
      </c>
      <c r="B1390" s="62">
        <f>INDEX(技能!B:B,MATCH(技能等级!S1390,技能!T:T,0))</f>
        <v>2103005</v>
      </c>
      <c r="C1390" s="69" t="s">
        <v>384</v>
      </c>
      <c r="D1390" s="62">
        <v>5</v>
      </c>
      <c r="E1390" s="62" t="str">
        <f>INDEX(技能!E:E,MATCH(技能等级!S1390,技能!T:T,0))</f>
        <v>李轩辕技能(教学)</v>
      </c>
      <c r="F1390" s="69" t="s">
        <v>1020</v>
      </c>
      <c r="G1390" s="62">
        <v>10</v>
      </c>
      <c r="H1390" s="149" t="str">
        <f t="shared" si="3432"/>
        <v>210300501</v>
      </c>
      <c r="I1390" s="62">
        <v>5</v>
      </c>
      <c r="J1390" s="62" t="str">
        <f>IF(COUNTIF(技能效果!A:A,技能等级!B1390&amp;"02")=1,技能等级!B1390&amp;"02","")</f>
        <v>210300502</v>
      </c>
      <c r="K1390" s="62">
        <f t="shared" si="3434"/>
        <v>5</v>
      </c>
      <c r="L1390" s="62" t="str">
        <f>IF(COUNTIF(技能效果!A:A,技能等级!B1390&amp;"03")=1,技能等级!B1390&amp;"03","")</f>
        <v>210300503</v>
      </c>
      <c r="M1390" s="62">
        <f t="shared" si="3435"/>
        <v>5</v>
      </c>
      <c r="N1390" s="62" t="str">
        <f>IF(COUNTIF(技能效果!A:A,技能等级!B1390&amp;"04")=1,技能等级!B1390&amp;"04","")</f>
        <v>210300504</v>
      </c>
      <c r="O1390" s="62">
        <f t="shared" si="3436"/>
        <v>5</v>
      </c>
      <c r="P1390" s="62" t="str">
        <f>IF(COUNTIF(技能效果!A:A,技能等级!B1390&amp;"05")=1,技能等级!B1390&amp;"05","")</f>
        <v/>
      </c>
      <c r="Q1390" s="62" t="str">
        <f t="shared" si="3437"/>
        <v/>
      </c>
      <c r="R1390" s="69" t="str">
        <f>INDEX(技能!U:U,MATCH(技能等级!B1390,技能!B:B,0))</f>
        <v>攻击敌方单体造成攻击x%伤害，同时获得M个红水晶</v>
      </c>
      <c r="S1390" s="150">
        <f t="shared" si="3438"/>
        <v>135</v>
      </c>
    </row>
    <row r="1391" spans="1:19" ht="16.5" x14ac:dyDescent="0.2">
      <c r="A1391" s="62">
        <v>1388</v>
      </c>
      <c r="B1391" s="62">
        <f>INDEX(技能!B:B,MATCH(技能等级!S1391,技能!T:T,0))</f>
        <v>2103005</v>
      </c>
      <c r="C1391" s="69" t="s">
        <v>384</v>
      </c>
      <c r="D1391" s="62">
        <v>6</v>
      </c>
      <c r="E1391" s="62" t="str">
        <f>INDEX(技能!E:E,MATCH(技能等级!S1391,技能!T:T,0))</f>
        <v>李轩辕技能(教学)</v>
      </c>
      <c r="F1391" s="69" t="s">
        <v>1020</v>
      </c>
      <c r="G1391" s="62">
        <v>10</v>
      </c>
      <c r="H1391" s="149" t="str">
        <f t="shared" ref="H1391:H1454" si="3439">B1391&amp;"01"</f>
        <v>210300501</v>
      </c>
      <c r="I1391" s="62">
        <v>6</v>
      </c>
      <c r="J1391" s="62" t="str">
        <f>IF(COUNTIF(技能效果!A:A,技能等级!B1391&amp;"02")=1,技能等级!B1391&amp;"02","")</f>
        <v>210300502</v>
      </c>
      <c r="K1391" s="62">
        <f t="shared" si="3434"/>
        <v>6</v>
      </c>
      <c r="L1391" s="62" t="str">
        <f>IF(COUNTIF(技能效果!A:A,技能等级!B1391&amp;"03")=1,技能等级!B1391&amp;"03","")</f>
        <v>210300503</v>
      </c>
      <c r="M1391" s="62">
        <f t="shared" si="3435"/>
        <v>6</v>
      </c>
      <c r="N1391" s="62" t="str">
        <f>IF(COUNTIF(技能效果!A:A,技能等级!B1391&amp;"04")=1,技能等级!B1391&amp;"04","")</f>
        <v>210300504</v>
      </c>
      <c r="O1391" s="62">
        <f t="shared" si="3436"/>
        <v>6</v>
      </c>
      <c r="P1391" s="62" t="str">
        <f>IF(COUNTIF(技能效果!A:A,技能等级!B1391&amp;"05")=1,技能等级!B1391&amp;"05","")</f>
        <v/>
      </c>
      <c r="Q1391" s="62" t="str">
        <f t="shared" si="3437"/>
        <v/>
      </c>
      <c r="R1391" s="69" t="str">
        <f>INDEX(技能!U:U,MATCH(技能等级!B1391,技能!B:B,0))</f>
        <v>攻击敌方单体造成攻击x%伤害，同时获得M个红水晶</v>
      </c>
      <c r="S1391" s="150">
        <f t="shared" si="3438"/>
        <v>135</v>
      </c>
    </row>
    <row r="1392" spans="1:19" ht="16.5" x14ac:dyDescent="0.2">
      <c r="A1392" s="62">
        <v>1389</v>
      </c>
      <c r="B1392" s="62">
        <f>INDEX(技能!B:B,MATCH(技能等级!S1392,技能!T:T,0))</f>
        <v>2103005</v>
      </c>
      <c r="C1392" s="69" t="s">
        <v>384</v>
      </c>
      <c r="D1392" s="62">
        <v>7</v>
      </c>
      <c r="E1392" s="62" t="str">
        <f>INDEX(技能!E:E,MATCH(技能等级!S1392,技能!T:T,0))</f>
        <v>李轩辕技能(教学)</v>
      </c>
      <c r="F1392" s="69" t="s">
        <v>1020</v>
      </c>
      <c r="G1392" s="62">
        <v>10</v>
      </c>
      <c r="H1392" s="149" t="str">
        <f t="shared" si="3439"/>
        <v>210300501</v>
      </c>
      <c r="I1392" s="62">
        <v>7</v>
      </c>
      <c r="J1392" s="62" t="str">
        <f>IF(COUNTIF(技能效果!A:A,技能等级!B1392&amp;"02")=1,技能等级!B1392&amp;"02","")</f>
        <v>210300502</v>
      </c>
      <c r="K1392" s="62">
        <f t="shared" si="3434"/>
        <v>7</v>
      </c>
      <c r="L1392" s="62" t="str">
        <f>IF(COUNTIF(技能效果!A:A,技能等级!B1392&amp;"03")=1,技能等级!B1392&amp;"03","")</f>
        <v>210300503</v>
      </c>
      <c r="M1392" s="62">
        <f t="shared" si="3435"/>
        <v>7</v>
      </c>
      <c r="N1392" s="62" t="str">
        <f>IF(COUNTIF(技能效果!A:A,技能等级!B1392&amp;"04")=1,技能等级!B1392&amp;"04","")</f>
        <v>210300504</v>
      </c>
      <c r="O1392" s="62">
        <f t="shared" si="3436"/>
        <v>7</v>
      </c>
      <c r="P1392" s="62" t="str">
        <f>IF(COUNTIF(技能效果!A:A,技能等级!B1392&amp;"05")=1,技能等级!B1392&amp;"05","")</f>
        <v/>
      </c>
      <c r="Q1392" s="62" t="str">
        <f t="shared" si="3437"/>
        <v/>
      </c>
      <c r="R1392" s="69" t="str">
        <f>INDEX(技能!U:U,MATCH(技能等级!B1392,技能!B:B,0))</f>
        <v>攻击敌方单体造成攻击x%伤害，同时获得M个红水晶</v>
      </c>
      <c r="S1392" s="150">
        <f t="shared" si="3438"/>
        <v>135</v>
      </c>
    </row>
    <row r="1393" spans="1:19" ht="16.5" x14ac:dyDescent="0.2">
      <c r="A1393" s="62">
        <v>1390</v>
      </c>
      <c r="B1393" s="62">
        <f>INDEX(技能!B:B,MATCH(技能等级!S1393,技能!T:T,0))</f>
        <v>2103005</v>
      </c>
      <c r="C1393" s="69" t="s">
        <v>384</v>
      </c>
      <c r="D1393" s="62">
        <v>8</v>
      </c>
      <c r="E1393" s="62" t="str">
        <f>INDEX(技能!E:E,MATCH(技能等级!S1393,技能!T:T,0))</f>
        <v>李轩辕技能(教学)</v>
      </c>
      <c r="F1393" s="69" t="s">
        <v>1020</v>
      </c>
      <c r="G1393" s="62">
        <v>10</v>
      </c>
      <c r="H1393" s="149" t="str">
        <f t="shared" si="3439"/>
        <v>210300501</v>
      </c>
      <c r="I1393" s="62">
        <v>8</v>
      </c>
      <c r="J1393" s="62" t="str">
        <f>IF(COUNTIF(技能效果!A:A,技能等级!B1393&amp;"02")=1,技能等级!B1393&amp;"02","")</f>
        <v>210300502</v>
      </c>
      <c r="K1393" s="62">
        <f t="shared" si="3434"/>
        <v>8</v>
      </c>
      <c r="L1393" s="62" t="str">
        <f>IF(COUNTIF(技能效果!A:A,技能等级!B1393&amp;"03")=1,技能等级!B1393&amp;"03","")</f>
        <v>210300503</v>
      </c>
      <c r="M1393" s="62">
        <f t="shared" si="3435"/>
        <v>8</v>
      </c>
      <c r="N1393" s="62" t="str">
        <f>IF(COUNTIF(技能效果!A:A,技能等级!B1393&amp;"04")=1,技能等级!B1393&amp;"04","")</f>
        <v>210300504</v>
      </c>
      <c r="O1393" s="62">
        <f t="shared" si="3436"/>
        <v>8</v>
      </c>
      <c r="P1393" s="62" t="str">
        <f>IF(COUNTIF(技能效果!A:A,技能等级!B1393&amp;"05")=1,技能等级!B1393&amp;"05","")</f>
        <v/>
      </c>
      <c r="Q1393" s="62" t="str">
        <f t="shared" si="3437"/>
        <v/>
      </c>
      <c r="R1393" s="69" t="str">
        <f>INDEX(技能!U:U,MATCH(技能等级!B1393,技能!B:B,0))</f>
        <v>攻击敌方单体造成攻击x%伤害，同时获得M个红水晶</v>
      </c>
      <c r="S1393" s="150">
        <f t="shared" si="3438"/>
        <v>135</v>
      </c>
    </row>
    <row r="1394" spans="1:19" ht="16.5" x14ac:dyDescent="0.2">
      <c r="A1394" s="62">
        <v>1391</v>
      </c>
      <c r="B1394" s="62">
        <f>INDEX(技能!B:B,MATCH(技能等级!S1394,技能!T:T,0))</f>
        <v>2103005</v>
      </c>
      <c r="C1394" s="69" t="s">
        <v>384</v>
      </c>
      <c r="D1394" s="62">
        <v>9</v>
      </c>
      <c r="E1394" s="62" t="str">
        <f>INDEX(技能!E:E,MATCH(技能等级!S1394,技能!T:T,0))</f>
        <v>李轩辕技能(教学)</v>
      </c>
      <c r="F1394" s="69" t="s">
        <v>1020</v>
      </c>
      <c r="G1394" s="62">
        <v>10</v>
      </c>
      <c r="H1394" s="149" t="str">
        <f t="shared" si="3439"/>
        <v>210300501</v>
      </c>
      <c r="I1394" s="62">
        <v>9</v>
      </c>
      <c r="J1394" s="62" t="str">
        <f>IF(COUNTIF(技能效果!A:A,技能等级!B1394&amp;"02")=1,技能等级!B1394&amp;"02","")</f>
        <v>210300502</v>
      </c>
      <c r="K1394" s="62">
        <f t="shared" si="3434"/>
        <v>9</v>
      </c>
      <c r="L1394" s="62" t="str">
        <f>IF(COUNTIF(技能效果!A:A,技能等级!B1394&amp;"03")=1,技能等级!B1394&amp;"03","")</f>
        <v>210300503</v>
      </c>
      <c r="M1394" s="62">
        <f t="shared" si="3435"/>
        <v>9</v>
      </c>
      <c r="N1394" s="62" t="str">
        <f>IF(COUNTIF(技能效果!A:A,技能等级!B1394&amp;"04")=1,技能等级!B1394&amp;"04","")</f>
        <v>210300504</v>
      </c>
      <c r="O1394" s="62">
        <f t="shared" si="3436"/>
        <v>9</v>
      </c>
      <c r="P1394" s="62" t="str">
        <f>IF(COUNTIF(技能效果!A:A,技能等级!B1394&amp;"05")=1,技能等级!B1394&amp;"05","")</f>
        <v/>
      </c>
      <c r="Q1394" s="62" t="str">
        <f t="shared" si="3437"/>
        <v/>
      </c>
      <c r="R1394" s="69" t="str">
        <f>INDEX(技能!U:U,MATCH(技能等级!B1394,技能!B:B,0))</f>
        <v>攻击敌方单体造成攻击x%伤害，同时获得M个红水晶</v>
      </c>
      <c r="S1394" s="150">
        <f t="shared" si="3438"/>
        <v>135</v>
      </c>
    </row>
    <row r="1395" spans="1:19" ht="16.5" x14ac:dyDescent="0.2">
      <c r="A1395" s="62">
        <v>1392</v>
      </c>
      <c r="B1395" s="62">
        <f>INDEX(技能!B:B,MATCH(技能等级!S1395,技能!T:T,0))</f>
        <v>2103005</v>
      </c>
      <c r="C1395" s="69" t="s">
        <v>384</v>
      </c>
      <c r="D1395" s="62">
        <v>10</v>
      </c>
      <c r="E1395" s="62" t="str">
        <f>INDEX(技能!E:E,MATCH(技能等级!S1395,技能!T:T,0))</f>
        <v>李轩辕技能(教学)</v>
      </c>
      <c r="F1395" s="69" t="s">
        <v>1020</v>
      </c>
      <c r="G1395" s="62">
        <v>10</v>
      </c>
      <c r="H1395" s="149" t="str">
        <f t="shared" si="3439"/>
        <v>210300501</v>
      </c>
      <c r="I1395" s="62">
        <v>10</v>
      </c>
      <c r="J1395" s="62" t="str">
        <f>IF(COUNTIF(技能效果!A:A,技能等级!B1395&amp;"02")=1,技能等级!B1395&amp;"02","")</f>
        <v>210300502</v>
      </c>
      <c r="K1395" s="62">
        <f t="shared" si="3434"/>
        <v>10</v>
      </c>
      <c r="L1395" s="62" t="str">
        <f>IF(COUNTIF(技能效果!A:A,技能等级!B1395&amp;"03")=1,技能等级!B1395&amp;"03","")</f>
        <v>210300503</v>
      </c>
      <c r="M1395" s="62">
        <f t="shared" si="3435"/>
        <v>10</v>
      </c>
      <c r="N1395" s="62" t="str">
        <f>IF(COUNTIF(技能效果!A:A,技能等级!B1395&amp;"04")=1,技能等级!B1395&amp;"04","")</f>
        <v>210300504</v>
      </c>
      <c r="O1395" s="62">
        <f t="shared" si="3436"/>
        <v>10</v>
      </c>
      <c r="P1395" s="62" t="str">
        <f>IF(COUNTIF(技能效果!A:A,技能等级!B1395&amp;"05")=1,技能等级!B1395&amp;"05","")</f>
        <v/>
      </c>
      <c r="Q1395" s="62" t="str">
        <f t="shared" si="3437"/>
        <v/>
      </c>
      <c r="R1395" s="69" t="str">
        <f>INDEX(技能!U:U,MATCH(技能等级!B1395,技能!B:B,0))</f>
        <v>攻击敌方单体造成攻击x%伤害，同时获得M个红水晶</v>
      </c>
      <c r="S1395" s="150">
        <f t="shared" si="3438"/>
        <v>135</v>
      </c>
    </row>
    <row r="1396" spans="1:19" ht="16.5" x14ac:dyDescent="0.2">
      <c r="A1396" s="62">
        <v>1393</v>
      </c>
      <c r="B1396" s="62">
        <f>INDEX(技能!B:B,MATCH(技能等级!S1396,技能!T:T,0))</f>
        <v>2103006</v>
      </c>
      <c r="C1396" s="69" t="s">
        <v>384</v>
      </c>
      <c r="D1396" s="62">
        <v>1</v>
      </c>
      <c r="E1396" s="62" t="str">
        <f>INDEX(技能!E:E,MATCH(技能等级!S1396,技能!T:T,0))</f>
        <v>项羽技能(教学)</v>
      </c>
      <c r="F1396" s="69" t="s">
        <v>1020</v>
      </c>
      <c r="G1396" s="62"/>
      <c r="H1396" s="149" t="str">
        <f t="shared" si="3439"/>
        <v>210300601</v>
      </c>
      <c r="I1396" s="62">
        <v>1</v>
      </c>
      <c r="J1396" s="62" t="str">
        <f>IF(COUNTIF(技能效果!A:A,技能等级!B1396&amp;"02")=1,技能等级!B1396&amp;"02","")</f>
        <v>210300602</v>
      </c>
      <c r="K1396" s="62">
        <f t="shared" ref="K1396:K1459" si="3440">IF(J1396="","",$D1396)</f>
        <v>1</v>
      </c>
      <c r="L1396" s="62" t="str">
        <f>IF(COUNTIF(技能效果!A:A,技能等级!B1396&amp;"03")=1,技能等级!B1396&amp;"03","")</f>
        <v>210300603</v>
      </c>
      <c r="M1396" s="62">
        <f t="shared" ref="M1396:M1459" si="3441">IF(L1396="","",$D1396)</f>
        <v>1</v>
      </c>
      <c r="N1396" s="62" t="str">
        <f>IF(COUNTIF(技能效果!A:A,技能等级!B1396&amp;"04")=1,技能等级!B1396&amp;"04","")</f>
        <v>210300604</v>
      </c>
      <c r="O1396" s="62">
        <f t="shared" ref="O1396:O1459" si="3442">IF(N1396="","",$D1396)</f>
        <v>1</v>
      </c>
      <c r="P1396" s="62" t="str">
        <f>IF(COUNTIF(技能效果!A:A,技能等级!B1396&amp;"05")=1,技能等级!B1396&amp;"05","")</f>
        <v/>
      </c>
      <c r="Q1396" s="62" t="str">
        <f t="shared" ref="Q1396:Q1459" si="3443">IF(P1396="","",$D1396)</f>
        <v/>
      </c>
      <c r="R1396" s="69" t="str">
        <f>INDEX(技能!U:U,MATCH(技能等级!B1396,技能!B:B,0))</f>
        <v>攻击敌方单体造成攻击x%伤害
【不死】项羽受到致命攻击时会进入濒死状态并且印记增加到4枚，此后每承受1次致命伤害减少2枚印记，当无印记存在时再次承受的致命伤害会导致项羽阵亡</v>
      </c>
      <c r="S1396" s="150">
        <f t="shared" si="3438"/>
        <v>136</v>
      </c>
    </row>
    <row r="1397" spans="1:19" ht="16.5" x14ac:dyDescent="0.2">
      <c r="A1397" s="62">
        <v>1394</v>
      </c>
      <c r="B1397" s="62">
        <f>INDEX(技能!B:B,MATCH(技能等级!S1397,技能!T:T,0))</f>
        <v>2103006</v>
      </c>
      <c r="C1397" s="69" t="s">
        <v>384</v>
      </c>
      <c r="D1397" s="62">
        <v>2</v>
      </c>
      <c r="E1397" s="62" t="str">
        <f>INDEX(技能!E:E,MATCH(技能等级!S1397,技能!T:T,0))</f>
        <v>项羽技能(教学)</v>
      </c>
      <c r="F1397" s="69" t="s">
        <v>1020</v>
      </c>
      <c r="G1397" s="62">
        <v>10</v>
      </c>
      <c r="H1397" s="149" t="str">
        <f t="shared" si="3439"/>
        <v>210300601</v>
      </c>
      <c r="I1397" s="62">
        <v>2</v>
      </c>
      <c r="J1397" s="62" t="str">
        <f>IF(COUNTIF(技能效果!A:A,技能等级!B1397&amp;"02")=1,技能等级!B1397&amp;"02","")</f>
        <v>210300602</v>
      </c>
      <c r="K1397" s="62">
        <f t="shared" si="3440"/>
        <v>2</v>
      </c>
      <c r="L1397" s="62" t="str">
        <f>IF(COUNTIF(技能效果!A:A,技能等级!B1397&amp;"03")=1,技能等级!B1397&amp;"03","")</f>
        <v>210300603</v>
      </c>
      <c r="M1397" s="62">
        <f t="shared" si="3441"/>
        <v>2</v>
      </c>
      <c r="N1397" s="62" t="str">
        <f>IF(COUNTIF(技能效果!A:A,技能等级!B1397&amp;"04")=1,技能等级!B1397&amp;"04","")</f>
        <v>210300604</v>
      </c>
      <c r="O1397" s="62">
        <f t="shared" si="3442"/>
        <v>2</v>
      </c>
      <c r="P1397" s="62" t="str">
        <f>IF(COUNTIF(技能效果!A:A,技能等级!B1397&amp;"05")=1,技能等级!B1397&amp;"05","")</f>
        <v/>
      </c>
      <c r="Q1397" s="62" t="str">
        <f t="shared" si="3443"/>
        <v/>
      </c>
      <c r="R1397" s="69" t="str">
        <f>INDEX(技能!U:U,MATCH(技能等级!B1397,技能!B:B,0))</f>
        <v>攻击敌方单体造成攻击x%伤害
【不死】项羽受到致命攻击时会进入濒死状态并且印记增加到4枚，此后每承受1次致命伤害减少2枚印记，当无印记存在时再次承受的致命伤害会导致项羽阵亡</v>
      </c>
      <c r="S1397" s="150">
        <f t="shared" si="3438"/>
        <v>136</v>
      </c>
    </row>
    <row r="1398" spans="1:19" ht="16.5" x14ac:dyDescent="0.2">
      <c r="A1398" s="62">
        <v>1395</v>
      </c>
      <c r="B1398" s="62">
        <f>INDEX(技能!B:B,MATCH(技能等级!S1398,技能!T:T,0))</f>
        <v>2103006</v>
      </c>
      <c r="C1398" s="69" t="s">
        <v>384</v>
      </c>
      <c r="D1398" s="62">
        <v>3</v>
      </c>
      <c r="E1398" s="62" t="str">
        <f>INDEX(技能!E:E,MATCH(技能等级!S1398,技能!T:T,0))</f>
        <v>项羽技能(教学)</v>
      </c>
      <c r="F1398" s="69" t="s">
        <v>1020</v>
      </c>
      <c r="G1398" s="62">
        <v>10</v>
      </c>
      <c r="H1398" s="149" t="str">
        <f t="shared" si="3439"/>
        <v>210300601</v>
      </c>
      <c r="I1398" s="62">
        <v>3</v>
      </c>
      <c r="J1398" s="62" t="str">
        <f>IF(COUNTIF(技能效果!A:A,技能等级!B1398&amp;"02")=1,技能等级!B1398&amp;"02","")</f>
        <v>210300602</v>
      </c>
      <c r="K1398" s="62">
        <f t="shared" si="3440"/>
        <v>3</v>
      </c>
      <c r="L1398" s="62" t="str">
        <f>IF(COUNTIF(技能效果!A:A,技能等级!B1398&amp;"03")=1,技能等级!B1398&amp;"03","")</f>
        <v>210300603</v>
      </c>
      <c r="M1398" s="62">
        <f t="shared" si="3441"/>
        <v>3</v>
      </c>
      <c r="N1398" s="62" t="str">
        <f>IF(COUNTIF(技能效果!A:A,技能等级!B1398&amp;"04")=1,技能等级!B1398&amp;"04","")</f>
        <v>210300604</v>
      </c>
      <c r="O1398" s="62">
        <f t="shared" si="3442"/>
        <v>3</v>
      </c>
      <c r="P1398" s="62" t="str">
        <f>IF(COUNTIF(技能效果!A:A,技能等级!B1398&amp;"05")=1,技能等级!B1398&amp;"05","")</f>
        <v/>
      </c>
      <c r="Q1398" s="62" t="str">
        <f t="shared" si="3443"/>
        <v/>
      </c>
      <c r="R1398" s="69" t="str">
        <f>INDEX(技能!U:U,MATCH(技能等级!B1398,技能!B:B,0))</f>
        <v>攻击敌方单体造成攻击x%伤害
【不死】项羽受到致命攻击时会进入濒死状态并且印记增加到4枚，此后每承受1次致命伤害减少2枚印记，当无印记存在时再次承受的致命伤害会导致项羽阵亡</v>
      </c>
      <c r="S1398" s="150">
        <f t="shared" si="3438"/>
        <v>136</v>
      </c>
    </row>
    <row r="1399" spans="1:19" ht="16.5" x14ac:dyDescent="0.2">
      <c r="A1399" s="62">
        <v>1396</v>
      </c>
      <c r="B1399" s="62">
        <f>INDEX(技能!B:B,MATCH(技能等级!S1399,技能!T:T,0))</f>
        <v>2103006</v>
      </c>
      <c r="C1399" s="69" t="s">
        <v>384</v>
      </c>
      <c r="D1399" s="62">
        <v>4</v>
      </c>
      <c r="E1399" s="62" t="str">
        <f>INDEX(技能!E:E,MATCH(技能等级!S1399,技能!T:T,0))</f>
        <v>项羽技能(教学)</v>
      </c>
      <c r="F1399" s="69" t="s">
        <v>1020</v>
      </c>
      <c r="G1399" s="62">
        <v>10</v>
      </c>
      <c r="H1399" s="149" t="str">
        <f t="shared" si="3439"/>
        <v>210300601</v>
      </c>
      <c r="I1399" s="62">
        <v>4</v>
      </c>
      <c r="J1399" s="62" t="str">
        <f>IF(COUNTIF(技能效果!A:A,技能等级!B1399&amp;"02")=1,技能等级!B1399&amp;"02","")</f>
        <v>210300602</v>
      </c>
      <c r="K1399" s="62">
        <f t="shared" si="3440"/>
        <v>4</v>
      </c>
      <c r="L1399" s="62" t="str">
        <f>IF(COUNTIF(技能效果!A:A,技能等级!B1399&amp;"03")=1,技能等级!B1399&amp;"03","")</f>
        <v>210300603</v>
      </c>
      <c r="M1399" s="62">
        <f t="shared" si="3441"/>
        <v>4</v>
      </c>
      <c r="N1399" s="62" t="str">
        <f>IF(COUNTIF(技能效果!A:A,技能等级!B1399&amp;"04")=1,技能等级!B1399&amp;"04","")</f>
        <v>210300604</v>
      </c>
      <c r="O1399" s="62">
        <f t="shared" si="3442"/>
        <v>4</v>
      </c>
      <c r="P1399" s="62" t="str">
        <f>IF(COUNTIF(技能效果!A:A,技能等级!B1399&amp;"05")=1,技能等级!B1399&amp;"05","")</f>
        <v/>
      </c>
      <c r="Q1399" s="62" t="str">
        <f t="shared" si="3443"/>
        <v/>
      </c>
      <c r="R1399" s="69" t="str">
        <f>INDEX(技能!U:U,MATCH(技能等级!B1399,技能!B:B,0))</f>
        <v>攻击敌方单体造成攻击x%伤害
【不死】项羽受到致命攻击时会进入濒死状态并且印记增加到4枚，此后每承受1次致命伤害减少2枚印记，当无印记存在时再次承受的致命伤害会导致项羽阵亡</v>
      </c>
      <c r="S1399" s="150">
        <f t="shared" si="3438"/>
        <v>136</v>
      </c>
    </row>
    <row r="1400" spans="1:19" ht="16.5" x14ac:dyDescent="0.2">
      <c r="A1400" s="62">
        <v>1397</v>
      </c>
      <c r="B1400" s="62">
        <f>INDEX(技能!B:B,MATCH(技能等级!S1400,技能!T:T,0))</f>
        <v>2103006</v>
      </c>
      <c r="C1400" s="69" t="s">
        <v>384</v>
      </c>
      <c r="D1400" s="62">
        <v>5</v>
      </c>
      <c r="E1400" s="62" t="str">
        <f>INDEX(技能!E:E,MATCH(技能等级!S1400,技能!T:T,0))</f>
        <v>项羽技能(教学)</v>
      </c>
      <c r="F1400" s="69" t="s">
        <v>1020</v>
      </c>
      <c r="G1400" s="62">
        <v>10</v>
      </c>
      <c r="H1400" s="149" t="str">
        <f t="shared" si="3439"/>
        <v>210300601</v>
      </c>
      <c r="I1400" s="62">
        <v>5</v>
      </c>
      <c r="J1400" s="62" t="str">
        <f>IF(COUNTIF(技能效果!A:A,技能等级!B1400&amp;"02")=1,技能等级!B1400&amp;"02","")</f>
        <v>210300602</v>
      </c>
      <c r="K1400" s="62">
        <f t="shared" si="3440"/>
        <v>5</v>
      </c>
      <c r="L1400" s="62" t="str">
        <f>IF(COUNTIF(技能效果!A:A,技能等级!B1400&amp;"03")=1,技能等级!B1400&amp;"03","")</f>
        <v>210300603</v>
      </c>
      <c r="M1400" s="62">
        <f t="shared" si="3441"/>
        <v>5</v>
      </c>
      <c r="N1400" s="62" t="str">
        <f>IF(COUNTIF(技能效果!A:A,技能等级!B1400&amp;"04")=1,技能等级!B1400&amp;"04","")</f>
        <v>210300604</v>
      </c>
      <c r="O1400" s="62">
        <f t="shared" si="3442"/>
        <v>5</v>
      </c>
      <c r="P1400" s="62" t="str">
        <f>IF(COUNTIF(技能效果!A:A,技能等级!B1400&amp;"05")=1,技能等级!B1400&amp;"05","")</f>
        <v/>
      </c>
      <c r="Q1400" s="62" t="str">
        <f t="shared" si="3443"/>
        <v/>
      </c>
      <c r="R1400" s="69" t="str">
        <f>INDEX(技能!U:U,MATCH(技能等级!B1400,技能!B:B,0))</f>
        <v>攻击敌方单体造成攻击x%伤害
【不死】项羽受到致命攻击时会进入濒死状态并且印记增加到4枚，此后每承受1次致命伤害减少2枚印记，当无印记存在时再次承受的致命伤害会导致项羽阵亡</v>
      </c>
      <c r="S1400" s="150">
        <f t="shared" si="3438"/>
        <v>136</v>
      </c>
    </row>
    <row r="1401" spans="1:19" ht="16.5" x14ac:dyDescent="0.2">
      <c r="A1401" s="62">
        <v>1398</v>
      </c>
      <c r="B1401" s="62">
        <f>INDEX(技能!B:B,MATCH(技能等级!S1401,技能!T:T,0))</f>
        <v>2103006</v>
      </c>
      <c r="C1401" s="69" t="s">
        <v>384</v>
      </c>
      <c r="D1401" s="62">
        <v>6</v>
      </c>
      <c r="E1401" s="62" t="str">
        <f>INDEX(技能!E:E,MATCH(技能等级!S1401,技能!T:T,0))</f>
        <v>项羽技能(教学)</v>
      </c>
      <c r="F1401" s="69" t="s">
        <v>1020</v>
      </c>
      <c r="G1401" s="62">
        <v>10</v>
      </c>
      <c r="H1401" s="149" t="str">
        <f t="shared" si="3439"/>
        <v>210300601</v>
      </c>
      <c r="I1401" s="62">
        <v>6</v>
      </c>
      <c r="J1401" s="62" t="str">
        <f>IF(COUNTIF(技能效果!A:A,技能等级!B1401&amp;"02")=1,技能等级!B1401&amp;"02","")</f>
        <v>210300602</v>
      </c>
      <c r="K1401" s="62">
        <f t="shared" si="3440"/>
        <v>6</v>
      </c>
      <c r="L1401" s="62" t="str">
        <f>IF(COUNTIF(技能效果!A:A,技能等级!B1401&amp;"03")=1,技能等级!B1401&amp;"03","")</f>
        <v>210300603</v>
      </c>
      <c r="M1401" s="62">
        <f t="shared" si="3441"/>
        <v>6</v>
      </c>
      <c r="N1401" s="62" t="str">
        <f>IF(COUNTIF(技能效果!A:A,技能等级!B1401&amp;"04")=1,技能等级!B1401&amp;"04","")</f>
        <v>210300604</v>
      </c>
      <c r="O1401" s="62">
        <f t="shared" si="3442"/>
        <v>6</v>
      </c>
      <c r="P1401" s="62" t="str">
        <f>IF(COUNTIF(技能效果!A:A,技能等级!B1401&amp;"05")=1,技能等级!B1401&amp;"05","")</f>
        <v/>
      </c>
      <c r="Q1401" s="62" t="str">
        <f t="shared" si="3443"/>
        <v/>
      </c>
      <c r="R1401" s="69" t="str">
        <f>INDEX(技能!U:U,MATCH(技能等级!B1401,技能!B:B,0))</f>
        <v>攻击敌方单体造成攻击x%伤害
【不死】项羽受到致命攻击时会进入濒死状态并且印记增加到4枚，此后每承受1次致命伤害减少2枚印记，当无印记存在时再次承受的致命伤害会导致项羽阵亡</v>
      </c>
      <c r="S1401" s="150">
        <f t="shared" ref="S1401:S1464" si="3444">S1391+1</f>
        <v>136</v>
      </c>
    </row>
    <row r="1402" spans="1:19" ht="16.5" x14ac:dyDescent="0.2">
      <c r="A1402" s="62">
        <v>1399</v>
      </c>
      <c r="B1402" s="62">
        <f>INDEX(技能!B:B,MATCH(技能等级!S1402,技能!T:T,0))</f>
        <v>2103006</v>
      </c>
      <c r="C1402" s="69" t="s">
        <v>384</v>
      </c>
      <c r="D1402" s="62">
        <v>7</v>
      </c>
      <c r="E1402" s="62" t="str">
        <f>INDEX(技能!E:E,MATCH(技能等级!S1402,技能!T:T,0))</f>
        <v>项羽技能(教学)</v>
      </c>
      <c r="F1402" s="69" t="s">
        <v>1020</v>
      </c>
      <c r="G1402" s="62">
        <v>10</v>
      </c>
      <c r="H1402" s="149" t="str">
        <f t="shared" si="3439"/>
        <v>210300601</v>
      </c>
      <c r="I1402" s="62">
        <v>7</v>
      </c>
      <c r="J1402" s="62" t="str">
        <f>IF(COUNTIF(技能效果!A:A,技能等级!B1402&amp;"02")=1,技能等级!B1402&amp;"02","")</f>
        <v>210300602</v>
      </c>
      <c r="K1402" s="62">
        <f t="shared" si="3440"/>
        <v>7</v>
      </c>
      <c r="L1402" s="62" t="str">
        <f>IF(COUNTIF(技能效果!A:A,技能等级!B1402&amp;"03")=1,技能等级!B1402&amp;"03","")</f>
        <v>210300603</v>
      </c>
      <c r="M1402" s="62">
        <f t="shared" si="3441"/>
        <v>7</v>
      </c>
      <c r="N1402" s="62" t="str">
        <f>IF(COUNTIF(技能效果!A:A,技能等级!B1402&amp;"04")=1,技能等级!B1402&amp;"04","")</f>
        <v>210300604</v>
      </c>
      <c r="O1402" s="62">
        <f t="shared" si="3442"/>
        <v>7</v>
      </c>
      <c r="P1402" s="62" t="str">
        <f>IF(COUNTIF(技能效果!A:A,技能等级!B1402&amp;"05")=1,技能等级!B1402&amp;"05","")</f>
        <v/>
      </c>
      <c r="Q1402" s="62" t="str">
        <f t="shared" si="3443"/>
        <v/>
      </c>
      <c r="R1402" s="69" t="str">
        <f>INDEX(技能!U:U,MATCH(技能等级!B1402,技能!B:B,0))</f>
        <v>攻击敌方单体造成攻击x%伤害
【不死】项羽受到致命攻击时会进入濒死状态并且印记增加到4枚，此后每承受1次致命伤害减少2枚印记，当无印记存在时再次承受的致命伤害会导致项羽阵亡</v>
      </c>
      <c r="S1402" s="150">
        <f t="shared" si="3444"/>
        <v>136</v>
      </c>
    </row>
    <row r="1403" spans="1:19" ht="16.5" x14ac:dyDescent="0.2">
      <c r="A1403" s="62">
        <v>1400</v>
      </c>
      <c r="B1403" s="62">
        <f>INDEX(技能!B:B,MATCH(技能等级!S1403,技能!T:T,0))</f>
        <v>2103006</v>
      </c>
      <c r="C1403" s="69" t="s">
        <v>384</v>
      </c>
      <c r="D1403" s="62">
        <v>8</v>
      </c>
      <c r="E1403" s="62" t="str">
        <f>INDEX(技能!E:E,MATCH(技能等级!S1403,技能!T:T,0))</f>
        <v>项羽技能(教学)</v>
      </c>
      <c r="F1403" s="69" t="s">
        <v>1020</v>
      </c>
      <c r="G1403" s="62">
        <v>10</v>
      </c>
      <c r="H1403" s="149" t="str">
        <f t="shared" si="3439"/>
        <v>210300601</v>
      </c>
      <c r="I1403" s="62">
        <v>8</v>
      </c>
      <c r="J1403" s="62" t="str">
        <f>IF(COUNTIF(技能效果!A:A,技能等级!B1403&amp;"02")=1,技能等级!B1403&amp;"02","")</f>
        <v>210300602</v>
      </c>
      <c r="K1403" s="62">
        <f t="shared" si="3440"/>
        <v>8</v>
      </c>
      <c r="L1403" s="62" t="str">
        <f>IF(COUNTIF(技能效果!A:A,技能等级!B1403&amp;"03")=1,技能等级!B1403&amp;"03","")</f>
        <v>210300603</v>
      </c>
      <c r="M1403" s="62">
        <f t="shared" si="3441"/>
        <v>8</v>
      </c>
      <c r="N1403" s="62" t="str">
        <f>IF(COUNTIF(技能效果!A:A,技能等级!B1403&amp;"04")=1,技能等级!B1403&amp;"04","")</f>
        <v>210300604</v>
      </c>
      <c r="O1403" s="62">
        <f t="shared" si="3442"/>
        <v>8</v>
      </c>
      <c r="P1403" s="62" t="str">
        <f>IF(COUNTIF(技能效果!A:A,技能等级!B1403&amp;"05")=1,技能等级!B1403&amp;"05","")</f>
        <v/>
      </c>
      <c r="Q1403" s="62" t="str">
        <f t="shared" si="3443"/>
        <v/>
      </c>
      <c r="R1403" s="69" t="str">
        <f>INDEX(技能!U:U,MATCH(技能等级!B1403,技能!B:B,0))</f>
        <v>攻击敌方单体造成攻击x%伤害
【不死】项羽受到致命攻击时会进入濒死状态并且印记增加到4枚，此后每承受1次致命伤害减少2枚印记，当无印记存在时再次承受的致命伤害会导致项羽阵亡</v>
      </c>
      <c r="S1403" s="150">
        <f t="shared" si="3444"/>
        <v>136</v>
      </c>
    </row>
    <row r="1404" spans="1:19" ht="16.5" x14ac:dyDescent="0.2">
      <c r="A1404" s="62">
        <v>1401</v>
      </c>
      <c r="B1404" s="62">
        <f>INDEX(技能!B:B,MATCH(技能等级!S1404,技能!T:T,0))</f>
        <v>2103006</v>
      </c>
      <c r="C1404" s="69" t="s">
        <v>384</v>
      </c>
      <c r="D1404" s="62">
        <v>9</v>
      </c>
      <c r="E1404" s="62" t="str">
        <f>INDEX(技能!E:E,MATCH(技能等级!S1404,技能!T:T,0))</f>
        <v>项羽技能(教学)</v>
      </c>
      <c r="F1404" s="69" t="s">
        <v>1020</v>
      </c>
      <c r="G1404" s="62">
        <v>10</v>
      </c>
      <c r="H1404" s="149" t="str">
        <f t="shared" si="3439"/>
        <v>210300601</v>
      </c>
      <c r="I1404" s="62">
        <v>9</v>
      </c>
      <c r="J1404" s="62" t="str">
        <f>IF(COUNTIF(技能效果!A:A,技能等级!B1404&amp;"02")=1,技能等级!B1404&amp;"02","")</f>
        <v>210300602</v>
      </c>
      <c r="K1404" s="62">
        <f t="shared" si="3440"/>
        <v>9</v>
      </c>
      <c r="L1404" s="62" t="str">
        <f>IF(COUNTIF(技能效果!A:A,技能等级!B1404&amp;"03")=1,技能等级!B1404&amp;"03","")</f>
        <v>210300603</v>
      </c>
      <c r="M1404" s="62">
        <f t="shared" si="3441"/>
        <v>9</v>
      </c>
      <c r="N1404" s="62" t="str">
        <f>IF(COUNTIF(技能效果!A:A,技能等级!B1404&amp;"04")=1,技能等级!B1404&amp;"04","")</f>
        <v>210300604</v>
      </c>
      <c r="O1404" s="62">
        <f t="shared" si="3442"/>
        <v>9</v>
      </c>
      <c r="P1404" s="62" t="str">
        <f>IF(COUNTIF(技能效果!A:A,技能等级!B1404&amp;"05")=1,技能等级!B1404&amp;"05","")</f>
        <v/>
      </c>
      <c r="Q1404" s="62" t="str">
        <f t="shared" si="3443"/>
        <v/>
      </c>
      <c r="R1404" s="69" t="str">
        <f>INDEX(技能!U:U,MATCH(技能等级!B1404,技能!B:B,0))</f>
        <v>攻击敌方单体造成攻击x%伤害
【不死】项羽受到致命攻击时会进入濒死状态并且印记增加到4枚，此后每承受1次致命伤害减少2枚印记，当无印记存在时再次承受的致命伤害会导致项羽阵亡</v>
      </c>
      <c r="S1404" s="150">
        <f t="shared" si="3444"/>
        <v>136</v>
      </c>
    </row>
    <row r="1405" spans="1:19" ht="16.5" x14ac:dyDescent="0.2">
      <c r="A1405" s="62">
        <v>1402</v>
      </c>
      <c r="B1405" s="62">
        <f>INDEX(技能!B:B,MATCH(技能等级!S1405,技能!T:T,0))</f>
        <v>2103006</v>
      </c>
      <c r="C1405" s="69" t="s">
        <v>384</v>
      </c>
      <c r="D1405" s="62">
        <v>10</v>
      </c>
      <c r="E1405" s="62" t="str">
        <f>INDEX(技能!E:E,MATCH(技能等级!S1405,技能!T:T,0))</f>
        <v>项羽技能(教学)</v>
      </c>
      <c r="F1405" s="69" t="s">
        <v>1020</v>
      </c>
      <c r="G1405" s="62">
        <v>10</v>
      </c>
      <c r="H1405" s="149" t="str">
        <f t="shared" si="3439"/>
        <v>210300601</v>
      </c>
      <c r="I1405" s="62">
        <v>10</v>
      </c>
      <c r="J1405" s="62" t="str">
        <f>IF(COUNTIF(技能效果!A:A,技能等级!B1405&amp;"02")=1,技能等级!B1405&amp;"02","")</f>
        <v>210300602</v>
      </c>
      <c r="K1405" s="62">
        <f t="shared" si="3440"/>
        <v>10</v>
      </c>
      <c r="L1405" s="62" t="str">
        <f>IF(COUNTIF(技能效果!A:A,技能等级!B1405&amp;"03")=1,技能等级!B1405&amp;"03","")</f>
        <v>210300603</v>
      </c>
      <c r="M1405" s="62">
        <f t="shared" si="3441"/>
        <v>10</v>
      </c>
      <c r="N1405" s="62" t="str">
        <f>IF(COUNTIF(技能效果!A:A,技能等级!B1405&amp;"04")=1,技能等级!B1405&amp;"04","")</f>
        <v>210300604</v>
      </c>
      <c r="O1405" s="62">
        <f t="shared" si="3442"/>
        <v>10</v>
      </c>
      <c r="P1405" s="62" t="str">
        <f>IF(COUNTIF(技能效果!A:A,技能等级!B1405&amp;"05")=1,技能等级!B1405&amp;"05","")</f>
        <v/>
      </c>
      <c r="Q1405" s="62" t="str">
        <f t="shared" si="3443"/>
        <v/>
      </c>
      <c r="R1405" s="69" t="str">
        <f>INDEX(技能!U:U,MATCH(技能等级!B1405,技能!B:B,0))</f>
        <v>攻击敌方单体造成攻击x%伤害
【不死】项羽受到致命攻击时会进入濒死状态并且印记增加到4枚，此后每承受1次致命伤害减少2枚印记，当无印记存在时再次承受的致命伤害会导致项羽阵亡</v>
      </c>
      <c r="S1405" s="150">
        <f t="shared" si="3444"/>
        <v>136</v>
      </c>
    </row>
    <row r="1406" spans="1:19" ht="16.5" x14ac:dyDescent="0.2">
      <c r="A1406" s="62">
        <v>1403</v>
      </c>
      <c r="B1406" s="62">
        <f>INDEX(技能!B:B,MATCH(技能等级!S1406,技能!T:T,0))</f>
        <v>2103007</v>
      </c>
      <c r="C1406" s="69" t="s">
        <v>384</v>
      </c>
      <c r="D1406" s="62">
        <v>1</v>
      </c>
      <c r="E1406" s="62" t="str">
        <f>INDEX(技能!E:E,MATCH(技能等级!S1406,技能!T:T,0))</f>
        <v>天使缇娜技能(教学)</v>
      </c>
      <c r="F1406" s="69" t="s">
        <v>1020</v>
      </c>
      <c r="G1406" s="62"/>
      <c r="H1406" s="149" t="str">
        <f t="shared" si="3439"/>
        <v>210300701</v>
      </c>
      <c r="I1406" s="62">
        <v>1</v>
      </c>
      <c r="J1406" s="62" t="str">
        <f>IF(COUNTIF(技能效果!A:A,技能等级!B1406&amp;"02")=1,技能等级!B1406&amp;"02","")</f>
        <v>210300702</v>
      </c>
      <c r="K1406" s="62">
        <f t="shared" si="3440"/>
        <v>1</v>
      </c>
      <c r="L1406" s="62" t="str">
        <f>IF(COUNTIF(技能效果!A:A,技能等级!B1406&amp;"03")=1,技能等级!B1406&amp;"03","")</f>
        <v>210300703</v>
      </c>
      <c r="M1406" s="62">
        <f t="shared" si="3441"/>
        <v>1</v>
      </c>
      <c r="N1406" s="62" t="str">
        <f>IF(COUNTIF(技能效果!A:A,技能等级!B1406&amp;"04")=1,技能等级!B1406&amp;"04","")</f>
        <v/>
      </c>
      <c r="O1406" s="62" t="str">
        <f t="shared" si="3442"/>
        <v/>
      </c>
      <c r="P1406" s="62" t="str">
        <f>IF(COUNTIF(技能效果!A:A,技能等级!B1406&amp;"05")=1,技能等级!B1406&amp;"05","")</f>
        <v/>
      </c>
      <c r="Q1406" s="62" t="str">
        <f t="shared" si="3443"/>
        <v/>
      </c>
      <c r="R1406" s="69" t="str">
        <f>INDEX(技能!U:U,MATCH(技能等级!B1406,技能!B:B,0))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1406" s="150">
        <f t="shared" si="3444"/>
        <v>137</v>
      </c>
    </row>
    <row r="1407" spans="1:19" ht="16.5" x14ac:dyDescent="0.2">
      <c r="A1407" s="62">
        <v>1404</v>
      </c>
      <c r="B1407" s="62">
        <f>INDEX(技能!B:B,MATCH(技能等级!S1407,技能!T:T,0))</f>
        <v>2103007</v>
      </c>
      <c r="C1407" s="69" t="s">
        <v>384</v>
      </c>
      <c r="D1407" s="62">
        <v>2</v>
      </c>
      <c r="E1407" s="62" t="str">
        <f>INDEX(技能!E:E,MATCH(技能等级!S1407,技能!T:T,0))</f>
        <v>天使缇娜技能(教学)</v>
      </c>
      <c r="F1407" s="69" t="s">
        <v>1020</v>
      </c>
      <c r="G1407" s="62">
        <v>10</v>
      </c>
      <c r="H1407" s="149" t="str">
        <f t="shared" si="3439"/>
        <v>210300701</v>
      </c>
      <c r="I1407" s="62">
        <v>2</v>
      </c>
      <c r="J1407" s="62" t="str">
        <f>IF(COUNTIF(技能效果!A:A,技能等级!B1407&amp;"02")=1,技能等级!B1407&amp;"02","")</f>
        <v>210300702</v>
      </c>
      <c r="K1407" s="62">
        <f t="shared" si="3440"/>
        <v>2</v>
      </c>
      <c r="L1407" s="62" t="str">
        <f>IF(COUNTIF(技能效果!A:A,技能等级!B1407&amp;"03")=1,技能等级!B1407&amp;"03","")</f>
        <v>210300703</v>
      </c>
      <c r="M1407" s="62">
        <f t="shared" si="3441"/>
        <v>2</v>
      </c>
      <c r="N1407" s="62" t="str">
        <f>IF(COUNTIF(技能效果!A:A,技能等级!B1407&amp;"04")=1,技能等级!B1407&amp;"04","")</f>
        <v/>
      </c>
      <c r="O1407" s="62" t="str">
        <f t="shared" si="3442"/>
        <v/>
      </c>
      <c r="P1407" s="62" t="str">
        <f>IF(COUNTIF(技能效果!A:A,技能等级!B1407&amp;"05")=1,技能等级!B1407&amp;"05","")</f>
        <v/>
      </c>
      <c r="Q1407" s="62" t="str">
        <f t="shared" si="3443"/>
        <v/>
      </c>
      <c r="R1407" s="69" t="str">
        <f>INDEX(技能!U:U,MATCH(技能等级!B1407,技能!B:B,0))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1407" s="150">
        <f t="shared" si="3444"/>
        <v>137</v>
      </c>
    </row>
    <row r="1408" spans="1:19" ht="16.5" x14ac:dyDescent="0.2">
      <c r="A1408" s="62">
        <v>1405</v>
      </c>
      <c r="B1408" s="62">
        <f>INDEX(技能!B:B,MATCH(技能等级!S1408,技能!T:T,0))</f>
        <v>2103007</v>
      </c>
      <c r="C1408" s="69" t="s">
        <v>384</v>
      </c>
      <c r="D1408" s="62">
        <v>3</v>
      </c>
      <c r="E1408" s="62" t="str">
        <f>INDEX(技能!E:E,MATCH(技能等级!S1408,技能!T:T,0))</f>
        <v>天使缇娜技能(教学)</v>
      </c>
      <c r="F1408" s="69" t="s">
        <v>1020</v>
      </c>
      <c r="G1408" s="62">
        <v>10</v>
      </c>
      <c r="H1408" s="149" t="str">
        <f t="shared" si="3439"/>
        <v>210300701</v>
      </c>
      <c r="I1408" s="62">
        <v>3</v>
      </c>
      <c r="J1408" s="62" t="str">
        <f>IF(COUNTIF(技能效果!A:A,技能等级!B1408&amp;"02")=1,技能等级!B1408&amp;"02","")</f>
        <v>210300702</v>
      </c>
      <c r="K1408" s="62">
        <f t="shared" si="3440"/>
        <v>3</v>
      </c>
      <c r="L1408" s="62" t="str">
        <f>IF(COUNTIF(技能效果!A:A,技能等级!B1408&amp;"03")=1,技能等级!B1408&amp;"03","")</f>
        <v>210300703</v>
      </c>
      <c r="M1408" s="62">
        <f t="shared" si="3441"/>
        <v>3</v>
      </c>
      <c r="N1408" s="62" t="str">
        <f>IF(COUNTIF(技能效果!A:A,技能等级!B1408&amp;"04")=1,技能等级!B1408&amp;"04","")</f>
        <v/>
      </c>
      <c r="O1408" s="62" t="str">
        <f t="shared" si="3442"/>
        <v/>
      </c>
      <c r="P1408" s="62" t="str">
        <f>IF(COUNTIF(技能效果!A:A,技能等级!B1408&amp;"05")=1,技能等级!B1408&amp;"05","")</f>
        <v/>
      </c>
      <c r="Q1408" s="62" t="str">
        <f t="shared" si="3443"/>
        <v/>
      </c>
      <c r="R1408" s="69" t="str">
        <f>INDEX(技能!U:U,MATCH(技能等级!B1408,技能!B:B,0))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1408" s="150">
        <f t="shared" si="3444"/>
        <v>137</v>
      </c>
    </row>
    <row r="1409" spans="1:19" ht="16.5" x14ac:dyDescent="0.2">
      <c r="A1409" s="62">
        <v>1406</v>
      </c>
      <c r="B1409" s="62">
        <f>INDEX(技能!B:B,MATCH(技能等级!S1409,技能!T:T,0))</f>
        <v>2103007</v>
      </c>
      <c r="C1409" s="69" t="s">
        <v>384</v>
      </c>
      <c r="D1409" s="62">
        <v>4</v>
      </c>
      <c r="E1409" s="62" t="str">
        <f>INDEX(技能!E:E,MATCH(技能等级!S1409,技能!T:T,0))</f>
        <v>天使缇娜技能(教学)</v>
      </c>
      <c r="F1409" s="69" t="s">
        <v>1020</v>
      </c>
      <c r="G1409" s="62">
        <v>10</v>
      </c>
      <c r="H1409" s="149" t="str">
        <f t="shared" si="3439"/>
        <v>210300701</v>
      </c>
      <c r="I1409" s="62">
        <v>4</v>
      </c>
      <c r="J1409" s="62" t="str">
        <f>IF(COUNTIF(技能效果!A:A,技能等级!B1409&amp;"02")=1,技能等级!B1409&amp;"02","")</f>
        <v>210300702</v>
      </c>
      <c r="K1409" s="62">
        <f t="shared" si="3440"/>
        <v>4</v>
      </c>
      <c r="L1409" s="62" t="str">
        <f>IF(COUNTIF(技能效果!A:A,技能等级!B1409&amp;"03")=1,技能等级!B1409&amp;"03","")</f>
        <v>210300703</v>
      </c>
      <c r="M1409" s="62">
        <f t="shared" si="3441"/>
        <v>4</v>
      </c>
      <c r="N1409" s="62" t="str">
        <f>IF(COUNTIF(技能效果!A:A,技能等级!B1409&amp;"04")=1,技能等级!B1409&amp;"04","")</f>
        <v/>
      </c>
      <c r="O1409" s="62" t="str">
        <f t="shared" si="3442"/>
        <v/>
      </c>
      <c r="P1409" s="62" t="str">
        <f>IF(COUNTIF(技能效果!A:A,技能等级!B1409&amp;"05")=1,技能等级!B1409&amp;"05","")</f>
        <v/>
      </c>
      <c r="Q1409" s="62" t="str">
        <f t="shared" si="3443"/>
        <v/>
      </c>
      <c r="R1409" s="69" t="str">
        <f>INDEX(技能!U:U,MATCH(技能等级!B1409,技能!B:B,0))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1409" s="150">
        <f t="shared" si="3444"/>
        <v>137</v>
      </c>
    </row>
    <row r="1410" spans="1:19" ht="16.5" x14ac:dyDescent="0.2">
      <c r="A1410" s="62">
        <v>1407</v>
      </c>
      <c r="B1410" s="62">
        <f>INDEX(技能!B:B,MATCH(技能等级!S1410,技能!T:T,0))</f>
        <v>2103007</v>
      </c>
      <c r="C1410" s="69" t="s">
        <v>384</v>
      </c>
      <c r="D1410" s="62">
        <v>5</v>
      </c>
      <c r="E1410" s="62" t="str">
        <f>INDEX(技能!E:E,MATCH(技能等级!S1410,技能!T:T,0))</f>
        <v>天使缇娜技能(教学)</v>
      </c>
      <c r="F1410" s="69" t="s">
        <v>1020</v>
      </c>
      <c r="G1410" s="62">
        <v>10</v>
      </c>
      <c r="H1410" s="149" t="str">
        <f t="shared" si="3439"/>
        <v>210300701</v>
      </c>
      <c r="I1410" s="62">
        <v>5</v>
      </c>
      <c r="J1410" s="62" t="str">
        <f>IF(COUNTIF(技能效果!A:A,技能等级!B1410&amp;"02")=1,技能等级!B1410&amp;"02","")</f>
        <v>210300702</v>
      </c>
      <c r="K1410" s="62">
        <f t="shared" si="3440"/>
        <v>5</v>
      </c>
      <c r="L1410" s="62" t="str">
        <f>IF(COUNTIF(技能效果!A:A,技能等级!B1410&amp;"03")=1,技能等级!B1410&amp;"03","")</f>
        <v>210300703</v>
      </c>
      <c r="M1410" s="62">
        <f t="shared" si="3441"/>
        <v>5</v>
      </c>
      <c r="N1410" s="62" t="str">
        <f>IF(COUNTIF(技能效果!A:A,技能等级!B1410&amp;"04")=1,技能等级!B1410&amp;"04","")</f>
        <v/>
      </c>
      <c r="O1410" s="62" t="str">
        <f t="shared" si="3442"/>
        <v/>
      </c>
      <c r="P1410" s="62" t="str">
        <f>IF(COUNTIF(技能效果!A:A,技能等级!B1410&amp;"05")=1,技能等级!B1410&amp;"05","")</f>
        <v/>
      </c>
      <c r="Q1410" s="62" t="str">
        <f t="shared" si="3443"/>
        <v/>
      </c>
      <c r="R1410" s="69" t="str">
        <f>INDEX(技能!U:U,MATCH(技能等级!B1410,技能!B:B,0))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1410" s="150">
        <f t="shared" si="3444"/>
        <v>137</v>
      </c>
    </row>
    <row r="1411" spans="1:19" ht="16.5" x14ac:dyDescent="0.2">
      <c r="A1411" s="62">
        <v>1408</v>
      </c>
      <c r="B1411" s="62">
        <f>INDEX(技能!B:B,MATCH(技能等级!S1411,技能!T:T,0))</f>
        <v>2103007</v>
      </c>
      <c r="C1411" s="69" t="s">
        <v>384</v>
      </c>
      <c r="D1411" s="62">
        <v>6</v>
      </c>
      <c r="E1411" s="62" t="str">
        <f>INDEX(技能!E:E,MATCH(技能等级!S1411,技能!T:T,0))</f>
        <v>天使缇娜技能(教学)</v>
      </c>
      <c r="F1411" s="69" t="s">
        <v>1020</v>
      </c>
      <c r="G1411" s="62">
        <v>10</v>
      </c>
      <c r="H1411" s="149" t="str">
        <f t="shared" si="3439"/>
        <v>210300701</v>
      </c>
      <c r="I1411" s="62">
        <v>6</v>
      </c>
      <c r="J1411" s="62" t="str">
        <f>IF(COUNTIF(技能效果!A:A,技能等级!B1411&amp;"02")=1,技能等级!B1411&amp;"02","")</f>
        <v>210300702</v>
      </c>
      <c r="K1411" s="62">
        <f t="shared" si="3440"/>
        <v>6</v>
      </c>
      <c r="L1411" s="62" t="str">
        <f>IF(COUNTIF(技能效果!A:A,技能等级!B1411&amp;"03")=1,技能等级!B1411&amp;"03","")</f>
        <v>210300703</v>
      </c>
      <c r="M1411" s="62">
        <f t="shared" si="3441"/>
        <v>6</v>
      </c>
      <c r="N1411" s="62" t="str">
        <f>IF(COUNTIF(技能效果!A:A,技能等级!B1411&amp;"04")=1,技能等级!B1411&amp;"04","")</f>
        <v/>
      </c>
      <c r="O1411" s="62" t="str">
        <f t="shared" si="3442"/>
        <v/>
      </c>
      <c r="P1411" s="62" t="str">
        <f>IF(COUNTIF(技能效果!A:A,技能等级!B1411&amp;"05")=1,技能等级!B1411&amp;"05","")</f>
        <v/>
      </c>
      <c r="Q1411" s="62" t="str">
        <f t="shared" si="3443"/>
        <v/>
      </c>
      <c r="R1411" s="69" t="str">
        <f>INDEX(技能!U:U,MATCH(技能等级!B1411,技能!B:B,0))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1411" s="150">
        <f t="shared" si="3444"/>
        <v>137</v>
      </c>
    </row>
    <row r="1412" spans="1:19" ht="16.5" x14ac:dyDescent="0.2">
      <c r="A1412" s="62">
        <v>1409</v>
      </c>
      <c r="B1412" s="62">
        <f>INDEX(技能!B:B,MATCH(技能等级!S1412,技能!T:T,0))</f>
        <v>2103007</v>
      </c>
      <c r="C1412" s="69" t="s">
        <v>384</v>
      </c>
      <c r="D1412" s="62">
        <v>7</v>
      </c>
      <c r="E1412" s="62" t="str">
        <f>INDEX(技能!E:E,MATCH(技能等级!S1412,技能!T:T,0))</f>
        <v>天使缇娜技能(教学)</v>
      </c>
      <c r="F1412" s="69" t="s">
        <v>1020</v>
      </c>
      <c r="G1412" s="62">
        <v>10</v>
      </c>
      <c r="H1412" s="149" t="str">
        <f t="shared" si="3439"/>
        <v>210300701</v>
      </c>
      <c r="I1412" s="62">
        <v>7</v>
      </c>
      <c r="J1412" s="62" t="str">
        <f>IF(COUNTIF(技能效果!A:A,技能等级!B1412&amp;"02")=1,技能等级!B1412&amp;"02","")</f>
        <v>210300702</v>
      </c>
      <c r="K1412" s="62">
        <f t="shared" si="3440"/>
        <v>7</v>
      </c>
      <c r="L1412" s="62" t="str">
        <f>IF(COUNTIF(技能效果!A:A,技能等级!B1412&amp;"03")=1,技能等级!B1412&amp;"03","")</f>
        <v>210300703</v>
      </c>
      <c r="M1412" s="62">
        <f t="shared" si="3441"/>
        <v>7</v>
      </c>
      <c r="N1412" s="62" t="str">
        <f>IF(COUNTIF(技能效果!A:A,技能等级!B1412&amp;"04")=1,技能等级!B1412&amp;"04","")</f>
        <v/>
      </c>
      <c r="O1412" s="62" t="str">
        <f t="shared" si="3442"/>
        <v/>
      </c>
      <c r="P1412" s="62" t="str">
        <f>IF(COUNTIF(技能效果!A:A,技能等级!B1412&amp;"05")=1,技能等级!B1412&amp;"05","")</f>
        <v/>
      </c>
      <c r="Q1412" s="62" t="str">
        <f t="shared" si="3443"/>
        <v/>
      </c>
      <c r="R1412" s="69" t="str">
        <f>INDEX(技能!U:U,MATCH(技能等级!B1412,技能!B:B,0))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1412" s="150">
        <f t="shared" si="3444"/>
        <v>137</v>
      </c>
    </row>
    <row r="1413" spans="1:19" ht="16.5" x14ac:dyDescent="0.2">
      <c r="A1413" s="62">
        <v>1410</v>
      </c>
      <c r="B1413" s="62">
        <f>INDEX(技能!B:B,MATCH(技能等级!S1413,技能!T:T,0))</f>
        <v>2103007</v>
      </c>
      <c r="C1413" s="69" t="s">
        <v>384</v>
      </c>
      <c r="D1413" s="62">
        <v>8</v>
      </c>
      <c r="E1413" s="62" t="str">
        <f>INDEX(技能!E:E,MATCH(技能等级!S1413,技能!T:T,0))</f>
        <v>天使缇娜技能(教学)</v>
      </c>
      <c r="F1413" s="69" t="s">
        <v>1020</v>
      </c>
      <c r="G1413" s="62">
        <v>10</v>
      </c>
      <c r="H1413" s="149" t="str">
        <f t="shared" si="3439"/>
        <v>210300701</v>
      </c>
      <c r="I1413" s="62">
        <v>8</v>
      </c>
      <c r="J1413" s="62" t="str">
        <f>IF(COUNTIF(技能效果!A:A,技能等级!B1413&amp;"02")=1,技能等级!B1413&amp;"02","")</f>
        <v>210300702</v>
      </c>
      <c r="K1413" s="62">
        <f t="shared" si="3440"/>
        <v>8</v>
      </c>
      <c r="L1413" s="62" t="str">
        <f>IF(COUNTIF(技能效果!A:A,技能等级!B1413&amp;"03")=1,技能等级!B1413&amp;"03","")</f>
        <v>210300703</v>
      </c>
      <c r="M1413" s="62">
        <f t="shared" si="3441"/>
        <v>8</v>
      </c>
      <c r="N1413" s="62" t="str">
        <f>IF(COUNTIF(技能效果!A:A,技能等级!B1413&amp;"04")=1,技能等级!B1413&amp;"04","")</f>
        <v/>
      </c>
      <c r="O1413" s="62" t="str">
        <f t="shared" si="3442"/>
        <v/>
      </c>
      <c r="P1413" s="62" t="str">
        <f>IF(COUNTIF(技能效果!A:A,技能等级!B1413&amp;"05")=1,技能等级!B1413&amp;"05","")</f>
        <v/>
      </c>
      <c r="Q1413" s="62" t="str">
        <f t="shared" si="3443"/>
        <v/>
      </c>
      <c r="R1413" s="69" t="str">
        <f>INDEX(技能!U:U,MATCH(技能等级!B1413,技能!B:B,0))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1413" s="150">
        <f t="shared" si="3444"/>
        <v>137</v>
      </c>
    </row>
    <row r="1414" spans="1:19" ht="16.5" x14ac:dyDescent="0.2">
      <c r="A1414" s="62">
        <v>1411</v>
      </c>
      <c r="B1414" s="62">
        <f>INDEX(技能!B:B,MATCH(技能等级!S1414,技能!T:T,0))</f>
        <v>2103007</v>
      </c>
      <c r="C1414" s="69" t="s">
        <v>384</v>
      </c>
      <c r="D1414" s="62">
        <v>9</v>
      </c>
      <c r="E1414" s="62" t="str">
        <f>INDEX(技能!E:E,MATCH(技能等级!S1414,技能!T:T,0))</f>
        <v>天使缇娜技能(教学)</v>
      </c>
      <c r="F1414" s="69" t="s">
        <v>1020</v>
      </c>
      <c r="G1414" s="62">
        <v>10</v>
      </c>
      <c r="H1414" s="149" t="str">
        <f t="shared" si="3439"/>
        <v>210300701</v>
      </c>
      <c r="I1414" s="62">
        <v>9</v>
      </c>
      <c r="J1414" s="62" t="str">
        <f>IF(COUNTIF(技能效果!A:A,技能等级!B1414&amp;"02")=1,技能等级!B1414&amp;"02","")</f>
        <v>210300702</v>
      </c>
      <c r="K1414" s="62">
        <f t="shared" si="3440"/>
        <v>9</v>
      </c>
      <c r="L1414" s="62" t="str">
        <f>IF(COUNTIF(技能效果!A:A,技能等级!B1414&amp;"03")=1,技能等级!B1414&amp;"03","")</f>
        <v>210300703</v>
      </c>
      <c r="M1414" s="62">
        <f t="shared" si="3441"/>
        <v>9</v>
      </c>
      <c r="N1414" s="62" t="str">
        <f>IF(COUNTIF(技能效果!A:A,技能等级!B1414&amp;"04")=1,技能等级!B1414&amp;"04","")</f>
        <v/>
      </c>
      <c r="O1414" s="62" t="str">
        <f t="shared" si="3442"/>
        <v/>
      </c>
      <c r="P1414" s="62" t="str">
        <f>IF(COUNTIF(技能效果!A:A,技能等级!B1414&amp;"05")=1,技能等级!B1414&amp;"05","")</f>
        <v/>
      </c>
      <c r="Q1414" s="62" t="str">
        <f t="shared" si="3443"/>
        <v/>
      </c>
      <c r="R1414" s="69" t="str">
        <f>INDEX(技能!U:U,MATCH(技能等级!B1414,技能!B:B,0))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1414" s="150">
        <f t="shared" si="3444"/>
        <v>137</v>
      </c>
    </row>
    <row r="1415" spans="1:19" ht="16.5" x14ac:dyDescent="0.2">
      <c r="A1415" s="62">
        <v>1412</v>
      </c>
      <c r="B1415" s="62">
        <f>INDEX(技能!B:B,MATCH(技能等级!S1415,技能!T:T,0))</f>
        <v>2103007</v>
      </c>
      <c r="C1415" s="69" t="s">
        <v>384</v>
      </c>
      <c r="D1415" s="62">
        <v>10</v>
      </c>
      <c r="E1415" s="62" t="str">
        <f>INDEX(技能!E:E,MATCH(技能等级!S1415,技能!T:T,0))</f>
        <v>天使缇娜技能(教学)</v>
      </c>
      <c r="F1415" s="69" t="s">
        <v>1020</v>
      </c>
      <c r="G1415" s="62">
        <v>10</v>
      </c>
      <c r="H1415" s="149" t="str">
        <f t="shared" si="3439"/>
        <v>210300701</v>
      </c>
      <c r="I1415" s="62">
        <v>10</v>
      </c>
      <c r="J1415" s="62" t="str">
        <f>IF(COUNTIF(技能效果!A:A,技能等级!B1415&amp;"02")=1,技能等级!B1415&amp;"02","")</f>
        <v>210300702</v>
      </c>
      <c r="K1415" s="62">
        <f t="shared" si="3440"/>
        <v>10</v>
      </c>
      <c r="L1415" s="62" t="str">
        <f>IF(COUNTIF(技能效果!A:A,技能等级!B1415&amp;"03")=1,技能等级!B1415&amp;"03","")</f>
        <v>210300703</v>
      </c>
      <c r="M1415" s="62">
        <f t="shared" si="3441"/>
        <v>10</v>
      </c>
      <c r="N1415" s="62" t="str">
        <f>IF(COUNTIF(技能效果!A:A,技能等级!B1415&amp;"04")=1,技能等级!B1415&amp;"04","")</f>
        <v/>
      </c>
      <c r="O1415" s="62" t="str">
        <f t="shared" si="3442"/>
        <v/>
      </c>
      <c r="P1415" s="62" t="str">
        <f>IF(COUNTIF(技能效果!A:A,技能等级!B1415&amp;"05")=1,技能等级!B1415&amp;"05","")</f>
        <v/>
      </c>
      <c r="Q1415" s="62" t="str">
        <f t="shared" si="3443"/>
        <v/>
      </c>
      <c r="R1415" s="69" t="str">
        <f>INDEX(技能!U:U,MATCH(技能等级!B1415,技能!B:B,0))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1415" s="150">
        <f t="shared" si="3444"/>
        <v>137</v>
      </c>
    </row>
    <row r="1416" spans="1:19" ht="16.5" x14ac:dyDescent="0.2">
      <c r="A1416" s="62">
        <v>1413</v>
      </c>
      <c r="B1416" s="62">
        <f>INDEX(技能!B:B,MATCH(技能等级!S1416,技能!T:T,0))</f>
        <v>2103008</v>
      </c>
      <c r="C1416" s="69" t="s">
        <v>384</v>
      </c>
      <c r="D1416" s="62">
        <v>1</v>
      </c>
      <c r="E1416" s="62" t="str">
        <f>INDEX(技能!E:E,MATCH(技能等级!S1416,技能!T:T,0))</f>
        <v>夏侯渊技能(教学)</v>
      </c>
      <c r="F1416" s="69" t="s">
        <v>1020</v>
      </c>
      <c r="G1416" s="62"/>
      <c r="H1416" s="149" t="str">
        <f t="shared" si="3439"/>
        <v>210300801</v>
      </c>
      <c r="I1416" s="62">
        <v>1</v>
      </c>
      <c r="J1416" s="62" t="str">
        <f>IF(COUNTIF(技能效果!A:A,技能等级!B1416&amp;"02")=1,技能等级!B1416&amp;"02","")</f>
        <v>210300802</v>
      </c>
      <c r="K1416" s="62">
        <f t="shared" si="3440"/>
        <v>1</v>
      </c>
      <c r="L1416" s="62" t="str">
        <f>IF(COUNTIF(技能效果!A:A,技能等级!B1416&amp;"03")=1,技能等级!B1416&amp;"03","")</f>
        <v>210300803</v>
      </c>
      <c r="M1416" s="62">
        <f t="shared" si="3441"/>
        <v>1</v>
      </c>
      <c r="N1416" s="62" t="str">
        <f>IF(COUNTIF(技能效果!A:A,技能等级!B1416&amp;"04")=1,技能等级!B1416&amp;"04","")</f>
        <v>210300804</v>
      </c>
      <c r="O1416" s="62">
        <f t="shared" si="3442"/>
        <v>1</v>
      </c>
      <c r="P1416" s="62" t="str">
        <f>IF(COUNTIF(技能效果!A:A,技能等级!B1416&amp;"05")=1,技能等级!B1416&amp;"05","")</f>
        <v>210300805</v>
      </c>
      <c r="Q1416" s="62">
        <f t="shared" si="3443"/>
        <v>1</v>
      </c>
      <c r="R1416" s="69" t="str">
        <f>INDEX(技能!U:U,MATCH(技能等级!B1416,技能!B:B,0))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1416" s="150">
        <f t="shared" si="3444"/>
        <v>138</v>
      </c>
    </row>
    <row r="1417" spans="1:19" ht="16.5" x14ac:dyDescent="0.2">
      <c r="A1417" s="62">
        <v>1414</v>
      </c>
      <c r="B1417" s="62">
        <f>INDEX(技能!B:B,MATCH(技能等级!S1417,技能!T:T,0))</f>
        <v>2103008</v>
      </c>
      <c r="C1417" s="69" t="s">
        <v>384</v>
      </c>
      <c r="D1417" s="62">
        <v>2</v>
      </c>
      <c r="E1417" s="62" t="str">
        <f>INDEX(技能!E:E,MATCH(技能等级!S1417,技能!T:T,0))</f>
        <v>夏侯渊技能(教学)</v>
      </c>
      <c r="F1417" s="69" t="s">
        <v>1020</v>
      </c>
      <c r="G1417" s="62">
        <v>10</v>
      </c>
      <c r="H1417" s="149" t="str">
        <f t="shared" si="3439"/>
        <v>210300801</v>
      </c>
      <c r="I1417" s="62">
        <v>2</v>
      </c>
      <c r="J1417" s="62" t="str">
        <f>IF(COUNTIF(技能效果!A:A,技能等级!B1417&amp;"02")=1,技能等级!B1417&amp;"02","")</f>
        <v>210300802</v>
      </c>
      <c r="K1417" s="62">
        <f t="shared" si="3440"/>
        <v>2</v>
      </c>
      <c r="L1417" s="62" t="str">
        <f>IF(COUNTIF(技能效果!A:A,技能等级!B1417&amp;"03")=1,技能等级!B1417&amp;"03","")</f>
        <v>210300803</v>
      </c>
      <c r="M1417" s="62">
        <f t="shared" si="3441"/>
        <v>2</v>
      </c>
      <c r="N1417" s="62" t="str">
        <f>IF(COUNTIF(技能效果!A:A,技能等级!B1417&amp;"04")=1,技能等级!B1417&amp;"04","")</f>
        <v>210300804</v>
      </c>
      <c r="O1417" s="62">
        <f t="shared" si="3442"/>
        <v>2</v>
      </c>
      <c r="P1417" s="62" t="str">
        <f>IF(COUNTIF(技能效果!A:A,技能等级!B1417&amp;"05")=1,技能等级!B1417&amp;"05","")</f>
        <v>210300805</v>
      </c>
      <c r="Q1417" s="62">
        <f t="shared" si="3443"/>
        <v>2</v>
      </c>
      <c r="R1417" s="69" t="str">
        <f>INDEX(技能!U:U,MATCH(技能等级!B1417,技能!B:B,0))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1417" s="150">
        <f t="shared" si="3444"/>
        <v>138</v>
      </c>
    </row>
    <row r="1418" spans="1:19" ht="16.5" x14ac:dyDescent="0.2">
      <c r="A1418" s="62">
        <v>1415</v>
      </c>
      <c r="B1418" s="62">
        <f>INDEX(技能!B:B,MATCH(技能等级!S1418,技能!T:T,0))</f>
        <v>2103008</v>
      </c>
      <c r="C1418" s="69" t="s">
        <v>384</v>
      </c>
      <c r="D1418" s="62">
        <v>3</v>
      </c>
      <c r="E1418" s="62" t="str">
        <f>INDEX(技能!E:E,MATCH(技能等级!S1418,技能!T:T,0))</f>
        <v>夏侯渊技能(教学)</v>
      </c>
      <c r="F1418" s="69" t="s">
        <v>1020</v>
      </c>
      <c r="G1418" s="62">
        <v>10</v>
      </c>
      <c r="H1418" s="149" t="str">
        <f t="shared" si="3439"/>
        <v>210300801</v>
      </c>
      <c r="I1418" s="62">
        <v>3</v>
      </c>
      <c r="J1418" s="62" t="str">
        <f>IF(COUNTIF(技能效果!A:A,技能等级!B1418&amp;"02")=1,技能等级!B1418&amp;"02","")</f>
        <v>210300802</v>
      </c>
      <c r="K1418" s="62">
        <f t="shared" si="3440"/>
        <v>3</v>
      </c>
      <c r="L1418" s="62" t="str">
        <f>IF(COUNTIF(技能效果!A:A,技能等级!B1418&amp;"03")=1,技能等级!B1418&amp;"03","")</f>
        <v>210300803</v>
      </c>
      <c r="M1418" s="62">
        <f t="shared" si="3441"/>
        <v>3</v>
      </c>
      <c r="N1418" s="62" t="str">
        <f>IF(COUNTIF(技能效果!A:A,技能等级!B1418&amp;"04")=1,技能等级!B1418&amp;"04","")</f>
        <v>210300804</v>
      </c>
      <c r="O1418" s="62">
        <f t="shared" si="3442"/>
        <v>3</v>
      </c>
      <c r="P1418" s="62" t="str">
        <f>IF(COUNTIF(技能效果!A:A,技能等级!B1418&amp;"05")=1,技能等级!B1418&amp;"05","")</f>
        <v>210300805</v>
      </c>
      <c r="Q1418" s="62">
        <f t="shared" si="3443"/>
        <v>3</v>
      </c>
      <c r="R1418" s="69" t="str">
        <f>INDEX(技能!U:U,MATCH(技能等级!B1418,技能!B:B,0))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1418" s="150">
        <f t="shared" si="3444"/>
        <v>138</v>
      </c>
    </row>
    <row r="1419" spans="1:19" ht="16.5" x14ac:dyDescent="0.2">
      <c r="A1419" s="62">
        <v>1416</v>
      </c>
      <c r="B1419" s="62">
        <f>INDEX(技能!B:B,MATCH(技能等级!S1419,技能!T:T,0))</f>
        <v>2103008</v>
      </c>
      <c r="C1419" s="69" t="s">
        <v>384</v>
      </c>
      <c r="D1419" s="62">
        <v>4</v>
      </c>
      <c r="E1419" s="62" t="str">
        <f>INDEX(技能!E:E,MATCH(技能等级!S1419,技能!T:T,0))</f>
        <v>夏侯渊技能(教学)</v>
      </c>
      <c r="F1419" s="69" t="s">
        <v>1020</v>
      </c>
      <c r="G1419" s="62">
        <v>10</v>
      </c>
      <c r="H1419" s="149" t="str">
        <f t="shared" si="3439"/>
        <v>210300801</v>
      </c>
      <c r="I1419" s="62">
        <v>4</v>
      </c>
      <c r="J1419" s="62" t="str">
        <f>IF(COUNTIF(技能效果!A:A,技能等级!B1419&amp;"02")=1,技能等级!B1419&amp;"02","")</f>
        <v>210300802</v>
      </c>
      <c r="K1419" s="62">
        <f t="shared" si="3440"/>
        <v>4</v>
      </c>
      <c r="L1419" s="62" t="str">
        <f>IF(COUNTIF(技能效果!A:A,技能等级!B1419&amp;"03")=1,技能等级!B1419&amp;"03","")</f>
        <v>210300803</v>
      </c>
      <c r="M1419" s="62">
        <f t="shared" si="3441"/>
        <v>4</v>
      </c>
      <c r="N1419" s="62" t="str">
        <f>IF(COUNTIF(技能效果!A:A,技能等级!B1419&amp;"04")=1,技能等级!B1419&amp;"04","")</f>
        <v>210300804</v>
      </c>
      <c r="O1419" s="62">
        <f t="shared" si="3442"/>
        <v>4</v>
      </c>
      <c r="P1419" s="62" t="str">
        <f>IF(COUNTIF(技能效果!A:A,技能等级!B1419&amp;"05")=1,技能等级!B1419&amp;"05","")</f>
        <v>210300805</v>
      </c>
      <c r="Q1419" s="62">
        <f t="shared" si="3443"/>
        <v>4</v>
      </c>
      <c r="R1419" s="69" t="str">
        <f>INDEX(技能!U:U,MATCH(技能等级!B1419,技能!B:B,0))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1419" s="150">
        <f t="shared" si="3444"/>
        <v>138</v>
      </c>
    </row>
    <row r="1420" spans="1:19" ht="16.5" x14ac:dyDescent="0.2">
      <c r="A1420" s="62">
        <v>1417</v>
      </c>
      <c r="B1420" s="62">
        <f>INDEX(技能!B:B,MATCH(技能等级!S1420,技能!T:T,0))</f>
        <v>2103008</v>
      </c>
      <c r="C1420" s="69" t="s">
        <v>384</v>
      </c>
      <c r="D1420" s="62">
        <v>5</v>
      </c>
      <c r="E1420" s="62" t="str">
        <f>INDEX(技能!E:E,MATCH(技能等级!S1420,技能!T:T,0))</f>
        <v>夏侯渊技能(教学)</v>
      </c>
      <c r="F1420" s="69" t="s">
        <v>1020</v>
      </c>
      <c r="G1420" s="62">
        <v>10</v>
      </c>
      <c r="H1420" s="149" t="str">
        <f t="shared" si="3439"/>
        <v>210300801</v>
      </c>
      <c r="I1420" s="62">
        <v>5</v>
      </c>
      <c r="J1420" s="62" t="str">
        <f>IF(COUNTIF(技能效果!A:A,技能等级!B1420&amp;"02")=1,技能等级!B1420&amp;"02","")</f>
        <v>210300802</v>
      </c>
      <c r="K1420" s="62">
        <f t="shared" si="3440"/>
        <v>5</v>
      </c>
      <c r="L1420" s="62" t="str">
        <f>IF(COUNTIF(技能效果!A:A,技能等级!B1420&amp;"03")=1,技能等级!B1420&amp;"03","")</f>
        <v>210300803</v>
      </c>
      <c r="M1420" s="62">
        <f t="shared" si="3441"/>
        <v>5</v>
      </c>
      <c r="N1420" s="62" t="str">
        <f>IF(COUNTIF(技能效果!A:A,技能等级!B1420&amp;"04")=1,技能等级!B1420&amp;"04","")</f>
        <v>210300804</v>
      </c>
      <c r="O1420" s="62">
        <f t="shared" si="3442"/>
        <v>5</v>
      </c>
      <c r="P1420" s="62" t="str">
        <f>IF(COUNTIF(技能效果!A:A,技能等级!B1420&amp;"05")=1,技能等级!B1420&amp;"05","")</f>
        <v>210300805</v>
      </c>
      <c r="Q1420" s="62">
        <f t="shared" si="3443"/>
        <v>5</v>
      </c>
      <c r="R1420" s="69" t="str">
        <f>INDEX(技能!U:U,MATCH(技能等级!B1420,技能!B:B,0))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1420" s="150">
        <f t="shared" si="3444"/>
        <v>138</v>
      </c>
    </row>
    <row r="1421" spans="1:19" ht="16.5" x14ac:dyDescent="0.2">
      <c r="A1421" s="62">
        <v>1418</v>
      </c>
      <c r="B1421" s="62">
        <f>INDEX(技能!B:B,MATCH(技能等级!S1421,技能!T:T,0))</f>
        <v>2103008</v>
      </c>
      <c r="C1421" s="69" t="s">
        <v>384</v>
      </c>
      <c r="D1421" s="62">
        <v>6</v>
      </c>
      <c r="E1421" s="62" t="str">
        <f>INDEX(技能!E:E,MATCH(技能等级!S1421,技能!T:T,0))</f>
        <v>夏侯渊技能(教学)</v>
      </c>
      <c r="F1421" s="69" t="s">
        <v>1020</v>
      </c>
      <c r="G1421" s="62">
        <v>10</v>
      </c>
      <c r="H1421" s="149" t="str">
        <f t="shared" si="3439"/>
        <v>210300801</v>
      </c>
      <c r="I1421" s="62">
        <v>6</v>
      </c>
      <c r="J1421" s="62" t="str">
        <f>IF(COUNTIF(技能效果!A:A,技能等级!B1421&amp;"02")=1,技能等级!B1421&amp;"02","")</f>
        <v>210300802</v>
      </c>
      <c r="K1421" s="62">
        <f t="shared" si="3440"/>
        <v>6</v>
      </c>
      <c r="L1421" s="62" t="str">
        <f>IF(COUNTIF(技能效果!A:A,技能等级!B1421&amp;"03")=1,技能等级!B1421&amp;"03","")</f>
        <v>210300803</v>
      </c>
      <c r="M1421" s="62">
        <f t="shared" si="3441"/>
        <v>6</v>
      </c>
      <c r="N1421" s="62" t="str">
        <f>IF(COUNTIF(技能效果!A:A,技能等级!B1421&amp;"04")=1,技能等级!B1421&amp;"04","")</f>
        <v>210300804</v>
      </c>
      <c r="O1421" s="62">
        <f t="shared" si="3442"/>
        <v>6</v>
      </c>
      <c r="P1421" s="62" t="str">
        <f>IF(COUNTIF(技能效果!A:A,技能等级!B1421&amp;"05")=1,技能等级!B1421&amp;"05","")</f>
        <v>210300805</v>
      </c>
      <c r="Q1421" s="62">
        <f t="shared" si="3443"/>
        <v>6</v>
      </c>
      <c r="R1421" s="69" t="str">
        <f>INDEX(技能!U:U,MATCH(技能等级!B1421,技能!B:B,0))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1421" s="150">
        <f t="shared" si="3444"/>
        <v>138</v>
      </c>
    </row>
    <row r="1422" spans="1:19" ht="16.5" x14ac:dyDescent="0.2">
      <c r="A1422" s="62">
        <v>1419</v>
      </c>
      <c r="B1422" s="62">
        <f>INDEX(技能!B:B,MATCH(技能等级!S1422,技能!T:T,0))</f>
        <v>2103008</v>
      </c>
      <c r="C1422" s="69" t="s">
        <v>384</v>
      </c>
      <c r="D1422" s="62">
        <v>7</v>
      </c>
      <c r="E1422" s="62" t="str">
        <f>INDEX(技能!E:E,MATCH(技能等级!S1422,技能!T:T,0))</f>
        <v>夏侯渊技能(教学)</v>
      </c>
      <c r="F1422" s="69" t="s">
        <v>1020</v>
      </c>
      <c r="G1422" s="62">
        <v>10</v>
      </c>
      <c r="H1422" s="149" t="str">
        <f t="shared" si="3439"/>
        <v>210300801</v>
      </c>
      <c r="I1422" s="62">
        <v>7</v>
      </c>
      <c r="J1422" s="62" t="str">
        <f>IF(COUNTIF(技能效果!A:A,技能等级!B1422&amp;"02")=1,技能等级!B1422&amp;"02","")</f>
        <v>210300802</v>
      </c>
      <c r="K1422" s="62">
        <f t="shared" si="3440"/>
        <v>7</v>
      </c>
      <c r="L1422" s="62" t="str">
        <f>IF(COUNTIF(技能效果!A:A,技能等级!B1422&amp;"03")=1,技能等级!B1422&amp;"03","")</f>
        <v>210300803</v>
      </c>
      <c r="M1422" s="62">
        <f t="shared" si="3441"/>
        <v>7</v>
      </c>
      <c r="N1422" s="62" t="str">
        <f>IF(COUNTIF(技能效果!A:A,技能等级!B1422&amp;"04")=1,技能等级!B1422&amp;"04","")</f>
        <v>210300804</v>
      </c>
      <c r="O1422" s="62">
        <f t="shared" si="3442"/>
        <v>7</v>
      </c>
      <c r="P1422" s="62" t="str">
        <f>IF(COUNTIF(技能效果!A:A,技能等级!B1422&amp;"05")=1,技能等级!B1422&amp;"05","")</f>
        <v>210300805</v>
      </c>
      <c r="Q1422" s="62">
        <f t="shared" si="3443"/>
        <v>7</v>
      </c>
      <c r="R1422" s="69" t="str">
        <f>INDEX(技能!U:U,MATCH(技能等级!B1422,技能!B:B,0))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1422" s="150">
        <f t="shared" si="3444"/>
        <v>138</v>
      </c>
    </row>
    <row r="1423" spans="1:19" ht="16.5" x14ac:dyDescent="0.2">
      <c r="A1423" s="62">
        <v>1420</v>
      </c>
      <c r="B1423" s="62">
        <f>INDEX(技能!B:B,MATCH(技能等级!S1423,技能!T:T,0))</f>
        <v>2103008</v>
      </c>
      <c r="C1423" s="69" t="s">
        <v>384</v>
      </c>
      <c r="D1423" s="62">
        <v>8</v>
      </c>
      <c r="E1423" s="62" t="str">
        <f>INDEX(技能!E:E,MATCH(技能等级!S1423,技能!T:T,0))</f>
        <v>夏侯渊技能(教学)</v>
      </c>
      <c r="F1423" s="69" t="s">
        <v>1020</v>
      </c>
      <c r="G1423" s="62">
        <v>10</v>
      </c>
      <c r="H1423" s="149" t="str">
        <f t="shared" si="3439"/>
        <v>210300801</v>
      </c>
      <c r="I1423" s="62">
        <v>8</v>
      </c>
      <c r="J1423" s="62" t="str">
        <f>IF(COUNTIF(技能效果!A:A,技能等级!B1423&amp;"02")=1,技能等级!B1423&amp;"02","")</f>
        <v>210300802</v>
      </c>
      <c r="K1423" s="62">
        <f t="shared" si="3440"/>
        <v>8</v>
      </c>
      <c r="L1423" s="62" t="str">
        <f>IF(COUNTIF(技能效果!A:A,技能等级!B1423&amp;"03")=1,技能等级!B1423&amp;"03","")</f>
        <v>210300803</v>
      </c>
      <c r="M1423" s="62">
        <f t="shared" si="3441"/>
        <v>8</v>
      </c>
      <c r="N1423" s="62" t="str">
        <f>IF(COUNTIF(技能效果!A:A,技能等级!B1423&amp;"04")=1,技能等级!B1423&amp;"04","")</f>
        <v>210300804</v>
      </c>
      <c r="O1423" s="62">
        <f t="shared" si="3442"/>
        <v>8</v>
      </c>
      <c r="P1423" s="62" t="str">
        <f>IF(COUNTIF(技能效果!A:A,技能等级!B1423&amp;"05")=1,技能等级!B1423&amp;"05","")</f>
        <v>210300805</v>
      </c>
      <c r="Q1423" s="62">
        <f t="shared" si="3443"/>
        <v>8</v>
      </c>
      <c r="R1423" s="69" t="str">
        <f>INDEX(技能!U:U,MATCH(技能等级!B1423,技能!B:B,0))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1423" s="150">
        <f t="shared" si="3444"/>
        <v>138</v>
      </c>
    </row>
    <row r="1424" spans="1:19" ht="16.5" x14ac:dyDescent="0.2">
      <c r="A1424" s="62">
        <v>1421</v>
      </c>
      <c r="B1424" s="62">
        <f>INDEX(技能!B:B,MATCH(技能等级!S1424,技能!T:T,0))</f>
        <v>2103008</v>
      </c>
      <c r="C1424" s="69" t="s">
        <v>384</v>
      </c>
      <c r="D1424" s="62">
        <v>9</v>
      </c>
      <c r="E1424" s="62" t="str">
        <f>INDEX(技能!E:E,MATCH(技能等级!S1424,技能!T:T,0))</f>
        <v>夏侯渊技能(教学)</v>
      </c>
      <c r="F1424" s="69" t="s">
        <v>1020</v>
      </c>
      <c r="G1424" s="62">
        <v>10</v>
      </c>
      <c r="H1424" s="149" t="str">
        <f t="shared" si="3439"/>
        <v>210300801</v>
      </c>
      <c r="I1424" s="62">
        <v>9</v>
      </c>
      <c r="J1424" s="62" t="str">
        <f>IF(COUNTIF(技能效果!A:A,技能等级!B1424&amp;"02")=1,技能等级!B1424&amp;"02","")</f>
        <v>210300802</v>
      </c>
      <c r="K1424" s="62">
        <f t="shared" si="3440"/>
        <v>9</v>
      </c>
      <c r="L1424" s="62" t="str">
        <f>IF(COUNTIF(技能效果!A:A,技能等级!B1424&amp;"03")=1,技能等级!B1424&amp;"03","")</f>
        <v>210300803</v>
      </c>
      <c r="M1424" s="62">
        <f t="shared" si="3441"/>
        <v>9</v>
      </c>
      <c r="N1424" s="62" t="str">
        <f>IF(COUNTIF(技能效果!A:A,技能等级!B1424&amp;"04")=1,技能等级!B1424&amp;"04","")</f>
        <v>210300804</v>
      </c>
      <c r="O1424" s="62">
        <f t="shared" si="3442"/>
        <v>9</v>
      </c>
      <c r="P1424" s="62" t="str">
        <f>IF(COUNTIF(技能效果!A:A,技能等级!B1424&amp;"05")=1,技能等级!B1424&amp;"05","")</f>
        <v>210300805</v>
      </c>
      <c r="Q1424" s="62">
        <f t="shared" si="3443"/>
        <v>9</v>
      </c>
      <c r="R1424" s="69" t="str">
        <f>INDEX(技能!U:U,MATCH(技能等级!B1424,技能!B:B,0))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1424" s="150">
        <f t="shared" si="3444"/>
        <v>138</v>
      </c>
    </row>
    <row r="1425" spans="1:19" ht="16.5" x14ac:dyDescent="0.2">
      <c r="A1425" s="62">
        <v>1422</v>
      </c>
      <c r="B1425" s="62">
        <f>INDEX(技能!B:B,MATCH(技能等级!S1425,技能!T:T,0))</f>
        <v>2103008</v>
      </c>
      <c r="C1425" s="69" t="s">
        <v>384</v>
      </c>
      <c r="D1425" s="62">
        <v>10</v>
      </c>
      <c r="E1425" s="62" t="str">
        <f>INDEX(技能!E:E,MATCH(技能等级!S1425,技能!T:T,0))</f>
        <v>夏侯渊技能(教学)</v>
      </c>
      <c r="F1425" s="69" t="s">
        <v>1020</v>
      </c>
      <c r="G1425" s="62">
        <v>10</v>
      </c>
      <c r="H1425" s="149" t="str">
        <f t="shared" si="3439"/>
        <v>210300801</v>
      </c>
      <c r="I1425" s="62">
        <v>10</v>
      </c>
      <c r="J1425" s="62" t="str">
        <f>IF(COUNTIF(技能效果!A:A,技能等级!B1425&amp;"02")=1,技能等级!B1425&amp;"02","")</f>
        <v>210300802</v>
      </c>
      <c r="K1425" s="62">
        <f t="shared" si="3440"/>
        <v>10</v>
      </c>
      <c r="L1425" s="62" t="str">
        <f>IF(COUNTIF(技能效果!A:A,技能等级!B1425&amp;"03")=1,技能等级!B1425&amp;"03","")</f>
        <v>210300803</v>
      </c>
      <c r="M1425" s="62">
        <f t="shared" si="3441"/>
        <v>10</v>
      </c>
      <c r="N1425" s="62" t="str">
        <f>IF(COUNTIF(技能效果!A:A,技能等级!B1425&amp;"04")=1,技能等级!B1425&amp;"04","")</f>
        <v>210300804</v>
      </c>
      <c r="O1425" s="62">
        <f t="shared" si="3442"/>
        <v>10</v>
      </c>
      <c r="P1425" s="62" t="str">
        <f>IF(COUNTIF(技能效果!A:A,技能等级!B1425&amp;"05")=1,技能等级!B1425&amp;"05","")</f>
        <v>210300805</v>
      </c>
      <c r="Q1425" s="62">
        <f t="shared" si="3443"/>
        <v>10</v>
      </c>
      <c r="R1425" s="69" t="str">
        <f>INDEX(技能!U:U,MATCH(技能等级!B1425,技能!B:B,0))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1425" s="150">
        <f t="shared" si="3444"/>
        <v>138</v>
      </c>
    </row>
    <row r="1426" spans="1:19" ht="16.5" x14ac:dyDescent="0.2">
      <c r="A1426" s="62">
        <v>1423</v>
      </c>
      <c r="B1426" s="62">
        <f>INDEX(技能!B:B,MATCH(技能等级!S1426,技能!T:T,0))</f>
        <v>2103009</v>
      </c>
      <c r="C1426" s="69" t="s">
        <v>384</v>
      </c>
      <c r="D1426" s="62">
        <v>1</v>
      </c>
      <c r="E1426" s="62" t="str">
        <f>INDEX(技能!E:E,MATCH(技能等级!S1426,技能!T:T,0))</f>
        <v>徐晃技能(教学)</v>
      </c>
      <c r="F1426" s="69" t="s">
        <v>1020</v>
      </c>
      <c r="G1426" s="62"/>
      <c r="H1426" s="149" t="str">
        <f t="shared" si="3439"/>
        <v>210300901</v>
      </c>
      <c r="I1426" s="62">
        <v>1</v>
      </c>
      <c r="J1426" s="62" t="str">
        <f>IF(COUNTIF(技能效果!A:A,技能等级!B1426&amp;"02")=1,技能等级!B1426&amp;"02","")</f>
        <v>210300902</v>
      </c>
      <c r="K1426" s="62">
        <f t="shared" si="3440"/>
        <v>1</v>
      </c>
      <c r="L1426" s="62" t="str">
        <f>IF(COUNTIF(技能效果!A:A,技能等级!B1426&amp;"03")=1,技能等级!B1426&amp;"03","")</f>
        <v>210300903</v>
      </c>
      <c r="M1426" s="62">
        <f t="shared" si="3441"/>
        <v>1</v>
      </c>
      <c r="N1426" s="62" t="str">
        <f>IF(COUNTIF(技能效果!A:A,技能等级!B1426&amp;"04")=1,技能等级!B1426&amp;"04","")</f>
        <v>210300904</v>
      </c>
      <c r="O1426" s="62">
        <f t="shared" si="3442"/>
        <v>1</v>
      </c>
      <c r="P1426" s="62" t="str">
        <f>IF(COUNTIF(技能效果!A:A,技能等级!B1426&amp;"05")=1,技能等级!B1426&amp;"05","")</f>
        <v/>
      </c>
      <c r="Q1426" s="62" t="str">
        <f t="shared" si="3443"/>
        <v/>
      </c>
      <c r="R1426" s="69" t="str">
        <f>INDEX(技能!U:U,MATCH(技能等级!B1426,技能!B:B,0))</f>
        <v>为自身施加生命x%的护盾，并在接下来的敌方1回合中，y%概率援护两侧的队友</v>
      </c>
      <c r="S1426" s="150">
        <f t="shared" si="3444"/>
        <v>139</v>
      </c>
    </row>
    <row r="1427" spans="1:19" ht="16.5" x14ac:dyDescent="0.2">
      <c r="A1427" s="62">
        <v>1424</v>
      </c>
      <c r="B1427" s="62">
        <f>INDEX(技能!B:B,MATCH(技能等级!S1427,技能!T:T,0))</f>
        <v>2103009</v>
      </c>
      <c r="C1427" s="69" t="s">
        <v>384</v>
      </c>
      <c r="D1427" s="62">
        <v>2</v>
      </c>
      <c r="E1427" s="62" t="str">
        <f>INDEX(技能!E:E,MATCH(技能等级!S1427,技能!T:T,0))</f>
        <v>徐晃技能(教学)</v>
      </c>
      <c r="F1427" s="69" t="s">
        <v>1020</v>
      </c>
      <c r="G1427" s="62">
        <v>10</v>
      </c>
      <c r="H1427" s="149" t="str">
        <f t="shared" si="3439"/>
        <v>210300901</v>
      </c>
      <c r="I1427" s="62">
        <v>2</v>
      </c>
      <c r="J1427" s="62" t="str">
        <f>IF(COUNTIF(技能效果!A:A,技能等级!B1427&amp;"02")=1,技能等级!B1427&amp;"02","")</f>
        <v>210300902</v>
      </c>
      <c r="K1427" s="62">
        <f t="shared" si="3440"/>
        <v>2</v>
      </c>
      <c r="L1427" s="62" t="str">
        <f>IF(COUNTIF(技能效果!A:A,技能等级!B1427&amp;"03")=1,技能等级!B1427&amp;"03","")</f>
        <v>210300903</v>
      </c>
      <c r="M1427" s="62">
        <f t="shared" si="3441"/>
        <v>2</v>
      </c>
      <c r="N1427" s="62" t="str">
        <f>IF(COUNTIF(技能效果!A:A,技能等级!B1427&amp;"04")=1,技能等级!B1427&amp;"04","")</f>
        <v>210300904</v>
      </c>
      <c r="O1427" s="62">
        <f t="shared" si="3442"/>
        <v>2</v>
      </c>
      <c r="P1427" s="62" t="str">
        <f>IF(COUNTIF(技能效果!A:A,技能等级!B1427&amp;"05")=1,技能等级!B1427&amp;"05","")</f>
        <v/>
      </c>
      <c r="Q1427" s="62" t="str">
        <f t="shared" si="3443"/>
        <v/>
      </c>
      <c r="R1427" s="69" t="str">
        <f>INDEX(技能!U:U,MATCH(技能等级!B1427,技能!B:B,0))</f>
        <v>为自身施加生命x%的护盾，并在接下来的敌方1回合中，y%概率援护两侧的队友</v>
      </c>
      <c r="S1427" s="150">
        <f t="shared" si="3444"/>
        <v>139</v>
      </c>
    </row>
    <row r="1428" spans="1:19" ht="16.5" x14ac:dyDescent="0.2">
      <c r="A1428" s="62">
        <v>1425</v>
      </c>
      <c r="B1428" s="62">
        <f>INDEX(技能!B:B,MATCH(技能等级!S1428,技能!T:T,0))</f>
        <v>2103009</v>
      </c>
      <c r="C1428" s="69" t="s">
        <v>384</v>
      </c>
      <c r="D1428" s="62">
        <v>3</v>
      </c>
      <c r="E1428" s="62" t="str">
        <f>INDEX(技能!E:E,MATCH(技能等级!S1428,技能!T:T,0))</f>
        <v>徐晃技能(教学)</v>
      </c>
      <c r="F1428" s="69" t="s">
        <v>1020</v>
      </c>
      <c r="G1428" s="62">
        <v>10</v>
      </c>
      <c r="H1428" s="149" t="str">
        <f t="shared" si="3439"/>
        <v>210300901</v>
      </c>
      <c r="I1428" s="62">
        <v>3</v>
      </c>
      <c r="J1428" s="62" t="str">
        <f>IF(COUNTIF(技能效果!A:A,技能等级!B1428&amp;"02")=1,技能等级!B1428&amp;"02","")</f>
        <v>210300902</v>
      </c>
      <c r="K1428" s="62">
        <f t="shared" si="3440"/>
        <v>3</v>
      </c>
      <c r="L1428" s="62" t="str">
        <f>IF(COUNTIF(技能效果!A:A,技能等级!B1428&amp;"03")=1,技能等级!B1428&amp;"03","")</f>
        <v>210300903</v>
      </c>
      <c r="M1428" s="62">
        <f t="shared" si="3441"/>
        <v>3</v>
      </c>
      <c r="N1428" s="62" t="str">
        <f>IF(COUNTIF(技能效果!A:A,技能等级!B1428&amp;"04")=1,技能等级!B1428&amp;"04","")</f>
        <v>210300904</v>
      </c>
      <c r="O1428" s="62">
        <f t="shared" si="3442"/>
        <v>3</v>
      </c>
      <c r="P1428" s="62" t="str">
        <f>IF(COUNTIF(技能效果!A:A,技能等级!B1428&amp;"05")=1,技能等级!B1428&amp;"05","")</f>
        <v/>
      </c>
      <c r="Q1428" s="62" t="str">
        <f t="shared" si="3443"/>
        <v/>
      </c>
      <c r="R1428" s="69" t="str">
        <f>INDEX(技能!U:U,MATCH(技能等级!B1428,技能!B:B,0))</f>
        <v>为自身施加生命x%的护盾，并在接下来的敌方1回合中，y%概率援护两侧的队友</v>
      </c>
      <c r="S1428" s="150">
        <f t="shared" si="3444"/>
        <v>139</v>
      </c>
    </row>
    <row r="1429" spans="1:19" ht="16.5" x14ac:dyDescent="0.2">
      <c r="A1429" s="62">
        <v>1426</v>
      </c>
      <c r="B1429" s="62">
        <f>INDEX(技能!B:B,MATCH(技能等级!S1429,技能!T:T,0))</f>
        <v>2103009</v>
      </c>
      <c r="C1429" s="69" t="s">
        <v>384</v>
      </c>
      <c r="D1429" s="62">
        <v>4</v>
      </c>
      <c r="E1429" s="62" t="str">
        <f>INDEX(技能!E:E,MATCH(技能等级!S1429,技能!T:T,0))</f>
        <v>徐晃技能(教学)</v>
      </c>
      <c r="F1429" s="69" t="s">
        <v>1020</v>
      </c>
      <c r="G1429" s="62">
        <v>10</v>
      </c>
      <c r="H1429" s="149" t="str">
        <f t="shared" si="3439"/>
        <v>210300901</v>
      </c>
      <c r="I1429" s="62">
        <v>4</v>
      </c>
      <c r="J1429" s="62" t="str">
        <f>IF(COUNTIF(技能效果!A:A,技能等级!B1429&amp;"02")=1,技能等级!B1429&amp;"02","")</f>
        <v>210300902</v>
      </c>
      <c r="K1429" s="62">
        <f t="shared" si="3440"/>
        <v>4</v>
      </c>
      <c r="L1429" s="62" t="str">
        <f>IF(COUNTIF(技能效果!A:A,技能等级!B1429&amp;"03")=1,技能等级!B1429&amp;"03","")</f>
        <v>210300903</v>
      </c>
      <c r="M1429" s="62">
        <f t="shared" si="3441"/>
        <v>4</v>
      </c>
      <c r="N1429" s="62" t="str">
        <f>IF(COUNTIF(技能效果!A:A,技能等级!B1429&amp;"04")=1,技能等级!B1429&amp;"04","")</f>
        <v>210300904</v>
      </c>
      <c r="O1429" s="62">
        <f t="shared" si="3442"/>
        <v>4</v>
      </c>
      <c r="P1429" s="62" t="str">
        <f>IF(COUNTIF(技能效果!A:A,技能等级!B1429&amp;"05")=1,技能等级!B1429&amp;"05","")</f>
        <v/>
      </c>
      <c r="Q1429" s="62" t="str">
        <f t="shared" si="3443"/>
        <v/>
      </c>
      <c r="R1429" s="69" t="str">
        <f>INDEX(技能!U:U,MATCH(技能等级!B1429,技能!B:B,0))</f>
        <v>为自身施加生命x%的护盾，并在接下来的敌方1回合中，y%概率援护两侧的队友</v>
      </c>
      <c r="S1429" s="150">
        <f t="shared" si="3444"/>
        <v>139</v>
      </c>
    </row>
    <row r="1430" spans="1:19" ht="16.5" x14ac:dyDescent="0.2">
      <c r="A1430" s="62">
        <v>1427</v>
      </c>
      <c r="B1430" s="62">
        <f>INDEX(技能!B:B,MATCH(技能等级!S1430,技能!T:T,0))</f>
        <v>2103009</v>
      </c>
      <c r="C1430" s="69" t="s">
        <v>384</v>
      </c>
      <c r="D1430" s="62">
        <v>5</v>
      </c>
      <c r="E1430" s="62" t="str">
        <f>INDEX(技能!E:E,MATCH(技能等级!S1430,技能!T:T,0))</f>
        <v>徐晃技能(教学)</v>
      </c>
      <c r="F1430" s="69" t="s">
        <v>1020</v>
      </c>
      <c r="G1430" s="62">
        <v>10</v>
      </c>
      <c r="H1430" s="149" t="str">
        <f t="shared" si="3439"/>
        <v>210300901</v>
      </c>
      <c r="I1430" s="62">
        <v>5</v>
      </c>
      <c r="J1430" s="62" t="str">
        <f>IF(COUNTIF(技能效果!A:A,技能等级!B1430&amp;"02")=1,技能等级!B1430&amp;"02","")</f>
        <v>210300902</v>
      </c>
      <c r="K1430" s="62">
        <f t="shared" si="3440"/>
        <v>5</v>
      </c>
      <c r="L1430" s="62" t="str">
        <f>IF(COUNTIF(技能效果!A:A,技能等级!B1430&amp;"03")=1,技能等级!B1430&amp;"03","")</f>
        <v>210300903</v>
      </c>
      <c r="M1430" s="62">
        <f t="shared" si="3441"/>
        <v>5</v>
      </c>
      <c r="N1430" s="62" t="str">
        <f>IF(COUNTIF(技能效果!A:A,技能等级!B1430&amp;"04")=1,技能等级!B1430&amp;"04","")</f>
        <v>210300904</v>
      </c>
      <c r="O1430" s="62">
        <f t="shared" si="3442"/>
        <v>5</v>
      </c>
      <c r="P1430" s="62" t="str">
        <f>IF(COUNTIF(技能效果!A:A,技能等级!B1430&amp;"05")=1,技能等级!B1430&amp;"05","")</f>
        <v/>
      </c>
      <c r="Q1430" s="62" t="str">
        <f t="shared" si="3443"/>
        <v/>
      </c>
      <c r="R1430" s="69" t="str">
        <f>INDEX(技能!U:U,MATCH(技能等级!B1430,技能!B:B,0))</f>
        <v>为自身施加生命x%的护盾，并在接下来的敌方1回合中，y%概率援护两侧的队友</v>
      </c>
      <c r="S1430" s="150">
        <f t="shared" si="3444"/>
        <v>139</v>
      </c>
    </row>
    <row r="1431" spans="1:19" ht="16.5" x14ac:dyDescent="0.2">
      <c r="A1431" s="62">
        <v>1428</v>
      </c>
      <c r="B1431" s="62">
        <f>INDEX(技能!B:B,MATCH(技能等级!S1431,技能!T:T,0))</f>
        <v>2103009</v>
      </c>
      <c r="C1431" s="69" t="s">
        <v>384</v>
      </c>
      <c r="D1431" s="62">
        <v>6</v>
      </c>
      <c r="E1431" s="62" t="str">
        <f>INDEX(技能!E:E,MATCH(技能等级!S1431,技能!T:T,0))</f>
        <v>徐晃技能(教学)</v>
      </c>
      <c r="F1431" s="69" t="s">
        <v>1020</v>
      </c>
      <c r="G1431" s="62">
        <v>10</v>
      </c>
      <c r="H1431" s="149" t="str">
        <f t="shared" si="3439"/>
        <v>210300901</v>
      </c>
      <c r="I1431" s="62">
        <v>6</v>
      </c>
      <c r="J1431" s="62" t="str">
        <f>IF(COUNTIF(技能效果!A:A,技能等级!B1431&amp;"02")=1,技能等级!B1431&amp;"02","")</f>
        <v>210300902</v>
      </c>
      <c r="K1431" s="62">
        <f t="shared" si="3440"/>
        <v>6</v>
      </c>
      <c r="L1431" s="62" t="str">
        <f>IF(COUNTIF(技能效果!A:A,技能等级!B1431&amp;"03")=1,技能等级!B1431&amp;"03","")</f>
        <v>210300903</v>
      </c>
      <c r="M1431" s="62">
        <f t="shared" si="3441"/>
        <v>6</v>
      </c>
      <c r="N1431" s="62" t="str">
        <f>IF(COUNTIF(技能效果!A:A,技能等级!B1431&amp;"04")=1,技能等级!B1431&amp;"04","")</f>
        <v>210300904</v>
      </c>
      <c r="O1431" s="62">
        <f t="shared" si="3442"/>
        <v>6</v>
      </c>
      <c r="P1431" s="62" t="str">
        <f>IF(COUNTIF(技能效果!A:A,技能等级!B1431&amp;"05")=1,技能等级!B1431&amp;"05","")</f>
        <v/>
      </c>
      <c r="Q1431" s="62" t="str">
        <f t="shared" si="3443"/>
        <v/>
      </c>
      <c r="R1431" s="69" t="str">
        <f>INDEX(技能!U:U,MATCH(技能等级!B1431,技能!B:B,0))</f>
        <v>为自身施加生命x%的护盾，并在接下来的敌方1回合中，y%概率援护两侧的队友</v>
      </c>
      <c r="S1431" s="150">
        <f t="shared" si="3444"/>
        <v>139</v>
      </c>
    </row>
    <row r="1432" spans="1:19" ht="16.5" x14ac:dyDescent="0.2">
      <c r="A1432" s="62">
        <v>1429</v>
      </c>
      <c r="B1432" s="62">
        <f>INDEX(技能!B:B,MATCH(技能等级!S1432,技能!T:T,0))</f>
        <v>2103009</v>
      </c>
      <c r="C1432" s="69" t="s">
        <v>384</v>
      </c>
      <c r="D1432" s="62">
        <v>7</v>
      </c>
      <c r="E1432" s="62" t="str">
        <f>INDEX(技能!E:E,MATCH(技能等级!S1432,技能!T:T,0))</f>
        <v>徐晃技能(教学)</v>
      </c>
      <c r="F1432" s="69" t="s">
        <v>1020</v>
      </c>
      <c r="G1432" s="62">
        <v>10</v>
      </c>
      <c r="H1432" s="149" t="str">
        <f t="shared" si="3439"/>
        <v>210300901</v>
      </c>
      <c r="I1432" s="62">
        <v>7</v>
      </c>
      <c r="J1432" s="62" t="str">
        <f>IF(COUNTIF(技能效果!A:A,技能等级!B1432&amp;"02")=1,技能等级!B1432&amp;"02","")</f>
        <v>210300902</v>
      </c>
      <c r="K1432" s="62">
        <f t="shared" si="3440"/>
        <v>7</v>
      </c>
      <c r="L1432" s="62" t="str">
        <f>IF(COUNTIF(技能效果!A:A,技能等级!B1432&amp;"03")=1,技能等级!B1432&amp;"03","")</f>
        <v>210300903</v>
      </c>
      <c r="M1432" s="62">
        <f t="shared" si="3441"/>
        <v>7</v>
      </c>
      <c r="N1432" s="62" t="str">
        <f>IF(COUNTIF(技能效果!A:A,技能等级!B1432&amp;"04")=1,技能等级!B1432&amp;"04","")</f>
        <v>210300904</v>
      </c>
      <c r="O1432" s="62">
        <f t="shared" si="3442"/>
        <v>7</v>
      </c>
      <c r="P1432" s="62" t="str">
        <f>IF(COUNTIF(技能效果!A:A,技能等级!B1432&amp;"05")=1,技能等级!B1432&amp;"05","")</f>
        <v/>
      </c>
      <c r="Q1432" s="62" t="str">
        <f t="shared" si="3443"/>
        <v/>
      </c>
      <c r="R1432" s="69" t="str">
        <f>INDEX(技能!U:U,MATCH(技能等级!B1432,技能!B:B,0))</f>
        <v>为自身施加生命x%的护盾，并在接下来的敌方1回合中，y%概率援护两侧的队友</v>
      </c>
      <c r="S1432" s="150">
        <f t="shared" si="3444"/>
        <v>139</v>
      </c>
    </row>
    <row r="1433" spans="1:19" ht="16.5" x14ac:dyDescent="0.2">
      <c r="A1433" s="62">
        <v>1430</v>
      </c>
      <c r="B1433" s="62">
        <f>INDEX(技能!B:B,MATCH(技能等级!S1433,技能!T:T,0))</f>
        <v>2103009</v>
      </c>
      <c r="C1433" s="69" t="s">
        <v>384</v>
      </c>
      <c r="D1433" s="62">
        <v>8</v>
      </c>
      <c r="E1433" s="62" t="str">
        <f>INDEX(技能!E:E,MATCH(技能等级!S1433,技能!T:T,0))</f>
        <v>徐晃技能(教学)</v>
      </c>
      <c r="F1433" s="69" t="s">
        <v>1020</v>
      </c>
      <c r="G1433" s="62">
        <v>10</v>
      </c>
      <c r="H1433" s="149" t="str">
        <f t="shared" si="3439"/>
        <v>210300901</v>
      </c>
      <c r="I1433" s="62">
        <v>8</v>
      </c>
      <c r="J1433" s="62" t="str">
        <f>IF(COUNTIF(技能效果!A:A,技能等级!B1433&amp;"02")=1,技能等级!B1433&amp;"02","")</f>
        <v>210300902</v>
      </c>
      <c r="K1433" s="62">
        <f t="shared" si="3440"/>
        <v>8</v>
      </c>
      <c r="L1433" s="62" t="str">
        <f>IF(COUNTIF(技能效果!A:A,技能等级!B1433&amp;"03")=1,技能等级!B1433&amp;"03","")</f>
        <v>210300903</v>
      </c>
      <c r="M1433" s="62">
        <f t="shared" si="3441"/>
        <v>8</v>
      </c>
      <c r="N1433" s="62" t="str">
        <f>IF(COUNTIF(技能效果!A:A,技能等级!B1433&amp;"04")=1,技能等级!B1433&amp;"04","")</f>
        <v>210300904</v>
      </c>
      <c r="O1433" s="62">
        <f t="shared" si="3442"/>
        <v>8</v>
      </c>
      <c r="P1433" s="62" t="str">
        <f>IF(COUNTIF(技能效果!A:A,技能等级!B1433&amp;"05")=1,技能等级!B1433&amp;"05","")</f>
        <v/>
      </c>
      <c r="Q1433" s="62" t="str">
        <f t="shared" si="3443"/>
        <v/>
      </c>
      <c r="R1433" s="69" t="str">
        <f>INDEX(技能!U:U,MATCH(技能等级!B1433,技能!B:B,0))</f>
        <v>为自身施加生命x%的护盾，并在接下来的敌方1回合中，y%概率援护两侧的队友</v>
      </c>
      <c r="S1433" s="150">
        <f t="shared" si="3444"/>
        <v>139</v>
      </c>
    </row>
    <row r="1434" spans="1:19" ht="16.5" x14ac:dyDescent="0.2">
      <c r="A1434" s="62">
        <v>1431</v>
      </c>
      <c r="B1434" s="62">
        <f>INDEX(技能!B:B,MATCH(技能等级!S1434,技能!T:T,0))</f>
        <v>2103009</v>
      </c>
      <c r="C1434" s="69" t="s">
        <v>384</v>
      </c>
      <c r="D1434" s="62">
        <v>9</v>
      </c>
      <c r="E1434" s="62" t="str">
        <f>INDEX(技能!E:E,MATCH(技能等级!S1434,技能!T:T,0))</f>
        <v>徐晃技能(教学)</v>
      </c>
      <c r="F1434" s="69" t="s">
        <v>1020</v>
      </c>
      <c r="G1434" s="62">
        <v>10</v>
      </c>
      <c r="H1434" s="149" t="str">
        <f t="shared" si="3439"/>
        <v>210300901</v>
      </c>
      <c r="I1434" s="62">
        <v>9</v>
      </c>
      <c r="J1434" s="62" t="str">
        <f>IF(COUNTIF(技能效果!A:A,技能等级!B1434&amp;"02")=1,技能等级!B1434&amp;"02","")</f>
        <v>210300902</v>
      </c>
      <c r="K1434" s="62">
        <f t="shared" si="3440"/>
        <v>9</v>
      </c>
      <c r="L1434" s="62" t="str">
        <f>IF(COUNTIF(技能效果!A:A,技能等级!B1434&amp;"03")=1,技能等级!B1434&amp;"03","")</f>
        <v>210300903</v>
      </c>
      <c r="M1434" s="62">
        <f t="shared" si="3441"/>
        <v>9</v>
      </c>
      <c r="N1434" s="62" t="str">
        <f>IF(COUNTIF(技能效果!A:A,技能等级!B1434&amp;"04")=1,技能等级!B1434&amp;"04","")</f>
        <v>210300904</v>
      </c>
      <c r="O1434" s="62">
        <f t="shared" si="3442"/>
        <v>9</v>
      </c>
      <c r="P1434" s="62" t="str">
        <f>IF(COUNTIF(技能效果!A:A,技能等级!B1434&amp;"05")=1,技能等级!B1434&amp;"05","")</f>
        <v/>
      </c>
      <c r="Q1434" s="62" t="str">
        <f t="shared" si="3443"/>
        <v/>
      </c>
      <c r="R1434" s="69" t="str">
        <f>INDEX(技能!U:U,MATCH(技能等级!B1434,技能!B:B,0))</f>
        <v>为自身施加生命x%的护盾，并在接下来的敌方1回合中，y%概率援护两侧的队友</v>
      </c>
      <c r="S1434" s="150">
        <f t="shared" si="3444"/>
        <v>139</v>
      </c>
    </row>
    <row r="1435" spans="1:19" ht="16.5" x14ac:dyDescent="0.2">
      <c r="A1435" s="62">
        <v>1432</v>
      </c>
      <c r="B1435" s="62">
        <f>INDEX(技能!B:B,MATCH(技能等级!S1435,技能!T:T,0))</f>
        <v>2103009</v>
      </c>
      <c r="C1435" s="69" t="s">
        <v>384</v>
      </c>
      <c r="D1435" s="62">
        <v>10</v>
      </c>
      <c r="E1435" s="62" t="str">
        <f>INDEX(技能!E:E,MATCH(技能等级!S1435,技能!T:T,0))</f>
        <v>徐晃技能(教学)</v>
      </c>
      <c r="F1435" s="69" t="s">
        <v>1020</v>
      </c>
      <c r="G1435" s="62">
        <v>10</v>
      </c>
      <c r="H1435" s="149" t="str">
        <f t="shared" si="3439"/>
        <v>210300901</v>
      </c>
      <c r="I1435" s="62">
        <v>10</v>
      </c>
      <c r="J1435" s="62" t="str">
        <f>IF(COUNTIF(技能效果!A:A,技能等级!B1435&amp;"02")=1,技能等级!B1435&amp;"02","")</f>
        <v>210300902</v>
      </c>
      <c r="K1435" s="62">
        <f t="shared" si="3440"/>
        <v>10</v>
      </c>
      <c r="L1435" s="62" t="str">
        <f>IF(COUNTIF(技能效果!A:A,技能等级!B1435&amp;"03")=1,技能等级!B1435&amp;"03","")</f>
        <v>210300903</v>
      </c>
      <c r="M1435" s="62">
        <f t="shared" si="3441"/>
        <v>10</v>
      </c>
      <c r="N1435" s="62" t="str">
        <f>IF(COUNTIF(技能效果!A:A,技能等级!B1435&amp;"04")=1,技能等级!B1435&amp;"04","")</f>
        <v>210300904</v>
      </c>
      <c r="O1435" s="62">
        <f t="shared" si="3442"/>
        <v>10</v>
      </c>
      <c r="P1435" s="62" t="str">
        <f>IF(COUNTIF(技能效果!A:A,技能等级!B1435&amp;"05")=1,技能等级!B1435&amp;"05","")</f>
        <v/>
      </c>
      <c r="Q1435" s="62" t="str">
        <f t="shared" si="3443"/>
        <v/>
      </c>
      <c r="R1435" s="69" t="str">
        <f>INDEX(技能!U:U,MATCH(技能等级!B1435,技能!B:B,0))</f>
        <v>为自身施加生命x%的护盾，并在接下来的敌方1回合中，y%概率援护两侧的队友</v>
      </c>
      <c r="S1435" s="150">
        <f t="shared" si="3444"/>
        <v>139</v>
      </c>
    </row>
    <row r="1436" spans="1:19" ht="16.5" x14ac:dyDescent="0.2">
      <c r="A1436" s="62">
        <v>1433</v>
      </c>
      <c r="B1436" s="62">
        <f>INDEX(技能!B:B,MATCH(技能等级!S1436,技能!T:T,0))</f>
        <v>2103010</v>
      </c>
      <c r="C1436" s="69" t="s">
        <v>384</v>
      </c>
      <c r="D1436" s="62">
        <v>1</v>
      </c>
      <c r="E1436" s="62" t="str">
        <f>INDEX(技能!E:E,MATCH(技能等级!S1436,技能!T:T,0))</f>
        <v>张郃技能(教学)</v>
      </c>
      <c r="F1436" s="69" t="s">
        <v>1020</v>
      </c>
      <c r="G1436" s="62"/>
      <c r="H1436" s="149" t="str">
        <f t="shared" si="3439"/>
        <v>210301001</v>
      </c>
      <c r="I1436" s="62">
        <v>1</v>
      </c>
      <c r="J1436" s="62" t="str">
        <f>IF(COUNTIF(技能效果!A:A,技能等级!B1436&amp;"02")=1,技能等级!B1436&amp;"02","")</f>
        <v>210301002</v>
      </c>
      <c r="K1436" s="62">
        <f t="shared" si="3440"/>
        <v>1</v>
      </c>
      <c r="L1436" s="62" t="str">
        <f>IF(COUNTIF(技能效果!A:A,技能等级!B1436&amp;"03")=1,技能等级!B1436&amp;"03","")</f>
        <v>210301003</v>
      </c>
      <c r="M1436" s="62">
        <f t="shared" si="3441"/>
        <v>1</v>
      </c>
      <c r="N1436" s="62" t="str">
        <f>IF(COUNTIF(技能效果!A:A,技能等级!B1436&amp;"04")=1,技能等级!B1436&amp;"04","")</f>
        <v>210301004</v>
      </c>
      <c r="O1436" s="62">
        <f t="shared" si="3442"/>
        <v>1</v>
      </c>
      <c r="P1436" s="62" t="str">
        <f>IF(COUNTIF(技能效果!A:A,技能等级!B1436&amp;"05")=1,技能等级!B1436&amp;"05","")</f>
        <v>210301005</v>
      </c>
      <c r="Q1436" s="62">
        <f t="shared" si="3443"/>
        <v>1</v>
      </c>
      <c r="R1436" s="69" t="str">
        <f>INDEX(技能!U:U,MATCH(技能等级!B1436,技能!B:B,0))</f>
        <v>攻击敌方单体造成攻击x%伤害，并且每回合额外造成攻击y%*目标身上负面效果数量伤害（最大值4），持续3回合，当目标带有【水晶溢出】时，额外获得M个黄水晶</v>
      </c>
      <c r="S1436" s="150">
        <f t="shared" si="3444"/>
        <v>140</v>
      </c>
    </row>
    <row r="1437" spans="1:19" ht="16.5" x14ac:dyDescent="0.2">
      <c r="A1437" s="62">
        <v>1434</v>
      </c>
      <c r="B1437" s="62">
        <f>INDEX(技能!B:B,MATCH(技能等级!S1437,技能!T:T,0))</f>
        <v>2103010</v>
      </c>
      <c r="C1437" s="69" t="s">
        <v>384</v>
      </c>
      <c r="D1437" s="62">
        <v>2</v>
      </c>
      <c r="E1437" s="62" t="str">
        <f>INDEX(技能!E:E,MATCH(技能等级!S1437,技能!T:T,0))</f>
        <v>张郃技能(教学)</v>
      </c>
      <c r="F1437" s="69" t="s">
        <v>1020</v>
      </c>
      <c r="G1437" s="62">
        <v>10</v>
      </c>
      <c r="H1437" s="149" t="str">
        <f t="shared" si="3439"/>
        <v>210301001</v>
      </c>
      <c r="I1437" s="62">
        <v>2</v>
      </c>
      <c r="J1437" s="62" t="str">
        <f>IF(COUNTIF(技能效果!A:A,技能等级!B1437&amp;"02")=1,技能等级!B1437&amp;"02","")</f>
        <v>210301002</v>
      </c>
      <c r="K1437" s="62">
        <f t="shared" si="3440"/>
        <v>2</v>
      </c>
      <c r="L1437" s="62" t="str">
        <f>IF(COUNTIF(技能效果!A:A,技能等级!B1437&amp;"03")=1,技能等级!B1437&amp;"03","")</f>
        <v>210301003</v>
      </c>
      <c r="M1437" s="62">
        <f t="shared" si="3441"/>
        <v>2</v>
      </c>
      <c r="N1437" s="62" t="str">
        <f>IF(COUNTIF(技能效果!A:A,技能等级!B1437&amp;"04")=1,技能等级!B1437&amp;"04","")</f>
        <v>210301004</v>
      </c>
      <c r="O1437" s="62">
        <f t="shared" si="3442"/>
        <v>2</v>
      </c>
      <c r="P1437" s="62" t="str">
        <f>IF(COUNTIF(技能效果!A:A,技能等级!B1437&amp;"05")=1,技能等级!B1437&amp;"05","")</f>
        <v>210301005</v>
      </c>
      <c r="Q1437" s="62">
        <f t="shared" si="3443"/>
        <v>2</v>
      </c>
      <c r="R1437" s="69" t="str">
        <f>INDEX(技能!U:U,MATCH(技能等级!B1437,技能!B:B,0))</f>
        <v>攻击敌方单体造成攻击x%伤害，并且每回合额外造成攻击y%*目标身上负面效果数量伤害（最大值4），持续3回合，当目标带有【水晶溢出】时，额外获得M个黄水晶</v>
      </c>
      <c r="S1437" s="150">
        <f t="shared" si="3444"/>
        <v>140</v>
      </c>
    </row>
    <row r="1438" spans="1:19" ht="16.5" x14ac:dyDescent="0.2">
      <c r="A1438" s="62">
        <v>1435</v>
      </c>
      <c r="B1438" s="62">
        <f>INDEX(技能!B:B,MATCH(技能等级!S1438,技能!T:T,0))</f>
        <v>2103010</v>
      </c>
      <c r="C1438" s="69" t="s">
        <v>384</v>
      </c>
      <c r="D1438" s="62">
        <v>3</v>
      </c>
      <c r="E1438" s="62" t="str">
        <f>INDEX(技能!E:E,MATCH(技能等级!S1438,技能!T:T,0))</f>
        <v>张郃技能(教学)</v>
      </c>
      <c r="F1438" s="69" t="s">
        <v>1020</v>
      </c>
      <c r="G1438" s="62">
        <v>10</v>
      </c>
      <c r="H1438" s="149" t="str">
        <f t="shared" si="3439"/>
        <v>210301001</v>
      </c>
      <c r="I1438" s="62">
        <v>3</v>
      </c>
      <c r="J1438" s="62" t="str">
        <f>IF(COUNTIF(技能效果!A:A,技能等级!B1438&amp;"02")=1,技能等级!B1438&amp;"02","")</f>
        <v>210301002</v>
      </c>
      <c r="K1438" s="62">
        <f t="shared" si="3440"/>
        <v>3</v>
      </c>
      <c r="L1438" s="62" t="str">
        <f>IF(COUNTIF(技能效果!A:A,技能等级!B1438&amp;"03")=1,技能等级!B1438&amp;"03","")</f>
        <v>210301003</v>
      </c>
      <c r="M1438" s="62">
        <f t="shared" si="3441"/>
        <v>3</v>
      </c>
      <c r="N1438" s="62" t="str">
        <f>IF(COUNTIF(技能效果!A:A,技能等级!B1438&amp;"04")=1,技能等级!B1438&amp;"04","")</f>
        <v>210301004</v>
      </c>
      <c r="O1438" s="62">
        <f t="shared" si="3442"/>
        <v>3</v>
      </c>
      <c r="P1438" s="62" t="str">
        <f>IF(COUNTIF(技能效果!A:A,技能等级!B1438&amp;"05")=1,技能等级!B1438&amp;"05","")</f>
        <v>210301005</v>
      </c>
      <c r="Q1438" s="62">
        <f t="shared" si="3443"/>
        <v>3</v>
      </c>
      <c r="R1438" s="69" t="str">
        <f>INDEX(技能!U:U,MATCH(技能等级!B1438,技能!B:B,0))</f>
        <v>攻击敌方单体造成攻击x%伤害，并且每回合额外造成攻击y%*目标身上负面效果数量伤害（最大值4），持续3回合，当目标带有【水晶溢出】时，额外获得M个黄水晶</v>
      </c>
      <c r="S1438" s="150">
        <f t="shared" si="3444"/>
        <v>140</v>
      </c>
    </row>
    <row r="1439" spans="1:19" ht="16.5" x14ac:dyDescent="0.2">
      <c r="A1439" s="62">
        <v>1436</v>
      </c>
      <c r="B1439" s="62">
        <f>INDEX(技能!B:B,MATCH(技能等级!S1439,技能!T:T,0))</f>
        <v>2103010</v>
      </c>
      <c r="C1439" s="69" t="s">
        <v>384</v>
      </c>
      <c r="D1439" s="62">
        <v>4</v>
      </c>
      <c r="E1439" s="62" t="str">
        <f>INDEX(技能!E:E,MATCH(技能等级!S1439,技能!T:T,0))</f>
        <v>张郃技能(教学)</v>
      </c>
      <c r="F1439" s="69" t="s">
        <v>1020</v>
      </c>
      <c r="G1439" s="62">
        <v>10</v>
      </c>
      <c r="H1439" s="149" t="str">
        <f t="shared" si="3439"/>
        <v>210301001</v>
      </c>
      <c r="I1439" s="62">
        <v>4</v>
      </c>
      <c r="J1439" s="62" t="str">
        <f>IF(COUNTIF(技能效果!A:A,技能等级!B1439&amp;"02")=1,技能等级!B1439&amp;"02","")</f>
        <v>210301002</v>
      </c>
      <c r="K1439" s="62">
        <f t="shared" si="3440"/>
        <v>4</v>
      </c>
      <c r="L1439" s="62" t="str">
        <f>IF(COUNTIF(技能效果!A:A,技能等级!B1439&amp;"03")=1,技能等级!B1439&amp;"03","")</f>
        <v>210301003</v>
      </c>
      <c r="M1439" s="62">
        <f t="shared" si="3441"/>
        <v>4</v>
      </c>
      <c r="N1439" s="62" t="str">
        <f>IF(COUNTIF(技能效果!A:A,技能等级!B1439&amp;"04")=1,技能等级!B1439&amp;"04","")</f>
        <v>210301004</v>
      </c>
      <c r="O1439" s="62">
        <f t="shared" si="3442"/>
        <v>4</v>
      </c>
      <c r="P1439" s="62" t="str">
        <f>IF(COUNTIF(技能效果!A:A,技能等级!B1439&amp;"05")=1,技能等级!B1439&amp;"05","")</f>
        <v>210301005</v>
      </c>
      <c r="Q1439" s="62">
        <f t="shared" si="3443"/>
        <v>4</v>
      </c>
      <c r="R1439" s="69" t="str">
        <f>INDEX(技能!U:U,MATCH(技能等级!B1439,技能!B:B,0))</f>
        <v>攻击敌方单体造成攻击x%伤害，并且每回合额外造成攻击y%*目标身上负面效果数量伤害（最大值4），持续3回合，当目标带有【水晶溢出】时，额外获得M个黄水晶</v>
      </c>
      <c r="S1439" s="150">
        <f t="shared" si="3444"/>
        <v>140</v>
      </c>
    </row>
    <row r="1440" spans="1:19" ht="16.5" x14ac:dyDescent="0.2">
      <c r="A1440" s="62">
        <v>1437</v>
      </c>
      <c r="B1440" s="62">
        <f>INDEX(技能!B:B,MATCH(技能等级!S1440,技能!T:T,0))</f>
        <v>2103010</v>
      </c>
      <c r="C1440" s="69" t="s">
        <v>384</v>
      </c>
      <c r="D1440" s="62">
        <v>5</v>
      </c>
      <c r="E1440" s="62" t="str">
        <f>INDEX(技能!E:E,MATCH(技能等级!S1440,技能!T:T,0))</f>
        <v>张郃技能(教学)</v>
      </c>
      <c r="F1440" s="69" t="s">
        <v>1020</v>
      </c>
      <c r="G1440" s="62">
        <v>10</v>
      </c>
      <c r="H1440" s="149" t="str">
        <f t="shared" si="3439"/>
        <v>210301001</v>
      </c>
      <c r="I1440" s="62">
        <v>5</v>
      </c>
      <c r="J1440" s="62" t="str">
        <f>IF(COUNTIF(技能效果!A:A,技能等级!B1440&amp;"02")=1,技能等级!B1440&amp;"02","")</f>
        <v>210301002</v>
      </c>
      <c r="K1440" s="62">
        <f t="shared" si="3440"/>
        <v>5</v>
      </c>
      <c r="L1440" s="62" t="str">
        <f>IF(COUNTIF(技能效果!A:A,技能等级!B1440&amp;"03")=1,技能等级!B1440&amp;"03","")</f>
        <v>210301003</v>
      </c>
      <c r="M1440" s="62">
        <f t="shared" si="3441"/>
        <v>5</v>
      </c>
      <c r="N1440" s="62" t="str">
        <f>IF(COUNTIF(技能效果!A:A,技能等级!B1440&amp;"04")=1,技能等级!B1440&amp;"04","")</f>
        <v>210301004</v>
      </c>
      <c r="O1440" s="62">
        <f t="shared" si="3442"/>
        <v>5</v>
      </c>
      <c r="P1440" s="62" t="str">
        <f>IF(COUNTIF(技能效果!A:A,技能等级!B1440&amp;"05")=1,技能等级!B1440&amp;"05","")</f>
        <v>210301005</v>
      </c>
      <c r="Q1440" s="62">
        <f t="shared" si="3443"/>
        <v>5</v>
      </c>
      <c r="R1440" s="69" t="str">
        <f>INDEX(技能!U:U,MATCH(技能等级!B1440,技能!B:B,0))</f>
        <v>攻击敌方单体造成攻击x%伤害，并且每回合额外造成攻击y%*目标身上负面效果数量伤害（最大值4），持续3回合，当目标带有【水晶溢出】时，额外获得M个黄水晶</v>
      </c>
      <c r="S1440" s="150">
        <f t="shared" si="3444"/>
        <v>140</v>
      </c>
    </row>
    <row r="1441" spans="1:19" ht="16.5" x14ac:dyDescent="0.2">
      <c r="A1441" s="62">
        <v>1438</v>
      </c>
      <c r="B1441" s="62">
        <f>INDEX(技能!B:B,MATCH(技能等级!S1441,技能!T:T,0))</f>
        <v>2103010</v>
      </c>
      <c r="C1441" s="69" t="s">
        <v>384</v>
      </c>
      <c r="D1441" s="62">
        <v>6</v>
      </c>
      <c r="E1441" s="62" t="str">
        <f>INDEX(技能!E:E,MATCH(技能等级!S1441,技能!T:T,0))</f>
        <v>张郃技能(教学)</v>
      </c>
      <c r="F1441" s="69" t="s">
        <v>1020</v>
      </c>
      <c r="G1441" s="62">
        <v>10</v>
      </c>
      <c r="H1441" s="149" t="str">
        <f t="shared" si="3439"/>
        <v>210301001</v>
      </c>
      <c r="I1441" s="62">
        <v>6</v>
      </c>
      <c r="J1441" s="62" t="str">
        <f>IF(COUNTIF(技能效果!A:A,技能等级!B1441&amp;"02")=1,技能等级!B1441&amp;"02","")</f>
        <v>210301002</v>
      </c>
      <c r="K1441" s="62">
        <f t="shared" si="3440"/>
        <v>6</v>
      </c>
      <c r="L1441" s="62" t="str">
        <f>IF(COUNTIF(技能效果!A:A,技能等级!B1441&amp;"03")=1,技能等级!B1441&amp;"03","")</f>
        <v>210301003</v>
      </c>
      <c r="M1441" s="62">
        <f t="shared" si="3441"/>
        <v>6</v>
      </c>
      <c r="N1441" s="62" t="str">
        <f>IF(COUNTIF(技能效果!A:A,技能等级!B1441&amp;"04")=1,技能等级!B1441&amp;"04","")</f>
        <v>210301004</v>
      </c>
      <c r="O1441" s="62">
        <f t="shared" si="3442"/>
        <v>6</v>
      </c>
      <c r="P1441" s="62" t="str">
        <f>IF(COUNTIF(技能效果!A:A,技能等级!B1441&amp;"05")=1,技能等级!B1441&amp;"05","")</f>
        <v>210301005</v>
      </c>
      <c r="Q1441" s="62">
        <f t="shared" si="3443"/>
        <v>6</v>
      </c>
      <c r="R1441" s="69" t="str">
        <f>INDEX(技能!U:U,MATCH(技能等级!B1441,技能!B:B,0))</f>
        <v>攻击敌方单体造成攻击x%伤害，并且每回合额外造成攻击y%*目标身上负面效果数量伤害（最大值4），持续3回合，当目标带有【水晶溢出】时，额外获得M个黄水晶</v>
      </c>
      <c r="S1441" s="150">
        <f t="shared" si="3444"/>
        <v>140</v>
      </c>
    </row>
    <row r="1442" spans="1:19" ht="16.5" x14ac:dyDescent="0.2">
      <c r="A1442" s="62">
        <v>1439</v>
      </c>
      <c r="B1442" s="62">
        <f>INDEX(技能!B:B,MATCH(技能等级!S1442,技能!T:T,0))</f>
        <v>2103010</v>
      </c>
      <c r="C1442" s="69" t="s">
        <v>384</v>
      </c>
      <c r="D1442" s="62">
        <v>7</v>
      </c>
      <c r="E1442" s="62" t="str">
        <f>INDEX(技能!E:E,MATCH(技能等级!S1442,技能!T:T,0))</f>
        <v>张郃技能(教学)</v>
      </c>
      <c r="F1442" s="69" t="s">
        <v>1020</v>
      </c>
      <c r="G1442" s="62">
        <v>10</v>
      </c>
      <c r="H1442" s="149" t="str">
        <f t="shared" si="3439"/>
        <v>210301001</v>
      </c>
      <c r="I1442" s="62">
        <v>7</v>
      </c>
      <c r="J1442" s="62" t="str">
        <f>IF(COUNTIF(技能效果!A:A,技能等级!B1442&amp;"02")=1,技能等级!B1442&amp;"02","")</f>
        <v>210301002</v>
      </c>
      <c r="K1442" s="62">
        <f t="shared" si="3440"/>
        <v>7</v>
      </c>
      <c r="L1442" s="62" t="str">
        <f>IF(COUNTIF(技能效果!A:A,技能等级!B1442&amp;"03")=1,技能等级!B1442&amp;"03","")</f>
        <v>210301003</v>
      </c>
      <c r="M1442" s="62">
        <f t="shared" si="3441"/>
        <v>7</v>
      </c>
      <c r="N1442" s="62" t="str">
        <f>IF(COUNTIF(技能效果!A:A,技能等级!B1442&amp;"04")=1,技能等级!B1442&amp;"04","")</f>
        <v>210301004</v>
      </c>
      <c r="O1442" s="62">
        <f t="shared" si="3442"/>
        <v>7</v>
      </c>
      <c r="P1442" s="62" t="str">
        <f>IF(COUNTIF(技能效果!A:A,技能等级!B1442&amp;"05")=1,技能等级!B1442&amp;"05","")</f>
        <v>210301005</v>
      </c>
      <c r="Q1442" s="62">
        <f t="shared" si="3443"/>
        <v>7</v>
      </c>
      <c r="R1442" s="69" t="str">
        <f>INDEX(技能!U:U,MATCH(技能等级!B1442,技能!B:B,0))</f>
        <v>攻击敌方单体造成攻击x%伤害，并且每回合额外造成攻击y%*目标身上负面效果数量伤害（最大值4），持续3回合，当目标带有【水晶溢出】时，额外获得M个黄水晶</v>
      </c>
      <c r="S1442" s="150">
        <f t="shared" si="3444"/>
        <v>140</v>
      </c>
    </row>
    <row r="1443" spans="1:19" ht="16.5" x14ac:dyDescent="0.2">
      <c r="A1443" s="62">
        <v>1440</v>
      </c>
      <c r="B1443" s="62">
        <f>INDEX(技能!B:B,MATCH(技能等级!S1443,技能!T:T,0))</f>
        <v>2103010</v>
      </c>
      <c r="C1443" s="69" t="s">
        <v>384</v>
      </c>
      <c r="D1443" s="62">
        <v>8</v>
      </c>
      <c r="E1443" s="62" t="str">
        <f>INDEX(技能!E:E,MATCH(技能等级!S1443,技能!T:T,0))</f>
        <v>张郃技能(教学)</v>
      </c>
      <c r="F1443" s="69" t="s">
        <v>1020</v>
      </c>
      <c r="G1443" s="62">
        <v>10</v>
      </c>
      <c r="H1443" s="149" t="str">
        <f t="shared" si="3439"/>
        <v>210301001</v>
      </c>
      <c r="I1443" s="62">
        <v>8</v>
      </c>
      <c r="J1443" s="62" t="str">
        <f>IF(COUNTIF(技能效果!A:A,技能等级!B1443&amp;"02")=1,技能等级!B1443&amp;"02","")</f>
        <v>210301002</v>
      </c>
      <c r="K1443" s="62">
        <f t="shared" si="3440"/>
        <v>8</v>
      </c>
      <c r="L1443" s="62" t="str">
        <f>IF(COUNTIF(技能效果!A:A,技能等级!B1443&amp;"03")=1,技能等级!B1443&amp;"03","")</f>
        <v>210301003</v>
      </c>
      <c r="M1443" s="62">
        <f t="shared" si="3441"/>
        <v>8</v>
      </c>
      <c r="N1443" s="62" t="str">
        <f>IF(COUNTIF(技能效果!A:A,技能等级!B1443&amp;"04")=1,技能等级!B1443&amp;"04","")</f>
        <v>210301004</v>
      </c>
      <c r="O1443" s="62">
        <f t="shared" si="3442"/>
        <v>8</v>
      </c>
      <c r="P1443" s="62" t="str">
        <f>IF(COUNTIF(技能效果!A:A,技能等级!B1443&amp;"05")=1,技能等级!B1443&amp;"05","")</f>
        <v>210301005</v>
      </c>
      <c r="Q1443" s="62">
        <f t="shared" si="3443"/>
        <v>8</v>
      </c>
      <c r="R1443" s="69" t="str">
        <f>INDEX(技能!U:U,MATCH(技能等级!B1443,技能!B:B,0))</f>
        <v>攻击敌方单体造成攻击x%伤害，并且每回合额外造成攻击y%*目标身上负面效果数量伤害（最大值4），持续3回合，当目标带有【水晶溢出】时，额外获得M个黄水晶</v>
      </c>
      <c r="S1443" s="150">
        <f t="shared" si="3444"/>
        <v>140</v>
      </c>
    </row>
    <row r="1444" spans="1:19" ht="16.5" x14ac:dyDescent="0.2">
      <c r="A1444" s="62">
        <v>1441</v>
      </c>
      <c r="B1444" s="62">
        <f>INDEX(技能!B:B,MATCH(技能等级!S1444,技能!T:T,0))</f>
        <v>2103010</v>
      </c>
      <c r="C1444" s="69" t="s">
        <v>384</v>
      </c>
      <c r="D1444" s="62">
        <v>9</v>
      </c>
      <c r="E1444" s="62" t="str">
        <f>INDEX(技能!E:E,MATCH(技能等级!S1444,技能!T:T,0))</f>
        <v>张郃技能(教学)</v>
      </c>
      <c r="F1444" s="69" t="s">
        <v>1020</v>
      </c>
      <c r="G1444" s="62">
        <v>10</v>
      </c>
      <c r="H1444" s="149" t="str">
        <f t="shared" si="3439"/>
        <v>210301001</v>
      </c>
      <c r="I1444" s="62">
        <v>9</v>
      </c>
      <c r="J1444" s="62" t="str">
        <f>IF(COUNTIF(技能效果!A:A,技能等级!B1444&amp;"02")=1,技能等级!B1444&amp;"02","")</f>
        <v>210301002</v>
      </c>
      <c r="K1444" s="62">
        <f t="shared" si="3440"/>
        <v>9</v>
      </c>
      <c r="L1444" s="62" t="str">
        <f>IF(COUNTIF(技能效果!A:A,技能等级!B1444&amp;"03")=1,技能等级!B1444&amp;"03","")</f>
        <v>210301003</v>
      </c>
      <c r="M1444" s="62">
        <f t="shared" si="3441"/>
        <v>9</v>
      </c>
      <c r="N1444" s="62" t="str">
        <f>IF(COUNTIF(技能效果!A:A,技能等级!B1444&amp;"04")=1,技能等级!B1444&amp;"04","")</f>
        <v>210301004</v>
      </c>
      <c r="O1444" s="62">
        <f t="shared" si="3442"/>
        <v>9</v>
      </c>
      <c r="P1444" s="62" t="str">
        <f>IF(COUNTIF(技能效果!A:A,技能等级!B1444&amp;"05")=1,技能等级!B1444&amp;"05","")</f>
        <v>210301005</v>
      </c>
      <c r="Q1444" s="62">
        <f t="shared" si="3443"/>
        <v>9</v>
      </c>
      <c r="R1444" s="69" t="str">
        <f>INDEX(技能!U:U,MATCH(技能等级!B1444,技能!B:B,0))</f>
        <v>攻击敌方单体造成攻击x%伤害，并且每回合额外造成攻击y%*目标身上负面效果数量伤害（最大值4），持续3回合，当目标带有【水晶溢出】时，额外获得M个黄水晶</v>
      </c>
      <c r="S1444" s="150">
        <f t="shared" si="3444"/>
        <v>140</v>
      </c>
    </row>
    <row r="1445" spans="1:19" ht="16.5" x14ac:dyDescent="0.2">
      <c r="A1445" s="62">
        <v>1442</v>
      </c>
      <c r="B1445" s="62">
        <f>INDEX(技能!B:B,MATCH(技能等级!S1445,技能!T:T,0))</f>
        <v>2103010</v>
      </c>
      <c r="C1445" s="69" t="s">
        <v>384</v>
      </c>
      <c r="D1445" s="62">
        <v>10</v>
      </c>
      <c r="E1445" s="62" t="str">
        <f>INDEX(技能!E:E,MATCH(技能等级!S1445,技能!T:T,0))</f>
        <v>张郃技能(教学)</v>
      </c>
      <c r="F1445" s="69" t="s">
        <v>1020</v>
      </c>
      <c r="G1445" s="62">
        <v>10</v>
      </c>
      <c r="H1445" s="149" t="str">
        <f t="shared" si="3439"/>
        <v>210301001</v>
      </c>
      <c r="I1445" s="62">
        <v>10</v>
      </c>
      <c r="J1445" s="62" t="str">
        <f>IF(COUNTIF(技能效果!A:A,技能等级!B1445&amp;"02")=1,技能等级!B1445&amp;"02","")</f>
        <v>210301002</v>
      </c>
      <c r="K1445" s="62">
        <f t="shared" si="3440"/>
        <v>10</v>
      </c>
      <c r="L1445" s="62" t="str">
        <f>IF(COUNTIF(技能效果!A:A,技能等级!B1445&amp;"03")=1,技能等级!B1445&amp;"03","")</f>
        <v>210301003</v>
      </c>
      <c r="M1445" s="62">
        <f t="shared" si="3441"/>
        <v>10</v>
      </c>
      <c r="N1445" s="62" t="str">
        <f>IF(COUNTIF(技能效果!A:A,技能等级!B1445&amp;"04")=1,技能等级!B1445&amp;"04","")</f>
        <v>210301004</v>
      </c>
      <c r="O1445" s="62">
        <f t="shared" si="3442"/>
        <v>10</v>
      </c>
      <c r="P1445" s="62" t="str">
        <f>IF(COUNTIF(技能效果!A:A,技能等级!B1445&amp;"05")=1,技能等级!B1445&amp;"05","")</f>
        <v>210301005</v>
      </c>
      <c r="Q1445" s="62">
        <f t="shared" si="3443"/>
        <v>10</v>
      </c>
      <c r="R1445" s="69" t="str">
        <f>INDEX(技能!U:U,MATCH(技能等级!B1445,技能!B:B,0))</f>
        <v>攻击敌方单体造成攻击x%伤害，并且每回合额外造成攻击y%*目标身上负面效果数量伤害（最大值4），持续3回合，当目标带有【水晶溢出】时，额外获得M个黄水晶</v>
      </c>
      <c r="S1445" s="150">
        <f t="shared" si="3444"/>
        <v>140</v>
      </c>
    </row>
    <row r="1446" spans="1:19" ht="16.5" x14ac:dyDescent="0.2">
      <c r="A1446" s="62">
        <v>1443</v>
      </c>
      <c r="B1446" s="62">
        <f>INDEX(技能!B:B,MATCH(技能等级!S1446,技能!T:T,0))</f>
        <v>2103011</v>
      </c>
      <c r="C1446" s="69" t="s">
        <v>384</v>
      </c>
      <c r="D1446" s="62">
        <v>1</v>
      </c>
      <c r="E1446" s="62" t="str">
        <f>INDEX(技能!E:E,MATCH(技能等级!S1446,技能!T:T,0))</f>
        <v>张飞技能(教学)</v>
      </c>
      <c r="F1446" s="69" t="s">
        <v>1020</v>
      </c>
      <c r="G1446" s="62"/>
      <c r="H1446" s="149" t="str">
        <f t="shared" si="3439"/>
        <v>210301101</v>
      </c>
      <c r="I1446" s="62">
        <v>1</v>
      </c>
      <c r="J1446" s="62" t="str">
        <f>IF(COUNTIF(技能效果!A:A,技能等级!B1446&amp;"02")=1,技能等级!B1446&amp;"02","")</f>
        <v>210301102</v>
      </c>
      <c r="K1446" s="62">
        <f t="shared" si="3440"/>
        <v>1</v>
      </c>
      <c r="L1446" s="62" t="str">
        <f>IF(COUNTIF(技能效果!A:A,技能等级!B1446&amp;"03")=1,技能等级!B1446&amp;"03","")</f>
        <v>210301103</v>
      </c>
      <c r="M1446" s="62">
        <f t="shared" si="3441"/>
        <v>1</v>
      </c>
      <c r="N1446" s="62" t="str">
        <f>IF(COUNTIF(技能效果!A:A,技能等级!B1446&amp;"04")=1,技能等级!B1446&amp;"04","")</f>
        <v>210301104</v>
      </c>
      <c r="O1446" s="62">
        <f t="shared" si="3442"/>
        <v>1</v>
      </c>
      <c r="P1446" s="62" t="str">
        <f>IF(COUNTIF(技能效果!A:A,技能等级!B1446&amp;"05")=1,技能等级!B1446&amp;"05","")</f>
        <v>210301105</v>
      </c>
      <c r="Q1446" s="62">
        <f t="shared" si="3443"/>
        <v>1</v>
      </c>
      <c r="R1446" s="69" t="str">
        <f>INDEX(技能!U:U,MATCH(技能等级!B1446,技能!B:B,0))</f>
        <v>使我方血量百分比最低的单位进入“避难”状态，并为目标恢复攻击x%+已损失血量*y%的生命，持续2回合
【避难】：不会受到直接伤害，但受到持续伤害效果翻倍，可被驱散</v>
      </c>
      <c r="S1446" s="150">
        <f t="shared" si="3444"/>
        <v>141</v>
      </c>
    </row>
    <row r="1447" spans="1:19" ht="16.5" x14ac:dyDescent="0.2">
      <c r="A1447" s="62">
        <v>1444</v>
      </c>
      <c r="B1447" s="62">
        <f>INDEX(技能!B:B,MATCH(技能等级!S1447,技能!T:T,0))</f>
        <v>2103011</v>
      </c>
      <c r="C1447" s="69" t="s">
        <v>384</v>
      </c>
      <c r="D1447" s="62">
        <v>2</v>
      </c>
      <c r="E1447" s="62" t="str">
        <f>INDEX(技能!E:E,MATCH(技能等级!S1447,技能!T:T,0))</f>
        <v>张飞技能(教学)</v>
      </c>
      <c r="F1447" s="69" t="s">
        <v>1020</v>
      </c>
      <c r="G1447" s="62">
        <v>10</v>
      </c>
      <c r="H1447" s="149" t="str">
        <f t="shared" si="3439"/>
        <v>210301101</v>
      </c>
      <c r="I1447" s="62">
        <v>2</v>
      </c>
      <c r="J1447" s="62" t="str">
        <f>IF(COUNTIF(技能效果!A:A,技能等级!B1447&amp;"02")=1,技能等级!B1447&amp;"02","")</f>
        <v>210301102</v>
      </c>
      <c r="K1447" s="62">
        <f t="shared" si="3440"/>
        <v>2</v>
      </c>
      <c r="L1447" s="62" t="str">
        <f>IF(COUNTIF(技能效果!A:A,技能等级!B1447&amp;"03")=1,技能等级!B1447&amp;"03","")</f>
        <v>210301103</v>
      </c>
      <c r="M1447" s="62">
        <f t="shared" si="3441"/>
        <v>2</v>
      </c>
      <c r="N1447" s="62" t="str">
        <f>IF(COUNTIF(技能效果!A:A,技能等级!B1447&amp;"04")=1,技能等级!B1447&amp;"04","")</f>
        <v>210301104</v>
      </c>
      <c r="O1447" s="62">
        <f t="shared" si="3442"/>
        <v>2</v>
      </c>
      <c r="P1447" s="62" t="str">
        <f>IF(COUNTIF(技能效果!A:A,技能等级!B1447&amp;"05")=1,技能等级!B1447&amp;"05","")</f>
        <v>210301105</v>
      </c>
      <c r="Q1447" s="62">
        <f t="shared" si="3443"/>
        <v>2</v>
      </c>
      <c r="R1447" s="69" t="str">
        <f>INDEX(技能!U:U,MATCH(技能等级!B1447,技能!B:B,0))</f>
        <v>使我方血量百分比最低的单位进入“避难”状态，并为目标恢复攻击x%+已损失血量*y%的生命，持续2回合
【避难】：不会受到直接伤害，但受到持续伤害效果翻倍，可被驱散</v>
      </c>
      <c r="S1447" s="150">
        <f t="shared" si="3444"/>
        <v>141</v>
      </c>
    </row>
    <row r="1448" spans="1:19" ht="16.5" x14ac:dyDescent="0.2">
      <c r="A1448" s="62">
        <v>1445</v>
      </c>
      <c r="B1448" s="62">
        <f>INDEX(技能!B:B,MATCH(技能等级!S1448,技能!T:T,0))</f>
        <v>2103011</v>
      </c>
      <c r="C1448" s="69" t="s">
        <v>384</v>
      </c>
      <c r="D1448" s="62">
        <v>3</v>
      </c>
      <c r="E1448" s="62" t="str">
        <f>INDEX(技能!E:E,MATCH(技能等级!S1448,技能!T:T,0))</f>
        <v>张飞技能(教学)</v>
      </c>
      <c r="F1448" s="69" t="s">
        <v>1020</v>
      </c>
      <c r="G1448" s="62">
        <v>10</v>
      </c>
      <c r="H1448" s="149" t="str">
        <f t="shared" si="3439"/>
        <v>210301101</v>
      </c>
      <c r="I1448" s="62">
        <v>3</v>
      </c>
      <c r="J1448" s="62" t="str">
        <f>IF(COUNTIF(技能效果!A:A,技能等级!B1448&amp;"02")=1,技能等级!B1448&amp;"02","")</f>
        <v>210301102</v>
      </c>
      <c r="K1448" s="62">
        <f t="shared" si="3440"/>
        <v>3</v>
      </c>
      <c r="L1448" s="62" t="str">
        <f>IF(COUNTIF(技能效果!A:A,技能等级!B1448&amp;"03")=1,技能等级!B1448&amp;"03","")</f>
        <v>210301103</v>
      </c>
      <c r="M1448" s="62">
        <f t="shared" si="3441"/>
        <v>3</v>
      </c>
      <c r="N1448" s="62" t="str">
        <f>IF(COUNTIF(技能效果!A:A,技能等级!B1448&amp;"04")=1,技能等级!B1448&amp;"04","")</f>
        <v>210301104</v>
      </c>
      <c r="O1448" s="62">
        <f t="shared" si="3442"/>
        <v>3</v>
      </c>
      <c r="P1448" s="62" t="str">
        <f>IF(COUNTIF(技能效果!A:A,技能等级!B1448&amp;"05")=1,技能等级!B1448&amp;"05","")</f>
        <v>210301105</v>
      </c>
      <c r="Q1448" s="62">
        <f t="shared" si="3443"/>
        <v>3</v>
      </c>
      <c r="R1448" s="69" t="str">
        <f>INDEX(技能!U:U,MATCH(技能等级!B1448,技能!B:B,0))</f>
        <v>使我方血量百分比最低的单位进入“避难”状态，并为目标恢复攻击x%+已损失血量*y%的生命，持续2回合
【避难】：不会受到直接伤害，但受到持续伤害效果翻倍，可被驱散</v>
      </c>
      <c r="S1448" s="150">
        <f t="shared" si="3444"/>
        <v>141</v>
      </c>
    </row>
    <row r="1449" spans="1:19" ht="16.5" x14ac:dyDescent="0.2">
      <c r="A1449" s="62">
        <v>1446</v>
      </c>
      <c r="B1449" s="62">
        <f>INDEX(技能!B:B,MATCH(技能等级!S1449,技能!T:T,0))</f>
        <v>2103011</v>
      </c>
      <c r="C1449" s="69" t="s">
        <v>384</v>
      </c>
      <c r="D1449" s="62">
        <v>4</v>
      </c>
      <c r="E1449" s="62" t="str">
        <f>INDEX(技能!E:E,MATCH(技能等级!S1449,技能!T:T,0))</f>
        <v>张飞技能(教学)</v>
      </c>
      <c r="F1449" s="69" t="s">
        <v>1020</v>
      </c>
      <c r="G1449" s="62">
        <v>10</v>
      </c>
      <c r="H1449" s="149" t="str">
        <f t="shared" si="3439"/>
        <v>210301101</v>
      </c>
      <c r="I1449" s="62">
        <v>4</v>
      </c>
      <c r="J1449" s="62" t="str">
        <f>IF(COUNTIF(技能效果!A:A,技能等级!B1449&amp;"02")=1,技能等级!B1449&amp;"02","")</f>
        <v>210301102</v>
      </c>
      <c r="K1449" s="62">
        <f t="shared" si="3440"/>
        <v>4</v>
      </c>
      <c r="L1449" s="62" t="str">
        <f>IF(COUNTIF(技能效果!A:A,技能等级!B1449&amp;"03")=1,技能等级!B1449&amp;"03","")</f>
        <v>210301103</v>
      </c>
      <c r="M1449" s="62">
        <f t="shared" si="3441"/>
        <v>4</v>
      </c>
      <c r="N1449" s="62" t="str">
        <f>IF(COUNTIF(技能效果!A:A,技能等级!B1449&amp;"04")=1,技能等级!B1449&amp;"04","")</f>
        <v>210301104</v>
      </c>
      <c r="O1449" s="62">
        <f t="shared" si="3442"/>
        <v>4</v>
      </c>
      <c r="P1449" s="62" t="str">
        <f>IF(COUNTIF(技能效果!A:A,技能等级!B1449&amp;"05")=1,技能等级!B1449&amp;"05","")</f>
        <v>210301105</v>
      </c>
      <c r="Q1449" s="62">
        <f t="shared" si="3443"/>
        <v>4</v>
      </c>
      <c r="R1449" s="69" t="str">
        <f>INDEX(技能!U:U,MATCH(技能等级!B1449,技能!B:B,0))</f>
        <v>使我方血量百分比最低的单位进入“避难”状态，并为目标恢复攻击x%+已损失血量*y%的生命，持续2回合
【避难】：不会受到直接伤害，但受到持续伤害效果翻倍，可被驱散</v>
      </c>
      <c r="S1449" s="150">
        <f t="shared" si="3444"/>
        <v>141</v>
      </c>
    </row>
    <row r="1450" spans="1:19" ht="16.5" x14ac:dyDescent="0.2">
      <c r="A1450" s="62">
        <v>1447</v>
      </c>
      <c r="B1450" s="62">
        <f>INDEX(技能!B:B,MATCH(技能等级!S1450,技能!T:T,0))</f>
        <v>2103011</v>
      </c>
      <c r="C1450" s="69" t="s">
        <v>384</v>
      </c>
      <c r="D1450" s="62">
        <v>5</v>
      </c>
      <c r="E1450" s="62" t="str">
        <f>INDEX(技能!E:E,MATCH(技能等级!S1450,技能!T:T,0))</f>
        <v>张飞技能(教学)</v>
      </c>
      <c r="F1450" s="69" t="s">
        <v>1020</v>
      </c>
      <c r="G1450" s="62">
        <v>10</v>
      </c>
      <c r="H1450" s="149" t="str">
        <f t="shared" si="3439"/>
        <v>210301101</v>
      </c>
      <c r="I1450" s="62">
        <v>5</v>
      </c>
      <c r="J1450" s="62" t="str">
        <f>IF(COUNTIF(技能效果!A:A,技能等级!B1450&amp;"02")=1,技能等级!B1450&amp;"02","")</f>
        <v>210301102</v>
      </c>
      <c r="K1450" s="62">
        <f t="shared" si="3440"/>
        <v>5</v>
      </c>
      <c r="L1450" s="62" t="str">
        <f>IF(COUNTIF(技能效果!A:A,技能等级!B1450&amp;"03")=1,技能等级!B1450&amp;"03","")</f>
        <v>210301103</v>
      </c>
      <c r="M1450" s="62">
        <f t="shared" si="3441"/>
        <v>5</v>
      </c>
      <c r="N1450" s="62" t="str">
        <f>IF(COUNTIF(技能效果!A:A,技能等级!B1450&amp;"04")=1,技能等级!B1450&amp;"04","")</f>
        <v>210301104</v>
      </c>
      <c r="O1450" s="62">
        <f t="shared" si="3442"/>
        <v>5</v>
      </c>
      <c r="P1450" s="62" t="str">
        <f>IF(COUNTIF(技能效果!A:A,技能等级!B1450&amp;"05")=1,技能等级!B1450&amp;"05","")</f>
        <v>210301105</v>
      </c>
      <c r="Q1450" s="62">
        <f t="shared" si="3443"/>
        <v>5</v>
      </c>
      <c r="R1450" s="69" t="str">
        <f>INDEX(技能!U:U,MATCH(技能等级!B1450,技能!B:B,0))</f>
        <v>使我方血量百分比最低的单位进入“避难”状态，并为目标恢复攻击x%+已损失血量*y%的生命，持续2回合
【避难】：不会受到直接伤害，但受到持续伤害效果翻倍，可被驱散</v>
      </c>
      <c r="S1450" s="150">
        <f t="shared" si="3444"/>
        <v>141</v>
      </c>
    </row>
    <row r="1451" spans="1:19" ht="16.5" x14ac:dyDescent="0.2">
      <c r="A1451" s="62">
        <v>1448</v>
      </c>
      <c r="B1451" s="62">
        <f>INDEX(技能!B:B,MATCH(技能等级!S1451,技能!T:T,0))</f>
        <v>2103011</v>
      </c>
      <c r="C1451" s="69" t="s">
        <v>384</v>
      </c>
      <c r="D1451" s="62">
        <v>6</v>
      </c>
      <c r="E1451" s="62" t="str">
        <f>INDEX(技能!E:E,MATCH(技能等级!S1451,技能!T:T,0))</f>
        <v>张飞技能(教学)</v>
      </c>
      <c r="F1451" s="69" t="s">
        <v>1020</v>
      </c>
      <c r="G1451" s="62">
        <v>10</v>
      </c>
      <c r="H1451" s="149" t="str">
        <f t="shared" si="3439"/>
        <v>210301101</v>
      </c>
      <c r="I1451" s="62">
        <v>6</v>
      </c>
      <c r="J1451" s="62" t="str">
        <f>IF(COUNTIF(技能效果!A:A,技能等级!B1451&amp;"02")=1,技能等级!B1451&amp;"02","")</f>
        <v>210301102</v>
      </c>
      <c r="K1451" s="62">
        <f t="shared" si="3440"/>
        <v>6</v>
      </c>
      <c r="L1451" s="62" t="str">
        <f>IF(COUNTIF(技能效果!A:A,技能等级!B1451&amp;"03")=1,技能等级!B1451&amp;"03","")</f>
        <v>210301103</v>
      </c>
      <c r="M1451" s="62">
        <f t="shared" si="3441"/>
        <v>6</v>
      </c>
      <c r="N1451" s="62" t="str">
        <f>IF(COUNTIF(技能效果!A:A,技能等级!B1451&amp;"04")=1,技能等级!B1451&amp;"04","")</f>
        <v>210301104</v>
      </c>
      <c r="O1451" s="62">
        <f t="shared" si="3442"/>
        <v>6</v>
      </c>
      <c r="P1451" s="62" t="str">
        <f>IF(COUNTIF(技能效果!A:A,技能等级!B1451&amp;"05")=1,技能等级!B1451&amp;"05","")</f>
        <v>210301105</v>
      </c>
      <c r="Q1451" s="62">
        <f t="shared" si="3443"/>
        <v>6</v>
      </c>
      <c r="R1451" s="69" t="str">
        <f>INDEX(技能!U:U,MATCH(技能等级!B1451,技能!B:B,0))</f>
        <v>使我方血量百分比最低的单位进入“避难”状态，并为目标恢复攻击x%+已损失血量*y%的生命，持续2回合
【避难】：不会受到直接伤害，但受到持续伤害效果翻倍，可被驱散</v>
      </c>
      <c r="S1451" s="150">
        <f t="shared" si="3444"/>
        <v>141</v>
      </c>
    </row>
    <row r="1452" spans="1:19" ht="16.5" x14ac:dyDescent="0.2">
      <c r="A1452" s="62">
        <v>1449</v>
      </c>
      <c r="B1452" s="62">
        <f>INDEX(技能!B:B,MATCH(技能等级!S1452,技能!T:T,0))</f>
        <v>2103011</v>
      </c>
      <c r="C1452" s="69" t="s">
        <v>384</v>
      </c>
      <c r="D1452" s="62">
        <v>7</v>
      </c>
      <c r="E1452" s="62" t="str">
        <f>INDEX(技能!E:E,MATCH(技能等级!S1452,技能!T:T,0))</f>
        <v>张飞技能(教学)</v>
      </c>
      <c r="F1452" s="69" t="s">
        <v>1020</v>
      </c>
      <c r="G1452" s="62">
        <v>10</v>
      </c>
      <c r="H1452" s="149" t="str">
        <f t="shared" si="3439"/>
        <v>210301101</v>
      </c>
      <c r="I1452" s="62">
        <v>7</v>
      </c>
      <c r="J1452" s="62" t="str">
        <f>IF(COUNTIF(技能效果!A:A,技能等级!B1452&amp;"02")=1,技能等级!B1452&amp;"02","")</f>
        <v>210301102</v>
      </c>
      <c r="K1452" s="62">
        <f t="shared" si="3440"/>
        <v>7</v>
      </c>
      <c r="L1452" s="62" t="str">
        <f>IF(COUNTIF(技能效果!A:A,技能等级!B1452&amp;"03")=1,技能等级!B1452&amp;"03","")</f>
        <v>210301103</v>
      </c>
      <c r="M1452" s="62">
        <f t="shared" si="3441"/>
        <v>7</v>
      </c>
      <c r="N1452" s="62" t="str">
        <f>IF(COUNTIF(技能效果!A:A,技能等级!B1452&amp;"04")=1,技能等级!B1452&amp;"04","")</f>
        <v>210301104</v>
      </c>
      <c r="O1452" s="62">
        <f t="shared" si="3442"/>
        <v>7</v>
      </c>
      <c r="P1452" s="62" t="str">
        <f>IF(COUNTIF(技能效果!A:A,技能等级!B1452&amp;"05")=1,技能等级!B1452&amp;"05","")</f>
        <v>210301105</v>
      </c>
      <c r="Q1452" s="62">
        <f t="shared" si="3443"/>
        <v>7</v>
      </c>
      <c r="R1452" s="69" t="str">
        <f>INDEX(技能!U:U,MATCH(技能等级!B1452,技能!B:B,0))</f>
        <v>使我方血量百分比最低的单位进入“避难”状态，并为目标恢复攻击x%+已损失血量*y%的生命，持续2回合
【避难】：不会受到直接伤害，但受到持续伤害效果翻倍，可被驱散</v>
      </c>
      <c r="S1452" s="150">
        <f t="shared" si="3444"/>
        <v>141</v>
      </c>
    </row>
    <row r="1453" spans="1:19" ht="16.5" x14ac:dyDescent="0.2">
      <c r="A1453" s="62">
        <v>1450</v>
      </c>
      <c r="B1453" s="62">
        <f>INDEX(技能!B:B,MATCH(技能等级!S1453,技能!T:T,0))</f>
        <v>2103011</v>
      </c>
      <c r="C1453" s="69" t="s">
        <v>384</v>
      </c>
      <c r="D1453" s="62">
        <v>8</v>
      </c>
      <c r="E1453" s="62" t="str">
        <f>INDEX(技能!E:E,MATCH(技能等级!S1453,技能!T:T,0))</f>
        <v>张飞技能(教学)</v>
      </c>
      <c r="F1453" s="69" t="s">
        <v>1020</v>
      </c>
      <c r="G1453" s="62">
        <v>10</v>
      </c>
      <c r="H1453" s="149" t="str">
        <f t="shared" si="3439"/>
        <v>210301101</v>
      </c>
      <c r="I1453" s="62">
        <v>8</v>
      </c>
      <c r="J1453" s="62" t="str">
        <f>IF(COUNTIF(技能效果!A:A,技能等级!B1453&amp;"02")=1,技能等级!B1453&amp;"02","")</f>
        <v>210301102</v>
      </c>
      <c r="K1453" s="62">
        <f t="shared" si="3440"/>
        <v>8</v>
      </c>
      <c r="L1453" s="62" t="str">
        <f>IF(COUNTIF(技能效果!A:A,技能等级!B1453&amp;"03")=1,技能等级!B1453&amp;"03","")</f>
        <v>210301103</v>
      </c>
      <c r="M1453" s="62">
        <f t="shared" si="3441"/>
        <v>8</v>
      </c>
      <c r="N1453" s="62" t="str">
        <f>IF(COUNTIF(技能效果!A:A,技能等级!B1453&amp;"04")=1,技能等级!B1453&amp;"04","")</f>
        <v>210301104</v>
      </c>
      <c r="O1453" s="62">
        <f t="shared" si="3442"/>
        <v>8</v>
      </c>
      <c r="P1453" s="62" t="str">
        <f>IF(COUNTIF(技能效果!A:A,技能等级!B1453&amp;"05")=1,技能等级!B1453&amp;"05","")</f>
        <v>210301105</v>
      </c>
      <c r="Q1453" s="62">
        <f t="shared" si="3443"/>
        <v>8</v>
      </c>
      <c r="R1453" s="69" t="str">
        <f>INDEX(技能!U:U,MATCH(技能等级!B1453,技能!B:B,0))</f>
        <v>使我方血量百分比最低的单位进入“避难”状态，并为目标恢复攻击x%+已损失血量*y%的生命，持续2回合
【避难】：不会受到直接伤害，但受到持续伤害效果翻倍，可被驱散</v>
      </c>
      <c r="S1453" s="150">
        <f t="shared" si="3444"/>
        <v>141</v>
      </c>
    </row>
    <row r="1454" spans="1:19" ht="16.5" x14ac:dyDescent="0.2">
      <c r="A1454" s="62">
        <v>1451</v>
      </c>
      <c r="B1454" s="62">
        <f>INDEX(技能!B:B,MATCH(技能等级!S1454,技能!T:T,0))</f>
        <v>2103011</v>
      </c>
      <c r="C1454" s="69" t="s">
        <v>384</v>
      </c>
      <c r="D1454" s="62">
        <v>9</v>
      </c>
      <c r="E1454" s="62" t="str">
        <f>INDEX(技能!E:E,MATCH(技能等级!S1454,技能!T:T,0))</f>
        <v>张飞技能(教学)</v>
      </c>
      <c r="F1454" s="69" t="s">
        <v>1020</v>
      </c>
      <c r="G1454" s="62">
        <v>10</v>
      </c>
      <c r="H1454" s="149" t="str">
        <f t="shared" si="3439"/>
        <v>210301101</v>
      </c>
      <c r="I1454" s="62">
        <v>9</v>
      </c>
      <c r="J1454" s="62" t="str">
        <f>IF(COUNTIF(技能效果!A:A,技能等级!B1454&amp;"02")=1,技能等级!B1454&amp;"02","")</f>
        <v>210301102</v>
      </c>
      <c r="K1454" s="62">
        <f t="shared" si="3440"/>
        <v>9</v>
      </c>
      <c r="L1454" s="62" t="str">
        <f>IF(COUNTIF(技能效果!A:A,技能等级!B1454&amp;"03")=1,技能等级!B1454&amp;"03","")</f>
        <v>210301103</v>
      </c>
      <c r="M1454" s="62">
        <f t="shared" si="3441"/>
        <v>9</v>
      </c>
      <c r="N1454" s="62" t="str">
        <f>IF(COUNTIF(技能效果!A:A,技能等级!B1454&amp;"04")=1,技能等级!B1454&amp;"04","")</f>
        <v>210301104</v>
      </c>
      <c r="O1454" s="62">
        <f t="shared" si="3442"/>
        <v>9</v>
      </c>
      <c r="P1454" s="62" t="str">
        <f>IF(COUNTIF(技能效果!A:A,技能等级!B1454&amp;"05")=1,技能等级!B1454&amp;"05","")</f>
        <v>210301105</v>
      </c>
      <c r="Q1454" s="62">
        <f t="shared" si="3443"/>
        <v>9</v>
      </c>
      <c r="R1454" s="69" t="str">
        <f>INDEX(技能!U:U,MATCH(技能等级!B1454,技能!B:B,0))</f>
        <v>使我方血量百分比最低的单位进入“避难”状态，并为目标恢复攻击x%+已损失血量*y%的生命，持续2回合
【避难】：不会受到直接伤害，但受到持续伤害效果翻倍，可被驱散</v>
      </c>
      <c r="S1454" s="150">
        <f t="shared" si="3444"/>
        <v>141</v>
      </c>
    </row>
    <row r="1455" spans="1:19" ht="16.5" x14ac:dyDescent="0.2">
      <c r="A1455" s="62">
        <v>1452</v>
      </c>
      <c r="B1455" s="62">
        <f>INDEX(技能!B:B,MATCH(技能等级!S1455,技能!T:T,0))</f>
        <v>2103011</v>
      </c>
      <c r="C1455" s="69" t="s">
        <v>384</v>
      </c>
      <c r="D1455" s="62">
        <v>10</v>
      </c>
      <c r="E1455" s="62" t="str">
        <f>INDEX(技能!E:E,MATCH(技能等级!S1455,技能!T:T,0))</f>
        <v>张飞技能(教学)</v>
      </c>
      <c r="F1455" s="69" t="s">
        <v>1020</v>
      </c>
      <c r="G1455" s="62">
        <v>10</v>
      </c>
      <c r="H1455" s="149" t="str">
        <f t="shared" ref="H1455:H1518" si="3445">B1455&amp;"01"</f>
        <v>210301101</v>
      </c>
      <c r="I1455" s="62">
        <v>10</v>
      </c>
      <c r="J1455" s="62" t="str">
        <f>IF(COUNTIF(技能效果!A:A,技能等级!B1455&amp;"02")=1,技能等级!B1455&amp;"02","")</f>
        <v>210301102</v>
      </c>
      <c r="K1455" s="62">
        <f t="shared" si="3440"/>
        <v>10</v>
      </c>
      <c r="L1455" s="62" t="str">
        <f>IF(COUNTIF(技能效果!A:A,技能等级!B1455&amp;"03")=1,技能等级!B1455&amp;"03","")</f>
        <v>210301103</v>
      </c>
      <c r="M1455" s="62">
        <f t="shared" si="3441"/>
        <v>10</v>
      </c>
      <c r="N1455" s="62" t="str">
        <f>IF(COUNTIF(技能效果!A:A,技能等级!B1455&amp;"04")=1,技能等级!B1455&amp;"04","")</f>
        <v>210301104</v>
      </c>
      <c r="O1455" s="62">
        <f t="shared" si="3442"/>
        <v>10</v>
      </c>
      <c r="P1455" s="62" t="str">
        <f>IF(COUNTIF(技能效果!A:A,技能等级!B1455&amp;"05")=1,技能等级!B1455&amp;"05","")</f>
        <v>210301105</v>
      </c>
      <c r="Q1455" s="62">
        <f t="shared" si="3443"/>
        <v>10</v>
      </c>
      <c r="R1455" s="69" t="str">
        <f>INDEX(技能!U:U,MATCH(技能等级!B1455,技能!B:B,0))</f>
        <v>使我方血量百分比最低的单位进入“避难”状态，并为目标恢复攻击x%+已损失血量*y%的生命，持续2回合
【避难】：不会受到直接伤害，但受到持续伤害效果翻倍，可被驱散</v>
      </c>
      <c r="S1455" s="150">
        <f t="shared" si="3444"/>
        <v>141</v>
      </c>
    </row>
    <row r="1456" spans="1:19" ht="16.5" x14ac:dyDescent="0.2">
      <c r="A1456" s="62">
        <v>1453</v>
      </c>
      <c r="B1456" s="62">
        <f>INDEX(技能!B:B,MATCH(技能等级!S1456,技能!T:T,0))</f>
        <v>2103012</v>
      </c>
      <c r="C1456" s="69" t="s">
        <v>384</v>
      </c>
      <c r="D1456" s="62">
        <v>1</v>
      </c>
      <c r="E1456" s="62" t="str">
        <f>INDEX(技能!E:E,MATCH(技能等级!S1456,技能!T:T,0))</f>
        <v>夏侯惇技能(教学)</v>
      </c>
      <c r="F1456" s="69" t="s">
        <v>1020</v>
      </c>
      <c r="G1456" s="62"/>
      <c r="H1456" s="149" t="str">
        <f t="shared" si="3445"/>
        <v>210301201</v>
      </c>
      <c r="I1456" s="62">
        <v>1</v>
      </c>
      <c r="J1456" s="62" t="str">
        <f>IF(COUNTIF(技能效果!A:A,技能等级!B1456&amp;"02")=1,技能等级!B1456&amp;"02","")</f>
        <v>210301202</v>
      </c>
      <c r="K1456" s="62">
        <f t="shared" si="3440"/>
        <v>1</v>
      </c>
      <c r="L1456" s="62" t="str">
        <f>IF(COUNTIF(技能效果!A:A,技能等级!B1456&amp;"03")=1,技能等级!B1456&amp;"03","")</f>
        <v>210301203</v>
      </c>
      <c r="M1456" s="62">
        <f t="shared" si="3441"/>
        <v>1</v>
      </c>
      <c r="N1456" s="62" t="str">
        <f>IF(COUNTIF(技能效果!A:A,技能等级!B1456&amp;"04")=1,技能等级!B1456&amp;"04","")</f>
        <v>210301204</v>
      </c>
      <c r="O1456" s="62">
        <f t="shared" si="3442"/>
        <v>1</v>
      </c>
      <c r="P1456" s="62" t="str">
        <f>IF(COUNTIF(技能效果!A:A,技能等级!B1456&amp;"05")=1,技能等级!B1456&amp;"05","")</f>
        <v>210301205</v>
      </c>
      <c r="Q1456" s="62">
        <f t="shared" si="3443"/>
        <v>1</v>
      </c>
      <c r="R1456" s="69" t="str">
        <f>INDEX(技能!U:U,MATCH(技能等级!B1456,技能!B:B,0))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1456" s="150">
        <f t="shared" si="3444"/>
        <v>142</v>
      </c>
    </row>
    <row r="1457" spans="1:19" ht="16.5" x14ac:dyDescent="0.2">
      <c r="A1457" s="62">
        <v>1454</v>
      </c>
      <c r="B1457" s="62">
        <f>INDEX(技能!B:B,MATCH(技能等级!S1457,技能!T:T,0))</f>
        <v>2103012</v>
      </c>
      <c r="C1457" s="69" t="s">
        <v>384</v>
      </c>
      <c r="D1457" s="62">
        <v>2</v>
      </c>
      <c r="E1457" s="62" t="str">
        <f>INDEX(技能!E:E,MATCH(技能等级!S1457,技能!T:T,0))</f>
        <v>夏侯惇技能(教学)</v>
      </c>
      <c r="F1457" s="69" t="s">
        <v>1020</v>
      </c>
      <c r="G1457" s="62">
        <v>10</v>
      </c>
      <c r="H1457" s="149" t="str">
        <f t="shared" si="3445"/>
        <v>210301201</v>
      </c>
      <c r="I1457" s="62">
        <v>2</v>
      </c>
      <c r="J1457" s="62" t="str">
        <f>IF(COUNTIF(技能效果!A:A,技能等级!B1457&amp;"02")=1,技能等级!B1457&amp;"02","")</f>
        <v>210301202</v>
      </c>
      <c r="K1457" s="62">
        <f t="shared" si="3440"/>
        <v>2</v>
      </c>
      <c r="L1457" s="62" t="str">
        <f>IF(COUNTIF(技能效果!A:A,技能等级!B1457&amp;"03")=1,技能等级!B1457&amp;"03","")</f>
        <v>210301203</v>
      </c>
      <c r="M1457" s="62">
        <f t="shared" si="3441"/>
        <v>2</v>
      </c>
      <c r="N1457" s="62" t="str">
        <f>IF(COUNTIF(技能效果!A:A,技能等级!B1457&amp;"04")=1,技能等级!B1457&amp;"04","")</f>
        <v>210301204</v>
      </c>
      <c r="O1457" s="62">
        <f t="shared" si="3442"/>
        <v>2</v>
      </c>
      <c r="P1457" s="62" t="str">
        <f>IF(COUNTIF(技能效果!A:A,技能等级!B1457&amp;"05")=1,技能等级!B1457&amp;"05","")</f>
        <v>210301205</v>
      </c>
      <c r="Q1457" s="62">
        <f t="shared" si="3443"/>
        <v>2</v>
      </c>
      <c r="R1457" s="69" t="str">
        <f>INDEX(技能!U:U,MATCH(技能等级!B1457,技能!B:B,0))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1457" s="150">
        <f t="shared" si="3444"/>
        <v>142</v>
      </c>
    </row>
    <row r="1458" spans="1:19" ht="16.5" x14ac:dyDescent="0.2">
      <c r="A1458" s="62">
        <v>1455</v>
      </c>
      <c r="B1458" s="62">
        <f>INDEX(技能!B:B,MATCH(技能等级!S1458,技能!T:T,0))</f>
        <v>2103012</v>
      </c>
      <c r="C1458" s="69" t="s">
        <v>384</v>
      </c>
      <c r="D1458" s="62">
        <v>3</v>
      </c>
      <c r="E1458" s="62" t="str">
        <f>INDEX(技能!E:E,MATCH(技能等级!S1458,技能!T:T,0))</f>
        <v>夏侯惇技能(教学)</v>
      </c>
      <c r="F1458" s="69" t="s">
        <v>1020</v>
      </c>
      <c r="G1458" s="62">
        <v>10</v>
      </c>
      <c r="H1458" s="149" t="str">
        <f t="shared" si="3445"/>
        <v>210301201</v>
      </c>
      <c r="I1458" s="62">
        <v>3</v>
      </c>
      <c r="J1458" s="62" t="str">
        <f>IF(COUNTIF(技能效果!A:A,技能等级!B1458&amp;"02")=1,技能等级!B1458&amp;"02","")</f>
        <v>210301202</v>
      </c>
      <c r="K1458" s="62">
        <f t="shared" si="3440"/>
        <v>3</v>
      </c>
      <c r="L1458" s="62" t="str">
        <f>IF(COUNTIF(技能效果!A:A,技能等级!B1458&amp;"03")=1,技能等级!B1458&amp;"03","")</f>
        <v>210301203</v>
      </c>
      <c r="M1458" s="62">
        <f t="shared" si="3441"/>
        <v>3</v>
      </c>
      <c r="N1458" s="62" t="str">
        <f>IF(COUNTIF(技能效果!A:A,技能等级!B1458&amp;"04")=1,技能等级!B1458&amp;"04","")</f>
        <v>210301204</v>
      </c>
      <c r="O1458" s="62">
        <f t="shared" si="3442"/>
        <v>3</v>
      </c>
      <c r="P1458" s="62" t="str">
        <f>IF(COUNTIF(技能效果!A:A,技能等级!B1458&amp;"05")=1,技能等级!B1458&amp;"05","")</f>
        <v>210301205</v>
      </c>
      <c r="Q1458" s="62">
        <f t="shared" si="3443"/>
        <v>3</v>
      </c>
      <c r="R1458" s="69" t="str">
        <f>INDEX(技能!U:U,MATCH(技能等级!B1458,技能!B:B,0))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1458" s="150">
        <f t="shared" si="3444"/>
        <v>142</v>
      </c>
    </row>
    <row r="1459" spans="1:19" ht="16.5" x14ac:dyDescent="0.2">
      <c r="A1459" s="62">
        <v>1456</v>
      </c>
      <c r="B1459" s="62">
        <f>INDEX(技能!B:B,MATCH(技能等级!S1459,技能!T:T,0))</f>
        <v>2103012</v>
      </c>
      <c r="C1459" s="69" t="s">
        <v>384</v>
      </c>
      <c r="D1459" s="62">
        <v>4</v>
      </c>
      <c r="E1459" s="62" t="str">
        <f>INDEX(技能!E:E,MATCH(技能等级!S1459,技能!T:T,0))</f>
        <v>夏侯惇技能(教学)</v>
      </c>
      <c r="F1459" s="69" t="s">
        <v>1020</v>
      </c>
      <c r="G1459" s="62">
        <v>10</v>
      </c>
      <c r="H1459" s="149" t="str">
        <f t="shared" si="3445"/>
        <v>210301201</v>
      </c>
      <c r="I1459" s="62">
        <v>4</v>
      </c>
      <c r="J1459" s="62" t="str">
        <f>IF(COUNTIF(技能效果!A:A,技能等级!B1459&amp;"02")=1,技能等级!B1459&amp;"02","")</f>
        <v>210301202</v>
      </c>
      <c r="K1459" s="62">
        <f t="shared" si="3440"/>
        <v>4</v>
      </c>
      <c r="L1459" s="62" t="str">
        <f>IF(COUNTIF(技能效果!A:A,技能等级!B1459&amp;"03")=1,技能等级!B1459&amp;"03","")</f>
        <v>210301203</v>
      </c>
      <c r="M1459" s="62">
        <f t="shared" si="3441"/>
        <v>4</v>
      </c>
      <c r="N1459" s="62" t="str">
        <f>IF(COUNTIF(技能效果!A:A,技能等级!B1459&amp;"04")=1,技能等级!B1459&amp;"04","")</f>
        <v>210301204</v>
      </c>
      <c r="O1459" s="62">
        <f t="shared" si="3442"/>
        <v>4</v>
      </c>
      <c r="P1459" s="62" t="str">
        <f>IF(COUNTIF(技能效果!A:A,技能等级!B1459&amp;"05")=1,技能等级!B1459&amp;"05","")</f>
        <v>210301205</v>
      </c>
      <c r="Q1459" s="62">
        <f t="shared" si="3443"/>
        <v>4</v>
      </c>
      <c r="R1459" s="69" t="str">
        <f>INDEX(技能!U:U,MATCH(技能等级!B1459,技能!B:B,0))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1459" s="150">
        <f t="shared" si="3444"/>
        <v>142</v>
      </c>
    </row>
    <row r="1460" spans="1:19" ht="16.5" x14ac:dyDescent="0.2">
      <c r="A1460" s="62">
        <v>1457</v>
      </c>
      <c r="B1460" s="62">
        <f>INDEX(技能!B:B,MATCH(技能等级!S1460,技能!T:T,0))</f>
        <v>2103012</v>
      </c>
      <c r="C1460" s="69" t="s">
        <v>384</v>
      </c>
      <c r="D1460" s="62">
        <v>5</v>
      </c>
      <c r="E1460" s="62" t="str">
        <f>INDEX(技能!E:E,MATCH(技能等级!S1460,技能!T:T,0))</f>
        <v>夏侯惇技能(教学)</v>
      </c>
      <c r="F1460" s="69" t="s">
        <v>1020</v>
      </c>
      <c r="G1460" s="62">
        <v>10</v>
      </c>
      <c r="H1460" s="149" t="str">
        <f t="shared" si="3445"/>
        <v>210301201</v>
      </c>
      <c r="I1460" s="62">
        <v>5</v>
      </c>
      <c r="J1460" s="62" t="str">
        <f>IF(COUNTIF(技能效果!A:A,技能等级!B1460&amp;"02")=1,技能等级!B1460&amp;"02","")</f>
        <v>210301202</v>
      </c>
      <c r="K1460" s="62">
        <f t="shared" ref="K1460:K1523" si="3446">IF(J1460="","",$D1460)</f>
        <v>5</v>
      </c>
      <c r="L1460" s="62" t="str">
        <f>IF(COUNTIF(技能效果!A:A,技能等级!B1460&amp;"03")=1,技能等级!B1460&amp;"03","")</f>
        <v>210301203</v>
      </c>
      <c r="M1460" s="62">
        <f t="shared" ref="M1460:M1523" si="3447">IF(L1460="","",$D1460)</f>
        <v>5</v>
      </c>
      <c r="N1460" s="62" t="str">
        <f>IF(COUNTIF(技能效果!A:A,技能等级!B1460&amp;"04")=1,技能等级!B1460&amp;"04","")</f>
        <v>210301204</v>
      </c>
      <c r="O1460" s="62">
        <f t="shared" ref="O1460:O1523" si="3448">IF(N1460="","",$D1460)</f>
        <v>5</v>
      </c>
      <c r="P1460" s="62" t="str">
        <f>IF(COUNTIF(技能效果!A:A,技能等级!B1460&amp;"05")=1,技能等级!B1460&amp;"05","")</f>
        <v>210301205</v>
      </c>
      <c r="Q1460" s="62">
        <f t="shared" ref="Q1460:Q1523" si="3449">IF(P1460="","",$D1460)</f>
        <v>5</v>
      </c>
      <c r="R1460" s="69" t="str">
        <f>INDEX(技能!U:U,MATCH(技能等级!B1460,技能!B:B,0))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1460" s="150">
        <f t="shared" si="3444"/>
        <v>142</v>
      </c>
    </row>
    <row r="1461" spans="1:19" ht="16.5" x14ac:dyDescent="0.2">
      <c r="A1461" s="62">
        <v>1458</v>
      </c>
      <c r="B1461" s="62">
        <f>INDEX(技能!B:B,MATCH(技能等级!S1461,技能!T:T,0))</f>
        <v>2103012</v>
      </c>
      <c r="C1461" s="69" t="s">
        <v>384</v>
      </c>
      <c r="D1461" s="62">
        <v>6</v>
      </c>
      <c r="E1461" s="62" t="str">
        <f>INDEX(技能!E:E,MATCH(技能等级!S1461,技能!T:T,0))</f>
        <v>夏侯惇技能(教学)</v>
      </c>
      <c r="F1461" s="69" t="s">
        <v>1020</v>
      </c>
      <c r="G1461" s="62">
        <v>10</v>
      </c>
      <c r="H1461" s="149" t="str">
        <f t="shared" si="3445"/>
        <v>210301201</v>
      </c>
      <c r="I1461" s="62">
        <v>6</v>
      </c>
      <c r="J1461" s="62" t="str">
        <f>IF(COUNTIF(技能效果!A:A,技能等级!B1461&amp;"02")=1,技能等级!B1461&amp;"02","")</f>
        <v>210301202</v>
      </c>
      <c r="K1461" s="62">
        <f t="shared" si="3446"/>
        <v>6</v>
      </c>
      <c r="L1461" s="62" t="str">
        <f>IF(COUNTIF(技能效果!A:A,技能等级!B1461&amp;"03")=1,技能等级!B1461&amp;"03","")</f>
        <v>210301203</v>
      </c>
      <c r="M1461" s="62">
        <f t="shared" si="3447"/>
        <v>6</v>
      </c>
      <c r="N1461" s="62" t="str">
        <f>IF(COUNTIF(技能效果!A:A,技能等级!B1461&amp;"04")=1,技能等级!B1461&amp;"04","")</f>
        <v>210301204</v>
      </c>
      <c r="O1461" s="62">
        <f t="shared" si="3448"/>
        <v>6</v>
      </c>
      <c r="P1461" s="62" t="str">
        <f>IF(COUNTIF(技能效果!A:A,技能等级!B1461&amp;"05")=1,技能等级!B1461&amp;"05","")</f>
        <v>210301205</v>
      </c>
      <c r="Q1461" s="62">
        <f t="shared" si="3449"/>
        <v>6</v>
      </c>
      <c r="R1461" s="69" t="str">
        <f>INDEX(技能!U:U,MATCH(技能等级!B1461,技能!B:B,0))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1461" s="150">
        <f t="shared" si="3444"/>
        <v>142</v>
      </c>
    </row>
    <row r="1462" spans="1:19" ht="16.5" x14ac:dyDescent="0.2">
      <c r="A1462" s="62">
        <v>1459</v>
      </c>
      <c r="B1462" s="62">
        <f>INDEX(技能!B:B,MATCH(技能等级!S1462,技能!T:T,0))</f>
        <v>2103012</v>
      </c>
      <c r="C1462" s="69" t="s">
        <v>384</v>
      </c>
      <c r="D1462" s="62">
        <v>7</v>
      </c>
      <c r="E1462" s="62" t="str">
        <f>INDEX(技能!E:E,MATCH(技能等级!S1462,技能!T:T,0))</f>
        <v>夏侯惇技能(教学)</v>
      </c>
      <c r="F1462" s="69" t="s">
        <v>1020</v>
      </c>
      <c r="G1462" s="62">
        <v>10</v>
      </c>
      <c r="H1462" s="149" t="str">
        <f t="shared" si="3445"/>
        <v>210301201</v>
      </c>
      <c r="I1462" s="62">
        <v>7</v>
      </c>
      <c r="J1462" s="62" t="str">
        <f>IF(COUNTIF(技能效果!A:A,技能等级!B1462&amp;"02")=1,技能等级!B1462&amp;"02","")</f>
        <v>210301202</v>
      </c>
      <c r="K1462" s="62">
        <f t="shared" si="3446"/>
        <v>7</v>
      </c>
      <c r="L1462" s="62" t="str">
        <f>IF(COUNTIF(技能效果!A:A,技能等级!B1462&amp;"03")=1,技能等级!B1462&amp;"03","")</f>
        <v>210301203</v>
      </c>
      <c r="M1462" s="62">
        <f t="shared" si="3447"/>
        <v>7</v>
      </c>
      <c r="N1462" s="62" t="str">
        <f>IF(COUNTIF(技能效果!A:A,技能等级!B1462&amp;"04")=1,技能等级!B1462&amp;"04","")</f>
        <v>210301204</v>
      </c>
      <c r="O1462" s="62">
        <f t="shared" si="3448"/>
        <v>7</v>
      </c>
      <c r="P1462" s="62" t="str">
        <f>IF(COUNTIF(技能效果!A:A,技能等级!B1462&amp;"05")=1,技能等级!B1462&amp;"05","")</f>
        <v>210301205</v>
      </c>
      <c r="Q1462" s="62">
        <f t="shared" si="3449"/>
        <v>7</v>
      </c>
      <c r="R1462" s="69" t="str">
        <f>INDEX(技能!U:U,MATCH(技能等级!B1462,技能!B:B,0))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1462" s="150">
        <f t="shared" si="3444"/>
        <v>142</v>
      </c>
    </row>
    <row r="1463" spans="1:19" ht="16.5" x14ac:dyDescent="0.2">
      <c r="A1463" s="62">
        <v>1460</v>
      </c>
      <c r="B1463" s="62">
        <f>INDEX(技能!B:B,MATCH(技能等级!S1463,技能!T:T,0))</f>
        <v>2103012</v>
      </c>
      <c r="C1463" s="69" t="s">
        <v>384</v>
      </c>
      <c r="D1463" s="62">
        <v>8</v>
      </c>
      <c r="E1463" s="62" t="str">
        <f>INDEX(技能!E:E,MATCH(技能等级!S1463,技能!T:T,0))</f>
        <v>夏侯惇技能(教学)</v>
      </c>
      <c r="F1463" s="69" t="s">
        <v>1020</v>
      </c>
      <c r="G1463" s="62">
        <v>10</v>
      </c>
      <c r="H1463" s="149" t="str">
        <f t="shared" si="3445"/>
        <v>210301201</v>
      </c>
      <c r="I1463" s="62">
        <v>8</v>
      </c>
      <c r="J1463" s="62" t="str">
        <f>IF(COUNTIF(技能效果!A:A,技能等级!B1463&amp;"02")=1,技能等级!B1463&amp;"02","")</f>
        <v>210301202</v>
      </c>
      <c r="K1463" s="62">
        <f t="shared" si="3446"/>
        <v>8</v>
      </c>
      <c r="L1463" s="62" t="str">
        <f>IF(COUNTIF(技能效果!A:A,技能等级!B1463&amp;"03")=1,技能等级!B1463&amp;"03","")</f>
        <v>210301203</v>
      </c>
      <c r="M1463" s="62">
        <f t="shared" si="3447"/>
        <v>8</v>
      </c>
      <c r="N1463" s="62" t="str">
        <f>IF(COUNTIF(技能效果!A:A,技能等级!B1463&amp;"04")=1,技能等级!B1463&amp;"04","")</f>
        <v>210301204</v>
      </c>
      <c r="O1463" s="62">
        <f t="shared" si="3448"/>
        <v>8</v>
      </c>
      <c r="P1463" s="62" t="str">
        <f>IF(COUNTIF(技能效果!A:A,技能等级!B1463&amp;"05")=1,技能等级!B1463&amp;"05","")</f>
        <v>210301205</v>
      </c>
      <c r="Q1463" s="62">
        <f t="shared" si="3449"/>
        <v>8</v>
      </c>
      <c r="R1463" s="69" t="str">
        <f>INDEX(技能!U:U,MATCH(技能等级!B1463,技能!B:B,0))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1463" s="150">
        <f t="shared" si="3444"/>
        <v>142</v>
      </c>
    </row>
    <row r="1464" spans="1:19" ht="16.5" x14ac:dyDescent="0.2">
      <c r="A1464" s="62">
        <v>1461</v>
      </c>
      <c r="B1464" s="62">
        <f>INDEX(技能!B:B,MATCH(技能等级!S1464,技能!T:T,0))</f>
        <v>2103012</v>
      </c>
      <c r="C1464" s="69" t="s">
        <v>384</v>
      </c>
      <c r="D1464" s="62">
        <v>9</v>
      </c>
      <c r="E1464" s="62" t="str">
        <f>INDEX(技能!E:E,MATCH(技能等级!S1464,技能!T:T,0))</f>
        <v>夏侯惇技能(教学)</v>
      </c>
      <c r="F1464" s="69" t="s">
        <v>1020</v>
      </c>
      <c r="G1464" s="62">
        <v>10</v>
      </c>
      <c r="H1464" s="149" t="str">
        <f t="shared" si="3445"/>
        <v>210301201</v>
      </c>
      <c r="I1464" s="62">
        <v>9</v>
      </c>
      <c r="J1464" s="62" t="str">
        <f>IF(COUNTIF(技能效果!A:A,技能等级!B1464&amp;"02")=1,技能等级!B1464&amp;"02","")</f>
        <v>210301202</v>
      </c>
      <c r="K1464" s="62">
        <f t="shared" si="3446"/>
        <v>9</v>
      </c>
      <c r="L1464" s="62" t="str">
        <f>IF(COUNTIF(技能效果!A:A,技能等级!B1464&amp;"03")=1,技能等级!B1464&amp;"03","")</f>
        <v>210301203</v>
      </c>
      <c r="M1464" s="62">
        <f t="shared" si="3447"/>
        <v>9</v>
      </c>
      <c r="N1464" s="62" t="str">
        <f>IF(COUNTIF(技能效果!A:A,技能等级!B1464&amp;"04")=1,技能等级!B1464&amp;"04","")</f>
        <v>210301204</v>
      </c>
      <c r="O1464" s="62">
        <f t="shared" si="3448"/>
        <v>9</v>
      </c>
      <c r="P1464" s="62" t="str">
        <f>IF(COUNTIF(技能效果!A:A,技能等级!B1464&amp;"05")=1,技能等级!B1464&amp;"05","")</f>
        <v>210301205</v>
      </c>
      <c r="Q1464" s="62">
        <f t="shared" si="3449"/>
        <v>9</v>
      </c>
      <c r="R1464" s="69" t="str">
        <f>INDEX(技能!U:U,MATCH(技能等级!B1464,技能!B:B,0))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1464" s="150">
        <f t="shared" si="3444"/>
        <v>142</v>
      </c>
    </row>
    <row r="1465" spans="1:19" ht="16.5" x14ac:dyDescent="0.2">
      <c r="A1465" s="62">
        <v>1462</v>
      </c>
      <c r="B1465" s="62">
        <f>INDEX(技能!B:B,MATCH(技能等级!S1465,技能!T:T,0))</f>
        <v>2103012</v>
      </c>
      <c r="C1465" s="69" t="s">
        <v>384</v>
      </c>
      <c r="D1465" s="62">
        <v>10</v>
      </c>
      <c r="E1465" s="62" t="str">
        <f>INDEX(技能!E:E,MATCH(技能等级!S1465,技能!T:T,0))</f>
        <v>夏侯惇技能(教学)</v>
      </c>
      <c r="F1465" s="69" t="s">
        <v>1020</v>
      </c>
      <c r="G1465" s="62">
        <v>10</v>
      </c>
      <c r="H1465" s="149" t="str">
        <f t="shared" si="3445"/>
        <v>210301201</v>
      </c>
      <c r="I1465" s="62">
        <v>10</v>
      </c>
      <c r="J1465" s="62" t="str">
        <f>IF(COUNTIF(技能效果!A:A,技能等级!B1465&amp;"02")=1,技能等级!B1465&amp;"02","")</f>
        <v>210301202</v>
      </c>
      <c r="K1465" s="62">
        <f t="shared" si="3446"/>
        <v>10</v>
      </c>
      <c r="L1465" s="62" t="str">
        <f>IF(COUNTIF(技能效果!A:A,技能等级!B1465&amp;"03")=1,技能等级!B1465&amp;"03","")</f>
        <v>210301203</v>
      </c>
      <c r="M1465" s="62">
        <f t="shared" si="3447"/>
        <v>10</v>
      </c>
      <c r="N1465" s="62" t="str">
        <f>IF(COUNTIF(技能效果!A:A,技能等级!B1465&amp;"04")=1,技能等级!B1465&amp;"04","")</f>
        <v>210301204</v>
      </c>
      <c r="O1465" s="62">
        <f t="shared" si="3448"/>
        <v>10</v>
      </c>
      <c r="P1465" s="62" t="str">
        <f>IF(COUNTIF(技能效果!A:A,技能等级!B1465&amp;"05")=1,技能等级!B1465&amp;"05","")</f>
        <v>210301205</v>
      </c>
      <c r="Q1465" s="62">
        <f t="shared" si="3449"/>
        <v>10</v>
      </c>
      <c r="R1465" s="69" t="str">
        <f>INDEX(技能!U:U,MATCH(技能等级!B1465,技能!B:B,0))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1465" s="150">
        <f t="shared" ref="S1465:S1528" si="3450">S1455+1</f>
        <v>142</v>
      </c>
    </row>
    <row r="1466" spans="1:19" ht="16.5" x14ac:dyDescent="0.2">
      <c r="A1466" s="62">
        <v>1463</v>
      </c>
      <c r="B1466" s="62">
        <f>INDEX(技能!B:B,MATCH(技能等级!S1466,技能!T:T,0))</f>
        <v>2103013</v>
      </c>
      <c r="C1466" s="69" t="s">
        <v>384</v>
      </c>
      <c r="D1466" s="62">
        <v>1</v>
      </c>
      <c r="E1466" s="62" t="str">
        <f>INDEX(技能!E:E,MATCH(技能等级!S1466,技能!T:T,0))</f>
        <v>塞伯罗斯技能(教学)</v>
      </c>
      <c r="F1466" s="69" t="s">
        <v>1020</v>
      </c>
      <c r="G1466" s="62"/>
      <c r="H1466" s="149" t="str">
        <f t="shared" si="3445"/>
        <v>210301301</v>
      </c>
      <c r="I1466" s="62">
        <v>1</v>
      </c>
      <c r="J1466" s="62" t="str">
        <f>IF(COUNTIF(技能效果!A:A,技能等级!B1466&amp;"02")=1,技能等级!B1466&amp;"02","")</f>
        <v>210301302</v>
      </c>
      <c r="K1466" s="62">
        <f t="shared" si="3446"/>
        <v>1</v>
      </c>
      <c r="L1466" s="62" t="str">
        <f>IF(COUNTIF(技能效果!A:A,技能等级!B1466&amp;"03")=1,技能等级!B1466&amp;"03","")</f>
        <v>210301303</v>
      </c>
      <c r="M1466" s="62">
        <f t="shared" si="3447"/>
        <v>1</v>
      </c>
      <c r="N1466" s="62" t="str">
        <f>IF(COUNTIF(技能效果!A:A,技能等级!B1466&amp;"04")=1,技能等级!B1466&amp;"04","")</f>
        <v/>
      </c>
      <c r="O1466" s="62" t="str">
        <f t="shared" si="3448"/>
        <v/>
      </c>
      <c r="P1466" s="62" t="str">
        <f>IF(COUNTIF(技能效果!A:A,技能等级!B1466&amp;"05")=1,技能等级!B1466&amp;"05","")</f>
        <v/>
      </c>
      <c r="Q1466" s="62" t="str">
        <f t="shared" si="3449"/>
        <v/>
      </c>
      <c r="R1466" s="69" t="str">
        <f>INDEX(技能!U:U,MATCH(技能等级!B1466,技能!B:B,0))</f>
        <v>攻击敌方全体造成攻击x%伤害</v>
      </c>
      <c r="S1466" s="150">
        <f t="shared" si="3450"/>
        <v>143</v>
      </c>
    </row>
    <row r="1467" spans="1:19" ht="16.5" x14ac:dyDescent="0.2">
      <c r="A1467" s="62">
        <v>1464</v>
      </c>
      <c r="B1467" s="62">
        <f>INDEX(技能!B:B,MATCH(技能等级!S1467,技能!T:T,0))</f>
        <v>2103013</v>
      </c>
      <c r="C1467" s="69" t="s">
        <v>384</v>
      </c>
      <c r="D1467" s="62">
        <v>2</v>
      </c>
      <c r="E1467" s="62" t="str">
        <f>INDEX(技能!E:E,MATCH(技能等级!S1467,技能!T:T,0))</f>
        <v>塞伯罗斯技能(教学)</v>
      </c>
      <c r="F1467" s="69" t="s">
        <v>1020</v>
      </c>
      <c r="G1467" s="62">
        <v>10</v>
      </c>
      <c r="H1467" s="149" t="str">
        <f t="shared" si="3445"/>
        <v>210301301</v>
      </c>
      <c r="I1467" s="62">
        <v>2</v>
      </c>
      <c r="J1467" s="62" t="str">
        <f>IF(COUNTIF(技能效果!A:A,技能等级!B1467&amp;"02")=1,技能等级!B1467&amp;"02","")</f>
        <v>210301302</v>
      </c>
      <c r="K1467" s="62">
        <f t="shared" si="3446"/>
        <v>2</v>
      </c>
      <c r="L1467" s="62" t="str">
        <f>IF(COUNTIF(技能效果!A:A,技能等级!B1467&amp;"03")=1,技能等级!B1467&amp;"03","")</f>
        <v>210301303</v>
      </c>
      <c r="M1467" s="62">
        <f t="shared" si="3447"/>
        <v>2</v>
      </c>
      <c r="N1467" s="62" t="str">
        <f>IF(COUNTIF(技能效果!A:A,技能等级!B1467&amp;"04")=1,技能等级!B1467&amp;"04","")</f>
        <v/>
      </c>
      <c r="O1467" s="62" t="str">
        <f t="shared" si="3448"/>
        <v/>
      </c>
      <c r="P1467" s="62" t="str">
        <f>IF(COUNTIF(技能效果!A:A,技能等级!B1467&amp;"05")=1,技能等级!B1467&amp;"05","")</f>
        <v/>
      </c>
      <c r="Q1467" s="62" t="str">
        <f t="shared" si="3449"/>
        <v/>
      </c>
      <c r="R1467" s="69" t="str">
        <f>INDEX(技能!U:U,MATCH(技能等级!B1467,技能!B:B,0))</f>
        <v>攻击敌方全体造成攻击x%伤害</v>
      </c>
      <c r="S1467" s="150">
        <f t="shared" si="3450"/>
        <v>143</v>
      </c>
    </row>
    <row r="1468" spans="1:19" ht="16.5" x14ac:dyDescent="0.2">
      <c r="A1468" s="62">
        <v>1465</v>
      </c>
      <c r="B1468" s="62">
        <f>INDEX(技能!B:B,MATCH(技能等级!S1468,技能!T:T,0))</f>
        <v>2103013</v>
      </c>
      <c r="C1468" s="69" t="s">
        <v>384</v>
      </c>
      <c r="D1468" s="62">
        <v>3</v>
      </c>
      <c r="E1468" s="62" t="str">
        <f>INDEX(技能!E:E,MATCH(技能等级!S1468,技能!T:T,0))</f>
        <v>塞伯罗斯技能(教学)</v>
      </c>
      <c r="F1468" s="69" t="s">
        <v>1020</v>
      </c>
      <c r="G1468" s="62">
        <v>10</v>
      </c>
      <c r="H1468" s="149" t="str">
        <f t="shared" si="3445"/>
        <v>210301301</v>
      </c>
      <c r="I1468" s="62">
        <v>3</v>
      </c>
      <c r="J1468" s="62" t="str">
        <f>IF(COUNTIF(技能效果!A:A,技能等级!B1468&amp;"02")=1,技能等级!B1468&amp;"02","")</f>
        <v>210301302</v>
      </c>
      <c r="K1468" s="62">
        <f t="shared" si="3446"/>
        <v>3</v>
      </c>
      <c r="L1468" s="62" t="str">
        <f>IF(COUNTIF(技能效果!A:A,技能等级!B1468&amp;"03")=1,技能等级!B1468&amp;"03","")</f>
        <v>210301303</v>
      </c>
      <c r="M1468" s="62">
        <f t="shared" si="3447"/>
        <v>3</v>
      </c>
      <c r="N1468" s="62" t="str">
        <f>IF(COUNTIF(技能效果!A:A,技能等级!B1468&amp;"04")=1,技能等级!B1468&amp;"04","")</f>
        <v/>
      </c>
      <c r="O1468" s="62" t="str">
        <f t="shared" si="3448"/>
        <v/>
      </c>
      <c r="P1468" s="62" t="str">
        <f>IF(COUNTIF(技能效果!A:A,技能等级!B1468&amp;"05")=1,技能等级!B1468&amp;"05","")</f>
        <v/>
      </c>
      <c r="Q1468" s="62" t="str">
        <f t="shared" si="3449"/>
        <v/>
      </c>
      <c r="R1468" s="69" t="str">
        <f>INDEX(技能!U:U,MATCH(技能等级!B1468,技能!B:B,0))</f>
        <v>攻击敌方全体造成攻击x%伤害</v>
      </c>
      <c r="S1468" s="150">
        <f t="shared" si="3450"/>
        <v>143</v>
      </c>
    </row>
    <row r="1469" spans="1:19" ht="16.5" x14ac:dyDescent="0.2">
      <c r="A1469" s="62">
        <v>1466</v>
      </c>
      <c r="B1469" s="62">
        <f>INDEX(技能!B:B,MATCH(技能等级!S1469,技能!T:T,0))</f>
        <v>2103013</v>
      </c>
      <c r="C1469" s="69" t="s">
        <v>384</v>
      </c>
      <c r="D1469" s="62">
        <v>4</v>
      </c>
      <c r="E1469" s="62" t="str">
        <f>INDEX(技能!E:E,MATCH(技能等级!S1469,技能!T:T,0))</f>
        <v>塞伯罗斯技能(教学)</v>
      </c>
      <c r="F1469" s="69" t="s">
        <v>1020</v>
      </c>
      <c r="G1469" s="62">
        <v>10</v>
      </c>
      <c r="H1469" s="149" t="str">
        <f t="shared" si="3445"/>
        <v>210301301</v>
      </c>
      <c r="I1469" s="62">
        <v>4</v>
      </c>
      <c r="J1469" s="62" t="str">
        <f>IF(COUNTIF(技能效果!A:A,技能等级!B1469&amp;"02")=1,技能等级!B1469&amp;"02","")</f>
        <v>210301302</v>
      </c>
      <c r="K1469" s="62">
        <f t="shared" si="3446"/>
        <v>4</v>
      </c>
      <c r="L1469" s="62" t="str">
        <f>IF(COUNTIF(技能效果!A:A,技能等级!B1469&amp;"03")=1,技能等级!B1469&amp;"03","")</f>
        <v>210301303</v>
      </c>
      <c r="M1469" s="62">
        <f t="shared" si="3447"/>
        <v>4</v>
      </c>
      <c r="N1469" s="62" t="str">
        <f>IF(COUNTIF(技能效果!A:A,技能等级!B1469&amp;"04")=1,技能等级!B1469&amp;"04","")</f>
        <v/>
      </c>
      <c r="O1469" s="62" t="str">
        <f t="shared" si="3448"/>
        <v/>
      </c>
      <c r="P1469" s="62" t="str">
        <f>IF(COUNTIF(技能效果!A:A,技能等级!B1469&amp;"05")=1,技能等级!B1469&amp;"05","")</f>
        <v/>
      </c>
      <c r="Q1469" s="62" t="str">
        <f t="shared" si="3449"/>
        <v/>
      </c>
      <c r="R1469" s="69" t="str">
        <f>INDEX(技能!U:U,MATCH(技能等级!B1469,技能!B:B,0))</f>
        <v>攻击敌方全体造成攻击x%伤害</v>
      </c>
      <c r="S1469" s="150">
        <f t="shared" si="3450"/>
        <v>143</v>
      </c>
    </row>
    <row r="1470" spans="1:19" ht="16.5" x14ac:dyDescent="0.2">
      <c r="A1470" s="62">
        <v>1467</v>
      </c>
      <c r="B1470" s="62">
        <f>INDEX(技能!B:B,MATCH(技能等级!S1470,技能!T:T,0))</f>
        <v>2103013</v>
      </c>
      <c r="C1470" s="69" t="s">
        <v>384</v>
      </c>
      <c r="D1470" s="62">
        <v>5</v>
      </c>
      <c r="E1470" s="62" t="str">
        <f>INDEX(技能!E:E,MATCH(技能等级!S1470,技能!T:T,0))</f>
        <v>塞伯罗斯技能(教学)</v>
      </c>
      <c r="F1470" s="69" t="s">
        <v>1020</v>
      </c>
      <c r="G1470" s="62">
        <v>10</v>
      </c>
      <c r="H1470" s="149" t="str">
        <f t="shared" si="3445"/>
        <v>210301301</v>
      </c>
      <c r="I1470" s="62">
        <v>5</v>
      </c>
      <c r="J1470" s="62" t="str">
        <f>IF(COUNTIF(技能效果!A:A,技能等级!B1470&amp;"02")=1,技能等级!B1470&amp;"02","")</f>
        <v>210301302</v>
      </c>
      <c r="K1470" s="62">
        <f t="shared" si="3446"/>
        <v>5</v>
      </c>
      <c r="L1470" s="62" t="str">
        <f>IF(COUNTIF(技能效果!A:A,技能等级!B1470&amp;"03")=1,技能等级!B1470&amp;"03","")</f>
        <v>210301303</v>
      </c>
      <c r="M1470" s="62">
        <f t="shared" si="3447"/>
        <v>5</v>
      </c>
      <c r="N1470" s="62" t="str">
        <f>IF(COUNTIF(技能效果!A:A,技能等级!B1470&amp;"04")=1,技能等级!B1470&amp;"04","")</f>
        <v/>
      </c>
      <c r="O1470" s="62" t="str">
        <f t="shared" si="3448"/>
        <v/>
      </c>
      <c r="P1470" s="62" t="str">
        <f>IF(COUNTIF(技能效果!A:A,技能等级!B1470&amp;"05")=1,技能等级!B1470&amp;"05","")</f>
        <v/>
      </c>
      <c r="Q1470" s="62" t="str">
        <f t="shared" si="3449"/>
        <v/>
      </c>
      <c r="R1470" s="69" t="str">
        <f>INDEX(技能!U:U,MATCH(技能等级!B1470,技能!B:B,0))</f>
        <v>攻击敌方全体造成攻击x%伤害</v>
      </c>
      <c r="S1470" s="150">
        <f t="shared" si="3450"/>
        <v>143</v>
      </c>
    </row>
    <row r="1471" spans="1:19" ht="16.5" x14ac:dyDescent="0.2">
      <c r="A1471" s="62">
        <v>1468</v>
      </c>
      <c r="B1471" s="62">
        <f>INDEX(技能!B:B,MATCH(技能等级!S1471,技能!T:T,0))</f>
        <v>2103013</v>
      </c>
      <c r="C1471" s="69" t="s">
        <v>384</v>
      </c>
      <c r="D1471" s="62">
        <v>6</v>
      </c>
      <c r="E1471" s="62" t="str">
        <f>INDEX(技能!E:E,MATCH(技能等级!S1471,技能!T:T,0))</f>
        <v>塞伯罗斯技能(教学)</v>
      </c>
      <c r="F1471" s="69" t="s">
        <v>1020</v>
      </c>
      <c r="G1471" s="62">
        <v>10</v>
      </c>
      <c r="H1471" s="149" t="str">
        <f t="shared" si="3445"/>
        <v>210301301</v>
      </c>
      <c r="I1471" s="62">
        <v>6</v>
      </c>
      <c r="J1471" s="62" t="str">
        <f>IF(COUNTIF(技能效果!A:A,技能等级!B1471&amp;"02")=1,技能等级!B1471&amp;"02","")</f>
        <v>210301302</v>
      </c>
      <c r="K1471" s="62">
        <f t="shared" si="3446"/>
        <v>6</v>
      </c>
      <c r="L1471" s="62" t="str">
        <f>IF(COUNTIF(技能效果!A:A,技能等级!B1471&amp;"03")=1,技能等级!B1471&amp;"03","")</f>
        <v>210301303</v>
      </c>
      <c r="M1471" s="62">
        <f t="shared" si="3447"/>
        <v>6</v>
      </c>
      <c r="N1471" s="62" t="str">
        <f>IF(COUNTIF(技能效果!A:A,技能等级!B1471&amp;"04")=1,技能等级!B1471&amp;"04","")</f>
        <v/>
      </c>
      <c r="O1471" s="62" t="str">
        <f t="shared" si="3448"/>
        <v/>
      </c>
      <c r="P1471" s="62" t="str">
        <f>IF(COUNTIF(技能效果!A:A,技能等级!B1471&amp;"05")=1,技能等级!B1471&amp;"05","")</f>
        <v/>
      </c>
      <c r="Q1471" s="62" t="str">
        <f t="shared" si="3449"/>
        <v/>
      </c>
      <c r="R1471" s="69" t="str">
        <f>INDEX(技能!U:U,MATCH(技能等级!B1471,技能!B:B,0))</f>
        <v>攻击敌方全体造成攻击x%伤害</v>
      </c>
      <c r="S1471" s="150">
        <f t="shared" si="3450"/>
        <v>143</v>
      </c>
    </row>
    <row r="1472" spans="1:19" ht="16.5" x14ac:dyDescent="0.2">
      <c r="A1472" s="62">
        <v>1469</v>
      </c>
      <c r="B1472" s="62">
        <f>INDEX(技能!B:B,MATCH(技能等级!S1472,技能!T:T,0))</f>
        <v>2103013</v>
      </c>
      <c r="C1472" s="69" t="s">
        <v>384</v>
      </c>
      <c r="D1472" s="62">
        <v>7</v>
      </c>
      <c r="E1472" s="62" t="str">
        <f>INDEX(技能!E:E,MATCH(技能等级!S1472,技能!T:T,0))</f>
        <v>塞伯罗斯技能(教学)</v>
      </c>
      <c r="F1472" s="69" t="s">
        <v>1020</v>
      </c>
      <c r="G1472" s="62">
        <v>10</v>
      </c>
      <c r="H1472" s="149" t="str">
        <f t="shared" si="3445"/>
        <v>210301301</v>
      </c>
      <c r="I1472" s="62">
        <v>7</v>
      </c>
      <c r="J1472" s="62" t="str">
        <f>IF(COUNTIF(技能效果!A:A,技能等级!B1472&amp;"02")=1,技能等级!B1472&amp;"02","")</f>
        <v>210301302</v>
      </c>
      <c r="K1472" s="62">
        <f t="shared" si="3446"/>
        <v>7</v>
      </c>
      <c r="L1472" s="62" t="str">
        <f>IF(COUNTIF(技能效果!A:A,技能等级!B1472&amp;"03")=1,技能等级!B1472&amp;"03","")</f>
        <v>210301303</v>
      </c>
      <c r="M1472" s="62">
        <f t="shared" si="3447"/>
        <v>7</v>
      </c>
      <c r="N1472" s="62" t="str">
        <f>IF(COUNTIF(技能效果!A:A,技能等级!B1472&amp;"04")=1,技能等级!B1472&amp;"04","")</f>
        <v/>
      </c>
      <c r="O1472" s="62" t="str">
        <f t="shared" si="3448"/>
        <v/>
      </c>
      <c r="P1472" s="62" t="str">
        <f>IF(COUNTIF(技能效果!A:A,技能等级!B1472&amp;"05")=1,技能等级!B1472&amp;"05","")</f>
        <v/>
      </c>
      <c r="Q1472" s="62" t="str">
        <f t="shared" si="3449"/>
        <v/>
      </c>
      <c r="R1472" s="69" t="str">
        <f>INDEX(技能!U:U,MATCH(技能等级!B1472,技能!B:B,0))</f>
        <v>攻击敌方全体造成攻击x%伤害</v>
      </c>
      <c r="S1472" s="150">
        <f t="shared" si="3450"/>
        <v>143</v>
      </c>
    </row>
    <row r="1473" spans="1:19" ht="16.5" x14ac:dyDescent="0.2">
      <c r="A1473" s="62">
        <v>1470</v>
      </c>
      <c r="B1473" s="62">
        <f>INDEX(技能!B:B,MATCH(技能等级!S1473,技能!T:T,0))</f>
        <v>2103013</v>
      </c>
      <c r="C1473" s="69" t="s">
        <v>384</v>
      </c>
      <c r="D1473" s="62">
        <v>8</v>
      </c>
      <c r="E1473" s="62" t="str">
        <f>INDEX(技能!E:E,MATCH(技能等级!S1473,技能!T:T,0))</f>
        <v>塞伯罗斯技能(教学)</v>
      </c>
      <c r="F1473" s="69" t="s">
        <v>1020</v>
      </c>
      <c r="G1473" s="62">
        <v>10</v>
      </c>
      <c r="H1473" s="149" t="str">
        <f t="shared" si="3445"/>
        <v>210301301</v>
      </c>
      <c r="I1473" s="62">
        <v>8</v>
      </c>
      <c r="J1473" s="62" t="str">
        <f>IF(COUNTIF(技能效果!A:A,技能等级!B1473&amp;"02")=1,技能等级!B1473&amp;"02","")</f>
        <v>210301302</v>
      </c>
      <c r="K1473" s="62">
        <f t="shared" si="3446"/>
        <v>8</v>
      </c>
      <c r="L1473" s="62" t="str">
        <f>IF(COUNTIF(技能效果!A:A,技能等级!B1473&amp;"03")=1,技能等级!B1473&amp;"03","")</f>
        <v>210301303</v>
      </c>
      <c r="M1473" s="62">
        <f t="shared" si="3447"/>
        <v>8</v>
      </c>
      <c r="N1473" s="62" t="str">
        <f>IF(COUNTIF(技能效果!A:A,技能等级!B1473&amp;"04")=1,技能等级!B1473&amp;"04","")</f>
        <v/>
      </c>
      <c r="O1473" s="62" t="str">
        <f t="shared" si="3448"/>
        <v/>
      </c>
      <c r="P1473" s="62" t="str">
        <f>IF(COUNTIF(技能效果!A:A,技能等级!B1473&amp;"05")=1,技能等级!B1473&amp;"05","")</f>
        <v/>
      </c>
      <c r="Q1473" s="62" t="str">
        <f t="shared" si="3449"/>
        <v/>
      </c>
      <c r="R1473" s="69" t="str">
        <f>INDEX(技能!U:U,MATCH(技能等级!B1473,技能!B:B,0))</f>
        <v>攻击敌方全体造成攻击x%伤害</v>
      </c>
      <c r="S1473" s="150">
        <f t="shared" si="3450"/>
        <v>143</v>
      </c>
    </row>
    <row r="1474" spans="1:19" ht="16.5" x14ac:dyDescent="0.2">
      <c r="A1474" s="62">
        <v>1471</v>
      </c>
      <c r="B1474" s="62">
        <f>INDEX(技能!B:B,MATCH(技能等级!S1474,技能!T:T,0))</f>
        <v>2103013</v>
      </c>
      <c r="C1474" s="69" t="s">
        <v>384</v>
      </c>
      <c r="D1474" s="62">
        <v>9</v>
      </c>
      <c r="E1474" s="62" t="str">
        <f>INDEX(技能!E:E,MATCH(技能等级!S1474,技能!T:T,0))</f>
        <v>塞伯罗斯技能(教学)</v>
      </c>
      <c r="F1474" s="69" t="s">
        <v>1020</v>
      </c>
      <c r="G1474" s="62">
        <v>10</v>
      </c>
      <c r="H1474" s="149" t="str">
        <f t="shared" si="3445"/>
        <v>210301301</v>
      </c>
      <c r="I1474" s="62">
        <v>9</v>
      </c>
      <c r="J1474" s="62" t="str">
        <f>IF(COUNTIF(技能效果!A:A,技能等级!B1474&amp;"02")=1,技能等级!B1474&amp;"02","")</f>
        <v>210301302</v>
      </c>
      <c r="K1474" s="62">
        <f t="shared" si="3446"/>
        <v>9</v>
      </c>
      <c r="L1474" s="62" t="str">
        <f>IF(COUNTIF(技能效果!A:A,技能等级!B1474&amp;"03")=1,技能等级!B1474&amp;"03","")</f>
        <v>210301303</v>
      </c>
      <c r="M1474" s="62">
        <f t="shared" si="3447"/>
        <v>9</v>
      </c>
      <c r="N1474" s="62" t="str">
        <f>IF(COUNTIF(技能效果!A:A,技能等级!B1474&amp;"04")=1,技能等级!B1474&amp;"04","")</f>
        <v/>
      </c>
      <c r="O1474" s="62" t="str">
        <f t="shared" si="3448"/>
        <v/>
      </c>
      <c r="P1474" s="62" t="str">
        <f>IF(COUNTIF(技能效果!A:A,技能等级!B1474&amp;"05")=1,技能等级!B1474&amp;"05","")</f>
        <v/>
      </c>
      <c r="Q1474" s="62" t="str">
        <f t="shared" si="3449"/>
        <v/>
      </c>
      <c r="R1474" s="69" t="str">
        <f>INDEX(技能!U:U,MATCH(技能等级!B1474,技能!B:B,0))</f>
        <v>攻击敌方全体造成攻击x%伤害</v>
      </c>
      <c r="S1474" s="150">
        <f t="shared" si="3450"/>
        <v>143</v>
      </c>
    </row>
    <row r="1475" spans="1:19" ht="16.5" x14ac:dyDescent="0.2">
      <c r="A1475" s="62">
        <v>1472</v>
      </c>
      <c r="B1475" s="62">
        <f>INDEX(技能!B:B,MATCH(技能等级!S1475,技能!T:T,0))</f>
        <v>2103013</v>
      </c>
      <c r="C1475" s="69" t="s">
        <v>384</v>
      </c>
      <c r="D1475" s="62">
        <v>10</v>
      </c>
      <c r="E1475" s="62" t="str">
        <f>INDEX(技能!E:E,MATCH(技能等级!S1475,技能!T:T,0))</f>
        <v>塞伯罗斯技能(教学)</v>
      </c>
      <c r="F1475" s="69" t="s">
        <v>1020</v>
      </c>
      <c r="G1475" s="62">
        <v>10</v>
      </c>
      <c r="H1475" s="149" t="str">
        <f t="shared" si="3445"/>
        <v>210301301</v>
      </c>
      <c r="I1475" s="62">
        <v>10</v>
      </c>
      <c r="J1475" s="62" t="str">
        <f>IF(COUNTIF(技能效果!A:A,技能等级!B1475&amp;"02")=1,技能等级!B1475&amp;"02","")</f>
        <v>210301302</v>
      </c>
      <c r="K1475" s="62">
        <f t="shared" si="3446"/>
        <v>10</v>
      </c>
      <c r="L1475" s="62" t="str">
        <f>IF(COUNTIF(技能效果!A:A,技能等级!B1475&amp;"03")=1,技能等级!B1475&amp;"03","")</f>
        <v>210301303</v>
      </c>
      <c r="M1475" s="62">
        <f t="shared" si="3447"/>
        <v>10</v>
      </c>
      <c r="N1475" s="62" t="str">
        <f>IF(COUNTIF(技能效果!A:A,技能等级!B1475&amp;"04")=1,技能等级!B1475&amp;"04","")</f>
        <v/>
      </c>
      <c r="O1475" s="62" t="str">
        <f t="shared" si="3448"/>
        <v/>
      </c>
      <c r="P1475" s="62" t="str">
        <f>IF(COUNTIF(技能效果!A:A,技能等级!B1475&amp;"05")=1,技能等级!B1475&amp;"05","")</f>
        <v/>
      </c>
      <c r="Q1475" s="62" t="str">
        <f t="shared" si="3449"/>
        <v/>
      </c>
      <c r="R1475" s="69" t="str">
        <f>INDEX(技能!U:U,MATCH(技能等级!B1475,技能!B:B,0))</f>
        <v>攻击敌方全体造成攻击x%伤害</v>
      </c>
      <c r="S1475" s="150">
        <f t="shared" si="3450"/>
        <v>143</v>
      </c>
    </row>
    <row r="1476" spans="1:19" ht="16.5" x14ac:dyDescent="0.2">
      <c r="A1476" s="62">
        <v>1473</v>
      </c>
      <c r="B1476" s="62">
        <f>INDEX(技能!B:B,MATCH(技能等级!S1476,技能!T:T,0))</f>
        <v>2103014</v>
      </c>
      <c r="C1476" s="69" t="s">
        <v>384</v>
      </c>
      <c r="D1476" s="62">
        <v>1</v>
      </c>
      <c r="E1476" s="62" t="str">
        <f>INDEX(技能!E:E,MATCH(技能等级!S1476,技能!T:T,0))</f>
        <v>石灵明技能(教学)</v>
      </c>
      <c r="F1476" s="69" t="s">
        <v>1020</v>
      </c>
      <c r="G1476" s="62"/>
      <c r="H1476" s="149" t="str">
        <f t="shared" si="3445"/>
        <v>210301401</v>
      </c>
      <c r="I1476" s="62">
        <v>1</v>
      </c>
      <c r="J1476" s="62" t="str">
        <f>IF(COUNTIF(技能效果!A:A,技能等级!B1476&amp;"02")=1,技能等级!B1476&amp;"02","")</f>
        <v>210301402</v>
      </c>
      <c r="K1476" s="62">
        <f t="shared" si="3446"/>
        <v>1</v>
      </c>
      <c r="L1476" s="62" t="str">
        <f>IF(COUNTIF(技能效果!A:A,技能等级!B1476&amp;"03")=1,技能等级!B1476&amp;"03","")</f>
        <v>210301403</v>
      </c>
      <c r="M1476" s="62">
        <f t="shared" si="3447"/>
        <v>1</v>
      </c>
      <c r="N1476" s="62" t="str">
        <f>IF(COUNTIF(技能效果!A:A,技能等级!B1476&amp;"04")=1,技能等级!B1476&amp;"04","")</f>
        <v/>
      </c>
      <c r="O1476" s="62" t="str">
        <f t="shared" si="3448"/>
        <v/>
      </c>
      <c r="P1476" s="62" t="str">
        <f>IF(COUNTIF(技能效果!A:A,技能等级!B1476&amp;"05")=1,技能等级!B1476&amp;"05","")</f>
        <v/>
      </c>
      <c r="Q1476" s="62" t="str">
        <f t="shared" si="3449"/>
        <v/>
      </c>
      <c r="R1476" s="69" t="str">
        <f>INDEX(技能!U:U,MATCH(技能等级!B1476,技能!B:B,0))</f>
        <v>攻击敌方单体造成攻击x%伤害，若技能暴击，概率禁锢目标1回合
技能可触发【追击】</v>
      </c>
      <c r="S1476" s="150">
        <f t="shared" si="3450"/>
        <v>144</v>
      </c>
    </row>
    <row r="1477" spans="1:19" ht="16.5" x14ac:dyDescent="0.2">
      <c r="A1477" s="62">
        <v>1474</v>
      </c>
      <c r="B1477" s="62">
        <f>INDEX(技能!B:B,MATCH(技能等级!S1477,技能!T:T,0))</f>
        <v>2103014</v>
      </c>
      <c r="C1477" s="69" t="s">
        <v>384</v>
      </c>
      <c r="D1477" s="62">
        <v>2</v>
      </c>
      <c r="E1477" s="62" t="str">
        <f>INDEX(技能!E:E,MATCH(技能等级!S1477,技能!T:T,0))</f>
        <v>石灵明技能(教学)</v>
      </c>
      <c r="F1477" s="69" t="s">
        <v>1020</v>
      </c>
      <c r="G1477" s="62">
        <v>10</v>
      </c>
      <c r="H1477" s="149" t="str">
        <f t="shared" si="3445"/>
        <v>210301401</v>
      </c>
      <c r="I1477" s="62">
        <v>2</v>
      </c>
      <c r="J1477" s="62" t="str">
        <f>IF(COUNTIF(技能效果!A:A,技能等级!B1477&amp;"02")=1,技能等级!B1477&amp;"02","")</f>
        <v>210301402</v>
      </c>
      <c r="K1477" s="62">
        <f t="shared" si="3446"/>
        <v>2</v>
      </c>
      <c r="L1477" s="62" t="str">
        <f>IF(COUNTIF(技能效果!A:A,技能等级!B1477&amp;"03")=1,技能等级!B1477&amp;"03","")</f>
        <v>210301403</v>
      </c>
      <c r="M1477" s="62">
        <f t="shared" si="3447"/>
        <v>2</v>
      </c>
      <c r="N1477" s="62" t="str">
        <f>IF(COUNTIF(技能效果!A:A,技能等级!B1477&amp;"04")=1,技能等级!B1477&amp;"04","")</f>
        <v/>
      </c>
      <c r="O1477" s="62" t="str">
        <f t="shared" si="3448"/>
        <v/>
      </c>
      <c r="P1477" s="62" t="str">
        <f>IF(COUNTIF(技能效果!A:A,技能等级!B1477&amp;"05")=1,技能等级!B1477&amp;"05","")</f>
        <v/>
      </c>
      <c r="Q1477" s="62" t="str">
        <f t="shared" si="3449"/>
        <v/>
      </c>
      <c r="R1477" s="69" t="str">
        <f>INDEX(技能!U:U,MATCH(技能等级!B1477,技能!B:B,0))</f>
        <v>攻击敌方单体造成攻击x%伤害，若技能暴击，概率禁锢目标1回合
技能可触发【追击】</v>
      </c>
      <c r="S1477" s="150">
        <f t="shared" si="3450"/>
        <v>144</v>
      </c>
    </row>
    <row r="1478" spans="1:19" ht="16.5" x14ac:dyDescent="0.2">
      <c r="A1478" s="62">
        <v>1475</v>
      </c>
      <c r="B1478" s="62">
        <f>INDEX(技能!B:B,MATCH(技能等级!S1478,技能!T:T,0))</f>
        <v>2103014</v>
      </c>
      <c r="C1478" s="69" t="s">
        <v>384</v>
      </c>
      <c r="D1478" s="62">
        <v>3</v>
      </c>
      <c r="E1478" s="62" t="str">
        <f>INDEX(技能!E:E,MATCH(技能等级!S1478,技能!T:T,0))</f>
        <v>石灵明技能(教学)</v>
      </c>
      <c r="F1478" s="69" t="s">
        <v>1020</v>
      </c>
      <c r="G1478" s="62">
        <v>10</v>
      </c>
      <c r="H1478" s="149" t="str">
        <f t="shared" si="3445"/>
        <v>210301401</v>
      </c>
      <c r="I1478" s="62">
        <v>3</v>
      </c>
      <c r="J1478" s="62" t="str">
        <f>IF(COUNTIF(技能效果!A:A,技能等级!B1478&amp;"02")=1,技能等级!B1478&amp;"02","")</f>
        <v>210301402</v>
      </c>
      <c r="K1478" s="62">
        <f t="shared" si="3446"/>
        <v>3</v>
      </c>
      <c r="L1478" s="62" t="str">
        <f>IF(COUNTIF(技能效果!A:A,技能等级!B1478&amp;"03")=1,技能等级!B1478&amp;"03","")</f>
        <v>210301403</v>
      </c>
      <c r="M1478" s="62">
        <f t="shared" si="3447"/>
        <v>3</v>
      </c>
      <c r="N1478" s="62" t="str">
        <f>IF(COUNTIF(技能效果!A:A,技能等级!B1478&amp;"04")=1,技能等级!B1478&amp;"04","")</f>
        <v/>
      </c>
      <c r="O1478" s="62" t="str">
        <f t="shared" si="3448"/>
        <v/>
      </c>
      <c r="P1478" s="62" t="str">
        <f>IF(COUNTIF(技能效果!A:A,技能等级!B1478&amp;"05")=1,技能等级!B1478&amp;"05","")</f>
        <v/>
      </c>
      <c r="Q1478" s="62" t="str">
        <f t="shared" si="3449"/>
        <v/>
      </c>
      <c r="R1478" s="69" t="str">
        <f>INDEX(技能!U:U,MATCH(技能等级!B1478,技能!B:B,0))</f>
        <v>攻击敌方单体造成攻击x%伤害，若技能暴击，概率禁锢目标1回合
技能可触发【追击】</v>
      </c>
      <c r="S1478" s="150">
        <f t="shared" si="3450"/>
        <v>144</v>
      </c>
    </row>
    <row r="1479" spans="1:19" ht="16.5" x14ac:dyDescent="0.2">
      <c r="A1479" s="62">
        <v>1476</v>
      </c>
      <c r="B1479" s="62">
        <f>INDEX(技能!B:B,MATCH(技能等级!S1479,技能!T:T,0))</f>
        <v>2103014</v>
      </c>
      <c r="C1479" s="69" t="s">
        <v>384</v>
      </c>
      <c r="D1479" s="62">
        <v>4</v>
      </c>
      <c r="E1479" s="62" t="str">
        <f>INDEX(技能!E:E,MATCH(技能等级!S1479,技能!T:T,0))</f>
        <v>石灵明技能(教学)</v>
      </c>
      <c r="F1479" s="69" t="s">
        <v>1020</v>
      </c>
      <c r="G1479" s="62">
        <v>10</v>
      </c>
      <c r="H1479" s="149" t="str">
        <f t="shared" si="3445"/>
        <v>210301401</v>
      </c>
      <c r="I1479" s="62">
        <v>4</v>
      </c>
      <c r="J1479" s="62" t="str">
        <f>IF(COUNTIF(技能效果!A:A,技能等级!B1479&amp;"02")=1,技能等级!B1479&amp;"02","")</f>
        <v>210301402</v>
      </c>
      <c r="K1479" s="62">
        <f t="shared" si="3446"/>
        <v>4</v>
      </c>
      <c r="L1479" s="62" t="str">
        <f>IF(COUNTIF(技能效果!A:A,技能等级!B1479&amp;"03")=1,技能等级!B1479&amp;"03","")</f>
        <v>210301403</v>
      </c>
      <c r="M1479" s="62">
        <f t="shared" si="3447"/>
        <v>4</v>
      </c>
      <c r="N1479" s="62" t="str">
        <f>IF(COUNTIF(技能效果!A:A,技能等级!B1479&amp;"04")=1,技能等级!B1479&amp;"04","")</f>
        <v/>
      </c>
      <c r="O1479" s="62" t="str">
        <f t="shared" si="3448"/>
        <v/>
      </c>
      <c r="P1479" s="62" t="str">
        <f>IF(COUNTIF(技能效果!A:A,技能等级!B1479&amp;"05")=1,技能等级!B1479&amp;"05","")</f>
        <v/>
      </c>
      <c r="Q1479" s="62" t="str">
        <f t="shared" si="3449"/>
        <v/>
      </c>
      <c r="R1479" s="69" t="str">
        <f>INDEX(技能!U:U,MATCH(技能等级!B1479,技能!B:B,0))</f>
        <v>攻击敌方单体造成攻击x%伤害，若技能暴击，概率禁锢目标1回合
技能可触发【追击】</v>
      </c>
      <c r="S1479" s="150">
        <f t="shared" si="3450"/>
        <v>144</v>
      </c>
    </row>
    <row r="1480" spans="1:19" ht="16.5" x14ac:dyDescent="0.2">
      <c r="A1480" s="62">
        <v>1477</v>
      </c>
      <c r="B1480" s="62">
        <f>INDEX(技能!B:B,MATCH(技能等级!S1480,技能!T:T,0))</f>
        <v>2103014</v>
      </c>
      <c r="C1480" s="69" t="s">
        <v>384</v>
      </c>
      <c r="D1480" s="62">
        <v>5</v>
      </c>
      <c r="E1480" s="62" t="str">
        <f>INDEX(技能!E:E,MATCH(技能等级!S1480,技能!T:T,0))</f>
        <v>石灵明技能(教学)</v>
      </c>
      <c r="F1480" s="69" t="s">
        <v>1020</v>
      </c>
      <c r="G1480" s="62">
        <v>10</v>
      </c>
      <c r="H1480" s="149" t="str">
        <f t="shared" si="3445"/>
        <v>210301401</v>
      </c>
      <c r="I1480" s="62">
        <v>5</v>
      </c>
      <c r="J1480" s="62" t="str">
        <f>IF(COUNTIF(技能效果!A:A,技能等级!B1480&amp;"02")=1,技能等级!B1480&amp;"02","")</f>
        <v>210301402</v>
      </c>
      <c r="K1480" s="62">
        <f t="shared" si="3446"/>
        <v>5</v>
      </c>
      <c r="L1480" s="62" t="str">
        <f>IF(COUNTIF(技能效果!A:A,技能等级!B1480&amp;"03")=1,技能等级!B1480&amp;"03","")</f>
        <v>210301403</v>
      </c>
      <c r="M1480" s="62">
        <f t="shared" si="3447"/>
        <v>5</v>
      </c>
      <c r="N1480" s="62" t="str">
        <f>IF(COUNTIF(技能效果!A:A,技能等级!B1480&amp;"04")=1,技能等级!B1480&amp;"04","")</f>
        <v/>
      </c>
      <c r="O1480" s="62" t="str">
        <f t="shared" si="3448"/>
        <v/>
      </c>
      <c r="P1480" s="62" t="str">
        <f>IF(COUNTIF(技能效果!A:A,技能等级!B1480&amp;"05")=1,技能等级!B1480&amp;"05","")</f>
        <v/>
      </c>
      <c r="Q1480" s="62" t="str">
        <f t="shared" si="3449"/>
        <v/>
      </c>
      <c r="R1480" s="69" t="str">
        <f>INDEX(技能!U:U,MATCH(技能等级!B1480,技能!B:B,0))</f>
        <v>攻击敌方单体造成攻击x%伤害，若技能暴击，概率禁锢目标1回合
技能可触发【追击】</v>
      </c>
      <c r="S1480" s="150">
        <f t="shared" si="3450"/>
        <v>144</v>
      </c>
    </row>
    <row r="1481" spans="1:19" ht="16.5" x14ac:dyDescent="0.2">
      <c r="A1481" s="62">
        <v>1478</v>
      </c>
      <c r="B1481" s="62">
        <f>INDEX(技能!B:B,MATCH(技能等级!S1481,技能!T:T,0))</f>
        <v>2103014</v>
      </c>
      <c r="C1481" s="69" t="s">
        <v>384</v>
      </c>
      <c r="D1481" s="62">
        <v>6</v>
      </c>
      <c r="E1481" s="62" t="str">
        <f>INDEX(技能!E:E,MATCH(技能等级!S1481,技能!T:T,0))</f>
        <v>石灵明技能(教学)</v>
      </c>
      <c r="F1481" s="69" t="s">
        <v>1020</v>
      </c>
      <c r="G1481" s="62">
        <v>10</v>
      </c>
      <c r="H1481" s="149" t="str">
        <f t="shared" si="3445"/>
        <v>210301401</v>
      </c>
      <c r="I1481" s="62">
        <v>6</v>
      </c>
      <c r="J1481" s="62" t="str">
        <f>IF(COUNTIF(技能效果!A:A,技能等级!B1481&amp;"02")=1,技能等级!B1481&amp;"02","")</f>
        <v>210301402</v>
      </c>
      <c r="K1481" s="62">
        <f t="shared" si="3446"/>
        <v>6</v>
      </c>
      <c r="L1481" s="62" t="str">
        <f>IF(COUNTIF(技能效果!A:A,技能等级!B1481&amp;"03")=1,技能等级!B1481&amp;"03","")</f>
        <v>210301403</v>
      </c>
      <c r="M1481" s="62">
        <f t="shared" si="3447"/>
        <v>6</v>
      </c>
      <c r="N1481" s="62" t="str">
        <f>IF(COUNTIF(技能效果!A:A,技能等级!B1481&amp;"04")=1,技能等级!B1481&amp;"04","")</f>
        <v/>
      </c>
      <c r="O1481" s="62" t="str">
        <f t="shared" si="3448"/>
        <v/>
      </c>
      <c r="P1481" s="62" t="str">
        <f>IF(COUNTIF(技能效果!A:A,技能等级!B1481&amp;"05")=1,技能等级!B1481&amp;"05","")</f>
        <v/>
      </c>
      <c r="Q1481" s="62" t="str">
        <f t="shared" si="3449"/>
        <v/>
      </c>
      <c r="R1481" s="69" t="str">
        <f>INDEX(技能!U:U,MATCH(技能等级!B1481,技能!B:B,0))</f>
        <v>攻击敌方单体造成攻击x%伤害，若技能暴击，概率禁锢目标1回合
技能可触发【追击】</v>
      </c>
      <c r="S1481" s="150">
        <f t="shared" si="3450"/>
        <v>144</v>
      </c>
    </row>
    <row r="1482" spans="1:19" ht="16.5" x14ac:dyDescent="0.2">
      <c r="A1482" s="62">
        <v>1479</v>
      </c>
      <c r="B1482" s="62">
        <f>INDEX(技能!B:B,MATCH(技能等级!S1482,技能!T:T,0))</f>
        <v>2103014</v>
      </c>
      <c r="C1482" s="69" t="s">
        <v>384</v>
      </c>
      <c r="D1482" s="62">
        <v>7</v>
      </c>
      <c r="E1482" s="62" t="str">
        <f>INDEX(技能!E:E,MATCH(技能等级!S1482,技能!T:T,0))</f>
        <v>石灵明技能(教学)</v>
      </c>
      <c r="F1482" s="69" t="s">
        <v>1020</v>
      </c>
      <c r="G1482" s="62">
        <v>10</v>
      </c>
      <c r="H1482" s="149" t="str">
        <f t="shared" si="3445"/>
        <v>210301401</v>
      </c>
      <c r="I1482" s="62">
        <v>7</v>
      </c>
      <c r="J1482" s="62" t="str">
        <f>IF(COUNTIF(技能效果!A:A,技能等级!B1482&amp;"02")=1,技能等级!B1482&amp;"02","")</f>
        <v>210301402</v>
      </c>
      <c r="K1482" s="62">
        <f t="shared" si="3446"/>
        <v>7</v>
      </c>
      <c r="L1482" s="62" t="str">
        <f>IF(COUNTIF(技能效果!A:A,技能等级!B1482&amp;"03")=1,技能等级!B1482&amp;"03","")</f>
        <v>210301403</v>
      </c>
      <c r="M1482" s="62">
        <f t="shared" si="3447"/>
        <v>7</v>
      </c>
      <c r="N1482" s="62" t="str">
        <f>IF(COUNTIF(技能效果!A:A,技能等级!B1482&amp;"04")=1,技能等级!B1482&amp;"04","")</f>
        <v/>
      </c>
      <c r="O1482" s="62" t="str">
        <f t="shared" si="3448"/>
        <v/>
      </c>
      <c r="P1482" s="62" t="str">
        <f>IF(COUNTIF(技能效果!A:A,技能等级!B1482&amp;"05")=1,技能等级!B1482&amp;"05","")</f>
        <v/>
      </c>
      <c r="Q1482" s="62" t="str">
        <f t="shared" si="3449"/>
        <v/>
      </c>
      <c r="R1482" s="69" t="str">
        <f>INDEX(技能!U:U,MATCH(技能等级!B1482,技能!B:B,0))</f>
        <v>攻击敌方单体造成攻击x%伤害，若技能暴击，概率禁锢目标1回合
技能可触发【追击】</v>
      </c>
      <c r="S1482" s="150">
        <f t="shared" si="3450"/>
        <v>144</v>
      </c>
    </row>
    <row r="1483" spans="1:19" ht="16.5" x14ac:dyDescent="0.2">
      <c r="A1483" s="62">
        <v>1480</v>
      </c>
      <c r="B1483" s="62">
        <f>INDEX(技能!B:B,MATCH(技能等级!S1483,技能!T:T,0))</f>
        <v>2103014</v>
      </c>
      <c r="C1483" s="69" t="s">
        <v>384</v>
      </c>
      <c r="D1483" s="62">
        <v>8</v>
      </c>
      <c r="E1483" s="62" t="str">
        <f>INDEX(技能!E:E,MATCH(技能等级!S1483,技能!T:T,0))</f>
        <v>石灵明技能(教学)</v>
      </c>
      <c r="F1483" s="69" t="s">
        <v>1020</v>
      </c>
      <c r="G1483" s="62">
        <v>10</v>
      </c>
      <c r="H1483" s="149" t="str">
        <f t="shared" si="3445"/>
        <v>210301401</v>
      </c>
      <c r="I1483" s="62">
        <v>8</v>
      </c>
      <c r="J1483" s="62" t="str">
        <f>IF(COUNTIF(技能效果!A:A,技能等级!B1483&amp;"02")=1,技能等级!B1483&amp;"02","")</f>
        <v>210301402</v>
      </c>
      <c r="K1483" s="62">
        <f t="shared" si="3446"/>
        <v>8</v>
      </c>
      <c r="L1483" s="62" t="str">
        <f>IF(COUNTIF(技能效果!A:A,技能等级!B1483&amp;"03")=1,技能等级!B1483&amp;"03","")</f>
        <v>210301403</v>
      </c>
      <c r="M1483" s="62">
        <f t="shared" si="3447"/>
        <v>8</v>
      </c>
      <c r="N1483" s="62" t="str">
        <f>IF(COUNTIF(技能效果!A:A,技能等级!B1483&amp;"04")=1,技能等级!B1483&amp;"04","")</f>
        <v/>
      </c>
      <c r="O1483" s="62" t="str">
        <f t="shared" si="3448"/>
        <v/>
      </c>
      <c r="P1483" s="62" t="str">
        <f>IF(COUNTIF(技能效果!A:A,技能等级!B1483&amp;"05")=1,技能等级!B1483&amp;"05","")</f>
        <v/>
      </c>
      <c r="Q1483" s="62" t="str">
        <f t="shared" si="3449"/>
        <v/>
      </c>
      <c r="R1483" s="69" t="str">
        <f>INDEX(技能!U:U,MATCH(技能等级!B1483,技能!B:B,0))</f>
        <v>攻击敌方单体造成攻击x%伤害，若技能暴击，概率禁锢目标1回合
技能可触发【追击】</v>
      </c>
      <c r="S1483" s="150">
        <f t="shared" si="3450"/>
        <v>144</v>
      </c>
    </row>
    <row r="1484" spans="1:19" ht="16.5" x14ac:dyDescent="0.2">
      <c r="A1484" s="62">
        <v>1481</v>
      </c>
      <c r="B1484" s="62">
        <f>INDEX(技能!B:B,MATCH(技能等级!S1484,技能!T:T,0))</f>
        <v>2103014</v>
      </c>
      <c r="C1484" s="69" t="s">
        <v>384</v>
      </c>
      <c r="D1484" s="62">
        <v>9</v>
      </c>
      <c r="E1484" s="62" t="str">
        <f>INDEX(技能!E:E,MATCH(技能等级!S1484,技能!T:T,0))</f>
        <v>石灵明技能(教学)</v>
      </c>
      <c r="F1484" s="69" t="s">
        <v>1020</v>
      </c>
      <c r="G1484" s="62">
        <v>10</v>
      </c>
      <c r="H1484" s="149" t="str">
        <f t="shared" si="3445"/>
        <v>210301401</v>
      </c>
      <c r="I1484" s="62">
        <v>9</v>
      </c>
      <c r="J1484" s="62" t="str">
        <f>IF(COUNTIF(技能效果!A:A,技能等级!B1484&amp;"02")=1,技能等级!B1484&amp;"02","")</f>
        <v>210301402</v>
      </c>
      <c r="K1484" s="62">
        <f t="shared" si="3446"/>
        <v>9</v>
      </c>
      <c r="L1484" s="62" t="str">
        <f>IF(COUNTIF(技能效果!A:A,技能等级!B1484&amp;"03")=1,技能等级!B1484&amp;"03","")</f>
        <v>210301403</v>
      </c>
      <c r="M1484" s="62">
        <f t="shared" si="3447"/>
        <v>9</v>
      </c>
      <c r="N1484" s="62" t="str">
        <f>IF(COUNTIF(技能效果!A:A,技能等级!B1484&amp;"04")=1,技能等级!B1484&amp;"04","")</f>
        <v/>
      </c>
      <c r="O1484" s="62" t="str">
        <f t="shared" si="3448"/>
        <v/>
      </c>
      <c r="P1484" s="62" t="str">
        <f>IF(COUNTIF(技能效果!A:A,技能等级!B1484&amp;"05")=1,技能等级!B1484&amp;"05","")</f>
        <v/>
      </c>
      <c r="Q1484" s="62" t="str">
        <f t="shared" si="3449"/>
        <v/>
      </c>
      <c r="R1484" s="69" t="str">
        <f>INDEX(技能!U:U,MATCH(技能等级!B1484,技能!B:B,0))</f>
        <v>攻击敌方单体造成攻击x%伤害，若技能暴击，概率禁锢目标1回合
技能可触发【追击】</v>
      </c>
      <c r="S1484" s="150">
        <f t="shared" si="3450"/>
        <v>144</v>
      </c>
    </row>
    <row r="1485" spans="1:19" ht="16.5" x14ac:dyDescent="0.2">
      <c r="A1485" s="62">
        <v>1482</v>
      </c>
      <c r="B1485" s="62">
        <f>INDEX(技能!B:B,MATCH(技能等级!S1485,技能!T:T,0))</f>
        <v>2103014</v>
      </c>
      <c r="C1485" s="69" t="s">
        <v>384</v>
      </c>
      <c r="D1485" s="62">
        <v>10</v>
      </c>
      <c r="E1485" s="62" t="str">
        <f>INDEX(技能!E:E,MATCH(技能等级!S1485,技能!T:T,0))</f>
        <v>石灵明技能(教学)</v>
      </c>
      <c r="F1485" s="69" t="s">
        <v>1020</v>
      </c>
      <c r="G1485" s="62">
        <v>10</v>
      </c>
      <c r="H1485" s="149" t="str">
        <f t="shared" si="3445"/>
        <v>210301401</v>
      </c>
      <c r="I1485" s="62">
        <v>10</v>
      </c>
      <c r="J1485" s="62" t="str">
        <f>IF(COUNTIF(技能效果!A:A,技能等级!B1485&amp;"02")=1,技能等级!B1485&amp;"02","")</f>
        <v>210301402</v>
      </c>
      <c r="K1485" s="62">
        <f t="shared" si="3446"/>
        <v>10</v>
      </c>
      <c r="L1485" s="62" t="str">
        <f>IF(COUNTIF(技能效果!A:A,技能等级!B1485&amp;"03")=1,技能等级!B1485&amp;"03","")</f>
        <v>210301403</v>
      </c>
      <c r="M1485" s="62">
        <f t="shared" si="3447"/>
        <v>10</v>
      </c>
      <c r="N1485" s="62" t="str">
        <f>IF(COUNTIF(技能效果!A:A,技能等级!B1485&amp;"04")=1,技能等级!B1485&amp;"04","")</f>
        <v/>
      </c>
      <c r="O1485" s="62" t="str">
        <f t="shared" si="3448"/>
        <v/>
      </c>
      <c r="P1485" s="62" t="str">
        <f>IF(COUNTIF(技能效果!A:A,技能等级!B1485&amp;"05")=1,技能等级!B1485&amp;"05","")</f>
        <v/>
      </c>
      <c r="Q1485" s="62" t="str">
        <f t="shared" si="3449"/>
        <v/>
      </c>
      <c r="R1485" s="69" t="str">
        <f>INDEX(技能!U:U,MATCH(技能等级!B1485,技能!B:B,0))</f>
        <v>攻击敌方单体造成攻击x%伤害，若技能暴击，概率禁锢目标1回合
技能可触发【追击】</v>
      </c>
      <c r="S1485" s="150">
        <f t="shared" si="3450"/>
        <v>144</v>
      </c>
    </row>
    <row r="1486" spans="1:19" ht="16.5" x14ac:dyDescent="0.2">
      <c r="A1486" s="62">
        <v>1483</v>
      </c>
      <c r="B1486" s="62">
        <f>INDEX(技能!B:B,MATCH(技能等级!S1486,技能!T:T,0))</f>
        <v>2103015</v>
      </c>
      <c r="C1486" s="69" t="s">
        <v>384</v>
      </c>
      <c r="D1486" s="62">
        <v>1</v>
      </c>
      <c r="E1486" s="62" t="str">
        <f>INDEX(技能!E:E,MATCH(技能等级!S1486,技能!T:T,0))</f>
        <v>于禁技能(教学)</v>
      </c>
      <c r="F1486" s="69" t="s">
        <v>1020</v>
      </c>
      <c r="G1486" s="62"/>
      <c r="H1486" s="149" t="str">
        <f t="shared" si="3445"/>
        <v>210301501</v>
      </c>
      <c r="I1486" s="62">
        <v>1</v>
      </c>
      <c r="J1486" s="62" t="str">
        <f>IF(COUNTIF(技能效果!A:A,技能等级!B1486&amp;"02")=1,技能等级!B1486&amp;"02","")</f>
        <v>210301502</v>
      </c>
      <c r="K1486" s="62">
        <f t="shared" si="3446"/>
        <v>1</v>
      </c>
      <c r="L1486" s="62" t="str">
        <f>IF(COUNTIF(技能效果!A:A,技能等级!B1486&amp;"03")=1,技能等级!B1486&amp;"03","")</f>
        <v>210301503</v>
      </c>
      <c r="M1486" s="62">
        <f t="shared" si="3447"/>
        <v>1</v>
      </c>
      <c r="N1486" s="62" t="str">
        <f>IF(COUNTIF(技能效果!A:A,技能等级!B1486&amp;"04")=1,技能等级!B1486&amp;"04","")</f>
        <v/>
      </c>
      <c r="O1486" s="62" t="str">
        <f t="shared" si="3448"/>
        <v/>
      </c>
      <c r="P1486" s="62" t="str">
        <f>IF(COUNTIF(技能效果!A:A,技能等级!B1486&amp;"05")=1,技能等级!B1486&amp;"05","")</f>
        <v/>
      </c>
      <c r="Q1486" s="62" t="str">
        <f t="shared" si="3449"/>
        <v/>
      </c>
      <c r="R1486" s="69" t="str">
        <f>INDEX(技能!U:U,MATCH(技能等级!B1486,技能!B:B,0))</f>
        <v>攻击敌方单体造成攻击x%伤害</v>
      </c>
      <c r="S1486" s="150">
        <f t="shared" si="3450"/>
        <v>145</v>
      </c>
    </row>
    <row r="1487" spans="1:19" ht="16.5" x14ac:dyDescent="0.2">
      <c r="A1487" s="62">
        <v>1484</v>
      </c>
      <c r="B1487" s="62">
        <f>INDEX(技能!B:B,MATCH(技能等级!S1487,技能!T:T,0))</f>
        <v>2103015</v>
      </c>
      <c r="C1487" s="69" t="s">
        <v>384</v>
      </c>
      <c r="D1487" s="62">
        <v>2</v>
      </c>
      <c r="E1487" s="62" t="str">
        <f>INDEX(技能!E:E,MATCH(技能等级!S1487,技能!T:T,0))</f>
        <v>于禁技能(教学)</v>
      </c>
      <c r="F1487" s="69" t="s">
        <v>1020</v>
      </c>
      <c r="G1487" s="62">
        <v>10</v>
      </c>
      <c r="H1487" s="149" t="str">
        <f t="shared" si="3445"/>
        <v>210301501</v>
      </c>
      <c r="I1487" s="62">
        <v>2</v>
      </c>
      <c r="J1487" s="62" t="str">
        <f>IF(COUNTIF(技能效果!A:A,技能等级!B1487&amp;"02")=1,技能等级!B1487&amp;"02","")</f>
        <v>210301502</v>
      </c>
      <c r="K1487" s="62">
        <f t="shared" si="3446"/>
        <v>2</v>
      </c>
      <c r="L1487" s="62" t="str">
        <f>IF(COUNTIF(技能效果!A:A,技能等级!B1487&amp;"03")=1,技能等级!B1487&amp;"03","")</f>
        <v>210301503</v>
      </c>
      <c r="M1487" s="62">
        <f t="shared" si="3447"/>
        <v>2</v>
      </c>
      <c r="N1487" s="62" t="str">
        <f>IF(COUNTIF(技能效果!A:A,技能等级!B1487&amp;"04")=1,技能等级!B1487&amp;"04","")</f>
        <v/>
      </c>
      <c r="O1487" s="62" t="str">
        <f t="shared" si="3448"/>
        <v/>
      </c>
      <c r="P1487" s="62" t="str">
        <f>IF(COUNTIF(技能效果!A:A,技能等级!B1487&amp;"05")=1,技能等级!B1487&amp;"05","")</f>
        <v/>
      </c>
      <c r="Q1487" s="62" t="str">
        <f t="shared" si="3449"/>
        <v/>
      </c>
      <c r="R1487" s="69" t="str">
        <f>INDEX(技能!U:U,MATCH(技能等级!B1487,技能!B:B,0))</f>
        <v>攻击敌方单体造成攻击x%伤害</v>
      </c>
      <c r="S1487" s="150">
        <f t="shared" si="3450"/>
        <v>145</v>
      </c>
    </row>
    <row r="1488" spans="1:19" ht="16.5" x14ac:dyDescent="0.2">
      <c r="A1488" s="62">
        <v>1485</v>
      </c>
      <c r="B1488" s="62">
        <f>INDEX(技能!B:B,MATCH(技能等级!S1488,技能!T:T,0))</f>
        <v>2103015</v>
      </c>
      <c r="C1488" s="69" t="s">
        <v>384</v>
      </c>
      <c r="D1488" s="62">
        <v>3</v>
      </c>
      <c r="E1488" s="62" t="str">
        <f>INDEX(技能!E:E,MATCH(技能等级!S1488,技能!T:T,0))</f>
        <v>于禁技能(教学)</v>
      </c>
      <c r="F1488" s="69" t="s">
        <v>1020</v>
      </c>
      <c r="G1488" s="62">
        <v>10</v>
      </c>
      <c r="H1488" s="149" t="str">
        <f t="shared" si="3445"/>
        <v>210301501</v>
      </c>
      <c r="I1488" s="62">
        <v>3</v>
      </c>
      <c r="J1488" s="62" t="str">
        <f>IF(COUNTIF(技能效果!A:A,技能等级!B1488&amp;"02")=1,技能等级!B1488&amp;"02","")</f>
        <v>210301502</v>
      </c>
      <c r="K1488" s="62">
        <f t="shared" si="3446"/>
        <v>3</v>
      </c>
      <c r="L1488" s="62" t="str">
        <f>IF(COUNTIF(技能效果!A:A,技能等级!B1488&amp;"03")=1,技能等级!B1488&amp;"03","")</f>
        <v>210301503</v>
      </c>
      <c r="M1488" s="62">
        <f t="shared" si="3447"/>
        <v>3</v>
      </c>
      <c r="N1488" s="62" t="str">
        <f>IF(COUNTIF(技能效果!A:A,技能等级!B1488&amp;"04")=1,技能等级!B1488&amp;"04","")</f>
        <v/>
      </c>
      <c r="O1488" s="62" t="str">
        <f t="shared" si="3448"/>
        <v/>
      </c>
      <c r="P1488" s="62" t="str">
        <f>IF(COUNTIF(技能效果!A:A,技能等级!B1488&amp;"05")=1,技能等级!B1488&amp;"05","")</f>
        <v/>
      </c>
      <c r="Q1488" s="62" t="str">
        <f t="shared" si="3449"/>
        <v/>
      </c>
      <c r="R1488" s="69" t="str">
        <f>INDEX(技能!U:U,MATCH(技能等级!B1488,技能!B:B,0))</f>
        <v>攻击敌方单体造成攻击x%伤害</v>
      </c>
      <c r="S1488" s="150">
        <f t="shared" si="3450"/>
        <v>145</v>
      </c>
    </row>
    <row r="1489" spans="1:19" ht="16.5" x14ac:dyDescent="0.2">
      <c r="A1489" s="62">
        <v>1486</v>
      </c>
      <c r="B1489" s="62">
        <f>INDEX(技能!B:B,MATCH(技能等级!S1489,技能!T:T,0))</f>
        <v>2103015</v>
      </c>
      <c r="C1489" s="69" t="s">
        <v>384</v>
      </c>
      <c r="D1489" s="62">
        <v>4</v>
      </c>
      <c r="E1489" s="62" t="str">
        <f>INDEX(技能!E:E,MATCH(技能等级!S1489,技能!T:T,0))</f>
        <v>于禁技能(教学)</v>
      </c>
      <c r="F1489" s="69" t="s">
        <v>1020</v>
      </c>
      <c r="G1489" s="62">
        <v>10</v>
      </c>
      <c r="H1489" s="149" t="str">
        <f t="shared" si="3445"/>
        <v>210301501</v>
      </c>
      <c r="I1489" s="62">
        <v>4</v>
      </c>
      <c r="J1489" s="62" t="str">
        <f>IF(COUNTIF(技能效果!A:A,技能等级!B1489&amp;"02")=1,技能等级!B1489&amp;"02","")</f>
        <v>210301502</v>
      </c>
      <c r="K1489" s="62">
        <f t="shared" si="3446"/>
        <v>4</v>
      </c>
      <c r="L1489" s="62" t="str">
        <f>IF(COUNTIF(技能效果!A:A,技能等级!B1489&amp;"03")=1,技能等级!B1489&amp;"03","")</f>
        <v>210301503</v>
      </c>
      <c r="M1489" s="62">
        <f t="shared" si="3447"/>
        <v>4</v>
      </c>
      <c r="N1489" s="62" t="str">
        <f>IF(COUNTIF(技能效果!A:A,技能等级!B1489&amp;"04")=1,技能等级!B1489&amp;"04","")</f>
        <v/>
      </c>
      <c r="O1489" s="62" t="str">
        <f t="shared" si="3448"/>
        <v/>
      </c>
      <c r="P1489" s="62" t="str">
        <f>IF(COUNTIF(技能效果!A:A,技能等级!B1489&amp;"05")=1,技能等级!B1489&amp;"05","")</f>
        <v/>
      </c>
      <c r="Q1489" s="62" t="str">
        <f t="shared" si="3449"/>
        <v/>
      </c>
      <c r="R1489" s="69" t="str">
        <f>INDEX(技能!U:U,MATCH(技能等级!B1489,技能!B:B,0))</f>
        <v>攻击敌方单体造成攻击x%伤害</v>
      </c>
      <c r="S1489" s="150">
        <f t="shared" si="3450"/>
        <v>145</v>
      </c>
    </row>
    <row r="1490" spans="1:19" ht="16.5" x14ac:dyDescent="0.2">
      <c r="A1490" s="62">
        <v>1487</v>
      </c>
      <c r="B1490" s="62">
        <f>INDEX(技能!B:B,MATCH(技能等级!S1490,技能!T:T,0))</f>
        <v>2103015</v>
      </c>
      <c r="C1490" s="69" t="s">
        <v>384</v>
      </c>
      <c r="D1490" s="62">
        <v>5</v>
      </c>
      <c r="E1490" s="62" t="str">
        <f>INDEX(技能!E:E,MATCH(技能等级!S1490,技能!T:T,0))</f>
        <v>于禁技能(教学)</v>
      </c>
      <c r="F1490" s="69" t="s">
        <v>1020</v>
      </c>
      <c r="G1490" s="62">
        <v>10</v>
      </c>
      <c r="H1490" s="149" t="str">
        <f t="shared" si="3445"/>
        <v>210301501</v>
      </c>
      <c r="I1490" s="62">
        <v>5</v>
      </c>
      <c r="J1490" s="62" t="str">
        <f>IF(COUNTIF(技能效果!A:A,技能等级!B1490&amp;"02")=1,技能等级!B1490&amp;"02","")</f>
        <v>210301502</v>
      </c>
      <c r="K1490" s="62">
        <f t="shared" si="3446"/>
        <v>5</v>
      </c>
      <c r="L1490" s="62" t="str">
        <f>IF(COUNTIF(技能效果!A:A,技能等级!B1490&amp;"03")=1,技能等级!B1490&amp;"03","")</f>
        <v>210301503</v>
      </c>
      <c r="M1490" s="62">
        <f t="shared" si="3447"/>
        <v>5</v>
      </c>
      <c r="N1490" s="62" t="str">
        <f>IF(COUNTIF(技能效果!A:A,技能等级!B1490&amp;"04")=1,技能等级!B1490&amp;"04","")</f>
        <v/>
      </c>
      <c r="O1490" s="62" t="str">
        <f t="shared" si="3448"/>
        <v/>
      </c>
      <c r="P1490" s="62" t="str">
        <f>IF(COUNTIF(技能效果!A:A,技能等级!B1490&amp;"05")=1,技能等级!B1490&amp;"05","")</f>
        <v/>
      </c>
      <c r="Q1490" s="62" t="str">
        <f t="shared" si="3449"/>
        <v/>
      </c>
      <c r="R1490" s="69" t="str">
        <f>INDEX(技能!U:U,MATCH(技能等级!B1490,技能!B:B,0))</f>
        <v>攻击敌方单体造成攻击x%伤害</v>
      </c>
      <c r="S1490" s="150">
        <f t="shared" si="3450"/>
        <v>145</v>
      </c>
    </row>
    <row r="1491" spans="1:19" ht="16.5" x14ac:dyDescent="0.2">
      <c r="A1491" s="62">
        <v>1488</v>
      </c>
      <c r="B1491" s="62">
        <f>INDEX(技能!B:B,MATCH(技能等级!S1491,技能!T:T,0))</f>
        <v>2103015</v>
      </c>
      <c r="C1491" s="69" t="s">
        <v>384</v>
      </c>
      <c r="D1491" s="62">
        <v>6</v>
      </c>
      <c r="E1491" s="62" t="str">
        <f>INDEX(技能!E:E,MATCH(技能等级!S1491,技能!T:T,0))</f>
        <v>于禁技能(教学)</v>
      </c>
      <c r="F1491" s="69" t="s">
        <v>1020</v>
      </c>
      <c r="G1491" s="62">
        <v>10</v>
      </c>
      <c r="H1491" s="149" t="str">
        <f t="shared" si="3445"/>
        <v>210301501</v>
      </c>
      <c r="I1491" s="62">
        <v>6</v>
      </c>
      <c r="J1491" s="62" t="str">
        <f>IF(COUNTIF(技能效果!A:A,技能等级!B1491&amp;"02")=1,技能等级!B1491&amp;"02","")</f>
        <v>210301502</v>
      </c>
      <c r="K1491" s="62">
        <f t="shared" si="3446"/>
        <v>6</v>
      </c>
      <c r="L1491" s="62" t="str">
        <f>IF(COUNTIF(技能效果!A:A,技能等级!B1491&amp;"03")=1,技能等级!B1491&amp;"03","")</f>
        <v>210301503</v>
      </c>
      <c r="M1491" s="62">
        <f t="shared" si="3447"/>
        <v>6</v>
      </c>
      <c r="N1491" s="62" t="str">
        <f>IF(COUNTIF(技能效果!A:A,技能等级!B1491&amp;"04")=1,技能等级!B1491&amp;"04","")</f>
        <v/>
      </c>
      <c r="O1491" s="62" t="str">
        <f t="shared" si="3448"/>
        <v/>
      </c>
      <c r="P1491" s="62" t="str">
        <f>IF(COUNTIF(技能效果!A:A,技能等级!B1491&amp;"05")=1,技能等级!B1491&amp;"05","")</f>
        <v/>
      </c>
      <c r="Q1491" s="62" t="str">
        <f t="shared" si="3449"/>
        <v/>
      </c>
      <c r="R1491" s="69" t="str">
        <f>INDEX(技能!U:U,MATCH(技能等级!B1491,技能!B:B,0))</f>
        <v>攻击敌方单体造成攻击x%伤害</v>
      </c>
      <c r="S1491" s="150">
        <f t="shared" si="3450"/>
        <v>145</v>
      </c>
    </row>
    <row r="1492" spans="1:19" ht="16.5" x14ac:dyDescent="0.2">
      <c r="A1492" s="62">
        <v>1489</v>
      </c>
      <c r="B1492" s="62">
        <f>INDEX(技能!B:B,MATCH(技能等级!S1492,技能!T:T,0))</f>
        <v>2103015</v>
      </c>
      <c r="C1492" s="69" t="s">
        <v>384</v>
      </c>
      <c r="D1492" s="62">
        <v>7</v>
      </c>
      <c r="E1492" s="62" t="str">
        <f>INDEX(技能!E:E,MATCH(技能等级!S1492,技能!T:T,0))</f>
        <v>于禁技能(教学)</v>
      </c>
      <c r="F1492" s="69" t="s">
        <v>1020</v>
      </c>
      <c r="G1492" s="62">
        <v>10</v>
      </c>
      <c r="H1492" s="149" t="str">
        <f t="shared" si="3445"/>
        <v>210301501</v>
      </c>
      <c r="I1492" s="62">
        <v>7</v>
      </c>
      <c r="J1492" s="62" t="str">
        <f>IF(COUNTIF(技能效果!A:A,技能等级!B1492&amp;"02")=1,技能等级!B1492&amp;"02","")</f>
        <v>210301502</v>
      </c>
      <c r="K1492" s="62">
        <f t="shared" si="3446"/>
        <v>7</v>
      </c>
      <c r="L1492" s="62" t="str">
        <f>IF(COUNTIF(技能效果!A:A,技能等级!B1492&amp;"03")=1,技能等级!B1492&amp;"03","")</f>
        <v>210301503</v>
      </c>
      <c r="M1492" s="62">
        <f t="shared" si="3447"/>
        <v>7</v>
      </c>
      <c r="N1492" s="62" t="str">
        <f>IF(COUNTIF(技能效果!A:A,技能等级!B1492&amp;"04")=1,技能等级!B1492&amp;"04","")</f>
        <v/>
      </c>
      <c r="O1492" s="62" t="str">
        <f t="shared" si="3448"/>
        <v/>
      </c>
      <c r="P1492" s="62" t="str">
        <f>IF(COUNTIF(技能效果!A:A,技能等级!B1492&amp;"05")=1,技能等级!B1492&amp;"05","")</f>
        <v/>
      </c>
      <c r="Q1492" s="62" t="str">
        <f t="shared" si="3449"/>
        <v/>
      </c>
      <c r="R1492" s="69" t="str">
        <f>INDEX(技能!U:U,MATCH(技能等级!B1492,技能!B:B,0))</f>
        <v>攻击敌方单体造成攻击x%伤害</v>
      </c>
      <c r="S1492" s="150">
        <f t="shared" si="3450"/>
        <v>145</v>
      </c>
    </row>
    <row r="1493" spans="1:19" ht="16.5" x14ac:dyDescent="0.2">
      <c r="A1493" s="62">
        <v>1490</v>
      </c>
      <c r="B1493" s="62">
        <f>INDEX(技能!B:B,MATCH(技能等级!S1493,技能!T:T,0))</f>
        <v>2103015</v>
      </c>
      <c r="C1493" s="69" t="s">
        <v>384</v>
      </c>
      <c r="D1493" s="62">
        <v>8</v>
      </c>
      <c r="E1493" s="62" t="str">
        <f>INDEX(技能!E:E,MATCH(技能等级!S1493,技能!T:T,0))</f>
        <v>于禁技能(教学)</v>
      </c>
      <c r="F1493" s="69" t="s">
        <v>1020</v>
      </c>
      <c r="G1493" s="62">
        <v>10</v>
      </c>
      <c r="H1493" s="149" t="str">
        <f t="shared" si="3445"/>
        <v>210301501</v>
      </c>
      <c r="I1493" s="62">
        <v>8</v>
      </c>
      <c r="J1493" s="62" t="str">
        <f>IF(COUNTIF(技能效果!A:A,技能等级!B1493&amp;"02")=1,技能等级!B1493&amp;"02","")</f>
        <v>210301502</v>
      </c>
      <c r="K1493" s="62">
        <f t="shared" si="3446"/>
        <v>8</v>
      </c>
      <c r="L1493" s="62" t="str">
        <f>IF(COUNTIF(技能效果!A:A,技能等级!B1493&amp;"03")=1,技能等级!B1493&amp;"03","")</f>
        <v>210301503</v>
      </c>
      <c r="M1493" s="62">
        <f t="shared" si="3447"/>
        <v>8</v>
      </c>
      <c r="N1493" s="62" t="str">
        <f>IF(COUNTIF(技能效果!A:A,技能等级!B1493&amp;"04")=1,技能等级!B1493&amp;"04","")</f>
        <v/>
      </c>
      <c r="O1493" s="62" t="str">
        <f t="shared" si="3448"/>
        <v/>
      </c>
      <c r="P1493" s="62" t="str">
        <f>IF(COUNTIF(技能效果!A:A,技能等级!B1493&amp;"05")=1,技能等级!B1493&amp;"05","")</f>
        <v/>
      </c>
      <c r="Q1493" s="62" t="str">
        <f t="shared" si="3449"/>
        <v/>
      </c>
      <c r="R1493" s="69" t="str">
        <f>INDEX(技能!U:U,MATCH(技能等级!B1493,技能!B:B,0))</f>
        <v>攻击敌方单体造成攻击x%伤害</v>
      </c>
      <c r="S1493" s="150">
        <f t="shared" si="3450"/>
        <v>145</v>
      </c>
    </row>
    <row r="1494" spans="1:19" ht="16.5" x14ac:dyDescent="0.2">
      <c r="A1494" s="62">
        <v>1491</v>
      </c>
      <c r="B1494" s="62">
        <f>INDEX(技能!B:B,MATCH(技能等级!S1494,技能!T:T,0))</f>
        <v>2103015</v>
      </c>
      <c r="C1494" s="69" t="s">
        <v>384</v>
      </c>
      <c r="D1494" s="62">
        <v>9</v>
      </c>
      <c r="E1494" s="62" t="str">
        <f>INDEX(技能!E:E,MATCH(技能等级!S1494,技能!T:T,0))</f>
        <v>于禁技能(教学)</v>
      </c>
      <c r="F1494" s="69" t="s">
        <v>1020</v>
      </c>
      <c r="G1494" s="62">
        <v>10</v>
      </c>
      <c r="H1494" s="149" t="str">
        <f t="shared" si="3445"/>
        <v>210301501</v>
      </c>
      <c r="I1494" s="62">
        <v>9</v>
      </c>
      <c r="J1494" s="62" t="str">
        <f>IF(COUNTIF(技能效果!A:A,技能等级!B1494&amp;"02")=1,技能等级!B1494&amp;"02","")</f>
        <v>210301502</v>
      </c>
      <c r="K1494" s="62">
        <f t="shared" si="3446"/>
        <v>9</v>
      </c>
      <c r="L1494" s="62" t="str">
        <f>IF(COUNTIF(技能效果!A:A,技能等级!B1494&amp;"03")=1,技能等级!B1494&amp;"03","")</f>
        <v>210301503</v>
      </c>
      <c r="M1494" s="62">
        <f t="shared" si="3447"/>
        <v>9</v>
      </c>
      <c r="N1494" s="62" t="str">
        <f>IF(COUNTIF(技能效果!A:A,技能等级!B1494&amp;"04")=1,技能等级!B1494&amp;"04","")</f>
        <v/>
      </c>
      <c r="O1494" s="62" t="str">
        <f t="shared" si="3448"/>
        <v/>
      </c>
      <c r="P1494" s="62" t="str">
        <f>IF(COUNTIF(技能效果!A:A,技能等级!B1494&amp;"05")=1,技能等级!B1494&amp;"05","")</f>
        <v/>
      </c>
      <c r="Q1494" s="62" t="str">
        <f t="shared" si="3449"/>
        <v/>
      </c>
      <c r="R1494" s="69" t="str">
        <f>INDEX(技能!U:U,MATCH(技能等级!B1494,技能!B:B,0))</f>
        <v>攻击敌方单体造成攻击x%伤害</v>
      </c>
      <c r="S1494" s="150">
        <f t="shared" si="3450"/>
        <v>145</v>
      </c>
    </row>
    <row r="1495" spans="1:19" ht="16.5" x14ac:dyDescent="0.2">
      <c r="A1495" s="62">
        <v>1492</v>
      </c>
      <c r="B1495" s="62">
        <f>INDEX(技能!B:B,MATCH(技能等级!S1495,技能!T:T,0))</f>
        <v>2103015</v>
      </c>
      <c r="C1495" s="69" t="s">
        <v>384</v>
      </c>
      <c r="D1495" s="62">
        <v>10</v>
      </c>
      <c r="E1495" s="62" t="str">
        <f>INDEX(技能!E:E,MATCH(技能等级!S1495,技能!T:T,0))</f>
        <v>于禁技能(教学)</v>
      </c>
      <c r="F1495" s="69" t="s">
        <v>1020</v>
      </c>
      <c r="G1495" s="62">
        <v>10</v>
      </c>
      <c r="H1495" s="149" t="str">
        <f t="shared" si="3445"/>
        <v>210301501</v>
      </c>
      <c r="I1495" s="62">
        <v>10</v>
      </c>
      <c r="J1495" s="62" t="str">
        <f>IF(COUNTIF(技能效果!A:A,技能等级!B1495&amp;"02")=1,技能等级!B1495&amp;"02","")</f>
        <v>210301502</v>
      </c>
      <c r="K1495" s="62">
        <f t="shared" si="3446"/>
        <v>10</v>
      </c>
      <c r="L1495" s="62" t="str">
        <f>IF(COUNTIF(技能效果!A:A,技能等级!B1495&amp;"03")=1,技能等级!B1495&amp;"03","")</f>
        <v>210301503</v>
      </c>
      <c r="M1495" s="62">
        <f t="shared" si="3447"/>
        <v>10</v>
      </c>
      <c r="N1495" s="62" t="str">
        <f>IF(COUNTIF(技能效果!A:A,技能等级!B1495&amp;"04")=1,技能等级!B1495&amp;"04","")</f>
        <v/>
      </c>
      <c r="O1495" s="62" t="str">
        <f t="shared" si="3448"/>
        <v/>
      </c>
      <c r="P1495" s="62" t="str">
        <f>IF(COUNTIF(技能效果!A:A,技能等级!B1495&amp;"05")=1,技能等级!B1495&amp;"05","")</f>
        <v/>
      </c>
      <c r="Q1495" s="62" t="str">
        <f t="shared" si="3449"/>
        <v/>
      </c>
      <c r="R1495" s="69" t="str">
        <f>INDEX(技能!U:U,MATCH(技能等级!B1495,技能!B:B,0))</f>
        <v>攻击敌方单体造成攻击x%伤害</v>
      </c>
      <c r="S1495" s="150">
        <f t="shared" si="3450"/>
        <v>145</v>
      </c>
    </row>
    <row r="1496" spans="1:19" ht="16.5" x14ac:dyDescent="0.2">
      <c r="A1496" s="62">
        <v>1493</v>
      </c>
      <c r="B1496" s="62">
        <f>INDEX(技能!B:B,MATCH(技能等级!S1496,技能!T:T,0))</f>
        <v>2103016</v>
      </c>
      <c r="C1496" s="69" t="s">
        <v>384</v>
      </c>
      <c r="D1496" s="62">
        <v>1</v>
      </c>
      <c r="E1496" s="62" t="str">
        <f>INDEX(技能!E:E,MATCH(技能等级!S1496,技能!T:T,0))</f>
        <v>西方龙技能(教学)</v>
      </c>
      <c r="F1496" s="69" t="s">
        <v>1020</v>
      </c>
      <c r="G1496" s="62"/>
      <c r="H1496" s="149" t="str">
        <f t="shared" si="3445"/>
        <v>210301601</v>
      </c>
      <c r="I1496" s="62">
        <v>1</v>
      </c>
      <c r="J1496" s="62" t="str">
        <f>IF(COUNTIF(技能效果!A:A,技能等级!B1496&amp;"02")=1,技能等级!B1496&amp;"02","")</f>
        <v>210301602</v>
      </c>
      <c r="K1496" s="62">
        <f t="shared" si="3446"/>
        <v>1</v>
      </c>
      <c r="L1496" s="62" t="str">
        <f>IF(COUNTIF(技能效果!A:A,技能等级!B1496&amp;"03")=1,技能等级!B1496&amp;"03","")</f>
        <v>210301603</v>
      </c>
      <c r="M1496" s="62">
        <f t="shared" si="3447"/>
        <v>1</v>
      </c>
      <c r="N1496" s="62" t="str">
        <f>IF(COUNTIF(技能效果!A:A,技能等级!B1496&amp;"04")=1,技能等级!B1496&amp;"04","")</f>
        <v>210301604</v>
      </c>
      <c r="O1496" s="62">
        <f t="shared" si="3448"/>
        <v>1</v>
      </c>
      <c r="P1496" s="62" t="str">
        <f>IF(COUNTIF(技能效果!A:A,技能等级!B1496&amp;"05")=1,技能等级!B1496&amp;"05","")</f>
        <v/>
      </c>
      <c r="Q1496" s="62" t="str">
        <f t="shared" si="3449"/>
        <v/>
      </c>
      <c r="R1496" s="69" t="str">
        <f>INDEX(技能!U:U,MATCH(技能等级!B1496,技能!B:B,0))</f>
        <v>攻击敌方单体造成攻击x%伤害，同时概率为目标施加【虹吸】负面效果，持续2回合
【虹吸】攻击带有虹吸状态的目标，可以恢复造成攻击x%伤害的生命</v>
      </c>
      <c r="S1496" s="150">
        <f t="shared" si="3450"/>
        <v>146</v>
      </c>
    </row>
    <row r="1497" spans="1:19" ht="16.5" x14ac:dyDescent="0.2">
      <c r="A1497" s="62">
        <v>1494</v>
      </c>
      <c r="B1497" s="62">
        <f>INDEX(技能!B:B,MATCH(技能等级!S1497,技能!T:T,0))</f>
        <v>2103016</v>
      </c>
      <c r="C1497" s="69" t="s">
        <v>384</v>
      </c>
      <c r="D1497" s="62">
        <v>2</v>
      </c>
      <c r="E1497" s="62" t="str">
        <f>INDEX(技能!E:E,MATCH(技能等级!S1497,技能!T:T,0))</f>
        <v>西方龙技能(教学)</v>
      </c>
      <c r="F1497" s="69" t="s">
        <v>1020</v>
      </c>
      <c r="G1497" s="62">
        <v>10</v>
      </c>
      <c r="H1497" s="149" t="str">
        <f t="shared" si="3445"/>
        <v>210301601</v>
      </c>
      <c r="I1497" s="62">
        <v>2</v>
      </c>
      <c r="J1497" s="62" t="str">
        <f>IF(COUNTIF(技能效果!A:A,技能等级!B1497&amp;"02")=1,技能等级!B1497&amp;"02","")</f>
        <v>210301602</v>
      </c>
      <c r="K1497" s="62">
        <f t="shared" si="3446"/>
        <v>2</v>
      </c>
      <c r="L1497" s="62" t="str">
        <f>IF(COUNTIF(技能效果!A:A,技能等级!B1497&amp;"03")=1,技能等级!B1497&amp;"03","")</f>
        <v>210301603</v>
      </c>
      <c r="M1497" s="62">
        <f t="shared" si="3447"/>
        <v>2</v>
      </c>
      <c r="N1497" s="62" t="str">
        <f>IF(COUNTIF(技能效果!A:A,技能等级!B1497&amp;"04")=1,技能等级!B1497&amp;"04","")</f>
        <v>210301604</v>
      </c>
      <c r="O1497" s="62">
        <f t="shared" si="3448"/>
        <v>2</v>
      </c>
      <c r="P1497" s="62" t="str">
        <f>IF(COUNTIF(技能效果!A:A,技能等级!B1497&amp;"05")=1,技能等级!B1497&amp;"05","")</f>
        <v/>
      </c>
      <c r="Q1497" s="62" t="str">
        <f t="shared" si="3449"/>
        <v/>
      </c>
      <c r="R1497" s="69" t="str">
        <f>INDEX(技能!U:U,MATCH(技能等级!B1497,技能!B:B,0))</f>
        <v>攻击敌方单体造成攻击x%伤害，同时概率为目标施加【虹吸】负面效果，持续2回合
【虹吸】攻击带有虹吸状态的目标，可以恢复造成攻击x%伤害的生命</v>
      </c>
      <c r="S1497" s="150">
        <f t="shared" si="3450"/>
        <v>146</v>
      </c>
    </row>
    <row r="1498" spans="1:19" ht="16.5" x14ac:dyDescent="0.2">
      <c r="A1498" s="62">
        <v>1495</v>
      </c>
      <c r="B1498" s="62">
        <f>INDEX(技能!B:B,MATCH(技能等级!S1498,技能!T:T,0))</f>
        <v>2103016</v>
      </c>
      <c r="C1498" s="69" t="s">
        <v>384</v>
      </c>
      <c r="D1498" s="62">
        <v>3</v>
      </c>
      <c r="E1498" s="62" t="str">
        <f>INDEX(技能!E:E,MATCH(技能等级!S1498,技能!T:T,0))</f>
        <v>西方龙技能(教学)</v>
      </c>
      <c r="F1498" s="69" t="s">
        <v>1020</v>
      </c>
      <c r="G1498" s="62">
        <v>10</v>
      </c>
      <c r="H1498" s="149" t="str">
        <f t="shared" si="3445"/>
        <v>210301601</v>
      </c>
      <c r="I1498" s="62">
        <v>3</v>
      </c>
      <c r="J1498" s="62" t="str">
        <f>IF(COUNTIF(技能效果!A:A,技能等级!B1498&amp;"02")=1,技能等级!B1498&amp;"02","")</f>
        <v>210301602</v>
      </c>
      <c r="K1498" s="62">
        <f t="shared" si="3446"/>
        <v>3</v>
      </c>
      <c r="L1498" s="62" t="str">
        <f>IF(COUNTIF(技能效果!A:A,技能等级!B1498&amp;"03")=1,技能等级!B1498&amp;"03","")</f>
        <v>210301603</v>
      </c>
      <c r="M1498" s="62">
        <f t="shared" si="3447"/>
        <v>3</v>
      </c>
      <c r="N1498" s="62" t="str">
        <f>IF(COUNTIF(技能效果!A:A,技能等级!B1498&amp;"04")=1,技能等级!B1498&amp;"04","")</f>
        <v>210301604</v>
      </c>
      <c r="O1498" s="62">
        <f t="shared" si="3448"/>
        <v>3</v>
      </c>
      <c r="P1498" s="62" t="str">
        <f>IF(COUNTIF(技能效果!A:A,技能等级!B1498&amp;"05")=1,技能等级!B1498&amp;"05","")</f>
        <v/>
      </c>
      <c r="Q1498" s="62" t="str">
        <f t="shared" si="3449"/>
        <v/>
      </c>
      <c r="R1498" s="69" t="str">
        <f>INDEX(技能!U:U,MATCH(技能等级!B1498,技能!B:B,0))</f>
        <v>攻击敌方单体造成攻击x%伤害，同时概率为目标施加【虹吸】负面效果，持续2回合
【虹吸】攻击带有虹吸状态的目标，可以恢复造成攻击x%伤害的生命</v>
      </c>
      <c r="S1498" s="150">
        <f t="shared" si="3450"/>
        <v>146</v>
      </c>
    </row>
    <row r="1499" spans="1:19" ht="16.5" x14ac:dyDescent="0.2">
      <c r="A1499" s="62">
        <v>1496</v>
      </c>
      <c r="B1499" s="62">
        <f>INDEX(技能!B:B,MATCH(技能等级!S1499,技能!T:T,0))</f>
        <v>2103016</v>
      </c>
      <c r="C1499" s="69" t="s">
        <v>384</v>
      </c>
      <c r="D1499" s="62">
        <v>4</v>
      </c>
      <c r="E1499" s="62" t="str">
        <f>INDEX(技能!E:E,MATCH(技能等级!S1499,技能!T:T,0))</f>
        <v>西方龙技能(教学)</v>
      </c>
      <c r="F1499" s="69" t="s">
        <v>1020</v>
      </c>
      <c r="G1499" s="62">
        <v>10</v>
      </c>
      <c r="H1499" s="149" t="str">
        <f t="shared" si="3445"/>
        <v>210301601</v>
      </c>
      <c r="I1499" s="62">
        <v>4</v>
      </c>
      <c r="J1499" s="62" t="str">
        <f>IF(COUNTIF(技能效果!A:A,技能等级!B1499&amp;"02")=1,技能等级!B1499&amp;"02","")</f>
        <v>210301602</v>
      </c>
      <c r="K1499" s="62">
        <f t="shared" si="3446"/>
        <v>4</v>
      </c>
      <c r="L1499" s="62" t="str">
        <f>IF(COUNTIF(技能效果!A:A,技能等级!B1499&amp;"03")=1,技能等级!B1499&amp;"03","")</f>
        <v>210301603</v>
      </c>
      <c r="M1499" s="62">
        <f t="shared" si="3447"/>
        <v>4</v>
      </c>
      <c r="N1499" s="62" t="str">
        <f>IF(COUNTIF(技能效果!A:A,技能等级!B1499&amp;"04")=1,技能等级!B1499&amp;"04","")</f>
        <v>210301604</v>
      </c>
      <c r="O1499" s="62">
        <f t="shared" si="3448"/>
        <v>4</v>
      </c>
      <c r="P1499" s="62" t="str">
        <f>IF(COUNTIF(技能效果!A:A,技能等级!B1499&amp;"05")=1,技能等级!B1499&amp;"05","")</f>
        <v/>
      </c>
      <c r="Q1499" s="62" t="str">
        <f t="shared" si="3449"/>
        <v/>
      </c>
      <c r="R1499" s="69" t="str">
        <f>INDEX(技能!U:U,MATCH(技能等级!B1499,技能!B:B,0))</f>
        <v>攻击敌方单体造成攻击x%伤害，同时概率为目标施加【虹吸】负面效果，持续2回合
【虹吸】攻击带有虹吸状态的目标，可以恢复造成攻击x%伤害的生命</v>
      </c>
      <c r="S1499" s="150">
        <f t="shared" si="3450"/>
        <v>146</v>
      </c>
    </row>
    <row r="1500" spans="1:19" ht="16.5" x14ac:dyDescent="0.2">
      <c r="A1500" s="62">
        <v>1497</v>
      </c>
      <c r="B1500" s="62">
        <f>INDEX(技能!B:B,MATCH(技能等级!S1500,技能!T:T,0))</f>
        <v>2103016</v>
      </c>
      <c r="C1500" s="69" t="s">
        <v>384</v>
      </c>
      <c r="D1500" s="62">
        <v>5</v>
      </c>
      <c r="E1500" s="62" t="str">
        <f>INDEX(技能!E:E,MATCH(技能等级!S1500,技能!T:T,0))</f>
        <v>西方龙技能(教学)</v>
      </c>
      <c r="F1500" s="69" t="s">
        <v>1020</v>
      </c>
      <c r="G1500" s="62">
        <v>10</v>
      </c>
      <c r="H1500" s="149" t="str">
        <f t="shared" si="3445"/>
        <v>210301601</v>
      </c>
      <c r="I1500" s="62">
        <v>5</v>
      </c>
      <c r="J1500" s="62" t="str">
        <f>IF(COUNTIF(技能效果!A:A,技能等级!B1500&amp;"02")=1,技能等级!B1500&amp;"02","")</f>
        <v>210301602</v>
      </c>
      <c r="K1500" s="62">
        <f t="shared" si="3446"/>
        <v>5</v>
      </c>
      <c r="L1500" s="62" t="str">
        <f>IF(COUNTIF(技能效果!A:A,技能等级!B1500&amp;"03")=1,技能等级!B1500&amp;"03","")</f>
        <v>210301603</v>
      </c>
      <c r="M1500" s="62">
        <f t="shared" si="3447"/>
        <v>5</v>
      </c>
      <c r="N1500" s="62" t="str">
        <f>IF(COUNTIF(技能效果!A:A,技能等级!B1500&amp;"04")=1,技能等级!B1500&amp;"04","")</f>
        <v>210301604</v>
      </c>
      <c r="O1500" s="62">
        <f t="shared" si="3448"/>
        <v>5</v>
      </c>
      <c r="P1500" s="62" t="str">
        <f>IF(COUNTIF(技能效果!A:A,技能等级!B1500&amp;"05")=1,技能等级!B1500&amp;"05","")</f>
        <v/>
      </c>
      <c r="Q1500" s="62" t="str">
        <f t="shared" si="3449"/>
        <v/>
      </c>
      <c r="R1500" s="69" t="str">
        <f>INDEX(技能!U:U,MATCH(技能等级!B1500,技能!B:B,0))</f>
        <v>攻击敌方单体造成攻击x%伤害，同时概率为目标施加【虹吸】负面效果，持续2回合
【虹吸】攻击带有虹吸状态的目标，可以恢复造成攻击x%伤害的生命</v>
      </c>
      <c r="S1500" s="150">
        <f t="shared" si="3450"/>
        <v>146</v>
      </c>
    </row>
    <row r="1501" spans="1:19" ht="16.5" x14ac:dyDescent="0.2">
      <c r="A1501" s="62">
        <v>1498</v>
      </c>
      <c r="B1501" s="62">
        <f>INDEX(技能!B:B,MATCH(技能等级!S1501,技能!T:T,0))</f>
        <v>2103016</v>
      </c>
      <c r="C1501" s="69" t="s">
        <v>384</v>
      </c>
      <c r="D1501" s="62">
        <v>6</v>
      </c>
      <c r="E1501" s="62" t="str">
        <f>INDEX(技能!E:E,MATCH(技能等级!S1501,技能!T:T,0))</f>
        <v>西方龙技能(教学)</v>
      </c>
      <c r="F1501" s="69" t="s">
        <v>1020</v>
      </c>
      <c r="G1501" s="62">
        <v>10</v>
      </c>
      <c r="H1501" s="149" t="str">
        <f t="shared" si="3445"/>
        <v>210301601</v>
      </c>
      <c r="I1501" s="62">
        <v>6</v>
      </c>
      <c r="J1501" s="62" t="str">
        <f>IF(COUNTIF(技能效果!A:A,技能等级!B1501&amp;"02")=1,技能等级!B1501&amp;"02","")</f>
        <v>210301602</v>
      </c>
      <c r="K1501" s="62">
        <f t="shared" si="3446"/>
        <v>6</v>
      </c>
      <c r="L1501" s="62" t="str">
        <f>IF(COUNTIF(技能效果!A:A,技能等级!B1501&amp;"03")=1,技能等级!B1501&amp;"03","")</f>
        <v>210301603</v>
      </c>
      <c r="M1501" s="62">
        <f t="shared" si="3447"/>
        <v>6</v>
      </c>
      <c r="N1501" s="62" t="str">
        <f>IF(COUNTIF(技能效果!A:A,技能等级!B1501&amp;"04")=1,技能等级!B1501&amp;"04","")</f>
        <v>210301604</v>
      </c>
      <c r="O1501" s="62">
        <f t="shared" si="3448"/>
        <v>6</v>
      </c>
      <c r="P1501" s="62" t="str">
        <f>IF(COUNTIF(技能效果!A:A,技能等级!B1501&amp;"05")=1,技能等级!B1501&amp;"05","")</f>
        <v/>
      </c>
      <c r="Q1501" s="62" t="str">
        <f t="shared" si="3449"/>
        <v/>
      </c>
      <c r="R1501" s="69" t="str">
        <f>INDEX(技能!U:U,MATCH(技能等级!B1501,技能!B:B,0))</f>
        <v>攻击敌方单体造成攻击x%伤害，同时概率为目标施加【虹吸】负面效果，持续2回合
【虹吸】攻击带有虹吸状态的目标，可以恢复造成攻击x%伤害的生命</v>
      </c>
      <c r="S1501" s="150">
        <f t="shared" si="3450"/>
        <v>146</v>
      </c>
    </row>
    <row r="1502" spans="1:19" ht="16.5" x14ac:dyDescent="0.2">
      <c r="A1502" s="62">
        <v>1499</v>
      </c>
      <c r="B1502" s="62">
        <f>INDEX(技能!B:B,MATCH(技能等级!S1502,技能!T:T,0))</f>
        <v>2103016</v>
      </c>
      <c r="C1502" s="69" t="s">
        <v>384</v>
      </c>
      <c r="D1502" s="62">
        <v>7</v>
      </c>
      <c r="E1502" s="62" t="str">
        <f>INDEX(技能!E:E,MATCH(技能等级!S1502,技能!T:T,0))</f>
        <v>西方龙技能(教学)</v>
      </c>
      <c r="F1502" s="69" t="s">
        <v>1020</v>
      </c>
      <c r="G1502" s="62">
        <v>10</v>
      </c>
      <c r="H1502" s="149" t="str">
        <f t="shared" si="3445"/>
        <v>210301601</v>
      </c>
      <c r="I1502" s="62">
        <v>7</v>
      </c>
      <c r="J1502" s="62" t="str">
        <f>IF(COUNTIF(技能效果!A:A,技能等级!B1502&amp;"02")=1,技能等级!B1502&amp;"02","")</f>
        <v>210301602</v>
      </c>
      <c r="K1502" s="62">
        <f t="shared" si="3446"/>
        <v>7</v>
      </c>
      <c r="L1502" s="62" t="str">
        <f>IF(COUNTIF(技能效果!A:A,技能等级!B1502&amp;"03")=1,技能等级!B1502&amp;"03","")</f>
        <v>210301603</v>
      </c>
      <c r="M1502" s="62">
        <f t="shared" si="3447"/>
        <v>7</v>
      </c>
      <c r="N1502" s="62" t="str">
        <f>IF(COUNTIF(技能效果!A:A,技能等级!B1502&amp;"04")=1,技能等级!B1502&amp;"04","")</f>
        <v>210301604</v>
      </c>
      <c r="O1502" s="62">
        <f t="shared" si="3448"/>
        <v>7</v>
      </c>
      <c r="P1502" s="62" t="str">
        <f>IF(COUNTIF(技能效果!A:A,技能等级!B1502&amp;"05")=1,技能等级!B1502&amp;"05","")</f>
        <v/>
      </c>
      <c r="Q1502" s="62" t="str">
        <f t="shared" si="3449"/>
        <v/>
      </c>
      <c r="R1502" s="69" t="str">
        <f>INDEX(技能!U:U,MATCH(技能等级!B1502,技能!B:B,0))</f>
        <v>攻击敌方单体造成攻击x%伤害，同时概率为目标施加【虹吸】负面效果，持续2回合
【虹吸】攻击带有虹吸状态的目标，可以恢复造成攻击x%伤害的生命</v>
      </c>
      <c r="S1502" s="150">
        <f t="shared" si="3450"/>
        <v>146</v>
      </c>
    </row>
    <row r="1503" spans="1:19" ht="16.5" x14ac:dyDescent="0.2">
      <c r="A1503" s="62">
        <v>1500</v>
      </c>
      <c r="B1503" s="62">
        <f>INDEX(技能!B:B,MATCH(技能等级!S1503,技能!T:T,0))</f>
        <v>2103016</v>
      </c>
      <c r="C1503" s="69" t="s">
        <v>384</v>
      </c>
      <c r="D1503" s="62">
        <v>8</v>
      </c>
      <c r="E1503" s="62" t="str">
        <f>INDEX(技能!E:E,MATCH(技能等级!S1503,技能!T:T,0))</f>
        <v>西方龙技能(教学)</v>
      </c>
      <c r="F1503" s="69" t="s">
        <v>1020</v>
      </c>
      <c r="G1503" s="62">
        <v>10</v>
      </c>
      <c r="H1503" s="149" t="str">
        <f t="shared" si="3445"/>
        <v>210301601</v>
      </c>
      <c r="I1503" s="62">
        <v>8</v>
      </c>
      <c r="J1503" s="62" t="str">
        <f>IF(COUNTIF(技能效果!A:A,技能等级!B1503&amp;"02")=1,技能等级!B1503&amp;"02","")</f>
        <v>210301602</v>
      </c>
      <c r="K1503" s="62">
        <f t="shared" si="3446"/>
        <v>8</v>
      </c>
      <c r="L1503" s="62" t="str">
        <f>IF(COUNTIF(技能效果!A:A,技能等级!B1503&amp;"03")=1,技能等级!B1503&amp;"03","")</f>
        <v>210301603</v>
      </c>
      <c r="M1503" s="62">
        <f t="shared" si="3447"/>
        <v>8</v>
      </c>
      <c r="N1503" s="62" t="str">
        <f>IF(COUNTIF(技能效果!A:A,技能等级!B1503&amp;"04")=1,技能等级!B1503&amp;"04","")</f>
        <v>210301604</v>
      </c>
      <c r="O1503" s="62">
        <f t="shared" si="3448"/>
        <v>8</v>
      </c>
      <c r="P1503" s="62" t="str">
        <f>IF(COUNTIF(技能效果!A:A,技能等级!B1503&amp;"05")=1,技能等级!B1503&amp;"05","")</f>
        <v/>
      </c>
      <c r="Q1503" s="62" t="str">
        <f t="shared" si="3449"/>
        <v/>
      </c>
      <c r="R1503" s="69" t="str">
        <f>INDEX(技能!U:U,MATCH(技能等级!B1503,技能!B:B,0))</f>
        <v>攻击敌方单体造成攻击x%伤害，同时概率为目标施加【虹吸】负面效果，持续2回合
【虹吸】攻击带有虹吸状态的目标，可以恢复造成攻击x%伤害的生命</v>
      </c>
      <c r="S1503" s="150">
        <f t="shared" si="3450"/>
        <v>146</v>
      </c>
    </row>
    <row r="1504" spans="1:19" ht="16.5" x14ac:dyDescent="0.2">
      <c r="A1504" s="62">
        <v>1501</v>
      </c>
      <c r="B1504" s="62">
        <f>INDEX(技能!B:B,MATCH(技能等级!S1504,技能!T:T,0))</f>
        <v>2103016</v>
      </c>
      <c r="C1504" s="69" t="s">
        <v>384</v>
      </c>
      <c r="D1504" s="62">
        <v>9</v>
      </c>
      <c r="E1504" s="62" t="str">
        <f>INDEX(技能!E:E,MATCH(技能等级!S1504,技能!T:T,0))</f>
        <v>西方龙技能(教学)</v>
      </c>
      <c r="F1504" s="69" t="s">
        <v>1020</v>
      </c>
      <c r="G1504" s="62">
        <v>10</v>
      </c>
      <c r="H1504" s="149" t="str">
        <f t="shared" si="3445"/>
        <v>210301601</v>
      </c>
      <c r="I1504" s="62">
        <v>9</v>
      </c>
      <c r="J1504" s="62" t="str">
        <f>IF(COUNTIF(技能效果!A:A,技能等级!B1504&amp;"02")=1,技能等级!B1504&amp;"02","")</f>
        <v>210301602</v>
      </c>
      <c r="K1504" s="62">
        <f t="shared" si="3446"/>
        <v>9</v>
      </c>
      <c r="L1504" s="62" t="str">
        <f>IF(COUNTIF(技能效果!A:A,技能等级!B1504&amp;"03")=1,技能等级!B1504&amp;"03","")</f>
        <v>210301603</v>
      </c>
      <c r="M1504" s="62">
        <f t="shared" si="3447"/>
        <v>9</v>
      </c>
      <c r="N1504" s="62" t="str">
        <f>IF(COUNTIF(技能效果!A:A,技能等级!B1504&amp;"04")=1,技能等级!B1504&amp;"04","")</f>
        <v>210301604</v>
      </c>
      <c r="O1504" s="62">
        <f t="shared" si="3448"/>
        <v>9</v>
      </c>
      <c r="P1504" s="62" t="str">
        <f>IF(COUNTIF(技能效果!A:A,技能等级!B1504&amp;"05")=1,技能等级!B1504&amp;"05","")</f>
        <v/>
      </c>
      <c r="Q1504" s="62" t="str">
        <f t="shared" si="3449"/>
        <v/>
      </c>
      <c r="R1504" s="69" t="str">
        <f>INDEX(技能!U:U,MATCH(技能等级!B1504,技能!B:B,0))</f>
        <v>攻击敌方单体造成攻击x%伤害，同时概率为目标施加【虹吸】负面效果，持续2回合
【虹吸】攻击带有虹吸状态的目标，可以恢复造成攻击x%伤害的生命</v>
      </c>
      <c r="S1504" s="150">
        <f t="shared" si="3450"/>
        <v>146</v>
      </c>
    </row>
    <row r="1505" spans="1:19" ht="16.5" x14ac:dyDescent="0.2">
      <c r="A1505" s="62">
        <v>1502</v>
      </c>
      <c r="B1505" s="62">
        <f>INDEX(技能!B:B,MATCH(技能等级!S1505,技能!T:T,0))</f>
        <v>2103016</v>
      </c>
      <c r="C1505" s="69" t="s">
        <v>384</v>
      </c>
      <c r="D1505" s="62">
        <v>10</v>
      </c>
      <c r="E1505" s="62" t="str">
        <f>INDEX(技能!E:E,MATCH(技能等级!S1505,技能!T:T,0))</f>
        <v>西方龙技能(教学)</v>
      </c>
      <c r="F1505" s="69" t="s">
        <v>1020</v>
      </c>
      <c r="G1505" s="62">
        <v>10</v>
      </c>
      <c r="H1505" s="149" t="str">
        <f t="shared" si="3445"/>
        <v>210301601</v>
      </c>
      <c r="I1505" s="62">
        <v>10</v>
      </c>
      <c r="J1505" s="62" t="str">
        <f>IF(COUNTIF(技能效果!A:A,技能等级!B1505&amp;"02")=1,技能等级!B1505&amp;"02","")</f>
        <v>210301602</v>
      </c>
      <c r="K1505" s="62">
        <f t="shared" si="3446"/>
        <v>10</v>
      </c>
      <c r="L1505" s="62" t="str">
        <f>IF(COUNTIF(技能效果!A:A,技能等级!B1505&amp;"03")=1,技能等级!B1505&amp;"03","")</f>
        <v>210301603</v>
      </c>
      <c r="M1505" s="62">
        <f t="shared" si="3447"/>
        <v>10</v>
      </c>
      <c r="N1505" s="62" t="str">
        <f>IF(COUNTIF(技能效果!A:A,技能等级!B1505&amp;"04")=1,技能等级!B1505&amp;"04","")</f>
        <v>210301604</v>
      </c>
      <c r="O1505" s="62">
        <f t="shared" si="3448"/>
        <v>10</v>
      </c>
      <c r="P1505" s="62" t="str">
        <f>IF(COUNTIF(技能效果!A:A,技能等级!B1505&amp;"05")=1,技能等级!B1505&amp;"05","")</f>
        <v/>
      </c>
      <c r="Q1505" s="62" t="str">
        <f t="shared" si="3449"/>
        <v/>
      </c>
      <c r="R1505" s="69" t="str">
        <f>INDEX(技能!U:U,MATCH(技能等级!B1505,技能!B:B,0))</f>
        <v>攻击敌方单体造成攻击x%伤害，同时概率为目标施加【虹吸】负面效果，持续2回合
【虹吸】攻击带有虹吸状态的目标，可以恢复造成攻击x%伤害的生命</v>
      </c>
      <c r="S1505" s="150">
        <f t="shared" si="3450"/>
        <v>146</v>
      </c>
    </row>
    <row r="1506" spans="1:19" ht="16.5" x14ac:dyDescent="0.2">
      <c r="A1506" s="62">
        <v>1503</v>
      </c>
      <c r="B1506" s="62">
        <f>INDEX(技能!B:B,MATCH(技能等级!S1506,技能!T:T,0))</f>
        <v>2103017</v>
      </c>
      <c r="C1506" s="69" t="s">
        <v>384</v>
      </c>
      <c r="D1506" s="62">
        <v>1</v>
      </c>
      <c r="E1506" s="62" t="str">
        <f>INDEX(技能!E:E,MATCH(技能等级!S1506,技能!T:T,0))</f>
        <v>飞廉技能(教学)</v>
      </c>
      <c r="F1506" s="69" t="s">
        <v>1020</v>
      </c>
      <c r="G1506" s="62"/>
      <c r="H1506" s="149" t="str">
        <f t="shared" si="3445"/>
        <v>210301701</v>
      </c>
      <c r="I1506" s="62">
        <v>1</v>
      </c>
      <c r="J1506" s="62" t="str">
        <f>IF(COUNTIF(技能效果!A:A,技能等级!B1506&amp;"02")=1,技能等级!B1506&amp;"02","")</f>
        <v>210301702</v>
      </c>
      <c r="K1506" s="62">
        <f t="shared" si="3446"/>
        <v>1</v>
      </c>
      <c r="L1506" s="62" t="str">
        <f>IF(COUNTIF(技能效果!A:A,技能等级!B1506&amp;"03")=1,技能等级!B1506&amp;"03","")</f>
        <v>210301703</v>
      </c>
      <c r="M1506" s="62">
        <f t="shared" si="3447"/>
        <v>1</v>
      </c>
      <c r="N1506" s="62" t="str">
        <f>IF(COUNTIF(技能效果!A:A,技能等级!B1506&amp;"04")=1,技能等级!B1506&amp;"04","")</f>
        <v>210301704</v>
      </c>
      <c r="O1506" s="62">
        <f t="shared" si="3448"/>
        <v>1</v>
      </c>
      <c r="P1506" s="62" t="str">
        <f>IF(COUNTIF(技能效果!A:A,技能等级!B1506&amp;"05")=1,技能等级!B1506&amp;"05","")</f>
        <v/>
      </c>
      <c r="Q1506" s="62" t="str">
        <f t="shared" si="3449"/>
        <v/>
      </c>
      <c r="R1506" s="69" t="str">
        <f>INDEX(技能!U:U,MATCH(技能等级!B1506,技能!B:B,0))</f>
        <v>攻击敌方单体造成攻击x%伤害，如果目标带有风神印记，概率无消耗再次释放1次本技能</v>
      </c>
      <c r="S1506" s="150">
        <f t="shared" si="3450"/>
        <v>147</v>
      </c>
    </row>
    <row r="1507" spans="1:19" ht="16.5" x14ac:dyDescent="0.2">
      <c r="A1507" s="62">
        <v>1504</v>
      </c>
      <c r="B1507" s="62">
        <f>INDEX(技能!B:B,MATCH(技能等级!S1507,技能!T:T,0))</f>
        <v>2103017</v>
      </c>
      <c r="C1507" s="69" t="s">
        <v>384</v>
      </c>
      <c r="D1507" s="62">
        <v>2</v>
      </c>
      <c r="E1507" s="62" t="str">
        <f>INDEX(技能!E:E,MATCH(技能等级!S1507,技能!T:T,0))</f>
        <v>飞廉技能(教学)</v>
      </c>
      <c r="F1507" s="69" t="s">
        <v>1020</v>
      </c>
      <c r="G1507" s="62">
        <v>10</v>
      </c>
      <c r="H1507" s="149" t="str">
        <f t="shared" si="3445"/>
        <v>210301701</v>
      </c>
      <c r="I1507" s="62">
        <v>2</v>
      </c>
      <c r="J1507" s="62" t="str">
        <f>IF(COUNTIF(技能效果!A:A,技能等级!B1507&amp;"02")=1,技能等级!B1507&amp;"02","")</f>
        <v>210301702</v>
      </c>
      <c r="K1507" s="62">
        <f t="shared" si="3446"/>
        <v>2</v>
      </c>
      <c r="L1507" s="62" t="str">
        <f>IF(COUNTIF(技能效果!A:A,技能等级!B1507&amp;"03")=1,技能等级!B1507&amp;"03","")</f>
        <v>210301703</v>
      </c>
      <c r="M1507" s="62">
        <f t="shared" si="3447"/>
        <v>2</v>
      </c>
      <c r="N1507" s="62" t="str">
        <f>IF(COUNTIF(技能效果!A:A,技能等级!B1507&amp;"04")=1,技能等级!B1507&amp;"04","")</f>
        <v>210301704</v>
      </c>
      <c r="O1507" s="62">
        <f t="shared" si="3448"/>
        <v>2</v>
      </c>
      <c r="P1507" s="62" t="str">
        <f>IF(COUNTIF(技能效果!A:A,技能等级!B1507&amp;"05")=1,技能等级!B1507&amp;"05","")</f>
        <v/>
      </c>
      <c r="Q1507" s="62" t="str">
        <f t="shared" si="3449"/>
        <v/>
      </c>
      <c r="R1507" s="69" t="str">
        <f>INDEX(技能!U:U,MATCH(技能等级!B1507,技能!B:B,0))</f>
        <v>攻击敌方单体造成攻击x%伤害，如果目标带有风神印记，概率无消耗再次释放1次本技能</v>
      </c>
      <c r="S1507" s="150">
        <f t="shared" si="3450"/>
        <v>147</v>
      </c>
    </row>
    <row r="1508" spans="1:19" ht="16.5" x14ac:dyDescent="0.2">
      <c r="A1508" s="62">
        <v>1505</v>
      </c>
      <c r="B1508" s="62">
        <f>INDEX(技能!B:B,MATCH(技能等级!S1508,技能!T:T,0))</f>
        <v>2103017</v>
      </c>
      <c r="C1508" s="69" t="s">
        <v>384</v>
      </c>
      <c r="D1508" s="62">
        <v>3</v>
      </c>
      <c r="E1508" s="62" t="str">
        <f>INDEX(技能!E:E,MATCH(技能等级!S1508,技能!T:T,0))</f>
        <v>飞廉技能(教学)</v>
      </c>
      <c r="F1508" s="69" t="s">
        <v>1020</v>
      </c>
      <c r="G1508" s="62">
        <v>10</v>
      </c>
      <c r="H1508" s="149" t="str">
        <f t="shared" si="3445"/>
        <v>210301701</v>
      </c>
      <c r="I1508" s="62">
        <v>3</v>
      </c>
      <c r="J1508" s="62" t="str">
        <f>IF(COUNTIF(技能效果!A:A,技能等级!B1508&amp;"02")=1,技能等级!B1508&amp;"02","")</f>
        <v>210301702</v>
      </c>
      <c r="K1508" s="62">
        <f t="shared" si="3446"/>
        <v>3</v>
      </c>
      <c r="L1508" s="62" t="str">
        <f>IF(COUNTIF(技能效果!A:A,技能等级!B1508&amp;"03")=1,技能等级!B1508&amp;"03","")</f>
        <v>210301703</v>
      </c>
      <c r="M1508" s="62">
        <f t="shared" si="3447"/>
        <v>3</v>
      </c>
      <c r="N1508" s="62" t="str">
        <f>IF(COUNTIF(技能效果!A:A,技能等级!B1508&amp;"04")=1,技能等级!B1508&amp;"04","")</f>
        <v>210301704</v>
      </c>
      <c r="O1508" s="62">
        <f t="shared" si="3448"/>
        <v>3</v>
      </c>
      <c r="P1508" s="62" t="str">
        <f>IF(COUNTIF(技能效果!A:A,技能等级!B1508&amp;"05")=1,技能等级!B1508&amp;"05","")</f>
        <v/>
      </c>
      <c r="Q1508" s="62" t="str">
        <f t="shared" si="3449"/>
        <v/>
      </c>
      <c r="R1508" s="69" t="str">
        <f>INDEX(技能!U:U,MATCH(技能等级!B1508,技能!B:B,0))</f>
        <v>攻击敌方单体造成攻击x%伤害，如果目标带有风神印记，概率无消耗再次释放1次本技能</v>
      </c>
      <c r="S1508" s="150">
        <f t="shared" si="3450"/>
        <v>147</v>
      </c>
    </row>
    <row r="1509" spans="1:19" ht="16.5" x14ac:dyDescent="0.2">
      <c r="A1509" s="62">
        <v>1506</v>
      </c>
      <c r="B1509" s="62">
        <f>INDEX(技能!B:B,MATCH(技能等级!S1509,技能!T:T,0))</f>
        <v>2103017</v>
      </c>
      <c r="C1509" s="69" t="s">
        <v>384</v>
      </c>
      <c r="D1509" s="62">
        <v>4</v>
      </c>
      <c r="E1509" s="62" t="str">
        <f>INDEX(技能!E:E,MATCH(技能等级!S1509,技能!T:T,0))</f>
        <v>飞廉技能(教学)</v>
      </c>
      <c r="F1509" s="69" t="s">
        <v>1020</v>
      </c>
      <c r="G1509" s="62">
        <v>10</v>
      </c>
      <c r="H1509" s="149" t="str">
        <f t="shared" si="3445"/>
        <v>210301701</v>
      </c>
      <c r="I1509" s="62">
        <v>4</v>
      </c>
      <c r="J1509" s="62" t="str">
        <f>IF(COUNTIF(技能效果!A:A,技能等级!B1509&amp;"02")=1,技能等级!B1509&amp;"02","")</f>
        <v>210301702</v>
      </c>
      <c r="K1509" s="62">
        <f t="shared" si="3446"/>
        <v>4</v>
      </c>
      <c r="L1509" s="62" t="str">
        <f>IF(COUNTIF(技能效果!A:A,技能等级!B1509&amp;"03")=1,技能等级!B1509&amp;"03","")</f>
        <v>210301703</v>
      </c>
      <c r="M1509" s="62">
        <f t="shared" si="3447"/>
        <v>4</v>
      </c>
      <c r="N1509" s="62" t="str">
        <f>IF(COUNTIF(技能效果!A:A,技能等级!B1509&amp;"04")=1,技能等级!B1509&amp;"04","")</f>
        <v>210301704</v>
      </c>
      <c r="O1509" s="62">
        <f t="shared" si="3448"/>
        <v>4</v>
      </c>
      <c r="P1509" s="62" t="str">
        <f>IF(COUNTIF(技能效果!A:A,技能等级!B1509&amp;"05")=1,技能等级!B1509&amp;"05","")</f>
        <v/>
      </c>
      <c r="Q1509" s="62" t="str">
        <f t="shared" si="3449"/>
        <v/>
      </c>
      <c r="R1509" s="69" t="str">
        <f>INDEX(技能!U:U,MATCH(技能等级!B1509,技能!B:B,0))</f>
        <v>攻击敌方单体造成攻击x%伤害，如果目标带有风神印记，概率无消耗再次释放1次本技能</v>
      </c>
      <c r="S1509" s="150">
        <f t="shared" si="3450"/>
        <v>147</v>
      </c>
    </row>
    <row r="1510" spans="1:19" ht="16.5" x14ac:dyDescent="0.2">
      <c r="A1510" s="62">
        <v>1507</v>
      </c>
      <c r="B1510" s="62">
        <f>INDEX(技能!B:B,MATCH(技能等级!S1510,技能!T:T,0))</f>
        <v>2103017</v>
      </c>
      <c r="C1510" s="69" t="s">
        <v>384</v>
      </c>
      <c r="D1510" s="62">
        <v>5</v>
      </c>
      <c r="E1510" s="62" t="str">
        <f>INDEX(技能!E:E,MATCH(技能等级!S1510,技能!T:T,0))</f>
        <v>飞廉技能(教学)</v>
      </c>
      <c r="F1510" s="69" t="s">
        <v>1020</v>
      </c>
      <c r="G1510" s="62">
        <v>10</v>
      </c>
      <c r="H1510" s="149" t="str">
        <f t="shared" si="3445"/>
        <v>210301701</v>
      </c>
      <c r="I1510" s="62">
        <v>5</v>
      </c>
      <c r="J1510" s="62" t="str">
        <f>IF(COUNTIF(技能效果!A:A,技能等级!B1510&amp;"02")=1,技能等级!B1510&amp;"02","")</f>
        <v>210301702</v>
      </c>
      <c r="K1510" s="62">
        <f t="shared" si="3446"/>
        <v>5</v>
      </c>
      <c r="L1510" s="62" t="str">
        <f>IF(COUNTIF(技能效果!A:A,技能等级!B1510&amp;"03")=1,技能等级!B1510&amp;"03","")</f>
        <v>210301703</v>
      </c>
      <c r="M1510" s="62">
        <f t="shared" si="3447"/>
        <v>5</v>
      </c>
      <c r="N1510" s="62" t="str">
        <f>IF(COUNTIF(技能效果!A:A,技能等级!B1510&amp;"04")=1,技能等级!B1510&amp;"04","")</f>
        <v>210301704</v>
      </c>
      <c r="O1510" s="62">
        <f t="shared" si="3448"/>
        <v>5</v>
      </c>
      <c r="P1510" s="62" t="str">
        <f>IF(COUNTIF(技能效果!A:A,技能等级!B1510&amp;"05")=1,技能等级!B1510&amp;"05","")</f>
        <v/>
      </c>
      <c r="Q1510" s="62" t="str">
        <f t="shared" si="3449"/>
        <v/>
      </c>
      <c r="R1510" s="69" t="str">
        <f>INDEX(技能!U:U,MATCH(技能等级!B1510,技能!B:B,0))</f>
        <v>攻击敌方单体造成攻击x%伤害，如果目标带有风神印记，概率无消耗再次释放1次本技能</v>
      </c>
      <c r="S1510" s="150">
        <f t="shared" si="3450"/>
        <v>147</v>
      </c>
    </row>
    <row r="1511" spans="1:19" ht="16.5" x14ac:dyDescent="0.2">
      <c r="A1511" s="62">
        <v>1508</v>
      </c>
      <c r="B1511" s="62">
        <f>INDEX(技能!B:B,MATCH(技能等级!S1511,技能!T:T,0))</f>
        <v>2103017</v>
      </c>
      <c r="C1511" s="69" t="s">
        <v>384</v>
      </c>
      <c r="D1511" s="62">
        <v>6</v>
      </c>
      <c r="E1511" s="62" t="str">
        <f>INDEX(技能!E:E,MATCH(技能等级!S1511,技能!T:T,0))</f>
        <v>飞廉技能(教学)</v>
      </c>
      <c r="F1511" s="69" t="s">
        <v>1020</v>
      </c>
      <c r="G1511" s="62">
        <v>10</v>
      </c>
      <c r="H1511" s="149" t="str">
        <f t="shared" si="3445"/>
        <v>210301701</v>
      </c>
      <c r="I1511" s="62">
        <v>6</v>
      </c>
      <c r="J1511" s="62" t="str">
        <f>IF(COUNTIF(技能效果!A:A,技能等级!B1511&amp;"02")=1,技能等级!B1511&amp;"02","")</f>
        <v>210301702</v>
      </c>
      <c r="K1511" s="62">
        <f t="shared" si="3446"/>
        <v>6</v>
      </c>
      <c r="L1511" s="62" t="str">
        <f>IF(COUNTIF(技能效果!A:A,技能等级!B1511&amp;"03")=1,技能等级!B1511&amp;"03","")</f>
        <v>210301703</v>
      </c>
      <c r="M1511" s="62">
        <f t="shared" si="3447"/>
        <v>6</v>
      </c>
      <c r="N1511" s="62" t="str">
        <f>IF(COUNTIF(技能效果!A:A,技能等级!B1511&amp;"04")=1,技能等级!B1511&amp;"04","")</f>
        <v>210301704</v>
      </c>
      <c r="O1511" s="62">
        <f t="shared" si="3448"/>
        <v>6</v>
      </c>
      <c r="P1511" s="62" t="str">
        <f>IF(COUNTIF(技能效果!A:A,技能等级!B1511&amp;"05")=1,技能等级!B1511&amp;"05","")</f>
        <v/>
      </c>
      <c r="Q1511" s="62" t="str">
        <f t="shared" si="3449"/>
        <v/>
      </c>
      <c r="R1511" s="69" t="str">
        <f>INDEX(技能!U:U,MATCH(技能等级!B1511,技能!B:B,0))</f>
        <v>攻击敌方单体造成攻击x%伤害，如果目标带有风神印记，概率无消耗再次释放1次本技能</v>
      </c>
      <c r="S1511" s="150">
        <f t="shared" si="3450"/>
        <v>147</v>
      </c>
    </row>
    <row r="1512" spans="1:19" ht="16.5" x14ac:dyDescent="0.2">
      <c r="A1512" s="62">
        <v>1509</v>
      </c>
      <c r="B1512" s="62">
        <f>INDEX(技能!B:B,MATCH(技能等级!S1512,技能!T:T,0))</f>
        <v>2103017</v>
      </c>
      <c r="C1512" s="69" t="s">
        <v>384</v>
      </c>
      <c r="D1512" s="62">
        <v>7</v>
      </c>
      <c r="E1512" s="62" t="str">
        <f>INDEX(技能!E:E,MATCH(技能等级!S1512,技能!T:T,0))</f>
        <v>飞廉技能(教学)</v>
      </c>
      <c r="F1512" s="69" t="s">
        <v>1020</v>
      </c>
      <c r="G1512" s="62">
        <v>10</v>
      </c>
      <c r="H1512" s="149" t="str">
        <f t="shared" si="3445"/>
        <v>210301701</v>
      </c>
      <c r="I1512" s="62">
        <v>7</v>
      </c>
      <c r="J1512" s="62" t="str">
        <f>IF(COUNTIF(技能效果!A:A,技能等级!B1512&amp;"02")=1,技能等级!B1512&amp;"02","")</f>
        <v>210301702</v>
      </c>
      <c r="K1512" s="62">
        <f t="shared" si="3446"/>
        <v>7</v>
      </c>
      <c r="L1512" s="62" t="str">
        <f>IF(COUNTIF(技能效果!A:A,技能等级!B1512&amp;"03")=1,技能等级!B1512&amp;"03","")</f>
        <v>210301703</v>
      </c>
      <c r="M1512" s="62">
        <f t="shared" si="3447"/>
        <v>7</v>
      </c>
      <c r="N1512" s="62" t="str">
        <f>IF(COUNTIF(技能效果!A:A,技能等级!B1512&amp;"04")=1,技能等级!B1512&amp;"04","")</f>
        <v>210301704</v>
      </c>
      <c r="O1512" s="62">
        <f t="shared" si="3448"/>
        <v>7</v>
      </c>
      <c r="P1512" s="62" t="str">
        <f>IF(COUNTIF(技能效果!A:A,技能等级!B1512&amp;"05")=1,技能等级!B1512&amp;"05","")</f>
        <v/>
      </c>
      <c r="Q1512" s="62" t="str">
        <f t="shared" si="3449"/>
        <v/>
      </c>
      <c r="R1512" s="69" t="str">
        <f>INDEX(技能!U:U,MATCH(技能等级!B1512,技能!B:B,0))</f>
        <v>攻击敌方单体造成攻击x%伤害，如果目标带有风神印记，概率无消耗再次释放1次本技能</v>
      </c>
      <c r="S1512" s="150">
        <f t="shared" si="3450"/>
        <v>147</v>
      </c>
    </row>
    <row r="1513" spans="1:19" ht="16.5" x14ac:dyDescent="0.2">
      <c r="A1513" s="62">
        <v>1510</v>
      </c>
      <c r="B1513" s="62">
        <f>INDEX(技能!B:B,MATCH(技能等级!S1513,技能!T:T,0))</f>
        <v>2103017</v>
      </c>
      <c r="C1513" s="69" t="s">
        <v>384</v>
      </c>
      <c r="D1513" s="62">
        <v>8</v>
      </c>
      <c r="E1513" s="62" t="str">
        <f>INDEX(技能!E:E,MATCH(技能等级!S1513,技能!T:T,0))</f>
        <v>飞廉技能(教学)</v>
      </c>
      <c r="F1513" s="69" t="s">
        <v>1020</v>
      </c>
      <c r="G1513" s="62">
        <v>10</v>
      </c>
      <c r="H1513" s="149" t="str">
        <f t="shared" si="3445"/>
        <v>210301701</v>
      </c>
      <c r="I1513" s="62">
        <v>8</v>
      </c>
      <c r="J1513" s="62" t="str">
        <f>IF(COUNTIF(技能效果!A:A,技能等级!B1513&amp;"02")=1,技能等级!B1513&amp;"02","")</f>
        <v>210301702</v>
      </c>
      <c r="K1513" s="62">
        <f t="shared" si="3446"/>
        <v>8</v>
      </c>
      <c r="L1513" s="62" t="str">
        <f>IF(COUNTIF(技能效果!A:A,技能等级!B1513&amp;"03")=1,技能等级!B1513&amp;"03","")</f>
        <v>210301703</v>
      </c>
      <c r="M1513" s="62">
        <f t="shared" si="3447"/>
        <v>8</v>
      </c>
      <c r="N1513" s="62" t="str">
        <f>IF(COUNTIF(技能效果!A:A,技能等级!B1513&amp;"04")=1,技能等级!B1513&amp;"04","")</f>
        <v>210301704</v>
      </c>
      <c r="O1513" s="62">
        <f t="shared" si="3448"/>
        <v>8</v>
      </c>
      <c r="P1513" s="62" t="str">
        <f>IF(COUNTIF(技能效果!A:A,技能等级!B1513&amp;"05")=1,技能等级!B1513&amp;"05","")</f>
        <v/>
      </c>
      <c r="Q1513" s="62" t="str">
        <f t="shared" si="3449"/>
        <v/>
      </c>
      <c r="R1513" s="69" t="str">
        <f>INDEX(技能!U:U,MATCH(技能等级!B1513,技能!B:B,0))</f>
        <v>攻击敌方单体造成攻击x%伤害，如果目标带有风神印记，概率无消耗再次释放1次本技能</v>
      </c>
      <c r="S1513" s="150">
        <f t="shared" si="3450"/>
        <v>147</v>
      </c>
    </row>
    <row r="1514" spans="1:19" ht="16.5" x14ac:dyDescent="0.2">
      <c r="A1514" s="62">
        <v>1511</v>
      </c>
      <c r="B1514" s="62">
        <f>INDEX(技能!B:B,MATCH(技能等级!S1514,技能!T:T,0))</f>
        <v>2103017</v>
      </c>
      <c r="C1514" s="69" t="s">
        <v>384</v>
      </c>
      <c r="D1514" s="62">
        <v>9</v>
      </c>
      <c r="E1514" s="62" t="str">
        <f>INDEX(技能!E:E,MATCH(技能等级!S1514,技能!T:T,0))</f>
        <v>飞廉技能(教学)</v>
      </c>
      <c r="F1514" s="69" t="s">
        <v>1020</v>
      </c>
      <c r="G1514" s="62">
        <v>10</v>
      </c>
      <c r="H1514" s="149" t="str">
        <f t="shared" si="3445"/>
        <v>210301701</v>
      </c>
      <c r="I1514" s="62">
        <v>9</v>
      </c>
      <c r="J1514" s="62" t="str">
        <f>IF(COUNTIF(技能效果!A:A,技能等级!B1514&amp;"02")=1,技能等级!B1514&amp;"02","")</f>
        <v>210301702</v>
      </c>
      <c r="K1514" s="62">
        <f t="shared" si="3446"/>
        <v>9</v>
      </c>
      <c r="L1514" s="62" t="str">
        <f>IF(COUNTIF(技能效果!A:A,技能等级!B1514&amp;"03")=1,技能等级!B1514&amp;"03","")</f>
        <v>210301703</v>
      </c>
      <c r="M1514" s="62">
        <f t="shared" si="3447"/>
        <v>9</v>
      </c>
      <c r="N1514" s="62" t="str">
        <f>IF(COUNTIF(技能效果!A:A,技能等级!B1514&amp;"04")=1,技能等级!B1514&amp;"04","")</f>
        <v>210301704</v>
      </c>
      <c r="O1514" s="62">
        <f t="shared" si="3448"/>
        <v>9</v>
      </c>
      <c r="P1514" s="62" t="str">
        <f>IF(COUNTIF(技能效果!A:A,技能等级!B1514&amp;"05")=1,技能等级!B1514&amp;"05","")</f>
        <v/>
      </c>
      <c r="Q1514" s="62" t="str">
        <f t="shared" si="3449"/>
        <v/>
      </c>
      <c r="R1514" s="69" t="str">
        <f>INDEX(技能!U:U,MATCH(技能等级!B1514,技能!B:B,0))</f>
        <v>攻击敌方单体造成攻击x%伤害，如果目标带有风神印记，概率无消耗再次释放1次本技能</v>
      </c>
      <c r="S1514" s="150">
        <f t="shared" si="3450"/>
        <v>147</v>
      </c>
    </row>
    <row r="1515" spans="1:19" ht="16.5" x14ac:dyDescent="0.2">
      <c r="A1515" s="62">
        <v>1512</v>
      </c>
      <c r="B1515" s="62">
        <f>INDEX(技能!B:B,MATCH(技能等级!S1515,技能!T:T,0))</f>
        <v>2103017</v>
      </c>
      <c r="C1515" s="69" t="s">
        <v>384</v>
      </c>
      <c r="D1515" s="62">
        <v>10</v>
      </c>
      <c r="E1515" s="62" t="str">
        <f>INDEX(技能!E:E,MATCH(技能等级!S1515,技能!T:T,0))</f>
        <v>飞廉技能(教学)</v>
      </c>
      <c r="F1515" s="69" t="s">
        <v>1020</v>
      </c>
      <c r="G1515" s="62">
        <v>10</v>
      </c>
      <c r="H1515" s="149" t="str">
        <f t="shared" si="3445"/>
        <v>210301701</v>
      </c>
      <c r="I1515" s="62">
        <v>10</v>
      </c>
      <c r="J1515" s="62" t="str">
        <f>IF(COUNTIF(技能效果!A:A,技能等级!B1515&amp;"02")=1,技能等级!B1515&amp;"02","")</f>
        <v>210301702</v>
      </c>
      <c r="K1515" s="62">
        <f t="shared" si="3446"/>
        <v>10</v>
      </c>
      <c r="L1515" s="62" t="str">
        <f>IF(COUNTIF(技能效果!A:A,技能等级!B1515&amp;"03")=1,技能等级!B1515&amp;"03","")</f>
        <v>210301703</v>
      </c>
      <c r="M1515" s="62">
        <f t="shared" si="3447"/>
        <v>10</v>
      </c>
      <c r="N1515" s="62" t="str">
        <f>IF(COUNTIF(技能效果!A:A,技能等级!B1515&amp;"04")=1,技能等级!B1515&amp;"04","")</f>
        <v>210301704</v>
      </c>
      <c r="O1515" s="62">
        <f t="shared" si="3448"/>
        <v>10</v>
      </c>
      <c r="P1515" s="62" t="str">
        <f>IF(COUNTIF(技能效果!A:A,技能等级!B1515&amp;"05")=1,技能等级!B1515&amp;"05","")</f>
        <v/>
      </c>
      <c r="Q1515" s="62" t="str">
        <f t="shared" si="3449"/>
        <v/>
      </c>
      <c r="R1515" s="69" t="str">
        <f>INDEX(技能!U:U,MATCH(技能等级!B1515,技能!B:B,0))</f>
        <v>攻击敌方单体造成攻击x%伤害，如果目标带有风神印记，概率无消耗再次释放1次本技能</v>
      </c>
      <c r="S1515" s="150">
        <f t="shared" si="3450"/>
        <v>147</v>
      </c>
    </row>
    <row r="1516" spans="1:19" ht="16.5" x14ac:dyDescent="0.2">
      <c r="A1516" s="62">
        <v>1513</v>
      </c>
      <c r="B1516" s="62">
        <f>INDEX(技能!B:B,MATCH(技能等级!S1516,技能!T:T,0))</f>
        <v>2103018</v>
      </c>
      <c r="C1516" s="69" t="s">
        <v>384</v>
      </c>
      <c r="D1516" s="62">
        <v>1</v>
      </c>
      <c r="E1516" s="62" t="str">
        <f>INDEX(技能!E:E,MATCH(技能等级!S1516,技能!T:T,0))</f>
        <v>噬日技能(教学)</v>
      </c>
      <c r="F1516" s="69" t="s">
        <v>1020</v>
      </c>
      <c r="G1516" s="62"/>
      <c r="H1516" s="149" t="str">
        <f t="shared" si="3445"/>
        <v>210301801</v>
      </c>
      <c r="I1516" s="62">
        <v>1</v>
      </c>
      <c r="J1516" s="62" t="str">
        <f>IF(COUNTIF(技能效果!A:A,技能等级!B1516&amp;"02")=1,技能等级!B1516&amp;"02","")</f>
        <v>210301802</v>
      </c>
      <c r="K1516" s="62">
        <f t="shared" si="3446"/>
        <v>1</v>
      </c>
      <c r="L1516" s="62" t="str">
        <f>IF(COUNTIF(技能效果!A:A,技能等级!B1516&amp;"03")=1,技能等级!B1516&amp;"03","")</f>
        <v>210301803</v>
      </c>
      <c r="M1516" s="62">
        <f t="shared" si="3447"/>
        <v>1</v>
      </c>
      <c r="N1516" s="62" t="str">
        <f>IF(COUNTIF(技能效果!A:A,技能等级!B1516&amp;"04")=1,技能等级!B1516&amp;"04","")</f>
        <v/>
      </c>
      <c r="O1516" s="62" t="str">
        <f t="shared" si="3448"/>
        <v/>
      </c>
      <c r="P1516" s="62" t="str">
        <f>IF(COUNTIF(技能效果!A:A,技能等级!B1516&amp;"05")=1,技能等级!B1516&amp;"05","")</f>
        <v/>
      </c>
      <c r="Q1516" s="62" t="str">
        <f t="shared" si="3449"/>
        <v/>
      </c>
      <c r="R1516" s="69" t="str">
        <f>INDEX(技能!U:U,MATCH(技能等级!B1516,技能!B:B,0))</f>
        <v>消耗自身一半的当前生命值攻击敌方单体（造成攻击*x%+当前生命y%的伤害）</v>
      </c>
      <c r="S1516" s="150">
        <f t="shared" si="3450"/>
        <v>148</v>
      </c>
    </row>
    <row r="1517" spans="1:19" ht="16.5" x14ac:dyDescent="0.2">
      <c r="A1517" s="62">
        <v>1514</v>
      </c>
      <c r="B1517" s="62">
        <f>INDEX(技能!B:B,MATCH(技能等级!S1517,技能!T:T,0))</f>
        <v>2103018</v>
      </c>
      <c r="C1517" s="69" t="s">
        <v>384</v>
      </c>
      <c r="D1517" s="62">
        <v>2</v>
      </c>
      <c r="E1517" s="62" t="str">
        <f>INDEX(技能!E:E,MATCH(技能等级!S1517,技能!T:T,0))</f>
        <v>噬日技能(教学)</v>
      </c>
      <c r="F1517" s="69" t="s">
        <v>1020</v>
      </c>
      <c r="G1517" s="62">
        <v>10</v>
      </c>
      <c r="H1517" s="149" t="str">
        <f t="shared" si="3445"/>
        <v>210301801</v>
      </c>
      <c r="I1517" s="62">
        <v>2</v>
      </c>
      <c r="J1517" s="62" t="str">
        <f>IF(COUNTIF(技能效果!A:A,技能等级!B1517&amp;"02")=1,技能等级!B1517&amp;"02","")</f>
        <v>210301802</v>
      </c>
      <c r="K1517" s="62">
        <f t="shared" si="3446"/>
        <v>2</v>
      </c>
      <c r="L1517" s="62" t="str">
        <f>IF(COUNTIF(技能效果!A:A,技能等级!B1517&amp;"03")=1,技能等级!B1517&amp;"03","")</f>
        <v>210301803</v>
      </c>
      <c r="M1517" s="62">
        <f t="shared" si="3447"/>
        <v>2</v>
      </c>
      <c r="N1517" s="62" t="str">
        <f>IF(COUNTIF(技能效果!A:A,技能等级!B1517&amp;"04")=1,技能等级!B1517&amp;"04","")</f>
        <v/>
      </c>
      <c r="O1517" s="62" t="str">
        <f t="shared" si="3448"/>
        <v/>
      </c>
      <c r="P1517" s="62" t="str">
        <f>IF(COUNTIF(技能效果!A:A,技能等级!B1517&amp;"05")=1,技能等级!B1517&amp;"05","")</f>
        <v/>
      </c>
      <c r="Q1517" s="62" t="str">
        <f t="shared" si="3449"/>
        <v/>
      </c>
      <c r="R1517" s="69" t="str">
        <f>INDEX(技能!U:U,MATCH(技能等级!B1517,技能!B:B,0))</f>
        <v>消耗自身一半的当前生命值攻击敌方单体（造成攻击*x%+当前生命y%的伤害）</v>
      </c>
      <c r="S1517" s="150">
        <f t="shared" si="3450"/>
        <v>148</v>
      </c>
    </row>
    <row r="1518" spans="1:19" ht="16.5" x14ac:dyDescent="0.2">
      <c r="A1518" s="62">
        <v>1515</v>
      </c>
      <c r="B1518" s="62">
        <f>INDEX(技能!B:B,MATCH(技能等级!S1518,技能!T:T,0))</f>
        <v>2103018</v>
      </c>
      <c r="C1518" s="69" t="s">
        <v>384</v>
      </c>
      <c r="D1518" s="62">
        <v>3</v>
      </c>
      <c r="E1518" s="62" t="str">
        <f>INDEX(技能!E:E,MATCH(技能等级!S1518,技能!T:T,0))</f>
        <v>噬日技能(教学)</v>
      </c>
      <c r="F1518" s="69" t="s">
        <v>1020</v>
      </c>
      <c r="G1518" s="62">
        <v>10</v>
      </c>
      <c r="H1518" s="149" t="str">
        <f t="shared" si="3445"/>
        <v>210301801</v>
      </c>
      <c r="I1518" s="62">
        <v>3</v>
      </c>
      <c r="J1518" s="62" t="str">
        <f>IF(COUNTIF(技能效果!A:A,技能等级!B1518&amp;"02")=1,技能等级!B1518&amp;"02","")</f>
        <v>210301802</v>
      </c>
      <c r="K1518" s="62">
        <f t="shared" si="3446"/>
        <v>3</v>
      </c>
      <c r="L1518" s="62" t="str">
        <f>IF(COUNTIF(技能效果!A:A,技能等级!B1518&amp;"03")=1,技能等级!B1518&amp;"03","")</f>
        <v>210301803</v>
      </c>
      <c r="M1518" s="62">
        <f t="shared" si="3447"/>
        <v>3</v>
      </c>
      <c r="N1518" s="62" t="str">
        <f>IF(COUNTIF(技能效果!A:A,技能等级!B1518&amp;"04")=1,技能等级!B1518&amp;"04","")</f>
        <v/>
      </c>
      <c r="O1518" s="62" t="str">
        <f t="shared" si="3448"/>
        <v/>
      </c>
      <c r="P1518" s="62" t="str">
        <f>IF(COUNTIF(技能效果!A:A,技能等级!B1518&amp;"05")=1,技能等级!B1518&amp;"05","")</f>
        <v/>
      </c>
      <c r="Q1518" s="62" t="str">
        <f t="shared" si="3449"/>
        <v/>
      </c>
      <c r="R1518" s="69" t="str">
        <f>INDEX(技能!U:U,MATCH(技能等级!B1518,技能!B:B,0))</f>
        <v>消耗自身一半的当前生命值攻击敌方单体（造成攻击*x%+当前生命y%的伤害）</v>
      </c>
      <c r="S1518" s="150">
        <f t="shared" si="3450"/>
        <v>148</v>
      </c>
    </row>
    <row r="1519" spans="1:19" ht="16.5" x14ac:dyDescent="0.2">
      <c r="A1519" s="62">
        <v>1516</v>
      </c>
      <c r="B1519" s="62">
        <f>INDEX(技能!B:B,MATCH(技能等级!S1519,技能!T:T,0))</f>
        <v>2103018</v>
      </c>
      <c r="C1519" s="69" t="s">
        <v>384</v>
      </c>
      <c r="D1519" s="62">
        <v>4</v>
      </c>
      <c r="E1519" s="62" t="str">
        <f>INDEX(技能!E:E,MATCH(技能等级!S1519,技能!T:T,0))</f>
        <v>噬日技能(教学)</v>
      </c>
      <c r="F1519" s="69" t="s">
        <v>1020</v>
      </c>
      <c r="G1519" s="62">
        <v>10</v>
      </c>
      <c r="H1519" s="149" t="str">
        <f t="shared" ref="H1519:H1582" si="3451">B1519&amp;"01"</f>
        <v>210301801</v>
      </c>
      <c r="I1519" s="62">
        <v>4</v>
      </c>
      <c r="J1519" s="62" t="str">
        <f>IF(COUNTIF(技能效果!A:A,技能等级!B1519&amp;"02")=1,技能等级!B1519&amp;"02","")</f>
        <v>210301802</v>
      </c>
      <c r="K1519" s="62">
        <f t="shared" si="3446"/>
        <v>4</v>
      </c>
      <c r="L1519" s="62" t="str">
        <f>IF(COUNTIF(技能效果!A:A,技能等级!B1519&amp;"03")=1,技能等级!B1519&amp;"03","")</f>
        <v>210301803</v>
      </c>
      <c r="M1519" s="62">
        <f t="shared" si="3447"/>
        <v>4</v>
      </c>
      <c r="N1519" s="62" t="str">
        <f>IF(COUNTIF(技能效果!A:A,技能等级!B1519&amp;"04")=1,技能等级!B1519&amp;"04","")</f>
        <v/>
      </c>
      <c r="O1519" s="62" t="str">
        <f t="shared" si="3448"/>
        <v/>
      </c>
      <c r="P1519" s="62" t="str">
        <f>IF(COUNTIF(技能效果!A:A,技能等级!B1519&amp;"05")=1,技能等级!B1519&amp;"05","")</f>
        <v/>
      </c>
      <c r="Q1519" s="62" t="str">
        <f t="shared" si="3449"/>
        <v/>
      </c>
      <c r="R1519" s="69" t="str">
        <f>INDEX(技能!U:U,MATCH(技能等级!B1519,技能!B:B,0))</f>
        <v>消耗自身一半的当前生命值攻击敌方单体（造成攻击*x%+当前生命y%的伤害）</v>
      </c>
      <c r="S1519" s="150">
        <f t="shared" si="3450"/>
        <v>148</v>
      </c>
    </row>
    <row r="1520" spans="1:19" ht="16.5" x14ac:dyDescent="0.2">
      <c r="A1520" s="62">
        <v>1517</v>
      </c>
      <c r="B1520" s="62">
        <f>INDEX(技能!B:B,MATCH(技能等级!S1520,技能!T:T,0))</f>
        <v>2103018</v>
      </c>
      <c r="C1520" s="69" t="s">
        <v>384</v>
      </c>
      <c r="D1520" s="62">
        <v>5</v>
      </c>
      <c r="E1520" s="62" t="str">
        <f>INDEX(技能!E:E,MATCH(技能等级!S1520,技能!T:T,0))</f>
        <v>噬日技能(教学)</v>
      </c>
      <c r="F1520" s="69" t="s">
        <v>1020</v>
      </c>
      <c r="G1520" s="62">
        <v>10</v>
      </c>
      <c r="H1520" s="149" t="str">
        <f t="shared" si="3451"/>
        <v>210301801</v>
      </c>
      <c r="I1520" s="62">
        <v>5</v>
      </c>
      <c r="J1520" s="62" t="str">
        <f>IF(COUNTIF(技能效果!A:A,技能等级!B1520&amp;"02")=1,技能等级!B1520&amp;"02","")</f>
        <v>210301802</v>
      </c>
      <c r="K1520" s="62">
        <f t="shared" si="3446"/>
        <v>5</v>
      </c>
      <c r="L1520" s="62" t="str">
        <f>IF(COUNTIF(技能效果!A:A,技能等级!B1520&amp;"03")=1,技能等级!B1520&amp;"03","")</f>
        <v>210301803</v>
      </c>
      <c r="M1520" s="62">
        <f t="shared" si="3447"/>
        <v>5</v>
      </c>
      <c r="N1520" s="62" t="str">
        <f>IF(COUNTIF(技能效果!A:A,技能等级!B1520&amp;"04")=1,技能等级!B1520&amp;"04","")</f>
        <v/>
      </c>
      <c r="O1520" s="62" t="str">
        <f t="shared" si="3448"/>
        <v/>
      </c>
      <c r="P1520" s="62" t="str">
        <f>IF(COUNTIF(技能效果!A:A,技能等级!B1520&amp;"05")=1,技能等级!B1520&amp;"05","")</f>
        <v/>
      </c>
      <c r="Q1520" s="62" t="str">
        <f t="shared" si="3449"/>
        <v/>
      </c>
      <c r="R1520" s="69" t="str">
        <f>INDEX(技能!U:U,MATCH(技能等级!B1520,技能!B:B,0))</f>
        <v>消耗自身一半的当前生命值攻击敌方单体（造成攻击*x%+当前生命y%的伤害）</v>
      </c>
      <c r="S1520" s="150">
        <f t="shared" si="3450"/>
        <v>148</v>
      </c>
    </row>
    <row r="1521" spans="1:19" ht="16.5" x14ac:dyDescent="0.2">
      <c r="A1521" s="62">
        <v>1518</v>
      </c>
      <c r="B1521" s="62">
        <f>INDEX(技能!B:B,MATCH(技能等级!S1521,技能!T:T,0))</f>
        <v>2103018</v>
      </c>
      <c r="C1521" s="69" t="s">
        <v>384</v>
      </c>
      <c r="D1521" s="62">
        <v>6</v>
      </c>
      <c r="E1521" s="62" t="str">
        <f>INDEX(技能!E:E,MATCH(技能等级!S1521,技能!T:T,0))</f>
        <v>噬日技能(教学)</v>
      </c>
      <c r="F1521" s="69" t="s">
        <v>1020</v>
      </c>
      <c r="G1521" s="62">
        <v>10</v>
      </c>
      <c r="H1521" s="149" t="str">
        <f t="shared" si="3451"/>
        <v>210301801</v>
      </c>
      <c r="I1521" s="62">
        <v>6</v>
      </c>
      <c r="J1521" s="62" t="str">
        <f>IF(COUNTIF(技能效果!A:A,技能等级!B1521&amp;"02")=1,技能等级!B1521&amp;"02","")</f>
        <v>210301802</v>
      </c>
      <c r="K1521" s="62">
        <f t="shared" si="3446"/>
        <v>6</v>
      </c>
      <c r="L1521" s="62" t="str">
        <f>IF(COUNTIF(技能效果!A:A,技能等级!B1521&amp;"03")=1,技能等级!B1521&amp;"03","")</f>
        <v>210301803</v>
      </c>
      <c r="M1521" s="62">
        <f t="shared" si="3447"/>
        <v>6</v>
      </c>
      <c r="N1521" s="62" t="str">
        <f>IF(COUNTIF(技能效果!A:A,技能等级!B1521&amp;"04")=1,技能等级!B1521&amp;"04","")</f>
        <v/>
      </c>
      <c r="O1521" s="62" t="str">
        <f t="shared" si="3448"/>
        <v/>
      </c>
      <c r="P1521" s="62" t="str">
        <f>IF(COUNTIF(技能效果!A:A,技能等级!B1521&amp;"05")=1,技能等级!B1521&amp;"05","")</f>
        <v/>
      </c>
      <c r="Q1521" s="62" t="str">
        <f t="shared" si="3449"/>
        <v/>
      </c>
      <c r="R1521" s="69" t="str">
        <f>INDEX(技能!U:U,MATCH(技能等级!B1521,技能!B:B,0))</f>
        <v>消耗自身一半的当前生命值攻击敌方单体（造成攻击*x%+当前生命y%的伤害）</v>
      </c>
      <c r="S1521" s="150">
        <f t="shared" si="3450"/>
        <v>148</v>
      </c>
    </row>
    <row r="1522" spans="1:19" ht="16.5" x14ac:dyDescent="0.2">
      <c r="A1522" s="62">
        <v>1519</v>
      </c>
      <c r="B1522" s="62">
        <f>INDEX(技能!B:B,MATCH(技能等级!S1522,技能!T:T,0))</f>
        <v>2103018</v>
      </c>
      <c r="C1522" s="69" t="s">
        <v>384</v>
      </c>
      <c r="D1522" s="62">
        <v>7</v>
      </c>
      <c r="E1522" s="62" t="str">
        <f>INDEX(技能!E:E,MATCH(技能等级!S1522,技能!T:T,0))</f>
        <v>噬日技能(教学)</v>
      </c>
      <c r="F1522" s="69" t="s">
        <v>1020</v>
      </c>
      <c r="G1522" s="62">
        <v>10</v>
      </c>
      <c r="H1522" s="149" t="str">
        <f t="shared" si="3451"/>
        <v>210301801</v>
      </c>
      <c r="I1522" s="62">
        <v>7</v>
      </c>
      <c r="J1522" s="62" t="str">
        <f>IF(COUNTIF(技能效果!A:A,技能等级!B1522&amp;"02")=1,技能等级!B1522&amp;"02","")</f>
        <v>210301802</v>
      </c>
      <c r="K1522" s="62">
        <f t="shared" si="3446"/>
        <v>7</v>
      </c>
      <c r="L1522" s="62" t="str">
        <f>IF(COUNTIF(技能效果!A:A,技能等级!B1522&amp;"03")=1,技能等级!B1522&amp;"03","")</f>
        <v>210301803</v>
      </c>
      <c r="M1522" s="62">
        <f t="shared" si="3447"/>
        <v>7</v>
      </c>
      <c r="N1522" s="62" t="str">
        <f>IF(COUNTIF(技能效果!A:A,技能等级!B1522&amp;"04")=1,技能等级!B1522&amp;"04","")</f>
        <v/>
      </c>
      <c r="O1522" s="62" t="str">
        <f t="shared" si="3448"/>
        <v/>
      </c>
      <c r="P1522" s="62" t="str">
        <f>IF(COUNTIF(技能效果!A:A,技能等级!B1522&amp;"05")=1,技能等级!B1522&amp;"05","")</f>
        <v/>
      </c>
      <c r="Q1522" s="62" t="str">
        <f t="shared" si="3449"/>
        <v/>
      </c>
      <c r="R1522" s="69" t="str">
        <f>INDEX(技能!U:U,MATCH(技能等级!B1522,技能!B:B,0))</f>
        <v>消耗自身一半的当前生命值攻击敌方单体（造成攻击*x%+当前生命y%的伤害）</v>
      </c>
      <c r="S1522" s="150">
        <f t="shared" si="3450"/>
        <v>148</v>
      </c>
    </row>
    <row r="1523" spans="1:19" ht="16.5" x14ac:dyDescent="0.2">
      <c r="A1523" s="62">
        <v>1520</v>
      </c>
      <c r="B1523" s="62">
        <f>INDEX(技能!B:B,MATCH(技能等级!S1523,技能!T:T,0))</f>
        <v>2103018</v>
      </c>
      <c r="C1523" s="69" t="s">
        <v>384</v>
      </c>
      <c r="D1523" s="62">
        <v>8</v>
      </c>
      <c r="E1523" s="62" t="str">
        <f>INDEX(技能!E:E,MATCH(技能等级!S1523,技能!T:T,0))</f>
        <v>噬日技能(教学)</v>
      </c>
      <c r="F1523" s="69" t="s">
        <v>1020</v>
      </c>
      <c r="G1523" s="62">
        <v>10</v>
      </c>
      <c r="H1523" s="149" t="str">
        <f t="shared" si="3451"/>
        <v>210301801</v>
      </c>
      <c r="I1523" s="62">
        <v>8</v>
      </c>
      <c r="J1523" s="62" t="str">
        <f>IF(COUNTIF(技能效果!A:A,技能等级!B1523&amp;"02")=1,技能等级!B1523&amp;"02","")</f>
        <v>210301802</v>
      </c>
      <c r="K1523" s="62">
        <f t="shared" si="3446"/>
        <v>8</v>
      </c>
      <c r="L1523" s="62" t="str">
        <f>IF(COUNTIF(技能效果!A:A,技能等级!B1523&amp;"03")=1,技能等级!B1523&amp;"03","")</f>
        <v>210301803</v>
      </c>
      <c r="M1523" s="62">
        <f t="shared" si="3447"/>
        <v>8</v>
      </c>
      <c r="N1523" s="62" t="str">
        <f>IF(COUNTIF(技能效果!A:A,技能等级!B1523&amp;"04")=1,技能等级!B1523&amp;"04","")</f>
        <v/>
      </c>
      <c r="O1523" s="62" t="str">
        <f t="shared" si="3448"/>
        <v/>
      </c>
      <c r="P1523" s="62" t="str">
        <f>IF(COUNTIF(技能效果!A:A,技能等级!B1523&amp;"05")=1,技能等级!B1523&amp;"05","")</f>
        <v/>
      </c>
      <c r="Q1523" s="62" t="str">
        <f t="shared" si="3449"/>
        <v/>
      </c>
      <c r="R1523" s="69" t="str">
        <f>INDEX(技能!U:U,MATCH(技能等级!B1523,技能!B:B,0))</f>
        <v>消耗自身一半的当前生命值攻击敌方单体（造成攻击*x%+当前生命y%的伤害）</v>
      </c>
      <c r="S1523" s="150">
        <f t="shared" si="3450"/>
        <v>148</v>
      </c>
    </row>
    <row r="1524" spans="1:19" ht="16.5" x14ac:dyDescent="0.2">
      <c r="A1524" s="62">
        <v>1521</v>
      </c>
      <c r="B1524" s="62">
        <f>INDEX(技能!B:B,MATCH(技能等级!S1524,技能!T:T,0))</f>
        <v>2103018</v>
      </c>
      <c r="C1524" s="69" t="s">
        <v>384</v>
      </c>
      <c r="D1524" s="62">
        <v>9</v>
      </c>
      <c r="E1524" s="62" t="str">
        <f>INDEX(技能!E:E,MATCH(技能等级!S1524,技能!T:T,0))</f>
        <v>噬日技能(教学)</v>
      </c>
      <c r="F1524" s="69" t="s">
        <v>1020</v>
      </c>
      <c r="G1524" s="62">
        <v>10</v>
      </c>
      <c r="H1524" s="149" t="str">
        <f t="shared" si="3451"/>
        <v>210301801</v>
      </c>
      <c r="I1524" s="62">
        <v>9</v>
      </c>
      <c r="J1524" s="62" t="str">
        <f>IF(COUNTIF(技能效果!A:A,技能等级!B1524&amp;"02")=1,技能等级!B1524&amp;"02","")</f>
        <v>210301802</v>
      </c>
      <c r="K1524" s="62">
        <f t="shared" ref="K1524:K1587" si="3452">IF(J1524="","",$D1524)</f>
        <v>9</v>
      </c>
      <c r="L1524" s="62" t="str">
        <f>IF(COUNTIF(技能效果!A:A,技能等级!B1524&amp;"03")=1,技能等级!B1524&amp;"03","")</f>
        <v>210301803</v>
      </c>
      <c r="M1524" s="62">
        <f t="shared" ref="M1524:M1587" si="3453">IF(L1524="","",$D1524)</f>
        <v>9</v>
      </c>
      <c r="N1524" s="62" t="str">
        <f>IF(COUNTIF(技能效果!A:A,技能等级!B1524&amp;"04")=1,技能等级!B1524&amp;"04","")</f>
        <v/>
      </c>
      <c r="O1524" s="62" t="str">
        <f t="shared" ref="O1524:O1587" si="3454">IF(N1524="","",$D1524)</f>
        <v/>
      </c>
      <c r="P1524" s="62" t="str">
        <f>IF(COUNTIF(技能效果!A:A,技能等级!B1524&amp;"05")=1,技能等级!B1524&amp;"05","")</f>
        <v/>
      </c>
      <c r="Q1524" s="62" t="str">
        <f t="shared" ref="Q1524:Q1587" si="3455">IF(P1524="","",$D1524)</f>
        <v/>
      </c>
      <c r="R1524" s="69" t="str">
        <f>INDEX(技能!U:U,MATCH(技能等级!B1524,技能!B:B,0))</f>
        <v>消耗自身一半的当前生命值攻击敌方单体（造成攻击*x%+当前生命y%的伤害）</v>
      </c>
      <c r="S1524" s="150">
        <f t="shared" si="3450"/>
        <v>148</v>
      </c>
    </row>
    <row r="1525" spans="1:19" ht="16.5" x14ac:dyDescent="0.2">
      <c r="A1525" s="62">
        <v>1522</v>
      </c>
      <c r="B1525" s="62">
        <f>INDEX(技能!B:B,MATCH(技能等级!S1525,技能!T:T,0))</f>
        <v>2103018</v>
      </c>
      <c r="C1525" s="69" t="s">
        <v>384</v>
      </c>
      <c r="D1525" s="62">
        <v>10</v>
      </c>
      <c r="E1525" s="62" t="str">
        <f>INDEX(技能!E:E,MATCH(技能等级!S1525,技能!T:T,0))</f>
        <v>噬日技能(教学)</v>
      </c>
      <c r="F1525" s="69" t="s">
        <v>1020</v>
      </c>
      <c r="G1525" s="62">
        <v>10</v>
      </c>
      <c r="H1525" s="149" t="str">
        <f t="shared" si="3451"/>
        <v>210301801</v>
      </c>
      <c r="I1525" s="62">
        <v>10</v>
      </c>
      <c r="J1525" s="62" t="str">
        <f>IF(COUNTIF(技能效果!A:A,技能等级!B1525&amp;"02")=1,技能等级!B1525&amp;"02","")</f>
        <v>210301802</v>
      </c>
      <c r="K1525" s="62">
        <f t="shared" si="3452"/>
        <v>10</v>
      </c>
      <c r="L1525" s="62" t="str">
        <f>IF(COUNTIF(技能效果!A:A,技能等级!B1525&amp;"03")=1,技能等级!B1525&amp;"03","")</f>
        <v>210301803</v>
      </c>
      <c r="M1525" s="62">
        <f t="shared" si="3453"/>
        <v>10</v>
      </c>
      <c r="N1525" s="62" t="str">
        <f>IF(COUNTIF(技能效果!A:A,技能等级!B1525&amp;"04")=1,技能等级!B1525&amp;"04","")</f>
        <v/>
      </c>
      <c r="O1525" s="62" t="str">
        <f t="shared" si="3454"/>
        <v/>
      </c>
      <c r="P1525" s="62" t="str">
        <f>IF(COUNTIF(技能效果!A:A,技能等级!B1525&amp;"05")=1,技能等级!B1525&amp;"05","")</f>
        <v/>
      </c>
      <c r="Q1525" s="62" t="str">
        <f t="shared" si="3455"/>
        <v/>
      </c>
      <c r="R1525" s="69" t="str">
        <f>INDEX(技能!U:U,MATCH(技能等级!B1525,技能!B:B,0))</f>
        <v>消耗自身一半的当前生命值攻击敌方单体（造成攻击*x%+当前生命y%的伤害）</v>
      </c>
      <c r="S1525" s="150">
        <f t="shared" si="3450"/>
        <v>148</v>
      </c>
    </row>
    <row r="1526" spans="1:19" ht="16.5" x14ac:dyDescent="0.2">
      <c r="A1526" s="62">
        <v>1523</v>
      </c>
      <c r="B1526" s="62">
        <f>INDEX(技能!B:B,MATCH(技能等级!S1526,技能!T:T,0))</f>
        <v>2103019</v>
      </c>
      <c r="C1526" s="69" t="s">
        <v>384</v>
      </c>
      <c r="D1526" s="62">
        <v>1</v>
      </c>
      <c r="E1526" s="62" t="str">
        <f>INDEX(技能!E:E,MATCH(技能等级!S1526,技能!T:T,0))</f>
        <v>食火蜥技能(教学)</v>
      </c>
      <c r="F1526" s="69" t="s">
        <v>1020</v>
      </c>
      <c r="G1526" s="62"/>
      <c r="H1526" s="149" t="str">
        <f t="shared" si="3451"/>
        <v>210301901</v>
      </c>
      <c r="I1526" s="62">
        <v>1</v>
      </c>
      <c r="J1526" s="62" t="str">
        <f>IF(COUNTIF(技能效果!A:A,技能等级!B1526&amp;"02")=1,技能等级!B1526&amp;"02","")</f>
        <v>210301902</v>
      </c>
      <c r="K1526" s="62">
        <f t="shared" si="3452"/>
        <v>1</v>
      </c>
      <c r="L1526" s="62" t="str">
        <f>IF(COUNTIF(技能效果!A:A,技能等级!B1526&amp;"03")=1,技能等级!B1526&amp;"03","")</f>
        <v/>
      </c>
      <c r="M1526" s="62" t="str">
        <f t="shared" si="3453"/>
        <v/>
      </c>
      <c r="N1526" s="62" t="str">
        <f>IF(COUNTIF(技能效果!A:A,技能等级!B1526&amp;"04")=1,技能等级!B1526&amp;"04","")</f>
        <v/>
      </c>
      <c r="O1526" s="62" t="str">
        <f t="shared" si="3454"/>
        <v/>
      </c>
      <c r="P1526" s="62" t="str">
        <f>IF(COUNTIF(技能效果!A:A,技能等级!B1526&amp;"05")=1,技能等级!B1526&amp;"05","")</f>
        <v/>
      </c>
      <c r="Q1526" s="62" t="str">
        <f t="shared" si="3455"/>
        <v/>
      </c>
      <c r="R1526" s="69" t="str">
        <f>INDEX(技能!U:U,MATCH(技能等级!B1526,技能!B:B,0))</f>
        <v>为当前生命百分比最低的单位生成食火蜥攻击x%的护盾，持续到下次行动开始</v>
      </c>
      <c r="S1526" s="150">
        <f t="shared" si="3450"/>
        <v>149</v>
      </c>
    </row>
    <row r="1527" spans="1:19" ht="16.5" x14ac:dyDescent="0.2">
      <c r="A1527" s="62">
        <v>1524</v>
      </c>
      <c r="B1527" s="62">
        <f>INDEX(技能!B:B,MATCH(技能等级!S1527,技能!T:T,0))</f>
        <v>2103019</v>
      </c>
      <c r="C1527" s="69" t="s">
        <v>384</v>
      </c>
      <c r="D1527" s="62">
        <v>2</v>
      </c>
      <c r="E1527" s="62" t="str">
        <f>INDEX(技能!E:E,MATCH(技能等级!S1527,技能!T:T,0))</f>
        <v>食火蜥技能(教学)</v>
      </c>
      <c r="F1527" s="69" t="s">
        <v>1020</v>
      </c>
      <c r="G1527" s="62">
        <v>10</v>
      </c>
      <c r="H1527" s="149" t="str">
        <f t="shared" si="3451"/>
        <v>210301901</v>
      </c>
      <c r="I1527" s="62">
        <v>2</v>
      </c>
      <c r="J1527" s="62" t="str">
        <f>IF(COUNTIF(技能效果!A:A,技能等级!B1527&amp;"02")=1,技能等级!B1527&amp;"02","")</f>
        <v>210301902</v>
      </c>
      <c r="K1527" s="62">
        <f t="shared" si="3452"/>
        <v>2</v>
      </c>
      <c r="L1527" s="62" t="str">
        <f>IF(COUNTIF(技能效果!A:A,技能等级!B1527&amp;"03")=1,技能等级!B1527&amp;"03","")</f>
        <v/>
      </c>
      <c r="M1527" s="62" t="str">
        <f t="shared" si="3453"/>
        <v/>
      </c>
      <c r="N1527" s="62" t="str">
        <f>IF(COUNTIF(技能效果!A:A,技能等级!B1527&amp;"04")=1,技能等级!B1527&amp;"04","")</f>
        <v/>
      </c>
      <c r="O1527" s="62" t="str">
        <f t="shared" si="3454"/>
        <v/>
      </c>
      <c r="P1527" s="62" t="str">
        <f>IF(COUNTIF(技能效果!A:A,技能等级!B1527&amp;"05")=1,技能等级!B1527&amp;"05","")</f>
        <v/>
      </c>
      <c r="Q1527" s="62" t="str">
        <f t="shared" si="3455"/>
        <v/>
      </c>
      <c r="R1527" s="69" t="str">
        <f>INDEX(技能!U:U,MATCH(技能等级!B1527,技能!B:B,0))</f>
        <v>为当前生命百分比最低的单位生成食火蜥攻击x%的护盾，持续到下次行动开始</v>
      </c>
      <c r="S1527" s="150">
        <f t="shared" si="3450"/>
        <v>149</v>
      </c>
    </row>
    <row r="1528" spans="1:19" ht="16.5" x14ac:dyDescent="0.2">
      <c r="A1528" s="62">
        <v>1525</v>
      </c>
      <c r="B1528" s="62">
        <f>INDEX(技能!B:B,MATCH(技能等级!S1528,技能!T:T,0))</f>
        <v>2103019</v>
      </c>
      <c r="C1528" s="69" t="s">
        <v>384</v>
      </c>
      <c r="D1528" s="62">
        <v>3</v>
      </c>
      <c r="E1528" s="62" t="str">
        <f>INDEX(技能!E:E,MATCH(技能等级!S1528,技能!T:T,0))</f>
        <v>食火蜥技能(教学)</v>
      </c>
      <c r="F1528" s="69" t="s">
        <v>1020</v>
      </c>
      <c r="G1528" s="62">
        <v>10</v>
      </c>
      <c r="H1528" s="149" t="str">
        <f t="shared" si="3451"/>
        <v>210301901</v>
      </c>
      <c r="I1528" s="62">
        <v>3</v>
      </c>
      <c r="J1528" s="62" t="str">
        <f>IF(COUNTIF(技能效果!A:A,技能等级!B1528&amp;"02")=1,技能等级!B1528&amp;"02","")</f>
        <v>210301902</v>
      </c>
      <c r="K1528" s="62">
        <f t="shared" si="3452"/>
        <v>3</v>
      </c>
      <c r="L1528" s="62" t="str">
        <f>IF(COUNTIF(技能效果!A:A,技能等级!B1528&amp;"03")=1,技能等级!B1528&amp;"03","")</f>
        <v/>
      </c>
      <c r="M1528" s="62" t="str">
        <f t="shared" si="3453"/>
        <v/>
      </c>
      <c r="N1528" s="62" t="str">
        <f>IF(COUNTIF(技能效果!A:A,技能等级!B1528&amp;"04")=1,技能等级!B1528&amp;"04","")</f>
        <v/>
      </c>
      <c r="O1528" s="62" t="str">
        <f t="shared" si="3454"/>
        <v/>
      </c>
      <c r="P1528" s="62" t="str">
        <f>IF(COUNTIF(技能效果!A:A,技能等级!B1528&amp;"05")=1,技能等级!B1528&amp;"05","")</f>
        <v/>
      </c>
      <c r="Q1528" s="62" t="str">
        <f t="shared" si="3455"/>
        <v/>
      </c>
      <c r="R1528" s="69" t="str">
        <f>INDEX(技能!U:U,MATCH(技能等级!B1528,技能!B:B,0))</f>
        <v>为当前生命百分比最低的单位生成食火蜥攻击x%的护盾，持续到下次行动开始</v>
      </c>
      <c r="S1528" s="150">
        <f t="shared" si="3450"/>
        <v>149</v>
      </c>
    </row>
    <row r="1529" spans="1:19" ht="16.5" x14ac:dyDescent="0.2">
      <c r="A1529" s="62">
        <v>1526</v>
      </c>
      <c r="B1529" s="62">
        <f>INDEX(技能!B:B,MATCH(技能等级!S1529,技能!T:T,0))</f>
        <v>2103019</v>
      </c>
      <c r="C1529" s="69" t="s">
        <v>384</v>
      </c>
      <c r="D1529" s="62">
        <v>4</v>
      </c>
      <c r="E1529" s="62" t="str">
        <f>INDEX(技能!E:E,MATCH(技能等级!S1529,技能!T:T,0))</f>
        <v>食火蜥技能(教学)</v>
      </c>
      <c r="F1529" s="69" t="s">
        <v>1020</v>
      </c>
      <c r="G1529" s="62">
        <v>10</v>
      </c>
      <c r="H1529" s="149" t="str">
        <f t="shared" si="3451"/>
        <v>210301901</v>
      </c>
      <c r="I1529" s="62">
        <v>4</v>
      </c>
      <c r="J1529" s="62" t="str">
        <f>IF(COUNTIF(技能效果!A:A,技能等级!B1529&amp;"02")=1,技能等级!B1529&amp;"02","")</f>
        <v>210301902</v>
      </c>
      <c r="K1529" s="62">
        <f t="shared" si="3452"/>
        <v>4</v>
      </c>
      <c r="L1529" s="62" t="str">
        <f>IF(COUNTIF(技能效果!A:A,技能等级!B1529&amp;"03")=1,技能等级!B1529&amp;"03","")</f>
        <v/>
      </c>
      <c r="M1529" s="62" t="str">
        <f t="shared" si="3453"/>
        <v/>
      </c>
      <c r="N1529" s="62" t="str">
        <f>IF(COUNTIF(技能效果!A:A,技能等级!B1529&amp;"04")=1,技能等级!B1529&amp;"04","")</f>
        <v/>
      </c>
      <c r="O1529" s="62" t="str">
        <f t="shared" si="3454"/>
        <v/>
      </c>
      <c r="P1529" s="62" t="str">
        <f>IF(COUNTIF(技能效果!A:A,技能等级!B1529&amp;"05")=1,技能等级!B1529&amp;"05","")</f>
        <v/>
      </c>
      <c r="Q1529" s="62" t="str">
        <f t="shared" si="3455"/>
        <v/>
      </c>
      <c r="R1529" s="69" t="str">
        <f>INDEX(技能!U:U,MATCH(技能等级!B1529,技能!B:B,0))</f>
        <v>为当前生命百分比最低的单位生成食火蜥攻击x%的护盾，持续到下次行动开始</v>
      </c>
      <c r="S1529" s="150">
        <f t="shared" ref="S1529:S1592" si="3456">S1519+1</f>
        <v>149</v>
      </c>
    </row>
    <row r="1530" spans="1:19" ht="16.5" x14ac:dyDescent="0.2">
      <c r="A1530" s="62">
        <v>1527</v>
      </c>
      <c r="B1530" s="62">
        <f>INDEX(技能!B:B,MATCH(技能等级!S1530,技能!T:T,0))</f>
        <v>2103019</v>
      </c>
      <c r="C1530" s="69" t="s">
        <v>384</v>
      </c>
      <c r="D1530" s="62">
        <v>5</v>
      </c>
      <c r="E1530" s="62" t="str">
        <f>INDEX(技能!E:E,MATCH(技能等级!S1530,技能!T:T,0))</f>
        <v>食火蜥技能(教学)</v>
      </c>
      <c r="F1530" s="69" t="s">
        <v>1020</v>
      </c>
      <c r="G1530" s="62">
        <v>10</v>
      </c>
      <c r="H1530" s="149" t="str">
        <f t="shared" si="3451"/>
        <v>210301901</v>
      </c>
      <c r="I1530" s="62">
        <v>5</v>
      </c>
      <c r="J1530" s="62" t="str">
        <f>IF(COUNTIF(技能效果!A:A,技能等级!B1530&amp;"02")=1,技能等级!B1530&amp;"02","")</f>
        <v>210301902</v>
      </c>
      <c r="K1530" s="62">
        <f t="shared" si="3452"/>
        <v>5</v>
      </c>
      <c r="L1530" s="62" t="str">
        <f>IF(COUNTIF(技能效果!A:A,技能等级!B1530&amp;"03")=1,技能等级!B1530&amp;"03","")</f>
        <v/>
      </c>
      <c r="M1530" s="62" t="str">
        <f t="shared" si="3453"/>
        <v/>
      </c>
      <c r="N1530" s="62" t="str">
        <f>IF(COUNTIF(技能效果!A:A,技能等级!B1530&amp;"04")=1,技能等级!B1530&amp;"04","")</f>
        <v/>
      </c>
      <c r="O1530" s="62" t="str">
        <f t="shared" si="3454"/>
        <v/>
      </c>
      <c r="P1530" s="62" t="str">
        <f>IF(COUNTIF(技能效果!A:A,技能等级!B1530&amp;"05")=1,技能等级!B1530&amp;"05","")</f>
        <v/>
      </c>
      <c r="Q1530" s="62" t="str">
        <f t="shared" si="3455"/>
        <v/>
      </c>
      <c r="R1530" s="69" t="str">
        <f>INDEX(技能!U:U,MATCH(技能等级!B1530,技能!B:B,0))</f>
        <v>为当前生命百分比最低的单位生成食火蜥攻击x%的护盾，持续到下次行动开始</v>
      </c>
      <c r="S1530" s="150">
        <f t="shared" si="3456"/>
        <v>149</v>
      </c>
    </row>
    <row r="1531" spans="1:19" ht="16.5" x14ac:dyDescent="0.2">
      <c r="A1531" s="62">
        <v>1528</v>
      </c>
      <c r="B1531" s="62">
        <f>INDEX(技能!B:B,MATCH(技能等级!S1531,技能!T:T,0))</f>
        <v>2103019</v>
      </c>
      <c r="C1531" s="69" t="s">
        <v>384</v>
      </c>
      <c r="D1531" s="62">
        <v>6</v>
      </c>
      <c r="E1531" s="62" t="str">
        <f>INDEX(技能!E:E,MATCH(技能等级!S1531,技能!T:T,0))</f>
        <v>食火蜥技能(教学)</v>
      </c>
      <c r="F1531" s="69" t="s">
        <v>1020</v>
      </c>
      <c r="G1531" s="62">
        <v>10</v>
      </c>
      <c r="H1531" s="149" t="str">
        <f t="shared" si="3451"/>
        <v>210301901</v>
      </c>
      <c r="I1531" s="62">
        <v>6</v>
      </c>
      <c r="J1531" s="62" t="str">
        <f>IF(COUNTIF(技能效果!A:A,技能等级!B1531&amp;"02")=1,技能等级!B1531&amp;"02","")</f>
        <v>210301902</v>
      </c>
      <c r="K1531" s="62">
        <f t="shared" si="3452"/>
        <v>6</v>
      </c>
      <c r="L1531" s="62" t="str">
        <f>IF(COUNTIF(技能效果!A:A,技能等级!B1531&amp;"03")=1,技能等级!B1531&amp;"03","")</f>
        <v/>
      </c>
      <c r="M1531" s="62" t="str">
        <f t="shared" si="3453"/>
        <v/>
      </c>
      <c r="N1531" s="62" t="str">
        <f>IF(COUNTIF(技能效果!A:A,技能等级!B1531&amp;"04")=1,技能等级!B1531&amp;"04","")</f>
        <v/>
      </c>
      <c r="O1531" s="62" t="str">
        <f t="shared" si="3454"/>
        <v/>
      </c>
      <c r="P1531" s="62" t="str">
        <f>IF(COUNTIF(技能效果!A:A,技能等级!B1531&amp;"05")=1,技能等级!B1531&amp;"05","")</f>
        <v/>
      </c>
      <c r="Q1531" s="62" t="str">
        <f t="shared" si="3455"/>
        <v/>
      </c>
      <c r="R1531" s="69" t="str">
        <f>INDEX(技能!U:U,MATCH(技能等级!B1531,技能!B:B,0))</f>
        <v>为当前生命百分比最低的单位生成食火蜥攻击x%的护盾，持续到下次行动开始</v>
      </c>
      <c r="S1531" s="150">
        <f t="shared" si="3456"/>
        <v>149</v>
      </c>
    </row>
    <row r="1532" spans="1:19" ht="16.5" x14ac:dyDescent="0.2">
      <c r="A1532" s="62">
        <v>1529</v>
      </c>
      <c r="B1532" s="62">
        <f>INDEX(技能!B:B,MATCH(技能等级!S1532,技能!T:T,0))</f>
        <v>2103019</v>
      </c>
      <c r="C1532" s="69" t="s">
        <v>384</v>
      </c>
      <c r="D1532" s="62">
        <v>7</v>
      </c>
      <c r="E1532" s="62" t="str">
        <f>INDEX(技能!E:E,MATCH(技能等级!S1532,技能!T:T,0))</f>
        <v>食火蜥技能(教学)</v>
      </c>
      <c r="F1532" s="69" t="s">
        <v>1020</v>
      </c>
      <c r="G1532" s="62">
        <v>10</v>
      </c>
      <c r="H1532" s="149" t="str">
        <f t="shared" si="3451"/>
        <v>210301901</v>
      </c>
      <c r="I1532" s="62">
        <v>7</v>
      </c>
      <c r="J1532" s="62" t="str">
        <f>IF(COUNTIF(技能效果!A:A,技能等级!B1532&amp;"02")=1,技能等级!B1532&amp;"02","")</f>
        <v>210301902</v>
      </c>
      <c r="K1532" s="62">
        <f t="shared" si="3452"/>
        <v>7</v>
      </c>
      <c r="L1532" s="62" t="str">
        <f>IF(COUNTIF(技能效果!A:A,技能等级!B1532&amp;"03")=1,技能等级!B1532&amp;"03","")</f>
        <v/>
      </c>
      <c r="M1532" s="62" t="str">
        <f t="shared" si="3453"/>
        <v/>
      </c>
      <c r="N1532" s="62" t="str">
        <f>IF(COUNTIF(技能效果!A:A,技能等级!B1532&amp;"04")=1,技能等级!B1532&amp;"04","")</f>
        <v/>
      </c>
      <c r="O1532" s="62" t="str">
        <f t="shared" si="3454"/>
        <v/>
      </c>
      <c r="P1532" s="62" t="str">
        <f>IF(COUNTIF(技能效果!A:A,技能等级!B1532&amp;"05")=1,技能等级!B1532&amp;"05","")</f>
        <v/>
      </c>
      <c r="Q1532" s="62" t="str">
        <f t="shared" si="3455"/>
        <v/>
      </c>
      <c r="R1532" s="69" t="str">
        <f>INDEX(技能!U:U,MATCH(技能等级!B1532,技能!B:B,0))</f>
        <v>为当前生命百分比最低的单位生成食火蜥攻击x%的护盾，持续到下次行动开始</v>
      </c>
      <c r="S1532" s="150">
        <f t="shared" si="3456"/>
        <v>149</v>
      </c>
    </row>
    <row r="1533" spans="1:19" ht="16.5" x14ac:dyDescent="0.2">
      <c r="A1533" s="62">
        <v>1530</v>
      </c>
      <c r="B1533" s="62">
        <f>INDEX(技能!B:B,MATCH(技能等级!S1533,技能!T:T,0))</f>
        <v>2103019</v>
      </c>
      <c r="C1533" s="69" t="s">
        <v>384</v>
      </c>
      <c r="D1533" s="62">
        <v>8</v>
      </c>
      <c r="E1533" s="62" t="str">
        <f>INDEX(技能!E:E,MATCH(技能等级!S1533,技能!T:T,0))</f>
        <v>食火蜥技能(教学)</v>
      </c>
      <c r="F1533" s="69" t="s">
        <v>1020</v>
      </c>
      <c r="G1533" s="62">
        <v>10</v>
      </c>
      <c r="H1533" s="149" t="str">
        <f t="shared" si="3451"/>
        <v>210301901</v>
      </c>
      <c r="I1533" s="62">
        <v>8</v>
      </c>
      <c r="J1533" s="62" t="str">
        <f>IF(COUNTIF(技能效果!A:A,技能等级!B1533&amp;"02")=1,技能等级!B1533&amp;"02","")</f>
        <v>210301902</v>
      </c>
      <c r="K1533" s="62">
        <f t="shared" si="3452"/>
        <v>8</v>
      </c>
      <c r="L1533" s="62" t="str">
        <f>IF(COUNTIF(技能效果!A:A,技能等级!B1533&amp;"03")=1,技能等级!B1533&amp;"03","")</f>
        <v/>
      </c>
      <c r="M1533" s="62" t="str">
        <f t="shared" si="3453"/>
        <v/>
      </c>
      <c r="N1533" s="62" t="str">
        <f>IF(COUNTIF(技能效果!A:A,技能等级!B1533&amp;"04")=1,技能等级!B1533&amp;"04","")</f>
        <v/>
      </c>
      <c r="O1533" s="62" t="str">
        <f t="shared" si="3454"/>
        <v/>
      </c>
      <c r="P1533" s="62" t="str">
        <f>IF(COUNTIF(技能效果!A:A,技能等级!B1533&amp;"05")=1,技能等级!B1533&amp;"05","")</f>
        <v/>
      </c>
      <c r="Q1533" s="62" t="str">
        <f t="shared" si="3455"/>
        <v/>
      </c>
      <c r="R1533" s="69" t="str">
        <f>INDEX(技能!U:U,MATCH(技能等级!B1533,技能!B:B,0))</f>
        <v>为当前生命百分比最低的单位生成食火蜥攻击x%的护盾，持续到下次行动开始</v>
      </c>
      <c r="S1533" s="150">
        <f t="shared" si="3456"/>
        <v>149</v>
      </c>
    </row>
    <row r="1534" spans="1:19" ht="16.5" x14ac:dyDescent="0.2">
      <c r="A1534" s="62">
        <v>1531</v>
      </c>
      <c r="B1534" s="62">
        <f>INDEX(技能!B:B,MATCH(技能等级!S1534,技能!T:T,0))</f>
        <v>2103019</v>
      </c>
      <c r="C1534" s="69" t="s">
        <v>384</v>
      </c>
      <c r="D1534" s="62">
        <v>9</v>
      </c>
      <c r="E1534" s="62" t="str">
        <f>INDEX(技能!E:E,MATCH(技能等级!S1534,技能!T:T,0))</f>
        <v>食火蜥技能(教学)</v>
      </c>
      <c r="F1534" s="69" t="s">
        <v>1020</v>
      </c>
      <c r="G1534" s="62">
        <v>10</v>
      </c>
      <c r="H1534" s="149" t="str">
        <f t="shared" si="3451"/>
        <v>210301901</v>
      </c>
      <c r="I1534" s="62">
        <v>9</v>
      </c>
      <c r="J1534" s="62" t="str">
        <f>IF(COUNTIF(技能效果!A:A,技能等级!B1534&amp;"02")=1,技能等级!B1534&amp;"02","")</f>
        <v>210301902</v>
      </c>
      <c r="K1534" s="62">
        <f t="shared" si="3452"/>
        <v>9</v>
      </c>
      <c r="L1534" s="62" t="str">
        <f>IF(COUNTIF(技能效果!A:A,技能等级!B1534&amp;"03")=1,技能等级!B1534&amp;"03","")</f>
        <v/>
      </c>
      <c r="M1534" s="62" t="str">
        <f t="shared" si="3453"/>
        <v/>
      </c>
      <c r="N1534" s="62" t="str">
        <f>IF(COUNTIF(技能效果!A:A,技能等级!B1534&amp;"04")=1,技能等级!B1534&amp;"04","")</f>
        <v/>
      </c>
      <c r="O1534" s="62" t="str">
        <f t="shared" si="3454"/>
        <v/>
      </c>
      <c r="P1534" s="62" t="str">
        <f>IF(COUNTIF(技能效果!A:A,技能等级!B1534&amp;"05")=1,技能等级!B1534&amp;"05","")</f>
        <v/>
      </c>
      <c r="Q1534" s="62" t="str">
        <f t="shared" si="3455"/>
        <v/>
      </c>
      <c r="R1534" s="69" t="str">
        <f>INDEX(技能!U:U,MATCH(技能等级!B1534,技能!B:B,0))</f>
        <v>为当前生命百分比最低的单位生成食火蜥攻击x%的护盾，持续到下次行动开始</v>
      </c>
      <c r="S1534" s="150">
        <f t="shared" si="3456"/>
        <v>149</v>
      </c>
    </row>
    <row r="1535" spans="1:19" ht="16.5" x14ac:dyDescent="0.2">
      <c r="A1535" s="62">
        <v>1532</v>
      </c>
      <c r="B1535" s="62">
        <f>INDEX(技能!B:B,MATCH(技能等级!S1535,技能!T:T,0))</f>
        <v>2103019</v>
      </c>
      <c r="C1535" s="69" t="s">
        <v>384</v>
      </c>
      <c r="D1535" s="62">
        <v>10</v>
      </c>
      <c r="E1535" s="62" t="str">
        <f>INDEX(技能!E:E,MATCH(技能等级!S1535,技能!T:T,0))</f>
        <v>食火蜥技能(教学)</v>
      </c>
      <c r="F1535" s="69" t="s">
        <v>1020</v>
      </c>
      <c r="G1535" s="62">
        <v>10</v>
      </c>
      <c r="H1535" s="149" t="str">
        <f t="shared" si="3451"/>
        <v>210301901</v>
      </c>
      <c r="I1535" s="62">
        <v>10</v>
      </c>
      <c r="J1535" s="62" t="str">
        <f>IF(COUNTIF(技能效果!A:A,技能等级!B1535&amp;"02")=1,技能等级!B1535&amp;"02","")</f>
        <v>210301902</v>
      </c>
      <c r="K1535" s="62">
        <f t="shared" si="3452"/>
        <v>10</v>
      </c>
      <c r="L1535" s="62" t="str">
        <f>IF(COUNTIF(技能效果!A:A,技能等级!B1535&amp;"03")=1,技能等级!B1535&amp;"03","")</f>
        <v/>
      </c>
      <c r="M1535" s="62" t="str">
        <f t="shared" si="3453"/>
        <v/>
      </c>
      <c r="N1535" s="62" t="str">
        <f>IF(COUNTIF(技能效果!A:A,技能等级!B1535&amp;"04")=1,技能等级!B1535&amp;"04","")</f>
        <v/>
      </c>
      <c r="O1535" s="62" t="str">
        <f t="shared" si="3454"/>
        <v/>
      </c>
      <c r="P1535" s="62" t="str">
        <f>IF(COUNTIF(技能效果!A:A,技能等级!B1535&amp;"05")=1,技能等级!B1535&amp;"05","")</f>
        <v/>
      </c>
      <c r="Q1535" s="62" t="str">
        <f t="shared" si="3455"/>
        <v/>
      </c>
      <c r="R1535" s="69" t="str">
        <f>INDEX(技能!U:U,MATCH(技能等级!B1535,技能!B:B,0))</f>
        <v>为当前生命百分比最低的单位生成食火蜥攻击x%的护盾，持续到下次行动开始</v>
      </c>
      <c r="S1535" s="150">
        <f t="shared" si="3456"/>
        <v>149</v>
      </c>
    </row>
    <row r="1536" spans="1:19" ht="16.5" x14ac:dyDescent="0.2">
      <c r="A1536" s="62">
        <v>1533</v>
      </c>
      <c r="B1536" s="62">
        <f>INDEX(技能!B:B,MATCH(技能等级!S1536,技能!T:T,0))</f>
        <v>2103020</v>
      </c>
      <c r="C1536" s="69" t="s">
        <v>384</v>
      </c>
      <c r="D1536" s="62">
        <v>1</v>
      </c>
      <c r="E1536" s="62" t="str">
        <f>INDEX(技能!E:E,MATCH(技能等级!S1536,技能!T:T,0))</f>
        <v>高顺技能(教学)</v>
      </c>
      <c r="F1536" s="69" t="s">
        <v>1020</v>
      </c>
      <c r="G1536" s="62"/>
      <c r="H1536" s="149" t="str">
        <f t="shared" si="3451"/>
        <v>210302001</v>
      </c>
      <c r="I1536" s="62">
        <v>1</v>
      </c>
      <c r="J1536" s="62" t="str">
        <f>IF(COUNTIF(技能效果!A:A,技能等级!B1536&amp;"02")=1,技能等级!B1536&amp;"02","")</f>
        <v>210302002</v>
      </c>
      <c r="K1536" s="62">
        <f t="shared" si="3452"/>
        <v>1</v>
      </c>
      <c r="L1536" s="62" t="str">
        <f>IF(COUNTIF(技能效果!A:A,技能等级!B1536&amp;"03")=1,技能等级!B1536&amp;"03","")</f>
        <v>210302003</v>
      </c>
      <c r="M1536" s="62">
        <f t="shared" si="3453"/>
        <v>1</v>
      </c>
      <c r="N1536" s="62" t="str">
        <f>IF(COUNTIF(技能效果!A:A,技能等级!B1536&amp;"04")=1,技能等级!B1536&amp;"04","")</f>
        <v>210302004</v>
      </c>
      <c r="O1536" s="62">
        <f t="shared" si="3454"/>
        <v>1</v>
      </c>
      <c r="P1536" s="62" t="str">
        <f>IF(COUNTIF(技能效果!A:A,技能等级!B1536&amp;"05")=1,技能等级!B1536&amp;"05","")</f>
        <v>210302005</v>
      </c>
      <c r="Q1536" s="62">
        <f t="shared" si="3455"/>
        <v>1</v>
      </c>
      <c r="R1536" s="69" t="str">
        <f>INDEX(技能!U:U,MATCH(技能等级!B1536,技能!B:B,0))</f>
        <v>攻击敌方单体造成攻击x%伤害，若敌方当前生命高于一定比例，造成额外伤害；若本次攻击未能击杀目标，则自身攻击降低1回合</v>
      </c>
      <c r="S1536" s="150">
        <f t="shared" si="3456"/>
        <v>150</v>
      </c>
    </row>
    <row r="1537" spans="1:19" ht="16.5" x14ac:dyDescent="0.2">
      <c r="A1537" s="62">
        <v>1534</v>
      </c>
      <c r="B1537" s="62">
        <f>INDEX(技能!B:B,MATCH(技能等级!S1537,技能!T:T,0))</f>
        <v>2103020</v>
      </c>
      <c r="C1537" s="69" t="s">
        <v>384</v>
      </c>
      <c r="D1537" s="62">
        <v>2</v>
      </c>
      <c r="E1537" s="62" t="str">
        <f>INDEX(技能!E:E,MATCH(技能等级!S1537,技能!T:T,0))</f>
        <v>高顺技能(教学)</v>
      </c>
      <c r="F1537" s="69" t="s">
        <v>1020</v>
      </c>
      <c r="G1537" s="62">
        <v>10</v>
      </c>
      <c r="H1537" s="149" t="str">
        <f t="shared" si="3451"/>
        <v>210302001</v>
      </c>
      <c r="I1537" s="62">
        <v>2</v>
      </c>
      <c r="J1537" s="62" t="str">
        <f>IF(COUNTIF(技能效果!A:A,技能等级!B1537&amp;"02")=1,技能等级!B1537&amp;"02","")</f>
        <v>210302002</v>
      </c>
      <c r="K1537" s="62">
        <f t="shared" si="3452"/>
        <v>2</v>
      </c>
      <c r="L1537" s="62" t="str">
        <f>IF(COUNTIF(技能效果!A:A,技能等级!B1537&amp;"03")=1,技能等级!B1537&amp;"03","")</f>
        <v>210302003</v>
      </c>
      <c r="M1537" s="62">
        <f t="shared" si="3453"/>
        <v>2</v>
      </c>
      <c r="N1537" s="62" t="str">
        <f>IF(COUNTIF(技能效果!A:A,技能等级!B1537&amp;"04")=1,技能等级!B1537&amp;"04","")</f>
        <v>210302004</v>
      </c>
      <c r="O1537" s="62">
        <f t="shared" si="3454"/>
        <v>2</v>
      </c>
      <c r="P1537" s="62" t="str">
        <f>IF(COUNTIF(技能效果!A:A,技能等级!B1537&amp;"05")=1,技能等级!B1537&amp;"05","")</f>
        <v>210302005</v>
      </c>
      <c r="Q1537" s="62">
        <f t="shared" si="3455"/>
        <v>2</v>
      </c>
      <c r="R1537" s="69" t="str">
        <f>INDEX(技能!U:U,MATCH(技能等级!B1537,技能!B:B,0))</f>
        <v>攻击敌方单体造成攻击x%伤害，若敌方当前生命高于一定比例，造成额外伤害；若本次攻击未能击杀目标，则自身攻击降低1回合</v>
      </c>
      <c r="S1537" s="150">
        <f t="shared" si="3456"/>
        <v>150</v>
      </c>
    </row>
    <row r="1538" spans="1:19" ht="16.5" x14ac:dyDescent="0.2">
      <c r="A1538" s="62">
        <v>1535</v>
      </c>
      <c r="B1538" s="62">
        <f>INDEX(技能!B:B,MATCH(技能等级!S1538,技能!T:T,0))</f>
        <v>2103020</v>
      </c>
      <c r="C1538" s="69" t="s">
        <v>384</v>
      </c>
      <c r="D1538" s="62">
        <v>3</v>
      </c>
      <c r="E1538" s="62" t="str">
        <f>INDEX(技能!E:E,MATCH(技能等级!S1538,技能!T:T,0))</f>
        <v>高顺技能(教学)</v>
      </c>
      <c r="F1538" s="69" t="s">
        <v>1020</v>
      </c>
      <c r="G1538" s="62">
        <v>10</v>
      </c>
      <c r="H1538" s="149" t="str">
        <f t="shared" si="3451"/>
        <v>210302001</v>
      </c>
      <c r="I1538" s="62">
        <v>3</v>
      </c>
      <c r="J1538" s="62" t="str">
        <f>IF(COUNTIF(技能效果!A:A,技能等级!B1538&amp;"02")=1,技能等级!B1538&amp;"02","")</f>
        <v>210302002</v>
      </c>
      <c r="K1538" s="62">
        <f t="shared" si="3452"/>
        <v>3</v>
      </c>
      <c r="L1538" s="62" t="str">
        <f>IF(COUNTIF(技能效果!A:A,技能等级!B1538&amp;"03")=1,技能等级!B1538&amp;"03","")</f>
        <v>210302003</v>
      </c>
      <c r="M1538" s="62">
        <f t="shared" si="3453"/>
        <v>3</v>
      </c>
      <c r="N1538" s="62" t="str">
        <f>IF(COUNTIF(技能效果!A:A,技能等级!B1538&amp;"04")=1,技能等级!B1538&amp;"04","")</f>
        <v>210302004</v>
      </c>
      <c r="O1538" s="62">
        <f t="shared" si="3454"/>
        <v>3</v>
      </c>
      <c r="P1538" s="62" t="str">
        <f>IF(COUNTIF(技能效果!A:A,技能等级!B1538&amp;"05")=1,技能等级!B1538&amp;"05","")</f>
        <v>210302005</v>
      </c>
      <c r="Q1538" s="62">
        <f t="shared" si="3455"/>
        <v>3</v>
      </c>
      <c r="R1538" s="69" t="str">
        <f>INDEX(技能!U:U,MATCH(技能等级!B1538,技能!B:B,0))</f>
        <v>攻击敌方单体造成攻击x%伤害，若敌方当前生命高于一定比例，造成额外伤害；若本次攻击未能击杀目标，则自身攻击降低1回合</v>
      </c>
      <c r="S1538" s="150">
        <f t="shared" si="3456"/>
        <v>150</v>
      </c>
    </row>
    <row r="1539" spans="1:19" ht="16.5" x14ac:dyDescent="0.2">
      <c r="A1539" s="62">
        <v>1536</v>
      </c>
      <c r="B1539" s="62">
        <f>INDEX(技能!B:B,MATCH(技能等级!S1539,技能!T:T,0))</f>
        <v>2103020</v>
      </c>
      <c r="C1539" s="69" t="s">
        <v>384</v>
      </c>
      <c r="D1539" s="62">
        <v>4</v>
      </c>
      <c r="E1539" s="62" t="str">
        <f>INDEX(技能!E:E,MATCH(技能等级!S1539,技能!T:T,0))</f>
        <v>高顺技能(教学)</v>
      </c>
      <c r="F1539" s="69" t="s">
        <v>1020</v>
      </c>
      <c r="G1539" s="62">
        <v>10</v>
      </c>
      <c r="H1539" s="149" t="str">
        <f t="shared" si="3451"/>
        <v>210302001</v>
      </c>
      <c r="I1539" s="62">
        <v>4</v>
      </c>
      <c r="J1539" s="62" t="str">
        <f>IF(COUNTIF(技能效果!A:A,技能等级!B1539&amp;"02")=1,技能等级!B1539&amp;"02","")</f>
        <v>210302002</v>
      </c>
      <c r="K1539" s="62">
        <f t="shared" si="3452"/>
        <v>4</v>
      </c>
      <c r="L1539" s="62" t="str">
        <f>IF(COUNTIF(技能效果!A:A,技能等级!B1539&amp;"03")=1,技能等级!B1539&amp;"03","")</f>
        <v>210302003</v>
      </c>
      <c r="M1539" s="62">
        <f t="shared" si="3453"/>
        <v>4</v>
      </c>
      <c r="N1539" s="62" t="str">
        <f>IF(COUNTIF(技能效果!A:A,技能等级!B1539&amp;"04")=1,技能等级!B1539&amp;"04","")</f>
        <v>210302004</v>
      </c>
      <c r="O1539" s="62">
        <f t="shared" si="3454"/>
        <v>4</v>
      </c>
      <c r="P1539" s="62" t="str">
        <f>IF(COUNTIF(技能效果!A:A,技能等级!B1539&amp;"05")=1,技能等级!B1539&amp;"05","")</f>
        <v>210302005</v>
      </c>
      <c r="Q1539" s="62">
        <f t="shared" si="3455"/>
        <v>4</v>
      </c>
      <c r="R1539" s="69" t="str">
        <f>INDEX(技能!U:U,MATCH(技能等级!B1539,技能!B:B,0))</f>
        <v>攻击敌方单体造成攻击x%伤害，若敌方当前生命高于一定比例，造成额外伤害；若本次攻击未能击杀目标，则自身攻击降低1回合</v>
      </c>
      <c r="S1539" s="150">
        <f t="shared" si="3456"/>
        <v>150</v>
      </c>
    </row>
    <row r="1540" spans="1:19" ht="16.5" x14ac:dyDescent="0.2">
      <c r="A1540" s="62">
        <v>1537</v>
      </c>
      <c r="B1540" s="62">
        <f>INDEX(技能!B:B,MATCH(技能等级!S1540,技能!T:T,0))</f>
        <v>2103020</v>
      </c>
      <c r="C1540" s="69" t="s">
        <v>384</v>
      </c>
      <c r="D1540" s="62">
        <v>5</v>
      </c>
      <c r="E1540" s="62" t="str">
        <f>INDEX(技能!E:E,MATCH(技能等级!S1540,技能!T:T,0))</f>
        <v>高顺技能(教学)</v>
      </c>
      <c r="F1540" s="69" t="s">
        <v>1020</v>
      </c>
      <c r="G1540" s="62">
        <v>10</v>
      </c>
      <c r="H1540" s="149" t="str">
        <f t="shared" si="3451"/>
        <v>210302001</v>
      </c>
      <c r="I1540" s="62">
        <v>5</v>
      </c>
      <c r="J1540" s="62" t="str">
        <f>IF(COUNTIF(技能效果!A:A,技能等级!B1540&amp;"02")=1,技能等级!B1540&amp;"02","")</f>
        <v>210302002</v>
      </c>
      <c r="K1540" s="62">
        <f t="shared" si="3452"/>
        <v>5</v>
      </c>
      <c r="L1540" s="62" t="str">
        <f>IF(COUNTIF(技能效果!A:A,技能等级!B1540&amp;"03")=1,技能等级!B1540&amp;"03","")</f>
        <v>210302003</v>
      </c>
      <c r="M1540" s="62">
        <f t="shared" si="3453"/>
        <v>5</v>
      </c>
      <c r="N1540" s="62" t="str">
        <f>IF(COUNTIF(技能效果!A:A,技能等级!B1540&amp;"04")=1,技能等级!B1540&amp;"04","")</f>
        <v>210302004</v>
      </c>
      <c r="O1540" s="62">
        <f t="shared" si="3454"/>
        <v>5</v>
      </c>
      <c r="P1540" s="62" t="str">
        <f>IF(COUNTIF(技能效果!A:A,技能等级!B1540&amp;"05")=1,技能等级!B1540&amp;"05","")</f>
        <v>210302005</v>
      </c>
      <c r="Q1540" s="62">
        <f t="shared" si="3455"/>
        <v>5</v>
      </c>
      <c r="R1540" s="69" t="str">
        <f>INDEX(技能!U:U,MATCH(技能等级!B1540,技能!B:B,0))</f>
        <v>攻击敌方单体造成攻击x%伤害，若敌方当前生命高于一定比例，造成额外伤害；若本次攻击未能击杀目标，则自身攻击降低1回合</v>
      </c>
      <c r="S1540" s="150">
        <f t="shared" si="3456"/>
        <v>150</v>
      </c>
    </row>
    <row r="1541" spans="1:19" ht="16.5" x14ac:dyDescent="0.2">
      <c r="A1541" s="62">
        <v>1538</v>
      </c>
      <c r="B1541" s="62">
        <f>INDEX(技能!B:B,MATCH(技能等级!S1541,技能!T:T,0))</f>
        <v>2103020</v>
      </c>
      <c r="C1541" s="69" t="s">
        <v>384</v>
      </c>
      <c r="D1541" s="62">
        <v>6</v>
      </c>
      <c r="E1541" s="62" t="str">
        <f>INDEX(技能!E:E,MATCH(技能等级!S1541,技能!T:T,0))</f>
        <v>高顺技能(教学)</v>
      </c>
      <c r="F1541" s="69" t="s">
        <v>1020</v>
      </c>
      <c r="G1541" s="62">
        <v>10</v>
      </c>
      <c r="H1541" s="149" t="str">
        <f t="shared" si="3451"/>
        <v>210302001</v>
      </c>
      <c r="I1541" s="62">
        <v>6</v>
      </c>
      <c r="J1541" s="62" t="str">
        <f>IF(COUNTIF(技能效果!A:A,技能等级!B1541&amp;"02")=1,技能等级!B1541&amp;"02","")</f>
        <v>210302002</v>
      </c>
      <c r="K1541" s="62">
        <f t="shared" si="3452"/>
        <v>6</v>
      </c>
      <c r="L1541" s="62" t="str">
        <f>IF(COUNTIF(技能效果!A:A,技能等级!B1541&amp;"03")=1,技能等级!B1541&amp;"03","")</f>
        <v>210302003</v>
      </c>
      <c r="M1541" s="62">
        <f t="shared" si="3453"/>
        <v>6</v>
      </c>
      <c r="N1541" s="62" t="str">
        <f>IF(COUNTIF(技能效果!A:A,技能等级!B1541&amp;"04")=1,技能等级!B1541&amp;"04","")</f>
        <v>210302004</v>
      </c>
      <c r="O1541" s="62">
        <f t="shared" si="3454"/>
        <v>6</v>
      </c>
      <c r="P1541" s="62" t="str">
        <f>IF(COUNTIF(技能效果!A:A,技能等级!B1541&amp;"05")=1,技能等级!B1541&amp;"05","")</f>
        <v>210302005</v>
      </c>
      <c r="Q1541" s="62">
        <f t="shared" si="3455"/>
        <v>6</v>
      </c>
      <c r="R1541" s="69" t="str">
        <f>INDEX(技能!U:U,MATCH(技能等级!B1541,技能!B:B,0))</f>
        <v>攻击敌方单体造成攻击x%伤害，若敌方当前生命高于一定比例，造成额外伤害；若本次攻击未能击杀目标，则自身攻击降低1回合</v>
      </c>
      <c r="S1541" s="150">
        <f t="shared" si="3456"/>
        <v>150</v>
      </c>
    </row>
    <row r="1542" spans="1:19" ht="16.5" x14ac:dyDescent="0.2">
      <c r="A1542" s="62">
        <v>1539</v>
      </c>
      <c r="B1542" s="62">
        <f>INDEX(技能!B:B,MATCH(技能等级!S1542,技能!T:T,0))</f>
        <v>2103020</v>
      </c>
      <c r="C1542" s="69" t="s">
        <v>384</v>
      </c>
      <c r="D1542" s="62">
        <v>7</v>
      </c>
      <c r="E1542" s="62" t="str">
        <f>INDEX(技能!E:E,MATCH(技能等级!S1542,技能!T:T,0))</f>
        <v>高顺技能(教学)</v>
      </c>
      <c r="F1542" s="69" t="s">
        <v>1020</v>
      </c>
      <c r="G1542" s="62">
        <v>10</v>
      </c>
      <c r="H1542" s="149" t="str">
        <f t="shared" si="3451"/>
        <v>210302001</v>
      </c>
      <c r="I1542" s="62">
        <v>7</v>
      </c>
      <c r="J1542" s="62" t="str">
        <f>IF(COUNTIF(技能效果!A:A,技能等级!B1542&amp;"02")=1,技能等级!B1542&amp;"02","")</f>
        <v>210302002</v>
      </c>
      <c r="K1542" s="62">
        <f t="shared" si="3452"/>
        <v>7</v>
      </c>
      <c r="L1542" s="62" t="str">
        <f>IF(COUNTIF(技能效果!A:A,技能等级!B1542&amp;"03")=1,技能等级!B1542&amp;"03","")</f>
        <v>210302003</v>
      </c>
      <c r="M1542" s="62">
        <f t="shared" si="3453"/>
        <v>7</v>
      </c>
      <c r="N1542" s="62" t="str">
        <f>IF(COUNTIF(技能效果!A:A,技能等级!B1542&amp;"04")=1,技能等级!B1542&amp;"04","")</f>
        <v>210302004</v>
      </c>
      <c r="O1542" s="62">
        <f t="shared" si="3454"/>
        <v>7</v>
      </c>
      <c r="P1542" s="62" t="str">
        <f>IF(COUNTIF(技能效果!A:A,技能等级!B1542&amp;"05")=1,技能等级!B1542&amp;"05","")</f>
        <v>210302005</v>
      </c>
      <c r="Q1542" s="62">
        <f t="shared" si="3455"/>
        <v>7</v>
      </c>
      <c r="R1542" s="69" t="str">
        <f>INDEX(技能!U:U,MATCH(技能等级!B1542,技能!B:B,0))</f>
        <v>攻击敌方单体造成攻击x%伤害，若敌方当前生命高于一定比例，造成额外伤害；若本次攻击未能击杀目标，则自身攻击降低1回合</v>
      </c>
      <c r="S1542" s="150">
        <f t="shared" si="3456"/>
        <v>150</v>
      </c>
    </row>
    <row r="1543" spans="1:19" ht="16.5" x14ac:dyDescent="0.2">
      <c r="A1543" s="62">
        <v>1540</v>
      </c>
      <c r="B1543" s="62">
        <f>INDEX(技能!B:B,MATCH(技能等级!S1543,技能!T:T,0))</f>
        <v>2103020</v>
      </c>
      <c r="C1543" s="69" t="s">
        <v>384</v>
      </c>
      <c r="D1543" s="62">
        <v>8</v>
      </c>
      <c r="E1543" s="62" t="str">
        <f>INDEX(技能!E:E,MATCH(技能等级!S1543,技能!T:T,0))</f>
        <v>高顺技能(教学)</v>
      </c>
      <c r="F1543" s="69" t="s">
        <v>1020</v>
      </c>
      <c r="G1543" s="62">
        <v>10</v>
      </c>
      <c r="H1543" s="149" t="str">
        <f t="shared" si="3451"/>
        <v>210302001</v>
      </c>
      <c r="I1543" s="62">
        <v>8</v>
      </c>
      <c r="J1543" s="62" t="str">
        <f>IF(COUNTIF(技能效果!A:A,技能等级!B1543&amp;"02")=1,技能等级!B1543&amp;"02","")</f>
        <v>210302002</v>
      </c>
      <c r="K1543" s="62">
        <f t="shared" si="3452"/>
        <v>8</v>
      </c>
      <c r="L1543" s="62" t="str">
        <f>IF(COUNTIF(技能效果!A:A,技能等级!B1543&amp;"03")=1,技能等级!B1543&amp;"03","")</f>
        <v>210302003</v>
      </c>
      <c r="M1543" s="62">
        <f t="shared" si="3453"/>
        <v>8</v>
      </c>
      <c r="N1543" s="62" t="str">
        <f>IF(COUNTIF(技能效果!A:A,技能等级!B1543&amp;"04")=1,技能等级!B1543&amp;"04","")</f>
        <v>210302004</v>
      </c>
      <c r="O1543" s="62">
        <f t="shared" si="3454"/>
        <v>8</v>
      </c>
      <c r="P1543" s="62" t="str">
        <f>IF(COUNTIF(技能效果!A:A,技能等级!B1543&amp;"05")=1,技能等级!B1543&amp;"05","")</f>
        <v>210302005</v>
      </c>
      <c r="Q1543" s="62">
        <f t="shared" si="3455"/>
        <v>8</v>
      </c>
      <c r="R1543" s="69" t="str">
        <f>INDEX(技能!U:U,MATCH(技能等级!B1543,技能!B:B,0))</f>
        <v>攻击敌方单体造成攻击x%伤害，若敌方当前生命高于一定比例，造成额外伤害；若本次攻击未能击杀目标，则自身攻击降低1回合</v>
      </c>
      <c r="S1543" s="150">
        <f t="shared" si="3456"/>
        <v>150</v>
      </c>
    </row>
    <row r="1544" spans="1:19" ht="16.5" x14ac:dyDescent="0.2">
      <c r="A1544" s="62">
        <v>1541</v>
      </c>
      <c r="B1544" s="62">
        <f>INDEX(技能!B:B,MATCH(技能等级!S1544,技能!T:T,0))</f>
        <v>2103020</v>
      </c>
      <c r="C1544" s="69" t="s">
        <v>384</v>
      </c>
      <c r="D1544" s="62">
        <v>9</v>
      </c>
      <c r="E1544" s="62" t="str">
        <f>INDEX(技能!E:E,MATCH(技能等级!S1544,技能!T:T,0))</f>
        <v>高顺技能(教学)</v>
      </c>
      <c r="F1544" s="69" t="s">
        <v>1020</v>
      </c>
      <c r="G1544" s="62">
        <v>10</v>
      </c>
      <c r="H1544" s="149" t="str">
        <f t="shared" si="3451"/>
        <v>210302001</v>
      </c>
      <c r="I1544" s="62">
        <v>9</v>
      </c>
      <c r="J1544" s="62" t="str">
        <f>IF(COUNTIF(技能效果!A:A,技能等级!B1544&amp;"02")=1,技能等级!B1544&amp;"02","")</f>
        <v>210302002</v>
      </c>
      <c r="K1544" s="62">
        <f t="shared" si="3452"/>
        <v>9</v>
      </c>
      <c r="L1544" s="62" t="str">
        <f>IF(COUNTIF(技能效果!A:A,技能等级!B1544&amp;"03")=1,技能等级!B1544&amp;"03","")</f>
        <v>210302003</v>
      </c>
      <c r="M1544" s="62">
        <f t="shared" si="3453"/>
        <v>9</v>
      </c>
      <c r="N1544" s="62" t="str">
        <f>IF(COUNTIF(技能效果!A:A,技能等级!B1544&amp;"04")=1,技能等级!B1544&amp;"04","")</f>
        <v>210302004</v>
      </c>
      <c r="O1544" s="62">
        <f t="shared" si="3454"/>
        <v>9</v>
      </c>
      <c r="P1544" s="62" t="str">
        <f>IF(COUNTIF(技能效果!A:A,技能等级!B1544&amp;"05")=1,技能等级!B1544&amp;"05","")</f>
        <v>210302005</v>
      </c>
      <c r="Q1544" s="62">
        <f t="shared" si="3455"/>
        <v>9</v>
      </c>
      <c r="R1544" s="69" t="str">
        <f>INDEX(技能!U:U,MATCH(技能等级!B1544,技能!B:B,0))</f>
        <v>攻击敌方单体造成攻击x%伤害，若敌方当前生命高于一定比例，造成额外伤害；若本次攻击未能击杀目标，则自身攻击降低1回合</v>
      </c>
      <c r="S1544" s="150">
        <f t="shared" si="3456"/>
        <v>150</v>
      </c>
    </row>
    <row r="1545" spans="1:19" ht="16.5" x14ac:dyDescent="0.2">
      <c r="A1545" s="62">
        <v>1542</v>
      </c>
      <c r="B1545" s="62">
        <f>INDEX(技能!B:B,MATCH(技能等级!S1545,技能!T:T,0))</f>
        <v>2103020</v>
      </c>
      <c r="C1545" s="69" t="s">
        <v>384</v>
      </c>
      <c r="D1545" s="62">
        <v>10</v>
      </c>
      <c r="E1545" s="62" t="str">
        <f>INDEX(技能!E:E,MATCH(技能等级!S1545,技能!T:T,0))</f>
        <v>高顺技能(教学)</v>
      </c>
      <c r="F1545" s="69" t="s">
        <v>1020</v>
      </c>
      <c r="G1545" s="62">
        <v>10</v>
      </c>
      <c r="H1545" s="149" t="str">
        <f t="shared" si="3451"/>
        <v>210302001</v>
      </c>
      <c r="I1545" s="62">
        <v>10</v>
      </c>
      <c r="J1545" s="62" t="str">
        <f>IF(COUNTIF(技能效果!A:A,技能等级!B1545&amp;"02")=1,技能等级!B1545&amp;"02","")</f>
        <v>210302002</v>
      </c>
      <c r="K1545" s="62">
        <f t="shared" si="3452"/>
        <v>10</v>
      </c>
      <c r="L1545" s="62" t="str">
        <f>IF(COUNTIF(技能效果!A:A,技能等级!B1545&amp;"03")=1,技能等级!B1545&amp;"03","")</f>
        <v>210302003</v>
      </c>
      <c r="M1545" s="62">
        <f t="shared" si="3453"/>
        <v>10</v>
      </c>
      <c r="N1545" s="62" t="str">
        <f>IF(COUNTIF(技能效果!A:A,技能等级!B1545&amp;"04")=1,技能等级!B1545&amp;"04","")</f>
        <v>210302004</v>
      </c>
      <c r="O1545" s="62">
        <f t="shared" si="3454"/>
        <v>10</v>
      </c>
      <c r="P1545" s="62" t="str">
        <f>IF(COUNTIF(技能效果!A:A,技能等级!B1545&amp;"05")=1,技能等级!B1545&amp;"05","")</f>
        <v>210302005</v>
      </c>
      <c r="Q1545" s="62">
        <f t="shared" si="3455"/>
        <v>10</v>
      </c>
      <c r="R1545" s="69" t="str">
        <f>INDEX(技能!U:U,MATCH(技能等级!B1545,技能!B:B,0))</f>
        <v>攻击敌方单体造成攻击x%伤害，若敌方当前生命高于一定比例，造成额外伤害；若本次攻击未能击杀目标，则自身攻击降低1回合</v>
      </c>
      <c r="S1545" s="150">
        <f t="shared" si="3456"/>
        <v>150</v>
      </c>
    </row>
    <row r="1546" spans="1:19" ht="16.5" x14ac:dyDescent="0.2">
      <c r="A1546" s="62">
        <v>1543</v>
      </c>
      <c r="B1546" s="62">
        <f>INDEX(技能!B:B,MATCH(技能等级!S1546,技能!T:T,0))</f>
        <v>2103021</v>
      </c>
      <c r="C1546" s="69" t="s">
        <v>384</v>
      </c>
      <c r="D1546" s="62">
        <v>1</v>
      </c>
      <c r="E1546" s="62" t="str">
        <f>INDEX(技能!E:E,MATCH(技能等级!S1546,技能!T:T,0))</f>
        <v>烈风螳螂技能(教学)</v>
      </c>
      <c r="F1546" s="69" t="s">
        <v>1020</v>
      </c>
      <c r="G1546" s="62"/>
      <c r="H1546" s="149" t="str">
        <f t="shared" si="3451"/>
        <v>210302101</v>
      </c>
      <c r="I1546" s="62">
        <v>1</v>
      </c>
      <c r="J1546" s="62" t="str">
        <f>IF(COUNTIF(技能效果!A:A,技能等级!B1546&amp;"02")=1,技能等级!B1546&amp;"02","")</f>
        <v>210302102</v>
      </c>
      <c r="K1546" s="62">
        <f t="shared" si="3452"/>
        <v>1</v>
      </c>
      <c r="L1546" s="62" t="str">
        <f>IF(COUNTIF(技能效果!A:A,技能等级!B1546&amp;"03")=1,技能等级!B1546&amp;"03","")</f>
        <v>210302103</v>
      </c>
      <c r="M1546" s="62">
        <f t="shared" si="3453"/>
        <v>1</v>
      </c>
      <c r="N1546" s="62" t="str">
        <f>IF(COUNTIF(技能效果!A:A,技能等级!B1546&amp;"04")=1,技能等级!B1546&amp;"04","")</f>
        <v/>
      </c>
      <c r="O1546" s="62" t="str">
        <f t="shared" si="3454"/>
        <v/>
      </c>
      <c r="P1546" s="62" t="str">
        <f>IF(COUNTIF(技能效果!A:A,技能等级!B1546&amp;"05")=1,技能等级!B1546&amp;"05","")</f>
        <v/>
      </c>
      <c r="Q1546" s="62" t="str">
        <f t="shared" si="3455"/>
        <v/>
      </c>
      <c r="R1546" s="69" t="str">
        <f>INDEX(技能!U:U,MATCH(技能等级!B1546,技能!B:B,0))</f>
        <v>攻击敌方单体造成攻击x%伤害，场上所有角色每次召唤守护灵会为烈风螳螂增加一枚印记，每一枚增加烈风螳螂一定攻击</v>
      </c>
      <c r="S1546" s="150">
        <f t="shared" si="3456"/>
        <v>151</v>
      </c>
    </row>
    <row r="1547" spans="1:19" ht="16.5" x14ac:dyDescent="0.2">
      <c r="A1547" s="62">
        <v>1544</v>
      </c>
      <c r="B1547" s="62">
        <f>INDEX(技能!B:B,MATCH(技能等级!S1547,技能!T:T,0))</f>
        <v>2103021</v>
      </c>
      <c r="C1547" s="69" t="s">
        <v>384</v>
      </c>
      <c r="D1547" s="62">
        <v>2</v>
      </c>
      <c r="E1547" s="62" t="str">
        <f>INDEX(技能!E:E,MATCH(技能等级!S1547,技能!T:T,0))</f>
        <v>烈风螳螂技能(教学)</v>
      </c>
      <c r="F1547" s="69" t="s">
        <v>1020</v>
      </c>
      <c r="G1547" s="62">
        <v>10</v>
      </c>
      <c r="H1547" s="149" t="str">
        <f t="shared" si="3451"/>
        <v>210302101</v>
      </c>
      <c r="I1547" s="62">
        <v>2</v>
      </c>
      <c r="J1547" s="62" t="str">
        <f>IF(COUNTIF(技能效果!A:A,技能等级!B1547&amp;"02")=1,技能等级!B1547&amp;"02","")</f>
        <v>210302102</v>
      </c>
      <c r="K1547" s="62">
        <f t="shared" si="3452"/>
        <v>2</v>
      </c>
      <c r="L1547" s="62" t="str">
        <f>IF(COUNTIF(技能效果!A:A,技能等级!B1547&amp;"03")=1,技能等级!B1547&amp;"03","")</f>
        <v>210302103</v>
      </c>
      <c r="M1547" s="62">
        <f t="shared" si="3453"/>
        <v>2</v>
      </c>
      <c r="N1547" s="62" t="str">
        <f>IF(COUNTIF(技能效果!A:A,技能等级!B1547&amp;"04")=1,技能等级!B1547&amp;"04","")</f>
        <v/>
      </c>
      <c r="O1547" s="62" t="str">
        <f t="shared" si="3454"/>
        <v/>
      </c>
      <c r="P1547" s="62" t="str">
        <f>IF(COUNTIF(技能效果!A:A,技能等级!B1547&amp;"05")=1,技能等级!B1547&amp;"05","")</f>
        <v/>
      </c>
      <c r="Q1547" s="62" t="str">
        <f t="shared" si="3455"/>
        <v/>
      </c>
      <c r="R1547" s="69" t="str">
        <f>INDEX(技能!U:U,MATCH(技能等级!B1547,技能!B:B,0))</f>
        <v>攻击敌方单体造成攻击x%伤害，场上所有角色每次召唤守护灵会为烈风螳螂增加一枚印记，每一枚增加烈风螳螂一定攻击</v>
      </c>
      <c r="S1547" s="150">
        <f t="shared" si="3456"/>
        <v>151</v>
      </c>
    </row>
    <row r="1548" spans="1:19" ht="16.5" x14ac:dyDescent="0.2">
      <c r="A1548" s="62">
        <v>1545</v>
      </c>
      <c r="B1548" s="62">
        <f>INDEX(技能!B:B,MATCH(技能等级!S1548,技能!T:T,0))</f>
        <v>2103021</v>
      </c>
      <c r="C1548" s="69" t="s">
        <v>384</v>
      </c>
      <c r="D1548" s="62">
        <v>3</v>
      </c>
      <c r="E1548" s="62" t="str">
        <f>INDEX(技能!E:E,MATCH(技能等级!S1548,技能!T:T,0))</f>
        <v>烈风螳螂技能(教学)</v>
      </c>
      <c r="F1548" s="69" t="s">
        <v>1020</v>
      </c>
      <c r="G1548" s="62">
        <v>10</v>
      </c>
      <c r="H1548" s="149" t="str">
        <f t="shared" si="3451"/>
        <v>210302101</v>
      </c>
      <c r="I1548" s="62">
        <v>3</v>
      </c>
      <c r="J1548" s="62" t="str">
        <f>IF(COUNTIF(技能效果!A:A,技能等级!B1548&amp;"02")=1,技能等级!B1548&amp;"02","")</f>
        <v>210302102</v>
      </c>
      <c r="K1548" s="62">
        <f t="shared" si="3452"/>
        <v>3</v>
      </c>
      <c r="L1548" s="62" t="str">
        <f>IF(COUNTIF(技能效果!A:A,技能等级!B1548&amp;"03")=1,技能等级!B1548&amp;"03","")</f>
        <v>210302103</v>
      </c>
      <c r="M1548" s="62">
        <f t="shared" si="3453"/>
        <v>3</v>
      </c>
      <c r="N1548" s="62" t="str">
        <f>IF(COUNTIF(技能效果!A:A,技能等级!B1548&amp;"04")=1,技能等级!B1548&amp;"04","")</f>
        <v/>
      </c>
      <c r="O1548" s="62" t="str">
        <f t="shared" si="3454"/>
        <v/>
      </c>
      <c r="P1548" s="62" t="str">
        <f>IF(COUNTIF(技能效果!A:A,技能等级!B1548&amp;"05")=1,技能等级!B1548&amp;"05","")</f>
        <v/>
      </c>
      <c r="Q1548" s="62" t="str">
        <f t="shared" si="3455"/>
        <v/>
      </c>
      <c r="R1548" s="69" t="str">
        <f>INDEX(技能!U:U,MATCH(技能等级!B1548,技能!B:B,0))</f>
        <v>攻击敌方单体造成攻击x%伤害，场上所有角色每次召唤守护灵会为烈风螳螂增加一枚印记，每一枚增加烈风螳螂一定攻击</v>
      </c>
      <c r="S1548" s="150">
        <f t="shared" si="3456"/>
        <v>151</v>
      </c>
    </row>
    <row r="1549" spans="1:19" ht="16.5" x14ac:dyDescent="0.2">
      <c r="A1549" s="62">
        <v>1546</v>
      </c>
      <c r="B1549" s="62">
        <f>INDEX(技能!B:B,MATCH(技能等级!S1549,技能!T:T,0))</f>
        <v>2103021</v>
      </c>
      <c r="C1549" s="69" t="s">
        <v>384</v>
      </c>
      <c r="D1549" s="62">
        <v>4</v>
      </c>
      <c r="E1549" s="62" t="str">
        <f>INDEX(技能!E:E,MATCH(技能等级!S1549,技能!T:T,0))</f>
        <v>烈风螳螂技能(教学)</v>
      </c>
      <c r="F1549" s="69" t="s">
        <v>1020</v>
      </c>
      <c r="G1549" s="62">
        <v>10</v>
      </c>
      <c r="H1549" s="149" t="str">
        <f t="shared" si="3451"/>
        <v>210302101</v>
      </c>
      <c r="I1549" s="62">
        <v>4</v>
      </c>
      <c r="J1549" s="62" t="str">
        <f>IF(COUNTIF(技能效果!A:A,技能等级!B1549&amp;"02")=1,技能等级!B1549&amp;"02","")</f>
        <v>210302102</v>
      </c>
      <c r="K1549" s="62">
        <f t="shared" si="3452"/>
        <v>4</v>
      </c>
      <c r="L1549" s="62" t="str">
        <f>IF(COUNTIF(技能效果!A:A,技能等级!B1549&amp;"03")=1,技能等级!B1549&amp;"03","")</f>
        <v>210302103</v>
      </c>
      <c r="M1549" s="62">
        <f t="shared" si="3453"/>
        <v>4</v>
      </c>
      <c r="N1549" s="62" t="str">
        <f>IF(COUNTIF(技能效果!A:A,技能等级!B1549&amp;"04")=1,技能等级!B1549&amp;"04","")</f>
        <v/>
      </c>
      <c r="O1549" s="62" t="str">
        <f t="shared" si="3454"/>
        <v/>
      </c>
      <c r="P1549" s="62" t="str">
        <f>IF(COUNTIF(技能效果!A:A,技能等级!B1549&amp;"05")=1,技能等级!B1549&amp;"05","")</f>
        <v/>
      </c>
      <c r="Q1549" s="62" t="str">
        <f t="shared" si="3455"/>
        <v/>
      </c>
      <c r="R1549" s="69" t="str">
        <f>INDEX(技能!U:U,MATCH(技能等级!B1549,技能!B:B,0))</f>
        <v>攻击敌方单体造成攻击x%伤害，场上所有角色每次召唤守护灵会为烈风螳螂增加一枚印记，每一枚增加烈风螳螂一定攻击</v>
      </c>
      <c r="S1549" s="150">
        <f t="shared" si="3456"/>
        <v>151</v>
      </c>
    </row>
    <row r="1550" spans="1:19" ht="16.5" x14ac:dyDescent="0.2">
      <c r="A1550" s="62">
        <v>1547</v>
      </c>
      <c r="B1550" s="62">
        <f>INDEX(技能!B:B,MATCH(技能等级!S1550,技能!T:T,0))</f>
        <v>2103021</v>
      </c>
      <c r="C1550" s="69" t="s">
        <v>384</v>
      </c>
      <c r="D1550" s="62">
        <v>5</v>
      </c>
      <c r="E1550" s="62" t="str">
        <f>INDEX(技能!E:E,MATCH(技能等级!S1550,技能!T:T,0))</f>
        <v>烈风螳螂技能(教学)</v>
      </c>
      <c r="F1550" s="69" t="s">
        <v>1020</v>
      </c>
      <c r="G1550" s="62">
        <v>10</v>
      </c>
      <c r="H1550" s="149" t="str">
        <f t="shared" si="3451"/>
        <v>210302101</v>
      </c>
      <c r="I1550" s="62">
        <v>5</v>
      </c>
      <c r="J1550" s="62" t="str">
        <f>IF(COUNTIF(技能效果!A:A,技能等级!B1550&amp;"02")=1,技能等级!B1550&amp;"02","")</f>
        <v>210302102</v>
      </c>
      <c r="K1550" s="62">
        <f t="shared" si="3452"/>
        <v>5</v>
      </c>
      <c r="L1550" s="62" t="str">
        <f>IF(COUNTIF(技能效果!A:A,技能等级!B1550&amp;"03")=1,技能等级!B1550&amp;"03","")</f>
        <v>210302103</v>
      </c>
      <c r="M1550" s="62">
        <f t="shared" si="3453"/>
        <v>5</v>
      </c>
      <c r="N1550" s="62" t="str">
        <f>IF(COUNTIF(技能效果!A:A,技能等级!B1550&amp;"04")=1,技能等级!B1550&amp;"04","")</f>
        <v/>
      </c>
      <c r="O1550" s="62" t="str">
        <f t="shared" si="3454"/>
        <v/>
      </c>
      <c r="P1550" s="62" t="str">
        <f>IF(COUNTIF(技能效果!A:A,技能等级!B1550&amp;"05")=1,技能等级!B1550&amp;"05","")</f>
        <v/>
      </c>
      <c r="Q1550" s="62" t="str">
        <f t="shared" si="3455"/>
        <v/>
      </c>
      <c r="R1550" s="69" t="str">
        <f>INDEX(技能!U:U,MATCH(技能等级!B1550,技能!B:B,0))</f>
        <v>攻击敌方单体造成攻击x%伤害，场上所有角色每次召唤守护灵会为烈风螳螂增加一枚印记，每一枚增加烈风螳螂一定攻击</v>
      </c>
      <c r="S1550" s="150">
        <f t="shared" si="3456"/>
        <v>151</v>
      </c>
    </row>
    <row r="1551" spans="1:19" ht="16.5" x14ac:dyDescent="0.2">
      <c r="A1551" s="62">
        <v>1548</v>
      </c>
      <c r="B1551" s="62">
        <f>INDEX(技能!B:B,MATCH(技能等级!S1551,技能!T:T,0))</f>
        <v>2103021</v>
      </c>
      <c r="C1551" s="69" t="s">
        <v>384</v>
      </c>
      <c r="D1551" s="62">
        <v>6</v>
      </c>
      <c r="E1551" s="62" t="str">
        <f>INDEX(技能!E:E,MATCH(技能等级!S1551,技能!T:T,0))</f>
        <v>烈风螳螂技能(教学)</v>
      </c>
      <c r="F1551" s="69" t="s">
        <v>1020</v>
      </c>
      <c r="G1551" s="62">
        <v>10</v>
      </c>
      <c r="H1551" s="149" t="str">
        <f t="shared" si="3451"/>
        <v>210302101</v>
      </c>
      <c r="I1551" s="62">
        <v>6</v>
      </c>
      <c r="J1551" s="62" t="str">
        <f>IF(COUNTIF(技能效果!A:A,技能等级!B1551&amp;"02")=1,技能等级!B1551&amp;"02","")</f>
        <v>210302102</v>
      </c>
      <c r="K1551" s="62">
        <f t="shared" si="3452"/>
        <v>6</v>
      </c>
      <c r="L1551" s="62" t="str">
        <f>IF(COUNTIF(技能效果!A:A,技能等级!B1551&amp;"03")=1,技能等级!B1551&amp;"03","")</f>
        <v>210302103</v>
      </c>
      <c r="M1551" s="62">
        <f t="shared" si="3453"/>
        <v>6</v>
      </c>
      <c r="N1551" s="62" t="str">
        <f>IF(COUNTIF(技能效果!A:A,技能等级!B1551&amp;"04")=1,技能等级!B1551&amp;"04","")</f>
        <v/>
      </c>
      <c r="O1551" s="62" t="str">
        <f t="shared" si="3454"/>
        <v/>
      </c>
      <c r="P1551" s="62" t="str">
        <f>IF(COUNTIF(技能效果!A:A,技能等级!B1551&amp;"05")=1,技能等级!B1551&amp;"05","")</f>
        <v/>
      </c>
      <c r="Q1551" s="62" t="str">
        <f t="shared" si="3455"/>
        <v/>
      </c>
      <c r="R1551" s="69" t="str">
        <f>INDEX(技能!U:U,MATCH(技能等级!B1551,技能!B:B,0))</f>
        <v>攻击敌方单体造成攻击x%伤害，场上所有角色每次召唤守护灵会为烈风螳螂增加一枚印记，每一枚增加烈风螳螂一定攻击</v>
      </c>
      <c r="S1551" s="150">
        <f t="shared" si="3456"/>
        <v>151</v>
      </c>
    </row>
    <row r="1552" spans="1:19" ht="16.5" x14ac:dyDescent="0.2">
      <c r="A1552" s="62">
        <v>1549</v>
      </c>
      <c r="B1552" s="62">
        <f>INDEX(技能!B:B,MATCH(技能等级!S1552,技能!T:T,0))</f>
        <v>2103021</v>
      </c>
      <c r="C1552" s="69" t="s">
        <v>384</v>
      </c>
      <c r="D1552" s="62">
        <v>7</v>
      </c>
      <c r="E1552" s="62" t="str">
        <f>INDEX(技能!E:E,MATCH(技能等级!S1552,技能!T:T,0))</f>
        <v>烈风螳螂技能(教学)</v>
      </c>
      <c r="F1552" s="69" t="s">
        <v>1020</v>
      </c>
      <c r="G1552" s="62">
        <v>10</v>
      </c>
      <c r="H1552" s="149" t="str">
        <f t="shared" si="3451"/>
        <v>210302101</v>
      </c>
      <c r="I1552" s="62">
        <v>7</v>
      </c>
      <c r="J1552" s="62" t="str">
        <f>IF(COUNTIF(技能效果!A:A,技能等级!B1552&amp;"02")=1,技能等级!B1552&amp;"02","")</f>
        <v>210302102</v>
      </c>
      <c r="K1552" s="62">
        <f t="shared" si="3452"/>
        <v>7</v>
      </c>
      <c r="L1552" s="62" t="str">
        <f>IF(COUNTIF(技能效果!A:A,技能等级!B1552&amp;"03")=1,技能等级!B1552&amp;"03","")</f>
        <v>210302103</v>
      </c>
      <c r="M1552" s="62">
        <f t="shared" si="3453"/>
        <v>7</v>
      </c>
      <c r="N1552" s="62" t="str">
        <f>IF(COUNTIF(技能效果!A:A,技能等级!B1552&amp;"04")=1,技能等级!B1552&amp;"04","")</f>
        <v/>
      </c>
      <c r="O1552" s="62" t="str">
        <f t="shared" si="3454"/>
        <v/>
      </c>
      <c r="P1552" s="62" t="str">
        <f>IF(COUNTIF(技能效果!A:A,技能等级!B1552&amp;"05")=1,技能等级!B1552&amp;"05","")</f>
        <v/>
      </c>
      <c r="Q1552" s="62" t="str">
        <f t="shared" si="3455"/>
        <v/>
      </c>
      <c r="R1552" s="69" t="str">
        <f>INDEX(技能!U:U,MATCH(技能等级!B1552,技能!B:B,0))</f>
        <v>攻击敌方单体造成攻击x%伤害，场上所有角色每次召唤守护灵会为烈风螳螂增加一枚印记，每一枚增加烈风螳螂一定攻击</v>
      </c>
      <c r="S1552" s="150">
        <f t="shared" si="3456"/>
        <v>151</v>
      </c>
    </row>
    <row r="1553" spans="1:19" ht="16.5" x14ac:dyDescent="0.2">
      <c r="A1553" s="62">
        <v>1550</v>
      </c>
      <c r="B1553" s="62">
        <f>INDEX(技能!B:B,MATCH(技能等级!S1553,技能!T:T,0))</f>
        <v>2103021</v>
      </c>
      <c r="C1553" s="69" t="s">
        <v>384</v>
      </c>
      <c r="D1553" s="62">
        <v>8</v>
      </c>
      <c r="E1553" s="62" t="str">
        <f>INDEX(技能!E:E,MATCH(技能等级!S1553,技能!T:T,0))</f>
        <v>烈风螳螂技能(教学)</v>
      </c>
      <c r="F1553" s="69" t="s">
        <v>1020</v>
      </c>
      <c r="G1553" s="62">
        <v>10</v>
      </c>
      <c r="H1553" s="149" t="str">
        <f t="shared" si="3451"/>
        <v>210302101</v>
      </c>
      <c r="I1553" s="62">
        <v>8</v>
      </c>
      <c r="J1553" s="62" t="str">
        <f>IF(COUNTIF(技能效果!A:A,技能等级!B1553&amp;"02")=1,技能等级!B1553&amp;"02","")</f>
        <v>210302102</v>
      </c>
      <c r="K1553" s="62">
        <f t="shared" si="3452"/>
        <v>8</v>
      </c>
      <c r="L1553" s="62" t="str">
        <f>IF(COUNTIF(技能效果!A:A,技能等级!B1553&amp;"03")=1,技能等级!B1553&amp;"03","")</f>
        <v>210302103</v>
      </c>
      <c r="M1553" s="62">
        <f t="shared" si="3453"/>
        <v>8</v>
      </c>
      <c r="N1553" s="62" t="str">
        <f>IF(COUNTIF(技能效果!A:A,技能等级!B1553&amp;"04")=1,技能等级!B1553&amp;"04","")</f>
        <v/>
      </c>
      <c r="O1553" s="62" t="str">
        <f t="shared" si="3454"/>
        <v/>
      </c>
      <c r="P1553" s="62" t="str">
        <f>IF(COUNTIF(技能效果!A:A,技能等级!B1553&amp;"05")=1,技能等级!B1553&amp;"05","")</f>
        <v/>
      </c>
      <c r="Q1553" s="62" t="str">
        <f t="shared" si="3455"/>
        <v/>
      </c>
      <c r="R1553" s="69" t="str">
        <f>INDEX(技能!U:U,MATCH(技能等级!B1553,技能!B:B,0))</f>
        <v>攻击敌方单体造成攻击x%伤害，场上所有角色每次召唤守护灵会为烈风螳螂增加一枚印记，每一枚增加烈风螳螂一定攻击</v>
      </c>
      <c r="S1553" s="150">
        <f t="shared" si="3456"/>
        <v>151</v>
      </c>
    </row>
    <row r="1554" spans="1:19" ht="16.5" x14ac:dyDescent="0.2">
      <c r="A1554" s="62">
        <v>1551</v>
      </c>
      <c r="B1554" s="62">
        <f>INDEX(技能!B:B,MATCH(技能等级!S1554,技能!T:T,0))</f>
        <v>2103021</v>
      </c>
      <c r="C1554" s="69" t="s">
        <v>384</v>
      </c>
      <c r="D1554" s="62">
        <v>9</v>
      </c>
      <c r="E1554" s="62" t="str">
        <f>INDEX(技能!E:E,MATCH(技能等级!S1554,技能!T:T,0))</f>
        <v>烈风螳螂技能(教学)</v>
      </c>
      <c r="F1554" s="69" t="s">
        <v>1020</v>
      </c>
      <c r="G1554" s="62">
        <v>10</v>
      </c>
      <c r="H1554" s="149" t="str">
        <f t="shared" si="3451"/>
        <v>210302101</v>
      </c>
      <c r="I1554" s="62">
        <v>9</v>
      </c>
      <c r="J1554" s="62" t="str">
        <f>IF(COUNTIF(技能效果!A:A,技能等级!B1554&amp;"02")=1,技能等级!B1554&amp;"02","")</f>
        <v>210302102</v>
      </c>
      <c r="K1554" s="62">
        <f t="shared" si="3452"/>
        <v>9</v>
      </c>
      <c r="L1554" s="62" t="str">
        <f>IF(COUNTIF(技能效果!A:A,技能等级!B1554&amp;"03")=1,技能等级!B1554&amp;"03","")</f>
        <v>210302103</v>
      </c>
      <c r="M1554" s="62">
        <f t="shared" si="3453"/>
        <v>9</v>
      </c>
      <c r="N1554" s="62" t="str">
        <f>IF(COUNTIF(技能效果!A:A,技能等级!B1554&amp;"04")=1,技能等级!B1554&amp;"04","")</f>
        <v/>
      </c>
      <c r="O1554" s="62" t="str">
        <f t="shared" si="3454"/>
        <v/>
      </c>
      <c r="P1554" s="62" t="str">
        <f>IF(COUNTIF(技能效果!A:A,技能等级!B1554&amp;"05")=1,技能等级!B1554&amp;"05","")</f>
        <v/>
      </c>
      <c r="Q1554" s="62" t="str">
        <f t="shared" si="3455"/>
        <v/>
      </c>
      <c r="R1554" s="69" t="str">
        <f>INDEX(技能!U:U,MATCH(技能等级!B1554,技能!B:B,0))</f>
        <v>攻击敌方单体造成攻击x%伤害，场上所有角色每次召唤守护灵会为烈风螳螂增加一枚印记，每一枚增加烈风螳螂一定攻击</v>
      </c>
      <c r="S1554" s="150">
        <f t="shared" si="3456"/>
        <v>151</v>
      </c>
    </row>
    <row r="1555" spans="1:19" ht="16.5" x14ac:dyDescent="0.2">
      <c r="A1555" s="62">
        <v>1552</v>
      </c>
      <c r="B1555" s="62">
        <f>INDEX(技能!B:B,MATCH(技能等级!S1555,技能!T:T,0))</f>
        <v>2103021</v>
      </c>
      <c r="C1555" s="69" t="s">
        <v>384</v>
      </c>
      <c r="D1555" s="62">
        <v>10</v>
      </c>
      <c r="E1555" s="62" t="str">
        <f>INDEX(技能!E:E,MATCH(技能等级!S1555,技能!T:T,0))</f>
        <v>烈风螳螂技能(教学)</v>
      </c>
      <c r="F1555" s="69" t="s">
        <v>1020</v>
      </c>
      <c r="G1555" s="62">
        <v>10</v>
      </c>
      <c r="H1555" s="149" t="str">
        <f t="shared" si="3451"/>
        <v>210302101</v>
      </c>
      <c r="I1555" s="62">
        <v>10</v>
      </c>
      <c r="J1555" s="62" t="str">
        <f>IF(COUNTIF(技能效果!A:A,技能等级!B1555&amp;"02")=1,技能等级!B1555&amp;"02","")</f>
        <v>210302102</v>
      </c>
      <c r="K1555" s="62">
        <f t="shared" si="3452"/>
        <v>10</v>
      </c>
      <c r="L1555" s="62" t="str">
        <f>IF(COUNTIF(技能效果!A:A,技能等级!B1555&amp;"03")=1,技能等级!B1555&amp;"03","")</f>
        <v>210302103</v>
      </c>
      <c r="M1555" s="62">
        <f t="shared" si="3453"/>
        <v>10</v>
      </c>
      <c r="N1555" s="62" t="str">
        <f>IF(COUNTIF(技能效果!A:A,技能等级!B1555&amp;"04")=1,技能等级!B1555&amp;"04","")</f>
        <v/>
      </c>
      <c r="O1555" s="62" t="str">
        <f t="shared" si="3454"/>
        <v/>
      </c>
      <c r="P1555" s="62" t="str">
        <f>IF(COUNTIF(技能效果!A:A,技能等级!B1555&amp;"05")=1,技能等级!B1555&amp;"05","")</f>
        <v/>
      </c>
      <c r="Q1555" s="62" t="str">
        <f t="shared" si="3455"/>
        <v/>
      </c>
      <c r="R1555" s="69" t="str">
        <f>INDEX(技能!U:U,MATCH(技能等级!B1555,技能!B:B,0))</f>
        <v>攻击敌方单体造成攻击x%伤害，场上所有角色每次召唤守护灵会为烈风螳螂增加一枚印记，每一枚增加烈风螳螂一定攻击</v>
      </c>
      <c r="S1555" s="150">
        <f t="shared" si="3456"/>
        <v>151</v>
      </c>
    </row>
    <row r="1556" spans="1:19" ht="16.5" x14ac:dyDescent="0.2">
      <c r="A1556" s="62">
        <v>1553</v>
      </c>
      <c r="B1556" s="62">
        <f>INDEX(技能!B:B,MATCH(技能等级!S1556,技能!T:T,0))</f>
        <v>2104001</v>
      </c>
      <c r="C1556" s="69" t="s">
        <v>384</v>
      </c>
      <c r="D1556" s="62">
        <v>1</v>
      </c>
      <c r="E1556" s="62" t="str">
        <f>INDEX(技能!E:E,MATCH(技能等级!S1556,技能!T:T,0))</f>
        <v>蓄力猛攻(教学)</v>
      </c>
      <c r="F1556" s="69" t="s">
        <v>1020</v>
      </c>
      <c r="G1556" s="62"/>
      <c r="H1556" s="149" t="str">
        <f t="shared" si="3451"/>
        <v>210400101</v>
      </c>
      <c r="I1556" s="62">
        <v>1</v>
      </c>
      <c r="J1556" s="62" t="str">
        <f>IF(COUNTIF(技能效果!A:A,技能等级!B1556&amp;"02")=1,技能等级!B1556&amp;"02","")</f>
        <v>210400102</v>
      </c>
      <c r="K1556" s="62">
        <f t="shared" si="3452"/>
        <v>1</v>
      </c>
      <c r="L1556" s="62" t="str">
        <f>IF(COUNTIF(技能效果!A:A,技能等级!B1556&amp;"03")=1,技能等级!B1556&amp;"03","")</f>
        <v>210400103</v>
      </c>
      <c r="M1556" s="62">
        <f t="shared" si="3453"/>
        <v>1</v>
      </c>
      <c r="N1556" s="62" t="str">
        <f>IF(COUNTIF(技能效果!A:A,技能等级!B1556&amp;"04")=1,技能等级!B1556&amp;"04","")</f>
        <v/>
      </c>
      <c r="O1556" s="62" t="str">
        <f t="shared" si="3454"/>
        <v/>
      </c>
      <c r="P1556" s="62" t="str">
        <f>IF(COUNTIF(技能效果!A:A,技能等级!B1556&amp;"05")=1,技能等级!B1556&amp;"05","")</f>
        <v/>
      </c>
      <c r="Q1556" s="62" t="str">
        <f t="shared" si="3455"/>
        <v/>
      </c>
      <c r="R1556" s="69" t="str">
        <f>INDEX(技能!U:U,MATCH(技能等级!B1556,技能!B:B,0))</f>
        <v>攻击敌方单体造成攻击x%伤害
【追击】攻击敌方单体造成y%伤害并获得z个自身颜色水晶</v>
      </c>
      <c r="S1556" s="150">
        <f t="shared" si="3456"/>
        <v>152</v>
      </c>
    </row>
    <row r="1557" spans="1:19" ht="16.5" x14ac:dyDescent="0.2">
      <c r="A1557" s="62">
        <v>1554</v>
      </c>
      <c r="B1557" s="62">
        <f>INDEX(技能!B:B,MATCH(技能等级!S1557,技能!T:T,0))</f>
        <v>2104001</v>
      </c>
      <c r="C1557" s="69" t="s">
        <v>384</v>
      </c>
      <c r="D1557" s="62">
        <v>2</v>
      </c>
      <c r="E1557" s="62" t="str">
        <f>INDEX(技能!E:E,MATCH(技能等级!S1557,技能!T:T,0))</f>
        <v>蓄力猛攻(教学)</v>
      </c>
      <c r="F1557" s="69" t="s">
        <v>1020</v>
      </c>
      <c r="G1557" s="62">
        <v>10</v>
      </c>
      <c r="H1557" s="149" t="str">
        <f t="shared" si="3451"/>
        <v>210400101</v>
      </c>
      <c r="I1557" s="62">
        <v>2</v>
      </c>
      <c r="J1557" s="62" t="str">
        <f>IF(COUNTIF(技能效果!A:A,技能等级!B1557&amp;"02")=1,技能等级!B1557&amp;"02","")</f>
        <v>210400102</v>
      </c>
      <c r="K1557" s="62">
        <f t="shared" si="3452"/>
        <v>2</v>
      </c>
      <c r="L1557" s="62" t="str">
        <f>IF(COUNTIF(技能效果!A:A,技能等级!B1557&amp;"03")=1,技能等级!B1557&amp;"03","")</f>
        <v>210400103</v>
      </c>
      <c r="M1557" s="62">
        <f t="shared" si="3453"/>
        <v>2</v>
      </c>
      <c r="N1557" s="62" t="str">
        <f>IF(COUNTIF(技能效果!A:A,技能等级!B1557&amp;"04")=1,技能等级!B1557&amp;"04","")</f>
        <v/>
      </c>
      <c r="O1557" s="62" t="str">
        <f t="shared" si="3454"/>
        <v/>
      </c>
      <c r="P1557" s="62" t="str">
        <f>IF(COUNTIF(技能效果!A:A,技能等级!B1557&amp;"05")=1,技能等级!B1557&amp;"05","")</f>
        <v/>
      </c>
      <c r="Q1557" s="62" t="str">
        <f t="shared" si="3455"/>
        <v/>
      </c>
      <c r="R1557" s="69" t="str">
        <f>INDEX(技能!U:U,MATCH(技能等级!B1557,技能!B:B,0))</f>
        <v>攻击敌方单体造成攻击x%伤害
【追击】攻击敌方单体造成y%伤害并获得z个自身颜色水晶</v>
      </c>
      <c r="S1557" s="150">
        <f t="shared" si="3456"/>
        <v>152</v>
      </c>
    </row>
    <row r="1558" spans="1:19" ht="16.5" x14ac:dyDescent="0.2">
      <c r="A1558" s="62">
        <v>1555</v>
      </c>
      <c r="B1558" s="62">
        <f>INDEX(技能!B:B,MATCH(技能等级!S1558,技能!T:T,0))</f>
        <v>2104001</v>
      </c>
      <c r="C1558" s="69" t="s">
        <v>384</v>
      </c>
      <c r="D1558" s="62">
        <v>3</v>
      </c>
      <c r="E1558" s="62" t="str">
        <f>INDEX(技能!E:E,MATCH(技能等级!S1558,技能!T:T,0))</f>
        <v>蓄力猛攻(教学)</v>
      </c>
      <c r="F1558" s="69" t="s">
        <v>1020</v>
      </c>
      <c r="G1558" s="62">
        <v>10</v>
      </c>
      <c r="H1558" s="149" t="str">
        <f t="shared" si="3451"/>
        <v>210400101</v>
      </c>
      <c r="I1558" s="62">
        <v>3</v>
      </c>
      <c r="J1558" s="62" t="str">
        <f>IF(COUNTIF(技能效果!A:A,技能等级!B1558&amp;"02")=1,技能等级!B1558&amp;"02","")</f>
        <v>210400102</v>
      </c>
      <c r="K1558" s="62">
        <f t="shared" si="3452"/>
        <v>3</v>
      </c>
      <c r="L1558" s="62" t="str">
        <f>IF(COUNTIF(技能效果!A:A,技能等级!B1558&amp;"03")=1,技能等级!B1558&amp;"03","")</f>
        <v>210400103</v>
      </c>
      <c r="M1558" s="62">
        <f t="shared" si="3453"/>
        <v>3</v>
      </c>
      <c r="N1558" s="62" t="str">
        <f>IF(COUNTIF(技能效果!A:A,技能等级!B1558&amp;"04")=1,技能等级!B1558&amp;"04","")</f>
        <v/>
      </c>
      <c r="O1558" s="62" t="str">
        <f t="shared" si="3454"/>
        <v/>
      </c>
      <c r="P1558" s="62" t="str">
        <f>IF(COUNTIF(技能效果!A:A,技能等级!B1558&amp;"05")=1,技能等级!B1558&amp;"05","")</f>
        <v/>
      </c>
      <c r="Q1558" s="62" t="str">
        <f t="shared" si="3455"/>
        <v/>
      </c>
      <c r="R1558" s="69" t="str">
        <f>INDEX(技能!U:U,MATCH(技能等级!B1558,技能!B:B,0))</f>
        <v>攻击敌方单体造成攻击x%伤害
【追击】攻击敌方单体造成y%伤害并获得z个自身颜色水晶</v>
      </c>
      <c r="S1558" s="150">
        <f t="shared" si="3456"/>
        <v>152</v>
      </c>
    </row>
    <row r="1559" spans="1:19" ht="16.5" x14ac:dyDescent="0.2">
      <c r="A1559" s="62">
        <v>1556</v>
      </c>
      <c r="B1559" s="62">
        <f>INDEX(技能!B:B,MATCH(技能等级!S1559,技能!T:T,0))</f>
        <v>2104001</v>
      </c>
      <c r="C1559" s="69" t="s">
        <v>384</v>
      </c>
      <c r="D1559" s="62">
        <v>4</v>
      </c>
      <c r="E1559" s="62" t="str">
        <f>INDEX(技能!E:E,MATCH(技能等级!S1559,技能!T:T,0))</f>
        <v>蓄力猛攻(教学)</v>
      </c>
      <c r="F1559" s="69" t="s">
        <v>1020</v>
      </c>
      <c r="G1559" s="62">
        <v>10</v>
      </c>
      <c r="H1559" s="149" t="str">
        <f t="shared" si="3451"/>
        <v>210400101</v>
      </c>
      <c r="I1559" s="62">
        <v>4</v>
      </c>
      <c r="J1559" s="62" t="str">
        <f>IF(COUNTIF(技能效果!A:A,技能等级!B1559&amp;"02")=1,技能等级!B1559&amp;"02","")</f>
        <v>210400102</v>
      </c>
      <c r="K1559" s="62">
        <f t="shared" si="3452"/>
        <v>4</v>
      </c>
      <c r="L1559" s="62" t="str">
        <f>IF(COUNTIF(技能效果!A:A,技能等级!B1559&amp;"03")=1,技能等级!B1559&amp;"03","")</f>
        <v>210400103</v>
      </c>
      <c r="M1559" s="62">
        <f t="shared" si="3453"/>
        <v>4</v>
      </c>
      <c r="N1559" s="62" t="str">
        <f>IF(COUNTIF(技能效果!A:A,技能等级!B1559&amp;"04")=1,技能等级!B1559&amp;"04","")</f>
        <v/>
      </c>
      <c r="O1559" s="62" t="str">
        <f t="shared" si="3454"/>
        <v/>
      </c>
      <c r="P1559" s="62" t="str">
        <f>IF(COUNTIF(技能效果!A:A,技能等级!B1559&amp;"05")=1,技能等级!B1559&amp;"05","")</f>
        <v/>
      </c>
      <c r="Q1559" s="62" t="str">
        <f t="shared" si="3455"/>
        <v/>
      </c>
      <c r="R1559" s="69" t="str">
        <f>INDEX(技能!U:U,MATCH(技能等级!B1559,技能!B:B,0))</f>
        <v>攻击敌方单体造成攻击x%伤害
【追击】攻击敌方单体造成y%伤害并获得z个自身颜色水晶</v>
      </c>
      <c r="S1559" s="150">
        <f t="shared" si="3456"/>
        <v>152</v>
      </c>
    </row>
    <row r="1560" spans="1:19" ht="16.5" x14ac:dyDescent="0.2">
      <c r="A1560" s="62">
        <v>1557</v>
      </c>
      <c r="B1560" s="62">
        <f>INDEX(技能!B:B,MATCH(技能等级!S1560,技能!T:T,0))</f>
        <v>2104001</v>
      </c>
      <c r="C1560" s="69" t="s">
        <v>384</v>
      </c>
      <c r="D1560" s="62">
        <v>5</v>
      </c>
      <c r="E1560" s="62" t="str">
        <f>INDEX(技能!E:E,MATCH(技能等级!S1560,技能!T:T,0))</f>
        <v>蓄力猛攻(教学)</v>
      </c>
      <c r="F1560" s="69" t="s">
        <v>1020</v>
      </c>
      <c r="G1560" s="62">
        <v>10</v>
      </c>
      <c r="H1560" s="149" t="str">
        <f t="shared" si="3451"/>
        <v>210400101</v>
      </c>
      <c r="I1560" s="62">
        <v>5</v>
      </c>
      <c r="J1560" s="62" t="str">
        <f>IF(COUNTIF(技能效果!A:A,技能等级!B1560&amp;"02")=1,技能等级!B1560&amp;"02","")</f>
        <v>210400102</v>
      </c>
      <c r="K1560" s="62">
        <f t="shared" si="3452"/>
        <v>5</v>
      </c>
      <c r="L1560" s="62" t="str">
        <f>IF(COUNTIF(技能效果!A:A,技能等级!B1560&amp;"03")=1,技能等级!B1560&amp;"03","")</f>
        <v>210400103</v>
      </c>
      <c r="M1560" s="62">
        <f t="shared" si="3453"/>
        <v>5</v>
      </c>
      <c r="N1560" s="62" t="str">
        <f>IF(COUNTIF(技能效果!A:A,技能等级!B1560&amp;"04")=1,技能等级!B1560&amp;"04","")</f>
        <v/>
      </c>
      <c r="O1560" s="62" t="str">
        <f t="shared" si="3454"/>
        <v/>
      </c>
      <c r="P1560" s="62" t="str">
        <f>IF(COUNTIF(技能效果!A:A,技能等级!B1560&amp;"05")=1,技能等级!B1560&amp;"05","")</f>
        <v/>
      </c>
      <c r="Q1560" s="62" t="str">
        <f t="shared" si="3455"/>
        <v/>
      </c>
      <c r="R1560" s="69" t="str">
        <f>INDEX(技能!U:U,MATCH(技能等级!B1560,技能!B:B,0))</f>
        <v>攻击敌方单体造成攻击x%伤害
【追击】攻击敌方单体造成y%伤害并获得z个自身颜色水晶</v>
      </c>
      <c r="S1560" s="150">
        <f t="shared" si="3456"/>
        <v>152</v>
      </c>
    </row>
    <row r="1561" spans="1:19" ht="16.5" x14ac:dyDescent="0.2">
      <c r="A1561" s="62">
        <v>1558</v>
      </c>
      <c r="B1561" s="62">
        <f>INDEX(技能!B:B,MATCH(技能等级!S1561,技能!T:T,0))</f>
        <v>2104001</v>
      </c>
      <c r="C1561" s="69" t="s">
        <v>384</v>
      </c>
      <c r="D1561" s="62">
        <v>6</v>
      </c>
      <c r="E1561" s="62" t="str">
        <f>INDEX(技能!E:E,MATCH(技能等级!S1561,技能!T:T,0))</f>
        <v>蓄力猛攻(教学)</v>
      </c>
      <c r="F1561" s="69" t="s">
        <v>1020</v>
      </c>
      <c r="G1561" s="62">
        <v>10</v>
      </c>
      <c r="H1561" s="149" t="str">
        <f t="shared" si="3451"/>
        <v>210400101</v>
      </c>
      <c r="I1561" s="62">
        <v>6</v>
      </c>
      <c r="J1561" s="62" t="str">
        <f>IF(COUNTIF(技能效果!A:A,技能等级!B1561&amp;"02")=1,技能等级!B1561&amp;"02","")</f>
        <v>210400102</v>
      </c>
      <c r="K1561" s="62">
        <f t="shared" si="3452"/>
        <v>6</v>
      </c>
      <c r="L1561" s="62" t="str">
        <f>IF(COUNTIF(技能效果!A:A,技能等级!B1561&amp;"03")=1,技能等级!B1561&amp;"03","")</f>
        <v>210400103</v>
      </c>
      <c r="M1561" s="62">
        <f t="shared" si="3453"/>
        <v>6</v>
      </c>
      <c r="N1561" s="62" t="str">
        <f>IF(COUNTIF(技能效果!A:A,技能等级!B1561&amp;"04")=1,技能等级!B1561&amp;"04","")</f>
        <v/>
      </c>
      <c r="O1561" s="62" t="str">
        <f t="shared" si="3454"/>
        <v/>
      </c>
      <c r="P1561" s="62" t="str">
        <f>IF(COUNTIF(技能效果!A:A,技能等级!B1561&amp;"05")=1,技能等级!B1561&amp;"05","")</f>
        <v/>
      </c>
      <c r="Q1561" s="62" t="str">
        <f t="shared" si="3455"/>
        <v/>
      </c>
      <c r="R1561" s="69" t="str">
        <f>INDEX(技能!U:U,MATCH(技能等级!B1561,技能!B:B,0))</f>
        <v>攻击敌方单体造成攻击x%伤害
【追击】攻击敌方单体造成y%伤害并获得z个自身颜色水晶</v>
      </c>
      <c r="S1561" s="150">
        <f t="shared" si="3456"/>
        <v>152</v>
      </c>
    </row>
    <row r="1562" spans="1:19" ht="16.5" x14ac:dyDescent="0.2">
      <c r="A1562" s="62">
        <v>1559</v>
      </c>
      <c r="B1562" s="62">
        <f>INDEX(技能!B:B,MATCH(技能等级!S1562,技能!T:T,0))</f>
        <v>2104001</v>
      </c>
      <c r="C1562" s="69" t="s">
        <v>384</v>
      </c>
      <c r="D1562" s="62">
        <v>7</v>
      </c>
      <c r="E1562" s="62" t="str">
        <f>INDEX(技能!E:E,MATCH(技能等级!S1562,技能!T:T,0))</f>
        <v>蓄力猛攻(教学)</v>
      </c>
      <c r="F1562" s="69" t="s">
        <v>1020</v>
      </c>
      <c r="G1562" s="62">
        <v>10</v>
      </c>
      <c r="H1562" s="149" t="str">
        <f t="shared" si="3451"/>
        <v>210400101</v>
      </c>
      <c r="I1562" s="62">
        <v>7</v>
      </c>
      <c r="J1562" s="62" t="str">
        <f>IF(COUNTIF(技能效果!A:A,技能等级!B1562&amp;"02")=1,技能等级!B1562&amp;"02","")</f>
        <v>210400102</v>
      </c>
      <c r="K1562" s="62">
        <f t="shared" si="3452"/>
        <v>7</v>
      </c>
      <c r="L1562" s="62" t="str">
        <f>IF(COUNTIF(技能效果!A:A,技能等级!B1562&amp;"03")=1,技能等级!B1562&amp;"03","")</f>
        <v>210400103</v>
      </c>
      <c r="M1562" s="62">
        <f t="shared" si="3453"/>
        <v>7</v>
      </c>
      <c r="N1562" s="62" t="str">
        <f>IF(COUNTIF(技能效果!A:A,技能等级!B1562&amp;"04")=1,技能等级!B1562&amp;"04","")</f>
        <v/>
      </c>
      <c r="O1562" s="62" t="str">
        <f t="shared" si="3454"/>
        <v/>
      </c>
      <c r="P1562" s="62" t="str">
        <f>IF(COUNTIF(技能效果!A:A,技能等级!B1562&amp;"05")=1,技能等级!B1562&amp;"05","")</f>
        <v/>
      </c>
      <c r="Q1562" s="62" t="str">
        <f t="shared" si="3455"/>
        <v/>
      </c>
      <c r="R1562" s="69" t="str">
        <f>INDEX(技能!U:U,MATCH(技能等级!B1562,技能!B:B,0))</f>
        <v>攻击敌方单体造成攻击x%伤害
【追击】攻击敌方单体造成y%伤害并获得z个自身颜色水晶</v>
      </c>
      <c r="S1562" s="150">
        <f t="shared" si="3456"/>
        <v>152</v>
      </c>
    </row>
    <row r="1563" spans="1:19" ht="16.5" x14ac:dyDescent="0.2">
      <c r="A1563" s="62">
        <v>1560</v>
      </c>
      <c r="B1563" s="62">
        <f>INDEX(技能!B:B,MATCH(技能等级!S1563,技能!T:T,0))</f>
        <v>2104001</v>
      </c>
      <c r="C1563" s="69" t="s">
        <v>384</v>
      </c>
      <c r="D1563" s="62">
        <v>8</v>
      </c>
      <c r="E1563" s="62" t="str">
        <f>INDEX(技能!E:E,MATCH(技能等级!S1563,技能!T:T,0))</f>
        <v>蓄力猛攻(教学)</v>
      </c>
      <c r="F1563" s="69" t="s">
        <v>1020</v>
      </c>
      <c r="G1563" s="62">
        <v>10</v>
      </c>
      <c r="H1563" s="149" t="str">
        <f t="shared" si="3451"/>
        <v>210400101</v>
      </c>
      <c r="I1563" s="62">
        <v>8</v>
      </c>
      <c r="J1563" s="62" t="str">
        <f>IF(COUNTIF(技能效果!A:A,技能等级!B1563&amp;"02")=1,技能等级!B1563&amp;"02","")</f>
        <v>210400102</v>
      </c>
      <c r="K1563" s="62">
        <f t="shared" si="3452"/>
        <v>8</v>
      </c>
      <c r="L1563" s="62" t="str">
        <f>IF(COUNTIF(技能效果!A:A,技能等级!B1563&amp;"03")=1,技能等级!B1563&amp;"03","")</f>
        <v>210400103</v>
      </c>
      <c r="M1563" s="62">
        <f t="shared" si="3453"/>
        <v>8</v>
      </c>
      <c r="N1563" s="62" t="str">
        <f>IF(COUNTIF(技能效果!A:A,技能等级!B1563&amp;"04")=1,技能等级!B1563&amp;"04","")</f>
        <v/>
      </c>
      <c r="O1563" s="62" t="str">
        <f t="shared" si="3454"/>
        <v/>
      </c>
      <c r="P1563" s="62" t="str">
        <f>IF(COUNTIF(技能效果!A:A,技能等级!B1563&amp;"05")=1,技能等级!B1563&amp;"05","")</f>
        <v/>
      </c>
      <c r="Q1563" s="62" t="str">
        <f t="shared" si="3455"/>
        <v/>
      </c>
      <c r="R1563" s="69" t="str">
        <f>INDEX(技能!U:U,MATCH(技能等级!B1563,技能!B:B,0))</f>
        <v>攻击敌方单体造成攻击x%伤害
【追击】攻击敌方单体造成y%伤害并获得z个自身颜色水晶</v>
      </c>
      <c r="S1563" s="150">
        <f t="shared" si="3456"/>
        <v>152</v>
      </c>
    </row>
    <row r="1564" spans="1:19" ht="16.5" x14ac:dyDescent="0.2">
      <c r="A1564" s="62">
        <v>1561</v>
      </c>
      <c r="B1564" s="62">
        <f>INDEX(技能!B:B,MATCH(技能等级!S1564,技能!T:T,0))</f>
        <v>2104001</v>
      </c>
      <c r="C1564" s="69" t="s">
        <v>384</v>
      </c>
      <c r="D1564" s="62">
        <v>9</v>
      </c>
      <c r="E1564" s="62" t="str">
        <f>INDEX(技能!E:E,MATCH(技能等级!S1564,技能!T:T,0))</f>
        <v>蓄力猛攻(教学)</v>
      </c>
      <c r="F1564" s="69" t="s">
        <v>1020</v>
      </c>
      <c r="G1564" s="62">
        <v>10</v>
      </c>
      <c r="H1564" s="149" t="str">
        <f t="shared" si="3451"/>
        <v>210400101</v>
      </c>
      <c r="I1564" s="62">
        <v>9</v>
      </c>
      <c r="J1564" s="62" t="str">
        <f>IF(COUNTIF(技能效果!A:A,技能等级!B1564&amp;"02")=1,技能等级!B1564&amp;"02","")</f>
        <v>210400102</v>
      </c>
      <c r="K1564" s="62">
        <f t="shared" si="3452"/>
        <v>9</v>
      </c>
      <c r="L1564" s="62" t="str">
        <f>IF(COUNTIF(技能效果!A:A,技能等级!B1564&amp;"03")=1,技能等级!B1564&amp;"03","")</f>
        <v>210400103</v>
      </c>
      <c r="M1564" s="62">
        <f t="shared" si="3453"/>
        <v>9</v>
      </c>
      <c r="N1564" s="62" t="str">
        <f>IF(COUNTIF(技能效果!A:A,技能等级!B1564&amp;"04")=1,技能等级!B1564&amp;"04","")</f>
        <v/>
      </c>
      <c r="O1564" s="62" t="str">
        <f t="shared" si="3454"/>
        <v/>
      </c>
      <c r="P1564" s="62" t="str">
        <f>IF(COUNTIF(技能效果!A:A,技能等级!B1564&amp;"05")=1,技能等级!B1564&amp;"05","")</f>
        <v/>
      </c>
      <c r="Q1564" s="62" t="str">
        <f t="shared" si="3455"/>
        <v/>
      </c>
      <c r="R1564" s="69" t="str">
        <f>INDEX(技能!U:U,MATCH(技能等级!B1564,技能!B:B,0))</f>
        <v>攻击敌方单体造成攻击x%伤害
【追击】攻击敌方单体造成y%伤害并获得z个自身颜色水晶</v>
      </c>
      <c r="S1564" s="150">
        <f t="shared" si="3456"/>
        <v>152</v>
      </c>
    </row>
    <row r="1565" spans="1:19" ht="16.5" x14ac:dyDescent="0.2">
      <c r="A1565" s="62">
        <v>1562</v>
      </c>
      <c r="B1565" s="62">
        <f>INDEX(技能!B:B,MATCH(技能等级!S1565,技能!T:T,0))</f>
        <v>2104001</v>
      </c>
      <c r="C1565" s="69" t="s">
        <v>384</v>
      </c>
      <c r="D1565" s="62">
        <v>10</v>
      </c>
      <c r="E1565" s="62" t="str">
        <f>INDEX(技能!E:E,MATCH(技能等级!S1565,技能!T:T,0))</f>
        <v>蓄力猛攻(教学)</v>
      </c>
      <c r="F1565" s="69" t="s">
        <v>1020</v>
      </c>
      <c r="G1565" s="62">
        <v>10</v>
      </c>
      <c r="H1565" s="149" t="str">
        <f t="shared" si="3451"/>
        <v>210400101</v>
      </c>
      <c r="I1565" s="62">
        <v>10</v>
      </c>
      <c r="J1565" s="62" t="str">
        <f>IF(COUNTIF(技能效果!A:A,技能等级!B1565&amp;"02")=1,技能等级!B1565&amp;"02","")</f>
        <v>210400102</v>
      </c>
      <c r="K1565" s="62">
        <f t="shared" si="3452"/>
        <v>10</v>
      </c>
      <c r="L1565" s="62" t="str">
        <f>IF(COUNTIF(技能效果!A:A,技能等级!B1565&amp;"03")=1,技能等级!B1565&amp;"03","")</f>
        <v>210400103</v>
      </c>
      <c r="M1565" s="62">
        <f t="shared" si="3453"/>
        <v>10</v>
      </c>
      <c r="N1565" s="62" t="str">
        <f>IF(COUNTIF(技能效果!A:A,技能等级!B1565&amp;"04")=1,技能等级!B1565&amp;"04","")</f>
        <v/>
      </c>
      <c r="O1565" s="62" t="str">
        <f t="shared" si="3454"/>
        <v/>
      </c>
      <c r="P1565" s="62" t="str">
        <f>IF(COUNTIF(技能效果!A:A,技能等级!B1565&amp;"05")=1,技能等级!B1565&amp;"05","")</f>
        <v/>
      </c>
      <c r="Q1565" s="62" t="str">
        <f t="shared" si="3455"/>
        <v/>
      </c>
      <c r="R1565" s="69" t="str">
        <f>INDEX(技能!U:U,MATCH(技能等级!B1565,技能!B:B,0))</f>
        <v>攻击敌方单体造成攻击x%伤害
【追击】攻击敌方单体造成y%伤害并获得z个自身颜色水晶</v>
      </c>
      <c r="S1565" s="150">
        <f t="shared" si="3456"/>
        <v>152</v>
      </c>
    </row>
    <row r="1566" spans="1:19" ht="16.5" x14ac:dyDescent="0.2">
      <c r="A1566" s="62">
        <v>1563</v>
      </c>
      <c r="B1566" s="62">
        <f>INDEX(技能!B:B,MATCH(技能等级!S1566,技能!T:T,0))</f>
        <v>2104002</v>
      </c>
      <c r="C1566" s="69" t="s">
        <v>384</v>
      </c>
      <c r="D1566" s="62">
        <v>1</v>
      </c>
      <c r="E1566" s="62" t="str">
        <f>INDEX(技能!E:E,MATCH(技能等级!S1566,技能!T:T,0))</f>
        <v>禁断之刃(教学)</v>
      </c>
      <c r="F1566" s="69" t="s">
        <v>1020</v>
      </c>
      <c r="G1566" s="62"/>
      <c r="H1566" s="149" t="str">
        <f t="shared" si="3451"/>
        <v>210400201</v>
      </c>
      <c r="I1566" s="62">
        <v>1</v>
      </c>
      <c r="J1566" s="62" t="str">
        <f>IF(COUNTIF(技能效果!A:A,技能等级!B1566&amp;"02")=1,技能等级!B1566&amp;"02","")</f>
        <v>210400202</v>
      </c>
      <c r="K1566" s="62">
        <f t="shared" si="3452"/>
        <v>1</v>
      </c>
      <c r="L1566" s="62" t="str">
        <f>IF(COUNTIF(技能效果!A:A,技能等级!B1566&amp;"03")=1,技能等级!B1566&amp;"03","")</f>
        <v>210400203</v>
      </c>
      <c r="M1566" s="62">
        <f t="shared" si="3453"/>
        <v>1</v>
      </c>
      <c r="N1566" s="62" t="str">
        <f>IF(COUNTIF(技能效果!A:A,技能等级!B1566&amp;"04")=1,技能等级!B1566&amp;"04","")</f>
        <v/>
      </c>
      <c r="O1566" s="62" t="str">
        <f t="shared" si="3454"/>
        <v/>
      </c>
      <c r="P1566" s="62" t="str">
        <f>IF(COUNTIF(技能效果!A:A,技能等级!B1566&amp;"05")=1,技能等级!B1566&amp;"05","")</f>
        <v/>
      </c>
      <c r="Q1566" s="62" t="str">
        <f t="shared" si="3455"/>
        <v/>
      </c>
      <c r="R1566" s="69" t="str">
        <f>INDEX(技能!U:U,MATCH(技能等级!B1566,技能!B:B,0))</f>
        <v>攻击敌方单体造成攻击x%伤害
【追击】攻击敌方单体造成攻击y%伤害，对于被禁锢的单位造成y%额外伤害</v>
      </c>
      <c r="S1566" s="150">
        <f t="shared" si="3456"/>
        <v>153</v>
      </c>
    </row>
    <row r="1567" spans="1:19" ht="16.5" x14ac:dyDescent="0.2">
      <c r="A1567" s="62">
        <v>1564</v>
      </c>
      <c r="B1567" s="62">
        <f>INDEX(技能!B:B,MATCH(技能等级!S1567,技能!T:T,0))</f>
        <v>2104002</v>
      </c>
      <c r="C1567" s="69" t="s">
        <v>384</v>
      </c>
      <c r="D1567" s="62">
        <v>2</v>
      </c>
      <c r="E1567" s="62" t="str">
        <f>INDEX(技能!E:E,MATCH(技能等级!S1567,技能!T:T,0))</f>
        <v>禁断之刃(教学)</v>
      </c>
      <c r="F1567" s="69" t="s">
        <v>1020</v>
      </c>
      <c r="G1567" s="62">
        <v>10</v>
      </c>
      <c r="H1567" s="149" t="str">
        <f t="shared" si="3451"/>
        <v>210400201</v>
      </c>
      <c r="I1567" s="62">
        <v>2</v>
      </c>
      <c r="J1567" s="62" t="str">
        <f>IF(COUNTIF(技能效果!A:A,技能等级!B1567&amp;"02")=1,技能等级!B1567&amp;"02","")</f>
        <v>210400202</v>
      </c>
      <c r="K1567" s="62">
        <f t="shared" si="3452"/>
        <v>2</v>
      </c>
      <c r="L1567" s="62" t="str">
        <f>IF(COUNTIF(技能效果!A:A,技能等级!B1567&amp;"03")=1,技能等级!B1567&amp;"03","")</f>
        <v>210400203</v>
      </c>
      <c r="M1567" s="62">
        <f t="shared" si="3453"/>
        <v>2</v>
      </c>
      <c r="N1567" s="62" t="str">
        <f>IF(COUNTIF(技能效果!A:A,技能等级!B1567&amp;"04")=1,技能等级!B1567&amp;"04","")</f>
        <v/>
      </c>
      <c r="O1567" s="62" t="str">
        <f t="shared" si="3454"/>
        <v/>
      </c>
      <c r="P1567" s="62" t="str">
        <f>IF(COUNTIF(技能效果!A:A,技能等级!B1567&amp;"05")=1,技能等级!B1567&amp;"05","")</f>
        <v/>
      </c>
      <c r="Q1567" s="62" t="str">
        <f t="shared" si="3455"/>
        <v/>
      </c>
      <c r="R1567" s="69" t="str">
        <f>INDEX(技能!U:U,MATCH(技能等级!B1567,技能!B:B,0))</f>
        <v>攻击敌方单体造成攻击x%伤害
【追击】攻击敌方单体造成攻击y%伤害，对于被禁锢的单位造成y%额外伤害</v>
      </c>
      <c r="S1567" s="150">
        <f t="shared" si="3456"/>
        <v>153</v>
      </c>
    </row>
    <row r="1568" spans="1:19" ht="16.5" x14ac:dyDescent="0.2">
      <c r="A1568" s="62">
        <v>1565</v>
      </c>
      <c r="B1568" s="62">
        <f>INDEX(技能!B:B,MATCH(技能等级!S1568,技能!T:T,0))</f>
        <v>2104002</v>
      </c>
      <c r="C1568" s="69" t="s">
        <v>384</v>
      </c>
      <c r="D1568" s="62">
        <v>3</v>
      </c>
      <c r="E1568" s="62" t="str">
        <f>INDEX(技能!E:E,MATCH(技能等级!S1568,技能!T:T,0))</f>
        <v>禁断之刃(教学)</v>
      </c>
      <c r="F1568" s="69" t="s">
        <v>1020</v>
      </c>
      <c r="G1568" s="62">
        <v>10</v>
      </c>
      <c r="H1568" s="149" t="str">
        <f t="shared" si="3451"/>
        <v>210400201</v>
      </c>
      <c r="I1568" s="62">
        <v>3</v>
      </c>
      <c r="J1568" s="62" t="str">
        <f>IF(COUNTIF(技能效果!A:A,技能等级!B1568&amp;"02")=1,技能等级!B1568&amp;"02","")</f>
        <v>210400202</v>
      </c>
      <c r="K1568" s="62">
        <f t="shared" si="3452"/>
        <v>3</v>
      </c>
      <c r="L1568" s="62" t="str">
        <f>IF(COUNTIF(技能效果!A:A,技能等级!B1568&amp;"03")=1,技能等级!B1568&amp;"03","")</f>
        <v>210400203</v>
      </c>
      <c r="M1568" s="62">
        <f t="shared" si="3453"/>
        <v>3</v>
      </c>
      <c r="N1568" s="62" t="str">
        <f>IF(COUNTIF(技能效果!A:A,技能等级!B1568&amp;"04")=1,技能等级!B1568&amp;"04","")</f>
        <v/>
      </c>
      <c r="O1568" s="62" t="str">
        <f t="shared" si="3454"/>
        <v/>
      </c>
      <c r="P1568" s="62" t="str">
        <f>IF(COUNTIF(技能效果!A:A,技能等级!B1568&amp;"05")=1,技能等级!B1568&amp;"05","")</f>
        <v/>
      </c>
      <c r="Q1568" s="62" t="str">
        <f t="shared" si="3455"/>
        <v/>
      </c>
      <c r="R1568" s="69" t="str">
        <f>INDEX(技能!U:U,MATCH(技能等级!B1568,技能!B:B,0))</f>
        <v>攻击敌方单体造成攻击x%伤害
【追击】攻击敌方单体造成攻击y%伤害，对于被禁锢的单位造成y%额外伤害</v>
      </c>
      <c r="S1568" s="150">
        <f t="shared" si="3456"/>
        <v>153</v>
      </c>
    </row>
    <row r="1569" spans="1:19" ht="16.5" x14ac:dyDescent="0.2">
      <c r="A1569" s="62">
        <v>1566</v>
      </c>
      <c r="B1569" s="62">
        <f>INDEX(技能!B:B,MATCH(技能等级!S1569,技能!T:T,0))</f>
        <v>2104002</v>
      </c>
      <c r="C1569" s="69" t="s">
        <v>384</v>
      </c>
      <c r="D1569" s="62">
        <v>4</v>
      </c>
      <c r="E1569" s="62" t="str">
        <f>INDEX(技能!E:E,MATCH(技能等级!S1569,技能!T:T,0))</f>
        <v>禁断之刃(教学)</v>
      </c>
      <c r="F1569" s="69" t="s">
        <v>1020</v>
      </c>
      <c r="G1569" s="62">
        <v>10</v>
      </c>
      <c r="H1569" s="149" t="str">
        <f t="shared" si="3451"/>
        <v>210400201</v>
      </c>
      <c r="I1569" s="62">
        <v>4</v>
      </c>
      <c r="J1569" s="62" t="str">
        <f>IF(COUNTIF(技能效果!A:A,技能等级!B1569&amp;"02")=1,技能等级!B1569&amp;"02","")</f>
        <v>210400202</v>
      </c>
      <c r="K1569" s="62">
        <f t="shared" si="3452"/>
        <v>4</v>
      </c>
      <c r="L1569" s="62" t="str">
        <f>IF(COUNTIF(技能效果!A:A,技能等级!B1569&amp;"03")=1,技能等级!B1569&amp;"03","")</f>
        <v>210400203</v>
      </c>
      <c r="M1569" s="62">
        <f t="shared" si="3453"/>
        <v>4</v>
      </c>
      <c r="N1569" s="62" t="str">
        <f>IF(COUNTIF(技能效果!A:A,技能等级!B1569&amp;"04")=1,技能等级!B1569&amp;"04","")</f>
        <v/>
      </c>
      <c r="O1569" s="62" t="str">
        <f t="shared" si="3454"/>
        <v/>
      </c>
      <c r="P1569" s="62" t="str">
        <f>IF(COUNTIF(技能效果!A:A,技能等级!B1569&amp;"05")=1,技能等级!B1569&amp;"05","")</f>
        <v/>
      </c>
      <c r="Q1569" s="62" t="str">
        <f t="shared" si="3455"/>
        <v/>
      </c>
      <c r="R1569" s="69" t="str">
        <f>INDEX(技能!U:U,MATCH(技能等级!B1569,技能!B:B,0))</f>
        <v>攻击敌方单体造成攻击x%伤害
【追击】攻击敌方单体造成攻击y%伤害，对于被禁锢的单位造成y%额外伤害</v>
      </c>
      <c r="S1569" s="150">
        <f t="shared" si="3456"/>
        <v>153</v>
      </c>
    </row>
    <row r="1570" spans="1:19" ht="16.5" x14ac:dyDescent="0.2">
      <c r="A1570" s="62">
        <v>1567</v>
      </c>
      <c r="B1570" s="62">
        <f>INDEX(技能!B:B,MATCH(技能等级!S1570,技能!T:T,0))</f>
        <v>2104002</v>
      </c>
      <c r="C1570" s="69" t="s">
        <v>384</v>
      </c>
      <c r="D1570" s="62">
        <v>5</v>
      </c>
      <c r="E1570" s="62" t="str">
        <f>INDEX(技能!E:E,MATCH(技能等级!S1570,技能!T:T,0))</f>
        <v>禁断之刃(教学)</v>
      </c>
      <c r="F1570" s="69" t="s">
        <v>1020</v>
      </c>
      <c r="G1570" s="62">
        <v>10</v>
      </c>
      <c r="H1570" s="149" t="str">
        <f t="shared" si="3451"/>
        <v>210400201</v>
      </c>
      <c r="I1570" s="62">
        <v>5</v>
      </c>
      <c r="J1570" s="62" t="str">
        <f>IF(COUNTIF(技能效果!A:A,技能等级!B1570&amp;"02")=1,技能等级!B1570&amp;"02","")</f>
        <v>210400202</v>
      </c>
      <c r="K1570" s="62">
        <f t="shared" si="3452"/>
        <v>5</v>
      </c>
      <c r="L1570" s="62" t="str">
        <f>IF(COUNTIF(技能效果!A:A,技能等级!B1570&amp;"03")=1,技能等级!B1570&amp;"03","")</f>
        <v>210400203</v>
      </c>
      <c r="M1570" s="62">
        <f t="shared" si="3453"/>
        <v>5</v>
      </c>
      <c r="N1570" s="62" t="str">
        <f>IF(COUNTIF(技能效果!A:A,技能等级!B1570&amp;"04")=1,技能等级!B1570&amp;"04","")</f>
        <v/>
      </c>
      <c r="O1570" s="62" t="str">
        <f t="shared" si="3454"/>
        <v/>
      </c>
      <c r="P1570" s="62" t="str">
        <f>IF(COUNTIF(技能效果!A:A,技能等级!B1570&amp;"05")=1,技能等级!B1570&amp;"05","")</f>
        <v/>
      </c>
      <c r="Q1570" s="62" t="str">
        <f t="shared" si="3455"/>
        <v/>
      </c>
      <c r="R1570" s="69" t="str">
        <f>INDEX(技能!U:U,MATCH(技能等级!B1570,技能!B:B,0))</f>
        <v>攻击敌方单体造成攻击x%伤害
【追击】攻击敌方单体造成攻击y%伤害，对于被禁锢的单位造成y%额外伤害</v>
      </c>
      <c r="S1570" s="150">
        <f t="shared" si="3456"/>
        <v>153</v>
      </c>
    </row>
    <row r="1571" spans="1:19" ht="16.5" x14ac:dyDescent="0.2">
      <c r="A1571" s="62">
        <v>1568</v>
      </c>
      <c r="B1571" s="62">
        <f>INDEX(技能!B:B,MATCH(技能等级!S1571,技能!T:T,0))</f>
        <v>2104002</v>
      </c>
      <c r="C1571" s="69" t="s">
        <v>384</v>
      </c>
      <c r="D1571" s="62">
        <v>6</v>
      </c>
      <c r="E1571" s="62" t="str">
        <f>INDEX(技能!E:E,MATCH(技能等级!S1571,技能!T:T,0))</f>
        <v>禁断之刃(教学)</v>
      </c>
      <c r="F1571" s="69" t="s">
        <v>1020</v>
      </c>
      <c r="G1571" s="62">
        <v>10</v>
      </c>
      <c r="H1571" s="149" t="str">
        <f t="shared" si="3451"/>
        <v>210400201</v>
      </c>
      <c r="I1571" s="62">
        <v>6</v>
      </c>
      <c r="J1571" s="62" t="str">
        <f>IF(COUNTIF(技能效果!A:A,技能等级!B1571&amp;"02")=1,技能等级!B1571&amp;"02","")</f>
        <v>210400202</v>
      </c>
      <c r="K1571" s="62">
        <f t="shared" si="3452"/>
        <v>6</v>
      </c>
      <c r="L1571" s="62" t="str">
        <f>IF(COUNTIF(技能效果!A:A,技能等级!B1571&amp;"03")=1,技能等级!B1571&amp;"03","")</f>
        <v>210400203</v>
      </c>
      <c r="M1571" s="62">
        <f t="shared" si="3453"/>
        <v>6</v>
      </c>
      <c r="N1571" s="62" t="str">
        <f>IF(COUNTIF(技能效果!A:A,技能等级!B1571&amp;"04")=1,技能等级!B1571&amp;"04","")</f>
        <v/>
      </c>
      <c r="O1571" s="62" t="str">
        <f t="shared" si="3454"/>
        <v/>
      </c>
      <c r="P1571" s="62" t="str">
        <f>IF(COUNTIF(技能效果!A:A,技能等级!B1571&amp;"05")=1,技能等级!B1571&amp;"05","")</f>
        <v/>
      </c>
      <c r="Q1571" s="62" t="str">
        <f t="shared" si="3455"/>
        <v/>
      </c>
      <c r="R1571" s="69" t="str">
        <f>INDEX(技能!U:U,MATCH(技能等级!B1571,技能!B:B,0))</f>
        <v>攻击敌方单体造成攻击x%伤害
【追击】攻击敌方单体造成攻击y%伤害，对于被禁锢的单位造成y%额外伤害</v>
      </c>
      <c r="S1571" s="150">
        <f t="shared" si="3456"/>
        <v>153</v>
      </c>
    </row>
    <row r="1572" spans="1:19" ht="16.5" x14ac:dyDescent="0.2">
      <c r="A1572" s="62">
        <v>1569</v>
      </c>
      <c r="B1572" s="62">
        <f>INDEX(技能!B:B,MATCH(技能等级!S1572,技能!T:T,0))</f>
        <v>2104002</v>
      </c>
      <c r="C1572" s="69" t="s">
        <v>384</v>
      </c>
      <c r="D1572" s="62">
        <v>7</v>
      </c>
      <c r="E1572" s="62" t="str">
        <f>INDEX(技能!E:E,MATCH(技能等级!S1572,技能!T:T,0))</f>
        <v>禁断之刃(教学)</v>
      </c>
      <c r="F1572" s="69" t="s">
        <v>1020</v>
      </c>
      <c r="G1572" s="62">
        <v>10</v>
      </c>
      <c r="H1572" s="149" t="str">
        <f t="shared" si="3451"/>
        <v>210400201</v>
      </c>
      <c r="I1572" s="62">
        <v>7</v>
      </c>
      <c r="J1572" s="62" t="str">
        <f>IF(COUNTIF(技能效果!A:A,技能等级!B1572&amp;"02")=1,技能等级!B1572&amp;"02","")</f>
        <v>210400202</v>
      </c>
      <c r="K1572" s="62">
        <f t="shared" si="3452"/>
        <v>7</v>
      </c>
      <c r="L1572" s="62" t="str">
        <f>IF(COUNTIF(技能效果!A:A,技能等级!B1572&amp;"03")=1,技能等级!B1572&amp;"03","")</f>
        <v>210400203</v>
      </c>
      <c r="M1572" s="62">
        <f t="shared" si="3453"/>
        <v>7</v>
      </c>
      <c r="N1572" s="62" t="str">
        <f>IF(COUNTIF(技能效果!A:A,技能等级!B1572&amp;"04")=1,技能等级!B1572&amp;"04","")</f>
        <v/>
      </c>
      <c r="O1572" s="62" t="str">
        <f t="shared" si="3454"/>
        <v/>
      </c>
      <c r="P1572" s="62" t="str">
        <f>IF(COUNTIF(技能效果!A:A,技能等级!B1572&amp;"05")=1,技能等级!B1572&amp;"05","")</f>
        <v/>
      </c>
      <c r="Q1572" s="62" t="str">
        <f t="shared" si="3455"/>
        <v/>
      </c>
      <c r="R1572" s="69" t="str">
        <f>INDEX(技能!U:U,MATCH(技能等级!B1572,技能!B:B,0))</f>
        <v>攻击敌方单体造成攻击x%伤害
【追击】攻击敌方单体造成攻击y%伤害，对于被禁锢的单位造成y%额外伤害</v>
      </c>
      <c r="S1572" s="150">
        <f t="shared" si="3456"/>
        <v>153</v>
      </c>
    </row>
    <row r="1573" spans="1:19" ht="16.5" x14ac:dyDescent="0.2">
      <c r="A1573" s="62">
        <v>1570</v>
      </c>
      <c r="B1573" s="62">
        <f>INDEX(技能!B:B,MATCH(技能等级!S1573,技能!T:T,0))</f>
        <v>2104002</v>
      </c>
      <c r="C1573" s="69" t="s">
        <v>384</v>
      </c>
      <c r="D1573" s="62">
        <v>8</v>
      </c>
      <c r="E1573" s="62" t="str">
        <f>INDEX(技能!E:E,MATCH(技能等级!S1573,技能!T:T,0))</f>
        <v>禁断之刃(教学)</v>
      </c>
      <c r="F1573" s="69" t="s">
        <v>1020</v>
      </c>
      <c r="G1573" s="62">
        <v>10</v>
      </c>
      <c r="H1573" s="149" t="str">
        <f t="shared" si="3451"/>
        <v>210400201</v>
      </c>
      <c r="I1573" s="62">
        <v>8</v>
      </c>
      <c r="J1573" s="62" t="str">
        <f>IF(COUNTIF(技能效果!A:A,技能等级!B1573&amp;"02")=1,技能等级!B1573&amp;"02","")</f>
        <v>210400202</v>
      </c>
      <c r="K1573" s="62">
        <f t="shared" si="3452"/>
        <v>8</v>
      </c>
      <c r="L1573" s="62" t="str">
        <f>IF(COUNTIF(技能效果!A:A,技能等级!B1573&amp;"03")=1,技能等级!B1573&amp;"03","")</f>
        <v>210400203</v>
      </c>
      <c r="M1573" s="62">
        <f t="shared" si="3453"/>
        <v>8</v>
      </c>
      <c r="N1573" s="62" t="str">
        <f>IF(COUNTIF(技能效果!A:A,技能等级!B1573&amp;"04")=1,技能等级!B1573&amp;"04","")</f>
        <v/>
      </c>
      <c r="O1573" s="62" t="str">
        <f t="shared" si="3454"/>
        <v/>
      </c>
      <c r="P1573" s="62" t="str">
        <f>IF(COUNTIF(技能效果!A:A,技能等级!B1573&amp;"05")=1,技能等级!B1573&amp;"05","")</f>
        <v/>
      </c>
      <c r="Q1573" s="62" t="str">
        <f t="shared" si="3455"/>
        <v/>
      </c>
      <c r="R1573" s="69" t="str">
        <f>INDEX(技能!U:U,MATCH(技能等级!B1573,技能!B:B,0))</f>
        <v>攻击敌方单体造成攻击x%伤害
【追击】攻击敌方单体造成攻击y%伤害，对于被禁锢的单位造成y%额外伤害</v>
      </c>
      <c r="S1573" s="150">
        <f t="shared" si="3456"/>
        <v>153</v>
      </c>
    </row>
    <row r="1574" spans="1:19" ht="16.5" x14ac:dyDescent="0.2">
      <c r="A1574" s="62">
        <v>1571</v>
      </c>
      <c r="B1574" s="62">
        <f>INDEX(技能!B:B,MATCH(技能等级!S1574,技能!T:T,0))</f>
        <v>2104002</v>
      </c>
      <c r="C1574" s="69" t="s">
        <v>384</v>
      </c>
      <c r="D1574" s="62">
        <v>9</v>
      </c>
      <c r="E1574" s="62" t="str">
        <f>INDEX(技能!E:E,MATCH(技能等级!S1574,技能!T:T,0))</f>
        <v>禁断之刃(教学)</v>
      </c>
      <c r="F1574" s="69" t="s">
        <v>1020</v>
      </c>
      <c r="G1574" s="62">
        <v>10</v>
      </c>
      <c r="H1574" s="149" t="str">
        <f t="shared" si="3451"/>
        <v>210400201</v>
      </c>
      <c r="I1574" s="62">
        <v>9</v>
      </c>
      <c r="J1574" s="62" t="str">
        <f>IF(COUNTIF(技能效果!A:A,技能等级!B1574&amp;"02")=1,技能等级!B1574&amp;"02","")</f>
        <v>210400202</v>
      </c>
      <c r="K1574" s="62">
        <f t="shared" si="3452"/>
        <v>9</v>
      </c>
      <c r="L1574" s="62" t="str">
        <f>IF(COUNTIF(技能效果!A:A,技能等级!B1574&amp;"03")=1,技能等级!B1574&amp;"03","")</f>
        <v>210400203</v>
      </c>
      <c r="M1574" s="62">
        <f t="shared" si="3453"/>
        <v>9</v>
      </c>
      <c r="N1574" s="62" t="str">
        <f>IF(COUNTIF(技能效果!A:A,技能等级!B1574&amp;"04")=1,技能等级!B1574&amp;"04","")</f>
        <v/>
      </c>
      <c r="O1574" s="62" t="str">
        <f t="shared" si="3454"/>
        <v/>
      </c>
      <c r="P1574" s="62" t="str">
        <f>IF(COUNTIF(技能效果!A:A,技能等级!B1574&amp;"05")=1,技能等级!B1574&amp;"05","")</f>
        <v/>
      </c>
      <c r="Q1574" s="62" t="str">
        <f t="shared" si="3455"/>
        <v/>
      </c>
      <c r="R1574" s="69" t="str">
        <f>INDEX(技能!U:U,MATCH(技能等级!B1574,技能!B:B,0))</f>
        <v>攻击敌方单体造成攻击x%伤害
【追击】攻击敌方单体造成攻击y%伤害，对于被禁锢的单位造成y%额外伤害</v>
      </c>
      <c r="S1574" s="150">
        <f t="shared" si="3456"/>
        <v>153</v>
      </c>
    </row>
    <row r="1575" spans="1:19" ht="16.5" x14ac:dyDescent="0.2">
      <c r="A1575" s="62">
        <v>1572</v>
      </c>
      <c r="B1575" s="62">
        <f>INDEX(技能!B:B,MATCH(技能等级!S1575,技能!T:T,0))</f>
        <v>2104002</v>
      </c>
      <c r="C1575" s="69" t="s">
        <v>384</v>
      </c>
      <c r="D1575" s="62">
        <v>10</v>
      </c>
      <c r="E1575" s="62" t="str">
        <f>INDEX(技能!E:E,MATCH(技能等级!S1575,技能!T:T,0))</f>
        <v>禁断之刃(教学)</v>
      </c>
      <c r="F1575" s="69" t="s">
        <v>1020</v>
      </c>
      <c r="G1575" s="62">
        <v>10</v>
      </c>
      <c r="H1575" s="149" t="str">
        <f t="shared" si="3451"/>
        <v>210400201</v>
      </c>
      <c r="I1575" s="62">
        <v>10</v>
      </c>
      <c r="J1575" s="62" t="str">
        <f>IF(COUNTIF(技能效果!A:A,技能等级!B1575&amp;"02")=1,技能等级!B1575&amp;"02","")</f>
        <v>210400202</v>
      </c>
      <c r="K1575" s="62">
        <f t="shared" si="3452"/>
        <v>10</v>
      </c>
      <c r="L1575" s="62" t="str">
        <f>IF(COUNTIF(技能效果!A:A,技能等级!B1575&amp;"03")=1,技能等级!B1575&amp;"03","")</f>
        <v>210400203</v>
      </c>
      <c r="M1575" s="62">
        <f t="shared" si="3453"/>
        <v>10</v>
      </c>
      <c r="N1575" s="62" t="str">
        <f>IF(COUNTIF(技能效果!A:A,技能等级!B1575&amp;"04")=1,技能等级!B1575&amp;"04","")</f>
        <v/>
      </c>
      <c r="O1575" s="62" t="str">
        <f t="shared" si="3454"/>
        <v/>
      </c>
      <c r="P1575" s="62" t="str">
        <f>IF(COUNTIF(技能效果!A:A,技能等级!B1575&amp;"05")=1,技能等级!B1575&amp;"05","")</f>
        <v/>
      </c>
      <c r="Q1575" s="62" t="str">
        <f t="shared" si="3455"/>
        <v/>
      </c>
      <c r="R1575" s="69" t="str">
        <f>INDEX(技能!U:U,MATCH(技能等级!B1575,技能!B:B,0))</f>
        <v>攻击敌方单体造成攻击x%伤害
【追击】攻击敌方单体造成攻击y%伤害，对于被禁锢的单位造成y%额外伤害</v>
      </c>
      <c r="S1575" s="150">
        <f t="shared" si="3456"/>
        <v>153</v>
      </c>
    </row>
    <row r="1576" spans="1:19" ht="16.5" x14ac:dyDescent="0.2">
      <c r="A1576" s="62">
        <v>1573</v>
      </c>
      <c r="B1576" s="62">
        <f>INDEX(技能!B:B,MATCH(技能等级!S1576,技能!T:T,0))</f>
        <v>2104003</v>
      </c>
      <c r="C1576" s="69" t="s">
        <v>384</v>
      </c>
      <c r="D1576" s="62">
        <v>1</v>
      </c>
      <c r="E1576" s="62" t="str">
        <f>INDEX(技能!E:E,MATCH(技能等级!S1576,技能!T:T,0))</f>
        <v>烙印(教学)</v>
      </c>
      <c r="F1576" s="69" t="s">
        <v>1020</v>
      </c>
      <c r="G1576" s="62"/>
      <c r="H1576" s="149" t="str">
        <f t="shared" si="3451"/>
        <v>210400301</v>
      </c>
      <c r="I1576" s="62">
        <v>1</v>
      </c>
      <c r="J1576" s="62" t="str">
        <f>IF(COUNTIF(技能效果!A:A,技能等级!B1576&amp;"02")=1,技能等级!B1576&amp;"02","")</f>
        <v>210400302</v>
      </c>
      <c r="K1576" s="62">
        <f t="shared" si="3452"/>
        <v>1</v>
      </c>
      <c r="L1576" s="62" t="str">
        <f>IF(COUNTIF(技能效果!A:A,技能等级!B1576&amp;"03")=1,技能等级!B1576&amp;"03","")</f>
        <v>210400303</v>
      </c>
      <c r="M1576" s="62">
        <f t="shared" si="3453"/>
        <v>1</v>
      </c>
      <c r="N1576" s="62" t="str">
        <f>IF(COUNTIF(技能效果!A:A,技能等级!B1576&amp;"04")=1,技能等级!B1576&amp;"04","")</f>
        <v/>
      </c>
      <c r="O1576" s="62" t="str">
        <f t="shared" si="3454"/>
        <v/>
      </c>
      <c r="P1576" s="62" t="str">
        <f>IF(COUNTIF(技能效果!A:A,技能等级!B1576&amp;"05")=1,技能等级!B1576&amp;"05","")</f>
        <v/>
      </c>
      <c r="Q1576" s="62" t="str">
        <f t="shared" si="3455"/>
        <v/>
      </c>
      <c r="R1576" s="69" t="str">
        <f>INDEX(技能!U:U,MATCH(技能等级!B1576,技能!B:B,0))</f>
        <v>攻击敌方单体造成攻击x%伤害
【追击】攻击敌方单体造成攻击y%伤害，对带有增益效果的角色造成y%额外伤害</v>
      </c>
      <c r="S1576" s="150">
        <f t="shared" si="3456"/>
        <v>154</v>
      </c>
    </row>
    <row r="1577" spans="1:19" ht="16.5" x14ac:dyDescent="0.2">
      <c r="A1577" s="62">
        <v>1574</v>
      </c>
      <c r="B1577" s="62">
        <f>INDEX(技能!B:B,MATCH(技能等级!S1577,技能!T:T,0))</f>
        <v>2104003</v>
      </c>
      <c r="C1577" s="69" t="s">
        <v>384</v>
      </c>
      <c r="D1577" s="62">
        <v>2</v>
      </c>
      <c r="E1577" s="62" t="str">
        <f>INDEX(技能!E:E,MATCH(技能等级!S1577,技能!T:T,0))</f>
        <v>烙印(教学)</v>
      </c>
      <c r="F1577" s="69" t="s">
        <v>1020</v>
      </c>
      <c r="G1577" s="62">
        <v>10</v>
      </c>
      <c r="H1577" s="149" t="str">
        <f t="shared" si="3451"/>
        <v>210400301</v>
      </c>
      <c r="I1577" s="62">
        <v>2</v>
      </c>
      <c r="J1577" s="62" t="str">
        <f>IF(COUNTIF(技能效果!A:A,技能等级!B1577&amp;"02")=1,技能等级!B1577&amp;"02","")</f>
        <v>210400302</v>
      </c>
      <c r="K1577" s="62">
        <f t="shared" si="3452"/>
        <v>2</v>
      </c>
      <c r="L1577" s="62" t="str">
        <f>IF(COUNTIF(技能效果!A:A,技能等级!B1577&amp;"03")=1,技能等级!B1577&amp;"03","")</f>
        <v>210400303</v>
      </c>
      <c r="M1577" s="62">
        <f t="shared" si="3453"/>
        <v>2</v>
      </c>
      <c r="N1577" s="62" t="str">
        <f>IF(COUNTIF(技能效果!A:A,技能等级!B1577&amp;"04")=1,技能等级!B1577&amp;"04","")</f>
        <v/>
      </c>
      <c r="O1577" s="62" t="str">
        <f t="shared" si="3454"/>
        <v/>
      </c>
      <c r="P1577" s="62" t="str">
        <f>IF(COUNTIF(技能效果!A:A,技能等级!B1577&amp;"05")=1,技能等级!B1577&amp;"05","")</f>
        <v/>
      </c>
      <c r="Q1577" s="62" t="str">
        <f t="shared" si="3455"/>
        <v/>
      </c>
      <c r="R1577" s="69" t="str">
        <f>INDEX(技能!U:U,MATCH(技能等级!B1577,技能!B:B,0))</f>
        <v>攻击敌方单体造成攻击x%伤害
【追击】攻击敌方单体造成攻击y%伤害，对带有增益效果的角色造成y%额外伤害</v>
      </c>
      <c r="S1577" s="150">
        <f t="shared" si="3456"/>
        <v>154</v>
      </c>
    </row>
    <row r="1578" spans="1:19" ht="16.5" x14ac:dyDescent="0.2">
      <c r="A1578" s="62">
        <v>1575</v>
      </c>
      <c r="B1578" s="62">
        <f>INDEX(技能!B:B,MATCH(技能等级!S1578,技能!T:T,0))</f>
        <v>2104003</v>
      </c>
      <c r="C1578" s="69" t="s">
        <v>384</v>
      </c>
      <c r="D1578" s="62">
        <v>3</v>
      </c>
      <c r="E1578" s="62" t="str">
        <f>INDEX(技能!E:E,MATCH(技能等级!S1578,技能!T:T,0))</f>
        <v>烙印(教学)</v>
      </c>
      <c r="F1578" s="69" t="s">
        <v>1020</v>
      </c>
      <c r="G1578" s="62">
        <v>10</v>
      </c>
      <c r="H1578" s="149" t="str">
        <f t="shared" si="3451"/>
        <v>210400301</v>
      </c>
      <c r="I1578" s="62">
        <v>3</v>
      </c>
      <c r="J1578" s="62" t="str">
        <f>IF(COUNTIF(技能效果!A:A,技能等级!B1578&amp;"02")=1,技能等级!B1578&amp;"02","")</f>
        <v>210400302</v>
      </c>
      <c r="K1578" s="62">
        <f t="shared" si="3452"/>
        <v>3</v>
      </c>
      <c r="L1578" s="62" t="str">
        <f>IF(COUNTIF(技能效果!A:A,技能等级!B1578&amp;"03")=1,技能等级!B1578&amp;"03","")</f>
        <v>210400303</v>
      </c>
      <c r="M1578" s="62">
        <f t="shared" si="3453"/>
        <v>3</v>
      </c>
      <c r="N1578" s="62" t="str">
        <f>IF(COUNTIF(技能效果!A:A,技能等级!B1578&amp;"04")=1,技能等级!B1578&amp;"04","")</f>
        <v/>
      </c>
      <c r="O1578" s="62" t="str">
        <f t="shared" si="3454"/>
        <v/>
      </c>
      <c r="P1578" s="62" t="str">
        <f>IF(COUNTIF(技能效果!A:A,技能等级!B1578&amp;"05")=1,技能等级!B1578&amp;"05","")</f>
        <v/>
      </c>
      <c r="Q1578" s="62" t="str">
        <f t="shared" si="3455"/>
        <v/>
      </c>
      <c r="R1578" s="69" t="str">
        <f>INDEX(技能!U:U,MATCH(技能等级!B1578,技能!B:B,0))</f>
        <v>攻击敌方单体造成攻击x%伤害
【追击】攻击敌方单体造成攻击y%伤害，对带有增益效果的角色造成y%额外伤害</v>
      </c>
      <c r="S1578" s="150">
        <f t="shared" si="3456"/>
        <v>154</v>
      </c>
    </row>
    <row r="1579" spans="1:19" ht="16.5" x14ac:dyDescent="0.2">
      <c r="A1579" s="62">
        <v>1576</v>
      </c>
      <c r="B1579" s="62">
        <f>INDEX(技能!B:B,MATCH(技能等级!S1579,技能!T:T,0))</f>
        <v>2104003</v>
      </c>
      <c r="C1579" s="69" t="s">
        <v>384</v>
      </c>
      <c r="D1579" s="62">
        <v>4</v>
      </c>
      <c r="E1579" s="62" t="str">
        <f>INDEX(技能!E:E,MATCH(技能等级!S1579,技能!T:T,0))</f>
        <v>烙印(教学)</v>
      </c>
      <c r="F1579" s="69" t="s">
        <v>1020</v>
      </c>
      <c r="G1579" s="62">
        <v>10</v>
      </c>
      <c r="H1579" s="149" t="str">
        <f t="shared" si="3451"/>
        <v>210400301</v>
      </c>
      <c r="I1579" s="62">
        <v>4</v>
      </c>
      <c r="J1579" s="62" t="str">
        <f>IF(COUNTIF(技能效果!A:A,技能等级!B1579&amp;"02")=1,技能等级!B1579&amp;"02","")</f>
        <v>210400302</v>
      </c>
      <c r="K1579" s="62">
        <f t="shared" si="3452"/>
        <v>4</v>
      </c>
      <c r="L1579" s="62" t="str">
        <f>IF(COUNTIF(技能效果!A:A,技能等级!B1579&amp;"03")=1,技能等级!B1579&amp;"03","")</f>
        <v>210400303</v>
      </c>
      <c r="M1579" s="62">
        <f t="shared" si="3453"/>
        <v>4</v>
      </c>
      <c r="N1579" s="62" t="str">
        <f>IF(COUNTIF(技能效果!A:A,技能等级!B1579&amp;"04")=1,技能等级!B1579&amp;"04","")</f>
        <v/>
      </c>
      <c r="O1579" s="62" t="str">
        <f t="shared" si="3454"/>
        <v/>
      </c>
      <c r="P1579" s="62" t="str">
        <f>IF(COUNTIF(技能效果!A:A,技能等级!B1579&amp;"05")=1,技能等级!B1579&amp;"05","")</f>
        <v/>
      </c>
      <c r="Q1579" s="62" t="str">
        <f t="shared" si="3455"/>
        <v/>
      </c>
      <c r="R1579" s="69" t="str">
        <f>INDEX(技能!U:U,MATCH(技能等级!B1579,技能!B:B,0))</f>
        <v>攻击敌方单体造成攻击x%伤害
【追击】攻击敌方单体造成攻击y%伤害，对带有增益效果的角色造成y%额外伤害</v>
      </c>
      <c r="S1579" s="150">
        <f t="shared" si="3456"/>
        <v>154</v>
      </c>
    </row>
    <row r="1580" spans="1:19" ht="16.5" x14ac:dyDescent="0.2">
      <c r="A1580" s="62">
        <v>1577</v>
      </c>
      <c r="B1580" s="62">
        <f>INDEX(技能!B:B,MATCH(技能等级!S1580,技能!T:T,0))</f>
        <v>2104003</v>
      </c>
      <c r="C1580" s="69" t="s">
        <v>384</v>
      </c>
      <c r="D1580" s="62">
        <v>5</v>
      </c>
      <c r="E1580" s="62" t="str">
        <f>INDEX(技能!E:E,MATCH(技能等级!S1580,技能!T:T,0))</f>
        <v>烙印(教学)</v>
      </c>
      <c r="F1580" s="69" t="s">
        <v>1020</v>
      </c>
      <c r="G1580" s="62">
        <v>10</v>
      </c>
      <c r="H1580" s="149" t="str">
        <f t="shared" si="3451"/>
        <v>210400301</v>
      </c>
      <c r="I1580" s="62">
        <v>5</v>
      </c>
      <c r="J1580" s="62" t="str">
        <f>IF(COUNTIF(技能效果!A:A,技能等级!B1580&amp;"02")=1,技能等级!B1580&amp;"02","")</f>
        <v>210400302</v>
      </c>
      <c r="K1580" s="62">
        <f t="shared" si="3452"/>
        <v>5</v>
      </c>
      <c r="L1580" s="62" t="str">
        <f>IF(COUNTIF(技能效果!A:A,技能等级!B1580&amp;"03")=1,技能等级!B1580&amp;"03","")</f>
        <v>210400303</v>
      </c>
      <c r="M1580" s="62">
        <f t="shared" si="3453"/>
        <v>5</v>
      </c>
      <c r="N1580" s="62" t="str">
        <f>IF(COUNTIF(技能效果!A:A,技能等级!B1580&amp;"04")=1,技能等级!B1580&amp;"04","")</f>
        <v/>
      </c>
      <c r="O1580" s="62" t="str">
        <f t="shared" si="3454"/>
        <v/>
      </c>
      <c r="P1580" s="62" t="str">
        <f>IF(COUNTIF(技能效果!A:A,技能等级!B1580&amp;"05")=1,技能等级!B1580&amp;"05","")</f>
        <v/>
      </c>
      <c r="Q1580" s="62" t="str">
        <f t="shared" si="3455"/>
        <v/>
      </c>
      <c r="R1580" s="69" t="str">
        <f>INDEX(技能!U:U,MATCH(技能等级!B1580,技能!B:B,0))</f>
        <v>攻击敌方单体造成攻击x%伤害
【追击】攻击敌方单体造成攻击y%伤害，对带有增益效果的角色造成y%额外伤害</v>
      </c>
      <c r="S1580" s="150">
        <f t="shared" si="3456"/>
        <v>154</v>
      </c>
    </row>
    <row r="1581" spans="1:19" ht="16.5" x14ac:dyDescent="0.2">
      <c r="A1581" s="62">
        <v>1578</v>
      </c>
      <c r="B1581" s="62">
        <f>INDEX(技能!B:B,MATCH(技能等级!S1581,技能!T:T,0))</f>
        <v>2104003</v>
      </c>
      <c r="C1581" s="69" t="s">
        <v>384</v>
      </c>
      <c r="D1581" s="62">
        <v>6</v>
      </c>
      <c r="E1581" s="62" t="str">
        <f>INDEX(技能!E:E,MATCH(技能等级!S1581,技能!T:T,0))</f>
        <v>烙印(教学)</v>
      </c>
      <c r="F1581" s="69" t="s">
        <v>1020</v>
      </c>
      <c r="G1581" s="62">
        <v>10</v>
      </c>
      <c r="H1581" s="149" t="str">
        <f t="shared" si="3451"/>
        <v>210400301</v>
      </c>
      <c r="I1581" s="62">
        <v>6</v>
      </c>
      <c r="J1581" s="62" t="str">
        <f>IF(COUNTIF(技能效果!A:A,技能等级!B1581&amp;"02")=1,技能等级!B1581&amp;"02","")</f>
        <v>210400302</v>
      </c>
      <c r="K1581" s="62">
        <f t="shared" si="3452"/>
        <v>6</v>
      </c>
      <c r="L1581" s="62" t="str">
        <f>IF(COUNTIF(技能效果!A:A,技能等级!B1581&amp;"03")=1,技能等级!B1581&amp;"03","")</f>
        <v>210400303</v>
      </c>
      <c r="M1581" s="62">
        <f t="shared" si="3453"/>
        <v>6</v>
      </c>
      <c r="N1581" s="62" t="str">
        <f>IF(COUNTIF(技能效果!A:A,技能等级!B1581&amp;"04")=1,技能等级!B1581&amp;"04","")</f>
        <v/>
      </c>
      <c r="O1581" s="62" t="str">
        <f t="shared" si="3454"/>
        <v/>
      </c>
      <c r="P1581" s="62" t="str">
        <f>IF(COUNTIF(技能效果!A:A,技能等级!B1581&amp;"05")=1,技能等级!B1581&amp;"05","")</f>
        <v/>
      </c>
      <c r="Q1581" s="62" t="str">
        <f t="shared" si="3455"/>
        <v/>
      </c>
      <c r="R1581" s="69" t="str">
        <f>INDEX(技能!U:U,MATCH(技能等级!B1581,技能!B:B,0))</f>
        <v>攻击敌方单体造成攻击x%伤害
【追击】攻击敌方单体造成攻击y%伤害，对带有增益效果的角色造成y%额外伤害</v>
      </c>
      <c r="S1581" s="150">
        <f t="shared" si="3456"/>
        <v>154</v>
      </c>
    </row>
    <row r="1582" spans="1:19" ht="16.5" x14ac:dyDescent="0.2">
      <c r="A1582" s="62">
        <v>1579</v>
      </c>
      <c r="B1582" s="62">
        <f>INDEX(技能!B:B,MATCH(技能等级!S1582,技能!T:T,0))</f>
        <v>2104003</v>
      </c>
      <c r="C1582" s="69" t="s">
        <v>384</v>
      </c>
      <c r="D1582" s="62">
        <v>7</v>
      </c>
      <c r="E1582" s="62" t="str">
        <f>INDEX(技能!E:E,MATCH(技能等级!S1582,技能!T:T,0))</f>
        <v>烙印(教学)</v>
      </c>
      <c r="F1582" s="69" t="s">
        <v>1020</v>
      </c>
      <c r="G1582" s="62">
        <v>10</v>
      </c>
      <c r="H1582" s="149" t="str">
        <f t="shared" si="3451"/>
        <v>210400301</v>
      </c>
      <c r="I1582" s="62">
        <v>7</v>
      </c>
      <c r="J1582" s="62" t="str">
        <f>IF(COUNTIF(技能效果!A:A,技能等级!B1582&amp;"02")=1,技能等级!B1582&amp;"02","")</f>
        <v>210400302</v>
      </c>
      <c r="K1582" s="62">
        <f t="shared" si="3452"/>
        <v>7</v>
      </c>
      <c r="L1582" s="62" t="str">
        <f>IF(COUNTIF(技能效果!A:A,技能等级!B1582&amp;"03")=1,技能等级!B1582&amp;"03","")</f>
        <v>210400303</v>
      </c>
      <c r="M1582" s="62">
        <f t="shared" si="3453"/>
        <v>7</v>
      </c>
      <c r="N1582" s="62" t="str">
        <f>IF(COUNTIF(技能效果!A:A,技能等级!B1582&amp;"04")=1,技能等级!B1582&amp;"04","")</f>
        <v/>
      </c>
      <c r="O1582" s="62" t="str">
        <f t="shared" si="3454"/>
        <v/>
      </c>
      <c r="P1582" s="62" t="str">
        <f>IF(COUNTIF(技能效果!A:A,技能等级!B1582&amp;"05")=1,技能等级!B1582&amp;"05","")</f>
        <v/>
      </c>
      <c r="Q1582" s="62" t="str">
        <f t="shared" si="3455"/>
        <v/>
      </c>
      <c r="R1582" s="69" t="str">
        <f>INDEX(技能!U:U,MATCH(技能等级!B1582,技能!B:B,0))</f>
        <v>攻击敌方单体造成攻击x%伤害
【追击】攻击敌方单体造成攻击y%伤害，对带有增益效果的角色造成y%额外伤害</v>
      </c>
      <c r="S1582" s="150">
        <f t="shared" si="3456"/>
        <v>154</v>
      </c>
    </row>
    <row r="1583" spans="1:19" ht="16.5" x14ac:dyDescent="0.2">
      <c r="A1583" s="62">
        <v>1580</v>
      </c>
      <c r="B1583" s="62">
        <f>INDEX(技能!B:B,MATCH(技能等级!S1583,技能!T:T,0))</f>
        <v>2104003</v>
      </c>
      <c r="C1583" s="69" t="s">
        <v>384</v>
      </c>
      <c r="D1583" s="62">
        <v>8</v>
      </c>
      <c r="E1583" s="62" t="str">
        <f>INDEX(技能!E:E,MATCH(技能等级!S1583,技能!T:T,0))</f>
        <v>烙印(教学)</v>
      </c>
      <c r="F1583" s="69" t="s">
        <v>1020</v>
      </c>
      <c r="G1583" s="62">
        <v>10</v>
      </c>
      <c r="H1583" s="149" t="str">
        <f t="shared" ref="H1583:H1646" si="3457">B1583&amp;"01"</f>
        <v>210400301</v>
      </c>
      <c r="I1583" s="62">
        <v>8</v>
      </c>
      <c r="J1583" s="62" t="str">
        <f>IF(COUNTIF(技能效果!A:A,技能等级!B1583&amp;"02")=1,技能等级!B1583&amp;"02","")</f>
        <v>210400302</v>
      </c>
      <c r="K1583" s="62">
        <f t="shared" si="3452"/>
        <v>8</v>
      </c>
      <c r="L1583" s="62" t="str">
        <f>IF(COUNTIF(技能效果!A:A,技能等级!B1583&amp;"03")=1,技能等级!B1583&amp;"03","")</f>
        <v>210400303</v>
      </c>
      <c r="M1583" s="62">
        <f t="shared" si="3453"/>
        <v>8</v>
      </c>
      <c r="N1583" s="62" t="str">
        <f>IF(COUNTIF(技能效果!A:A,技能等级!B1583&amp;"04")=1,技能等级!B1583&amp;"04","")</f>
        <v/>
      </c>
      <c r="O1583" s="62" t="str">
        <f t="shared" si="3454"/>
        <v/>
      </c>
      <c r="P1583" s="62" t="str">
        <f>IF(COUNTIF(技能效果!A:A,技能等级!B1583&amp;"05")=1,技能等级!B1583&amp;"05","")</f>
        <v/>
      </c>
      <c r="Q1583" s="62" t="str">
        <f t="shared" si="3455"/>
        <v/>
      </c>
      <c r="R1583" s="69" t="str">
        <f>INDEX(技能!U:U,MATCH(技能等级!B1583,技能!B:B,0))</f>
        <v>攻击敌方单体造成攻击x%伤害
【追击】攻击敌方单体造成攻击y%伤害，对带有增益效果的角色造成y%额外伤害</v>
      </c>
      <c r="S1583" s="150">
        <f t="shared" si="3456"/>
        <v>154</v>
      </c>
    </row>
    <row r="1584" spans="1:19" ht="16.5" x14ac:dyDescent="0.2">
      <c r="A1584" s="62">
        <v>1581</v>
      </c>
      <c r="B1584" s="62">
        <f>INDEX(技能!B:B,MATCH(技能等级!S1584,技能!T:T,0))</f>
        <v>2104003</v>
      </c>
      <c r="C1584" s="69" t="s">
        <v>384</v>
      </c>
      <c r="D1584" s="62">
        <v>9</v>
      </c>
      <c r="E1584" s="62" t="str">
        <f>INDEX(技能!E:E,MATCH(技能等级!S1584,技能!T:T,0))</f>
        <v>烙印(教学)</v>
      </c>
      <c r="F1584" s="69" t="s">
        <v>1020</v>
      </c>
      <c r="G1584" s="62">
        <v>10</v>
      </c>
      <c r="H1584" s="149" t="str">
        <f t="shared" si="3457"/>
        <v>210400301</v>
      </c>
      <c r="I1584" s="62">
        <v>9</v>
      </c>
      <c r="J1584" s="62" t="str">
        <f>IF(COUNTIF(技能效果!A:A,技能等级!B1584&amp;"02")=1,技能等级!B1584&amp;"02","")</f>
        <v>210400302</v>
      </c>
      <c r="K1584" s="62">
        <f t="shared" si="3452"/>
        <v>9</v>
      </c>
      <c r="L1584" s="62" t="str">
        <f>IF(COUNTIF(技能效果!A:A,技能等级!B1584&amp;"03")=1,技能等级!B1584&amp;"03","")</f>
        <v>210400303</v>
      </c>
      <c r="M1584" s="62">
        <f t="shared" si="3453"/>
        <v>9</v>
      </c>
      <c r="N1584" s="62" t="str">
        <f>IF(COUNTIF(技能效果!A:A,技能等级!B1584&amp;"04")=1,技能等级!B1584&amp;"04","")</f>
        <v/>
      </c>
      <c r="O1584" s="62" t="str">
        <f t="shared" si="3454"/>
        <v/>
      </c>
      <c r="P1584" s="62" t="str">
        <f>IF(COUNTIF(技能效果!A:A,技能等级!B1584&amp;"05")=1,技能等级!B1584&amp;"05","")</f>
        <v/>
      </c>
      <c r="Q1584" s="62" t="str">
        <f t="shared" si="3455"/>
        <v/>
      </c>
      <c r="R1584" s="69" t="str">
        <f>INDEX(技能!U:U,MATCH(技能等级!B1584,技能!B:B,0))</f>
        <v>攻击敌方单体造成攻击x%伤害
【追击】攻击敌方单体造成攻击y%伤害，对带有增益效果的角色造成y%额外伤害</v>
      </c>
      <c r="S1584" s="150">
        <f t="shared" si="3456"/>
        <v>154</v>
      </c>
    </row>
    <row r="1585" spans="1:19" ht="16.5" x14ac:dyDescent="0.2">
      <c r="A1585" s="62">
        <v>1582</v>
      </c>
      <c r="B1585" s="62">
        <f>INDEX(技能!B:B,MATCH(技能等级!S1585,技能!T:T,0))</f>
        <v>2104003</v>
      </c>
      <c r="C1585" s="69" t="s">
        <v>384</v>
      </c>
      <c r="D1585" s="62">
        <v>10</v>
      </c>
      <c r="E1585" s="62" t="str">
        <f>INDEX(技能!E:E,MATCH(技能等级!S1585,技能!T:T,0))</f>
        <v>烙印(教学)</v>
      </c>
      <c r="F1585" s="69" t="s">
        <v>1020</v>
      </c>
      <c r="G1585" s="62">
        <v>10</v>
      </c>
      <c r="H1585" s="149" t="str">
        <f t="shared" si="3457"/>
        <v>210400301</v>
      </c>
      <c r="I1585" s="62">
        <v>10</v>
      </c>
      <c r="J1585" s="62" t="str">
        <f>IF(COUNTIF(技能效果!A:A,技能等级!B1585&amp;"02")=1,技能等级!B1585&amp;"02","")</f>
        <v>210400302</v>
      </c>
      <c r="K1585" s="62">
        <f t="shared" si="3452"/>
        <v>10</v>
      </c>
      <c r="L1585" s="62" t="str">
        <f>IF(COUNTIF(技能效果!A:A,技能等级!B1585&amp;"03")=1,技能等级!B1585&amp;"03","")</f>
        <v>210400303</v>
      </c>
      <c r="M1585" s="62">
        <f t="shared" si="3453"/>
        <v>10</v>
      </c>
      <c r="N1585" s="62" t="str">
        <f>IF(COUNTIF(技能效果!A:A,技能等级!B1585&amp;"04")=1,技能等级!B1585&amp;"04","")</f>
        <v/>
      </c>
      <c r="O1585" s="62" t="str">
        <f t="shared" si="3454"/>
        <v/>
      </c>
      <c r="P1585" s="62" t="str">
        <f>IF(COUNTIF(技能效果!A:A,技能等级!B1585&amp;"05")=1,技能等级!B1585&amp;"05","")</f>
        <v/>
      </c>
      <c r="Q1585" s="62" t="str">
        <f t="shared" si="3455"/>
        <v/>
      </c>
      <c r="R1585" s="69" t="str">
        <f>INDEX(技能!U:U,MATCH(技能等级!B1585,技能!B:B,0))</f>
        <v>攻击敌方单体造成攻击x%伤害
【追击】攻击敌方单体造成攻击y%伤害，对带有增益效果的角色造成y%额外伤害</v>
      </c>
      <c r="S1585" s="150">
        <f t="shared" si="3456"/>
        <v>154</v>
      </c>
    </row>
    <row r="1586" spans="1:19" ht="16.5" x14ac:dyDescent="0.2">
      <c r="A1586" s="62">
        <v>1583</v>
      </c>
      <c r="B1586" s="62">
        <f>INDEX(技能!B:B,MATCH(技能等级!S1586,技能!T:T,0))</f>
        <v>2104004</v>
      </c>
      <c r="C1586" s="69" t="s">
        <v>384</v>
      </c>
      <c r="D1586" s="62">
        <v>1</v>
      </c>
      <c r="E1586" s="62" t="str">
        <f>INDEX(技能!E:E,MATCH(技能等级!S1586,技能!T:T,0))</f>
        <v>背水一战(教学)</v>
      </c>
      <c r="F1586" s="69" t="s">
        <v>1020</v>
      </c>
      <c r="G1586" s="62"/>
      <c r="H1586" s="149" t="str">
        <f t="shared" si="3457"/>
        <v>210400401</v>
      </c>
      <c r="I1586" s="62">
        <v>1</v>
      </c>
      <c r="J1586" s="62" t="str">
        <f>IF(COUNTIF(技能效果!A:A,技能等级!B1586&amp;"02")=1,技能等级!B1586&amp;"02","")</f>
        <v>210400402</v>
      </c>
      <c r="K1586" s="62">
        <f t="shared" si="3452"/>
        <v>1</v>
      </c>
      <c r="L1586" s="62" t="str">
        <f>IF(COUNTIF(技能效果!A:A,技能等级!B1586&amp;"03")=1,技能等级!B1586&amp;"03","")</f>
        <v>210400403</v>
      </c>
      <c r="M1586" s="62">
        <f t="shared" si="3453"/>
        <v>1</v>
      </c>
      <c r="N1586" s="62" t="str">
        <f>IF(COUNTIF(技能效果!A:A,技能等级!B1586&amp;"04")=1,技能等级!B1586&amp;"04","")</f>
        <v/>
      </c>
      <c r="O1586" s="62" t="str">
        <f t="shared" si="3454"/>
        <v/>
      </c>
      <c r="P1586" s="62" t="str">
        <f>IF(COUNTIF(技能效果!A:A,技能等级!B1586&amp;"05")=1,技能等级!B1586&amp;"05","")</f>
        <v/>
      </c>
      <c r="Q1586" s="62" t="str">
        <f t="shared" si="3455"/>
        <v/>
      </c>
      <c r="R1586" s="69" t="str">
        <f>INDEX(技能!U:U,MATCH(技能等级!B1586,技能!B:B,0))</f>
        <v>攻击敌方单体造成攻击x%伤害
【追击】攻击敌方单体造成攻击y%伤害，当自身血量低于30%时，造成的伤害提升y%</v>
      </c>
      <c r="S1586" s="150">
        <f t="shared" si="3456"/>
        <v>155</v>
      </c>
    </row>
    <row r="1587" spans="1:19" ht="16.5" x14ac:dyDescent="0.2">
      <c r="A1587" s="62">
        <v>1584</v>
      </c>
      <c r="B1587" s="62">
        <f>INDEX(技能!B:B,MATCH(技能等级!S1587,技能!T:T,0))</f>
        <v>2104004</v>
      </c>
      <c r="C1587" s="69" t="s">
        <v>384</v>
      </c>
      <c r="D1587" s="62">
        <v>2</v>
      </c>
      <c r="E1587" s="62" t="str">
        <f>INDEX(技能!E:E,MATCH(技能等级!S1587,技能!T:T,0))</f>
        <v>背水一战(教学)</v>
      </c>
      <c r="F1587" s="69" t="s">
        <v>1020</v>
      </c>
      <c r="G1587" s="62">
        <v>10</v>
      </c>
      <c r="H1587" s="149" t="str">
        <f t="shared" si="3457"/>
        <v>210400401</v>
      </c>
      <c r="I1587" s="62">
        <v>2</v>
      </c>
      <c r="J1587" s="62" t="str">
        <f>IF(COUNTIF(技能效果!A:A,技能等级!B1587&amp;"02")=1,技能等级!B1587&amp;"02","")</f>
        <v>210400402</v>
      </c>
      <c r="K1587" s="62">
        <f t="shared" si="3452"/>
        <v>2</v>
      </c>
      <c r="L1587" s="62" t="str">
        <f>IF(COUNTIF(技能效果!A:A,技能等级!B1587&amp;"03")=1,技能等级!B1587&amp;"03","")</f>
        <v>210400403</v>
      </c>
      <c r="M1587" s="62">
        <f t="shared" si="3453"/>
        <v>2</v>
      </c>
      <c r="N1587" s="62" t="str">
        <f>IF(COUNTIF(技能效果!A:A,技能等级!B1587&amp;"04")=1,技能等级!B1587&amp;"04","")</f>
        <v/>
      </c>
      <c r="O1587" s="62" t="str">
        <f t="shared" si="3454"/>
        <v/>
      </c>
      <c r="P1587" s="62" t="str">
        <f>IF(COUNTIF(技能效果!A:A,技能等级!B1587&amp;"05")=1,技能等级!B1587&amp;"05","")</f>
        <v/>
      </c>
      <c r="Q1587" s="62" t="str">
        <f t="shared" si="3455"/>
        <v/>
      </c>
      <c r="R1587" s="69" t="str">
        <f>INDEX(技能!U:U,MATCH(技能等级!B1587,技能!B:B,0))</f>
        <v>攻击敌方单体造成攻击x%伤害
【追击】攻击敌方单体造成攻击y%伤害，当自身血量低于30%时，造成的伤害提升y%</v>
      </c>
      <c r="S1587" s="150">
        <f t="shared" si="3456"/>
        <v>155</v>
      </c>
    </row>
    <row r="1588" spans="1:19" ht="16.5" x14ac:dyDescent="0.2">
      <c r="A1588" s="62">
        <v>1585</v>
      </c>
      <c r="B1588" s="62">
        <f>INDEX(技能!B:B,MATCH(技能等级!S1588,技能!T:T,0))</f>
        <v>2104004</v>
      </c>
      <c r="C1588" s="69" t="s">
        <v>384</v>
      </c>
      <c r="D1588" s="62">
        <v>3</v>
      </c>
      <c r="E1588" s="62" t="str">
        <f>INDEX(技能!E:E,MATCH(技能等级!S1588,技能!T:T,0))</f>
        <v>背水一战(教学)</v>
      </c>
      <c r="F1588" s="69" t="s">
        <v>1020</v>
      </c>
      <c r="G1588" s="62">
        <v>10</v>
      </c>
      <c r="H1588" s="149" t="str">
        <f t="shared" si="3457"/>
        <v>210400401</v>
      </c>
      <c r="I1588" s="62">
        <v>3</v>
      </c>
      <c r="J1588" s="62" t="str">
        <f>IF(COUNTIF(技能效果!A:A,技能等级!B1588&amp;"02")=1,技能等级!B1588&amp;"02","")</f>
        <v>210400402</v>
      </c>
      <c r="K1588" s="62">
        <f t="shared" ref="K1588:K1651" si="3458">IF(J1588="","",$D1588)</f>
        <v>3</v>
      </c>
      <c r="L1588" s="62" t="str">
        <f>IF(COUNTIF(技能效果!A:A,技能等级!B1588&amp;"03")=1,技能等级!B1588&amp;"03","")</f>
        <v>210400403</v>
      </c>
      <c r="M1588" s="62">
        <f t="shared" ref="M1588:M1651" si="3459">IF(L1588="","",$D1588)</f>
        <v>3</v>
      </c>
      <c r="N1588" s="62" t="str">
        <f>IF(COUNTIF(技能效果!A:A,技能等级!B1588&amp;"04")=1,技能等级!B1588&amp;"04","")</f>
        <v/>
      </c>
      <c r="O1588" s="62" t="str">
        <f t="shared" ref="O1588:O1651" si="3460">IF(N1588="","",$D1588)</f>
        <v/>
      </c>
      <c r="P1588" s="62" t="str">
        <f>IF(COUNTIF(技能效果!A:A,技能等级!B1588&amp;"05")=1,技能等级!B1588&amp;"05","")</f>
        <v/>
      </c>
      <c r="Q1588" s="62" t="str">
        <f t="shared" ref="Q1588:Q1651" si="3461">IF(P1588="","",$D1588)</f>
        <v/>
      </c>
      <c r="R1588" s="69" t="str">
        <f>INDEX(技能!U:U,MATCH(技能等级!B1588,技能!B:B,0))</f>
        <v>攻击敌方单体造成攻击x%伤害
【追击】攻击敌方单体造成攻击y%伤害，当自身血量低于30%时，造成的伤害提升y%</v>
      </c>
      <c r="S1588" s="150">
        <f t="shared" si="3456"/>
        <v>155</v>
      </c>
    </row>
    <row r="1589" spans="1:19" ht="16.5" x14ac:dyDescent="0.2">
      <c r="A1589" s="62">
        <v>1586</v>
      </c>
      <c r="B1589" s="62">
        <f>INDEX(技能!B:B,MATCH(技能等级!S1589,技能!T:T,0))</f>
        <v>2104004</v>
      </c>
      <c r="C1589" s="69" t="s">
        <v>384</v>
      </c>
      <c r="D1589" s="62">
        <v>4</v>
      </c>
      <c r="E1589" s="62" t="str">
        <f>INDEX(技能!E:E,MATCH(技能等级!S1589,技能!T:T,0))</f>
        <v>背水一战(教学)</v>
      </c>
      <c r="F1589" s="69" t="s">
        <v>1020</v>
      </c>
      <c r="G1589" s="62">
        <v>10</v>
      </c>
      <c r="H1589" s="149" t="str">
        <f t="shared" si="3457"/>
        <v>210400401</v>
      </c>
      <c r="I1589" s="62">
        <v>4</v>
      </c>
      <c r="J1589" s="62" t="str">
        <f>IF(COUNTIF(技能效果!A:A,技能等级!B1589&amp;"02")=1,技能等级!B1589&amp;"02","")</f>
        <v>210400402</v>
      </c>
      <c r="K1589" s="62">
        <f t="shared" si="3458"/>
        <v>4</v>
      </c>
      <c r="L1589" s="62" t="str">
        <f>IF(COUNTIF(技能效果!A:A,技能等级!B1589&amp;"03")=1,技能等级!B1589&amp;"03","")</f>
        <v>210400403</v>
      </c>
      <c r="M1589" s="62">
        <f t="shared" si="3459"/>
        <v>4</v>
      </c>
      <c r="N1589" s="62" t="str">
        <f>IF(COUNTIF(技能效果!A:A,技能等级!B1589&amp;"04")=1,技能等级!B1589&amp;"04","")</f>
        <v/>
      </c>
      <c r="O1589" s="62" t="str">
        <f t="shared" si="3460"/>
        <v/>
      </c>
      <c r="P1589" s="62" t="str">
        <f>IF(COUNTIF(技能效果!A:A,技能等级!B1589&amp;"05")=1,技能等级!B1589&amp;"05","")</f>
        <v/>
      </c>
      <c r="Q1589" s="62" t="str">
        <f t="shared" si="3461"/>
        <v/>
      </c>
      <c r="R1589" s="69" t="str">
        <f>INDEX(技能!U:U,MATCH(技能等级!B1589,技能!B:B,0))</f>
        <v>攻击敌方单体造成攻击x%伤害
【追击】攻击敌方单体造成攻击y%伤害，当自身血量低于30%时，造成的伤害提升y%</v>
      </c>
      <c r="S1589" s="150">
        <f t="shared" si="3456"/>
        <v>155</v>
      </c>
    </row>
    <row r="1590" spans="1:19" ht="16.5" x14ac:dyDescent="0.2">
      <c r="A1590" s="62">
        <v>1587</v>
      </c>
      <c r="B1590" s="62">
        <f>INDEX(技能!B:B,MATCH(技能等级!S1590,技能!T:T,0))</f>
        <v>2104004</v>
      </c>
      <c r="C1590" s="69" t="s">
        <v>384</v>
      </c>
      <c r="D1590" s="62">
        <v>5</v>
      </c>
      <c r="E1590" s="62" t="str">
        <f>INDEX(技能!E:E,MATCH(技能等级!S1590,技能!T:T,0))</f>
        <v>背水一战(教学)</v>
      </c>
      <c r="F1590" s="69" t="s">
        <v>1020</v>
      </c>
      <c r="G1590" s="62">
        <v>10</v>
      </c>
      <c r="H1590" s="149" t="str">
        <f t="shared" si="3457"/>
        <v>210400401</v>
      </c>
      <c r="I1590" s="62">
        <v>5</v>
      </c>
      <c r="J1590" s="62" t="str">
        <f>IF(COUNTIF(技能效果!A:A,技能等级!B1590&amp;"02")=1,技能等级!B1590&amp;"02","")</f>
        <v>210400402</v>
      </c>
      <c r="K1590" s="62">
        <f t="shared" si="3458"/>
        <v>5</v>
      </c>
      <c r="L1590" s="62" t="str">
        <f>IF(COUNTIF(技能效果!A:A,技能等级!B1590&amp;"03")=1,技能等级!B1590&amp;"03","")</f>
        <v>210400403</v>
      </c>
      <c r="M1590" s="62">
        <f t="shared" si="3459"/>
        <v>5</v>
      </c>
      <c r="N1590" s="62" t="str">
        <f>IF(COUNTIF(技能效果!A:A,技能等级!B1590&amp;"04")=1,技能等级!B1590&amp;"04","")</f>
        <v/>
      </c>
      <c r="O1590" s="62" t="str">
        <f t="shared" si="3460"/>
        <v/>
      </c>
      <c r="P1590" s="62" t="str">
        <f>IF(COUNTIF(技能效果!A:A,技能等级!B1590&amp;"05")=1,技能等级!B1590&amp;"05","")</f>
        <v/>
      </c>
      <c r="Q1590" s="62" t="str">
        <f t="shared" si="3461"/>
        <v/>
      </c>
      <c r="R1590" s="69" t="str">
        <f>INDEX(技能!U:U,MATCH(技能等级!B1590,技能!B:B,0))</f>
        <v>攻击敌方单体造成攻击x%伤害
【追击】攻击敌方单体造成攻击y%伤害，当自身血量低于30%时，造成的伤害提升y%</v>
      </c>
      <c r="S1590" s="150">
        <f t="shared" si="3456"/>
        <v>155</v>
      </c>
    </row>
    <row r="1591" spans="1:19" ht="16.5" x14ac:dyDescent="0.2">
      <c r="A1591" s="62">
        <v>1588</v>
      </c>
      <c r="B1591" s="62">
        <f>INDEX(技能!B:B,MATCH(技能等级!S1591,技能!T:T,0))</f>
        <v>2104004</v>
      </c>
      <c r="C1591" s="69" t="s">
        <v>384</v>
      </c>
      <c r="D1591" s="62">
        <v>6</v>
      </c>
      <c r="E1591" s="62" t="str">
        <f>INDEX(技能!E:E,MATCH(技能等级!S1591,技能!T:T,0))</f>
        <v>背水一战(教学)</v>
      </c>
      <c r="F1591" s="69" t="s">
        <v>1020</v>
      </c>
      <c r="G1591" s="62">
        <v>10</v>
      </c>
      <c r="H1591" s="149" t="str">
        <f t="shared" si="3457"/>
        <v>210400401</v>
      </c>
      <c r="I1591" s="62">
        <v>6</v>
      </c>
      <c r="J1591" s="62" t="str">
        <f>IF(COUNTIF(技能效果!A:A,技能等级!B1591&amp;"02")=1,技能等级!B1591&amp;"02","")</f>
        <v>210400402</v>
      </c>
      <c r="K1591" s="62">
        <f t="shared" si="3458"/>
        <v>6</v>
      </c>
      <c r="L1591" s="62" t="str">
        <f>IF(COUNTIF(技能效果!A:A,技能等级!B1591&amp;"03")=1,技能等级!B1591&amp;"03","")</f>
        <v>210400403</v>
      </c>
      <c r="M1591" s="62">
        <f t="shared" si="3459"/>
        <v>6</v>
      </c>
      <c r="N1591" s="62" t="str">
        <f>IF(COUNTIF(技能效果!A:A,技能等级!B1591&amp;"04")=1,技能等级!B1591&amp;"04","")</f>
        <v/>
      </c>
      <c r="O1591" s="62" t="str">
        <f t="shared" si="3460"/>
        <v/>
      </c>
      <c r="P1591" s="62" t="str">
        <f>IF(COUNTIF(技能效果!A:A,技能等级!B1591&amp;"05")=1,技能等级!B1591&amp;"05","")</f>
        <v/>
      </c>
      <c r="Q1591" s="62" t="str">
        <f t="shared" si="3461"/>
        <v/>
      </c>
      <c r="R1591" s="69" t="str">
        <f>INDEX(技能!U:U,MATCH(技能等级!B1591,技能!B:B,0))</f>
        <v>攻击敌方单体造成攻击x%伤害
【追击】攻击敌方单体造成攻击y%伤害，当自身血量低于30%时，造成的伤害提升y%</v>
      </c>
      <c r="S1591" s="150">
        <f t="shared" si="3456"/>
        <v>155</v>
      </c>
    </row>
    <row r="1592" spans="1:19" ht="16.5" x14ac:dyDescent="0.2">
      <c r="A1592" s="62">
        <v>1589</v>
      </c>
      <c r="B1592" s="62">
        <f>INDEX(技能!B:B,MATCH(技能等级!S1592,技能!T:T,0))</f>
        <v>2104004</v>
      </c>
      <c r="C1592" s="69" t="s">
        <v>384</v>
      </c>
      <c r="D1592" s="62">
        <v>7</v>
      </c>
      <c r="E1592" s="62" t="str">
        <f>INDEX(技能!E:E,MATCH(技能等级!S1592,技能!T:T,0))</f>
        <v>背水一战(教学)</v>
      </c>
      <c r="F1592" s="69" t="s">
        <v>1020</v>
      </c>
      <c r="G1592" s="62">
        <v>10</v>
      </c>
      <c r="H1592" s="149" t="str">
        <f t="shared" si="3457"/>
        <v>210400401</v>
      </c>
      <c r="I1592" s="62">
        <v>7</v>
      </c>
      <c r="J1592" s="62" t="str">
        <f>IF(COUNTIF(技能效果!A:A,技能等级!B1592&amp;"02")=1,技能等级!B1592&amp;"02","")</f>
        <v>210400402</v>
      </c>
      <c r="K1592" s="62">
        <f t="shared" si="3458"/>
        <v>7</v>
      </c>
      <c r="L1592" s="62" t="str">
        <f>IF(COUNTIF(技能效果!A:A,技能等级!B1592&amp;"03")=1,技能等级!B1592&amp;"03","")</f>
        <v>210400403</v>
      </c>
      <c r="M1592" s="62">
        <f t="shared" si="3459"/>
        <v>7</v>
      </c>
      <c r="N1592" s="62" t="str">
        <f>IF(COUNTIF(技能效果!A:A,技能等级!B1592&amp;"04")=1,技能等级!B1592&amp;"04","")</f>
        <v/>
      </c>
      <c r="O1592" s="62" t="str">
        <f t="shared" si="3460"/>
        <v/>
      </c>
      <c r="P1592" s="62" t="str">
        <f>IF(COUNTIF(技能效果!A:A,技能等级!B1592&amp;"05")=1,技能等级!B1592&amp;"05","")</f>
        <v/>
      </c>
      <c r="Q1592" s="62" t="str">
        <f t="shared" si="3461"/>
        <v/>
      </c>
      <c r="R1592" s="69" t="str">
        <f>INDEX(技能!U:U,MATCH(技能等级!B1592,技能!B:B,0))</f>
        <v>攻击敌方单体造成攻击x%伤害
【追击】攻击敌方单体造成攻击y%伤害，当自身血量低于30%时，造成的伤害提升y%</v>
      </c>
      <c r="S1592" s="150">
        <f t="shared" si="3456"/>
        <v>155</v>
      </c>
    </row>
    <row r="1593" spans="1:19" ht="16.5" x14ac:dyDescent="0.2">
      <c r="A1593" s="62">
        <v>1590</v>
      </c>
      <c r="B1593" s="62">
        <f>INDEX(技能!B:B,MATCH(技能等级!S1593,技能!T:T,0))</f>
        <v>2104004</v>
      </c>
      <c r="C1593" s="69" t="s">
        <v>384</v>
      </c>
      <c r="D1593" s="62">
        <v>8</v>
      </c>
      <c r="E1593" s="62" t="str">
        <f>INDEX(技能!E:E,MATCH(技能等级!S1593,技能!T:T,0))</f>
        <v>背水一战(教学)</v>
      </c>
      <c r="F1593" s="69" t="s">
        <v>1020</v>
      </c>
      <c r="G1593" s="62">
        <v>10</v>
      </c>
      <c r="H1593" s="149" t="str">
        <f t="shared" si="3457"/>
        <v>210400401</v>
      </c>
      <c r="I1593" s="62">
        <v>8</v>
      </c>
      <c r="J1593" s="62" t="str">
        <f>IF(COUNTIF(技能效果!A:A,技能等级!B1593&amp;"02")=1,技能等级!B1593&amp;"02","")</f>
        <v>210400402</v>
      </c>
      <c r="K1593" s="62">
        <f t="shared" si="3458"/>
        <v>8</v>
      </c>
      <c r="L1593" s="62" t="str">
        <f>IF(COUNTIF(技能效果!A:A,技能等级!B1593&amp;"03")=1,技能等级!B1593&amp;"03","")</f>
        <v>210400403</v>
      </c>
      <c r="M1593" s="62">
        <f t="shared" si="3459"/>
        <v>8</v>
      </c>
      <c r="N1593" s="62" t="str">
        <f>IF(COUNTIF(技能效果!A:A,技能等级!B1593&amp;"04")=1,技能等级!B1593&amp;"04","")</f>
        <v/>
      </c>
      <c r="O1593" s="62" t="str">
        <f t="shared" si="3460"/>
        <v/>
      </c>
      <c r="P1593" s="62" t="str">
        <f>IF(COUNTIF(技能效果!A:A,技能等级!B1593&amp;"05")=1,技能等级!B1593&amp;"05","")</f>
        <v/>
      </c>
      <c r="Q1593" s="62" t="str">
        <f t="shared" si="3461"/>
        <v/>
      </c>
      <c r="R1593" s="69" t="str">
        <f>INDEX(技能!U:U,MATCH(技能等级!B1593,技能!B:B,0))</f>
        <v>攻击敌方单体造成攻击x%伤害
【追击】攻击敌方单体造成攻击y%伤害，当自身血量低于30%时，造成的伤害提升y%</v>
      </c>
      <c r="S1593" s="150">
        <f t="shared" ref="S1593:S1656" si="3462">S1583+1</f>
        <v>155</v>
      </c>
    </row>
    <row r="1594" spans="1:19" ht="16.5" x14ac:dyDescent="0.2">
      <c r="A1594" s="62">
        <v>1591</v>
      </c>
      <c r="B1594" s="62">
        <f>INDEX(技能!B:B,MATCH(技能等级!S1594,技能!T:T,0))</f>
        <v>2104004</v>
      </c>
      <c r="C1594" s="69" t="s">
        <v>384</v>
      </c>
      <c r="D1594" s="62">
        <v>9</v>
      </c>
      <c r="E1594" s="62" t="str">
        <f>INDEX(技能!E:E,MATCH(技能等级!S1594,技能!T:T,0))</f>
        <v>背水一战(教学)</v>
      </c>
      <c r="F1594" s="69" t="s">
        <v>1020</v>
      </c>
      <c r="G1594" s="62">
        <v>10</v>
      </c>
      <c r="H1594" s="149" t="str">
        <f t="shared" si="3457"/>
        <v>210400401</v>
      </c>
      <c r="I1594" s="62">
        <v>9</v>
      </c>
      <c r="J1594" s="62" t="str">
        <f>IF(COUNTIF(技能效果!A:A,技能等级!B1594&amp;"02")=1,技能等级!B1594&amp;"02","")</f>
        <v>210400402</v>
      </c>
      <c r="K1594" s="62">
        <f t="shared" si="3458"/>
        <v>9</v>
      </c>
      <c r="L1594" s="62" t="str">
        <f>IF(COUNTIF(技能效果!A:A,技能等级!B1594&amp;"03")=1,技能等级!B1594&amp;"03","")</f>
        <v>210400403</v>
      </c>
      <c r="M1594" s="62">
        <f t="shared" si="3459"/>
        <v>9</v>
      </c>
      <c r="N1594" s="62" t="str">
        <f>IF(COUNTIF(技能效果!A:A,技能等级!B1594&amp;"04")=1,技能等级!B1594&amp;"04","")</f>
        <v/>
      </c>
      <c r="O1594" s="62" t="str">
        <f t="shared" si="3460"/>
        <v/>
      </c>
      <c r="P1594" s="62" t="str">
        <f>IF(COUNTIF(技能效果!A:A,技能等级!B1594&amp;"05")=1,技能等级!B1594&amp;"05","")</f>
        <v/>
      </c>
      <c r="Q1594" s="62" t="str">
        <f t="shared" si="3461"/>
        <v/>
      </c>
      <c r="R1594" s="69" t="str">
        <f>INDEX(技能!U:U,MATCH(技能等级!B1594,技能!B:B,0))</f>
        <v>攻击敌方单体造成攻击x%伤害
【追击】攻击敌方单体造成攻击y%伤害，当自身血量低于30%时，造成的伤害提升y%</v>
      </c>
      <c r="S1594" s="150">
        <f t="shared" si="3462"/>
        <v>155</v>
      </c>
    </row>
    <row r="1595" spans="1:19" ht="16.5" x14ac:dyDescent="0.2">
      <c r="A1595" s="62">
        <v>1592</v>
      </c>
      <c r="B1595" s="62">
        <f>INDEX(技能!B:B,MATCH(技能等级!S1595,技能!T:T,0))</f>
        <v>2104004</v>
      </c>
      <c r="C1595" s="69" t="s">
        <v>384</v>
      </c>
      <c r="D1595" s="62">
        <v>10</v>
      </c>
      <c r="E1595" s="62" t="str">
        <f>INDEX(技能!E:E,MATCH(技能等级!S1595,技能!T:T,0))</f>
        <v>背水一战(教学)</v>
      </c>
      <c r="F1595" s="69" t="s">
        <v>1020</v>
      </c>
      <c r="G1595" s="62">
        <v>10</v>
      </c>
      <c r="H1595" s="149" t="str">
        <f t="shared" si="3457"/>
        <v>210400401</v>
      </c>
      <c r="I1595" s="62">
        <v>10</v>
      </c>
      <c r="J1595" s="62" t="str">
        <f>IF(COUNTIF(技能效果!A:A,技能等级!B1595&amp;"02")=1,技能等级!B1595&amp;"02","")</f>
        <v>210400402</v>
      </c>
      <c r="K1595" s="62">
        <f t="shared" si="3458"/>
        <v>10</v>
      </c>
      <c r="L1595" s="62" t="str">
        <f>IF(COUNTIF(技能效果!A:A,技能等级!B1595&amp;"03")=1,技能等级!B1595&amp;"03","")</f>
        <v>210400403</v>
      </c>
      <c r="M1595" s="62">
        <f t="shared" si="3459"/>
        <v>10</v>
      </c>
      <c r="N1595" s="62" t="str">
        <f>IF(COUNTIF(技能效果!A:A,技能等级!B1595&amp;"04")=1,技能等级!B1595&amp;"04","")</f>
        <v/>
      </c>
      <c r="O1595" s="62" t="str">
        <f t="shared" si="3460"/>
        <v/>
      </c>
      <c r="P1595" s="62" t="str">
        <f>IF(COUNTIF(技能效果!A:A,技能等级!B1595&amp;"05")=1,技能等级!B1595&amp;"05","")</f>
        <v/>
      </c>
      <c r="Q1595" s="62" t="str">
        <f t="shared" si="3461"/>
        <v/>
      </c>
      <c r="R1595" s="69" t="str">
        <f>INDEX(技能!U:U,MATCH(技能等级!B1595,技能!B:B,0))</f>
        <v>攻击敌方单体造成攻击x%伤害
【追击】攻击敌方单体造成攻击y%伤害，当自身血量低于30%时，造成的伤害提升y%</v>
      </c>
      <c r="S1595" s="150">
        <f t="shared" si="3462"/>
        <v>155</v>
      </c>
    </row>
    <row r="1596" spans="1:19" ht="16.5" x14ac:dyDescent="0.2">
      <c r="A1596" s="62">
        <v>1593</v>
      </c>
      <c r="B1596" s="62">
        <f>INDEX(技能!B:B,MATCH(技能等级!S1596,技能!T:T,0))</f>
        <v>2104005</v>
      </c>
      <c r="C1596" s="69" t="s">
        <v>384</v>
      </c>
      <c r="D1596" s="62">
        <v>1</v>
      </c>
      <c r="E1596" s="62" t="str">
        <f>INDEX(技能!E:E,MATCH(技能等级!S1596,技能!T:T,0))</f>
        <v>嗜血(教学)</v>
      </c>
      <c r="F1596" s="69" t="s">
        <v>1020</v>
      </c>
      <c r="G1596" s="62"/>
      <c r="H1596" s="149" t="str">
        <f t="shared" si="3457"/>
        <v>210400501</v>
      </c>
      <c r="I1596" s="62">
        <v>1</v>
      </c>
      <c r="J1596" s="62" t="str">
        <f>IF(COUNTIF(技能效果!A:A,技能等级!B1596&amp;"02")=1,技能等级!B1596&amp;"02","")</f>
        <v>210400502</v>
      </c>
      <c r="K1596" s="62">
        <f t="shared" si="3458"/>
        <v>1</v>
      </c>
      <c r="L1596" s="62" t="str">
        <f>IF(COUNTIF(技能效果!A:A,技能等级!B1596&amp;"03")=1,技能等级!B1596&amp;"03","")</f>
        <v>210400503</v>
      </c>
      <c r="M1596" s="62">
        <f t="shared" si="3459"/>
        <v>1</v>
      </c>
      <c r="N1596" s="62" t="str">
        <f>IF(COUNTIF(技能效果!A:A,技能等级!B1596&amp;"04")=1,技能等级!B1596&amp;"04","")</f>
        <v/>
      </c>
      <c r="O1596" s="62" t="str">
        <f t="shared" si="3460"/>
        <v/>
      </c>
      <c r="P1596" s="62" t="str">
        <f>IF(COUNTIF(技能效果!A:A,技能等级!B1596&amp;"05")=1,技能等级!B1596&amp;"05","")</f>
        <v/>
      </c>
      <c r="Q1596" s="62" t="str">
        <f t="shared" si="3461"/>
        <v/>
      </c>
      <c r="R1596" s="69" t="str">
        <f>INDEX(技能!U:U,MATCH(技能等级!B1596,技能!B:B,0))</f>
        <v>攻击敌方单体造成攻击x%伤害
【追击】攻击敌方单体造成攻击y%伤害，当自身血量低于30%时，为自身恢复造成伤害y%的血量</v>
      </c>
      <c r="S1596" s="150">
        <f t="shared" si="3462"/>
        <v>156</v>
      </c>
    </row>
    <row r="1597" spans="1:19" ht="16.5" x14ac:dyDescent="0.2">
      <c r="A1597" s="62">
        <v>1594</v>
      </c>
      <c r="B1597" s="62">
        <f>INDEX(技能!B:B,MATCH(技能等级!S1597,技能!T:T,0))</f>
        <v>2104005</v>
      </c>
      <c r="C1597" s="69" t="s">
        <v>384</v>
      </c>
      <c r="D1597" s="62">
        <v>2</v>
      </c>
      <c r="E1597" s="62" t="str">
        <f>INDEX(技能!E:E,MATCH(技能等级!S1597,技能!T:T,0))</f>
        <v>嗜血(教学)</v>
      </c>
      <c r="F1597" s="69" t="s">
        <v>1020</v>
      </c>
      <c r="G1597" s="62">
        <v>10</v>
      </c>
      <c r="H1597" s="149" t="str">
        <f t="shared" si="3457"/>
        <v>210400501</v>
      </c>
      <c r="I1597" s="62">
        <v>2</v>
      </c>
      <c r="J1597" s="62" t="str">
        <f>IF(COUNTIF(技能效果!A:A,技能等级!B1597&amp;"02")=1,技能等级!B1597&amp;"02","")</f>
        <v>210400502</v>
      </c>
      <c r="K1597" s="62">
        <f t="shared" si="3458"/>
        <v>2</v>
      </c>
      <c r="L1597" s="62" t="str">
        <f>IF(COUNTIF(技能效果!A:A,技能等级!B1597&amp;"03")=1,技能等级!B1597&amp;"03","")</f>
        <v>210400503</v>
      </c>
      <c r="M1597" s="62">
        <f t="shared" si="3459"/>
        <v>2</v>
      </c>
      <c r="N1597" s="62" t="str">
        <f>IF(COUNTIF(技能效果!A:A,技能等级!B1597&amp;"04")=1,技能等级!B1597&amp;"04","")</f>
        <v/>
      </c>
      <c r="O1597" s="62" t="str">
        <f t="shared" si="3460"/>
        <v/>
      </c>
      <c r="P1597" s="62" t="str">
        <f>IF(COUNTIF(技能效果!A:A,技能等级!B1597&amp;"05")=1,技能等级!B1597&amp;"05","")</f>
        <v/>
      </c>
      <c r="Q1597" s="62" t="str">
        <f t="shared" si="3461"/>
        <v/>
      </c>
      <c r="R1597" s="69" t="str">
        <f>INDEX(技能!U:U,MATCH(技能等级!B1597,技能!B:B,0))</f>
        <v>攻击敌方单体造成攻击x%伤害
【追击】攻击敌方单体造成攻击y%伤害，当自身血量低于30%时，为自身恢复造成伤害y%的血量</v>
      </c>
      <c r="S1597" s="150">
        <f t="shared" si="3462"/>
        <v>156</v>
      </c>
    </row>
    <row r="1598" spans="1:19" ht="16.5" x14ac:dyDescent="0.2">
      <c r="A1598" s="62">
        <v>1595</v>
      </c>
      <c r="B1598" s="62">
        <f>INDEX(技能!B:B,MATCH(技能等级!S1598,技能!T:T,0))</f>
        <v>2104005</v>
      </c>
      <c r="C1598" s="69" t="s">
        <v>384</v>
      </c>
      <c r="D1598" s="62">
        <v>3</v>
      </c>
      <c r="E1598" s="62" t="str">
        <f>INDEX(技能!E:E,MATCH(技能等级!S1598,技能!T:T,0))</f>
        <v>嗜血(教学)</v>
      </c>
      <c r="F1598" s="69" t="s">
        <v>1020</v>
      </c>
      <c r="G1598" s="62">
        <v>10</v>
      </c>
      <c r="H1598" s="149" t="str">
        <f t="shared" si="3457"/>
        <v>210400501</v>
      </c>
      <c r="I1598" s="62">
        <v>3</v>
      </c>
      <c r="J1598" s="62" t="str">
        <f>IF(COUNTIF(技能效果!A:A,技能等级!B1598&amp;"02")=1,技能等级!B1598&amp;"02","")</f>
        <v>210400502</v>
      </c>
      <c r="K1598" s="62">
        <f t="shared" si="3458"/>
        <v>3</v>
      </c>
      <c r="L1598" s="62" t="str">
        <f>IF(COUNTIF(技能效果!A:A,技能等级!B1598&amp;"03")=1,技能等级!B1598&amp;"03","")</f>
        <v>210400503</v>
      </c>
      <c r="M1598" s="62">
        <f t="shared" si="3459"/>
        <v>3</v>
      </c>
      <c r="N1598" s="62" t="str">
        <f>IF(COUNTIF(技能效果!A:A,技能等级!B1598&amp;"04")=1,技能等级!B1598&amp;"04","")</f>
        <v/>
      </c>
      <c r="O1598" s="62" t="str">
        <f t="shared" si="3460"/>
        <v/>
      </c>
      <c r="P1598" s="62" t="str">
        <f>IF(COUNTIF(技能效果!A:A,技能等级!B1598&amp;"05")=1,技能等级!B1598&amp;"05","")</f>
        <v/>
      </c>
      <c r="Q1598" s="62" t="str">
        <f t="shared" si="3461"/>
        <v/>
      </c>
      <c r="R1598" s="69" t="str">
        <f>INDEX(技能!U:U,MATCH(技能等级!B1598,技能!B:B,0))</f>
        <v>攻击敌方单体造成攻击x%伤害
【追击】攻击敌方单体造成攻击y%伤害，当自身血量低于30%时，为自身恢复造成伤害y%的血量</v>
      </c>
      <c r="S1598" s="150">
        <f t="shared" si="3462"/>
        <v>156</v>
      </c>
    </row>
    <row r="1599" spans="1:19" ht="16.5" x14ac:dyDescent="0.2">
      <c r="A1599" s="62">
        <v>1596</v>
      </c>
      <c r="B1599" s="62">
        <f>INDEX(技能!B:B,MATCH(技能等级!S1599,技能!T:T,0))</f>
        <v>2104005</v>
      </c>
      <c r="C1599" s="69" t="s">
        <v>384</v>
      </c>
      <c r="D1599" s="62">
        <v>4</v>
      </c>
      <c r="E1599" s="62" t="str">
        <f>INDEX(技能!E:E,MATCH(技能等级!S1599,技能!T:T,0))</f>
        <v>嗜血(教学)</v>
      </c>
      <c r="F1599" s="69" t="s">
        <v>1020</v>
      </c>
      <c r="G1599" s="62">
        <v>10</v>
      </c>
      <c r="H1599" s="149" t="str">
        <f t="shared" si="3457"/>
        <v>210400501</v>
      </c>
      <c r="I1599" s="62">
        <v>4</v>
      </c>
      <c r="J1599" s="62" t="str">
        <f>IF(COUNTIF(技能效果!A:A,技能等级!B1599&amp;"02")=1,技能等级!B1599&amp;"02","")</f>
        <v>210400502</v>
      </c>
      <c r="K1599" s="62">
        <f t="shared" si="3458"/>
        <v>4</v>
      </c>
      <c r="L1599" s="62" t="str">
        <f>IF(COUNTIF(技能效果!A:A,技能等级!B1599&amp;"03")=1,技能等级!B1599&amp;"03","")</f>
        <v>210400503</v>
      </c>
      <c r="M1599" s="62">
        <f t="shared" si="3459"/>
        <v>4</v>
      </c>
      <c r="N1599" s="62" t="str">
        <f>IF(COUNTIF(技能效果!A:A,技能等级!B1599&amp;"04")=1,技能等级!B1599&amp;"04","")</f>
        <v/>
      </c>
      <c r="O1599" s="62" t="str">
        <f t="shared" si="3460"/>
        <v/>
      </c>
      <c r="P1599" s="62" t="str">
        <f>IF(COUNTIF(技能效果!A:A,技能等级!B1599&amp;"05")=1,技能等级!B1599&amp;"05","")</f>
        <v/>
      </c>
      <c r="Q1599" s="62" t="str">
        <f t="shared" si="3461"/>
        <v/>
      </c>
      <c r="R1599" s="69" t="str">
        <f>INDEX(技能!U:U,MATCH(技能等级!B1599,技能!B:B,0))</f>
        <v>攻击敌方单体造成攻击x%伤害
【追击】攻击敌方单体造成攻击y%伤害，当自身血量低于30%时，为自身恢复造成伤害y%的血量</v>
      </c>
      <c r="S1599" s="150">
        <f t="shared" si="3462"/>
        <v>156</v>
      </c>
    </row>
    <row r="1600" spans="1:19" ht="16.5" x14ac:dyDescent="0.2">
      <c r="A1600" s="62">
        <v>1597</v>
      </c>
      <c r="B1600" s="62">
        <f>INDEX(技能!B:B,MATCH(技能等级!S1600,技能!T:T,0))</f>
        <v>2104005</v>
      </c>
      <c r="C1600" s="69" t="s">
        <v>384</v>
      </c>
      <c r="D1600" s="62">
        <v>5</v>
      </c>
      <c r="E1600" s="62" t="str">
        <f>INDEX(技能!E:E,MATCH(技能等级!S1600,技能!T:T,0))</f>
        <v>嗜血(教学)</v>
      </c>
      <c r="F1600" s="69" t="s">
        <v>1020</v>
      </c>
      <c r="G1600" s="62">
        <v>10</v>
      </c>
      <c r="H1600" s="149" t="str">
        <f t="shared" si="3457"/>
        <v>210400501</v>
      </c>
      <c r="I1600" s="62">
        <v>5</v>
      </c>
      <c r="J1600" s="62" t="str">
        <f>IF(COUNTIF(技能效果!A:A,技能等级!B1600&amp;"02")=1,技能等级!B1600&amp;"02","")</f>
        <v>210400502</v>
      </c>
      <c r="K1600" s="62">
        <f t="shared" si="3458"/>
        <v>5</v>
      </c>
      <c r="L1600" s="62" t="str">
        <f>IF(COUNTIF(技能效果!A:A,技能等级!B1600&amp;"03")=1,技能等级!B1600&amp;"03","")</f>
        <v>210400503</v>
      </c>
      <c r="M1600" s="62">
        <f t="shared" si="3459"/>
        <v>5</v>
      </c>
      <c r="N1600" s="62" t="str">
        <f>IF(COUNTIF(技能效果!A:A,技能等级!B1600&amp;"04")=1,技能等级!B1600&amp;"04","")</f>
        <v/>
      </c>
      <c r="O1600" s="62" t="str">
        <f t="shared" si="3460"/>
        <v/>
      </c>
      <c r="P1600" s="62" t="str">
        <f>IF(COUNTIF(技能效果!A:A,技能等级!B1600&amp;"05")=1,技能等级!B1600&amp;"05","")</f>
        <v/>
      </c>
      <c r="Q1600" s="62" t="str">
        <f t="shared" si="3461"/>
        <v/>
      </c>
      <c r="R1600" s="69" t="str">
        <f>INDEX(技能!U:U,MATCH(技能等级!B1600,技能!B:B,0))</f>
        <v>攻击敌方单体造成攻击x%伤害
【追击】攻击敌方单体造成攻击y%伤害，当自身血量低于30%时，为自身恢复造成伤害y%的血量</v>
      </c>
      <c r="S1600" s="150">
        <f t="shared" si="3462"/>
        <v>156</v>
      </c>
    </row>
    <row r="1601" spans="1:19" ht="16.5" x14ac:dyDescent="0.2">
      <c r="A1601" s="62">
        <v>1598</v>
      </c>
      <c r="B1601" s="62">
        <f>INDEX(技能!B:B,MATCH(技能等级!S1601,技能!T:T,0))</f>
        <v>2104005</v>
      </c>
      <c r="C1601" s="69" t="s">
        <v>384</v>
      </c>
      <c r="D1601" s="62">
        <v>6</v>
      </c>
      <c r="E1601" s="62" t="str">
        <f>INDEX(技能!E:E,MATCH(技能等级!S1601,技能!T:T,0))</f>
        <v>嗜血(教学)</v>
      </c>
      <c r="F1601" s="69" t="s">
        <v>1020</v>
      </c>
      <c r="G1601" s="62">
        <v>10</v>
      </c>
      <c r="H1601" s="149" t="str">
        <f t="shared" si="3457"/>
        <v>210400501</v>
      </c>
      <c r="I1601" s="62">
        <v>6</v>
      </c>
      <c r="J1601" s="62" t="str">
        <f>IF(COUNTIF(技能效果!A:A,技能等级!B1601&amp;"02")=1,技能等级!B1601&amp;"02","")</f>
        <v>210400502</v>
      </c>
      <c r="K1601" s="62">
        <f t="shared" si="3458"/>
        <v>6</v>
      </c>
      <c r="L1601" s="62" t="str">
        <f>IF(COUNTIF(技能效果!A:A,技能等级!B1601&amp;"03")=1,技能等级!B1601&amp;"03","")</f>
        <v>210400503</v>
      </c>
      <c r="M1601" s="62">
        <f t="shared" si="3459"/>
        <v>6</v>
      </c>
      <c r="N1601" s="62" t="str">
        <f>IF(COUNTIF(技能效果!A:A,技能等级!B1601&amp;"04")=1,技能等级!B1601&amp;"04","")</f>
        <v/>
      </c>
      <c r="O1601" s="62" t="str">
        <f t="shared" si="3460"/>
        <v/>
      </c>
      <c r="P1601" s="62" t="str">
        <f>IF(COUNTIF(技能效果!A:A,技能等级!B1601&amp;"05")=1,技能等级!B1601&amp;"05","")</f>
        <v/>
      </c>
      <c r="Q1601" s="62" t="str">
        <f t="shared" si="3461"/>
        <v/>
      </c>
      <c r="R1601" s="69" t="str">
        <f>INDEX(技能!U:U,MATCH(技能等级!B1601,技能!B:B,0))</f>
        <v>攻击敌方单体造成攻击x%伤害
【追击】攻击敌方单体造成攻击y%伤害，当自身血量低于30%时，为自身恢复造成伤害y%的血量</v>
      </c>
      <c r="S1601" s="150">
        <f t="shared" si="3462"/>
        <v>156</v>
      </c>
    </row>
    <row r="1602" spans="1:19" ht="16.5" x14ac:dyDescent="0.2">
      <c r="A1602" s="62">
        <v>1599</v>
      </c>
      <c r="B1602" s="62">
        <f>INDEX(技能!B:B,MATCH(技能等级!S1602,技能!T:T,0))</f>
        <v>2104005</v>
      </c>
      <c r="C1602" s="69" t="s">
        <v>384</v>
      </c>
      <c r="D1602" s="62">
        <v>7</v>
      </c>
      <c r="E1602" s="62" t="str">
        <f>INDEX(技能!E:E,MATCH(技能等级!S1602,技能!T:T,0))</f>
        <v>嗜血(教学)</v>
      </c>
      <c r="F1602" s="69" t="s">
        <v>1020</v>
      </c>
      <c r="G1602" s="62">
        <v>10</v>
      </c>
      <c r="H1602" s="149" t="str">
        <f t="shared" si="3457"/>
        <v>210400501</v>
      </c>
      <c r="I1602" s="62">
        <v>7</v>
      </c>
      <c r="J1602" s="62" t="str">
        <f>IF(COUNTIF(技能效果!A:A,技能等级!B1602&amp;"02")=1,技能等级!B1602&amp;"02","")</f>
        <v>210400502</v>
      </c>
      <c r="K1602" s="62">
        <f t="shared" si="3458"/>
        <v>7</v>
      </c>
      <c r="L1602" s="62" t="str">
        <f>IF(COUNTIF(技能效果!A:A,技能等级!B1602&amp;"03")=1,技能等级!B1602&amp;"03","")</f>
        <v>210400503</v>
      </c>
      <c r="M1602" s="62">
        <f t="shared" si="3459"/>
        <v>7</v>
      </c>
      <c r="N1602" s="62" t="str">
        <f>IF(COUNTIF(技能效果!A:A,技能等级!B1602&amp;"04")=1,技能等级!B1602&amp;"04","")</f>
        <v/>
      </c>
      <c r="O1602" s="62" t="str">
        <f t="shared" si="3460"/>
        <v/>
      </c>
      <c r="P1602" s="62" t="str">
        <f>IF(COUNTIF(技能效果!A:A,技能等级!B1602&amp;"05")=1,技能等级!B1602&amp;"05","")</f>
        <v/>
      </c>
      <c r="Q1602" s="62" t="str">
        <f t="shared" si="3461"/>
        <v/>
      </c>
      <c r="R1602" s="69" t="str">
        <f>INDEX(技能!U:U,MATCH(技能等级!B1602,技能!B:B,0))</f>
        <v>攻击敌方单体造成攻击x%伤害
【追击】攻击敌方单体造成攻击y%伤害，当自身血量低于30%时，为自身恢复造成伤害y%的血量</v>
      </c>
      <c r="S1602" s="150">
        <f t="shared" si="3462"/>
        <v>156</v>
      </c>
    </row>
    <row r="1603" spans="1:19" ht="16.5" x14ac:dyDescent="0.2">
      <c r="A1603" s="62">
        <v>1600</v>
      </c>
      <c r="B1603" s="62">
        <f>INDEX(技能!B:B,MATCH(技能等级!S1603,技能!T:T,0))</f>
        <v>2104005</v>
      </c>
      <c r="C1603" s="69" t="s">
        <v>384</v>
      </c>
      <c r="D1603" s="62">
        <v>8</v>
      </c>
      <c r="E1603" s="62" t="str">
        <f>INDEX(技能!E:E,MATCH(技能等级!S1603,技能!T:T,0))</f>
        <v>嗜血(教学)</v>
      </c>
      <c r="F1603" s="69" t="s">
        <v>1020</v>
      </c>
      <c r="G1603" s="62">
        <v>10</v>
      </c>
      <c r="H1603" s="149" t="str">
        <f t="shared" si="3457"/>
        <v>210400501</v>
      </c>
      <c r="I1603" s="62">
        <v>8</v>
      </c>
      <c r="J1603" s="62" t="str">
        <f>IF(COUNTIF(技能效果!A:A,技能等级!B1603&amp;"02")=1,技能等级!B1603&amp;"02","")</f>
        <v>210400502</v>
      </c>
      <c r="K1603" s="62">
        <f t="shared" si="3458"/>
        <v>8</v>
      </c>
      <c r="L1603" s="62" t="str">
        <f>IF(COUNTIF(技能效果!A:A,技能等级!B1603&amp;"03")=1,技能等级!B1603&amp;"03","")</f>
        <v>210400503</v>
      </c>
      <c r="M1603" s="62">
        <f t="shared" si="3459"/>
        <v>8</v>
      </c>
      <c r="N1603" s="62" t="str">
        <f>IF(COUNTIF(技能效果!A:A,技能等级!B1603&amp;"04")=1,技能等级!B1603&amp;"04","")</f>
        <v/>
      </c>
      <c r="O1603" s="62" t="str">
        <f t="shared" si="3460"/>
        <v/>
      </c>
      <c r="P1603" s="62" t="str">
        <f>IF(COUNTIF(技能效果!A:A,技能等级!B1603&amp;"05")=1,技能等级!B1603&amp;"05","")</f>
        <v/>
      </c>
      <c r="Q1603" s="62" t="str">
        <f t="shared" si="3461"/>
        <v/>
      </c>
      <c r="R1603" s="69" t="str">
        <f>INDEX(技能!U:U,MATCH(技能等级!B1603,技能!B:B,0))</f>
        <v>攻击敌方单体造成攻击x%伤害
【追击】攻击敌方单体造成攻击y%伤害，当自身血量低于30%时，为自身恢复造成伤害y%的血量</v>
      </c>
      <c r="S1603" s="150">
        <f t="shared" si="3462"/>
        <v>156</v>
      </c>
    </row>
    <row r="1604" spans="1:19" ht="16.5" x14ac:dyDescent="0.2">
      <c r="A1604" s="62">
        <v>1601</v>
      </c>
      <c r="B1604" s="62">
        <f>INDEX(技能!B:B,MATCH(技能等级!S1604,技能!T:T,0))</f>
        <v>2104005</v>
      </c>
      <c r="C1604" s="69" t="s">
        <v>384</v>
      </c>
      <c r="D1604" s="62">
        <v>9</v>
      </c>
      <c r="E1604" s="62" t="str">
        <f>INDEX(技能!E:E,MATCH(技能等级!S1604,技能!T:T,0))</f>
        <v>嗜血(教学)</v>
      </c>
      <c r="F1604" s="69" t="s">
        <v>1020</v>
      </c>
      <c r="G1604" s="62">
        <v>10</v>
      </c>
      <c r="H1604" s="149" t="str">
        <f t="shared" si="3457"/>
        <v>210400501</v>
      </c>
      <c r="I1604" s="62">
        <v>9</v>
      </c>
      <c r="J1604" s="62" t="str">
        <f>IF(COUNTIF(技能效果!A:A,技能等级!B1604&amp;"02")=1,技能等级!B1604&amp;"02","")</f>
        <v>210400502</v>
      </c>
      <c r="K1604" s="62">
        <f t="shared" si="3458"/>
        <v>9</v>
      </c>
      <c r="L1604" s="62" t="str">
        <f>IF(COUNTIF(技能效果!A:A,技能等级!B1604&amp;"03")=1,技能等级!B1604&amp;"03","")</f>
        <v>210400503</v>
      </c>
      <c r="M1604" s="62">
        <f t="shared" si="3459"/>
        <v>9</v>
      </c>
      <c r="N1604" s="62" t="str">
        <f>IF(COUNTIF(技能效果!A:A,技能等级!B1604&amp;"04")=1,技能等级!B1604&amp;"04","")</f>
        <v/>
      </c>
      <c r="O1604" s="62" t="str">
        <f t="shared" si="3460"/>
        <v/>
      </c>
      <c r="P1604" s="62" t="str">
        <f>IF(COUNTIF(技能效果!A:A,技能等级!B1604&amp;"05")=1,技能等级!B1604&amp;"05","")</f>
        <v/>
      </c>
      <c r="Q1604" s="62" t="str">
        <f t="shared" si="3461"/>
        <v/>
      </c>
      <c r="R1604" s="69" t="str">
        <f>INDEX(技能!U:U,MATCH(技能等级!B1604,技能!B:B,0))</f>
        <v>攻击敌方单体造成攻击x%伤害
【追击】攻击敌方单体造成攻击y%伤害，当自身血量低于30%时，为自身恢复造成伤害y%的血量</v>
      </c>
      <c r="S1604" s="150">
        <f t="shared" si="3462"/>
        <v>156</v>
      </c>
    </row>
    <row r="1605" spans="1:19" ht="16.5" x14ac:dyDescent="0.2">
      <c r="A1605" s="62">
        <v>1602</v>
      </c>
      <c r="B1605" s="62">
        <f>INDEX(技能!B:B,MATCH(技能等级!S1605,技能!T:T,0))</f>
        <v>2104005</v>
      </c>
      <c r="C1605" s="69" t="s">
        <v>384</v>
      </c>
      <c r="D1605" s="62">
        <v>10</v>
      </c>
      <c r="E1605" s="62" t="str">
        <f>INDEX(技能!E:E,MATCH(技能等级!S1605,技能!T:T,0))</f>
        <v>嗜血(教学)</v>
      </c>
      <c r="F1605" s="69" t="s">
        <v>1020</v>
      </c>
      <c r="G1605" s="62">
        <v>10</v>
      </c>
      <c r="H1605" s="149" t="str">
        <f t="shared" si="3457"/>
        <v>210400501</v>
      </c>
      <c r="I1605" s="62">
        <v>10</v>
      </c>
      <c r="J1605" s="62" t="str">
        <f>IF(COUNTIF(技能效果!A:A,技能等级!B1605&amp;"02")=1,技能等级!B1605&amp;"02","")</f>
        <v>210400502</v>
      </c>
      <c r="K1605" s="62">
        <f t="shared" si="3458"/>
        <v>10</v>
      </c>
      <c r="L1605" s="62" t="str">
        <f>IF(COUNTIF(技能效果!A:A,技能等级!B1605&amp;"03")=1,技能等级!B1605&amp;"03","")</f>
        <v>210400503</v>
      </c>
      <c r="M1605" s="62">
        <f t="shared" si="3459"/>
        <v>10</v>
      </c>
      <c r="N1605" s="62" t="str">
        <f>IF(COUNTIF(技能效果!A:A,技能等级!B1605&amp;"04")=1,技能等级!B1605&amp;"04","")</f>
        <v/>
      </c>
      <c r="O1605" s="62" t="str">
        <f t="shared" si="3460"/>
        <v/>
      </c>
      <c r="P1605" s="62" t="str">
        <f>IF(COUNTIF(技能效果!A:A,技能等级!B1605&amp;"05")=1,技能等级!B1605&amp;"05","")</f>
        <v/>
      </c>
      <c r="Q1605" s="62" t="str">
        <f t="shared" si="3461"/>
        <v/>
      </c>
      <c r="R1605" s="69" t="str">
        <f>INDEX(技能!U:U,MATCH(技能等级!B1605,技能!B:B,0))</f>
        <v>攻击敌方单体造成攻击x%伤害
【追击】攻击敌方单体造成攻击y%伤害，当自身血量低于30%时，为自身恢复造成伤害y%的血量</v>
      </c>
      <c r="S1605" s="150">
        <f t="shared" si="3462"/>
        <v>156</v>
      </c>
    </row>
    <row r="1606" spans="1:19" ht="16.5" x14ac:dyDescent="0.2">
      <c r="A1606" s="62">
        <v>1603</v>
      </c>
      <c r="B1606" s="62">
        <f>INDEX(技能!B:B,MATCH(技能等级!S1606,技能!T:T,0))</f>
        <v>2104006</v>
      </c>
      <c r="C1606" s="69" t="s">
        <v>384</v>
      </c>
      <c r="D1606" s="62">
        <v>1</v>
      </c>
      <c r="E1606" s="62" t="str">
        <f>INDEX(技能!E:E,MATCH(技能等级!S1606,技能!T:T,0))</f>
        <v>夺魂(教学)</v>
      </c>
      <c r="F1606" s="69" t="s">
        <v>1020</v>
      </c>
      <c r="G1606" s="62"/>
      <c r="H1606" s="149" t="str">
        <f t="shared" si="3457"/>
        <v>210400601</v>
      </c>
      <c r="I1606" s="62">
        <v>1</v>
      </c>
      <c r="J1606" s="62" t="str">
        <f>IF(COUNTIF(技能效果!A:A,技能等级!B1606&amp;"02")=1,技能等级!B1606&amp;"02","")</f>
        <v>210400602</v>
      </c>
      <c r="K1606" s="62">
        <f t="shared" si="3458"/>
        <v>1</v>
      </c>
      <c r="L1606" s="62" t="str">
        <f>IF(COUNTIF(技能效果!A:A,技能等级!B1606&amp;"03")=1,技能等级!B1606&amp;"03","")</f>
        <v>210400603</v>
      </c>
      <c r="M1606" s="62">
        <f t="shared" si="3459"/>
        <v>1</v>
      </c>
      <c r="N1606" s="62" t="str">
        <f>IF(COUNTIF(技能效果!A:A,技能等级!B1606&amp;"04")=1,技能等级!B1606&amp;"04","")</f>
        <v/>
      </c>
      <c r="O1606" s="62" t="str">
        <f t="shared" si="3460"/>
        <v/>
      </c>
      <c r="P1606" s="62" t="str">
        <f>IF(COUNTIF(技能效果!A:A,技能等级!B1606&amp;"05")=1,技能等级!B1606&amp;"05","")</f>
        <v/>
      </c>
      <c r="Q1606" s="62" t="str">
        <f t="shared" si="3461"/>
        <v/>
      </c>
      <c r="R1606" s="69" t="str">
        <f>INDEX(技能!U:U,MATCH(技能等级!B1606,技能!B:B,0))</f>
        <v>攻击敌方单体造成攻击x%伤害
【追击】攻击敌方单体造成攻击y%伤害，并触发敌方身上的【水晶溢出】状态获得M个自身颜色水晶</v>
      </c>
      <c r="S1606" s="150">
        <f t="shared" si="3462"/>
        <v>157</v>
      </c>
    </row>
    <row r="1607" spans="1:19" ht="16.5" x14ac:dyDescent="0.2">
      <c r="A1607" s="62">
        <v>1604</v>
      </c>
      <c r="B1607" s="62">
        <f>INDEX(技能!B:B,MATCH(技能等级!S1607,技能!T:T,0))</f>
        <v>2104006</v>
      </c>
      <c r="C1607" s="69" t="s">
        <v>384</v>
      </c>
      <c r="D1607" s="62">
        <v>2</v>
      </c>
      <c r="E1607" s="62" t="str">
        <f>INDEX(技能!E:E,MATCH(技能等级!S1607,技能!T:T,0))</f>
        <v>夺魂(教学)</v>
      </c>
      <c r="F1607" s="69" t="s">
        <v>1020</v>
      </c>
      <c r="G1607" s="62">
        <v>10</v>
      </c>
      <c r="H1607" s="149" t="str">
        <f t="shared" si="3457"/>
        <v>210400601</v>
      </c>
      <c r="I1607" s="62">
        <v>2</v>
      </c>
      <c r="J1607" s="62" t="str">
        <f>IF(COUNTIF(技能效果!A:A,技能等级!B1607&amp;"02")=1,技能等级!B1607&amp;"02","")</f>
        <v>210400602</v>
      </c>
      <c r="K1607" s="62">
        <f t="shared" si="3458"/>
        <v>2</v>
      </c>
      <c r="L1607" s="62" t="str">
        <f>IF(COUNTIF(技能效果!A:A,技能等级!B1607&amp;"03")=1,技能等级!B1607&amp;"03","")</f>
        <v>210400603</v>
      </c>
      <c r="M1607" s="62">
        <f t="shared" si="3459"/>
        <v>2</v>
      </c>
      <c r="N1607" s="62" t="str">
        <f>IF(COUNTIF(技能效果!A:A,技能等级!B1607&amp;"04")=1,技能等级!B1607&amp;"04","")</f>
        <v/>
      </c>
      <c r="O1607" s="62" t="str">
        <f t="shared" si="3460"/>
        <v/>
      </c>
      <c r="P1607" s="62" t="str">
        <f>IF(COUNTIF(技能效果!A:A,技能等级!B1607&amp;"05")=1,技能等级!B1607&amp;"05","")</f>
        <v/>
      </c>
      <c r="Q1607" s="62" t="str">
        <f t="shared" si="3461"/>
        <v/>
      </c>
      <c r="R1607" s="69" t="str">
        <f>INDEX(技能!U:U,MATCH(技能等级!B1607,技能!B:B,0))</f>
        <v>攻击敌方单体造成攻击x%伤害
【追击】攻击敌方单体造成攻击y%伤害，并触发敌方身上的【水晶溢出】状态获得M个自身颜色水晶</v>
      </c>
      <c r="S1607" s="150">
        <f t="shared" si="3462"/>
        <v>157</v>
      </c>
    </row>
    <row r="1608" spans="1:19" ht="16.5" x14ac:dyDescent="0.2">
      <c r="A1608" s="62">
        <v>1605</v>
      </c>
      <c r="B1608" s="62">
        <f>INDEX(技能!B:B,MATCH(技能等级!S1608,技能!T:T,0))</f>
        <v>2104006</v>
      </c>
      <c r="C1608" s="69" t="s">
        <v>384</v>
      </c>
      <c r="D1608" s="62">
        <v>3</v>
      </c>
      <c r="E1608" s="62" t="str">
        <f>INDEX(技能!E:E,MATCH(技能等级!S1608,技能!T:T,0))</f>
        <v>夺魂(教学)</v>
      </c>
      <c r="F1608" s="69" t="s">
        <v>1020</v>
      </c>
      <c r="G1608" s="62">
        <v>10</v>
      </c>
      <c r="H1608" s="149" t="str">
        <f t="shared" si="3457"/>
        <v>210400601</v>
      </c>
      <c r="I1608" s="62">
        <v>3</v>
      </c>
      <c r="J1608" s="62" t="str">
        <f>IF(COUNTIF(技能效果!A:A,技能等级!B1608&amp;"02")=1,技能等级!B1608&amp;"02","")</f>
        <v>210400602</v>
      </c>
      <c r="K1608" s="62">
        <f t="shared" si="3458"/>
        <v>3</v>
      </c>
      <c r="L1608" s="62" t="str">
        <f>IF(COUNTIF(技能效果!A:A,技能等级!B1608&amp;"03")=1,技能等级!B1608&amp;"03","")</f>
        <v>210400603</v>
      </c>
      <c r="M1608" s="62">
        <f t="shared" si="3459"/>
        <v>3</v>
      </c>
      <c r="N1608" s="62" t="str">
        <f>IF(COUNTIF(技能效果!A:A,技能等级!B1608&amp;"04")=1,技能等级!B1608&amp;"04","")</f>
        <v/>
      </c>
      <c r="O1608" s="62" t="str">
        <f t="shared" si="3460"/>
        <v/>
      </c>
      <c r="P1608" s="62" t="str">
        <f>IF(COUNTIF(技能效果!A:A,技能等级!B1608&amp;"05")=1,技能等级!B1608&amp;"05","")</f>
        <v/>
      </c>
      <c r="Q1608" s="62" t="str">
        <f t="shared" si="3461"/>
        <v/>
      </c>
      <c r="R1608" s="69" t="str">
        <f>INDEX(技能!U:U,MATCH(技能等级!B1608,技能!B:B,0))</f>
        <v>攻击敌方单体造成攻击x%伤害
【追击】攻击敌方单体造成攻击y%伤害，并触发敌方身上的【水晶溢出】状态获得M个自身颜色水晶</v>
      </c>
      <c r="S1608" s="150">
        <f t="shared" si="3462"/>
        <v>157</v>
      </c>
    </row>
    <row r="1609" spans="1:19" ht="16.5" x14ac:dyDescent="0.2">
      <c r="A1609" s="62">
        <v>1606</v>
      </c>
      <c r="B1609" s="62">
        <f>INDEX(技能!B:B,MATCH(技能等级!S1609,技能!T:T,0))</f>
        <v>2104006</v>
      </c>
      <c r="C1609" s="69" t="s">
        <v>384</v>
      </c>
      <c r="D1609" s="62">
        <v>4</v>
      </c>
      <c r="E1609" s="62" t="str">
        <f>INDEX(技能!E:E,MATCH(技能等级!S1609,技能!T:T,0))</f>
        <v>夺魂(教学)</v>
      </c>
      <c r="F1609" s="69" t="s">
        <v>1020</v>
      </c>
      <c r="G1609" s="62">
        <v>10</v>
      </c>
      <c r="H1609" s="149" t="str">
        <f t="shared" si="3457"/>
        <v>210400601</v>
      </c>
      <c r="I1609" s="62">
        <v>4</v>
      </c>
      <c r="J1609" s="62" t="str">
        <f>IF(COUNTIF(技能效果!A:A,技能等级!B1609&amp;"02")=1,技能等级!B1609&amp;"02","")</f>
        <v>210400602</v>
      </c>
      <c r="K1609" s="62">
        <f t="shared" si="3458"/>
        <v>4</v>
      </c>
      <c r="L1609" s="62" t="str">
        <f>IF(COUNTIF(技能效果!A:A,技能等级!B1609&amp;"03")=1,技能等级!B1609&amp;"03","")</f>
        <v>210400603</v>
      </c>
      <c r="M1609" s="62">
        <f t="shared" si="3459"/>
        <v>4</v>
      </c>
      <c r="N1609" s="62" t="str">
        <f>IF(COUNTIF(技能效果!A:A,技能等级!B1609&amp;"04")=1,技能等级!B1609&amp;"04","")</f>
        <v/>
      </c>
      <c r="O1609" s="62" t="str">
        <f t="shared" si="3460"/>
        <v/>
      </c>
      <c r="P1609" s="62" t="str">
        <f>IF(COUNTIF(技能效果!A:A,技能等级!B1609&amp;"05")=1,技能等级!B1609&amp;"05","")</f>
        <v/>
      </c>
      <c r="Q1609" s="62" t="str">
        <f t="shared" si="3461"/>
        <v/>
      </c>
      <c r="R1609" s="69" t="str">
        <f>INDEX(技能!U:U,MATCH(技能等级!B1609,技能!B:B,0))</f>
        <v>攻击敌方单体造成攻击x%伤害
【追击】攻击敌方单体造成攻击y%伤害，并触发敌方身上的【水晶溢出】状态获得M个自身颜色水晶</v>
      </c>
      <c r="S1609" s="150">
        <f t="shared" si="3462"/>
        <v>157</v>
      </c>
    </row>
    <row r="1610" spans="1:19" ht="16.5" x14ac:dyDescent="0.2">
      <c r="A1610" s="62">
        <v>1607</v>
      </c>
      <c r="B1610" s="62">
        <f>INDEX(技能!B:B,MATCH(技能等级!S1610,技能!T:T,0))</f>
        <v>2104006</v>
      </c>
      <c r="C1610" s="69" t="s">
        <v>384</v>
      </c>
      <c r="D1610" s="62">
        <v>5</v>
      </c>
      <c r="E1610" s="62" t="str">
        <f>INDEX(技能!E:E,MATCH(技能等级!S1610,技能!T:T,0))</f>
        <v>夺魂(教学)</v>
      </c>
      <c r="F1610" s="69" t="s">
        <v>1020</v>
      </c>
      <c r="G1610" s="62">
        <v>10</v>
      </c>
      <c r="H1610" s="149" t="str">
        <f t="shared" si="3457"/>
        <v>210400601</v>
      </c>
      <c r="I1610" s="62">
        <v>5</v>
      </c>
      <c r="J1610" s="62" t="str">
        <f>IF(COUNTIF(技能效果!A:A,技能等级!B1610&amp;"02")=1,技能等级!B1610&amp;"02","")</f>
        <v>210400602</v>
      </c>
      <c r="K1610" s="62">
        <f t="shared" si="3458"/>
        <v>5</v>
      </c>
      <c r="L1610" s="62" t="str">
        <f>IF(COUNTIF(技能效果!A:A,技能等级!B1610&amp;"03")=1,技能等级!B1610&amp;"03","")</f>
        <v>210400603</v>
      </c>
      <c r="M1610" s="62">
        <f t="shared" si="3459"/>
        <v>5</v>
      </c>
      <c r="N1610" s="62" t="str">
        <f>IF(COUNTIF(技能效果!A:A,技能等级!B1610&amp;"04")=1,技能等级!B1610&amp;"04","")</f>
        <v/>
      </c>
      <c r="O1610" s="62" t="str">
        <f t="shared" si="3460"/>
        <v/>
      </c>
      <c r="P1610" s="62" t="str">
        <f>IF(COUNTIF(技能效果!A:A,技能等级!B1610&amp;"05")=1,技能等级!B1610&amp;"05","")</f>
        <v/>
      </c>
      <c r="Q1610" s="62" t="str">
        <f t="shared" si="3461"/>
        <v/>
      </c>
      <c r="R1610" s="69" t="str">
        <f>INDEX(技能!U:U,MATCH(技能等级!B1610,技能!B:B,0))</f>
        <v>攻击敌方单体造成攻击x%伤害
【追击】攻击敌方单体造成攻击y%伤害，并触发敌方身上的【水晶溢出】状态获得M个自身颜色水晶</v>
      </c>
      <c r="S1610" s="150">
        <f t="shared" si="3462"/>
        <v>157</v>
      </c>
    </row>
    <row r="1611" spans="1:19" ht="16.5" x14ac:dyDescent="0.2">
      <c r="A1611" s="62">
        <v>1608</v>
      </c>
      <c r="B1611" s="62">
        <f>INDEX(技能!B:B,MATCH(技能等级!S1611,技能!T:T,0))</f>
        <v>2104006</v>
      </c>
      <c r="C1611" s="69" t="s">
        <v>384</v>
      </c>
      <c r="D1611" s="62">
        <v>6</v>
      </c>
      <c r="E1611" s="62" t="str">
        <f>INDEX(技能!E:E,MATCH(技能等级!S1611,技能!T:T,0))</f>
        <v>夺魂(教学)</v>
      </c>
      <c r="F1611" s="69" t="s">
        <v>1020</v>
      </c>
      <c r="G1611" s="62">
        <v>10</v>
      </c>
      <c r="H1611" s="149" t="str">
        <f t="shared" si="3457"/>
        <v>210400601</v>
      </c>
      <c r="I1611" s="62">
        <v>6</v>
      </c>
      <c r="J1611" s="62" t="str">
        <f>IF(COUNTIF(技能效果!A:A,技能等级!B1611&amp;"02")=1,技能等级!B1611&amp;"02","")</f>
        <v>210400602</v>
      </c>
      <c r="K1611" s="62">
        <f t="shared" si="3458"/>
        <v>6</v>
      </c>
      <c r="L1611" s="62" t="str">
        <f>IF(COUNTIF(技能效果!A:A,技能等级!B1611&amp;"03")=1,技能等级!B1611&amp;"03","")</f>
        <v>210400603</v>
      </c>
      <c r="M1611" s="62">
        <f t="shared" si="3459"/>
        <v>6</v>
      </c>
      <c r="N1611" s="62" t="str">
        <f>IF(COUNTIF(技能效果!A:A,技能等级!B1611&amp;"04")=1,技能等级!B1611&amp;"04","")</f>
        <v/>
      </c>
      <c r="O1611" s="62" t="str">
        <f t="shared" si="3460"/>
        <v/>
      </c>
      <c r="P1611" s="62" t="str">
        <f>IF(COUNTIF(技能效果!A:A,技能等级!B1611&amp;"05")=1,技能等级!B1611&amp;"05","")</f>
        <v/>
      </c>
      <c r="Q1611" s="62" t="str">
        <f t="shared" si="3461"/>
        <v/>
      </c>
      <c r="R1611" s="69" t="str">
        <f>INDEX(技能!U:U,MATCH(技能等级!B1611,技能!B:B,0))</f>
        <v>攻击敌方单体造成攻击x%伤害
【追击】攻击敌方单体造成攻击y%伤害，并触发敌方身上的【水晶溢出】状态获得M个自身颜色水晶</v>
      </c>
      <c r="S1611" s="150">
        <f t="shared" si="3462"/>
        <v>157</v>
      </c>
    </row>
    <row r="1612" spans="1:19" ht="16.5" x14ac:dyDescent="0.2">
      <c r="A1612" s="62">
        <v>1609</v>
      </c>
      <c r="B1612" s="62">
        <f>INDEX(技能!B:B,MATCH(技能等级!S1612,技能!T:T,0))</f>
        <v>2104006</v>
      </c>
      <c r="C1612" s="69" t="s">
        <v>384</v>
      </c>
      <c r="D1612" s="62">
        <v>7</v>
      </c>
      <c r="E1612" s="62" t="str">
        <f>INDEX(技能!E:E,MATCH(技能等级!S1612,技能!T:T,0))</f>
        <v>夺魂(教学)</v>
      </c>
      <c r="F1612" s="69" t="s">
        <v>1020</v>
      </c>
      <c r="G1612" s="62">
        <v>10</v>
      </c>
      <c r="H1612" s="149" t="str">
        <f t="shared" si="3457"/>
        <v>210400601</v>
      </c>
      <c r="I1612" s="62">
        <v>7</v>
      </c>
      <c r="J1612" s="62" t="str">
        <f>IF(COUNTIF(技能效果!A:A,技能等级!B1612&amp;"02")=1,技能等级!B1612&amp;"02","")</f>
        <v>210400602</v>
      </c>
      <c r="K1612" s="62">
        <f t="shared" si="3458"/>
        <v>7</v>
      </c>
      <c r="L1612" s="62" t="str">
        <f>IF(COUNTIF(技能效果!A:A,技能等级!B1612&amp;"03")=1,技能等级!B1612&amp;"03","")</f>
        <v>210400603</v>
      </c>
      <c r="M1612" s="62">
        <f t="shared" si="3459"/>
        <v>7</v>
      </c>
      <c r="N1612" s="62" t="str">
        <f>IF(COUNTIF(技能效果!A:A,技能等级!B1612&amp;"04")=1,技能等级!B1612&amp;"04","")</f>
        <v/>
      </c>
      <c r="O1612" s="62" t="str">
        <f t="shared" si="3460"/>
        <v/>
      </c>
      <c r="P1612" s="62" t="str">
        <f>IF(COUNTIF(技能效果!A:A,技能等级!B1612&amp;"05")=1,技能等级!B1612&amp;"05","")</f>
        <v/>
      </c>
      <c r="Q1612" s="62" t="str">
        <f t="shared" si="3461"/>
        <v/>
      </c>
      <c r="R1612" s="69" t="str">
        <f>INDEX(技能!U:U,MATCH(技能等级!B1612,技能!B:B,0))</f>
        <v>攻击敌方单体造成攻击x%伤害
【追击】攻击敌方单体造成攻击y%伤害，并触发敌方身上的【水晶溢出】状态获得M个自身颜色水晶</v>
      </c>
      <c r="S1612" s="150">
        <f t="shared" si="3462"/>
        <v>157</v>
      </c>
    </row>
    <row r="1613" spans="1:19" ht="16.5" x14ac:dyDescent="0.2">
      <c r="A1613" s="62">
        <v>1610</v>
      </c>
      <c r="B1613" s="62">
        <f>INDEX(技能!B:B,MATCH(技能等级!S1613,技能!T:T,0))</f>
        <v>2104006</v>
      </c>
      <c r="C1613" s="69" t="s">
        <v>384</v>
      </c>
      <c r="D1613" s="62">
        <v>8</v>
      </c>
      <c r="E1613" s="62" t="str">
        <f>INDEX(技能!E:E,MATCH(技能等级!S1613,技能!T:T,0))</f>
        <v>夺魂(教学)</v>
      </c>
      <c r="F1613" s="69" t="s">
        <v>1020</v>
      </c>
      <c r="G1613" s="62">
        <v>10</v>
      </c>
      <c r="H1613" s="149" t="str">
        <f t="shared" si="3457"/>
        <v>210400601</v>
      </c>
      <c r="I1613" s="62">
        <v>8</v>
      </c>
      <c r="J1613" s="62" t="str">
        <f>IF(COUNTIF(技能效果!A:A,技能等级!B1613&amp;"02")=1,技能等级!B1613&amp;"02","")</f>
        <v>210400602</v>
      </c>
      <c r="K1613" s="62">
        <f t="shared" si="3458"/>
        <v>8</v>
      </c>
      <c r="L1613" s="62" t="str">
        <f>IF(COUNTIF(技能效果!A:A,技能等级!B1613&amp;"03")=1,技能等级!B1613&amp;"03","")</f>
        <v>210400603</v>
      </c>
      <c r="M1613" s="62">
        <f t="shared" si="3459"/>
        <v>8</v>
      </c>
      <c r="N1613" s="62" t="str">
        <f>IF(COUNTIF(技能效果!A:A,技能等级!B1613&amp;"04")=1,技能等级!B1613&amp;"04","")</f>
        <v/>
      </c>
      <c r="O1613" s="62" t="str">
        <f t="shared" si="3460"/>
        <v/>
      </c>
      <c r="P1613" s="62" t="str">
        <f>IF(COUNTIF(技能效果!A:A,技能等级!B1613&amp;"05")=1,技能等级!B1613&amp;"05","")</f>
        <v/>
      </c>
      <c r="Q1613" s="62" t="str">
        <f t="shared" si="3461"/>
        <v/>
      </c>
      <c r="R1613" s="69" t="str">
        <f>INDEX(技能!U:U,MATCH(技能等级!B1613,技能!B:B,0))</f>
        <v>攻击敌方单体造成攻击x%伤害
【追击】攻击敌方单体造成攻击y%伤害，并触发敌方身上的【水晶溢出】状态获得M个自身颜色水晶</v>
      </c>
      <c r="S1613" s="150">
        <f t="shared" si="3462"/>
        <v>157</v>
      </c>
    </row>
    <row r="1614" spans="1:19" ht="16.5" x14ac:dyDescent="0.2">
      <c r="A1614" s="62">
        <v>1611</v>
      </c>
      <c r="B1614" s="62">
        <f>INDEX(技能!B:B,MATCH(技能等级!S1614,技能!T:T,0))</f>
        <v>2104006</v>
      </c>
      <c r="C1614" s="69" t="s">
        <v>384</v>
      </c>
      <c r="D1614" s="62">
        <v>9</v>
      </c>
      <c r="E1614" s="62" t="str">
        <f>INDEX(技能!E:E,MATCH(技能等级!S1614,技能!T:T,0))</f>
        <v>夺魂(教学)</v>
      </c>
      <c r="F1614" s="69" t="s">
        <v>1020</v>
      </c>
      <c r="G1614" s="62">
        <v>10</v>
      </c>
      <c r="H1614" s="149" t="str">
        <f t="shared" si="3457"/>
        <v>210400601</v>
      </c>
      <c r="I1614" s="62">
        <v>9</v>
      </c>
      <c r="J1614" s="62" t="str">
        <f>IF(COUNTIF(技能效果!A:A,技能等级!B1614&amp;"02")=1,技能等级!B1614&amp;"02","")</f>
        <v>210400602</v>
      </c>
      <c r="K1614" s="62">
        <f t="shared" si="3458"/>
        <v>9</v>
      </c>
      <c r="L1614" s="62" t="str">
        <f>IF(COUNTIF(技能效果!A:A,技能等级!B1614&amp;"03")=1,技能等级!B1614&amp;"03","")</f>
        <v>210400603</v>
      </c>
      <c r="M1614" s="62">
        <f t="shared" si="3459"/>
        <v>9</v>
      </c>
      <c r="N1614" s="62" t="str">
        <f>IF(COUNTIF(技能效果!A:A,技能等级!B1614&amp;"04")=1,技能等级!B1614&amp;"04","")</f>
        <v/>
      </c>
      <c r="O1614" s="62" t="str">
        <f t="shared" si="3460"/>
        <v/>
      </c>
      <c r="P1614" s="62" t="str">
        <f>IF(COUNTIF(技能效果!A:A,技能等级!B1614&amp;"05")=1,技能等级!B1614&amp;"05","")</f>
        <v/>
      </c>
      <c r="Q1614" s="62" t="str">
        <f t="shared" si="3461"/>
        <v/>
      </c>
      <c r="R1614" s="69" t="str">
        <f>INDEX(技能!U:U,MATCH(技能等级!B1614,技能!B:B,0))</f>
        <v>攻击敌方单体造成攻击x%伤害
【追击】攻击敌方单体造成攻击y%伤害，并触发敌方身上的【水晶溢出】状态获得M个自身颜色水晶</v>
      </c>
      <c r="S1614" s="150">
        <f t="shared" si="3462"/>
        <v>157</v>
      </c>
    </row>
    <row r="1615" spans="1:19" ht="16.5" x14ac:dyDescent="0.2">
      <c r="A1615" s="62">
        <v>1612</v>
      </c>
      <c r="B1615" s="62">
        <f>INDEX(技能!B:B,MATCH(技能等级!S1615,技能!T:T,0))</f>
        <v>2104006</v>
      </c>
      <c r="C1615" s="69" t="s">
        <v>384</v>
      </c>
      <c r="D1615" s="62">
        <v>10</v>
      </c>
      <c r="E1615" s="62" t="str">
        <f>INDEX(技能!E:E,MATCH(技能等级!S1615,技能!T:T,0))</f>
        <v>夺魂(教学)</v>
      </c>
      <c r="F1615" s="69" t="s">
        <v>1020</v>
      </c>
      <c r="G1615" s="62">
        <v>10</v>
      </c>
      <c r="H1615" s="149" t="str">
        <f t="shared" si="3457"/>
        <v>210400601</v>
      </c>
      <c r="I1615" s="62">
        <v>10</v>
      </c>
      <c r="J1615" s="62" t="str">
        <f>IF(COUNTIF(技能效果!A:A,技能等级!B1615&amp;"02")=1,技能等级!B1615&amp;"02","")</f>
        <v>210400602</v>
      </c>
      <c r="K1615" s="62">
        <f t="shared" si="3458"/>
        <v>10</v>
      </c>
      <c r="L1615" s="62" t="str">
        <f>IF(COUNTIF(技能效果!A:A,技能等级!B1615&amp;"03")=1,技能等级!B1615&amp;"03","")</f>
        <v>210400603</v>
      </c>
      <c r="M1615" s="62">
        <f t="shared" si="3459"/>
        <v>10</v>
      </c>
      <c r="N1615" s="62" t="str">
        <f>IF(COUNTIF(技能效果!A:A,技能等级!B1615&amp;"04")=1,技能等级!B1615&amp;"04","")</f>
        <v/>
      </c>
      <c r="O1615" s="62" t="str">
        <f t="shared" si="3460"/>
        <v/>
      </c>
      <c r="P1615" s="62" t="str">
        <f>IF(COUNTIF(技能效果!A:A,技能等级!B1615&amp;"05")=1,技能等级!B1615&amp;"05","")</f>
        <v/>
      </c>
      <c r="Q1615" s="62" t="str">
        <f t="shared" si="3461"/>
        <v/>
      </c>
      <c r="R1615" s="69" t="str">
        <f>INDEX(技能!U:U,MATCH(技能等级!B1615,技能!B:B,0))</f>
        <v>攻击敌方单体造成攻击x%伤害
【追击】攻击敌方单体造成攻击y%伤害，并触发敌方身上的【水晶溢出】状态获得M个自身颜色水晶</v>
      </c>
      <c r="S1615" s="150">
        <f t="shared" si="3462"/>
        <v>157</v>
      </c>
    </row>
    <row r="1616" spans="1:19" ht="16.5" x14ac:dyDescent="0.2">
      <c r="A1616" s="62">
        <v>1613</v>
      </c>
      <c r="B1616" s="62">
        <f>INDEX(技能!B:B,MATCH(技能等级!S1616,技能!T:T,0))</f>
        <v>2104007</v>
      </c>
      <c r="C1616" s="69" t="s">
        <v>384</v>
      </c>
      <c r="D1616" s="62">
        <v>1</v>
      </c>
      <c r="E1616" s="62" t="str">
        <f>INDEX(技能!E:E,MATCH(技能等级!S1616,技能!T:T,0))</f>
        <v>怒斩(教学)</v>
      </c>
      <c r="F1616" s="69" t="s">
        <v>1020</v>
      </c>
      <c r="G1616" s="62"/>
      <c r="H1616" s="149" t="str">
        <f t="shared" si="3457"/>
        <v>210400701</v>
      </c>
      <c r="I1616" s="62">
        <v>1</v>
      </c>
      <c r="J1616" s="62" t="str">
        <f>IF(COUNTIF(技能效果!A:A,技能等级!B1616&amp;"02")=1,技能等级!B1616&amp;"02","")</f>
        <v/>
      </c>
      <c r="K1616" s="62" t="str">
        <f t="shared" si="3458"/>
        <v/>
      </c>
      <c r="L1616" s="62" t="str">
        <f>IF(COUNTIF(技能效果!A:A,技能等级!B1616&amp;"03")=1,技能等级!B1616&amp;"03","")</f>
        <v/>
      </c>
      <c r="M1616" s="62" t="str">
        <f t="shared" si="3459"/>
        <v/>
      </c>
      <c r="N1616" s="62" t="str">
        <f>IF(COUNTIF(技能效果!A:A,技能等级!B1616&amp;"04")=1,技能等级!B1616&amp;"04","")</f>
        <v/>
      </c>
      <c r="O1616" s="62" t="str">
        <f t="shared" si="3460"/>
        <v/>
      </c>
      <c r="P1616" s="62" t="str">
        <f>IF(COUNTIF(技能效果!A:A,技能等级!B1616&amp;"05")=1,技能等级!B1616&amp;"05","")</f>
        <v/>
      </c>
      <c r="Q1616" s="62" t="str">
        <f t="shared" si="3461"/>
        <v/>
      </c>
      <c r="R1616" s="69" t="str">
        <f>INDEX(技能!U:U,MATCH(技能等级!B1616,技能!B:B,0))</f>
        <v>攻击敌方单体造成攻击x%的伤害</v>
      </c>
      <c r="S1616" s="150">
        <f t="shared" si="3462"/>
        <v>158</v>
      </c>
    </row>
    <row r="1617" spans="1:19" ht="16.5" x14ac:dyDescent="0.2">
      <c r="A1617" s="62">
        <v>1614</v>
      </c>
      <c r="B1617" s="62">
        <f>INDEX(技能!B:B,MATCH(技能等级!S1617,技能!T:T,0))</f>
        <v>2104007</v>
      </c>
      <c r="C1617" s="69" t="s">
        <v>384</v>
      </c>
      <c r="D1617" s="62">
        <v>2</v>
      </c>
      <c r="E1617" s="62" t="str">
        <f>INDEX(技能!E:E,MATCH(技能等级!S1617,技能!T:T,0))</f>
        <v>怒斩(教学)</v>
      </c>
      <c r="F1617" s="69" t="s">
        <v>1020</v>
      </c>
      <c r="G1617" s="62">
        <v>10</v>
      </c>
      <c r="H1617" s="149" t="str">
        <f t="shared" si="3457"/>
        <v>210400701</v>
      </c>
      <c r="I1617" s="62">
        <v>2</v>
      </c>
      <c r="J1617" s="62" t="str">
        <f>IF(COUNTIF(技能效果!A:A,技能等级!B1617&amp;"02")=1,技能等级!B1617&amp;"02","")</f>
        <v/>
      </c>
      <c r="K1617" s="62" t="str">
        <f t="shared" si="3458"/>
        <v/>
      </c>
      <c r="L1617" s="62" t="str">
        <f>IF(COUNTIF(技能效果!A:A,技能等级!B1617&amp;"03")=1,技能等级!B1617&amp;"03","")</f>
        <v/>
      </c>
      <c r="M1617" s="62" t="str">
        <f t="shared" si="3459"/>
        <v/>
      </c>
      <c r="N1617" s="62" t="str">
        <f>IF(COUNTIF(技能效果!A:A,技能等级!B1617&amp;"04")=1,技能等级!B1617&amp;"04","")</f>
        <v/>
      </c>
      <c r="O1617" s="62" t="str">
        <f t="shared" si="3460"/>
        <v/>
      </c>
      <c r="P1617" s="62" t="str">
        <f>IF(COUNTIF(技能效果!A:A,技能等级!B1617&amp;"05")=1,技能等级!B1617&amp;"05","")</f>
        <v/>
      </c>
      <c r="Q1617" s="62" t="str">
        <f t="shared" si="3461"/>
        <v/>
      </c>
      <c r="R1617" s="69" t="str">
        <f>INDEX(技能!U:U,MATCH(技能等级!B1617,技能!B:B,0))</f>
        <v>攻击敌方单体造成攻击x%的伤害</v>
      </c>
      <c r="S1617" s="150">
        <f t="shared" si="3462"/>
        <v>158</v>
      </c>
    </row>
    <row r="1618" spans="1:19" ht="16.5" x14ac:dyDescent="0.2">
      <c r="A1618" s="62">
        <v>1615</v>
      </c>
      <c r="B1618" s="62">
        <f>INDEX(技能!B:B,MATCH(技能等级!S1618,技能!T:T,0))</f>
        <v>2104007</v>
      </c>
      <c r="C1618" s="69" t="s">
        <v>384</v>
      </c>
      <c r="D1618" s="62">
        <v>3</v>
      </c>
      <c r="E1618" s="62" t="str">
        <f>INDEX(技能!E:E,MATCH(技能等级!S1618,技能!T:T,0))</f>
        <v>怒斩(教学)</v>
      </c>
      <c r="F1618" s="69" t="s">
        <v>1020</v>
      </c>
      <c r="G1618" s="62">
        <v>10</v>
      </c>
      <c r="H1618" s="149" t="str">
        <f t="shared" si="3457"/>
        <v>210400701</v>
      </c>
      <c r="I1618" s="62">
        <v>3</v>
      </c>
      <c r="J1618" s="62" t="str">
        <f>IF(COUNTIF(技能效果!A:A,技能等级!B1618&amp;"02")=1,技能等级!B1618&amp;"02","")</f>
        <v/>
      </c>
      <c r="K1618" s="62" t="str">
        <f t="shared" si="3458"/>
        <v/>
      </c>
      <c r="L1618" s="62" t="str">
        <f>IF(COUNTIF(技能效果!A:A,技能等级!B1618&amp;"03")=1,技能等级!B1618&amp;"03","")</f>
        <v/>
      </c>
      <c r="M1618" s="62" t="str">
        <f t="shared" si="3459"/>
        <v/>
      </c>
      <c r="N1618" s="62" t="str">
        <f>IF(COUNTIF(技能效果!A:A,技能等级!B1618&amp;"04")=1,技能等级!B1618&amp;"04","")</f>
        <v/>
      </c>
      <c r="O1618" s="62" t="str">
        <f t="shared" si="3460"/>
        <v/>
      </c>
      <c r="P1618" s="62" t="str">
        <f>IF(COUNTIF(技能效果!A:A,技能等级!B1618&amp;"05")=1,技能等级!B1618&amp;"05","")</f>
        <v/>
      </c>
      <c r="Q1618" s="62" t="str">
        <f t="shared" si="3461"/>
        <v/>
      </c>
      <c r="R1618" s="69" t="str">
        <f>INDEX(技能!U:U,MATCH(技能等级!B1618,技能!B:B,0))</f>
        <v>攻击敌方单体造成攻击x%的伤害</v>
      </c>
      <c r="S1618" s="150">
        <f t="shared" si="3462"/>
        <v>158</v>
      </c>
    </row>
    <row r="1619" spans="1:19" ht="16.5" x14ac:dyDescent="0.2">
      <c r="A1619" s="62">
        <v>1616</v>
      </c>
      <c r="B1619" s="62">
        <f>INDEX(技能!B:B,MATCH(技能等级!S1619,技能!T:T,0))</f>
        <v>2104007</v>
      </c>
      <c r="C1619" s="69" t="s">
        <v>384</v>
      </c>
      <c r="D1619" s="62">
        <v>4</v>
      </c>
      <c r="E1619" s="62" t="str">
        <f>INDEX(技能!E:E,MATCH(技能等级!S1619,技能!T:T,0))</f>
        <v>怒斩(教学)</v>
      </c>
      <c r="F1619" s="69" t="s">
        <v>1020</v>
      </c>
      <c r="G1619" s="62">
        <v>10</v>
      </c>
      <c r="H1619" s="149" t="str">
        <f t="shared" si="3457"/>
        <v>210400701</v>
      </c>
      <c r="I1619" s="62">
        <v>4</v>
      </c>
      <c r="J1619" s="62" t="str">
        <f>IF(COUNTIF(技能效果!A:A,技能等级!B1619&amp;"02")=1,技能等级!B1619&amp;"02","")</f>
        <v/>
      </c>
      <c r="K1619" s="62" t="str">
        <f t="shared" si="3458"/>
        <v/>
      </c>
      <c r="L1619" s="62" t="str">
        <f>IF(COUNTIF(技能效果!A:A,技能等级!B1619&amp;"03")=1,技能等级!B1619&amp;"03","")</f>
        <v/>
      </c>
      <c r="M1619" s="62" t="str">
        <f t="shared" si="3459"/>
        <v/>
      </c>
      <c r="N1619" s="62" t="str">
        <f>IF(COUNTIF(技能效果!A:A,技能等级!B1619&amp;"04")=1,技能等级!B1619&amp;"04","")</f>
        <v/>
      </c>
      <c r="O1619" s="62" t="str">
        <f t="shared" si="3460"/>
        <v/>
      </c>
      <c r="P1619" s="62" t="str">
        <f>IF(COUNTIF(技能效果!A:A,技能等级!B1619&amp;"05")=1,技能等级!B1619&amp;"05","")</f>
        <v/>
      </c>
      <c r="Q1619" s="62" t="str">
        <f t="shared" si="3461"/>
        <v/>
      </c>
      <c r="R1619" s="69" t="str">
        <f>INDEX(技能!U:U,MATCH(技能等级!B1619,技能!B:B,0))</f>
        <v>攻击敌方单体造成攻击x%的伤害</v>
      </c>
      <c r="S1619" s="150">
        <f t="shared" si="3462"/>
        <v>158</v>
      </c>
    </row>
    <row r="1620" spans="1:19" ht="16.5" x14ac:dyDescent="0.2">
      <c r="A1620" s="62">
        <v>1617</v>
      </c>
      <c r="B1620" s="62">
        <f>INDEX(技能!B:B,MATCH(技能等级!S1620,技能!T:T,0))</f>
        <v>2104007</v>
      </c>
      <c r="C1620" s="69" t="s">
        <v>384</v>
      </c>
      <c r="D1620" s="62">
        <v>5</v>
      </c>
      <c r="E1620" s="62" t="str">
        <f>INDEX(技能!E:E,MATCH(技能等级!S1620,技能!T:T,0))</f>
        <v>怒斩(教学)</v>
      </c>
      <c r="F1620" s="69" t="s">
        <v>1020</v>
      </c>
      <c r="G1620" s="62">
        <v>10</v>
      </c>
      <c r="H1620" s="149" t="str">
        <f t="shared" si="3457"/>
        <v>210400701</v>
      </c>
      <c r="I1620" s="62">
        <v>5</v>
      </c>
      <c r="J1620" s="62" t="str">
        <f>IF(COUNTIF(技能效果!A:A,技能等级!B1620&amp;"02")=1,技能等级!B1620&amp;"02","")</f>
        <v/>
      </c>
      <c r="K1620" s="62" t="str">
        <f t="shared" si="3458"/>
        <v/>
      </c>
      <c r="L1620" s="62" t="str">
        <f>IF(COUNTIF(技能效果!A:A,技能等级!B1620&amp;"03")=1,技能等级!B1620&amp;"03","")</f>
        <v/>
      </c>
      <c r="M1620" s="62" t="str">
        <f t="shared" si="3459"/>
        <v/>
      </c>
      <c r="N1620" s="62" t="str">
        <f>IF(COUNTIF(技能效果!A:A,技能等级!B1620&amp;"04")=1,技能等级!B1620&amp;"04","")</f>
        <v/>
      </c>
      <c r="O1620" s="62" t="str">
        <f t="shared" si="3460"/>
        <v/>
      </c>
      <c r="P1620" s="62" t="str">
        <f>IF(COUNTIF(技能效果!A:A,技能等级!B1620&amp;"05")=1,技能等级!B1620&amp;"05","")</f>
        <v/>
      </c>
      <c r="Q1620" s="62" t="str">
        <f t="shared" si="3461"/>
        <v/>
      </c>
      <c r="R1620" s="69" t="str">
        <f>INDEX(技能!U:U,MATCH(技能等级!B1620,技能!B:B,0))</f>
        <v>攻击敌方单体造成攻击x%的伤害</v>
      </c>
      <c r="S1620" s="150">
        <f t="shared" si="3462"/>
        <v>158</v>
      </c>
    </row>
    <row r="1621" spans="1:19" ht="16.5" x14ac:dyDescent="0.2">
      <c r="A1621" s="62">
        <v>1618</v>
      </c>
      <c r="B1621" s="62">
        <f>INDEX(技能!B:B,MATCH(技能等级!S1621,技能!T:T,0))</f>
        <v>2104007</v>
      </c>
      <c r="C1621" s="69" t="s">
        <v>384</v>
      </c>
      <c r="D1621" s="62">
        <v>6</v>
      </c>
      <c r="E1621" s="62" t="str">
        <f>INDEX(技能!E:E,MATCH(技能等级!S1621,技能!T:T,0))</f>
        <v>怒斩(教学)</v>
      </c>
      <c r="F1621" s="69" t="s">
        <v>1020</v>
      </c>
      <c r="G1621" s="62">
        <v>10</v>
      </c>
      <c r="H1621" s="149" t="str">
        <f t="shared" si="3457"/>
        <v>210400701</v>
      </c>
      <c r="I1621" s="62">
        <v>6</v>
      </c>
      <c r="J1621" s="62" t="str">
        <f>IF(COUNTIF(技能效果!A:A,技能等级!B1621&amp;"02")=1,技能等级!B1621&amp;"02","")</f>
        <v/>
      </c>
      <c r="K1621" s="62" t="str">
        <f t="shared" si="3458"/>
        <v/>
      </c>
      <c r="L1621" s="62" t="str">
        <f>IF(COUNTIF(技能效果!A:A,技能等级!B1621&amp;"03")=1,技能等级!B1621&amp;"03","")</f>
        <v/>
      </c>
      <c r="M1621" s="62" t="str">
        <f t="shared" si="3459"/>
        <v/>
      </c>
      <c r="N1621" s="62" t="str">
        <f>IF(COUNTIF(技能效果!A:A,技能等级!B1621&amp;"04")=1,技能等级!B1621&amp;"04","")</f>
        <v/>
      </c>
      <c r="O1621" s="62" t="str">
        <f t="shared" si="3460"/>
        <v/>
      </c>
      <c r="P1621" s="62" t="str">
        <f>IF(COUNTIF(技能效果!A:A,技能等级!B1621&amp;"05")=1,技能等级!B1621&amp;"05","")</f>
        <v/>
      </c>
      <c r="Q1621" s="62" t="str">
        <f t="shared" si="3461"/>
        <v/>
      </c>
      <c r="R1621" s="69" t="str">
        <f>INDEX(技能!U:U,MATCH(技能等级!B1621,技能!B:B,0))</f>
        <v>攻击敌方单体造成攻击x%的伤害</v>
      </c>
      <c r="S1621" s="150">
        <f t="shared" si="3462"/>
        <v>158</v>
      </c>
    </row>
    <row r="1622" spans="1:19" ht="16.5" x14ac:dyDescent="0.2">
      <c r="A1622" s="62">
        <v>1619</v>
      </c>
      <c r="B1622" s="62">
        <f>INDEX(技能!B:B,MATCH(技能等级!S1622,技能!T:T,0))</f>
        <v>2104007</v>
      </c>
      <c r="C1622" s="69" t="s">
        <v>384</v>
      </c>
      <c r="D1622" s="62">
        <v>7</v>
      </c>
      <c r="E1622" s="62" t="str">
        <f>INDEX(技能!E:E,MATCH(技能等级!S1622,技能!T:T,0))</f>
        <v>怒斩(教学)</v>
      </c>
      <c r="F1622" s="69" t="s">
        <v>1020</v>
      </c>
      <c r="G1622" s="62">
        <v>10</v>
      </c>
      <c r="H1622" s="149" t="str">
        <f t="shared" si="3457"/>
        <v>210400701</v>
      </c>
      <c r="I1622" s="62">
        <v>7</v>
      </c>
      <c r="J1622" s="62" t="str">
        <f>IF(COUNTIF(技能效果!A:A,技能等级!B1622&amp;"02")=1,技能等级!B1622&amp;"02","")</f>
        <v/>
      </c>
      <c r="K1622" s="62" t="str">
        <f t="shared" si="3458"/>
        <v/>
      </c>
      <c r="L1622" s="62" t="str">
        <f>IF(COUNTIF(技能效果!A:A,技能等级!B1622&amp;"03")=1,技能等级!B1622&amp;"03","")</f>
        <v/>
      </c>
      <c r="M1622" s="62" t="str">
        <f t="shared" si="3459"/>
        <v/>
      </c>
      <c r="N1622" s="62" t="str">
        <f>IF(COUNTIF(技能效果!A:A,技能等级!B1622&amp;"04")=1,技能等级!B1622&amp;"04","")</f>
        <v/>
      </c>
      <c r="O1622" s="62" t="str">
        <f t="shared" si="3460"/>
        <v/>
      </c>
      <c r="P1622" s="62" t="str">
        <f>IF(COUNTIF(技能效果!A:A,技能等级!B1622&amp;"05")=1,技能等级!B1622&amp;"05","")</f>
        <v/>
      </c>
      <c r="Q1622" s="62" t="str">
        <f t="shared" si="3461"/>
        <v/>
      </c>
      <c r="R1622" s="69" t="str">
        <f>INDEX(技能!U:U,MATCH(技能等级!B1622,技能!B:B,0))</f>
        <v>攻击敌方单体造成攻击x%的伤害</v>
      </c>
      <c r="S1622" s="150">
        <f t="shared" si="3462"/>
        <v>158</v>
      </c>
    </row>
    <row r="1623" spans="1:19" ht="16.5" x14ac:dyDescent="0.2">
      <c r="A1623" s="62">
        <v>1620</v>
      </c>
      <c r="B1623" s="62">
        <f>INDEX(技能!B:B,MATCH(技能等级!S1623,技能!T:T,0))</f>
        <v>2104007</v>
      </c>
      <c r="C1623" s="69" t="s">
        <v>384</v>
      </c>
      <c r="D1623" s="62">
        <v>8</v>
      </c>
      <c r="E1623" s="62" t="str">
        <f>INDEX(技能!E:E,MATCH(技能等级!S1623,技能!T:T,0))</f>
        <v>怒斩(教学)</v>
      </c>
      <c r="F1623" s="69" t="s">
        <v>1020</v>
      </c>
      <c r="G1623" s="62">
        <v>10</v>
      </c>
      <c r="H1623" s="149" t="str">
        <f t="shared" si="3457"/>
        <v>210400701</v>
      </c>
      <c r="I1623" s="62">
        <v>8</v>
      </c>
      <c r="J1623" s="62" t="str">
        <f>IF(COUNTIF(技能效果!A:A,技能等级!B1623&amp;"02")=1,技能等级!B1623&amp;"02","")</f>
        <v/>
      </c>
      <c r="K1623" s="62" t="str">
        <f t="shared" si="3458"/>
        <v/>
      </c>
      <c r="L1623" s="62" t="str">
        <f>IF(COUNTIF(技能效果!A:A,技能等级!B1623&amp;"03")=1,技能等级!B1623&amp;"03","")</f>
        <v/>
      </c>
      <c r="M1623" s="62" t="str">
        <f t="shared" si="3459"/>
        <v/>
      </c>
      <c r="N1623" s="62" t="str">
        <f>IF(COUNTIF(技能效果!A:A,技能等级!B1623&amp;"04")=1,技能等级!B1623&amp;"04","")</f>
        <v/>
      </c>
      <c r="O1623" s="62" t="str">
        <f t="shared" si="3460"/>
        <v/>
      </c>
      <c r="P1623" s="62" t="str">
        <f>IF(COUNTIF(技能效果!A:A,技能等级!B1623&amp;"05")=1,技能等级!B1623&amp;"05","")</f>
        <v/>
      </c>
      <c r="Q1623" s="62" t="str">
        <f t="shared" si="3461"/>
        <v/>
      </c>
      <c r="R1623" s="69" t="str">
        <f>INDEX(技能!U:U,MATCH(技能等级!B1623,技能!B:B,0))</f>
        <v>攻击敌方单体造成攻击x%的伤害</v>
      </c>
      <c r="S1623" s="150">
        <f t="shared" si="3462"/>
        <v>158</v>
      </c>
    </row>
    <row r="1624" spans="1:19" ht="16.5" x14ac:dyDescent="0.2">
      <c r="A1624" s="62">
        <v>1621</v>
      </c>
      <c r="B1624" s="62">
        <f>INDEX(技能!B:B,MATCH(技能等级!S1624,技能!T:T,0))</f>
        <v>2104007</v>
      </c>
      <c r="C1624" s="69" t="s">
        <v>384</v>
      </c>
      <c r="D1624" s="62">
        <v>9</v>
      </c>
      <c r="E1624" s="62" t="str">
        <f>INDEX(技能!E:E,MATCH(技能等级!S1624,技能!T:T,0))</f>
        <v>怒斩(教学)</v>
      </c>
      <c r="F1624" s="69" t="s">
        <v>1020</v>
      </c>
      <c r="G1624" s="62">
        <v>10</v>
      </c>
      <c r="H1624" s="149" t="str">
        <f t="shared" si="3457"/>
        <v>210400701</v>
      </c>
      <c r="I1624" s="62">
        <v>9</v>
      </c>
      <c r="J1624" s="62" t="str">
        <f>IF(COUNTIF(技能效果!A:A,技能等级!B1624&amp;"02")=1,技能等级!B1624&amp;"02","")</f>
        <v/>
      </c>
      <c r="K1624" s="62" t="str">
        <f t="shared" si="3458"/>
        <v/>
      </c>
      <c r="L1624" s="62" t="str">
        <f>IF(COUNTIF(技能效果!A:A,技能等级!B1624&amp;"03")=1,技能等级!B1624&amp;"03","")</f>
        <v/>
      </c>
      <c r="M1624" s="62" t="str">
        <f t="shared" si="3459"/>
        <v/>
      </c>
      <c r="N1624" s="62" t="str">
        <f>IF(COUNTIF(技能效果!A:A,技能等级!B1624&amp;"04")=1,技能等级!B1624&amp;"04","")</f>
        <v/>
      </c>
      <c r="O1624" s="62" t="str">
        <f t="shared" si="3460"/>
        <v/>
      </c>
      <c r="P1624" s="62" t="str">
        <f>IF(COUNTIF(技能效果!A:A,技能等级!B1624&amp;"05")=1,技能等级!B1624&amp;"05","")</f>
        <v/>
      </c>
      <c r="Q1624" s="62" t="str">
        <f t="shared" si="3461"/>
        <v/>
      </c>
      <c r="R1624" s="69" t="str">
        <f>INDEX(技能!U:U,MATCH(技能等级!B1624,技能!B:B,0))</f>
        <v>攻击敌方单体造成攻击x%的伤害</v>
      </c>
      <c r="S1624" s="150">
        <f t="shared" si="3462"/>
        <v>158</v>
      </c>
    </row>
    <row r="1625" spans="1:19" ht="16.5" x14ac:dyDescent="0.2">
      <c r="A1625" s="62">
        <v>1622</v>
      </c>
      <c r="B1625" s="62">
        <f>INDEX(技能!B:B,MATCH(技能等级!S1625,技能!T:T,0))</f>
        <v>2104007</v>
      </c>
      <c r="C1625" s="69" t="s">
        <v>384</v>
      </c>
      <c r="D1625" s="62">
        <v>10</v>
      </c>
      <c r="E1625" s="62" t="str">
        <f>INDEX(技能!E:E,MATCH(技能等级!S1625,技能!T:T,0))</f>
        <v>怒斩(教学)</v>
      </c>
      <c r="F1625" s="69" t="s">
        <v>1020</v>
      </c>
      <c r="G1625" s="62">
        <v>10</v>
      </c>
      <c r="H1625" s="149" t="str">
        <f t="shared" si="3457"/>
        <v>210400701</v>
      </c>
      <c r="I1625" s="62">
        <v>10</v>
      </c>
      <c r="J1625" s="62" t="str">
        <f>IF(COUNTIF(技能效果!A:A,技能等级!B1625&amp;"02")=1,技能等级!B1625&amp;"02","")</f>
        <v/>
      </c>
      <c r="K1625" s="62" t="str">
        <f t="shared" si="3458"/>
        <v/>
      </c>
      <c r="L1625" s="62" t="str">
        <f>IF(COUNTIF(技能效果!A:A,技能等级!B1625&amp;"03")=1,技能等级!B1625&amp;"03","")</f>
        <v/>
      </c>
      <c r="M1625" s="62" t="str">
        <f t="shared" si="3459"/>
        <v/>
      </c>
      <c r="N1625" s="62" t="str">
        <f>IF(COUNTIF(技能效果!A:A,技能等级!B1625&amp;"04")=1,技能等级!B1625&amp;"04","")</f>
        <v/>
      </c>
      <c r="O1625" s="62" t="str">
        <f t="shared" si="3460"/>
        <v/>
      </c>
      <c r="P1625" s="62" t="str">
        <f>IF(COUNTIF(技能效果!A:A,技能等级!B1625&amp;"05")=1,技能等级!B1625&amp;"05","")</f>
        <v/>
      </c>
      <c r="Q1625" s="62" t="str">
        <f t="shared" si="3461"/>
        <v/>
      </c>
      <c r="R1625" s="69" t="str">
        <f>INDEX(技能!U:U,MATCH(技能等级!B1625,技能!B:B,0))</f>
        <v>攻击敌方单体造成攻击x%的伤害</v>
      </c>
      <c r="S1625" s="150">
        <f t="shared" si="3462"/>
        <v>158</v>
      </c>
    </row>
    <row r="1626" spans="1:19" ht="16.5" x14ac:dyDescent="0.2">
      <c r="A1626" s="62">
        <v>1623</v>
      </c>
      <c r="B1626" s="62">
        <f>INDEX(技能!B:B,MATCH(技能等级!S1626,技能!T:T,0))</f>
        <v>2104008</v>
      </c>
      <c r="C1626" s="69" t="s">
        <v>384</v>
      </c>
      <c r="D1626" s="62">
        <v>1</v>
      </c>
      <c r="E1626" s="62" t="str">
        <f>INDEX(技能!E:E,MATCH(技能等级!S1626,技能!T:T,0))</f>
        <v>黄昏之殇(教学)</v>
      </c>
      <c r="F1626" s="69" t="s">
        <v>1020</v>
      </c>
      <c r="G1626" s="62"/>
      <c r="H1626" s="149" t="str">
        <f t="shared" si="3457"/>
        <v>210400801</v>
      </c>
      <c r="I1626" s="62">
        <v>1</v>
      </c>
      <c r="J1626" s="62" t="str">
        <f>IF(COUNTIF(技能效果!A:A,技能等级!B1626&amp;"02")=1,技能等级!B1626&amp;"02","")</f>
        <v>210400802</v>
      </c>
      <c r="K1626" s="62">
        <f t="shared" si="3458"/>
        <v>1</v>
      </c>
      <c r="L1626" s="62" t="str">
        <f>IF(COUNTIF(技能效果!A:A,技能等级!B1626&amp;"03")=1,技能等级!B1626&amp;"03","")</f>
        <v/>
      </c>
      <c r="M1626" s="62" t="str">
        <f t="shared" si="3459"/>
        <v/>
      </c>
      <c r="N1626" s="62" t="str">
        <f>IF(COUNTIF(技能效果!A:A,技能等级!B1626&amp;"04")=1,技能等级!B1626&amp;"04","")</f>
        <v/>
      </c>
      <c r="O1626" s="62" t="str">
        <f t="shared" si="3460"/>
        <v/>
      </c>
      <c r="P1626" s="62" t="str">
        <f>IF(COUNTIF(技能效果!A:A,技能等级!B1626&amp;"05")=1,技能等级!B1626&amp;"05","")</f>
        <v/>
      </c>
      <c r="Q1626" s="62" t="str">
        <f t="shared" si="3461"/>
        <v/>
      </c>
      <c r="R1626" s="69" t="str">
        <f>INDEX(技能!U:U,MATCH(技能等级!B1626,技能!B:B,0))</f>
        <v>攻击敌方单体造成攻击x%的伤害
【被动】当自身血量低于y%时，造成的伤害致死时可无视所有濒死效果直接令目标死亡</v>
      </c>
      <c r="S1626" s="150">
        <f t="shared" si="3462"/>
        <v>159</v>
      </c>
    </row>
    <row r="1627" spans="1:19" ht="16.5" x14ac:dyDescent="0.2">
      <c r="A1627" s="62">
        <v>1624</v>
      </c>
      <c r="B1627" s="62">
        <f>INDEX(技能!B:B,MATCH(技能等级!S1627,技能!T:T,0))</f>
        <v>2104008</v>
      </c>
      <c r="C1627" s="69" t="s">
        <v>384</v>
      </c>
      <c r="D1627" s="62">
        <v>2</v>
      </c>
      <c r="E1627" s="62" t="str">
        <f>INDEX(技能!E:E,MATCH(技能等级!S1627,技能!T:T,0))</f>
        <v>黄昏之殇(教学)</v>
      </c>
      <c r="F1627" s="69" t="s">
        <v>1020</v>
      </c>
      <c r="G1627" s="62">
        <v>10</v>
      </c>
      <c r="H1627" s="149" t="str">
        <f t="shared" si="3457"/>
        <v>210400801</v>
      </c>
      <c r="I1627" s="62">
        <v>2</v>
      </c>
      <c r="J1627" s="62" t="str">
        <f>IF(COUNTIF(技能效果!A:A,技能等级!B1627&amp;"02")=1,技能等级!B1627&amp;"02","")</f>
        <v>210400802</v>
      </c>
      <c r="K1627" s="62">
        <f t="shared" si="3458"/>
        <v>2</v>
      </c>
      <c r="L1627" s="62" t="str">
        <f>IF(COUNTIF(技能效果!A:A,技能等级!B1627&amp;"03")=1,技能等级!B1627&amp;"03","")</f>
        <v/>
      </c>
      <c r="M1627" s="62" t="str">
        <f t="shared" si="3459"/>
        <v/>
      </c>
      <c r="N1627" s="62" t="str">
        <f>IF(COUNTIF(技能效果!A:A,技能等级!B1627&amp;"04")=1,技能等级!B1627&amp;"04","")</f>
        <v/>
      </c>
      <c r="O1627" s="62" t="str">
        <f t="shared" si="3460"/>
        <v/>
      </c>
      <c r="P1627" s="62" t="str">
        <f>IF(COUNTIF(技能效果!A:A,技能等级!B1627&amp;"05")=1,技能等级!B1627&amp;"05","")</f>
        <v/>
      </c>
      <c r="Q1627" s="62" t="str">
        <f t="shared" si="3461"/>
        <v/>
      </c>
      <c r="R1627" s="69" t="str">
        <f>INDEX(技能!U:U,MATCH(技能等级!B1627,技能!B:B,0))</f>
        <v>攻击敌方单体造成攻击x%的伤害
【被动】当自身血量低于y%时，造成的伤害致死时可无视所有濒死效果直接令目标死亡</v>
      </c>
      <c r="S1627" s="150">
        <f t="shared" si="3462"/>
        <v>159</v>
      </c>
    </row>
    <row r="1628" spans="1:19" ht="16.5" x14ac:dyDescent="0.2">
      <c r="A1628" s="62">
        <v>1625</v>
      </c>
      <c r="B1628" s="62">
        <f>INDEX(技能!B:B,MATCH(技能等级!S1628,技能!T:T,0))</f>
        <v>2104008</v>
      </c>
      <c r="C1628" s="69" t="s">
        <v>384</v>
      </c>
      <c r="D1628" s="62">
        <v>3</v>
      </c>
      <c r="E1628" s="62" t="str">
        <f>INDEX(技能!E:E,MATCH(技能等级!S1628,技能!T:T,0))</f>
        <v>黄昏之殇(教学)</v>
      </c>
      <c r="F1628" s="69" t="s">
        <v>1020</v>
      </c>
      <c r="G1628" s="62">
        <v>10</v>
      </c>
      <c r="H1628" s="149" t="str">
        <f t="shared" si="3457"/>
        <v>210400801</v>
      </c>
      <c r="I1628" s="62">
        <v>3</v>
      </c>
      <c r="J1628" s="62" t="str">
        <f>IF(COUNTIF(技能效果!A:A,技能等级!B1628&amp;"02")=1,技能等级!B1628&amp;"02","")</f>
        <v>210400802</v>
      </c>
      <c r="K1628" s="62">
        <f t="shared" si="3458"/>
        <v>3</v>
      </c>
      <c r="L1628" s="62" t="str">
        <f>IF(COUNTIF(技能效果!A:A,技能等级!B1628&amp;"03")=1,技能等级!B1628&amp;"03","")</f>
        <v/>
      </c>
      <c r="M1628" s="62" t="str">
        <f t="shared" si="3459"/>
        <v/>
      </c>
      <c r="N1628" s="62" t="str">
        <f>IF(COUNTIF(技能效果!A:A,技能等级!B1628&amp;"04")=1,技能等级!B1628&amp;"04","")</f>
        <v/>
      </c>
      <c r="O1628" s="62" t="str">
        <f t="shared" si="3460"/>
        <v/>
      </c>
      <c r="P1628" s="62" t="str">
        <f>IF(COUNTIF(技能效果!A:A,技能等级!B1628&amp;"05")=1,技能等级!B1628&amp;"05","")</f>
        <v/>
      </c>
      <c r="Q1628" s="62" t="str">
        <f t="shared" si="3461"/>
        <v/>
      </c>
      <c r="R1628" s="69" t="str">
        <f>INDEX(技能!U:U,MATCH(技能等级!B1628,技能!B:B,0))</f>
        <v>攻击敌方单体造成攻击x%的伤害
【被动】当自身血量低于y%时，造成的伤害致死时可无视所有濒死效果直接令目标死亡</v>
      </c>
      <c r="S1628" s="150">
        <f t="shared" si="3462"/>
        <v>159</v>
      </c>
    </row>
    <row r="1629" spans="1:19" ht="16.5" x14ac:dyDescent="0.2">
      <c r="A1629" s="62">
        <v>1626</v>
      </c>
      <c r="B1629" s="62">
        <f>INDEX(技能!B:B,MATCH(技能等级!S1629,技能!T:T,0))</f>
        <v>2104008</v>
      </c>
      <c r="C1629" s="69" t="s">
        <v>384</v>
      </c>
      <c r="D1629" s="62">
        <v>4</v>
      </c>
      <c r="E1629" s="62" t="str">
        <f>INDEX(技能!E:E,MATCH(技能等级!S1629,技能!T:T,0))</f>
        <v>黄昏之殇(教学)</v>
      </c>
      <c r="F1629" s="69" t="s">
        <v>1020</v>
      </c>
      <c r="G1629" s="62">
        <v>10</v>
      </c>
      <c r="H1629" s="149" t="str">
        <f t="shared" si="3457"/>
        <v>210400801</v>
      </c>
      <c r="I1629" s="62">
        <v>4</v>
      </c>
      <c r="J1629" s="62" t="str">
        <f>IF(COUNTIF(技能效果!A:A,技能等级!B1629&amp;"02")=1,技能等级!B1629&amp;"02","")</f>
        <v>210400802</v>
      </c>
      <c r="K1629" s="62">
        <f t="shared" si="3458"/>
        <v>4</v>
      </c>
      <c r="L1629" s="62" t="str">
        <f>IF(COUNTIF(技能效果!A:A,技能等级!B1629&amp;"03")=1,技能等级!B1629&amp;"03","")</f>
        <v/>
      </c>
      <c r="M1629" s="62" t="str">
        <f t="shared" si="3459"/>
        <v/>
      </c>
      <c r="N1629" s="62" t="str">
        <f>IF(COUNTIF(技能效果!A:A,技能等级!B1629&amp;"04")=1,技能等级!B1629&amp;"04","")</f>
        <v/>
      </c>
      <c r="O1629" s="62" t="str">
        <f t="shared" si="3460"/>
        <v/>
      </c>
      <c r="P1629" s="62" t="str">
        <f>IF(COUNTIF(技能效果!A:A,技能等级!B1629&amp;"05")=1,技能等级!B1629&amp;"05","")</f>
        <v/>
      </c>
      <c r="Q1629" s="62" t="str">
        <f t="shared" si="3461"/>
        <v/>
      </c>
      <c r="R1629" s="69" t="str">
        <f>INDEX(技能!U:U,MATCH(技能等级!B1629,技能!B:B,0))</f>
        <v>攻击敌方单体造成攻击x%的伤害
【被动】当自身血量低于y%时，造成的伤害致死时可无视所有濒死效果直接令目标死亡</v>
      </c>
      <c r="S1629" s="150">
        <f t="shared" si="3462"/>
        <v>159</v>
      </c>
    </row>
    <row r="1630" spans="1:19" ht="16.5" x14ac:dyDescent="0.2">
      <c r="A1630" s="62">
        <v>1627</v>
      </c>
      <c r="B1630" s="62">
        <f>INDEX(技能!B:B,MATCH(技能等级!S1630,技能!T:T,0))</f>
        <v>2104008</v>
      </c>
      <c r="C1630" s="69" t="s">
        <v>384</v>
      </c>
      <c r="D1630" s="62">
        <v>5</v>
      </c>
      <c r="E1630" s="62" t="str">
        <f>INDEX(技能!E:E,MATCH(技能等级!S1630,技能!T:T,0))</f>
        <v>黄昏之殇(教学)</v>
      </c>
      <c r="F1630" s="69" t="s">
        <v>1020</v>
      </c>
      <c r="G1630" s="62">
        <v>10</v>
      </c>
      <c r="H1630" s="149" t="str">
        <f t="shared" si="3457"/>
        <v>210400801</v>
      </c>
      <c r="I1630" s="62">
        <v>5</v>
      </c>
      <c r="J1630" s="62" t="str">
        <f>IF(COUNTIF(技能效果!A:A,技能等级!B1630&amp;"02")=1,技能等级!B1630&amp;"02","")</f>
        <v>210400802</v>
      </c>
      <c r="K1630" s="62">
        <f t="shared" si="3458"/>
        <v>5</v>
      </c>
      <c r="L1630" s="62" t="str">
        <f>IF(COUNTIF(技能效果!A:A,技能等级!B1630&amp;"03")=1,技能等级!B1630&amp;"03","")</f>
        <v/>
      </c>
      <c r="M1630" s="62" t="str">
        <f t="shared" si="3459"/>
        <v/>
      </c>
      <c r="N1630" s="62" t="str">
        <f>IF(COUNTIF(技能效果!A:A,技能等级!B1630&amp;"04")=1,技能等级!B1630&amp;"04","")</f>
        <v/>
      </c>
      <c r="O1630" s="62" t="str">
        <f t="shared" si="3460"/>
        <v/>
      </c>
      <c r="P1630" s="62" t="str">
        <f>IF(COUNTIF(技能效果!A:A,技能等级!B1630&amp;"05")=1,技能等级!B1630&amp;"05","")</f>
        <v/>
      </c>
      <c r="Q1630" s="62" t="str">
        <f t="shared" si="3461"/>
        <v/>
      </c>
      <c r="R1630" s="69" t="str">
        <f>INDEX(技能!U:U,MATCH(技能等级!B1630,技能!B:B,0))</f>
        <v>攻击敌方单体造成攻击x%的伤害
【被动】当自身血量低于y%时，造成的伤害致死时可无视所有濒死效果直接令目标死亡</v>
      </c>
      <c r="S1630" s="150">
        <f t="shared" si="3462"/>
        <v>159</v>
      </c>
    </row>
    <row r="1631" spans="1:19" ht="16.5" x14ac:dyDescent="0.2">
      <c r="A1631" s="62">
        <v>1628</v>
      </c>
      <c r="B1631" s="62">
        <f>INDEX(技能!B:B,MATCH(技能等级!S1631,技能!T:T,0))</f>
        <v>2104008</v>
      </c>
      <c r="C1631" s="69" t="s">
        <v>384</v>
      </c>
      <c r="D1631" s="62">
        <v>6</v>
      </c>
      <c r="E1631" s="62" t="str">
        <f>INDEX(技能!E:E,MATCH(技能等级!S1631,技能!T:T,0))</f>
        <v>黄昏之殇(教学)</v>
      </c>
      <c r="F1631" s="69" t="s">
        <v>1020</v>
      </c>
      <c r="G1631" s="62">
        <v>10</v>
      </c>
      <c r="H1631" s="149" t="str">
        <f t="shared" si="3457"/>
        <v>210400801</v>
      </c>
      <c r="I1631" s="62">
        <v>6</v>
      </c>
      <c r="J1631" s="62" t="str">
        <f>IF(COUNTIF(技能效果!A:A,技能等级!B1631&amp;"02")=1,技能等级!B1631&amp;"02","")</f>
        <v>210400802</v>
      </c>
      <c r="K1631" s="62">
        <f t="shared" si="3458"/>
        <v>6</v>
      </c>
      <c r="L1631" s="62" t="str">
        <f>IF(COUNTIF(技能效果!A:A,技能等级!B1631&amp;"03")=1,技能等级!B1631&amp;"03","")</f>
        <v/>
      </c>
      <c r="M1631" s="62" t="str">
        <f t="shared" si="3459"/>
        <v/>
      </c>
      <c r="N1631" s="62" t="str">
        <f>IF(COUNTIF(技能效果!A:A,技能等级!B1631&amp;"04")=1,技能等级!B1631&amp;"04","")</f>
        <v/>
      </c>
      <c r="O1631" s="62" t="str">
        <f t="shared" si="3460"/>
        <v/>
      </c>
      <c r="P1631" s="62" t="str">
        <f>IF(COUNTIF(技能效果!A:A,技能等级!B1631&amp;"05")=1,技能等级!B1631&amp;"05","")</f>
        <v/>
      </c>
      <c r="Q1631" s="62" t="str">
        <f t="shared" si="3461"/>
        <v/>
      </c>
      <c r="R1631" s="69" t="str">
        <f>INDEX(技能!U:U,MATCH(技能等级!B1631,技能!B:B,0))</f>
        <v>攻击敌方单体造成攻击x%的伤害
【被动】当自身血量低于y%时，造成的伤害致死时可无视所有濒死效果直接令目标死亡</v>
      </c>
      <c r="S1631" s="150">
        <f t="shared" si="3462"/>
        <v>159</v>
      </c>
    </row>
    <row r="1632" spans="1:19" ht="16.5" x14ac:dyDescent="0.2">
      <c r="A1632" s="62">
        <v>1629</v>
      </c>
      <c r="B1632" s="62">
        <f>INDEX(技能!B:B,MATCH(技能等级!S1632,技能!T:T,0))</f>
        <v>2104008</v>
      </c>
      <c r="C1632" s="69" t="s">
        <v>384</v>
      </c>
      <c r="D1632" s="62">
        <v>7</v>
      </c>
      <c r="E1632" s="62" t="str">
        <f>INDEX(技能!E:E,MATCH(技能等级!S1632,技能!T:T,0))</f>
        <v>黄昏之殇(教学)</v>
      </c>
      <c r="F1632" s="69" t="s">
        <v>1020</v>
      </c>
      <c r="G1632" s="62">
        <v>10</v>
      </c>
      <c r="H1632" s="149" t="str">
        <f t="shared" si="3457"/>
        <v>210400801</v>
      </c>
      <c r="I1632" s="62">
        <v>7</v>
      </c>
      <c r="J1632" s="62" t="str">
        <f>IF(COUNTIF(技能效果!A:A,技能等级!B1632&amp;"02")=1,技能等级!B1632&amp;"02","")</f>
        <v>210400802</v>
      </c>
      <c r="K1632" s="62">
        <f t="shared" si="3458"/>
        <v>7</v>
      </c>
      <c r="L1632" s="62" t="str">
        <f>IF(COUNTIF(技能效果!A:A,技能等级!B1632&amp;"03")=1,技能等级!B1632&amp;"03","")</f>
        <v/>
      </c>
      <c r="M1632" s="62" t="str">
        <f t="shared" si="3459"/>
        <v/>
      </c>
      <c r="N1632" s="62" t="str">
        <f>IF(COUNTIF(技能效果!A:A,技能等级!B1632&amp;"04")=1,技能等级!B1632&amp;"04","")</f>
        <v/>
      </c>
      <c r="O1632" s="62" t="str">
        <f t="shared" si="3460"/>
        <v/>
      </c>
      <c r="P1632" s="62" t="str">
        <f>IF(COUNTIF(技能效果!A:A,技能等级!B1632&amp;"05")=1,技能等级!B1632&amp;"05","")</f>
        <v/>
      </c>
      <c r="Q1632" s="62" t="str">
        <f t="shared" si="3461"/>
        <v/>
      </c>
      <c r="R1632" s="69" t="str">
        <f>INDEX(技能!U:U,MATCH(技能等级!B1632,技能!B:B,0))</f>
        <v>攻击敌方单体造成攻击x%的伤害
【被动】当自身血量低于y%时，造成的伤害致死时可无视所有濒死效果直接令目标死亡</v>
      </c>
      <c r="S1632" s="150">
        <f t="shared" si="3462"/>
        <v>159</v>
      </c>
    </row>
    <row r="1633" spans="1:19" ht="16.5" x14ac:dyDescent="0.2">
      <c r="A1633" s="62">
        <v>1630</v>
      </c>
      <c r="B1633" s="62">
        <f>INDEX(技能!B:B,MATCH(技能等级!S1633,技能!T:T,0))</f>
        <v>2104008</v>
      </c>
      <c r="C1633" s="69" t="s">
        <v>384</v>
      </c>
      <c r="D1633" s="62">
        <v>8</v>
      </c>
      <c r="E1633" s="62" t="str">
        <f>INDEX(技能!E:E,MATCH(技能等级!S1633,技能!T:T,0))</f>
        <v>黄昏之殇(教学)</v>
      </c>
      <c r="F1633" s="69" t="s">
        <v>1020</v>
      </c>
      <c r="G1633" s="62">
        <v>10</v>
      </c>
      <c r="H1633" s="149" t="str">
        <f t="shared" si="3457"/>
        <v>210400801</v>
      </c>
      <c r="I1633" s="62">
        <v>8</v>
      </c>
      <c r="J1633" s="62" t="str">
        <f>IF(COUNTIF(技能效果!A:A,技能等级!B1633&amp;"02")=1,技能等级!B1633&amp;"02","")</f>
        <v>210400802</v>
      </c>
      <c r="K1633" s="62">
        <f t="shared" si="3458"/>
        <v>8</v>
      </c>
      <c r="L1633" s="62" t="str">
        <f>IF(COUNTIF(技能效果!A:A,技能等级!B1633&amp;"03")=1,技能等级!B1633&amp;"03","")</f>
        <v/>
      </c>
      <c r="M1633" s="62" t="str">
        <f t="shared" si="3459"/>
        <v/>
      </c>
      <c r="N1633" s="62" t="str">
        <f>IF(COUNTIF(技能效果!A:A,技能等级!B1633&amp;"04")=1,技能等级!B1633&amp;"04","")</f>
        <v/>
      </c>
      <c r="O1633" s="62" t="str">
        <f t="shared" si="3460"/>
        <v/>
      </c>
      <c r="P1633" s="62" t="str">
        <f>IF(COUNTIF(技能效果!A:A,技能等级!B1633&amp;"05")=1,技能等级!B1633&amp;"05","")</f>
        <v/>
      </c>
      <c r="Q1633" s="62" t="str">
        <f t="shared" si="3461"/>
        <v/>
      </c>
      <c r="R1633" s="69" t="str">
        <f>INDEX(技能!U:U,MATCH(技能等级!B1633,技能!B:B,0))</f>
        <v>攻击敌方单体造成攻击x%的伤害
【被动】当自身血量低于y%时，造成的伤害致死时可无视所有濒死效果直接令目标死亡</v>
      </c>
      <c r="S1633" s="150">
        <f t="shared" si="3462"/>
        <v>159</v>
      </c>
    </row>
    <row r="1634" spans="1:19" ht="16.5" x14ac:dyDescent="0.2">
      <c r="A1634" s="62">
        <v>1631</v>
      </c>
      <c r="B1634" s="62">
        <f>INDEX(技能!B:B,MATCH(技能等级!S1634,技能!T:T,0))</f>
        <v>2104008</v>
      </c>
      <c r="C1634" s="69" t="s">
        <v>384</v>
      </c>
      <c r="D1634" s="62">
        <v>9</v>
      </c>
      <c r="E1634" s="62" t="str">
        <f>INDEX(技能!E:E,MATCH(技能等级!S1634,技能!T:T,0))</f>
        <v>黄昏之殇(教学)</v>
      </c>
      <c r="F1634" s="69" t="s">
        <v>1020</v>
      </c>
      <c r="G1634" s="62">
        <v>10</v>
      </c>
      <c r="H1634" s="149" t="str">
        <f t="shared" si="3457"/>
        <v>210400801</v>
      </c>
      <c r="I1634" s="62">
        <v>9</v>
      </c>
      <c r="J1634" s="62" t="str">
        <f>IF(COUNTIF(技能效果!A:A,技能等级!B1634&amp;"02")=1,技能等级!B1634&amp;"02","")</f>
        <v>210400802</v>
      </c>
      <c r="K1634" s="62">
        <f t="shared" si="3458"/>
        <v>9</v>
      </c>
      <c r="L1634" s="62" t="str">
        <f>IF(COUNTIF(技能效果!A:A,技能等级!B1634&amp;"03")=1,技能等级!B1634&amp;"03","")</f>
        <v/>
      </c>
      <c r="M1634" s="62" t="str">
        <f t="shared" si="3459"/>
        <v/>
      </c>
      <c r="N1634" s="62" t="str">
        <f>IF(COUNTIF(技能效果!A:A,技能等级!B1634&amp;"04")=1,技能等级!B1634&amp;"04","")</f>
        <v/>
      </c>
      <c r="O1634" s="62" t="str">
        <f t="shared" si="3460"/>
        <v/>
      </c>
      <c r="P1634" s="62" t="str">
        <f>IF(COUNTIF(技能效果!A:A,技能等级!B1634&amp;"05")=1,技能等级!B1634&amp;"05","")</f>
        <v/>
      </c>
      <c r="Q1634" s="62" t="str">
        <f t="shared" si="3461"/>
        <v/>
      </c>
      <c r="R1634" s="69" t="str">
        <f>INDEX(技能!U:U,MATCH(技能等级!B1634,技能!B:B,0))</f>
        <v>攻击敌方单体造成攻击x%的伤害
【被动】当自身血量低于y%时，造成的伤害致死时可无视所有濒死效果直接令目标死亡</v>
      </c>
      <c r="S1634" s="150">
        <f t="shared" si="3462"/>
        <v>159</v>
      </c>
    </row>
    <row r="1635" spans="1:19" ht="16.5" x14ac:dyDescent="0.2">
      <c r="A1635" s="62">
        <v>1632</v>
      </c>
      <c r="B1635" s="62">
        <f>INDEX(技能!B:B,MATCH(技能等级!S1635,技能!T:T,0))</f>
        <v>2104008</v>
      </c>
      <c r="C1635" s="69" t="s">
        <v>384</v>
      </c>
      <c r="D1635" s="62">
        <v>10</v>
      </c>
      <c r="E1635" s="62" t="str">
        <f>INDEX(技能!E:E,MATCH(技能等级!S1635,技能!T:T,0))</f>
        <v>黄昏之殇(教学)</v>
      </c>
      <c r="F1635" s="69" t="s">
        <v>1020</v>
      </c>
      <c r="G1635" s="62">
        <v>10</v>
      </c>
      <c r="H1635" s="149" t="str">
        <f t="shared" si="3457"/>
        <v>210400801</v>
      </c>
      <c r="I1635" s="62">
        <v>10</v>
      </c>
      <c r="J1635" s="62" t="str">
        <f>IF(COUNTIF(技能效果!A:A,技能等级!B1635&amp;"02")=1,技能等级!B1635&amp;"02","")</f>
        <v>210400802</v>
      </c>
      <c r="K1635" s="62">
        <f t="shared" si="3458"/>
        <v>10</v>
      </c>
      <c r="L1635" s="62" t="str">
        <f>IF(COUNTIF(技能效果!A:A,技能等级!B1635&amp;"03")=1,技能等级!B1635&amp;"03","")</f>
        <v/>
      </c>
      <c r="M1635" s="62" t="str">
        <f t="shared" si="3459"/>
        <v/>
      </c>
      <c r="N1635" s="62" t="str">
        <f>IF(COUNTIF(技能效果!A:A,技能等级!B1635&amp;"04")=1,技能等级!B1635&amp;"04","")</f>
        <v/>
      </c>
      <c r="O1635" s="62" t="str">
        <f t="shared" si="3460"/>
        <v/>
      </c>
      <c r="P1635" s="62" t="str">
        <f>IF(COUNTIF(技能效果!A:A,技能等级!B1635&amp;"05")=1,技能等级!B1635&amp;"05","")</f>
        <v/>
      </c>
      <c r="Q1635" s="62" t="str">
        <f t="shared" si="3461"/>
        <v/>
      </c>
      <c r="R1635" s="69" t="str">
        <f>INDEX(技能!U:U,MATCH(技能等级!B1635,技能!B:B,0))</f>
        <v>攻击敌方单体造成攻击x%的伤害
【被动】当自身血量低于y%时，造成的伤害致死时可无视所有濒死效果直接令目标死亡</v>
      </c>
      <c r="S1635" s="150">
        <f t="shared" si="3462"/>
        <v>159</v>
      </c>
    </row>
    <row r="1636" spans="1:19" ht="16.5" x14ac:dyDescent="0.2">
      <c r="A1636" s="62">
        <v>1633</v>
      </c>
      <c r="B1636" s="62">
        <f>INDEX(技能!B:B,MATCH(技能等级!S1636,技能!T:T,0))</f>
        <v>2104009</v>
      </c>
      <c r="C1636" s="69" t="s">
        <v>384</v>
      </c>
      <c r="D1636" s="62">
        <v>1</v>
      </c>
      <c r="E1636" s="62" t="str">
        <f>INDEX(技能!E:E,MATCH(技能等级!S1636,技能!T:T,0))</f>
        <v>惩戒(教学)</v>
      </c>
      <c r="F1636" s="69" t="s">
        <v>1020</v>
      </c>
      <c r="G1636" s="62"/>
      <c r="H1636" s="149" t="str">
        <f t="shared" si="3457"/>
        <v>210400901</v>
      </c>
      <c r="I1636" s="62">
        <v>1</v>
      </c>
      <c r="J1636" s="62" t="str">
        <f>IF(COUNTIF(技能效果!A:A,技能等级!B1636&amp;"02")=1,技能等级!B1636&amp;"02","")</f>
        <v>210400902</v>
      </c>
      <c r="K1636" s="62">
        <f t="shared" si="3458"/>
        <v>1</v>
      </c>
      <c r="L1636" s="62" t="str">
        <f>IF(COUNTIF(技能效果!A:A,技能等级!B1636&amp;"03")=1,技能等级!B1636&amp;"03","")</f>
        <v/>
      </c>
      <c r="M1636" s="62" t="str">
        <f t="shared" si="3459"/>
        <v/>
      </c>
      <c r="N1636" s="62" t="str">
        <f>IF(COUNTIF(技能效果!A:A,技能等级!B1636&amp;"04")=1,技能等级!B1636&amp;"04","")</f>
        <v/>
      </c>
      <c r="O1636" s="62" t="str">
        <f t="shared" si="3460"/>
        <v/>
      </c>
      <c r="P1636" s="62" t="str">
        <f>IF(COUNTIF(技能效果!A:A,技能等级!B1636&amp;"05")=1,技能等级!B1636&amp;"05","")</f>
        <v/>
      </c>
      <c r="Q1636" s="62" t="str">
        <f t="shared" si="3461"/>
        <v/>
      </c>
      <c r="R1636" s="69" t="str">
        <f>INDEX(技能!U:U,MATCH(技能等级!B1636,技能!B:B,0))</f>
        <v>攻击敌方单体造成攻击x%伤害并同时驱散其身上所有正面效果</v>
      </c>
      <c r="S1636" s="150">
        <f t="shared" si="3462"/>
        <v>160</v>
      </c>
    </row>
    <row r="1637" spans="1:19" ht="16.5" x14ac:dyDescent="0.2">
      <c r="A1637" s="62">
        <v>1634</v>
      </c>
      <c r="B1637" s="62">
        <f>INDEX(技能!B:B,MATCH(技能等级!S1637,技能!T:T,0))</f>
        <v>2104009</v>
      </c>
      <c r="C1637" s="69" t="s">
        <v>384</v>
      </c>
      <c r="D1637" s="62">
        <v>2</v>
      </c>
      <c r="E1637" s="62" t="str">
        <f>INDEX(技能!E:E,MATCH(技能等级!S1637,技能!T:T,0))</f>
        <v>惩戒(教学)</v>
      </c>
      <c r="F1637" s="69" t="s">
        <v>1020</v>
      </c>
      <c r="G1637" s="62">
        <v>10</v>
      </c>
      <c r="H1637" s="149" t="str">
        <f t="shared" si="3457"/>
        <v>210400901</v>
      </c>
      <c r="I1637" s="62">
        <v>2</v>
      </c>
      <c r="J1637" s="62" t="str">
        <f>IF(COUNTIF(技能效果!A:A,技能等级!B1637&amp;"02")=1,技能等级!B1637&amp;"02","")</f>
        <v>210400902</v>
      </c>
      <c r="K1637" s="62">
        <f t="shared" si="3458"/>
        <v>2</v>
      </c>
      <c r="L1637" s="62" t="str">
        <f>IF(COUNTIF(技能效果!A:A,技能等级!B1637&amp;"03")=1,技能等级!B1637&amp;"03","")</f>
        <v/>
      </c>
      <c r="M1637" s="62" t="str">
        <f t="shared" si="3459"/>
        <v/>
      </c>
      <c r="N1637" s="62" t="str">
        <f>IF(COUNTIF(技能效果!A:A,技能等级!B1637&amp;"04")=1,技能等级!B1637&amp;"04","")</f>
        <v/>
      </c>
      <c r="O1637" s="62" t="str">
        <f t="shared" si="3460"/>
        <v/>
      </c>
      <c r="P1637" s="62" t="str">
        <f>IF(COUNTIF(技能效果!A:A,技能等级!B1637&amp;"05")=1,技能等级!B1637&amp;"05","")</f>
        <v/>
      </c>
      <c r="Q1637" s="62" t="str">
        <f t="shared" si="3461"/>
        <v/>
      </c>
      <c r="R1637" s="69" t="str">
        <f>INDEX(技能!U:U,MATCH(技能等级!B1637,技能!B:B,0))</f>
        <v>攻击敌方单体造成攻击x%伤害并同时驱散其身上所有正面效果</v>
      </c>
      <c r="S1637" s="150">
        <f t="shared" si="3462"/>
        <v>160</v>
      </c>
    </row>
    <row r="1638" spans="1:19" ht="16.5" x14ac:dyDescent="0.2">
      <c r="A1638" s="62">
        <v>1635</v>
      </c>
      <c r="B1638" s="62">
        <f>INDEX(技能!B:B,MATCH(技能等级!S1638,技能!T:T,0))</f>
        <v>2104009</v>
      </c>
      <c r="C1638" s="69" t="s">
        <v>384</v>
      </c>
      <c r="D1638" s="62">
        <v>3</v>
      </c>
      <c r="E1638" s="62" t="str">
        <f>INDEX(技能!E:E,MATCH(技能等级!S1638,技能!T:T,0))</f>
        <v>惩戒(教学)</v>
      </c>
      <c r="F1638" s="69" t="s">
        <v>1020</v>
      </c>
      <c r="G1638" s="62">
        <v>10</v>
      </c>
      <c r="H1638" s="149" t="str">
        <f t="shared" si="3457"/>
        <v>210400901</v>
      </c>
      <c r="I1638" s="62">
        <v>3</v>
      </c>
      <c r="J1638" s="62" t="str">
        <f>IF(COUNTIF(技能效果!A:A,技能等级!B1638&amp;"02")=1,技能等级!B1638&amp;"02","")</f>
        <v>210400902</v>
      </c>
      <c r="K1638" s="62">
        <f t="shared" si="3458"/>
        <v>3</v>
      </c>
      <c r="L1638" s="62" t="str">
        <f>IF(COUNTIF(技能效果!A:A,技能等级!B1638&amp;"03")=1,技能等级!B1638&amp;"03","")</f>
        <v/>
      </c>
      <c r="M1638" s="62" t="str">
        <f t="shared" si="3459"/>
        <v/>
      </c>
      <c r="N1638" s="62" t="str">
        <f>IF(COUNTIF(技能效果!A:A,技能等级!B1638&amp;"04")=1,技能等级!B1638&amp;"04","")</f>
        <v/>
      </c>
      <c r="O1638" s="62" t="str">
        <f t="shared" si="3460"/>
        <v/>
      </c>
      <c r="P1638" s="62" t="str">
        <f>IF(COUNTIF(技能效果!A:A,技能等级!B1638&amp;"05")=1,技能等级!B1638&amp;"05","")</f>
        <v/>
      </c>
      <c r="Q1638" s="62" t="str">
        <f t="shared" si="3461"/>
        <v/>
      </c>
      <c r="R1638" s="69" t="str">
        <f>INDEX(技能!U:U,MATCH(技能等级!B1638,技能!B:B,0))</f>
        <v>攻击敌方单体造成攻击x%伤害并同时驱散其身上所有正面效果</v>
      </c>
      <c r="S1638" s="150">
        <f t="shared" si="3462"/>
        <v>160</v>
      </c>
    </row>
    <row r="1639" spans="1:19" ht="16.5" x14ac:dyDescent="0.2">
      <c r="A1639" s="62">
        <v>1636</v>
      </c>
      <c r="B1639" s="62">
        <f>INDEX(技能!B:B,MATCH(技能等级!S1639,技能!T:T,0))</f>
        <v>2104009</v>
      </c>
      <c r="C1639" s="69" t="s">
        <v>384</v>
      </c>
      <c r="D1639" s="62">
        <v>4</v>
      </c>
      <c r="E1639" s="62" t="str">
        <f>INDEX(技能!E:E,MATCH(技能等级!S1639,技能!T:T,0))</f>
        <v>惩戒(教学)</v>
      </c>
      <c r="F1639" s="69" t="s">
        <v>1020</v>
      </c>
      <c r="G1639" s="62">
        <v>10</v>
      </c>
      <c r="H1639" s="149" t="str">
        <f t="shared" si="3457"/>
        <v>210400901</v>
      </c>
      <c r="I1639" s="62">
        <v>4</v>
      </c>
      <c r="J1639" s="62" t="str">
        <f>IF(COUNTIF(技能效果!A:A,技能等级!B1639&amp;"02")=1,技能等级!B1639&amp;"02","")</f>
        <v>210400902</v>
      </c>
      <c r="K1639" s="62">
        <f t="shared" si="3458"/>
        <v>4</v>
      </c>
      <c r="L1639" s="62" t="str">
        <f>IF(COUNTIF(技能效果!A:A,技能等级!B1639&amp;"03")=1,技能等级!B1639&amp;"03","")</f>
        <v/>
      </c>
      <c r="M1639" s="62" t="str">
        <f t="shared" si="3459"/>
        <v/>
      </c>
      <c r="N1639" s="62" t="str">
        <f>IF(COUNTIF(技能效果!A:A,技能等级!B1639&amp;"04")=1,技能等级!B1639&amp;"04","")</f>
        <v/>
      </c>
      <c r="O1639" s="62" t="str">
        <f t="shared" si="3460"/>
        <v/>
      </c>
      <c r="P1639" s="62" t="str">
        <f>IF(COUNTIF(技能效果!A:A,技能等级!B1639&amp;"05")=1,技能等级!B1639&amp;"05","")</f>
        <v/>
      </c>
      <c r="Q1639" s="62" t="str">
        <f t="shared" si="3461"/>
        <v/>
      </c>
      <c r="R1639" s="69" t="str">
        <f>INDEX(技能!U:U,MATCH(技能等级!B1639,技能!B:B,0))</f>
        <v>攻击敌方单体造成攻击x%伤害并同时驱散其身上所有正面效果</v>
      </c>
      <c r="S1639" s="150">
        <f t="shared" si="3462"/>
        <v>160</v>
      </c>
    </row>
    <row r="1640" spans="1:19" ht="16.5" x14ac:dyDescent="0.2">
      <c r="A1640" s="62">
        <v>1637</v>
      </c>
      <c r="B1640" s="62">
        <f>INDEX(技能!B:B,MATCH(技能等级!S1640,技能!T:T,0))</f>
        <v>2104009</v>
      </c>
      <c r="C1640" s="69" t="s">
        <v>384</v>
      </c>
      <c r="D1640" s="62">
        <v>5</v>
      </c>
      <c r="E1640" s="62" t="str">
        <f>INDEX(技能!E:E,MATCH(技能等级!S1640,技能!T:T,0))</f>
        <v>惩戒(教学)</v>
      </c>
      <c r="F1640" s="69" t="s">
        <v>1020</v>
      </c>
      <c r="G1640" s="62">
        <v>10</v>
      </c>
      <c r="H1640" s="149" t="str">
        <f t="shared" si="3457"/>
        <v>210400901</v>
      </c>
      <c r="I1640" s="62">
        <v>5</v>
      </c>
      <c r="J1640" s="62" t="str">
        <f>IF(COUNTIF(技能效果!A:A,技能等级!B1640&amp;"02")=1,技能等级!B1640&amp;"02","")</f>
        <v>210400902</v>
      </c>
      <c r="K1640" s="62">
        <f t="shared" si="3458"/>
        <v>5</v>
      </c>
      <c r="L1640" s="62" t="str">
        <f>IF(COUNTIF(技能效果!A:A,技能等级!B1640&amp;"03")=1,技能等级!B1640&amp;"03","")</f>
        <v/>
      </c>
      <c r="M1640" s="62" t="str">
        <f t="shared" si="3459"/>
        <v/>
      </c>
      <c r="N1640" s="62" t="str">
        <f>IF(COUNTIF(技能效果!A:A,技能等级!B1640&amp;"04")=1,技能等级!B1640&amp;"04","")</f>
        <v/>
      </c>
      <c r="O1640" s="62" t="str">
        <f t="shared" si="3460"/>
        <v/>
      </c>
      <c r="P1640" s="62" t="str">
        <f>IF(COUNTIF(技能效果!A:A,技能等级!B1640&amp;"05")=1,技能等级!B1640&amp;"05","")</f>
        <v/>
      </c>
      <c r="Q1640" s="62" t="str">
        <f t="shared" si="3461"/>
        <v/>
      </c>
      <c r="R1640" s="69" t="str">
        <f>INDEX(技能!U:U,MATCH(技能等级!B1640,技能!B:B,0))</f>
        <v>攻击敌方单体造成攻击x%伤害并同时驱散其身上所有正面效果</v>
      </c>
      <c r="S1640" s="150">
        <f t="shared" si="3462"/>
        <v>160</v>
      </c>
    </row>
    <row r="1641" spans="1:19" ht="16.5" x14ac:dyDescent="0.2">
      <c r="A1641" s="62">
        <v>1638</v>
      </c>
      <c r="B1641" s="62">
        <f>INDEX(技能!B:B,MATCH(技能等级!S1641,技能!T:T,0))</f>
        <v>2104009</v>
      </c>
      <c r="C1641" s="69" t="s">
        <v>384</v>
      </c>
      <c r="D1641" s="62">
        <v>6</v>
      </c>
      <c r="E1641" s="62" t="str">
        <f>INDEX(技能!E:E,MATCH(技能等级!S1641,技能!T:T,0))</f>
        <v>惩戒(教学)</v>
      </c>
      <c r="F1641" s="69" t="s">
        <v>1020</v>
      </c>
      <c r="G1641" s="62">
        <v>10</v>
      </c>
      <c r="H1641" s="149" t="str">
        <f t="shared" si="3457"/>
        <v>210400901</v>
      </c>
      <c r="I1641" s="62">
        <v>6</v>
      </c>
      <c r="J1641" s="62" t="str">
        <f>IF(COUNTIF(技能效果!A:A,技能等级!B1641&amp;"02")=1,技能等级!B1641&amp;"02","")</f>
        <v>210400902</v>
      </c>
      <c r="K1641" s="62">
        <f t="shared" si="3458"/>
        <v>6</v>
      </c>
      <c r="L1641" s="62" t="str">
        <f>IF(COUNTIF(技能效果!A:A,技能等级!B1641&amp;"03")=1,技能等级!B1641&amp;"03","")</f>
        <v/>
      </c>
      <c r="M1641" s="62" t="str">
        <f t="shared" si="3459"/>
        <v/>
      </c>
      <c r="N1641" s="62" t="str">
        <f>IF(COUNTIF(技能效果!A:A,技能等级!B1641&amp;"04")=1,技能等级!B1641&amp;"04","")</f>
        <v/>
      </c>
      <c r="O1641" s="62" t="str">
        <f t="shared" si="3460"/>
        <v/>
      </c>
      <c r="P1641" s="62" t="str">
        <f>IF(COUNTIF(技能效果!A:A,技能等级!B1641&amp;"05")=1,技能等级!B1641&amp;"05","")</f>
        <v/>
      </c>
      <c r="Q1641" s="62" t="str">
        <f t="shared" si="3461"/>
        <v/>
      </c>
      <c r="R1641" s="69" t="str">
        <f>INDEX(技能!U:U,MATCH(技能等级!B1641,技能!B:B,0))</f>
        <v>攻击敌方单体造成攻击x%伤害并同时驱散其身上所有正面效果</v>
      </c>
      <c r="S1641" s="150">
        <f t="shared" si="3462"/>
        <v>160</v>
      </c>
    </row>
    <row r="1642" spans="1:19" ht="16.5" x14ac:dyDescent="0.2">
      <c r="A1642" s="62">
        <v>1639</v>
      </c>
      <c r="B1642" s="62">
        <f>INDEX(技能!B:B,MATCH(技能等级!S1642,技能!T:T,0))</f>
        <v>2104009</v>
      </c>
      <c r="C1642" s="69" t="s">
        <v>384</v>
      </c>
      <c r="D1642" s="62">
        <v>7</v>
      </c>
      <c r="E1642" s="62" t="str">
        <f>INDEX(技能!E:E,MATCH(技能等级!S1642,技能!T:T,0))</f>
        <v>惩戒(教学)</v>
      </c>
      <c r="F1642" s="69" t="s">
        <v>1020</v>
      </c>
      <c r="G1642" s="62">
        <v>10</v>
      </c>
      <c r="H1642" s="149" t="str">
        <f t="shared" si="3457"/>
        <v>210400901</v>
      </c>
      <c r="I1642" s="62">
        <v>7</v>
      </c>
      <c r="J1642" s="62" t="str">
        <f>IF(COUNTIF(技能效果!A:A,技能等级!B1642&amp;"02")=1,技能等级!B1642&amp;"02","")</f>
        <v>210400902</v>
      </c>
      <c r="K1642" s="62">
        <f t="shared" si="3458"/>
        <v>7</v>
      </c>
      <c r="L1642" s="62" t="str">
        <f>IF(COUNTIF(技能效果!A:A,技能等级!B1642&amp;"03")=1,技能等级!B1642&amp;"03","")</f>
        <v/>
      </c>
      <c r="M1642" s="62" t="str">
        <f t="shared" si="3459"/>
        <v/>
      </c>
      <c r="N1642" s="62" t="str">
        <f>IF(COUNTIF(技能效果!A:A,技能等级!B1642&amp;"04")=1,技能等级!B1642&amp;"04","")</f>
        <v/>
      </c>
      <c r="O1642" s="62" t="str">
        <f t="shared" si="3460"/>
        <v/>
      </c>
      <c r="P1642" s="62" t="str">
        <f>IF(COUNTIF(技能效果!A:A,技能等级!B1642&amp;"05")=1,技能等级!B1642&amp;"05","")</f>
        <v/>
      </c>
      <c r="Q1642" s="62" t="str">
        <f t="shared" si="3461"/>
        <v/>
      </c>
      <c r="R1642" s="69" t="str">
        <f>INDEX(技能!U:U,MATCH(技能等级!B1642,技能!B:B,0))</f>
        <v>攻击敌方单体造成攻击x%伤害并同时驱散其身上所有正面效果</v>
      </c>
      <c r="S1642" s="150">
        <f t="shared" si="3462"/>
        <v>160</v>
      </c>
    </row>
    <row r="1643" spans="1:19" ht="16.5" x14ac:dyDescent="0.2">
      <c r="A1643" s="62">
        <v>1640</v>
      </c>
      <c r="B1643" s="62">
        <f>INDEX(技能!B:B,MATCH(技能等级!S1643,技能!T:T,0))</f>
        <v>2104009</v>
      </c>
      <c r="C1643" s="69" t="s">
        <v>384</v>
      </c>
      <c r="D1643" s="62">
        <v>8</v>
      </c>
      <c r="E1643" s="62" t="str">
        <f>INDEX(技能!E:E,MATCH(技能等级!S1643,技能!T:T,0))</f>
        <v>惩戒(教学)</v>
      </c>
      <c r="F1643" s="69" t="s">
        <v>1020</v>
      </c>
      <c r="G1643" s="62">
        <v>10</v>
      </c>
      <c r="H1643" s="149" t="str">
        <f t="shared" si="3457"/>
        <v>210400901</v>
      </c>
      <c r="I1643" s="62">
        <v>8</v>
      </c>
      <c r="J1643" s="62" t="str">
        <f>IF(COUNTIF(技能效果!A:A,技能等级!B1643&amp;"02")=1,技能等级!B1643&amp;"02","")</f>
        <v>210400902</v>
      </c>
      <c r="K1643" s="62">
        <f t="shared" si="3458"/>
        <v>8</v>
      </c>
      <c r="L1643" s="62" t="str">
        <f>IF(COUNTIF(技能效果!A:A,技能等级!B1643&amp;"03")=1,技能等级!B1643&amp;"03","")</f>
        <v/>
      </c>
      <c r="M1643" s="62" t="str">
        <f t="shared" si="3459"/>
        <v/>
      </c>
      <c r="N1643" s="62" t="str">
        <f>IF(COUNTIF(技能效果!A:A,技能等级!B1643&amp;"04")=1,技能等级!B1643&amp;"04","")</f>
        <v/>
      </c>
      <c r="O1643" s="62" t="str">
        <f t="shared" si="3460"/>
        <v/>
      </c>
      <c r="P1643" s="62" t="str">
        <f>IF(COUNTIF(技能效果!A:A,技能等级!B1643&amp;"05")=1,技能等级!B1643&amp;"05","")</f>
        <v/>
      </c>
      <c r="Q1643" s="62" t="str">
        <f t="shared" si="3461"/>
        <v/>
      </c>
      <c r="R1643" s="69" t="str">
        <f>INDEX(技能!U:U,MATCH(技能等级!B1643,技能!B:B,0))</f>
        <v>攻击敌方单体造成攻击x%伤害并同时驱散其身上所有正面效果</v>
      </c>
      <c r="S1643" s="150">
        <f t="shared" si="3462"/>
        <v>160</v>
      </c>
    </row>
    <row r="1644" spans="1:19" ht="16.5" x14ac:dyDescent="0.2">
      <c r="A1644" s="62">
        <v>1641</v>
      </c>
      <c r="B1644" s="62">
        <f>INDEX(技能!B:B,MATCH(技能等级!S1644,技能!T:T,0))</f>
        <v>2104009</v>
      </c>
      <c r="C1644" s="69" t="s">
        <v>384</v>
      </c>
      <c r="D1644" s="62">
        <v>9</v>
      </c>
      <c r="E1644" s="62" t="str">
        <f>INDEX(技能!E:E,MATCH(技能等级!S1644,技能!T:T,0))</f>
        <v>惩戒(教学)</v>
      </c>
      <c r="F1644" s="69" t="s">
        <v>1020</v>
      </c>
      <c r="G1644" s="62">
        <v>10</v>
      </c>
      <c r="H1644" s="149" t="str">
        <f t="shared" si="3457"/>
        <v>210400901</v>
      </c>
      <c r="I1644" s="62">
        <v>9</v>
      </c>
      <c r="J1644" s="62" t="str">
        <f>IF(COUNTIF(技能效果!A:A,技能等级!B1644&amp;"02")=1,技能等级!B1644&amp;"02","")</f>
        <v>210400902</v>
      </c>
      <c r="K1644" s="62">
        <f t="shared" si="3458"/>
        <v>9</v>
      </c>
      <c r="L1644" s="62" t="str">
        <f>IF(COUNTIF(技能效果!A:A,技能等级!B1644&amp;"03")=1,技能等级!B1644&amp;"03","")</f>
        <v/>
      </c>
      <c r="M1644" s="62" t="str">
        <f t="shared" si="3459"/>
        <v/>
      </c>
      <c r="N1644" s="62" t="str">
        <f>IF(COUNTIF(技能效果!A:A,技能等级!B1644&amp;"04")=1,技能等级!B1644&amp;"04","")</f>
        <v/>
      </c>
      <c r="O1644" s="62" t="str">
        <f t="shared" si="3460"/>
        <v/>
      </c>
      <c r="P1644" s="62" t="str">
        <f>IF(COUNTIF(技能效果!A:A,技能等级!B1644&amp;"05")=1,技能等级!B1644&amp;"05","")</f>
        <v/>
      </c>
      <c r="Q1644" s="62" t="str">
        <f t="shared" si="3461"/>
        <v/>
      </c>
      <c r="R1644" s="69" t="str">
        <f>INDEX(技能!U:U,MATCH(技能等级!B1644,技能!B:B,0))</f>
        <v>攻击敌方单体造成攻击x%伤害并同时驱散其身上所有正面效果</v>
      </c>
      <c r="S1644" s="150">
        <f t="shared" si="3462"/>
        <v>160</v>
      </c>
    </row>
    <row r="1645" spans="1:19" ht="16.5" x14ac:dyDescent="0.2">
      <c r="A1645" s="62">
        <v>1642</v>
      </c>
      <c r="B1645" s="62">
        <f>INDEX(技能!B:B,MATCH(技能等级!S1645,技能!T:T,0))</f>
        <v>2104009</v>
      </c>
      <c r="C1645" s="69" t="s">
        <v>384</v>
      </c>
      <c r="D1645" s="62">
        <v>10</v>
      </c>
      <c r="E1645" s="62" t="str">
        <f>INDEX(技能!E:E,MATCH(技能等级!S1645,技能!T:T,0))</f>
        <v>惩戒(教学)</v>
      </c>
      <c r="F1645" s="69" t="s">
        <v>1020</v>
      </c>
      <c r="G1645" s="62">
        <v>10</v>
      </c>
      <c r="H1645" s="149" t="str">
        <f t="shared" si="3457"/>
        <v>210400901</v>
      </c>
      <c r="I1645" s="62">
        <v>10</v>
      </c>
      <c r="J1645" s="62" t="str">
        <f>IF(COUNTIF(技能效果!A:A,技能等级!B1645&amp;"02")=1,技能等级!B1645&amp;"02","")</f>
        <v>210400902</v>
      </c>
      <c r="K1645" s="62">
        <f t="shared" si="3458"/>
        <v>10</v>
      </c>
      <c r="L1645" s="62" t="str">
        <f>IF(COUNTIF(技能效果!A:A,技能等级!B1645&amp;"03")=1,技能等级!B1645&amp;"03","")</f>
        <v/>
      </c>
      <c r="M1645" s="62" t="str">
        <f t="shared" si="3459"/>
        <v/>
      </c>
      <c r="N1645" s="62" t="str">
        <f>IF(COUNTIF(技能效果!A:A,技能等级!B1645&amp;"04")=1,技能等级!B1645&amp;"04","")</f>
        <v/>
      </c>
      <c r="O1645" s="62" t="str">
        <f t="shared" si="3460"/>
        <v/>
      </c>
      <c r="P1645" s="62" t="str">
        <f>IF(COUNTIF(技能效果!A:A,技能等级!B1645&amp;"05")=1,技能等级!B1645&amp;"05","")</f>
        <v/>
      </c>
      <c r="Q1645" s="62" t="str">
        <f t="shared" si="3461"/>
        <v/>
      </c>
      <c r="R1645" s="69" t="str">
        <f>INDEX(技能!U:U,MATCH(技能等级!B1645,技能!B:B,0))</f>
        <v>攻击敌方单体造成攻击x%伤害并同时驱散其身上所有正面效果</v>
      </c>
      <c r="S1645" s="150">
        <f t="shared" si="3462"/>
        <v>160</v>
      </c>
    </row>
    <row r="1646" spans="1:19" ht="16.5" x14ac:dyDescent="0.2">
      <c r="A1646" s="62">
        <v>1643</v>
      </c>
      <c r="B1646" s="62">
        <f>INDEX(技能!B:B,MATCH(技能等级!S1646,技能!T:T,0))</f>
        <v>2104010</v>
      </c>
      <c r="C1646" s="69" t="s">
        <v>384</v>
      </c>
      <c r="D1646" s="62">
        <v>1</v>
      </c>
      <c r="E1646" s="62" t="str">
        <f>INDEX(技能!E:E,MATCH(技能等级!S1646,技能!T:T,0))</f>
        <v>断罪(教学)</v>
      </c>
      <c r="F1646" s="69" t="s">
        <v>1020</v>
      </c>
      <c r="G1646" s="62"/>
      <c r="H1646" s="149" t="str">
        <f t="shared" si="3457"/>
        <v>210401001</v>
      </c>
      <c r="I1646" s="62">
        <v>1</v>
      </c>
      <c r="J1646" s="62" t="str">
        <f>IF(COUNTIF(技能效果!A:A,技能等级!B1646&amp;"02")=1,技能等级!B1646&amp;"02","")</f>
        <v>210401002</v>
      </c>
      <c r="K1646" s="62">
        <f t="shared" si="3458"/>
        <v>1</v>
      </c>
      <c r="L1646" s="62" t="str">
        <f>IF(COUNTIF(技能效果!A:A,技能等级!B1646&amp;"03")=1,技能等级!B1646&amp;"03","")</f>
        <v/>
      </c>
      <c r="M1646" s="62" t="str">
        <f t="shared" si="3459"/>
        <v/>
      </c>
      <c r="N1646" s="62" t="str">
        <f>IF(COUNTIF(技能效果!A:A,技能等级!B1646&amp;"04")=1,技能等级!B1646&amp;"04","")</f>
        <v/>
      </c>
      <c r="O1646" s="62" t="str">
        <f t="shared" si="3460"/>
        <v/>
      </c>
      <c r="P1646" s="62" t="str">
        <f>IF(COUNTIF(技能效果!A:A,技能等级!B1646&amp;"05")=1,技能等级!B1646&amp;"05","")</f>
        <v/>
      </c>
      <c r="Q1646" s="62" t="str">
        <f t="shared" si="3461"/>
        <v/>
      </c>
      <c r="R1646" s="69" t="str">
        <f>INDEX(技能!U:U,MATCH(技能等级!B1646,技能!B:B,0))</f>
        <v>攻击敌方单体造成x%伤害且下一次技能暴击概率提升y%</v>
      </c>
      <c r="S1646" s="150">
        <f t="shared" si="3462"/>
        <v>161</v>
      </c>
    </row>
    <row r="1647" spans="1:19" ht="16.5" x14ac:dyDescent="0.2">
      <c r="A1647" s="62">
        <v>1644</v>
      </c>
      <c r="B1647" s="62">
        <f>INDEX(技能!B:B,MATCH(技能等级!S1647,技能!T:T,0))</f>
        <v>2104010</v>
      </c>
      <c r="C1647" s="69" t="s">
        <v>384</v>
      </c>
      <c r="D1647" s="62">
        <v>2</v>
      </c>
      <c r="E1647" s="62" t="str">
        <f>INDEX(技能!E:E,MATCH(技能等级!S1647,技能!T:T,0))</f>
        <v>断罪(教学)</v>
      </c>
      <c r="F1647" s="69" t="s">
        <v>1020</v>
      </c>
      <c r="G1647" s="62">
        <v>10</v>
      </c>
      <c r="H1647" s="149" t="str">
        <f t="shared" ref="H1647:H1710" si="3463">B1647&amp;"01"</f>
        <v>210401001</v>
      </c>
      <c r="I1647" s="62">
        <v>2</v>
      </c>
      <c r="J1647" s="62" t="str">
        <f>IF(COUNTIF(技能效果!A:A,技能等级!B1647&amp;"02")=1,技能等级!B1647&amp;"02","")</f>
        <v>210401002</v>
      </c>
      <c r="K1647" s="62">
        <f t="shared" si="3458"/>
        <v>2</v>
      </c>
      <c r="L1647" s="62" t="str">
        <f>IF(COUNTIF(技能效果!A:A,技能等级!B1647&amp;"03")=1,技能等级!B1647&amp;"03","")</f>
        <v/>
      </c>
      <c r="M1647" s="62" t="str">
        <f t="shared" si="3459"/>
        <v/>
      </c>
      <c r="N1647" s="62" t="str">
        <f>IF(COUNTIF(技能效果!A:A,技能等级!B1647&amp;"04")=1,技能等级!B1647&amp;"04","")</f>
        <v/>
      </c>
      <c r="O1647" s="62" t="str">
        <f t="shared" si="3460"/>
        <v/>
      </c>
      <c r="P1647" s="62" t="str">
        <f>IF(COUNTIF(技能效果!A:A,技能等级!B1647&amp;"05")=1,技能等级!B1647&amp;"05","")</f>
        <v/>
      </c>
      <c r="Q1647" s="62" t="str">
        <f t="shared" si="3461"/>
        <v/>
      </c>
      <c r="R1647" s="69" t="str">
        <f>INDEX(技能!U:U,MATCH(技能等级!B1647,技能!B:B,0))</f>
        <v>攻击敌方单体造成x%伤害且下一次技能暴击概率提升y%</v>
      </c>
      <c r="S1647" s="150">
        <f t="shared" si="3462"/>
        <v>161</v>
      </c>
    </row>
    <row r="1648" spans="1:19" ht="16.5" x14ac:dyDescent="0.2">
      <c r="A1648" s="62">
        <v>1645</v>
      </c>
      <c r="B1648" s="62">
        <f>INDEX(技能!B:B,MATCH(技能等级!S1648,技能!T:T,0))</f>
        <v>2104010</v>
      </c>
      <c r="C1648" s="69" t="s">
        <v>384</v>
      </c>
      <c r="D1648" s="62">
        <v>3</v>
      </c>
      <c r="E1648" s="62" t="str">
        <f>INDEX(技能!E:E,MATCH(技能等级!S1648,技能!T:T,0))</f>
        <v>断罪(教学)</v>
      </c>
      <c r="F1648" s="69" t="s">
        <v>1020</v>
      </c>
      <c r="G1648" s="62">
        <v>10</v>
      </c>
      <c r="H1648" s="149" t="str">
        <f t="shared" si="3463"/>
        <v>210401001</v>
      </c>
      <c r="I1648" s="62">
        <v>3</v>
      </c>
      <c r="J1648" s="62" t="str">
        <f>IF(COUNTIF(技能效果!A:A,技能等级!B1648&amp;"02")=1,技能等级!B1648&amp;"02","")</f>
        <v>210401002</v>
      </c>
      <c r="K1648" s="62">
        <f t="shared" si="3458"/>
        <v>3</v>
      </c>
      <c r="L1648" s="62" t="str">
        <f>IF(COUNTIF(技能效果!A:A,技能等级!B1648&amp;"03")=1,技能等级!B1648&amp;"03","")</f>
        <v/>
      </c>
      <c r="M1648" s="62" t="str">
        <f t="shared" si="3459"/>
        <v/>
      </c>
      <c r="N1648" s="62" t="str">
        <f>IF(COUNTIF(技能效果!A:A,技能等级!B1648&amp;"04")=1,技能等级!B1648&amp;"04","")</f>
        <v/>
      </c>
      <c r="O1648" s="62" t="str">
        <f t="shared" si="3460"/>
        <v/>
      </c>
      <c r="P1648" s="62" t="str">
        <f>IF(COUNTIF(技能效果!A:A,技能等级!B1648&amp;"05")=1,技能等级!B1648&amp;"05","")</f>
        <v/>
      </c>
      <c r="Q1648" s="62" t="str">
        <f t="shared" si="3461"/>
        <v/>
      </c>
      <c r="R1648" s="69" t="str">
        <f>INDEX(技能!U:U,MATCH(技能等级!B1648,技能!B:B,0))</f>
        <v>攻击敌方单体造成x%伤害且下一次技能暴击概率提升y%</v>
      </c>
      <c r="S1648" s="150">
        <f t="shared" si="3462"/>
        <v>161</v>
      </c>
    </row>
    <row r="1649" spans="1:19" ht="16.5" x14ac:dyDescent="0.2">
      <c r="A1649" s="62">
        <v>1646</v>
      </c>
      <c r="B1649" s="62">
        <f>INDEX(技能!B:B,MATCH(技能等级!S1649,技能!T:T,0))</f>
        <v>2104010</v>
      </c>
      <c r="C1649" s="69" t="s">
        <v>384</v>
      </c>
      <c r="D1649" s="62">
        <v>4</v>
      </c>
      <c r="E1649" s="62" t="str">
        <f>INDEX(技能!E:E,MATCH(技能等级!S1649,技能!T:T,0))</f>
        <v>断罪(教学)</v>
      </c>
      <c r="F1649" s="69" t="s">
        <v>1020</v>
      </c>
      <c r="G1649" s="62">
        <v>10</v>
      </c>
      <c r="H1649" s="149" t="str">
        <f t="shared" si="3463"/>
        <v>210401001</v>
      </c>
      <c r="I1649" s="62">
        <v>4</v>
      </c>
      <c r="J1649" s="62" t="str">
        <f>IF(COUNTIF(技能效果!A:A,技能等级!B1649&amp;"02")=1,技能等级!B1649&amp;"02","")</f>
        <v>210401002</v>
      </c>
      <c r="K1649" s="62">
        <f t="shared" si="3458"/>
        <v>4</v>
      </c>
      <c r="L1649" s="62" t="str">
        <f>IF(COUNTIF(技能效果!A:A,技能等级!B1649&amp;"03")=1,技能等级!B1649&amp;"03","")</f>
        <v/>
      </c>
      <c r="M1649" s="62" t="str">
        <f t="shared" si="3459"/>
        <v/>
      </c>
      <c r="N1649" s="62" t="str">
        <f>IF(COUNTIF(技能效果!A:A,技能等级!B1649&amp;"04")=1,技能等级!B1649&amp;"04","")</f>
        <v/>
      </c>
      <c r="O1649" s="62" t="str">
        <f t="shared" si="3460"/>
        <v/>
      </c>
      <c r="P1649" s="62" t="str">
        <f>IF(COUNTIF(技能效果!A:A,技能等级!B1649&amp;"05")=1,技能等级!B1649&amp;"05","")</f>
        <v/>
      </c>
      <c r="Q1649" s="62" t="str">
        <f t="shared" si="3461"/>
        <v/>
      </c>
      <c r="R1649" s="69" t="str">
        <f>INDEX(技能!U:U,MATCH(技能等级!B1649,技能!B:B,0))</f>
        <v>攻击敌方单体造成x%伤害且下一次技能暴击概率提升y%</v>
      </c>
      <c r="S1649" s="150">
        <f t="shared" si="3462"/>
        <v>161</v>
      </c>
    </row>
    <row r="1650" spans="1:19" ht="16.5" x14ac:dyDescent="0.2">
      <c r="A1650" s="62">
        <v>1647</v>
      </c>
      <c r="B1650" s="62">
        <f>INDEX(技能!B:B,MATCH(技能等级!S1650,技能!T:T,0))</f>
        <v>2104010</v>
      </c>
      <c r="C1650" s="69" t="s">
        <v>384</v>
      </c>
      <c r="D1650" s="62">
        <v>5</v>
      </c>
      <c r="E1650" s="62" t="str">
        <f>INDEX(技能!E:E,MATCH(技能等级!S1650,技能!T:T,0))</f>
        <v>断罪(教学)</v>
      </c>
      <c r="F1650" s="69" t="s">
        <v>1020</v>
      </c>
      <c r="G1650" s="62">
        <v>10</v>
      </c>
      <c r="H1650" s="149" t="str">
        <f t="shared" si="3463"/>
        <v>210401001</v>
      </c>
      <c r="I1650" s="62">
        <v>5</v>
      </c>
      <c r="J1650" s="62" t="str">
        <f>IF(COUNTIF(技能效果!A:A,技能等级!B1650&amp;"02")=1,技能等级!B1650&amp;"02","")</f>
        <v>210401002</v>
      </c>
      <c r="K1650" s="62">
        <f t="shared" si="3458"/>
        <v>5</v>
      </c>
      <c r="L1650" s="62" t="str">
        <f>IF(COUNTIF(技能效果!A:A,技能等级!B1650&amp;"03")=1,技能等级!B1650&amp;"03","")</f>
        <v/>
      </c>
      <c r="M1650" s="62" t="str">
        <f t="shared" si="3459"/>
        <v/>
      </c>
      <c r="N1650" s="62" t="str">
        <f>IF(COUNTIF(技能效果!A:A,技能等级!B1650&amp;"04")=1,技能等级!B1650&amp;"04","")</f>
        <v/>
      </c>
      <c r="O1650" s="62" t="str">
        <f t="shared" si="3460"/>
        <v/>
      </c>
      <c r="P1650" s="62" t="str">
        <f>IF(COUNTIF(技能效果!A:A,技能等级!B1650&amp;"05")=1,技能等级!B1650&amp;"05","")</f>
        <v/>
      </c>
      <c r="Q1650" s="62" t="str">
        <f t="shared" si="3461"/>
        <v/>
      </c>
      <c r="R1650" s="69" t="str">
        <f>INDEX(技能!U:U,MATCH(技能等级!B1650,技能!B:B,0))</f>
        <v>攻击敌方单体造成x%伤害且下一次技能暴击概率提升y%</v>
      </c>
      <c r="S1650" s="150">
        <f t="shared" si="3462"/>
        <v>161</v>
      </c>
    </row>
    <row r="1651" spans="1:19" ht="16.5" x14ac:dyDescent="0.2">
      <c r="A1651" s="62">
        <v>1648</v>
      </c>
      <c r="B1651" s="62">
        <f>INDEX(技能!B:B,MATCH(技能等级!S1651,技能!T:T,0))</f>
        <v>2104010</v>
      </c>
      <c r="C1651" s="69" t="s">
        <v>384</v>
      </c>
      <c r="D1651" s="62">
        <v>6</v>
      </c>
      <c r="E1651" s="62" t="str">
        <f>INDEX(技能!E:E,MATCH(技能等级!S1651,技能!T:T,0))</f>
        <v>断罪(教学)</v>
      </c>
      <c r="F1651" s="69" t="s">
        <v>1020</v>
      </c>
      <c r="G1651" s="62">
        <v>10</v>
      </c>
      <c r="H1651" s="149" t="str">
        <f t="shared" si="3463"/>
        <v>210401001</v>
      </c>
      <c r="I1651" s="62">
        <v>6</v>
      </c>
      <c r="J1651" s="62" t="str">
        <f>IF(COUNTIF(技能效果!A:A,技能等级!B1651&amp;"02")=1,技能等级!B1651&amp;"02","")</f>
        <v>210401002</v>
      </c>
      <c r="K1651" s="62">
        <f t="shared" si="3458"/>
        <v>6</v>
      </c>
      <c r="L1651" s="62" t="str">
        <f>IF(COUNTIF(技能效果!A:A,技能等级!B1651&amp;"03")=1,技能等级!B1651&amp;"03","")</f>
        <v/>
      </c>
      <c r="M1651" s="62" t="str">
        <f t="shared" si="3459"/>
        <v/>
      </c>
      <c r="N1651" s="62" t="str">
        <f>IF(COUNTIF(技能效果!A:A,技能等级!B1651&amp;"04")=1,技能等级!B1651&amp;"04","")</f>
        <v/>
      </c>
      <c r="O1651" s="62" t="str">
        <f t="shared" si="3460"/>
        <v/>
      </c>
      <c r="P1651" s="62" t="str">
        <f>IF(COUNTIF(技能效果!A:A,技能等级!B1651&amp;"05")=1,技能等级!B1651&amp;"05","")</f>
        <v/>
      </c>
      <c r="Q1651" s="62" t="str">
        <f t="shared" si="3461"/>
        <v/>
      </c>
      <c r="R1651" s="69" t="str">
        <f>INDEX(技能!U:U,MATCH(技能等级!B1651,技能!B:B,0))</f>
        <v>攻击敌方单体造成x%伤害且下一次技能暴击概率提升y%</v>
      </c>
      <c r="S1651" s="150">
        <f t="shared" si="3462"/>
        <v>161</v>
      </c>
    </row>
    <row r="1652" spans="1:19" ht="16.5" x14ac:dyDescent="0.2">
      <c r="A1652" s="62">
        <v>1649</v>
      </c>
      <c r="B1652" s="62">
        <f>INDEX(技能!B:B,MATCH(技能等级!S1652,技能!T:T,0))</f>
        <v>2104010</v>
      </c>
      <c r="C1652" s="69" t="s">
        <v>384</v>
      </c>
      <c r="D1652" s="62">
        <v>7</v>
      </c>
      <c r="E1652" s="62" t="str">
        <f>INDEX(技能!E:E,MATCH(技能等级!S1652,技能!T:T,0))</f>
        <v>断罪(教学)</v>
      </c>
      <c r="F1652" s="69" t="s">
        <v>1020</v>
      </c>
      <c r="G1652" s="62">
        <v>10</v>
      </c>
      <c r="H1652" s="149" t="str">
        <f t="shared" si="3463"/>
        <v>210401001</v>
      </c>
      <c r="I1652" s="62">
        <v>7</v>
      </c>
      <c r="J1652" s="62" t="str">
        <f>IF(COUNTIF(技能效果!A:A,技能等级!B1652&amp;"02")=1,技能等级!B1652&amp;"02","")</f>
        <v>210401002</v>
      </c>
      <c r="K1652" s="62">
        <f t="shared" ref="K1652:K1716" si="3464">IF(J1652="","",$D1652)</f>
        <v>7</v>
      </c>
      <c r="L1652" s="62" t="str">
        <f>IF(COUNTIF(技能效果!A:A,技能等级!B1652&amp;"03")=1,技能等级!B1652&amp;"03","")</f>
        <v/>
      </c>
      <c r="M1652" s="62" t="str">
        <f t="shared" ref="M1652:M1715" si="3465">IF(L1652="","",$D1652)</f>
        <v/>
      </c>
      <c r="N1652" s="62" t="str">
        <f>IF(COUNTIF(技能效果!A:A,技能等级!B1652&amp;"04")=1,技能等级!B1652&amp;"04","")</f>
        <v/>
      </c>
      <c r="O1652" s="62" t="str">
        <f t="shared" ref="O1652:O1715" si="3466">IF(N1652="","",$D1652)</f>
        <v/>
      </c>
      <c r="P1652" s="62" t="str">
        <f>IF(COUNTIF(技能效果!A:A,技能等级!B1652&amp;"05")=1,技能等级!B1652&amp;"05","")</f>
        <v/>
      </c>
      <c r="Q1652" s="62" t="str">
        <f t="shared" ref="Q1652:Q1716" si="3467">IF(P1652="","",$D1652)</f>
        <v/>
      </c>
      <c r="R1652" s="69" t="str">
        <f>INDEX(技能!U:U,MATCH(技能等级!B1652,技能!B:B,0))</f>
        <v>攻击敌方单体造成x%伤害且下一次技能暴击概率提升y%</v>
      </c>
      <c r="S1652" s="150">
        <f t="shared" si="3462"/>
        <v>161</v>
      </c>
    </row>
    <row r="1653" spans="1:19" ht="16.5" x14ac:dyDescent="0.2">
      <c r="A1653" s="62">
        <v>1650</v>
      </c>
      <c r="B1653" s="62">
        <f>INDEX(技能!B:B,MATCH(技能等级!S1653,技能!T:T,0))</f>
        <v>2104010</v>
      </c>
      <c r="C1653" s="69" t="s">
        <v>384</v>
      </c>
      <c r="D1653" s="62">
        <v>8</v>
      </c>
      <c r="E1653" s="62" t="str">
        <f>INDEX(技能!E:E,MATCH(技能等级!S1653,技能!T:T,0))</f>
        <v>断罪(教学)</v>
      </c>
      <c r="F1653" s="69" t="s">
        <v>1020</v>
      </c>
      <c r="G1653" s="62">
        <v>10</v>
      </c>
      <c r="H1653" s="149" t="str">
        <f t="shared" si="3463"/>
        <v>210401001</v>
      </c>
      <c r="I1653" s="62">
        <v>8</v>
      </c>
      <c r="J1653" s="62" t="str">
        <f>IF(COUNTIF(技能效果!A:A,技能等级!B1653&amp;"02")=1,技能等级!B1653&amp;"02","")</f>
        <v>210401002</v>
      </c>
      <c r="K1653" s="62">
        <f t="shared" si="3464"/>
        <v>8</v>
      </c>
      <c r="L1653" s="62" t="str">
        <f>IF(COUNTIF(技能效果!A:A,技能等级!B1653&amp;"03")=1,技能等级!B1653&amp;"03","")</f>
        <v/>
      </c>
      <c r="M1653" s="62" t="str">
        <f t="shared" si="3465"/>
        <v/>
      </c>
      <c r="N1653" s="62" t="str">
        <f>IF(COUNTIF(技能效果!A:A,技能等级!B1653&amp;"04")=1,技能等级!B1653&amp;"04","")</f>
        <v/>
      </c>
      <c r="O1653" s="62" t="str">
        <f t="shared" si="3466"/>
        <v/>
      </c>
      <c r="P1653" s="62" t="str">
        <f>IF(COUNTIF(技能效果!A:A,技能等级!B1653&amp;"05")=1,技能等级!B1653&amp;"05","")</f>
        <v/>
      </c>
      <c r="Q1653" s="62" t="str">
        <f t="shared" si="3467"/>
        <v/>
      </c>
      <c r="R1653" s="69" t="str">
        <f>INDEX(技能!U:U,MATCH(技能等级!B1653,技能!B:B,0))</f>
        <v>攻击敌方单体造成x%伤害且下一次技能暴击概率提升y%</v>
      </c>
      <c r="S1653" s="150">
        <f t="shared" si="3462"/>
        <v>161</v>
      </c>
    </row>
    <row r="1654" spans="1:19" ht="16.5" x14ac:dyDescent="0.2">
      <c r="A1654" s="62">
        <v>1651</v>
      </c>
      <c r="B1654" s="62">
        <f>INDEX(技能!B:B,MATCH(技能等级!S1654,技能!T:T,0))</f>
        <v>2104010</v>
      </c>
      <c r="C1654" s="69" t="s">
        <v>384</v>
      </c>
      <c r="D1654" s="62">
        <v>9</v>
      </c>
      <c r="E1654" s="62" t="str">
        <f>INDEX(技能!E:E,MATCH(技能等级!S1654,技能!T:T,0))</f>
        <v>断罪(教学)</v>
      </c>
      <c r="F1654" s="69" t="s">
        <v>1020</v>
      </c>
      <c r="G1654" s="62">
        <v>10</v>
      </c>
      <c r="H1654" s="149" t="str">
        <f t="shared" si="3463"/>
        <v>210401001</v>
      </c>
      <c r="I1654" s="62">
        <v>9</v>
      </c>
      <c r="J1654" s="62" t="str">
        <f>IF(COUNTIF(技能效果!A:A,技能等级!B1654&amp;"02")=1,技能等级!B1654&amp;"02","")</f>
        <v>210401002</v>
      </c>
      <c r="K1654" s="62">
        <f t="shared" si="3464"/>
        <v>9</v>
      </c>
      <c r="L1654" s="62" t="str">
        <f>IF(COUNTIF(技能效果!A:A,技能等级!B1654&amp;"03")=1,技能等级!B1654&amp;"03","")</f>
        <v/>
      </c>
      <c r="M1654" s="62" t="str">
        <f t="shared" si="3465"/>
        <v/>
      </c>
      <c r="N1654" s="62" t="str">
        <f>IF(COUNTIF(技能效果!A:A,技能等级!B1654&amp;"04")=1,技能等级!B1654&amp;"04","")</f>
        <v/>
      </c>
      <c r="O1654" s="62" t="str">
        <f t="shared" si="3466"/>
        <v/>
      </c>
      <c r="P1654" s="62" t="str">
        <f>IF(COUNTIF(技能效果!A:A,技能等级!B1654&amp;"05")=1,技能等级!B1654&amp;"05","")</f>
        <v/>
      </c>
      <c r="Q1654" s="62" t="str">
        <f t="shared" si="3467"/>
        <v/>
      </c>
      <c r="R1654" s="69" t="str">
        <f>INDEX(技能!U:U,MATCH(技能等级!B1654,技能!B:B,0))</f>
        <v>攻击敌方单体造成x%伤害且下一次技能暴击概率提升y%</v>
      </c>
      <c r="S1654" s="150">
        <f t="shared" si="3462"/>
        <v>161</v>
      </c>
    </row>
    <row r="1655" spans="1:19" ht="16.5" x14ac:dyDescent="0.2">
      <c r="A1655" s="62">
        <v>1652</v>
      </c>
      <c r="B1655" s="62">
        <f>INDEX(技能!B:B,MATCH(技能等级!S1655,技能!T:T,0))</f>
        <v>2104010</v>
      </c>
      <c r="C1655" s="69" t="s">
        <v>384</v>
      </c>
      <c r="D1655" s="62">
        <v>10</v>
      </c>
      <c r="E1655" s="62" t="str">
        <f>INDEX(技能!E:E,MATCH(技能等级!S1655,技能!T:T,0))</f>
        <v>断罪(教学)</v>
      </c>
      <c r="F1655" s="69" t="s">
        <v>1020</v>
      </c>
      <c r="G1655" s="62">
        <v>10</v>
      </c>
      <c r="H1655" s="149" t="str">
        <f t="shared" si="3463"/>
        <v>210401001</v>
      </c>
      <c r="I1655" s="62">
        <v>10</v>
      </c>
      <c r="J1655" s="62" t="str">
        <f>IF(COUNTIF(技能效果!A:A,技能等级!B1655&amp;"02")=1,技能等级!B1655&amp;"02","")</f>
        <v>210401002</v>
      </c>
      <c r="K1655" s="62">
        <f t="shared" si="3464"/>
        <v>10</v>
      </c>
      <c r="L1655" s="62" t="str">
        <f>IF(COUNTIF(技能效果!A:A,技能等级!B1655&amp;"03")=1,技能等级!B1655&amp;"03","")</f>
        <v/>
      </c>
      <c r="M1655" s="62" t="str">
        <f t="shared" si="3465"/>
        <v/>
      </c>
      <c r="N1655" s="62" t="str">
        <f>IF(COUNTIF(技能效果!A:A,技能等级!B1655&amp;"04")=1,技能等级!B1655&amp;"04","")</f>
        <v/>
      </c>
      <c r="O1655" s="62" t="str">
        <f t="shared" si="3466"/>
        <v/>
      </c>
      <c r="P1655" s="62" t="str">
        <f>IF(COUNTIF(技能效果!A:A,技能等级!B1655&amp;"05")=1,技能等级!B1655&amp;"05","")</f>
        <v/>
      </c>
      <c r="Q1655" s="62" t="str">
        <f t="shared" si="3467"/>
        <v/>
      </c>
      <c r="R1655" s="69" t="str">
        <f>INDEX(技能!U:U,MATCH(技能等级!B1655,技能!B:B,0))</f>
        <v>攻击敌方单体造成x%伤害且下一次技能暴击概率提升y%</v>
      </c>
      <c r="S1655" s="150">
        <f t="shared" si="3462"/>
        <v>161</v>
      </c>
    </row>
    <row r="1656" spans="1:19" ht="16.5" x14ac:dyDescent="0.2">
      <c r="A1656" s="62">
        <v>1653</v>
      </c>
      <c r="B1656" s="62">
        <f>INDEX(技能!B:B,MATCH(技能等级!S1656,技能!T:T,0))</f>
        <v>2104011</v>
      </c>
      <c r="C1656" s="69" t="s">
        <v>384</v>
      </c>
      <c r="D1656" s="62">
        <v>1</v>
      </c>
      <c r="E1656" s="62" t="str">
        <f>INDEX(技能!E:E,MATCH(技能等级!S1656,技能!T:T,0))</f>
        <v>斩灵(教学)</v>
      </c>
      <c r="F1656" s="69" t="s">
        <v>1020</v>
      </c>
      <c r="G1656" s="62"/>
      <c r="H1656" s="149" t="str">
        <f t="shared" si="3463"/>
        <v>210401101</v>
      </c>
      <c r="I1656" s="62">
        <v>1</v>
      </c>
      <c r="J1656" s="62" t="str">
        <f>IF(COUNTIF(技能效果!A:A,技能等级!B1656&amp;"02")=1,技能等级!B1656&amp;"02","")</f>
        <v>210401102</v>
      </c>
      <c r="K1656" s="62">
        <f t="shared" si="3464"/>
        <v>1</v>
      </c>
      <c r="L1656" s="62" t="str">
        <f>IF(COUNTIF(技能效果!A:A,技能等级!B1656&amp;"03")=1,技能等级!B1656&amp;"03","")</f>
        <v/>
      </c>
      <c r="M1656" s="62" t="str">
        <f t="shared" si="3465"/>
        <v/>
      </c>
      <c r="N1656" s="62" t="str">
        <f>IF(COUNTIF(技能效果!A:A,技能等级!B1656&amp;"04")=1,技能等级!B1656&amp;"04","")</f>
        <v/>
      </c>
      <c r="O1656" s="62" t="str">
        <f t="shared" si="3466"/>
        <v/>
      </c>
      <c r="P1656" s="62" t="str">
        <f>IF(COUNTIF(技能效果!A:A,技能等级!B1656&amp;"05")=1,技能等级!B1656&amp;"05","")</f>
        <v/>
      </c>
      <c r="Q1656" s="62" t="str">
        <f t="shared" si="3467"/>
        <v/>
      </c>
      <c r="R1656" s="69" t="str">
        <f>INDEX(技能!U:U,MATCH(技能等级!B1656,技能!B:B,0))</f>
        <v>攻击敌方单体造成攻击x%伤害
【水晶】立即获得y个自身颜色水晶</v>
      </c>
      <c r="S1656" s="150">
        <f t="shared" si="3462"/>
        <v>162</v>
      </c>
    </row>
    <row r="1657" spans="1:19" ht="16.5" x14ac:dyDescent="0.2">
      <c r="A1657" s="62">
        <v>1654</v>
      </c>
      <c r="B1657" s="62">
        <f>INDEX(技能!B:B,MATCH(技能等级!S1657,技能!T:T,0))</f>
        <v>2104011</v>
      </c>
      <c r="C1657" s="69" t="s">
        <v>384</v>
      </c>
      <c r="D1657" s="62">
        <v>2</v>
      </c>
      <c r="E1657" s="62" t="str">
        <f>INDEX(技能!E:E,MATCH(技能等级!S1657,技能!T:T,0))</f>
        <v>斩灵(教学)</v>
      </c>
      <c r="F1657" s="69" t="s">
        <v>1020</v>
      </c>
      <c r="G1657" s="62">
        <v>10</v>
      </c>
      <c r="H1657" s="149" t="str">
        <f t="shared" si="3463"/>
        <v>210401101</v>
      </c>
      <c r="I1657" s="62">
        <v>2</v>
      </c>
      <c r="J1657" s="62" t="str">
        <f>IF(COUNTIF(技能效果!A:A,技能等级!B1657&amp;"02")=1,技能等级!B1657&amp;"02","")</f>
        <v>210401102</v>
      </c>
      <c r="K1657" s="62">
        <f t="shared" si="3464"/>
        <v>2</v>
      </c>
      <c r="L1657" s="62" t="str">
        <f>IF(COUNTIF(技能效果!A:A,技能等级!B1657&amp;"03")=1,技能等级!B1657&amp;"03","")</f>
        <v/>
      </c>
      <c r="M1657" s="62" t="str">
        <f t="shared" si="3465"/>
        <v/>
      </c>
      <c r="N1657" s="62" t="str">
        <f>IF(COUNTIF(技能效果!A:A,技能等级!B1657&amp;"04")=1,技能等级!B1657&amp;"04","")</f>
        <v/>
      </c>
      <c r="O1657" s="62" t="str">
        <f t="shared" si="3466"/>
        <v/>
      </c>
      <c r="P1657" s="62" t="str">
        <f>IF(COUNTIF(技能效果!A:A,技能等级!B1657&amp;"05")=1,技能等级!B1657&amp;"05","")</f>
        <v/>
      </c>
      <c r="Q1657" s="62" t="str">
        <f t="shared" si="3467"/>
        <v/>
      </c>
      <c r="R1657" s="69" t="str">
        <f>INDEX(技能!U:U,MATCH(技能等级!B1657,技能!B:B,0))</f>
        <v>攻击敌方单体造成攻击x%伤害
【水晶】立即获得y个自身颜色水晶</v>
      </c>
      <c r="S1657" s="150">
        <f t="shared" ref="S1657:S1720" si="3468">S1647+1</f>
        <v>162</v>
      </c>
    </row>
    <row r="1658" spans="1:19" ht="16.5" x14ac:dyDescent="0.2">
      <c r="A1658" s="62">
        <v>1655</v>
      </c>
      <c r="B1658" s="62">
        <f>INDEX(技能!B:B,MATCH(技能等级!S1658,技能!T:T,0))</f>
        <v>2104011</v>
      </c>
      <c r="C1658" s="69" t="s">
        <v>384</v>
      </c>
      <c r="D1658" s="62">
        <v>3</v>
      </c>
      <c r="E1658" s="62" t="str">
        <f>INDEX(技能!E:E,MATCH(技能等级!S1658,技能!T:T,0))</f>
        <v>斩灵(教学)</v>
      </c>
      <c r="F1658" s="69" t="s">
        <v>1020</v>
      </c>
      <c r="G1658" s="62">
        <v>10</v>
      </c>
      <c r="H1658" s="149" t="str">
        <f t="shared" si="3463"/>
        <v>210401101</v>
      </c>
      <c r="I1658" s="62">
        <v>3</v>
      </c>
      <c r="J1658" s="62" t="str">
        <f>IF(COUNTIF(技能效果!A:A,技能等级!B1658&amp;"02")=1,技能等级!B1658&amp;"02","")</f>
        <v>210401102</v>
      </c>
      <c r="K1658" s="62">
        <f t="shared" si="3464"/>
        <v>3</v>
      </c>
      <c r="L1658" s="62" t="str">
        <f>IF(COUNTIF(技能效果!A:A,技能等级!B1658&amp;"03")=1,技能等级!B1658&amp;"03","")</f>
        <v/>
      </c>
      <c r="M1658" s="62" t="str">
        <f t="shared" si="3465"/>
        <v/>
      </c>
      <c r="N1658" s="62" t="str">
        <f>IF(COUNTIF(技能效果!A:A,技能等级!B1658&amp;"04")=1,技能等级!B1658&amp;"04","")</f>
        <v/>
      </c>
      <c r="O1658" s="62" t="str">
        <f t="shared" si="3466"/>
        <v/>
      </c>
      <c r="P1658" s="62" t="str">
        <f>IF(COUNTIF(技能效果!A:A,技能等级!B1658&amp;"05")=1,技能等级!B1658&amp;"05","")</f>
        <v/>
      </c>
      <c r="Q1658" s="62" t="str">
        <f t="shared" si="3467"/>
        <v/>
      </c>
      <c r="R1658" s="69" t="str">
        <f>INDEX(技能!U:U,MATCH(技能等级!B1658,技能!B:B,0))</f>
        <v>攻击敌方单体造成攻击x%伤害
【水晶】立即获得y个自身颜色水晶</v>
      </c>
      <c r="S1658" s="150">
        <f t="shared" si="3468"/>
        <v>162</v>
      </c>
    </row>
    <row r="1659" spans="1:19" ht="16.5" x14ac:dyDescent="0.2">
      <c r="A1659" s="62">
        <v>1656</v>
      </c>
      <c r="B1659" s="62">
        <f>INDEX(技能!B:B,MATCH(技能等级!S1659,技能!T:T,0))</f>
        <v>2104011</v>
      </c>
      <c r="C1659" s="69" t="s">
        <v>384</v>
      </c>
      <c r="D1659" s="62">
        <v>4</v>
      </c>
      <c r="E1659" s="62" t="str">
        <f>INDEX(技能!E:E,MATCH(技能等级!S1659,技能!T:T,0))</f>
        <v>斩灵(教学)</v>
      </c>
      <c r="F1659" s="69" t="s">
        <v>1020</v>
      </c>
      <c r="G1659" s="62">
        <v>10</v>
      </c>
      <c r="H1659" s="149" t="str">
        <f t="shared" si="3463"/>
        <v>210401101</v>
      </c>
      <c r="I1659" s="62">
        <v>4</v>
      </c>
      <c r="J1659" s="62" t="str">
        <f>IF(COUNTIF(技能效果!A:A,技能等级!B1659&amp;"02")=1,技能等级!B1659&amp;"02","")</f>
        <v>210401102</v>
      </c>
      <c r="K1659" s="62">
        <f t="shared" si="3464"/>
        <v>4</v>
      </c>
      <c r="L1659" s="62" t="str">
        <f>IF(COUNTIF(技能效果!A:A,技能等级!B1659&amp;"03")=1,技能等级!B1659&amp;"03","")</f>
        <v/>
      </c>
      <c r="M1659" s="62" t="str">
        <f t="shared" si="3465"/>
        <v/>
      </c>
      <c r="N1659" s="62" t="str">
        <f>IF(COUNTIF(技能效果!A:A,技能等级!B1659&amp;"04")=1,技能等级!B1659&amp;"04","")</f>
        <v/>
      </c>
      <c r="O1659" s="62" t="str">
        <f t="shared" si="3466"/>
        <v/>
      </c>
      <c r="P1659" s="62" t="str">
        <f>IF(COUNTIF(技能效果!A:A,技能等级!B1659&amp;"05")=1,技能等级!B1659&amp;"05","")</f>
        <v/>
      </c>
      <c r="Q1659" s="62" t="str">
        <f t="shared" si="3467"/>
        <v/>
      </c>
      <c r="R1659" s="69" t="str">
        <f>INDEX(技能!U:U,MATCH(技能等级!B1659,技能!B:B,0))</f>
        <v>攻击敌方单体造成攻击x%伤害
【水晶】立即获得y个自身颜色水晶</v>
      </c>
      <c r="S1659" s="150">
        <f t="shared" si="3468"/>
        <v>162</v>
      </c>
    </row>
    <row r="1660" spans="1:19" ht="16.5" x14ac:dyDescent="0.2">
      <c r="A1660" s="62">
        <v>1657</v>
      </c>
      <c r="B1660" s="62">
        <f>INDEX(技能!B:B,MATCH(技能等级!S1660,技能!T:T,0))</f>
        <v>2104011</v>
      </c>
      <c r="C1660" s="69" t="s">
        <v>384</v>
      </c>
      <c r="D1660" s="62">
        <v>5</v>
      </c>
      <c r="E1660" s="62" t="str">
        <f>INDEX(技能!E:E,MATCH(技能等级!S1660,技能!T:T,0))</f>
        <v>斩灵(教学)</v>
      </c>
      <c r="F1660" s="69" t="s">
        <v>1020</v>
      </c>
      <c r="G1660" s="62">
        <v>10</v>
      </c>
      <c r="H1660" s="149" t="str">
        <f t="shared" si="3463"/>
        <v>210401101</v>
      </c>
      <c r="I1660" s="62">
        <v>5</v>
      </c>
      <c r="J1660" s="62" t="str">
        <f>IF(COUNTIF(技能效果!A:A,技能等级!B1660&amp;"02")=1,技能等级!B1660&amp;"02","")</f>
        <v>210401102</v>
      </c>
      <c r="K1660" s="62">
        <f t="shared" si="3464"/>
        <v>5</v>
      </c>
      <c r="L1660" s="62" t="str">
        <f>IF(COUNTIF(技能效果!A:A,技能等级!B1660&amp;"03")=1,技能等级!B1660&amp;"03","")</f>
        <v/>
      </c>
      <c r="M1660" s="62" t="str">
        <f t="shared" si="3465"/>
        <v/>
      </c>
      <c r="N1660" s="62" t="str">
        <f>IF(COUNTIF(技能效果!A:A,技能等级!B1660&amp;"04")=1,技能等级!B1660&amp;"04","")</f>
        <v/>
      </c>
      <c r="O1660" s="62" t="str">
        <f t="shared" si="3466"/>
        <v/>
      </c>
      <c r="P1660" s="62" t="str">
        <f>IF(COUNTIF(技能效果!A:A,技能等级!B1660&amp;"05")=1,技能等级!B1660&amp;"05","")</f>
        <v/>
      </c>
      <c r="Q1660" s="62" t="str">
        <f t="shared" si="3467"/>
        <v/>
      </c>
      <c r="R1660" s="69" t="str">
        <f>INDEX(技能!U:U,MATCH(技能等级!B1660,技能!B:B,0))</f>
        <v>攻击敌方单体造成攻击x%伤害
【水晶】立即获得y个自身颜色水晶</v>
      </c>
      <c r="S1660" s="150">
        <f t="shared" si="3468"/>
        <v>162</v>
      </c>
    </row>
    <row r="1661" spans="1:19" ht="16.5" x14ac:dyDescent="0.2">
      <c r="A1661" s="62">
        <v>1658</v>
      </c>
      <c r="B1661" s="62">
        <f>INDEX(技能!B:B,MATCH(技能等级!S1661,技能!T:T,0))</f>
        <v>2104011</v>
      </c>
      <c r="C1661" s="69" t="s">
        <v>384</v>
      </c>
      <c r="D1661" s="62">
        <v>6</v>
      </c>
      <c r="E1661" s="62" t="str">
        <f>INDEX(技能!E:E,MATCH(技能等级!S1661,技能!T:T,0))</f>
        <v>斩灵(教学)</v>
      </c>
      <c r="F1661" s="69" t="s">
        <v>1020</v>
      </c>
      <c r="G1661" s="62">
        <v>10</v>
      </c>
      <c r="H1661" s="149" t="str">
        <f t="shared" si="3463"/>
        <v>210401101</v>
      </c>
      <c r="I1661" s="62">
        <v>6</v>
      </c>
      <c r="J1661" s="62" t="str">
        <f>IF(COUNTIF(技能效果!A:A,技能等级!B1661&amp;"02")=1,技能等级!B1661&amp;"02","")</f>
        <v>210401102</v>
      </c>
      <c r="K1661" s="62">
        <f t="shared" si="3464"/>
        <v>6</v>
      </c>
      <c r="L1661" s="62" t="str">
        <f>IF(COUNTIF(技能效果!A:A,技能等级!B1661&amp;"03")=1,技能等级!B1661&amp;"03","")</f>
        <v/>
      </c>
      <c r="M1661" s="62" t="str">
        <f t="shared" si="3465"/>
        <v/>
      </c>
      <c r="N1661" s="62" t="str">
        <f>IF(COUNTIF(技能效果!A:A,技能等级!B1661&amp;"04")=1,技能等级!B1661&amp;"04","")</f>
        <v/>
      </c>
      <c r="O1661" s="62" t="str">
        <f t="shared" si="3466"/>
        <v/>
      </c>
      <c r="P1661" s="62" t="str">
        <f>IF(COUNTIF(技能效果!A:A,技能等级!B1661&amp;"05")=1,技能等级!B1661&amp;"05","")</f>
        <v/>
      </c>
      <c r="Q1661" s="62" t="str">
        <f t="shared" si="3467"/>
        <v/>
      </c>
      <c r="R1661" s="69" t="str">
        <f>INDEX(技能!U:U,MATCH(技能等级!B1661,技能!B:B,0))</f>
        <v>攻击敌方单体造成攻击x%伤害
【水晶】立即获得y个自身颜色水晶</v>
      </c>
      <c r="S1661" s="150">
        <f t="shared" si="3468"/>
        <v>162</v>
      </c>
    </row>
    <row r="1662" spans="1:19" ht="16.5" x14ac:dyDescent="0.2">
      <c r="A1662" s="62">
        <v>1659</v>
      </c>
      <c r="B1662" s="62">
        <f>INDEX(技能!B:B,MATCH(技能等级!S1662,技能!T:T,0))</f>
        <v>2104011</v>
      </c>
      <c r="C1662" s="69" t="s">
        <v>384</v>
      </c>
      <c r="D1662" s="62">
        <v>7</v>
      </c>
      <c r="E1662" s="62" t="str">
        <f>INDEX(技能!E:E,MATCH(技能等级!S1662,技能!T:T,0))</f>
        <v>斩灵(教学)</v>
      </c>
      <c r="F1662" s="69" t="s">
        <v>1020</v>
      </c>
      <c r="G1662" s="62">
        <v>10</v>
      </c>
      <c r="H1662" s="149" t="str">
        <f t="shared" si="3463"/>
        <v>210401101</v>
      </c>
      <c r="I1662" s="62">
        <v>7</v>
      </c>
      <c r="J1662" s="62" t="str">
        <f>IF(COUNTIF(技能效果!A:A,技能等级!B1662&amp;"02")=1,技能等级!B1662&amp;"02","")</f>
        <v>210401102</v>
      </c>
      <c r="K1662" s="62">
        <f t="shared" si="3464"/>
        <v>7</v>
      </c>
      <c r="L1662" s="62" t="str">
        <f>IF(COUNTIF(技能效果!A:A,技能等级!B1662&amp;"03")=1,技能等级!B1662&amp;"03","")</f>
        <v/>
      </c>
      <c r="M1662" s="62" t="str">
        <f t="shared" si="3465"/>
        <v/>
      </c>
      <c r="N1662" s="62" t="str">
        <f>IF(COUNTIF(技能效果!A:A,技能等级!B1662&amp;"04")=1,技能等级!B1662&amp;"04","")</f>
        <v/>
      </c>
      <c r="O1662" s="62" t="str">
        <f t="shared" si="3466"/>
        <v/>
      </c>
      <c r="P1662" s="62" t="str">
        <f>IF(COUNTIF(技能效果!A:A,技能等级!B1662&amp;"05")=1,技能等级!B1662&amp;"05","")</f>
        <v/>
      </c>
      <c r="Q1662" s="62" t="str">
        <f t="shared" si="3467"/>
        <v/>
      </c>
      <c r="R1662" s="69" t="str">
        <f>INDEX(技能!U:U,MATCH(技能等级!B1662,技能!B:B,0))</f>
        <v>攻击敌方单体造成攻击x%伤害
【水晶】立即获得y个自身颜色水晶</v>
      </c>
      <c r="S1662" s="150">
        <f t="shared" si="3468"/>
        <v>162</v>
      </c>
    </row>
    <row r="1663" spans="1:19" ht="16.5" x14ac:dyDescent="0.2">
      <c r="A1663" s="62">
        <v>1660</v>
      </c>
      <c r="B1663" s="62">
        <f>INDEX(技能!B:B,MATCH(技能等级!S1663,技能!T:T,0))</f>
        <v>2104011</v>
      </c>
      <c r="C1663" s="69" t="s">
        <v>384</v>
      </c>
      <c r="D1663" s="62">
        <v>8</v>
      </c>
      <c r="E1663" s="62" t="str">
        <f>INDEX(技能!E:E,MATCH(技能等级!S1663,技能!T:T,0))</f>
        <v>斩灵(教学)</v>
      </c>
      <c r="F1663" s="69" t="s">
        <v>1020</v>
      </c>
      <c r="G1663" s="62">
        <v>10</v>
      </c>
      <c r="H1663" s="149" t="str">
        <f t="shared" si="3463"/>
        <v>210401101</v>
      </c>
      <c r="I1663" s="62">
        <v>8</v>
      </c>
      <c r="J1663" s="62" t="str">
        <f>IF(COUNTIF(技能效果!A:A,技能等级!B1663&amp;"02")=1,技能等级!B1663&amp;"02","")</f>
        <v>210401102</v>
      </c>
      <c r="K1663" s="62">
        <f t="shared" si="3464"/>
        <v>8</v>
      </c>
      <c r="L1663" s="62" t="str">
        <f>IF(COUNTIF(技能效果!A:A,技能等级!B1663&amp;"03")=1,技能等级!B1663&amp;"03","")</f>
        <v/>
      </c>
      <c r="M1663" s="62" t="str">
        <f t="shared" si="3465"/>
        <v/>
      </c>
      <c r="N1663" s="62" t="str">
        <f>IF(COUNTIF(技能效果!A:A,技能等级!B1663&amp;"04")=1,技能等级!B1663&amp;"04","")</f>
        <v/>
      </c>
      <c r="O1663" s="62" t="str">
        <f t="shared" si="3466"/>
        <v/>
      </c>
      <c r="P1663" s="62" t="str">
        <f>IF(COUNTIF(技能效果!A:A,技能等级!B1663&amp;"05")=1,技能等级!B1663&amp;"05","")</f>
        <v/>
      </c>
      <c r="Q1663" s="62" t="str">
        <f t="shared" si="3467"/>
        <v/>
      </c>
      <c r="R1663" s="69" t="str">
        <f>INDEX(技能!U:U,MATCH(技能等级!B1663,技能!B:B,0))</f>
        <v>攻击敌方单体造成攻击x%伤害
【水晶】立即获得y个自身颜色水晶</v>
      </c>
      <c r="S1663" s="150">
        <f t="shared" si="3468"/>
        <v>162</v>
      </c>
    </row>
    <row r="1664" spans="1:19" ht="16.5" x14ac:dyDescent="0.2">
      <c r="A1664" s="62">
        <v>1661</v>
      </c>
      <c r="B1664" s="62">
        <f>INDEX(技能!B:B,MATCH(技能等级!S1664,技能!T:T,0))</f>
        <v>2104011</v>
      </c>
      <c r="C1664" s="69" t="s">
        <v>384</v>
      </c>
      <c r="D1664" s="62">
        <v>9</v>
      </c>
      <c r="E1664" s="62" t="str">
        <f>INDEX(技能!E:E,MATCH(技能等级!S1664,技能!T:T,0))</f>
        <v>斩灵(教学)</v>
      </c>
      <c r="F1664" s="69" t="s">
        <v>1020</v>
      </c>
      <c r="G1664" s="62">
        <v>10</v>
      </c>
      <c r="H1664" s="149" t="str">
        <f t="shared" si="3463"/>
        <v>210401101</v>
      </c>
      <c r="I1664" s="62">
        <v>9</v>
      </c>
      <c r="J1664" s="62" t="str">
        <f>IF(COUNTIF(技能效果!A:A,技能等级!B1664&amp;"02")=1,技能等级!B1664&amp;"02","")</f>
        <v>210401102</v>
      </c>
      <c r="K1664" s="62">
        <f t="shared" si="3464"/>
        <v>9</v>
      </c>
      <c r="L1664" s="62" t="str">
        <f>IF(COUNTIF(技能效果!A:A,技能等级!B1664&amp;"03")=1,技能等级!B1664&amp;"03","")</f>
        <v/>
      </c>
      <c r="M1664" s="62" t="str">
        <f t="shared" si="3465"/>
        <v/>
      </c>
      <c r="N1664" s="62" t="str">
        <f>IF(COUNTIF(技能效果!A:A,技能等级!B1664&amp;"04")=1,技能等级!B1664&amp;"04","")</f>
        <v/>
      </c>
      <c r="O1664" s="62" t="str">
        <f t="shared" si="3466"/>
        <v/>
      </c>
      <c r="P1664" s="62" t="str">
        <f>IF(COUNTIF(技能效果!A:A,技能等级!B1664&amp;"05")=1,技能等级!B1664&amp;"05","")</f>
        <v/>
      </c>
      <c r="Q1664" s="62" t="str">
        <f t="shared" si="3467"/>
        <v/>
      </c>
      <c r="R1664" s="69" t="str">
        <f>INDEX(技能!U:U,MATCH(技能等级!B1664,技能!B:B,0))</f>
        <v>攻击敌方单体造成攻击x%伤害
【水晶】立即获得y个自身颜色水晶</v>
      </c>
      <c r="S1664" s="150">
        <f t="shared" si="3468"/>
        <v>162</v>
      </c>
    </row>
    <row r="1665" spans="1:19" ht="16.5" x14ac:dyDescent="0.2">
      <c r="A1665" s="62">
        <v>1662</v>
      </c>
      <c r="B1665" s="62">
        <f>INDEX(技能!B:B,MATCH(技能等级!S1665,技能!T:T,0))</f>
        <v>2104011</v>
      </c>
      <c r="C1665" s="69" t="s">
        <v>384</v>
      </c>
      <c r="D1665" s="62">
        <v>10</v>
      </c>
      <c r="E1665" s="62" t="str">
        <f>INDEX(技能!E:E,MATCH(技能等级!S1665,技能!T:T,0))</f>
        <v>斩灵(教学)</v>
      </c>
      <c r="F1665" s="69" t="s">
        <v>1020</v>
      </c>
      <c r="G1665" s="62">
        <v>10</v>
      </c>
      <c r="H1665" s="149" t="str">
        <f t="shared" si="3463"/>
        <v>210401101</v>
      </c>
      <c r="I1665" s="62">
        <v>10</v>
      </c>
      <c r="J1665" s="62" t="str">
        <f>IF(COUNTIF(技能效果!A:A,技能等级!B1665&amp;"02")=1,技能等级!B1665&amp;"02","")</f>
        <v>210401102</v>
      </c>
      <c r="K1665" s="62">
        <f t="shared" si="3464"/>
        <v>10</v>
      </c>
      <c r="L1665" s="62" t="str">
        <f>IF(COUNTIF(技能效果!A:A,技能等级!B1665&amp;"03")=1,技能等级!B1665&amp;"03","")</f>
        <v/>
      </c>
      <c r="M1665" s="62" t="str">
        <f t="shared" si="3465"/>
        <v/>
      </c>
      <c r="N1665" s="62" t="str">
        <f>IF(COUNTIF(技能效果!A:A,技能等级!B1665&amp;"04")=1,技能等级!B1665&amp;"04","")</f>
        <v/>
      </c>
      <c r="O1665" s="62" t="str">
        <f t="shared" si="3466"/>
        <v/>
      </c>
      <c r="P1665" s="62" t="str">
        <f>IF(COUNTIF(技能效果!A:A,技能等级!B1665&amp;"05")=1,技能等级!B1665&amp;"05","")</f>
        <v/>
      </c>
      <c r="Q1665" s="62" t="str">
        <f t="shared" si="3467"/>
        <v/>
      </c>
      <c r="R1665" s="69" t="str">
        <f>INDEX(技能!U:U,MATCH(技能等级!B1665,技能!B:B,0))</f>
        <v>攻击敌方单体造成攻击x%伤害
【水晶】立即获得y个自身颜色水晶</v>
      </c>
      <c r="S1665" s="150">
        <f t="shared" si="3468"/>
        <v>162</v>
      </c>
    </row>
    <row r="1666" spans="1:19" ht="16.5" x14ac:dyDescent="0.2">
      <c r="A1666" s="62">
        <v>1663</v>
      </c>
      <c r="B1666" s="62">
        <f>INDEX(技能!B:B,MATCH(技能等级!S1666,技能!T:T,0))</f>
        <v>2104012</v>
      </c>
      <c r="C1666" s="69" t="s">
        <v>384</v>
      </c>
      <c r="D1666" s="62">
        <v>1</v>
      </c>
      <c r="E1666" s="62" t="str">
        <f>INDEX(技能!E:E,MATCH(技能等级!S1666,技能!T:T,0))</f>
        <v>炼魄(教学)</v>
      </c>
      <c r="F1666" s="69" t="s">
        <v>1020</v>
      </c>
      <c r="G1666" s="62"/>
      <c r="H1666" s="149" t="str">
        <f t="shared" si="3463"/>
        <v>210401201</v>
      </c>
      <c r="I1666" s="62">
        <v>1</v>
      </c>
      <c r="J1666" s="62" t="str">
        <f>IF(COUNTIF(技能效果!A:A,技能等级!B1666&amp;"02")=1,技能等级!B1666&amp;"02","")</f>
        <v>210401202</v>
      </c>
      <c r="K1666" s="62">
        <f t="shared" si="3464"/>
        <v>1</v>
      </c>
      <c r="L1666" s="62" t="str">
        <f>IF(COUNTIF(技能效果!A:A,技能等级!B1666&amp;"03")=1,技能等级!B1666&amp;"03","")</f>
        <v/>
      </c>
      <c r="M1666" s="62" t="str">
        <f t="shared" si="3465"/>
        <v/>
      </c>
      <c r="N1666" s="62" t="str">
        <f>IF(COUNTIF(技能效果!A:A,技能等级!B1666&amp;"04")=1,技能等级!B1666&amp;"04","")</f>
        <v/>
      </c>
      <c r="O1666" s="62" t="str">
        <f t="shared" si="3466"/>
        <v/>
      </c>
      <c r="P1666" s="62" t="str">
        <f>IF(COUNTIF(技能效果!A:A,技能等级!B1666&amp;"05")=1,技能等级!B1666&amp;"05","")</f>
        <v/>
      </c>
      <c r="Q1666" s="62" t="str">
        <f t="shared" si="3467"/>
        <v/>
      </c>
      <c r="R1666" s="69" t="str">
        <f>INDEX(技能!U:U,MATCH(技能等级!B1666,技能!B:B,0))</f>
        <v>攻击敌方单体造成攻击x%伤害，并使敌方全体进入【水晶溢出】状态
【水晶溢出】受到特定角色攻击时会为攻击者掉落水晶</v>
      </c>
      <c r="S1666" s="150">
        <f t="shared" si="3468"/>
        <v>163</v>
      </c>
    </row>
    <row r="1667" spans="1:19" ht="16.5" x14ac:dyDescent="0.2">
      <c r="A1667" s="62">
        <v>1664</v>
      </c>
      <c r="B1667" s="62">
        <f>INDEX(技能!B:B,MATCH(技能等级!S1667,技能!T:T,0))</f>
        <v>2104012</v>
      </c>
      <c r="C1667" s="69" t="s">
        <v>384</v>
      </c>
      <c r="D1667" s="62">
        <v>2</v>
      </c>
      <c r="E1667" s="62" t="str">
        <f>INDEX(技能!E:E,MATCH(技能等级!S1667,技能!T:T,0))</f>
        <v>炼魄(教学)</v>
      </c>
      <c r="F1667" s="69" t="s">
        <v>1020</v>
      </c>
      <c r="G1667" s="62">
        <v>10</v>
      </c>
      <c r="H1667" s="149" t="str">
        <f t="shared" si="3463"/>
        <v>210401201</v>
      </c>
      <c r="I1667" s="62">
        <v>2</v>
      </c>
      <c r="J1667" s="62" t="str">
        <f>IF(COUNTIF(技能效果!A:A,技能等级!B1667&amp;"02")=1,技能等级!B1667&amp;"02","")</f>
        <v>210401202</v>
      </c>
      <c r="K1667" s="62">
        <f t="shared" si="3464"/>
        <v>2</v>
      </c>
      <c r="L1667" s="62" t="str">
        <f>IF(COUNTIF(技能效果!A:A,技能等级!B1667&amp;"03")=1,技能等级!B1667&amp;"03","")</f>
        <v/>
      </c>
      <c r="M1667" s="62" t="str">
        <f t="shared" si="3465"/>
        <v/>
      </c>
      <c r="N1667" s="62" t="str">
        <f>IF(COUNTIF(技能效果!A:A,技能等级!B1667&amp;"04")=1,技能等级!B1667&amp;"04","")</f>
        <v/>
      </c>
      <c r="O1667" s="62" t="str">
        <f t="shared" si="3466"/>
        <v/>
      </c>
      <c r="P1667" s="62" t="str">
        <f>IF(COUNTIF(技能效果!A:A,技能等级!B1667&amp;"05")=1,技能等级!B1667&amp;"05","")</f>
        <v/>
      </c>
      <c r="Q1667" s="62" t="str">
        <f t="shared" si="3467"/>
        <v/>
      </c>
      <c r="R1667" s="69" t="str">
        <f>INDEX(技能!U:U,MATCH(技能等级!B1667,技能!B:B,0))</f>
        <v>攻击敌方单体造成攻击x%伤害，并使敌方全体进入【水晶溢出】状态
【水晶溢出】受到特定角色攻击时会为攻击者掉落水晶</v>
      </c>
      <c r="S1667" s="150">
        <f t="shared" si="3468"/>
        <v>163</v>
      </c>
    </row>
    <row r="1668" spans="1:19" ht="16.5" x14ac:dyDescent="0.2">
      <c r="A1668" s="62">
        <v>1665</v>
      </c>
      <c r="B1668" s="62">
        <f>INDEX(技能!B:B,MATCH(技能等级!S1668,技能!T:T,0))</f>
        <v>2104012</v>
      </c>
      <c r="C1668" s="69" t="s">
        <v>384</v>
      </c>
      <c r="D1668" s="62">
        <v>3</v>
      </c>
      <c r="E1668" s="62" t="str">
        <f>INDEX(技能!E:E,MATCH(技能等级!S1668,技能!T:T,0))</f>
        <v>炼魄(教学)</v>
      </c>
      <c r="F1668" s="69" t="s">
        <v>1020</v>
      </c>
      <c r="G1668" s="62">
        <v>10</v>
      </c>
      <c r="H1668" s="149" t="str">
        <f t="shared" si="3463"/>
        <v>210401201</v>
      </c>
      <c r="I1668" s="62">
        <v>3</v>
      </c>
      <c r="J1668" s="62" t="str">
        <f>IF(COUNTIF(技能效果!A:A,技能等级!B1668&amp;"02")=1,技能等级!B1668&amp;"02","")</f>
        <v>210401202</v>
      </c>
      <c r="K1668" s="62">
        <f t="shared" si="3464"/>
        <v>3</v>
      </c>
      <c r="L1668" s="62" t="str">
        <f>IF(COUNTIF(技能效果!A:A,技能等级!B1668&amp;"03")=1,技能等级!B1668&amp;"03","")</f>
        <v/>
      </c>
      <c r="M1668" s="62" t="str">
        <f t="shared" si="3465"/>
        <v/>
      </c>
      <c r="N1668" s="62" t="str">
        <f>IF(COUNTIF(技能效果!A:A,技能等级!B1668&amp;"04")=1,技能等级!B1668&amp;"04","")</f>
        <v/>
      </c>
      <c r="O1668" s="62" t="str">
        <f t="shared" si="3466"/>
        <v/>
      </c>
      <c r="P1668" s="62" t="str">
        <f>IF(COUNTIF(技能效果!A:A,技能等级!B1668&amp;"05")=1,技能等级!B1668&amp;"05","")</f>
        <v/>
      </c>
      <c r="Q1668" s="62" t="str">
        <f t="shared" si="3467"/>
        <v/>
      </c>
      <c r="R1668" s="69" t="str">
        <f>INDEX(技能!U:U,MATCH(技能等级!B1668,技能!B:B,0))</f>
        <v>攻击敌方单体造成攻击x%伤害，并使敌方全体进入【水晶溢出】状态
【水晶溢出】受到特定角色攻击时会为攻击者掉落水晶</v>
      </c>
      <c r="S1668" s="150">
        <f t="shared" si="3468"/>
        <v>163</v>
      </c>
    </row>
    <row r="1669" spans="1:19" ht="16.5" x14ac:dyDescent="0.2">
      <c r="A1669" s="62">
        <v>1666</v>
      </c>
      <c r="B1669" s="62">
        <f>INDEX(技能!B:B,MATCH(技能等级!S1669,技能!T:T,0))</f>
        <v>2104012</v>
      </c>
      <c r="C1669" s="69" t="s">
        <v>384</v>
      </c>
      <c r="D1669" s="62">
        <v>4</v>
      </c>
      <c r="E1669" s="62" t="str">
        <f>INDEX(技能!E:E,MATCH(技能等级!S1669,技能!T:T,0))</f>
        <v>炼魄(教学)</v>
      </c>
      <c r="F1669" s="69" t="s">
        <v>1020</v>
      </c>
      <c r="G1669" s="62">
        <v>10</v>
      </c>
      <c r="H1669" s="149" t="str">
        <f t="shared" si="3463"/>
        <v>210401201</v>
      </c>
      <c r="I1669" s="62">
        <v>4</v>
      </c>
      <c r="J1669" s="62" t="str">
        <f>IF(COUNTIF(技能效果!A:A,技能等级!B1669&amp;"02")=1,技能等级!B1669&amp;"02","")</f>
        <v>210401202</v>
      </c>
      <c r="K1669" s="62">
        <f t="shared" si="3464"/>
        <v>4</v>
      </c>
      <c r="L1669" s="62" t="str">
        <f>IF(COUNTIF(技能效果!A:A,技能等级!B1669&amp;"03")=1,技能等级!B1669&amp;"03","")</f>
        <v/>
      </c>
      <c r="M1669" s="62" t="str">
        <f t="shared" si="3465"/>
        <v/>
      </c>
      <c r="N1669" s="62" t="str">
        <f>IF(COUNTIF(技能效果!A:A,技能等级!B1669&amp;"04")=1,技能等级!B1669&amp;"04","")</f>
        <v/>
      </c>
      <c r="O1669" s="62" t="str">
        <f t="shared" si="3466"/>
        <v/>
      </c>
      <c r="P1669" s="62" t="str">
        <f>IF(COUNTIF(技能效果!A:A,技能等级!B1669&amp;"05")=1,技能等级!B1669&amp;"05","")</f>
        <v/>
      </c>
      <c r="Q1669" s="62" t="str">
        <f t="shared" si="3467"/>
        <v/>
      </c>
      <c r="R1669" s="69" t="str">
        <f>INDEX(技能!U:U,MATCH(技能等级!B1669,技能!B:B,0))</f>
        <v>攻击敌方单体造成攻击x%伤害，并使敌方全体进入【水晶溢出】状态
【水晶溢出】受到特定角色攻击时会为攻击者掉落水晶</v>
      </c>
      <c r="S1669" s="150">
        <f t="shared" si="3468"/>
        <v>163</v>
      </c>
    </row>
    <row r="1670" spans="1:19" ht="16.5" x14ac:dyDescent="0.2">
      <c r="A1670" s="62">
        <v>1667</v>
      </c>
      <c r="B1670" s="62">
        <f>INDEX(技能!B:B,MATCH(技能等级!S1670,技能!T:T,0))</f>
        <v>2104012</v>
      </c>
      <c r="C1670" s="69" t="s">
        <v>384</v>
      </c>
      <c r="D1670" s="62">
        <v>5</v>
      </c>
      <c r="E1670" s="62" t="str">
        <f>INDEX(技能!E:E,MATCH(技能等级!S1670,技能!T:T,0))</f>
        <v>炼魄(教学)</v>
      </c>
      <c r="F1670" s="69" t="s">
        <v>1020</v>
      </c>
      <c r="G1670" s="62">
        <v>10</v>
      </c>
      <c r="H1670" s="149" t="str">
        <f t="shared" si="3463"/>
        <v>210401201</v>
      </c>
      <c r="I1670" s="62">
        <v>5</v>
      </c>
      <c r="J1670" s="62" t="str">
        <f>IF(COUNTIF(技能效果!A:A,技能等级!B1670&amp;"02")=1,技能等级!B1670&amp;"02","")</f>
        <v>210401202</v>
      </c>
      <c r="K1670" s="62">
        <f t="shared" si="3464"/>
        <v>5</v>
      </c>
      <c r="L1670" s="62" t="str">
        <f>IF(COUNTIF(技能效果!A:A,技能等级!B1670&amp;"03")=1,技能等级!B1670&amp;"03","")</f>
        <v/>
      </c>
      <c r="M1670" s="62" t="str">
        <f t="shared" si="3465"/>
        <v/>
      </c>
      <c r="N1670" s="62" t="str">
        <f>IF(COUNTIF(技能效果!A:A,技能等级!B1670&amp;"04")=1,技能等级!B1670&amp;"04","")</f>
        <v/>
      </c>
      <c r="O1670" s="62" t="str">
        <f t="shared" si="3466"/>
        <v/>
      </c>
      <c r="P1670" s="62" t="str">
        <f>IF(COUNTIF(技能效果!A:A,技能等级!B1670&amp;"05")=1,技能等级!B1670&amp;"05","")</f>
        <v/>
      </c>
      <c r="Q1670" s="62" t="str">
        <f t="shared" si="3467"/>
        <v/>
      </c>
      <c r="R1670" s="69" t="str">
        <f>INDEX(技能!U:U,MATCH(技能等级!B1670,技能!B:B,0))</f>
        <v>攻击敌方单体造成攻击x%伤害，并使敌方全体进入【水晶溢出】状态
【水晶溢出】受到特定角色攻击时会为攻击者掉落水晶</v>
      </c>
      <c r="S1670" s="150">
        <f t="shared" si="3468"/>
        <v>163</v>
      </c>
    </row>
    <row r="1671" spans="1:19" ht="16.5" x14ac:dyDescent="0.2">
      <c r="A1671" s="62">
        <v>1668</v>
      </c>
      <c r="B1671" s="62">
        <f>INDEX(技能!B:B,MATCH(技能等级!S1671,技能!T:T,0))</f>
        <v>2104012</v>
      </c>
      <c r="C1671" s="69" t="s">
        <v>384</v>
      </c>
      <c r="D1671" s="62">
        <v>6</v>
      </c>
      <c r="E1671" s="62" t="str">
        <f>INDEX(技能!E:E,MATCH(技能等级!S1671,技能!T:T,0))</f>
        <v>炼魄(教学)</v>
      </c>
      <c r="F1671" s="69" t="s">
        <v>1020</v>
      </c>
      <c r="G1671" s="62">
        <v>10</v>
      </c>
      <c r="H1671" s="149" t="str">
        <f t="shared" si="3463"/>
        <v>210401201</v>
      </c>
      <c r="I1671" s="62">
        <v>6</v>
      </c>
      <c r="J1671" s="62" t="str">
        <f>IF(COUNTIF(技能效果!A:A,技能等级!B1671&amp;"02")=1,技能等级!B1671&amp;"02","")</f>
        <v>210401202</v>
      </c>
      <c r="K1671" s="62">
        <f t="shared" si="3464"/>
        <v>6</v>
      </c>
      <c r="L1671" s="62" t="str">
        <f>IF(COUNTIF(技能效果!A:A,技能等级!B1671&amp;"03")=1,技能等级!B1671&amp;"03","")</f>
        <v/>
      </c>
      <c r="M1671" s="62" t="str">
        <f t="shared" si="3465"/>
        <v/>
      </c>
      <c r="N1671" s="62" t="str">
        <f>IF(COUNTIF(技能效果!A:A,技能等级!B1671&amp;"04")=1,技能等级!B1671&amp;"04","")</f>
        <v/>
      </c>
      <c r="O1671" s="62" t="str">
        <f t="shared" si="3466"/>
        <v/>
      </c>
      <c r="P1671" s="62" t="str">
        <f>IF(COUNTIF(技能效果!A:A,技能等级!B1671&amp;"05")=1,技能等级!B1671&amp;"05","")</f>
        <v/>
      </c>
      <c r="Q1671" s="62" t="str">
        <f t="shared" si="3467"/>
        <v/>
      </c>
      <c r="R1671" s="69" t="str">
        <f>INDEX(技能!U:U,MATCH(技能等级!B1671,技能!B:B,0))</f>
        <v>攻击敌方单体造成攻击x%伤害，并使敌方全体进入【水晶溢出】状态
【水晶溢出】受到特定角色攻击时会为攻击者掉落水晶</v>
      </c>
      <c r="S1671" s="150">
        <f t="shared" si="3468"/>
        <v>163</v>
      </c>
    </row>
    <row r="1672" spans="1:19" ht="16.5" x14ac:dyDescent="0.2">
      <c r="A1672" s="62">
        <v>1669</v>
      </c>
      <c r="B1672" s="62">
        <f>INDEX(技能!B:B,MATCH(技能等级!S1672,技能!T:T,0))</f>
        <v>2104012</v>
      </c>
      <c r="C1672" s="69" t="s">
        <v>384</v>
      </c>
      <c r="D1672" s="62">
        <v>7</v>
      </c>
      <c r="E1672" s="62" t="str">
        <f>INDEX(技能!E:E,MATCH(技能等级!S1672,技能!T:T,0))</f>
        <v>炼魄(教学)</v>
      </c>
      <c r="F1672" s="69" t="s">
        <v>1020</v>
      </c>
      <c r="G1672" s="62">
        <v>10</v>
      </c>
      <c r="H1672" s="149" t="str">
        <f t="shared" si="3463"/>
        <v>210401201</v>
      </c>
      <c r="I1672" s="62">
        <v>7</v>
      </c>
      <c r="J1672" s="62" t="str">
        <f>IF(COUNTIF(技能效果!A:A,技能等级!B1672&amp;"02")=1,技能等级!B1672&amp;"02","")</f>
        <v>210401202</v>
      </c>
      <c r="K1672" s="62">
        <f t="shared" si="3464"/>
        <v>7</v>
      </c>
      <c r="L1672" s="62" t="str">
        <f>IF(COUNTIF(技能效果!A:A,技能等级!B1672&amp;"03")=1,技能等级!B1672&amp;"03","")</f>
        <v/>
      </c>
      <c r="M1672" s="62" t="str">
        <f t="shared" si="3465"/>
        <v/>
      </c>
      <c r="N1672" s="62" t="str">
        <f>IF(COUNTIF(技能效果!A:A,技能等级!B1672&amp;"04")=1,技能等级!B1672&amp;"04","")</f>
        <v/>
      </c>
      <c r="O1672" s="62" t="str">
        <f t="shared" si="3466"/>
        <v/>
      </c>
      <c r="P1672" s="62" t="str">
        <f>IF(COUNTIF(技能效果!A:A,技能等级!B1672&amp;"05")=1,技能等级!B1672&amp;"05","")</f>
        <v/>
      </c>
      <c r="Q1672" s="62" t="str">
        <f t="shared" si="3467"/>
        <v/>
      </c>
      <c r="R1672" s="69" t="str">
        <f>INDEX(技能!U:U,MATCH(技能等级!B1672,技能!B:B,0))</f>
        <v>攻击敌方单体造成攻击x%伤害，并使敌方全体进入【水晶溢出】状态
【水晶溢出】受到特定角色攻击时会为攻击者掉落水晶</v>
      </c>
      <c r="S1672" s="150">
        <f t="shared" si="3468"/>
        <v>163</v>
      </c>
    </row>
    <row r="1673" spans="1:19" ht="16.5" x14ac:dyDescent="0.2">
      <c r="A1673" s="62">
        <v>1670</v>
      </c>
      <c r="B1673" s="62">
        <f>INDEX(技能!B:B,MATCH(技能等级!S1673,技能!T:T,0))</f>
        <v>2104012</v>
      </c>
      <c r="C1673" s="69" t="s">
        <v>384</v>
      </c>
      <c r="D1673" s="62">
        <v>8</v>
      </c>
      <c r="E1673" s="62" t="str">
        <f>INDEX(技能!E:E,MATCH(技能等级!S1673,技能!T:T,0))</f>
        <v>炼魄(教学)</v>
      </c>
      <c r="F1673" s="69" t="s">
        <v>1020</v>
      </c>
      <c r="G1673" s="62">
        <v>10</v>
      </c>
      <c r="H1673" s="149" t="str">
        <f t="shared" si="3463"/>
        <v>210401201</v>
      </c>
      <c r="I1673" s="62">
        <v>8</v>
      </c>
      <c r="J1673" s="62" t="str">
        <f>IF(COUNTIF(技能效果!A:A,技能等级!B1673&amp;"02")=1,技能等级!B1673&amp;"02","")</f>
        <v>210401202</v>
      </c>
      <c r="K1673" s="62">
        <f t="shared" si="3464"/>
        <v>8</v>
      </c>
      <c r="L1673" s="62" t="str">
        <f>IF(COUNTIF(技能效果!A:A,技能等级!B1673&amp;"03")=1,技能等级!B1673&amp;"03","")</f>
        <v/>
      </c>
      <c r="M1673" s="62" t="str">
        <f t="shared" si="3465"/>
        <v/>
      </c>
      <c r="N1673" s="62" t="str">
        <f>IF(COUNTIF(技能效果!A:A,技能等级!B1673&amp;"04")=1,技能等级!B1673&amp;"04","")</f>
        <v/>
      </c>
      <c r="O1673" s="62" t="str">
        <f t="shared" si="3466"/>
        <v/>
      </c>
      <c r="P1673" s="62" t="str">
        <f>IF(COUNTIF(技能效果!A:A,技能等级!B1673&amp;"05")=1,技能等级!B1673&amp;"05","")</f>
        <v/>
      </c>
      <c r="Q1673" s="62" t="str">
        <f t="shared" si="3467"/>
        <v/>
      </c>
      <c r="R1673" s="69" t="str">
        <f>INDEX(技能!U:U,MATCH(技能等级!B1673,技能!B:B,0))</f>
        <v>攻击敌方单体造成攻击x%伤害，并使敌方全体进入【水晶溢出】状态
【水晶溢出】受到特定角色攻击时会为攻击者掉落水晶</v>
      </c>
      <c r="S1673" s="150">
        <f t="shared" si="3468"/>
        <v>163</v>
      </c>
    </row>
    <row r="1674" spans="1:19" ht="16.5" x14ac:dyDescent="0.2">
      <c r="A1674" s="62">
        <v>1671</v>
      </c>
      <c r="B1674" s="62">
        <f>INDEX(技能!B:B,MATCH(技能等级!S1674,技能!T:T,0))</f>
        <v>2104012</v>
      </c>
      <c r="C1674" s="69" t="s">
        <v>384</v>
      </c>
      <c r="D1674" s="62">
        <v>9</v>
      </c>
      <c r="E1674" s="62" t="str">
        <f>INDEX(技能!E:E,MATCH(技能等级!S1674,技能!T:T,0))</f>
        <v>炼魄(教学)</v>
      </c>
      <c r="F1674" s="69" t="s">
        <v>1020</v>
      </c>
      <c r="G1674" s="62">
        <v>10</v>
      </c>
      <c r="H1674" s="149" t="str">
        <f t="shared" si="3463"/>
        <v>210401201</v>
      </c>
      <c r="I1674" s="62">
        <v>9</v>
      </c>
      <c r="J1674" s="62" t="str">
        <f>IF(COUNTIF(技能效果!A:A,技能等级!B1674&amp;"02")=1,技能等级!B1674&amp;"02","")</f>
        <v>210401202</v>
      </c>
      <c r="K1674" s="62">
        <f t="shared" si="3464"/>
        <v>9</v>
      </c>
      <c r="L1674" s="62" t="str">
        <f>IF(COUNTIF(技能效果!A:A,技能等级!B1674&amp;"03")=1,技能等级!B1674&amp;"03","")</f>
        <v/>
      </c>
      <c r="M1674" s="62" t="str">
        <f t="shared" si="3465"/>
        <v/>
      </c>
      <c r="N1674" s="62" t="str">
        <f>IF(COUNTIF(技能效果!A:A,技能等级!B1674&amp;"04")=1,技能等级!B1674&amp;"04","")</f>
        <v/>
      </c>
      <c r="O1674" s="62" t="str">
        <f t="shared" si="3466"/>
        <v/>
      </c>
      <c r="P1674" s="62" t="str">
        <f>IF(COUNTIF(技能效果!A:A,技能等级!B1674&amp;"05")=1,技能等级!B1674&amp;"05","")</f>
        <v/>
      </c>
      <c r="Q1674" s="62" t="str">
        <f t="shared" si="3467"/>
        <v/>
      </c>
      <c r="R1674" s="69" t="str">
        <f>INDEX(技能!U:U,MATCH(技能等级!B1674,技能!B:B,0))</f>
        <v>攻击敌方单体造成攻击x%伤害，并使敌方全体进入【水晶溢出】状态
【水晶溢出】受到特定角色攻击时会为攻击者掉落水晶</v>
      </c>
      <c r="S1674" s="150">
        <f t="shared" si="3468"/>
        <v>163</v>
      </c>
    </row>
    <row r="1675" spans="1:19" ht="16.5" x14ac:dyDescent="0.2">
      <c r="A1675" s="62">
        <v>1672</v>
      </c>
      <c r="B1675" s="62">
        <f>INDEX(技能!B:B,MATCH(技能等级!S1675,技能!T:T,0))</f>
        <v>2104012</v>
      </c>
      <c r="C1675" s="69" t="s">
        <v>384</v>
      </c>
      <c r="D1675" s="62">
        <v>10</v>
      </c>
      <c r="E1675" s="62" t="str">
        <f>INDEX(技能!E:E,MATCH(技能等级!S1675,技能!T:T,0))</f>
        <v>炼魄(教学)</v>
      </c>
      <c r="F1675" s="69" t="s">
        <v>1020</v>
      </c>
      <c r="G1675" s="62">
        <v>10</v>
      </c>
      <c r="H1675" s="149" t="str">
        <f t="shared" si="3463"/>
        <v>210401201</v>
      </c>
      <c r="I1675" s="62">
        <v>10</v>
      </c>
      <c r="J1675" s="62" t="str">
        <f>IF(COUNTIF(技能效果!A:A,技能等级!B1675&amp;"02")=1,技能等级!B1675&amp;"02","")</f>
        <v>210401202</v>
      </c>
      <c r="K1675" s="62">
        <f t="shared" si="3464"/>
        <v>10</v>
      </c>
      <c r="L1675" s="62" t="str">
        <f>IF(COUNTIF(技能效果!A:A,技能等级!B1675&amp;"03")=1,技能等级!B1675&amp;"03","")</f>
        <v/>
      </c>
      <c r="M1675" s="62" t="str">
        <f t="shared" si="3465"/>
        <v/>
      </c>
      <c r="N1675" s="62" t="str">
        <f>IF(COUNTIF(技能效果!A:A,技能等级!B1675&amp;"04")=1,技能等级!B1675&amp;"04","")</f>
        <v/>
      </c>
      <c r="O1675" s="62" t="str">
        <f t="shared" si="3466"/>
        <v/>
      </c>
      <c r="P1675" s="62" t="str">
        <f>IF(COUNTIF(技能效果!A:A,技能等级!B1675&amp;"05")=1,技能等级!B1675&amp;"05","")</f>
        <v/>
      </c>
      <c r="Q1675" s="62" t="str">
        <f t="shared" si="3467"/>
        <v/>
      </c>
      <c r="R1675" s="69" t="str">
        <f>INDEX(技能!U:U,MATCH(技能等级!B1675,技能!B:B,0))</f>
        <v>攻击敌方单体造成攻击x%伤害，并使敌方全体进入【水晶溢出】状态
【水晶溢出】受到特定角色攻击时会为攻击者掉落水晶</v>
      </c>
      <c r="S1675" s="150">
        <f t="shared" si="3468"/>
        <v>163</v>
      </c>
    </row>
    <row r="1676" spans="1:19" ht="16.5" x14ac:dyDescent="0.2">
      <c r="A1676" s="62">
        <v>1673</v>
      </c>
      <c r="B1676" s="62">
        <f>INDEX(技能!B:B,MATCH(技能等级!S1676,技能!T:T,0))</f>
        <v>2104013</v>
      </c>
      <c r="C1676" s="69" t="s">
        <v>384</v>
      </c>
      <c r="D1676" s="62">
        <v>1</v>
      </c>
      <c r="E1676" s="62" t="str">
        <f>INDEX(技能!E:E,MATCH(技能等级!S1676,技能!T:T,0))</f>
        <v>封脉(教学)</v>
      </c>
      <c r="F1676" s="69" t="s">
        <v>1020</v>
      </c>
      <c r="G1676" s="62"/>
      <c r="H1676" s="149" t="str">
        <f t="shared" si="3463"/>
        <v>210401301</v>
      </c>
      <c r="I1676" s="62">
        <v>1</v>
      </c>
      <c r="J1676" s="62" t="str">
        <f>IF(COUNTIF(技能效果!A:A,技能等级!B1676&amp;"02")=1,技能等级!B1676&amp;"02","")</f>
        <v>210401302</v>
      </c>
      <c r="K1676" s="62">
        <f t="shared" si="3464"/>
        <v>1</v>
      </c>
      <c r="L1676" s="62" t="str">
        <f>IF(COUNTIF(技能效果!A:A,技能等级!B1676&amp;"03")=1,技能等级!B1676&amp;"03","")</f>
        <v/>
      </c>
      <c r="M1676" s="62" t="str">
        <f t="shared" si="3465"/>
        <v/>
      </c>
      <c r="N1676" s="62" t="str">
        <f>IF(COUNTIF(技能效果!A:A,技能等级!B1676&amp;"04")=1,技能等级!B1676&amp;"04","")</f>
        <v/>
      </c>
      <c r="O1676" s="62" t="str">
        <f t="shared" si="3466"/>
        <v/>
      </c>
      <c r="P1676" s="62" t="str">
        <f>IF(COUNTIF(技能效果!A:A,技能等级!B1676&amp;"05")=1,技能等级!B1676&amp;"05","")</f>
        <v/>
      </c>
      <c r="Q1676" s="62" t="str">
        <f t="shared" si="3467"/>
        <v/>
      </c>
      <c r="R1676" s="69" t="str">
        <f>INDEX(技能!U:U,MATCH(技能等级!B1676,技能!B:B,0))</f>
        <v>攻击敌方单体造成攻击x%伤害，并在2回合内使目标受到的治疗效果降低y%</v>
      </c>
      <c r="S1676" s="150">
        <f t="shared" si="3468"/>
        <v>164</v>
      </c>
    </row>
    <row r="1677" spans="1:19" ht="16.5" x14ac:dyDescent="0.2">
      <c r="A1677" s="62">
        <v>1674</v>
      </c>
      <c r="B1677" s="62">
        <f>INDEX(技能!B:B,MATCH(技能等级!S1677,技能!T:T,0))</f>
        <v>2104013</v>
      </c>
      <c r="C1677" s="69" t="s">
        <v>384</v>
      </c>
      <c r="D1677" s="62">
        <v>2</v>
      </c>
      <c r="E1677" s="62" t="str">
        <f>INDEX(技能!E:E,MATCH(技能等级!S1677,技能!T:T,0))</f>
        <v>封脉(教学)</v>
      </c>
      <c r="F1677" s="69" t="s">
        <v>1020</v>
      </c>
      <c r="G1677" s="62">
        <v>10</v>
      </c>
      <c r="H1677" s="149" t="str">
        <f t="shared" si="3463"/>
        <v>210401301</v>
      </c>
      <c r="I1677" s="62">
        <v>2</v>
      </c>
      <c r="J1677" s="62" t="str">
        <f>IF(COUNTIF(技能效果!A:A,技能等级!B1677&amp;"02")=1,技能等级!B1677&amp;"02","")</f>
        <v>210401302</v>
      </c>
      <c r="K1677" s="62">
        <f t="shared" si="3464"/>
        <v>2</v>
      </c>
      <c r="L1677" s="62" t="str">
        <f>IF(COUNTIF(技能效果!A:A,技能等级!B1677&amp;"03")=1,技能等级!B1677&amp;"03","")</f>
        <v/>
      </c>
      <c r="M1677" s="62" t="str">
        <f t="shared" si="3465"/>
        <v/>
      </c>
      <c r="N1677" s="62" t="str">
        <f>IF(COUNTIF(技能效果!A:A,技能等级!B1677&amp;"04")=1,技能等级!B1677&amp;"04","")</f>
        <v/>
      </c>
      <c r="O1677" s="62" t="str">
        <f t="shared" si="3466"/>
        <v/>
      </c>
      <c r="P1677" s="62" t="str">
        <f>IF(COUNTIF(技能效果!A:A,技能等级!B1677&amp;"05")=1,技能等级!B1677&amp;"05","")</f>
        <v/>
      </c>
      <c r="Q1677" s="62" t="str">
        <f t="shared" si="3467"/>
        <v/>
      </c>
      <c r="R1677" s="69" t="str">
        <f>INDEX(技能!U:U,MATCH(技能等级!B1677,技能!B:B,0))</f>
        <v>攻击敌方单体造成攻击x%伤害，并在2回合内使目标受到的治疗效果降低y%</v>
      </c>
      <c r="S1677" s="150">
        <f t="shared" si="3468"/>
        <v>164</v>
      </c>
    </row>
    <row r="1678" spans="1:19" ht="16.5" x14ac:dyDescent="0.2">
      <c r="A1678" s="62">
        <v>1675</v>
      </c>
      <c r="B1678" s="62">
        <f>INDEX(技能!B:B,MATCH(技能等级!S1678,技能!T:T,0))</f>
        <v>2104013</v>
      </c>
      <c r="C1678" s="69" t="s">
        <v>384</v>
      </c>
      <c r="D1678" s="62">
        <v>3</v>
      </c>
      <c r="E1678" s="62" t="str">
        <f>INDEX(技能!E:E,MATCH(技能等级!S1678,技能!T:T,0))</f>
        <v>封脉(教学)</v>
      </c>
      <c r="F1678" s="69" t="s">
        <v>1020</v>
      </c>
      <c r="G1678" s="62">
        <v>10</v>
      </c>
      <c r="H1678" s="149" t="str">
        <f t="shared" si="3463"/>
        <v>210401301</v>
      </c>
      <c r="I1678" s="62">
        <v>3</v>
      </c>
      <c r="J1678" s="62" t="str">
        <f>IF(COUNTIF(技能效果!A:A,技能等级!B1678&amp;"02")=1,技能等级!B1678&amp;"02","")</f>
        <v>210401302</v>
      </c>
      <c r="K1678" s="62">
        <f t="shared" si="3464"/>
        <v>3</v>
      </c>
      <c r="L1678" s="62" t="str">
        <f>IF(COUNTIF(技能效果!A:A,技能等级!B1678&amp;"03")=1,技能等级!B1678&amp;"03","")</f>
        <v/>
      </c>
      <c r="M1678" s="62" t="str">
        <f t="shared" si="3465"/>
        <v/>
      </c>
      <c r="N1678" s="62" t="str">
        <f>IF(COUNTIF(技能效果!A:A,技能等级!B1678&amp;"04")=1,技能等级!B1678&amp;"04","")</f>
        <v/>
      </c>
      <c r="O1678" s="62" t="str">
        <f t="shared" si="3466"/>
        <v/>
      </c>
      <c r="P1678" s="62" t="str">
        <f>IF(COUNTIF(技能效果!A:A,技能等级!B1678&amp;"05")=1,技能等级!B1678&amp;"05","")</f>
        <v/>
      </c>
      <c r="Q1678" s="62" t="str">
        <f t="shared" si="3467"/>
        <v/>
      </c>
      <c r="R1678" s="69" t="str">
        <f>INDEX(技能!U:U,MATCH(技能等级!B1678,技能!B:B,0))</f>
        <v>攻击敌方单体造成攻击x%伤害，并在2回合内使目标受到的治疗效果降低y%</v>
      </c>
      <c r="S1678" s="150">
        <f t="shared" si="3468"/>
        <v>164</v>
      </c>
    </row>
    <row r="1679" spans="1:19" ht="16.5" x14ac:dyDescent="0.2">
      <c r="A1679" s="62">
        <v>1676</v>
      </c>
      <c r="B1679" s="62">
        <f>INDEX(技能!B:B,MATCH(技能等级!S1679,技能!T:T,0))</f>
        <v>2104013</v>
      </c>
      <c r="C1679" s="69" t="s">
        <v>384</v>
      </c>
      <c r="D1679" s="62">
        <v>4</v>
      </c>
      <c r="E1679" s="62" t="str">
        <f>INDEX(技能!E:E,MATCH(技能等级!S1679,技能!T:T,0))</f>
        <v>封脉(教学)</v>
      </c>
      <c r="F1679" s="69" t="s">
        <v>1020</v>
      </c>
      <c r="G1679" s="62">
        <v>10</v>
      </c>
      <c r="H1679" s="149" t="str">
        <f t="shared" si="3463"/>
        <v>210401301</v>
      </c>
      <c r="I1679" s="62">
        <v>4</v>
      </c>
      <c r="J1679" s="62" t="str">
        <f>IF(COUNTIF(技能效果!A:A,技能等级!B1679&amp;"02")=1,技能等级!B1679&amp;"02","")</f>
        <v>210401302</v>
      </c>
      <c r="K1679" s="62">
        <f t="shared" si="3464"/>
        <v>4</v>
      </c>
      <c r="L1679" s="62" t="str">
        <f>IF(COUNTIF(技能效果!A:A,技能等级!B1679&amp;"03")=1,技能等级!B1679&amp;"03","")</f>
        <v/>
      </c>
      <c r="M1679" s="62" t="str">
        <f t="shared" si="3465"/>
        <v/>
      </c>
      <c r="N1679" s="62" t="str">
        <f>IF(COUNTIF(技能效果!A:A,技能等级!B1679&amp;"04")=1,技能等级!B1679&amp;"04","")</f>
        <v/>
      </c>
      <c r="O1679" s="62" t="str">
        <f t="shared" si="3466"/>
        <v/>
      </c>
      <c r="P1679" s="62" t="str">
        <f>IF(COUNTIF(技能效果!A:A,技能等级!B1679&amp;"05")=1,技能等级!B1679&amp;"05","")</f>
        <v/>
      </c>
      <c r="Q1679" s="62" t="str">
        <f t="shared" si="3467"/>
        <v/>
      </c>
      <c r="R1679" s="69" t="str">
        <f>INDEX(技能!U:U,MATCH(技能等级!B1679,技能!B:B,0))</f>
        <v>攻击敌方单体造成攻击x%伤害，并在2回合内使目标受到的治疗效果降低y%</v>
      </c>
      <c r="S1679" s="150">
        <f t="shared" si="3468"/>
        <v>164</v>
      </c>
    </row>
    <row r="1680" spans="1:19" ht="16.5" x14ac:dyDescent="0.2">
      <c r="A1680" s="62">
        <v>1677</v>
      </c>
      <c r="B1680" s="62">
        <f>INDEX(技能!B:B,MATCH(技能等级!S1680,技能!T:T,0))</f>
        <v>2104013</v>
      </c>
      <c r="C1680" s="69" t="s">
        <v>384</v>
      </c>
      <c r="D1680" s="62">
        <v>5</v>
      </c>
      <c r="E1680" s="62" t="str">
        <f>INDEX(技能!E:E,MATCH(技能等级!S1680,技能!T:T,0))</f>
        <v>封脉(教学)</v>
      </c>
      <c r="F1680" s="69" t="s">
        <v>1020</v>
      </c>
      <c r="G1680" s="62">
        <v>10</v>
      </c>
      <c r="H1680" s="149" t="str">
        <f t="shared" si="3463"/>
        <v>210401301</v>
      </c>
      <c r="I1680" s="62">
        <v>5</v>
      </c>
      <c r="J1680" s="62" t="str">
        <f>IF(COUNTIF(技能效果!A:A,技能等级!B1680&amp;"02")=1,技能等级!B1680&amp;"02","")</f>
        <v>210401302</v>
      </c>
      <c r="K1680" s="62">
        <f t="shared" si="3464"/>
        <v>5</v>
      </c>
      <c r="L1680" s="62" t="str">
        <f>IF(COUNTIF(技能效果!A:A,技能等级!B1680&amp;"03")=1,技能等级!B1680&amp;"03","")</f>
        <v/>
      </c>
      <c r="M1680" s="62" t="str">
        <f t="shared" si="3465"/>
        <v/>
      </c>
      <c r="N1680" s="62" t="str">
        <f>IF(COUNTIF(技能效果!A:A,技能等级!B1680&amp;"04")=1,技能等级!B1680&amp;"04","")</f>
        <v/>
      </c>
      <c r="O1680" s="62" t="str">
        <f t="shared" si="3466"/>
        <v/>
      </c>
      <c r="P1680" s="62" t="str">
        <f>IF(COUNTIF(技能效果!A:A,技能等级!B1680&amp;"05")=1,技能等级!B1680&amp;"05","")</f>
        <v/>
      </c>
      <c r="Q1680" s="62" t="str">
        <f t="shared" si="3467"/>
        <v/>
      </c>
      <c r="R1680" s="69" t="str">
        <f>INDEX(技能!U:U,MATCH(技能等级!B1680,技能!B:B,0))</f>
        <v>攻击敌方单体造成攻击x%伤害，并在2回合内使目标受到的治疗效果降低y%</v>
      </c>
      <c r="S1680" s="150">
        <f t="shared" si="3468"/>
        <v>164</v>
      </c>
    </row>
    <row r="1681" spans="1:19" ht="16.5" x14ac:dyDescent="0.2">
      <c r="A1681" s="62">
        <v>1678</v>
      </c>
      <c r="B1681" s="62">
        <f>INDEX(技能!B:B,MATCH(技能等级!S1681,技能!T:T,0))</f>
        <v>2104013</v>
      </c>
      <c r="C1681" s="69" t="s">
        <v>384</v>
      </c>
      <c r="D1681" s="62">
        <v>6</v>
      </c>
      <c r="E1681" s="62" t="str">
        <f>INDEX(技能!E:E,MATCH(技能等级!S1681,技能!T:T,0))</f>
        <v>封脉(教学)</v>
      </c>
      <c r="F1681" s="69" t="s">
        <v>1020</v>
      </c>
      <c r="G1681" s="62">
        <v>10</v>
      </c>
      <c r="H1681" s="149" t="str">
        <f t="shared" si="3463"/>
        <v>210401301</v>
      </c>
      <c r="I1681" s="62">
        <v>6</v>
      </c>
      <c r="J1681" s="62" t="str">
        <f>IF(COUNTIF(技能效果!A:A,技能等级!B1681&amp;"02")=1,技能等级!B1681&amp;"02","")</f>
        <v>210401302</v>
      </c>
      <c r="K1681" s="62">
        <f t="shared" si="3464"/>
        <v>6</v>
      </c>
      <c r="L1681" s="62" t="str">
        <f>IF(COUNTIF(技能效果!A:A,技能等级!B1681&amp;"03")=1,技能等级!B1681&amp;"03","")</f>
        <v/>
      </c>
      <c r="M1681" s="62" t="str">
        <f t="shared" si="3465"/>
        <v/>
      </c>
      <c r="N1681" s="62" t="str">
        <f>IF(COUNTIF(技能效果!A:A,技能等级!B1681&amp;"04")=1,技能等级!B1681&amp;"04","")</f>
        <v/>
      </c>
      <c r="O1681" s="62" t="str">
        <f t="shared" si="3466"/>
        <v/>
      </c>
      <c r="P1681" s="62" t="str">
        <f>IF(COUNTIF(技能效果!A:A,技能等级!B1681&amp;"05")=1,技能等级!B1681&amp;"05","")</f>
        <v/>
      </c>
      <c r="Q1681" s="62" t="str">
        <f t="shared" si="3467"/>
        <v/>
      </c>
      <c r="R1681" s="69" t="str">
        <f>INDEX(技能!U:U,MATCH(技能等级!B1681,技能!B:B,0))</f>
        <v>攻击敌方单体造成攻击x%伤害，并在2回合内使目标受到的治疗效果降低y%</v>
      </c>
      <c r="S1681" s="150">
        <f t="shared" si="3468"/>
        <v>164</v>
      </c>
    </row>
    <row r="1682" spans="1:19" ht="16.5" x14ac:dyDescent="0.2">
      <c r="A1682" s="62">
        <v>1679</v>
      </c>
      <c r="B1682" s="62">
        <f>INDEX(技能!B:B,MATCH(技能等级!S1682,技能!T:T,0))</f>
        <v>2104013</v>
      </c>
      <c r="C1682" s="69" t="s">
        <v>384</v>
      </c>
      <c r="D1682" s="62">
        <v>7</v>
      </c>
      <c r="E1682" s="62" t="str">
        <f>INDEX(技能!E:E,MATCH(技能等级!S1682,技能!T:T,0))</f>
        <v>封脉(教学)</v>
      </c>
      <c r="F1682" s="69" t="s">
        <v>1020</v>
      </c>
      <c r="G1682" s="62">
        <v>10</v>
      </c>
      <c r="H1682" s="149" t="str">
        <f t="shared" si="3463"/>
        <v>210401301</v>
      </c>
      <c r="I1682" s="62">
        <v>7</v>
      </c>
      <c r="J1682" s="62" t="str">
        <f>IF(COUNTIF(技能效果!A:A,技能等级!B1682&amp;"02")=1,技能等级!B1682&amp;"02","")</f>
        <v>210401302</v>
      </c>
      <c r="K1682" s="62">
        <f t="shared" si="3464"/>
        <v>7</v>
      </c>
      <c r="L1682" s="62" t="str">
        <f>IF(COUNTIF(技能效果!A:A,技能等级!B1682&amp;"03")=1,技能等级!B1682&amp;"03","")</f>
        <v/>
      </c>
      <c r="M1682" s="62" t="str">
        <f t="shared" si="3465"/>
        <v/>
      </c>
      <c r="N1682" s="62" t="str">
        <f>IF(COUNTIF(技能效果!A:A,技能等级!B1682&amp;"04")=1,技能等级!B1682&amp;"04","")</f>
        <v/>
      </c>
      <c r="O1682" s="62" t="str">
        <f t="shared" si="3466"/>
        <v/>
      </c>
      <c r="P1682" s="62" t="str">
        <f>IF(COUNTIF(技能效果!A:A,技能等级!B1682&amp;"05")=1,技能等级!B1682&amp;"05","")</f>
        <v/>
      </c>
      <c r="Q1682" s="62" t="str">
        <f t="shared" si="3467"/>
        <v/>
      </c>
      <c r="R1682" s="69" t="str">
        <f>INDEX(技能!U:U,MATCH(技能等级!B1682,技能!B:B,0))</f>
        <v>攻击敌方单体造成攻击x%伤害，并在2回合内使目标受到的治疗效果降低y%</v>
      </c>
      <c r="S1682" s="150">
        <f t="shared" si="3468"/>
        <v>164</v>
      </c>
    </row>
    <row r="1683" spans="1:19" ht="16.5" x14ac:dyDescent="0.2">
      <c r="A1683" s="62">
        <v>1680</v>
      </c>
      <c r="B1683" s="62">
        <f>INDEX(技能!B:B,MATCH(技能等级!S1683,技能!T:T,0))</f>
        <v>2104013</v>
      </c>
      <c r="C1683" s="69" t="s">
        <v>384</v>
      </c>
      <c r="D1683" s="62">
        <v>8</v>
      </c>
      <c r="E1683" s="62" t="str">
        <f>INDEX(技能!E:E,MATCH(技能等级!S1683,技能!T:T,0))</f>
        <v>封脉(教学)</v>
      </c>
      <c r="F1683" s="69" t="s">
        <v>1020</v>
      </c>
      <c r="G1683" s="62">
        <v>10</v>
      </c>
      <c r="H1683" s="149" t="str">
        <f t="shared" si="3463"/>
        <v>210401301</v>
      </c>
      <c r="I1683" s="62">
        <v>8</v>
      </c>
      <c r="J1683" s="62" t="str">
        <f>IF(COUNTIF(技能效果!A:A,技能等级!B1683&amp;"02")=1,技能等级!B1683&amp;"02","")</f>
        <v>210401302</v>
      </c>
      <c r="K1683" s="62">
        <f t="shared" si="3464"/>
        <v>8</v>
      </c>
      <c r="L1683" s="62" t="str">
        <f>IF(COUNTIF(技能效果!A:A,技能等级!B1683&amp;"03")=1,技能等级!B1683&amp;"03","")</f>
        <v/>
      </c>
      <c r="M1683" s="62" t="str">
        <f t="shared" si="3465"/>
        <v/>
      </c>
      <c r="N1683" s="62" t="str">
        <f>IF(COUNTIF(技能效果!A:A,技能等级!B1683&amp;"04")=1,技能等级!B1683&amp;"04","")</f>
        <v/>
      </c>
      <c r="O1683" s="62" t="str">
        <f t="shared" si="3466"/>
        <v/>
      </c>
      <c r="P1683" s="62" t="str">
        <f>IF(COUNTIF(技能效果!A:A,技能等级!B1683&amp;"05")=1,技能等级!B1683&amp;"05","")</f>
        <v/>
      </c>
      <c r="Q1683" s="62" t="str">
        <f t="shared" si="3467"/>
        <v/>
      </c>
      <c r="R1683" s="69" t="str">
        <f>INDEX(技能!U:U,MATCH(技能等级!B1683,技能!B:B,0))</f>
        <v>攻击敌方单体造成攻击x%伤害，并在2回合内使目标受到的治疗效果降低y%</v>
      </c>
      <c r="S1683" s="150">
        <f t="shared" si="3468"/>
        <v>164</v>
      </c>
    </row>
    <row r="1684" spans="1:19" ht="16.5" x14ac:dyDescent="0.2">
      <c r="A1684" s="62">
        <v>1681</v>
      </c>
      <c r="B1684" s="62">
        <f>INDEX(技能!B:B,MATCH(技能等级!S1684,技能!T:T,0))</f>
        <v>2104013</v>
      </c>
      <c r="C1684" s="69" t="s">
        <v>384</v>
      </c>
      <c r="D1684" s="62">
        <v>9</v>
      </c>
      <c r="E1684" s="62" t="str">
        <f>INDEX(技能!E:E,MATCH(技能等级!S1684,技能!T:T,0))</f>
        <v>封脉(教学)</v>
      </c>
      <c r="F1684" s="69" t="s">
        <v>1020</v>
      </c>
      <c r="G1684" s="62">
        <v>10</v>
      </c>
      <c r="H1684" s="149" t="str">
        <f t="shared" si="3463"/>
        <v>210401301</v>
      </c>
      <c r="I1684" s="62">
        <v>9</v>
      </c>
      <c r="J1684" s="62" t="str">
        <f>IF(COUNTIF(技能效果!A:A,技能等级!B1684&amp;"02")=1,技能等级!B1684&amp;"02","")</f>
        <v>210401302</v>
      </c>
      <c r="K1684" s="62">
        <f t="shared" si="3464"/>
        <v>9</v>
      </c>
      <c r="L1684" s="62" t="str">
        <f>IF(COUNTIF(技能效果!A:A,技能等级!B1684&amp;"03")=1,技能等级!B1684&amp;"03","")</f>
        <v/>
      </c>
      <c r="M1684" s="62" t="str">
        <f t="shared" si="3465"/>
        <v/>
      </c>
      <c r="N1684" s="62" t="str">
        <f>IF(COUNTIF(技能效果!A:A,技能等级!B1684&amp;"04")=1,技能等级!B1684&amp;"04","")</f>
        <v/>
      </c>
      <c r="O1684" s="62" t="str">
        <f t="shared" si="3466"/>
        <v/>
      </c>
      <c r="P1684" s="62" t="str">
        <f>IF(COUNTIF(技能效果!A:A,技能等级!B1684&amp;"05")=1,技能等级!B1684&amp;"05","")</f>
        <v/>
      </c>
      <c r="Q1684" s="62" t="str">
        <f t="shared" si="3467"/>
        <v/>
      </c>
      <c r="R1684" s="69" t="str">
        <f>INDEX(技能!U:U,MATCH(技能等级!B1684,技能!B:B,0))</f>
        <v>攻击敌方单体造成攻击x%伤害，并在2回合内使目标受到的治疗效果降低y%</v>
      </c>
      <c r="S1684" s="150">
        <f t="shared" si="3468"/>
        <v>164</v>
      </c>
    </row>
    <row r="1685" spans="1:19" ht="16.5" x14ac:dyDescent="0.2">
      <c r="A1685" s="62">
        <v>1682</v>
      </c>
      <c r="B1685" s="62">
        <f>INDEX(技能!B:B,MATCH(技能等级!S1685,技能!T:T,0))</f>
        <v>2104013</v>
      </c>
      <c r="C1685" s="69" t="s">
        <v>384</v>
      </c>
      <c r="D1685" s="62">
        <v>10</v>
      </c>
      <c r="E1685" s="62" t="str">
        <f>INDEX(技能!E:E,MATCH(技能等级!S1685,技能!T:T,0))</f>
        <v>封脉(教学)</v>
      </c>
      <c r="F1685" s="69" t="s">
        <v>1020</v>
      </c>
      <c r="G1685" s="62">
        <v>10</v>
      </c>
      <c r="H1685" s="149" t="str">
        <f t="shared" si="3463"/>
        <v>210401301</v>
      </c>
      <c r="I1685" s="62">
        <v>10</v>
      </c>
      <c r="J1685" s="62" t="str">
        <f>IF(COUNTIF(技能效果!A:A,技能等级!B1685&amp;"02")=1,技能等级!B1685&amp;"02","")</f>
        <v>210401302</v>
      </c>
      <c r="K1685" s="62">
        <f t="shared" si="3464"/>
        <v>10</v>
      </c>
      <c r="L1685" s="62" t="str">
        <f>IF(COUNTIF(技能效果!A:A,技能等级!B1685&amp;"03")=1,技能等级!B1685&amp;"03","")</f>
        <v/>
      </c>
      <c r="M1685" s="62" t="str">
        <f t="shared" si="3465"/>
        <v/>
      </c>
      <c r="N1685" s="62" t="str">
        <f>IF(COUNTIF(技能效果!A:A,技能等级!B1685&amp;"04")=1,技能等级!B1685&amp;"04","")</f>
        <v/>
      </c>
      <c r="O1685" s="62" t="str">
        <f t="shared" si="3466"/>
        <v/>
      </c>
      <c r="P1685" s="62" t="str">
        <f>IF(COUNTIF(技能效果!A:A,技能等级!B1685&amp;"05")=1,技能等级!B1685&amp;"05","")</f>
        <v/>
      </c>
      <c r="Q1685" s="62" t="str">
        <f t="shared" si="3467"/>
        <v/>
      </c>
      <c r="R1685" s="69" t="str">
        <f>INDEX(技能!U:U,MATCH(技能等级!B1685,技能!B:B,0))</f>
        <v>攻击敌方单体造成攻击x%伤害，并在2回合内使目标受到的治疗效果降低y%</v>
      </c>
      <c r="S1685" s="150">
        <f t="shared" si="3468"/>
        <v>164</v>
      </c>
    </row>
    <row r="1686" spans="1:19" ht="16.5" x14ac:dyDescent="0.2">
      <c r="A1686" s="62">
        <v>1683</v>
      </c>
      <c r="B1686" s="62">
        <f>INDEX(技能!B:B,MATCH(技能等级!S1686,技能!T:T,0))</f>
        <v>2104014</v>
      </c>
      <c r="C1686" s="69" t="s">
        <v>384</v>
      </c>
      <c r="D1686" s="62">
        <v>1</v>
      </c>
      <c r="E1686" s="62" t="str">
        <f>INDEX(技能!E:E,MATCH(技能等级!S1686,技能!T:T,0))</f>
        <v>救赎(教学)</v>
      </c>
      <c r="F1686" s="69" t="s">
        <v>1020</v>
      </c>
      <c r="G1686" s="62"/>
      <c r="H1686" s="149" t="str">
        <f t="shared" si="3463"/>
        <v>210401401</v>
      </c>
      <c r="I1686" s="62">
        <v>1</v>
      </c>
      <c r="J1686" s="62" t="str">
        <f>IF(COUNTIF(技能效果!A:A,技能等级!B1686&amp;"02")=1,技能等级!B1686&amp;"02","")</f>
        <v>210401402</v>
      </c>
      <c r="K1686" s="62">
        <f t="shared" si="3464"/>
        <v>1</v>
      </c>
      <c r="L1686" s="62" t="str">
        <f>IF(COUNTIF(技能效果!A:A,技能等级!B1686&amp;"03")=1,技能等级!B1686&amp;"03","")</f>
        <v>210401403</v>
      </c>
      <c r="M1686" s="62">
        <f t="shared" si="3465"/>
        <v>1</v>
      </c>
      <c r="N1686" s="62" t="str">
        <f>IF(COUNTIF(技能效果!A:A,技能等级!B1686&amp;"04")=1,技能等级!B1686&amp;"04","")</f>
        <v/>
      </c>
      <c r="O1686" s="62" t="str">
        <f t="shared" si="3466"/>
        <v/>
      </c>
      <c r="P1686" s="62" t="str">
        <f>IF(COUNTIF(技能效果!A:A,技能等级!B1686&amp;"05")=1,技能等级!B1686&amp;"05","")</f>
        <v/>
      </c>
      <c r="Q1686" s="62" t="str">
        <f t="shared" si="3467"/>
        <v/>
      </c>
      <c r="R1686" s="69" t="str">
        <f>INDEX(技能!U:U,MATCH(技能等级!B1686,技能!B:B,0))</f>
        <v>为当前生命百分比最低的角色生成一个攻击x%的护盾
【被动】当携带者进入濒死状态时，立即为其生成一个携带者最大生命*y%的护盾</v>
      </c>
      <c r="S1686" s="150">
        <f t="shared" si="3468"/>
        <v>165</v>
      </c>
    </row>
    <row r="1687" spans="1:19" ht="16.5" x14ac:dyDescent="0.2">
      <c r="A1687" s="62">
        <v>1684</v>
      </c>
      <c r="B1687" s="62">
        <f>INDEX(技能!B:B,MATCH(技能等级!S1687,技能!T:T,0))</f>
        <v>2104014</v>
      </c>
      <c r="C1687" s="69" t="s">
        <v>384</v>
      </c>
      <c r="D1687" s="62">
        <v>2</v>
      </c>
      <c r="E1687" s="62" t="str">
        <f>INDEX(技能!E:E,MATCH(技能等级!S1687,技能!T:T,0))</f>
        <v>救赎(教学)</v>
      </c>
      <c r="F1687" s="69" t="s">
        <v>1020</v>
      </c>
      <c r="G1687" s="62">
        <v>10</v>
      </c>
      <c r="H1687" s="149" t="str">
        <f t="shared" si="3463"/>
        <v>210401401</v>
      </c>
      <c r="I1687" s="62">
        <v>2</v>
      </c>
      <c r="J1687" s="62" t="str">
        <f>IF(COUNTIF(技能效果!A:A,技能等级!B1687&amp;"02")=1,技能等级!B1687&amp;"02","")</f>
        <v>210401402</v>
      </c>
      <c r="K1687" s="62">
        <f t="shared" si="3464"/>
        <v>2</v>
      </c>
      <c r="L1687" s="62" t="str">
        <f>IF(COUNTIF(技能效果!A:A,技能等级!B1687&amp;"03")=1,技能等级!B1687&amp;"03","")</f>
        <v>210401403</v>
      </c>
      <c r="M1687" s="62">
        <f t="shared" si="3465"/>
        <v>2</v>
      </c>
      <c r="N1687" s="62" t="str">
        <f>IF(COUNTIF(技能效果!A:A,技能等级!B1687&amp;"04")=1,技能等级!B1687&amp;"04","")</f>
        <v/>
      </c>
      <c r="O1687" s="62" t="str">
        <f t="shared" si="3466"/>
        <v/>
      </c>
      <c r="P1687" s="62" t="str">
        <f>IF(COUNTIF(技能效果!A:A,技能等级!B1687&amp;"05")=1,技能等级!B1687&amp;"05","")</f>
        <v/>
      </c>
      <c r="Q1687" s="62" t="str">
        <f t="shared" si="3467"/>
        <v/>
      </c>
      <c r="R1687" s="69" t="str">
        <f>INDEX(技能!U:U,MATCH(技能等级!B1687,技能!B:B,0))</f>
        <v>为当前生命百分比最低的角色生成一个攻击x%的护盾
【被动】当携带者进入濒死状态时，立即为其生成一个携带者最大生命*y%的护盾</v>
      </c>
      <c r="S1687" s="150">
        <f t="shared" si="3468"/>
        <v>165</v>
      </c>
    </row>
    <row r="1688" spans="1:19" ht="16.5" x14ac:dyDescent="0.2">
      <c r="A1688" s="62">
        <v>1685</v>
      </c>
      <c r="B1688" s="62">
        <f>INDEX(技能!B:B,MATCH(技能等级!S1688,技能!T:T,0))</f>
        <v>2104014</v>
      </c>
      <c r="C1688" s="69" t="s">
        <v>384</v>
      </c>
      <c r="D1688" s="62">
        <v>3</v>
      </c>
      <c r="E1688" s="62" t="str">
        <f>INDEX(技能!E:E,MATCH(技能等级!S1688,技能!T:T,0))</f>
        <v>救赎(教学)</v>
      </c>
      <c r="F1688" s="69" t="s">
        <v>1020</v>
      </c>
      <c r="G1688" s="62">
        <v>10</v>
      </c>
      <c r="H1688" s="149" t="str">
        <f t="shared" si="3463"/>
        <v>210401401</v>
      </c>
      <c r="I1688" s="62">
        <v>3</v>
      </c>
      <c r="J1688" s="62" t="str">
        <f>IF(COUNTIF(技能效果!A:A,技能等级!B1688&amp;"02")=1,技能等级!B1688&amp;"02","")</f>
        <v>210401402</v>
      </c>
      <c r="K1688" s="62">
        <f t="shared" si="3464"/>
        <v>3</v>
      </c>
      <c r="L1688" s="62" t="str">
        <f>IF(COUNTIF(技能效果!A:A,技能等级!B1688&amp;"03")=1,技能等级!B1688&amp;"03","")</f>
        <v>210401403</v>
      </c>
      <c r="M1688" s="62">
        <f t="shared" si="3465"/>
        <v>3</v>
      </c>
      <c r="N1688" s="62" t="str">
        <f>IF(COUNTIF(技能效果!A:A,技能等级!B1688&amp;"04")=1,技能等级!B1688&amp;"04","")</f>
        <v/>
      </c>
      <c r="O1688" s="62" t="str">
        <f t="shared" si="3466"/>
        <v/>
      </c>
      <c r="P1688" s="62" t="str">
        <f>IF(COUNTIF(技能效果!A:A,技能等级!B1688&amp;"05")=1,技能等级!B1688&amp;"05","")</f>
        <v/>
      </c>
      <c r="Q1688" s="62" t="str">
        <f t="shared" si="3467"/>
        <v/>
      </c>
      <c r="R1688" s="69" t="str">
        <f>INDEX(技能!U:U,MATCH(技能等级!B1688,技能!B:B,0))</f>
        <v>为当前生命百分比最低的角色生成一个攻击x%的护盾
【被动】当携带者进入濒死状态时，立即为其生成一个携带者最大生命*y%的护盾</v>
      </c>
      <c r="S1688" s="150">
        <f t="shared" si="3468"/>
        <v>165</v>
      </c>
    </row>
    <row r="1689" spans="1:19" ht="16.5" x14ac:dyDescent="0.2">
      <c r="A1689" s="62">
        <v>1686</v>
      </c>
      <c r="B1689" s="62">
        <f>INDEX(技能!B:B,MATCH(技能等级!S1689,技能!T:T,0))</f>
        <v>2104014</v>
      </c>
      <c r="C1689" s="69" t="s">
        <v>384</v>
      </c>
      <c r="D1689" s="62">
        <v>4</v>
      </c>
      <c r="E1689" s="62" t="str">
        <f>INDEX(技能!E:E,MATCH(技能等级!S1689,技能!T:T,0))</f>
        <v>救赎(教学)</v>
      </c>
      <c r="F1689" s="69" t="s">
        <v>1020</v>
      </c>
      <c r="G1689" s="62">
        <v>10</v>
      </c>
      <c r="H1689" s="149" t="str">
        <f t="shared" si="3463"/>
        <v>210401401</v>
      </c>
      <c r="I1689" s="62">
        <v>4</v>
      </c>
      <c r="J1689" s="62" t="str">
        <f>IF(COUNTIF(技能效果!A:A,技能等级!B1689&amp;"02")=1,技能等级!B1689&amp;"02","")</f>
        <v>210401402</v>
      </c>
      <c r="K1689" s="62">
        <f t="shared" si="3464"/>
        <v>4</v>
      </c>
      <c r="L1689" s="62" t="str">
        <f>IF(COUNTIF(技能效果!A:A,技能等级!B1689&amp;"03")=1,技能等级!B1689&amp;"03","")</f>
        <v>210401403</v>
      </c>
      <c r="M1689" s="62">
        <f t="shared" si="3465"/>
        <v>4</v>
      </c>
      <c r="N1689" s="62" t="str">
        <f>IF(COUNTIF(技能效果!A:A,技能等级!B1689&amp;"04")=1,技能等级!B1689&amp;"04","")</f>
        <v/>
      </c>
      <c r="O1689" s="62" t="str">
        <f t="shared" si="3466"/>
        <v/>
      </c>
      <c r="P1689" s="62" t="str">
        <f>IF(COUNTIF(技能效果!A:A,技能等级!B1689&amp;"05")=1,技能等级!B1689&amp;"05","")</f>
        <v/>
      </c>
      <c r="Q1689" s="62" t="str">
        <f t="shared" si="3467"/>
        <v/>
      </c>
      <c r="R1689" s="69" t="str">
        <f>INDEX(技能!U:U,MATCH(技能等级!B1689,技能!B:B,0))</f>
        <v>为当前生命百分比最低的角色生成一个攻击x%的护盾
【被动】当携带者进入濒死状态时，立即为其生成一个携带者最大生命*y%的护盾</v>
      </c>
      <c r="S1689" s="150">
        <f t="shared" si="3468"/>
        <v>165</v>
      </c>
    </row>
    <row r="1690" spans="1:19" ht="16.5" x14ac:dyDescent="0.2">
      <c r="A1690" s="62">
        <v>1687</v>
      </c>
      <c r="B1690" s="62">
        <f>INDEX(技能!B:B,MATCH(技能等级!S1690,技能!T:T,0))</f>
        <v>2104014</v>
      </c>
      <c r="C1690" s="69" t="s">
        <v>384</v>
      </c>
      <c r="D1690" s="62">
        <v>5</v>
      </c>
      <c r="E1690" s="62" t="str">
        <f>INDEX(技能!E:E,MATCH(技能等级!S1690,技能!T:T,0))</f>
        <v>救赎(教学)</v>
      </c>
      <c r="F1690" s="69" t="s">
        <v>1020</v>
      </c>
      <c r="G1690" s="62">
        <v>10</v>
      </c>
      <c r="H1690" s="149" t="str">
        <f t="shared" si="3463"/>
        <v>210401401</v>
      </c>
      <c r="I1690" s="62">
        <v>5</v>
      </c>
      <c r="J1690" s="62" t="str">
        <f>IF(COUNTIF(技能效果!A:A,技能等级!B1690&amp;"02")=1,技能等级!B1690&amp;"02","")</f>
        <v>210401402</v>
      </c>
      <c r="K1690" s="62">
        <f t="shared" si="3464"/>
        <v>5</v>
      </c>
      <c r="L1690" s="62" t="str">
        <f>IF(COUNTIF(技能效果!A:A,技能等级!B1690&amp;"03")=1,技能等级!B1690&amp;"03","")</f>
        <v>210401403</v>
      </c>
      <c r="M1690" s="62">
        <f t="shared" si="3465"/>
        <v>5</v>
      </c>
      <c r="N1690" s="62" t="str">
        <f>IF(COUNTIF(技能效果!A:A,技能等级!B1690&amp;"04")=1,技能等级!B1690&amp;"04","")</f>
        <v/>
      </c>
      <c r="O1690" s="62" t="str">
        <f t="shared" si="3466"/>
        <v/>
      </c>
      <c r="P1690" s="62" t="str">
        <f>IF(COUNTIF(技能效果!A:A,技能等级!B1690&amp;"05")=1,技能等级!B1690&amp;"05","")</f>
        <v/>
      </c>
      <c r="Q1690" s="62" t="str">
        <f t="shared" si="3467"/>
        <v/>
      </c>
      <c r="R1690" s="69" t="str">
        <f>INDEX(技能!U:U,MATCH(技能等级!B1690,技能!B:B,0))</f>
        <v>为当前生命百分比最低的角色生成一个攻击x%的护盾
【被动】当携带者进入濒死状态时，立即为其生成一个携带者最大生命*y%的护盾</v>
      </c>
      <c r="S1690" s="150">
        <f t="shared" si="3468"/>
        <v>165</v>
      </c>
    </row>
    <row r="1691" spans="1:19" ht="16.5" x14ac:dyDescent="0.2">
      <c r="A1691" s="62">
        <v>1688</v>
      </c>
      <c r="B1691" s="62">
        <f>INDEX(技能!B:B,MATCH(技能等级!S1691,技能!T:T,0))</f>
        <v>2104014</v>
      </c>
      <c r="C1691" s="69" t="s">
        <v>384</v>
      </c>
      <c r="D1691" s="62">
        <v>6</v>
      </c>
      <c r="E1691" s="62" t="str">
        <f>INDEX(技能!E:E,MATCH(技能等级!S1691,技能!T:T,0))</f>
        <v>救赎(教学)</v>
      </c>
      <c r="F1691" s="69" t="s">
        <v>1020</v>
      </c>
      <c r="G1691" s="62">
        <v>10</v>
      </c>
      <c r="H1691" s="149" t="str">
        <f t="shared" si="3463"/>
        <v>210401401</v>
      </c>
      <c r="I1691" s="62">
        <v>6</v>
      </c>
      <c r="J1691" s="62" t="str">
        <f>IF(COUNTIF(技能效果!A:A,技能等级!B1691&amp;"02")=1,技能等级!B1691&amp;"02","")</f>
        <v>210401402</v>
      </c>
      <c r="K1691" s="62">
        <f t="shared" si="3464"/>
        <v>6</v>
      </c>
      <c r="L1691" s="62" t="str">
        <f>IF(COUNTIF(技能效果!A:A,技能等级!B1691&amp;"03")=1,技能等级!B1691&amp;"03","")</f>
        <v>210401403</v>
      </c>
      <c r="M1691" s="62">
        <f t="shared" si="3465"/>
        <v>6</v>
      </c>
      <c r="N1691" s="62" t="str">
        <f>IF(COUNTIF(技能效果!A:A,技能等级!B1691&amp;"04")=1,技能等级!B1691&amp;"04","")</f>
        <v/>
      </c>
      <c r="O1691" s="62" t="str">
        <f t="shared" si="3466"/>
        <v/>
      </c>
      <c r="P1691" s="62" t="str">
        <f>IF(COUNTIF(技能效果!A:A,技能等级!B1691&amp;"05")=1,技能等级!B1691&amp;"05","")</f>
        <v/>
      </c>
      <c r="Q1691" s="62" t="str">
        <f t="shared" si="3467"/>
        <v/>
      </c>
      <c r="R1691" s="69" t="str">
        <f>INDEX(技能!U:U,MATCH(技能等级!B1691,技能!B:B,0))</f>
        <v>为当前生命百分比最低的角色生成一个攻击x%的护盾
【被动】当携带者进入濒死状态时，立即为其生成一个携带者最大生命*y%的护盾</v>
      </c>
      <c r="S1691" s="150">
        <f t="shared" si="3468"/>
        <v>165</v>
      </c>
    </row>
    <row r="1692" spans="1:19" ht="16.5" x14ac:dyDescent="0.2">
      <c r="A1692" s="62">
        <v>1689</v>
      </c>
      <c r="B1692" s="62">
        <f>INDEX(技能!B:B,MATCH(技能等级!S1692,技能!T:T,0))</f>
        <v>2104014</v>
      </c>
      <c r="C1692" s="69" t="s">
        <v>384</v>
      </c>
      <c r="D1692" s="62">
        <v>7</v>
      </c>
      <c r="E1692" s="62" t="str">
        <f>INDEX(技能!E:E,MATCH(技能等级!S1692,技能!T:T,0))</f>
        <v>救赎(教学)</v>
      </c>
      <c r="F1692" s="69" t="s">
        <v>1020</v>
      </c>
      <c r="G1692" s="62">
        <v>10</v>
      </c>
      <c r="H1692" s="149" t="str">
        <f t="shared" si="3463"/>
        <v>210401401</v>
      </c>
      <c r="I1692" s="62">
        <v>7</v>
      </c>
      <c r="J1692" s="62" t="str">
        <f>IF(COUNTIF(技能效果!A:A,技能等级!B1692&amp;"02")=1,技能等级!B1692&amp;"02","")</f>
        <v>210401402</v>
      </c>
      <c r="K1692" s="62">
        <f t="shared" si="3464"/>
        <v>7</v>
      </c>
      <c r="L1692" s="62" t="str">
        <f>IF(COUNTIF(技能效果!A:A,技能等级!B1692&amp;"03")=1,技能等级!B1692&amp;"03","")</f>
        <v>210401403</v>
      </c>
      <c r="M1692" s="62">
        <f t="shared" si="3465"/>
        <v>7</v>
      </c>
      <c r="N1692" s="62" t="str">
        <f>IF(COUNTIF(技能效果!A:A,技能等级!B1692&amp;"04")=1,技能等级!B1692&amp;"04","")</f>
        <v/>
      </c>
      <c r="O1692" s="62" t="str">
        <f t="shared" si="3466"/>
        <v/>
      </c>
      <c r="P1692" s="62" t="str">
        <f>IF(COUNTIF(技能效果!A:A,技能等级!B1692&amp;"05")=1,技能等级!B1692&amp;"05","")</f>
        <v/>
      </c>
      <c r="Q1692" s="62" t="str">
        <f t="shared" si="3467"/>
        <v/>
      </c>
      <c r="R1692" s="69" t="str">
        <f>INDEX(技能!U:U,MATCH(技能等级!B1692,技能!B:B,0))</f>
        <v>为当前生命百分比最低的角色生成一个攻击x%的护盾
【被动】当携带者进入濒死状态时，立即为其生成一个携带者最大生命*y%的护盾</v>
      </c>
      <c r="S1692" s="150">
        <f t="shared" si="3468"/>
        <v>165</v>
      </c>
    </row>
    <row r="1693" spans="1:19" ht="16.5" x14ac:dyDescent="0.2">
      <c r="A1693" s="62">
        <v>1690</v>
      </c>
      <c r="B1693" s="62">
        <f>INDEX(技能!B:B,MATCH(技能等级!S1693,技能!T:T,0))</f>
        <v>2104014</v>
      </c>
      <c r="C1693" s="69" t="s">
        <v>384</v>
      </c>
      <c r="D1693" s="62">
        <v>8</v>
      </c>
      <c r="E1693" s="62" t="str">
        <f>INDEX(技能!E:E,MATCH(技能等级!S1693,技能!T:T,0))</f>
        <v>救赎(教学)</v>
      </c>
      <c r="F1693" s="69" t="s">
        <v>1020</v>
      </c>
      <c r="G1693" s="62">
        <v>10</v>
      </c>
      <c r="H1693" s="149" t="str">
        <f t="shared" si="3463"/>
        <v>210401401</v>
      </c>
      <c r="I1693" s="62">
        <v>8</v>
      </c>
      <c r="J1693" s="62" t="str">
        <f>IF(COUNTIF(技能效果!A:A,技能等级!B1693&amp;"02")=1,技能等级!B1693&amp;"02","")</f>
        <v>210401402</v>
      </c>
      <c r="K1693" s="62">
        <f t="shared" si="3464"/>
        <v>8</v>
      </c>
      <c r="L1693" s="62" t="str">
        <f>IF(COUNTIF(技能效果!A:A,技能等级!B1693&amp;"03")=1,技能等级!B1693&amp;"03","")</f>
        <v>210401403</v>
      </c>
      <c r="M1693" s="62">
        <f t="shared" si="3465"/>
        <v>8</v>
      </c>
      <c r="N1693" s="62" t="str">
        <f>IF(COUNTIF(技能效果!A:A,技能等级!B1693&amp;"04")=1,技能等级!B1693&amp;"04","")</f>
        <v/>
      </c>
      <c r="O1693" s="62" t="str">
        <f t="shared" si="3466"/>
        <v/>
      </c>
      <c r="P1693" s="62" t="str">
        <f>IF(COUNTIF(技能效果!A:A,技能等级!B1693&amp;"05")=1,技能等级!B1693&amp;"05","")</f>
        <v/>
      </c>
      <c r="Q1693" s="62" t="str">
        <f t="shared" si="3467"/>
        <v/>
      </c>
      <c r="R1693" s="69" t="str">
        <f>INDEX(技能!U:U,MATCH(技能等级!B1693,技能!B:B,0))</f>
        <v>为当前生命百分比最低的角色生成一个攻击x%的护盾
【被动】当携带者进入濒死状态时，立即为其生成一个携带者最大生命*y%的护盾</v>
      </c>
      <c r="S1693" s="150">
        <f t="shared" si="3468"/>
        <v>165</v>
      </c>
    </row>
    <row r="1694" spans="1:19" ht="16.5" x14ac:dyDescent="0.2">
      <c r="A1694" s="62">
        <v>1691</v>
      </c>
      <c r="B1694" s="62">
        <f>INDEX(技能!B:B,MATCH(技能等级!S1694,技能!T:T,0))</f>
        <v>2104014</v>
      </c>
      <c r="C1694" s="69" t="s">
        <v>384</v>
      </c>
      <c r="D1694" s="62">
        <v>9</v>
      </c>
      <c r="E1694" s="62" t="str">
        <f>INDEX(技能!E:E,MATCH(技能等级!S1694,技能!T:T,0))</f>
        <v>救赎(教学)</v>
      </c>
      <c r="F1694" s="69" t="s">
        <v>1020</v>
      </c>
      <c r="G1694" s="62">
        <v>10</v>
      </c>
      <c r="H1694" s="149" t="str">
        <f t="shared" si="3463"/>
        <v>210401401</v>
      </c>
      <c r="I1694" s="62">
        <v>9</v>
      </c>
      <c r="J1694" s="62" t="str">
        <f>IF(COUNTIF(技能效果!A:A,技能等级!B1694&amp;"02")=1,技能等级!B1694&amp;"02","")</f>
        <v>210401402</v>
      </c>
      <c r="K1694" s="62">
        <f t="shared" si="3464"/>
        <v>9</v>
      </c>
      <c r="L1694" s="62" t="str">
        <f>IF(COUNTIF(技能效果!A:A,技能等级!B1694&amp;"03")=1,技能等级!B1694&amp;"03","")</f>
        <v>210401403</v>
      </c>
      <c r="M1694" s="62">
        <f t="shared" si="3465"/>
        <v>9</v>
      </c>
      <c r="N1694" s="62" t="str">
        <f>IF(COUNTIF(技能效果!A:A,技能等级!B1694&amp;"04")=1,技能等级!B1694&amp;"04","")</f>
        <v/>
      </c>
      <c r="O1694" s="62" t="str">
        <f t="shared" si="3466"/>
        <v/>
      </c>
      <c r="P1694" s="62" t="str">
        <f>IF(COUNTIF(技能效果!A:A,技能等级!B1694&amp;"05")=1,技能等级!B1694&amp;"05","")</f>
        <v/>
      </c>
      <c r="Q1694" s="62" t="str">
        <f t="shared" si="3467"/>
        <v/>
      </c>
      <c r="R1694" s="69" t="str">
        <f>INDEX(技能!U:U,MATCH(技能等级!B1694,技能!B:B,0))</f>
        <v>为当前生命百分比最低的角色生成一个攻击x%的护盾
【被动】当携带者进入濒死状态时，立即为其生成一个携带者最大生命*y%的护盾</v>
      </c>
      <c r="S1694" s="150">
        <f t="shared" si="3468"/>
        <v>165</v>
      </c>
    </row>
    <row r="1695" spans="1:19" ht="16.5" x14ac:dyDescent="0.2">
      <c r="A1695" s="62">
        <v>1692</v>
      </c>
      <c r="B1695" s="62">
        <f>INDEX(技能!B:B,MATCH(技能等级!S1695,技能!T:T,0))</f>
        <v>2104014</v>
      </c>
      <c r="C1695" s="69" t="s">
        <v>384</v>
      </c>
      <c r="D1695" s="62">
        <v>10</v>
      </c>
      <c r="E1695" s="62" t="str">
        <f>INDEX(技能!E:E,MATCH(技能等级!S1695,技能!T:T,0))</f>
        <v>救赎(教学)</v>
      </c>
      <c r="F1695" s="69" t="s">
        <v>1020</v>
      </c>
      <c r="G1695" s="62">
        <v>10</v>
      </c>
      <c r="H1695" s="149" t="str">
        <f t="shared" si="3463"/>
        <v>210401401</v>
      </c>
      <c r="I1695" s="62">
        <v>10</v>
      </c>
      <c r="J1695" s="62" t="str">
        <f>IF(COUNTIF(技能效果!A:A,技能等级!B1695&amp;"02")=1,技能等级!B1695&amp;"02","")</f>
        <v>210401402</v>
      </c>
      <c r="K1695" s="62">
        <f t="shared" si="3464"/>
        <v>10</v>
      </c>
      <c r="L1695" s="62" t="str">
        <f>IF(COUNTIF(技能效果!A:A,技能等级!B1695&amp;"03")=1,技能等级!B1695&amp;"03","")</f>
        <v>210401403</v>
      </c>
      <c r="M1695" s="62">
        <f t="shared" si="3465"/>
        <v>10</v>
      </c>
      <c r="N1695" s="62" t="str">
        <f>IF(COUNTIF(技能效果!A:A,技能等级!B1695&amp;"04")=1,技能等级!B1695&amp;"04","")</f>
        <v/>
      </c>
      <c r="O1695" s="62" t="str">
        <f t="shared" si="3466"/>
        <v/>
      </c>
      <c r="P1695" s="62" t="str">
        <f>IF(COUNTIF(技能效果!A:A,技能等级!B1695&amp;"05")=1,技能等级!B1695&amp;"05","")</f>
        <v/>
      </c>
      <c r="Q1695" s="62" t="str">
        <f t="shared" si="3467"/>
        <v/>
      </c>
      <c r="R1695" s="69" t="str">
        <f>INDEX(技能!U:U,MATCH(技能等级!B1695,技能!B:B,0))</f>
        <v>为当前生命百分比最低的角色生成一个攻击x%的护盾
【被动】当携带者进入濒死状态时，立即为其生成一个携带者最大生命*y%的护盾</v>
      </c>
      <c r="S1695" s="150">
        <f t="shared" si="3468"/>
        <v>165</v>
      </c>
    </row>
    <row r="1696" spans="1:19" ht="16.5" x14ac:dyDescent="0.2">
      <c r="A1696" s="62">
        <v>1693</v>
      </c>
      <c r="B1696" s="62">
        <f>INDEX(技能!B:B,MATCH(技能等级!S1696,技能!T:T,0))</f>
        <v>2104015</v>
      </c>
      <c r="C1696" s="69" t="s">
        <v>384</v>
      </c>
      <c r="D1696" s="62">
        <v>1</v>
      </c>
      <c r="E1696" s="62" t="str">
        <f>INDEX(技能!E:E,MATCH(技能等级!S1696,技能!T:T,0))</f>
        <v>诅咒(教学)</v>
      </c>
      <c r="F1696" s="69" t="s">
        <v>1020</v>
      </c>
      <c r="G1696" s="62"/>
      <c r="H1696" s="149" t="str">
        <f t="shared" si="3463"/>
        <v>210401501</v>
      </c>
      <c r="I1696" s="62">
        <v>1</v>
      </c>
      <c r="J1696" s="62" t="str">
        <f>IF(COUNTIF(技能效果!A:A,技能等级!B1696&amp;"02")=1,技能等级!B1696&amp;"02","")</f>
        <v>210401502</v>
      </c>
      <c r="K1696" s="62">
        <f t="shared" si="3464"/>
        <v>1</v>
      </c>
      <c r="L1696" s="62" t="str">
        <f>IF(COUNTIF(技能效果!A:A,技能等级!B1696&amp;"03")=1,技能等级!B1696&amp;"03","")</f>
        <v>210401503</v>
      </c>
      <c r="M1696" s="62">
        <f t="shared" si="3465"/>
        <v>1</v>
      </c>
      <c r="N1696" s="62" t="str">
        <f>IF(COUNTIF(技能效果!A:A,技能等级!B1696&amp;"04")=1,技能等级!B1696&amp;"04","")</f>
        <v>210401504</v>
      </c>
      <c r="O1696" s="62">
        <f t="shared" si="3466"/>
        <v>1</v>
      </c>
      <c r="P1696" s="62" t="str">
        <f>IF(COUNTIF(技能效果!A:A,技能等级!B1696&amp;"05")=1,技能等级!B1696&amp;"05","")</f>
        <v>210401505</v>
      </c>
      <c r="Q1696" s="62">
        <f t="shared" si="3467"/>
        <v>1</v>
      </c>
      <c r="R1696" s="69" t="str">
        <f>INDEX(技能!U:U,MATCH(技能等级!B1696,技能!B:B,0))</f>
        <v>随机使目标进入减攻/减防/减暴击/减爆伤/减穿透/减格挡/减命中/减抵抗的负面状态（随机多个）</v>
      </c>
      <c r="S1696" s="150">
        <f t="shared" si="3468"/>
        <v>166</v>
      </c>
    </row>
    <row r="1697" spans="1:19" ht="16.5" x14ac:dyDescent="0.2">
      <c r="A1697" s="62">
        <v>1694</v>
      </c>
      <c r="B1697" s="62">
        <f>INDEX(技能!B:B,MATCH(技能等级!S1697,技能!T:T,0))</f>
        <v>2104015</v>
      </c>
      <c r="C1697" s="69" t="s">
        <v>384</v>
      </c>
      <c r="D1697" s="62">
        <v>2</v>
      </c>
      <c r="E1697" s="62" t="str">
        <f>INDEX(技能!E:E,MATCH(技能等级!S1697,技能!T:T,0))</f>
        <v>诅咒(教学)</v>
      </c>
      <c r="F1697" s="69" t="s">
        <v>1020</v>
      </c>
      <c r="G1697" s="62">
        <v>10</v>
      </c>
      <c r="H1697" s="149" t="str">
        <f t="shared" si="3463"/>
        <v>210401501</v>
      </c>
      <c r="I1697" s="62">
        <v>2</v>
      </c>
      <c r="J1697" s="62" t="str">
        <f>IF(COUNTIF(技能效果!A:A,技能等级!B1697&amp;"02")=1,技能等级!B1697&amp;"02","")</f>
        <v>210401502</v>
      </c>
      <c r="K1697" s="62">
        <f t="shared" si="3464"/>
        <v>2</v>
      </c>
      <c r="L1697" s="62" t="str">
        <f>IF(COUNTIF(技能效果!A:A,技能等级!B1697&amp;"03")=1,技能等级!B1697&amp;"03","")</f>
        <v>210401503</v>
      </c>
      <c r="M1697" s="62">
        <f t="shared" si="3465"/>
        <v>2</v>
      </c>
      <c r="N1697" s="62" t="str">
        <f>IF(COUNTIF(技能效果!A:A,技能等级!B1697&amp;"04")=1,技能等级!B1697&amp;"04","")</f>
        <v>210401504</v>
      </c>
      <c r="O1697" s="62">
        <f t="shared" si="3466"/>
        <v>2</v>
      </c>
      <c r="P1697" s="62" t="str">
        <f>IF(COUNTIF(技能效果!A:A,技能等级!B1697&amp;"05")=1,技能等级!B1697&amp;"05","")</f>
        <v>210401505</v>
      </c>
      <c r="Q1697" s="62">
        <f t="shared" si="3467"/>
        <v>2</v>
      </c>
      <c r="R1697" s="69" t="str">
        <f>INDEX(技能!U:U,MATCH(技能等级!B1697,技能!B:B,0))</f>
        <v>随机使目标进入减攻/减防/减暴击/减爆伤/减穿透/减格挡/减命中/减抵抗的负面状态（随机多个）</v>
      </c>
      <c r="S1697" s="150">
        <f t="shared" si="3468"/>
        <v>166</v>
      </c>
    </row>
    <row r="1698" spans="1:19" ht="16.5" x14ac:dyDescent="0.2">
      <c r="A1698" s="62">
        <v>1695</v>
      </c>
      <c r="B1698" s="62">
        <f>INDEX(技能!B:B,MATCH(技能等级!S1698,技能!T:T,0))</f>
        <v>2104015</v>
      </c>
      <c r="C1698" s="69" t="s">
        <v>384</v>
      </c>
      <c r="D1698" s="62">
        <v>3</v>
      </c>
      <c r="E1698" s="62" t="str">
        <f>INDEX(技能!E:E,MATCH(技能等级!S1698,技能!T:T,0))</f>
        <v>诅咒(教学)</v>
      </c>
      <c r="F1698" s="69" t="s">
        <v>1020</v>
      </c>
      <c r="G1698" s="62">
        <v>10</v>
      </c>
      <c r="H1698" s="149" t="str">
        <f t="shared" si="3463"/>
        <v>210401501</v>
      </c>
      <c r="I1698" s="62">
        <v>3</v>
      </c>
      <c r="J1698" s="62" t="str">
        <f>IF(COUNTIF(技能效果!A:A,技能等级!B1698&amp;"02")=1,技能等级!B1698&amp;"02","")</f>
        <v>210401502</v>
      </c>
      <c r="K1698" s="62">
        <f t="shared" si="3464"/>
        <v>3</v>
      </c>
      <c r="L1698" s="62" t="str">
        <f>IF(COUNTIF(技能效果!A:A,技能等级!B1698&amp;"03")=1,技能等级!B1698&amp;"03","")</f>
        <v>210401503</v>
      </c>
      <c r="M1698" s="62">
        <f t="shared" si="3465"/>
        <v>3</v>
      </c>
      <c r="N1698" s="62" t="str">
        <f>IF(COUNTIF(技能效果!A:A,技能等级!B1698&amp;"04")=1,技能等级!B1698&amp;"04","")</f>
        <v>210401504</v>
      </c>
      <c r="O1698" s="62">
        <f t="shared" si="3466"/>
        <v>3</v>
      </c>
      <c r="P1698" s="62" t="str">
        <f>IF(COUNTIF(技能效果!A:A,技能等级!B1698&amp;"05")=1,技能等级!B1698&amp;"05","")</f>
        <v>210401505</v>
      </c>
      <c r="Q1698" s="62">
        <f t="shared" si="3467"/>
        <v>3</v>
      </c>
      <c r="R1698" s="69" t="str">
        <f>INDEX(技能!U:U,MATCH(技能等级!B1698,技能!B:B,0))</f>
        <v>随机使目标进入减攻/减防/减暴击/减爆伤/减穿透/减格挡/减命中/减抵抗的负面状态（随机多个）</v>
      </c>
      <c r="S1698" s="150">
        <f t="shared" si="3468"/>
        <v>166</v>
      </c>
    </row>
    <row r="1699" spans="1:19" ht="16.5" x14ac:dyDescent="0.2">
      <c r="A1699" s="62">
        <v>1696</v>
      </c>
      <c r="B1699" s="62">
        <f>INDEX(技能!B:B,MATCH(技能等级!S1699,技能!T:T,0))</f>
        <v>2104015</v>
      </c>
      <c r="C1699" s="69" t="s">
        <v>384</v>
      </c>
      <c r="D1699" s="62">
        <v>4</v>
      </c>
      <c r="E1699" s="62" t="str">
        <f>INDEX(技能!E:E,MATCH(技能等级!S1699,技能!T:T,0))</f>
        <v>诅咒(教学)</v>
      </c>
      <c r="F1699" s="69" t="s">
        <v>1020</v>
      </c>
      <c r="G1699" s="62">
        <v>10</v>
      </c>
      <c r="H1699" s="149" t="str">
        <f t="shared" si="3463"/>
        <v>210401501</v>
      </c>
      <c r="I1699" s="62">
        <v>4</v>
      </c>
      <c r="J1699" s="62" t="str">
        <f>IF(COUNTIF(技能效果!A:A,技能等级!B1699&amp;"02")=1,技能等级!B1699&amp;"02","")</f>
        <v>210401502</v>
      </c>
      <c r="K1699" s="62">
        <f t="shared" si="3464"/>
        <v>4</v>
      </c>
      <c r="L1699" s="62" t="str">
        <f>IF(COUNTIF(技能效果!A:A,技能等级!B1699&amp;"03")=1,技能等级!B1699&amp;"03","")</f>
        <v>210401503</v>
      </c>
      <c r="M1699" s="62">
        <f t="shared" si="3465"/>
        <v>4</v>
      </c>
      <c r="N1699" s="62" t="str">
        <f>IF(COUNTIF(技能效果!A:A,技能等级!B1699&amp;"04")=1,技能等级!B1699&amp;"04","")</f>
        <v>210401504</v>
      </c>
      <c r="O1699" s="62">
        <f t="shared" si="3466"/>
        <v>4</v>
      </c>
      <c r="P1699" s="62" t="str">
        <f>IF(COUNTIF(技能效果!A:A,技能等级!B1699&amp;"05")=1,技能等级!B1699&amp;"05","")</f>
        <v>210401505</v>
      </c>
      <c r="Q1699" s="62">
        <f t="shared" si="3467"/>
        <v>4</v>
      </c>
      <c r="R1699" s="69" t="str">
        <f>INDEX(技能!U:U,MATCH(技能等级!B1699,技能!B:B,0))</f>
        <v>随机使目标进入减攻/减防/减暴击/减爆伤/减穿透/减格挡/减命中/减抵抗的负面状态（随机多个）</v>
      </c>
      <c r="S1699" s="150">
        <f t="shared" si="3468"/>
        <v>166</v>
      </c>
    </row>
    <row r="1700" spans="1:19" ht="16.5" x14ac:dyDescent="0.2">
      <c r="A1700" s="62">
        <v>1697</v>
      </c>
      <c r="B1700" s="62">
        <f>INDEX(技能!B:B,MATCH(技能等级!S1700,技能!T:T,0))</f>
        <v>2104015</v>
      </c>
      <c r="C1700" s="69" t="s">
        <v>384</v>
      </c>
      <c r="D1700" s="62">
        <v>5</v>
      </c>
      <c r="E1700" s="62" t="str">
        <f>INDEX(技能!E:E,MATCH(技能等级!S1700,技能!T:T,0))</f>
        <v>诅咒(教学)</v>
      </c>
      <c r="F1700" s="69" t="s">
        <v>1020</v>
      </c>
      <c r="G1700" s="62">
        <v>10</v>
      </c>
      <c r="H1700" s="149" t="str">
        <f t="shared" si="3463"/>
        <v>210401501</v>
      </c>
      <c r="I1700" s="62">
        <v>5</v>
      </c>
      <c r="J1700" s="62" t="str">
        <f>IF(COUNTIF(技能效果!A:A,技能等级!B1700&amp;"02")=1,技能等级!B1700&amp;"02","")</f>
        <v>210401502</v>
      </c>
      <c r="K1700" s="62">
        <f t="shared" si="3464"/>
        <v>5</v>
      </c>
      <c r="L1700" s="62" t="str">
        <f>IF(COUNTIF(技能效果!A:A,技能等级!B1700&amp;"03")=1,技能等级!B1700&amp;"03","")</f>
        <v>210401503</v>
      </c>
      <c r="M1700" s="62">
        <f t="shared" si="3465"/>
        <v>5</v>
      </c>
      <c r="N1700" s="62" t="str">
        <f>IF(COUNTIF(技能效果!A:A,技能等级!B1700&amp;"04")=1,技能等级!B1700&amp;"04","")</f>
        <v>210401504</v>
      </c>
      <c r="O1700" s="62">
        <f t="shared" si="3466"/>
        <v>5</v>
      </c>
      <c r="P1700" s="62" t="str">
        <f>IF(COUNTIF(技能效果!A:A,技能等级!B1700&amp;"05")=1,技能等级!B1700&amp;"05","")</f>
        <v>210401505</v>
      </c>
      <c r="Q1700" s="62">
        <f t="shared" si="3467"/>
        <v>5</v>
      </c>
      <c r="R1700" s="69" t="str">
        <f>INDEX(技能!U:U,MATCH(技能等级!B1700,技能!B:B,0))</f>
        <v>随机使目标进入减攻/减防/减暴击/减爆伤/减穿透/减格挡/减命中/减抵抗的负面状态（随机多个）</v>
      </c>
      <c r="S1700" s="150">
        <f t="shared" si="3468"/>
        <v>166</v>
      </c>
    </row>
    <row r="1701" spans="1:19" ht="16.5" x14ac:dyDescent="0.2">
      <c r="A1701" s="62">
        <v>1698</v>
      </c>
      <c r="B1701" s="62">
        <f>INDEX(技能!B:B,MATCH(技能等级!S1701,技能!T:T,0))</f>
        <v>2104015</v>
      </c>
      <c r="C1701" s="69" t="s">
        <v>384</v>
      </c>
      <c r="D1701" s="62">
        <v>6</v>
      </c>
      <c r="E1701" s="62" t="str">
        <f>INDEX(技能!E:E,MATCH(技能等级!S1701,技能!T:T,0))</f>
        <v>诅咒(教学)</v>
      </c>
      <c r="F1701" s="69" t="s">
        <v>1020</v>
      </c>
      <c r="G1701" s="62">
        <v>10</v>
      </c>
      <c r="H1701" s="149" t="str">
        <f t="shared" si="3463"/>
        <v>210401501</v>
      </c>
      <c r="I1701" s="62">
        <v>6</v>
      </c>
      <c r="J1701" s="62" t="str">
        <f>IF(COUNTIF(技能效果!A:A,技能等级!B1701&amp;"02")=1,技能等级!B1701&amp;"02","")</f>
        <v>210401502</v>
      </c>
      <c r="K1701" s="62">
        <f t="shared" si="3464"/>
        <v>6</v>
      </c>
      <c r="L1701" s="62" t="str">
        <f>IF(COUNTIF(技能效果!A:A,技能等级!B1701&amp;"03")=1,技能等级!B1701&amp;"03","")</f>
        <v>210401503</v>
      </c>
      <c r="M1701" s="62">
        <f t="shared" si="3465"/>
        <v>6</v>
      </c>
      <c r="N1701" s="62" t="str">
        <f>IF(COUNTIF(技能效果!A:A,技能等级!B1701&amp;"04")=1,技能等级!B1701&amp;"04","")</f>
        <v>210401504</v>
      </c>
      <c r="O1701" s="62">
        <f t="shared" si="3466"/>
        <v>6</v>
      </c>
      <c r="P1701" s="62" t="str">
        <f>IF(COUNTIF(技能效果!A:A,技能等级!B1701&amp;"05")=1,技能等级!B1701&amp;"05","")</f>
        <v>210401505</v>
      </c>
      <c r="Q1701" s="62">
        <f t="shared" si="3467"/>
        <v>6</v>
      </c>
      <c r="R1701" s="69" t="str">
        <f>INDEX(技能!U:U,MATCH(技能等级!B1701,技能!B:B,0))</f>
        <v>随机使目标进入减攻/减防/减暴击/减爆伤/减穿透/减格挡/减命中/减抵抗的负面状态（随机多个）</v>
      </c>
      <c r="S1701" s="150">
        <f t="shared" si="3468"/>
        <v>166</v>
      </c>
    </row>
    <row r="1702" spans="1:19" ht="16.5" x14ac:dyDescent="0.2">
      <c r="A1702" s="62">
        <v>1699</v>
      </c>
      <c r="B1702" s="62">
        <f>INDEX(技能!B:B,MATCH(技能等级!S1702,技能!T:T,0))</f>
        <v>2104015</v>
      </c>
      <c r="C1702" s="69" t="s">
        <v>384</v>
      </c>
      <c r="D1702" s="62">
        <v>7</v>
      </c>
      <c r="E1702" s="62" t="str">
        <f>INDEX(技能!E:E,MATCH(技能等级!S1702,技能!T:T,0))</f>
        <v>诅咒(教学)</v>
      </c>
      <c r="F1702" s="69" t="s">
        <v>1020</v>
      </c>
      <c r="G1702" s="62">
        <v>10</v>
      </c>
      <c r="H1702" s="149" t="str">
        <f t="shared" si="3463"/>
        <v>210401501</v>
      </c>
      <c r="I1702" s="62">
        <v>7</v>
      </c>
      <c r="J1702" s="62" t="str">
        <f>IF(COUNTIF(技能效果!A:A,技能等级!B1702&amp;"02")=1,技能等级!B1702&amp;"02","")</f>
        <v>210401502</v>
      </c>
      <c r="K1702" s="62">
        <f t="shared" si="3464"/>
        <v>7</v>
      </c>
      <c r="L1702" s="62" t="str">
        <f>IF(COUNTIF(技能效果!A:A,技能等级!B1702&amp;"03")=1,技能等级!B1702&amp;"03","")</f>
        <v>210401503</v>
      </c>
      <c r="M1702" s="62">
        <f t="shared" si="3465"/>
        <v>7</v>
      </c>
      <c r="N1702" s="62" t="str">
        <f>IF(COUNTIF(技能效果!A:A,技能等级!B1702&amp;"04")=1,技能等级!B1702&amp;"04","")</f>
        <v>210401504</v>
      </c>
      <c r="O1702" s="62">
        <f t="shared" si="3466"/>
        <v>7</v>
      </c>
      <c r="P1702" s="62" t="str">
        <f>IF(COUNTIF(技能效果!A:A,技能等级!B1702&amp;"05")=1,技能等级!B1702&amp;"05","")</f>
        <v>210401505</v>
      </c>
      <c r="Q1702" s="62">
        <f t="shared" si="3467"/>
        <v>7</v>
      </c>
      <c r="R1702" s="69" t="str">
        <f>INDEX(技能!U:U,MATCH(技能等级!B1702,技能!B:B,0))</f>
        <v>随机使目标进入减攻/减防/减暴击/减爆伤/减穿透/减格挡/减命中/减抵抗的负面状态（随机多个）</v>
      </c>
      <c r="S1702" s="150">
        <f t="shared" si="3468"/>
        <v>166</v>
      </c>
    </row>
    <row r="1703" spans="1:19" ht="16.5" x14ac:dyDescent="0.2">
      <c r="A1703" s="62">
        <v>1700</v>
      </c>
      <c r="B1703" s="62">
        <f>INDEX(技能!B:B,MATCH(技能等级!S1703,技能!T:T,0))</f>
        <v>2104015</v>
      </c>
      <c r="C1703" s="69" t="s">
        <v>384</v>
      </c>
      <c r="D1703" s="62">
        <v>8</v>
      </c>
      <c r="E1703" s="62" t="str">
        <f>INDEX(技能!E:E,MATCH(技能等级!S1703,技能!T:T,0))</f>
        <v>诅咒(教学)</v>
      </c>
      <c r="F1703" s="69" t="s">
        <v>1020</v>
      </c>
      <c r="G1703" s="62">
        <v>10</v>
      </c>
      <c r="H1703" s="149" t="str">
        <f t="shared" si="3463"/>
        <v>210401501</v>
      </c>
      <c r="I1703" s="62">
        <v>8</v>
      </c>
      <c r="J1703" s="62" t="str">
        <f>IF(COUNTIF(技能效果!A:A,技能等级!B1703&amp;"02")=1,技能等级!B1703&amp;"02","")</f>
        <v>210401502</v>
      </c>
      <c r="K1703" s="62">
        <f t="shared" si="3464"/>
        <v>8</v>
      </c>
      <c r="L1703" s="62" t="str">
        <f>IF(COUNTIF(技能效果!A:A,技能等级!B1703&amp;"03")=1,技能等级!B1703&amp;"03","")</f>
        <v>210401503</v>
      </c>
      <c r="M1703" s="62">
        <f t="shared" si="3465"/>
        <v>8</v>
      </c>
      <c r="N1703" s="62" t="str">
        <f>IF(COUNTIF(技能效果!A:A,技能等级!B1703&amp;"04")=1,技能等级!B1703&amp;"04","")</f>
        <v>210401504</v>
      </c>
      <c r="O1703" s="62">
        <f t="shared" si="3466"/>
        <v>8</v>
      </c>
      <c r="P1703" s="62" t="str">
        <f>IF(COUNTIF(技能效果!A:A,技能等级!B1703&amp;"05")=1,技能等级!B1703&amp;"05","")</f>
        <v>210401505</v>
      </c>
      <c r="Q1703" s="62">
        <f t="shared" si="3467"/>
        <v>8</v>
      </c>
      <c r="R1703" s="69" t="str">
        <f>INDEX(技能!U:U,MATCH(技能等级!B1703,技能!B:B,0))</f>
        <v>随机使目标进入减攻/减防/减暴击/减爆伤/减穿透/减格挡/减命中/减抵抗的负面状态（随机多个）</v>
      </c>
      <c r="S1703" s="150">
        <f t="shared" si="3468"/>
        <v>166</v>
      </c>
    </row>
    <row r="1704" spans="1:19" ht="16.5" x14ac:dyDescent="0.2">
      <c r="A1704" s="62">
        <v>1701</v>
      </c>
      <c r="B1704" s="62">
        <f>INDEX(技能!B:B,MATCH(技能等级!S1704,技能!T:T,0))</f>
        <v>2104015</v>
      </c>
      <c r="C1704" s="69" t="s">
        <v>384</v>
      </c>
      <c r="D1704" s="62">
        <v>9</v>
      </c>
      <c r="E1704" s="62" t="str">
        <f>INDEX(技能!E:E,MATCH(技能等级!S1704,技能!T:T,0))</f>
        <v>诅咒(教学)</v>
      </c>
      <c r="F1704" s="69" t="s">
        <v>1020</v>
      </c>
      <c r="G1704" s="62">
        <v>10</v>
      </c>
      <c r="H1704" s="149" t="str">
        <f t="shared" si="3463"/>
        <v>210401501</v>
      </c>
      <c r="I1704" s="62">
        <v>9</v>
      </c>
      <c r="J1704" s="62" t="str">
        <f>IF(COUNTIF(技能效果!A:A,技能等级!B1704&amp;"02")=1,技能等级!B1704&amp;"02","")</f>
        <v>210401502</v>
      </c>
      <c r="K1704" s="62">
        <f t="shared" si="3464"/>
        <v>9</v>
      </c>
      <c r="L1704" s="62" t="str">
        <f>IF(COUNTIF(技能效果!A:A,技能等级!B1704&amp;"03")=1,技能等级!B1704&amp;"03","")</f>
        <v>210401503</v>
      </c>
      <c r="M1704" s="62">
        <f t="shared" si="3465"/>
        <v>9</v>
      </c>
      <c r="N1704" s="62" t="str">
        <f>IF(COUNTIF(技能效果!A:A,技能等级!B1704&amp;"04")=1,技能等级!B1704&amp;"04","")</f>
        <v>210401504</v>
      </c>
      <c r="O1704" s="62">
        <f t="shared" si="3466"/>
        <v>9</v>
      </c>
      <c r="P1704" s="62" t="str">
        <f>IF(COUNTIF(技能效果!A:A,技能等级!B1704&amp;"05")=1,技能等级!B1704&amp;"05","")</f>
        <v>210401505</v>
      </c>
      <c r="Q1704" s="62">
        <f t="shared" si="3467"/>
        <v>9</v>
      </c>
      <c r="R1704" s="69" t="str">
        <f>INDEX(技能!U:U,MATCH(技能等级!B1704,技能!B:B,0))</f>
        <v>随机使目标进入减攻/减防/减暴击/减爆伤/减穿透/减格挡/减命中/减抵抗的负面状态（随机多个）</v>
      </c>
      <c r="S1704" s="150">
        <f t="shared" si="3468"/>
        <v>166</v>
      </c>
    </row>
    <row r="1705" spans="1:19" ht="16.5" x14ac:dyDescent="0.2">
      <c r="A1705" s="62">
        <v>1702</v>
      </c>
      <c r="B1705" s="62">
        <f>INDEX(技能!B:B,MATCH(技能等级!S1705,技能!T:T,0))</f>
        <v>2104015</v>
      </c>
      <c r="C1705" s="69" t="s">
        <v>384</v>
      </c>
      <c r="D1705" s="62">
        <v>10</v>
      </c>
      <c r="E1705" s="62" t="str">
        <f>INDEX(技能!E:E,MATCH(技能等级!S1705,技能!T:T,0))</f>
        <v>诅咒(教学)</v>
      </c>
      <c r="F1705" s="69" t="s">
        <v>1020</v>
      </c>
      <c r="G1705" s="62">
        <v>10</v>
      </c>
      <c r="H1705" s="149" t="str">
        <f t="shared" si="3463"/>
        <v>210401501</v>
      </c>
      <c r="I1705" s="62">
        <v>10</v>
      </c>
      <c r="J1705" s="62" t="str">
        <f>IF(COUNTIF(技能效果!A:A,技能等级!B1705&amp;"02")=1,技能等级!B1705&amp;"02","")</f>
        <v>210401502</v>
      </c>
      <c r="K1705" s="62">
        <f t="shared" si="3464"/>
        <v>10</v>
      </c>
      <c r="L1705" s="62" t="str">
        <f>IF(COUNTIF(技能效果!A:A,技能等级!B1705&amp;"03")=1,技能等级!B1705&amp;"03","")</f>
        <v>210401503</v>
      </c>
      <c r="M1705" s="62">
        <f t="shared" si="3465"/>
        <v>10</v>
      </c>
      <c r="N1705" s="62" t="str">
        <f>IF(COUNTIF(技能效果!A:A,技能等级!B1705&amp;"04")=1,技能等级!B1705&amp;"04","")</f>
        <v>210401504</v>
      </c>
      <c r="O1705" s="62">
        <f t="shared" si="3466"/>
        <v>10</v>
      </c>
      <c r="P1705" s="62" t="str">
        <f>IF(COUNTIF(技能效果!A:A,技能等级!B1705&amp;"05")=1,技能等级!B1705&amp;"05","")</f>
        <v>210401505</v>
      </c>
      <c r="Q1705" s="62">
        <f t="shared" si="3467"/>
        <v>10</v>
      </c>
      <c r="R1705" s="69" t="str">
        <f>INDEX(技能!U:U,MATCH(技能等级!B1705,技能!B:B,0))</f>
        <v>随机使目标进入减攻/减防/减暴击/减爆伤/减穿透/减格挡/减命中/减抵抗的负面状态（随机多个）</v>
      </c>
      <c r="S1705" s="150">
        <f t="shared" si="3468"/>
        <v>166</v>
      </c>
    </row>
    <row r="1706" spans="1:19" ht="16.5" x14ac:dyDescent="0.2">
      <c r="A1706" s="62">
        <v>1703</v>
      </c>
      <c r="B1706" s="62">
        <f>INDEX(技能!B:B,MATCH(技能等级!S1706,技能!T:T,0))</f>
        <v>2104016</v>
      </c>
      <c r="C1706" s="69" t="s">
        <v>384</v>
      </c>
      <c r="D1706" s="62">
        <v>1</v>
      </c>
      <c r="E1706" s="62" t="str">
        <f>INDEX(技能!E:E,MATCH(技能等级!S1706,技能!T:T,0))</f>
        <v>祝福(教学)</v>
      </c>
      <c r="F1706" s="69" t="s">
        <v>1020</v>
      </c>
      <c r="G1706" s="62"/>
      <c r="H1706" s="149" t="str">
        <f t="shared" si="3463"/>
        <v>210401601</v>
      </c>
      <c r="I1706" s="62">
        <v>1</v>
      </c>
      <c r="J1706" s="62" t="str">
        <f>IF(COUNTIF(技能效果!A:A,技能等级!B1706&amp;"02")=1,技能等级!B1706&amp;"02","")</f>
        <v>210401602</v>
      </c>
      <c r="K1706" s="62">
        <f t="shared" si="3464"/>
        <v>1</v>
      </c>
      <c r="L1706" s="62" t="str">
        <f>IF(COUNTIF(技能效果!A:A,技能等级!B1706&amp;"03")=1,技能等级!B1706&amp;"03","")</f>
        <v/>
      </c>
      <c r="M1706" s="62" t="str">
        <f t="shared" si="3465"/>
        <v/>
      </c>
      <c r="N1706" s="62" t="str">
        <f>IF(COUNTIF(技能效果!A:A,技能等级!B1706&amp;"04")=1,技能等级!B1706&amp;"04","")</f>
        <v/>
      </c>
      <c r="O1706" s="62" t="str">
        <f t="shared" si="3466"/>
        <v/>
      </c>
      <c r="P1706" s="62" t="str">
        <f>IF(COUNTIF(技能效果!A:A,技能等级!B1706&amp;"05")=1,技能等级!B1706&amp;"05","")</f>
        <v/>
      </c>
      <c r="Q1706" s="62" t="str">
        <f t="shared" si="3467"/>
        <v/>
      </c>
      <c r="R1706" s="69" t="str">
        <f>INDEX(技能!U:U,MATCH(技能等级!B1706,技能!B:B,0))</f>
        <v>为我方血量百分比最低的单位恢复攻击x%的血量并驱散其身上所有负面效果</v>
      </c>
      <c r="S1706" s="150">
        <f t="shared" si="3468"/>
        <v>167</v>
      </c>
    </row>
    <row r="1707" spans="1:19" ht="16.5" x14ac:dyDescent="0.2">
      <c r="A1707" s="62">
        <v>1704</v>
      </c>
      <c r="B1707" s="62">
        <f>INDEX(技能!B:B,MATCH(技能等级!S1707,技能!T:T,0))</f>
        <v>2104016</v>
      </c>
      <c r="C1707" s="69" t="s">
        <v>384</v>
      </c>
      <c r="D1707" s="62">
        <v>2</v>
      </c>
      <c r="E1707" s="62" t="str">
        <f>INDEX(技能!E:E,MATCH(技能等级!S1707,技能!T:T,0))</f>
        <v>祝福(教学)</v>
      </c>
      <c r="F1707" s="69" t="s">
        <v>1020</v>
      </c>
      <c r="G1707" s="62">
        <v>10</v>
      </c>
      <c r="H1707" s="149" t="str">
        <f t="shared" si="3463"/>
        <v>210401601</v>
      </c>
      <c r="I1707" s="62">
        <v>2</v>
      </c>
      <c r="J1707" s="62" t="str">
        <f>IF(COUNTIF(技能效果!A:A,技能等级!B1707&amp;"02")=1,技能等级!B1707&amp;"02","")</f>
        <v>210401602</v>
      </c>
      <c r="K1707" s="62">
        <f t="shared" si="3464"/>
        <v>2</v>
      </c>
      <c r="L1707" s="62" t="str">
        <f>IF(COUNTIF(技能效果!A:A,技能等级!B1707&amp;"03")=1,技能等级!B1707&amp;"03","")</f>
        <v/>
      </c>
      <c r="M1707" s="62" t="str">
        <f t="shared" si="3465"/>
        <v/>
      </c>
      <c r="N1707" s="62" t="str">
        <f>IF(COUNTIF(技能效果!A:A,技能等级!B1707&amp;"04")=1,技能等级!B1707&amp;"04","")</f>
        <v/>
      </c>
      <c r="O1707" s="62" t="str">
        <f t="shared" si="3466"/>
        <v/>
      </c>
      <c r="P1707" s="62" t="str">
        <f>IF(COUNTIF(技能效果!A:A,技能等级!B1707&amp;"05")=1,技能等级!B1707&amp;"05","")</f>
        <v/>
      </c>
      <c r="Q1707" s="62" t="str">
        <f t="shared" si="3467"/>
        <v/>
      </c>
      <c r="R1707" s="69" t="str">
        <f>INDEX(技能!U:U,MATCH(技能等级!B1707,技能!B:B,0))</f>
        <v>为我方血量百分比最低的单位恢复攻击x%的血量并驱散其身上所有负面效果</v>
      </c>
      <c r="S1707" s="150">
        <f t="shared" si="3468"/>
        <v>167</v>
      </c>
    </row>
    <row r="1708" spans="1:19" ht="16.5" x14ac:dyDescent="0.2">
      <c r="A1708" s="62">
        <v>1705</v>
      </c>
      <c r="B1708" s="62">
        <f>INDEX(技能!B:B,MATCH(技能等级!S1708,技能!T:T,0))</f>
        <v>2104016</v>
      </c>
      <c r="C1708" s="69" t="s">
        <v>384</v>
      </c>
      <c r="D1708" s="62">
        <v>3</v>
      </c>
      <c r="E1708" s="62" t="str">
        <f>INDEX(技能!E:E,MATCH(技能等级!S1708,技能!T:T,0))</f>
        <v>祝福(教学)</v>
      </c>
      <c r="F1708" s="69" t="s">
        <v>1020</v>
      </c>
      <c r="G1708" s="62">
        <v>10</v>
      </c>
      <c r="H1708" s="149" t="str">
        <f t="shared" si="3463"/>
        <v>210401601</v>
      </c>
      <c r="I1708" s="62">
        <v>3</v>
      </c>
      <c r="J1708" s="62" t="str">
        <f>IF(COUNTIF(技能效果!A:A,技能等级!B1708&amp;"02")=1,技能等级!B1708&amp;"02","")</f>
        <v>210401602</v>
      </c>
      <c r="K1708" s="62">
        <f t="shared" si="3464"/>
        <v>3</v>
      </c>
      <c r="L1708" s="62" t="str">
        <f>IF(COUNTIF(技能效果!A:A,技能等级!B1708&amp;"03")=1,技能等级!B1708&amp;"03","")</f>
        <v/>
      </c>
      <c r="M1708" s="62" t="str">
        <f t="shared" si="3465"/>
        <v/>
      </c>
      <c r="N1708" s="62" t="str">
        <f>IF(COUNTIF(技能效果!A:A,技能等级!B1708&amp;"04")=1,技能等级!B1708&amp;"04","")</f>
        <v/>
      </c>
      <c r="O1708" s="62" t="str">
        <f t="shared" si="3466"/>
        <v/>
      </c>
      <c r="P1708" s="62" t="str">
        <f>IF(COUNTIF(技能效果!A:A,技能等级!B1708&amp;"05")=1,技能等级!B1708&amp;"05","")</f>
        <v/>
      </c>
      <c r="Q1708" s="62" t="str">
        <f t="shared" si="3467"/>
        <v/>
      </c>
      <c r="R1708" s="69" t="str">
        <f>INDEX(技能!U:U,MATCH(技能等级!B1708,技能!B:B,0))</f>
        <v>为我方血量百分比最低的单位恢复攻击x%的血量并驱散其身上所有负面效果</v>
      </c>
      <c r="S1708" s="150">
        <f t="shared" si="3468"/>
        <v>167</v>
      </c>
    </row>
    <row r="1709" spans="1:19" ht="16.5" x14ac:dyDescent="0.2">
      <c r="A1709" s="62">
        <v>1706</v>
      </c>
      <c r="B1709" s="62">
        <f>INDEX(技能!B:B,MATCH(技能等级!S1709,技能!T:T,0))</f>
        <v>2104016</v>
      </c>
      <c r="C1709" s="69" t="s">
        <v>384</v>
      </c>
      <c r="D1709" s="62">
        <v>4</v>
      </c>
      <c r="E1709" s="62" t="str">
        <f>INDEX(技能!E:E,MATCH(技能等级!S1709,技能!T:T,0))</f>
        <v>祝福(教学)</v>
      </c>
      <c r="F1709" s="69" t="s">
        <v>1020</v>
      </c>
      <c r="G1709" s="62">
        <v>10</v>
      </c>
      <c r="H1709" s="149" t="str">
        <f t="shared" si="3463"/>
        <v>210401601</v>
      </c>
      <c r="I1709" s="62">
        <v>4</v>
      </c>
      <c r="J1709" s="62" t="str">
        <f>IF(COUNTIF(技能效果!A:A,技能等级!B1709&amp;"02")=1,技能等级!B1709&amp;"02","")</f>
        <v>210401602</v>
      </c>
      <c r="K1709" s="62">
        <f t="shared" si="3464"/>
        <v>4</v>
      </c>
      <c r="L1709" s="62" t="str">
        <f>IF(COUNTIF(技能效果!A:A,技能等级!B1709&amp;"03")=1,技能等级!B1709&amp;"03","")</f>
        <v/>
      </c>
      <c r="M1709" s="62" t="str">
        <f t="shared" si="3465"/>
        <v/>
      </c>
      <c r="N1709" s="62" t="str">
        <f>IF(COUNTIF(技能效果!A:A,技能等级!B1709&amp;"04")=1,技能等级!B1709&amp;"04","")</f>
        <v/>
      </c>
      <c r="O1709" s="62" t="str">
        <f t="shared" si="3466"/>
        <v/>
      </c>
      <c r="P1709" s="62" t="str">
        <f>IF(COUNTIF(技能效果!A:A,技能等级!B1709&amp;"05")=1,技能等级!B1709&amp;"05","")</f>
        <v/>
      </c>
      <c r="Q1709" s="62" t="str">
        <f t="shared" si="3467"/>
        <v/>
      </c>
      <c r="R1709" s="69" t="str">
        <f>INDEX(技能!U:U,MATCH(技能等级!B1709,技能!B:B,0))</f>
        <v>为我方血量百分比最低的单位恢复攻击x%的血量并驱散其身上所有负面效果</v>
      </c>
      <c r="S1709" s="150">
        <f t="shared" si="3468"/>
        <v>167</v>
      </c>
    </row>
    <row r="1710" spans="1:19" ht="16.5" x14ac:dyDescent="0.2">
      <c r="A1710" s="62">
        <v>1707</v>
      </c>
      <c r="B1710" s="62">
        <f>INDEX(技能!B:B,MATCH(技能等级!S1710,技能!T:T,0))</f>
        <v>2104016</v>
      </c>
      <c r="C1710" s="69" t="s">
        <v>384</v>
      </c>
      <c r="D1710" s="62">
        <v>5</v>
      </c>
      <c r="E1710" s="62" t="str">
        <f>INDEX(技能!E:E,MATCH(技能等级!S1710,技能!T:T,0))</f>
        <v>祝福(教学)</v>
      </c>
      <c r="F1710" s="69" t="s">
        <v>1020</v>
      </c>
      <c r="G1710" s="62">
        <v>10</v>
      </c>
      <c r="H1710" s="149" t="str">
        <f t="shared" si="3463"/>
        <v>210401601</v>
      </c>
      <c r="I1710" s="62">
        <v>5</v>
      </c>
      <c r="J1710" s="62" t="str">
        <f>IF(COUNTIF(技能效果!A:A,技能等级!B1710&amp;"02")=1,技能等级!B1710&amp;"02","")</f>
        <v>210401602</v>
      </c>
      <c r="K1710" s="62">
        <f t="shared" si="3464"/>
        <v>5</v>
      </c>
      <c r="L1710" s="62" t="str">
        <f>IF(COUNTIF(技能效果!A:A,技能等级!B1710&amp;"03")=1,技能等级!B1710&amp;"03","")</f>
        <v/>
      </c>
      <c r="M1710" s="62" t="str">
        <f t="shared" si="3465"/>
        <v/>
      </c>
      <c r="N1710" s="62" t="str">
        <f>IF(COUNTIF(技能效果!A:A,技能等级!B1710&amp;"04")=1,技能等级!B1710&amp;"04","")</f>
        <v/>
      </c>
      <c r="O1710" s="62" t="str">
        <f t="shared" si="3466"/>
        <v/>
      </c>
      <c r="P1710" s="62" t="str">
        <f>IF(COUNTIF(技能效果!A:A,技能等级!B1710&amp;"05")=1,技能等级!B1710&amp;"05","")</f>
        <v/>
      </c>
      <c r="Q1710" s="62" t="str">
        <f t="shared" si="3467"/>
        <v/>
      </c>
      <c r="R1710" s="69" t="str">
        <f>INDEX(技能!U:U,MATCH(技能等级!B1710,技能!B:B,0))</f>
        <v>为我方血量百分比最低的单位恢复攻击x%的血量并驱散其身上所有负面效果</v>
      </c>
      <c r="S1710" s="150">
        <f t="shared" si="3468"/>
        <v>167</v>
      </c>
    </row>
    <row r="1711" spans="1:19" ht="16.5" x14ac:dyDescent="0.2">
      <c r="A1711" s="62">
        <v>1708</v>
      </c>
      <c r="B1711" s="62">
        <f>INDEX(技能!B:B,MATCH(技能等级!S1711,技能!T:T,0))</f>
        <v>2104016</v>
      </c>
      <c r="C1711" s="69" t="s">
        <v>384</v>
      </c>
      <c r="D1711" s="62">
        <v>6</v>
      </c>
      <c r="E1711" s="62" t="str">
        <f>INDEX(技能!E:E,MATCH(技能等级!S1711,技能!T:T,0))</f>
        <v>祝福(教学)</v>
      </c>
      <c r="F1711" s="69" t="s">
        <v>1020</v>
      </c>
      <c r="G1711" s="62">
        <v>10</v>
      </c>
      <c r="H1711" s="149" t="str">
        <f t="shared" ref="H1711:H1774" si="3469">B1711&amp;"01"</f>
        <v>210401601</v>
      </c>
      <c r="I1711" s="62">
        <v>6</v>
      </c>
      <c r="J1711" s="62" t="str">
        <f>IF(COUNTIF(技能效果!A:A,技能等级!B1711&amp;"02")=1,技能等级!B1711&amp;"02","")</f>
        <v>210401602</v>
      </c>
      <c r="K1711" s="62">
        <f t="shared" si="3464"/>
        <v>6</v>
      </c>
      <c r="L1711" s="62" t="str">
        <f>IF(COUNTIF(技能效果!A:A,技能等级!B1711&amp;"03")=1,技能等级!B1711&amp;"03","")</f>
        <v/>
      </c>
      <c r="M1711" s="62" t="str">
        <f t="shared" si="3465"/>
        <v/>
      </c>
      <c r="N1711" s="62" t="str">
        <f>IF(COUNTIF(技能效果!A:A,技能等级!B1711&amp;"04")=1,技能等级!B1711&amp;"04","")</f>
        <v/>
      </c>
      <c r="O1711" s="62" t="str">
        <f t="shared" si="3466"/>
        <v/>
      </c>
      <c r="P1711" s="62" t="str">
        <f>IF(COUNTIF(技能效果!A:A,技能等级!B1711&amp;"05")=1,技能等级!B1711&amp;"05","")</f>
        <v/>
      </c>
      <c r="Q1711" s="62" t="str">
        <f t="shared" si="3467"/>
        <v/>
      </c>
      <c r="R1711" s="69" t="str">
        <f>INDEX(技能!U:U,MATCH(技能等级!B1711,技能!B:B,0))</f>
        <v>为我方血量百分比最低的单位恢复攻击x%的血量并驱散其身上所有负面效果</v>
      </c>
      <c r="S1711" s="150">
        <f t="shared" si="3468"/>
        <v>167</v>
      </c>
    </row>
    <row r="1712" spans="1:19" ht="16.5" x14ac:dyDescent="0.2">
      <c r="A1712" s="62">
        <v>1709</v>
      </c>
      <c r="B1712" s="62">
        <f>INDEX(技能!B:B,MATCH(技能等级!S1712,技能!T:T,0))</f>
        <v>2104016</v>
      </c>
      <c r="C1712" s="69" t="s">
        <v>384</v>
      </c>
      <c r="D1712" s="62">
        <v>7</v>
      </c>
      <c r="E1712" s="62" t="str">
        <f>INDEX(技能!E:E,MATCH(技能等级!S1712,技能!T:T,0))</f>
        <v>祝福(教学)</v>
      </c>
      <c r="F1712" s="69" t="s">
        <v>1020</v>
      </c>
      <c r="G1712" s="62">
        <v>10</v>
      </c>
      <c r="H1712" s="149" t="str">
        <f t="shared" si="3469"/>
        <v>210401601</v>
      </c>
      <c r="I1712" s="62">
        <v>7</v>
      </c>
      <c r="J1712" s="62" t="str">
        <f>IF(COUNTIF(技能效果!A:A,技能等级!B1712&amp;"02")=1,技能等级!B1712&amp;"02","")</f>
        <v>210401602</v>
      </c>
      <c r="K1712" s="62">
        <f t="shared" si="3464"/>
        <v>7</v>
      </c>
      <c r="L1712" s="62" t="str">
        <f>IF(COUNTIF(技能效果!A:A,技能等级!B1712&amp;"03")=1,技能等级!B1712&amp;"03","")</f>
        <v/>
      </c>
      <c r="M1712" s="62" t="str">
        <f t="shared" si="3465"/>
        <v/>
      </c>
      <c r="N1712" s="62" t="str">
        <f>IF(COUNTIF(技能效果!A:A,技能等级!B1712&amp;"04")=1,技能等级!B1712&amp;"04","")</f>
        <v/>
      </c>
      <c r="O1712" s="62" t="str">
        <f t="shared" si="3466"/>
        <v/>
      </c>
      <c r="P1712" s="62" t="str">
        <f>IF(COUNTIF(技能效果!A:A,技能等级!B1712&amp;"05")=1,技能等级!B1712&amp;"05","")</f>
        <v/>
      </c>
      <c r="Q1712" s="62" t="str">
        <f t="shared" si="3467"/>
        <v/>
      </c>
      <c r="R1712" s="69" t="str">
        <f>INDEX(技能!U:U,MATCH(技能等级!B1712,技能!B:B,0))</f>
        <v>为我方血量百分比最低的单位恢复攻击x%的血量并驱散其身上所有负面效果</v>
      </c>
      <c r="S1712" s="150">
        <f t="shared" si="3468"/>
        <v>167</v>
      </c>
    </row>
    <row r="1713" spans="1:19" ht="16.5" x14ac:dyDescent="0.2">
      <c r="A1713" s="62">
        <v>1710</v>
      </c>
      <c r="B1713" s="62">
        <f>INDEX(技能!B:B,MATCH(技能等级!S1713,技能!T:T,0))</f>
        <v>2104016</v>
      </c>
      <c r="C1713" s="69" t="s">
        <v>384</v>
      </c>
      <c r="D1713" s="62">
        <v>8</v>
      </c>
      <c r="E1713" s="62" t="str">
        <f>INDEX(技能!E:E,MATCH(技能等级!S1713,技能!T:T,0))</f>
        <v>祝福(教学)</v>
      </c>
      <c r="F1713" s="69" t="s">
        <v>1020</v>
      </c>
      <c r="G1713" s="62">
        <v>10</v>
      </c>
      <c r="H1713" s="149" t="str">
        <f t="shared" si="3469"/>
        <v>210401601</v>
      </c>
      <c r="I1713" s="62">
        <v>8</v>
      </c>
      <c r="J1713" s="62" t="str">
        <f>IF(COUNTIF(技能效果!A:A,技能等级!B1713&amp;"02")=1,技能等级!B1713&amp;"02","")</f>
        <v>210401602</v>
      </c>
      <c r="K1713" s="62">
        <f t="shared" si="3464"/>
        <v>8</v>
      </c>
      <c r="L1713" s="62" t="str">
        <f>IF(COUNTIF(技能效果!A:A,技能等级!B1713&amp;"03")=1,技能等级!B1713&amp;"03","")</f>
        <v/>
      </c>
      <c r="M1713" s="62" t="str">
        <f t="shared" si="3465"/>
        <v/>
      </c>
      <c r="N1713" s="62" t="str">
        <f>IF(COUNTIF(技能效果!A:A,技能等级!B1713&amp;"04")=1,技能等级!B1713&amp;"04","")</f>
        <v/>
      </c>
      <c r="O1713" s="62" t="str">
        <f t="shared" si="3466"/>
        <v/>
      </c>
      <c r="P1713" s="62" t="str">
        <f>IF(COUNTIF(技能效果!A:A,技能等级!B1713&amp;"05")=1,技能等级!B1713&amp;"05","")</f>
        <v/>
      </c>
      <c r="Q1713" s="62" t="str">
        <f t="shared" si="3467"/>
        <v/>
      </c>
      <c r="R1713" s="69" t="str">
        <f>INDEX(技能!U:U,MATCH(技能等级!B1713,技能!B:B,0))</f>
        <v>为我方血量百分比最低的单位恢复攻击x%的血量并驱散其身上所有负面效果</v>
      </c>
      <c r="S1713" s="150">
        <f t="shared" si="3468"/>
        <v>167</v>
      </c>
    </row>
    <row r="1714" spans="1:19" ht="16.5" x14ac:dyDescent="0.2">
      <c r="A1714" s="62">
        <v>1711</v>
      </c>
      <c r="B1714" s="62">
        <f>INDEX(技能!B:B,MATCH(技能等级!S1714,技能!T:T,0))</f>
        <v>2104016</v>
      </c>
      <c r="C1714" s="69" t="s">
        <v>384</v>
      </c>
      <c r="D1714" s="62">
        <v>9</v>
      </c>
      <c r="E1714" s="62" t="str">
        <f>INDEX(技能!E:E,MATCH(技能等级!S1714,技能!T:T,0))</f>
        <v>祝福(教学)</v>
      </c>
      <c r="F1714" s="69" t="s">
        <v>1020</v>
      </c>
      <c r="G1714" s="62">
        <v>10</v>
      </c>
      <c r="H1714" s="149" t="str">
        <f t="shared" si="3469"/>
        <v>210401601</v>
      </c>
      <c r="I1714" s="62">
        <v>9</v>
      </c>
      <c r="J1714" s="62" t="str">
        <f>IF(COUNTIF(技能效果!A:A,技能等级!B1714&amp;"02")=1,技能等级!B1714&amp;"02","")</f>
        <v>210401602</v>
      </c>
      <c r="K1714" s="62">
        <f t="shared" si="3464"/>
        <v>9</v>
      </c>
      <c r="L1714" s="62" t="str">
        <f>IF(COUNTIF(技能效果!A:A,技能等级!B1714&amp;"03")=1,技能等级!B1714&amp;"03","")</f>
        <v/>
      </c>
      <c r="M1714" s="62" t="str">
        <f t="shared" si="3465"/>
        <v/>
      </c>
      <c r="N1714" s="62" t="str">
        <f>IF(COUNTIF(技能效果!A:A,技能等级!B1714&amp;"04")=1,技能等级!B1714&amp;"04","")</f>
        <v/>
      </c>
      <c r="O1714" s="62" t="str">
        <f t="shared" si="3466"/>
        <v/>
      </c>
      <c r="P1714" s="62" t="str">
        <f>IF(COUNTIF(技能效果!A:A,技能等级!B1714&amp;"05")=1,技能等级!B1714&amp;"05","")</f>
        <v/>
      </c>
      <c r="Q1714" s="62" t="str">
        <f t="shared" si="3467"/>
        <v/>
      </c>
      <c r="R1714" s="69" t="str">
        <f>INDEX(技能!U:U,MATCH(技能等级!B1714,技能!B:B,0))</f>
        <v>为我方血量百分比最低的单位恢复攻击x%的血量并驱散其身上所有负面效果</v>
      </c>
      <c r="S1714" s="150">
        <f t="shared" si="3468"/>
        <v>167</v>
      </c>
    </row>
    <row r="1715" spans="1:19" ht="16.5" x14ac:dyDescent="0.2">
      <c r="A1715" s="62">
        <v>1712</v>
      </c>
      <c r="B1715" s="62">
        <f>INDEX(技能!B:B,MATCH(技能等级!S1715,技能!T:T,0))</f>
        <v>2104016</v>
      </c>
      <c r="C1715" s="69" t="s">
        <v>384</v>
      </c>
      <c r="D1715" s="62">
        <v>10</v>
      </c>
      <c r="E1715" s="62" t="str">
        <f>INDEX(技能!E:E,MATCH(技能等级!S1715,技能!T:T,0))</f>
        <v>祝福(教学)</v>
      </c>
      <c r="F1715" s="69" t="s">
        <v>1020</v>
      </c>
      <c r="G1715" s="62">
        <v>10</v>
      </c>
      <c r="H1715" s="149" t="str">
        <f t="shared" si="3469"/>
        <v>210401601</v>
      </c>
      <c r="I1715" s="62">
        <v>10</v>
      </c>
      <c r="J1715" s="62" t="str">
        <f>IF(COUNTIF(技能效果!A:A,技能等级!B1715&amp;"02")=1,技能等级!B1715&amp;"02","")</f>
        <v>210401602</v>
      </c>
      <c r="K1715" s="62">
        <f t="shared" si="3464"/>
        <v>10</v>
      </c>
      <c r="L1715" s="62" t="str">
        <f>IF(COUNTIF(技能效果!A:A,技能等级!B1715&amp;"03")=1,技能等级!B1715&amp;"03","")</f>
        <v/>
      </c>
      <c r="M1715" s="62" t="str">
        <f t="shared" si="3465"/>
        <v/>
      </c>
      <c r="N1715" s="62" t="str">
        <f>IF(COUNTIF(技能效果!A:A,技能等级!B1715&amp;"04")=1,技能等级!B1715&amp;"04","")</f>
        <v/>
      </c>
      <c r="O1715" s="62" t="str">
        <f t="shared" si="3466"/>
        <v/>
      </c>
      <c r="P1715" s="62" t="str">
        <f>IF(COUNTIF(技能效果!A:A,技能等级!B1715&amp;"05")=1,技能等级!B1715&amp;"05","")</f>
        <v/>
      </c>
      <c r="Q1715" s="62" t="str">
        <f t="shared" si="3467"/>
        <v/>
      </c>
      <c r="R1715" s="69" t="str">
        <f>INDEX(技能!U:U,MATCH(技能等级!B1715,技能!B:B,0))</f>
        <v>为我方血量百分比最低的单位恢复攻击x%的血量并驱散其身上所有负面效果</v>
      </c>
      <c r="S1715" s="150">
        <f t="shared" si="3468"/>
        <v>167</v>
      </c>
    </row>
    <row r="1716" spans="1:19" ht="16.5" x14ac:dyDescent="0.2">
      <c r="A1716" s="62">
        <v>1713</v>
      </c>
      <c r="B1716" s="62">
        <f>INDEX(技能!B:B,MATCH(技能等级!S1716,技能!T:T,0))</f>
        <v>2106001</v>
      </c>
      <c r="C1716" s="69" t="s">
        <v>384</v>
      </c>
      <c r="D1716" s="62">
        <v>1</v>
      </c>
      <c r="E1716" s="62" t="str">
        <f>INDEX(技能!E:E,MATCH(技能等级!S1716,技能!T:T,0))</f>
        <v>常服曹焱兵普攻(教学)</v>
      </c>
      <c r="F1716" s="69" t="s">
        <v>1020</v>
      </c>
      <c r="G1716" s="62"/>
      <c r="H1716" s="149" t="str">
        <f t="shared" si="3469"/>
        <v>210600101</v>
      </c>
      <c r="I1716" s="62">
        <v>1</v>
      </c>
      <c r="J1716" s="62" t="str">
        <f>IF(COUNTIF(技能效果!A:A,技能等级!B1716&amp;"02")=1,技能等级!B1716&amp;"02","")</f>
        <v>210600102</v>
      </c>
      <c r="K1716" s="62">
        <f t="shared" si="3464"/>
        <v>1</v>
      </c>
      <c r="L1716" s="62" t="str">
        <f>IF(COUNTIF(技能效果!A:A,技能等级!B1716&amp;"03")=1,技能等级!B1716&amp;"03","")</f>
        <v/>
      </c>
      <c r="M1716" s="62" t="str">
        <f t="shared" ref="M1716:M1779" si="3470">IF(L1716="","",$D1716)</f>
        <v/>
      </c>
      <c r="N1716" s="62" t="str">
        <f>IF(COUNTIF(技能效果!A:A,技能等级!B1716&amp;"04")=1,技能等级!B1716&amp;"04","")</f>
        <v/>
      </c>
      <c r="O1716" s="62" t="str">
        <f t="shared" ref="O1716:O1779" si="3471">IF(N1716="","",$D1716)</f>
        <v/>
      </c>
      <c r="P1716" s="62" t="str">
        <f>IF(COUNTIF(技能效果!A:A,技能等级!B1716&amp;"05")=1,技能等级!B1716&amp;"05","")</f>
        <v/>
      </c>
      <c r="Q1716" s="62" t="str">
        <f t="shared" si="3467"/>
        <v/>
      </c>
      <c r="R1716" s="69" t="str">
        <f>INDEX(技能!U:U,MATCH(技能等级!B1716,技能!B:B,0))</f>
        <v>攻击敌方单体造成攻击x%伤害
【水晶】立即获得M个红水晶</v>
      </c>
      <c r="S1716" s="150">
        <f t="shared" si="3468"/>
        <v>168</v>
      </c>
    </row>
    <row r="1717" spans="1:19" ht="16.5" x14ac:dyDescent="0.2">
      <c r="A1717" s="62">
        <v>1714</v>
      </c>
      <c r="B1717" s="62">
        <f>INDEX(技能!B:B,MATCH(技能等级!S1717,技能!T:T,0))</f>
        <v>2106001</v>
      </c>
      <c r="C1717" s="69" t="s">
        <v>384</v>
      </c>
      <c r="D1717" s="62">
        <v>2</v>
      </c>
      <c r="E1717" s="62" t="str">
        <f>INDEX(技能!E:E,MATCH(技能等级!S1717,技能!T:T,0))</f>
        <v>常服曹焱兵普攻(教学)</v>
      </c>
      <c r="F1717" s="69" t="s">
        <v>1020</v>
      </c>
      <c r="G1717" s="62">
        <v>10</v>
      </c>
      <c r="H1717" s="149" t="str">
        <f t="shared" si="3469"/>
        <v>210600101</v>
      </c>
      <c r="I1717" s="62">
        <v>2</v>
      </c>
      <c r="J1717" s="62" t="str">
        <f>IF(COUNTIF(技能效果!A:A,技能等级!B1717&amp;"02")=1,技能等级!B1717&amp;"02","")</f>
        <v>210600102</v>
      </c>
      <c r="K1717" s="62">
        <f t="shared" ref="K1717:K1780" si="3472">IF(J1717="","",$D1717)</f>
        <v>2</v>
      </c>
      <c r="L1717" s="62" t="str">
        <f>IF(COUNTIF(技能效果!A:A,技能等级!B1717&amp;"03")=1,技能等级!B1717&amp;"03","")</f>
        <v/>
      </c>
      <c r="M1717" s="62" t="str">
        <f t="shared" si="3470"/>
        <v/>
      </c>
      <c r="N1717" s="62" t="str">
        <f>IF(COUNTIF(技能效果!A:A,技能等级!B1717&amp;"04")=1,技能等级!B1717&amp;"04","")</f>
        <v/>
      </c>
      <c r="O1717" s="62" t="str">
        <f t="shared" si="3471"/>
        <v/>
      </c>
      <c r="P1717" s="62" t="str">
        <f>IF(COUNTIF(技能效果!A:A,技能等级!B1717&amp;"05")=1,技能等级!B1717&amp;"05","")</f>
        <v/>
      </c>
      <c r="Q1717" s="62" t="str">
        <f t="shared" ref="Q1717:Q1780" si="3473">IF(P1717="","",$D1717)</f>
        <v/>
      </c>
      <c r="R1717" s="69" t="str">
        <f>INDEX(技能!U:U,MATCH(技能等级!B1717,技能!B:B,0))</f>
        <v>攻击敌方单体造成攻击x%伤害
【水晶】立即获得M个红水晶</v>
      </c>
      <c r="S1717" s="150">
        <f t="shared" si="3468"/>
        <v>168</v>
      </c>
    </row>
    <row r="1718" spans="1:19" ht="16.5" x14ac:dyDescent="0.2">
      <c r="A1718" s="62">
        <v>1715</v>
      </c>
      <c r="B1718" s="62">
        <f>INDEX(技能!B:B,MATCH(技能等级!S1718,技能!T:T,0))</f>
        <v>2106001</v>
      </c>
      <c r="C1718" s="69" t="s">
        <v>384</v>
      </c>
      <c r="D1718" s="62">
        <v>3</v>
      </c>
      <c r="E1718" s="62" t="str">
        <f>INDEX(技能!E:E,MATCH(技能等级!S1718,技能!T:T,0))</f>
        <v>常服曹焱兵普攻(教学)</v>
      </c>
      <c r="F1718" s="69" t="s">
        <v>1020</v>
      </c>
      <c r="G1718" s="62">
        <v>10</v>
      </c>
      <c r="H1718" s="149" t="str">
        <f t="shared" si="3469"/>
        <v>210600101</v>
      </c>
      <c r="I1718" s="62">
        <v>3</v>
      </c>
      <c r="J1718" s="62" t="str">
        <f>IF(COUNTIF(技能效果!A:A,技能等级!B1718&amp;"02")=1,技能等级!B1718&amp;"02","")</f>
        <v>210600102</v>
      </c>
      <c r="K1718" s="62">
        <f t="shared" si="3472"/>
        <v>3</v>
      </c>
      <c r="L1718" s="62" t="str">
        <f>IF(COUNTIF(技能效果!A:A,技能等级!B1718&amp;"03")=1,技能等级!B1718&amp;"03","")</f>
        <v/>
      </c>
      <c r="M1718" s="62" t="str">
        <f t="shared" si="3470"/>
        <v/>
      </c>
      <c r="N1718" s="62" t="str">
        <f>IF(COUNTIF(技能效果!A:A,技能等级!B1718&amp;"04")=1,技能等级!B1718&amp;"04","")</f>
        <v/>
      </c>
      <c r="O1718" s="62" t="str">
        <f t="shared" si="3471"/>
        <v/>
      </c>
      <c r="P1718" s="62" t="str">
        <f>IF(COUNTIF(技能效果!A:A,技能等级!B1718&amp;"05")=1,技能等级!B1718&amp;"05","")</f>
        <v/>
      </c>
      <c r="Q1718" s="62" t="str">
        <f t="shared" si="3473"/>
        <v/>
      </c>
      <c r="R1718" s="69" t="str">
        <f>INDEX(技能!U:U,MATCH(技能等级!B1718,技能!B:B,0))</f>
        <v>攻击敌方单体造成攻击x%伤害
【水晶】立即获得M个红水晶</v>
      </c>
      <c r="S1718" s="150">
        <f t="shared" si="3468"/>
        <v>168</v>
      </c>
    </row>
    <row r="1719" spans="1:19" ht="16.5" x14ac:dyDescent="0.2">
      <c r="A1719" s="62">
        <v>1716</v>
      </c>
      <c r="B1719" s="62">
        <f>INDEX(技能!B:B,MATCH(技能等级!S1719,技能!T:T,0))</f>
        <v>2106001</v>
      </c>
      <c r="C1719" s="69" t="s">
        <v>384</v>
      </c>
      <c r="D1719" s="62">
        <v>4</v>
      </c>
      <c r="E1719" s="62" t="str">
        <f>INDEX(技能!E:E,MATCH(技能等级!S1719,技能!T:T,0))</f>
        <v>常服曹焱兵普攻(教学)</v>
      </c>
      <c r="F1719" s="69" t="s">
        <v>1020</v>
      </c>
      <c r="G1719" s="62">
        <v>10</v>
      </c>
      <c r="H1719" s="149" t="str">
        <f t="shared" si="3469"/>
        <v>210600101</v>
      </c>
      <c r="I1719" s="62">
        <v>4</v>
      </c>
      <c r="J1719" s="62" t="str">
        <f>IF(COUNTIF(技能效果!A:A,技能等级!B1719&amp;"02")=1,技能等级!B1719&amp;"02","")</f>
        <v>210600102</v>
      </c>
      <c r="K1719" s="62">
        <f t="shared" si="3472"/>
        <v>4</v>
      </c>
      <c r="L1719" s="62" t="str">
        <f>IF(COUNTIF(技能效果!A:A,技能等级!B1719&amp;"03")=1,技能等级!B1719&amp;"03","")</f>
        <v/>
      </c>
      <c r="M1719" s="62" t="str">
        <f t="shared" si="3470"/>
        <v/>
      </c>
      <c r="N1719" s="62" t="str">
        <f>IF(COUNTIF(技能效果!A:A,技能等级!B1719&amp;"04")=1,技能等级!B1719&amp;"04","")</f>
        <v/>
      </c>
      <c r="O1719" s="62" t="str">
        <f t="shared" si="3471"/>
        <v/>
      </c>
      <c r="P1719" s="62" t="str">
        <f>IF(COUNTIF(技能效果!A:A,技能等级!B1719&amp;"05")=1,技能等级!B1719&amp;"05","")</f>
        <v/>
      </c>
      <c r="Q1719" s="62" t="str">
        <f t="shared" si="3473"/>
        <v/>
      </c>
      <c r="R1719" s="69" t="str">
        <f>INDEX(技能!U:U,MATCH(技能等级!B1719,技能!B:B,0))</f>
        <v>攻击敌方单体造成攻击x%伤害
【水晶】立即获得M个红水晶</v>
      </c>
      <c r="S1719" s="150">
        <f t="shared" si="3468"/>
        <v>168</v>
      </c>
    </row>
    <row r="1720" spans="1:19" ht="16.5" x14ac:dyDescent="0.2">
      <c r="A1720" s="62">
        <v>1717</v>
      </c>
      <c r="B1720" s="62">
        <f>INDEX(技能!B:B,MATCH(技能等级!S1720,技能!T:T,0))</f>
        <v>2106001</v>
      </c>
      <c r="C1720" s="69" t="s">
        <v>384</v>
      </c>
      <c r="D1720" s="62">
        <v>5</v>
      </c>
      <c r="E1720" s="62" t="str">
        <f>INDEX(技能!E:E,MATCH(技能等级!S1720,技能!T:T,0))</f>
        <v>常服曹焱兵普攻(教学)</v>
      </c>
      <c r="F1720" s="69" t="s">
        <v>1020</v>
      </c>
      <c r="G1720" s="62">
        <v>10</v>
      </c>
      <c r="H1720" s="149" t="str">
        <f t="shared" si="3469"/>
        <v>210600101</v>
      </c>
      <c r="I1720" s="62">
        <v>5</v>
      </c>
      <c r="J1720" s="62" t="str">
        <f>IF(COUNTIF(技能效果!A:A,技能等级!B1720&amp;"02")=1,技能等级!B1720&amp;"02","")</f>
        <v>210600102</v>
      </c>
      <c r="K1720" s="62">
        <f t="shared" si="3472"/>
        <v>5</v>
      </c>
      <c r="L1720" s="62" t="str">
        <f>IF(COUNTIF(技能效果!A:A,技能等级!B1720&amp;"03")=1,技能等级!B1720&amp;"03","")</f>
        <v/>
      </c>
      <c r="M1720" s="62" t="str">
        <f t="shared" si="3470"/>
        <v/>
      </c>
      <c r="N1720" s="62" t="str">
        <f>IF(COUNTIF(技能效果!A:A,技能等级!B1720&amp;"04")=1,技能等级!B1720&amp;"04","")</f>
        <v/>
      </c>
      <c r="O1720" s="62" t="str">
        <f t="shared" si="3471"/>
        <v/>
      </c>
      <c r="P1720" s="62" t="str">
        <f>IF(COUNTIF(技能效果!A:A,技能等级!B1720&amp;"05")=1,技能等级!B1720&amp;"05","")</f>
        <v/>
      </c>
      <c r="Q1720" s="62" t="str">
        <f t="shared" si="3473"/>
        <v/>
      </c>
      <c r="R1720" s="69" t="str">
        <f>INDEX(技能!U:U,MATCH(技能等级!B1720,技能!B:B,0))</f>
        <v>攻击敌方单体造成攻击x%伤害
【水晶】立即获得M个红水晶</v>
      </c>
      <c r="S1720" s="150">
        <f t="shared" si="3468"/>
        <v>168</v>
      </c>
    </row>
    <row r="1721" spans="1:19" ht="16.5" x14ac:dyDescent="0.2">
      <c r="A1721" s="62">
        <v>1718</v>
      </c>
      <c r="B1721" s="62">
        <f>INDEX(技能!B:B,MATCH(技能等级!S1721,技能!T:T,0))</f>
        <v>2106001</v>
      </c>
      <c r="C1721" s="69" t="s">
        <v>384</v>
      </c>
      <c r="D1721" s="62">
        <v>6</v>
      </c>
      <c r="E1721" s="62" t="str">
        <f>INDEX(技能!E:E,MATCH(技能等级!S1721,技能!T:T,0))</f>
        <v>常服曹焱兵普攻(教学)</v>
      </c>
      <c r="F1721" s="69" t="s">
        <v>1020</v>
      </c>
      <c r="G1721" s="62">
        <v>10</v>
      </c>
      <c r="H1721" s="149" t="str">
        <f t="shared" si="3469"/>
        <v>210600101</v>
      </c>
      <c r="I1721" s="62">
        <v>6</v>
      </c>
      <c r="J1721" s="62" t="str">
        <f>IF(COUNTIF(技能效果!A:A,技能等级!B1721&amp;"02")=1,技能等级!B1721&amp;"02","")</f>
        <v>210600102</v>
      </c>
      <c r="K1721" s="62">
        <f t="shared" si="3472"/>
        <v>6</v>
      </c>
      <c r="L1721" s="62" t="str">
        <f>IF(COUNTIF(技能效果!A:A,技能等级!B1721&amp;"03")=1,技能等级!B1721&amp;"03","")</f>
        <v/>
      </c>
      <c r="M1721" s="62" t="str">
        <f t="shared" si="3470"/>
        <v/>
      </c>
      <c r="N1721" s="62" t="str">
        <f>IF(COUNTIF(技能效果!A:A,技能等级!B1721&amp;"04")=1,技能等级!B1721&amp;"04","")</f>
        <v/>
      </c>
      <c r="O1721" s="62" t="str">
        <f t="shared" si="3471"/>
        <v/>
      </c>
      <c r="P1721" s="62" t="str">
        <f>IF(COUNTIF(技能效果!A:A,技能等级!B1721&amp;"05")=1,技能等级!B1721&amp;"05","")</f>
        <v/>
      </c>
      <c r="Q1721" s="62" t="str">
        <f t="shared" si="3473"/>
        <v/>
      </c>
      <c r="R1721" s="69" t="str">
        <f>INDEX(技能!U:U,MATCH(技能等级!B1721,技能!B:B,0))</f>
        <v>攻击敌方单体造成攻击x%伤害
【水晶】立即获得M个红水晶</v>
      </c>
      <c r="S1721" s="150">
        <f t="shared" ref="S1721:S1784" si="3474">S1711+1</f>
        <v>168</v>
      </c>
    </row>
    <row r="1722" spans="1:19" ht="16.5" x14ac:dyDescent="0.2">
      <c r="A1722" s="62">
        <v>1719</v>
      </c>
      <c r="B1722" s="62">
        <f>INDEX(技能!B:B,MATCH(技能等级!S1722,技能!T:T,0))</f>
        <v>2106001</v>
      </c>
      <c r="C1722" s="69" t="s">
        <v>384</v>
      </c>
      <c r="D1722" s="62">
        <v>7</v>
      </c>
      <c r="E1722" s="62" t="str">
        <f>INDEX(技能!E:E,MATCH(技能等级!S1722,技能!T:T,0))</f>
        <v>常服曹焱兵普攻(教学)</v>
      </c>
      <c r="F1722" s="69" t="s">
        <v>1020</v>
      </c>
      <c r="G1722" s="62">
        <v>10</v>
      </c>
      <c r="H1722" s="149" t="str">
        <f t="shared" si="3469"/>
        <v>210600101</v>
      </c>
      <c r="I1722" s="62">
        <v>7</v>
      </c>
      <c r="J1722" s="62" t="str">
        <f>IF(COUNTIF(技能效果!A:A,技能等级!B1722&amp;"02")=1,技能等级!B1722&amp;"02","")</f>
        <v>210600102</v>
      </c>
      <c r="K1722" s="62">
        <f t="shared" si="3472"/>
        <v>7</v>
      </c>
      <c r="L1722" s="62" t="str">
        <f>IF(COUNTIF(技能效果!A:A,技能等级!B1722&amp;"03")=1,技能等级!B1722&amp;"03","")</f>
        <v/>
      </c>
      <c r="M1722" s="62" t="str">
        <f t="shared" si="3470"/>
        <v/>
      </c>
      <c r="N1722" s="62" t="str">
        <f>IF(COUNTIF(技能效果!A:A,技能等级!B1722&amp;"04")=1,技能等级!B1722&amp;"04","")</f>
        <v/>
      </c>
      <c r="O1722" s="62" t="str">
        <f t="shared" si="3471"/>
        <v/>
      </c>
      <c r="P1722" s="62" t="str">
        <f>IF(COUNTIF(技能效果!A:A,技能等级!B1722&amp;"05")=1,技能等级!B1722&amp;"05","")</f>
        <v/>
      </c>
      <c r="Q1722" s="62" t="str">
        <f t="shared" si="3473"/>
        <v/>
      </c>
      <c r="R1722" s="69" t="str">
        <f>INDEX(技能!U:U,MATCH(技能等级!B1722,技能!B:B,0))</f>
        <v>攻击敌方单体造成攻击x%伤害
【水晶】立即获得M个红水晶</v>
      </c>
      <c r="S1722" s="150">
        <f t="shared" si="3474"/>
        <v>168</v>
      </c>
    </row>
    <row r="1723" spans="1:19" ht="16.5" x14ac:dyDescent="0.2">
      <c r="A1723" s="62">
        <v>1720</v>
      </c>
      <c r="B1723" s="62">
        <f>INDEX(技能!B:B,MATCH(技能等级!S1723,技能!T:T,0))</f>
        <v>2106001</v>
      </c>
      <c r="C1723" s="69" t="s">
        <v>384</v>
      </c>
      <c r="D1723" s="62">
        <v>8</v>
      </c>
      <c r="E1723" s="62" t="str">
        <f>INDEX(技能!E:E,MATCH(技能等级!S1723,技能!T:T,0))</f>
        <v>常服曹焱兵普攻(教学)</v>
      </c>
      <c r="F1723" s="69" t="s">
        <v>1020</v>
      </c>
      <c r="G1723" s="62">
        <v>10</v>
      </c>
      <c r="H1723" s="149" t="str">
        <f t="shared" si="3469"/>
        <v>210600101</v>
      </c>
      <c r="I1723" s="62">
        <v>8</v>
      </c>
      <c r="J1723" s="62" t="str">
        <f>IF(COUNTIF(技能效果!A:A,技能等级!B1723&amp;"02")=1,技能等级!B1723&amp;"02","")</f>
        <v>210600102</v>
      </c>
      <c r="K1723" s="62">
        <f t="shared" si="3472"/>
        <v>8</v>
      </c>
      <c r="L1723" s="62" t="str">
        <f>IF(COUNTIF(技能效果!A:A,技能等级!B1723&amp;"03")=1,技能等级!B1723&amp;"03","")</f>
        <v/>
      </c>
      <c r="M1723" s="62" t="str">
        <f t="shared" si="3470"/>
        <v/>
      </c>
      <c r="N1723" s="62" t="str">
        <f>IF(COUNTIF(技能效果!A:A,技能等级!B1723&amp;"04")=1,技能等级!B1723&amp;"04","")</f>
        <v/>
      </c>
      <c r="O1723" s="62" t="str">
        <f t="shared" si="3471"/>
        <v/>
      </c>
      <c r="P1723" s="62" t="str">
        <f>IF(COUNTIF(技能效果!A:A,技能等级!B1723&amp;"05")=1,技能等级!B1723&amp;"05","")</f>
        <v/>
      </c>
      <c r="Q1723" s="62" t="str">
        <f t="shared" si="3473"/>
        <v/>
      </c>
      <c r="R1723" s="69" t="str">
        <f>INDEX(技能!U:U,MATCH(技能等级!B1723,技能!B:B,0))</f>
        <v>攻击敌方单体造成攻击x%伤害
【水晶】立即获得M个红水晶</v>
      </c>
      <c r="S1723" s="150">
        <f t="shared" si="3474"/>
        <v>168</v>
      </c>
    </row>
    <row r="1724" spans="1:19" ht="16.5" x14ac:dyDescent="0.2">
      <c r="A1724" s="62">
        <v>1721</v>
      </c>
      <c r="B1724" s="62">
        <f>INDEX(技能!B:B,MATCH(技能等级!S1724,技能!T:T,0))</f>
        <v>2106001</v>
      </c>
      <c r="C1724" s="69" t="s">
        <v>384</v>
      </c>
      <c r="D1724" s="62">
        <v>9</v>
      </c>
      <c r="E1724" s="62" t="str">
        <f>INDEX(技能!E:E,MATCH(技能等级!S1724,技能!T:T,0))</f>
        <v>常服曹焱兵普攻(教学)</v>
      </c>
      <c r="F1724" s="69" t="s">
        <v>1020</v>
      </c>
      <c r="G1724" s="62">
        <v>10</v>
      </c>
      <c r="H1724" s="149" t="str">
        <f t="shared" si="3469"/>
        <v>210600101</v>
      </c>
      <c r="I1724" s="62">
        <v>9</v>
      </c>
      <c r="J1724" s="62" t="str">
        <f>IF(COUNTIF(技能效果!A:A,技能等级!B1724&amp;"02")=1,技能等级!B1724&amp;"02","")</f>
        <v>210600102</v>
      </c>
      <c r="K1724" s="62">
        <f t="shared" si="3472"/>
        <v>9</v>
      </c>
      <c r="L1724" s="62" t="str">
        <f>IF(COUNTIF(技能效果!A:A,技能等级!B1724&amp;"03")=1,技能等级!B1724&amp;"03","")</f>
        <v/>
      </c>
      <c r="M1724" s="62" t="str">
        <f t="shared" si="3470"/>
        <v/>
      </c>
      <c r="N1724" s="62" t="str">
        <f>IF(COUNTIF(技能效果!A:A,技能等级!B1724&amp;"04")=1,技能等级!B1724&amp;"04","")</f>
        <v/>
      </c>
      <c r="O1724" s="62" t="str">
        <f t="shared" si="3471"/>
        <v/>
      </c>
      <c r="P1724" s="62" t="str">
        <f>IF(COUNTIF(技能效果!A:A,技能等级!B1724&amp;"05")=1,技能等级!B1724&amp;"05","")</f>
        <v/>
      </c>
      <c r="Q1724" s="62" t="str">
        <f t="shared" si="3473"/>
        <v/>
      </c>
      <c r="R1724" s="69" t="str">
        <f>INDEX(技能!U:U,MATCH(技能等级!B1724,技能!B:B,0))</f>
        <v>攻击敌方单体造成攻击x%伤害
【水晶】立即获得M个红水晶</v>
      </c>
      <c r="S1724" s="150">
        <f t="shared" si="3474"/>
        <v>168</v>
      </c>
    </row>
    <row r="1725" spans="1:19" ht="16.5" x14ac:dyDescent="0.2">
      <c r="A1725" s="62">
        <v>1722</v>
      </c>
      <c r="B1725" s="62">
        <f>INDEX(技能!B:B,MATCH(技能等级!S1725,技能!T:T,0))</f>
        <v>2106001</v>
      </c>
      <c r="C1725" s="69" t="s">
        <v>384</v>
      </c>
      <c r="D1725" s="62">
        <v>10</v>
      </c>
      <c r="E1725" s="62" t="str">
        <f>INDEX(技能!E:E,MATCH(技能等级!S1725,技能!T:T,0))</f>
        <v>常服曹焱兵普攻(教学)</v>
      </c>
      <c r="F1725" s="69" t="s">
        <v>1020</v>
      </c>
      <c r="G1725" s="62">
        <v>10</v>
      </c>
      <c r="H1725" s="149" t="str">
        <f t="shared" si="3469"/>
        <v>210600101</v>
      </c>
      <c r="I1725" s="62">
        <v>10</v>
      </c>
      <c r="J1725" s="62" t="str">
        <f>IF(COUNTIF(技能效果!A:A,技能等级!B1725&amp;"02")=1,技能等级!B1725&amp;"02","")</f>
        <v>210600102</v>
      </c>
      <c r="K1725" s="62">
        <f t="shared" si="3472"/>
        <v>10</v>
      </c>
      <c r="L1725" s="62" t="str">
        <f>IF(COUNTIF(技能效果!A:A,技能等级!B1725&amp;"03")=1,技能等级!B1725&amp;"03","")</f>
        <v/>
      </c>
      <c r="M1725" s="62" t="str">
        <f t="shared" si="3470"/>
        <v/>
      </c>
      <c r="N1725" s="62" t="str">
        <f>IF(COUNTIF(技能效果!A:A,技能等级!B1725&amp;"04")=1,技能等级!B1725&amp;"04","")</f>
        <v/>
      </c>
      <c r="O1725" s="62" t="str">
        <f t="shared" si="3471"/>
        <v/>
      </c>
      <c r="P1725" s="62" t="str">
        <f>IF(COUNTIF(技能效果!A:A,技能等级!B1725&amp;"05")=1,技能等级!B1725&amp;"05","")</f>
        <v/>
      </c>
      <c r="Q1725" s="62" t="str">
        <f t="shared" si="3473"/>
        <v/>
      </c>
      <c r="R1725" s="69" t="str">
        <f>INDEX(技能!U:U,MATCH(技能等级!B1725,技能!B:B,0))</f>
        <v>攻击敌方单体造成攻击x%伤害
【水晶】立即获得M个红水晶</v>
      </c>
      <c r="S1725" s="150">
        <f t="shared" si="3474"/>
        <v>168</v>
      </c>
    </row>
    <row r="1726" spans="1:19" ht="16.5" x14ac:dyDescent="0.2">
      <c r="A1726" s="62">
        <v>1723</v>
      </c>
      <c r="B1726" s="62">
        <f>INDEX(技能!B:B,MATCH(技能等级!S1726,技能!T:T,0))</f>
        <v>2106002</v>
      </c>
      <c r="C1726" s="69" t="s">
        <v>384</v>
      </c>
      <c r="D1726" s="62">
        <v>1</v>
      </c>
      <c r="E1726" s="62" t="str">
        <f>INDEX(技能!E:E,MATCH(技能等级!S1726,技能!T:T,0))</f>
        <v>曹玄亮普攻(教学)</v>
      </c>
      <c r="F1726" s="69" t="s">
        <v>1020</v>
      </c>
      <c r="G1726" s="62"/>
      <c r="H1726" s="149" t="str">
        <f t="shared" si="3469"/>
        <v>210600201</v>
      </c>
      <c r="I1726" s="62">
        <v>1</v>
      </c>
      <c r="J1726" s="62" t="str">
        <f>IF(COUNTIF(技能效果!A:A,技能等级!B1726&amp;"02")=1,技能等级!B1726&amp;"02","")</f>
        <v>210600202</v>
      </c>
      <c r="K1726" s="62">
        <f t="shared" si="3472"/>
        <v>1</v>
      </c>
      <c r="L1726" s="62" t="str">
        <f>IF(COUNTIF(技能效果!A:A,技能等级!B1726&amp;"03")=1,技能等级!B1726&amp;"03","")</f>
        <v/>
      </c>
      <c r="M1726" s="62" t="str">
        <f t="shared" si="3470"/>
        <v/>
      </c>
      <c r="N1726" s="62" t="str">
        <f>IF(COUNTIF(技能效果!A:A,技能等级!B1726&amp;"04")=1,技能等级!B1726&amp;"04","")</f>
        <v/>
      </c>
      <c r="O1726" s="62" t="str">
        <f t="shared" si="3471"/>
        <v/>
      </c>
      <c r="P1726" s="62" t="str">
        <f>IF(COUNTIF(技能效果!A:A,技能等级!B1726&amp;"05")=1,技能等级!B1726&amp;"05","")</f>
        <v/>
      </c>
      <c r="Q1726" s="62" t="str">
        <f t="shared" si="3473"/>
        <v/>
      </c>
      <c r="R1726" s="69" t="str">
        <f>INDEX(技能!U:U,MATCH(技能等级!B1726,技能!B:B,0))</f>
        <v>攻击敌方单体造成攻击x%伤害
【水晶】立即获得M个黄水晶</v>
      </c>
      <c r="S1726" s="150">
        <f t="shared" si="3474"/>
        <v>169</v>
      </c>
    </row>
    <row r="1727" spans="1:19" ht="16.5" x14ac:dyDescent="0.2">
      <c r="A1727" s="62">
        <v>1724</v>
      </c>
      <c r="B1727" s="62">
        <f>INDEX(技能!B:B,MATCH(技能等级!S1727,技能!T:T,0))</f>
        <v>2106002</v>
      </c>
      <c r="C1727" s="69" t="s">
        <v>384</v>
      </c>
      <c r="D1727" s="62">
        <v>2</v>
      </c>
      <c r="E1727" s="62" t="str">
        <f>INDEX(技能!E:E,MATCH(技能等级!S1727,技能!T:T,0))</f>
        <v>曹玄亮普攻(教学)</v>
      </c>
      <c r="F1727" s="69" t="s">
        <v>1020</v>
      </c>
      <c r="G1727" s="62">
        <v>10</v>
      </c>
      <c r="H1727" s="149" t="str">
        <f t="shared" si="3469"/>
        <v>210600201</v>
      </c>
      <c r="I1727" s="62">
        <v>2</v>
      </c>
      <c r="J1727" s="62" t="str">
        <f>IF(COUNTIF(技能效果!A:A,技能等级!B1727&amp;"02")=1,技能等级!B1727&amp;"02","")</f>
        <v>210600202</v>
      </c>
      <c r="K1727" s="62">
        <f t="shared" si="3472"/>
        <v>2</v>
      </c>
      <c r="L1727" s="62" t="str">
        <f>IF(COUNTIF(技能效果!A:A,技能等级!B1727&amp;"03")=1,技能等级!B1727&amp;"03","")</f>
        <v/>
      </c>
      <c r="M1727" s="62" t="str">
        <f t="shared" si="3470"/>
        <v/>
      </c>
      <c r="N1727" s="62" t="str">
        <f>IF(COUNTIF(技能效果!A:A,技能等级!B1727&amp;"04")=1,技能等级!B1727&amp;"04","")</f>
        <v/>
      </c>
      <c r="O1727" s="62" t="str">
        <f t="shared" si="3471"/>
        <v/>
      </c>
      <c r="P1727" s="62" t="str">
        <f>IF(COUNTIF(技能效果!A:A,技能等级!B1727&amp;"05")=1,技能等级!B1727&amp;"05","")</f>
        <v/>
      </c>
      <c r="Q1727" s="62" t="str">
        <f t="shared" si="3473"/>
        <v/>
      </c>
      <c r="R1727" s="69" t="str">
        <f>INDEX(技能!U:U,MATCH(技能等级!B1727,技能!B:B,0))</f>
        <v>攻击敌方单体造成攻击x%伤害
【水晶】立即获得M个黄水晶</v>
      </c>
      <c r="S1727" s="150">
        <f t="shared" si="3474"/>
        <v>169</v>
      </c>
    </row>
    <row r="1728" spans="1:19" ht="16.5" x14ac:dyDescent="0.2">
      <c r="A1728" s="62">
        <v>1725</v>
      </c>
      <c r="B1728" s="62">
        <f>INDEX(技能!B:B,MATCH(技能等级!S1728,技能!T:T,0))</f>
        <v>2106002</v>
      </c>
      <c r="C1728" s="69" t="s">
        <v>384</v>
      </c>
      <c r="D1728" s="62">
        <v>3</v>
      </c>
      <c r="E1728" s="62" t="str">
        <f>INDEX(技能!E:E,MATCH(技能等级!S1728,技能!T:T,0))</f>
        <v>曹玄亮普攻(教学)</v>
      </c>
      <c r="F1728" s="69" t="s">
        <v>1020</v>
      </c>
      <c r="G1728" s="62">
        <v>10</v>
      </c>
      <c r="H1728" s="149" t="str">
        <f t="shared" si="3469"/>
        <v>210600201</v>
      </c>
      <c r="I1728" s="62">
        <v>3</v>
      </c>
      <c r="J1728" s="62" t="str">
        <f>IF(COUNTIF(技能效果!A:A,技能等级!B1728&amp;"02")=1,技能等级!B1728&amp;"02","")</f>
        <v>210600202</v>
      </c>
      <c r="K1728" s="62">
        <f t="shared" si="3472"/>
        <v>3</v>
      </c>
      <c r="L1728" s="62" t="str">
        <f>IF(COUNTIF(技能效果!A:A,技能等级!B1728&amp;"03")=1,技能等级!B1728&amp;"03","")</f>
        <v/>
      </c>
      <c r="M1728" s="62" t="str">
        <f t="shared" si="3470"/>
        <v/>
      </c>
      <c r="N1728" s="62" t="str">
        <f>IF(COUNTIF(技能效果!A:A,技能等级!B1728&amp;"04")=1,技能等级!B1728&amp;"04","")</f>
        <v/>
      </c>
      <c r="O1728" s="62" t="str">
        <f t="shared" si="3471"/>
        <v/>
      </c>
      <c r="P1728" s="62" t="str">
        <f>IF(COUNTIF(技能效果!A:A,技能等级!B1728&amp;"05")=1,技能等级!B1728&amp;"05","")</f>
        <v/>
      </c>
      <c r="Q1728" s="62" t="str">
        <f t="shared" si="3473"/>
        <v/>
      </c>
      <c r="R1728" s="69" t="str">
        <f>INDEX(技能!U:U,MATCH(技能等级!B1728,技能!B:B,0))</f>
        <v>攻击敌方单体造成攻击x%伤害
【水晶】立即获得M个黄水晶</v>
      </c>
      <c r="S1728" s="150">
        <f t="shared" si="3474"/>
        <v>169</v>
      </c>
    </row>
    <row r="1729" spans="1:19" ht="16.5" x14ac:dyDescent="0.2">
      <c r="A1729" s="62">
        <v>1726</v>
      </c>
      <c r="B1729" s="62">
        <f>INDEX(技能!B:B,MATCH(技能等级!S1729,技能!T:T,0))</f>
        <v>2106002</v>
      </c>
      <c r="C1729" s="69" t="s">
        <v>384</v>
      </c>
      <c r="D1729" s="62">
        <v>4</v>
      </c>
      <c r="E1729" s="62" t="str">
        <f>INDEX(技能!E:E,MATCH(技能等级!S1729,技能!T:T,0))</f>
        <v>曹玄亮普攻(教学)</v>
      </c>
      <c r="F1729" s="69" t="s">
        <v>1020</v>
      </c>
      <c r="G1729" s="62">
        <v>10</v>
      </c>
      <c r="H1729" s="149" t="str">
        <f t="shared" si="3469"/>
        <v>210600201</v>
      </c>
      <c r="I1729" s="62">
        <v>4</v>
      </c>
      <c r="J1729" s="62" t="str">
        <f>IF(COUNTIF(技能效果!A:A,技能等级!B1729&amp;"02")=1,技能等级!B1729&amp;"02","")</f>
        <v>210600202</v>
      </c>
      <c r="K1729" s="62">
        <f t="shared" si="3472"/>
        <v>4</v>
      </c>
      <c r="L1729" s="62" t="str">
        <f>IF(COUNTIF(技能效果!A:A,技能等级!B1729&amp;"03")=1,技能等级!B1729&amp;"03","")</f>
        <v/>
      </c>
      <c r="M1729" s="62" t="str">
        <f t="shared" si="3470"/>
        <v/>
      </c>
      <c r="N1729" s="62" t="str">
        <f>IF(COUNTIF(技能效果!A:A,技能等级!B1729&amp;"04")=1,技能等级!B1729&amp;"04","")</f>
        <v/>
      </c>
      <c r="O1729" s="62" t="str">
        <f t="shared" si="3471"/>
        <v/>
      </c>
      <c r="P1729" s="62" t="str">
        <f>IF(COUNTIF(技能效果!A:A,技能等级!B1729&amp;"05")=1,技能等级!B1729&amp;"05","")</f>
        <v/>
      </c>
      <c r="Q1729" s="62" t="str">
        <f t="shared" si="3473"/>
        <v/>
      </c>
      <c r="R1729" s="69" t="str">
        <f>INDEX(技能!U:U,MATCH(技能等级!B1729,技能!B:B,0))</f>
        <v>攻击敌方单体造成攻击x%伤害
【水晶】立即获得M个黄水晶</v>
      </c>
      <c r="S1729" s="150">
        <f t="shared" si="3474"/>
        <v>169</v>
      </c>
    </row>
    <row r="1730" spans="1:19" ht="16.5" x14ac:dyDescent="0.2">
      <c r="A1730" s="62">
        <v>1727</v>
      </c>
      <c r="B1730" s="62">
        <f>INDEX(技能!B:B,MATCH(技能等级!S1730,技能!T:T,0))</f>
        <v>2106002</v>
      </c>
      <c r="C1730" s="69" t="s">
        <v>384</v>
      </c>
      <c r="D1730" s="62">
        <v>5</v>
      </c>
      <c r="E1730" s="62" t="str">
        <f>INDEX(技能!E:E,MATCH(技能等级!S1730,技能!T:T,0))</f>
        <v>曹玄亮普攻(教学)</v>
      </c>
      <c r="F1730" s="69" t="s">
        <v>1020</v>
      </c>
      <c r="G1730" s="62">
        <v>10</v>
      </c>
      <c r="H1730" s="149" t="str">
        <f t="shared" si="3469"/>
        <v>210600201</v>
      </c>
      <c r="I1730" s="62">
        <v>5</v>
      </c>
      <c r="J1730" s="62" t="str">
        <f>IF(COUNTIF(技能效果!A:A,技能等级!B1730&amp;"02")=1,技能等级!B1730&amp;"02","")</f>
        <v>210600202</v>
      </c>
      <c r="K1730" s="62">
        <f t="shared" si="3472"/>
        <v>5</v>
      </c>
      <c r="L1730" s="62" t="str">
        <f>IF(COUNTIF(技能效果!A:A,技能等级!B1730&amp;"03")=1,技能等级!B1730&amp;"03","")</f>
        <v/>
      </c>
      <c r="M1730" s="62" t="str">
        <f t="shared" si="3470"/>
        <v/>
      </c>
      <c r="N1730" s="62" t="str">
        <f>IF(COUNTIF(技能效果!A:A,技能等级!B1730&amp;"04")=1,技能等级!B1730&amp;"04","")</f>
        <v/>
      </c>
      <c r="O1730" s="62" t="str">
        <f t="shared" si="3471"/>
        <v/>
      </c>
      <c r="P1730" s="62" t="str">
        <f>IF(COUNTIF(技能效果!A:A,技能等级!B1730&amp;"05")=1,技能等级!B1730&amp;"05","")</f>
        <v/>
      </c>
      <c r="Q1730" s="62" t="str">
        <f t="shared" si="3473"/>
        <v/>
      </c>
      <c r="R1730" s="69" t="str">
        <f>INDEX(技能!U:U,MATCH(技能等级!B1730,技能!B:B,0))</f>
        <v>攻击敌方单体造成攻击x%伤害
【水晶】立即获得M个黄水晶</v>
      </c>
      <c r="S1730" s="150">
        <f t="shared" si="3474"/>
        <v>169</v>
      </c>
    </row>
    <row r="1731" spans="1:19" ht="16.5" x14ac:dyDescent="0.2">
      <c r="A1731" s="62">
        <v>1728</v>
      </c>
      <c r="B1731" s="62">
        <f>INDEX(技能!B:B,MATCH(技能等级!S1731,技能!T:T,0))</f>
        <v>2106002</v>
      </c>
      <c r="C1731" s="69" t="s">
        <v>384</v>
      </c>
      <c r="D1731" s="62">
        <v>6</v>
      </c>
      <c r="E1731" s="62" t="str">
        <f>INDEX(技能!E:E,MATCH(技能等级!S1731,技能!T:T,0))</f>
        <v>曹玄亮普攻(教学)</v>
      </c>
      <c r="F1731" s="69" t="s">
        <v>1020</v>
      </c>
      <c r="G1731" s="62">
        <v>10</v>
      </c>
      <c r="H1731" s="149" t="str">
        <f t="shared" si="3469"/>
        <v>210600201</v>
      </c>
      <c r="I1731" s="62">
        <v>6</v>
      </c>
      <c r="J1731" s="62" t="str">
        <f>IF(COUNTIF(技能效果!A:A,技能等级!B1731&amp;"02")=1,技能等级!B1731&amp;"02","")</f>
        <v>210600202</v>
      </c>
      <c r="K1731" s="62">
        <f t="shared" si="3472"/>
        <v>6</v>
      </c>
      <c r="L1731" s="62" t="str">
        <f>IF(COUNTIF(技能效果!A:A,技能等级!B1731&amp;"03")=1,技能等级!B1731&amp;"03","")</f>
        <v/>
      </c>
      <c r="M1731" s="62" t="str">
        <f t="shared" si="3470"/>
        <v/>
      </c>
      <c r="N1731" s="62" t="str">
        <f>IF(COUNTIF(技能效果!A:A,技能等级!B1731&amp;"04")=1,技能等级!B1731&amp;"04","")</f>
        <v/>
      </c>
      <c r="O1731" s="62" t="str">
        <f t="shared" si="3471"/>
        <v/>
      </c>
      <c r="P1731" s="62" t="str">
        <f>IF(COUNTIF(技能效果!A:A,技能等级!B1731&amp;"05")=1,技能等级!B1731&amp;"05","")</f>
        <v/>
      </c>
      <c r="Q1731" s="62" t="str">
        <f t="shared" si="3473"/>
        <v/>
      </c>
      <c r="R1731" s="69" t="str">
        <f>INDEX(技能!U:U,MATCH(技能等级!B1731,技能!B:B,0))</f>
        <v>攻击敌方单体造成攻击x%伤害
【水晶】立即获得M个黄水晶</v>
      </c>
      <c r="S1731" s="150">
        <f t="shared" si="3474"/>
        <v>169</v>
      </c>
    </row>
    <row r="1732" spans="1:19" ht="16.5" x14ac:dyDescent="0.2">
      <c r="A1732" s="62">
        <v>1729</v>
      </c>
      <c r="B1732" s="62">
        <f>INDEX(技能!B:B,MATCH(技能等级!S1732,技能!T:T,0))</f>
        <v>2106002</v>
      </c>
      <c r="C1732" s="69" t="s">
        <v>384</v>
      </c>
      <c r="D1732" s="62">
        <v>7</v>
      </c>
      <c r="E1732" s="62" t="str">
        <f>INDEX(技能!E:E,MATCH(技能等级!S1732,技能!T:T,0))</f>
        <v>曹玄亮普攻(教学)</v>
      </c>
      <c r="F1732" s="69" t="s">
        <v>1020</v>
      </c>
      <c r="G1732" s="62">
        <v>10</v>
      </c>
      <c r="H1732" s="149" t="str">
        <f t="shared" si="3469"/>
        <v>210600201</v>
      </c>
      <c r="I1732" s="62">
        <v>7</v>
      </c>
      <c r="J1732" s="62" t="str">
        <f>IF(COUNTIF(技能效果!A:A,技能等级!B1732&amp;"02")=1,技能等级!B1732&amp;"02","")</f>
        <v>210600202</v>
      </c>
      <c r="K1732" s="62">
        <f t="shared" si="3472"/>
        <v>7</v>
      </c>
      <c r="L1732" s="62" t="str">
        <f>IF(COUNTIF(技能效果!A:A,技能等级!B1732&amp;"03")=1,技能等级!B1732&amp;"03","")</f>
        <v/>
      </c>
      <c r="M1732" s="62" t="str">
        <f t="shared" si="3470"/>
        <v/>
      </c>
      <c r="N1732" s="62" t="str">
        <f>IF(COUNTIF(技能效果!A:A,技能等级!B1732&amp;"04")=1,技能等级!B1732&amp;"04","")</f>
        <v/>
      </c>
      <c r="O1732" s="62" t="str">
        <f t="shared" si="3471"/>
        <v/>
      </c>
      <c r="P1732" s="62" t="str">
        <f>IF(COUNTIF(技能效果!A:A,技能等级!B1732&amp;"05")=1,技能等级!B1732&amp;"05","")</f>
        <v/>
      </c>
      <c r="Q1732" s="62" t="str">
        <f t="shared" si="3473"/>
        <v/>
      </c>
      <c r="R1732" s="69" t="str">
        <f>INDEX(技能!U:U,MATCH(技能等级!B1732,技能!B:B,0))</f>
        <v>攻击敌方单体造成攻击x%伤害
【水晶】立即获得M个黄水晶</v>
      </c>
      <c r="S1732" s="150">
        <f t="shared" si="3474"/>
        <v>169</v>
      </c>
    </row>
    <row r="1733" spans="1:19" ht="16.5" x14ac:dyDescent="0.2">
      <c r="A1733" s="62">
        <v>1730</v>
      </c>
      <c r="B1733" s="62">
        <f>INDEX(技能!B:B,MATCH(技能等级!S1733,技能!T:T,0))</f>
        <v>2106002</v>
      </c>
      <c r="C1733" s="69" t="s">
        <v>384</v>
      </c>
      <c r="D1733" s="62">
        <v>8</v>
      </c>
      <c r="E1733" s="62" t="str">
        <f>INDEX(技能!E:E,MATCH(技能等级!S1733,技能!T:T,0))</f>
        <v>曹玄亮普攻(教学)</v>
      </c>
      <c r="F1733" s="69" t="s">
        <v>1020</v>
      </c>
      <c r="G1733" s="62">
        <v>10</v>
      </c>
      <c r="H1733" s="149" t="str">
        <f t="shared" si="3469"/>
        <v>210600201</v>
      </c>
      <c r="I1733" s="62">
        <v>8</v>
      </c>
      <c r="J1733" s="62" t="str">
        <f>IF(COUNTIF(技能效果!A:A,技能等级!B1733&amp;"02")=1,技能等级!B1733&amp;"02","")</f>
        <v>210600202</v>
      </c>
      <c r="K1733" s="62">
        <f t="shared" si="3472"/>
        <v>8</v>
      </c>
      <c r="L1733" s="62" t="str">
        <f>IF(COUNTIF(技能效果!A:A,技能等级!B1733&amp;"03")=1,技能等级!B1733&amp;"03","")</f>
        <v/>
      </c>
      <c r="M1733" s="62" t="str">
        <f t="shared" si="3470"/>
        <v/>
      </c>
      <c r="N1733" s="62" t="str">
        <f>IF(COUNTIF(技能效果!A:A,技能等级!B1733&amp;"04")=1,技能等级!B1733&amp;"04","")</f>
        <v/>
      </c>
      <c r="O1733" s="62" t="str">
        <f t="shared" si="3471"/>
        <v/>
      </c>
      <c r="P1733" s="62" t="str">
        <f>IF(COUNTIF(技能效果!A:A,技能等级!B1733&amp;"05")=1,技能等级!B1733&amp;"05","")</f>
        <v/>
      </c>
      <c r="Q1733" s="62" t="str">
        <f t="shared" si="3473"/>
        <v/>
      </c>
      <c r="R1733" s="69" t="str">
        <f>INDEX(技能!U:U,MATCH(技能等级!B1733,技能!B:B,0))</f>
        <v>攻击敌方单体造成攻击x%伤害
【水晶】立即获得M个黄水晶</v>
      </c>
      <c r="S1733" s="150">
        <f t="shared" si="3474"/>
        <v>169</v>
      </c>
    </row>
    <row r="1734" spans="1:19" ht="16.5" x14ac:dyDescent="0.2">
      <c r="A1734" s="62">
        <v>1731</v>
      </c>
      <c r="B1734" s="62">
        <f>INDEX(技能!B:B,MATCH(技能等级!S1734,技能!T:T,0))</f>
        <v>2106002</v>
      </c>
      <c r="C1734" s="69" t="s">
        <v>384</v>
      </c>
      <c r="D1734" s="62">
        <v>9</v>
      </c>
      <c r="E1734" s="62" t="str">
        <f>INDEX(技能!E:E,MATCH(技能等级!S1734,技能!T:T,0))</f>
        <v>曹玄亮普攻(教学)</v>
      </c>
      <c r="F1734" s="69" t="s">
        <v>1020</v>
      </c>
      <c r="G1734" s="62">
        <v>10</v>
      </c>
      <c r="H1734" s="149" t="str">
        <f t="shared" si="3469"/>
        <v>210600201</v>
      </c>
      <c r="I1734" s="62">
        <v>9</v>
      </c>
      <c r="J1734" s="62" t="str">
        <f>IF(COUNTIF(技能效果!A:A,技能等级!B1734&amp;"02")=1,技能等级!B1734&amp;"02","")</f>
        <v>210600202</v>
      </c>
      <c r="K1734" s="62">
        <f t="shared" si="3472"/>
        <v>9</v>
      </c>
      <c r="L1734" s="62" t="str">
        <f>IF(COUNTIF(技能效果!A:A,技能等级!B1734&amp;"03")=1,技能等级!B1734&amp;"03","")</f>
        <v/>
      </c>
      <c r="M1734" s="62" t="str">
        <f t="shared" si="3470"/>
        <v/>
      </c>
      <c r="N1734" s="62" t="str">
        <f>IF(COUNTIF(技能效果!A:A,技能等级!B1734&amp;"04")=1,技能等级!B1734&amp;"04","")</f>
        <v/>
      </c>
      <c r="O1734" s="62" t="str">
        <f t="shared" si="3471"/>
        <v/>
      </c>
      <c r="P1734" s="62" t="str">
        <f>IF(COUNTIF(技能效果!A:A,技能等级!B1734&amp;"05")=1,技能等级!B1734&amp;"05","")</f>
        <v/>
      </c>
      <c r="Q1734" s="62" t="str">
        <f t="shared" si="3473"/>
        <v/>
      </c>
      <c r="R1734" s="69" t="str">
        <f>INDEX(技能!U:U,MATCH(技能等级!B1734,技能!B:B,0))</f>
        <v>攻击敌方单体造成攻击x%伤害
【水晶】立即获得M个黄水晶</v>
      </c>
      <c r="S1734" s="150">
        <f t="shared" si="3474"/>
        <v>169</v>
      </c>
    </row>
    <row r="1735" spans="1:19" ht="16.5" x14ac:dyDescent="0.2">
      <c r="A1735" s="62">
        <v>1732</v>
      </c>
      <c r="B1735" s="62">
        <f>INDEX(技能!B:B,MATCH(技能等级!S1735,技能!T:T,0))</f>
        <v>2106002</v>
      </c>
      <c r="C1735" s="69" t="s">
        <v>384</v>
      </c>
      <c r="D1735" s="62">
        <v>10</v>
      </c>
      <c r="E1735" s="62" t="str">
        <f>INDEX(技能!E:E,MATCH(技能等级!S1735,技能!T:T,0))</f>
        <v>曹玄亮普攻(教学)</v>
      </c>
      <c r="F1735" s="69" t="s">
        <v>1020</v>
      </c>
      <c r="G1735" s="62">
        <v>10</v>
      </c>
      <c r="H1735" s="149" t="str">
        <f t="shared" si="3469"/>
        <v>210600201</v>
      </c>
      <c r="I1735" s="62">
        <v>10</v>
      </c>
      <c r="J1735" s="62" t="str">
        <f>IF(COUNTIF(技能效果!A:A,技能等级!B1735&amp;"02")=1,技能等级!B1735&amp;"02","")</f>
        <v>210600202</v>
      </c>
      <c r="K1735" s="62">
        <f t="shared" si="3472"/>
        <v>10</v>
      </c>
      <c r="L1735" s="62" t="str">
        <f>IF(COUNTIF(技能效果!A:A,技能等级!B1735&amp;"03")=1,技能等级!B1735&amp;"03","")</f>
        <v/>
      </c>
      <c r="M1735" s="62" t="str">
        <f t="shared" si="3470"/>
        <v/>
      </c>
      <c r="N1735" s="62" t="str">
        <f>IF(COUNTIF(技能效果!A:A,技能等级!B1735&amp;"04")=1,技能等级!B1735&amp;"04","")</f>
        <v/>
      </c>
      <c r="O1735" s="62" t="str">
        <f t="shared" si="3471"/>
        <v/>
      </c>
      <c r="P1735" s="62" t="str">
        <f>IF(COUNTIF(技能效果!A:A,技能等级!B1735&amp;"05")=1,技能等级!B1735&amp;"05","")</f>
        <v/>
      </c>
      <c r="Q1735" s="62" t="str">
        <f t="shared" si="3473"/>
        <v/>
      </c>
      <c r="R1735" s="69" t="str">
        <f>INDEX(技能!U:U,MATCH(技能等级!B1735,技能!B:B,0))</f>
        <v>攻击敌方单体造成攻击x%伤害
【水晶】立即获得M个黄水晶</v>
      </c>
      <c r="S1735" s="150">
        <f t="shared" si="3474"/>
        <v>169</v>
      </c>
    </row>
    <row r="1736" spans="1:19" ht="16.5" x14ac:dyDescent="0.2">
      <c r="A1736" s="62">
        <v>1733</v>
      </c>
      <c r="B1736" s="62">
        <f>INDEX(技能!B:B,MATCH(技能等级!S1736,技能!T:T,0))</f>
        <v>2106003</v>
      </c>
      <c r="C1736" s="69" t="s">
        <v>384</v>
      </c>
      <c r="D1736" s="62">
        <v>1</v>
      </c>
      <c r="E1736" s="62" t="str">
        <f>INDEX(技能!E:E,MATCH(技能等级!S1736,技能!T:T,0))</f>
        <v>战斗夏玲普攻(教学)</v>
      </c>
      <c r="F1736" s="69" t="s">
        <v>1020</v>
      </c>
      <c r="G1736" s="62"/>
      <c r="H1736" s="149" t="str">
        <f t="shared" si="3469"/>
        <v>210600301</v>
      </c>
      <c r="I1736" s="62">
        <v>1</v>
      </c>
      <c r="J1736" s="62" t="str">
        <f>IF(COUNTIF(技能效果!A:A,技能等级!B1736&amp;"02")=1,技能等级!B1736&amp;"02","")</f>
        <v>210600302</v>
      </c>
      <c r="K1736" s="62">
        <f t="shared" si="3472"/>
        <v>1</v>
      </c>
      <c r="L1736" s="62" t="str">
        <f>IF(COUNTIF(技能效果!A:A,技能等级!B1736&amp;"03")=1,技能等级!B1736&amp;"03","")</f>
        <v/>
      </c>
      <c r="M1736" s="62" t="str">
        <f t="shared" si="3470"/>
        <v/>
      </c>
      <c r="N1736" s="62" t="str">
        <f>IF(COUNTIF(技能效果!A:A,技能等级!B1736&amp;"04")=1,技能等级!B1736&amp;"04","")</f>
        <v/>
      </c>
      <c r="O1736" s="62" t="str">
        <f t="shared" si="3471"/>
        <v/>
      </c>
      <c r="P1736" s="62" t="str">
        <f>IF(COUNTIF(技能效果!A:A,技能等级!B1736&amp;"05")=1,技能等级!B1736&amp;"05","")</f>
        <v/>
      </c>
      <c r="Q1736" s="62" t="str">
        <f t="shared" si="3473"/>
        <v/>
      </c>
      <c r="R1736" s="69" t="str">
        <f>INDEX(技能!U:U,MATCH(技能等级!B1736,技能!B:B,0))</f>
        <v>攻击敌方全体造成攻击x%伤害
【水晶】立即获得M个蓝水晶</v>
      </c>
      <c r="S1736" s="150">
        <f t="shared" si="3474"/>
        <v>170</v>
      </c>
    </row>
    <row r="1737" spans="1:19" ht="16.5" x14ac:dyDescent="0.2">
      <c r="A1737" s="62">
        <v>1734</v>
      </c>
      <c r="B1737" s="62">
        <f>INDEX(技能!B:B,MATCH(技能等级!S1737,技能!T:T,0))</f>
        <v>2106003</v>
      </c>
      <c r="C1737" s="69" t="s">
        <v>384</v>
      </c>
      <c r="D1737" s="62">
        <v>2</v>
      </c>
      <c r="E1737" s="62" t="str">
        <f>INDEX(技能!E:E,MATCH(技能等级!S1737,技能!T:T,0))</f>
        <v>战斗夏玲普攻(教学)</v>
      </c>
      <c r="F1737" s="69" t="s">
        <v>1020</v>
      </c>
      <c r="G1737" s="62">
        <v>10</v>
      </c>
      <c r="H1737" s="149" t="str">
        <f t="shared" si="3469"/>
        <v>210600301</v>
      </c>
      <c r="I1737" s="62">
        <v>2</v>
      </c>
      <c r="J1737" s="62" t="str">
        <f>IF(COUNTIF(技能效果!A:A,技能等级!B1737&amp;"02")=1,技能等级!B1737&amp;"02","")</f>
        <v>210600302</v>
      </c>
      <c r="K1737" s="62">
        <f t="shared" si="3472"/>
        <v>2</v>
      </c>
      <c r="L1737" s="62" t="str">
        <f>IF(COUNTIF(技能效果!A:A,技能等级!B1737&amp;"03")=1,技能等级!B1737&amp;"03","")</f>
        <v/>
      </c>
      <c r="M1737" s="62" t="str">
        <f t="shared" si="3470"/>
        <v/>
      </c>
      <c r="N1737" s="62" t="str">
        <f>IF(COUNTIF(技能效果!A:A,技能等级!B1737&amp;"04")=1,技能等级!B1737&amp;"04","")</f>
        <v/>
      </c>
      <c r="O1737" s="62" t="str">
        <f t="shared" si="3471"/>
        <v/>
      </c>
      <c r="P1737" s="62" t="str">
        <f>IF(COUNTIF(技能效果!A:A,技能等级!B1737&amp;"05")=1,技能等级!B1737&amp;"05","")</f>
        <v/>
      </c>
      <c r="Q1737" s="62" t="str">
        <f t="shared" si="3473"/>
        <v/>
      </c>
      <c r="R1737" s="69" t="str">
        <f>INDEX(技能!U:U,MATCH(技能等级!B1737,技能!B:B,0))</f>
        <v>攻击敌方全体造成攻击x%伤害
【水晶】立即获得M个蓝水晶</v>
      </c>
      <c r="S1737" s="150">
        <f t="shared" si="3474"/>
        <v>170</v>
      </c>
    </row>
    <row r="1738" spans="1:19" ht="16.5" x14ac:dyDescent="0.2">
      <c r="A1738" s="62">
        <v>1735</v>
      </c>
      <c r="B1738" s="62">
        <f>INDEX(技能!B:B,MATCH(技能等级!S1738,技能!T:T,0))</f>
        <v>2106003</v>
      </c>
      <c r="C1738" s="69" t="s">
        <v>384</v>
      </c>
      <c r="D1738" s="62">
        <v>3</v>
      </c>
      <c r="E1738" s="62" t="str">
        <f>INDEX(技能!E:E,MATCH(技能等级!S1738,技能!T:T,0))</f>
        <v>战斗夏玲普攻(教学)</v>
      </c>
      <c r="F1738" s="69" t="s">
        <v>1020</v>
      </c>
      <c r="G1738" s="62">
        <v>10</v>
      </c>
      <c r="H1738" s="149" t="str">
        <f t="shared" si="3469"/>
        <v>210600301</v>
      </c>
      <c r="I1738" s="62">
        <v>3</v>
      </c>
      <c r="J1738" s="62" t="str">
        <f>IF(COUNTIF(技能效果!A:A,技能等级!B1738&amp;"02")=1,技能等级!B1738&amp;"02","")</f>
        <v>210600302</v>
      </c>
      <c r="K1738" s="62">
        <f t="shared" si="3472"/>
        <v>3</v>
      </c>
      <c r="L1738" s="62" t="str">
        <f>IF(COUNTIF(技能效果!A:A,技能等级!B1738&amp;"03")=1,技能等级!B1738&amp;"03","")</f>
        <v/>
      </c>
      <c r="M1738" s="62" t="str">
        <f t="shared" si="3470"/>
        <v/>
      </c>
      <c r="N1738" s="62" t="str">
        <f>IF(COUNTIF(技能效果!A:A,技能等级!B1738&amp;"04")=1,技能等级!B1738&amp;"04","")</f>
        <v/>
      </c>
      <c r="O1738" s="62" t="str">
        <f t="shared" si="3471"/>
        <v/>
      </c>
      <c r="P1738" s="62" t="str">
        <f>IF(COUNTIF(技能效果!A:A,技能等级!B1738&amp;"05")=1,技能等级!B1738&amp;"05","")</f>
        <v/>
      </c>
      <c r="Q1738" s="62" t="str">
        <f t="shared" si="3473"/>
        <v/>
      </c>
      <c r="R1738" s="69" t="str">
        <f>INDEX(技能!U:U,MATCH(技能等级!B1738,技能!B:B,0))</f>
        <v>攻击敌方全体造成攻击x%伤害
【水晶】立即获得M个蓝水晶</v>
      </c>
      <c r="S1738" s="150">
        <f t="shared" si="3474"/>
        <v>170</v>
      </c>
    </row>
    <row r="1739" spans="1:19" ht="16.5" x14ac:dyDescent="0.2">
      <c r="A1739" s="62">
        <v>1736</v>
      </c>
      <c r="B1739" s="62">
        <f>INDEX(技能!B:B,MATCH(技能等级!S1739,技能!T:T,0))</f>
        <v>2106003</v>
      </c>
      <c r="C1739" s="69" t="s">
        <v>384</v>
      </c>
      <c r="D1739" s="62">
        <v>4</v>
      </c>
      <c r="E1739" s="62" t="str">
        <f>INDEX(技能!E:E,MATCH(技能等级!S1739,技能!T:T,0))</f>
        <v>战斗夏玲普攻(教学)</v>
      </c>
      <c r="F1739" s="69" t="s">
        <v>1020</v>
      </c>
      <c r="G1739" s="62">
        <v>10</v>
      </c>
      <c r="H1739" s="149" t="str">
        <f t="shared" si="3469"/>
        <v>210600301</v>
      </c>
      <c r="I1739" s="62">
        <v>4</v>
      </c>
      <c r="J1739" s="62" t="str">
        <f>IF(COUNTIF(技能效果!A:A,技能等级!B1739&amp;"02")=1,技能等级!B1739&amp;"02","")</f>
        <v>210600302</v>
      </c>
      <c r="K1739" s="62">
        <f t="shared" si="3472"/>
        <v>4</v>
      </c>
      <c r="L1739" s="62" t="str">
        <f>IF(COUNTIF(技能效果!A:A,技能等级!B1739&amp;"03")=1,技能等级!B1739&amp;"03","")</f>
        <v/>
      </c>
      <c r="M1739" s="62" t="str">
        <f t="shared" si="3470"/>
        <v/>
      </c>
      <c r="N1739" s="62" t="str">
        <f>IF(COUNTIF(技能效果!A:A,技能等级!B1739&amp;"04")=1,技能等级!B1739&amp;"04","")</f>
        <v/>
      </c>
      <c r="O1739" s="62" t="str">
        <f t="shared" si="3471"/>
        <v/>
      </c>
      <c r="P1739" s="62" t="str">
        <f>IF(COUNTIF(技能效果!A:A,技能等级!B1739&amp;"05")=1,技能等级!B1739&amp;"05","")</f>
        <v/>
      </c>
      <c r="Q1739" s="62" t="str">
        <f t="shared" si="3473"/>
        <v/>
      </c>
      <c r="R1739" s="69" t="str">
        <f>INDEX(技能!U:U,MATCH(技能等级!B1739,技能!B:B,0))</f>
        <v>攻击敌方全体造成攻击x%伤害
【水晶】立即获得M个蓝水晶</v>
      </c>
      <c r="S1739" s="150">
        <f t="shared" si="3474"/>
        <v>170</v>
      </c>
    </row>
    <row r="1740" spans="1:19" ht="16.5" x14ac:dyDescent="0.2">
      <c r="A1740" s="62">
        <v>1737</v>
      </c>
      <c r="B1740" s="62">
        <f>INDEX(技能!B:B,MATCH(技能等级!S1740,技能!T:T,0))</f>
        <v>2106003</v>
      </c>
      <c r="C1740" s="69" t="s">
        <v>384</v>
      </c>
      <c r="D1740" s="62">
        <v>5</v>
      </c>
      <c r="E1740" s="62" t="str">
        <f>INDEX(技能!E:E,MATCH(技能等级!S1740,技能!T:T,0))</f>
        <v>战斗夏玲普攻(教学)</v>
      </c>
      <c r="F1740" s="69" t="s">
        <v>1020</v>
      </c>
      <c r="G1740" s="62">
        <v>10</v>
      </c>
      <c r="H1740" s="149" t="str">
        <f t="shared" si="3469"/>
        <v>210600301</v>
      </c>
      <c r="I1740" s="62">
        <v>5</v>
      </c>
      <c r="J1740" s="62" t="str">
        <f>IF(COUNTIF(技能效果!A:A,技能等级!B1740&amp;"02")=1,技能等级!B1740&amp;"02","")</f>
        <v>210600302</v>
      </c>
      <c r="K1740" s="62">
        <f t="shared" si="3472"/>
        <v>5</v>
      </c>
      <c r="L1740" s="62" t="str">
        <f>IF(COUNTIF(技能效果!A:A,技能等级!B1740&amp;"03")=1,技能等级!B1740&amp;"03","")</f>
        <v/>
      </c>
      <c r="M1740" s="62" t="str">
        <f t="shared" si="3470"/>
        <v/>
      </c>
      <c r="N1740" s="62" t="str">
        <f>IF(COUNTIF(技能效果!A:A,技能等级!B1740&amp;"04")=1,技能等级!B1740&amp;"04","")</f>
        <v/>
      </c>
      <c r="O1740" s="62" t="str">
        <f t="shared" si="3471"/>
        <v/>
      </c>
      <c r="P1740" s="62" t="str">
        <f>IF(COUNTIF(技能效果!A:A,技能等级!B1740&amp;"05")=1,技能等级!B1740&amp;"05","")</f>
        <v/>
      </c>
      <c r="Q1740" s="62" t="str">
        <f t="shared" si="3473"/>
        <v/>
      </c>
      <c r="R1740" s="69" t="str">
        <f>INDEX(技能!U:U,MATCH(技能等级!B1740,技能!B:B,0))</f>
        <v>攻击敌方全体造成攻击x%伤害
【水晶】立即获得M个蓝水晶</v>
      </c>
      <c r="S1740" s="150">
        <f t="shared" si="3474"/>
        <v>170</v>
      </c>
    </row>
    <row r="1741" spans="1:19" ht="16.5" x14ac:dyDescent="0.2">
      <c r="A1741" s="62">
        <v>1738</v>
      </c>
      <c r="B1741" s="62">
        <f>INDEX(技能!B:B,MATCH(技能等级!S1741,技能!T:T,0))</f>
        <v>2106003</v>
      </c>
      <c r="C1741" s="69" t="s">
        <v>384</v>
      </c>
      <c r="D1741" s="62">
        <v>6</v>
      </c>
      <c r="E1741" s="62" t="str">
        <f>INDEX(技能!E:E,MATCH(技能等级!S1741,技能!T:T,0))</f>
        <v>战斗夏玲普攻(教学)</v>
      </c>
      <c r="F1741" s="69" t="s">
        <v>1020</v>
      </c>
      <c r="G1741" s="62">
        <v>10</v>
      </c>
      <c r="H1741" s="149" t="str">
        <f t="shared" si="3469"/>
        <v>210600301</v>
      </c>
      <c r="I1741" s="62">
        <v>6</v>
      </c>
      <c r="J1741" s="62" t="str">
        <f>IF(COUNTIF(技能效果!A:A,技能等级!B1741&amp;"02")=1,技能等级!B1741&amp;"02","")</f>
        <v>210600302</v>
      </c>
      <c r="K1741" s="62">
        <f t="shared" si="3472"/>
        <v>6</v>
      </c>
      <c r="L1741" s="62" t="str">
        <f>IF(COUNTIF(技能效果!A:A,技能等级!B1741&amp;"03")=1,技能等级!B1741&amp;"03","")</f>
        <v/>
      </c>
      <c r="M1741" s="62" t="str">
        <f t="shared" si="3470"/>
        <v/>
      </c>
      <c r="N1741" s="62" t="str">
        <f>IF(COUNTIF(技能效果!A:A,技能等级!B1741&amp;"04")=1,技能等级!B1741&amp;"04","")</f>
        <v/>
      </c>
      <c r="O1741" s="62" t="str">
        <f t="shared" si="3471"/>
        <v/>
      </c>
      <c r="P1741" s="62" t="str">
        <f>IF(COUNTIF(技能效果!A:A,技能等级!B1741&amp;"05")=1,技能等级!B1741&amp;"05","")</f>
        <v/>
      </c>
      <c r="Q1741" s="62" t="str">
        <f t="shared" si="3473"/>
        <v/>
      </c>
      <c r="R1741" s="69" t="str">
        <f>INDEX(技能!U:U,MATCH(技能等级!B1741,技能!B:B,0))</f>
        <v>攻击敌方全体造成攻击x%伤害
【水晶】立即获得M个蓝水晶</v>
      </c>
      <c r="S1741" s="150">
        <f t="shared" si="3474"/>
        <v>170</v>
      </c>
    </row>
    <row r="1742" spans="1:19" ht="16.5" x14ac:dyDescent="0.2">
      <c r="A1742" s="62">
        <v>1739</v>
      </c>
      <c r="B1742" s="62">
        <f>INDEX(技能!B:B,MATCH(技能等级!S1742,技能!T:T,0))</f>
        <v>2106003</v>
      </c>
      <c r="C1742" s="69" t="s">
        <v>384</v>
      </c>
      <c r="D1742" s="62">
        <v>7</v>
      </c>
      <c r="E1742" s="62" t="str">
        <f>INDEX(技能!E:E,MATCH(技能等级!S1742,技能!T:T,0))</f>
        <v>战斗夏玲普攻(教学)</v>
      </c>
      <c r="F1742" s="69" t="s">
        <v>1020</v>
      </c>
      <c r="G1742" s="62">
        <v>10</v>
      </c>
      <c r="H1742" s="149" t="str">
        <f t="shared" si="3469"/>
        <v>210600301</v>
      </c>
      <c r="I1742" s="62">
        <v>7</v>
      </c>
      <c r="J1742" s="62" t="str">
        <f>IF(COUNTIF(技能效果!A:A,技能等级!B1742&amp;"02")=1,技能等级!B1742&amp;"02","")</f>
        <v>210600302</v>
      </c>
      <c r="K1742" s="62">
        <f t="shared" si="3472"/>
        <v>7</v>
      </c>
      <c r="L1742" s="62" t="str">
        <f>IF(COUNTIF(技能效果!A:A,技能等级!B1742&amp;"03")=1,技能等级!B1742&amp;"03","")</f>
        <v/>
      </c>
      <c r="M1742" s="62" t="str">
        <f t="shared" si="3470"/>
        <v/>
      </c>
      <c r="N1742" s="62" t="str">
        <f>IF(COUNTIF(技能效果!A:A,技能等级!B1742&amp;"04")=1,技能等级!B1742&amp;"04","")</f>
        <v/>
      </c>
      <c r="O1742" s="62" t="str">
        <f t="shared" si="3471"/>
        <v/>
      </c>
      <c r="P1742" s="62" t="str">
        <f>IF(COUNTIF(技能效果!A:A,技能等级!B1742&amp;"05")=1,技能等级!B1742&amp;"05","")</f>
        <v/>
      </c>
      <c r="Q1742" s="62" t="str">
        <f t="shared" si="3473"/>
        <v/>
      </c>
      <c r="R1742" s="69" t="str">
        <f>INDEX(技能!U:U,MATCH(技能等级!B1742,技能!B:B,0))</f>
        <v>攻击敌方全体造成攻击x%伤害
【水晶】立即获得M个蓝水晶</v>
      </c>
      <c r="S1742" s="150">
        <f t="shared" si="3474"/>
        <v>170</v>
      </c>
    </row>
    <row r="1743" spans="1:19" ht="16.5" x14ac:dyDescent="0.2">
      <c r="A1743" s="62">
        <v>1740</v>
      </c>
      <c r="B1743" s="62">
        <f>INDEX(技能!B:B,MATCH(技能等级!S1743,技能!T:T,0))</f>
        <v>2106003</v>
      </c>
      <c r="C1743" s="69" t="s">
        <v>384</v>
      </c>
      <c r="D1743" s="62">
        <v>8</v>
      </c>
      <c r="E1743" s="62" t="str">
        <f>INDEX(技能!E:E,MATCH(技能等级!S1743,技能!T:T,0))</f>
        <v>战斗夏玲普攻(教学)</v>
      </c>
      <c r="F1743" s="69" t="s">
        <v>1020</v>
      </c>
      <c r="G1743" s="62">
        <v>10</v>
      </c>
      <c r="H1743" s="149" t="str">
        <f t="shared" si="3469"/>
        <v>210600301</v>
      </c>
      <c r="I1743" s="62">
        <v>8</v>
      </c>
      <c r="J1743" s="62" t="str">
        <f>IF(COUNTIF(技能效果!A:A,技能等级!B1743&amp;"02")=1,技能等级!B1743&amp;"02","")</f>
        <v>210600302</v>
      </c>
      <c r="K1743" s="62">
        <f t="shared" si="3472"/>
        <v>8</v>
      </c>
      <c r="L1743" s="62" t="str">
        <f>IF(COUNTIF(技能效果!A:A,技能等级!B1743&amp;"03")=1,技能等级!B1743&amp;"03","")</f>
        <v/>
      </c>
      <c r="M1743" s="62" t="str">
        <f t="shared" si="3470"/>
        <v/>
      </c>
      <c r="N1743" s="62" t="str">
        <f>IF(COUNTIF(技能效果!A:A,技能等级!B1743&amp;"04")=1,技能等级!B1743&amp;"04","")</f>
        <v/>
      </c>
      <c r="O1743" s="62" t="str">
        <f t="shared" si="3471"/>
        <v/>
      </c>
      <c r="P1743" s="62" t="str">
        <f>IF(COUNTIF(技能效果!A:A,技能等级!B1743&amp;"05")=1,技能等级!B1743&amp;"05","")</f>
        <v/>
      </c>
      <c r="Q1743" s="62" t="str">
        <f t="shared" si="3473"/>
        <v/>
      </c>
      <c r="R1743" s="69" t="str">
        <f>INDEX(技能!U:U,MATCH(技能等级!B1743,技能!B:B,0))</f>
        <v>攻击敌方全体造成攻击x%伤害
【水晶】立即获得M个蓝水晶</v>
      </c>
      <c r="S1743" s="150">
        <f t="shared" si="3474"/>
        <v>170</v>
      </c>
    </row>
    <row r="1744" spans="1:19" ht="16.5" x14ac:dyDescent="0.2">
      <c r="A1744" s="62">
        <v>1741</v>
      </c>
      <c r="B1744" s="62">
        <f>INDEX(技能!B:B,MATCH(技能等级!S1744,技能!T:T,0))</f>
        <v>2106003</v>
      </c>
      <c r="C1744" s="69" t="s">
        <v>384</v>
      </c>
      <c r="D1744" s="62">
        <v>9</v>
      </c>
      <c r="E1744" s="62" t="str">
        <f>INDEX(技能!E:E,MATCH(技能等级!S1744,技能!T:T,0))</f>
        <v>战斗夏玲普攻(教学)</v>
      </c>
      <c r="F1744" s="69" t="s">
        <v>1020</v>
      </c>
      <c r="G1744" s="62">
        <v>10</v>
      </c>
      <c r="H1744" s="149" t="str">
        <f t="shared" si="3469"/>
        <v>210600301</v>
      </c>
      <c r="I1744" s="62">
        <v>9</v>
      </c>
      <c r="J1744" s="62" t="str">
        <f>IF(COUNTIF(技能效果!A:A,技能等级!B1744&amp;"02")=1,技能等级!B1744&amp;"02","")</f>
        <v>210600302</v>
      </c>
      <c r="K1744" s="62">
        <f t="shared" si="3472"/>
        <v>9</v>
      </c>
      <c r="L1744" s="62" t="str">
        <f>IF(COUNTIF(技能效果!A:A,技能等级!B1744&amp;"03")=1,技能等级!B1744&amp;"03","")</f>
        <v/>
      </c>
      <c r="M1744" s="62" t="str">
        <f t="shared" si="3470"/>
        <v/>
      </c>
      <c r="N1744" s="62" t="str">
        <f>IF(COUNTIF(技能效果!A:A,技能等级!B1744&amp;"04")=1,技能等级!B1744&amp;"04","")</f>
        <v/>
      </c>
      <c r="O1744" s="62" t="str">
        <f t="shared" si="3471"/>
        <v/>
      </c>
      <c r="P1744" s="62" t="str">
        <f>IF(COUNTIF(技能效果!A:A,技能等级!B1744&amp;"05")=1,技能等级!B1744&amp;"05","")</f>
        <v/>
      </c>
      <c r="Q1744" s="62" t="str">
        <f t="shared" si="3473"/>
        <v/>
      </c>
      <c r="R1744" s="69" t="str">
        <f>INDEX(技能!U:U,MATCH(技能等级!B1744,技能!B:B,0))</f>
        <v>攻击敌方全体造成攻击x%伤害
【水晶】立即获得M个蓝水晶</v>
      </c>
      <c r="S1744" s="150">
        <f t="shared" si="3474"/>
        <v>170</v>
      </c>
    </row>
    <row r="1745" spans="1:19" ht="16.5" x14ac:dyDescent="0.2">
      <c r="A1745" s="62">
        <v>1742</v>
      </c>
      <c r="B1745" s="62">
        <f>INDEX(技能!B:B,MATCH(技能等级!S1745,技能!T:T,0))</f>
        <v>2106003</v>
      </c>
      <c r="C1745" s="69" t="s">
        <v>384</v>
      </c>
      <c r="D1745" s="62">
        <v>10</v>
      </c>
      <c r="E1745" s="62" t="str">
        <f>INDEX(技能!E:E,MATCH(技能等级!S1745,技能!T:T,0))</f>
        <v>战斗夏玲普攻(教学)</v>
      </c>
      <c r="F1745" s="69" t="s">
        <v>1020</v>
      </c>
      <c r="G1745" s="62">
        <v>10</v>
      </c>
      <c r="H1745" s="149" t="str">
        <f t="shared" si="3469"/>
        <v>210600301</v>
      </c>
      <c r="I1745" s="62">
        <v>10</v>
      </c>
      <c r="J1745" s="62" t="str">
        <f>IF(COUNTIF(技能效果!A:A,技能等级!B1745&amp;"02")=1,技能等级!B1745&amp;"02","")</f>
        <v>210600302</v>
      </c>
      <c r="K1745" s="62">
        <f t="shared" si="3472"/>
        <v>10</v>
      </c>
      <c r="L1745" s="62" t="str">
        <f>IF(COUNTIF(技能效果!A:A,技能等级!B1745&amp;"03")=1,技能等级!B1745&amp;"03","")</f>
        <v/>
      </c>
      <c r="M1745" s="62" t="str">
        <f t="shared" si="3470"/>
        <v/>
      </c>
      <c r="N1745" s="62" t="str">
        <f>IF(COUNTIF(技能效果!A:A,技能等级!B1745&amp;"04")=1,技能等级!B1745&amp;"04","")</f>
        <v/>
      </c>
      <c r="O1745" s="62" t="str">
        <f t="shared" si="3471"/>
        <v/>
      </c>
      <c r="P1745" s="62" t="str">
        <f>IF(COUNTIF(技能效果!A:A,技能等级!B1745&amp;"05")=1,技能等级!B1745&amp;"05","")</f>
        <v/>
      </c>
      <c r="Q1745" s="62" t="str">
        <f t="shared" si="3473"/>
        <v/>
      </c>
      <c r="R1745" s="69" t="str">
        <f>INDEX(技能!U:U,MATCH(技能等级!B1745,技能!B:B,0))</f>
        <v>攻击敌方全体造成攻击x%伤害
【水晶】立即获得M个蓝水晶</v>
      </c>
      <c r="S1745" s="150">
        <f t="shared" si="3474"/>
        <v>170</v>
      </c>
    </row>
    <row r="1746" spans="1:19" ht="16.5" x14ac:dyDescent="0.2">
      <c r="A1746" s="62">
        <v>1743</v>
      </c>
      <c r="B1746" s="62">
        <f>INDEX(技能!B:B,MATCH(技能等级!S1746,技能!T:T,0))</f>
        <v>2106004</v>
      </c>
      <c r="C1746" s="69" t="s">
        <v>384</v>
      </c>
      <c r="D1746" s="62">
        <v>1</v>
      </c>
      <c r="E1746" s="62" t="str">
        <f>INDEX(技能!E:E,MATCH(技能等级!S1746,技能!T:T,0))</f>
        <v>项昆仑普攻(教学)</v>
      </c>
      <c r="F1746" s="69" t="s">
        <v>1020</v>
      </c>
      <c r="G1746" s="62"/>
      <c r="H1746" s="149" t="str">
        <f t="shared" si="3469"/>
        <v>210600401</v>
      </c>
      <c r="I1746" s="62">
        <v>1</v>
      </c>
      <c r="J1746" s="62" t="str">
        <f>IF(COUNTIF(技能效果!A:A,技能等级!B1746&amp;"02")=1,技能等级!B1746&amp;"02","")</f>
        <v>210600402</v>
      </c>
      <c r="K1746" s="62">
        <f t="shared" si="3472"/>
        <v>1</v>
      </c>
      <c r="L1746" s="62" t="str">
        <f>IF(COUNTIF(技能效果!A:A,技能等级!B1746&amp;"03")=1,技能等级!B1746&amp;"03","")</f>
        <v/>
      </c>
      <c r="M1746" s="62" t="str">
        <f t="shared" si="3470"/>
        <v/>
      </c>
      <c r="N1746" s="62" t="str">
        <f>IF(COUNTIF(技能效果!A:A,技能等级!B1746&amp;"04")=1,技能等级!B1746&amp;"04","")</f>
        <v/>
      </c>
      <c r="O1746" s="62" t="str">
        <f t="shared" si="3471"/>
        <v/>
      </c>
      <c r="P1746" s="62" t="str">
        <f>IF(COUNTIF(技能效果!A:A,技能等级!B1746&amp;"05")=1,技能等级!B1746&amp;"05","")</f>
        <v/>
      </c>
      <c r="Q1746" s="62" t="str">
        <f t="shared" si="3473"/>
        <v/>
      </c>
      <c r="R1746" s="69" t="str">
        <f>INDEX(技能!U:U,MATCH(技能等级!B1746,技能!B:B,0))</f>
        <v>攻击敌方单体造成攻击x%伤害
【水晶】立即获得M个黄水晶</v>
      </c>
      <c r="S1746" s="150">
        <f t="shared" si="3474"/>
        <v>171</v>
      </c>
    </row>
    <row r="1747" spans="1:19" ht="16.5" x14ac:dyDescent="0.2">
      <c r="A1747" s="62">
        <v>1744</v>
      </c>
      <c r="B1747" s="62">
        <f>INDEX(技能!B:B,MATCH(技能等级!S1747,技能!T:T,0))</f>
        <v>2106004</v>
      </c>
      <c r="C1747" s="69" t="s">
        <v>384</v>
      </c>
      <c r="D1747" s="62">
        <v>2</v>
      </c>
      <c r="E1747" s="62" t="str">
        <f>INDEX(技能!E:E,MATCH(技能等级!S1747,技能!T:T,0))</f>
        <v>项昆仑普攻(教学)</v>
      </c>
      <c r="F1747" s="69" t="s">
        <v>1020</v>
      </c>
      <c r="G1747" s="62">
        <v>10</v>
      </c>
      <c r="H1747" s="149" t="str">
        <f t="shared" si="3469"/>
        <v>210600401</v>
      </c>
      <c r="I1747" s="62">
        <v>2</v>
      </c>
      <c r="J1747" s="62" t="str">
        <f>IF(COUNTIF(技能效果!A:A,技能等级!B1747&amp;"02")=1,技能等级!B1747&amp;"02","")</f>
        <v>210600402</v>
      </c>
      <c r="K1747" s="62">
        <f t="shared" si="3472"/>
        <v>2</v>
      </c>
      <c r="L1747" s="62" t="str">
        <f>IF(COUNTIF(技能效果!A:A,技能等级!B1747&amp;"03")=1,技能等级!B1747&amp;"03","")</f>
        <v/>
      </c>
      <c r="M1747" s="62" t="str">
        <f t="shared" si="3470"/>
        <v/>
      </c>
      <c r="N1747" s="62" t="str">
        <f>IF(COUNTIF(技能效果!A:A,技能等级!B1747&amp;"04")=1,技能等级!B1747&amp;"04","")</f>
        <v/>
      </c>
      <c r="O1747" s="62" t="str">
        <f t="shared" si="3471"/>
        <v/>
      </c>
      <c r="P1747" s="62" t="str">
        <f>IF(COUNTIF(技能效果!A:A,技能等级!B1747&amp;"05")=1,技能等级!B1747&amp;"05","")</f>
        <v/>
      </c>
      <c r="Q1747" s="62" t="str">
        <f t="shared" si="3473"/>
        <v/>
      </c>
      <c r="R1747" s="69" t="str">
        <f>INDEX(技能!U:U,MATCH(技能等级!B1747,技能!B:B,0))</f>
        <v>攻击敌方单体造成攻击x%伤害
【水晶】立即获得M个黄水晶</v>
      </c>
      <c r="S1747" s="150">
        <f t="shared" si="3474"/>
        <v>171</v>
      </c>
    </row>
    <row r="1748" spans="1:19" ht="16.5" x14ac:dyDescent="0.2">
      <c r="A1748" s="62">
        <v>1745</v>
      </c>
      <c r="B1748" s="62">
        <f>INDEX(技能!B:B,MATCH(技能等级!S1748,技能!T:T,0))</f>
        <v>2106004</v>
      </c>
      <c r="C1748" s="69" t="s">
        <v>384</v>
      </c>
      <c r="D1748" s="62">
        <v>3</v>
      </c>
      <c r="E1748" s="62" t="str">
        <f>INDEX(技能!E:E,MATCH(技能等级!S1748,技能!T:T,0))</f>
        <v>项昆仑普攻(教学)</v>
      </c>
      <c r="F1748" s="69" t="s">
        <v>1020</v>
      </c>
      <c r="G1748" s="62">
        <v>10</v>
      </c>
      <c r="H1748" s="149" t="str">
        <f t="shared" si="3469"/>
        <v>210600401</v>
      </c>
      <c r="I1748" s="62">
        <v>3</v>
      </c>
      <c r="J1748" s="62" t="str">
        <f>IF(COUNTIF(技能效果!A:A,技能等级!B1748&amp;"02")=1,技能等级!B1748&amp;"02","")</f>
        <v>210600402</v>
      </c>
      <c r="K1748" s="62">
        <f t="shared" si="3472"/>
        <v>3</v>
      </c>
      <c r="L1748" s="62" t="str">
        <f>IF(COUNTIF(技能效果!A:A,技能等级!B1748&amp;"03")=1,技能等级!B1748&amp;"03","")</f>
        <v/>
      </c>
      <c r="M1748" s="62" t="str">
        <f t="shared" si="3470"/>
        <v/>
      </c>
      <c r="N1748" s="62" t="str">
        <f>IF(COUNTIF(技能效果!A:A,技能等级!B1748&amp;"04")=1,技能等级!B1748&amp;"04","")</f>
        <v/>
      </c>
      <c r="O1748" s="62" t="str">
        <f t="shared" si="3471"/>
        <v/>
      </c>
      <c r="P1748" s="62" t="str">
        <f>IF(COUNTIF(技能效果!A:A,技能等级!B1748&amp;"05")=1,技能等级!B1748&amp;"05","")</f>
        <v/>
      </c>
      <c r="Q1748" s="62" t="str">
        <f t="shared" si="3473"/>
        <v/>
      </c>
      <c r="R1748" s="69" t="str">
        <f>INDEX(技能!U:U,MATCH(技能等级!B1748,技能!B:B,0))</f>
        <v>攻击敌方单体造成攻击x%伤害
【水晶】立即获得M个黄水晶</v>
      </c>
      <c r="S1748" s="150">
        <f t="shared" si="3474"/>
        <v>171</v>
      </c>
    </row>
    <row r="1749" spans="1:19" ht="16.5" x14ac:dyDescent="0.2">
      <c r="A1749" s="62">
        <v>1746</v>
      </c>
      <c r="B1749" s="62">
        <f>INDEX(技能!B:B,MATCH(技能等级!S1749,技能!T:T,0))</f>
        <v>2106004</v>
      </c>
      <c r="C1749" s="69" t="s">
        <v>384</v>
      </c>
      <c r="D1749" s="62">
        <v>4</v>
      </c>
      <c r="E1749" s="62" t="str">
        <f>INDEX(技能!E:E,MATCH(技能等级!S1749,技能!T:T,0))</f>
        <v>项昆仑普攻(教学)</v>
      </c>
      <c r="F1749" s="69" t="s">
        <v>1020</v>
      </c>
      <c r="G1749" s="62">
        <v>10</v>
      </c>
      <c r="H1749" s="149" t="str">
        <f t="shared" si="3469"/>
        <v>210600401</v>
      </c>
      <c r="I1749" s="62">
        <v>4</v>
      </c>
      <c r="J1749" s="62" t="str">
        <f>IF(COUNTIF(技能效果!A:A,技能等级!B1749&amp;"02")=1,技能等级!B1749&amp;"02","")</f>
        <v>210600402</v>
      </c>
      <c r="K1749" s="62">
        <f t="shared" si="3472"/>
        <v>4</v>
      </c>
      <c r="L1749" s="62" t="str">
        <f>IF(COUNTIF(技能效果!A:A,技能等级!B1749&amp;"03")=1,技能等级!B1749&amp;"03","")</f>
        <v/>
      </c>
      <c r="M1749" s="62" t="str">
        <f t="shared" si="3470"/>
        <v/>
      </c>
      <c r="N1749" s="62" t="str">
        <f>IF(COUNTIF(技能效果!A:A,技能等级!B1749&amp;"04")=1,技能等级!B1749&amp;"04","")</f>
        <v/>
      </c>
      <c r="O1749" s="62" t="str">
        <f t="shared" si="3471"/>
        <v/>
      </c>
      <c r="P1749" s="62" t="str">
        <f>IF(COUNTIF(技能效果!A:A,技能等级!B1749&amp;"05")=1,技能等级!B1749&amp;"05","")</f>
        <v/>
      </c>
      <c r="Q1749" s="62" t="str">
        <f t="shared" si="3473"/>
        <v/>
      </c>
      <c r="R1749" s="69" t="str">
        <f>INDEX(技能!U:U,MATCH(技能等级!B1749,技能!B:B,0))</f>
        <v>攻击敌方单体造成攻击x%伤害
【水晶】立即获得M个黄水晶</v>
      </c>
      <c r="S1749" s="150">
        <f t="shared" si="3474"/>
        <v>171</v>
      </c>
    </row>
    <row r="1750" spans="1:19" ht="16.5" x14ac:dyDescent="0.2">
      <c r="A1750" s="62">
        <v>1747</v>
      </c>
      <c r="B1750" s="62">
        <f>INDEX(技能!B:B,MATCH(技能等级!S1750,技能!T:T,0))</f>
        <v>2106004</v>
      </c>
      <c r="C1750" s="69" t="s">
        <v>384</v>
      </c>
      <c r="D1750" s="62">
        <v>5</v>
      </c>
      <c r="E1750" s="62" t="str">
        <f>INDEX(技能!E:E,MATCH(技能等级!S1750,技能!T:T,0))</f>
        <v>项昆仑普攻(教学)</v>
      </c>
      <c r="F1750" s="69" t="s">
        <v>1020</v>
      </c>
      <c r="G1750" s="62">
        <v>10</v>
      </c>
      <c r="H1750" s="149" t="str">
        <f t="shared" si="3469"/>
        <v>210600401</v>
      </c>
      <c r="I1750" s="62">
        <v>5</v>
      </c>
      <c r="J1750" s="62" t="str">
        <f>IF(COUNTIF(技能效果!A:A,技能等级!B1750&amp;"02")=1,技能等级!B1750&amp;"02","")</f>
        <v>210600402</v>
      </c>
      <c r="K1750" s="62">
        <f t="shared" si="3472"/>
        <v>5</v>
      </c>
      <c r="L1750" s="62" t="str">
        <f>IF(COUNTIF(技能效果!A:A,技能等级!B1750&amp;"03")=1,技能等级!B1750&amp;"03","")</f>
        <v/>
      </c>
      <c r="M1750" s="62" t="str">
        <f t="shared" si="3470"/>
        <v/>
      </c>
      <c r="N1750" s="62" t="str">
        <f>IF(COUNTIF(技能效果!A:A,技能等级!B1750&amp;"04")=1,技能等级!B1750&amp;"04","")</f>
        <v/>
      </c>
      <c r="O1750" s="62" t="str">
        <f t="shared" si="3471"/>
        <v/>
      </c>
      <c r="P1750" s="62" t="str">
        <f>IF(COUNTIF(技能效果!A:A,技能等级!B1750&amp;"05")=1,技能等级!B1750&amp;"05","")</f>
        <v/>
      </c>
      <c r="Q1750" s="62" t="str">
        <f t="shared" si="3473"/>
        <v/>
      </c>
      <c r="R1750" s="69" t="str">
        <f>INDEX(技能!U:U,MATCH(技能等级!B1750,技能!B:B,0))</f>
        <v>攻击敌方单体造成攻击x%伤害
【水晶】立即获得M个黄水晶</v>
      </c>
      <c r="S1750" s="150">
        <f t="shared" si="3474"/>
        <v>171</v>
      </c>
    </row>
    <row r="1751" spans="1:19" ht="16.5" x14ac:dyDescent="0.2">
      <c r="A1751" s="62">
        <v>1748</v>
      </c>
      <c r="B1751" s="62">
        <f>INDEX(技能!B:B,MATCH(技能等级!S1751,技能!T:T,0))</f>
        <v>2106004</v>
      </c>
      <c r="C1751" s="69" t="s">
        <v>384</v>
      </c>
      <c r="D1751" s="62">
        <v>6</v>
      </c>
      <c r="E1751" s="62" t="str">
        <f>INDEX(技能!E:E,MATCH(技能等级!S1751,技能!T:T,0))</f>
        <v>项昆仑普攻(教学)</v>
      </c>
      <c r="F1751" s="69" t="s">
        <v>1020</v>
      </c>
      <c r="G1751" s="62">
        <v>10</v>
      </c>
      <c r="H1751" s="149" t="str">
        <f t="shared" si="3469"/>
        <v>210600401</v>
      </c>
      <c r="I1751" s="62">
        <v>6</v>
      </c>
      <c r="J1751" s="62" t="str">
        <f>IF(COUNTIF(技能效果!A:A,技能等级!B1751&amp;"02")=1,技能等级!B1751&amp;"02","")</f>
        <v>210600402</v>
      </c>
      <c r="K1751" s="62">
        <f t="shared" si="3472"/>
        <v>6</v>
      </c>
      <c r="L1751" s="62" t="str">
        <f>IF(COUNTIF(技能效果!A:A,技能等级!B1751&amp;"03")=1,技能等级!B1751&amp;"03","")</f>
        <v/>
      </c>
      <c r="M1751" s="62" t="str">
        <f t="shared" si="3470"/>
        <v/>
      </c>
      <c r="N1751" s="62" t="str">
        <f>IF(COUNTIF(技能效果!A:A,技能等级!B1751&amp;"04")=1,技能等级!B1751&amp;"04","")</f>
        <v/>
      </c>
      <c r="O1751" s="62" t="str">
        <f t="shared" si="3471"/>
        <v/>
      </c>
      <c r="P1751" s="62" t="str">
        <f>IF(COUNTIF(技能效果!A:A,技能等级!B1751&amp;"05")=1,技能等级!B1751&amp;"05","")</f>
        <v/>
      </c>
      <c r="Q1751" s="62" t="str">
        <f t="shared" si="3473"/>
        <v/>
      </c>
      <c r="R1751" s="69" t="str">
        <f>INDEX(技能!U:U,MATCH(技能等级!B1751,技能!B:B,0))</f>
        <v>攻击敌方单体造成攻击x%伤害
【水晶】立即获得M个黄水晶</v>
      </c>
      <c r="S1751" s="150">
        <f t="shared" si="3474"/>
        <v>171</v>
      </c>
    </row>
    <row r="1752" spans="1:19" ht="16.5" x14ac:dyDescent="0.2">
      <c r="A1752" s="62">
        <v>1749</v>
      </c>
      <c r="B1752" s="62">
        <f>INDEX(技能!B:B,MATCH(技能等级!S1752,技能!T:T,0))</f>
        <v>2106004</v>
      </c>
      <c r="C1752" s="69" t="s">
        <v>384</v>
      </c>
      <c r="D1752" s="62">
        <v>7</v>
      </c>
      <c r="E1752" s="62" t="str">
        <f>INDEX(技能!E:E,MATCH(技能等级!S1752,技能!T:T,0))</f>
        <v>项昆仑普攻(教学)</v>
      </c>
      <c r="F1752" s="69" t="s">
        <v>1020</v>
      </c>
      <c r="G1752" s="62">
        <v>10</v>
      </c>
      <c r="H1752" s="149" t="str">
        <f t="shared" si="3469"/>
        <v>210600401</v>
      </c>
      <c r="I1752" s="62">
        <v>7</v>
      </c>
      <c r="J1752" s="62" t="str">
        <f>IF(COUNTIF(技能效果!A:A,技能等级!B1752&amp;"02")=1,技能等级!B1752&amp;"02","")</f>
        <v>210600402</v>
      </c>
      <c r="K1752" s="62">
        <f t="shared" si="3472"/>
        <v>7</v>
      </c>
      <c r="L1752" s="62" t="str">
        <f>IF(COUNTIF(技能效果!A:A,技能等级!B1752&amp;"03")=1,技能等级!B1752&amp;"03","")</f>
        <v/>
      </c>
      <c r="M1752" s="62" t="str">
        <f t="shared" si="3470"/>
        <v/>
      </c>
      <c r="N1752" s="62" t="str">
        <f>IF(COUNTIF(技能效果!A:A,技能等级!B1752&amp;"04")=1,技能等级!B1752&amp;"04","")</f>
        <v/>
      </c>
      <c r="O1752" s="62" t="str">
        <f t="shared" si="3471"/>
        <v/>
      </c>
      <c r="P1752" s="62" t="str">
        <f>IF(COUNTIF(技能效果!A:A,技能等级!B1752&amp;"05")=1,技能等级!B1752&amp;"05","")</f>
        <v/>
      </c>
      <c r="Q1752" s="62" t="str">
        <f t="shared" si="3473"/>
        <v/>
      </c>
      <c r="R1752" s="69" t="str">
        <f>INDEX(技能!U:U,MATCH(技能等级!B1752,技能!B:B,0))</f>
        <v>攻击敌方单体造成攻击x%伤害
【水晶】立即获得M个黄水晶</v>
      </c>
      <c r="S1752" s="150">
        <f t="shared" si="3474"/>
        <v>171</v>
      </c>
    </row>
    <row r="1753" spans="1:19" ht="16.5" x14ac:dyDescent="0.2">
      <c r="A1753" s="62">
        <v>1750</v>
      </c>
      <c r="B1753" s="62">
        <f>INDEX(技能!B:B,MATCH(技能等级!S1753,技能!T:T,0))</f>
        <v>2106004</v>
      </c>
      <c r="C1753" s="69" t="s">
        <v>384</v>
      </c>
      <c r="D1753" s="62">
        <v>8</v>
      </c>
      <c r="E1753" s="62" t="str">
        <f>INDEX(技能!E:E,MATCH(技能等级!S1753,技能!T:T,0))</f>
        <v>项昆仑普攻(教学)</v>
      </c>
      <c r="F1753" s="69" t="s">
        <v>1020</v>
      </c>
      <c r="G1753" s="62">
        <v>10</v>
      </c>
      <c r="H1753" s="149" t="str">
        <f t="shared" si="3469"/>
        <v>210600401</v>
      </c>
      <c r="I1753" s="62">
        <v>8</v>
      </c>
      <c r="J1753" s="62" t="str">
        <f>IF(COUNTIF(技能效果!A:A,技能等级!B1753&amp;"02")=1,技能等级!B1753&amp;"02","")</f>
        <v>210600402</v>
      </c>
      <c r="K1753" s="62">
        <f t="shared" si="3472"/>
        <v>8</v>
      </c>
      <c r="L1753" s="62" t="str">
        <f>IF(COUNTIF(技能效果!A:A,技能等级!B1753&amp;"03")=1,技能等级!B1753&amp;"03","")</f>
        <v/>
      </c>
      <c r="M1753" s="62" t="str">
        <f t="shared" si="3470"/>
        <v/>
      </c>
      <c r="N1753" s="62" t="str">
        <f>IF(COUNTIF(技能效果!A:A,技能等级!B1753&amp;"04")=1,技能等级!B1753&amp;"04","")</f>
        <v/>
      </c>
      <c r="O1753" s="62" t="str">
        <f t="shared" si="3471"/>
        <v/>
      </c>
      <c r="P1753" s="62" t="str">
        <f>IF(COUNTIF(技能效果!A:A,技能等级!B1753&amp;"05")=1,技能等级!B1753&amp;"05","")</f>
        <v/>
      </c>
      <c r="Q1753" s="62" t="str">
        <f t="shared" si="3473"/>
        <v/>
      </c>
      <c r="R1753" s="69" t="str">
        <f>INDEX(技能!U:U,MATCH(技能等级!B1753,技能!B:B,0))</f>
        <v>攻击敌方单体造成攻击x%伤害
【水晶】立即获得M个黄水晶</v>
      </c>
      <c r="S1753" s="150">
        <f t="shared" si="3474"/>
        <v>171</v>
      </c>
    </row>
    <row r="1754" spans="1:19" ht="16.5" x14ac:dyDescent="0.2">
      <c r="A1754" s="62">
        <v>1751</v>
      </c>
      <c r="B1754" s="62">
        <f>INDEX(技能!B:B,MATCH(技能等级!S1754,技能!T:T,0))</f>
        <v>2106004</v>
      </c>
      <c r="C1754" s="69" t="s">
        <v>384</v>
      </c>
      <c r="D1754" s="62">
        <v>9</v>
      </c>
      <c r="E1754" s="62" t="str">
        <f>INDEX(技能!E:E,MATCH(技能等级!S1754,技能!T:T,0))</f>
        <v>项昆仑普攻(教学)</v>
      </c>
      <c r="F1754" s="69" t="s">
        <v>1020</v>
      </c>
      <c r="G1754" s="62">
        <v>10</v>
      </c>
      <c r="H1754" s="149" t="str">
        <f t="shared" si="3469"/>
        <v>210600401</v>
      </c>
      <c r="I1754" s="62">
        <v>9</v>
      </c>
      <c r="J1754" s="62" t="str">
        <f>IF(COUNTIF(技能效果!A:A,技能等级!B1754&amp;"02")=1,技能等级!B1754&amp;"02","")</f>
        <v>210600402</v>
      </c>
      <c r="K1754" s="62">
        <f t="shared" si="3472"/>
        <v>9</v>
      </c>
      <c r="L1754" s="62" t="str">
        <f>IF(COUNTIF(技能效果!A:A,技能等级!B1754&amp;"03")=1,技能等级!B1754&amp;"03","")</f>
        <v/>
      </c>
      <c r="M1754" s="62" t="str">
        <f t="shared" si="3470"/>
        <v/>
      </c>
      <c r="N1754" s="62" t="str">
        <f>IF(COUNTIF(技能效果!A:A,技能等级!B1754&amp;"04")=1,技能等级!B1754&amp;"04","")</f>
        <v/>
      </c>
      <c r="O1754" s="62" t="str">
        <f t="shared" si="3471"/>
        <v/>
      </c>
      <c r="P1754" s="62" t="str">
        <f>IF(COUNTIF(技能效果!A:A,技能等级!B1754&amp;"05")=1,技能等级!B1754&amp;"05","")</f>
        <v/>
      </c>
      <c r="Q1754" s="62" t="str">
        <f t="shared" si="3473"/>
        <v/>
      </c>
      <c r="R1754" s="69" t="str">
        <f>INDEX(技能!U:U,MATCH(技能等级!B1754,技能!B:B,0))</f>
        <v>攻击敌方单体造成攻击x%伤害
【水晶】立即获得M个黄水晶</v>
      </c>
      <c r="S1754" s="150">
        <f t="shared" si="3474"/>
        <v>171</v>
      </c>
    </row>
    <row r="1755" spans="1:19" ht="16.5" x14ac:dyDescent="0.2">
      <c r="A1755" s="62">
        <v>1752</v>
      </c>
      <c r="B1755" s="62">
        <f>INDEX(技能!B:B,MATCH(技能等级!S1755,技能!T:T,0))</f>
        <v>2106004</v>
      </c>
      <c r="C1755" s="69" t="s">
        <v>384</v>
      </c>
      <c r="D1755" s="62">
        <v>10</v>
      </c>
      <c r="E1755" s="62" t="str">
        <f>INDEX(技能!E:E,MATCH(技能等级!S1755,技能!T:T,0))</f>
        <v>项昆仑普攻(教学)</v>
      </c>
      <c r="F1755" s="69" t="s">
        <v>1020</v>
      </c>
      <c r="G1755" s="62">
        <v>10</v>
      </c>
      <c r="H1755" s="149" t="str">
        <f t="shared" si="3469"/>
        <v>210600401</v>
      </c>
      <c r="I1755" s="62">
        <v>10</v>
      </c>
      <c r="J1755" s="62" t="str">
        <f>IF(COUNTIF(技能效果!A:A,技能等级!B1755&amp;"02")=1,技能等级!B1755&amp;"02","")</f>
        <v>210600402</v>
      </c>
      <c r="K1755" s="62">
        <f t="shared" si="3472"/>
        <v>10</v>
      </c>
      <c r="L1755" s="62" t="str">
        <f>IF(COUNTIF(技能效果!A:A,技能等级!B1755&amp;"03")=1,技能等级!B1755&amp;"03","")</f>
        <v/>
      </c>
      <c r="M1755" s="62" t="str">
        <f t="shared" si="3470"/>
        <v/>
      </c>
      <c r="N1755" s="62" t="str">
        <f>IF(COUNTIF(技能效果!A:A,技能等级!B1755&amp;"04")=1,技能等级!B1755&amp;"04","")</f>
        <v/>
      </c>
      <c r="O1755" s="62" t="str">
        <f t="shared" si="3471"/>
        <v/>
      </c>
      <c r="P1755" s="62" t="str">
        <f>IF(COUNTIF(技能效果!A:A,技能等级!B1755&amp;"05")=1,技能等级!B1755&amp;"05","")</f>
        <v/>
      </c>
      <c r="Q1755" s="62" t="str">
        <f t="shared" si="3473"/>
        <v/>
      </c>
      <c r="R1755" s="69" t="str">
        <f>INDEX(技能!U:U,MATCH(技能等级!B1755,技能!B:B,0))</f>
        <v>攻击敌方单体造成攻击x%伤害
【水晶】立即获得M个黄水晶</v>
      </c>
      <c r="S1755" s="150">
        <f t="shared" si="3474"/>
        <v>171</v>
      </c>
    </row>
    <row r="1756" spans="1:19" ht="16.5" x14ac:dyDescent="0.2">
      <c r="A1756" s="62">
        <v>1753</v>
      </c>
      <c r="B1756" s="62">
        <f>INDEX(技能!B:B,MATCH(技能等级!S1756,技能!T:T,0))</f>
        <v>2106005</v>
      </c>
      <c r="C1756" s="69" t="s">
        <v>384</v>
      </c>
      <c r="D1756" s="62">
        <v>1</v>
      </c>
      <c r="E1756" s="62" t="str">
        <f>INDEX(技能!E:E,MATCH(技能等级!S1756,技能!T:T,0))</f>
        <v>刘羽禅普攻(教学)</v>
      </c>
      <c r="F1756" s="69" t="s">
        <v>1020</v>
      </c>
      <c r="G1756" s="62"/>
      <c r="H1756" s="149" t="str">
        <f t="shared" si="3469"/>
        <v>210600501</v>
      </c>
      <c r="I1756" s="62">
        <v>1</v>
      </c>
      <c r="J1756" s="62" t="str">
        <f>IF(COUNTIF(技能效果!A:A,技能等级!B1756&amp;"02")=1,技能等级!B1756&amp;"02","")</f>
        <v>210600502</v>
      </c>
      <c r="K1756" s="62">
        <f t="shared" si="3472"/>
        <v>1</v>
      </c>
      <c r="L1756" s="62" t="str">
        <f>IF(COUNTIF(技能效果!A:A,技能等级!B1756&amp;"03")=1,技能等级!B1756&amp;"03","")</f>
        <v/>
      </c>
      <c r="M1756" s="62" t="str">
        <f t="shared" si="3470"/>
        <v/>
      </c>
      <c r="N1756" s="62" t="str">
        <f>IF(COUNTIF(技能效果!A:A,技能等级!B1756&amp;"04")=1,技能等级!B1756&amp;"04","")</f>
        <v/>
      </c>
      <c r="O1756" s="62" t="str">
        <f t="shared" si="3471"/>
        <v/>
      </c>
      <c r="P1756" s="62" t="str">
        <f>IF(COUNTIF(技能效果!A:A,技能等级!B1756&amp;"05")=1,技能等级!B1756&amp;"05","")</f>
        <v/>
      </c>
      <c r="Q1756" s="62" t="str">
        <f t="shared" si="3473"/>
        <v/>
      </c>
      <c r="R1756" s="69" t="str">
        <f>INDEX(技能!U:U,MATCH(技能等级!B1756,技能!B:B,0))</f>
        <v>攻击敌方单体造成攻击x%伤害
【水晶】立即获得M个红水晶</v>
      </c>
      <c r="S1756" s="150">
        <f t="shared" si="3474"/>
        <v>172</v>
      </c>
    </row>
    <row r="1757" spans="1:19" ht="16.5" x14ac:dyDescent="0.2">
      <c r="A1757" s="62">
        <v>1754</v>
      </c>
      <c r="B1757" s="62">
        <f>INDEX(技能!B:B,MATCH(技能等级!S1757,技能!T:T,0))</f>
        <v>2106005</v>
      </c>
      <c r="C1757" s="69" t="s">
        <v>384</v>
      </c>
      <c r="D1757" s="62">
        <v>2</v>
      </c>
      <c r="E1757" s="62" t="str">
        <f>INDEX(技能!E:E,MATCH(技能等级!S1757,技能!T:T,0))</f>
        <v>刘羽禅普攻(教学)</v>
      </c>
      <c r="F1757" s="69" t="s">
        <v>1020</v>
      </c>
      <c r="G1757" s="62">
        <v>10</v>
      </c>
      <c r="H1757" s="149" t="str">
        <f t="shared" si="3469"/>
        <v>210600501</v>
      </c>
      <c r="I1757" s="62">
        <v>2</v>
      </c>
      <c r="J1757" s="62" t="str">
        <f>IF(COUNTIF(技能效果!A:A,技能等级!B1757&amp;"02")=1,技能等级!B1757&amp;"02","")</f>
        <v>210600502</v>
      </c>
      <c r="K1757" s="62">
        <f t="shared" si="3472"/>
        <v>2</v>
      </c>
      <c r="L1757" s="62" t="str">
        <f>IF(COUNTIF(技能效果!A:A,技能等级!B1757&amp;"03")=1,技能等级!B1757&amp;"03","")</f>
        <v/>
      </c>
      <c r="M1757" s="62" t="str">
        <f t="shared" si="3470"/>
        <v/>
      </c>
      <c r="N1757" s="62" t="str">
        <f>IF(COUNTIF(技能效果!A:A,技能等级!B1757&amp;"04")=1,技能等级!B1757&amp;"04","")</f>
        <v/>
      </c>
      <c r="O1757" s="62" t="str">
        <f t="shared" si="3471"/>
        <v/>
      </c>
      <c r="P1757" s="62" t="str">
        <f>IF(COUNTIF(技能效果!A:A,技能等级!B1757&amp;"05")=1,技能等级!B1757&amp;"05","")</f>
        <v/>
      </c>
      <c r="Q1757" s="62" t="str">
        <f t="shared" si="3473"/>
        <v/>
      </c>
      <c r="R1757" s="69" t="str">
        <f>INDEX(技能!U:U,MATCH(技能等级!B1757,技能!B:B,0))</f>
        <v>攻击敌方单体造成攻击x%伤害
【水晶】立即获得M个红水晶</v>
      </c>
      <c r="S1757" s="150">
        <f t="shared" si="3474"/>
        <v>172</v>
      </c>
    </row>
    <row r="1758" spans="1:19" ht="16.5" x14ac:dyDescent="0.2">
      <c r="A1758" s="62">
        <v>1755</v>
      </c>
      <c r="B1758" s="62">
        <f>INDEX(技能!B:B,MATCH(技能等级!S1758,技能!T:T,0))</f>
        <v>2106005</v>
      </c>
      <c r="C1758" s="69" t="s">
        <v>384</v>
      </c>
      <c r="D1758" s="62">
        <v>3</v>
      </c>
      <c r="E1758" s="62" t="str">
        <f>INDEX(技能!E:E,MATCH(技能等级!S1758,技能!T:T,0))</f>
        <v>刘羽禅普攻(教学)</v>
      </c>
      <c r="F1758" s="69" t="s">
        <v>1020</v>
      </c>
      <c r="G1758" s="62">
        <v>10</v>
      </c>
      <c r="H1758" s="149" t="str">
        <f t="shared" si="3469"/>
        <v>210600501</v>
      </c>
      <c r="I1758" s="62">
        <v>3</v>
      </c>
      <c r="J1758" s="62" t="str">
        <f>IF(COUNTIF(技能效果!A:A,技能等级!B1758&amp;"02")=1,技能等级!B1758&amp;"02","")</f>
        <v>210600502</v>
      </c>
      <c r="K1758" s="62">
        <f t="shared" si="3472"/>
        <v>3</v>
      </c>
      <c r="L1758" s="62" t="str">
        <f>IF(COUNTIF(技能效果!A:A,技能等级!B1758&amp;"03")=1,技能等级!B1758&amp;"03","")</f>
        <v/>
      </c>
      <c r="M1758" s="62" t="str">
        <f t="shared" si="3470"/>
        <v/>
      </c>
      <c r="N1758" s="62" t="str">
        <f>IF(COUNTIF(技能效果!A:A,技能等级!B1758&amp;"04")=1,技能等级!B1758&amp;"04","")</f>
        <v/>
      </c>
      <c r="O1758" s="62" t="str">
        <f t="shared" si="3471"/>
        <v/>
      </c>
      <c r="P1758" s="62" t="str">
        <f>IF(COUNTIF(技能效果!A:A,技能等级!B1758&amp;"05")=1,技能等级!B1758&amp;"05","")</f>
        <v/>
      </c>
      <c r="Q1758" s="62" t="str">
        <f t="shared" si="3473"/>
        <v/>
      </c>
      <c r="R1758" s="69" t="str">
        <f>INDEX(技能!U:U,MATCH(技能等级!B1758,技能!B:B,0))</f>
        <v>攻击敌方单体造成攻击x%伤害
【水晶】立即获得M个红水晶</v>
      </c>
      <c r="S1758" s="150">
        <f t="shared" si="3474"/>
        <v>172</v>
      </c>
    </row>
    <row r="1759" spans="1:19" ht="16.5" x14ac:dyDescent="0.2">
      <c r="A1759" s="62">
        <v>1756</v>
      </c>
      <c r="B1759" s="62">
        <f>INDEX(技能!B:B,MATCH(技能等级!S1759,技能!T:T,0))</f>
        <v>2106005</v>
      </c>
      <c r="C1759" s="69" t="s">
        <v>384</v>
      </c>
      <c r="D1759" s="62">
        <v>4</v>
      </c>
      <c r="E1759" s="62" t="str">
        <f>INDEX(技能!E:E,MATCH(技能等级!S1759,技能!T:T,0))</f>
        <v>刘羽禅普攻(教学)</v>
      </c>
      <c r="F1759" s="69" t="s">
        <v>1020</v>
      </c>
      <c r="G1759" s="62">
        <v>10</v>
      </c>
      <c r="H1759" s="149" t="str">
        <f t="shared" si="3469"/>
        <v>210600501</v>
      </c>
      <c r="I1759" s="62">
        <v>4</v>
      </c>
      <c r="J1759" s="62" t="str">
        <f>IF(COUNTIF(技能效果!A:A,技能等级!B1759&amp;"02")=1,技能等级!B1759&amp;"02","")</f>
        <v>210600502</v>
      </c>
      <c r="K1759" s="62">
        <f t="shared" si="3472"/>
        <v>4</v>
      </c>
      <c r="L1759" s="62" t="str">
        <f>IF(COUNTIF(技能效果!A:A,技能等级!B1759&amp;"03")=1,技能等级!B1759&amp;"03","")</f>
        <v/>
      </c>
      <c r="M1759" s="62" t="str">
        <f t="shared" si="3470"/>
        <v/>
      </c>
      <c r="N1759" s="62" t="str">
        <f>IF(COUNTIF(技能效果!A:A,技能等级!B1759&amp;"04")=1,技能等级!B1759&amp;"04","")</f>
        <v/>
      </c>
      <c r="O1759" s="62" t="str">
        <f t="shared" si="3471"/>
        <v/>
      </c>
      <c r="P1759" s="62" t="str">
        <f>IF(COUNTIF(技能效果!A:A,技能等级!B1759&amp;"05")=1,技能等级!B1759&amp;"05","")</f>
        <v/>
      </c>
      <c r="Q1759" s="62" t="str">
        <f t="shared" si="3473"/>
        <v/>
      </c>
      <c r="R1759" s="69" t="str">
        <f>INDEX(技能!U:U,MATCH(技能等级!B1759,技能!B:B,0))</f>
        <v>攻击敌方单体造成攻击x%伤害
【水晶】立即获得M个红水晶</v>
      </c>
      <c r="S1759" s="150">
        <f t="shared" si="3474"/>
        <v>172</v>
      </c>
    </row>
    <row r="1760" spans="1:19" ht="16.5" x14ac:dyDescent="0.2">
      <c r="A1760" s="62">
        <v>1757</v>
      </c>
      <c r="B1760" s="62">
        <f>INDEX(技能!B:B,MATCH(技能等级!S1760,技能!T:T,0))</f>
        <v>2106005</v>
      </c>
      <c r="C1760" s="69" t="s">
        <v>384</v>
      </c>
      <c r="D1760" s="62">
        <v>5</v>
      </c>
      <c r="E1760" s="62" t="str">
        <f>INDEX(技能!E:E,MATCH(技能等级!S1760,技能!T:T,0))</f>
        <v>刘羽禅普攻(教学)</v>
      </c>
      <c r="F1760" s="69" t="s">
        <v>1020</v>
      </c>
      <c r="G1760" s="62">
        <v>10</v>
      </c>
      <c r="H1760" s="149" t="str">
        <f t="shared" si="3469"/>
        <v>210600501</v>
      </c>
      <c r="I1760" s="62">
        <v>5</v>
      </c>
      <c r="J1760" s="62" t="str">
        <f>IF(COUNTIF(技能效果!A:A,技能等级!B1760&amp;"02")=1,技能等级!B1760&amp;"02","")</f>
        <v>210600502</v>
      </c>
      <c r="K1760" s="62">
        <f t="shared" si="3472"/>
        <v>5</v>
      </c>
      <c r="L1760" s="62" t="str">
        <f>IF(COUNTIF(技能效果!A:A,技能等级!B1760&amp;"03")=1,技能等级!B1760&amp;"03","")</f>
        <v/>
      </c>
      <c r="M1760" s="62" t="str">
        <f t="shared" si="3470"/>
        <v/>
      </c>
      <c r="N1760" s="62" t="str">
        <f>IF(COUNTIF(技能效果!A:A,技能等级!B1760&amp;"04")=1,技能等级!B1760&amp;"04","")</f>
        <v/>
      </c>
      <c r="O1760" s="62" t="str">
        <f t="shared" si="3471"/>
        <v/>
      </c>
      <c r="P1760" s="62" t="str">
        <f>IF(COUNTIF(技能效果!A:A,技能等级!B1760&amp;"05")=1,技能等级!B1760&amp;"05","")</f>
        <v/>
      </c>
      <c r="Q1760" s="62" t="str">
        <f t="shared" si="3473"/>
        <v/>
      </c>
      <c r="R1760" s="69" t="str">
        <f>INDEX(技能!U:U,MATCH(技能等级!B1760,技能!B:B,0))</f>
        <v>攻击敌方单体造成攻击x%伤害
【水晶】立即获得M个红水晶</v>
      </c>
      <c r="S1760" s="150">
        <f t="shared" si="3474"/>
        <v>172</v>
      </c>
    </row>
    <row r="1761" spans="1:19" ht="16.5" x14ac:dyDescent="0.2">
      <c r="A1761" s="62">
        <v>1758</v>
      </c>
      <c r="B1761" s="62">
        <f>INDEX(技能!B:B,MATCH(技能等级!S1761,技能!T:T,0))</f>
        <v>2106005</v>
      </c>
      <c r="C1761" s="69" t="s">
        <v>384</v>
      </c>
      <c r="D1761" s="62">
        <v>6</v>
      </c>
      <c r="E1761" s="62" t="str">
        <f>INDEX(技能!E:E,MATCH(技能等级!S1761,技能!T:T,0))</f>
        <v>刘羽禅普攻(教学)</v>
      </c>
      <c r="F1761" s="69" t="s">
        <v>1020</v>
      </c>
      <c r="G1761" s="62">
        <v>10</v>
      </c>
      <c r="H1761" s="149" t="str">
        <f t="shared" si="3469"/>
        <v>210600501</v>
      </c>
      <c r="I1761" s="62">
        <v>6</v>
      </c>
      <c r="J1761" s="62" t="str">
        <f>IF(COUNTIF(技能效果!A:A,技能等级!B1761&amp;"02")=1,技能等级!B1761&amp;"02","")</f>
        <v>210600502</v>
      </c>
      <c r="K1761" s="62">
        <f t="shared" si="3472"/>
        <v>6</v>
      </c>
      <c r="L1761" s="62" t="str">
        <f>IF(COUNTIF(技能效果!A:A,技能等级!B1761&amp;"03")=1,技能等级!B1761&amp;"03","")</f>
        <v/>
      </c>
      <c r="M1761" s="62" t="str">
        <f t="shared" si="3470"/>
        <v/>
      </c>
      <c r="N1761" s="62" t="str">
        <f>IF(COUNTIF(技能效果!A:A,技能等级!B1761&amp;"04")=1,技能等级!B1761&amp;"04","")</f>
        <v/>
      </c>
      <c r="O1761" s="62" t="str">
        <f t="shared" si="3471"/>
        <v/>
      </c>
      <c r="P1761" s="62" t="str">
        <f>IF(COUNTIF(技能效果!A:A,技能等级!B1761&amp;"05")=1,技能等级!B1761&amp;"05","")</f>
        <v/>
      </c>
      <c r="Q1761" s="62" t="str">
        <f t="shared" si="3473"/>
        <v/>
      </c>
      <c r="R1761" s="69" t="str">
        <f>INDEX(技能!U:U,MATCH(技能等级!B1761,技能!B:B,0))</f>
        <v>攻击敌方单体造成攻击x%伤害
【水晶】立即获得M个红水晶</v>
      </c>
      <c r="S1761" s="150">
        <f t="shared" si="3474"/>
        <v>172</v>
      </c>
    </row>
    <row r="1762" spans="1:19" ht="16.5" x14ac:dyDescent="0.2">
      <c r="A1762" s="62">
        <v>1759</v>
      </c>
      <c r="B1762" s="62">
        <f>INDEX(技能!B:B,MATCH(技能等级!S1762,技能!T:T,0))</f>
        <v>2106005</v>
      </c>
      <c r="C1762" s="69" t="s">
        <v>384</v>
      </c>
      <c r="D1762" s="62">
        <v>7</v>
      </c>
      <c r="E1762" s="62" t="str">
        <f>INDEX(技能!E:E,MATCH(技能等级!S1762,技能!T:T,0))</f>
        <v>刘羽禅普攻(教学)</v>
      </c>
      <c r="F1762" s="69" t="s">
        <v>1020</v>
      </c>
      <c r="G1762" s="62">
        <v>10</v>
      </c>
      <c r="H1762" s="149" t="str">
        <f t="shared" si="3469"/>
        <v>210600501</v>
      </c>
      <c r="I1762" s="62">
        <v>7</v>
      </c>
      <c r="J1762" s="62" t="str">
        <f>IF(COUNTIF(技能效果!A:A,技能等级!B1762&amp;"02")=1,技能等级!B1762&amp;"02","")</f>
        <v>210600502</v>
      </c>
      <c r="K1762" s="62">
        <f t="shared" si="3472"/>
        <v>7</v>
      </c>
      <c r="L1762" s="62" t="str">
        <f>IF(COUNTIF(技能效果!A:A,技能等级!B1762&amp;"03")=1,技能等级!B1762&amp;"03","")</f>
        <v/>
      </c>
      <c r="M1762" s="62" t="str">
        <f t="shared" si="3470"/>
        <v/>
      </c>
      <c r="N1762" s="62" t="str">
        <f>IF(COUNTIF(技能效果!A:A,技能等级!B1762&amp;"04")=1,技能等级!B1762&amp;"04","")</f>
        <v/>
      </c>
      <c r="O1762" s="62" t="str">
        <f t="shared" si="3471"/>
        <v/>
      </c>
      <c r="P1762" s="62" t="str">
        <f>IF(COUNTIF(技能效果!A:A,技能等级!B1762&amp;"05")=1,技能等级!B1762&amp;"05","")</f>
        <v/>
      </c>
      <c r="Q1762" s="62" t="str">
        <f t="shared" si="3473"/>
        <v/>
      </c>
      <c r="R1762" s="69" t="str">
        <f>INDEX(技能!U:U,MATCH(技能等级!B1762,技能!B:B,0))</f>
        <v>攻击敌方单体造成攻击x%伤害
【水晶】立即获得M个红水晶</v>
      </c>
      <c r="S1762" s="150">
        <f t="shared" si="3474"/>
        <v>172</v>
      </c>
    </row>
    <row r="1763" spans="1:19" ht="16.5" x14ac:dyDescent="0.2">
      <c r="A1763" s="62">
        <v>1760</v>
      </c>
      <c r="B1763" s="62">
        <f>INDEX(技能!B:B,MATCH(技能等级!S1763,技能!T:T,0))</f>
        <v>2106005</v>
      </c>
      <c r="C1763" s="69" t="s">
        <v>384</v>
      </c>
      <c r="D1763" s="62">
        <v>8</v>
      </c>
      <c r="E1763" s="62" t="str">
        <f>INDEX(技能!E:E,MATCH(技能等级!S1763,技能!T:T,0))</f>
        <v>刘羽禅普攻(教学)</v>
      </c>
      <c r="F1763" s="69" t="s">
        <v>1020</v>
      </c>
      <c r="G1763" s="62">
        <v>10</v>
      </c>
      <c r="H1763" s="149" t="str">
        <f t="shared" si="3469"/>
        <v>210600501</v>
      </c>
      <c r="I1763" s="62">
        <v>8</v>
      </c>
      <c r="J1763" s="62" t="str">
        <f>IF(COUNTIF(技能效果!A:A,技能等级!B1763&amp;"02")=1,技能等级!B1763&amp;"02","")</f>
        <v>210600502</v>
      </c>
      <c r="K1763" s="62">
        <f t="shared" si="3472"/>
        <v>8</v>
      </c>
      <c r="L1763" s="62" t="str">
        <f>IF(COUNTIF(技能效果!A:A,技能等级!B1763&amp;"03")=1,技能等级!B1763&amp;"03","")</f>
        <v/>
      </c>
      <c r="M1763" s="62" t="str">
        <f t="shared" si="3470"/>
        <v/>
      </c>
      <c r="N1763" s="62" t="str">
        <f>IF(COUNTIF(技能效果!A:A,技能等级!B1763&amp;"04")=1,技能等级!B1763&amp;"04","")</f>
        <v/>
      </c>
      <c r="O1763" s="62" t="str">
        <f t="shared" si="3471"/>
        <v/>
      </c>
      <c r="P1763" s="62" t="str">
        <f>IF(COUNTIF(技能效果!A:A,技能等级!B1763&amp;"05")=1,技能等级!B1763&amp;"05","")</f>
        <v/>
      </c>
      <c r="Q1763" s="62" t="str">
        <f t="shared" si="3473"/>
        <v/>
      </c>
      <c r="R1763" s="69" t="str">
        <f>INDEX(技能!U:U,MATCH(技能等级!B1763,技能!B:B,0))</f>
        <v>攻击敌方单体造成攻击x%伤害
【水晶】立即获得M个红水晶</v>
      </c>
      <c r="S1763" s="150">
        <f t="shared" si="3474"/>
        <v>172</v>
      </c>
    </row>
    <row r="1764" spans="1:19" ht="16.5" x14ac:dyDescent="0.2">
      <c r="A1764" s="62">
        <v>1761</v>
      </c>
      <c r="B1764" s="62">
        <f>INDEX(技能!B:B,MATCH(技能等级!S1764,技能!T:T,0))</f>
        <v>2106005</v>
      </c>
      <c r="C1764" s="69" t="s">
        <v>384</v>
      </c>
      <c r="D1764" s="62">
        <v>9</v>
      </c>
      <c r="E1764" s="62" t="str">
        <f>INDEX(技能!E:E,MATCH(技能等级!S1764,技能!T:T,0))</f>
        <v>刘羽禅普攻(教学)</v>
      </c>
      <c r="F1764" s="69" t="s">
        <v>1020</v>
      </c>
      <c r="G1764" s="62">
        <v>10</v>
      </c>
      <c r="H1764" s="149" t="str">
        <f t="shared" si="3469"/>
        <v>210600501</v>
      </c>
      <c r="I1764" s="62">
        <v>9</v>
      </c>
      <c r="J1764" s="62" t="str">
        <f>IF(COUNTIF(技能效果!A:A,技能等级!B1764&amp;"02")=1,技能等级!B1764&amp;"02","")</f>
        <v>210600502</v>
      </c>
      <c r="K1764" s="62">
        <f t="shared" si="3472"/>
        <v>9</v>
      </c>
      <c r="L1764" s="62" t="str">
        <f>IF(COUNTIF(技能效果!A:A,技能等级!B1764&amp;"03")=1,技能等级!B1764&amp;"03","")</f>
        <v/>
      </c>
      <c r="M1764" s="62" t="str">
        <f t="shared" si="3470"/>
        <v/>
      </c>
      <c r="N1764" s="62" t="str">
        <f>IF(COUNTIF(技能效果!A:A,技能等级!B1764&amp;"04")=1,技能等级!B1764&amp;"04","")</f>
        <v/>
      </c>
      <c r="O1764" s="62" t="str">
        <f t="shared" si="3471"/>
        <v/>
      </c>
      <c r="P1764" s="62" t="str">
        <f>IF(COUNTIF(技能效果!A:A,技能等级!B1764&amp;"05")=1,技能等级!B1764&amp;"05","")</f>
        <v/>
      </c>
      <c r="Q1764" s="62" t="str">
        <f t="shared" si="3473"/>
        <v/>
      </c>
      <c r="R1764" s="69" t="str">
        <f>INDEX(技能!U:U,MATCH(技能等级!B1764,技能!B:B,0))</f>
        <v>攻击敌方单体造成攻击x%伤害
【水晶】立即获得M个红水晶</v>
      </c>
      <c r="S1764" s="150">
        <f t="shared" si="3474"/>
        <v>172</v>
      </c>
    </row>
    <row r="1765" spans="1:19" ht="16.5" x14ac:dyDescent="0.2">
      <c r="A1765" s="62">
        <v>1762</v>
      </c>
      <c r="B1765" s="62">
        <f>INDEX(技能!B:B,MATCH(技能等级!S1765,技能!T:T,0))</f>
        <v>2106005</v>
      </c>
      <c r="C1765" s="69" t="s">
        <v>384</v>
      </c>
      <c r="D1765" s="62">
        <v>10</v>
      </c>
      <c r="E1765" s="62" t="str">
        <f>INDEX(技能!E:E,MATCH(技能等级!S1765,技能!T:T,0))</f>
        <v>刘羽禅普攻(教学)</v>
      </c>
      <c r="F1765" s="69" t="s">
        <v>1020</v>
      </c>
      <c r="G1765" s="62">
        <v>10</v>
      </c>
      <c r="H1765" s="149" t="str">
        <f t="shared" si="3469"/>
        <v>210600501</v>
      </c>
      <c r="I1765" s="62">
        <v>10</v>
      </c>
      <c r="J1765" s="62" t="str">
        <f>IF(COUNTIF(技能效果!A:A,技能等级!B1765&amp;"02")=1,技能等级!B1765&amp;"02","")</f>
        <v>210600502</v>
      </c>
      <c r="K1765" s="62">
        <f t="shared" si="3472"/>
        <v>10</v>
      </c>
      <c r="L1765" s="62" t="str">
        <f>IF(COUNTIF(技能效果!A:A,技能等级!B1765&amp;"03")=1,技能等级!B1765&amp;"03","")</f>
        <v/>
      </c>
      <c r="M1765" s="62" t="str">
        <f t="shared" si="3470"/>
        <v/>
      </c>
      <c r="N1765" s="62" t="str">
        <f>IF(COUNTIF(技能效果!A:A,技能等级!B1765&amp;"04")=1,技能等级!B1765&amp;"04","")</f>
        <v/>
      </c>
      <c r="O1765" s="62" t="str">
        <f t="shared" si="3471"/>
        <v/>
      </c>
      <c r="P1765" s="62" t="str">
        <f>IF(COUNTIF(技能效果!A:A,技能等级!B1765&amp;"05")=1,技能等级!B1765&amp;"05","")</f>
        <v/>
      </c>
      <c r="Q1765" s="62" t="str">
        <f t="shared" si="3473"/>
        <v/>
      </c>
      <c r="R1765" s="69" t="str">
        <f>INDEX(技能!U:U,MATCH(技能等级!B1765,技能!B:B,0))</f>
        <v>攻击敌方单体造成攻击x%伤害
【水晶】立即获得M个红水晶</v>
      </c>
      <c r="S1765" s="150">
        <f t="shared" si="3474"/>
        <v>172</v>
      </c>
    </row>
    <row r="1766" spans="1:19" ht="16.5" x14ac:dyDescent="0.2">
      <c r="A1766" s="62">
        <v>1763</v>
      </c>
      <c r="B1766" s="62">
        <f>INDEX(技能!B:B,MATCH(技能等级!S1766,技能!T:T,0))</f>
        <v>2106006</v>
      </c>
      <c r="C1766" s="69" t="s">
        <v>384</v>
      </c>
      <c r="D1766" s="62">
        <v>1</v>
      </c>
      <c r="E1766" s="62" t="str">
        <f>INDEX(技能!E:E,MATCH(技能等级!S1766,技能!T:T,0))</f>
        <v>红莲缇娜普攻(教学)</v>
      </c>
      <c r="F1766" s="69" t="s">
        <v>1020</v>
      </c>
      <c r="G1766" s="62"/>
      <c r="H1766" s="149" t="str">
        <f t="shared" si="3469"/>
        <v>210600601</v>
      </c>
      <c r="I1766" s="62">
        <v>1</v>
      </c>
      <c r="J1766" s="62" t="str">
        <f>IF(COUNTIF(技能效果!A:A,技能等级!B1766&amp;"02")=1,技能等级!B1766&amp;"02","")</f>
        <v>210600602</v>
      </c>
      <c r="K1766" s="62">
        <f t="shared" si="3472"/>
        <v>1</v>
      </c>
      <c r="L1766" s="62" t="str">
        <f>IF(COUNTIF(技能效果!A:A,技能等级!B1766&amp;"03")=1,技能等级!B1766&amp;"03","")</f>
        <v/>
      </c>
      <c r="M1766" s="62" t="str">
        <f t="shared" si="3470"/>
        <v/>
      </c>
      <c r="N1766" s="62" t="str">
        <f>IF(COUNTIF(技能效果!A:A,技能等级!B1766&amp;"04")=1,技能等级!B1766&amp;"04","")</f>
        <v/>
      </c>
      <c r="O1766" s="62" t="str">
        <f t="shared" si="3471"/>
        <v/>
      </c>
      <c r="P1766" s="62" t="str">
        <f>IF(COUNTIF(技能效果!A:A,技能等级!B1766&amp;"05")=1,技能等级!B1766&amp;"05","")</f>
        <v/>
      </c>
      <c r="Q1766" s="62" t="str">
        <f t="shared" si="3473"/>
        <v/>
      </c>
      <c r="R1766" s="69" t="str">
        <f>INDEX(技能!U:U,MATCH(技能等级!B1766,技能!B:B,0))</f>
        <v>攻击敌方单体造成攻击x%伤害
【水晶】立即获得M个红水晶</v>
      </c>
      <c r="S1766" s="150">
        <f t="shared" si="3474"/>
        <v>173</v>
      </c>
    </row>
    <row r="1767" spans="1:19" ht="16.5" x14ac:dyDescent="0.2">
      <c r="A1767" s="62">
        <v>1764</v>
      </c>
      <c r="B1767" s="62">
        <f>INDEX(技能!B:B,MATCH(技能等级!S1767,技能!T:T,0))</f>
        <v>2106006</v>
      </c>
      <c r="C1767" s="69" t="s">
        <v>384</v>
      </c>
      <c r="D1767" s="62">
        <v>2</v>
      </c>
      <c r="E1767" s="62" t="str">
        <f>INDEX(技能!E:E,MATCH(技能等级!S1767,技能!T:T,0))</f>
        <v>红莲缇娜普攻(教学)</v>
      </c>
      <c r="F1767" s="69" t="s">
        <v>1020</v>
      </c>
      <c r="G1767" s="62">
        <v>10</v>
      </c>
      <c r="H1767" s="149" t="str">
        <f t="shared" si="3469"/>
        <v>210600601</v>
      </c>
      <c r="I1767" s="62">
        <v>2</v>
      </c>
      <c r="J1767" s="62" t="str">
        <f>IF(COUNTIF(技能效果!A:A,技能等级!B1767&amp;"02")=1,技能等级!B1767&amp;"02","")</f>
        <v>210600602</v>
      </c>
      <c r="K1767" s="62">
        <f t="shared" si="3472"/>
        <v>2</v>
      </c>
      <c r="L1767" s="62" t="str">
        <f>IF(COUNTIF(技能效果!A:A,技能等级!B1767&amp;"03")=1,技能等级!B1767&amp;"03","")</f>
        <v/>
      </c>
      <c r="M1767" s="62" t="str">
        <f t="shared" si="3470"/>
        <v/>
      </c>
      <c r="N1767" s="62" t="str">
        <f>IF(COUNTIF(技能效果!A:A,技能等级!B1767&amp;"04")=1,技能等级!B1767&amp;"04","")</f>
        <v/>
      </c>
      <c r="O1767" s="62" t="str">
        <f t="shared" si="3471"/>
        <v/>
      </c>
      <c r="P1767" s="62" t="str">
        <f>IF(COUNTIF(技能效果!A:A,技能等级!B1767&amp;"05")=1,技能等级!B1767&amp;"05","")</f>
        <v/>
      </c>
      <c r="Q1767" s="62" t="str">
        <f t="shared" si="3473"/>
        <v/>
      </c>
      <c r="R1767" s="69" t="str">
        <f>INDEX(技能!U:U,MATCH(技能等级!B1767,技能!B:B,0))</f>
        <v>攻击敌方单体造成攻击x%伤害
【水晶】立即获得M个红水晶</v>
      </c>
      <c r="S1767" s="150">
        <f t="shared" si="3474"/>
        <v>173</v>
      </c>
    </row>
    <row r="1768" spans="1:19" ht="16.5" x14ac:dyDescent="0.2">
      <c r="A1768" s="62">
        <v>1765</v>
      </c>
      <c r="B1768" s="62">
        <f>INDEX(技能!B:B,MATCH(技能等级!S1768,技能!T:T,0))</f>
        <v>2106006</v>
      </c>
      <c r="C1768" s="69" t="s">
        <v>384</v>
      </c>
      <c r="D1768" s="62">
        <v>3</v>
      </c>
      <c r="E1768" s="62" t="str">
        <f>INDEX(技能!E:E,MATCH(技能等级!S1768,技能!T:T,0))</f>
        <v>红莲缇娜普攻(教学)</v>
      </c>
      <c r="F1768" s="69" t="s">
        <v>1020</v>
      </c>
      <c r="G1768" s="62">
        <v>10</v>
      </c>
      <c r="H1768" s="149" t="str">
        <f t="shared" si="3469"/>
        <v>210600601</v>
      </c>
      <c r="I1768" s="62">
        <v>3</v>
      </c>
      <c r="J1768" s="62" t="str">
        <f>IF(COUNTIF(技能效果!A:A,技能等级!B1768&amp;"02")=1,技能等级!B1768&amp;"02","")</f>
        <v>210600602</v>
      </c>
      <c r="K1768" s="62">
        <f t="shared" si="3472"/>
        <v>3</v>
      </c>
      <c r="L1768" s="62" t="str">
        <f>IF(COUNTIF(技能效果!A:A,技能等级!B1768&amp;"03")=1,技能等级!B1768&amp;"03","")</f>
        <v/>
      </c>
      <c r="M1768" s="62" t="str">
        <f t="shared" si="3470"/>
        <v/>
      </c>
      <c r="N1768" s="62" t="str">
        <f>IF(COUNTIF(技能效果!A:A,技能等级!B1768&amp;"04")=1,技能等级!B1768&amp;"04","")</f>
        <v/>
      </c>
      <c r="O1768" s="62" t="str">
        <f t="shared" si="3471"/>
        <v/>
      </c>
      <c r="P1768" s="62" t="str">
        <f>IF(COUNTIF(技能效果!A:A,技能等级!B1768&amp;"05")=1,技能等级!B1768&amp;"05","")</f>
        <v/>
      </c>
      <c r="Q1768" s="62" t="str">
        <f t="shared" si="3473"/>
        <v/>
      </c>
      <c r="R1768" s="69" t="str">
        <f>INDEX(技能!U:U,MATCH(技能等级!B1768,技能!B:B,0))</f>
        <v>攻击敌方单体造成攻击x%伤害
【水晶】立即获得M个红水晶</v>
      </c>
      <c r="S1768" s="150">
        <f t="shared" si="3474"/>
        <v>173</v>
      </c>
    </row>
    <row r="1769" spans="1:19" ht="16.5" x14ac:dyDescent="0.2">
      <c r="A1769" s="62">
        <v>1766</v>
      </c>
      <c r="B1769" s="62">
        <f>INDEX(技能!B:B,MATCH(技能等级!S1769,技能!T:T,0))</f>
        <v>2106006</v>
      </c>
      <c r="C1769" s="69" t="s">
        <v>384</v>
      </c>
      <c r="D1769" s="62">
        <v>4</v>
      </c>
      <c r="E1769" s="62" t="str">
        <f>INDEX(技能!E:E,MATCH(技能等级!S1769,技能!T:T,0))</f>
        <v>红莲缇娜普攻(教学)</v>
      </c>
      <c r="F1769" s="69" t="s">
        <v>1020</v>
      </c>
      <c r="G1769" s="62">
        <v>10</v>
      </c>
      <c r="H1769" s="149" t="str">
        <f t="shared" si="3469"/>
        <v>210600601</v>
      </c>
      <c r="I1769" s="62">
        <v>4</v>
      </c>
      <c r="J1769" s="62" t="str">
        <f>IF(COUNTIF(技能效果!A:A,技能等级!B1769&amp;"02")=1,技能等级!B1769&amp;"02","")</f>
        <v>210600602</v>
      </c>
      <c r="K1769" s="62">
        <f t="shared" si="3472"/>
        <v>4</v>
      </c>
      <c r="L1769" s="62" t="str">
        <f>IF(COUNTIF(技能效果!A:A,技能等级!B1769&amp;"03")=1,技能等级!B1769&amp;"03","")</f>
        <v/>
      </c>
      <c r="M1769" s="62" t="str">
        <f t="shared" si="3470"/>
        <v/>
      </c>
      <c r="N1769" s="62" t="str">
        <f>IF(COUNTIF(技能效果!A:A,技能等级!B1769&amp;"04")=1,技能等级!B1769&amp;"04","")</f>
        <v/>
      </c>
      <c r="O1769" s="62" t="str">
        <f t="shared" si="3471"/>
        <v/>
      </c>
      <c r="P1769" s="62" t="str">
        <f>IF(COUNTIF(技能效果!A:A,技能等级!B1769&amp;"05")=1,技能等级!B1769&amp;"05","")</f>
        <v/>
      </c>
      <c r="Q1769" s="62" t="str">
        <f t="shared" si="3473"/>
        <v/>
      </c>
      <c r="R1769" s="69" t="str">
        <f>INDEX(技能!U:U,MATCH(技能等级!B1769,技能!B:B,0))</f>
        <v>攻击敌方单体造成攻击x%伤害
【水晶】立即获得M个红水晶</v>
      </c>
      <c r="S1769" s="150">
        <f t="shared" si="3474"/>
        <v>173</v>
      </c>
    </row>
    <row r="1770" spans="1:19" ht="16.5" x14ac:dyDescent="0.2">
      <c r="A1770" s="62">
        <v>1767</v>
      </c>
      <c r="B1770" s="62">
        <f>INDEX(技能!B:B,MATCH(技能等级!S1770,技能!T:T,0))</f>
        <v>2106006</v>
      </c>
      <c r="C1770" s="69" t="s">
        <v>384</v>
      </c>
      <c r="D1770" s="62">
        <v>5</v>
      </c>
      <c r="E1770" s="62" t="str">
        <f>INDEX(技能!E:E,MATCH(技能等级!S1770,技能!T:T,0))</f>
        <v>红莲缇娜普攻(教学)</v>
      </c>
      <c r="F1770" s="69" t="s">
        <v>1020</v>
      </c>
      <c r="G1770" s="62">
        <v>10</v>
      </c>
      <c r="H1770" s="149" t="str">
        <f t="shared" si="3469"/>
        <v>210600601</v>
      </c>
      <c r="I1770" s="62">
        <v>5</v>
      </c>
      <c r="J1770" s="62" t="str">
        <f>IF(COUNTIF(技能效果!A:A,技能等级!B1770&amp;"02")=1,技能等级!B1770&amp;"02","")</f>
        <v>210600602</v>
      </c>
      <c r="K1770" s="62">
        <f t="shared" si="3472"/>
        <v>5</v>
      </c>
      <c r="L1770" s="62" t="str">
        <f>IF(COUNTIF(技能效果!A:A,技能等级!B1770&amp;"03")=1,技能等级!B1770&amp;"03","")</f>
        <v/>
      </c>
      <c r="M1770" s="62" t="str">
        <f t="shared" si="3470"/>
        <v/>
      </c>
      <c r="N1770" s="62" t="str">
        <f>IF(COUNTIF(技能效果!A:A,技能等级!B1770&amp;"04")=1,技能等级!B1770&amp;"04","")</f>
        <v/>
      </c>
      <c r="O1770" s="62" t="str">
        <f t="shared" si="3471"/>
        <v/>
      </c>
      <c r="P1770" s="62" t="str">
        <f>IF(COUNTIF(技能效果!A:A,技能等级!B1770&amp;"05")=1,技能等级!B1770&amp;"05","")</f>
        <v/>
      </c>
      <c r="Q1770" s="62" t="str">
        <f t="shared" si="3473"/>
        <v/>
      </c>
      <c r="R1770" s="69" t="str">
        <f>INDEX(技能!U:U,MATCH(技能等级!B1770,技能!B:B,0))</f>
        <v>攻击敌方单体造成攻击x%伤害
【水晶】立即获得M个红水晶</v>
      </c>
      <c r="S1770" s="150">
        <f t="shared" si="3474"/>
        <v>173</v>
      </c>
    </row>
    <row r="1771" spans="1:19" ht="16.5" x14ac:dyDescent="0.2">
      <c r="A1771" s="62">
        <v>1768</v>
      </c>
      <c r="B1771" s="62">
        <f>INDEX(技能!B:B,MATCH(技能等级!S1771,技能!T:T,0))</f>
        <v>2106006</v>
      </c>
      <c r="C1771" s="69" t="s">
        <v>384</v>
      </c>
      <c r="D1771" s="62">
        <v>6</v>
      </c>
      <c r="E1771" s="62" t="str">
        <f>INDEX(技能!E:E,MATCH(技能等级!S1771,技能!T:T,0))</f>
        <v>红莲缇娜普攻(教学)</v>
      </c>
      <c r="F1771" s="69" t="s">
        <v>1020</v>
      </c>
      <c r="G1771" s="62">
        <v>10</v>
      </c>
      <c r="H1771" s="149" t="str">
        <f t="shared" si="3469"/>
        <v>210600601</v>
      </c>
      <c r="I1771" s="62">
        <v>6</v>
      </c>
      <c r="J1771" s="62" t="str">
        <f>IF(COUNTIF(技能效果!A:A,技能等级!B1771&amp;"02")=1,技能等级!B1771&amp;"02","")</f>
        <v>210600602</v>
      </c>
      <c r="K1771" s="62">
        <f t="shared" si="3472"/>
        <v>6</v>
      </c>
      <c r="L1771" s="62" t="str">
        <f>IF(COUNTIF(技能效果!A:A,技能等级!B1771&amp;"03")=1,技能等级!B1771&amp;"03","")</f>
        <v/>
      </c>
      <c r="M1771" s="62" t="str">
        <f t="shared" si="3470"/>
        <v/>
      </c>
      <c r="N1771" s="62" t="str">
        <f>IF(COUNTIF(技能效果!A:A,技能等级!B1771&amp;"04")=1,技能等级!B1771&amp;"04","")</f>
        <v/>
      </c>
      <c r="O1771" s="62" t="str">
        <f t="shared" si="3471"/>
        <v/>
      </c>
      <c r="P1771" s="62" t="str">
        <f>IF(COUNTIF(技能效果!A:A,技能等级!B1771&amp;"05")=1,技能等级!B1771&amp;"05","")</f>
        <v/>
      </c>
      <c r="Q1771" s="62" t="str">
        <f t="shared" si="3473"/>
        <v/>
      </c>
      <c r="R1771" s="69" t="str">
        <f>INDEX(技能!U:U,MATCH(技能等级!B1771,技能!B:B,0))</f>
        <v>攻击敌方单体造成攻击x%伤害
【水晶】立即获得M个红水晶</v>
      </c>
      <c r="S1771" s="150">
        <f t="shared" si="3474"/>
        <v>173</v>
      </c>
    </row>
    <row r="1772" spans="1:19" ht="16.5" x14ac:dyDescent="0.2">
      <c r="A1772" s="62">
        <v>1769</v>
      </c>
      <c r="B1772" s="62">
        <f>INDEX(技能!B:B,MATCH(技能等级!S1772,技能!T:T,0))</f>
        <v>2106006</v>
      </c>
      <c r="C1772" s="69" t="s">
        <v>384</v>
      </c>
      <c r="D1772" s="62">
        <v>7</v>
      </c>
      <c r="E1772" s="62" t="str">
        <f>INDEX(技能!E:E,MATCH(技能等级!S1772,技能!T:T,0))</f>
        <v>红莲缇娜普攻(教学)</v>
      </c>
      <c r="F1772" s="69" t="s">
        <v>1020</v>
      </c>
      <c r="G1772" s="62">
        <v>10</v>
      </c>
      <c r="H1772" s="149" t="str">
        <f t="shared" si="3469"/>
        <v>210600601</v>
      </c>
      <c r="I1772" s="62">
        <v>7</v>
      </c>
      <c r="J1772" s="62" t="str">
        <f>IF(COUNTIF(技能效果!A:A,技能等级!B1772&amp;"02")=1,技能等级!B1772&amp;"02","")</f>
        <v>210600602</v>
      </c>
      <c r="K1772" s="62">
        <f t="shared" si="3472"/>
        <v>7</v>
      </c>
      <c r="L1772" s="62" t="str">
        <f>IF(COUNTIF(技能效果!A:A,技能等级!B1772&amp;"03")=1,技能等级!B1772&amp;"03","")</f>
        <v/>
      </c>
      <c r="M1772" s="62" t="str">
        <f t="shared" si="3470"/>
        <v/>
      </c>
      <c r="N1772" s="62" t="str">
        <f>IF(COUNTIF(技能效果!A:A,技能等级!B1772&amp;"04")=1,技能等级!B1772&amp;"04","")</f>
        <v/>
      </c>
      <c r="O1772" s="62" t="str">
        <f t="shared" si="3471"/>
        <v/>
      </c>
      <c r="P1772" s="62" t="str">
        <f>IF(COUNTIF(技能效果!A:A,技能等级!B1772&amp;"05")=1,技能等级!B1772&amp;"05","")</f>
        <v/>
      </c>
      <c r="Q1772" s="62" t="str">
        <f t="shared" si="3473"/>
        <v/>
      </c>
      <c r="R1772" s="69" t="str">
        <f>INDEX(技能!U:U,MATCH(技能等级!B1772,技能!B:B,0))</f>
        <v>攻击敌方单体造成攻击x%伤害
【水晶】立即获得M个红水晶</v>
      </c>
      <c r="S1772" s="150">
        <f t="shared" si="3474"/>
        <v>173</v>
      </c>
    </row>
    <row r="1773" spans="1:19" ht="16.5" x14ac:dyDescent="0.2">
      <c r="A1773" s="62">
        <v>1770</v>
      </c>
      <c r="B1773" s="62">
        <f>INDEX(技能!B:B,MATCH(技能等级!S1773,技能!T:T,0))</f>
        <v>2106006</v>
      </c>
      <c r="C1773" s="69" t="s">
        <v>384</v>
      </c>
      <c r="D1773" s="62">
        <v>8</v>
      </c>
      <c r="E1773" s="62" t="str">
        <f>INDEX(技能!E:E,MATCH(技能等级!S1773,技能!T:T,0))</f>
        <v>红莲缇娜普攻(教学)</v>
      </c>
      <c r="F1773" s="69" t="s">
        <v>1020</v>
      </c>
      <c r="G1773" s="62">
        <v>10</v>
      </c>
      <c r="H1773" s="149" t="str">
        <f t="shared" si="3469"/>
        <v>210600601</v>
      </c>
      <c r="I1773" s="62">
        <v>8</v>
      </c>
      <c r="J1773" s="62" t="str">
        <f>IF(COUNTIF(技能效果!A:A,技能等级!B1773&amp;"02")=1,技能等级!B1773&amp;"02","")</f>
        <v>210600602</v>
      </c>
      <c r="K1773" s="62">
        <f t="shared" si="3472"/>
        <v>8</v>
      </c>
      <c r="L1773" s="62" t="str">
        <f>IF(COUNTIF(技能效果!A:A,技能等级!B1773&amp;"03")=1,技能等级!B1773&amp;"03","")</f>
        <v/>
      </c>
      <c r="M1773" s="62" t="str">
        <f t="shared" si="3470"/>
        <v/>
      </c>
      <c r="N1773" s="62" t="str">
        <f>IF(COUNTIF(技能效果!A:A,技能等级!B1773&amp;"04")=1,技能等级!B1773&amp;"04","")</f>
        <v/>
      </c>
      <c r="O1773" s="62" t="str">
        <f t="shared" si="3471"/>
        <v/>
      </c>
      <c r="P1773" s="62" t="str">
        <f>IF(COUNTIF(技能效果!A:A,技能等级!B1773&amp;"05")=1,技能等级!B1773&amp;"05","")</f>
        <v/>
      </c>
      <c r="Q1773" s="62" t="str">
        <f t="shared" si="3473"/>
        <v/>
      </c>
      <c r="R1773" s="69" t="str">
        <f>INDEX(技能!U:U,MATCH(技能等级!B1773,技能!B:B,0))</f>
        <v>攻击敌方单体造成攻击x%伤害
【水晶】立即获得M个红水晶</v>
      </c>
      <c r="S1773" s="150">
        <f t="shared" si="3474"/>
        <v>173</v>
      </c>
    </row>
    <row r="1774" spans="1:19" ht="16.5" x14ac:dyDescent="0.2">
      <c r="A1774" s="62">
        <v>1771</v>
      </c>
      <c r="B1774" s="62">
        <f>INDEX(技能!B:B,MATCH(技能等级!S1774,技能!T:T,0))</f>
        <v>2106006</v>
      </c>
      <c r="C1774" s="69" t="s">
        <v>384</v>
      </c>
      <c r="D1774" s="62">
        <v>9</v>
      </c>
      <c r="E1774" s="62" t="str">
        <f>INDEX(技能!E:E,MATCH(技能等级!S1774,技能!T:T,0))</f>
        <v>红莲缇娜普攻(教学)</v>
      </c>
      <c r="F1774" s="69" t="s">
        <v>1020</v>
      </c>
      <c r="G1774" s="62">
        <v>10</v>
      </c>
      <c r="H1774" s="149" t="str">
        <f t="shared" si="3469"/>
        <v>210600601</v>
      </c>
      <c r="I1774" s="62">
        <v>9</v>
      </c>
      <c r="J1774" s="62" t="str">
        <f>IF(COUNTIF(技能效果!A:A,技能等级!B1774&amp;"02")=1,技能等级!B1774&amp;"02","")</f>
        <v>210600602</v>
      </c>
      <c r="K1774" s="62">
        <f t="shared" si="3472"/>
        <v>9</v>
      </c>
      <c r="L1774" s="62" t="str">
        <f>IF(COUNTIF(技能效果!A:A,技能等级!B1774&amp;"03")=1,技能等级!B1774&amp;"03","")</f>
        <v/>
      </c>
      <c r="M1774" s="62" t="str">
        <f t="shared" si="3470"/>
        <v/>
      </c>
      <c r="N1774" s="62" t="str">
        <f>IF(COUNTIF(技能效果!A:A,技能等级!B1774&amp;"04")=1,技能等级!B1774&amp;"04","")</f>
        <v/>
      </c>
      <c r="O1774" s="62" t="str">
        <f t="shared" si="3471"/>
        <v/>
      </c>
      <c r="P1774" s="62" t="str">
        <f>IF(COUNTIF(技能效果!A:A,技能等级!B1774&amp;"05")=1,技能等级!B1774&amp;"05","")</f>
        <v/>
      </c>
      <c r="Q1774" s="62" t="str">
        <f t="shared" si="3473"/>
        <v/>
      </c>
      <c r="R1774" s="69" t="str">
        <f>INDEX(技能!U:U,MATCH(技能等级!B1774,技能!B:B,0))</f>
        <v>攻击敌方单体造成攻击x%伤害
【水晶】立即获得M个红水晶</v>
      </c>
      <c r="S1774" s="150">
        <f t="shared" si="3474"/>
        <v>173</v>
      </c>
    </row>
    <row r="1775" spans="1:19" ht="16.5" x14ac:dyDescent="0.2">
      <c r="A1775" s="62">
        <v>1772</v>
      </c>
      <c r="B1775" s="62">
        <f>INDEX(技能!B:B,MATCH(技能等级!S1775,技能!T:T,0))</f>
        <v>2106006</v>
      </c>
      <c r="C1775" s="69" t="s">
        <v>384</v>
      </c>
      <c r="D1775" s="62">
        <v>10</v>
      </c>
      <c r="E1775" s="62" t="str">
        <f>INDEX(技能!E:E,MATCH(技能等级!S1775,技能!T:T,0))</f>
        <v>红莲缇娜普攻(教学)</v>
      </c>
      <c r="F1775" s="69" t="s">
        <v>1020</v>
      </c>
      <c r="G1775" s="62">
        <v>10</v>
      </c>
      <c r="H1775" s="149" t="str">
        <f t="shared" ref="H1775:H1838" si="3475">B1775&amp;"01"</f>
        <v>210600601</v>
      </c>
      <c r="I1775" s="62">
        <v>10</v>
      </c>
      <c r="J1775" s="62" t="str">
        <f>IF(COUNTIF(技能效果!A:A,技能等级!B1775&amp;"02")=1,技能等级!B1775&amp;"02","")</f>
        <v>210600602</v>
      </c>
      <c r="K1775" s="62">
        <f t="shared" si="3472"/>
        <v>10</v>
      </c>
      <c r="L1775" s="62" t="str">
        <f>IF(COUNTIF(技能效果!A:A,技能等级!B1775&amp;"03")=1,技能等级!B1775&amp;"03","")</f>
        <v/>
      </c>
      <c r="M1775" s="62" t="str">
        <f t="shared" si="3470"/>
        <v/>
      </c>
      <c r="N1775" s="62" t="str">
        <f>IF(COUNTIF(技能效果!A:A,技能等级!B1775&amp;"04")=1,技能等级!B1775&amp;"04","")</f>
        <v/>
      </c>
      <c r="O1775" s="62" t="str">
        <f t="shared" si="3471"/>
        <v/>
      </c>
      <c r="P1775" s="62" t="str">
        <f>IF(COUNTIF(技能效果!A:A,技能等级!B1775&amp;"05")=1,技能等级!B1775&amp;"05","")</f>
        <v/>
      </c>
      <c r="Q1775" s="62" t="str">
        <f t="shared" si="3473"/>
        <v/>
      </c>
      <c r="R1775" s="69" t="str">
        <f>INDEX(技能!U:U,MATCH(技能等级!B1775,技能!B:B,0))</f>
        <v>攻击敌方单体造成攻击x%伤害
【水晶】立即获得M个红水晶</v>
      </c>
      <c r="S1775" s="150">
        <f t="shared" si="3474"/>
        <v>173</v>
      </c>
    </row>
    <row r="1776" spans="1:19" ht="16.5" x14ac:dyDescent="0.2">
      <c r="A1776" s="62">
        <v>1773</v>
      </c>
      <c r="B1776" s="62">
        <f>INDEX(技能!B:B,MATCH(技能等级!S1776,技能!T:T,0))</f>
        <v>2106007</v>
      </c>
      <c r="C1776" s="69" t="s">
        <v>384</v>
      </c>
      <c r="D1776" s="62">
        <v>1</v>
      </c>
      <c r="E1776" s="62" t="str">
        <f>INDEX(技能!E:E,MATCH(技能等级!S1776,技能!T:T,0))</f>
        <v>战斗曹焱兵普攻(教学)</v>
      </c>
      <c r="F1776" s="69" t="s">
        <v>1020</v>
      </c>
      <c r="G1776" s="62"/>
      <c r="H1776" s="149" t="str">
        <f t="shared" si="3475"/>
        <v>210600701</v>
      </c>
      <c r="I1776" s="62">
        <v>1</v>
      </c>
      <c r="J1776" s="62" t="str">
        <f>IF(COUNTIF(技能效果!A:A,技能等级!B1776&amp;"02")=1,技能等级!B1776&amp;"02","")</f>
        <v>210600702</v>
      </c>
      <c r="K1776" s="62">
        <f t="shared" si="3472"/>
        <v>1</v>
      </c>
      <c r="L1776" s="62" t="str">
        <f>IF(COUNTIF(技能效果!A:A,技能等级!B1776&amp;"03")=1,技能等级!B1776&amp;"03","")</f>
        <v/>
      </c>
      <c r="M1776" s="62" t="str">
        <f t="shared" si="3470"/>
        <v/>
      </c>
      <c r="N1776" s="62" t="str">
        <f>IF(COUNTIF(技能效果!A:A,技能等级!B1776&amp;"04")=1,技能等级!B1776&amp;"04","")</f>
        <v/>
      </c>
      <c r="O1776" s="62" t="str">
        <f t="shared" si="3471"/>
        <v/>
      </c>
      <c r="P1776" s="62" t="str">
        <f>IF(COUNTIF(技能效果!A:A,技能等级!B1776&amp;"05")=1,技能等级!B1776&amp;"05","")</f>
        <v/>
      </c>
      <c r="Q1776" s="62" t="str">
        <f t="shared" si="3473"/>
        <v/>
      </c>
      <c r="R1776" s="69" t="str">
        <f>INDEX(技能!U:U,MATCH(技能等级!B1776,技能!B:B,0))</f>
        <v>攻击敌方单体造成攻击x%伤害
【水晶】立即获得M个红水晶</v>
      </c>
      <c r="S1776" s="150">
        <f t="shared" si="3474"/>
        <v>174</v>
      </c>
    </row>
    <row r="1777" spans="1:19" ht="16.5" x14ac:dyDescent="0.2">
      <c r="A1777" s="62">
        <v>1774</v>
      </c>
      <c r="B1777" s="62">
        <f>INDEX(技能!B:B,MATCH(技能等级!S1777,技能!T:T,0))</f>
        <v>2106007</v>
      </c>
      <c r="C1777" s="69" t="s">
        <v>384</v>
      </c>
      <c r="D1777" s="62">
        <v>2</v>
      </c>
      <c r="E1777" s="62" t="str">
        <f>INDEX(技能!E:E,MATCH(技能等级!S1777,技能!T:T,0))</f>
        <v>战斗曹焱兵普攻(教学)</v>
      </c>
      <c r="F1777" s="69" t="s">
        <v>1020</v>
      </c>
      <c r="G1777" s="62">
        <v>10</v>
      </c>
      <c r="H1777" s="149" t="str">
        <f t="shared" si="3475"/>
        <v>210600701</v>
      </c>
      <c r="I1777" s="62">
        <v>2</v>
      </c>
      <c r="J1777" s="62" t="str">
        <f>IF(COUNTIF(技能效果!A:A,技能等级!B1777&amp;"02")=1,技能等级!B1777&amp;"02","")</f>
        <v>210600702</v>
      </c>
      <c r="K1777" s="62">
        <f t="shared" si="3472"/>
        <v>2</v>
      </c>
      <c r="L1777" s="62" t="str">
        <f>IF(COUNTIF(技能效果!A:A,技能等级!B1777&amp;"03")=1,技能等级!B1777&amp;"03","")</f>
        <v/>
      </c>
      <c r="M1777" s="62" t="str">
        <f t="shared" si="3470"/>
        <v/>
      </c>
      <c r="N1777" s="62" t="str">
        <f>IF(COUNTIF(技能效果!A:A,技能等级!B1777&amp;"04")=1,技能等级!B1777&amp;"04","")</f>
        <v/>
      </c>
      <c r="O1777" s="62" t="str">
        <f t="shared" si="3471"/>
        <v/>
      </c>
      <c r="P1777" s="62" t="str">
        <f>IF(COUNTIF(技能效果!A:A,技能等级!B1777&amp;"05")=1,技能等级!B1777&amp;"05","")</f>
        <v/>
      </c>
      <c r="Q1777" s="62" t="str">
        <f t="shared" si="3473"/>
        <v/>
      </c>
      <c r="R1777" s="69" t="str">
        <f>INDEX(技能!U:U,MATCH(技能等级!B1777,技能!B:B,0))</f>
        <v>攻击敌方单体造成攻击x%伤害
【水晶】立即获得M个红水晶</v>
      </c>
      <c r="S1777" s="150">
        <f t="shared" si="3474"/>
        <v>174</v>
      </c>
    </row>
    <row r="1778" spans="1:19" ht="16.5" x14ac:dyDescent="0.2">
      <c r="A1778" s="62">
        <v>1775</v>
      </c>
      <c r="B1778" s="62">
        <f>INDEX(技能!B:B,MATCH(技能等级!S1778,技能!T:T,0))</f>
        <v>2106007</v>
      </c>
      <c r="C1778" s="69" t="s">
        <v>384</v>
      </c>
      <c r="D1778" s="62">
        <v>3</v>
      </c>
      <c r="E1778" s="62" t="str">
        <f>INDEX(技能!E:E,MATCH(技能等级!S1778,技能!T:T,0))</f>
        <v>战斗曹焱兵普攻(教学)</v>
      </c>
      <c r="F1778" s="69" t="s">
        <v>1020</v>
      </c>
      <c r="G1778" s="62">
        <v>10</v>
      </c>
      <c r="H1778" s="149" t="str">
        <f t="shared" si="3475"/>
        <v>210600701</v>
      </c>
      <c r="I1778" s="62">
        <v>3</v>
      </c>
      <c r="J1778" s="62" t="str">
        <f>IF(COUNTIF(技能效果!A:A,技能等级!B1778&amp;"02")=1,技能等级!B1778&amp;"02","")</f>
        <v>210600702</v>
      </c>
      <c r="K1778" s="62">
        <f t="shared" si="3472"/>
        <v>3</v>
      </c>
      <c r="L1778" s="62" t="str">
        <f>IF(COUNTIF(技能效果!A:A,技能等级!B1778&amp;"03")=1,技能等级!B1778&amp;"03","")</f>
        <v/>
      </c>
      <c r="M1778" s="62" t="str">
        <f t="shared" si="3470"/>
        <v/>
      </c>
      <c r="N1778" s="62" t="str">
        <f>IF(COUNTIF(技能效果!A:A,技能等级!B1778&amp;"04")=1,技能等级!B1778&amp;"04","")</f>
        <v/>
      </c>
      <c r="O1778" s="62" t="str">
        <f t="shared" si="3471"/>
        <v/>
      </c>
      <c r="P1778" s="62" t="str">
        <f>IF(COUNTIF(技能效果!A:A,技能等级!B1778&amp;"05")=1,技能等级!B1778&amp;"05","")</f>
        <v/>
      </c>
      <c r="Q1778" s="62" t="str">
        <f t="shared" si="3473"/>
        <v/>
      </c>
      <c r="R1778" s="69" t="str">
        <f>INDEX(技能!U:U,MATCH(技能等级!B1778,技能!B:B,0))</f>
        <v>攻击敌方单体造成攻击x%伤害
【水晶】立即获得M个红水晶</v>
      </c>
      <c r="S1778" s="150">
        <f t="shared" si="3474"/>
        <v>174</v>
      </c>
    </row>
    <row r="1779" spans="1:19" ht="16.5" x14ac:dyDescent="0.2">
      <c r="A1779" s="62">
        <v>1776</v>
      </c>
      <c r="B1779" s="62">
        <f>INDEX(技能!B:B,MATCH(技能等级!S1779,技能!T:T,0))</f>
        <v>2106007</v>
      </c>
      <c r="C1779" s="69" t="s">
        <v>384</v>
      </c>
      <c r="D1779" s="62">
        <v>4</v>
      </c>
      <c r="E1779" s="62" t="str">
        <f>INDEX(技能!E:E,MATCH(技能等级!S1779,技能!T:T,0))</f>
        <v>战斗曹焱兵普攻(教学)</v>
      </c>
      <c r="F1779" s="69" t="s">
        <v>1020</v>
      </c>
      <c r="G1779" s="62">
        <v>10</v>
      </c>
      <c r="H1779" s="149" t="str">
        <f t="shared" si="3475"/>
        <v>210600701</v>
      </c>
      <c r="I1779" s="62">
        <v>4</v>
      </c>
      <c r="J1779" s="62" t="str">
        <f>IF(COUNTIF(技能效果!A:A,技能等级!B1779&amp;"02")=1,技能等级!B1779&amp;"02","")</f>
        <v>210600702</v>
      </c>
      <c r="K1779" s="62">
        <f t="shared" si="3472"/>
        <v>4</v>
      </c>
      <c r="L1779" s="62" t="str">
        <f>IF(COUNTIF(技能效果!A:A,技能等级!B1779&amp;"03")=1,技能等级!B1779&amp;"03","")</f>
        <v/>
      </c>
      <c r="M1779" s="62" t="str">
        <f t="shared" si="3470"/>
        <v/>
      </c>
      <c r="N1779" s="62" t="str">
        <f>IF(COUNTIF(技能效果!A:A,技能等级!B1779&amp;"04")=1,技能等级!B1779&amp;"04","")</f>
        <v/>
      </c>
      <c r="O1779" s="62" t="str">
        <f t="shared" si="3471"/>
        <v/>
      </c>
      <c r="P1779" s="62" t="str">
        <f>IF(COUNTIF(技能效果!A:A,技能等级!B1779&amp;"05")=1,技能等级!B1779&amp;"05","")</f>
        <v/>
      </c>
      <c r="Q1779" s="62" t="str">
        <f t="shared" si="3473"/>
        <v/>
      </c>
      <c r="R1779" s="69" t="str">
        <f>INDEX(技能!U:U,MATCH(技能等级!B1779,技能!B:B,0))</f>
        <v>攻击敌方单体造成攻击x%伤害
【水晶】立即获得M个红水晶</v>
      </c>
      <c r="S1779" s="150">
        <f t="shared" si="3474"/>
        <v>174</v>
      </c>
    </row>
    <row r="1780" spans="1:19" ht="16.5" x14ac:dyDescent="0.2">
      <c r="A1780" s="62">
        <v>1777</v>
      </c>
      <c r="B1780" s="62">
        <f>INDEX(技能!B:B,MATCH(技能等级!S1780,技能!T:T,0))</f>
        <v>2106007</v>
      </c>
      <c r="C1780" s="69" t="s">
        <v>384</v>
      </c>
      <c r="D1780" s="62">
        <v>5</v>
      </c>
      <c r="E1780" s="62" t="str">
        <f>INDEX(技能!E:E,MATCH(技能等级!S1780,技能!T:T,0))</f>
        <v>战斗曹焱兵普攻(教学)</v>
      </c>
      <c r="F1780" s="69" t="s">
        <v>1020</v>
      </c>
      <c r="G1780" s="62">
        <v>10</v>
      </c>
      <c r="H1780" s="149" t="str">
        <f t="shared" si="3475"/>
        <v>210600701</v>
      </c>
      <c r="I1780" s="62">
        <v>5</v>
      </c>
      <c r="J1780" s="62" t="str">
        <f>IF(COUNTIF(技能效果!A:A,技能等级!B1780&amp;"02")=1,技能等级!B1780&amp;"02","")</f>
        <v>210600702</v>
      </c>
      <c r="K1780" s="62">
        <f t="shared" si="3472"/>
        <v>5</v>
      </c>
      <c r="L1780" s="62" t="str">
        <f>IF(COUNTIF(技能效果!A:A,技能等级!B1780&amp;"03")=1,技能等级!B1780&amp;"03","")</f>
        <v/>
      </c>
      <c r="M1780" s="62" t="str">
        <f t="shared" ref="M1780:M1843" si="3476">IF(L1780="","",$D1780)</f>
        <v/>
      </c>
      <c r="N1780" s="62" t="str">
        <f>IF(COUNTIF(技能效果!A:A,技能等级!B1780&amp;"04")=1,技能等级!B1780&amp;"04","")</f>
        <v/>
      </c>
      <c r="O1780" s="62" t="str">
        <f t="shared" ref="O1780:O1843" si="3477">IF(N1780="","",$D1780)</f>
        <v/>
      </c>
      <c r="P1780" s="62" t="str">
        <f>IF(COUNTIF(技能效果!A:A,技能等级!B1780&amp;"05")=1,技能等级!B1780&amp;"05","")</f>
        <v/>
      </c>
      <c r="Q1780" s="62" t="str">
        <f t="shared" si="3473"/>
        <v/>
      </c>
      <c r="R1780" s="69" t="str">
        <f>INDEX(技能!U:U,MATCH(技能等级!B1780,技能!B:B,0))</f>
        <v>攻击敌方单体造成攻击x%伤害
【水晶】立即获得M个红水晶</v>
      </c>
      <c r="S1780" s="150">
        <f t="shared" si="3474"/>
        <v>174</v>
      </c>
    </row>
    <row r="1781" spans="1:19" ht="16.5" x14ac:dyDescent="0.2">
      <c r="A1781" s="62">
        <v>1778</v>
      </c>
      <c r="B1781" s="62">
        <f>INDEX(技能!B:B,MATCH(技能等级!S1781,技能!T:T,0))</f>
        <v>2106007</v>
      </c>
      <c r="C1781" s="69" t="s">
        <v>384</v>
      </c>
      <c r="D1781" s="62">
        <v>6</v>
      </c>
      <c r="E1781" s="62" t="str">
        <f>INDEX(技能!E:E,MATCH(技能等级!S1781,技能!T:T,0))</f>
        <v>战斗曹焱兵普攻(教学)</v>
      </c>
      <c r="F1781" s="69" t="s">
        <v>1020</v>
      </c>
      <c r="G1781" s="62">
        <v>10</v>
      </c>
      <c r="H1781" s="149" t="str">
        <f t="shared" si="3475"/>
        <v>210600701</v>
      </c>
      <c r="I1781" s="62">
        <v>6</v>
      </c>
      <c r="J1781" s="62" t="str">
        <f>IF(COUNTIF(技能效果!A:A,技能等级!B1781&amp;"02")=1,技能等级!B1781&amp;"02","")</f>
        <v>210600702</v>
      </c>
      <c r="K1781" s="62">
        <f t="shared" ref="K1781:K1844" si="3478">IF(J1781="","",$D1781)</f>
        <v>6</v>
      </c>
      <c r="L1781" s="62" t="str">
        <f>IF(COUNTIF(技能效果!A:A,技能等级!B1781&amp;"03")=1,技能等级!B1781&amp;"03","")</f>
        <v/>
      </c>
      <c r="M1781" s="62" t="str">
        <f t="shared" si="3476"/>
        <v/>
      </c>
      <c r="N1781" s="62" t="str">
        <f>IF(COUNTIF(技能效果!A:A,技能等级!B1781&amp;"04")=1,技能等级!B1781&amp;"04","")</f>
        <v/>
      </c>
      <c r="O1781" s="62" t="str">
        <f t="shared" si="3477"/>
        <v/>
      </c>
      <c r="P1781" s="62" t="str">
        <f>IF(COUNTIF(技能效果!A:A,技能等级!B1781&amp;"05")=1,技能等级!B1781&amp;"05","")</f>
        <v/>
      </c>
      <c r="Q1781" s="62" t="str">
        <f t="shared" ref="Q1781:Q1844" si="3479">IF(P1781="","",$D1781)</f>
        <v/>
      </c>
      <c r="R1781" s="69" t="str">
        <f>INDEX(技能!U:U,MATCH(技能等级!B1781,技能!B:B,0))</f>
        <v>攻击敌方单体造成攻击x%伤害
【水晶】立即获得M个红水晶</v>
      </c>
      <c r="S1781" s="150">
        <f t="shared" si="3474"/>
        <v>174</v>
      </c>
    </row>
    <row r="1782" spans="1:19" ht="16.5" x14ac:dyDescent="0.2">
      <c r="A1782" s="62">
        <v>1779</v>
      </c>
      <c r="B1782" s="62">
        <f>INDEX(技能!B:B,MATCH(技能等级!S1782,技能!T:T,0))</f>
        <v>2106007</v>
      </c>
      <c r="C1782" s="69" t="s">
        <v>384</v>
      </c>
      <c r="D1782" s="62">
        <v>7</v>
      </c>
      <c r="E1782" s="62" t="str">
        <f>INDEX(技能!E:E,MATCH(技能等级!S1782,技能!T:T,0))</f>
        <v>战斗曹焱兵普攻(教学)</v>
      </c>
      <c r="F1782" s="69" t="s">
        <v>1020</v>
      </c>
      <c r="G1782" s="62">
        <v>10</v>
      </c>
      <c r="H1782" s="149" t="str">
        <f t="shared" si="3475"/>
        <v>210600701</v>
      </c>
      <c r="I1782" s="62">
        <v>7</v>
      </c>
      <c r="J1782" s="62" t="str">
        <f>IF(COUNTIF(技能效果!A:A,技能等级!B1782&amp;"02")=1,技能等级!B1782&amp;"02","")</f>
        <v>210600702</v>
      </c>
      <c r="K1782" s="62">
        <f t="shared" si="3478"/>
        <v>7</v>
      </c>
      <c r="L1782" s="62" t="str">
        <f>IF(COUNTIF(技能效果!A:A,技能等级!B1782&amp;"03")=1,技能等级!B1782&amp;"03","")</f>
        <v/>
      </c>
      <c r="M1782" s="62" t="str">
        <f t="shared" si="3476"/>
        <v/>
      </c>
      <c r="N1782" s="62" t="str">
        <f>IF(COUNTIF(技能效果!A:A,技能等级!B1782&amp;"04")=1,技能等级!B1782&amp;"04","")</f>
        <v/>
      </c>
      <c r="O1782" s="62" t="str">
        <f t="shared" si="3477"/>
        <v/>
      </c>
      <c r="P1782" s="62" t="str">
        <f>IF(COUNTIF(技能效果!A:A,技能等级!B1782&amp;"05")=1,技能等级!B1782&amp;"05","")</f>
        <v/>
      </c>
      <c r="Q1782" s="62" t="str">
        <f t="shared" si="3479"/>
        <v/>
      </c>
      <c r="R1782" s="69" t="str">
        <f>INDEX(技能!U:U,MATCH(技能等级!B1782,技能!B:B,0))</f>
        <v>攻击敌方单体造成攻击x%伤害
【水晶】立即获得M个红水晶</v>
      </c>
      <c r="S1782" s="150">
        <f t="shared" si="3474"/>
        <v>174</v>
      </c>
    </row>
    <row r="1783" spans="1:19" ht="16.5" x14ac:dyDescent="0.2">
      <c r="A1783" s="62">
        <v>1780</v>
      </c>
      <c r="B1783" s="62">
        <f>INDEX(技能!B:B,MATCH(技能等级!S1783,技能!T:T,0))</f>
        <v>2106007</v>
      </c>
      <c r="C1783" s="69" t="s">
        <v>384</v>
      </c>
      <c r="D1783" s="62">
        <v>8</v>
      </c>
      <c r="E1783" s="62" t="str">
        <f>INDEX(技能!E:E,MATCH(技能等级!S1783,技能!T:T,0))</f>
        <v>战斗曹焱兵普攻(教学)</v>
      </c>
      <c r="F1783" s="69" t="s">
        <v>1020</v>
      </c>
      <c r="G1783" s="62">
        <v>10</v>
      </c>
      <c r="H1783" s="149" t="str">
        <f t="shared" si="3475"/>
        <v>210600701</v>
      </c>
      <c r="I1783" s="62">
        <v>8</v>
      </c>
      <c r="J1783" s="62" t="str">
        <f>IF(COUNTIF(技能效果!A:A,技能等级!B1783&amp;"02")=1,技能等级!B1783&amp;"02","")</f>
        <v>210600702</v>
      </c>
      <c r="K1783" s="62">
        <f t="shared" si="3478"/>
        <v>8</v>
      </c>
      <c r="L1783" s="62" t="str">
        <f>IF(COUNTIF(技能效果!A:A,技能等级!B1783&amp;"03")=1,技能等级!B1783&amp;"03","")</f>
        <v/>
      </c>
      <c r="M1783" s="62" t="str">
        <f t="shared" si="3476"/>
        <v/>
      </c>
      <c r="N1783" s="62" t="str">
        <f>IF(COUNTIF(技能效果!A:A,技能等级!B1783&amp;"04")=1,技能等级!B1783&amp;"04","")</f>
        <v/>
      </c>
      <c r="O1783" s="62" t="str">
        <f t="shared" si="3477"/>
        <v/>
      </c>
      <c r="P1783" s="62" t="str">
        <f>IF(COUNTIF(技能效果!A:A,技能等级!B1783&amp;"05")=1,技能等级!B1783&amp;"05","")</f>
        <v/>
      </c>
      <c r="Q1783" s="62" t="str">
        <f t="shared" si="3479"/>
        <v/>
      </c>
      <c r="R1783" s="69" t="str">
        <f>INDEX(技能!U:U,MATCH(技能等级!B1783,技能!B:B,0))</f>
        <v>攻击敌方单体造成攻击x%伤害
【水晶】立即获得M个红水晶</v>
      </c>
      <c r="S1783" s="150">
        <f t="shared" si="3474"/>
        <v>174</v>
      </c>
    </row>
    <row r="1784" spans="1:19" ht="16.5" x14ac:dyDescent="0.2">
      <c r="A1784" s="62">
        <v>1781</v>
      </c>
      <c r="B1784" s="62">
        <f>INDEX(技能!B:B,MATCH(技能等级!S1784,技能!T:T,0))</f>
        <v>2106007</v>
      </c>
      <c r="C1784" s="69" t="s">
        <v>384</v>
      </c>
      <c r="D1784" s="62">
        <v>9</v>
      </c>
      <c r="E1784" s="62" t="str">
        <f>INDEX(技能!E:E,MATCH(技能等级!S1784,技能!T:T,0))</f>
        <v>战斗曹焱兵普攻(教学)</v>
      </c>
      <c r="F1784" s="69" t="s">
        <v>1020</v>
      </c>
      <c r="G1784" s="62">
        <v>10</v>
      </c>
      <c r="H1784" s="149" t="str">
        <f t="shared" si="3475"/>
        <v>210600701</v>
      </c>
      <c r="I1784" s="62">
        <v>9</v>
      </c>
      <c r="J1784" s="62" t="str">
        <f>IF(COUNTIF(技能效果!A:A,技能等级!B1784&amp;"02")=1,技能等级!B1784&amp;"02","")</f>
        <v>210600702</v>
      </c>
      <c r="K1784" s="62">
        <f t="shared" si="3478"/>
        <v>9</v>
      </c>
      <c r="L1784" s="62" t="str">
        <f>IF(COUNTIF(技能效果!A:A,技能等级!B1784&amp;"03")=1,技能等级!B1784&amp;"03","")</f>
        <v/>
      </c>
      <c r="M1784" s="62" t="str">
        <f t="shared" si="3476"/>
        <v/>
      </c>
      <c r="N1784" s="62" t="str">
        <f>IF(COUNTIF(技能效果!A:A,技能等级!B1784&amp;"04")=1,技能等级!B1784&amp;"04","")</f>
        <v/>
      </c>
      <c r="O1784" s="62" t="str">
        <f t="shared" si="3477"/>
        <v/>
      </c>
      <c r="P1784" s="62" t="str">
        <f>IF(COUNTIF(技能效果!A:A,技能等级!B1784&amp;"05")=1,技能等级!B1784&amp;"05","")</f>
        <v/>
      </c>
      <c r="Q1784" s="62" t="str">
        <f t="shared" si="3479"/>
        <v/>
      </c>
      <c r="R1784" s="69" t="str">
        <f>INDEX(技能!U:U,MATCH(技能等级!B1784,技能!B:B,0))</f>
        <v>攻击敌方单体造成攻击x%伤害
【水晶】立即获得M个红水晶</v>
      </c>
      <c r="S1784" s="150">
        <f t="shared" si="3474"/>
        <v>174</v>
      </c>
    </row>
    <row r="1785" spans="1:19" ht="16.5" x14ac:dyDescent="0.2">
      <c r="A1785" s="62">
        <v>1782</v>
      </c>
      <c r="B1785" s="62">
        <f>INDEX(技能!B:B,MATCH(技能等级!S1785,技能!T:T,0))</f>
        <v>2106007</v>
      </c>
      <c r="C1785" s="69" t="s">
        <v>384</v>
      </c>
      <c r="D1785" s="62">
        <v>10</v>
      </c>
      <c r="E1785" s="62" t="str">
        <f>INDEX(技能!E:E,MATCH(技能等级!S1785,技能!T:T,0))</f>
        <v>战斗曹焱兵普攻(教学)</v>
      </c>
      <c r="F1785" s="69" t="s">
        <v>1020</v>
      </c>
      <c r="G1785" s="62">
        <v>10</v>
      </c>
      <c r="H1785" s="149" t="str">
        <f t="shared" si="3475"/>
        <v>210600701</v>
      </c>
      <c r="I1785" s="62">
        <v>10</v>
      </c>
      <c r="J1785" s="62" t="str">
        <f>IF(COUNTIF(技能效果!A:A,技能等级!B1785&amp;"02")=1,技能等级!B1785&amp;"02","")</f>
        <v>210600702</v>
      </c>
      <c r="K1785" s="62">
        <f t="shared" si="3478"/>
        <v>10</v>
      </c>
      <c r="L1785" s="62" t="str">
        <f>IF(COUNTIF(技能效果!A:A,技能等级!B1785&amp;"03")=1,技能等级!B1785&amp;"03","")</f>
        <v/>
      </c>
      <c r="M1785" s="62" t="str">
        <f t="shared" si="3476"/>
        <v/>
      </c>
      <c r="N1785" s="62" t="str">
        <f>IF(COUNTIF(技能效果!A:A,技能等级!B1785&amp;"04")=1,技能等级!B1785&amp;"04","")</f>
        <v/>
      </c>
      <c r="O1785" s="62" t="str">
        <f t="shared" si="3477"/>
        <v/>
      </c>
      <c r="P1785" s="62" t="str">
        <f>IF(COUNTIF(技能效果!A:A,技能等级!B1785&amp;"05")=1,技能等级!B1785&amp;"05","")</f>
        <v/>
      </c>
      <c r="Q1785" s="62" t="str">
        <f t="shared" si="3479"/>
        <v/>
      </c>
      <c r="R1785" s="69" t="str">
        <f>INDEX(技能!U:U,MATCH(技能等级!B1785,技能!B:B,0))</f>
        <v>攻击敌方单体造成攻击x%伤害
【水晶】立即获得M个红水晶</v>
      </c>
      <c r="S1785" s="150">
        <f t="shared" ref="S1785:S1848" si="3480">S1775+1</f>
        <v>174</v>
      </c>
    </row>
    <row r="1786" spans="1:19" ht="16.5" x14ac:dyDescent="0.2">
      <c r="A1786" s="62">
        <v>1783</v>
      </c>
      <c r="B1786" s="62">
        <f>INDEX(技能!B:B,MATCH(技能等级!S1786,技能!T:T,0))</f>
        <v>2106008</v>
      </c>
      <c r="C1786" s="69" t="s">
        <v>384</v>
      </c>
      <c r="D1786" s="62">
        <v>1</v>
      </c>
      <c r="E1786" s="62" t="str">
        <f>INDEX(技能!E:E,MATCH(技能等级!S1786,技能!T:T,0))</f>
        <v>黑尔坎普普攻(教学)</v>
      </c>
      <c r="F1786" s="69" t="s">
        <v>1020</v>
      </c>
      <c r="G1786" s="62"/>
      <c r="H1786" s="149" t="str">
        <f t="shared" si="3475"/>
        <v>210600801</v>
      </c>
      <c r="I1786" s="62">
        <v>1</v>
      </c>
      <c r="J1786" s="62" t="str">
        <f>IF(COUNTIF(技能效果!A:A,技能等级!B1786&amp;"02")=1,技能等级!B1786&amp;"02","")</f>
        <v>210600802</v>
      </c>
      <c r="K1786" s="62">
        <f t="shared" si="3478"/>
        <v>1</v>
      </c>
      <c r="L1786" s="62" t="str">
        <f>IF(COUNTIF(技能效果!A:A,技能等级!B1786&amp;"03")=1,技能等级!B1786&amp;"03","")</f>
        <v/>
      </c>
      <c r="M1786" s="62" t="str">
        <f t="shared" si="3476"/>
        <v/>
      </c>
      <c r="N1786" s="62" t="str">
        <f>IF(COUNTIF(技能效果!A:A,技能等级!B1786&amp;"04")=1,技能等级!B1786&amp;"04","")</f>
        <v/>
      </c>
      <c r="O1786" s="62" t="str">
        <f t="shared" si="3477"/>
        <v/>
      </c>
      <c r="P1786" s="62" t="str">
        <f>IF(COUNTIF(技能效果!A:A,技能等级!B1786&amp;"05")=1,技能等级!B1786&amp;"05","")</f>
        <v/>
      </c>
      <c r="Q1786" s="62" t="str">
        <f t="shared" si="3479"/>
        <v/>
      </c>
      <c r="R1786" s="69" t="str">
        <f>INDEX(技能!U:U,MATCH(技能等级!B1786,技能!B:B,0))</f>
        <v>攻击敌方单体造成攻击x%伤害
【水晶】立即获得M个蓝水晶</v>
      </c>
      <c r="S1786" s="150">
        <f t="shared" si="3480"/>
        <v>175</v>
      </c>
    </row>
    <row r="1787" spans="1:19" ht="16.5" x14ac:dyDescent="0.2">
      <c r="A1787" s="62">
        <v>1784</v>
      </c>
      <c r="B1787" s="62">
        <f>INDEX(技能!B:B,MATCH(技能等级!S1787,技能!T:T,0))</f>
        <v>2106008</v>
      </c>
      <c r="C1787" s="69" t="s">
        <v>384</v>
      </c>
      <c r="D1787" s="62">
        <v>2</v>
      </c>
      <c r="E1787" s="62" t="str">
        <f>INDEX(技能!E:E,MATCH(技能等级!S1787,技能!T:T,0))</f>
        <v>黑尔坎普普攻(教学)</v>
      </c>
      <c r="F1787" s="69" t="s">
        <v>1020</v>
      </c>
      <c r="G1787" s="62">
        <v>10</v>
      </c>
      <c r="H1787" s="149" t="str">
        <f t="shared" si="3475"/>
        <v>210600801</v>
      </c>
      <c r="I1787" s="62">
        <v>2</v>
      </c>
      <c r="J1787" s="62" t="str">
        <f>IF(COUNTIF(技能效果!A:A,技能等级!B1787&amp;"02")=1,技能等级!B1787&amp;"02","")</f>
        <v>210600802</v>
      </c>
      <c r="K1787" s="62">
        <f t="shared" si="3478"/>
        <v>2</v>
      </c>
      <c r="L1787" s="62" t="str">
        <f>IF(COUNTIF(技能效果!A:A,技能等级!B1787&amp;"03")=1,技能等级!B1787&amp;"03","")</f>
        <v/>
      </c>
      <c r="M1787" s="62" t="str">
        <f t="shared" si="3476"/>
        <v/>
      </c>
      <c r="N1787" s="62" t="str">
        <f>IF(COUNTIF(技能效果!A:A,技能等级!B1787&amp;"04")=1,技能等级!B1787&amp;"04","")</f>
        <v/>
      </c>
      <c r="O1787" s="62" t="str">
        <f t="shared" si="3477"/>
        <v/>
      </c>
      <c r="P1787" s="62" t="str">
        <f>IF(COUNTIF(技能效果!A:A,技能等级!B1787&amp;"05")=1,技能等级!B1787&amp;"05","")</f>
        <v/>
      </c>
      <c r="Q1787" s="62" t="str">
        <f t="shared" si="3479"/>
        <v/>
      </c>
      <c r="R1787" s="69" t="str">
        <f>INDEX(技能!U:U,MATCH(技能等级!B1787,技能!B:B,0))</f>
        <v>攻击敌方单体造成攻击x%伤害
【水晶】立即获得M个蓝水晶</v>
      </c>
      <c r="S1787" s="150">
        <f t="shared" si="3480"/>
        <v>175</v>
      </c>
    </row>
    <row r="1788" spans="1:19" ht="16.5" x14ac:dyDescent="0.2">
      <c r="A1788" s="62">
        <v>1785</v>
      </c>
      <c r="B1788" s="62">
        <f>INDEX(技能!B:B,MATCH(技能等级!S1788,技能!T:T,0))</f>
        <v>2106008</v>
      </c>
      <c r="C1788" s="69" t="s">
        <v>384</v>
      </c>
      <c r="D1788" s="62">
        <v>3</v>
      </c>
      <c r="E1788" s="62" t="str">
        <f>INDEX(技能!E:E,MATCH(技能等级!S1788,技能!T:T,0))</f>
        <v>黑尔坎普普攻(教学)</v>
      </c>
      <c r="F1788" s="69" t="s">
        <v>1020</v>
      </c>
      <c r="G1788" s="62">
        <v>10</v>
      </c>
      <c r="H1788" s="149" t="str">
        <f t="shared" si="3475"/>
        <v>210600801</v>
      </c>
      <c r="I1788" s="62">
        <v>3</v>
      </c>
      <c r="J1788" s="62" t="str">
        <f>IF(COUNTIF(技能效果!A:A,技能等级!B1788&amp;"02")=1,技能等级!B1788&amp;"02","")</f>
        <v>210600802</v>
      </c>
      <c r="K1788" s="62">
        <f t="shared" si="3478"/>
        <v>3</v>
      </c>
      <c r="L1788" s="62" t="str">
        <f>IF(COUNTIF(技能效果!A:A,技能等级!B1788&amp;"03")=1,技能等级!B1788&amp;"03","")</f>
        <v/>
      </c>
      <c r="M1788" s="62" t="str">
        <f t="shared" si="3476"/>
        <v/>
      </c>
      <c r="N1788" s="62" t="str">
        <f>IF(COUNTIF(技能效果!A:A,技能等级!B1788&amp;"04")=1,技能等级!B1788&amp;"04","")</f>
        <v/>
      </c>
      <c r="O1788" s="62" t="str">
        <f t="shared" si="3477"/>
        <v/>
      </c>
      <c r="P1788" s="62" t="str">
        <f>IF(COUNTIF(技能效果!A:A,技能等级!B1788&amp;"05")=1,技能等级!B1788&amp;"05","")</f>
        <v/>
      </c>
      <c r="Q1788" s="62" t="str">
        <f t="shared" si="3479"/>
        <v/>
      </c>
      <c r="R1788" s="69" t="str">
        <f>INDEX(技能!U:U,MATCH(技能等级!B1788,技能!B:B,0))</f>
        <v>攻击敌方单体造成攻击x%伤害
【水晶】立即获得M个蓝水晶</v>
      </c>
      <c r="S1788" s="150">
        <f t="shared" si="3480"/>
        <v>175</v>
      </c>
    </row>
    <row r="1789" spans="1:19" ht="16.5" x14ac:dyDescent="0.2">
      <c r="A1789" s="62">
        <v>1786</v>
      </c>
      <c r="B1789" s="62">
        <f>INDEX(技能!B:B,MATCH(技能等级!S1789,技能!T:T,0))</f>
        <v>2106008</v>
      </c>
      <c r="C1789" s="69" t="s">
        <v>384</v>
      </c>
      <c r="D1789" s="62">
        <v>4</v>
      </c>
      <c r="E1789" s="62" t="str">
        <f>INDEX(技能!E:E,MATCH(技能等级!S1789,技能!T:T,0))</f>
        <v>黑尔坎普普攻(教学)</v>
      </c>
      <c r="F1789" s="69" t="s">
        <v>1020</v>
      </c>
      <c r="G1789" s="62">
        <v>10</v>
      </c>
      <c r="H1789" s="149" t="str">
        <f t="shared" si="3475"/>
        <v>210600801</v>
      </c>
      <c r="I1789" s="62">
        <v>4</v>
      </c>
      <c r="J1789" s="62" t="str">
        <f>IF(COUNTIF(技能效果!A:A,技能等级!B1789&amp;"02")=1,技能等级!B1789&amp;"02","")</f>
        <v>210600802</v>
      </c>
      <c r="K1789" s="62">
        <f t="shared" si="3478"/>
        <v>4</v>
      </c>
      <c r="L1789" s="62" t="str">
        <f>IF(COUNTIF(技能效果!A:A,技能等级!B1789&amp;"03")=1,技能等级!B1789&amp;"03","")</f>
        <v/>
      </c>
      <c r="M1789" s="62" t="str">
        <f t="shared" si="3476"/>
        <v/>
      </c>
      <c r="N1789" s="62" t="str">
        <f>IF(COUNTIF(技能效果!A:A,技能等级!B1789&amp;"04")=1,技能等级!B1789&amp;"04","")</f>
        <v/>
      </c>
      <c r="O1789" s="62" t="str">
        <f t="shared" si="3477"/>
        <v/>
      </c>
      <c r="P1789" s="62" t="str">
        <f>IF(COUNTIF(技能效果!A:A,技能等级!B1789&amp;"05")=1,技能等级!B1789&amp;"05","")</f>
        <v/>
      </c>
      <c r="Q1789" s="62" t="str">
        <f t="shared" si="3479"/>
        <v/>
      </c>
      <c r="R1789" s="69" t="str">
        <f>INDEX(技能!U:U,MATCH(技能等级!B1789,技能!B:B,0))</f>
        <v>攻击敌方单体造成攻击x%伤害
【水晶】立即获得M个蓝水晶</v>
      </c>
      <c r="S1789" s="150">
        <f t="shared" si="3480"/>
        <v>175</v>
      </c>
    </row>
    <row r="1790" spans="1:19" ht="16.5" x14ac:dyDescent="0.2">
      <c r="A1790" s="62">
        <v>1787</v>
      </c>
      <c r="B1790" s="62">
        <f>INDEX(技能!B:B,MATCH(技能等级!S1790,技能!T:T,0))</f>
        <v>2106008</v>
      </c>
      <c r="C1790" s="69" t="s">
        <v>384</v>
      </c>
      <c r="D1790" s="62">
        <v>5</v>
      </c>
      <c r="E1790" s="62" t="str">
        <f>INDEX(技能!E:E,MATCH(技能等级!S1790,技能!T:T,0))</f>
        <v>黑尔坎普普攻(教学)</v>
      </c>
      <c r="F1790" s="69" t="s">
        <v>1020</v>
      </c>
      <c r="G1790" s="62">
        <v>10</v>
      </c>
      <c r="H1790" s="149" t="str">
        <f t="shared" si="3475"/>
        <v>210600801</v>
      </c>
      <c r="I1790" s="62">
        <v>5</v>
      </c>
      <c r="J1790" s="62" t="str">
        <f>IF(COUNTIF(技能效果!A:A,技能等级!B1790&amp;"02")=1,技能等级!B1790&amp;"02","")</f>
        <v>210600802</v>
      </c>
      <c r="K1790" s="62">
        <f t="shared" si="3478"/>
        <v>5</v>
      </c>
      <c r="L1790" s="62" t="str">
        <f>IF(COUNTIF(技能效果!A:A,技能等级!B1790&amp;"03")=1,技能等级!B1790&amp;"03","")</f>
        <v/>
      </c>
      <c r="M1790" s="62" t="str">
        <f t="shared" si="3476"/>
        <v/>
      </c>
      <c r="N1790" s="62" t="str">
        <f>IF(COUNTIF(技能效果!A:A,技能等级!B1790&amp;"04")=1,技能等级!B1790&amp;"04","")</f>
        <v/>
      </c>
      <c r="O1790" s="62" t="str">
        <f t="shared" si="3477"/>
        <v/>
      </c>
      <c r="P1790" s="62" t="str">
        <f>IF(COUNTIF(技能效果!A:A,技能等级!B1790&amp;"05")=1,技能等级!B1790&amp;"05","")</f>
        <v/>
      </c>
      <c r="Q1790" s="62" t="str">
        <f t="shared" si="3479"/>
        <v/>
      </c>
      <c r="R1790" s="69" t="str">
        <f>INDEX(技能!U:U,MATCH(技能等级!B1790,技能!B:B,0))</f>
        <v>攻击敌方单体造成攻击x%伤害
【水晶】立即获得M个蓝水晶</v>
      </c>
      <c r="S1790" s="150">
        <f t="shared" si="3480"/>
        <v>175</v>
      </c>
    </row>
    <row r="1791" spans="1:19" ht="16.5" x14ac:dyDescent="0.2">
      <c r="A1791" s="62">
        <v>1788</v>
      </c>
      <c r="B1791" s="62">
        <f>INDEX(技能!B:B,MATCH(技能等级!S1791,技能!T:T,0))</f>
        <v>2106008</v>
      </c>
      <c r="C1791" s="69" t="s">
        <v>384</v>
      </c>
      <c r="D1791" s="62">
        <v>6</v>
      </c>
      <c r="E1791" s="62" t="str">
        <f>INDEX(技能!E:E,MATCH(技能等级!S1791,技能!T:T,0))</f>
        <v>黑尔坎普普攻(教学)</v>
      </c>
      <c r="F1791" s="69" t="s">
        <v>1020</v>
      </c>
      <c r="G1791" s="62">
        <v>10</v>
      </c>
      <c r="H1791" s="149" t="str">
        <f t="shared" si="3475"/>
        <v>210600801</v>
      </c>
      <c r="I1791" s="62">
        <v>6</v>
      </c>
      <c r="J1791" s="62" t="str">
        <f>IF(COUNTIF(技能效果!A:A,技能等级!B1791&amp;"02")=1,技能等级!B1791&amp;"02","")</f>
        <v>210600802</v>
      </c>
      <c r="K1791" s="62">
        <f t="shared" si="3478"/>
        <v>6</v>
      </c>
      <c r="L1791" s="62" t="str">
        <f>IF(COUNTIF(技能效果!A:A,技能等级!B1791&amp;"03")=1,技能等级!B1791&amp;"03","")</f>
        <v/>
      </c>
      <c r="M1791" s="62" t="str">
        <f t="shared" si="3476"/>
        <v/>
      </c>
      <c r="N1791" s="62" t="str">
        <f>IF(COUNTIF(技能效果!A:A,技能等级!B1791&amp;"04")=1,技能等级!B1791&amp;"04","")</f>
        <v/>
      </c>
      <c r="O1791" s="62" t="str">
        <f t="shared" si="3477"/>
        <v/>
      </c>
      <c r="P1791" s="62" t="str">
        <f>IF(COUNTIF(技能效果!A:A,技能等级!B1791&amp;"05")=1,技能等级!B1791&amp;"05","")</f>
        <v/>
      </c>
      <c r="Q1791" s="62" t="str">
        <f t="shared" si="3479"/>
        <v/>
      </c>
      <c r="R1791" s="69" t="str">
        <f>INDEX(技能!U:U,MATCH(技能等级!B1791,技能!B:B,0))</f>
        <v>攻击敌方单体造成攻击x%伤害
【水晶】立即获得M个蓝水晶</v>
      </c>
      <c r="S1791" s="150">
        <f t="shared" si="3480"/>
        <v>175</v>
      </c>
    </row>
    <row r="1792" spans="1:19" ht="16.5" x14ac:dyDescent="0.2">
      <c r="A1792" s="62">
        <v>1789</v>
      </c>
      <c r="B1792" s="62">
        <f>INDEX(技能!B:B,MATCH(技能等级!S1792,技能!T:T,0))</f>
        <v>2106008</v>
      </c>
      <c r="C1792" s="69" t="s">
        <v>384</v>
      </c>
      <c r="D1792" s="62">
        <v>7</v>
      </c>
      <c r="E1792" s="62" t="str">
        <f>INDEX(技能!E:E,MATCH(技能等级!S1792,技能!T:T,0))</f>
        <v>黑尔坎普普攻(教学)</v>
      </c>
      <c r="F1792" s="69" t="s">
        <v>1020</v>
      </c>
      <c r="G1792" s="62">
        <v>10</v>
      </c>
      <c r="H1792" s="149" t="str">
        <f t="shared" si="3475"/>
        <v>210600801</v>
      </c>
      <c r="I1792" s="62">
        <v>7</v>
      </c>
      <c r="J1792" s="62" t="str">
        <f>IF(COUNTIF(技能效果!A:A,技能等级!B1792&amp;"02")=1,技能等级!B1792&amp;"02","")</f>
        <v>210600802</v>
      </c>
      <c r="K1792" s="62">
        <f t="shared" si="3478"/>
        <v>7</v>
      </c>
      <c r="L1792" s="62" t="str">
        <f>IF(COUNTIF(技能效果!A:A,技能等级!B1792&amp;"03")=1,技能等级!B1792&amp;"03","")</f>
        <v/>
      </c>
      <c r="M1792" s="62" t="str">
        <f t="shared" si="3476"/>
        <v/>
      </c>
      <c r="N1792" s="62" t="str">
        <f>IF(COUNTIF(技能效果!A:A,技能等级!B1792&amp;"04")=1,技能等级!B1792&amp;"04","")</f>
        <v/>
      </c>
      <c r="O1792" s="62" t="str">
        <f t="shared" si="3477"/>
        <v/>
      </c>
      <c r="P1792" s="62" t="str">
        <f>IF(COUNTIF(技能效果!A:A,技能等级!B1792&amp;"05")=1,技能等级!B1792&amp;"05","")</f>
        <v/>
      </c>
      <c r="Q1792" s="62" t="str">
        <f t="shared" si="3479"/>
        <v/>
      </c>
      <c r="R1792" s="69" t="str">
        <f>INDEX(技能!U:U,MATCH(技能等级!B1792,技能!B:B,0))</f>
        <v>攻击敌方单体造成攻击x%伤害
【水晶】立即获得M个蓝水晶</v>
      </c>
      <c r="S1792" s="150">
        <f t="shared" si="3480"/>
        <v>175</v>
      </c>
    </row>
    <row r="1793" spans="1:19" ht="16.5" x14ac:dyDescent="0.2">
      <c r="A1793" s="62">
        <v>1790</v>
      </c>
      <c r="B1793" s="62">
        <f>INDEX(技能!B:B,MATCH(技能等级!S1793,技能!T:T,0))</f>
        <v>2106008</v>
      </c>
      <c r="C1793" s="69" t="s">
        <v>384</v>
      </c>
      <c r="D1793" s="62">
        <v>8</v>
      </c>
      <c r="E1793" s="62" t="str">
        <f>INDEX(技能!E:E,MATCH(技能等级!S1793,技能!T:T,0))</f>
        <v>黑尔坎普普攻(教学)</v>
      </c>
      <c r="F1793" s="69" t="s">
        <v>1020</v>
      </c>
      <c r="G1793" s="62">
        <v>10</v>
      </c>
      <c r="H1793" s="149" t="str">
        <f t="shared" si="3475"/>
        <v>210600801</v>
      </c>
      <c r="I1793" s="62">
        <v>8</v>
      </c>
      <c r="J1793" s="62" t="str">
        <f>IF(COUNTIF(技能效果!A:A,技能等级!B1793&amp;"02")=1,技能等级!B1793&amp;"02","")</f>
        <v>210600802</v>
      </c>
      <c r="K1793" s="62">
        <f t="shared" si="3478"/>
        <v>8</v>
      </c>
      <c r="L1793" s="62" t="str">
        <f>IF(COUNTIF(技能效果!A:A,技能等级!B1793&amp;"03")=1,技能等级!B1793&amp;"03","")</f>
        <v/>
      </c>
      <c r="M1793" s="62" t="str">
        <f t="shared" si="3476"/>
        <v/>
      </c>
      <c r="N1793" s="62" t="str">
        <f>IF(COUNTIF(技能效果!A:A,技能等级!B1793&amp;"04")=1,技能等级!B1793&amp;"04","")</f>
        <v/>
      </c>
      <c r="O1793" s="62" t="str">
        <f t="shared" si="3477"/>
        <v/>
      </c>
      <c r="P1793" s="62" t="str">
        <f>IF(COUNTIF(技能效果!A:A,技能等级!B1793&amp;"05")=1,技能等级!B1793&amp;"05","")</f>
        <v/>
      </c>
      <c r="Q1793" s="62" t="str">
        <f t="shared" si="3479"/>
        <v/>
      </c>
      <c r="R1793" s="69" t="str">
        <f>INDEX(技能!U:U,MATCH(技能等级!B1793,技能!B:B,0))</f>
        <v>攻击敌方单体造成攻击x%伤害
【水晶】立即获得M个蓝水晶</v>
      </c>
      <c r="S1793" s="150">
        <f t="shared" si="3480"/>
        <v>175</v>
      </c>
    </row>
    <row r="1794" spans="1:19" ht="16.5" x14ac:dyDescent="0.2">
      <c r="A1794" s="62">
        <v>1791</v>
      </c>
      <c r="B1794" s="62">
        <f>INDEX(技能!B:B,MATCH(技能等级!S1794,技能!T:T,0))</f>
        <v>2106008</v>
      </c>
      <c r="C1794" s="69" t="s">
        <v>384</v>
      </c>
      <c r="D1794" s="62">
        <v>9</v>
      </c>
      <c r="E1794" s="62" t="str">
        <f>INDEX(技能!E:E,MATCH(技能等级!S1794,技能!T:T,0))</f>
        <v>黑尔坎普普攻(教学)</v>
      </c>
      <c r="F1794" s="69" t="s">
        <v>1020</v>
      </c>
      <c r="G1794" s="62">
        <v>10</v>
      </c>
      <c r="H1794" s="149" t="str">
        <f t="shared" si="3475"/>
        <v>210600801</v>
      </c>
      <c r="I1794" s="62">
        <v>9</v>
      </c>
      <c r="J1794" s="62" t="str">
        <f>IF(COUNTIF(技能效果!A:A,技能等级!B1794&amp;"02")=1,技能等级!B1794&amp;"02","")</f>
        <v>210600802</v>
      </c>
      <c r="K1794" s="62">
        <f t="shared" si="3478"/>
        <v>9</v>
      </c>
      <c r="L1794" s="62" t="str">
        <f>IF(COUNTIF(技能效果!A:A,技能等级!B1794&amp;"03")=1,技能等级!B1794&amp;"03","")</f>
        <v/>
      </c>
      <c r="M1794" s="62" t="str">
        <f t="shared" si="3476"/>
        <v/>
      </c>
      <c r="N1794" s="62" t="str">
        <f>IF(COUNTIF(技能效果!A:A,技能等级!B1794&amp;"04")=1,技能等级!B1794&amp;"04","")</f>
        <v/>
      </c>
      <c r="O1794" s="62" t="str">
        <f t="shared" si="3477"/>
        <v/>
      </c>
      <c r="P1794" s="62" t="str">
        <f>IF(COUNTIF(技能效果!A:A,技能等级!B1794&amp;"05")=1,技能等级!B1794&amp;"05","")</f>
        <v/>
      </c>
      <c r="Q1794" s="62" t="str">
        <f t="shared" si="3479"/>
        <v/>
      </c>
      <c r="R1794" s="69" t="str">
        <f>INDEX(技能!U:U,MATCH(技能等级!B1794,技能!B:B,0))</f>
        <v>攻击敌方单体造成攻击x%伤害
【水晶】立即获得M个蓝水晶</v>
      </c>
      <c r="S1794" s="150">
        <f t="shared" si="3480"/>
        <v>175</v>
      </c>
    </row>
    <row r="1795" spans="1:19" ht="16.5" x14ac:dyDescent="0.2">
      <c r="A1795" s="62">
        <v>1792</v>
      </c>
      <c r="B1795" s="62">
        <f>INDEX(技能!B:B,MATCH(技能等级!S1795,技能!T:T,0))</f>
        <v>2106008</v>
      </c>
      <c r="C1795" s="69" t="s">
        <v>384</v>
      </c>
      <c r="D1795" s="62">
        <v>10</v>
      </c>
      <c r="E1795" s="62" t="str">
        <f>INDEX(技能!E:E,MATCH(技能等级!S1795,技能!T:T,0))</f>
        <v>黑尔坎普普攻(教学)</v>
      </c>
      <c r="F1795" s="69" t="s">
        <v>1020</v>
      </c>
      <c r="G1795" s="62">
        <v>10</v>
      </c>
      <c r="H1795" s="149" t="str">
        <f t="shared" si="3475"/>
        <v>210600801</v>
      </c>
      <c r="I1795" s="62">
        <v>10</v>
      </c>
      <c r="J1795" s="62" t="str">
        <f>IF(COUNTIF(技能效果!A:A,技能等级!B1795&amp;"02")=1,技能等级!B1795&amp;"02","")</f>
        <v>210600802</v>
      </c>
      <c r="K1795" s="62">
        <f t="shared" si="3478"/>
        <v>10</v>
      </c>
      <c r="L1795" s="62" t="str">
        <f>IF(COUNTIF(技能效果!A:A,技能等级!B1795&amp;"03")=1,技能等级!B1795&amp;"03","")</f>
        <v/>
      </c>
      <c r="M1795" s="62" t="str">
        <f t="shared" si="3476"/>
        <v/>
      </c>
      <c r="N1795" s="62" t="str">
        <f>IF(COUNTIF(技能效果!A:A,技能等级!B1795&amp;"04")=1,技能等级!B1795&amp;"04","")</f>
        <v/>
      </c>
      <c r="O1795" s="62" t="str">
        <f t="shared" si="3477"/>
        <v/>
      </c>
      <c r="P1795" s="62" t="str">
        <f>IF(COUNTIF(技能效果!A:A,技能等级!B1795&amp;"05")=1,技能等级!B1795&amp;"05","")</f>
        <v/>
      </c>
      <c r="Q1795" s="62" t="str">
        <f t="shared" si="3479"/>
        <v/>
      </c>
      <c r="R1795" s="69" t="str">
        <f>INDEX(技能!U:U,MATCH(技能等级!B1795,技能!B:B,0))</f>
        <v>攻击敌方单体造成攻击x%伤害
【水晶】立即获得M个蓝水晶</v>
      </c>
      <c r="S1795" s="150">
        <f t="shared" si="3480"/>
        <v>175</v>
      </c>
    </row>
    <row r="1796" spans="1:19" ht="16.5" x14ac:dyDescent="0.2">
      <c r="A1796" s="62">
        <v>1793</v>
      </c>
      <c r="B1796" s="62">
        <f>INDEX(技能!B:B,MATCH(技能等级!S1796,技能!T:T,0))</f>
        <v>2106009</v>
      </c>
      <c r="C1796" s="69" t="s">
        <v>384</v>
      </c>
      <c r="D1796" s="62">
        <v>1</v>
      </c>
      <c r="E1796" s="62" t="str">
        <f>INDEX(技能!E:E,MATCH(技能等级!S1796,技能!T:T,0))</f>
        <v>北落师门普攻(教学)</v>
      </c>
      <c r="F1796" s="69" t="s">
        <v>1020</v>
      </c>
      <c r="G1796" s="62"/>
      <c r="H1796" s="149" t="str">
        <f t="shared" si="3475"/>
        <v>210600901</v>
      </c>
      <c r="I1796" s="62">
        <v>1</v>
      </c>
      <c r="J1796" s="62" t="str">
        <f>IF(COUNTIF(技能效果!A:A,技能等级!B1796&amp;"02")=1,技能等级!B1796&amp;"02","")</f>
        <v>210600902</v>
      </c>
      <c r="K1796" s="62">
        <f t="shared" si="3478"/>
        <v>1</v>
      </c>
      <c r="L1796" s="62" t="str">
        <f>IF(COUNTIF(技能效果!A:A,技能等级!B1796&amp;"03")=1,技能等级!B1796&amp;"03","")</f>
        <v/>
      </c>
      <c r="M1796" s="62" t="str">
        <f t="shared" si="3476"/>
        <v/>
      </c>
      <c r="N1796" s="62" t="str">
        <f>IF(COUNTIF(技能效果!A:A,技能等级!B1796&amp;"04")=1,技能等级!B1796&amp;"04","")</f>
        <v/>
      </c>
      <c r="O1796" s="62" t="str">
        <f t="shared" si="3477"/>
        <v/>
      </c>
      <c r="P1796" s="62" t="str">
        <f>IF(COUNTIF(技能效果!A:A,技能等级!B1796&amp;"05")=1,技能等级!B1796&amp;"05","")</f>
        <v/>
      </c>
      <c r="Q1796" s="62" t="str">
        <f t="shared" si="3479"/>
        <v/>
      </c>
      <c r="R1796" s="69" t="str">
        <f>INDEX(技能!U:U,MATCH(技能等级!B1796,技能!B:B,0))</f>
        <v>攻击敌方单体造成攻击x%伤害
【水晶】立即获得M个红水晶</v>
      </c>
      <c r="S1796" s="150">
        <f t="shared" si="3480"/>
        <v>176</v>
      </c>
    </row>
    <row r="1797" spans="1:19" ht="16.5" x14ac:dyDescent="0.2">
      <c r="A1797" s="62">
        <v>1794</v>
      </c>
      <c r="B1797" s="62">
        <f>INDEX(技能!B:B,MATCH(技能等级!S1797,技能!T:T,0))</f>
        <v>2106009</v>
      </c>
      <c r="C1797" s="69" t="s">
        <v>384</v>
      </c>
      <c r="D1797" s="62">
        <v>2</v>
      </c>
      <c r="E1797" s="62" t="str">
        <f>INDEX(技能!E:E,MATCH(技能等级!S1797,技能!T:T,0))</f>
        <v>北落师门普攻(教学)</v>
      </c>
      <c r="F1797" s="69" t="s">
        <v>1020</v>
      </c>
      <c r="G1797" s="62">
        <v>10</v>
      </c>
      <c r="H1797" s="149" t="str">
        <f t="shared" si="3475"/>
        <v>210600901</v>
      </c>
      <c r="I1797" s="62">
        <v>2</v>
      </c>
      <c r="J1797" s="62" t="str">
        <f>IF(COUNTIF(技能效果!A:A,技能等级!B1797&amp;"02")=1,技能等级!B1797&amp;"02","")</f>
        <v>210600902</v>
      </c>
      <c r="K1797" s="62">
        <f t="shared" si="3478"/>
        <v>2</v>
      </c>
      <c r="L1797" s="62" t="str">
        <f>IF(COUNTIF(技能效果!A:A,技能等级!B1797&amp;"03")=1,技能等级!B1797&amp;"03","")</f>
        <v/>
      </c>
      <c r="M1797" s="62" t="str">
        <f t="shared" si="3476"/>
        <v/>
      </c>
      <c r="N1797" s="62" t="str">
        <f>IF(COUNTIF(技能效果!A:A,技能等级!B1797&amp;"04")=1,技能等级!B1797&amp;"04","")</f>
        <v/>
      </c>
      <c r="O1797" s="62" t="str">
        <f t="shared" si="3477"/>
        <v/>
      </c>
      <c r="P1797" s="62" t="str">
        <f>IF(COUNTIF(技能效果!A:A,技能等级!B1797&amp;"05")=1,技能等级!B1797&amp;"05","")</f>
        <v/>
      </c>
      <c r="Q1797" s="62" t="str">
        <f t="shared" si="3479"/>
        <v/>
      </c>
      <c r="R1797" s="69" t="str">
        <f>INDEX(技能!U:U,MATCH(技能等级!B1797,技能!B:B,0))</f>
        <v>攻击敌方单体造成攻击x%伤害
【水晶】立即获得M个红水晶</v>
      </c>
      <c r="S1797" s="150">
        <f t="shared" si="3480"/>
        <v>176</v>
      </c>
    </row>
    <row r="1798" spans="1:19" ht="16.5" x14ac:dyDescent="0.2">
      <c r="A1798" s="62">
        <v>1795</v>
      </c>
      <c r="B1798" s="62">
        <f>INDEX(技能!B:B,MATCH(技能等级!S1798,技能!T:T,0))</f>
        <v>2106009</v>
      </c>
      <c r="C1798" s="69" t="s">
        <v>384</v>
      </c>
      <c r="D1798" s="62">
        <v>3</v>
      </c>
      <c r="E1798" s="62" t="str">
        <f>INDEX(技能!E:E,MATCH(技能等级!S1798,技能!T:T,0))</f>
        <v>北落师门普攻(教学)</v>
      </c>
      <c r="F1798" s="69" t="s">
        <v>1020</v>
      </c>
      <c r="G1798" s="62">
        <v>10</v>
      </c>
      <c r="H1798" s="149" t="str">
        <f t="shared" si="3475"/>
        <v>210600901</v>
      </c>
      <c r="I1798" s="62">
        <v>3</v>
      </c>
      <c r="J1798" s="62" t="str">
        <f>IF(COUNTIF(技能效果!A:A,技能等级!B1798&amp;"02")=1,技能等级!B1798&amp;"02","")</f>
        <v>210600902</v>
      </c>
      <c r="K1798" s="62">
        <f t="shared" si="3478"/>
        <v>3</v>
      </c>
      <c r="L1798" s="62" t="str">
        <f>IF(COUNTIF(技能效果!A:A,技能等级!B1798&amp;"03")=1,技能等级!B1798&amp;"03","")</f>
        <v/>
      </c>
      <c r="M1798" s="62" t="str">
        <f t="shared" si="3476"/>
        <v/>
      </c>
      <c r="N1798" s="62" t="str">
        <f>IF(COUNTIF(技能效果!A:A,技能等级!B1798&amp;"04")=1,技能等级!B1798&amp;"04","")</f>
        <v/>
      </c>
      <c r="O1798" s="62" t="str">
        <f t="shared" si="3477"/>
        <v/>
      </c>
      <c r="P1798" s="62" t="str">
        <f>IF(COUNTIF(技能效果!A:A,技能等级!B1798&amp;"05")=1,技能等级!B1798&amp;"05","")</f>
        <v/>
      </c>
      <c r="Q1798" s="62" t="str">
        <f t="shared" si="3479"/>
        <v/>
      </c>
      <c r="R1798" s="69" t="str">
        <f>INDEX(技能!U:U,MATCH(技能等级!B1798,技能!B:B,0))</f>
        <v>攻击敌方单体造成攻击x%伤害
【水晶】立即获得M个红水晶</v>
      </c>
      <c r="S1798" s="150">
        <f t="shared" si="3480"/>
        <v>176</v>
      </c>
    </row>
    <row r="1799" spans="1:19" ht="16.5" x14ac:dyDescent="0.2">
      <c r="A1799" s="62">
        <v>1796</v>
      </c>
      <c r="B1799" s="62">
        <f>INDEX(技能!B:B,MATCH(技能等级!S1799,技能!T:T,0))</f>
        <v>2106009</v>
      </c>
      <c r="C1799" s="69" t="s">
        <v>384</v>
      </c>
      <c r="D1799" s="62">
        <v>4</v>
      </c>
      <c r="E1799" s="62" t="str">
        <f>INDEX(技能!E:E,MATCH(技能等级!S1799,技能!T:T,0))</f>
        <v>北落师门普攻(教学)</v>
      </c>
      <c r="F1799" s="69" t="s">
        <v>1020</v>
      </c>
      <c r="G1799" s="62">
        <v>10</v>
      </c>
      <c r="H1799" s="149" t="str">
        <f t="shared" si="3475"/>
        <v>210600901</v>
      </c>
      <c r="I1799" s="62">
        <v>4</v>
      </c>
      <c r="J1799" s="62" t="str">
        <f>IF(COUNTIF(技能效果!A:A,技能等级!B1799&amp;"02")=1,技能等级!B1799&amp;"02","")</f>
        <v>210600902</v>
      </c>
      <c r="K1799" s="62">
        <f t="shared" si="3478"/>
        <v>4</v>
      </c>
      <c r="L1799" s="62" t="str">
        <f>IF(COUNTIF(技能效果!A:A,技能等级!B1799&amp;"03")=1,技能等级!B1799&amp;"03","")</f>
        <v/>
      </c>
      <c r="M1799" s="62" t="str">
        <f t="shared" si="3476"/>
        <v/>
      </c>
      <c r="N1799" s="62" t="str">
        <f>IF(COUNTIF(技能效果!A:A,技能等级!B1799&amp;"04")=1,技能等级!B1799&amp;"04","")</f>
        <v/>
      </c>
      <c r="O1799" s="62" t="str">
        <f t="shared" si="3477"/>
        <v/>
      </c>
      <c r="P1799" s="62" t="str">
        <f>IF(COUNTIF(技能效果!A:A,技能等级!B1799&amp;"05")=1,技能等级!B1799&amp;"05","")</f>
        <v/>
      </c>
      <c r="Q1799" s="62" t="str">
        <f t="shared" si="3479"/>
        <v/>
      </c>
      <c r="R1799" s="69" t="str">
        <f>INDEX(技能!U:U,MATCH(技能等级!B1799,技能!B:B,0))</f>
        <v>攻击敌方单体造成攻击x%伤害
【水晶】立即获得M个红水晶</v>
      </c>
      <c r="S1799" s="150">
        <f t="shared" si="3480"/>
        <v>176</v>
      </c>
    </row>
    <row r="1800" spans="1:19" ht="16.5" x14ac:dyDescent="0.2">
      <c r="A1800" s="62">
        <v>1797</v>
      </c>
      <c r="B1800" s="62">
        <f>INDEX(技能!B:B,MATCH(技能等级!S1800,技能!T:T,0))</f>
        <v>2106009</v>
      </c>
      <c r="C1800" s="69" t="s">
        <v>384</v>
      </c>
      <c r="D1800" s="62">
        <v>5</v>
      </c>
      <c r="E1800" s="62" t="str">
        <f>INDEX(技能!E:E,MATCH(技能等级!S1800,技能!T:T,0))</f>
        <v>北落师门普攻(教学)</v>
      </c>
      <c r="F1800" s="69" t="s">
        <v>1020</v>
      </c>
      <c r="G1800" s="62">
        <v>10</v>
      </c>
      <c r="H1800" s="149" t="str">
        <f t="shared" si="3475"/>
        <v>210600901</v>
      </c>
      <c r="I1800" s="62">
        <v>5</v>
      </c>
      <c r="J1800" s="62" t="str">
        <f>IF(COUNTIF(技能效果!A:A,技能等级!B1800&amp;"02")=1,技能等级!B1800&amp;"02","")</f>
        <v>210600902</v>
      </c>
      <c r="K1800" s="62">
        <f t="shared" si="3478"/>
        <v>5</v>
      </c>
      <c r="L1800" s="62" t="str">
        <f>IF(COUNTIF(技能效果!A:A,技能等级!B1800&amp;"03")=1,技能等级!B1800&amp;"03","")</f>
        <v/>
      </c>
      <c r="M1800" s="62" t="str">
        <f t="shared" si="3476"/>
        <v/>
      </c>
      <c r="N1800" s="62" t="str">
        <f>IF(COUNTIF(技能效果!A:A,技能等级!B1800&amp;"04")=1,技能等级!B1800&amp;"04","")</f>
        <v/>
      </c>
      <c r="O1800" s="62" t="str">
        <f t="shared" si="3477"/>
        <v/>
      </c>
      <c r="P1800" s="62" t="str">
        <f>IF(COUNTIF(技能效果!A:A,技能等级!B1800&amp;"05")=1,技能等级!B1800&amp;"05","")</f>
        <v/>
      </c>
      <c r="Q1800" s="62" t="str">
        <f t="shared" si="3479"/>
        <v/>
      </c>
      <c r="R1800" s="69" t="str">
        <f>INDEX(技能!U:U,MATCH(技能等级!B1800,技能!B:B,0))</f>
        <v>攻击敌方单体造成攻击x%伤害
【水晶】立即获得M个红水晶</v>
      </c>
      <c r="S1800" s="150">
        <f t="shared" si="3480"/>
        <v>176</v>
      </c>
    </row>
    <row r="1801" spans="1:19" ht="16.5" x14ac:dyDescent="0.2">
      <c r="A1801" s="62">
        <v>1798</v>
      </c>
      <c r="B1801" s="62">
        <f>INDEX(技能!B:B,MATCH(技能等级!S1801,技能!T:T,0))</f>
        <v>2106009</v>
      </c>
      <c r="C1801" s="69" t="s">
        <v>384</v>
      </c>
      <c r="D1801" s="62">
        <v>6</v>
      </c>
      <c r="E1801" s="62" t="str">
        <f>INDEX(技能!E:E,MATCH(技能等级!S1801,技能!T:T,0))</f>
        <v>北落师门普攻(教学)</v>
      </c>
      <c r="F1801" s="69" t="s">
        <v>1020</v>
      </c>
      <c r="G1801" s="62">
        <v>10</v>
      </c>
      <c r="H1801" s="149" t="str">
        <f t="shared" si="3475"/>
        <v>210600901</v>
      </c>
      <c r="I1801" s="62">
        <v>6</v>
      </c>
      <c r="J1801" s="62" t="str">
        <f>IF(COUNTIF(技能效果!A:A,技能等级!B1801&amp;"02")=1,技能等级!B1801&amp;"02","")</f>
        <v>210600902</v>
      </c>
      <c r="K1801" s="62">
        <f t="shared" si="3478"/>
        <v>6</v>
      </c>
      <c r="L1801" s="62" t="str">
        <f>IF(COUNTIF(技能效果!A:A,技能等级!B1801&amp;"03")=1,技能等级!B1801&amp;"03","")</f>
        <v/>
      </c>
      <c r="M1801" s="62" t="str">
        <f t="shared" si="3476"/>
        <v/>
      </c>
      <c r="N1801" s="62" t="str">
        <f>IF(COUNTIF(技能效果!A:A,技能等级!B1801&amp;"04")=1,技能等级!B1801&amp;"04","")</f>
        <v/>
      </c>
      <c r="O1801" s="62" t="str">
        <f t="shared" si="3477"/>
        <v/>
      </c>
      <c r="P1801" s="62" t="str">
        <f>IF(COUNTIF(技能效果!A:A,技能等级!B1801&amp;"05")=1,技能等级!B1801&amp;"05","")</f>
        <v/>
      </c>
      <c r="Q1801" s="62" t="str">
        <f t="shared" si="3479"/>
        <v/>
      </c>
      <c r="R1801" s="69" t="str">
        <f>INDEX(技能!U:U,MATCH(技能等级!B1801,技能!B:B,0))</f>
        <v>攻击敌方单体造成攻击x%伤害
【水晶】立即获得M个红水晶</v>
      </c>
      <c r="S1801" s="150">
        <f t="shared" si="3480"/>
        <v>176</v>
      </c>
    </row>
    <row r="1802" spans="1:19" ht="16.5" x14ac:dyDescent="0.2">
      <c r="A1802" s="62">
        <v>1799</v>
      </c>
      <c r="B1802" s="62">
        <f>INDEX(技能!B:B,MATCH(技能等级!S1802,技能!T:T,0))</f>
        <v>2106009</v>
      </c>
      <c r="C1802" s="69" t="s">
        <v>384</v>
      </c>
      <c r="D1802" s="62">
        <v>7</v>
      </c>
      <c r="E1802" s="62" t="str">
        <f>INDEX(技能!E:E,MATCH(技能等级!S1802,技能!T:T,0))</f>
        <v>北落师门普攻(教学)</v>
      </c>
      <c r="F1802" s="69" t="s">
        <v>1020</v>
      </c>
      <c r="G1802" s="62">
        <v>10</v>
      </c>
      <c r="H1802" s="149" t="str">
        <f t="shared" si="3475"/>
        <v>210600901</v>
      </c>
      <c r="I1802" s="62">
        <v>7</v>
      </c>
      <c r="J1802" s="62" t="str">
        <f>IF(COUNTIF(技能效果!A:A,技能等级!B1802&amp;"02")=1,技能等级!B1802&amp;"02","")</f>
        <v>210600902</v>
      </c>
      <c r="K1802" s="62">
        <f t="shared" si="3478"/>
        <v>7</v>
      </c>
      <c r="L1802" s="62" t="str">
        <f>IF(COUNTIF(技能效果!A:A,技能等级!B1802&amp;"03")=1,技能等级!B1802&amp;"03","")</f>
        <v/>
      </c>
      <c r="M1802" s="62" t="str">
        <f t="shared" si="3476"/>
        <v/>
      </c>
      <c r="N1802" s="62" t="str">
        <f>IF(COUNTIF(技能效果!A:A,技能等级!B1802&amp;"04")=1,技能等级!B1802&amp;"04","")</f>
        <v/>
      </c>
      <c r="O1802" s="62" t="str">
        <f t="shared" si="3477"/>
        <v/>
      </c>
      <c r="P1802" s="62" t="str">
        <f>IF(COUNTIF(技能效果!A:A,技能等级!B1802&amp;"05")=1,技能等级!B1802&amp;"05","")</f>
        <v/>
      </c>
      <c r="Q1802" s="62" t="str">
        <f t="shared" si="3479"/>
        <v/>
      </c>
      <c r="R1802" s="69" t="str">
        <f>INDEX(技能!U:U,MATCH(技能等级!B1802,技能!B:B,0))</f>
        <v>攻击敌方单体造成攻击x%伤害
【水晶】立即获得M个红水晶</v>
      </c>
      <c r="S1802" s="150">
        <f t="shared" si="3480"/>
        <v>176</v>
      </c>
    </row>
    <row r="1803" spans="1:19" ht="16.5" x14ac:dyDescent="0.2">
      <c r="A1803" s="62">
        <v>1800</v>
      </c>
      <c r="B1803" s="62">
        <f>INDEX(技能!B:B,MATCH(技能等级!S1803,技能!T:T,0))</f>
        <v>2106009</v>
      </c>
      <c r="C1803" s="69" t="s">
        <v>384</v>
      </c>
      <c r="D1803" s="62">
        <v>8</v>
      </c>
      <c r="E1803" s="62" t="str">
        <f>INDEX(技能!E:E,MATCH(技能等级!S1803,技能!T:T,0))</f>
        <v>北落师门普攻(教学)</v>
      </c>
      <c r="F1803" s="69" t="s">
        <v>1020</v>
      </c>
      <c r="G1803" s="62">
        <v>10</v>
      </c>
      <c r="H1803" s="149" t="str">
        <f t="shared" si="3475"/>
        <v>210600901</v>
      </c>
      <c r="I1803" s="62">
        <v>8</v>
      </c>
      <c r="J1803" s="62" t="str">
        <f>IF(COUNTIF(技能效果!A:A,技能等级!B1803&amp;"02")=1,技能等级!B1803&amp;"02","")</f>
        <v>210600902</v>
      </c>
      <c r="K1803" s="62">
        <f t="shared" si="3478"/>
        <v>8</v>
      </c>
      <c r="L1803" s="62" t="str">
        <f>IF(COUNTIF(技能效果!A:A,技能等级!B1803&amp;"03")=1,技能等级!B1803&amp;"03","")</f>
        <v/>
      </c>
      <c r="M1803" s="62" t="str">
        <f t="shared" si="3476"/>
        <v/>
      </c>
      <c r="N1803" s="62" t="str">
        <f>IF(COUNTIF(技能效果!A:A,技能等级!B1803&amp;"04")=1,技能等级!B1803&amp;"04","")</f>
        <v/>
      </c>
      <c r="O1803" s="62" t="str">
        <f t="shared" si="3477"/>
        <v/>
      </c>
      <c r="P1803" s="62" t="str">
        <f>IF(COUNTIF(技能效果!A:A,技能等级!B1803&amp;"05")=1,技能等级!B1803&amp;"05","")</f>
        <v/>
      </c>
      <c r="Q1803" s="62" t="str">
        <f t="shared" si="3479"/>
        <v/>
      </c>
      <c r="R1803" s="69" t="str">
        <f>INDEX(技能!U:U,MATCH(技能等级!B1803,技能!B:B,0))</f>
        <v>攻击敌方单体造成攻击x%伤害
【水晶】立即获得M个红水晶</v>
      </c>
      <c r="S1803" s="150">
        <f t="shared" si="3480"/>
        <v>176</v>
      </c>
    </row>
    <row r="1804" spans="1:19" ht="16.5" x14ac:dyDescent="0.2">
      <c r="A1804" s="62">
        <v>1801</v>
      </c>
      <c r="B1804" s="62">
        <f>INDEX(技能!B:B,MATCH(技能等级!S1804,技能!T:T,0))</f>
        <v>2106009</v>
      </c>
      <c r="C1804" s="69" t="s">
        <v>384</v>
      </c>
      <c r="D1804" s="62">
        <v>9</v>
      </c>
      <c r="E1804" s="62" t="str">
        <f>INDEX(技能!E:E,MATCH(技能等级!S1804,技能!T:T,0))</f>
        <v>北落师门普攻(教学)</v>
      </c>
      <c r="F1804" s="69" t="s">
        <v>1020</v>
      </c>
      <c r="G1804" s="62">
        <v>10</v>
      </c>
      <c r="H1804" s="149" t="str">
        <f t="shared" si="3475"/>
        <v>210600901</v>
      </c>
      <c r="I1804" s="62">
        <v>9</v>
      </c>
      <c r="J1804" s="62" t="str">
        <f>IF(COUNTIF(技能效果!A:A,技能等级!B1804&amp;"02")=1,技能等级!B1804&amp;"02","")</f>
        <v>210600902</v>
      </c>
      <c r="K1804" s="62">
        <f t="shared" si="3478"/>
        <v>9</v>
      </c>
      <c r="L1804" s="62" t="str">
        <f>IF(COUNTIF(技能效果!A:A,技能等级!B1804&amp;"03")=1,技能等级!B1804&amp;"03","")</f>
        <v/>
      </c>
      <c r="M1804" s="62" t="str">
        <f t="shared" si="3476"/>
        <v/>
      </c>
      <c r="N1804" s="62" t="str">
        <f>IF(COUNTIF(技能效果!A:A,技能等级!B1804&amp;"04")=1,技能等级!B1804&amp;"04","")</f>
        <v/>
      </c>
      <c r="O1804" s="62" t="str">
        <f t="shared" si="3477"/>
        <v/>
      </c>
      <c r="P1804" s="62" t="str">
        <f>IF(COUNTIF(技能效果!A:A,技能等级!B1804&amp;"05")=1,技能等级!B1804&amp;"05","")</f>
        <v/>
      </c>
      <c r="Q1804" s="62" t="str">
        <f t="shared" si="3479"/>
        <v/>
      </c>
      <c r="R1804" s="69" t="str">
        <f>INDEX(技能!U:U,MATCH(技能等级!B1804,技能!B:B,0))</f>
        <v>攻击敌方单体造成攻击x%伤害
【水晶】立即获得M个红水晶</v>
      </c>
      <c r="S1804" s="150">
        <f t="shared" si="3480"/>
        <v>176</v>
      </c>
    </row>
    <row r="1805" spans="1:19" ht="16.5" x14ac:dyDescent="0.2">
      <c r="A1805" s="62">
        <v>1802</v>
      </c>
      <c r="B1805" s="62">
        <f>INDEX(技能!B:B,MATCH(技能等级!S1805,技能!T:T,0))</f>
        <v>2106009</v>
      </c>
      <c r="C1805" s="69" t="s">
        <v>384</v>
      </c>
      <c r="D1805" s="62">
        <v>10</v>
      </c>
      <c r="E1805" s="62" t="str">
        <f>INDEX(技能!E:E,MATCH(技能等级!S1805,技能!T:T,0))</f>
        <v>北落师门普攻(教学)</v>
      </c>
      <c r="F1805" s="69" t="s">
        <v>1020</v>
      </c>
      <c r="G1805" s="62">
        <v>10</v>
      </c>
      <c r="H1805" s="149" t="str">
        <f t="shared" si="3475"/>
        <v>210600901</v>
      </c>
      <c r="I1805" s="62">
        <v>10</v>
      </c>
      <c r="J1805" s="62" t="str">
        <f>IF(COUNTIF(技能效果!A:A,技能等级!B1805&amp;"02")=1,技能等级!B1805&amp;"02","")</f>
        <v>210600902</v>
      </c>
      <c r="K1805" s="62">
        <f t="shared" si="3478"/>
        <v>10</v>
      </c>
      <c r="L1805" s="62" t="str">
        <f>IF(COUNTIF(技能效果!A:A,技能等级!B1805&amp;"03")=1,技能等级!B1805&amp;"03","")</f>
        <v/>
      </c>
      <c r="M1805" s="62" t="str">
        <f t="shared" si="3476"/>
        <v/>
      </c>
      <c r="N1805" s="62" t="str">
        <f>IF(COUNTIF(技能效果!A:A,技能等级!B1805&amp;"04")=1,技能等级!B1805&amp;"04","")</f>
        <v/>
      </c>
      <c r="O1805" s="62" t="str">
        <f t="shared" si="3477"/>
        <v/>
      </c>
      <c r="P1805" s="62" t="str">
        <f>IF(COUNTIF(技能效果!A:A,技能等级!B1805&amp;"05")=1,技能等级!B1805&amp;"05","")</f>
        <v/>
      </c>
      <c r="Q1805" s="62" t="str">
        <f t="shared" si="3479"/>
        <v/>
      </c>
      <c r="R1805" s="69" t="str">
        <f>INDEX(技能!U:U,MATCH(技能等级!B1805,技能!B:B,0))</f>
        <v>攻击敌方单体造成攻击x%伤害
【水晶】立即获得M个红水晶</v>
      </c>
      <c r="S1805" s="150">
        <f t="shared" si="3480"/>
        <v>176</v>
      </c>
    </row>
    <row r="1806" spans="1:19" ht="16.5" x14ac:dyDescent="0.2">
      <c r="A1806" s="62">
        <v>1803</v>
      </c>
      <c r="B1806" s="62">
        <f>INDEX(技能!B:B,MATCH(技能等级!S1806,技能!T:T,0))</f>
        <v>2106010</v>
      </c>
      <c r="C1806" s="69" t="s">
        <v>384</v>
      </c>
      <c r="D1806" s="62">
        <v>1</v>
      </c>
      <c r="E1806" s="62" t="str">
        <f>INDEX(技能!E:E,MATCH(技能等级!S1806,技能!T:T,0))</f>
        <v>盖文普攻(教学)</v>
      </c>
      <c r="F1806" s="69" t="s">
        <v>1020</v>
      </c>
      <c r="G1806" s="62"/>
      <c r="H1806" s="149" t="str">
        <f t="shared" si="3475"/>
        <v>210601001</v>
      </c>
      <c r="I1806" s="62">
        <v>1</v>
      </c>
      <c r="J1806" s="62" t="str">
        <f>IF(COUNTIF(技能效果!A:A,技能等级!B1806&amp;"02")=1,技能等级!B1806&amp;"02","")</f>
        <v>210601002</v>
      </c>
      <c r="K1806" s="62">
        <f t="shared" si="3478"/>
        <v>1</v>
      </c>
      <c r="L1806" s="62" t="str">
        <f>IF(COUNTIF(技能效果!A:A,技能等级!B1806&amp;"03")=1,技能等级!B1806&amp;"03","")</f>
        <v/>
      </c>
      <c r="M1806" s="62" t="str">
        <f t="shared" si="3476"/>
        <v/>
      </c>
      <c r="N1806" s="62" t="str">
        <f>IF(COUNTIF(技能效果!A:A,技能等级!B1806&amp;"04")=1,技能等级!B1806&amp;"04","")</f>
        <v/>
      </c>
      <c r="O1806" s="62" t="str">
        <f t="shared" si="3477"/>
        <v/>
      </c>
      <c r="P1806" s="62" t="str">
        <f>IF(COUNTIF(技能效果!A:A,技能等级!B1806&amp;"05")=1,技能等级!B1806&amp;"05","")</f>
        <v/>
      </c>
      <c r="Q1806" s="62" t="str">
        <f t="shared" si="3479"/>
        <v/>
      </c>
      <c r="R1806" s="69" t="str">
        <f>INDEX(技能!U:U,MATCH(技能等级!B1806,技能!B:B,0))</f>
        <v>攻击敌方单体造成攻击x%伤害
【水晶】立即获得M个蓝水晶</v>
      </c>
      <c r="S1806" s="150">
        <f t="shared" si="3480"/>
        <v>177</v>
      </c>
    </row>
    <row r="1807" spans="1:19" ht="16.5" x14ac:dyDescent="0.2">
      <c r="A1807" s="62">
        <v>1804</v>
      </c>
      <c r="B1807" s="62">
        <f>INDEX(技能!B:B,MATCH(技能等级!S1807,技能!T:T,0))</f>
        <v>2106010</v>
      </c>
      <c r="C1807" s="69" t="s">
        <v>384</v>
      </c>
      <c r="D1807" s="62">
        <v>2</v>
      </c>
      <c r="E1807" s="62" t="str">
        <f>INDEX(技能!E:E,MATCH(技能等级!S1807,技能!T:T,0))</f>
        <v>盖文普攻(教学)</v>
      </c>
      <c r="F1807" s="69" t="s">
        <v>1020</v>
      </c>
      <c r="G1807" s="62">
        <v>10</v>
      </c>
      <c r="H1807" s="149" t="str">
        <f t="shared" si="3475"/>
        <v>210601001</v>
      </c>
      <c r="I1807" s="62">
        <v>2</v>
      </c>
      <c r="J1807" s="62" t="str">
        <f>IF(COUNTIF(技能效果!A:A,技能等级!B1807&amp;"02")=1,技能等级!B1807&amp;"02","")</f>
        <v>210601002</v>
      </c>
      <c r="K1807" s="62">
        <f t="shared" si="3478"/>
        <v>2</v>
      </c>
      <c r="L1807" s="62" t="str">
        <f>IF(COUNTIF(技能效果!A:A,技能等级!B1807&amp;"03")=1,技能等级!B1807&amp;"03","")</f>
        <v/>
      </c>
      <c r="M1807" s="62" t="str">
        <f t="shared" si="3476"/>
        <v/>
      </c>
      <c r="N1807" s="62" t="str">
        <f>IF(COUNTIF(技能效果!A:A,技能等级!B1807&amp;"04")=1,技能等级!B1807&amp;"04","")</f>
        <v/>
      </c>
      <c r="O1807" s="62" t="str">
        <f t="shared" si="3477"/>
        <v/>
      </c>
      <c r="P1807" s="62" t="str">
        <f>IF(COUNTIF(技能效果!A:A,技能等级!B1807&amp;"05")=1,技能等级!B1807&amp;"05","")</f>
        <v/>
      </c>
      <c r="Q1807" s="62" t="str">
        <f t="shared" si="3479"/>
        <v/>
      </c>
      <c r="R1807" s="69" t="str">
        <f>INDEX(技能!U:U,MATCH(技能等级!B1807,技能!B:B,0))</f>
        <v>攻击敌方单体造成攻击x%伤害
【水晶】立即获得M个蓝水晶</v>
      </c>
      <c r="S1807" s="150">
        <f t="shared" si="3480"/>
        <v>177</v>
      </c>
    </row>
    <row r="1808" spans="1:19" ht="16.5" x14ac:dyDescent="0.2">
      <c r="A1808" s="62">
        <v>1805</v>
      </c>
      <c r="B1808" s="62">
        <f>INDEX(技能!B:B,MATCH(技能等级!S1808,技能!T:T,0))</f>
        <v>2106010</v>
      </c>
      <c r="C1808" s="69" t="s">
        <v>384</v>
      </c>
      <c r="D1808" s="62">
        <v>3</v>
      </c>
      <c r="E1808" s="62" t="str">
        <f>INDEX(技能!E:E,MATCH(技能等级!S1808,技能!T:T,0))</f>
        <v>盖文普攻(教学)</v>
      </c>
      <c r="F1808" s="69" t="s">
        <v>1020</v>
      </c>
      <c r="G1808" s="62">
        <v>10</v>
      </c>
      <c r="H1808" s="149" t="str">
        <f t="shared" si="3475"/>
        <v>210601001</v>
      </c>
      <c r="I1808" s="62">
        <v>3</v>
      </c>
      <c r="J1808" s="62" t="str">
        <f>IF(COUNTIF(技能效果!A:A,技能等级!B1808&amp;"02")=1,技能等级!B1808&amp;"02","")</f>
        <v>210601002</v>
      </c>
      <c r="K1808" s="62">
        <f t="shared" si="3478"/>
        <v>3</v>
      </c>
      <c r="L1808" s="62" t="str">
        <f>IF(COUNTIF(技能效果!A:A,技能等级!B1808&amp;"03")=1,技能等级!B1808&amp;"03","")</f>
        <v/>
      </c>
      <c r="M1808" s="62" t="str">
        <f t="shared" si="3476"/>
        <v/>
      </c>
      <c r="N1808" s="62" t="str">
        <f>IF(COUNTIF(技能效果!A:A,技能等级!B1808&amp;"04")=1,技能等级!B1808&amp;"04","")</f>
        <v/>
      </c>
      <c r="O1808" s="62" t="str">
        <f t="shared" si="3477"/>
        <v/>
      </c>
      <c r="P1808" s="62" t="str">
        <f>IF(COUNTIF(技能效果!A:A,技能等级!B1808&amp;"05")=1,技能等级!B1808&amp;"05","")</f>
        <v/>
      </c>
      <c r="Q1808" s="62" t="str">
        <f t="shared" si="3479"/>
        <v/>
      </c>
      <c r="R1808" s="69" t="str">
        <f>INDEX(技能!U:U,MATCH(技能等级!B1808,技能!B:B,0))</f>
        <v>攻击敌方单体造成攻击x%伤害
【水晶】立即获得M个蓝水晶</v>
      </c>
      <c r="S1808" s="150">
        <f t="shared" si="3480"/>
        <v>177</v>
      </c>
    </row>
    <row r="1809" spans="1:19" ht="16.5" x14ac:dyDescent="0.2">
      <c r="A1809" s="62">
        <v>1806</v>
      </c>
      <c r="B1809" s="62">
        <f>INDEX(技能!B:B,MATCH(技能等级!S1809,技能!T:T,0))</f>
        <v>2106010</v>
      </c>
      <c r="C1809" s="69" t="s">
        <v>384</v>
      </c>
      <c r="D1809" s="62">
        <v>4</v>
      </c>
      <c r="E1809" s="62" t="str">
        <f>INDEX(技能!E:E,MATCH(技能等级!S1809,技能!T:T,0))</f>
        <v>盖文普攻(教学)</v>
      </c>
      <c r="F1809" s="69" t="s">
        <v>1020</v>
      </c>
      <c r="G1809" s="62">
        <v>10</v>
      </c>
      <c r="H1809" s="149" t="str">
        <f t="shared" si="3475"/>
        <v>210601001</v>
      </c>
      <c r="I1809" s="62">
        <v>4</v>
      </c>
      <c r="J1809" s="62" t="str">
        <f>IF(COUNTIF(技能效果!A:A,技能等级!B1809&amp;"02")=1,技能等级!B1809&amp;"02","")</f>
        <v>210601002</v>
      </c>
      <c r="K1809" s="62">
        <f t="shared" si="3478"/>
        <v>4</v>
      </c>
      <c r="L1809" s="62" t="str">
        <f>IF(COUNTIF(技能效果!A:A,技能等级!B1809&amp;"03")=1,技能等级!B1809&amp;"03","")</f>
        <v/>
      </c>
      <c r="M1809" s="62" t="str">
        <f t="shared" si="3476"/>
        <v/>
      </c>
      <c r="N1809" s="62" t="str">
        <f>IF(COUNTIF(技能效果!A:A,技能等级!B1809&amp;"04")=1,技能等级!B1809&amp;"04","")</f>
        <v/>
      </c>
      <c r="O1809" s="62" t="str">
        <f t="shared" si="3477"/>
        <v/>
      </c>
      <c r="P1809" s="62" t="str">
        <f>IF(COUNTIF(技能效果!A:A,技能等级!B1809&amp;"05")=1,技能等级!B1809&amp;"05","")</f>
        <v/>
      </c>
      <c r="Q1809" s="62" t="str">
        <f t="shared" si="3479"/>
        <v/>
      </c>
      <c r="R1809" s="69" t="str">
        <f>INDEX(技能!U:U,MATCH(技能等级!B1809,技能!B:B,0))</f>
        <v>攻击敌方单体造成攻击x%伤害
【水晶】立即获得M个蓝水晶</v>
      </c>
      <c r="S1809" s="150">
        <f t="shared" si="3480"/>
        <v>177</v>
      </c>
    </row>
    <row r="1810" spans="1:19" ht="16.5" x14ac:dyDescent="0.2">
      <c r="A1810" s="62">
        <v>1807</v>
      </c>
      <c r="B1810" s="62">
        <f>INDEX(技能!B:B,MATCH(技能等级!S1810,技能!T:T,0))</f>
        <v>2106010</v>
      </c>
      <c r="C1810" s="69" t="s">
        <v>384</v>
      </c>
      <c r="D1810" s="62">
        <v>5</v>
      </c>
      <c r="E1810" s="62" t="str">
        <f>INDEX(技能!E:E,MATCH(技能等级!S1810,技能!T:T,0))</f>
        <v>盖文普攻(教学)</v>
      </c>
      <c r="F1810" s="69" t="s">
        <v>1020</v>
      </c>
      <c r="G1810" s="62">
        <v>10</v>
      </c>
      <c r="H1810" s="149" t="str">
        <f t="shared" si="3475"/>
        <v>210601001</v>
      </c>
      <c r="I1810" s="62">
        <v>5</v>
      </c>
      <c r="J1810" s="62" t="str">
        <f>IF(COUNTIF(技能效果!A:A,技能等级!B1810&amp;"02")=1,技能等级!B1810&amp;"02","")</f>
        <v>210601002</v>
      </c>
      <c r="K1810" s="62">
        <f t="shared" si="3478"/>
        <v>5</v>
      </c>
      <c r="L1810" s="62" t="str">
        <f>IF(COUNTIF(技能效果!A:A,技能等级!B1810&amp;"03")=1,技能等级!B1810&amp;"03","")</f>
        <v/>
      </c>
      <c r="M1810" s="62" t="str">
        <f t="shared" si="3476"/>
        <v/>
      </c>
      <c r="N1810" s="62" t="str">
        <f>IF(COUNTIF(技能效果!A:A,技能等级!B1810&amp;"04")=1,技能等级!B1810&amp;"04","")</f>
        <v/>
      </c>
      <c r="O1810" s="62" t="str">
        <f t="shared" si="3477"/>
        <v/>
      </c>
      <c r="P1810" s="62" t="str">
        <f>IF(COUNTIF(技能效果!A:A,技能等级!B1810&amp;"05")=1,技能等级!B1810&amp;"05","")</f>
        <v/>
      </c>
      <c r="Q1810" s="62" t="str">
        <f t="shared" si="3479"/>
        <v/>
      </c>
      <c r="R1810" s="69" t="str">
        <f>INDEX(技能!U:U,MATCH(技能等级!B1810,技能!B:B,0))</f>
        <v>攻击敌方单体造成攻击x%伤害
【水晶】立即获得M个蓝水晶</v>
      </c>
      <c r="S1810" s="150">
        <f t="shared" si="3480"/>
        <v>177</v>
      </c>
    </row>
    <row r="1811" spans="1:19" ht="16.5" x14ac:dyDescent="0.2">
      <c r="A1811" s="62">
        <v>1808</v>
      </c>
      <c r="B1811" s="62">
        <f>INDEX(技能!B:B,MATCH(技能等级!S1811,技能!T:T,0))</f>
        <v>2106010</v>
      </c>
      <c r="C1811" s="69" t="s">
        <v>384</v>
      </c>
      <c r="D1811" s="62">
        <v>6</v>
      </c>
      <c r="E1811" s="62" t="str">
        <f>INDEX(技能!E:E,MATCH(技能等级!S1811,技能!T:T,0))</f>
        <v>盖文普攻(教学)</v>
      </c>
      <c r="F1811" s="69" t="s">
        <v>1020</v>
      </c>
      <c r="G1811" s="62">
        <v>10</v>
      </c>
      <c r="H1811" s="149" t="str">
        <f t="shared" si="3475"/>
        <v>210601001</v>
      </c>
      <c r="I1811" s="62">
        <v>6</v>
      </c>
      <c r="J1811" s="62" t="str">
        <f>IF(COUNTIF(技能效果!A:A,技能等级!B1811&amp;"02")=1,技能等级!B1811&amp;"02","")</f>
        <v>210601002</v>
      </c>
      <c r="K1811" s="62">
        <f t="shared" si="3478"/>
        <v>6</v>
      </c>
      <c r="L1811" s="62" t="str">
        <f>IF(COUNTIF(技能效果!A:A,技能等级!B1811&amp;"03")=1,技能等级!B1811&amp;"03","")</f>
        <v/>
      </c>
      <c r="M1811" s="62" t="str">
        <f t="shared" si="3476"/>
        <v/>
      </c>
      <c r="N1811" s="62" t="str">
        <f>IF(COUNTIF(技能效果!A:A,技能等级!B1811&amp;"04")=1,技能等级!B1811&amp;"04","")</f>
        <v/>
      </c>
      <c r="O1811" s="62" t="str">
        <f t="shared" si="3477"/>
        <v/>
      </c>
      <c r="P1811" s="62" t="str">
        <f>IF(COUNTIF(技能效果!A:A,技能等级!B1811&amp;"05")=1,技能等级!B1811&amp;"05","")</f>
        <v/>
      </c>
      <c r="Q1811" s="62" t="str">
        <f t="shared" si="3479"/>
        <v/>
      </c>
      <c r="R1811" s="69" t="str">
        <f>INDEX(技能!U:U,MATCH(技能等级!B1811,技能!B:B,0))</f>
        <v>攻击敌方单体造成攻击x%伤害
【水晶】立即获得M个蓝水晶</v>
      </c>
      <c r="S1811" s="150">
        <f t="shared" si="3480"/>
        <v>177</v>
      </c>
    </row>
    <row r="1812" spans="1:19" ht="16.5" x14ac:dyDescent="0.2">
      <c r="A1812" s="62">
        <v>1809</v>
      </c>
      <c r="B1812" s="62">
        <f>INDEX(技能!B:B,MATCH(技能等级!S1812,技能!T:T,0))</f>
        <v>2106010</v>
      </c>
      <c r="C1812" s="69" t="s">
        <v>384</v>
      </c>
      <c r="D1812" s="62">
        <v>7</v>
      </c>
      <c r="E1812" s="62" t="str">
        <f>INDEX(技能!E:E,MATCH(技能等级!S1812,技能!T:T,0))</f>
        <v>盖文普攻(教学)</v>
      </c>
      <c r="F1812" s="69" t="s">
        <v>1020</v>
      </c>
      <c r="G1812" s="62">
        <v>10</v>
      </c>
      <c r="H1812" s="149" t="str">
        <f t="shared" si="3475"/>
        <v>210601001</v>
      </c>
      <c r="I1812" s="62">
        <v>7</v>
      </c>
      <c r="J1812" s="62" t="str">
        <f>IF(COUNTIF(技能效果!A:A,技能等级!B1812&amp;"02")=1,技能等级!B1812&amp;"02","")</f>
        <v>210601002</v>
      </c>
      <c r="K1812" s="62">
        <f t="shared" si="3478"/>
        <v>7</v>
      </c>
      <c r="L1812" s="62" t="str">
        <f>IF(COUNTIF(技能效果!A:A,技能等级!B1812&amp;"03")=1,技能等级!B1812&amp;"03","")</f>
        <v/>
      </c>
      <c r="M1812" s="62" t="str">
        <f t="shared" si="3476"/>
        <v/>
      </c>
      <c r="N1812" s="62" t="str">
        <f>IF(COUNTIF(技能效果!A:A,技能等级!B1812&amp;"04")=1,技能等级!B1812&amp;"04","")</f>
        <v/>
      </c>
      <c r="O1812" s="62" t="str">
        <f t="shared" si="3477"/>
        <v/>
      </c>
      <c r="P1812" s="62" t="str">
        <f>IF(COUNTIF(技能效果!A:A,技能等级!B1812&amp;"05")=1,技能等级!B1812&amp;"05","")</f>
        <v/>
      </c>
      <c r="Q1812" s="62" t="str">
        <f t="shared" si="3479"/>
        <v/>
      </c>
      <c r="R1812" s="69" t="str">
        <f>INDEX(技能!U:U,MATCH(技能等级!B1812,技能!B:B,0))</f>
        <v>攻击敌方单体造成攻击x%伤害
【水晶】立即获得M个蓝水晶</v>
      </c>
      <c r="S1812" s="150">
        <f t="shared" si="3480"/>
        <v>177</v>
      </c>
    </row>
    <row r="1813" spans="1:19" ht="16.5" x14ac:dyDescent="0.2">
      <c r="A1813" s="62">
        <v>1810</v>
      </c>
      <c r="B1813" s="62">
        <f>INDEX(技能!B:B,MATCH(技能等级!S1813,技能!T:T,0))</f>
        <v>2106010</v>
      </c>
      <c r="C1813" s="69" t="s">
        <v>384</v>
      </c>
      <c r="D1813" s="62">
        <v>8</v>
      </c>
      <c r="E1813" s="62" t="str">
        <f>INDEX(技能!E:E,MATCH(技能等级!S1813,技能!T:T,0))</f>
        <v>盖文普攻(教学)</v>
      </c>
      <c r="F1813" s="69" t="s">
        <v>1020</v>
      </c>
      <c r="G1813" s="62">
        <v>10</v>
      </c>
      <c r="H1813" s="149" t="str">
        <f t="shared" si="3475"/>
        <v>210601001</v>
      </c>
      <c r="I1813" s="62">
        <v>8</v>
      </c>
      <c r="J1813" s="62" t="str">
        <f>IF(COUNTIF(技能效果!A:A,技能等级!B1813&amp;"02")=1,技能等级!B1813&amp;"02","")</f>
        <v>210601002</v>
      </c>
      <c r="K1813" s="62">
        <f t="shared" si="3478"/>
        <v>8</v>
      </c>
      <c r="L1813" s="62" t="str">
        <f>IF(COUNTIF(技能效果!A:A,技能等级!B1813&amp;"03")=1,技能等级!B1813&amp;"03","")</f>
        <v/>
      </c>
      <c r="M1813" s="62" t="str">
        <f t="shared" si="3476"/>
        <v/>
      </c>
      <c r="N1813" s="62" t="str">
        <f>IF(COUNTIF(技能效果!A:A,技能等级!B1813&amp;"04")=1,技能等级!B1813&amp;"04","")</f>
        <v/>
      </c>
      <c r="O1813" s="62" t="str">
        <f t="shared" si="3477"/>
        <v/>
      </c>
      <c r="P1813" s="62" t="str">
        <f>IF(COUNTIF(技能效果!A:A,技能等级!B1813&amp;"05")=1,技能等级!B1813&amp;"05","")</f>
        <v/>
      </c>
      <c r="Q1813" s="62" t="str">
        <f t="shared" si="3479"/>
        <v/>
      </c>
      <c r="R1813" s="69" t="str">
        <f>INDEX(技能!U:U,MATCH(技能等级!B1813,技能!B:B,0))</f>
        <v>攻击敌方单体造成攻击x%伤害
【水晶】立即获得M个蓝水晶</v>
      </c>
      <c r="S1813" s="150">
        <f t="shared" si="3480"/>
        <v>177</v>
      </c>
    </row>
    <row r="1814" spans="1:19" ht="16.5" x14ac:dyDescent="0.2">
      <c r="A1814" s="62">
        <v>1811</v>
      </c>
      <c r="B1814" s="62">
        <f>INDEX(技能!B:B,MATCH(技能等级!S1814,技能!T:T,0))</f>
        <v>2106010</v>
      </c>
      <c r="C1814" s="69" t="s">
        <v>384</v>
      </c>
      <c r="D1814" s="62">
        <v>9</v>
      </c>
      <c r="E1814" s="62" t="str">
        <f>INDEX(技能!E:E,MATCH(技能等级!S1814,技能!T:T,0))</f>
        <v>盖文普攻(教学)</v>
      </c>
      <c r="F1814" s="69" t="s">
        <v>1020</v>
      </c>
      <c r="G1814" s="62">
        <v>10</v>
      </c>
      <c r="H1814" s="149" t="str">
        <f t="shared" si="3475"/>
        <v>210601001</v>
      </c>
      <c r="I1814" s="62">
        <v>9</v>
      </c>
      <c r="J1814" s="62" t="str">
        <f>IF(COUNTIF(技能效果!A:A,技能等级!B1814&amp;"02")=1,技能等级!B1814&amp;"02","")</f>
        <v>210601002</v>
      </c>
      <c r="K1814" s="62">
        <f t="shared" si="3478"/>
        <v>9</v>
      </c>
      <c r="L1814" s="62" t="str">
        <f>IF(COUNTIF(技能效果!A:A,技能等级!B1814&amp;"03")=1,技能等级!B1814&amp;"03","")</f>
        <v/>
      </c>
      <c r="M1814" s="62" t="str">
        <f t="shared" si="3476"/>
        <v/>
      </c>
      <c r="N1814" s="62" t="str">
        <f>IF(COUNTIF(技能效果!A:A,技能等级!B1814&amp;"04")=1,技能等级!B1814&amp;"04","")</f>
        <v/>
      </c>
      <c r="O1814" s="62" t="str">
        <f t="shared" si="3477"/>
        <v/>
      </c>
      <c r="P1814" s="62" t="str">
        <f>IF(COUNTIF(技能效果!A:A,技能等级!B1814&amp;"05")=1,技能等级!B1814&amp;"05","")</f>
        <v/>
      </c>
      <c r="Q1814" s="62" t="str">
        <f t="shared" si="3479"/>
        <v/>
      </c>
      <c r="R1814" s="69" t="str">
        <f>INDEX(技能!U:U,MATCH(技能等级!B1814,技能!B:B,0))</f>
        <v>攻击敌方单体造成攻击x%伤害
【水晶】立即获得M个蓝水晶</v>
      </c>
      <c r="S1814" s="150">
        <f t="shared" si="3480"/>
        <v>177</v>
      </c>
    </row>
    <row r="1815" spans="1:19" ht="16.5" x14ac:dyDescent="0.2">
      <c r="A1815" s="62">
        <v>1812</v>
      </c>
      <c r="B1815" s="62">
        <f>INDEX(技能!B:B,MATCH(技能等级!S1815,技能!T:T,0))</f>
        <v>2106010</v>
      </c>
      <c r="C1815" s="69" t="s">
        <v>384</v>
      </c>
      <c r="D1815" s="62">
        <v>10</v>
      </c>
      <c r="E1815" s="62" t="str">
        <f>INDEX(技能!E:E,MATCH(技能等级!S1815,技能!T:T,0))</f>
        <v>盖文普攻(教学)</v>
      </c>
      <c r="F1815" s="69" t="s">
        <v>1020</v>
      </c>
      <c r="G1815" s="62">
        <v>10</v>
      </c>
      <c r="H1815" s="149" t="str">
        <f t="shared" si="3475"/>
        <v>210601001</v>
      </c>
      <c r="I1815" s="62">
        <v>10</v>
      </c>
      <c r="J1815" s="62" t="str">
        <f>IF(COUNTIF(技能效果!A:A,技能等级!B1815&amp;"02")=1,技能等级!B1815&amp;"02","")</f>
        <v>210601002</v>
      </c>
      <c r="K1815" s="62">
        <f t="shared" si="3478"/>
        <v>10</v>
      </c>
      <c r="L1815" s="62" t="str">
        <f>IF(COUNTIF(技能效果!A:A,技能等级!B1815&amp;"03")=1,技能等级!B1815&amp;"03","")</f>
        <v/>
      </c>
      <c r="M1815" s="62" t="str">
        <f t="shared" si="3476"/>
        <v/>
      </c>
      <c r="N1815" s="62" t="str">
        <f>IF(COUNTIF(技能效果!A:A,技能等级!B1815&amp;"04")=1,技能等级!B1815&amp;"04","")</f>
        <v/>
      </c>
      <c r="O1815" s="62" t="str">
        <f t="shared" si="3477"/>
        <v/>
      </c>
      <c r="P1815" s="62" t="str">
        <f>IF(COUNTIF(技能效果!A:A,技能等级!B1815&amp;"05")=1,技能等级!B1815&amp;"05","")</f>
        <v/>
      </c>
      <c r="Q1815" s="62" t="str">
        <f t="shared" si="3479"/>
        <v/>
      </c>
      <c r="R1815" s="69" t="str">
        <f>INDEX(技能!U:U,MATCH(技能等级!B1815,技能!B:B,0))</f>
        <v>攻击敌方单体造成攻击x%伤害
【水晶】立即获得M个蓝水晶</v>
      </c>
      <c r="S1815" s="150">
        <f t="shared" si="3480"/>
        <v>177</v>
      </c>
    </row>
    <row r="1816" spans="1:19" ht="16.5" x14ac:dyDescent="0.2">
      <c r="A1816" s="62">
        <v>1813</v>
      </c>
      <c r="B1816" s="62">
        <f>INDEX(技能!B:B,MATCH(技能等级!S1816,技能!T:T,0))</f>
        <v>2106011</v>
      </c>
      <c r="C1816" s="69" t="s">
        <v>384</v>
      </c>
      <c r="D1816" s="62">
        <v>1</v>
      </c>
      <c r="E1816" s="62" t="str">
        <f>INDEX(技能!E:E,MATCH(技能等级!S1816,技能!T:T,0))</f>
        <v>阎风吒普攻(教学)</v>
      </c>
      <c r="F1816" s="69" t="s">
        <v>1020</v>
      </c>
      <c r="G1816" s="62"/>
      <c r="H1816" s="149" t="str">
        <f t="shared" si="3475"/>
        <v>210601101</v>
      </c>
      <c r="I1816" s="62">
        <v>1</v>
      </c>
      <c r="J1816" s="62" t="str">
        <f>IF(COUNTIF(技能效果!A:A,技能等级!B1816&amp;"02")=1,技能等级!B1816&amp;"02","")</f>
        <v>210601102</v>
      </c>
      <c r="K1816" s="62">
        <f t="shared" si="3478"/>
        <v>1</v>
      </c>
      <c r="L1816" s="62" t="str">
        <f>IF(COUNTIF(技能效果!A:A,技能等级!B1816&amp;"03")=1,技能等级!B1816&amp;"03","")</f>
        <v/>
      </c>
      <c r="M1816" s="62" t="str">
        <f t="shared" si="3476"/>
        <v/>
      </c>
      <c r="N1816" s="62" t="str">
        <f>IF(COUNTIF(技能效果!A:A,技能等级!B1816&amp;"04")=1,技能等级!B1816&amp;"04","")</f>
        <v/>
      </c>
      <c r="O1816" s="62" t="str">
        <f t="shared" si="3477"/>
        <v/>
      </c>
      <c r="P1816" s="62" t="str">
        <f>IF(COUNTIF(技能效果!A:A,技能等级!B1816&amp;"05")=1,技能等级!B1816&amp;"05","")</f>
        <v/>
      </c>
      <c r="Q1816" s="62" t="str">
        <f t="shared" si="3479"/>
        <v/>
      </c>
      <c r="R1816" s="69" t="str">
        <f>INDEX(技能!U:U,MATCH(技能等级!B1816,技能!B:B,0))</f>
        <v>攻击敌方全体造成攻击x%伤害
【水晶】立即获得M个蓝水晶</v>
      </c>
      <c r="S1816" s="150">
        <f t="shared" si="3480"/>
        <v>178</v>
      </c>
    </row>
    <row r="1817" spans="1:19" ht="16.5" x14ac:dyDescent="0.2">
      <c r="A1817" s="62">
        <v>1814</v>
      </c>
      <c r="B1817" s="62">
        <f>INDEX(技能!B:B,MATCH(技能等级!S1817,技能!T:T,0))</f>
        <v>2106011</v>
      </c>
      <c r="C1817" s="69" t="s">
        <v>384</v>
      </c>
      <c r="D1817" s="62">
        <v>2</v>
      </c>
      <c r="E1817" s="62" t="str">
        <f>INDEX(技能!E:E,MATCH(技能等级!S1817,技能!T:T,0))</f>
        <v>阎风吒普攻(教学)</v>
      </c>
      <c r="F1817" s="69" t="s">
        <v>1020</v>
      </c>
      <c r="G1817" s="62">
        <v>10</v>
      </c>
      <c r="H1817" s="149" t="str">
        <f t="shared" si="3475"/>
        <v>210601101</v>
      </c>
      <c r="I1817" s="62">
        <v>2</v>
      </c>
      <c r="J1817" s="62" t="str">
        <f>IF(COUNTIF(技能效果!A:A,技能等级!B1817&amp;"02")=1,技能等级!B1817&amp;"02","")</f>
        <v>210601102</v>
      </c>
      <c r="K1817" s="62">
        <f t="shared" si="3478"/>
        <v>2</v>
      </c>
      <c r="L1817" s="62" t="str">
        <f>IF(COUNTIF(技能效果!A:A,技能等级!B1817&amp;"03")=1,技能等级!B1817&amp;"03","")</f>
        <v/>
      </c>
      <c r="M1817" s="62" t="str">
        <f t="shared" si="3476"/>
        <v/>
      </c>
      <c r="N1817" s="62" t="str">
        <f>IF(COUNTIF(技能效果!A:A,技能等级!B1817&amp;"04")=1,技能等级!B1817&amp;"04","")</f>
        <v/>
      </c>
      <c r="O1817" s="62" t="str">
        <f t="shared" si="3477"/>
        <v/>
      </c>
      <c r="P1817" s="62" t="str">
        <f>IF(COUNTIF(技能效果!A:A,技能等级!B1817&amp;"05")=1,技能等级!B1817&amp;"05","")</f>
        <v/>
      </c>
      <c r="Q1817" s="62" t="str">
        <f t="shared" si="3479"/>
        <v/>
      </c>
      <c r="R1817" s="69" t="str">
        <f>INDEX(技能!U:U,MATCH(技能等级!B1817,技能!B:B,0))</f>
        <v>攻击敌方全体造成攻击x%伤害
【水晶】立即获得M个蓝水晶</v>
      </c>
      <c r="S1817" s="150">
        <f t="shared" si="3480"/>
        <v>178</v>
      </c>
    </row>
    <row r="1818" spans="1:19" ht="16.5" x14ac:dyDescent="0.2">
      <c r="A1818" s="62">
        <v>1815</v>
      </c>
      <c r="B1818" s="62">
        <f>INDEX(技能!B:B,MATCH(技能等级!S1818,技能!T:T,0))</f>
        <v>2106011</v>
      </c>
      <c r="C1818" s="69" t="s">
        <v>384</v>
      </c>
      <c r="D1818" s="62">
        <v>3</v>
      </c>
      <c r="E1818" s="62" t="str">
        <f>INDEX(技能!E:E,MATCH(技能等级!S1818,技能!T:T,0))</f>
        <v>阎风吒普攻(教学)</v>
      </c>
      <c r="F1818" s="69" t="s">
        <v>1020</v>
      </c>
      <c r="G1818" s="62">
        <v>10</v>
      </c>
      <c r="H1818" s="149" t="str">
        <f t="shared" si="3475"/>
        <v>210601101</v>
      </c>
      <c r="I1818" s="62">
        <v>3</v>
      </c>
      <c r="J1818" s="62" t="str">
        <f>IF(COUNTIF(技能效果!A:A,技能等级!B1818&amp;"02")=1,技能等级!B1818&amp;"02","")</f>
        <v>210601102</v>
      </c>
      <c r="K1818" s="62">
        <f t="shared" si="3478"/>
        <v>3</v>
      </c>
      <c r="L1818" s="62" t="str">
        <f>IF(COUNTIF(技能效果!A:A,技能等级!B1818&amp;"03")=1,技能等级!B1818&amp;"03","")</f>
        <v/>
      </c>
      <c r="M1818" s="62" t="str">
        <f t="shared" si="3476"/>
        <v/>
      </c>
      <c r="N1818" s="62" t="str">
        <f>IF(COUNTIF(技能效果!A:A,技能等级!B1818&amp;"04")=1,技能等级!B1818&amp;"04","")</f>
        <v/>
      </c>
      <c r="O1818" s="62" t="str">
        <f t="shared" si="3477"/>
        <v/>
      </c>
      <c r="P1818" s="62" t="str">
        <f>IF(COUNTIF(技能效果!A:A,技能等级!B1818&amp;"05")=1,技能等级!B1818&amp;"05","")</f>
        <v/>
      </c>
      <c r="Q1818" s="62" t="str">
        <f t="shared" si="3479"/>
        <v/>
      </c>
      <c r="R1818" s="69" t="str">
        <f>INDEX(技能!U:U,MATCH(技能等级!B1818,技能!B:B,0))</f>
        <v>攻击敌方全体造成攻击x%伤害
【水晶】立即获得M个蓝水晶</v>
      </c>
      <c r="S1818" s="150">
        <f t="shared" si="3480"/>
        <v>178</v>
      </c>
    </row>
    <row r="1819" spans="1:19" ht="16.5" x14ac:dyDescent="0.2">
      <c r="A1819" s="62">
        <v>1816</v>
      </c>
      <c r="B1819" s="62">
        <f>INDEX(技能!B:B,MATCH(技能等级!S1819,技能!T:T,0))</f>
        <v>2106011</v>
      </c>
      <c r="C1819" s="69" t="s">
        <v>384</v>
      </c>
      <c r="D1819" s="62">
        <v>4</v>
      </c>
      <c r="E1819" s="62" t="str">
        <f>INDEX(技能!E:E,MATCH(技能等级!S1819,技能!T:T,0))</f>
        <v>阎风吒普攻(教学)</v>
      </c>
      <c r="F1819" s="69" t="s">
        <v>1020</v>
      </c>
      <c r="G1819" s="62">
        <v>10</v>
      </c>
      <c r="H1819" s="149" t="str">
        <f t="shared" si="3475"/>
        <v>210601101</v>
      </c>
      <c r="I1819" s="62">
        <v>4</v>
      </c>
      <c r="J1819" s="62" t="str">
        <f>IF(COUNTIF(技能效果!A:A,技能等级!B1819&amp;"02")=1,技能等级!B1819&amp;"02","")</f>
        <v>210601102</v>
      </c>
      <c r="K1819" s="62">
        <f t="shared" si="3478"/>
        <v>4</v>
      </c>
      <c r="L1819" s="62" t="str">
        <f>IF(COUNTIF(技能效果!A:A,技能等级!B1819&amp;"03")=1,技能等级!B1819&amp;"03","")</f>
        <v/>
      </c>
      <c r="M1819" s="62" t="str">
        <f t="shared" si="3476"/>
        <v/>
      </c>
      <c r="N1819" s="62" t="str">
        <f>IF(COUNTIF(技能效果!A:A,技能等级!B1819&amp;"04")=1,技能等级!B1819&amp;"04","")</f>
        <v/>
      </c>
      <c r="O1819" s="62" t="str">
        <f t="shared" si="3477"/>
        <v/>
      </c>
      <c r="P1819" s="62" t="str">
        <f>IF(COUNTIF(技能效果!A:A,技能等级!B1819&amp;"05")=1,技能等级!B1819&amp;"05","")</f>
        <v/>
      </c>
      <c r="Q1819" s="62" t="str">
        <f t="shared" si="3479"/>
        <v/>
      </c>
      <c r="R1819" s="69" t="str">
        <f>INDEX(技能!U:U,MATCH(技能等级!B1819,技能!B:B,0))</f>
        <v>攻击敌方全体造成攻击x%伤害
【水晶】立即获得M个蓝水晶</v>
      </c>
      <c r="S1819" s="150">
        <f t="shared" si="3480"/>
        <v>178</v>
      </c>
    </row>
    <row r="1820" spans="1:19" ht="16.5" x14ac:dyDescent="0.2">
      <c r="A1820" s="62">
        <v>1817</v>
      </c>
      <c r="B1820" s="62">
        <f>INDEX(技能!B:B,MATCH(技能等级!S1820,技能!T:T,0))</f>
        <v>2106011</v>
      </c>
      <c r="C1820" s="69" t="s">
        <v>384</v>
      </c>
      <c r="D1820" s="62">
        <v>5</v>
      </c>
      <c r="E1820" s="62" t="str">
        <f>INDEX(技能!E:E,MATCH(技能等级!S1820,技能!T:T,0))</f>
        <v>阎风吒普攻(教学)</v>
      </c>
      <c r="F1820" s="69" t="s">
        <v>1020</v>
      </c>
      <c r="G1820" s="62">
        <v>10</v>
      </c>
      <c r="H1820" s="149" t="str">
        <f t="shared" si="3475"/>
        <v>210601101</v>
      </c>
      <c r="I1820" s="62">
        <v>5</v>
      </c>
      <c r="J1820" s="62" t="str">
        <f>IF(COUNTIF(技能效果!A:A,技能等级!B1820&amp;"02")=1,技能等级!B1820&amp;"02","")</f>
        <v>210601102</v>
      </c>
      <c r="K1820" s="62">
        <f t="shared" si="3478"/>
        <v>5</v>
      </c>
      <c r="L1820" s="62" t="str">
        <f>IF(COUNTIF(技能效果!A:A,技能等级!B1820&amp;"03")=1,技能等级!B1820&amp;"03","")</f>
        <v/>
      </c>
      <c r="M1820" s="62" t="str">
        <f t="shared" si="3476"/>
        <v/>
      </c>
      <c r="N1820" s="62" t="str">
        <f>IF(COUNTIF(技能效果!A:A,技能等级!B1820&amp;"04")=1,技能等级!B1820&amp;"04","")</f>
        <v/>
      </c>
      <c r="O1820" s="62" t="str">
        <f t="shared" si="3477"/>
        <v/>
      </c>
      <c r="P1820" s="62" t="str">
        <f>IF(COUNTIF(技能效果!A:A,技能等级!B1820&amp;"05")=1,技能等级!B1820&amp;"05","")</f>
        <v/>
      </c>
      <c r="Q1820" s="62" t="str">
        <f t="shared" si="3479"/>
        <v/>
      </c>
      <c r="R1820" s="69" t="str">
        <f>INDEX(技能!U:U,MATCH(技能等级!B1820,技能!B:B,0))</f>
        <v>攻击敌方全体造成攻击x%伤害
【水晶】立即获得M个蓝水晶</v>
      </c>
      <c r="S1820" s="150">
        <f t="shared" si="3480"/>
        <v>178</v>
      </c>
    </row>
    <row r="1821" spans="1:19" ht="16.5" x14ac:dyDescent="0.2">
      <c r="A1821" s="62">
        <v>1818</v>
      </c>
      <c r="B1821" s="62">
        <f>INDEX(技能!B:B,MATCH(技能等级!S1821,技能!T:T,0))</f>
        <v>2106011</v>
      </c>
      <c r="C1821" s="69" t="s">
        <v>384</v>
      </c>
      <c r="D1821" s="62">
        <v>6</v>
      </c>
      <c r="E1821" s="62" t="str">
        <f>INDEX(技能!E:E,MATCH(技能等级!S1821,技能!T:T,0))</f>
        <v>阎风吒普攻(教学)</v>
      </c>
      <c r="F1821" s="69" t="s">
        <v>1020</v>
      </c>
      <c r="G1821" s="62">
        <v>10</v>
      </c>
      <c r="H1821" s="149" t="str">
        <f t="shared" si="3475"/>
        <v>210601101</v>
      </c>
      <c r="I1821" s="62">
        <v>6</v>
      </c>
      <c r="J1821" s="62" t="str">
        <f>IF(COUNTIF(技能效果!A:A,技能等级!B1821&amp;"02")=1,技能等级!B1821&amp;"02","")</f>
        <v>210601102</v>
      </c>
      <c r="K1821" s="62">
        <f t="shared" si="3478"/>
        <v>6</v>
      </c>
      <c r="L1821" s="62" t="str">
        <f>IF(COUNTIF(技能效果!A:A,技能等级!B1821&amp;"03")=1,技能等级!B1821&amp;"03","")</f>
        <v/>
      </c>
      <c r="M1821" s="62" t="str">
        <f t="shared" si="3476"/>
        <v/>
      </c>
      <c r="N1821" s="62" t="str">
        <f>IF(COUNTIF(技能效果!A:A,技能等级!B1821&amp;"04")=1,技能等级!B1821&amp;"04","")</f>
        <v/>
      </c>
      <c r="O1821" s="62" t="str">
        <f t="shared" si="3477"/>
        <v/>
      </c>
      <c r="P1821" s="62" t="str">
        <f>IF(COUNTIF(技能效果!A:A,技能等级!B1821&amp;"05")=1,技能等级!B1821&amp;"05","")</f>
        <v/>
      </c>
      <c r="Q1821" s="62" t="str">
        <f t="shared" si="3479"/>
        <v/>
      </c>
      <c r="R1821" s="69" t="str">
        <f>INDEX(技能!U:U,MATCH(技能等级!B1821,技能!B:B,0))</f>
        <v>攻击敌方全体造成攻击x%伤害
【水晶】立即获得M个蓝水晶</v>
      </c>
      <c r="S1821" s="150">
        <f t="shared" si="3480"/>
        <v>178</v>
      </c>
    </row>
    <row r="1822" spans="1:19" ht="16.5" x14ac:dyDescent="0.2">
      <c r="A1822" s="62">
        <v>1819</v>
      </c>
      <c r="B1822" s="62">
        <f>INDEX(技能!B:B,MATCH(技能等级!S1822,技能!T:T,0))</f>
        <v>2106011</v>
      </c>
      <c r="C1822" s="69" t="s">
        <v>384</v>
      </c>
      <c r="D1822" s="62">
        <v>7</v>
      </c>
      <c r="E1822" s="62" t="str">
        <f>INDEX(技能!E:E,MATCH(技能等级!S1822,技能!T:T,0))</f>
        <v>阎风吒普攻(教学)</v>
      </c>
      <c r="F1822" s="69" t="s">
        <v>1020</v>
      </c>
      <c r="G1822" s="62">
        <v>10</v>
      </c>
      <c r="H1822" s="149" t="str">
        <f t="shared" si="3475"/>
        <v>210601101</v>
      </c>
      <c r="I1822" s="62">
        <v>7</v>
      </c>
      <c r="J1822" s="62" t="str">
        <f>IF(COUNTIF(技能效果!A:A,技能等级!B1822&amp;"02")=1,技能等级!B1822&amp;"02","")</f>
        <v>210601102</v>
      </c>
      <c r="K1822" s="62">
        <f t="shared" si="3478"/>
        <v>7</v>
      </c>
      <c r="L1822" s="62" t="str">
        <f>IF(COUNTIF(技能效果!A:A,技能等级!B1822&amp;"03")=1,技能等级!B1822&amp;"03","")</f>
        <v/>
      </c>
      <c r="M1822" s="62" t="str">
        <f t="shared" si="3476"/>
        <v/>
      </c>
      <c r="N1822" s="62" t="str">
        <f>IF(COUNTIF(技能效果!A:A,技能等级!B1822&amp;"04")=1,技能等级!B1822&amp;"04","")</f>
        <v/>
      </c>
      <c r="O1822" s="62" t="str">
        <f t="shared" si="3477"/>
        <v/>
      </c>
      <c r="P1822" s="62" t="str">
        <f>IF(COUNTIF(技能效果!A:A,技能等级!B1822&amp;"05")=1,技能等级!B1822&amp;"05","")</f>
        <v/>
      </c>
      <c r="Q1822" s="62" t="str">
        <f t="shared" si="3479"/>
        <v/>
      </c>
      <c r="R1822" s="69" t="str">
        <f>INDEX(技能!U:U,MATCH(技能等级!B1822,技能!B:B,0))</f>
        <v>攻击敌方全体造成攻击x%伤害
【水晶】立即获得M个蓝水晶</v>
      </c>
      <c r="S1822" s="150">
        <f t="shared" si="3480"/>
        <v>178</v>
      </c>
    </row>
    <row r="1823" spans="1:19" ht="16.5" x14ac:dyDescent="0.2">
      <c r="A1823" s="62">
        <v>1820</v>
      </c>
      <c r="B1823" s="62">
        <f>INDEX(技能!B:B,MATCH(技能等级!S1823,技能!T:T,0))</f>
        <v>2106011</v>
      </c>
      <c r="C1823" s="69" t="s">
        <v>384</v>
      </c>
      <c r="D1823" s="62">
        <v>8</v>
      </c>
      <c r="E1823" s="62" t="str">
        <f>INDEX(技能!E:E,MATCH(技能等级!S1823,技能!T:T,0))</f>
        <v>阎风吒普攻(教学)</v>
      </c>
      <c r="F1823" s="69" t="s">
        <v>1020</v>
      </c>
      <c r="G1823" s="62">
        <v>10</v>
      </c>
      <c r="H1823" s="149" t="str">
        <f t="shared" si="3475"/>
        <v>210601101</v>
      </c>
      <c r="I1823" s="62">
        <v>8</v>
      </c>
      <c r="J1823" s="62" t="str">
        <f>IF(COUNTIF(技能效果!A:A,技能等级!B1823&amp;"02")=1,技能等级!B1823&amp;"02","")</f>
        <v>210601102</v>
      </c>
      <c r="K1823" s="62">
        <f t="shared" si="3478"/>
        <v>8</v>
      </c>
      <c r="L1823" s="62" t="str">
        <f>IF(COUNTIF(技能效果!A:A,技能等级!B1823&amp;"03")=1,技能等级!B1823&amp;"03","")</f>
        <v/>
      </c>
      <c r="M1823" s="62" t="str">
        <f t="shared" si="3476"/>
        <v/>
      </c>
      <c r="N1823" s="62" t="str">
        <f>IF(COUNTIF(技能效果!A:A,技能等级!B1823&amp;"04")=1,技能等级!B1823&amp;"04","")</f>
        <v/>
      </c>
      <c r="O1823" s="62" t="str">
        <f t="shared" si="3477"/>
        <v/>
      </c>
      <c r="P1823" s="62" t="str">
        <f>IF(COUNTIF(技能效果!A:A,技能等级!B1823&amp;"05")=1,技能等级!B1823&amp;"05","")</f>
        <v/>
      </c>
      <c r="Q1823" s="62" t="str">
        <f t="shared" si="3479"/>
        <v/>
      </c>
      <c r="R1823" s="69" t="str">
        <f>INDEX(技能!U:U,MATCH(技能等级!B1823,技能!B:B,0))</f>
        <v>攻击敌方全体造成攻击x%伤害
【水晶】立即获得M个蓝水晶</v>
      </c>
      <c r="S1823" s="150">
        <f t="shared" si="3480"/>
        <v>178</v>
      </c>
    </row>
    <row r="1824" spans="1:19" ht="16.5" x14ac:dyDescent="0.2">
      <c r="A1824" s="62">
        <v>1821</v>
      </c>
      <c r="B1824" s="62">
        <f>INDEX(技能!B:B,MATCH(技能等级!S1824,技能!T:T,0))</f>
        <v>2106011</v>
      </c>
      <c r="C1824" s="69" t="s">
        <v>384</v>
      </c>
      <c r="D1824" s="62">
        <v>9</v>
      </c>
      <c r="E1824" s="62" t="str">
        <f>INDEX(技能!E:E,MATCH(技能等级!S1824,技能!T:T,0))</f>
        <v>阎风吒普攻(教学)</v>
      </c>
      <c r="F1824" s="69" t="s">
        <v>1020</v>
      </c>
      <c r="G1824" s="62">
        <v>10</v>
      </c>
      <c r="H1824" s="149" t="str">
        <f t="shared" si="3475"/>
        <v>210601101</v>
      </c>
      <c r="I1824" s="62">
        <v>9</v>
      </c>
      <c r="J1824" s="62" t="str">
        <f>IF(COUNTIF(技能效果!A:A,技能等级!B1824&amp;"02")=1,技能等级!B1824&amp;"02","")</f>
        <v>210601102</v>
      </c>
      <c r="K1824" s="62">
        <f t="shared" si="3478"/>
        <v>9</v>
      </c>
      <c r="L1824" s="62" t="str">
        <f>IF(COUNTIF(技能效果!A:A,技能等级!B1824&amp;"03")=1,技能等级!B1824&amp;"03","")</f>
        <v/>
      </c>
      <c r="M1824" s="62" t="str">
        <f t="shared" si="3476"/>
        <v/>
      </c>
      <c r="N1824" s="62" t="str">
        <f>IF(COUNTIF(技能效果!A:A,技能等级!B1824&amp;"04")=1,技能等级!B1824&amp;"04","")</f>
        <v/>
      </c>
      <c r="O1824" s="62" t="str">
        <f t="shared" si="3477"/>
        <v/>
      </c>
      <c r="P1824" s="62" t="str">
        <f>IF(COUNTIF(技能效果!A:A,技能等级!B1824&amp;"05")=1,技能等级!B1824&amp;"05","")</f>
        <v/>
      </c>
      <c r="Q1824" s="62" t="str">
        <f t="shared" si="3479"/>
        <v/>
      </c>
      <c r="R1824" s="69" t="str">
        <f>INDEX(技能!U:U,MATCH(技能等级!B1824,技能!B:B,0))</f>
        <v>攻击敌方全体造成攻击x%伤害
【水晶】立即获得M个蓝水晶</v>
      </c>
      <c r="S1824" s="150">
        <f t="shared" si="3480"/>
        <v>178</v>
      </c>
    </row>
    <row r="1825" spans="1:19" ht="16.5" x14ac:dyDescent="0.2">
      <c r="A1825" s="62">
        <v>1822</v>
      </c>
      <c r="B1825" s="62">
        <f>INDEX(技能!B:B,MATCH(技能等级!S1825,技能!T:T,0))</f>
        <v>2106011</v>
      </c>
      <c r="C1825" s="69" t="s">
        <v>384</v>
      </c>
      <c r="D1825" s="62">
        <v>10</v>
      </c>
      <c r="E1825" s="62" t="str">
        <f>INDEX(技能!E:E,MATCH(技能等级!S1825,技能!T:T,0))</f>
        <v>阎风吒普攻(教学)</v>
      </c>
      <c r="F1825" s="69" t="s">
        <v>1020</v>
      </c>
      <c r="G1825" s="62">
        <v>10</v>
      </c>
      <c r="H1825" s="149" t="str">
        <f t="shared" si="3475"/>
        <v>210601101</v>
      </c>
      <c r="I1825" s="62">
        <v>10</v>
      </c>
      <c r="J1825" s="62" t="str">
        <f>IF(COUNTIF(技能效果!A:A,技能等级!B1825&amp;"02")=1,技能等级!B1825&amp;"02","")</f>
        <v>210601102</v>
      </c>
      <c r="K1825" s="62">
        <f t="shared" si="3478"/>
        <v>10</v>
      </c>
      <c r="L1825" s="62" t="str">
        <f>IF(COUNTIF(技能效果!A:A,技能等级!B1825&amp;"03")=1,技能等级!B1825&amp;"03","")</f>
        <v/>
      </c>
      <c r="M1825" s="62" t="str">
        <f t="shared" si="3476"/>
        <v/>
      </c>
      <c r="N1825" s="62" t="str">
        <f>IF(COUNTIF(技能效果!A:A,技能等级!B1825&amp;"04")=1,技能等级!B1825&amp;"04","")</f>
        <v/>
      </c>
      <c r="O1825" s="62" t="str">
        <f t="shared" si="3477"/>
        <v/>
      </c>
      <c r="P1825" s="62" t="str">
        <f>IF(COUNTIF(技能效果!A:A,技能等级!B1825&amp;"05")=1,技能等级!B1825&amp;"05","")</f>
        <v/>
      </c>
      <c r="Q1825" s="62" t="str">
        <f t="shared" si="3479"/>
        <v/>
      </c>
      <c r="R1825" s="69" t="str">
        <f>INDEX(技能!U:U,MATCH(技能等级!B1825,技能!B:B,0))</f>
        <v>攻击敌方全体造成攻击x%伤害
【水晶】立即获得M个蓝水晶</v>
      </c>
      <c r="S1825" s="150">
        <f t="shared" si="3480"/>
        <v>178</v>
      </c>
    </row>
    <row r="1826" spans="1:19" ht="16.5" x14ac:dyDescent="0.2">
      <c r="A1826" s="62">
        <v>1823</v>
      </c>
      <c r="B1826" s="62">
        <f>INDEX(技能!B:B,MATCH(技能等级!S1826,技能!T:T,0))</f>
        <v>2106012</v>
      </c>
      <c r="C1826" s="69" t="s">
        <v>384</v>
      </c>
      <c r="D1826" s="62">
        <v>1</v>
      </c>
      <c r="E1826" s="62" t="str">
        <f>INDEX(技能!E:E,MATCH(技能等级!S1826,技能!T:T,0))</f>
        <v>南御夫普攻(教学)</v>
      </c>
      <c r="F1826" s="69" t="s">
        <v>1020</v>
      </c>
      <c r="G1826" s="62"/>
      <c r="H1826" s="149" t="str">
        <f t="shared" si="3475"/>
        <v>210601201</v>
      </c>
      <c r="I1826" s="62">
        <v>1</v>
      </c>
      <c r="J1826" s="62" t="str">
        <f>IF(COUNTIF(技能效果!A:A,技能等级!B1826&amp;"02")=1,技能等级!B1826&amp;"02","")</f>
        <v>210601202</v>
      </c>
      <c r="K1826" s="62">
        <f t="shared" si="3478"/>
        <v>1</v>
      </c>
      <c r="L1826" s="62" t="str">
        <f>IF(COUNTIF(技能效果!A:A,技能等级!B1826&amp;"03")=1,技能等级!B1826&amp;"03","")</f>
        <v/>
      </c>
      <c r="M1826" s="62" t="str">
        <f t="shared" si="3476"/>
        <v/>
      </c>
      <c r="N1826" s="62" t="str">
        <f>IF(COUNTIF(技能效果!A:A,技能等级!B1826&amp;"04")=1,技能等级!B1826&amp;"04","")</f>
        <v/>
      </c>
      <c r="O1826" s="62" t="str">
        <f t="shared" si="3477"/>
        <v/>
      </c>
      <c r="P1826" s="62" t="str">
        <f>IF(COUNTIF(技能效果!A:A,技能等级!B1826&amp;"05")=1,技能等级!B1826&amp;"05","")</f>
        <v/>
      </c>
      <c r="Q1826" s="62" t="str">
        <f t="shared" si="3479"/>
        <v/>
      </c>
      <c r="R1826" s="69" t="str">
        <f>INDEX(技能!U:U,MATCH(技能等级!B1826,技能!B:B,0))</f>
        <v>攻击敌方单体造成攻击x%伤害
【水晶】立即获得M个黄水晶</v>
      </c>
      <c r="S1826" s="150">
        <f t="shared" si="3480"/>
        <v>179</v>
      </c>
    </row>
    <row r="1827" spans="1:19" ht="16.5" x14ac:dyDescent="0.2">
      <c r="A1827" s="62">
        <v>1824</v>
      </c>
      <c r="B1827" s="62">
        <f>INDEX(技能!B:B,MATCH(技能等级!S1827,技能!T:T,0))</f>
        <v>2106012</v>
      </c>
      <c r="C1827" s="69" t="s">
        <v>384</v>
      </c>
      <c r="D1827" s="62">
        <v>2</v>
      </c>
      <c r="E1827" s="62" t="str">
        <f>INDEX(技能!E:E,MATCH(技能等级!S1827,技能!T:T,0))</f>
        <v>南御夫普攻(教学)</v>
      </c>
      <c r="F1827" s="69" t="s">
        <v>1020</v>
      </c>
      <c r="G1827" s="62">
        <v>10</v>
      </c>
      <c r="H1827" s="149" t="str">
        <f t="shared" si="3475"/>
        <v>210601201</v>
      </c>
      <c r="I1827" s="62">
        <v>2</v>
      </c>
      <c r="J1827" s="62" t="str">
        <f>IF(COUNTIF(技能效果!A:A,技能等级!B1827&amp;"02")=1,技能等级!B1827&amp;"02","")</f>
        <v>210601202</v>
      </c>
      <c r="K1827" s="62">
        <f t="shared" si="3478"/>
        <v>2</v>
      </c>
      <c r="L1827" s="62" t="str">
        <f>IF(COUNTIF(技能效果!A:A,技能等级!B1827&amp;"03")=1,技能等级!B1827&amp;"03","")</f>
        <v/>
      </c>
      <c r="M1827" s="62" t="str">
        <f t="shared" si="3476"/>
        <v/>
      </c>
      <c r="N1827" s="62" t="str">
        <f>IF(COUNTIF(技能效果!A:A,技能等级!B1827&amp;"04")=1,技能等级!B1827&amp;"04","")</f>
        <v/>
      </c>
      <c r="O1827" s="62" t="str">
        <f t="shared" si="3477"/>
        <v/>
      </c>
      <c r="P1827" s="62" t="str">
        <f>IF(COUNTIF(技能效果!A:A,技能等级!B1827&amp;"05")=1,技能等级!B1827&amp;"05","")</f>
        <v/>
      </c>
      <c r="Q1827" s="62" t="str">
        <f t="shared" si="3479"/>
        <v/>
      </c>
      <c r="R1827" s="69" t="str">
        <f>INDEX(技能!U:U,MATCH(技能等级!B1827,技能!B:B,0))</f>
        <v>攻击敌方单体造成攻击x%伤害
【水晶】立即获得M个黄水晶</v>
      </c>
      <c r="S1827" s="150">
        <f t="shared" si="3480"/>
        <v>179</v>
      </c>
    </row>
    <row r="1828" spans="1:19" ht="16.5" x14ac:dyDescent="0.2">
      <c r="A1828" s="62">
        <v>1825</v>
      </c>
      <c r="B1828" s="62">
        <f>INDEX(技能!B:B,MATCH(技能等级!S1828,技能!T:T,0))</f>
        <v>2106012</v>
      </c>
      <c r="C1828" s="69" t="s">
        <v>384</v>
      </c>
      <c r="D1828" s="62">
        <v>3</v>
      </c>
      <c r="E1828" s="62" t="str">
        <f>INDEX(技能!E:E,MATCH(技能等级!S1828,技能!T:T,0))</f>
        <v>南御夫普攻(教学)</v>
      </c>
      <c r="F1828" s="69" t="s">
        <v>1020</v>
      </c>
      <c r="G1828" s="62">
        <v>10</v>
      </c>
      <c r="H1828" s="149" t="str">
        <f t="shared" si="3475"/>
        <v>210601201</v>
      </c>
      <c r="I1828" s="62">
        <v>3</v>
      </c>
      <c r="J1828" s="62" t="str">
        <f>IF(COUNTIF(技能效果!A:A,技能等级!B1828&amp;"02")=1,技能等级!B1828&amp;"02","")</f>
        <v>210601202</v>
      </c>
      <c r="K1828" s="62">
        <f t="shared" si="3478"/>
        <v>3</v>
      </c>
      <c r="L1828" s="62" t="str">
        <f>IF(COUNTIF(技能效果!A:A,技能等级!B1828&amp;"03")=1,技能等级!B1828&amp;"03","")</f>
        <v/>
      </c>
      <c r="M1828" s="62" t="str">
        <f t="shared" si="3476"/>
        <v/>
      </c>
      <c r="N1828" s="62" t="str">
        <f>IF(COUNTIF(技能效果!A:A,技能等级!B1828&amp;"04")=1,技能等级!B1828&amp;"04","")</f>
        <v/>
      </c>
      <c r="O1828" s="62" t="str">
        <f t="shared" si="3477"/>
        <v/>
      </c>
      <c r="P1828" s="62" t="str">
        <f>IF(COUNTIF(技能效果!A:A,技能等级!B1828&amp;"05")=1,技能等级!B1828&amp;"05","")</f>
        <v/>
      </c>
      <c r="Q1828" s="62" t="str">
        <f t="shared" si="3479"/>
        <v/>
      </c>
      <c r="R1828" s="69" t="str">
        <f>INDEX(技能!U:U,MATCH(技能等级!B1828,技能!B:B,0))</f>
        <v>攻击敌方单体造成攻击x%伤害
【水晶】立即获得M个黄水晶</v>
      </c>
      <c r="S1828" s="150">
        <f t="shared" si="3480"/>
        <v>179</v>
      </c>
    </row>
    <row r="1829" spans="1:19" ht="16.5" x14ac:dyDescent="0.2">
      <c r="A1829" s="62">
        <v>1826</v>
      </c>
      <c r="B1829" s="62">
        <f>INDEX(技能!B:B,MATCH(技能等级!S1829,技能!T:T,0))</f>
        <v>2106012</v>
      </c>
      <c r="C1829" s="69" t="s">
        <v>384</v>
      </c>
      <c r="D1829" s="62">
        <v>4</v>
      </c>
      <c r="E1829" s="62" t="str">
        <f>INDEX(技能!E:E,MATCH(技能等级!S1829,技能!T:T,0))</f>
        <v>南御夫普攻(教学)</v>
      </c>
      <c r="F1829" s="69" t="s">
        <v>1020</v>
      </c>
      <c r="G1829" s="62">
        <v>10</v>
      </c>
      <c r="H1829" s="149" t="str">
        <f t="shared" si="3475"/>
        <v>210601201</v>
      </c>
      <c r="I1829" s="62">
        <v>4</v>
      </c>
      <c r="J1829" s="62" t="str">
        <f>IF(COUNTIF(技能效果!A:A,技能等级!B1829&amp;"02")=1,技能等级!B1829&amp;"02","")</f>
        <v>210601202</v>
      </c>
      <c r="K1829" s="62">
        <f t="shared" si="3478"/>
        <v>4</v>
      </c>
      <c r="L1829" s="62" t="str">
        <f>IF(COUNTIF(技能效果!A:A,技能等级!B1829&amp;"03")=1,技能等级!B1829&amp;"03","")</f>
        <v/>
      </c>
      <c r="M1829" s="62" t="str">
        <f t="shared" si="3476"/>
        <v/>
      </c>
      <c r="N1829" s="62" t="str">
        <f>IF(COUNTIF(技能效果!A:A,技能等级!B1829&amp;"04")=1,技能等级!B1829&amp;"04","")</f>
        <v/>
      </c>
      <c r="O1829" s="62" t="str">
        <f t="shared" si="3477"/>
        <v/>
      </c>
      <c r="P1829" s="62" t="str">
        <f>IF(COUNTIF(技能效果!A:A,技能等级!B1829&amp;"05")=1,技能等级!B1829&amp;"05","")</f>
        <v/>
      </c>
      <c r="Q1829" s="62" t="str">
        <f t="shared" si="3479"/>
        <v/>
      </c>
      <c r="R1829" s="69" t="str">
        <f>INDEX(技能!U:U,MATCH(技能等级!B1829,技能!B:B,0))</f>
        <v>攻击敌方单体造成攻击x%伤害
【水晶】立即获得M个黄水晶</v>
      </c>
      <c r="S1829" s="150">
        <f t="shared" si="3480"/>
        <v>179</v>
      </c>
    </row>
    <row r="1830" spans="1:19" ht="16.5" x14ac:dyDescent="0.2">
      <c r="A1830" s="62">
        <v>1827</v>
      </c>
      <c r="B1830" s="62">
        <f>INDEX(技能!B:B,MATCH(技能等级!S1830,技能!T:T,0))</f>
        <v>2106012</v>
      </c>
      <c r="C1830" s="69" t="s">
        <v>384</v>
      </c>
      <c r="D1830" s="62">
        <v>5</v>
      </c>
      <c r="E1830" s="62" t="str">
        <f>INDEX(技能!E:E,MATCH(技能等级!S1830,技能!T:T,0))</f>
        <v>南御夫普攻(教学)</v>
      </c>
      <c r="F1830" s="69" t="s">
        <v>1020</v>
      </c>
      <c r="G1830" s="62">
        <v>10</v>
      </c>
      <c r="H1830" s="149" t="str">
        <f t="shared" si="3475"/>
        <v>210601201</v>
      </c>
      <c r="I1830" s="62">
        <v>5</v>
      </c>
      <c r="J1830" s="62" t="str">
        <f>IF(COUNTIF(技能效果!A:A,技能等级!B1830&amp;"02")=1,技能等级!B1830&amp;"02","")</f>
        <v>210601202</v>
      </c>
      <c r="K1830" s="62">
        <f t="shared" si="3478"/>
        <v>5</v>
      </c>
      <c r="L1830" s="62" t="str">
        <f>IF(COUNTIF(技能效果!A:A,技能等级!B1830&amp;"03")=1,技能等级!B1830&amp;"03","")</f>
        <v/>
      </c>
      <c r="M1830" s="62" t="str">
        <f t="shared" si="3476"/>
        <v/>
      </c>
      <c r="N1830" s="62" t="str">
        <f>IF(COUNTIF(技能效果!A:A,技能等级!B1830&amp;"04")=1,技能等级!B1830&amp;"04","")</f>
        <v/>
      </c>
      <c r="O1830" s="62" t="str">
        <f t="shared" si="3477"/>
        <v/>
      </c>
      <c r="P1830" s="62" t="str">
        <f>IF(COUNTIF(技能效果!A:A,技能等级!B1830&amp;"05")=1,技能等级!B1830&amp;"05","")</f>
        <v/>
      </c>
      <c r="Q1830" s="62" t="str">
        <f t="shared" si="3479"/>
        <v/>
      </c>
      <c r="R1830" s="69" t="str">
        <f>INDEX(技能!U:U,MATCH(技能等级!B1830,技能!B:B,0))</f>
        <v>攻击敌方单体造成攻击x%伤害
【水晶】立即获得M个黄水晶</v>
      </c>
      <c r="S1830" s="150">
        <f t="shared" si="3480"/>
        <v>179</v>
      </c>
    </row>
    <row r="1831" spans="1:19" ht="16.5" x14ac:dyDescent="0.2">
      <c r="A1831" s="62">
        <v>1828</v>
      </c>
      <c r="B1831" s="62">
        <f>INDEX(技能!B:B,MATCH(技能等级!S1831,技能!T:T,0))</f>
        <v>2106012</v>
      </c>
      <c r="C1831" s="69" t="s">
        <v>384</v>
      </c>
      <c r="D1831" s="62">
        <v>6</v>
      </c>
      <c r="E1831" s="62" t="str">
        <f>INDEX(技能!E:E,MATCH(技能等级!S1831,技能!T:T,0))</f>
        <v>南御夫普攻(教学)</v>
      </c>
      <c r="F1831" s="69" t="s">
        <v>1020</v>
      </c>
      <c r="G1831" s="62">
        <v>10</v>
      </c>
      <c r="H1831" s="149" t="str">
        <f t="shared" si="3475"/>
        <v>210601201</v>
      </c>
      <c r="I1831" s="62">
        <v>6</v>
      </c>
      <c r="J1831" s="62" t="str">
        <f>IF(COUNTIF(技能效果!A:A,技能等级!B1831&amp;"02")=1,技能等级!B1831&amp;"02","")</f>
        <v>210601202</v>
      </c>
      <c r="K1831" s="62">
        <f t="shared" si="3478"/>
        <v>6</v>
      </c>
      <c r="L1831" s="62" t="str">
        <f>IF(COUNTIF(技能效果!A:A,技能等级!B1831&amp;"03")=1,技能等级!B1831&amp;"03","")</f>
        <v/>
      </c>
      <c r="M1831" s="62" t="str">
        <f t="shared" si="3476"/>
        <v/>
      </c>
      <c r="N1831" s="62" t="str">
        <f>IF(COUNTIF(技能效果!A:A,技能等级!B1831&amp;"04")=1,技能等级!B1831&amp;"04","")</f>
        <v/>
      </c>
      <c r="O1831" s="62" t="str">
        <f t="shared" si="3477"/>
        <v/>
      </c>
      <c r="P1831" s="62" t="str">
        <f>IF(COUNTIF(技能效果!A:A,技能等级!B1831&amp;"05")=1,技能等级!B1831&amp;"05","")</f>
        <v/>
      </c>
      <c r="Q1831" s="62" t="str">
        <f t="shared" si="3479"/>
        <v/>
      </c>
      <c r="R1831" s="69" t="str">
        <f>INDEX(技能!U:U,MATCH(技能等级!B1831,技能!B:B,0))</f>
        <v>攻击敌方单体造成攻击x%伤害
【水晶】立即获得M个黄水晶</v>
      </c>
      <c r="S1831" s="150">
        <f t="shared" si="3480"/>
        <v>179</v>
      </c>
    </row>
    <row r="1832" spans="1:19" ht="16.5" x14ac:dyDescent="0.2">
      <c r="A1832" s="62">
        <v>1829</v>
      </c>
      <c r="B1832" s="62">
        <f>INDEX(技能!B:B,MATCH(技能等级!S1832,技能!T:T,0))</f>
        <v>2106012</v>
      </c>
      <c r="C1832" s="69" t="s">
        <v>384</v>
      </c>
      <c r="D1832" s="62">
        <v>7</v>
      </c>
      <c r="E1832" s="62" t="str">
        <f>INDEX(技能!E:E,MATCH(技能等级!S1832,技能!T:T,0))</f>
        <v>南御夫普攻(教学)</v>
      </c>
      <c r="F1832" s="69" t="s">
        <v>1020</v>
      </c>
      <c r="G1832" s="62">
        <v>10</v>
      </c>
      <c r="H1832" s="149" t="str">
        <f t="shared" si="3475"/>
        <v>210601201</v>
      </c>
      <c r="I1832" s="62">
        <v>7</v>
      </c>
      <c r="J1832" s="62" t="str">
        <f>IF(COUNTIF(技能效果!A:A,技能等级!B1832&amp;"02")=1,技能等级!B1832&amp;"02","")</f>
        <v>210601202</v>
      </c>
      <c r="K1832" s="62">
        <f t="shared" si="3478"/>
        <v>7</v>
      </c>
      <c r="L1832" s="62" t="str">
        <f>IF(COUNTIF(技能效果!A:A,技能等级!B1832&amp;"03")=1,技能等级!B1832&amp;"03","")</f>
        <v/>
      </c>
      <c r="M1832" s="62" t="str">
        <f t="shared" si="3476"/>
        <v/>
      </c>
      <c r="N1832" s="62" t="str">
        <f>IF(COUNTIF(技能效果!A:A,技能等级!B1832&amp;"04")=1,技能等级!B1832&amp;"04","")</f>
        <v/>
      </c>
      <c r="O1832" s="62" t="str">
        <f t="shared" si="3477"/>
        <v/>
      </c>
      <c r="P1832" s="62" t="str">
        <f>IF(COUNTIF(技能效果!A:A,技能等级!B1832&amp;"05")=1,技能等级!B1832&amp;"05","")</f>
        <v/>
      </c>
      <c r="Q1832" s="62" t="str">
        <f t="shared" si="3479"/>
        <v/>
      </c>
      <c r="R1832" s="69" t="str">
        <f>INDEX(技能!U:U,MATCH(技能等级!B1832,技能!B:B,0))</f>
        <v>攻击敌方单体造成攻击x%伤害
【水晶】立即获得M个黄水晶</v>
      </c>
      <c r="S1832" s="150">
        <f t="shared" si="3480"/>
        <v>179</v>
      </c>
    </row>
    <row r="1833" spans="1:19" ht="16.5" x14ac:dyDescent="0.2">
      <c r="A1833" s="62">
        <v>1830</v>
      </c>
      <c r="B1833" s="62">
        <f>INDEX(技能!B:B,MATCH(技能等级!S1833,技能!T:T,0))</f>
        <v>2106012</v>
      </c>
      <c r="C1833" s="69" t="s">
        <v>384</v>
      </c>
      <c r="D1833" s="62">
        <v>8</v>
      </c>
      <c r="E1833" s="62" t="str">
        <f>INDEX(技能!E:E,MATCH(技能等级!S1833,技能!T:T,0))</f>
        <v>南御夫普攻(教学)</v>
      </c>
      <c r="F1833" s="69" t="s">
        <v>1020</v>
      </c>
      <c r="G1833" s="62">
        <v>10</v>
      </c>
      <c r="H1833" s="149" t="str">
        <f t="shared" si="3475"/>
        <v>210601201</v>
      </c>
      <c r="I1833" s="62">
        <v>8</v>
      </c>
      <c r="J1833" s="62" t="str">
        <f>IF(COUNTIF(技能效果!A:A,技能等级!B1833&amp;"02")=1,技能等级!B1833&amp;"02","")</f>
        <v>210601202</v>
      </c>
      <c r="K1833" s="62">
        <f t="shared" si="3478"/>
        <v>8</v>
      </c>
      <c r="L1833" s="62" t="str">
        <f>IF(COUNTIF(技能效果!A:A,技能等级!B1833&amp;"03")=1,技能等级!B1833&amp;"03","")</f>
        <v/>
      </c>
      <c r="M1833" s="62" t="str">
        <f t="shared" si="3476"/>
        <v/>
      </c>
      <c r="N1833" s="62" t="str">
        <f>IF(COUNTIF(技能效果!A:A,技能等级!B1833&amp;"04")=1,技能等级!B1833&amp;"04","")</f>
        <v/>
      </c>
      <c r="O1833" s="62" t="str">
        <f t="shared" si="3477"/>
        <v/>
      </c>
      <c r="P1833" s="62" t="str">
        <f>IF(COUNTIF(技能效果!A:A,技能等级!B1833&amp;"05")=1,技能等级!B1833&amp;"05","")</f>
        <v/>
      </c>
      <c r="Q1833" s="62" t="str">
        <f t="shared" si="3479"/>
        <v/>
      </c>
      <c r="R1833" s="69" t="str">
        <f>INDEX(技能!U:U,MATCH(技能等级!B1833,技能!B:B,0))</f>
        <v>攻击敌方单体造成攻击x%伤害
【水晶】立即获得M个黄水晶</v>
      </c>
      <c r="S1833" s="150">
        <f t="shared" si="3480"/>
        <v>179</v>
      </c>
    </row>
    <row r="1834" spans="1:19" ht="16.5" x14ac:dyDescent="0.2">
      <c r="A1834" s="62">
        <v>1831</v>
      </c>
      <c r="B1834" s="62">
        <f>INDEX(技能!B:B,MATCH(技能等级!S1834,技能!T:T,0))</f>
        <v>2106012</v>
      </c>
      <c r="C1834" s="69" t="s">
        <v>384</v>
      </c>
      <c r="D1834" s="62">
        <v>9</v>
      </c>
      <c r="E1834" s="62" t="str">
        <f>INDEX(技能!E:E,MATCH(技能等级!S1834,技能!T:T,0))</f>
        <v>南御夫普攻(教学)</v>
      </c>
      <c r="F1834" s="69" t="s">
        <v>1020</v>
      </c>
      <c r="G1834" s="62">
        <v>10</v>
      </c>
      <c r="H1834" s="149" t="str">
        <f t="shared" si="3475"/>
        <v>210601201</v>
      </c>
      <c r="I1834" s="62">
        <v>9</v>
      </c>
      <c r="J1834" s="62" t="str">
        <f>IF(COUNTIF(技能效果!A:A,技能等级!B1834&amp;"02")=1,技能等级!B1834&amp;"02","")</f>
        <v>210601202</v>
      </c>
      <c r="K1834" s="62">
        <f t="shared" si="3478"/>
        <v>9</v>
      </c>
      <c r="L1834" s="62" t="str">
        <f>IF(COUNTIF(技能效果!A:A,技能等级!B1834&amp;"03")=1,技能等级!B1834&amp;"03","")</f>
        <v/>
      </c>
      <c r="M1834" s="62" t="str">
        <f t="shared" si="3476"/>
        <v/>
      </c>
      <c r="N1834" s="62" t="str">
        <f>IF(COUNTIF(技能效果!A:A,技能等级!B1834&amp;"04")=1,技能等级!B1834&amp;"04","")</f>
        <v/>
      </c>
      <c r="O1834" s="62" t="str">
        <f t="shared" si="3477"/>
        <v/>
      </c>
      <c r="P1834" s="62" t="str">
        <f>IF(COUNTIF(技能效果!A:A,技能等级!B1834&amp;"05")=1,技能等级!B1834&amp;"05","")</f>
        <v/>
      </c>
      <c r="Q1834" s="62" t="str">
        <f t="shared" si="3479"/>
        <v/>
      </c>
      <c r="R1834" s="69" t="str">
        <f>INDEX(技能!U:U,MATCH(技能等级!B1834,技能!B:B,0))</f>
        <v>攻击敌方单体造成攻击x%伤害
【水晶】立即获得M个黄水晶</v>
      </c>
      <c r="S1834" s="150">
        <f t="shared" si="3480"/>
        <v>179</v>
      </c>
    </row>
    <row r="1835" spans="1:19" ht="16.5" x14ac:dyDescent="0.2">
      <c r="A1835" s="62">
        <v>1832</v>
      </c>
      <c r="B1835" s="62">
        <f>INDEX(技能!B:B,MATCH(技能等级!S1835,技能!T:T,0))</f>
        <v>2106012</v>
      </c>
      <c r="C1835" s="69" t="s">
        <v>384</v>
      </c>
      <c r="D1835" s="62">
        <v>10</v>
      </c>
      <c r="E1835" s="62" t="str">
        <f>INDEX(技能!E:E,MATCH(技能等级!S1835,技能!T:T,0))</f>
        <v>南御夫普攻(教学)</v>
      </c>
      <c r="F1835" s="69" t="s">
        <v>1020</v>
      </c>
      <c r="G1835" s="62">
        <v>10</v>
      </c>
      <c r="H1835" s="149" t="str">
        <f t="shared" si="3475"/>
        <v>210601201</v>
      </c>
      <c r="I1835" s="62">
        <v>10</v>
      </c>
      <c r="J1835" s="62" t="str">
        <f>IF(COUNTIF(技能效果!A:A,技能等级!B1835&amp;"02")=1,技能等级!B1835&amp;"02","")</f>
        <v>210601202</v>
      </c>
      <c r="K1835" s="62">
        <f t="shared" si="3478"/>
        <v>10</v>
      </c>
      <c r="L1835" s="62" t="str">
        <f>IF(COUNTIF(技能效果!A:A,技能等级!B1835&amp;"03")=1,技能等级!B1835&amp;"03","")</f>
        <v/>
      </c>
      <c r="M1835" s="62" t="str">
        <f t="shared" si="3476"/>
        <v/>
      </c>
      <c r="N1835" s="62" t="str">
        <f>IF(COUNTIF(技能效果!A:A,技能等级!B1835&amp;"04")=1,技能等级!B1835&amp;"04","")</f>
        <v/>
      </c>
      <c r="O1835" s="62" t="str">
        <f t="shared" si="3477"/>
        <v/>
      </c>
      <c r="P1835" s="62" t="str">
        <f>IF(COUNTIF(技能效果!A:A,技能等级!B1835&amp;"05")=1,技能等级!B1835&amp;"05","")</f>
        <v/>
      </c>
      <c r="Q1835" s="62" t="str">
        <f t="shared" si="3479"/>
        <v/>
      </c>
      <c r="R1835" s="69" t="str">
        <f>INDEX(技能!U:U,MATCH(技能等级!B1835,技能!B:B,0))</f>
        <v>攻击敌方单体造成攻击x%伤害
【水晶】立即获得M个黄水晶</v>
      </c>
      <c r="S1835" s="150">
        <f t="shared" si="3480"/>
        <v>179</v>
      </c>
    </row>
    <row r="1836" spans="1:19" ht="16.5" x14ac:dyDescent="0.2">
      <c r="A1836" s="62">
        <v>1833</v>
      </c>
      <c r="B1836" s="62">
        <f>INDEX(技能!B:B,MATCH(技能等级!S1836,技能!T:T,0))</f>
        <v>2106013</v>
      </c>
      <c r="C1836" s="69" t="s">
        <v>384</v>
      </c>
      <c r="D1836" s="62">
        <v>1</v>
      </c>
      <c r="E1836" s="62" t="str">
        <f>INDEX(技能!E:E,MATCH(技能等级!S1836,技能!T:T,0))</f>
        <v>吉拉普攻(教学)</v>
      </c>
      <c r="F1836" s="69" t="s">
        <v>1020</v>
      </c>
      <c r="G1836" s="62"/>
      <c r="H1836" s="149" t="str">
        <f t="shared" si="3475"/>
        <v>210601301</v>
      </c>
      <c r="I1836" s="62">
        <v>1</v>
      </c>
      <c r="J1836" s="62" t="str">
        <f>IF(COUNTIF(技能效果!A:A,技能等级!B1836&amp;"02")=1,技能等级!B1836&amp;"02","")</f>
        <v>210601302</v>
      </c>
      <c r="K1836" s="62">
        <f t="shared" si="3478"/>
        <v>1</v>
      </c>
      <c r="L1836" s="62" t="str">
        <f>IF(COUNTIF(技能效果!A:A,技能等级!B1836&amp;"03")=1,技能等级!B1836&amp;"03","")</f>
        <v/>
      </c>
      <c r="M1836" s="62" t="str">
        <f t="shared" si="3476"/>
        <v/>
      </c>
      <c r="N1836" s="62" t="str">
        <f>IF(COUNTIF(技能效果!A:A,技能等级!B1836&amp;"04")=1,技能等级!B1836&amp;"04","")</f>
        <v/>
      </c>
      <c r="O1836" s="62" t="str">
        <f t="shared" si="3477"/>
        <v/>
      </c>
      <c r="P1836" s="62" t="str">
        <f>IF(COUNTIF(技能效果!A:A,技能等级!B1836&amp;"05")=1,技能等级!B1836&amp;"05","")</f>
        <v/>
      </c>
      <c r="Q1836" s="62" t="str">
        <f t="shared" si="3479"/>
        <v/>
      </c>
      <c r="R1836" s="69" t="str">
        <f>INDEX(技能!U:U,MATCH(技能等级!B1836,技能!B:B,0))</f>
        <v>攻击敌方单体造成攻击x%伤害
【水晶】立即获得M个红水晶</v>
      </c>
      <c r="S1836" s="150">
        <f t="shared" si="3480"/>
        <v>180</v>
      </c>
    </row>
    <row r="1837" spans="1:19" ht="16.5" x14ac:dyDescent="0.2">
      <c r="A1837" s="62">
        <v>1834</v>
      </c>
      <c r="B1837" s="62">
        <f>INDEX(技能!B:B,MATCH(技能等级!S1837,技能!T:T,0))</f>
        <v>2106013</v>
      </c>
      <c r="C1837" s="69" t="s">
        <v>384</v>
      </c>
      <c r="D1837" s="62">
        <v>2</v>
      </c>
      <c r="E1837" s="62" t="str">
        <f>INDEX(技能!E:E,MATCH(技能等级!S1837,技能!T:T,0))</f>
        <v>吉拉普攻(教学)</v>
      </c>
      <c r="F1837" s="69" t="s">
        <v>1020</v>
      </c>
      <c r="G1837" s="62">
        <v>10</v>
      </c>
      <c r="H1837" s="149" t="str">
        <f t="shared" si="3475"/>
        <v>210601301</v>
      </c>
      <c r="I1837" s="62">
        <v>2</v>
      </c>
      <c r="J1837" s="62" t="str">
        <f>IF(COUNTIF(技能效果!A:A,技能等级!B1837&amp;"02")=1,技能等级!B1837&amp;"02","")</f>
        <v>210601302</v>
      </c>
      <c r="K1837" s="62">
        <f t="shared" si="3478"/>
        <v>2</v>
      </c>
      <c r="L1837" s="62" t="str">
        <f>IF(COUNTIF(技能效果!A:A,技能等级!B1837&amp;"03")=1,技能等级!B1837&amp;"03","")</f>
        <v/>
      </c>
      <c r="M1837" s="62" t="str">
        <f t="shared" si="3476"/>
        <v/>
      </c>
      <c r="N1837" s="62" t="str">
        <f>IF(COUNTIF(技能效果!A:A,技能等级!B1837&amp;"04")=1,技能等级!B1837&amp;"04","")</f>
        <v/>
      </c>
      <c r="O1837" s="62" t="str">
        <f t="shared" si="3477"/>
        <v/>
      </c>
      <c r="P1837" s="62" t="str">
        <f>IF(COUNTIF(技能效果!A:A,技能等级!B1837&amp;"05")=1,技能等级!B1837&amp;"05","")</f>
        <v/>
      </c>
      <c r="Q1837" s="62" t="str">
        <f t="shared" si="3479"/>
        <v/>
      </c>
      <c r="R1837" s="69" t="str">
        <f>INDEX(技能!U:U,MATCH(技能等级!B1837,技能!B:B,0))</f>
        <v>攻击敌方单体造成攻击x%伤害
【水晶】立即获得M个红水晶</v>
      </c>
      <c r="S1837" s="150">
        <f t="shared" si="3480"/>
        <v>180</v>
      </c>
    </row>
    <row r="1838" spans="1:19" ht="16.5" x14ac:dyDescent="0.2">
      <c r="A1838" s="62">
        <v>1835</v>
      </c>
      <c r="B1838" s="62">
        <f>INDEX(技能!B:B,MATCH(技能等级!S1838,技能!T:T,0))</f>
        <v>2106013</v>
      </c>
      <c r="C1838" s="69" t="s">
        <v>384</v>
      </c>
      <c r="D1838" s="62">
        <v>3</v>
      </c>
      <c r="E1838" s="62" t="str">
        <f>INDEX(技能!E:E,MATCH(技能等级!S1838,技能!T:T,0))</f>
        <v>吉拉普攻(教学)</v>
      </c>
      <c r="F1838" s="69" t="s">
        <v>1020</v>
      </c>
      <c r="G1838" s="62">
        <v>10</v>
      </c>
      <c r="H1838" s="149" t="str">
        <f t="shared" si="3475"/>
        <v>210601301</v>
      </c>
      <c r="I1838" s="62">
        <v>3</v>
      </c>
      <c r="J1838" s="62" t="str">
        <f>IF(COUNTIF(技能效果!A:A,技能等级!B1838&amp;"02")=1,技能等级!B1838&amp;"02","")</f>
        <v>210601302</v>
      </c>
      <c r="K1838" s="62">
        <f t="shared" si="3478"/>
        <v>3</v>
      </c>
      <c r="L1838" s="62" t="str">
        <f>IF(COUNTIF(技能效果!A:A,技能等级!B1838&amp;"03")=1,技能等级!B1838&amp;"03","")</f>
        <v/>
      </c>
      <c r="M1838" s="62" t="str">
        <f t="shared" si="3476"/>
        <v/>
      </c>
      <c r="N1838" s="62" t="str">
        <f>IF(COUNTIF(技能效果!A:A,技能等级!B1838&amp;"04")=1,技能等级!B1838&amp;"04","")</f>
        <v/>
      </c>
      <c r="O1838" s="62" t="str">
        <f t="shared" si="3477"/>
        <v/>
      </c>
      <c r="P1838" s="62" t="str">
        <f>IF(COUNTIF(技能效果!A:A,技能等级!B1838&amp;"05")=1,技能等级!B1838&amp;"05","")</f>
        <v/>
      </c>
      <c r="Q1838" s="62" t="str">
        <f t="shared" si="3479"/>
        <v/>
      </c>
      <c r="R1838" s="69" t="str">
        <f>INDEX(技能!U:U,MATCH(技能等级!B1838,技能!B:B,0))</f>
        <v>攻击敌方单体造成攻击x%伤害
【水晶】立即获得M个红水晶</v>
      </c>
      <c r="S1838" s="150">
        <f t="shared" si="3480"/>
        <v>180</v>
      </c>
    </row>
    <row r="1839" spans="1:19" ht="16.5" x14ac:dyDescent="0.2">
      <c r="A1839" s="62">
        <v>1836</v>
      </c>
      <c r="B1839" s="62">
        <f>INDEX(技能!B:B,MATCH(技能等级!S1839,技能!T:T,0))</f>
        <v>2106013</v>
      </c>
      <c r="C1839" s="69" t="s">
        <v>384</v>
      </c>
      <c r="D1839" s="62">
        <v>4</v>
      </c>
      <c r="E1839" s="62" t="str">
        <f>INDEX(技能!E:E,MATCH(技能等级!S1839,技能!T:T,0))</f>
        <v>吉拉普攻(教学)</v>
      </c>
      <c r="F1839" s="69" t="s">
        <v>1020</v>
      </c>
      <c r="G1839" s="62">
        <v>10</v>
      </c>
      <c r="H1839" s="149" t="str">
        <f t="shared" ref="H1839:H1902" si="3481">B1839&amp;"01"</f>
        <v>210601301</v>
      </c>
      <c r="I1839" s="62">
        <v>4</v>
      </c>
      <c r="J1839" s="62" t="str">
        <f>IF(COUNTIF(技能效果!A:A,技能等级!B1839&amp;"02")=1,技能等级!B1839&amp;"02","")</f>
        <v>210601302</v>
      </c>
      <c r="K1839" s="62">
        <f t="shared" si="3478"/>
        <v>4</v>
      </c>
      <c r="L1839" s="62" t="str">
        <f>IF(COUNTIF(技能效果!A:A,技能等级!B1839&amp;"03")=1,技能等级!B1839&amp;"03","")</f>
        <v/>
      </c>
      <c r="M1839" s="62" t="str">
        <f t="shared" si="3476"/>
        <v/>
      </c>
      <c r="N1839" s="62" t="str">
        <f>IF(COUNTIF(技能效果!A:A,技能等级!B1839&amp;"04")=1,技能等级!B1839&amp;"04","")</f>
        <v/>
      </c>
      <c r="O1839" s="62" t="str">
        <f t="shared" si="3477"/>
        <v/>
      </c>
      <c r="P1839" s="62" t="str">
        <f>IF(COUNTIF(技能效果!A:A,技能等级!B1839&amp;"05")=1,技能等级!B1839&amp;"05","")</f>
        <v/>
      </c>
      <c r="Q1839" s="62" t="str">
        <f t="shared" si="3479"/>
        <v/>
      </c>
      <c r="R1839" s="69" t="str">
        <f>INDEX(技能!U:U,MATCH(技能等级!B1839,技能!B:B,0))</f>
        <v>攻击敌方单体造成攻击x%伤害
【水晶】立即获得M个红水晶</v>
      </c>
      <c r="S1839" s="150">
        <f t="shared" si="3480"/>
        <v>180</v>
      </c>
    </row>
    <row r="1840" spans="1:19" ht="16.5" x14ac:dyDescent="0.2">
      <c r="A1840" s="62">
        <v>1837</v>
      </c>
      <c r="B1840" s="62">
        <f>INDEX(技能!B:B,MATCH(技能等级!S1840,技能!T:T,0))</f>
        <v>2106013</v>
      </c>
      <c r="C1840" s="69" t="s">
        <v>384</v>
      </c>
      <c r="D1840" s="62">
        <v>5</v>
      </c>
      <c r="E1840" s="62" t="str">
        <f>INDEX(技能!E:E,MATCH(技能等级!S1840,技能!T:T,0))</f>
        <v>吉拉普攻(教学)</v>
      </c>
      <c r="F1840" s="69" t="s">
        <v>1020</v>
      </c>
      <c r="G1840" s="62">
        <v>10</v>
      </c>
      <c r="H1840" s="149" t="str">
        <f t="shared" si="3481"/>
        <v>210601301</v>
      </c>
      <c r="I1840" s="62">
        <v>5</v>
      </c>
      <c r="J1840" s="62" t="str">
        <f>IF(COUNTIF(技能效果!A:A,技能等级!B1840&amp;"02")=1,技能等级!B1840&amp;"02","")</f>
        <v>210601302</v>
      </c>
      <c r="K1840" s="62">
        <f t="shared" si="3478"/>
        <v>5</v>
      </c>
      <c r="L1840" s="62" t="str">
        <f>IF(COUNTIF(技能效果!A:A,技能等级!B1840&amp;"03")=1,技能等级!B1840&amp;"03","")</f>
        <v/>
      </c>
      <c r="M1840" s="62" t="str">
        <f t="shared" si="3476"/>
        <v/>
      </c>
      <c r="N1840" s="62" t="str">
        <f>IF(COUNTIF(技能效果!A:A,技能等级!B1840&amp;"04")=1,技能等级!B1840&amp;"04","")</f>
        <v/>
      </c>
      <c r="O1840" s="62" t="str">
        <f t="shared" si="3477"/>
        <v/>
      </c>
      <c r="P1840" s="62" t="str">
        <f>IF(COUNTIF(技能效果!A:A,技能等级!B1840&amp;"05")=1,技能等级!B1840&amp;"05","")</f>
        <v/>
      </c>
      <c r="Q1840" s="62" t="str">
        <f t="shared" si="3479"/>
        <v/>
      </c>
      <c r="R1840" s="69" t="str">
        <f>INDEX(技能!U:U,MATCH(技能等级!B1840,技能!B:B,0))</f>
        <v>攻击敌方单体造成攻击x%伤害
【水晶】立即获得M个红水晶</v>
      </c>
      <c r="S1840" s="150">
        <f t="shared" si="3480"/>
        <v>180</v>
      </c>
    </row>
    <row r="1841" spans="1:19" ht="16.5" x14ac:dyDescent="0.2">
      <c r="A1841" s="62">
        <v>1838</v>
      </c>
      <c r="B1841" s="62">
        <f>INDEX(技能!B:B,MATCH(技能等级!S1841,技能!T:T,0))</f>
        <v>2106013</v>
      </c>
      <c r="C1841" s="69" t="s">
        <v>384</v>
      </c>
      <c r="D1841" s="62">
        <v>6</v>
      </c>
      <c r="E1841" s="62" t="str">
        <f>INDEX(技能!E:E,MATCH(技能等级!S1841,技能!T:T,0))</f>
        <v>吉拉普攻(教学)</v>
      </c>
      <c r="F1841" s="69" t="s">
        <v>1020</v>
      </c>
      <c r="G1841" s="62">
        <v>10</v>
      </c>
      <c r="H1841" s="149" t="str">
        <f t="shared" si="3481"/>
        <v>210601301</v>
      </c>
      <c r="I1841" s="62">
        <v>6</v>
      </c>
      <c r="J1841" s="62" t="str">
        <f>IF(COUNTIF(技能效果!A:A,技能等级!B1841&amp;"02")=1,技能等级!B1841&amp;"02","")</f>
        <v>210601302</v>
      </c>
      <c r="K1841" s="62">
        <f t="shared" si="3478"/>
        <v>6</v>
      </c>
      <c r="L1841" s="62" t="str">
        <f>IF(COUNTIF(技能效果!A:A,技能等级!B1841&amp;"03")=1,技能等级!B1841&amp;"03","")</f>
        <v/>
      </c>
      <c r="M1841" s="62" t="str">
        <f t="shared" si="3476"/>
        <v/>
      </c>
      <c r="N1841" s="62" t="str">
        <f>IF(COUNTIF(技能效果!A:A,技能等级!B1841&amp;"04")=1,技能等级!B1841&amp;"04","")</f>
        <v/>
      </c>
      <c r="O1841" s="62" t="str">
        <f t="shared" si="3477"/>
        <v/>
      </c>
      <c r="P1841" s="62" t="str">
        <f>IF(COUNTIF(技能效果!A:A,技能等级!B1841&amp;"05")=1,技能等级!B1841&amp;"05","")</f>
        <v/>
      </c>
      <c r="Q1841" s="62" t="str">
        <f t="shared" si="3479"/>
        <v/>
      </c>
      <c r="R1841" s="69" t="str">
        <f>INDEX(技能!U:U,MATCH(技能等级!B1841,技能!B:B,0))</f>
        <v>攻击敌方单体造成攻击x%伤害
【水晶】立即获得M个红水晶</v>
      </c>
      <c r="S1841" s="150">
        <f t="shared" si="3480"/>
        <v>180</v>
      </c>
    </row>
    <row r="1842" spans="1:19" ht="16.5" x14ac:dyDescent="0.2">
      <c r="A1842" s="62">
        <v>1839</v>
      </c>
      <c r="B1842" s="62">
        <f>INDEX(技能!B:B,MATCH(技能等级!S1842,技能!T:T,0))</f>
        <v>2106013</v>
      </c>
      <c r="C1842" s="69" t="s">
        <v>384</v>
      </c>
      <c r="D1842" s="62">
        <v>7</v>
      </c>
      <c r="E1842" s="62" t="str">
        <f>INDEX(技能!E:E,MATCH(技能等级!S1842,技能!T:T,0))</f>
        <v>吉拉普攻(教学)</v>
      </c>
      <c r="F1842" s="69" t="s">
        <v>1020</v>
      </c>
      <c r="G1842" s="62">
        <v>10</v>
      </c>
      <c r="H1842" s="149" t="str">
        <f t="shared" si="3481"/>
        <v>210601301</v>
      </c>
      <c r="I1842" s="62">
        <v>7</v>
      </c>
      <c r="J1842" s="62" t="str">
        <f>IF(COUNTIF(技能效果!A:A,技能等级!B1842&amp;"02")=1,技能等级!B1842&amp;"02","")</f>
        <v>210601302</v>
      </c>
      <c r="K1842" s="62">
        <f t="shared" si="3478"/>
        <v>7</v>
      </c>
      <c r="L1842" s="62" t="str">
        <f>IF(COUNTIF(技能效果!A:A,技能等级!B1842&amp;"03")=1,技能等级!B1842&amp;"03","")</f>
        <v/>
      </c>
      <c r="M1842" s="62" t="str">
        <f t="shared" si="3476"/>
        <v/>
      </c>
      <c r="N1842" s="62" t="str">
        <f>IF(COUNTIF(技能效果!A:A,技能等级!B1842&amp;"04")=1,技能等级!B1842&amp;"04","")</f>
        <v/>
      </c>
      <c r="O1842" s="62" t="str">
        <f t="shared" si="3477"/>
        <v/>
      </c>
      <c r="P1842" s="62" t="str">
        <f>IF(COUNTIF(技能效果!A:A,技能等级!B1842&amp;"05")=1,技能等级!B1842&amp;"05","")</f>
        <v/>
      </c>
      <c r="Q1842" s="62" t="str">
        <f t="shared" si="3479"/>
        <v/>
      </c>
      <c r="R1842" s="69" t="str">
        <f>INDEX(技能!U:U,MATCH(技能等级!B1842,技能!B:B,0))</f>
        <v>攻击敌方单体造成攻击x%伤害
【水晶】立即获得M个红水晶</v>
      </c>
      <c r="S1842" s="150">
        <f t="shared" si="3480"/>
        <v>180</v>
      </c>
    </row>
    <row r="1843" spans="1:19" ht="16.5" x14ac:dyDescent="0.2">
      <c r="A1843" s="62">
        <v>1840</v>
      </c>
      <c r="B1843" s="62">
        <f>INDEX(技能!B:B,MATCH(技能等级!S1843,技能!T:T,0))</f>
        <v>2106013</v>
      </c>
      <c r="C1843" s="69" t="s">
        <v>384</v>
      </c>
      <c r="D1843" s="62">
        <v>8</v>
      </c>
      <c r="E1843" s="62" t="str">
        <f>INDEX(技能!E:E,MATCH(技能等级!S1843,技能!T:T,0))</f>
        <v>吉拉普攻(教学)</v>
      </c>
      <c r="F1843" s="69" t="s">
        <v>1020</v>
      </c>
      <c r="G1843" s="62">
        <v>10</v>
      </c>
      <c r="H1843" s="149" t="str">
        <f t="shared" si="3481"/>
        <v>210601301</v>
      </c>
      <c r="I1843" s="62">
        <v>8</v>
      </c>
      <c r="J1843" s="62" t="str">
        <f>IF(COUNTIF(技能效果!A:A,技能等级!B1843&amp;"02")=1,技能等级!B1843&amp;"02","")</f>
        <v>210601302</v>
      </c>
      <c r="K1843" s="62">
        <f t="shared" si="3478"/>
        <v>8</v>
      </c>
      <c r="L1843" s="62" t="str">
        <f>IF(COUNTIF(技能效果!A:A,技能等级!B1843&amp;"03")=1,技能等级!B1843&amp;"03","")</f>
        <v/>
      </c>
      <c r="M1843" s="62" t="str">
        <f t="shared" si="3476"/>
        <v/>
      </c>
      <c r="N1843" s="62" t="str">
        <f>IF(COUNTIF(技能效果!A:A,技能等级!B1843&amp;"04")=1,技能等级!B1843&amp;"04","")</f>
        <v/>
      </c>
      <c r="O1843" s="62" t="str">
        <f t="shared" si="3477"/>
        <v/>
      </c>
      <c r="P1843" s="62" t="str">
        <f>IF(COUNTIF(技能效果!A:A,技能等级!B1843&amp;"05")=1,技能等级!B1843&amp;"05","")</f>
        <v/>
      </c>
      <c r="Q1843" s="62" t="str">
        <f t="shared" si="3479"/>
        <v/>
      </c>
      <c r="R1843" s="69" t="str">
        <f>INDEX(技能!U:U,MATCH(技能等级!B1843,技能!B:B,0))</f>
        <v>攻击敌方单体造成攻击x%伤害
【水晶】立即获得M个红水晶</v>
      </c>
      <c r="S1843" s="150">
        <f t="shared" si="3480"/>
        <v>180</v>
      </c>
    </row>
    <row r="1844" spans="1:19" ht="16.5" x14ac:dyDescent="0.2">
      <c r="A1844" s="62">
        <v>1841</v>
      </c>
      <c r="B1844" s="62">
        <f>INDEX(技能!B:B,MATCH(技能等级!S1844,技能!T:T,0))</f>
        <v>2106013</v>
      </c>
      <c r="C1844" s="69" t="s">
        <v>384</v>
      </c>
      <c r="D1844" s="62">
        <v>9</v>
      </c>
      <c r="E1844" s="62" t="str">
        <f>INDEX(技能!E:E,MATCH(技能等级!S1844,技能!T:T,0))</f>
        <v>吉拉普攻(教学)</v>
      </c>
      <c r="F1844" s="69" t="s">
        <v>1020</v>
      </c>
      <c r="G1844" s="62">
        <v>10</v>
      </c>
      <c r="H1844" s="149" t="str">
        <f t="shared" si="3481"/>
        <v>210601301</v>
      </c>
      <c r="I1844" s="62">
        <v>9</v>
      </c>
      <c r="J1844" s="62" t="str">
        <f>IF(COUNTIF(技能效果!A:A,技能等级!B1844&amp;"02")=1,技能等级!B1844&amp;"02","")</f>
        <v>210601302</v>
      </c>
      <c r="K1844" s="62">
        <f t="shared" si="3478"/>
        <v>9</v>
      </c>
      <c r="L1844" s="62" t="str">
        <f>IF(COUNTIF(技能效果!A:A,技能等级!B1844&amp;"03")=1,技能等级!B1844&amp;"03","")</f>
        <v/>
      </c>
      <c r="M1844" s="62" t="str">
        <f t="shared" ref="M1844:M1907" si="3482">IF(L1844="","",$D1844)</f>
        <v/>
      </c>
      <c r="N1844" s="62" t="str">
        <f>IF(COUNTIF(技能效果!A:A,技能等级!B1844&amp;"04")=1,技能等级!B1844&amp;"04","")</f>
        <v/>
      </c>
      <c r="O1844" s="62" t="str">
        <f t="shared" ref="O1844:O1907" si="3483">IF(N1844="","",$D1844)</f>
        <v/>
      </c>
      <c r="P1844" s="62" t="str">
        <f>IF(COUNTIF(技能效果!A:A,技能等级!B1844&amp;"05")=1,技能等级!B1844&amp;"05","")</f>
        <v/>
      </c>
      <c r="Q1844" s="62" t="str">
        <f t="shared" si="3479"/>
        <v/>
      </c>
      <c r="R1844" s="69" t="str">
        <f>INDEX(技能!U:U,MATCH(技能等级!B1844,技能!B:B,0))</f>
        <v>攻击敌方单体造成攻击x%伤害
【水晶】立即获得M个红水晶</v>
      </c>
      <c r="S1844" s="150">
        <f t="shared" si="3480"/>
        <v>180</v>
      </c>
    </row>
    <row r="1845" spans="1:19" ht="16.5" x14ac:dyDescent="0.2">
      <c r="A1845" s="62">
        <v>1842</v>
      </c>
      <c r="B1845" s="62">
        <f>INDEX(技能!B:B,MATCH(技能等级!S1845,技能!T:T,0))</f>
        <v>2106013</v>
      </c>
      <c r="C1845" s="69" t="s">
        <v>384</v>
      </c>
      <c r="D1845" s="62">
        <v>10</v>
      </c>
      <c r="E1845" s="62" t="str">
        <f>INDEX(技能!E:E,MATCH(技能等级!S1845,技能!T:T,0))</f>
        <v>吉拉普攻(教学)</v>
      </c>
      <c r="F1845" s="69" t="s">
        <v>1020</v>
      </c>
      <c r="G1845" s="62">
        <v>10</v>
      </c>
      <c r="H1845" s="149" t="str">
        <f t="shared" si="3481"/>
        <v>210601301</v>
      </c>
      <c r="I1845" s="62">
        <v>10</v>
      </c>
      <c r="J1845" s="62" t="str">
        <f>IF(COUNTIF(技能效果!A:A,技能等级!B1845&amp;"02")=1,技能等级!B1845&amp;"02","")</f>
        <v>210601302</v>
      </c>
      <c r="K1845" s="62">
        <f t="shared" ref="K1845:K1908" si="3484">IF(J1845="","",$D1845)</f>
        <v>10</v>
      </c>
      <c r="L1845" s="62" t="str">
        <f>IF(COUNTIF(技能效果!A:A,技能等级!B1845&amp;"03")=1,技能等级!B1845&amp;"03","")</f>
        <v/>
      </c>
      <c r="M1845" s="62" t="str">
        <f t="shared" si="3482"/>
        <v/>
      </c>
      <c r="N1845" s="62" t="str">
        <f>IF(COUNTIF(技能效果!A:A,技能等级!B1845&amp;"04")=1,技能等级!B1845&amp;"04","")</f>
        <v/>
      </c>
      <c r="O1845" s="62" t="str">
        <f t="shared" si="3483"/>
        <v/>
      </c>
      <c r="P1845" s="62" t="str">
        <f>IF(COUNTIF(技能效果!A:A,技能等级!B1845&amp;"05")=1,技能等级!B1845&amp;"05","")</f>
        <v/>
      </c>
      <c r="Q1845" s="62" t="str">
        <f t="shared" ref="Q1845:Q1908" si="3485">IF(P1845="","",$D1845)</f>
        <v/>
      </c>
      <c r="R1845" s="69" t="str">
        <f>INDEX(技能!U:U,MATCH(技能等级!B1845,技能!B:B,0))</f>
        <v>攻击敌方单体造成攻击x%伤害
【水晶】立即获得M个红水晶</v>
      </c>
      <c r="S1845" s="150">
        <f t="shared" si="3480"/>
        <v>180</v>
      </c>
    </row>
    <row r="1846" spans="1:19" ht="16.5" x14ac:dyDescent="0.2">
      <c r="A1846" s="62">
        <v>1843</v>
      </c>
      <c r="B1846" s="62">
        <f>INDEX(技能!B:B,MATCH(技能等级!S1846,技能!T:T,0))</f>
        <v>2106014</v>
      </c>
      <c r="C1846" s="69" t="s">
        <v>384</v>
      </c>
      <c r="D1846" s="62">
        <v>1</v>
      </c>
      <c r="E1846" s="62" t="str">
        <f>INDEX(技能!E:E,MATCH(技能等级!S1846,技能!T:T,0))</f>
        <v>吕仙宫普攻(教学)</v>
      </c>
      <c r="F1846" s="69" t="s">
        <v>1020</v>
      </c>
      <c r="G1846" s="62"/>
      <c r="H1846" s="149" t="str">
        <f t="shared" si="3481"/>
        <v>210601401</v>
      </c>
      <c r="I1846" s="62">
        <v>1</v>
      </c>
      <c r="J1846" s="62" t="str">
        <f>IF(COUNTIF(技能效果!A:A,技能等级!B1846&amp;"02")=1,技能等级!B1846&amp;"02","")</f>
        <v>210601402</v>
      </c>
      <c r="K1846" s="62">
        <f t="shared" si="3484"/>
        <v>1</v>
      </c>
      <c r="L1846" s="62" t="str">
        <f>IF(COUNTIF(技能效果!A:A,技能等级!B1846&amp;"03")=1,技能等级!B1846&amp;"03","")</f>
        <v/>
      </c>
      <c r="M1846" s="62" t="str">
        <f t="shared" si="3482"/>
        <v/>
      </c>
      <c r="N1846" s="62" t="str">
        <f>IF(COUNTIF(技能效果!A:A,技能等级!B1846&amp;"04")=1,技能等级!B1846&amp;"04","")</f>
        <v/>
      </c>
      <c r="O1846" s="62" t="str">
        <f t="shared" si="3483"/>
        <v/>
      </c>
      <c r="P1846" s="62" t="str">
        <f>IF(COUNTIF(技能效果!A:A,技能等级!B1846&amp;"05")=1,技能等级!B1846&amp;"05","")</f>
        <v/>
      </c>
      <c r="Q1846" s="62" t="str">
        <f t="shared" si="3485"/>
        <v/>
      </c>
      <c r="R1846" s="69" t="str">
        <f>INDEX(技能!U:U,MATCH(技能等级!B1846,技能!B:B,0))</f>
        <v>攻击敌方单体造成攻击x%伤害
【水晶】立即获得M个黄水晶</v>
      </c>
      <c r="S1846" s="150">
        <f t="shared" si="3480"/>
        <v>181</v>
      </c>
    </row>
    <row r="1847" spans="1:19" ht="16.5" x14ac:dyDescent="0.2">
      <c r="A1847" s="62">
        <v>1844</v>
      </c>
      <c r="B1847" s="62">
        <f>INDEX(技能!B:B,MATCH(技能等级!S1847,技能!T:T,0))</f>
        <v>2106014</v>
      </c>
      <c r="C1847" s="69" t="s">
        <v>384</v>
      </c>
      <c r="D1847" s="62">
        <v>2</v>
      </c>
      <c r="E1847" s="62" t="str">
        <f>INDEX(技能!E:E,MATCH(技能等级!S1847,技能!T:T,0))</f>
        <v>吕仙宫普攻(教学)</v>
      </c>
      <c r="F1847" s="69" t="s">
        <v>1020</v>
      </c>
      <c r="G1847" s="62">
        <v>10</v>
      </c>
      <c r="H1847" s="149" t="str">
        <f t="shared" si="3481"/>
        <v>210601401</v>
      </c>
      <c r="I1847" s="62">
        <v>2</v>
      </c>
      <c r="J1847" s="62" t="str">
        <f>IF(COUNTIF(技能效果!A:A,技能等级!B1847&amp;"02")=1,技能等级!B1847&amp;"02","")</f>
        <v>210601402</v>
      </c>
      <c r="K1847" s="62">
        <f t="shared" si="3484"/>
        <v>2</v>
      </c>
      <c r="L1847" s="62" t="str">
        <f>IF(COUNTIF(技能效果!A:A,技能等级!B1847&amp;"03")=1,技能等级!B1847&amp;"03","")</f>
        <v/>
      </c>
      <c r="M1847" s="62" t="str">
        <f t="shared" si="3482"/>
        <v/>
      </c>
      <c r="N1847" s="62" t="str">
        <f>IF(COUNTIF(技能效果!A:A,技能等级!B1847&amp;"04")=1,技能等级!B1847&amp;"04","")</f>
        <v/>
      </c>
      <c r="O1847" s="62" t="str">
        <f t="shared" si="3483"/>
        <v/>
      </c>
      <c r="P1847" s="62" t="str">
        <f>IF(COUNTIF(技能效果!A:A,技能等级!B1847&amp;"05")=1,技能等级!B1847&amp;"05","")</f>
        <v/>
      </c>
      <c r="Q1847" s="62" t="str">
        <f t="shared" si="3485"/>
        <v/>
      </c>
      <c r="R1847" s="69" t="str">
        <f>INDEX(技能!U:U,MATCH(技能等级!B1847,技能!B:B,0))</f>
        <v>攻击敌方单体造成攻击x%伤害
【水晶】立即获得M个黄水晶</v>
      </c>
      <c r="S1847" s="150">
        <f t="shared" si="3480"/>
        <v>181</v>
      </c>
    </row>
    <row r="1848" spans="1:19" ht="16.5" x14ac:dyDescent="0.2">
      <c r="A1848" s="62">
        <v>1845</v>
      </c>
      <c r="B1848" s="62">
        <f>INDEX(技能!B:B,MATCH(技能等级!S1848,技能!T:T,0))</f>
        <v>2106014</v>
      </c>
      <c r="C1848" s="69" t="s">
        <v>384</v>
      </c>
      <c r="D1848" s="62">
        <v>3</v>
      </c>
      <c r="E1848" s="62" t="str">
        <f>INDEX(技能!E:E,MATCH(技能等级!S1848,技能!T:T,0))</f>
        <v>吕仙宫普攻(教学)</v>
      </c>
      <c r="F1848" s="69" t="s">
        <v>1020</v>
      </c>
      <c r="G1848" s="62">
        <v>10</v>
      </c>
      <c r="H1848" s="149" t="str">
        <f t="shared" si="3481"/>
        <v>210601401</v>
      </c>
      <c r="I1848" s="62">
        <v>3</v>
      </c>
      <c r="J1848" s="62" t="str">
        <f>IF(COUNTIF(技能效果!A:A,技能等级!B1848&amp;"02")=1,技能等级!B1848&amp;"02","")</f>
        <v>210601402</v>
      </c>
      <c r="K1848" s="62">
        <f t="shared" si="3484"/>
        <v>3</v>
      </c>
      <c r="L1848" s="62" t="str">
        <f>IF(COUNTIF(技能效果!A:A,技能等级!B1848&amp;"03")=1,技能等级!B1848&amp;"03","")</f>
        <v/>
      </c>
      <c r="M1848" s="62" t="str">
        <f t="shared" si="3482"/>
        <v/>
      </c>
      <c r="N1848" s="62" t="str">
        <f>IF(COUNTIF(技能效果!A:A,技能等级!B1848&amp;"04")=1,技能等级!B1848&amp;"04","")</f>
        <v/>
      </c>
      <c r="O1848" s="62" t="str">
        <f t="shared" si="3483"/>
        <v/>
      </c>
      <c r="P1848" s="62" t="str">
        <f>IF(COUNTIF(技能效果!A:A,技能等级!B1848&amp;"05")=1,技能等级!B1848&amp;"05","")</f>
        <v/>
      </c>
      <c r="Q1848" s="62" t="str">
        <f t="shared" si="3485"/>
        <v/>
      </c>
      <c r="R1848" s="69" t="str">
        <f>INDEX(技能!U:U,MATCH(技能等级!B1848,技能!B:B,0))</f>
        <v>攻击敌方单体造成攻击x%伤害
【水晶】立即获得M个黄水晶</v>
      </c>
      <c r="S1848" s="150">
        <f t="shared" si="3480"/>
        <v>181</v>
      </c>
    </row>
    <row r="1849" spans="1:19" ht="16.5" x14ac:dyDescent="0.2">
      <c r="A1849" s="62">
        <v>1846</v>
      </c>
      <c r="B1849" s="62">
        <f>INDEX(技能!B:B,MATCH(技能等级!S1849,技能!T:T,0))</f>
        <v>2106014</v>
      </c>
      <c r="C1849" s="69" t="s">
        <v>384</v>
      </c>
      <c r="D1849" s="62">
        <v>4</v>
      </c>
      <c r="E1849" s="62" t="str">
        <f>INDEX(技能!E:E,MATCH(技能等级!S1849,技能!T:T,0))</f>
        <v>吕仙宫普攻(教学)</v>
      </c>
      <c r="F1849" s="69" t="s">
        <v>1020</v>
      </c>
      <c r="G1849" s="62">
        <v>10</v>
      </c>
      <c r="H1849" s="149" t="str">
        <f t="shared" si="3481"/>
        <v>210601401</v>
      </c>
      <c r="I1849" s="62">
        <v>4</v>
      </c>
      <c r="J1849" s="62" t="str">
        <f>IF(COUNTIF(技能效果!A:A,技能等级!B1849&amp;"02")=1,技能等级!B1849&amp;"02","")</f>
        <v>210601402</v>
      </c>
      <c r="K1849" s="62">
        <f t="shared" si="3484"/>
        <v>4</v>
      </c>
      <c r="L1849" s="62" t="str">
        <f>IF(COUNTIF(技能效果!A:A,技能等级!B1849&amp;"03")=1,技能等级!B1849&amp;"03","")</f>
        <v/>
      </c>
      <c r="M1849" s="62" t="str">
        <f t="shared" si="3482"/>
        <v/>
      </c>
      <c r="N1849" s="62" t="str">
        <f>IF(COUNTIF(技能效果!A:A,技能等级!B1849&amp;"04")=1,技能等级!B1849&amp;"04","")</f>
        <v/>
      </c>
      <c r="O1849" s="62" t="str">
        <f t="shared" si="3483"/>
        <v/>
      </c>
      <c r="P1849" s="62" t="str">
        <f>IF(COUNTIF(技能效果!A:A,技能等级!B1849&amp;"05")=1,技能等级!B1849&amp;"05","")</f>
        <v/>
      </c>
      <c r="Q1849" s="62" t="str">
        <f t="shared" si="3485"/>
        <v/>
      </c>
      <c r="R1849" s="69" t="str">
        <f>INDEX(技能!U:U,MATCH(技能等级!B1849,技能!B:B,0))</f>
        <v>攻击敌方单体造成攻击x%伤害
【水晶】立即获得M个黄水晶</v>
      </c>
      <c r="S1849" s="150">
        <f t="shared" ref="S1849:S1912" si="3486">S1839+1</f>
        <v>181</v>
      </c>
    </row>
    <row r="1850" spans="1:19" ht="16.5" x14ac:dyDescent="0.2">
      <c r="A1850" s="62">
        <v>1847</v>
      </c>
      <c r="B1850" s="62">
        <f>INDEX(技能!B:B,MATCH(技能等级!S1850,技能!T:T,0))</f>
        <v>2106014</v>
      </c>
      <c r="C1850" s="69" t="s">
        <v>384</v>
      </c>
      <c r="D1850" s="62">
        <v>5</v>
      </c>
      <c r="E1850" s="62" t="str">
        <f>INDEX(技能!E:E,MATCH(技能等级!S1850,技能!T:T,0))</f>
        <v>吕仙宫普攻(教学)</v>
      </c>
      <c r="F1850" s="69" t="s">
        <v>1020</v>
      </c>
      <c r="G1850" s="62">
        <v>10</v>
      </c>
      <c r="H1850" s="149" t="str">
        <f t="shared" si="3481"/>
        <v>210601401</v>
      </c>
      <c r="I1850" s="62">
        <v>5</v>
      </c>
      <c r="J1850" s="62" t="str">
        <f>IF(COUNTIF(技能效果!A:A,技能等级!B1850&amp;"02")=1,技能等级!B1850&amp;"02","")</f>
        <v>210601402</v>
      </c>
      <c r="K1850" s="62">
        <f t="shared" si="3484"/>
        <v>5</v>
      </c>
      <c r="L1850" s="62" t="str">
        <f>IF(COUNTIF(技能效果!A:A,技能等级!B1850&amp;"03")=1,技能等级!B1850&amp;"03","")</f>
        <v/>
      </c>
      <c r="M1850" s="62" t="str">
        <f t="shared" si="3482"/>
        <v/>
      </c>
      <c r="N1850" s="62" t="str">
        <f>IF(COUNTIF(技能效果!A:A,技能等级!B1850&amp;"04")=1,技能等级!B1850&amp;"04","")</f>
        <v/>
      </c>
      <c r="O1850" s="62" t="str">
        <f t="shared" si="3483"/>
        <v/>
      </c>
      <c r="P1850" s="62" t="str">
        <f>IF(COUNTIF(技能效果!A:A,技能等级!B1850&amp;"05")=1,技能等级!B1850&amp;"05","")</f>
        <v/>
      </c>
      <c r="Q1850" s="62" t="str">
        <f t="shared" si="3485"/>
        <v/>
      </c>
      <c r="R1850" s="69" t="str">
        <f>INDEX(技能!U:U,MATCH(技能等级!B1850,技能!B:B,0))</f>
        <v>攻击敌方单体造成攻击x%伤害
【水晶】立即获得M个黄水晶</v>
      </c>
      <c r="S1850" s="150">
        <f t="shared" si="3486"/>
        <v>181</v>
      </c>
    </row>
    <row r="1851" spans="1:19" ht="16.5" x14ac:dyDescent="0.2">
      <c r="A1851" s="62">
        <v>1848</v>
      </c>
      <c r="B1851" s="62">
        <f>INDEX(技能!B:B,MATCH(技能等级!S1851,技能!T:T,0))</f>
        <v>2106014</v>
      </c>
      <c r="C1851" s="69" t="s">
        <v>384</v>
      </c>
      <c r="D1851" s="62">
        <v>6</v>
      </c>
      <c r="E1851" s="62" t="str">
        <f>INDEX(技能!E:E,MATCH(技能等级!S1851,技能!T:T,0))</f>
        <v>吕仙宫普攻(教学)</v>
      </c>
      <c r="F1851" s="69" t="s">
        <v>1020</v>
      </c>
      <c r="G1851" s="62">
        <v>10</v>
      </c>
      <c r="H1851" s="149" t="str">
        <f t="shared" si="3481"/>
        <v>210601401</v>
      </c>
      <c r="I1851" s="62">
        <v>6</v>
      </c>
      <c r="J1851" s="62" t="str">
        <f>IF(COUNTIF(技能效果!A:A,技能等级!B1851&amp;"02")=1,技能等级!B1851&amp;"02","")</f>
        <v>210601402</v>
      </c>
      <c r="K1851" s="62">
        <f t="shared" si="3484"/>
        <v>6</v>
      </c>
      <c r="L1851" s="62" t="str">
        <f>IF(COUNTIF(技能效果!A:A,技能等级!B1851&amp;"03")=1,技能等级!B1851&amp;"03","")</f>
        <v/>
      </c>
      <c r="M1851" s="62" t="str">
        <f t="shared" si="3482"/>
        <v/>
      </c>
      <c r="N1851" s="62" t="str">
        <f>IF(COUNTIF(技能效果!A:A,技能等级!B1851&amp;"04")=1,技能等级!B1851&amp;"04","")</f>
        <v/>
      </c>
      <c r="O1851" s="62" t="str">
        <f t="shared" si="3483"/>
        <v/>
      </c>
      <c r="P1851" s="62" t="str">
        <f>IF(COUNTIF(技能效果!A:A,技能等级!B1851&amp;"05")=1,技能等级!B1851&amp;"05","")</f>
        <v/>
      </c>
      <c r="Q1851" s="62" t="str">
        <f t="shared" si="3485"/>
        <v/>
      </c>
      <c r="R1851" s="69" t="str">
        <f>INDEX(技能!U:U,MATCH(技能等级!B1851,技能!B:B,0))</f>
        <v>攻击敌方单体造成攻击x%伤害
【水晶】立即获得M个黄水晶</v>
      </c>
      <c r="S1851" s="150">
        <f t="shared" si="3486"/>
        <v>181</v>
      </c>
    </row>
    <row r="1852" spans="1:19" ht="16.5" x14ac:dyDescent="0.2">
      <c r="A1852" s="62">
        <v>1849</v>
      </c>
      <c r="B1852" s="62">
        <f>INDEX(技能!B:B,MATCH(技能等级!S1852,技能!T:T,0))</f>
        <v>2106014</v>
      </c>
      <c r="C1852" s="69" t="s">
        <v>384</v>
      </c>
      <c r="D1852" s="62">
        <v>7</v>
      </c>
      <c r="E1852" s="62" t="str">
        <f>INDEX(技能!E:E,MATCH(技能等级!S1852,技能!T:T,0))</f>
        <v>吕仙宫普攻(教学)</v>
      </c>
      <c r="F1852" s="69" t="s">
        <v>1020</v>
      </c>
      <c r="G1852" s="62">
        <v>10</v>
      </c>
      <c r="H1852" s="149" t="str">
        <f t="shared" si="3481"/>
        <v>210601401</v>
      </c>
      <c r="I1852" s="62">
        <v>7</v>
      </c>
      <c r="J1852" s="62" t="str">
        <f>IF(COUNTIF(技能效果!A:A,技能等级!B1852&amp;"02")=1,技能等级!B1852&amp;"02","")</f>
        <v>210601402</v>
      </c>
      <c r="K1852" s="62">
        <f t="shared" si="3484"/>
        <v>7</v>
      </c>
      <c r="L1852" s="62" t="str">
        <f>IF(COUNTIF(技能效果!A:A,技能等级!B1852&amp;"03")=1,技能等级!B1852&amp;"03","")</f>
        <v/>
      </c>
      <c r="M1852" s="62" t="str">
        <f t="shared" si="3482"/>
        <v/>
      </c>
      <c r="N1852" s="62" t="str">
        <f>IF(COUNTIF(技能效果!A:A,技能等级!B1852&amp;"04")=1,技能等级!B1852&amp;"04","")</f>
        <v/>
      </c>
      <c r="O1852" s="62" t="str">
        <f t="shared" si="3483"/>
        <v/>
      </c>
      <c r="P1852" s="62" t="str">
        <f>IF(COUNTIF(技能效果!A:A,技能等级!B1852&amp;"05")=1,技能等级!B1852&amp;"05","")</f>
        <v/>
      </c>
      <c r="Q1852" s="62" t="str">
        <f t="shared" si="3485"/>
        <v/>
      </c>
      <c r="R1852" s="69" t="str">
        <f>INDEX(技能!U:U,MATCH(技能等级!B1852,技能!B:B,0))</f>
        <v>攻击敌方单体造成攻击x%伤害
【水晶】立即获得M个黄水晶</v>
      </c>
      <c r="S1852" s="150">
        <f t="shared" si="3486"/>
        <v>181</v>
      </c>
    </row>
    <row r="1853" spans="1:19" ht="16.5" x14ac:dyDescent="0.2">
      <c r="A1853" s="62">
        <v>1850</v>
      </c>
      <c r="B1853" s="62">
        <f>INDEX(技能!B:B,MATCH(技能等级!S1853,技能!T:T,0))</f>
        <v>2106014</v>
      </c>
      <c r="C1853" s="69" t="s">
        <v>384</v>
      </c>
      <c r="D1853" s="62">
        <v>8</v>
      </c>
      <c r="E1853" s="62" t="str">
        <f>INDEX(技能!E:E,MATCH(技能等级!S1853,技能!T:T,0))</f>
        <v>吕仙宫普攻(教学)</v>
      </c>
      <c r="F1853" s="69" t="s">
        <v>1020</v>
      </c>
      <c r="G1853" s="62">
        <v>10</v>
      </c>
      <c r="H1853" s="149" t="str">
        <f t="shared" si="3481"/>
        <v>210601401</v>
      </c>
      <c r="I1853" s="62">
        <v>8</v>
      </c>
      <c r="J1853" s="62" t="str">
        <f>IF(COUNTIF(技能效果!A:A,技能等级!B1853&amp;"02")=1,技能等级!B1853&amp;"02","")</f>
        <v>210601402</v>
      </c>
      <c r="K1853" s="62">
        <f t="shared" si="3484"/>
        <v>8</v>
      </c>
      <c r="L1853" s="62" t="str">
        <f>IF(COUNTIF(技能效果!A:A,技能等级!B1853&amp;"03")=1,技能等级!B1853&amp;"03","")</f>
        <v/>
      </c>
      <c r="M1853" s="62" t="str">
        <f t="shared" si="3482"/>
        <v/>
      </c>
      <c r="N1853" s="62" t="str">
        <f>IF(COUNTIF(技能效果!A:A,技能等级!B1853&amp;"04")=1,技能等级!B1853&amp;"04","")</f>
        <v/>
      </c>
      <c r="O1853" s="62" t="str">
        <f t="shared" si="3483"/>
        <v/>
      </c>
      <c r="P1853" s="62" t="str">
        <f>IF(COUNTIF(技能效果!A:A,技能等级!B1853&amp;"05")=1,技能等级!B1853&amp;"05","")</f>
        <v/>
      </c>
      <c r="Q1853" s="62" t="str">
        <f t="shared" si="3485"/>
        <v/>
      </c>
      <c r="R1853" s="69" t="str">
        <f>INDEX(技能!U:U,MATCH(技能等级!B1853,技能!B:B,0))</f>
        <v>攻击敌方单体造成攻击x%伤害
【水晶】立即获得M个黄水晶</v>
      </c>
      <c r="S1853" s="150">
        <f t="shared" si="3486"/>
        <v>181</v>
      </c>
    </row>
    <row r="1854" spans="1:19" ht="16.5" x14ac:dyDescent="0.2">
      <c r="A1854" s="62">
        <v>1851</v>
      </c>
      <c r="B1854" s="62">
        <f>INDEX(技能!B:B,MATCH(技能等级!S1854,技能!T:T,0))</f>
        <v>2106014</v>
      </c>
      <c r="C1854" s="69" t="s">
        <v>384</v>
      </c>
      <c r="D1854" s="62">
        <v>9</v>
      </c>
      <c r="E1854" s="62" t="str">
        <f>INDEX(技能!E:E,MATCH(技能等级!S1854,技能!T:T,0))</f>
        <v>吕仙宫普攻(教学)</v>
      </c>
      <c r="F1854" s="69" t="s">
        <v>1020</v>
      </c>
      <c r="G1854" s="62">
        <v>10</v>
      </c>
      <c r="H1854" s="149" t="str">
        <f t="shared" si="3481"/>
        <v>210601401</v>
      </c>
      <c r="I1854" s="62">
        <v>9</v>
      </c>
      <c r="J1854" s="62" t="str">
        <f>IF(COUNTIF(技能效果!A:A,技能等级!B1854&amp;"02")=1,技能等级!B1854&amp;"02","")</f>
        <v>210601402</v>
      </c>
      <c r="K1854" s="62">
        <f t="shared" si="3484"/>
        <v>9</v>
      </c>
      <c r="L1854" s="62" t="str">
        <f>IF(COUNTIF(技能效果!A:A,技能等级!B1854&amp;"03")=1,技能等级!B1854&amp;"03","")</f>
        <v/>
      </c>
      <c r="M1854" s="62" t="str">
        <f t="shared" si="3482"/>
        <v/>
      </c>
      <c r="N1854" s="62" t="str">
        <f>IF(COUNTIF(技能效果!A:A,技能等级!B1854&amp;"04")=1,技能等级!B1854&amp;"04","")</f>
        <v/>
      </c>
      <c r="O1854" s="62" t="str">
        <f t="shared" si="3483"/>
        <v/>
      </c>
      <c r="P1854" s="62" t="str">
        <f>IF(COUNTIF(技能效果!A:A,技能等级!B1854&amp;"05")=1,技能等级!B1854&amp;"05","")</f>
        <v/>
      </c>
      <c r="Q1854" s="62" t="str">
        <f t="shared" si="3485"/>
        <v/>
      </c>
      <c r="R1854" s="69" t="str">
        <f>INDEX(技能!U:U,MATCH(技能等级!B1854,技能!B:B,0))</f>
        <v>攻击敌方单体造成攻击x%伤害
【水晶】立即获得M个黄水晶</v>
      </c>
      <c r="S1854" s="150">
        <f t="shared" si="3486"/>
        <v>181</v>
      </c>
    </row>
    <row r="1855" spans="1:19" ht="16.5" x14ac:dyDescent="0.2">
      <c r="A1855" s="62">
        <v>1852</v>
      </c>
      <c r="B1855" s="62">
        <f>INDEX(技能!B:B,MATCH(技能等级!S1855,技能!T:T,0))</f>
        <v>2106014</v>
      </c>
      <c r="C1855" s="69" t="s">
        <v>384</v>
      </c>
      <c r="D1855" s="62">
        <v>10</v>
      </c>
      <c r="E1855" s="62" t="str">
        <f>INDEX(技能!E:E,MATCH(技能等级!S1855,技能!T:T,0))</f>
        <v>吕仙宫普攻(教学)</v>
      </c>
      <c r="F1855" s="69" t="s">
        <v>1020</v>
      </c>
      <c r="G1855" s="62">
        <v>10</v>
      </c>
      <c r="H1855" s="149" t="str">
        <f t="shared" si="3481"/>
        <v>210601401</v>
      </c>
      <c r="I1855" s="62">
        <v>10</v>
      </c>
      <c r="J1855" s="62" t="str">
        <f>IF(COUNTIF(技能效果!A:A,技能等级!B1855&amp;"02")=1,技能等级!B1855&amp;"02","")</f>
        <v>210601402</v>
      </c>
      <c r="K1855" s="62">
        <f t="shared" si="3484"/>
        <v>10</v>
      </c>
      <c r="L1855" s="62" t="str">
        <f>IF(COUNTIF(技能效果!A:A,技能等级!B1855&amp;"03")=1,技能等级!B1855&amp;"03","")</f>
        <v/>
      </c>
      <c r="M1855" s="62" t="str">
        <f t="shared" si="3482"/>
        <v/>
      </c>
      <c r="N1855" s="62" t="str">
        <f>IF(COUNTIF(技能效果!A:A,技能等级!B1855&amp;"04")=1,技能等级!B1855&amp;"04","")</f>
        <v/>
      </c>
      <c r="O1855" s="62" t="str">
        <f t="shared" si="3483"/>
        <v/>
      </c>
      <c r="P1855" s="62" t="str">
        <f>IF(COUNTIF(技能效果!A:A,技能等级!B1855&amp;"05")=1,技能等级!B1855&amp;"05","")</f>
        <v/>
      </c>
      <c r="Q1855" s="62" t="str">
        <f t="shared" si="3485"/>
        <v/>
      </c>
      <c r="R1855" s="69" t="str">
        <f>INDEX(技能!U:U,MATCH(技能等级!B1855,技能!B:B,0))</f>
        <v>攻击敌方单体造成攻击x%伤害
【水晶】立即获得M个黄水晶</v>
      </c>
      <c r="S1855" s="150">
        <f t="shared" si="3486"/>
        <v>181</v>
      </c>
    </row>
    <row r="1856" spans="1:19" ht="16.5" x14ac:dyDescent="0.2">
      <c r="A1856" s="62">
        <v>1853</v>
      </c>
      <c r="B1856" s="62">
        <f>INDEX(技能!B:B,MATCH(技能等级!S1856,技能!T:T,0))</f>
        <v>2106015</v>
      </c>
      <c r="C1856" s="69" t="s">
        <v>384</v>
      </c>
      <c r="D1856" s="62">
        <v>1</v>
      </c>
      <c r="E1856" s="62" t="str">
        <f>INDEX(技能!E:E,MATCH(技能等级!S1856,技能!T:T,0))</f>
        <v>阎巧巧普攻(教学)</v>
      </c>
      <c r="F1856" s="69" t="s">
        <v>1020</v>
      </c>
      <c r="G1856" s="62"/>
      <c r="H1856" s="149" t="str">
        <f t="shared" si="3481"/>
        <v>210601501</v>
      </c>
      <c r="I1856" s="62">
        <v>1</v>
      </c>
      <c r="J1856" s="62" t="str">
        <f>IF(COUNTIF(技能效果!A:A,技能等级!B1856&amp;"02")=1,技能等级!B1856&amp;"02","")</f>
        <v>210601502</v>
      </c>
      <c r="K1856" s="62">
        <f t="shared" si="3484"/>
        <v>1</v>
      </c>
      <c r="L1856" s="62" t="str">
        <f>IF(COUNTIF(技能效果!A:A,技能等级!B1856&amp;"03")=1,技能等级!B1856&amp;"03","")</f>
        <v/>
      </c>
      <c r="M1856" s="62" t="str">
        <f t="shared" si="3482"/>
        <v/>
      </c>
      <c r="N1856" s="62" t="str">
        <f>IF(COUNTIF(技能效果!A:A,技能等级!B1856&amp;"04")=1,技能等级!B1856&amp;"04","")</f>
        <v/>
      </c>
      <c r="O1856" s="62" t="str">
        <f t="shared" si="3483"/>
        <v/>
      </c>
      <c r="P1856" s="62" t="str">
        <f>IF(COUNTIF(技能效果!A:A,技能等级!B1856&amp;"05")=1,技能等级!B1856&amp;"05","")</f>
        <v/>
      </c>
      <c r="Q1856" s="62" t="str">
        <f t="shared" si="3485"/>
        <v/>
      </c>
      <c r="R1856" s="69" t="str">
        <f>INDEX(技能!U:U,MATCH(技能等级!B1856,技能!B:B,0))</f>
        <v>攻击敌方单体造成攻击x%伤害
【水晶】立即获得M个黄水晶</v>
      </c>
      <c r="S1856" s="150">
        <f t="shared" si="3486"/>
        <v>182</v>
      </c>
    </row>
    <row r="1857" spans="1:19" ht="16.5" x14ac:dyDescent="0.2">
      <c r="A1857" s="62">
        <v>1854</v>
      </c>
      <c r="B1857" s="62">
        <f>INDEX(技能!B:B,MATCH(技能等级!S1857,技能!T:T,0))</f>
        <v>2106015</v>
      </c>
      <c r="C1857" s="69" t="s">
        <v>384</v>
      </c>
      <c r="D1857" s="62">
        <v>2</v>
      </c>
      <c r="E1857" s="62" t="str">
        <f>INDEX(技能!E:E,MATCH(技能等级!S1857,技能!T:T,0))</f>
        <v>阎巧巧普攻(教学)</v>
      </c>
      <c r="F1857" s="69" t="s">
        <v>1020</v>
      </c>
      <c r="G1857" s="62">
        <v>10</v>
      </c>
      <c r="H1857" s="149" t="str">
        <f t="shared" si="3481"/>
        <v>210601501</v>
      </c>
      <c r="I1857" s="62">
        <v>2</v>
      </c>
      <c r="J1857" s="62" t="str">
        <f>IF(COUNTIF(技能效果!A:A,技能等级!B1857&amp;"02")=1,技能等级!B1857&amp;"02","")</f>
        <v>210601502</v>
      </c>
      <c r="K1857" s="62">
        <f t="shared" si="3484"/>
        <v>2</v>
      </c>
      <c r="L1857" s="62" t="str">
        <f>IF(COUNTIF(技能效果!A:A,技能等级!B1857&amp;"03")=1,技能等级!B1857&amp;"03","")</f>
        <v/>
      </c>
      <c r="M1857" s="62" t="str">
        <f t="shared" si="3482"/>
        <v/>
      </c>
      <c r="N1857" s="62" t="str">
        <f>IF(COUNTIF(技能效果!A:A,技能等级!B1857&amp;"04")=1,技能等级!B1857&amp;"04","")</f>
        <v/>
      </c>
      <c r="O1857" s="62" t="str">
        <f t="shared" si="3483"/>
        <v/>
      </c>
      <c r="P1857" s="62" t="str">
        <f>IF(COUNTIF(技能效果!A:A,技能等级!B1857&amp;"05")=1,技能等级!B1857&amp;"05","")</f>
        <v/>
      </c>
      <c r="Q1857" s="62" t="str">
        <f t="shared" si="3485"/>
        <v/>
      </c>
      <c r="R1857" s="69" t="str">
        <f>INDEX(技能!U:U,MATCH(技能等级!B1857,技能!B:B,0))</f>
        <v>攻击敌方单体造成攻击x%伤害
【水晶】立即获得M个黄水晶</v>
      </c>
      <c r="S1857" s="150">
        <f t="shared" si="3486"/>
        <v>182</v>
      </c>
    </row>
    <row r="1858" spans="1:19" ht="16.5" x14ac:dyDescent="0.2">
      <c r="A1858" s="62">
        <v>1855</v>
      </c>
      <c r="B1858" s="62">
        <f>INDEX(技能!B:B,MATCH(技能等级!S1858,技能!T:T,0))</f>
        <v>2106015</v>
      </c>
      <c r="C1858" s="69" t="s">
        <v>384</v>
      </c>
      <c r="D1858" s="62">
        <v>3</v>
      </c>
      <c r="E1858" s="62" t="str">
        <f>INDEX(技能!E:E,MATCH(技能等级!S1858,技能!T:T,0))</f>
        <v>阎巧巧普攻(教学)</v>
      </c>
      <c r="F1858" s="69" t="s">
        <v>1020</v>
      </c>
      <c r="G1858" s="62">
        <v>10</v>
      </c>
      <c r="H1858" s="149" t="str">
        <f t="shared" si="3481"/>
        <v>210601501</v>
      </c>
      <c r="I1858" s="62">
        <v>3</v>
      </c>
      <c r="J1858" s="62" t="str">
        <f>IF(COUNTIF(技能效果!A:A,技能等级!B1858&amp;"02")=1,技能等级!B1858&amp;"02","")</f>
        <v>210601502</v>
      </c>
      <c r="K1858" s="62">
        <f t="shared" si="3484"/>
        <v>3</v>
      </c>
      <c r="L1858" s="62" t="str">
        <f>IF(COUNTIF(技能效果!A:A,技能等级!B1858&amp;"03")=1,技能等级!B1858&amp;"03","")</f>
        <v/>
      </c>
      <c r="M1858" s="62" t="str">
        <f t="shared" si="3482"/>
        <v/>
      </c>
      <c r="N1858" s="62" t="str">
        <f>IF(COUNTIF(技能效果!A:A,技能等级!B1858&amp;"04")=1,技能等级!B1858&amp;"04","")</f>
        <v/>
      </c>
      <c r="O1858" s="62" t="str">
        <f t="shared" si="3483"/>
        <v/>
      </c>
      <c r="P1858" s="62" t="str">
        <f>IF(COUNTIF(技能效果!A:A,技能等级!B1858&amp;"05")=1,技能等级!B1858&amp;"05","")</f>
        <v/>
      </c>
      <c r="Q1858" s="62" t="str">
        <f t="shared" si="3485"/>
        <v/>
      </c>
      <c r="R1858" s="69" t="str">
        <f>INDEX(技能!U:U,MATCH(技能等级!B1858,技能!B:B,0))</f>
        <v>攻击敌方单体造成攻击x%伤害
【水晶】立即获得M个黄水晶</v>
      </c>
      <c r="S1858" s="150">
        <f t="shared" si="3486"/>
        <v>182</v>
      </c>
    </row>
    <row r="1859" spans="1:19" ht="16.5" x14ac:dyDescent="0.2">
      <c r="A1859" s="62">
        <v>1856</v>
      </c>
      <c r="B1859" s="62">
        <f>INDEX(技能!B:B,MATCH(技能等级!S1859,技能!T:T,0))</f>
        <v>2106015</v>
      </c>
      <c r="C1859" s="69" t="s">
        <v>384</v>
      </c>
      <c r="D1859" s="62">
        <v>4</v>
      </c>
      <c r="E1859" s="62" t="str">
        <f>INDEX(技能!E:E,MATCH(技能等级!S1859,技能!T:T,0))</f>
        <v>阎巧巧普攻(教学)</v>
      </c>
      <c r="F1859" s="69" t="s">
        <v>1020</v>
      </c>
      <c r="G1859" s="62">
        <v>10</v>
      </c>
      <c r="H1859" s="149" t="str">
        <f t="shared" si="3481"/>
        <v>210601501</v>
      </c>
      <c r="I1859" s="62">
        <v>4</v>
      </c>
      <c r="J1859" s="62" t="str">
        <f>IF(COUNTIF(技能效果!A:A,技能等级!B1859&amp;"02")=1,技能等级!B1859&amp;"02","")</f>
        <v>210601502</v>
      </c>
      <c r="K1859" s="62">
        <f t="shared" si="3484"/>
        <v>4</v>
      </c>
      <c r="L1859" s="62" t="str">
        <f>IF(COUNTIF(技能效果!A:A,技能等级!B1859&amp;"03")=1,技能等级!B1859&amp;"03","")</f>
        <v/>
      </c>
      <c r="M1859" s="62" t="str">
        <f t="shared" si="3482"/>
        <v/>
      </c>
      <c r="N1859" s="62" t="str">
        <f>IF(COUNTIF(技能效果!A:A,技能等级!B1859&amp;"04")=1,技能等级!B1859&amp;"04","")</f>
        <v/>
      </c>
      <c r="O1859" s="62" t="str">
        <f t="shared" si="3483"/>
        <v/>
      </c>
      <c r="P1859" s="62" t="str">
        <f>IF(COUNTIF(技能效果!A:A,技能等级!B1859&amp;"05")=1,技能等级!B1859&amp;"05","")</f>
        <v/>
      </c>
      <c r="Q1859" s="62" t="str">
        <f t="shared" si="3485"/>
        <v/>
      </c>
      <c r="R1859" s="69" t="str">
        <f>INDEX(技能!U:U,MATCH(技能等级!B1859,技能!B:B,0))</f>
        <v>攻击敌方单体造成攻击x%伤害
【水晶】立即获得M个黄水晶</v>
      </c>
      <c r="S1859" s="150">
        <f t="shared" si="3486"/>
        <v>182</v>
      </c>
    </row>
    <row r="1860" spans="1:19" ht="16.5" x14ac:dyDescent="0.2">
      <c r="A1860" s="62">
        <v>1857</v>
      </c>
      <c r="B1860" s="62">
        <f>INDEX(技能!B:B,MATCH(技能等级!S1860,技能!T:T,0))</f>
        <v>2106015</v>
      </c>
      <c r="C1860" s="69" t="s">
        <v>384</v>
      </c>
      <c r="D1860" s="62">
        <v>5</v>
      </c>
      <c r="E1860" s="62" t="str">
        <f>INDEX(技能!E:E,MATCH(技能等级!S1860,技能!T:T,0))</f>
        <v>阎巧巧普攻(教学)</v>
      </c>
      <c r="F1860" s="69" t="s">
        <v>1020</v>
      </c>
      <c r="G1860" s="62">
        <v>10</v>
      </c>
      <c r="H1860" s="149" t="str">
        <f t="shared" si="3481"/>
        <v>210601501</v>
      </c>
      <c r="I1860" s="62">
        <v>5</v>
      </c>
      <c r="J1860" s="62" t="str">
        <f>IF(COUNTIF(技能效果!A:A,技能等级!B1860&amp;"02")=1,技能等级!B1860&amp;"02","")</f>
        <v>210601502</v>
      </c>
      <c r="K1860" s="62">
        <f t="shared" si="3484"/>
        <v>5</v>
      </c>
      <c r="L1860" s="62" t="str">
        <f>IF(COUNTIF(技能效果!A:A,技能等级!B1860&amp;"03")=1,技能等级!B1860&amp;"03","")</f>
        <v/>
      </c>
      <c r="M1860" s="62" t="str">
        <f t="shared" si="3482"/>
        <v/>
      </c>
      <c r="N1860" s="62" t="str">
        <f>IF(COUNTIF(技能效果!A:A,技能等级!B1860&amp;"04")=1,技能等级!B1860&amp;"04","")</f>
        <v/>
      </c>
      <c r="O1860" s="62" t="str">
        <f t="shared" si="3483"/>
        <v/>
      </c>
      <c r="P1860" s="62" t="str">
        <f>IF(COUNTIF(技能效果!A:A,技能等级!B1860&amp;"05")=1,技能等级!B1860&amp;"05","")</f>
        <v/>
      </c>
      <c r="Q1860" s="62" t="str">
        <f t="shared" si="3485"/>
        <v/>
      </c>
      <c r="R1860" s="69" t="str">
        <f>INDEX(技能!U:U,MATCH(技能等级!B1860,技能!B:B,0))</f>
        <v>攻击敌方单体造成攻击x%伤害
【水晶】立即获得M个黄水晶</v>
      </c>
      <c r="S1860" s="150">
        <f t="shared" si="3486"/>
        <v>182</v>
      </c>
    </row>
    <row r="1861" spans="1:19" ht="16.5" x14ac:dyDescent="0.2">
      <c r="A1861" s="62">
        <v>1858</v>
      </c>
      <c r="B1861" s="62">
        <f>INDEX(技能!B:B,MATCH(技能等级!S1861,技能!T:T,0))</f>
        <v>2106015</v>
      </c>
      <c r="C1861" s="69" t="s">
        <v>384</v>
      </c>
      <c r="D1861" s="62">
        <v>6</v>
      </c>
      <c r="E1861" s="62" t="str">
        <f>INDEX(技能!E:E,MATCH(技能等级!S1861,技能!T:T,0))</f>
        <v>阎巧巧普攻(教学)</v>
      </c>
      <c r="F1861" s="69" t="s">
        <v>1020</v>
      </c>
      <c r="G1861" s="62">
        <v>10</v>
      </c>
      <c r="H1861" s="149" t="str">
        <f t="shared" si="3481"/>
        <v>210601501</v>
      </c>
      <c r="I1861" s="62">
        <v>6</v>
      </c>
      <c r="J1861" s="62" t="str">
        <f>IF(COUNTIF(技能效果!A:A,技能等级!B1861&amp;"02")=1,技能等级!B1861&amp;"02","")</f>
        <v>210601502</v>
      </c>
      <c r="K1861" s="62">
        <f t="shared" si="3484"/>
        <v>6</v>
      </c>
      <c r="L1861" s="62" t="str">
        <f>IF(COUNTIF(技能效果!A:A,技能等级!B1861&amp;"03")=1,技能等级!B1861&amp;"03","")</f>
        <v/>
      </c>
      <c r="M1861" s="62" t="str">
        <f t="shared" si="3482"/>
        <v/>
      </c>
      <c r="N1861" s="62" t="str">
        <f>IF(COUNTIF(技能效果!A:A,技能等级!B1861&amp;"04")=1,技能等级!B1861&amp;"04","")</f>
        <v/>
      </c>
      <c r="O1861" s="62" t="str">
        <f t="shared" si="3483"/>
        <v/>
      </c>
      <c r="P1861" s="62" t="str">
        <f>IF(COUNTIF(技能效果!A:A,技能等级!B1861&amp;"05")=1,技能等级!B1861&amp;"05","")</f>
        <v/>
      </c>
      <c r="Q1861" s="62" t="str">
        <f t="shared" si="3485"/>
        <v/>
      </c>
      <c r="R1861" s="69" t="str">
        <f>INDEX(技能!U:U,MATCH(技能等级!B1861,技能!B:B,0))</f>
        <v>攻击敌方单体造成攻击x%伤害
【水晶】立即获得M个黄水晶</v>
      </c>
      <c r="S1861" s="150">
        <f t="shared" si="3486"/>
        <v>182</v>
      </c>
    </row>
    <row r="1862" spans="1:19" ht="16.5" x14ac:dyDescent="0.2">
      <c r="A1862" s="62">
        <v>1859</v>
      </c>
      <c r="B1862" s="62">
        <f>INDEX(技能!B:B,MATCH(技能等级!S1862,技能!T:T,0))</f>
        <v>2106015</v>
      </c>
      <c r="C1862" s="69" t="s">
        <v>384</v>
      </c>
      <c r="D1862" s="62">
        <v>7</v>
      </c>
      <c r="E1862" s="62" t="str">
        <f>INDEX(技能!E:E,MATCH(技能等级!S1862,技能!T:T,0))</f>
        <v>阎巧巧普攻(教学)</v>
      </c>
      <c r="F1862" s="69" t="s">
        <v>1020</v>
      </c>
      <c r="G1862" s="62">
        <v>10</v>
      </c>
      <c r="H1862" s="149" t="str">
        <f t="shared" si="3481"/>
        <v>210601501</v>
      </c>
      <c r="I1862" s="62">
        <v>7</v>
      </c>
      <c r="J1862" s="62" t="str">
        <f>IF(COUNTIF(技能效果!A:A,技能等级!B1862&amp;"02")=1,技能等级!B1862&amp;"02","")</f>
        <v>210601502</v>
      </c>
      <c r="K1862" s="62">
        <f t="shared" si="3484"/>
        <v>7</v>
      </c>
      <c r="L1862" s="62" t="str">
        <f>IF(COUNTIF(技能效果!A:A,技能等级!B1862&amp;"03")=1,技能等级!B1862&amp;"03","")</f>
        <v/>
      </c>
      <c r="M1862" s="62" t="str">
        <f t="shared" si="3482"/>
        <v/>
      </c>
      <c r="N1862" s="62" t="str">
        <f>IF(COUNTIF(技能效果!A:A,技能等级!B1862&amp;"04")=1,技能等级!B1862&amp;"04","")</f>
        <v/>
      </c>
      <c r="O1862" s="62" t="str">
        <f t="shared" si="3483"/>
        <v/>
      </c>
      <c r="P1862" s="62" t="str">
        <f>IF(COUNTIF(技能效果!A:A,技能等级!B1862&amp;"05")=1,技能等级!B1862&amp;"05","")</f>
        <v/>
      </c>
      <c r="Q1862" s="62" t="str">
        <f t="shared" si="3485"/>
        <v/>
      </c>
      <c r="R1862" s="69" t="str">
        <f>INDEX(技能!U:U,MATCH(技能等级!B1862,技能!B:B,0))</f>
        <v>攻击敌方单体造成攻击x%伤害
【水晶】立即获得M个黄水晶</v>
      </c>
      <c r="S1862" s="150">
        <f t="shared" si="3486"/>
        <v>182</v>
      </c>
    </row>
    <row r="1863" spans="1:19" ht="16.5" x14ac:dyDescent="0.2">
      <c r="A1863" s="62">
        <v>1860</v>
      </c>
      <c r="B1863" s="62">
        <f>INDEX(技能!B:B,MATCH(技能等级!S1863,技能!T:T,0))</f>
        <v>2106015</v>
      </c>
      <c r="C1863" s="69" t="s">
        <v>384</v>
      </c>
      <c r="D1863" s="62">
        <v>8</v>
      </c>
      <c r="E1863" s="62" t="str">
        <f>INDEX(技能!E:E,MATCH(技能等级!S1863,技能!T:T,0))</f>
        <v>阎巧巧普攻(教学)</v>
      </c>
      <c r="F1863" s="69" t="s">
        <v>1020</v>
      </c>
      <c r="G1863" s="62">
        <v>10</v>
      </c>
      <c r="H1863" s="149" t="str">
        <f t="shared" si="3481"/>
        <v>210601501</v>
      </c>
      <c r="I1863" s="62">
        <v>8</v>
      </c>
      <c r="J1863" s="62" t="str">
        <f>IF(COUNTIF(技能效果!A:A,技能等级!B1863&amp;"02")=1,技能等级!B1863&amp;"02","")</f>
        <v>210601502</v>
      </c>
      <c r="K1863" s="62">
        <f t="shared" si="3484"/>
        <v>8</v>
      </c>
      <c r="L1863" s="62" t="str">
        <f>IF(COUNTIF(技能效果!A:A,技能等级!B1863&amp;"03")=1,技能等级!B1863&amp;"03","")</f>
        <v/>
      </c>
      <c r="M1863" s="62" t="str">
        <f t="shared" si="3482"/>
        <v/>
      </c>
      <c r="N1863" s="62" t="str">
        <f>IF(COUNTIF(技能效果!A:A,技能等级!B1863&amp;"04")=1,技能等级!B1863&amp;"04","")</f>
        <v/>
      </c>
      <c r="O1863" s="62" t="str">
        <f t="shared" si="3483"/>
        <v/>
      </c>
      <c r="P1863" s="62" t="str">
        <f>IF(COUNTIF(技能效果!A:A,技能等级!B1863&amp;"05")=1,技能等级!B1863&amp;"05","")</f>
        <v/>
      </c>
      <c r="Q1863" s="62" t="str">
        <f t="shared" si="3485"/>
        <v/>
      </c>
      <c r="R1863" s="69" t="str">
        <f>INDEX(技能!U:U,MATCH(技能等级!B1863,技能!B:B,0))</f>
        <v>攻击敌方单体造成攻击x%伤害
【水晶】立即获得M个黄水晶</v>
      </c>
      <c r="S1863" s="150">
        <f t="shared" si="3486"/>
        <v>182</v>
      </c>
    </row>
    <row r="1864" spans="1:19" ht="16.5" x14ac:dyDescent="0.2">
      <c r="A1864" s="62">
        <v>1861</v>
      </c>
      <c r="B1864" s="62">
        <f>INDEX(技能!B:B,MATCH(技能等级!S1864,技能!T:T,0))</f>
        <v>2106015</v>
      </c>
      <c r="C1864" s="69" t="s">
        <v>384</v>
      </c>
      <c r="D1864" s="62">
        <v>9</v>
      </c>
      <c r="E1864" s="62" t="str">
        <f>INDEX(技能!E:E,MATCH(技能等级!S1864,技能!T:T,0))</f>
        <v>阎巧巧普攻(教学)</v>
      </c>
      <c r="F1864" s="69" t="s">
        <v>1020</v>
      </c>
      <c r="G1864" s="62">
        <v>10</v>
      </c>
      <c r="H1864" s="149" t="str">
        <f t="shared" si="3481"/>
        <v>210601501</v>
      </c>
      <c r="I1864" s="62">
        <v>9</v>
      </c>
      <c r="J1864" s="62" t="str">
        <f>IF(COUNTIF(技能效果!A:A,技能等级!B1864&amp;"02")=1,技能等级!B1864&amp;"02","")</f>
        <v>210601502</v>
      </c>
      <c r="K1864" s="62">
        <f t="shared" si="3484"/>
        <v>9</v>
      </c>
      <c r="L1864" s="62" t="str">
        <f>IF(COUNTIF(技能效果!A:A,技能等级!B1864&amp;"03")=1,技能等级!B1864&amp;"03","")</f>
        <v/>
      </c>
      <c r="M1864" s="62" t="str">
        <f t="shared" si="3482"/>
        <v/>
      </c>
      <c r="N1864" s="62" t="str">
        <f>IF(COUNTIF(技能效果!A:A,技能等级!B1864&amp;"04")=1,技能等级!B1864&amp;"04","")</f>
        <v/>
      </c>
      <c r="O1864" s="62" t="str">
        <f t="shared" si="3483"/>
        <v/>
      </c>
      <c r="P1864" s="62" t="str">
        <f>IF(COUNTIF(技能效果!A:A,技能等级!B1864&amp;"05")=1,技能等级!B1864&amp;"05","")</f>
        <v/>
      </c>
      <c r="Q1864" s="62" t="str">
        <f t="shared" si="3485"/>
        <v/>
      </c>
      <c r="R1864" s="69" t="str">
        <f>INDEX(技能!U:U,MATCH(技能等级!B1864,技能!B:B,0))</f>
        <v>攻击敌方单体造成攻击x%伤害
【水晶】立即获得M个黄水晶</v>
      </c>
      <c r="S1864" s="150">
        <f t="shared" si="3486"/>
        <v>182</v>
      </c>
    </row>
    <row r="1865" spans="1:19" ht="16.5" x14ac:dyDescent="0.2">
      <c r="A1865" s="62">
        <v>1862</v>
      </c>
      <c r="B1865" s="62">
        <f>INDEX(技能!B:B,MATCH(技能等级!S1865,技能!T:T,0))</f>
        <v>2106015</v>
      </c>
      <c r="C1865" s="69" t="s">
        <v>384</v>
      </c>
      <c r="D1865" s="62">
        <v>10</v>
      </c>
      <c r="E1865" s="62" t="str">
        <f>INDEX(技能!E:E,MATCH(技能等级!S1865,技能!T:T,0))</f>
        <v>阎巧巧普攻(教学)</v>
      </c>
      <c r="F1865" s="69" t="s">
        <v>1020</v>
      </c>
      <c r="G1865" s="62">
        <v>10</v>
      </c>
      <c r="H1865" s="149" t="str">
        <f t="shared" si="3481"/>
        <v>210601501</v>
      </c>
      <c r="I1865" s="62">
        <v>10</v>
      </c>
      <c r="J1865" s="62" t="str">
        <f>IF(COUNTIF(技能效果!A:A,技能等级!B1865&amp;"02")=1,技能等级!B1865&amp;"02","")</f>
        <v>210601502</v>
      </c>
      <c r="K1865" s="62">
        <f t="shared" si="3484"/>
        <v>10</v>
      </c>
      <c r="L1865" s="62" t="str">
        <f>IF(COUNTIF(技能效果!A:A,技能等级!B1865&amp;"03")=1,技能等级!B1865&amp;"03","")</f>
        <v/>
      </c>
      <c r="M1865" s="62" t="str">
        <f t="shared" si="3482"/>
        <v/>
      </c>
      <c r="N1865" s="62" t="str">
        <f>IF(COUNTIF(技能效果!A:A,技能等级!B1865&amp;"04")=1,技能等级!B1865&amp;"04","")</f>
        <v/>
      </c>
      <c r="O1865" s="62" t="str">
        <f t="shared" si="3483"/>
        <v/>
      </c>
      <c r="P1865" s="62" t="str">
        <f>IF(COUNTIF(技能效果!A:A,技能等级!B1865&amp;"05")=1,技能等级!B1865&amp;"05","")</f>
        <v/>
      </c>
      <c r="Q1865" s="62" t="str">
        <f t="shared" si="3485"/>
        <v/>
      </c>
      <c r="R1865" s="69" t="str">
        <f>INDEX(技能!U:U,MATCH(技能等级!B1865,技能!B:B,0))</f>
        <v>攻击敌方单体造成攻击x%伤害
【水晶】立即获得M个黄水晶</v>
      </c>
      <c r="S1865" s="150">
        <f t="shared" si="3486"/>
        <v>182</v>
      </c>
    </row>
    <row r="1866" spans="1:19" ht="16.5" x14ac:dyDescent="0.2">
      <c r="A1866" s="62">
        <v>1863</v>
      </c>
      <c r="B1866" s="62">
        <f>INDEX(技能!B:B,MATCH(技能等级!S1866,技能!T:T,0))</f>
        <v>2106017</v>
      </c>
      <c r="C1866" s="69" t="s">
        <v>384</v>
      </c>
      <c r="D1866" s="62">
        <v>1</v>
      </c>
      <c r="E1866" s="62" t="str">
        <f>INDEX(技能!E:E,MATCH(技能等级!S1866,技能!T:T,0))</f>
        <v>诸葛一心普攻(教学)</v>
      </c>
      <c r="F1866" s="69" t="s">
        <v>1020</v>
      </c>
      <c r="G1866" s="62"/>
      <c r="H1866" s="149" t="str">
        <f t="shared" si="3481"/>
        <v>210601701</v>
      </c>
      <c r="I1866" s="62">
        <v>1</v>
      </c>
      <c r="J1866" s="62" t="str">
        <f>IF(COUNTIF(技能效果!A:A,技能等级!B1866&amp;"02")=1,技能等级!B1866&amp;"02","")</f>
        <v>210601702</v>
      </c>
      <c r="K1866" s="62">
        <f t="shared" si="3484"/>
        <v>1</v>
      </c>
      <c r="L1866" s="62" t="str">
        <f>IF(COUNTIF(技能效果!A:A,技能等级!B1866&amp;"03")=1,技能等级!B1866&amp;"03","")</f>
        <v/>
      </c>
      <c r="M1866" s="62" t="str">
        <f t="shared" si="3482"/>
        <v/>
      </c>
      <c r="N1866" s="62" t="str">
        <f>IF(COUNTIF(技能效果!A:A,技能等级!B1866&amp;"04")=1,技能等级!B1866&amp;"04","")</f>
        <v/>
      </c>
      <c r="O1866" s="62" t="str">
        <f t="shared" si="3483"/>
        <v/>
      </c>
      <c r="P1866" s="62" t="str">
        <f>IF(COUNTIF(技能效果!A:A,技能等级!B1866&amp;"05")=1,技能等级!B1866&amp;"05","")</f>
        <v/>
      </c>
      <c r="Q1866" s="62" t="str">
        <f t="shared" si="3485"/>
        <v/>
      </c>
      <c r="R1866" s="69" t="str">
        <f>INDEX(技能!U:U,MATCH(技能等级!B1866,技能!B:B,0))</f>
        <v>攻击敌方单体造成攻击x%伤害
【水晶】立即获得M个黄水晶</v>
      </c>
      <c r="S1866" s="150">
        <f t="shared" si="3486"/>
        <v>183</v>
      </c>
    </row>
    <row r="1867" spans="1:19" ht="16.5" x14ac:dyDescent="0.2">
      <c r="A1867" s="62">
        <v>1864</v>
      </c>
      <c r="B1867" s="62">
        <f>INDEX(技能!B:B,MATCH(技能等级!S1867,技能!T:T,0))</f>
        <v>2106017</v>
      </c>
      <c r="C1867" s="69" t="s">
        <v>384</v>
      </c>
      <c r="D1867" s="62">
        <v>2</v>
      </c>
      <c r="E1867" s="62" t="str">
        <f>INDEX(技能!E:E,MATCH(技能等级!S1867,技能!T:T,0))</f>
        <v>诸葛一心普攻(教学)</v>
      </c>
      <c r="F1867" s="69" t="s">
        <v>1020</v>
      </c>
      <c r="G1867" s="62">
        <v>10</v>
      </c>
      <c r="H1867" s="149" t="str">
        <f t="shared" si="3481"/>
        <v>210601701</v>
      </c>
      <c r="I1867" s="62">
        <v>2</v>
      </c>
      <c r="J1867" s="62" t="str">
        <f>IF(COUNTIF(技能效果!A:A,技能等级!B1867&amp;"02")=1,技能等级!B1867&amp;"02","")</f>
        <v>210601702</v>
      </c>
      <c r="K1867" s="62">
        <f t="shared" si="3484"/>
        <v>2</v>
      </c>
      <c r="L1867" s="62" t="str">
        <f>IF(COUNTIF(技能效果!A:A,技能等级!B1867&amp;"03")=1,技能等级!B1867&amp;"03","")</f>
        <v/>
      </c>
      <c r="M1867" s="62" t="str">
        <f t="shared" si="3482"/>
        <v/>
      </c>
      <c r="N1867" s="62" t="str">
        <f>IF(COUNTIF(技能效果!A:A,技能等级!B1867&amp;"04")=1,技能等级!B1867&amp;"04","")</f>
        <v/>
      </c>
      <c r="O1867" s="62" t="str">
        <f t="shared" si="3483"/>
        <v/>
      </c>
      <c r="P1867" s="62" t="str">
        <f>IF(COUNTIF(技能效果!A:A,技能等级!B1867&amp;"05")=1,技能等级!B1867&amp;"05","")</f>
        <v/>
      </c>
      <c r="Q1867" s="62" t="str">
        <f t="shared" si="3485"/>
        <v/>
      </c>
      <c r="R1867" s="69" t="str">
        <f>INDEX(技能!U:U,MATCH(技能等级!B1867,技能!B:B,0))</f>
        <v>攻击敌方单体造成攻击x%伤害
【水晶】立即获得M个黄水晶</v>
      </c>
      <c r="S1867" s="150">
        <f t="shared" si="3486"/>
        <v>183</v>
      </c>
    </row>
    <row r="1868" spans="1:19" ht="16.5" x14ac:dyDescent="0.2">
      <c r="A1868" s="62">
        <v>1865</v>
      </c>
      <c r="B1868" s="62">
        <f>INDEX(技能!B:B,MATCH(技能等级!S1868,技能!T:T,0))</f>
        <v>2106017</v>
      </c>
      <c r="C1868" s="69" t="s">
        <v>384</v>
      </c>
      <c r="D1868" s="62">
        <v>3</v>
      </c>
      <c r="E1868" s="62" t="str">
        <f>INDEX(技能!E:E,MATCH(技能等级!S1868,技能!T:T,0))</f>
        <v>诸葛一心普攻(教学)</v>
      </c>
      <c r="F1868" s="69" t="s">
        <v>1020</v>
      </c>
      <c r="G1868" s="62">
        <v>10</v>
      </c>
      <c r="H1868" s="149" t="str">
        <f t="shared" si="3481"/>
        <v>210601701</v>
      </c>
      <c r="I1868" s="62">
        <v>3</v>
      </c>
      <c r="J1868" s="62" t="str">
        <f>IF(COUNTIF(技能效果!A:A,技能等级!B1868&amp;"02")=1,技能等级!B1868&amp;"02","")</f>
        <v>210601702</v>
      </c>
      <c r="K1868" s="62">
        <f t="shared" si="3484"/>
        <v>3</v>
      </c>
      <c r="L1868" s="62" t="str">
        <f>IF(COUNTIF(技能效果!A:A,技能等级!B1868&amp;"03")=1,技能等级!B1868&amp;"03","")</f>
        <v/>
      </c>
      <c r="M1868" s="62" t="str">
        <f t="shared" si="3482"/>
        <v/>
      </c>
      <c r="N1868" s="62" t="str">
        <f>IF(COUNTIF(技能效果!A:A,技能等级!B1868&amp;"04")=1,技能等级!B1868&amp;"04","")</f>
        <v/>
      </c>
      <c r="O1868" s="62" t="str">
        <f t="shared" si="3483"/>
        <v/>
      </c>
      <c r="P1868" s="62" t="str">
        <f>IF(COUNTIF(技能效果!A:A,技能等级!B1868&amp;"05")=1,技能等级!B1868&amp;"05","")</f>
        <v/>
      </c>
      <c r="Q1868" s="62" t="str">
        <f t="shared" si="3485"/>
        <v/>
      </c>
      <c r="R1868" s="69" t="str">
        <f>INDEX(技能!U:U,MATCH(技能等级!B1868,技能!B:B,0))</f>
        <v>攻击敌方单体造成攻击x%伤害
【水晶】立即获得M个黄水晶</v>
      </c>
      <c r="S1868" s="150">
        <f t="shared" si="3486"/>
        <v>183</v>
      </c>
    </row>
    <row r="1869" spans="1:19" ht="16.5" x14ac:dyDescent="0.2">
      <c r="A1869" s="62">
        <v>1866</v>
      </c>
      <c r="B1869" s="62">
        <f>INDEX(技能!B:B,MATCH(技能等级!S1869,技能!T:T,0))</f>
        <v>2106017</v>
      </c>
      <c r="C1869" s="69" t="s">
        <v>384</v>
      </c>
      <c r="D1869" s="62">
        <v>4</v>
      </c>
      <c r="E1869" s="62" t="str">
        <f>INDEX(技能!E:E,MATCH(技能等级!S1869,技能!T:T,0))</f>
        <v>诸葛一心普攻(教学)</v>
      </c>
      <c r="F1869" s="69" t="s">
        <v>1020</v>
      </c>
      <c r="G1869" s="62">
        <v>10</v>
      </c>
      <c r="H1869" s="149" t="str">
        <f t="shared" si="3481"/>
        <v>210601701</v>
      </c>
      <c r="I1869" s="62">
        <v>4</v>
      </c>
      <c r="J1869" s="62" t="str">
        <f>IF(COUNTIF(技能效果!A:A,技能等级!B1869&amp;"02")=1,技能等级!B1869&amp;"02","")</f>
        <v>210601702</v>
      </c>
      <c r="K1869" s="62">
        <f t="shared" si="3484"/>
        <v>4</v>
      </c>
      <c r="L1869" s="62" t="str">
        <f>IF(COUNTIF(技能效果!A:A,技能等级!B1869&amp;"03")=1,技能等级!B1869&amp;"03","")</f>
        <v/>
      </c>
      <c r="M1869" s="62" t="str">
        <f t="shared" si="3482"/>
        <v/>
      </c>
      <c r="N1869" s="62" t="str">
        <f>IF(COUNTIF(技能效果!A:A,技能等级!B1869&amp;"04")=1,技能等级!B1869&amp;"04","")</f>
        <v/>
      </c>
      <c r="O1869" s="62" t="str">
        <f t="shared" si="3483"/>
        <v/>
      </c>
      <c r="P1869" s="62" t="str">
        <f>IF(COUNTIF(技能效果!A:A,技能等级!B1869&amp;"05")=1,技能等级!B1869&amp;"05","")</f>
        <v/>
      </c>
      <c r="Q1869" s="62" t="str">
        <f t="shared" si="3485"/>
        <v/>
      </c>
      <c r="R1869" s="69" t="str">
        <f>INDEX(技能!U:U,MATCH(技能等级!B1869,技能!B:B,0))</f>
        <v>攻击敌方单体造成攻击x%伤害
【水晶】立即获得M个黄水晶</v>
      </c>
      <c r="S1869" s="150">
        <f t="shared" si="3486"/>
        <v>183</v>
      </c>
    </row>
    <row r="1870" spans="1:19" ht="16.5" x14ac:dyDescent="0.2">
      <c r="A1870" s="62">
        <v>1867</v>
      </c>
      <c r="B1870" s="62">
        <f>INDEX(技能!B:B,MATCH(技能等级!S1870,技能!T:T,0))</f>
        <v>2106017</v>
      </c>
      <c r="C1870" s="69" t="s">
        <v>384</v>
      </c>
      <c r="D1870" s="62">
        <v>5</v>
      </c>
      <c r="E1870" s="62" t="str">
        <f>INDEX(技能!E:E,MATCH(技能等级!S1870,技能!T:T,0))</f>
        <v>诸葛一心普攻(教学)</v>
      </c>
      <c r="F1870" s="69" t="s">
        <v>1020</v>
      </c>
      <c r="G1870" s="62">
        <v>10</v>
      </c>
      <c r="H1870" s="149" t="str">
        <f t="shared" si="3481"/>
        <v>210601701</v>
      </c>
      <c r="I1870" s="62">
        <v>5</v>
      </c>
      <c r="J1870" s="62" t="str">
        <f>IF(COUNTIF(技能效果!A:A,技能等级!B1870&amp;"02")=1,技能等级!B1870&amp;"02","")</f>
        <v>210601702</v>
      </c>
      <c r="K1870" s="62">
        <f t="shared" si="3484"/>
        <v>5</v>
      </c>
      <c r="L1870" s="62" t="str">
        <f>IF(COUNTIF(技能效果!A:A,技能等级!B1870&amp;"03")=1,技能等级!B1870&amp;"03","")</f>
        <v/>
      </c>
      <c r="M1870" s="62" t="str">
        <f t="shared" si="3482"/>
        <v/>
      </c>
      <c r="N1870" s="62" t="str">
        <f>IF(COUNTIF(技能效果!A:A,技能等级!B1870&amp;"04")=1,技能等级!B1870&amp;"04","")</f>
        <v/>
      </c>
      <c r="O1870" s="62" t="str">
        <f t="shared" si="3483"/>
        <v/>
      </c>
      <c r="P1870" s="62" t="str">
        <f>IF(COUNTIF(技能效果!A:A,技能等级!B1870&amp;"05")=1,技能等级!B1870&amp;"05","")</f>
        <v/>
      </c>
      <c r="Q1870" s="62" t="str">
        <f t="shared" si="3485"/>
        <v/>
      </c>
      <c r="R1870" s="69" t="str">
        <f>INDEX(技能!U:U,MATCH(技能等级!B1870,技能!B:B,0))</f>
        <v>攻击敌方单体造成攻击x%伤害
【水晶】立即获得M个黄水晶</v>
      </c>
      <c r="S1870" s="150">
        <f t="shared" si="3486"/>
        <v>183</v>
      </c>
    </row>
    <row r="1871" spans="1:19" ht="16.5" x14ac:dyDescent="0.2">
      <c r="A1871" s="62">
        <v>1868</v>
      </c>
      <c r="B1871" s="62">
        <f>INDEX(技能!B:B,MATCH(技能等级!S1871,技能!T:T,0))</f>
        <v>2106017</v>
      </c>
      <c r="C1871" s="69" t="s">
        <v>384</v>
      </c>
      <c r="D1871" s="62">
        <v>6</v>
      </c>
      <c r="E1871" s="62" t="str">
        <f>INDEX(技能!E:E,MATCH(技能等级!S1871,技能!T:T,0))</f>
        <v>诸葛一心普攻(教学)</v>
      </c>
      <c r="F1871" s="69" t="s">
        <v>1020</v>
      </c>
      <c r="G1871" s="62">
        <v>10</v>
      </c>
      <c r="H1871" s="149" t="str">
        <f t="shared" si="3481"/>
        <v>210601701</v>
      </c>
      <c r="I1871" s="62">
        <v>6</v>
      </c>
      <c r="J1871" s="62" t="str">
        <f>IF(COUNTIF(技能效果!A:A,技能等级!B1871&amp;"02")=1,技能等级!B1871&amp;"02","")</f>
        <v>210601702</v>
      </c>
      <c r="K1871" s="62">
        <f t="shared" si="3484"/>
        <v>6</v>
      </c>
      <c r="L1871" s="62" t="str">
        <f>IF(COUNTIF(技能效果!A:A,技能等级!B1871&amp;"03")=1,技能等级!B1871&amp;"03","")</f>
        <v/>
      </c>
      <c r="M1871" s="62" t="str">
        <f t="shared" si="3482"/>
        <v/>
      </c>
      <c r="N1871" s="62" t="str">
        <f>IF(COUNTIF(技能效果!A:A,技能等级!B1871&amp;"04")=1,技能等级!B1871&amp;"04","")</f>
        <v/>
      </c>
      <c r="O1871" s="62" t="str">
        <f t="shared" si="3483"/>
        <v/>
      </c>
      <c r="P1871" s="62" t="str">
        <f>IF(COUNTIF(技能效果!A:A,技能等级!B1871&amp;"05")=1,技能等级!B1871&amp;"05","")</f>
        <v/>
      </c>
      <c r="Q1871" s="62" t="str">
        <f t="shared" si="3485"/>
        <v/>
      </c>
      <c r="R1871" s="69" t="str">
        <f>INDEX(技能!U:U,MATCH(技能等级!B1871,技能!B:B,0))</f>
        <v>攻击敌方单体造成攻击x%伤害
【水晶】立即获得M个黄水晶</v>
      </c>
      <c r="S1871" s="150">
        <f t="shared" si="3486"/>
        <v>183</v>
      </c>
    </row>
    <row r="1872" spans="1:19" ht="16.5" x14ac:dyDescent="0.2">
      <c r="A1872" s="62">
        <v>1869</v>
      </c>
      <c r="B1872" s="62">
        <f>INDEX(技能!B:B,MATCH(技能等级!S1872,技能!T:T,0))</f>
        <v>2106017</v>
      </c>
      <c r="C1872" s="69" t="s">
        <v>384</v>
      </c>
      <c r="D1872" s="62">
        <v>7</v>
      </c>
      <c r="E1872" s="62" t="str">
        <f>INDEX(技能!E:E,MATCH(技能等级!S1872,技能!T:T,0))</f>
        <v>诸葛一心普攻(教学)</v>
      </c>
      <c r="F1872" s="69" t="s">
        <v>1020</v>
      </c>
      <c r="G1872" s="62">
        <v>10</v>
      </c>
      <c r="H1872" s="149" t="str">
        <f t="shared" si="3481"/>
        <v>210601701</v>
      </c>
      <c r="I1872" s="62">
        <v>7</v>
      </c>
      <c r="J1872" s="62" t="str">
        <f>IF(COUNTIF(技能效果!A:A,技能等级!B1872&amp;"02")=1,技能等级!B1872&amp;"02","")</f>
        <v>210601702</v>
      </c>
      <c r="K1872" s="62">
        <f t="shared" si="3484"/>
        <v>7</v>
      </c>
      <c r="L1872" s="62" t="str">
        <f>IF(COUNTIF(技能效果!A:A,技能等级!B1872&amp;"03")=1,技能等级!B1872&amp;"03","")</f>
        <v/>
      </c>
      <c r="M1872" s="62" t="str">
        <f t="shared" si="3482"/>
        <v/>
      </c>
      <c r="N1872" s="62" t="str">
        <f>IF(COUNTIF(技能效果!A:A,技能等级!B1872&amp;"04")=1,技能等级!B1872&amp;"04","")</f>
        <v/>
      </c>
      <c r="O1872" s="62" t="str">
        <f t="shared" si="3483"/>
        <v/>
      </c>
      <c r="P1872" s="62" t="str">
        <f>IF(COUNTIF(技能效果!A:A,技能等级!B1872&amp;"05")=1,技能等级!B1872&amp;"05","")</f>
        <v/>
      </c>
      <c r="Q1872" s="62" t="str">
        <f t="shared" si="3485"/>
        <v/>
      </c>
      <c r="R1872" s="69" t="str">
        <f>INDEX(技能!U:U,MATCH(技能等级!B1872,技能!B:B,0))</f>
        <v>攻击敌方单体造成攻击x%伤害
【水晶】立即获得M个黄水晶</v>
      </c>
      <c r="S1872" s="150">
        <f t="shared" si="3486"/>
        <v>183</v>
      </c>
    </row>
    <row r="1873" spans="1:19" ht="16.5" x14ac:dyDescent="0.2">
      <c r="A1873" s="62">
        <v>1870</v>
      </c>
      <c r="B1873" s="62">
        <f>INDEX(技能!B:B,MATCH(技能等级!S1873,技能!T:T,0))</f>
        <v>2106017</v>
      </c>
      <c r="C1873" s="69" t="s">
        <v>384</v>
      </c>
      <c r="D1873" s="62">
        <v>8</v>
      </c>
      <c r="E1873" s="62" t="str">
        <f>INDEX(技能!E:E,MATCH(技能等级!S1873,技能!T:T,0))</f>
        <v>诸葛一心普攻(教学)</v>
      </c>
      <c r="F1873" s="69" t="s">
        <v>1020</v>
      </c>
      <c r="G1873" s="62">
        <v>10</v>
      </c>
      <c r="H1873" s="149" t="str">
        <f t="shared" si="3481"/>
        <v>210601701</v>
      </c>
      <c r="I1873" s="62">
        <v>8</v>
      </c>
      <c r="J1873" s="62" t="str">
        <f>IF(COUNTIF(技能效果!A:A,技能等级!B1873&amp;"02")=1,技能等级!B1873&amp;"02","")</f>
        <v>210601702</v>
      </c>
      <c r="K1873" s="62">
        <f t="shared" si="3484"/>
        <v>8</v>
      </c>
      <c r="L1873" s="62" t="str">
        <f>IF(COUNTIF(技能效果!A:A,技能等级!B1873&amp;"03")=1,技能等级!B1873&amp;"03","")</f>
        <v/>
      </c>
      <c r="M1873" s="62" t="str">
        <f t="shared" si="3482"/>
        <v/>
      </c>
      <c r="N1873" s="62" t="str">
        <f>IF(COUNTIF(技能效果!A:A,技能等级!B1873&amp;"04")=1,技能等级!B1873&amp;"04","")</f>
        <v/>
      </c>
      <c r="O1873" s="62" t="str">
        <f t="shared" si="3483"/>
        <v/>
      </c>
      <c r="P1873" s="62" t="str">
        <f>IF(COUNTIF(技能效果!A:A,技能等级!B1873&amp;"05")=1,技能等级!B1873&amp;"05","")</f>
        <v/>
      </c>
      <c r="Q1873" s="62" t="str">
        <f t="shared" si="3485"/>
        <v/>
      </c>
      <c r="R1873" s="69" t="str">
        <f>INDEX(技能!U:U,MATCH(技能等级!B1873,技能!B:B,0))</f>
        <v>攻击敌方单体造成攻击x%伤害
【水晶】立即获得M个黄水晶</v>
      </c>
      <c r="S1873" s="150">
        <f t="shared" si="3486"/>
        <v>183</v>
      </c>
    </row>
    <row r="1874" spans="1:19" ht="16.5" x14ac:dyDescent="0.2">
      <c r="A1874" s="62">
        <v>1871</v>
      </c>
      <c r="B1874" s="62">
        <f>INDEX(技能!B:B,MATCH(技能等级!S1874,技能!T:T,0))</f>
        <v>2106017</v>
      </c>
      <c r="C1874" s="69" t="s">
        <v>384</v>
      </c>
      <c r="D1874" s="62">
        <v>9</v>
      </c>
      <c r="E1874" s="62" t="str">
        <f>INDEX(技能!E:E,MATCH(技能等级!S1874,技能!T:T,0))</f>
        <v>诸葛一心普攻(教学)</v>
      </c>
      <c r="F1874" s="69" t="s">
        <v>1020</v>
      </c>
      <c r="G1874" s="62">
        <v>10</v>
      </c>
      <c r="H1874" s="149" t="str">
        <f t="shared" si="3481"/>
        <v>210601701</v>
      </c>
      <c r="I1874" s="62">
        <v>9</v>
      </c>
      <c r="J1874" s="62" t="str">
        <f>IF(COUNTIF(技能效果!A:A,技能等级!B1874&amp;"02")=1,技能等级!B1874&amp;"02","")</f>
        <v>210601702</v>
      </c>
      <c r="K1874" s="62">
        <f t="shared" si="3484"/>
        <v>9</v>
      </c>
      <c r="L1874" s="62" t="str">
        <f>IF(COUNTIF(技能效果!A:A,技能等级!B1874&amp;"03")=1,技能等级!B1874&amp;"03","")</f>
        <v/>
      </c>
      <c r="M1874" s="62" t="str">
        <f t="shared" si="3482"/>
        <v/>
      </c>
      <c r="N1874" s="62" t="str">
        <f>IF(COUNTIF(技能效果!A:A,技能等级!B1874&amp;"04")=1,技能等级!B1874&amp;"04","")</f>
        <v/>
      </c>
      <c r="O1874" s="62" t="str">
        <f t="shared" si="3483"/>
        <v/>
      </c>
      <c r="P1874" s="62" t="str">
        <f>IF(COUNTIF(技能效果!A:A,技能等级!B1874&amp;"05")=1,技能等级!B1874&amp;"05","")</f>
        <v/>
      </c>
      <c r="Q1874" s="62" t="str">
        <f t="shared" si="3485"/>
        <v/>
      </c>
      <c r="R1874" s="69" t="str">
        <f>INDEX(技能!U:U,MATCH(技能等级!B1874,技能!B:B,0))</f>
        <v>攻击敌方单体造成攻击x%伤害
【水晶】立即获得M个黄水晶</v>
      </c>
      <c r="S1874" s="150">
        <f t="shared" si="3486"/>
        <v>183</v>
      </c>
    </row>
    <row r="1875" spans="1:19" ht="16.5" x14ac:dyDescent="0.2">
      <c r="A1875" s="62">
        <v>1872</v>
      </c>
      <c r="B1875" s="62">
        <f>INDEX(技能!B:B,MATCH(技能等级!S1875,技能!T:T,0))</f>
        <v>2106017</v>
      </c>
      <c r="C1875" s="69" t="s">
        <v>384</v>
      </c>
      <c r="D1875" s="62">
        <v>10</v>
      </c>
      <c r="E1875" s="62" t="str">
        <f>INDEX(技能!E:E,MATCH(技能等级!S1875,技能!T:T,0))</f>
        <v>诸葛一心普攻(教学)</v>
      </c>
      <c r="F1875" s="69" t="s">
        <v>1020</v>
      </c>
      <c r="G1875" s="62">
        <v>10</v>
      </c>
      <c r="H1875" s="149" t="str">
        <f t="shared" si="3481"/>
        <v>210601701</v>
      </c>
      <c r="I1875" s="62">
        <v>10</v>
      </c>
      <c r="J1875" s="62" t="str">
        <f>IF(COUNTIF(技能效果!A:A,技能等级!B1875&amp;"02")=1,技能等级!B1875&amp;"02","")</f>
        <v>210601702</v>
      </c>
      <c r="K1875" s="62">
        <f t="shared" si="3484"/>
        <v>10</v>
      </c>
      <c r="L1875" s="62" t="str">
        <f>IF(COUNTIF(技能效果!A:A,技能等级!B1875&amp;"03")=1,技能等级!B1875&amp;"03","")</f>
        <v/>
      </c>
      <c r="M1875" s="62" t="str">
        <f t="shared" si="3482"/>
        <v/>
      </c>
      <c r="N1875" s="62" t="str">
        <f>IF(COUNTIF(技能效果!A:A,技能等级!B1875&amp;"04")=1,技能等级!B1875&amp;"04","")</f>
        <v/>
      </c>
      <c r="O1875" s="62" t="str">
        <f t="shared" si="3483"/>
        <v/>
      </c>
      <c r="P1875" s="62" t="str">
        <f>IF(COUNTIF(技能效果!A:A,技能等级!B1875&amp;"05")=1,技能等级!B1875&amp;"05","")</f>
        <v/>
      </c>
      <c r="Q1875" s="62" t="str">
        <f t="shared" si="3485"/>
        <v/>
      </c>
      <c r="R1875" s="69" t="str">
        <f>INDEX(技能!U:U,MATCH(技能等级!B1875,技能!B:B,0))</f>
        <v>攻击敌方单体造成攻击x%伤害
【水晶】立即获得M个黄水晶</v>
      </c>
      <c r="S1875" s="150">
        <f t="shared" si="3486"/>
        <v>183</v>
      </c>
    </row>
    <row r="1876" spans="1:19" ht="16.5" x14ac:dyDescent="0.2">
      <c r="A1876" s="62">
        <v>1873</v>
      </c>
      <c r="B1876" s="62">
        <f>INDEX(技能!B:B,MATCH(技能等级!S1876,技能!T:T,0))</f>
        <v>2106020</v>
      </c>
      <c r="C1876" s="69" t="s">
        <v>384</v>
      </c>
      <c r="D1876" s="62">
        <v>1</v>
      </c>
      <c r="E1876" s="62" t="str">
        <f>INDEX(技能!E:E,MATCH(技能等级!S1876,技能!T:T,0))</f>
        <v>姬烟华普攻(教学)</v>
      </c>
      <c r="F1876" s="69" t="s">
        <v>1020</v>
      </c>
      <c r="G1876" s="62"/>
      <c r="H1876" s="149" t="str">
        <f t="shared" si="3481"/>
        <v>210602001</v>
      </c>
      <c r="I1876" s="62">
        <v>1</v>
      </c>
      <c r="J1876" s="62" t="str">
        <f>IF(COUNTIF(技能效果!A:A,技能等级!B1876&amp;"02")=1,技能等级!B1876&amp;"02","")</f>
        <v>210602002</v>
      </c>
      <c r="K1876" s="62">
        <f t="shared" si="3484"/>
        <v>1</v>
      </c>
      <c r="L1876" s="62" t="str">
        <f>IF(COUNTIF(技能效果!A:A,技能等级!B1876&amp;"03")=1,技能等级!B1876&amp;"03","")</f>
        <v/>
      </c>
      <c r="M1876" s="62" t="str">
        <f t="shared" si="3482"/>
        <v/>
      </c>
      <c r="N1876" s="62" t="str">
        <f>IF(COUNTIF(技能效果!A:A,技能等级!B1876&amp;"04")=1,技能等级!B1876&amp;"04","")</f>
        <v/>
      </c>
      <c r="O1876" s="62" t="str">
        <f t="shared" si="3483"/>
        <v/>
      </c>
      <c r="P1876" s="62" t="str">
        <f>IF(COUNTIF(技能效果!A:A,技能等级!B1876&amp;"05")=1,技能等级!B1876&amp;"05","")</f>
        <v/>
      </c>
      <c r="Q1876" s="62" t="str">
        <f t="shared" si="3485"/>
        <v/>
      </c>
      <c r="R1876" s="69" t="str">
        <f>INDEX(技能!U:U,MATCH(技能等级!B1876,技能!B:B,0))</f>
        <v>攻击敌方单体造成攻击x%伤害
【水晶】立即获得M个黄水晶</v>
      </c>
      <c r="S1876" s="150">
        <f t="shared" si="3486"/>
        <v>184</v>
      </c>
    </row>
    <row r="1877" spans="1:19" ht="16.5" x14ac:dyDescent="0.2">
      <c r="A1877" s="62">
        <v>1874</v>
      </c>
      <c r="B1877" s="62">
        <f>INDEX(技能!B:B,MATCH(技能等级!S1877,技能!T:T,0))</f>
        <v>2106020</v>
      </c>
      <c r="C1877" s="69" t="s">
        <v>384</v>
      </c>
      <c r="D1877" s="62">
        <v>2</v>
      </c>
      <c r="E1877" s="62" t="str">
        <f>INDEX(技能!E:E,MATCH(技能等级!S1877,技能!T:T,0))</f>
        <v>姬烟华普攻(教学)</v>
      </c>
      <c r="F1877" s="69" t="s">
        <v>1020</v>
      </c>
      <c r="G1877" s="62">
        <v>10</v>
      </c>
      <c r="H1877" s="149" t="str">
        <f t="shared" si="3481"/>
        <v>210602001</v>
      </c>
      <c r="I1877" s="62">
        <v>2</v>
      </c>
      <c r="J1877" s="62" t="str">
        <f>IF(COUNTIF(技能效果!A:A,技能等级!B1877&amp;"02")=1,技能等级!B1877&amp;"02","")</f>
        <v>210602002</v>
      </c>
      <c r="K1877" s="62">
        <f t="shared" si="3484"/>
        <v>2</v>
      </c>
      <c r="L1877" s="62" t="str">
        <f>IF(COUNTIF(技能效果!A:A,技能等级!B1877&amp;"03")=1,技能等级!B1877&amp;"03","")</f>
        <v/>
      </c>
      <c r="M1877" s="62" t="str">
        <f t="shared" si="3482"/>
        <v/>
      </c>
      <c r="N1877" s="62" t="str">
        <f>IF(COUNTIF(技能效果!A:A,技能等级!B1877&amp;"04")=1,技能等级!B1877&amp;"04","")</f>
        <v/>
      </c>
      <c r="O1877" s="62" t="str">
        <f t="shared" si="3483"/>
        <v/>
      </c>
      <c r="P1877" s="62" t="str">
        <f>IF(COUNTIF(技能效果!A:A,技能等级!B1877&amp;"05")=1,技能等级!B1877&amp;"05","")</f>
        <v/>
      </c>
      <c r="Q1877" s="62" t="str">
        <f t="shared" si="3485"/>
        <v/>
      </c>
      <c r="R1877" s="69" t="str">
        <f>INDEX(技能!U:U,MATCH(技能等级!B1877,技能!B:B,0))</f>
        <v>攻击敌方单体造成攻击x%伤害
【水晶】立即获得M个黄水晶</v>
      </c>
      <c r="S1877" s="150">
        <f t="shared" si="3486"/>
        <v>184</v>
      </c>
    </row>
    <row r="1878" spans="1:19" ht="16.5" x14ac:dyDescent="0.2">
      <c r="A1878" s="62">
        <v>1875</v>
      </c>
      <c r="B1878" s="62">
        <f>INDEX(技能!B:B,MATCH(技能等级!S1878,技能!T:T,0))</f>
        <v>2106020</v>
      </c>
      <c r="C1878" s="69" t="s">
        <v>384</v>
      </c>
      <c r="D1878" s="62">
        <v>3</v>
      </c>
      <c r="E1878" s="62" t="str">
        <f>INDEX(技能!E:E,MATCH(技能等级!S1878,技能!T:T,0))</f>
        <v>姬烟华普攻(教学)</v>
      </c>
      <c r="F1878" s="69" t="s">
        <v>1020</v>
      </c>
      <c r="G1878" s="62">
        <v>10</v>
      </c>
      <c r="H1878" s="149" t="str">
        <f t="shared" si="3481"/>
        <v>210602001</v>
      </c>
      <c r="I1878" s="62">
        <v>3</v>
      </c>
      <c r="J1878" s="62" t="str">
        <f>IF(COUNTIF(技能效果!A:A,技能等级!B1878&amp;"02")=1,技能等级!B1878&amp;"02","")</f>
        <v>210602002</v>
      </c>
      <c r="K1878" s="62">
        <f t="shared" si="3484"/>
        <v>3</v>
      </c>
      <c r="L1878" s="62" t="str">
        <f>IF(COUNTIF(技能效果!A:A,技能等级!B1878&amp;"03")=1,技能等级!B1878&amp;"03","")</f>
        <v/>
      </c>
      <c r="M1878" s="62" t="str">
        <f t="shared" si="3482"/>
        <v/>
      </c>
      <c r="N1878" s="62" t="str">
        <f>IF(COUNTIF(技能效果!A:A,技能等级!B1878&amp;"04")=1,技能等级!B1878&amp;"04","")</f>
        <v/>
      </c>
      <c r="O1878" s="62" t="str">
        <f t="shared" si="3483"/>
        <v/>
      </c>
      <c r="P1878" s="62" t="str">
        <f>IF(COUNTIF(技能效果!A:A,技能等级!B1878&amp;"05")=1,技能等级!B1878&amp;"05","")</f>
        <v/>
      </c>
      <c r="Q1878" s="62" t="str">
        <f t="shared" si="3485"/>
        <v/>
      </c>
      <c r="R1878" s="69" t="str">
        <f>INDEX(技能!U:U,MATCH(技能等级!B1878,技能!B:B,0))</f>
        <v>攻击敌方单体造成攻击x%伤害
【水晶】立即获得M个黄水晶</v>
      </c>
      <c r="S1878" s="150">
        <f t="shared" si="3486"/>
        <v>184</v>
      </c>
    </row>
    <row r="1879" spans="1:19" ht="16.5" x14ac:dyDescent="0.2">
      <c r="A1879" s="62">
        <v>1876</v>
      </c>
      <c r="B1879" s="62">
        <f>INDEX(技能!B:B,MATCH(技能等级!S1879,技能!T:T,0))</f>
        <v>2106020</v>
      </c>
      <c r="C1879" s="69" t="s">
        <v>384</v>
      </c>
      <c r="D1879" s="62">
        <v>4</v>
      </c>
      <c r="E1879" s="62" t="str">
        <f>INDEX(技能!E:E,MATCH(技能等级!S1879,技能!T:T,0))</f>
        <v>姬烟华普攻(教学)</v>
      </c>
      <c r="F1879" s="69" t="s">
        <v>1020</v>
      </c>
      <c r="G1879" s="62">
        <v>10</v>
      </c>
      <c r="H1879" s="149" t="str">
        <f t="shared" si="3481"/>
        <v>210602001</v>
      </c>
      <c r="I1879" s="62">
        <v>4</v>
      </c>
      <c r="J1879" s="62" t="str">
        <f>IF(COUNTIF(技能效果!A:A,技能等级!B1879&amp;"02")=1,技能等级!B1879&amp;"02","")</f>
        <v>210602002</v>
      </c>
      <c r="K1879" s="62">
        <f t="shared" si="3484"/>
        <v>4</v>
      </c>
      <c r="L1879" s="62" t="str">
        <f>IF(COUNTIF(技能效果!A:A,技能等级!B1879&amp;"03")=1,技能等级!B1879&amp;"03","")</f>
        <v/>
      </c>
      <c r="M1879" s="62" t="str">
        <f t="shared" si="3482"/>
        <v/>
      </c>
      <c r="N1879" s="62" t="str">
        <f>IF(COUNTIF(技能效果!A:A,技能等级!B1879&amp;"04")=1,技能等级!B1879&amp;"04","")</f>
        <v/>
      </c>
      <c r="O1879" s="62" t="str">
        <f t="shared" si="3483"/>
        <v/>
      </c>
      <c r="P1879" s="62" t="str">
        <f>IF(COUNTIF(技能效果!A:A,技能等级!B1879&amp;"05")=1,技能等级!B1879&amp;"05","")</f>
        <v/>
      </c>
      <c r="Q1879" s="62" t="str">
        <f t="shared" si="3485"/>
        <v/>
      </c>
      <c r="R1879" s="69" t="str">
        <f>INDEX(技能!U:U,MATCH(技能等级!B1879,技能!B:B,0))</f>
        <v>攻击敌方单体造成攻击x%伤害
【水晶】立即获得M个黄水晶</v>
      </c>
      <c r="S1879" s="150">
        <f t="shared" si="3486"/>
        <v>184</v>
      </c>
    </row>
    <row r="1880" spans="1:19" ht="16.5" x14ac:dyDescent="0.2">
      <c r="A1880" s="62">
        <v>1877</v>
      </c>
      <c r="B1880" s="62">
        <f>INDEX(技能!B:B,MATCH(技能等级!S1880,技能!T:T,0))</f>
        <v>2106020</v>
      </c>
      <c r="C1880" s="69" t="s">
        <v>384</v>
      </c>
      <c r="D1880" s="62">
        <v>5</v>
      </c>
      <c r="E1880" s="62" t="str">
        <f>INDEX(技能!E:E,MATCH(技能等级!S1880,技能!T:T,0))</f>
        <v>姬烟华普攻(教学)</v>
      </c>
      <c r="F1880" s="69" t="s">
        <v>1020</v>
      </c>
      <c r="G1880" s="62">
        <v>10</v>
      </c>
      <c r="H1880" s="149" t="str">
        <f t="shared" si="3481"/>
        <v>210602001</v>
      </c>
      <c r="I1880" s="62">
        <v>5</v>
      </c>
      <c r="J1880" s="62" t="str">
        <f>IF(COUNTIF(技能效果!A:A,技能等级!B1880&amp;"02")=1,技能等级!B1880&amp;"02","")</f>
        <v>210602002</v>
      </c>
      <c r="K1880" s="62">
        <f t="shared" si="3484"/>
        <v>5</v>
      </c>
      <c r="L1880" s="62" t="str">
        <f>IF(COUNTIF(技能效果!A:A,技能等级!B1880&amp;"03")=1,技能等级!B1880&amp;"03","")</f>
        <v/>
      </c>
      <c r="M1880" s="62" t="str">
        <f t="shared" si="3482"/>
        <v/>
      </c>
      <c r="N1880" s="62" t="str">
        <f>IF(COUNTIF(技能效果!A:A,技能等级!B1880&amp;"04")=1,技能等级!B1880&amp;"04","")</f>
        <v/>
      </c>
      <c r="O1880" s="62" t="str">
        <f t="shared" si="3483"/>
        <v/>
      </c>
      <c r="P1880" s="62" t="str">
        <f>IF(COUNTIF(技能效果!A:A,技能等级!B1880&amp;"05")=1,技能等级!B1880&amp;"05","")</f>
        <v/>
      </c>
      <c r="Q1880" s="62" t="str">
        <f t="shared" si="3485"/>
        <v/>
      </c>
      <c r="R1880" s="69" t="str">
        <f>INDEX(技能!U:U,MATCH(技能等级!B1880,技能!B:B,0))</f>
        <v>攻击敌方单体造成攻击x%伤害
【水晶】立即获得M个黄水晶</v>
      </c>
      <c r="S1880" s="150">
        <f t="shared" si="3486"/>
        <v>184</v>
      </c>
    </row>
    <row r="1881" spans="1:19" ht="16.5" x14ac:dyDescent="0.2">
      <c r="A1881" s="62">
        <v>1878</v>
      </c>
      <c r="B1881" s="62">
        <f>INDEX(技能!B:B,MATCH(技能等级!S1881,技能!T:T,0))</f>
        <v>2106020</v>
      </c>
      <c r="C1881" s="69" t="s">
        <v>384</v>
      </c>
      <c r="D1881" s="62">
        <v>6</v>
      </c>
      <c r="E1881" s="62" t="str">
        <f>INDEX(技能!E:E,MATCH(技能等级!S1881,技能!T:T,0))</f>
        <v>姬烟华普攻(教学)</v>
      </c>
      <c r="F1881" s="69" t="s">
        <v>1020</v>
      </c>
      <c r="G1881" s="62">
        <v>10</v>
      </c>
      <c r="H1881" s="149" t="str">
        <f t="shared" si="3481"/>
        <v>210602001</v>
      </c>
      <c r="I1881" s="62">
        <v>6</v>
      </c>
      <c r="J1881" s="62" t="str">
        <f>IF(COUNTIF(技能效果!A:A,技能等级!B1881&amp;"02")=1,技能等级!B1881&amp;"02","")</f>
        <v>210602002</v>
      </c>
      <c r="K1881" s="62">
        <f t="shared" si="3484"/>
        <v>6</v>
      </c>
      <c r="L1881" s="62" t="str">
        <f>IF(COUNTIF(技能效果!A:A,技能等级!B1881&amp;"03")=1,技能等级!B1881&amp;"03","")</f>
        <v/>
      </c>
      <c r="M1881" s="62" t="str">
        <f t="shared" si="3482"/>
        <v/>
      </c>
      <c r="N1881" s="62" t="str">
        <f>IF(COUNTIF(技能效果!A:A,技能等级!B1881&amp;"04")=1,技能等级!B1881&amp;"04","")</f>
        <v/>
      </c>
      <c r="O1881" s="62" t="str">
        <f t="shared" si="3483"/>
        <v/>
      </c>
      <c r="P1881" s="62" t="str">
        <f>IF(COUNTIF(技能效果!A:A,技能等级!B1881&amp;"05")=1,技能等级!B1881&amp;"05","")</f>
        <v/>
      </c>
      <c r="Q1881" s="62" t="str">
        <f t="shared" si="3485"/>
        <v/>
      </c>
      <c r="R1881" s="69" t="str">
        <f>INDEX(技能!U:U,MATCH(技能等级!B1881,技能!B:B,0))</f>
        <v>攻击敌方单体造成攻击x%伤害
【水晶】立即获得M个黄水晶</v>
      </c>
      <c r="S1881" s="150">
        <f t="shared" si="3486"/>
        <v>184</v>
      </c>
    </row>
    <row r="1882" spans="1:19" ht="16.5" x14ac:dyDescent="0.2">
      <c r="A1882" s="62">
        <v>1879</v>
      </c>
      <c r="B1882" s="62">
        <f>INDEX(技能!B:B,MATCH(技能等级!S1882,技能!T:T,0))</f>
        <v>2106020</v>
      </c>
      <c r="C1882" s="69" t="s">
        <v>384</v>
      </c>
      <c r="D1882" s="62">
        <v>7</v>
      </c>
      <c r="E1882" s="62" t="str">
        <f>INDEX(技能!E:E,MATCH(技能等级!S1882,技能!T:T,0))</f>
        <v>姬烟华普攻(教学)</v>
      </c>
      <c r="F1882" s="69" t="s">
        <v>1020</v>
      </c>
      <c r="G1882" s="62">
        <v>10</v>
      </c>
      <c r="H1882" s="149" t="str">
        <f t="shared" si="3481"/>
        <v>210602001</v>
      </c>
      <c r="I1882" s="62">
        <v>7</v>
      </c>
      <c r="J1882" s="62" t="str">
        <f>IF(COUNTIF(技能效果!A:A,技能等级!B1882&amp;"02")=1,技能等级!B1882&amp;"02","")</f>
        <v>210602002</v>
      </c>
      <c r="K1882" s="62">
        <f t="shared" si="3484"/>
        <v>7</v>
      </c>
      <c r="L1882" s="62" t="str">
        <f>IF(COUNTIF(技能效果!A:A,技能等级!B1882&amp;"03")=1,技能等级!B1882&amp;"03","")</f>
        <v/>
      </c>
      <c r="M1882" s="62" t="str">
        <f t="shared" si="3482"/>
        <v/>
      </c>
      <c r="N1882" s="62" t="str">
        <f>IF(COUNTIF(技能效果!A:A,技能等级!B1882&amp;"04")=1,技能等级!B1882&amp;"04","")</f>
        <v/>
      </c>
      <c r="O1882" s="62" t="str">
        <f t="shared" si="3483"/>
        <v/>
      </c>
      <c r="P1882" s="62" t="str">
        <f>IF(COUNTIF(技能效果!A:A,技能等级!B1882&amp;"05")=1,技能等级!B1882&amp;"05","")</f>
        <v/>
      </c>
      <c r="Q1882" s="62" t="str">
        <f t="shared" si="3485"/>
        <v/>
      </c>
      <c r="R1882" s="69" t="str">
        <f>INDEX(技能!U:U,MATCH(技能等级!B1882,技能!B:B,0))</f>
        <v>攻击敌方单体造成攻击x%伤害
【水晶】立即获得M个黄水晶</v>
      </c>
      <c r="S1882" s="150">
        <f t="shared" si="3486"/>
        <v>184</v>
      </c>
    </row>
    <row r="1883" spans="1:19" ht="16.5" x14ac:dyDescent="0.2">
      <c r="A1883" s="62">
        <v>1880</v>
      </c>
      <c r="B1883" s="62">
        <f>INDEX(技能!B:B,MATCH(技能等级!S1883,技能!T:T,0))</f>
        <v>2106020</v>
      </c>
      <c r="C1883" s="69" t="s">
        <v>384</v>
      </c>
      <c r="D1883" s="62">
        <v>8</v>
      </c>
      <c r="E1883" s="62" t="str">
        <f>INDEX(技能!E:E,MATCH(技能等级!S1883,技能!T:T,0))</f>
        <v>姬烟华普攻(教学)</v>
      </c>
      <c r="F1883" s="69" t="s">
        <v>1020</v>
      </c>
      <c r="G1883" s="62">
        <v>10</v>
      </c>
      <c r="H1883" s="149" t="str">
        <f t="shared" si="3481"/>
        <v>210602001</v>
      </c>
      <c r="I1883" s="62">
        <v>8</v>
      </c>
      <c r="J1883" s="62" t="str">
        <f>IF(COUNTIF(技能效果!A:A,技能等级!B1883&amp;"02")=1,技能等级!B1883&amp;"02","")</f>
        <v>210602002</v>
      </c>
      <c r="K1883" s="62">
        <f t="shared" si="3484"/>
        <v>8</v>
      </c>
      <c r="L1883" s="62" t="str">
        <f>IF(COUNTIF(技能效果!A:A,技能等级!B1883&amp;"03")=1,技能等级!B1883&amp;"03","")</f>
        <v/>
      </c>
      <c r="M1883" s="62" t="str">
        <f t="shared" si="3482"/>
        <v/>
      </c>
      <c r="N1883" s="62" t="str">
        <f>IF(COUNTIF(技能效果!A:A,技能等级!B1883&amp;"04")=1,技能等级!B1883&amp;"04","")</f>
        <v/>
      </c>
      <c r="O1883" s="62" t="str">
        <f t="shared" si="3483"/>
        <v/>
      </c>
      <c r="P1883" s="62" t="str">
        <f>IF(COUNTIF(技能效果!A:A,技能等级!B1883&amp;"05")=1,技能等级!B1883&amp;"05","")</f>
        <v/>
      </c>
      <c r="Q1883" s="62" t="str">
        <f t="shared" si="3485"/>
        <v/>
      </c>
      <c r="R1883" s="69" t="str">
        <f>INDEX(技能!U:U,MATCH(技能等级!B1883,技能!B:B,0))</f>
        <v>攻击敌方单体造成攻击x%伤害
【水晶】立即获得M个黄水晶</v>
      </c>
      <c r="S1883" s="150">
        <f t="shared" si="3486"/>
        <v>184</v>
      </c>
    </row>
    <row r="1884" spans="1:19" ht="16.5" x14ac:dyDescent="0.2">
      <c r="A1884" s="62">
        <v>1881</v>
      </c>
      <c r="B1884" s="62">
        <f>INDEX(技能!B:B,MATCH(技能等级!S1884,技能!T:T,0))</f>
        <v>2106020</v>
      </c>
      <c r="C1884" s="69" t="s">
        <v>384</v>
      </c>
      <c r="D1884" s="62">
        <v>9</v>
      </c>
      <c r="E1884" s="62" t="str">
        <f>INDEX(技能!E:E,MATCH(技能等级!S1884,技能!T:T,0))</f>
        <v>姬烟华普攻(教学)</v>
      </c>
      <c r="F1884" s="69" t="s">
        <v>1020</v>
      </c>
      <c r="G1884" s="62">
        <v>10</v>
      </c>
      <c r="H1884" s="149" t="str">
        <f t="shared" si="3481"/>
        <v>210602001</v>
      </c>
      <c r="I1884" s="62">
        <v>9</v>
      </c>
      <c r="J1884" s="62" t="str">
        <f>IF(COUNTIF(技能效果!A:A,技能等级!B1884&amp;"02")=1,技能等级!B1884&amp;"02","")</f>
        <v>210602002</v>
      </c>
      <c r="K1884" s="62">
        <f t="shared" si="3484"/>
        <v>9</v>
      </c>
      <c r="L1884" s="62" t="str">
        <f>IF(COUNTIF(技能效果!A:A,技能等级!B1884&amp;"03")=1,技能等级!B1884&amp;"03","")</f>
        <v/>
      </c>
      <c r="M1884" s="62" t="str">
        <f t="shared" si="3482"/>
        <v/>
      </c>
      <c r="N1884" s="62" t="str">
        <f>IF(COUNTIF(技能效果!A:A,技能等级!B1884&amp;"04")=1,技能等级!B1884&amp;"04","")</f>
        <v/>
      </c>
      <c r="O1884" s="62" t="str">
        <f t="shared" si="3483"/>
        <v/>
      </c>
      <c r="P1884" s="62" t="str">
        <f>IF(COUNTIF(技能效果!A:A,技能等级!B1884&amp;"05")=1,技能等级!B1884&amp;"05","")</f>
        <v/>
      </c>
      <c r="Q1884" s="62" t="str">
        <f t="shared" si="3485"/>
        <v/>
      </c>
      <c r="R1884" s="69" t="str">
        <f>INDEX(技能!U:U,MATCH(技能等级!B1884,技能!B:B,0))</f>
        <v>攻击敌方单体造成攻击x%伤害
【水晶】立即获得M个黄水晶</v>
      </c>
      <c r="S1884" s="150">
        <f t="shared" si="3486"/>
        <v>184</v>
      </c>
    </row>
    <row r="1885" spans="1:19" ht="16.5" x14ac:dyDescent="0.2">
      <c r="A1885" s="62">
        <v>1882</v>
      </c>
      <c r="B1885" s="62">
        <f>INDEX(技能!B:B,MATCH(技能等级!S1885,技能!T:T,0))</f>
        <v>2106020</v>
      </c>
      <c r="C1885" s="69" t="s">
        <v>384</v>
      </c>
      <c r="D1885" s="62">
        <v>10</v>
      </c>
      <c r="E1885" s="62" t="str">
        <f>INDEX(技能!E:E,MATCH(技能等级!S1885,技能!T:T,0))</f>
        <v>姬烟华普攻(教学)</v>
      </c>
      <c r="F1885" s="69" t="s">
        <v>1020</v>
      </c>
      <c r="G1885" s="62">
        <v>10</v>
      </c>
      <c r="H1885" s="149" t="str">
        <f t="shared" si="3481"/>
        <v>210602001</v>
      </c>
      <c r="I1885" s="62">
        <v>10</v>
      </c>
      <c r="J1885" s="62" t="str">
        <f>IF(COUNTIF(技能效果!A:A,技能等级!B1885&amp;"02")=1,技能等级!B1885&amp;"02","")</f>
        <v>210602002</v>
      </c>
      <c r="K1885" s="62">
        <f t="shared" si="3484"/>
        <v>10</v>
      </c>
      <c r="L1885" s="62" t="str">
        <f>IF(COUNTIF(技能效果!A:A,技能等级!B1885&amp;"03")=1,技能等级!B1885&amp;"03","")</f>
        <v/>
      </c>
      <c r="M1885" s="62" t="str">
        <f t="shared" si="3482"/>
        <v/>
      </c>
      <c r="N1885" s="62" t="str">
        <f>IF(COUNTIF(技能效果!A:A,技能等级!B1885&amp;"04")=1,技能等级!B1885&amp;"04","")</f>
        <v/>
      </c>
      <c r="O1885" s="62" t="str">
        <f t="shared" si="3483"/>
        <v/>
      </c>
      <c r="P1885" s="62" t="str">
        <f>IF(COUNTIF(技能效果!A:A,技能等级!B1885&amp;"05")=1,技能等级!B1885&amp;"05","")</f>
        <v/>
      </c>
      <c r="Q1885" s="62" t="str">
        <f t="shared" si="3485"/>
        <v/>
      </c>
      <c r="R1885" s="69" t="str">
        <f>INDEX(技能!U:U,MATCH(技能等级!B1885,技能!B:B,0))</f>
        <v>攻击敌方单体造成攻击x%伤害
【水晶】立即获得M个黄水晶</v>
      </c>
      <c r="S1885" s="150">
        <f t="shared" si="3486"/>
        <v>184</v>
      </c>
    </row>
    <row r="1886" spans="1:19" ht="16.5" x14ac:dyDescent="0.2">
      <c r="A1886" s="62">
        <v>1883</v>
      </c>
      <c r="B1886" s="62">
        <f>INDEX(技能!B:B,MATCH(技能等级!S1886,技能!T:T,0))</f>
        <v>2106022</v>
      </c>
      <c r="C1886" s="69" t="s">
        <v>384</v>
      </c>
      <c r="D1886" s="62">
        <v>1</v>
      </c>
      <c r="E1886" s="62" t="str">
        <f>INDEX(技能!E:E,MATCH(技能等级!S1886,技能!T:T,0))</f>
        <v>幻普攻(教学)</v>
      </c>
      <c r="F1886" s="69" t="s">
        <v>1020</v>
      </c>
      <c r="G1886" s="62"/>
      <c r="H1886" s="149" t="str">
        <f t="shared" si="3481"/>
        <v>210602201</v>
      </c>
      <c r="I1886" s="62">
        <v>1</v>
      </c>
      <c r="J1886" s="62" t="str">
        <f>IF(COUNTIF(技能效果!A:A,技能等级!B1886&amp;"02")=1,技能等级!B1886&amp;"02","")</f>
        <v>210602202</v>
      </c>
      <c r="K1886" s="62">
        <f t="shared" si="3484"/>
        <v>1</v>
      </c>
      <c r="L1886" s="62" t="str">
        <f>IF(COUNTIF(技能效果!A:A,技能等级!B1886&amp;"03")=1,技能等级!B1886&amp;"03","")</f>
        <v/>
      </c>
      <c r="M1886" s="62" t="str">
        <f t="shared" si="3482"/>
        <v/>
      </c>
      <c r="N1886" s="62" t="str">
        <f>IF(COUNTIF(技能效果!A:A,技能等级!B1886&amp;"04")=1,技能等级!B1886&amp;"04","")</f>
        <v/>
      </c>
      <c r="O1886" s="62" t="str">
        <f t="shared" si="3483"/>
        <v/>
      </c>
      <c r="P1886" s="62" t="str">
        <f>IF(COUNTIF(技能效果!A:A,技能等级!B1886&amp;"05")=1,技能等级!B1886&amp;"05","")</f>
        <v/>
      </c>
      <c r="Q1886" s="62" t="str">
        <f t="shared" si="3485"/>
        <v/>
      </c>
      <c r="R1886" s="69" t="str">
        <f>INDEX(技能!U:U,MATCH(技能等级!B1886,技能!B:B,0))</f>
        <v>攻击敌方单体造成攻击x%伤害
【水晶】立即获得M个黄水晶</v>
      </c>
      <c r="S1886" s="150">
        <f t="shared" si="3486"/>
        <v>185</v>
      </c>
    </row>
    <row r="1887" spans="1:19" ht="16.5" x14ac:dyDescent="0.2">
      <c r="A1887" s="62">
        <v>1884</v>
      </c>
      <c r="B1887" s="62">
        <f>INDEX(技能!B:B,MATCH(技能等级!S1887,技能!T:T,0))</f>
        <v>2106022</v>
      </c>
      <c r="C1887" s="69" t="s">
        <v>384</v>
      </c>
      <c r="D1887" s="62">
        <v>2</v>
      </c>
      <c r="E1887" s="62" t="str">
        <f>INDEX(技能!E:E,MATCH(技能等级!S1887,技能!T:T,0))</f>
        <v>幻普攻(教学)</v>
      </c>
      <c r="F1887" s="69" t="s">
        <v>1020</v>
      </c>
      <c r="G1887" s="62">
        <v>10</v>
      </c>
      <c r="H1887" s="149" t="str">
        <f t="shared" si="3481"/>
        <v>210602201</v>
      </c>
      <c r="I1887" s="62">
        <v>2</v>
      </c>
      <c r="J1887" s="62" t="str">
        <f>IF(COUNTIF(技能效果!A:A,技能等级!B1887&amp;"02")=1,技能等级!B1887&amp;"02","")</f>
        <v>210602202</v>
      </c>
      <c r="K1887" s="62">
        <f t="shared" si="3484"/>
        <v>2</v>
      </c>
      <c r="L1887" s="62" t="str">
        <f>IF(COUNTIF(技能效果!A:A,技能等级!B1887&amp;"03")=1,技能等级!B1887&amp;"03","")</f>
        <v/>
      </c>
      <c r="M1887" s="62" t="str">
        <f t="shared" si="3482"/>
        <v/>
      </c>
      <c r="N1887" s="62" t="str">
        <f>IF(COUNTIF(技能效果!A:A,技能等级!B1887&amp;"04")=1,技能等级!B1887&amp;"04","")</f>
        <v/>
      </c>
      <c r="O1887" s="62" t="str">
        <f t="shared" si="3483"/>
        <v/>
      </c>
      <c r="P1887" s="62" t="str">
        <f>IF(COUNTIF(技能效果!A:A,技能等级!B1887&amp;"05")=1,技能等级!B1887&amp;"05","")</f>
        <v/>
      </c>
      <c r="Q1887" s="62" t="str">
        <f t="shared" si="3485"/>
        <v/>
      </c>
      <c r="R1887" s="69" t="str">
        <f>INDEX(技能!U:U,MATCH(技能等级!B1887,技能!B:B,0))</f>
        <v>攻击敌方单体造成攻击x%伤害
【水晶】立即获得M个黄水晶</v>
      </c>
      <c r="S1887" s="150">
        <f t="shared" si="3486"/>
        <v>185</v>
      </c>
    </row>
    <row r="1888" spans="1:19" ht="16.5" x14ac:dyDescent="0.2">
      <c r="A1888" s="62">
        <v>1885</v>
      </c>
      <c r="B1888" s="62">
        <f>INDEX(技能!B:B,MATCH(技能等级!S1888,技能!T:T,0))</f>
        <v>2106022</v>
      </c>
      <c r="C1888" s="69" t="s">
        <v>384</v>
      </c>
      <c r="D1888" s="62">
        <v>3</v>
      </c>
      <c r="E1888" s="62" t="str">
        <f>INDEX(技能!E:E,MATCH(技能等级!S1888,技能!T:T,0))</f>
        <v>幻普攻(教学)</v>
      </c>
      <c r="F1888" s="69" t="s">
        <v>1020</v>
      </c>
      <c r="G1888" s="62">
        <v>10</v>
      </c>
      <c r="H1888" s="149" t="str">
        <f t="shared" si="3481"/>
        <v>210602201</v>
      </c>
      <c r="I1888" s="62">
        <v>3</v>
      </c>
      <c r="J1888" s="62" t="str">
        <f>IF(COUNTIF(技能效果!A:A,技能等级!B1888&amp;"02")=1,技能等级!B1888&amp;"02","")</f>
        <v>210602202</v>
      </c>
      <c r="K1888" s="62">
        <f t="shared" si="3484"/>
        <v>3</v>
      </c>
      <c r="L1888" s="62" t="str">
        <f>IF(COUNTIF(技能效果!A:A,技能等级!B1888&amp;"03")=1,技能等级!B1888&amp;"03","")</f>
        <v/>
      </c>
      <c r="M1888" s="62" t="str">
        <f t="shared" si="3482"/>
        <v/>
      </c>
      <c r="N1888" s="62" t="str">
        <f>IF(COUNTIF(技能效果!A:A,技能等级!B1888&amp;"04")=1,技能等级!B1888&amp;"04","")</f>
        <v/>
      </c>
      <c r="O1888" s="62" t="str">
        <f t="shared" si="3483"/>
        <v/>
      </c>
      <c r="P1888" s="62" t="str">
        <f>IF(COUNTIF(技能效果!A:A,技能等级!B1888&amp;"05")=1,技能等级!B1888&amp;"05","")</f>
        <v/>
      </c>
      <c r="Q1888" s="62" t="str">
        <f t="shared" si="3485"/>
        <v/>
      </c>
      <c r="R1888" s="69" t="str">
        <f>INDEX(技能!U:U,MATCH(技能等级!B1888,技能!B:B,0))</f>
        <v>攻击敌方单体造成攻击x%伤害
【水晶】立即获得M个黄水晶</v>
      </c>
      <c r="S1888" s="150">
        <f t="shared" si="3486"/>
        <v>185</v>
      </c>
    </row>
    <row r="1889" spans="1:19" ht="16.5" x14ac:dyDescent="0.2">
      <c r="A1889" s="62">
        <v>1886</v>
      </c>
      <c r="B1889" s="62">
        <f>INDEX(技能!B:B,MATCH(技能等级!S1889,技能!T:T,0))</f>
        <v>2106022</v>
      </c>
      <c r="C1889" s="69" t="s">
        <v>384</v>
      </c>
      <c r="D1889" s="62">
        <v>4</v>
      </c>
      <c r="E1889" s="62" t="str">
        <f>INDEX(技能!E:E,MATCH(技能等级!S1889,技能!T:T,0))</f>
        <v>幻普攻(教学)</v>
      </c>
      <c r="F1889" s="69" t="s">
        <v>1020</v>
      </c>
      <c r="G1889" s="62">
        <v>10</v>
      </c>
      <c r="H1889" s="149" t="str">
        <f t="shared" si="3481"/>
        <v>210602201</v>
      </c>
      <c r="I1889" s="62">
        <v>4</v>
      </c>
      <c r="J1889" s="62" t="str">
        <f>IF(COUNTIF(技能效果!A:A,技能等级!B1889&amp;"02")=1,技能等级!B1889&amp;"02","")</f>
        <v>210602202</v>
      </c>
      <c r="K1889" s="62">
        <f t="shared" si="3484"/>
        <v>4</v>
      </c>
      <c r="L1889" s="62" t="str">
        <f>IF(COUNTIF(技能效果!A:A,技能等级!B1889&amp;"03")=1,技能等级!B1889&amp;"03","")</f>
        <v/>
      </c>
      <c r="M1889" s="62" t="str">
        <f t="shared" si="3482"/>
        <v/>
      </c>
      <c r="N1889" s="62" t="str">
        <f>IF(COUNTIF(技能效果!A:A,技能等级!B1889&amp;"04")=1,技能等级!B1889&amp;"04","")</f>
        <v/>
      </c>
      <c r="O1889" s="62" t="str">
        <f t="shared" si="3483"/>
        <v/>
      </c>
      <c r="P1889" s="62" t="str">
        <f>IF(COUNTIF(技能效果!A:A,技能等级!B1889&amp;"05")=1,技能等级!B1889&amp;"05","")</f>
        <v/>
      </c>
      <c r="Q1889" s="62" t="str">
        <f t="shared" si="3485"/>
        <v/>
      </c>
      <c r="R1889" s="69" t="str">
        <f>INDEX(技能!U:U,MATCH(技能等级!B1889,技能!B:B,0))</f>
        <v>攻击敌方单体造成攻击x%伤害
【水晶】立即获得M个黄水晶</v>
      </c>
      <c r="S1889" s="150">
        <f t="shared" si="3486"/>
        <v>185</v>
      </c>
    </row>
    <row r="1890" spans="1:19" ht="16.5" x14ac:dyDescent="0.2">
      <c r="A1890" s="62">
        <v>1887</v>
      </c>
      <c r="B1890" s="62">
        <f>INDEX(技能!B:B,MATCH(技能等级!S1890,技能!T:T,0))</f>
        <v>2106022</v>
      </c>
      <c r="C1890" s="69" t="s">
        <v>384</v>
      </c>
      <c r="D1890" s="62">
        <v>5</v>
      </c>
      <c r="E1890" s="62" t="str">
        <f>INDEX(技能!E:E,MATCH(技能等级!S1890,技能!T:T,0))</f>
        <v>幻普攻(教学)</v>
      </c>
      <c r="F1890" s="69" t="s">
        <v>1020</v>
      </c>
      <c r="G1890" s="62">
        <v>10</v>
      </c>
      <c r="H1890" s="149" t="str">
        <f t="shared" si="3481"/>
        <v>210602201</v>
      </c>
      <c r="I1890" s="62">
        <v>5</v>
      </c>
      <c r="J1890" s="62" t="str">
        <f>IF(COUNTIF(技能效果!A:A,技能等级!B1890&amp;"02")=1,技能等级!B1890&amp;"02","")</f>
        <v>210602202</v>
      </c>
      <c r="K1890" s="62">
        <f t="shared" si="3484"/>
        <v>5</v>
      </c>
      <c r="L1890" s="62" t="str">
        <f>IF(COUNTIF(技能效果!A:A,技能等级!B1890&amp;"03")=1,技能等级!B1890&amp;"03","")</f>
        <v/>
      </c>
      <c r="M1890" s="62" t="str">
        <f t="shared" si="3482"/>
        <v/>
      </c>
      <c r="N1890" s="62" t="str">
        <f>IF(COUNTIF(技能效果!A:A,技能等级!B1890&amp;"04")=1,技能等级!B1890&amp;"04","")</f>
        <v/>
      </c>
      <c r="O1890" s="62" t="str">
        <f t="shared" si="3483"/>
        <v/>
      </c>
      <c r="P1890" s="62" t="str">
        <f>IF(COUNTIF(技能效果!A:A,技能等级!B1890&amp;"05")=1,技能等级!B1890&amp;"05","")</f>
        <v/>
      </c>
      <c r="Q1890" s="62" t="str">
        <f t="shared" si="3485"/>
        <v/>
      </c>
      <c r="R1890" s="69" t="str">
        <f>INDEX(技能!U:U,MATCH(技能等级!B1890,技能!B:B,0))</f>
        <v>攻击敌方单体造成攻击x%伤害
【水晶】立即获得M个黄水晶</v>
      </c>
      <c r="S1890" s="150">
        <f t="shared" si="3486"/>
        <v>185</v>
      </c>
    </row>
    <row r="1891" spans="1:19" ht="16.5" x14ac:dyDescent="0.2">
      <c r="A1891" s="62">
        <v>1888</v>
      </c>
      <c r="B1891" s="62">
        <f>INDEX(技能!B:B,MATCH(技能等级!S1891,技能!T:T,0))</f>
        <v>2106022</v>
      </c>
      <c r="C1891" s="69" t="s">
        <v>384</v>
      </c>
      <c r="D1891" s="62">
        <v>6</v>
      </c>
      <c r="E1891" s="62" t="str">
        <f>INDEX(技能!E:E,MATCH(技能等级!S1891,技能!T:T,0))</f>
        <v>幻普攻(教学)</v>
      </c>
      <c r="F1891" s="69" t="s">
        <v>1020</v>
      </c>
      <c r="G1891" s="62">
        <v>10</v>
      </c>
      <c r="H1891" s="149" t="str">
        <f t="shared" si="3481"/>
        <v>210602201</v>
      </c>
      <c r="I1891" s="62">
        <v>6</v>
      </c>
      <c r="J1891" s="62" t="str">
        <f>IF(COUNTIF(技能效果!A:A,技能等级!B1891&amp;"02")=1,技能等级!B1891&amp;"02","")</f>
        <v>210602202</v>
      </c>
      <c r="K1891" s="62">
        <f t="shared" si="3484"/>
        <v>6</v>
      </c>
      <c r="L1891" s="62" t="str">
        <f>IF(COUNTIF(技能效果!A:A,技能等级!B1891&amp;"03")=1,技能等级!B1891&amp;"03","")</f>
        <v/>
      </c>
      <c r="M1891" s="62" t="str">
        <f t="shared" si="3482"/>
        <v/>
      </c>
      <c r="N1891" s="62" t="str">
        <f>IF(COUNTIF(技能效果!A:A,技能等级!B1891&amp;"04")=1,技能等级!B1891&amp;"04","")</f>
        <v/>
      </c>
      <c r="O1891" s="62" t="str">
        <f t="shared" si="3483"/>
        <v/>
      </c>
      <c r="P1891" s="62" t="str">
        <f>IF(COUNTIF(技能效果!A:A,技能等级!B1891&amp;"05")=1,技能等级!B1891&amp;"05","")</f>
        <v/>
      </c>
      <c r="Q1891" s="62" t="str">
        <f t="shared" si="3485"/>
        <v/>
      </c>
      <c r="R1891" s="69" t="str">
        <f>INDEX(技能!U:U,MATCH(技能等级!B1891,技能!B:B,0))</f>
        <v>攻击敌方单体造成攻击x%伤害
【水晶】立即获得M个黄水晶</v>
      </c>
      <c r="S1891" s="150">
        <f t="shared" si="3486"/>
        <v>185</v>
      </c>
    </row>
    <row r="1892" spans="1:19" ht="16.5" x14ac:dyDescent="0.2">
      <c r="A1892" s="62">
        <v>1889</v>
      </c>
      <c r="B1892" s="62">
        <f>INDEX(技能!B:B,MATCH(技能等级!S1892,技能!T:T,0))</f>
        <v>2106022</v>
      </c>
      <c r="C1892" s="69" t="s">
        <v>384</v>
      </c>
      <c r="D1892" s="62">
        <v>7</v>
      </c>
      <c r="E1892" s="62" t="str">
        <f>INDEX(技能!E:E,MATCH(技能等级!S1892,技能!T:T,0))</f>
        <v>幻普攻(教学)</v>
      </c>
      <c r="F1892" s="69" t="s">
        <v>1020</v>
      </c>
      <c r="G1892" s="62">
        <v>10</v>
      </c>
      <c r="H1892" s="149" t="str">
        <f t="shared" si="3481"/>
        <v>210602201</v>
      </c>
      <c r="I1892" s="62">
        <v>7</v>
      </c>
      <c r="J1892" s="62" t="str">
        <f>IF(COUNTIF(技能效果!A:A,技能等级!B1892&amp;"02")=1,技能等级!B1892&amp;"02","")</f>
        <v>210602202</v>
      </c>
      <c r="K1892" s="62">
        <f t="shared" si="3484"/>
        <v>7</v>
      </c>
      <c r="L1892" s="62" t="str">
        <f>IF(COUNTIF(技能效果!A:A,技能等级!B1892&amp;"03")=1,技能等级!B1892&amp;"03","")</f>
        <v/>
      </c>
      <c r="M1892" s="62" t="str">
        <f t="shared" si="3482"/>
        <v/>
      </c>
      <c r="N1892" s="62" t="str">
        <f>IF(COUNTIF(技能效果!A:A,技能等级!B1892&amp;"04")=1,技能等级!B1892&amp;"04","")</f>
        <v/>
      </c>
      <c r="O1892" s="62" t="str">
        <f t="shared" si="3483"/>
        <v/>
      </c>
      <c r="P1892" s="62" t="str">
        <f>IF(COUNTIF(技能效果!A:A,技能等级!B1892&amp;"05")=1,技能等级!B1892&amp;"05","")</f>
        <v/>
      </c>
      <c r="Q1892" s="62" t="str">
        <f t="shared" si="3485"/>
        <v/>
      </c>
      <c r="R1892" s="69" t="str">
        <f>INDEX(技能!U:U,MATCH(技能等级!B1892,技能!B:B,0))</f>
        <v>攻击敌方单体造成攻击x%伤害
【水晶】立即获得M个黄水晶</v>
      </c>
      <c r="S1892" s="150">
        <f t="shared" si="3486"/>
        <v>185</v>
      </c>
    </row>
    <row r="1893" spans="1:19" ht="16.5" x14ac:dyDescent="0.2">
      <c r="A1893" s="62">
        <v>1890</v>
      </c>
      <c r="B1893" s="62">
        <f>INDEX(技能!B:B,MATCH(技能等级!S1893,技能!T:T,0))</f>
        <v>2106022</v>
      </c>
      <c r="C1893" s="69" t="s">
        <v>384</v>
      </c>
      <c r="D1893" s="62">
        <v>8</v>
      </c>
      <c r="E1893" s="62" t="str">
        <f>INDEX(技能!E:E,MATCH(技能等级!S1893,技能!T:T,0))</f>
        <v>幻普攻(教学)</v>
      </c>
      <c r="F1893" s="69" t="s">
        <v>1020</v>
      </c>
      <c r="G1893" s="62">
        <v>10</v>
      </c>
      <c r="H1893" s="149" t="str">
        <f t="shared" si="3481"/>
        <v>210602201</v>
      </c>
      <c r="I1893" s="62">
        <v>8</v>
      </c>
      <c r="J1893" s="62" t="str">
        <f>IF(COUNTIF(技能效果!A:A,技能等级!B1893&amp;"02")=1,技能等级!B1893&amp;"02","")</f>
        <v>210602202</v>
      </c>
      <c r="K1893" s="62">
        <f t="shared" si="3484"/>
        <v>8</v>
      </c>
      <c r="L1893" s="62" t="str">
        <f>IF(COUNTIF(技能效果!A:A,技能等级!B1893&amp;"03")=1,技能等级!B1893&amp;"03","")</f>
        <v/>
      </c>
      <c r="M1893" s="62" t="str">
        <f t="shared" si="3482"/>
        <v/>
      </c>
      <c r="N1893" s="62" t="str">
        <f>IF(COUNTIF(技能效果!A:A,技能等级!B1893&amp;"04")=1,技能等级!B1893&amp;"04","")</f>
        <v/>
      </c>
      <c r="O1893" s="62" t="str">
        <f t="shared" si="3483"/>
        <v/>
      </c>
      <c r="P1893" s="62" t="str">
        <f>IF(COUNTIF(技能效果!A:A,技能等级!B1893&amp;"05")=1,技能等级!B1893&amp;"05","")</f>
        <v/>
      </c>
      <c r="Q1893" s="62" t="str">
        <f t="shared" si="3485"/>
        <v/>
      </c>
      <c r="R1893" s="69" t="str">
        <f>INDEX(技能!U:U,MATCH(技能等级!B1893,技能!B:B,0))</f>
        <v>攻击敌方单体造成攻击x%伤害
【水晶】立即获得M个黄水晶</v>
      </c>
      <c r="S1893" s="150">
        <f t="shared" si="3486"/>
        <v>185</v>
      </c>
    </row>
    <row r="1894" spans="1:19" ht="16.5" x14ac:dyDescent="0.2">
      <c r="A1894" s="62">
        <v>1891</v>
      </c>
      <c r="B1894" s="62">
        <f>INDEX(技能!B:B,MATCH(技能等级!S1894,技能!T:T,0))</f>
        <v>2106022</v>
      </c>
      <c r="C1894" s="69" t="s">
        <v>384</v>
      </c>
      <c r="D1894" s="62">
        <v>9</v>
      </c>
      <c r="E1894" s="62" t="str">
        <f>INDEX(技能!E:E,MATCH(技能等级!S1894,技能!T:T,0))</f>
        <v>幻普攻(教学)</v>
      </c>
      <c r="F1894" s="69" t="s">
        <v>1020</v>
      </c>
      <c r="G1894" s="62">
        <v>10</v>
      </c>
      <c r="H1894" s="149" t="str">
        <f t="shared" si="3481"/>
        <v>210602201</v>
      </c>
      <c r="I1894" s="62">
        <v>9</v>
      </c>
      <c r="J1894" s="62" t="str">
        <f>IF(COUNTIF(技能效果!A:A,技能等级!B1894&amp;"02")=1,技能等级!B1894&amp;"02","")</f>
        <v>210602202</v>
      </c>
      <c r="K1894" s="62">
        <f t="shared" si="3484"/>
        <v>9</v>
      </c>
      <c r="L1894" s="62" t="str">
        <f>IF(COUNTIF(技能效果!A:A,技能等级!B1894&amp;"03")=1,技能等级!B1894&amp;"03","")</f>
        <v/>
      </c>
      <c r="M1894" s="62" t="str">
        <f t="shared" si="3482"/>
        <v/>
      </c>
      <c r="N1894" s="62" t="str">
        <f>IF(COUNTIF(技能效果!A:A,技能等级!B1894&amp;"04")=1,技能等级!B1894&amp;"04","")</f>
        <v/>
      </c>
      <c r="O1894" s="62" t="str">
        <f t="shared" si="3483"/>
        <v/>
      </c>
      <c r="P1894" s="62" t="str">
        <f>IF(COUNTIF(技能效果!A:A,技能等级!B1894&amp;"05")=1,技能等级!B1894&amp;"05","")</f>
        <v/>
      </c>
      <c r="Q1894" s="62" t="str">
        <f t="shared" si="3485"/>
        <v/>
      </c>
      <c r="R1894" s="69" t="str">
        <f>INDEX(技能!U:U,MATCH(技能等级!B1894,技能!B:B,0))</f>
        <v>攻击敌方单体造成攻击x%伤害
【水晶】立即获得M个黄水晶</v>
      </c>
      <c r="S1894" s="150">
        <f t="shared" si="3486"/>
        <v>185</v>
      </c>
    </row>
    <row r="1895" spans="1:19" ht="16.5" x14ac:dyDescent="0.2">
      <c r="A1895" s="62">
        <v>1892</v>
      </c>
      <c r="B1895" s="62">
        <f>INDEX(技能!B:B,MATCH(技能等级!S1895,技能!T:T,0))</f>
        <v>2106022</v>
      </c>
      <c r="C1895" s="69" t="s">
        <v>384</v>
      </c>
      <c r="D1895" s="62">
        <v>10</v>
      </c>
      <c r="E1895" s="62" t="str">
        <f>INDEX(技能!E:E,MATCH(技能等级!S1895,技能!T:T,0))</f>
        <v>幻普攻(教学)</v>
      </c>
      <c r="F1895" s="69" t="s">
        <v>1020</v>
      </c>
      <c r="G1895" s="62">
        <v>10</v>
      </c>
      <c r="H1895" s="149" t="str">
        <f t="shared" si="3481"/>
        <v>210602201</v>
      </c>
      <c r="I1895" s="62">
        <v>10</v>
      </c>
      <c r="J1895" s="62" t="str">
        <f>IF(COUNTIF(技能效果!A:A,技能等级!B1895&amp;"02")=1,技能等级!B1895&amp;"02","")</f>
        <v>210602202</v>
      </c>
      <c r="K1895" s="62">
        <f t="shared" si="3484"/>
        <v>10</v>
      </c>
      <c r="L1895" s="62" t="str">
        <f>IF(COUNTIF(技能效果!A:A,技能等级!B1895&amp;"03")=1,技能等级!B1895&amp;"03","")</f>
        <v/>
      </c>
      <c r="M1895" s="62" t="str">
        <f t="shared" si="3482"/>
        <v/>
      </c>
      <c r="N1895" s="62" t="str">
        <f>IF(COUNTIF(技能效果!A:A,技能等级!B1895&amp;"04")=1,技能等级!B1895&amp;"04","")</f>
        <v/>
      </c>
      <c r="O1895" s="62" t="str">
        <f t="shared" si="3483"/>
        <v/>
      </c>
      <c r="P1895" s="62" t="str">
        <f>IF(COUNTIF(技能效果!A:A,技能等级!B1895&amp;"05")=1,技能等级!B1895&amp;"05","")</f>
        <v/>
      </c>
      <c r="Q1895" s="62" t="str">
        <f t="shared" si="3485"/>
        <v/>
      </c>
      <c r="R1895" s="69" t="str">
        <f>INDEX(技能!U:U,MATCH(技能等级!B1895,技能!B:B,0))</f>
        <v>攻击敌方单体造成攻击x%伤害
【水晶】立即获得M个黄水晶</v>
      </c>
      <c r="S1895" s="150">
        <f t="shared" si="3486"/>
        <v>185</v>
      </c>
    </row>
    <row r="1896" spans="1:19" ht="16.5" x14ac:dyDescent="0.2">
      <c r="A1896" s="62">
        <v>1893</v>
      </c>
      <c r="B1896" s="62">
        <f>INDEX(技能!B:B,MATCH(技能等级!S1896,技能!T:T,0))</f>
        <v>2107001</v>
      </c>
      <c r="C1896" s="69" t="s">
        <v>384</v>
      </c>
      <c r="D1896" s="62">
        <v>1</v>
      </c>
      <c r="E1896" s="62" t="str">
        <f>INDEX(技能!E:E,MATCH(技能等级!S1896,技能!T:T,0))</f>
        <v>关羽普攻(教学)</v>
      </c>
      <c r="F1896" s="69" t="s">
        <v>1020</v>
      </c>
      <c r="G1896" s="62"/>
      <c r="H1896" s="149" t="str">
        <f t="shared" si="3481"/>
        <v>210700101</v>
      </c>
      <c r="I1896" s="62">
        <v>1</v>
      </c>
      <c r="J1896" s="62" t="str">
        <f>IF(COUNTIF(技能效果!A:A,技能等级!B1896&amp;"02")=1,技能等级!B1896&amp;"02","")</f>
        <v>210700102</v>
      </c>
      <c r="K1896" s="62">
        <f t="shared" si="3484"/>
        <v>1</v>
      </c>
      <c r="L1896" s="62" t="str">
        <f>IF(COUNTIF(技能效果!A:A,技能等级!B1896&amp;"03")=1,技能等级!B1896&amp;"03","")</f>
        <v/>
      </c>
      <c r="M1896" s="62" t="str">
        <f t="shared" si="3482"/>
        <v/>
      </c>
      <c r="N1896" s="62" t="str">
        <f>IF(COUNTIF(技能效果!A:A,技能等级!B1896&amp;"04")=1,技能等级!B1896&amp;"04","")</f>
        <v/>
      </c>
      <c r="O1896" s="62" t="str">
        <f t="shared" si="3483"/>
        <v/>
      </c>
      <c r="P1896" s="62" t="str">
        <f>IF(COUNTIF(技能效果!A:A,技能等级!B1896&amp;"05")=1,技能等级!B1896&amp;"05","")</f>
        <v/>
      </c>
      <c r="Q1896" s="62" t="str">
        <f t="shared" si="3485"/>
        <v/>
      </c>
      <c r="R1896" s="69" t="str">
        <f>INDEX(技能!U:U,MATCH(技能等级!B1896,技能!B:B,0))</f>
        <v>攻击敌方单体造成攻击x%伤害
【水晶】立即获得M个自身颜色水晶</v>
      </c>
      <c r="S1896" s="150">
        <f t="shared" si="3486"/>
        <v>186</v>
      </c>
    </row>
    <row r="1897" spans="1:19" ht="16.5" x14ac:dyDescent="0.2">
      <c r="A1897" s="62">
        <v>1894</v>
      </c>
      <c r="B1897" s="62">
        <f>INDEX(技能!B:B,MATCH(技能等级!S1897,技能!T:T,0))</f>
        <v>2107001</v>
      </c>
      <c r="C1897" s="69" t="s">
        <v>384</v>
      </c>
      <c r="D1897" s="62">
        <v>2</v>
      </c>
      <c r="E1897" s="62" t="str">
        <f>INDEX(技能!E:E,MATCH(技能等级!S1897,技能!T:T,0))</f>
        <v>关羽普攻(教学)</v>
      </c>
      <c r="F1897" s="69" t="s">
        <v>1020</v>
      </c>
      <c r="G1897" s="62">
        <v>10</v>
      </c>
      <c r="H1897" s="149" t="str">
        <f t="shared" si="3481"/>
        <v>210700101</v>
      </c>
      <c r="I1897" s="62">
        <v>2</v>
      </c>
      <c r="J1897" s="62" t="str">
        <f>IF(COUNTIF(技能效果!A:A,技能等级!B1897&amp;"02")=1,技能等级!B1897&amp;"02","")</f>
        <v>210700102</v>
      </c>
      <c r="K1897" s="62">
        <f t="shared" si="3484"/>
        <v>2</v>
      </c>
      <c r="L1897" s="62" t="str">
        <f>IF(COUNTIF(技能效果!A:A,技能等级!B1897&amp;"03")=1,技能等级!B1897&amp;"03","")</f>
        <v/>
      </c>
      <c r="M1897" s="62" t="str">
        <f t="shared" si="3482"/>
        <v/>
      </c>
      <c r="N1897" s="62" t="str">
        <f>IF(COUNTIF(技能效果!A:A,技能等级!B1897&amp;"04")=1,技能等级!B1897&amp;"04","")</f>
        <v/>
      </c>
      <c r="O1897" s="62" t="str">
        <f t="shared" si="3483"/>
        <v/>
      </c>
      <c r="P1897" s="62" t="str">
        <f>IF(COUNTIF(技能效果!A:A,技能等级!B1897&amp;"05")=1,技能等级!B1897&amp;"05","")</f>
        <v/>
      </c>
      <c r="Q1897" s="62" t="str">
        <f t="shared" si="3485"/>
        <v/>
      </c>
      <c r="R1897" s="69" t="str">
        <f>INDEX(技能!U:U,MATCH(技能等级!B1897,技能!B:B,0))</f>
        <v>攻击敌方单体造成攻击x%伤害
【水晶】立即获得M个自身颜色水晶</v>
      </c>
      <c r="S1897" s="150">
        <f t="shared" si="3486"/>
        <v>186</v>
      </c>
    </row>
    <row r="1898" spans="1:19" ht="16.5" x14ac:dyDescent="0.2">
      <c r="A1898" s="62">
        <v>1895</v>
      </c>
      <c r="B1898" s="62">
        <f>INDEX(技能!B:B,MATCH(技能等级!S1898,技能!T:T,0))</f>
        <v>2107001</v>
      </c>
      <c r="C1898" s="69" t="s">
        <v>384</v>
      </c>
      <c r="D1898" s="62">
        <v>3</v>
      </c>
      <c r="E1898" s="62" t="str">
        <f>INDEX(技能!E:E,MATCH(技能等级!S1898,技能!T:T,0))</f>
        <v>关羽普攻(教学)</v>
      </c>
      <c r="F1898" s="69" t="s">
        <v>1020</v>
      </c>
      <c r="G1898" s="62">
        <v>10</v>
      </c>
      <c r="H1898" s="149" t="str">
        <f t="shared" si="3481"/>
        <v>210700101</v>
      </c>
      <c r="I1898" s="62">
        <v>3</v>
      </c>
      <c r="J1898" s="62" t="str">
        <f>IF(COUNTIF(技能效果!A:A,技能等级!B1898&amp;"02")=1,技能等级!B1898&amp;"02","")</f>
        <v>210700102</v>
      </c>
      <c r="K1898" s="62">
        <f t="shared" si="3484"/>
        <v>3</v>
      </c>
      <c r="L1898" s="62" t="str">
        <f>IF(COUNTIF(技能效果!A:A,技能等级!B1898&amp;"03")=1,技能等级!B1898&amp;"03","")</f>
        <v/>
      </c>
      <c r="M1898" s="62" t="str">
        <f t="shared" si="3482"/>
        <v/>
      </c>
      <c r="N1898" s="62" t="str">
        <f>IF(COUNTIF(技能效果!A:A,技能等级!B1898&amp;"04")=1,技能等级!B1898&amp;"04","")</f>
        <v/>
      </c>
      <c r="O1898" s="62" t="str">
        <f t="shared" si="3483"/>
        <v/>
      </c>
      <c r="P1898" s="62" t="str">
        <f>IF(COUNTIF(技能效果!A:A,技能等级!B1898&amp;"05")=1,技能等级!B1898&amp;"05","")</f>
        <v/>
      </c>
      <c r="Q1898" s="62" t="str">
        <f t="shared" si="3485"/>
        <v/>
      </c>
      <c r="R1898" s="69" t="str">
        <f>INDEX(技能!U:U,MATCH(技能等级!B1898,技能!B:B,0))</f>
        <v>攻击敌方单体造成攻击x%伤害
【水晶】立即获得M个自身颜色水晶</v>
      </c>
      <c r="S1898" s="150">
        <f t="shared" si="3486"/>
        <v>186</v>
      </c>
    </row>
    <row r="1899" spans="1:19" ht="16.5" x14ac:dyDescent="0.2">
      <c r="A1899" s="62">
        <v>1896</v>
      </c>
      <c r="B1899" s="62">
        <f>INDEX(技能!B:B,MATCH(技能等级!S1899,技能!T:T,0))</f>
        <v>2107001</v>
      </c>
      <c r="C1899" s="69" t="s">
        <v>384</v>
      </c>
      <c r="D1899" s="62">
        <v>4</v>
      </c>
      <c r="E1899" s="62" t="str">
        <f>INDEX(技能!E:E,MATCH(技能等级!S1899,技能!T:T,0))</f>
        <v>关羽普攻(教学)</v>
      </c>
      <c r="F1899" s="69" t="s">
        <v>1020</v>
      </c>
      <c r="G1899" s="62">
        <v>10</v>
      </c>
      <c r="H1899" s="149" t="str">
        <f t="shared" si="3481"/>
        <v>210700101</v>
      </c>
      <c r="I1899" s="62">
        <v>4</v>
      </c>
      <c r="J1899" s="62" t="str">
        <f>IF(COUNTIF(技能效果!A:A,技能等级!B1899&amp;"02")=1,技能等级!B1899&amp;"02","")</f>
        <v>210700102</v>
      </c>
      <c r="K1899" s="62">
        <f t="shared" si="3484"/>
        <v>4</v>
      </c>
      <c r="L1899" s="62" t="str">
        <f>IF(COUNTIF(技能效果!A:A,技能等级!B1899&amp;"03")=1,技能等级!B1899&amp;"03","")</f>
        <v/>
      </c>
      <c r="M1899" s="62" t="str">
        <f t="shared" si="3482"/>
        <v/>
      </c>
      <c r="N1899" s="62" t="str">
        <f>IF(COUNTIF(技能效果!A:A,技能等级!B1899&amp;"04")=1,技能等级!B1899&amp;"04","")</f>
        <v/>
      </c>
      <c r="O1899" s="62" t="str">
        <f t="shared" si="3483"/>
        <v/>
      </c>
      <c r="P1899" s="62" t="str">
        <f>IF(COUNTIF(技能效果!A:A,技能等级!B1899&amp;"05")=1,技能等级!B1899&amp;"05","")</f>
        <v/>
      </c>
      <c r="Q1899" s="62" t="str">
        <f t="shared" si="3485"/>
        <v/>
      </c>
      <c r="R1899" s="69" t="str">
        <f>INDEX(技能!U:U,MATCH(技能等级!B1899,技能!B:B,0))</f>
        <v>攻击敌方单体造成攻击x%伤害
【水晶】立即获得M个自身颜色水晶</v>
      </c>
      <c r="S1899" s="150">
        <f t="shared" si="3486"/>
        <v>186</v>
      </c>
    </row>
    <row r="1900" spans="1:19" ht="16.5" x14ac:dyDescent="0.2">
      <c r="A1900" s="62">
        <v>1897</v>
      </c>
      <c r="B1900" s="62">
        <f>INDEX(技能!B:B,MATCH(技能等级!S1900,技能!T:T,0))</f>
        <v>2107001</v>
      </c>
      <c r="C1900" s="69" t="s">
        <v>384</v>
      </c>
      <c r="D1900" s="62">
        <v>5</v>
      </c>
      <c r="E1900" s="62" t="str">
        <f>INDEX(技能!E:E,MATCH(技能等级!S1900,技能!T:T,0))</f>
        <v>关羽普攻(教学)</v>
      </c>
      <c r="F1900" s="69" t="s">
        <v>1020</v>
      </c>
      <c r="G1900" s="62">
        <v>10</v>
      </c>
      <c r="H1900" s="149" t="str">
        <f t="shared" si="3481"/>
        <v>210700101</v>
      </c>
      <c r="I1900" s="62">
        <v>5</v>
      </c>
      <c r="J1900" s="62" t="str">
        <f>IF(COUNTIF(技能效果!A:A,技能等级!B1900&amp;"02")=1,技能等级!B1900&amp;"02","")</f>
        <v>210700102</v>
      </c>
      <c r="K1900" s="62">
        <f t="shared" si="3484"/>
        <v>5</v>
      </c>
      <c r="L1900" s="62" t="str">
        <f>IF(COUNTIF(技能效果!A:A,技能等级!B1900&amp;"03")=1,技能等级!B1900&amp;"03","")</f>
        <v/>
      </c>
      <c r="M1900" s="62" t="str">
        <f t="shared" si="3482"/>
        <v/>
      </c>
      <c r="N1900" s="62" t="str">
        <f>IF(COUNTIF(技能效果!A:A,技能等级!B1900&amp;"04")=1,技能等级!B1900&amp;"04","")</f>
        <v/>
      </c>
      <c r="O1900" s="62" t="str">
        <f t="shared" si="3483"/>
        <v/>
      </c>
      <c r="P1900" s="62" t="str">
        <f>IF(COUNTIF(技能效果!A:A,技能等级!B1900&amp;"05")=1,技能等级!B1900&amp;"05","")</f>
        <v/>
      </c>
      <c r="Q1900" s="62" t="str">
        <f t="shared" si="3485"/>
        <v/>
      </c>
      <c r="R1900" s="69" t="str">
        <f>INDEX(技能!U:U,MATCH(技能等级!B1900,技能!B:B,0))</f>
        <v>攻击敌方单体造成攻击x%伤害
【水晶】立即获得M个自身颜色水晶</v>
      </c>
      <c r="S1900" s="150">
        <f t="shared" si="3486"/>
        <v>186</v>
      </c>
    </row>
    <row r="1901" spans="1:19" ht="16.5" x14ac:dyDescent="0.2">
      <c r="A1901" s="62">
        <v>1898</v>
      </c>
      <c r="B1901" s="62">
        <f>INDEX(技能!B:B,MATCH(技能等级!S1901,技能!T:T,0))</f>
        <v>2107001</v>
      </c>
      <c r="C1901" s="69" t="s">
        <v>384</v>
      </c>
      <c r="D1901" s="62">
        <v>6</v>
      </c>
      <c r="E1901" s="62" t="str">
        <f>INDEX(技能!E:E,MATCH(技能等级!S1901,技能!T:T,0))</f>
        <v>关羽普攻(教学)</v>
      </c>
      <c r="F1901" s="69" t="s">
        <v>1020</v>
      </c>
      <c r="G1901" s="62">
        <v>10</v>
      </c>
      <c r="H1901" s="149" t="str">
        <f t="shared" si="3481"/>
        <v>210700101</v>
      </c>
      <c r="I1901" s="62">
        <v>6</v>
      </c>
      <c r="J1901" s="62" t="str">
        <f>IF(COUNTIF(技能效果!A:A,技能等级!B1901&amp;"02")=1,技能等级!B1901&amp;"02","")</f>
        <v>210700102</v>
      </c>
      <c r="K1901" s="62">
        <f t="shared" si="3484"/>
        <v>6</v>
      </c>
      <c r="L1901" s="62" t="str">
        <f>IF(COUNTIF(技能效果!A:A,技能等级!B1901&amp;"03")=1,技能等级!B1901&amp;"03","")</f>
        <v/>
      </c>
      <c r="M1901" s="62" t="str">
        <f t="shared" si="3482"/>
        <v/>
      </c>
      <c r="N1901" s="62" t="str">
        <f>IF(COUNTIF(技能效果!A:A,技能等级!B1901&amp;"04")=1,技能等级!B1901&amp;"04","")</f>
        <v/>
      </c>
      <c r="O1901" s="62" t="str">
        <f t="shared" si="3483"/>
        <v/>
      </c>
      <c r="P1901" s="62" t="str">
        <f>IF(COUNTIF(技能效果!A:A,技能等级!B1901&amp;"05")=1,技能等级!B1901&amp;"05","")</f>
        <v/>
      </c>
      <c r="Q1901" s="62" t="str">
        <f t="shared" si="3485"/>
        <v/>
      </c>
      <c r="R1901" s="69" t="str">
        <f>INDEX(技能!U:U,MATCH(技能等级!B1901,技能!B:B,0))</f>
        <v>攻击敌方单体造成攻击x%伤害
【水晶】立即获得M个自身颜色水晶</v>
      </c>
      <c r="S1901" s="150">
        <f t="shared" si="3486"/>
        <v>186</v>
      </c>
    </row>
    <row r="1902" spans="1:19" ht="16.5" x14ac:dyDescent="0.2">
      <c r="A1902" s="62">
        <v>1899</v>
      </c>
      <c r="B1902" s="62">
        <f>INDEX(技能!B:B,MATCH(技能等级!S1902,技能!T:T,0))</f>
        <v>2107001</v>
      </c>
      <c r="C1902" s="69" t="s">
        <v>384</v>
      </c>
      <c r="D1902" s="62">
        <v>7</v>
      </c>
      <c r="E1902" s="62" t="str">
        <f>INDEX(技能!E:E,MATCH(技能等级!S1902,技能!T:T,0))</f>
        <v>关羽普攻(教学)</v>
      </c>
      <c r="F1902" s="69" t="s">
        <v>1020</v>
      </c>
      <c r="G1902" s="62">
        <v>10</v>
      </c>
      <c r="H1902" s="149" t="str">
        <f t="shared" si="3481"/>
        <v>210700101</v>
      </c>
      <c r="I1902" s="62">
        <v>7</v>
      </c>
      <c r="J1902" s="62" t="str">
        <f>IF(COUNTIF(技能效果!A:A,技能等级!B1902&amp;"02")=1,技能等级!B1902&amp;"02","")</f>
        <v>210700102</v>
      </c>
      <c r="K1902" s="62">
        <f t="shared" si="3484"/>
        <v>7</v>
      </c>
      <c r="L1902" s="62" t="str">
        <f>IF(COUNTIF(技能效果!A:A,技能等级!B1902&amp;"03")=1,技能等级!B1902&amp;"03","")</f>
        <v/>
      </c>
      <c r="M1902" s="62" t="str">
        <f t="shared" si="3482"/>
        <v/>
      </c>
      <c r="N1902" s="62" t="str">
        <f>IF(COUNTIF(技能效果!A:A,技能等级!B1902&amp;"04")=1,技能等级!B1902&amp;"04","")</f>
        <v/>
      </c>
      <c r="O1902" s="62" t="str">
        <f t="shared" si="3483"/>
        <v/>
      </c>
      <c r="P1902" s="62" t="str">
        <f>IF(COUNTIF(技能效果!A:A,技能等级!B1902&amp;"05")=1,技能等级!B1902&amp;"05","")</f>
        <v/>
      </c>
      <c r="Q1902" s="62" t="str">
        <f t="shared" si="3485"/>
        <v/>
      </c>
      <c r="R1902" s="69" t="str">
        <f>INDEX(技能!U:U,MATCH(技能等级!B1902,技能!B:B,0))</f>
        <v>攻击敌方单体造成攻击x%伤害
【水晶】立即获得M个自身颜色水晶</v>
      </c>
      <c r="S1902" s="150">
        <f t="shared" si="3486"/>
        <v>186</v>
      </c>
    </row>
    <row r="1903" spans="1:19" ht="16.5" x14ac:dyDescent="0.2">
      <c r="A1903" s="62">
        <v>1900</v>
      </c>
      <c r="B1903" s="62">
        <f>INDEX(技能!B:B,MATCH(技能等级!S1903,技能!T:T,0))</f>
        <v>2107001</v>
      </c>
      <c r="C1903" s="69" t="s">
        <v>384</v>
      </c>
      <c r="D1903" s="62">
        <v>8</v>
      </c>
      <c r="E1903" s="62" t="str">
        <f>INDEX(技能!E:E,MATCH(技能等级!S1903,技能!T:T,0))</f>
        <v>关羽普攻(教学)</v>
      </c>
      <c r="F1903" s="69" t="s">
        <v>1020</v>
      </c>
      <c r="G1903" s="62">
        <v>10</v>
      </c>
      <c r="H1903" s="149" t="str">
        <f t="shared" ref="H1903:H1966" si="3487">B1903&amp;"01"</f>
        <v>210700101</v>
      </c>
      <c r="I1903" s="62">
        <v>8</v>
      </c>
      <c r="J1903" s="62" t="str">
        <f>IF(COUNTIF(技能效果!A:A,技能等级!B1903&amp;"02")=1,技能等级!B1903&amp;"02","")</f>
        <v>210700102</v>
      </c>
      <c r="K1903" s="62">
        <f t="shared" si="3484"/>
        <v>8</v>
      </c>
      <c r="L1903" s="62" t="str">
        <f>IF(COUNTIF(技能效果!A:A,技能等级!B1903&amp;"03")=1,技能等级!B1903&amp;"03","")</f>
        <v/>
      </c>
      <c r="M1903" s="62" t="str">
        <f t="shared" si="3482"/>
        <v/>
      </c>
      <c r="N1903" s="62" t="str">
        <f>IF(COUNTIF(技能效果!A:A,技能等级!B1903&amp;"04")=1,技能等级!B1903&amp;"04","")</f>
        <v/>
      </c>
      <c r="O1903" s="62" t="str">
        <f t="shared" si="3483"/>
        <v/>
      </c>
      <c r="P1903" s="62" t="str">
        <f>IF(COUNTIF(技能效果!A:A,技能等级!B1903&amp;"05")=1,技能等级!B1903&amp;"05","")</f>
        <v/>
      </c>
      <c r="Q1903" s="62" t="str">
        <f t="shared" si="3485"/>
        <v/>
      </c>
      <c r="R1903" s="69" t="str">
        <f>INDEX(技能!U:U,MATCH(技能等级!B1903,技能!B:B,0))</f>
        <v>攻击敌方单体造成攻击x%伤害
【水晶】立即获得M个自身颜色水晶</v>
      </c>
      <c r="S1903" s="150">
        <f t="shared" si="3486"/>
        <v>186</v>
      </c>
    </row>
    <row r="1904" spans="1:19" ht="16.5" x14ac:dyDescent="0.2">
      <c r="A1904" s="62">
        <v>1901</v>
      </c>
      <c r="B1904" s="62">
        <f>INDEX(技能!B:B,MATCH(技能等级!S1904,技能!T:T,0))</f>
        <v>2107001</v>
      </c>
      <c r="C1904" s="69" t="s">
        <v>384</v>
      </c>
      <c r="D1904" s="62">
        <v>9</v>
      </c>
      <c r="E1904" s="62" t="str">
        <f>INDEX(技能!E:E,MATCH(技能等级!S1904,技能!T:T,0))</f>
        <v>关羽普攻(教学)</v>
      </c>
      <c r="F1904" s="69" t="s">
        <v>1020</v>
      </c>
      <c r="G1904" s="62">
        <v>10</v>
      </c>
      <c r="H1904" s="149" t="str">
        <f t="shared" si="3487"/>
        <v>210700101</v>
      </c>
      <c r="I1904" s="62">
        <v>9</v>
      </c>
      <c r="J1904" s="62" t="str">
        <f>IF(COUNTIF(技能效果!A:A,技能等级!B1904&amp;"02")=1,技能等级!B1904&amp;"02","")</f>
        <v>210700102</v>
      </c>
      <c r="K1904" s="62">
        <f t="shared" si="3484"/>
        <v>9</v>
      </c>
      <c r="L1904" s="62" t="str">
        <f>IF(COUNTIF(技能效果!A:A,技能等级!B1904&amp;"03")=1,技能等级!B1904&amp;"03","")</f>
        <v/>
      </c>
      <c r="M1904" s="62" t="str">
        <f t="shared" si="3482"/>
        <v/>
      </c>
      <c r="N1904" s="62" t="str">
        <f>IF(COUNTIF(技能效果!A:A,技能等级!B1904&amp;"04")=1,技能等级!B1904&amp;"04","")</f>
        <v/>
      </c>
      <c r="O1904" s="62" t="str">
        <f t="shared" si="3483"/>
        <v/>
      </c>
      <c r="P1904" s="62" t="str">
        <f>IF(COUNTIF(技能效果!A:A,技能等级!B1904&amp;"05")=1,技能等级!B1904&amp;"05","")</f>
        <v/>
      </c>
      <c r="Q1904" s="62" t="str">
        <f t="shared" si="3485"/>
        <v/>
      </c>
      <c r="R1904" s="69" t="str">
        <f>INDEX(技能!U:U,MATCH(技能等级!B1904,技能!B:B,0))</f>
        <v>攻击敌方单体造成攻击x%伤害
【水晶】立即获得M个自身颜色水晶</v>
      </c>
      <c r="S1904" s="150">
        <f t="shared" si="3486"/>
        <v>186</v>
      </c>
    </row>
    <row r="1905" spans="1:19" ht="16.5" x14ac:dyDescent="0.2">
      <c r="A1905" s="62">
        <v>1902</v>
      </c>
      <c r="B1905" s="62">
        <f>INDEX(技能!B:B,MATCH(技能等级!S1905,技能!T:T,0))</f>
        <v>2107001</v>
      </c>
      <c r="C1905" s="69" t="s">
        <v>384</v>
      </c>
      <c r="D1905" s="62">
        <v>10</v>
      </c>
      <c r="E1905" s="62" t="str">
        <f>INDEX(技能!E:E,MATCH(技能等级!S1905,技能!T:T,0))</f>
        <v>关羽普攻(教学)</v>
      </c>
      <c r="F1905" s="69" t="s">
        <v>1020</v>
      </c>
      <c r="G1905" s="62">
        <v>10</v>
      </c>
      <c r="H1905" s="149" t="str">
        <f t="shared" si="3487"/>
        <v>210700101</v>
      </c>
      <c r="I1905" s="62">
        <v>10</v>
      </c>
      <c r="J1905" s="62" t="str">
        <f>IF(COUNTIF(技能效果!A:A,技能等级!B1905&amp;"02")=1,技能等级!B1905&amp;"02","")</f>
        <v>210700102</v>
      </c>
      <c r="K1905" s="62">
        <f t="shared" si="3484"/>
        <v>10</v>
      </c>
      <c r="L1905" s="62" t="str">
        <f>IF(COUNTIF(技能效果!A:A,技能等级!B1905&amp;"03")=1,技能等级!B1905&amp;"03","")</f>
        <v/>
      </c>
      <c r="M1905" s="62" t="str">
        <f t="shared" si="3482"/>
        <v/>
      </c>
      <c r="N1905" s="62" t="str">
        <f>IF(COUNTIF(技能效果!A:A,技能等级!B1905&amp;"04")=1,技能等级!B1905&amp;"04","")</f>
        <v/>
      </c>
      <c r="O1905" s="62" t="str">
        <f t="shared" si="3483"/>
        <v/>
      </c>
      <c r="P1905" s="62" t="str">
        <f>IF(COUNTIF(技能效果!A:A,技能等级!B1905&amp;"05")=1,技能等级!B1905&amp;"05","")</f>
        <v/>
      </c>
      <c r="Q1905" s="62" t="str">
        <f t="shared" si="3485"/>
        <v/>
      </c>
      <c r="R1905" s="69" t="str">
        <f>INDEX(技能!U:U,MATCH(技能等级!B1905,技能!B:B,0))</f>
        <v>攻击敌方单体造成攻击x%伤害
【水晶】立即获得M个自身颜色水晶</v>
      </c>
      <c r="S1905" s="150">
        <f t="shared" si="3486"/>
        <v>186</v>
      </c>
    </row>
    <row r="1906" spans="1:19" ht="16.5" x14ac:dyDescent="0.2">
      <c r="A1906" s="62">
        <v>1903</v>
      </c>
      <c r="B1906" s="62">
        <f>INDEX(技能!B:B,MATCH(技能等级!S1906,技能!T:T,0))</f>
        <v>2107002</v>
      </c>
      <c r="C1906" s="69" t="s">
        <v>384</v>
      </c>
      <c r="D1906" s="62">
        <v>1</v>
      </c>
      <c r="E1906" s="62" t="str">
        <f>INDEX(技能!E:E,MATCH(技能等级!S1906,技能!T:T,0))</f>
        <v>许褚普攻(教学)</v>
      </c>
      <c r="F1906" s="69" t="s">
        <v>1020</v>
      </c>
      <c r="G1906" s="62"/>
      <c r="H1906" s="149" t="str">
        <f t="shared" si="3487"/>
        <v>210700201</v>
      </c>
      <c r="I1906" s="62">
        <v>1</v>
      </c>
      <c r="J1906" s="62" t="str">
        <f>IF(COUNTIF(技能效果!A:A,技能等级!B1906&amp;"02")=1,技能等级!B1906&amp;"02","")</f>
        <v>210700202</v>
      </c>
      <c r="K1906" s="62">
        <f t="shared" si="3484"/>
        <v>1</v>
      </c>
      <c r="L1906" s="62" t="str">
        <f>IF(COUNTIF(技能效果!A:A,技能等级!B1906&amp;"03")=1,技能等级!B1906&amp;"03","")</f>
        <v/>
      </c>
      <c r="M1906" s="62" t="str">
        <f t="shared" si="3482"/>
        <v/>
      </c>
      <c r="N1906" s="62" t="str">
        <f>IF(COUNTIF(技能效果!A:A,技能等级!B1906&amp;"04")=1,技能等级!B1906&amp;"04","")</f>
        <v/>
      </c>
      <c r="O1906" s="62" t="str">
        <f t="shared" si="3483"/>
        <v/>
      </c>
      <c r="P1906" s="62" t="str">
        <f>IF(COUNTIF(技能效果!A:A,技能等级!B1906&amp;"05")=1,技能等级!B1906&amp;"05","")</f>
        <v/>
      </c>
      <c r="Q1906" s="62" t="str">
        <f t="shared" si="3485"/>
        <v/>
      </c>
      <c r="R1906" s="69" t="str">
        <f>INDEX(技能!U:U,MATCH(技能等级!B1906,技能!B:B,0))</f>
        <v>攻击敌方单体造成攻击x%伤害
【水晶】立即获得M个自身颜色水晶</v>
      </c>
      <c r="S1906" s="150">
        <f t="shared" si="3486"/>
        <v>187</v>
      </c>
    </row>
    <row r="1907" spans="1:19" ht="16.5" x14ac:dyDescent="0.2">
      <c r="A1907" s="62">
        <v>1904</v>
      </c>
      <c r="B1907" s="62">
        <f>INDEX(技能!B:B,MATCH(技能等级!S1907,技能!T:T,0))</f>
        <v>2107002</v>
      </c>
      <c r="C1907" s="69" t="s">
        <v>384</v>
      </c>
      <c r="D1907" s="62">
        <v>2</v>
      </c>
      <c r="E1907" s="62" t="str">
        <f>INDEX(技能!E:E,MATCH(技能等级!S1907,技能!T:T,0))</f>
        <v>许褚普攻(教学)</v>
      </c>
      <c r="F1907" s="69" t="s">
        <v>1020</v>
      </c>
      <c r="G1907" s="62">
        <v>10</v>
      </c>
      <c r="H1907" s="149" t="str">
        <f t="shared" si="3487"/>
        <v>210700201</v>
      </c>
      <c r="I1907" s="62">
        <v>2</v>
      </c>
      <c r="J1907" s="62" t="str">
        <f>IF(COUNTIF(技能效果!A:A,技能等级!B1907&amp;"02")=1,技能等级!B1907&amp;"02","")</f>
        <v>210700202</v>
      </c>
      <c r="K1907" s="62">
        <f t="shared" si="3484"/>
        <v>2</v>
      </c>
      <c r="L1907" s="62" t="str">
        <f>IF(COUNTIF(技能效果!A:A,技能等级!B1907&amp;"03")=1,技能等级!B1907&amp;"03","")</f>
        <v/>
      </c>
      <c r="M1907" s="62" t="str">
        <f t="shared" si="3482"/>
        <v/>
      </c>
      <c r="N1907" s="62" t="str">
        <f>IF(COUNTIF(技能效果!A:A,技能等级!B1907&amp;"04")=1,技能等级!B1907&amp;"04","")</f>
        <v/>
      </c>
      <c r="O1907" s="62" t="str">
        <f t="shared" si="3483"/>
        <v/>
      </c>
      <c r="P1907" s="62" t="str">
        <f>IF(COUNTIF(技能效果!A:A,技能等级!B1907&amp;"05")=1,技能等级!B1907&amp;"05","")</f>
        <v/>
      </c>
      <c r="Q1907" s="62" t="str">
        <f t="shared" si="3485"/>
        <v/>
      </c>
      <c r="R1907" s="69" t="str">
        <f>INDEX(技能!U:U,MATCH(技能等级!B1907,技能!B:B,0))</f>
        <v>攻击敌方单体造成攻击x%伤害
【水晶】立即获得M个自身颜色水晶</v>
      </c>
      <c r="S1907" s="150">
        <f t="shared" si="3486"/>
        <v>187</v>
      </c>
    </row>
    <row r="1908" spans="1:19" ht="16.5" x14ac:dyDescent="0.2">
      <c r="A1908" s="62">
        <v>1905</v>
      </c>
      <c r="B1908" s="62">
        <f>INDEX(技能!B:B,MATCH(技能等级!S1908,技能!T:T,0))</f>
        <v>2107002</v>
      </c>
      <c r="C1908" s="69" t="s">
        <v>384</v>
      </c>
      <c r="D1908" s="62">
        <v>3</v>
      </c>
      <c r="E1908" s="62" t="str">
        <f>INDEX(技能!E:E,MATCH(技能等级!S1908,技能!T:T,0))</f>
        <v>许褚普攻(教学)</v>
      </c>
      <c r="F1908" s="69" t="s">
        <v>1020</v>
      </c>
      <c r="G1908" s="62">
        <v>10</v>
      </c>
      <c r="H1908" s="149" t="str">
        <f t="shared" si="3487"/>
        <v>210700201</v>
      </c>
      <c r="I1908" s="62">
        <v>3</v>
      </c>
      <c r="J1908" s="62" t="str">
        <f>IF(COUNTIF(技能效果!A:A,技能等级!B1908&amp;"02")=1,技能等级!B1908&amp;"02","")</f>
        <v>210700202</v>
      </c>
      <c r="K1908" s="62">
        <f t="shared" si="3484"/>
        <v>3</v>
      </c>
      <c r="L1908" s="62" t="str">
        <f>IF(COUNTIF(技能效果!A:A,技能等级!B1908&amp;"03")=1,技能等级!B1908&amp;"03","")</f>
        <v/>
      </c>
      <c r="M1908" s="62" t="str">
        <f t="shared" ref="M1908:M1971" si="3488">IF(L1908="","",$D1908)</f>
        <v/>
      </c>
      <c r="N1908" s="62" t="str">
        <f>IF(COUNTIF(技能效果!A:A,技能等级!B1908&amp;"04")=1,技能等级!B1908&amp;"04","")</f>
        <v/>
      </c>
      <c r="O1908" s="62" t="str">
        <f t="shared" ref="O1908:O1971" si="3489">IF(N1908="","",$D1908)</f>
        <v/>
      </c>
      <c r="P1908" s="62" t="str">
        <f>IF(COUNTIF(技能效果!A:A,技能等级!B1908&amp;"05")=1,技能等级!B1908&amp;"05","")</f>
        <v/>
      </c>
      <c r="Q1908" s="62" t="str">
        <f t="shared" si="3485"/>
        <v/>
      </c>
      <c r="R1908" s="69" t="str">
        <f>INDEX(技能!U:U,MATCH(技能等级!B1908,技能!B:B,0))</f>
        <v>攻击敌方单体造成攻击x%伤害
【水晶】立即获得M个自身颜色水晶</v>
      </c>
      <c r="S1908" s="150">
        <f t="shared" si="3486"/>
        <v>187</v>
      </c>
    </row>
    <row r="1909" spans="1:19" ht="16.5" x14ac:dyDescent="0.2">
      <c r="A1909" s="62">
        <v>1906</v>
      </c>
      <c r="B1909" s="62">
        <f>INDEX(技能!B:B,MATCH(技能等级!S1909,技能!T:T,0))</f>
        <v>2107002</v>
      </c>
      <c r="C1909" s="69" t="s">
        <v>384</v>
      </c>
      <c r="D1909" s="62">
        <v>4</v>
      </c>
      <c r="E1909" s="62" t="str">
        <f>INDEX(技能!E:E,MATCH(技能等级!S1909,技能!T:T,0))</f>
        <v>许褚普攻(教学)</v>
      </c>
      <c r="F1909" s="69" t="s">
        <v>1020</v>
      </c>
      <c r="G1909" s="62">
        <v>10</v>
      </c>
      <c r="H1909" s="149" t="str">
        <f t="shared" si="3487"/>
        <v>210700201</v>
      </c>
      <c r="I1909" s="62">
        <v>4</v>
      </c>
      <c r="J1909" s="62" t="str">
        <f>IF(COUNTIF(技能效果!A:A,技能等级!B1909&amp;"02")=1,技能等级!B1909&amp;"02","")</f>
        <v>210700202</v>
      </c>
      <c r="K1909" s="62">
        <f t="shared" ref="K1909:K1972" si="3490">IF(J1909="","",$D1909)</f>
        <v>4</v>
      </c>
      <c r="L1909" s="62" t="str">
        <f>IF(COUNTIF(技能效果!A:A,技能等级!B1909&amp;"03")=1,技能等级!B1909&amp;"03","")</f>
        <v/>
      </c>
      <c r="M1909" s="62" t="str">
        <f t="shared" si="3488"/>
        <v/>
      </c>
      <c r="N1909" s="62" t="str">
        <f>IF(COUNTIF(技能效果!A:A,技能等级!B1909&amp;"04")=1,技能等级!B1909&amp;"04","")</f>
        <v/>
      </c>
      <c r="O1909" s="62" t="str">
        <f t="shared" si="3489"/>
        <v/>
      </c>
      <c r="P1909" s="62" t="str">
        <f>IF(COUNTIF(技能效果!A:A,技能等级!B1909&amp;"05")=1,技能等级!B1909&amp;"05","")</f>
        <v/>
      </c>
      <c r="Q1909" s="62" t="str">
        <f t="shared" ref="Q1909:Q1972" si="3491">IF(P1909="","",$D1909)</f>
        <v/>
      </c>
      <c r="R1909" s="69" t="str">
        <f>INDEX(技能!U:U,MATCH(技能等级!B1909,技能!B:B,0))</f>
        <v>攻击敌方单体造成攻击x%伤害
【水晶】立即获得M个自身颜色水晶</v>
      </c>
      <c r="S1909" s="150">
        <f t="shared" si="3486"/>
        <v>187</v>
      </c>
    </row>
    <row r="1910" spans="1:19" ht="16.5" x14ac:dyDescent="0.2">
      <c r="A1910" s="62">
        <v>1907</v>
      </c>
      <c r="B1910" s="62">
        <f>INDEX(技能!B:B,MATCH(技能等级!S1910,技能!T:T,0))</f>
        <v>2107002</v>
      </c>
      <c r="C1910" s="69" t="s">
        <v>384</v>
      </c>
      <c r="D1910" s="62">
        <v>5</v>
      </c>
      <c r="E1910" s="62" t="str">
        <f>INDEX(技能!E:E,MATCH(技能等级!S1910,技能!T:T,0))</f>
        <v>许褚普攻(教学)</v>
      </c>
      <c r="F1910" s="69" t="s">
        <v>1020</v>
      </c>
      <c r="G1910" s="62">
        <v>10</v>
      </c>
      <c r="H1910" s="149" t="str">
        <f t="shared" si="3487"/>
        <v>210700201</v>
      </c>
      <c r="I1910" s="62">
        <v>5</v>
      </c>
      <c r="J1910" s="62" t="str">
        <f>IF(COUNTIF(技能效果!A:A,技能等级!B1910&amp;"02")=1,技能等级!B1910&amp;"02","")</f>
        <v>210700202</v>
      </c>
      <c r="K1910" s="62">
        <f t="shared" si="3490"/>
        <v>5</v>
      </c>
      <c r="L1910" s="62" t="str">
        <f>IF(COUNTIF(技能效果!A:A,技能等级!B1910&amp;"03")=1,技能等级!B1910&amp;"03","")</f>
        <v/>
      </c>
      <c r="M1910" s="62" t="str">
        <f t="shared" si="3488"/>
        <v/>
      </c>
      <c r="N1910" s="62" t="str">
        <f>IF(COUNTIF(技能效果!A:A,技能等级!B1910&amp;"04")=1,技能等级!B1910&amp;"04","")</f>
        <v/>
      </c>
      <c r="O1910" s="62" t="str">
        <f t="shared" si="3489"/>
        <v/>
      </c>
      <c r="P1910" s="62" t="str">
        <f>IF(COUNTIF(技能效果!A:A,技能等级!B1910&amp;"05")=1,技能等级!B1910&amp;"05","")</f>
        <v/>
      </c>
      <c r="Q1910" s="62" t="str">
        <f t="shared" si="3491"/>
        <v/>
      </c>
      <c r="R1910" s="69" t="str">
        <f>INDEX(技能!U:U,MATCH(技能等级!B1910,技能!B:B,0))</f>
        <v>攻击敌方单体造成攻击x%伤害
【水晶】立即获得M个自身颜色水晶</v>
      </c>
      <c r="S1910" s="150">
        <f t="shared" si="3486"/>
        <v>187</v>
      </c>
    </row>
    <row r="1911" spans="1:19" ht="16.5" x14ac:dyDescent="0.2">
      <c r="A1911" s="62">
        <v>1908</v>
      </c>
      <c r="B1911" s="62">
        <f>INDEX(技能!B:B,MATCH(技能等级!S1911,技能!T:T,0))</f>
        <v>2107002</v>
      </c>
      <c r="C1911" s="69" t="s">
        <v>384</v>
      </c>
      <c r="D1911" s="62">
        <v>6</v>
      </c>
      <c r="E1911" s="62" t="str">
        <f>INDEX(技能!E:E,MATCH(技能等级!S1911,技能!T:T,0))</f>
        <v>许褚普攻(教学)</v>
      </c>
      <c r="F1911" s="69" t="s">
        <v>1020</v>
      </c>
      <c r="G1911" s="62">
        <v>10</v>
      </c>
      <c r="H1911" s="149" t="str">
        <f t="shared" si="3487"/>
        <v>210700201</v>
      </c>
      <c r="I1911" s="62">
        <v>6</v>
      </c>
      <c r="J1911" s="62" t="str">
        <f>IF(COUNTIF(技能效果!A:A,技能等级!B1911&amp;"02")=1,技能等级!B1911&amp;"02","")</f>
        <v>210700202</v>
      </c>
      <c r="K1911" s="62">
        <f t="shared" si="3490"/>
        <v>6</v>
      </c>
      <c r="L1911" s="62" t="str">
        <f>IF(COUNTIF(技能效果!A:A,技能等级!B1911&amp;"03")=1,技能等级!B1911&amp;"03","")</f>
        <v/>
      </c>
      <c r="M1911" s="62" t="str">
        <f t="shared" si="3488"/>
        <v/>
      </c>
      <c r="N1911" s="62" t="str">
        <f>IF(COUNTIF(技能效果!A:A,技能等级!B1911&amp;"04")=1,技能等级!B1911&amp;"04","")</f>
        <v/>
      </c>
      <c r="O1911" s="62" t="str">
        <f t="shared" si="3489"/>
        <v/>
      </c>
      <c r="P1911" s="62" t="str">
        <f>IF(COUNTIF(技能效果!A:A,技能等级!B1911&amp;"05")=1,技能等级!B1911&amp;"05","")</f>
        <v/>
      </c>
      <c r="Q1911" s="62" t="str">
        <f t="shared" si="3491"/>
        <v/>
      </c>
      <c r="R1911" s="69" t="str">
        <f>INDEX(技能!U:U,MATCH(技能等级!B1911,技能!B:B,0))</f>
        <v>攻击敌方单体造成攻击x%伤害
【水晶】立即获得M个自身颜色水晶</v>
      </c>
      <c r="S1911" s="150">
        <f t="shared" si="3486"/>
        <v>187</v>
      </c>
    </row>
    <row r="1912" spans="1:19" ht="16.5" x14ac:dyDescent="0.2">
      <c r="A1912" s="62">
        <v>1909</v>
      </c>
      <c r="B1912" s="62">
        <f>INDEX(技能!B:B,MATCH(技能等级!S1912,技能!T:T,0))</f>
        <v>2107002</v>
      </c>
      <c r="C1912" s="69" t="s">
        <v>384</v>
      </c>
      <c r="D1912" s="62">
        <v>7</v>
      </c>
      <c r="E1912" s="62" t="str">
        <f>INDEX(技能!E:E,MATCH(技能等级!S1912,技能!T:T,0))</f>
        <v>许褚普攻(教学)</v>
      </c>
      <c r="F1912" s="69" t="s">
        <v>1020</v>
      </c>
      <c r="G1912" s="62">
        <v>10</v>
      </c>
      <c r="H1912" s="149" t="str">
        <f t="shared" si="3487"/>
        <v>210700201</v>
      </c>
      <c r="I1912" s="62">
        <v>7</v>
      </c>
      <c r="J1912" s="62" t="str">
        <f>IF(COUNTIF(技能效果!A:A,技能等级!B1912&amp;"02")=1,技能等级!B1912&amp;"02","")</f>
        <v>210700202</v>
      </c>
      <c r="K1912" s="62">
        <f t="shared" si="3490"/>
        <v>7</v>
      </c>
      <c r="L1912" s="62" t="str">
        <f>IF(COUNTIF(技能效果!A:A,技能等级!B1912&amp;"03")=1,技能等级!B1912&amp;"03","")</f>
        <v/>
      </c>
      <c r="M1912" s="62" t="str">
        <f t="shared" si="3488"/>
        <v/>
      </c>
      <c r="N1912" s="62" t="str">
        <f>IF(COUNTIF(技能效果!A:A,技能等级!B1912&amp;"04")=1,技能等级!B1912&amp;"04","")</f>
        <v/>
      </c>
      <c r="O1912" s="62" t="str">
        <f t="shared" si="3489"/>
        <v/>
      </c>
      <c r="P1912" s="62" t="str">
        <f>IF(COUNTIF(技能效果!A:A,技能等级!B1912&amp;"05")=1,技能等级!B1912&amp;"05","")</f>
        <v/>
      </c>
      <c r="Q1912" s="62" t="str">
        <f t="shared" si="3491"/>
        <v/>
      </c>
      <c r="R1912" s="69" t="str">
        <f>INDEX(技能!U:U,MATCH(技能等级!B1912,技能!B:B,0))</f>
        <v>攻击敌方单体造成攻击x%伤害
【水晶】立即获得M个自身颜色水晶</v>
      </c>
      <c r="S1912" s="150">
        <f t="shared" si="3486"/>
        <v>187</v>
      </c>
    </row>
    <row r="1913" spans="1:19" ht="16.5" x14ac:dyDescent="0.2">
      <c r="A1913" s="62">
        <v>1910</v>
      </c>
      <c r="B1913" s="62">
        <f>INDEX(技能!B:B,MATCH(技能等级!S1913,技能!T:T,0))</f>
        <v>2107002</v>
      </c>
      <c r="C1913" s="69" t="s">
        <v>384</v>
      </c>
      <c r="D1913" s="62">
        <v>8</v>
      </c>
      <c r="E1913" s="62" t="str">
        <f>INDEX(技能!E:E,MATCH(技能等级!S1913,技能!T:T,0))</f>
        <v>许褚普攻(教学)</v>
      </c>
      <c r="F1913" s="69" t="s">
        <v>1020</v>
      </c>
      <c r="G1913" s="62">
        <v>10</v>
      </c>
      <c r="H1913" s="149" t="str">
        <f t="shared" si="3487"/>
        <v>210700201</v>
      </c>
      <c r="I1913" s="62">
        <v>8</v>
      </c>
      <c r="J1913" s="62" t="str">
        <f>IF(COUNTIF(技能效果!A:A,技能等级!B1913&amp;"02")=1,技能等级!B1913&amp;"02","")</f>
        <v>210700202</v>
      </c>
      <c r="K1913" s="62">
        <f t="shared" si="3490"/>
        <v>8</v>
      </c>
      <c r="L1913" s="62" t="str">
        <f>IF(COUNTIF(技能效果!A:A,技能等级!B1913&amp;"03")=1,技能等级!B1913&amp;"03","")</f>
        <v/>
      </c>
      <c r="M1913" s="62" t="str">
        <f t="shared" si="3488"/>
        <v/>
      </c>
      <c r="N1913" s="62" t="str">
        <f>IF(COUNTIF(技能效果!A:A,技能等级!B1913&amp;"04")=1,技能等级!B1913&amp;"04","")</f>
        <v/>
      </c>
      <c r="O1913" s="62" t="str">
        <f t="shared" si="3489"/>
        <v/>
      </c>
      <c r="P1913" s="62" t="str">
        <f>IF(COUNTIF(技能效果!A:A,技能等级!B1913&amp;"05")=1,技能等级!B1913&amp;"05","")</f>
        <v/>
      </c>
      <c r="Q1913" s="62" t="str">
        <f t="shared" si="3491"/>
        <v/>
      </c>
      <c r="R1913" s="69" t="str">
        <f>INDEX(技能!U:U,MATCH(技能等级!B1913,技能!B:B,0))</f>
        <v>攻击敌方单体造成攻击x%伤害
【水晶】立即获得M个自身颜色水晶</v>
      </c>
      <c r="S1913" s="150">
        <f t="shared" ref="S1913:S1976" si="3492">S1903+1</f>
        <v>187</v>
      </c>
    </row>
    <row r="1914" spans="1:19" ht="16.5" x14ac:dyDescent="0.2">
      <c r="A1914" s="62">
        <v>1911</v>
      </c>
      <c r="B1914" s="62">
        <f>INDEX(技能!B:B,MATCH(技能等级!S1914,技能!T:T,0))</f>
        <v>2107002</v>
      </c>
      <c r="C1914" s="69" t="s">
        <v>384</v>
      </c>
      <c r="D1914" s="62">
        <v>9</v>
      </c>
      <c r="E1914" s="62" t="str">
        <f>INDEX(技能!E:E,MATCH(技能等级!S1914,技能!T:T,0))</f>
        <v>许褚普攻(教学)</v>
      </c>
      <c r="F1914" s="69" t="s">
        <v>1020</v>
      </c>
      <c r="G1914" s="62">
        <v>10</v>
      </c>
      <c r="H1914" s="149" t="str">
        <f t="shared" si="3487"/>
        <v>210700201</v>
      </c>
      <c r="I1914" s="62">
        <v>9</v>
      </c>
      <c r="J1914" s="62" t="str">
        <f>IF(COUNTIF(技能效果!A:A,技能等级!B1914&amp;"02")=1,技能等级!B1914&amp;"02","")</f>
        <v>210700202</v>
      </c>
      <c r="K1914" s="62">
        <f t="shared" si="3490"/>
        <v>9</v>
      </c>
      <c r="L1914" s="62" t="str">
        <f>IF(COUNTIF(技能效果!A:A,技能等级!B1914&amp;"03")=1,技能等级!B1914&amp;"03","")</f>
        <v/>
      </c>
      <c r="M1914" s="62" t="str">
        <f t="shared" si="3488"/>
        <v/>
      </c>
      <c r="N1914" s="62" t="str">
        <f>IF(COUNTIF(技能效果!A:A,技能等级!B1914&amp;"04")=1,技能等级!B1914&amp;"04","")</f>
        <v/>
      </c>
      <c r="O1914" s="62" t="str">
        <f t="shared" si="3489"/>
        <v/>
      </c>
      <c r="P1914" s="62" t="str">
        <f>IF(COUNTIF(技能效果!A:A,技能等级!B1914&amp;"05")=1,技能等级!B1914&amp;"05","")</f>
        <v/>
      </c>
      <c r="Q1914" s="62" t="str">
        <f t="shared" si="3491"/>
        <v/>
      </c>
      <c r="R1914" s="69" t="str">
        <f>INDEX(技能!U:U,MATCH(技能等级!B1914,技能!B:B,0))</f>
        <v>攻击敌方单体造成攻击x%伤害
【水晶】立即获得M个自身颜色水晶</v>
      </c>
      <c r="S1914" s="150">
        <f t="shared" si="3492"/>
        <v>187</v>
      </c>
    </row>
    <row r="1915" spans="1:19" ht="16.5" x14ac:dyDescent="0.2">
      <c r="A1915" s="62">
        <v>1912</v>
      </c>
      <c r="B1915" s="62">
        <f>INDEX(技能!B:B,MATCH(技能等级!S1915,技能!T:T,0))</f>
        <v>2107002</v>
      </c>
      <c r="C1915" s="69" t="s">
        <v>384</v>
      </c>
      <c r="D1915" s="62">
        <v>10</v>
      </c>
      <c r="E1915" s="62" t="str">
        <f>INDEX(技能!E:E,MATCH(技能等级!S1915,技能!T:T,0))</f>
        <v>许褚普攻(教学)</v>
      </c>
      <c r="F1915" s="69" t="s">
        <v>1020</v>
      </c>
      <c r="G1915" s="62">
        <v>10</v>
      </c>
      <c r="H1915" s="149" t="str">
        <f t="shared" si="3487"/>
        <v>210700201</v>
      </c>
      <c r="I1915" s="62">
        <v>10</v>
      </c>
      <c r="J1915" s="62" t="str">
        <f>IF(COUNTIF(技能效果!A:A,技能等级!B1915&amp;"02")=1,技能等级!B1915&amp;"02","")</f>
        <v>210700202</v>
      </c>
      <c r="K1915" s="62">
        <f t="shared" si="3490"/>
        <v>10</v>
      </c>
      <c r="L1915" s="62" t="str">
        <f>IF(COUNTIF(技能效果!A:A,技能等级!B1915&amp;"03")=1,技能等级!B1915&amp;"03","")</f>
        <v/>
      </c>
      <c r="M1915" s="62" t="str">
        <f t="shared" si="3488"/>
        <v/>
      </c>
      <c r="N1915" s="62" t="str">
        <f>IF(COUNTIF(技能效果!A:A,技能等级!B1915&amp;"04")=1,技能等级!B1915&amp;"04","")</f>
        <v/>
      </c>
      <c r="O1915" s="62" t="str">
        <f t="shared" si="3489"/>
        <v/>
      </c>
      <c r="P1915" s="62" t="str">
        <f>IF(COUNTIF(技能效果!A:A,技能等级!B1915&amp;"05")=1,技能等级!B1915&amp;"05","")</f>
        <v/>
      </c>
      <c r="Q1915" s="62" t="str">
        <f t="shared" si="3491"/>
        <v/>
      </c>
      <c r="R1915" s="69" t="str">
        <f>INDEX(技能!U:U,MATCH(技能等级!B1915,技能!B:B,0))</f>
        <v>攻击敌方单体造成攻击x%伤害
【水晶】立即获得M个自身颜色水晶</v>
      </c>
      <c r="S1915" s="150">
        <f t="shared" si="3492"/>
        <v>187</v>
      </c>
    </row>
    <row r="1916" spans="1:19" ht="16.5" x14ac:dyDescent="0.2">
      <c r="A1916" s="62">
        <v>1913</v>
      </c>
      <c r="B1916" s="62">
        <f>INDEX(技能!B:B,MATCH(技能等级!S1916,技能!T:T,0))</f>
        <v>2107003</v>
      </c>
      <c r="C1916" s="69" t="s">
        <v>384</v>
      </c>
      <c r="D1916" s="62">
        <v>1</v>
      </c>
      <c r="E1916" s="62" t="str">
        <f>INDEX(技能!E:E,MATCH(技能等级!S1916,技能!T:T,0))</f>
        <v>典韦普攻(教学)</v>
      </c>
      <c r="F1916" s="69" t="s">
        <v>1020</v>
      </c>
      <c r="G1916" s="62"/>
      <c r="H1916" s="149" t="str">
        <f t="shared" si="3487"/>
        <v>210700301</v>
      </c>
      <c r="I1916" s="62">
        <v>1</v>
      </c>
      <c r="J1916" s="62" t="str">
        <f>IF(COUNTIF(技能效果!A:A,技能等级!B1916&amp;"02")=1,技能等级!B1916&amp;"02","")</f>
        <v>210700302</v>
      </c>
      <c r="K1916" s="62">
        <f t="shared" si="3490"/>
        <v>1</v>
      </c>
      <c r="L1916" s="62" t="str">
        <f>IF(COUNTIF(技能效果!A:A,技能等级!B1916&amp;"03")=1,技能等级!B1916&amp;"03","")</f>
        <v/>
      </c>
      <c r="M1916" s="62" t="str">
        <f t="shared" si="3488"/>
        <v/>
      </c>
      <c r="N1916" s="62" t="str">
        <f>IF(COUNTIF(技能效果!A:A,技能等级!B1916&amp;"04")=1,技能等级!B1916&amp;"04","")</f>
        <v/>
      </c>
      <c r="O1916" s="62" t="str">
        <f t="shared" si="3489"/>
        <v/>
      </c>
      <c r="P1916" s="62" t="str">
        <f>IF(COUNTIF(技能效果!A:A,技能等级!B1916&amp;"05")=1,技能等级!B1916&amp;"05","")</f>
        <v/>
      </c>
      <c r="Q1916" s="62" t="str">
        <f t="shared" si="3491"/>
        <v/>
      </c>
      <c r="R1916" s="69" t="str">
        <f>INDEX(技能!U:U,MATCH(技能等级!B1916,技能!B:B,0))</f>
        <v>攻击敌方单体造成攻击x%伤害
【水晶】立即获得M个自身颜色水晶</v>
      </c>
      <c r="S1916" s="150">
        <f t="shared" si="3492"/>
        <v>188</v>
      </c>
    </row>
    <row r="1917" spans="1:19" ht="16.5" x14ac:dyDescent="0.2">
      <c r="A1917" s="62">
        <v>1914</v>
      </c>
      <c r="B1917" s="62">
        <f>INDEX(技能!B:B,MATCH(技能等级!S1917,技能!T:T,0))</f>
        <v>2107003</v>
      </c>
      <c r="C1917" s="69" t="s">
        <v>384</v>
      </c>
      <c r="D1917" s="62">
        <v>2</v>
      </c>
      <c r="E1917" s="62" t="str">
        <f>INDEX(技能!E:E,MATCH(技能等级!S1917,技能!T:T,0))</f>
        <v>典韦普攻(教学)</v>
      </c>
      <c r="F1917" s="69" t="s">
        <v>1020</v>
      </c>
      <c r="G1917" s="62">
        <v>10</v>
      </c>
      <c r="H1917" s="149" t="str">
        <f t="shared" si="3487"/>
        <v>210700301</v>
      </c>
      <c r="I1917" s="62">
        <v>2</v>
      </c>
      <c r="J1917" s="62" t="str">
        <f>IF(COUNTIF(技能效果!A:A,技能等级!B1917&amp;"02")=1,技能等级!B1917&amp;"02","")</f>
        <v>210700302</v>
      </c>
      <c r="K1917" s="62">
        <f t="shared" si="3490"/>
        <v>2</v>
      </c>
      <c r="L1917" s="62" t="str">
        <f>IF(COUNTIF(技能效果!A:A,技能等级!B1917&amp;"03")=1,技能等级!B1917&amp;"03","")</f>
        <v/>
      </c>
      <c r="M1917" s="62" t="str">
        <f t="shared" si="3488"/>
        <v/>
      </c>
      <c r="N1917" s="62" t="str">
        <f>IF(COUNTIF(技能效果!A:A,技能等级!B1917&amp;"04")=1,技能等级!B1917&amp;"04","")</f>
        <v/>
      </c>
      <c r="O1917" s="62" t="str">
        <f t="shared" si="3489"/>
        <v/>
      </c>
      <c r="P1917" s="62" t="str">
        <f>IF(COUNTIF(技能效果!A:A,技能等级!B1917&amp;"05")=1,技能等级!B1917&amp;"05","")</f>
        <v/>
      </c>
      <c r="Q1917" s="62" t="str">
        <f t="shared" si="3491"/>
        <v/>
      </c>
      <c r="R1917" s="69" t="str">
        <f>INDEX(技能!U:U,MATCH(技能等级!B1917,技能!B:B,0))</f>
        <v>攻击敌方单体造成攻击x%伤害
【水晶】立即获得M个自身颜色水晶</v>
      </c>
      <c r="S1917" s="150">
        <f t="shared" si="3492"/>
        <v>188</v>
      </c>
    </row>
    <row r="1918" spans="1:19" ht="16.5" x14ac:dyDescent="0.2">
      <c r="A1918" s="62">
        <v>1915</v>
      </c>
      <c r="B1918" s="62">
        <f>INDEX(技能!B:B,MATCH(技能等级!S1918,技能!T:T,0))</f>
        <v>2107003</v>
      </c>
      <c r="C1918" s="69" t="s">
        <v>384</v>
      </c>
      <c r="D1918" s="62">
        <v>3</v>
      </c>
      <c r="E1918" s="62" t="str">
        <f>INDEX(技能!E:E,MATCH(技能等级!S1918,技能!T:T,0))</f>
        <v>典韦普攻(教学)</v>
      </c>
      <c r="F1918" s="69" t="s">
        <v>1020</v>
      </c>
      <c r="G1918" s="62">
        <v>10</v>
      </c>
      <c r="H1918" s="149" t="str">
        <f t="shared" si="3487"/>
        <v>210700301</v>
      </c>
      <c r="I1918" s="62">
        <v>3</v>
      </c>
      <c r="J1918" s="62" t="str">
        <f>IF(COUNTIF(技能效果!A:A,技能等级!B1918&amp;"02")=1,技能等级!B1918&amp;"02","")</f>
        <v>210700302</v>
      </c>
      <c r="K1918" s="62">
        <f t="shared" si="3490"/>
        <v>3</v>
      </c>
      <c r="L1918" s="62" t="str">
        <f>IF(COUNTIF(技能效果!A:A,技能等级!B1918&amp;"03")=1,技能等级!B1918&amp;"03","")</f>
        <v/>
      </c>
      <c r="M1918" s="62" t="str">
        <f t="shared" si="3488"/>
        <v/>
      </c>
      <c r="N1918" s="62" t="str">
        <f>IF(COUNTIF(技能效果!A:A,技能等级!B1918&amp;"04")=1,技能等级!B1918&amp;"04","")</f>
        <v/>
      </c>
      <c r="O1918" s="62" t="str">
        <f t="shared" si="3489"/>
        <v/>
      </c>
      <c r="P1918" s="62" t="str">
        <f>IF(COUNTIF(技能效果!A:A,技能等级!B1918&amp;"05")=1,技能等级!B1918&amp;"05","")</f>
        <v/>
      </c>
      <c r="Q1918" s="62" t="str">
        <f t="shared" si="3491"/>
        <v/>
      </c>
      <c r="R1918" s="69" t="str">
        <f>INDEX(技能!U:U,MATCH(技能等级!B1918,技能!B:B,0))</f>
        <v>攻击敌方单体造成攻击x%伤害
【水晶】立即获得M个自身颜色水晶</v>
      </c>
      <c r="S1918" s="150">
        <f t="shared" si="3492"/>
        <v>188</v>
      </c>
    </row>
    <row r="1919" spans="1:19" ht="16.5" x14ac:dyDescent="0.2">
      <c r="A1919" s="62">
        <v>1916</v>
      </c>
      <c r="B1919" s="62">
        <f>INDEX(技能!B:B,MATCH(技能等级!S1919,技能!T:T,0))</f>
        <v>2107003</v>
      </c>
      <c r="C1919" s="69" t="s">
        <v>384</v>
      </c>
      <c r="D1919" s="62">
        <v>4</v>
      </c>
      <c r="E1919" s="62" t="str">
        <f>INDEX(技能!E:E,MATCH(技能等级!S1919,技能!T:T,0))</f>
        <v>典韦普攻(教学)</v>
      </c>
      <c r="F1919" s="69" t="s">
        <v>1020</v>
      </c>
      <c r="G1919" s="62">
        <v>10</v>
      </c>
      <c r="H1919" s="149" t="str">
        <f t="shared" si="3487"/>
        <v>210700301</v>
      </c>
      <c r="I1919" s="62">
        <v>4</v>
      </c>
      <c r="J1919" s="62" t="str">
        <f>IF(COUNTIF(技能效果!A:A,技能等级!B1919&amp;"02")=1,技能等级!B1919&amp;"02","")</f>
        <v>210700302</v>
      </c>
      <c r="K1919" s="62">
        <f t="shared" si="3490"/>
        <v>4</v>
      </c>
      <c r="L1919" s="62" t="str">
        <f>IF(COUNTIF(技能效果!A:A,技能等级!B1919&amp;"03")=1,技能等级!B1919&amp;"03","")</f>
        <v/>
      </c>
      <c r="M1919" s="62" t="str">
        <f t="shared" si="3488"/>
        <v/>
      </c>
      <c r="N1919" s="62" t="str">
        <f>IF(COUNTIF(技能效果!A:A,技能等级!B1919&amp;"04")=1,技能等级!B1919&amp;"04","")</f>
        <v/>
      </c>
      <c r="O1919" s="62" t="str">
        <f t="shared" si="3489"/>
        <v/>
      </c>
      <c r="P1919" s="62" t="str">
        <f>IF(COUNTIF(技能效果!A:A,技能等级!B1919&amp;"05")=1,技能等级!B1919&amp;"05","")</f>
        <v/>
      </c>
      <c r="Q1919" s="62" t="str">
        <f t="shared" si="3491"/>
        <v/>
      </c>
      <c r="R1919" s="69" t="str">
        <f>INDEX(技能!U:U,MATCH(技能等级!B1919,技能!B:B,0))</f>
        <v>攻击敌方单体造成攻击x%伤害
【水晶】立即获得M个自身颜色水晶</v>
      </c>
      <c r="S1919" s="150">
        <f t="shared" si="3492"/>
        <v>188</v>
      </c>
    </row>
    <row r="1920" spans="1:19" ht="16.5" x14ac:dyDescent="0.2">
      <c r="A1920" s="62">
        <v>1917</v>
      </c>
      <c r="B1920" s="62">
        <f>INDEX(技能!B:B,MATCH(技能等级!S1920,技能!T:T,0))</f>
        <v>2107003</v>
      </c>
      <c r="C1920" s="69" t="s">
        <v>384</v>
      </c>
      <c r="D1920" s="62">
        <v>5</v>
      </c>
      <c r="E1920" s="62" t="str">
        <f>INDEX(技能!E:E,MATCH(技能等级!S1920,技能!T:T,0))</f>
        <v>典韦普攻(教学)</v>
      </c>
      <c r="F1920" s="69" t="s">
        <v>1020</v>
      </c>
      <c r="G1920" s="62">
        <v>10</v>
      </c>
      <c r="H1920" s="149" t="str">
        <f t="shared" si="3487"/>
        <v>210700301</v>
      </c>
      <c r="I1920" s="62">
        <v>5</v>
      </c>
      <c r="J1920" s="62" t="str">
        <f>IF(COUNTIF(技能效果!A:A,技能等级!B1920&amp;"02")=1,技能等级!B1920&amp;"02","")</f>
        <v>210700302</v>
      </c>
      <c r="K1920" s="62">
        <f t="shared" si="3490"/>
        <v>5</v>
      </c>
      <c r="L1920" s="62" t="str">
        <f>IF(COUNTIF(技能效果!A:A,技能等级!B1920&amp;"03")=1,技能等级!B1920&amp;"03","")</f>
        <v/>
      </c>
      <c r="M1920" s="62" t="str">
        <f t="shared" si="3488"/>
        <v/>
      </c>
      <c r="N1920" s="62" t="str">
        <f>IF(COUNTIF(技能效果!A:A,技能等级!B1920&amp;"04")=1,技能等级!B1920&amp;"04","")</f>
        <v/>
      </c>
      <c r="O1920" s="62" t="str">
        <f t="shared" si="3489"/>
        <v/>
      </c>
      <c r="P1920" s="62" t="str">
        <f>IF(COUNTIF(技能效果!A:A,技能等级!B1920&amp;"05")=1,技能等级!B1920&amp;"05","")</f>
        <v/>
      </c>
      <c r="Q1920" s="62" t="str">
        <f t="shared" si="3491"/>
        <v/>
      </c>
      <c r="R1920" s="69" t="str">
        <f>INDEX(技能!U:U,MATCH(技能等级!B1920,技能!B:B,0))</f>
        <v>攻击敌方单体造成攻击x%伤害
【水晶】立即获得M个自身颜色水晶</v>
      </c>
      <c r="S1920" s="150">
        <f t="shared" si="3492"/>
        <v>188</v>
      </c>
    </row>
    <row r="1921" spans="1:19" ht="16.5" x14ac:dyDescent="0.2">
      <c r="A1921" s="62">
        <v>1918</v>
      </c>
      <c r="B1921" s="62">
        <f>INDEX(技能!B:B,MATCH(技能等级!S1921,技能!T:T,0))</f>
        <v>2107003</v>
      </c>
      <c r="C1921" s="69" t="s">
        <v>384</v>
      </c>
      <c r="D1921" s="62">
        <v>6</v>
      </c>
      <c r="E1921" s="62" t="str">
        <f>INDEX(技能!E:E,MATCH(技能等级!S1921,技能!T:T,0))</f>
        <v>典韦普攻(教学)</v>
      </c>
      <c r="F1921" s="69" t="s">
        <v>1020</v>
      </c>
      <c r="G1921" s="62">
        <v>10</v>
      </c>
      <c r="H1921" s="149" t="str">
        <f t="shared" si="3487"/>
        <v>210700301</v>
      </c>
      <c r="I1921" s="62">
        <v>6</v>
      </c>
      <c r="J1921" s="62" t="str">
        <f>IF(COUNTIF(技能效果!A:A,技能等级!B1921&amp;"02")=1,技能等级!B1921&amp;"02","")</f>
        <v>210700302</v>
      </c>
      <c r="K1921" s="62">
        <f t="shared" si="3490"/>
        <v>6</v>
      </c>
      <c r="L1921" s="62" t="str">
        <f>IF(COUNTIF(技能效果!A:A,技能等级!B1921&amp;"03")=1,技能等级!B1921&amp;"03","")</f>
        <v/>
      </c>
      <c r="M1921" s="62" t="str">
        <f t="shared" si="3488"/>
        <v/>
      </c>
      <c r="N1921" s="62" t="str">
        <f>IF(COUNTIF(技能效果!A:A,技能等级!B1921&amp;"04")=1,技能等级!B1921&amp;"04","")</f>
        <v/>
      </c>
      <c r="O1921" s="62" t="str">
        <f t="shared" si="3489"/>
        <v/>
      </c>
      <c r="P1921" s="62" t="str">
        <f>IF(COUNTIF(技能效果!A:A,技能等级!B1921&amp;"05")=1,技能等级!B1921&amp;"05","")</f>
        <v/>
      </c>
      <c r="Q1921" s="62" t="str">
        <f t="shared" si="3491"/>
        <v/>
      </c>
      <c r="R1921" s="69" t="str">
        <f>INDEX(技能!U:U,MATCH(技能等级!B1921,技能!B:B,0))</f>
        <v>攻击敌方单体造成攻击x%伤害
【水晶】立即获得M个自身颜色水晶</v>
      </c>
      <c r="S1921" s="150">
        <f t="shared" si="3492"/>
        <v>188</v>
      </c>
    </row>
    <row r="1922" spans="1:19" ht="16.5" x14ac:dyDescent="0.2">
      <c r="A1922" s="62">
        <v>1919</v>
      </c>
      <c r="B1922" s="62">
        <f>INDEX(技能!B:B,MATCH(技能等级!S1922,技能!T:T,0))</f>
        <v>2107003</v>
      </c>
      <c r="C1922" s="69" t="s">
        <v>384</v>
      </c>
      <c r="D1922" s="62">
        <v>7</v>
      </c>
      <c r="E1922" s="62" t="str">
        <f>INDEX(技能!E:E,MATCH(技能等级!S1922,技能!T:T,0))</f>
        <v>典韦普攻(教学)</v>
      </c>
      <c r="F1922" s="69" t="s">
        <v>1020</v>
      </c>
      <c r="G1922" s="62">
        <v>10</v>
      </c>
      <c r="H1922" s="149" t="str">
        <f t="shared" si="3487"/>
        <v>210700301</v>
      </c>
      <c r="I1922" s="62">
        <v>7</v>
      </c>
      <c r="J1922" s="62" t="str">
        <f>IF(COUNTIF(技能效果!A:A,技能等级!B1922&amp;"02")=1,技能等级!B1922&amp;"02","")</f>
        <v>210700302</v>
      </c>
      <c r="K1922" s="62">
        <f t="shared" si="3490"/>
        <v>7</v>
      </c>
      <c r="L1922" s="62" t="str">
        <f>IF(COUNTIF(技能效果!A:A,技能等级!B1922&amp;"03")=1,技能等级!B1922&amp;"03","")</f>
        <v/>
      </c>
      <c r="M1922" s="62" t="str">
        <f t="shared" si="3488"/>
        <v/>
      </c>
      <c r="N1922" s="62" t="str">
        <f>IF(COUNTIF(技能效果!A:A,技能等级!B1922&amp;"04")=1,技能等级!B1922&amp;"04","")</f>
        <v/>
      </c>
      <c r="O1922" s="62" t="str">
        <f t="shared" si="3489"/>
        <v/>
      </c>
      <c r="P1922" s="62" t="str">
        <f>IF(COUNTIF(技能效果!A:A,技能等级!B1922&amp;"05")=1,技能等级!B1922&amp;"05","")</f>
        <v/>
      </c>
      <c r="Q1922" s="62" t="str">
        <f t="shared" si="3491"/>
        <v/>
      </c>
      <c r="R1922" s="69" t="str">
        <f>INDEX(技能!U:U,MATCH(技能等级!B1922,技能!B:B,0))</f>
        <v>攻击敌方单体造成攻击x%伤害
【水晶】立即获得M个自身颜色水晶</v>
      </c>
      <c r="S1922" s="150">
        <f t="shared" si="3492"/>
        <v>188</v>
      </c>
    </row>
    <row r="1923" spans="1:19" ht="16.5" x14ac:dyDescent="0.2">
      <c r="A1923" s="62">
        <v>1920</v>
      </c>
      <c r="B1923" s="62">
        <f>INDEX(技能!B:B,MATCH(技能等级!S1923,技能!T:T,0))</f>
        <v>2107003</v>
      </c>
      <c r="C1923" s="69" t="s">
        <v>384</v>
      </c>
      <c r="D1923" s="62">
        <v>8</v>
      </c>
      <c r="E1923" s="62" t="str">
        <f>INDEX(技能!E:E,MATCH(技能等级!S1923,技能!T:T,0))</f>
        <v>典韦普攻(教学)</v>
      </c>
      <c r="F1923" s="69" t="s">
        <v>1020</v>
      </c>
      <c r="G1923" s="62">
        <v>10</v>
      </c>
      <c r="H1923" s="149" t="str">
        <f t="shared" si="3487"/>
        <v>210700301</v>
      </c>
      <c r="I1923" s="62">
        <v>8</v>
      </c>
      <c r="J1923" s="62" t="str">
        <f>IF(COUNTIF(技能效果!A:A,技能等级!B1923&amp;"02")=1,技能等级!B1923&amp;"02","")</f>
        <v>210700302</v>
      </c>
      <c r="K1923" s="62">
        <f t="shared" si="3490"/>
        <v>8</v>
      </c>
      <c r="L1923" s="62" t="str">
        <f>IF(COUNTIF(技能效果!A:A,技能等级!B1923&amp;"03")=1,技能等级!B1923&amp;"03","")</f>
        <v/>
      </c>
      <c r="M1923" s="62" t="str">
        <f t="shared" si="3488"/>
        <v/>
      </c>
      <c r="N1923" s="62" t="str">
        <f>IF(COUNTIF(技能效果!A:A,技能等级!B1923&amp;"04")=1,技能等级!B1923&amp;"04","")</f>
        <v/>
      </c>
      <c r="O1923" s="62" t="str">
        <f t="shared" si="3489"/>
        <v/>
      </c>
      <c r="P1923" s="62" t="str">
        <f>IF(COUNTIF(技能效果!A:A,技能等级!B1923&amp;"05")=1,技能等级!B1923&amp;"05","")</f>
        <v/>
      </c>
      <c r="Q1923" s="62" t="str">
        <f t="shared" si="3491"/>
        <v/>
      </c>
      <c r="R1923" s="69" t="str">
        <f>INDEX(技能!U:U,MATCH(技能等级!B1923,技能!B:B,0))</f>
        <v>攻击敌方单体造成攻击x%伤害
【水晶】立即获得M个自身颜色水晶</v>
      </c>
      <c r="S1923" s="150">
        <f t="shared" si="3492"/>
        <v>188</v>
      </c>
    </row>
    <row r="1924" spans="1:19" ht="16.5" x14ac:dyDescent="0.2">
      <c r="A1924" s="62">
        <v>1921</v>
      </c>
      <c r="B1924" s="62">
        <f>INDEX(技能!B:B,MATCH(技能等级!S1924,技能!T:T,0))</f>
        <v>2107003</v>
      </c>
      <c r="C1924" s="69" t="s">
        <v>384</v>
      </c>
      <c r="D1924" s="62">
        <v>9</v>
      </c>
      <c r="E1924" s="62" t="str">
        <f>INDEX(技能!E:E,MATCH(技能等级!S1924,技能!T:T,0))</f>
        <v>典韦普攻(教学)</v>
      </c>
      <c r="F1924" s="69" t="s">
        <v>1020</v>
      </c>
      <c r="G1924" s="62">
        <v>10</v>
      </c>
      <c r="H1924" s="149" t="str">
        <f t="shared" si="3487"/>
        <v>210700301</v>
      </c>
      <c r="I1924" s="62">
        <v>9</v>
      </c>
      <c r="J1924" s="62" t="str">
        <f>IF(COUNTIF(技能效果!A:A,技能等级!B1924&amp;"02")=1,技能等级!B1924&amp;"02","")</f>
        <v>210700302</v>
      </c>
      <c r="K1924" s="62">
        <f t="shared" si="3490"/>
        <v>9</v>
      </c>
      <c r="L1924" s="62" t="str">
        <f>IF(COUNTIF(技能效果!A:A,技能等级!B1924&amp;"03")=1,技能等级!B1924&amp;"03","")</f>
        <v/>
      </c>
      <c r="M1924" s="62" t="str">
        <f t="shared" si="3488"/>
        <v/>
      </c>
      <c r="N1924" s="62" t="str">
        <f>IF(COUNTIF(技能效果!A:A,技能等级!B1924&amp;"04")=1,技能等级!B1924&amp;"04","")</f>
        <v/>
      </c>
      <c r="O1924" s="62" t="str">
        <f t="shared" si="3489"/>
        <v/>
      </c>
      <c r="P1924" s="62" t="str">
        <f>IF(COUNTIF(技能效果!A:A,技能等级!B1924&amp;"05")=1,技能等级!B1924&amp;"05","")</f>
        <v/>
      </c>
      <c r="Q1924" s="62" t="str">
        <f t="shared" si="3491"/>
        <v/>
      </c>
      <c r="R1924" s="69" t="str">
        <f>INDEX(技能!U:U,MATCH(技能等级!B1924,技能!B:B,0))</f>
        <v>攻击敌方单体造成攻击x%伤害
【水晶】立即获得M个自身颜色水晶</v>
      </c>
      <c r="S1924" s="150">
        <f t="shared" si="3492"/>
        <v>188</v>
      </c>
    </row>
    <row r="1925" spans="1:19" ht="16.5" x14ac:dyDescent="0.2">
      <c r="A1925" s="62">
        <v>1922</v>
      </c>
      <c r="B1925" s="62">
        <f>INDEX(技能!B:B,MATCH(技能等级!S1925,技能!T:T,0))</f>
        <v>2107003</v>
      </c>
      <c r="C1925" s="69" t="s">
        <v>384</v>
      </c>
      <c r="D1925" s="62">
        <v>10</v>
      </c>
      <c r="E1925" s="62" t="str">
        <f>INDEX(技能!E:E,MATCH(技能等级!S1925,技能!T:T,0))</f>
        <v>典韦普攻(教学)</v>
      </c>
      <c r="F1925" s="69" t="s">
        <v>1020</v>
      </c>
      <c r="G1925" s="62">
        <v>10</v>
      </c>
      <c r="H1925" s="149" t="str">
        <f t="shared" si="3487"/>
        <v>210700301</v>
      </c>
      <c r="I1925" s="62">
        <v>10</v>
      </c>
      <c r="J1925" s="62" t="str">
        <f>IF(COUNTIF(技能效果!A:A,技能等级!B1925&amp;"02")=1,技能等级!B1925&amp;"02","")</f>
        <v>210700302</v>
      </c>
      <c r="K1925" s="62">
        <f t="shared" si="3490"/>
        <v>10</v>
      </c>
      <c r="L1925" s="62" t="str">
        <f>IF(COUNTIF(技能效果!A:A,技能等级!B1925&amp;"03")=1,技能等级!B1925&amp;"03","")</f>
        <v/>
      </c>
      <c r="M1925" s="62" t="str">
        <f t="shared" si="3488"/>
        <v/>
      </c>
      <c r="N1925" s="62" t="str">
        <f>IF(COUNTIF(技能效果!A:A,技能等级!B1925&amp;"04")=1,技能等级!B1925&amp;"04","")</f>
        <v/>
      </c>
      <c r="O1925" s="62" t="str">
        <f t="shared" si="3489"/>
        <v/>
      </c>
      <c r="P1925" s="62" t="str">
        <f>IF(COUNTIF(技能效果!A:A,技能等级!B1925&amp;"05")=1,技能等级!B1925&amp;"05","")</f>
        <v/>
      </c>
      <c r="Q1925" s="62" t="str">
        <f t="shared" si="3491"/>
        <v/>
      </c>
      <c r="R1925" s="69" t="str">
        <f>INDEX(技能!U:U,MATCH(技能等级!B1925,技能!B:B,0))</f>
        <v>攻击敌方单体造成攻击x%伤害
【水晶】立即获得M个自身颜色水晶</v>
      </c>
      <c r="S1925" s="150">
        <f t="shared" si="3492"/>
        <v>188</v>
      </c>
    </row>
    <row r="1926" spans="1:19" ht="16.5" x14ac:dyDescent="0.2">
      <c r="A1926" s="62">
        <v>1923</v>
      </c>
      <c r="B1926" s="62">
        <f>INDEX(技能!B:B,MATCH(技能等级!S1926,技能!T:T,0))</f>
        <v>2107004</v>
      </c>
      <c r="C1926" s="69" t="s">
        <v>384</v>
      </c>
      <c r="D1926" s="62">
        <v>1</v>
      </c>
      <c r="E1926" s="62" t="str">
        <f>INDEX(技能!E:E,MATCH(技能等级!S1926,技能!T:T,0))</f>
        <v>唐流雨普攻(教学)</v>
      </c>
      <c r="F1926" s="69" t="s">
        <v>1020</v>
      </c>
      <c r="G1926" s="62"/>
      <c r="H1926" s="149" t="str">
        <f t="shared" si="3487"/>
        <v>210700401</v>
      </c>
      <c r="I1926" s="62">
        <v>1</v>
      </c>
      <c r="J1926" s="62" t="str">
        <f>IF(COUNTIF(技能效果!A:A,技能等级!B1926&amp;"02")=1,技能等级!B1926&amp;"02","")</f>
        <v>210700402</v>
      </c>
      <c r="K1926" s="62">
        <f t="shared" si="3490"/>
        <v>1</v>
      </c>
      <c r="L1926" s="62" t="str">
        <f>IF(COUNTIF(技能效果!A:A,技能等级!B1926&amp;"03")=1,技能等级!B1926&amp;"03","")</f>
        <v/>
      </c>
      <c r="M1926" s="62" t="str">
        <f t="shared" si="3488"/>
        <v/>
      </c>
      <c r="N1926" s="62" t="str">
        <f>IF(COUNTIF(技能效果!A:A,技能等级!B1926&amp;"04")=1,技能等级!B1926&amp;"04","")</f>
        <v/>
      </c>
      <c r="O1926" s="62" t="str">
        <f t="shared" si="3489"/>
        <v/>
      </c>
      <c r="P1926" s="62" t="str">
        <f>IF(COUNTIF(技能效果!A:A,技能等级!B1926&amp;"05")=1,技能等级!B1926&amp;"05","")</f>
        <v/>
      </c>
      <c r="Q1926" s="62" t="str">
        <f t="shared" si="3491"/>
        <v/>
      </c>
      <c r="R1926" s="69" t="str">
        <f>INDEX(技能!U:U,MATCH(技能等级!B1926,技能!B:B,0))</f>
        <v>攻击敌方单体造成攻击x%伤害
【水晶】立即获得M个自身颜色水晶</v>
      </c>
      <c r="S1926" s="150">
        <f t="shared" si="3492"/>
        <v>189</v>
      </c>
    </row>
    <row r="1927" spans="1:19" ht="16.5" x14ac:dyDescent="0.2">
      <c r="A1927" s="62">
        <v>1924</v>
      </c>
      <c r="B1927" s="62">
        <f>INDEX(技能!B:B,MATCH(技能等级!S1927,技能!T:T,0))</f>
        <v>2107004</v>
      </c>
      <c r="C1927" s="69" t="s">
        <v>384</v>
      </c>
      <c r="D1927" s="62">
        <v>2</v>
      </c>
      <c r="E1927" s="62" t="str">
        <f>INDEX(技能!E:E,MATCH(技能等级!S1927,技能!T:T,0))</f>
        <v>唐流雨普攻(教学)</v>
      </c>
      <c r="F1927" s="69" t="s">
        <v>1020</v>
      </c>
      <c r="G1927" s="62">
        <v>10</v>
      </c>
      <c r="H1927" s="149" t="str">
        <f t="shared" si="3487"/>
        <v>210700401</v>
      </c>
      <c r="I1927" s="62">
        <v>2</v>
      </c>
      <c r="J1927" s="62" t="str">
        <f>IF(COUNTIF(技能效果!A:A,技能等级!B1927&amp;"02")=1,技能等级!B1927&amp;"02","")</f>
        <v>210700402</v>
      </c>
      <c r="K1927" s="62">
        <f t="shared" si="3490"/>
        <v>2</v>
      </c>
      <c r="L1927" s="62" t="str">
        <f>IF(COUNTIF(技能效果!A:A,技能等级!B1927&amp;"03")=1,技能等级!B1927&amp;"03","")</f>
        <v/>
      </c>
      <c r="M1927" s="62" t="str">
        <f t="shared" si="3488"/>
        <v/>
      </c>
      <c r="N1927" s="62" t="str">
        <f>IF(COUNTIF(技能效果!A:A,技能等级!B1927&amp;"04")=1,技能等级!B1927&amp;"04","")</f>
        <v/>
      </c>
      <c r="O1927" s="62" t="str">
        <f t="shared" si="3489"/>
        <v/>
      </c>
      <c r="P1927" s="62" t="str">
        <f>IF(COUNTIF(技能效果!A:A,技能等级!B1927&amp;"05")=1,技能等级!B1927&amp;"05","")</f>
        <v/>
      </c>
      <c r="Q1927" s="62" t="str">
        <f t="shared" si="3491"/>
        <v/>
      </c>
      <c r="R1927" s="69" t="str">
        <f>INDEX(技能!U:U,MATCH(技能等级!B1927,技能!B:B,0))</f>
        <v>攻击敌方单体造成攻击x%伤害
【水晶】立即获得M个自身颜色水晶</v>
      </c>
      <c r="S1927" s="150">
        <f t="shared" si="3492"/>
        <v>189</v>
      </c>
    </row>
    <row r="1928" spans="1:19" ht="16.5" x14ac:dyDescent="0.2">
      <c r="A1928" s="62">
        <v>1925</v>
      </c>
      <c r="B1928" s="62">
        <f>INDEX(技能!B:B,MATCH(技能等级!S1928,技能!T:T,0))</f>
        <v>2107004</v>
      </c>
      <c r="C1928" s="69" t="s">
        <v>384</v>
      </c>
      <c r="D1928" s="62">
        <v>3</v>
      </c>
      <c r="E1928" s="62" t="str">
        <f>INDEX(技能!E:E,MATCH(技能等级!S1928,技能!T:T,0))</f>
        <v>唐流雨普攻(教学)</v>
      </c>
      <c r="F1928" s="69" t="s">
        <v>1020</v>
      </c>
      <c r="G1928" s="62">
        <v>10</v>
      </c>
      <c r="H1928" s="149" t="str">
        <f t="shared" si="3487"/>
        <v>210700401</v>
      </c>
      <c r="I1928" s="62">
        <v>3</v>
      </c>
      <c r="J1928" s="62" t="str">
        <f>IF(COUNTIF(技能效果!A:A,技能等级!B1928&amp;"02")=1,技能等级!B1928&amp;"02","")</f>
        <v>210700402</v>
      </c>
      <c r="K1928" s="62">
        <f t="shared" si="3490"/>
        <v>3</v>
      </c>
      <c r="L1928" s="62" t="str">
        <f>IF(COUNTIF(技能效果!A:A,技能等级!B1928&amp;"03")=1,技能等级!B1928&amp;"03","")</f>
        <v/>
      </c>
      <c r="M1928" s="62" t="str">
        <f t="shared" si="3488"/>
        <v/>
      </c>
      <c r="N1928" s="62" t="str">
        <f>IF(COUNTIF(技能效果!A:A,技能等级!B1928&amp;"04")=1,技能等级!B1928&amp;"04","")</f>
        <v/>
      </c>
      <c r="O1928" s="62" t="str">
        <f t="shared" si="3489"/>
        <v/>
      </c>
      <c r="P1928" s="62" t="str">
        <f>IF(COUNTIF(技能效果!A:A,技能等级!B1928&amp;"05")=1,技能等级!B1928&amp;"05","")</f>
        <v/>
      </c>
      <c r="Q1928" s="62" t="str">
        <f t="shared" si="3491"/>
        <v/>
      </c>
      <c r="R1928" s="69" t="str">
        <f>INDEX(技能!U:U,MATCH(技能等级!B1928,技能!B:B,0))</f>
        <v>攻击敌方单体造成攻击x%伤害
【水晶】立即获得M个自身颜色水晶</v>
      </c>
      <c r="S1928" s="150">
        <f t="shared" si="3492"/>
        <v>189</v>
      </c>
    </row>
    <row r="1929" spans="1:19" ht="16.5" x14ac:dyDescent="0.2">
      <c r="A1929" s="62">
        <v>1926</v>
      </c>
      <c r="B1929" s="62">
        <f>INDEX(技能!B:B,MATCH(技能等级!S1929,技能!T:T,0))</f>
        <v>2107004</v>
      </c>
      <c r="C1929" s="69" t="s">
        <v>384</v>
      </c>
      <c r="D1929" s="62">
        <v>4</v>
      </c>
      <c r="E1929" s="62" t="str">
        <f>INDEX(技能!E:E,MATCH(技能等级!S1929,技能!T:T,0))</f>
        <v>唐流雨普攻(教学)</v>
      </c>
      <c r="F1929" s="69" t="s">
        <v>1020</v>
      </c>
      <c r="G1929" s="62">
        <v>10</v>
      </c>
      <c r="H1929" s="149" t="str">
        <f t="shared" si="3487"/>
        <v>210700401</v>
      </c>
      <c r="I1929" s="62">
        <v>4</v>
      </c>
      <c r="J1929" s="62" t="str">
        <f>IF(COUNTIF(技能效果!A:A,技能等级!B1929&amp;"02")=1,技能等级!B1929&amp;"02","")</f>
        <v>210700402</v>
      </c>
      <c r="K1929" s="62">
        <f t="shared" si="3490"/>
        <v>4</v>
      </c>
      <c r="L1929" s="62" t="str">
        <f>IF(COUNTIF(技能效果!A:A,技能等级!B1929&amp;"03")=1,技能等级!B1929&amp;"03","")</f>
        <v/>
      </c>
      <c r="M1929" s="62" t="str">
        <f t="shared" si="3488"/>
        <v/>
      </c>
      <c r="N1929" s="62" t="str">
        <f>IF(COUNTIF(技能效果!A:A,技能等级!B1929&amp;"04")=1,技能等级!B1929&amp;"04","")</f>
        <v/>
      </c>
      <c r="O1929" s="62" t="str">
        <f t="shared" si="3489"/>
        <v/>
      </c>
      <c r="P1929" s="62" t="str">
        <f>IF(COUNTIF(技能效果!A:A,技能等级!B1929&amp;"05")=1,技能等级!B1929&amp;"05","")</f>
        <v/>
      </c>
      <c r="Q1929" s="62" t="str">
        <f t="shared" si="3491"/>
        <v/>
      </c>
      <c r="R1929" s="69" t="str">
        <f>INDEX(技能!U:U,MATCH(技能等级!B1929,技能!B:B,0))</f>
        <v>攻击敌方单体造成攻击x%伤害
【水晶】立即获得M个自身颜色水晶</v>
      </c>
      <c r="S1929" s="150">
        <f t="shared" si="3492"/>
        <v>189</v>
      </c>
    </row>
    <row r="1930" spans="1:19" ht="16.5" x14ac:dyDescent="0.2">
      <c r="A1930" s="62">
        <v>1927</v>
      </c>
      <c r="B1930" s="62">
        <f>INDEX(技能!B:B,MATCH(技能等级!S1930,技能!T:T,0))</f>
        <v>2107004</v>
      </c>
      <c r="C1930" s="69" t="s">
        <v>384</v>
      </c>
      <c r="D1930" s="62">
        <v>5</v>
      </c>
      <c r="E1930" s="62" t="str">
        <f>INDEX(技能!E:E,MATCH(技能等级!S1930,技能!T:T,0))</f>
        <v>唐流雨普攻(教学)</v>
      </c>
      <c r="F1930" s="69" t="s">
        <v>1020</v>
      </c>
      <c r="G1930" s="62">
        <v>10</v>
      </c>
      <c r="H1930" s="149" t="str">
        <f t="shared" si="3487"/>
        <v>210700401</v>
      </c>
      <c r="I1930" s="62">
        <v>5</v>
      </c>
      <c r="J1930" s="62" t="str">
        <f>IF(COUNTIF(技能效果!A:A,技能等级!B1930&amp;"02")=1,技能等级!B1930&amp;"02","")</f>
        <v>210700402</v>
      </c>
      <c r="K1930" s="62">
        <f t="shared" si="3490"/>
        <v>5</v>
      </c>
      <c r="L1930" s="62" t="str">
        <f>IF(COUNTIF(技能效果!A:A,技能等级!B1930&amp;"03")=1,技能等级!B1930&amp;"03","")</f>
        <v/>
      </c>
      <c r="M1930" s="62" t="str">
        <f t="shared" si="3488"/>
        <v/>
      </c>
      <c r="N1930" s="62" t="str">
        <f>IF(COUNTIF(技能效果!A:A,技能等级!B1930&amp;"04")=1,技能等级!B1930&amp;"04","")</f>
        <v/>
      </c>
      <c r="O1930" s="62" t="str">
        <f t="shared" si="3489"/>
        <v/>
      </c>
      <c r="P1930" s="62" t="str">
        <f>IF(COUNTIF(技能效果!A:A,技能等级!B1930&amp;"05")=1,技能等级!B1930&amp;"05","")</f>
        <v/>
      </c>
      <c r="Q1930" s="62" t="str">
        <f t="shared" si="3491"/>
        <v/>
      </c>
      <c r="R1930" s="69" t="str">
        <f>INDEX(技能!U:U,MATCH(技能等级!B1930,技能!B:B,0))</f>
        <v>攻击敌方单体造成攻击x%伤害
【水晶】立即获得M个自身颜色水晶</v>
      </c>
      <c r="S1930" s="150">
        <f t="shared" si="3492"/>
        <v>189</v>
      </c>
    </row>
    <row r="1931" spans="1:19" ht="16.5" x14ac:dyDescent="0.2">
      <c r="A1931" s="62">
        <v>1928</v>
      </c>
      <c r="B1931" s="62">
        <f>INDEX(技能!B:B,MATCH(技能等级!S1931,技能!T:T,0))</f>
        <v>2107004</v>
      </c>
      <c r="C1931" s="69" t="s">
        <v>384</v>
      </c>
      <c r="D1931" s="62">
        <v>6</v>
      </c>
      <c r="E1931" s="62" t="str">
        <f>INDEX(技能!E:E,MATCH(技能等级!S1931,技能!T:T,0))</f>
        <v>唐流雨普攻(教学)</v>
      </c>
      <c r="F1931" s="69" t="s">
        <v>1020</v>
      </c>
      <c r="G1931" s="62">
        <v>10</v>
      </c>
      <c r="H1931" s="149" t="str">
        <f t="shared" si="3487"/>
        <v>210700401</v>
      </c>
      <c r="I1931" s="62">
        <v>6</v>
      </c>
      <c r="J1931" s="62" t="str">
        <f>IF(COUNTIF(技能效果!A:A,技能等级!B1931&amp;"02")=1,技能等级!B1931&amp;"02","")</f>
        <v>210700402</v>
      </c>
      <c r="K1931" s="62">
        <f t="shared" si="3490"/>
        <v>6</v>
      </c>
      <c r="L1931" s="62" t="str">
        <f>IF(COUNTIF(技能效果!A:A,技能等级!B1931&amp;"03")=1,技能等级!B1931&amp;"03","")</f>
        <v/>
      </c>
      <c r="M1931" s="62" t="str">
        <f t="shared" si="3488"/>
        <v/>
      </c>
      <c r="N1931" s="62" t="str">
        <f>IF(COUNTIF(技能效果!A:A,技能等级!B1931&amp;"04")=1,技能等级!B1931&amp;"04","")</f>
        <v/>
      </c>
      <c r="O1931" s="62" t="str">
        <f t="shared" si="3489"/>
        <v/>
      </c>
      <c r="P1931" s="62" t="str">
        <f>IF(COUNTIF(技能效果!A:A,技能等级!B1931&amp;"05")=1,技能等级!B1931&amp;"05","")</f>
        <v/>
      </c>
      <c r="Q1931" s="62" t="str">
        <f t="shared" si="3491"/>
        <v/>
      </c>
      <c r="R1931" s="69" t="str">
        <f>INDEX(技能!U:U,MATCH(技能等级!B1931,技能!B:B,0))</f>
        <v>攻击敌方单体造成攻击x%伤害
【水晶】立即获得M个自身颜色水晶</v>
      </c>
      <c r="S1931" s="150">
        <f t="shared" si="3492"/>
        <v>189</v>
      </c>
    </row>
    <row r="1932" spans="1:19" ht="16.5" x14ac:dyDescent="0.2">
      <c r="A1932" s="62">
        <v>1929</v>
      </c>
      <c r="B1932" s="62">
        <f>INDEX(技能!B:B,MATCH(技能等级!S1932,技能!T:T,0))</f>
        <v>2107004</v>
      </c>
      <c r="C1932" s="69" t="s">
        <v>384</v>
      </c>
      <c r="D1932" s="62">
        <v>7</v>
      </c>
      <c r="E1932" s="62" t="str">
        <f>INDEX(技能!E:E,MATCH(技能等级!S1932,技能!T:T,0))</f>
        <v>唐流雨普攻(教学)</v>
      </c>
      <c r="F1932" s="69" t="s">
        <v>1020</v>
      </c>
      <c r="G1932" s="62">
        <v>10</v>
      </c>
      <c r="H1932" s="149" t="str">
        <f t="shared" si="3487"/>
        <v>210700401</v>
      </c>
      <c r="I1932" s="62">
        <v>7</v>
      </c>
      <c r="J1932" s="62" t="str">
        <f>IF(COUNTIF(技能效果!A:A,技能等级!B1932&amp;"02")=1,技能等级!B1932&amp;"02","")</f>
        <v>210700402</v>
      </c>
      <c r="K1932" s="62">
        <f t="shared" si="3490"/>
        <v>7</v>
      </c>
      <c r="L1932" s="62" t="str">
        <f>IF(COUNTIF(技能效果!A:A,技能等级!B1932&amp;"03")=1,技能等级!B1932&amp;"03","")</f>
        <v/>
      </c>
      <c r="M1932" s="62" t="str">
        <f t="shared" si="3488"/>
        <v/>
      </c>
      <c r="N1932" s="62" t="str">
        <f>IF(COUNTIF(技能效果!A:A,技能等级!B1932&amp;"04")=1,技能等级!B1932&amp;"04","")</f>
        <v/>
      </c>
      <c r="O1932" s="62" t="str">
        <f t="shared" si="3489"/>
        <v/>
      </c>
      <c r="P1932" s="62" t="str">
        <f>IF(COUNTIF(技能效果!A:A,技能等级!B1932&amp;"05")=1,技能等级!B1932&amp;"05","")</f>
        <v/>
      </c>
      <c r="Q1932" s="62" t="str">
        <f t="shared" si="3491"/>
        <v/>
      </c>
      <c r="R1932" s="69" t="str">
        <f>INDEX(技能!U:U,MATCH(技能等级!B1932,技能!B:B,0))</f>
        <v>攻击敌方单体造成攻击x%伤害
【水晶】立即获得M个自身颜色水晶</v>
      </c>
      <c r="S1932" s="150">
        <f t="shared" si="3492"/>
        <v>189</v>
      </c>
    </row>
    <row r="1933" spans="1:19" ht="16.5" x14ac:dyDescent="0.2">
      <c r="A1933" s="62">
        <v>1930</v>
      </c>
      <c r="B1933" s="62">
        <f>INDEX(技能!B:B,MATCH(技能等级!S1933,技能!T:T,0))</f>
        <v>2107004</v>
      </c>
      <c r="C1933" s="69" t="s">
        <v>384</v>
      </c>
      <c r="D1933" s="62">
        <v>8</v>
      </c>
      <c r="E1933" s="62" t="str">
        <f>INDEX(技能!E:E,MATCH(技能等级!S1933,技能!T:T,0))</f>
        <v>唐流雨普攻(教学)</v>
      </c>
      <c r="F1933" s="69" t="s">
        <v>1020</v>
      </c>
      <c r="G1933" s="62">
        <v>10</v>
      </c>
      <c r="H1933" s="149" t="str">
        <f t="shared" si="3487"/>
        <v>210700401</v>
      </c>
      <c r="I1933" s="62">
        <v>8</v>
      </c>
      <c r="J1933" s="62" t="str">
        <f>IF(COUNTIF(技能效果!A:A,技能等级!B1933&amp;"02")=1,技能等级!B1933&amp;"02","")</f>
        <v>210700402</v>
      </c>
      <c r="K1933" s="62">
        <f t="shared" si="3490"/>
        <v>8</v>
      </c>
      <c r="L1933" s="62" t="str">
        <f>IF(COUNTIF(技能效果!A:A,技能等级!B1933&amp;"03")=1,技能等级!B1933&amp;"03","")</f>
        <v/>
      </c>
      <c r="M1933" s="62" t="str">
        <f t="shared" si="3488"/>
        <v/>
      </c>
      <c r="N1933" s="62" t="str">
        <f>IF(COUNTIF(技能效果!A:A,技能等级!B1933&amp;"04")=1,技能等级!B1933&amp;"04","")</f>
        <v/>
      </c>
      <c r="O1933" s="62" t="str">
        <f t="shared" si="3489"/>
        <v/>
      </c>
      <c r="P1933" s="62" t="str">
        <f>IF(COUNTIF(技能效果!A:A,技能等级!B1933&amp;"05")=1,技能等级!B1933&amp;"05","")</f>
        <v/>
      </c>
      <c r="Q1933" s="62" t="str">
        <f t="shared" si="3491"/>
        <v/>
      </c>
      <c r="R1933" s="69" t="str">
        <f>INDEX(技能!U:U,MATCH(技能等级!B1933,技能!B:B,0))</f>
        <v>攻击敌方单体造成攻击x%伤害
【水晶】立即获得M个自身颜色水晶</v>
      </c>
      <c r="S1933" s="150">
        <f t="shared" si="3492"/>
        <v>189</v>
      </c>
    </row>
    <row r="1934" spans="1:19" ht="16.5" x14ac:dyDescent="0.2">
      <c r="A1934" s="62">
        <v>1931</v>
      </c>
      <c r="B1934" s="62">
        <f>INDEX(技能!B:B,MATCH(技能等级!S1934,技能!T:T,0))</f>
        <v>2107004</v>
      </c>
      <c r="C1934" s="69" t="s">
        <v>384</v>
      </c>
      <c r="D1934" s="62">
        <v>9</v>
      </c>
      <c r="E1934" s="62" t="str">
        <f>INDEX(技能!E:E,MATCH(技能等级!S1934,技能!T:T,0))</f>
        <v>唐流雨普攻(教学)</v>
      </c>
      <c r="F1934" s="69" t="s">
        <v>1020</v>
      </c>
      <c r="G1934" s="62">
        <v>10</v>
      </c>
      <c r="H1934" s="149" t="str">
        <f t="shared" si="3487"/>
        <v>210700401</v>
      </c>
      <c r="I1934" s="62">
        <v>9</v>
      </c>
      <c r="J1934" s="62" t="str">
        <f>IF(COUNTIF(技能效果!A:A,技能等级!B1934&amp;"02")=1,技能等级!B1934&amp;"02","")</f>
        <v>210700402</v>
      </c>
      <c r="K1934" s="62">
        <f t="shared" si="3490"/>
        <v>9</v>
      </c>
      <c r="L1934" s="62" t="str">
        <f>IF(COUNTIF(技能效果!A:A,技能等级!B1934&amp;"03")=1,技能等级!B1934&amp;"03","")</f>
        <v/>
      </c>
      <c r="M1934" s="62" t="str">
        <f t="shared" si="3488"/>
        <v/>
      </c>
      <c r="N1934" s="62" t="str">
        <f>IF(COUNTIF(技能效果!A:A,技能等级!B1934&amp;"04")=1,技能等级!B1934&amp;"04","")</f>
        <v/>
      </c>
      <c r="O1934" s="62" t="str">
        <f t="shared" si="3489"/>
        <v/>
      </c>
      <c r="P1934" s="62" t="str">
        <f>IF(COUNTIF(技能效果!A:A,技能等级!B1934&amp;"05")=1,技能等级!B1934&amp;"05","")</f>
        <v/>
      </c>
      <c r="Q1934" s="62" t="str">
        <f t="shared" si="3491"/>
        <v/>
      </c>
      <c r="R1934" s="69" t="str">
        <f>INDEX(技能!U:U,MATCH(技能等级!B1934,技能!B:B,0))</f>
        <v>攻击敌方单体造成攻击x%伤害
【水晶】立即获得M个自身颜色水晶</v>
      </c>
      <c r="S1934" s="150">
        <f t="shared" si="3492"/>
        <v>189</v>
      </c>
    </row>
    <row r="1935" spans="1:19" ht="16.5" x14ac:dyDescent="0.2">
      <c r="A1935" s="62">
        <v>1932</v>
      </c>
      <c r="B1935" s="62">
        <f>INDEX(技能!B:B,MATCH(技能等级!S1935,技能!T:T,0))</f>
        <v>2107004</v>
      </c>
      <c r="C1935" s="69" t="s">
        <v>384</v>
      </c>
      <c r="D1935" s="62">
        <v>10</v>
      </c>
      <c r="E1935" s="62" t="str">
        <f>INDEX(技能!E:E,MATCH(技能等级!S1935,技能!T:T,0))</f>
        <v>唐流雨普攻(教学)</v>
      </c>
      <c r="F1935" s="69" t="s">
        <v>1020</v>
      </c>
      <c r="G1935" s="62">
        <v>10</v>
      </c>
      <c r="H1935" s="149" t="str">
        <f t="shared" si="3487"/>
        <v>210700401</v>
      </c>
      <c r="I1935" s="62">
        <v>10</v>
      </c>
      <c r="J1935" s="62" t="str">
        <f>IF(COUNTIF(技能效果!A:A,技能等级!B1935&amp;"02")=1,技能等级!B1935&amp;"02","")</f>
        <v>210700402</v>
      </c>
      <c r="K1935" s="62">
        <f t="shared" si="3490"/>
        <v>10</v>
      </c>
      <c r="L1935" s="62" t="str">
        <f>IF(COUNTIF(技能效果!A:A,技能等级!B1935&amp;"03")=1,技能等级!B1935&amp;"03","")</f>
        <v/>
      </c>
      <c r="M1935" s="62" t="str">
        <f t="shared" si="3488"/>
        <v/>
      </c>
      <c r="N1935" s="62" t="str">
        <f>IF(COUNTIF(技能效果!A:A,技能等级!B1935&amp;"04")=1,技能等级!B1935&amp;"04","")</f>
        <v/>
      </c>
      <c r="O1935" s="62" t="str">
        <f t="shared" si="3489"/>
        <v/>
      </c>
      <c r="P1935" s="62" t="str">
        <f>IF(COUNTIF(技能效果!A:A,技能等级!B1935&amp;"05")=1,技能等级!B1935&amp;"05","")</f>
        <v/>
      </c>
      <c r="Q1935" s="62" t="str">
        <f t="shared" si="3491"/>
        <v/>
      </c>
      <c r="R1935" s="69" t="str">
        <f>INDEX(技能!U:U,MATCH(技能等级!B1935,技能!B:B,0))</f>
        <v>攻击敌方单体造成攻击x%伤害
【水晶】立即获得M个自身颜色水晶</v>
      </c>
      <c r="S1935" s="150">
        <f t="shared" si="3492"/>
        <v>189</v>
      </c>
    </row>
    <row r="1936" spans="1:19" ht="16.5" x14ac:dyDescent="0.2">
      <c r="A1936" s="62">
        <v>1933</v>
      </c>
      <c r="B1936" s="62">
        <f>INDEX(技能!B:B,MATCH(技能等级!S1936,技能!T:T,0))</f>
        <v>2107005</v>
      </c>
      <c r="C1936" s="69" t="s">
        <v>384</v>
      </c>
      <c r="D1936" s="62">
        <v>1</v>
      </c>
      <c r="E1936" s="62" t="str">
        <f>INDEX(技能!E:E,MATCH(技能等级!S1936,技能!T:T,0))</f>
        <v>李轩辕普攻(教学)</v>
      </c>
      <c r="F1936" s="69" t="s">
        <v>1020</v>
      </c>
      <c r="G1936" s="62"/>
      <c r="H1936" s="149" t="str">
        <f t="shared" si="3487"/>
        <v>210700501</v>
      </c>
      <c r="I1936" s="62">
        <v>1</v>
      </c>
      <c r="J1936" s="62" t="str">
        <f>IF(COUNTIF(技能效果!A:A,技能等级!B1936&amp;"02")=1,技能等级!B1936&amp;"02","")</f>
        <v>210700502</v>
      </c>
      <c r="K1936" s="62">
        <f t="shared" si="3490"/>
        <v>1</v>
      </c>
      <c r="L1936" s="62" t="str">
        <f>IF(COUNTIF(技能效果!A:A,技能等级!B1936&amp;"03")=1,技能等级!B1936&amp;"03","")</f>
        <v/>
      </c>
      <c r="M1936" s="62" t="str">
        <f t="shared" si="3488"/>
        <v/>
      </c>
      <c r="N1936" s="62" t="str">
        <f>IF(COUNTIF(技能效果!A:A,技能等级!B1936&amp;"04")=1,技能等级!B1936&amp;"04","")</f>
        <v/>
      </c>
      <c r="O1936" s="62" t="str">
        <f t="shared" si="3489"/>
        <v/>
      </c>
      <c r="P1936" s="62" t="str">
        <f>IF(COUNTIF(技能效果!A:A,技能等级!B1936&amp;"05")=1,技能等级!B1936&amp;"05","")</f>
        <v/>
      </c>
      <c r="Q1936" s="62" t="str">
        <f t="shared" si="3491"/>
        <v/>
      </c>
      <c r="R1936" s="69" t="str">
        <f>INDEX(技能!U:U,MATCH(技能等级!B1936,技能!B:B,0))</f>
        <v>攻击敌方单体造成攻击x%伤害
【水晶】立即获得M个自身颜色水晶</v>
      </c>
      <c r="S1936" s="150">
        <f t="shared" si="3492"/>
        <v>190</v>
      </c>
    </row>
    <row r="1937" spans="1:19" ht="16.5" x14ac:dyDescent="0.2">
      <c r="A1937" s="62">
        <v>1934</v>
      </c>
      <c r="B1937" s="62">
        <f>INDEX(技能!B:B,MATCH(技能等级!S1937,技能!T:T,0))</f>
        <v>2107005</v>
      </c>
      <c r="C1937" s="69" t="s">
        <v>384</v>
      </c>
      <c r="D1937" s="62">
        <v>2</v>
      </c>
      <c r="E1937" s="62" t="str">
        <f>INDEX(技能!E:E,MATCH(技能等级!S1937,技能!T:T,0))</f>
        <v>李轩辕普攻(教学)</v>
      </c>
      <c r="F1937" s="69" t="s">
        <v>1020</v>
      </c>
      <c r="G1937" s="62">
        <v>10</v>
      </c>
      <c r="H1937" s="149" t="str">
        <f t="shared" si="3487"/>
        <v>210700501</v>
      </c>
      <c r="I1937" s="62">
        <v>2</v>
      </c>
      <c r="J1937" s="62" t="str">
        <f>IF(COUNTIF(技能效果!A:A,技能等级!B1937&amp;"02")=1,技能等级!B1937&amp;"02","")</f>
        <v>210700502</v>
      </c>
      <c r="K1937" s="62">
        <f t="shared" si="3490"/>
        <v>2</v>
      </c>
      <c r="L1937" s="62" t="str">
        <f>IF(COUNTIF(技能效果!A:A,技能等级!B1937&amp;"03")=1,技能等级!B1937&amp;"03","")</f>
        <v/>
      </c>
      <c r="M1937" s="62" t="str">
        <f t="shared" si="3488"/>
        <v/>
      </c>
      <c r="N1937" s="62" t="str">
        <f>IF(COUNTIF(技能效果!A:A,技能等级!B1937&amp;"04")=1,技能等级!B1937&amp;"04","")</f>
        <v/>
      </c>
      <c r="O1937" s="62" t="str">
        <f t="shared" si="3489"/>
        <v/>
      </c>
      <c r="P1937" s="62" t="str">
        <f>IF(COUNTIF(技能效果!A:A,技能等级!B1937&amp;"05")=1,技能等级!B1937&amp;"05","")</f>
        <v/>
      </c>
      <c r="Q1937" s="62" t="str">
        <f t="shared" si="3491"/>
        <v/>
      </c>
      <c r="R1937" s="69" t="str">
        <f>INDEX(技能!U:U,MATCH(技能等级!B1937,技能!B:B,0))</f>
        <v>攻击敌方单体造成攻击x%伤害
【水晶】立即获得M个自身颜色水晶</v>
      </c>
      <c r="S1937" s="150">
        <f t="shared" si="3492"/>
        <v>190</v>
      </c>
    </row>
    <row r="1938" spans="1:19" ht="16.5" x14ac:dyDescent="0.2">
      <c r="A1938" s="62">
        <v>1935</v>
      </c>
      <c r="B1938" s="62">
        <f>INDEX(技能!B:B,MATCH(技能等级!S1938,技能!T:T,0))</f>
        <v>2107005</v>
      </c>
      <c r="C1938" s="69" t="s">
        <v>384</v>
      </c>
      <c r="D1938" s="62">
        <v>3</v>
      </c>
      <c r="E1938" s="62" t="str">
        <f>INDEX(技能!E:E,MATCH(技能等级!S1938,技能!T:T,0))</f>
        <v>李轩辕普攻(教学)</v>
      </c>
      <c r="F1938" s="69" t="s">
        <v>1020</v>
      </c>
      <c r="G1938" s="62">
        <v>10</v>
      </c>
      <c r="H1938" s="149" t="str">
        <f t="shared" si="3487"/>
        <v>210700501</v>
      </c>
      <c r="I1938" s="62">
        <v>3</v>
      </c>
      <c r="J1938" s="62" t="str">
        <f>IF(COUNTIF(技能效果!A:A,技能等级!B1938&amp;"02")=1,技能等级!B1938&amp;"02","")</f>
        <v>210700502</v>
      </c>
      <c r="K1938" s="62">
        <f t="shared" si="3490"/>
        <v>3</v>
      </c>
      <c r="L1938" s="62" t="str">
        <f>IF(COUNTIF(技能效果!A:A,技能等级!B1938&amp;"03")=1,技能等级!B1938&amp;"03","")</f>
        <v/>
      </c>
      <c r="M1938" s="62" t="str">
        <f t="shared" si="3488"/>
        <v/>
      </c>
      <c r="N1938" s="62" t="str">
        <f>IF(COUNTIF(技能效果!A:A,技能等级!B1938&amp;"04")=1,技能等级!B1938&amp;"04","")</f>
        <v/>
      </c>
      <c r="O1938" s="62" t="str">
        <f t="shared" si="3489"/>
        <v/>
      </c>
      <c r="P1938" s="62" t="str">
        <f>IF(COUNTIF(技能效果!A:A,技能等级!B1938&amp;"05")=1,技能等级!B1938&amp;"05","")</f>
        <v/>
      </c>
      <c r="Q1938" s="62" t="str">
        <f t="shared" si="3491"/>
        <v/>
      </c>
      <c r="R1938" s="69" t="str">
        <f>INDEX(技能!U:U,MATCH(技能等级!B1938,技能!B:B,0))</f>
        <v>攻击敌方单体造成攻击x%伤害
【水晶】立即获得M个自身颜色水晶</v>
      </c>
      <c r="S1938" s="150">
        <f t="shared" si="3492"/>
        <v>190</v>
      </c>
    </row>
    <row r="1939" spans="1:19" ht="16.5" x14ac:dyDescent="0.2">
      <c r="A1939" s="62">
        <v>1936</v>
      </c>
      <c r="B1939" s="62">
        <f>INDEX(技能!B:B,MATCH(技能等级!S1939,技能!T:T,0))</f>
        <v>2107005</v>
      </c>
      <c r="C1939" s="69" t="s">
        <v>384</v>
      </c>
      <c r="D1939" s="62">
        <v>4</v>
      </c>
      <c r="E1939" s="62" t="str">
        <f>INDEX(技能!E:E,MATCH(技能等级!S1939,技能!T:T,0))</f>
        <v>李轩辕普攻(教学)</v>
      </c>
      <c r="F1939" s="69" t="s">
        <v>1020</v>
      </c>
      <c r="G1939" s="62">
        <v>10</v>
      </c>
      <c r="H1939" s="149" t="str">
        <f t="shared" si="3487"/>
        <v>210700501</v>
      </c>
      <c r="I1939" s="62">
        <v>4</v>
      </c>
      <c r="J1939" s="62" t="str">
        <f>IF(COUNTIF(技能效果!A:A,技能等级!B1939&amp;"02")=1,技能等级!B1939&amp;"02","")</f>
        <v>210700502</v>
      </c>
      <c r="K1939" s="62">
        <f t="shared" si="3490"/>
        <v>4</v>
      </c>
      <c r="L1939" s="62" t="str">
        <f>IF(COUNTIF(技能效果!A:A,技能等级!B1939&amp;"03")=1,技能等级!B1939&amp;"03","")</f>
        <v/>
      </c>
      <c r="M1939" s="62" t="str">
        <f t="shared" si="3488"/>
        <v/>
      </c>
      <c r="N1939" s="62" t="str">
        <f>IF(COUNTIF(技能效果!A:A,技能等级!B1939&amp;"04")=1,技能等级!B1939&amp;"04","")</f>
        <v/>
      </c>
      <c r="O1939" s="62" t="str">
        <f t="shared" si="3489"/>
        <v/>
      </c>
      <c r="P1939" s="62" t="str">
        <f>IF(COUNTIF(技能效果!A:A,技能等级!B1939&amp;"05")=1,技能等级!B1939&amp;"05","")</f>
        <v/>
      </c>
      <c r="Q1939" s="62" t="str">
        <f t="shared" si="3491"/>
        <v/>
      </c>
      <c r="R1939" s="69" t="str">
        <f>INDEX(技能!U:U,MATCH(技能等级!B1939,技能!B:B,0))</f>
        <v>攻击敌方单体造成攻击x%伤害
【水晶】立即获得M个自身颜色水晶</v>
      </c>
      <c r="S1939" s="150">
        <f t="shared" si="3492"/>
        <v>190</v>
      </c>
    </row>
    <row r="1940" spans="1:19" ht="16.5" x14ac:dyDescent="0.2">
      <c r="A1940" s="62">
        <v>1937</v>
      </c>
      <c r="B1940" s="62">
        <f>INDEX(技能!B:B,MATCH(技能等级!S1940,技能!T:T,0))</f>
        <v>2107005</v>
      </c>
      <c r="C1940" s="69" t="s">
        <v>384</v>
      </c>
      <c r="D1940" s="62">
        <v>5</v>
      </c>
      <c r="E1940" s="62" t="str">
        <f>INDEX(技能!E:E,MATCH(技能等级!S1940,技能!T:T,0))</f>
        <v>李轩辕普攻(教学)</v>
      </c>
      <c r="F1940" s="69" t="s">
        <v>1020</v>
      </c>
      <c r="G1940" s="62">
        <v>10</v>
      </c>
      <c r="H1940" s="149" t="str">
        <f t="shared" si="3487"/>
        <v>210700501</v>
      </c>
      <c r="I1940" s="62">
        <v>5</v>
      </c>
      <c r="J1940" s="62" t="str">
        <f>IF(COUNTIF(技能效果!A:A,技能等级!B1940&amp;"02")=1,技能等级!B1940&amp;"02","")</f>
        <v>210700502</v>
      </c>
      <c r="K1940" s="62">
        <f t="shared" si="3490"/>
        <v>5</v>
      </c>
      <c r="L1940" s="62" t="str">
        <f>IF(COUNTIF(技能效果!A:A,技能等级!B1940&amp;"03")=1,技能等级!B1940&amp;"03","")</f>
        <v/>
      </c>
      <c r="M1940" s="62" t="str">
        <f t="shared" si="3488"/>
        <v/>
      </c>
      <c r="N1940" s="62" t="str">
        <f>IF(COUNTIF(技能效果!A:A,技能等级!B1940&amp;"04")=1,技能等级!B1940&amp;"04","")</f>
        <v/>
      </c>
      <c r="O1940" s="62" t="str">
        <f t="shared" si="3489"/>
        <v/>
      </c>
      <c r="P1940" s="62" t="str">
        <f>IF(COUNTIF(技能效果!A:A,技能等级!B1940&amp;"05")=1,技能等级!B1940&amp;"05","")</f>
        <v/>
      </c>
      <c r="Q1940" s="62" t="str">
        <f t="shared" si="3491"/>
        <v/>
      </c>
      <c r="R1940" s="69" t="str">
        <f>INDEX(技能!U:U,MATCH(技能等级!B1940,技能!B:B,0))</f>
        <v>攻击敌方单体造成攻击x%伤害
【水晶】立即获得M个自身颜色水晶</v>
      </c>
      <c r="S1940" s="150">
        <f t="shared" si="3492"/>
        <v>190</v>
      </c>
    </row>
    <row r="1941" spans="1:19" ht="16.5" x14ac:dyDescent="0.2">
      <c r="A1941" s="62">
        <v>1938</v>
      </c>
      <c r="B1941" s="62">
        <f>INDEX(技能!B:B,MATCH(技能等级!S1941,技能!T:T,0))</f>
        <v>2107005</v>
      </c>
      <c r="C1941" s="69" t="s">
        <v>384</v>
      </c>
      <c r="D1941" s="62">
        <v>6</v>
      </c>
      <c r="E1941" s="62" t="str">
        <f>INDEX(技能!E:E,MATCH(技能等级!S1941,技能!T:T,0))</f>
        <v>李轩辕普攻(教学)</v>
      </c>
      <c r="F1941" s="69" t="s">
        <v>1020</v>
      </c>
      <c r="G1941" s="62">
        <v>10</v>
      </c>
      <c r="H1941" s="149" t="str">
        <f t="shared" si="3487"/>
        <v>210700501</v>
      </c>
      <c r="I1941" s="62">
        <v>6</v>
      </c>
      <c r="J1941" s="62" t="str">
        <f>IF(COUNTIF(技能效果!A:A,技能等级!B1941&amp;"02")=1,技能等级!B1941&amp;"02","")</f>
        <v>210700502</v>
      </c>
      <c r="K1941" s="62">
        <f t="shared" si="3490"/>
        <v>6</v>
      </c>
      <c r="L1941" s="62" t="str">
        <f>IF(COUNTIF(技能效果!A:A,技能等级!B1941&amp;"03")=1,技能等级!B1941&amp;"03","")</f>
        <v/>
      </c>
      <c r="M1941" s="62" t="str">
        <f t="shared" si="3488"/>
        <v/>
      </c>
      <c r="N1941" s="62" t="str">
        <f>IF(COUNTIF(技能效果!A:A,技能等级!B1941&amp;"04")=1,技能等级!B1941&amp;"04","")</f>
        <v/>
      </c>
      <c r="O1941" s="62" t="str">
        <f t="shared" si="3489"/>
        <v/>
      </c>
      <c r="P1941" s="62" t="str">
        <f>IF(COUNTIF(技能效果!A:A,技能等级!B1941&amp;"05")=1,技能等级!B1941&amp;"05","")</f>
        <v/>
      </c>
      <c r="Q1941" s="62" t="str">
        <f t="shared" si="3491"/>
        <v/>
      </c>
      <c r="R1941" s="69" t="str">
        <f>INDEX(技能!U:U,MATCH(技能等级!B1941,技能!B:B,0))</f>
        <v>攻击敌方单体造成攻击x%伤害
【水晶】立即获得M个自身颜色水晶</v>
      </c>
      <c r="S1941" s="150">
        <f t="shared" si="3492"/>
        <v>190</v>
      </c>
    </row>
    <row r="1942" spans="1:19" ht="16.5" x14ac:dyDescent="0.2">
      <c r="A1942" s="62">
        <v>1939</v>
      </c>
      <c r="B1942" s="62">
        <f>INDEX(技能!B:B,MATCH(技能等级!S1942,技能!T:T,0))</f>
        <v>2107005</v>
      </c>
      <c r="C1942" s="69" t="s">
        <v>384</v>
      </c>
      <c r="D1942" s="62">
        <v>7</v>
      </c>
      <c r="E1942" s="62" t="str">
        <f>INDEX(技能!E:E,MATCH(技能等级!S1942,技能!T:T,0))</f>
        <v>李轩辕普攻(教学)</v>
      </c>
      <c r="F1942" s="69" t="s">
        <v>1020</v>
      </c>
      <c r="G1942" s="62">
        <v>10</v>
      </c>
      <c r="H1942" s="149" t="str">
        <f t="shared" si="3487"/>
        <v>210700501</v>
      </c>
      <c r="I1942" s="62">
        <v>7</v>
      </c>
      <c r="J1942" s="62" t="str">
        <f>IF(COUNTIF(技能效果!A:A,技能等级!B1942&amp;"02")=1,技能等级!B1942&amp;"02","")</f>
        <v>210700502</v>
      </c>
      <c r="K1942" s="62">
        <f t="shared" si="3490"/>
        <v>7</v>
      </c>
      <c r="L1942" s="62" t="str">
        <f>IF(COUNTIF(技能效果!A:A,技能等级!B1942&amp;"03")=1,技能等级!B1942&amp;"03","")</f>
        <v/>
      </c>
      <c r="M1942" s="62" t="str">
        <f t="shared" si="3488"/>
        <v/>
      </c>
      <c r="N1942" s="62" t="str">
        <f>IF(COUNTIF(技能效果!A:A,技能等级!B1942&amp;"04")=1,技能等级!B1942&amp;"04","")</f>
        <v/>
      </c>
      <c r="O1942" s="62" t="str">
        <f t="shared" si="3489"/>
        <v/>
      </c>
      <c r="P1942" s="62" t="str">
        <f>IF(COUNTIF(技能效果!A:A,技能等级!B1942&amp;"05")=1,技能等级!B1942&amp;"05","")</f>
        <v/>
      </c>
      <c r="Q1942" s="62" t="str">
        <f t="shared" si="3491"/>
        <v/>
      </c>
      <c r="R1942" s="69" t="str">
        <f>INDEX(技能!U:U,MATCH(技能等级!B1942,技能!B:B,0))</f>
        <v>攻击敌方单体造成攻击x%伤害
【水晶】立即获得M个自身颜色水晶</v>
      </c>
      <c r="S1942" s="150">
        <f t="shared" si="3492"/>
        <v>190</v>
      </c>
    </row>
    <row r="1943" spans="1:19" ht="16.5" x14ac:dyDescent="0.2">
      <c r="A1943" s="62">
        <v>1940</v>
      </c>
      <c r="B1943" s="62">
        <f>INDEX(技能!B:B,MATCH(技能等级!S1943,技能!T:T,0))</f>
        <v>2107005</v>
      </c>
      <c r="C1943" s="69" t="s">
        <v>384</v>
      </c>
      <c r="D1943" s="62">
        <v>8</v>
      </c>
      <c r="E1943" s="62" t="str">
        <f>INDEX(技能!E:E,MATCH(技能等级!S1943,技能!T:T,0))</f>
        <v>李轩辕普攻(教学)</v>
      </c>
      <c r="F1943" s="69" t="s">
        <v>1020</v>
      </c>
      <c r="G1943" s="62">
        <v>10</v>
      </c>
      <c r="H1943" s="149" t="str">
        <f t="shared" si="3487"/>
        <v>210700501</v>
      </c>
      <c r="I1943" s="62">
        <v>8</v>
      </c>
      <c r="J1943" s="62" t="str">
        <f>IF(COUNTIF(技能效果!A:A,技能等级!B1943&amp;"02")=1,技能等级!B1943&amp;"02","")</f>
        <v>210700502</v>
      </c>
      <c r="K1943" s="62">
        <f t="shared" si="3490"/>
        <v>8</v>
      </c>
      <c r="L1943" s="62" t="str">
        <f>IF(COUNTIF(技能效果!A:A,技能等级!B1943&amp;"03")=1,技能等级!B1943&amp;"03","")</f>
        <v/>
      </c>
      <c r="M1943" s="62" t="str">
        <f t="shared" si="3488"/>
        <v/>
      </c>
      <c r="N1943" s="62" t="str">
        <f>IF(COUNTIF(技能效果!A:A,技能等级!B1943&amp;"04")=1,技能等级!B1943&amp;"04","")</f>
        <v/>
      </c>
      <c r="O1943" s="62" t="str">
        <f t="shared" si="3489"/>
        <v/>
      </c>
      <c r="P1943" s="62" t="str">
        <f>IF(COUNTIF(技能效果!A:A,技能等级!B1943&amp;"05")=1,技能等级!B1943&amp;"05","")</f>
        <v/>
      </c>
      <c r="Q1943" s="62" t="str">
        <f t="shared" si="3491"/>
        <v/>
      </c>
      <c r="R1943" s="69" t="str">
        <f>INDEX(技能!U:U,MATCH(技能等级!B1943,技能!B:B,0))</f>
        <v>攻击敌方单体造成攻击x%伤害
【水晶】立即获得M个自身颜色水晶</v>
      </c>
      <c r="S1943" s="150">
        <f t="shared" si="3492"/>
        <v>190</v>
      </c>
    </row>
    <row r="1944" spans="1:19" ht="16.5" x14ac:dyDescent="0.2">
      <c r="A1944" s="62">
        <v>1941</v>
      </c>
      <c r="B1944" s="62">
        <f>INDEX(技能!B:B,MATCH(技能等级!S1944,技能!T:T,0))</f>
        <v>2107005</v>
      </c>
      <c r="C1944" s="69" t="s">
        <v>384</v>
      </c>
      <c r="D1944" s="62">
        <v>9</v>
      </c>
      <c r="E1944" s="62" t="str">
        <f>INDEX(技能!E:E,MATCH(技能等级!S1944,技能!T:T,0))</f>
        <v>李轩辕普攻(教学)</v>
      </c>
      <c r="F1944" s="69" t="s">
        <v>1020</v>
      </c>
      <c r="G1944" s="62">
        <v>10</v>
      </c>
      <c r="H1944" s="149" t="str">
        <f t="shared" si="3487"/>
        <v>210700501</v>
      </c>
      <c r="I1944" s="62">
        <v>9</v>
      </c>
      <c r="J1944" s="62" t="str">
        <f>IF(COUNTIF(技能效果!A:A,技能等级!B1944&amp;"02")=1,技能等级!B1944&amp;"02","")</f>
        <v>210700502</v>
      </c>
      <c r="K1944" s="62">
        <f t="shared" si="3490"/>
        <v>9</v>
      </c>
      <c r="L1944" s="62" t="str">
        <f>IF(COUNTIF(技能效果!A:A,技能等级!B1944&amp;"03")=1,技能等级!B1944&amp;"03","")</f>
        <v/>
      </c>
      <c r="M1944" s="62" t="str">
        <f t="shared" si="3488"/>
        <v/>
      </c>
      <c r="N1944" s="62" t="str">
        <f>IF(COUNTIF(技能效果!A:A,技能等级!B1944&amp;"04")=1,技能等级!B1944&amp;"04","")</f>
        <v/>
      </c>
      <c r="O1944" s="62" t="str">
        <f t="shared" si="3489"/>
        <v/>
      </c>
      <c r="P1944" s="62" t="str">
        <f>IF(COUNTIF(技能效果!A:A,技能等级!B1944&amp;"05")=1,技能等级!B1944&amp;"05","")</f>
        <v/>
      </c>
      <c r="Q1944" s="62" t="str">
        <f t="shared" si="3491"/>
        <v/>
      </c>
      <c r="R1944" s="69" t="str">
        <f>INDEX(技能!U:U,MATCH(技能等级!B1944,技能!B:B,0))</f>
        <v>攻击敌方单体造成攻击x%伤害
【水晶】立即获得M个自身颜色水晶</v>
      </c>
      <c r="S1944" s="150">
        <f t="shared" si="3492"/>
        <v>190</v>
      </c>
    </row>
    <row r="1945" spans="1:19" ht="16.5" x14ac:dyDescent="0.2">
      <c r="A1945" s="62">
        <v>1942</v>
      </c>
      <c r="B1945" s="62">
        <f>INDEX(技能!B:B,MATCH(技能等级!S1945,技能!T:T,0))</f>
        <v>2107005</v>
      </c>
      <c r="C1945" s="69" t="s">
        <v>384</v>
      </c>
      <c r="D1945" s="62">
        <v>10</v>
      </c>
      <c r="E1945" s="62" t="str">
        <f>INDEX(技能!E:E,MATCH(技能等级!S1945,技能!T:T,0))</f>
        <v>李轩辕普攻(教学)</v>
      </c>
      <c r="F1945" s="69" t="s">
        <v>1020</v>
      </c>
      <c r="G1945" s="62">
        <v>10</v>
      </c>
      <c r="H1945" s="149" t="str">
        <f t="shared" si="3487"/>
        <v>210700501</v>
      </c>
      <c r="I1945" s="62">
        <v>10</v>
      </c>
      <c r="J1945" s="62" t="str">
        <f>IF(COUNTIF(技能效果!A:A,技能等级!B1945&amp;"02")=1,技能等级!B1945&amp;"02","")</f>
        <v>210700502</v>
      </c>
      <c r="K1945" s="62">
        <f t="shared" si="3490"/>
        <v>10</v>
      </c>
      <c r="L1945" s="62" t="str">
        <f>IF(COUNTIF(技能效果!A:A,技能等级!B1945&amp;"03")=1,技能等级!B1945&amp;"03","")</f>
        <v/>
      </c>
      <c r="M1945" s="62" t="str">
        <f t="shared" si="3488"/>
        <v/>
      </c>
      <c r="N1945" s="62" t="str">
        <f>IF(COUNTIF(技能效果!A:A,技能等级!B1945&amp;"04")=1,技能等级!B1945&amp;"04","")</f>
        <v/>
      </c>
      <c r="O1945" s="62" t="str">
        <f t="shared" si="3489"/>
        <v/>
      </c>
      <c r="P1945" s="62" t="str">
        <f>IF(COUNTIF(技能效果!A:A,技能等级!B1945&amp;"05")=1,技能等级!B1945&amp;"05","")</f>
        <v/>
      </c>
      <c r="Q1945" s="62" t="str">
        <f t="shared" si="3491"/>
        <v/>
      </c>
      <c r="R1945" s="69" t="str">
        <f>INDEX(技能!U:U,MATCH(技能等级!B1945,技能!B:B,0))</f>
        <v>攻击敌方单体造成攻击x%伤害
【水晶】立即获得M个自身颜色水晶</v>
      </c>
      <c r="S1945" s="150">
        <f t="shared" si="3492"/>
        <v>190</v>
      </c>
    </row>
    <row r="1946" spans="1:19" ht="16.5" x14ac:dyDescent="0.2">
      <c r="A1946" s="62">
        <v>1943</v>
      </c>
      <c r="B1946" s="62">
        <f>INDEX(技能!B:B,MATCH(技能等级!S1946,技能!T:T,0))</f>
        <v>2107006</v>
      </c>
      <c r="C1946" s="69" t="s">
        <v>384</v>
      </c>
      <c r="D1946" s="62">
        <v>1</v>
      </c>
      <c r="E1946" s="62" t="str">
        <f>INDEX(技能!E:E,MATCH(技能等级!S1946,技能!T:T,0))</f>
        <v>项羽普攻(教学)</v>
      </c>
      <c r="F1946" s="69" t="s">
        <v>1020</v>
      </c>
      <c r="G1946" s="62"/>
      <c r="H1946" s="149" t="str">
        <f t="shared" si="3487"/>
        <v>210700601</v>
      </c>
      <c r="I1946" s="62">
        <v>1</v>
      </c>
      <c r="J1946" s="62" t="str">
        <f>IF(COUNTIF(技能效果!A:A,技能等级!B1946&amp;"02")=1,技能等级!B1946&amp;"02","")</f>
        <v>210700602</v>
      </c>
      <c r="K1946" s="62">
        <f t="shared" si="3490"/>
        <v>1</v>
      </c>
      <c r="L1946" s="62" t="str">
        <f>IF(COUNTIF(技能效果!A:A,技能等级!B1946&amp;"03")=1,技能等级!B1946&amp;"03","")</f>
        <v/>
      </c>
      <c r="M1946" s="62" t="str">
        <f t="shared" si="3488"/>
        <v/>
      </c>
      <c r="N1946" s="62" t="str">
        <f>IF(COUNTIF(技能效果!A:A,技能等级!B1946&amp;"04")=1,技能等级!B1946&amp;"04","")</f>
        <v/>
      </c>
      <c r="O1946" s="62" t="str">
        <f t="shared" si="3489"/>
        <v/>
      </c>
      <c r="P1946" s="62" t="str">
        <f>IF(COUNTIF(技能效果!A:A,技能等级!B1946&amp;"05")=1,技能等级!B1946&amp;"05","")</f>
        <v/>
      </c>
      <c r="Q1946" s="62" t="str">
        <f t="shared" si="3491"/>
        <v/>
      </c>
      <c r="R1946" s="69" t="str">
        <f>INDEX(技能!U:U,MATCH(技能等级!B1946,技能!B:B,0))</f>
        <v>攻击敌方单体造成攻击x%伤害
【水晶】立即获得M个自身颜色水晶</v>
      </c>
      <c r="S1946" s="150">
        <f t="shared" si="3492"/>
        <v>191</v>
      </c>
    </row>
    <row r="1947" spans="1:19" ht="16.5" x14ac:dyDescent="0.2">
      <c r="A1947" s="62">
        <v>1944</v>
      </c>
      <c r="B1947" s="62">
        <f>INDEX(技能!B:B,MATCH(技能等级!S1947,技能!T:T,0))</f>
        <v>2107006</v>
      </c>
      <c r="C1947" s="69" t="s">
        <v>384</v>
      </c>
      <c r="D1947" s="62">
        <v>2</v>
      </c>
      <c r="E1947" s="62" t="str">
        <f>INDEX(技能!E:E,MATCH(技能等级!S1947,技能!T:T,0))</f>
        <v>项羽普攻(教学)</v>
      </c>
      <c r="F1947" s="69" t="s">
        <v>1020</v>
      </c>
      <c r="G1947" s="62">
        <v>10</v>
      </c>
      <c r="H1947" s="149" t="str">
        <f t="shared" si="3487"/>
        <v>210700601</v>
      </c>
      <c r="I1947" s="62">
        <v>2</v>
      </c>
      <c r="J1947" s="62" t="str">
        <f>IF(COUNTIF(技能效果!A:A,技能等级!B1947&amp;"02")=1,技能等级!B1947&amp;"02","")</f>
        <v>210700602</v>
      </c>
      <c r="K1947" s="62">
        <f t="shared" si="3490"/>
        <v>2</v>
      </c>
      <c r="L1947" s="62" t="str">
        <f>IF(COUNTIF(技能效果!A:A,技能等级!B1947&amp;"03")=1,技能等级!B1947&amp;"03","")</f>
        <v/>
      </c>
      <c r="M1947" s="62" t="str">
        <f t="shared" si="3488"/>
        <v/>
      </c>
      <c r="N1947" s="62" t="str">
        <f>IF(COUNTIF(技能效果!A:A,技能等级!B1947&amp;"04")=1,技能等级!B1947&amp;"04","")</f>
        <v/>
      </c>
      <c r="O1947" s="62" t="str">
        <f t="shared" si="3489"/>
        <v/>
      </c>
      <c r="P1947" s="62" t="str">
        <f>IF(COUNTIF(技能效果!A:A,技能等级!B1947&amp;"05")=1,技能等级!B1947&amp;"05","")</f>
        <v/>
      </c>
      <c r="Q1947" s="62" t="str">
        <f t="shared" si="3491"/>
        <v/>
      </c>
      <c r="R1947" s="69" t="str">
        <f>INDEX(技能!U:U,MATCH(技能等级!B1947,技能!B:B,0))</f>
        <v>攻击敌方单体造成攻击x%伤害
【水晶】立即获得M个自身颜色水晶</v>
      </c>
      <c r="S1947" s="150">
        <f t="shared" si="3492"/>
        <v>191</v>
      </c>
    </row>
    <row r="1948" spans="1:19" ht="16.5" x14ac:dyDescent="0.2">
      <c r="A1948" s="62">
        <v>1945</v>
      </c>
      <c r="B1948" s="62">
        <f>INDEX(技能!B:B,MATCH(技能等级!S1948,技能!T:T,0))</f>
        <v>2107006</v>
      </c>
      <c r="C1948" s="69" t="s">
        <v>384</v>
      </c>
      <c r="D1948" s="62">
        <v>3</v>
      </c>
      <c r="E1948" s="62" t="str">
        <f>INDEX(技能!E:E,MATCH(技能等级!S1948,技能!T:T,0))</f>
        <v>项羽普攻(教学)</v>
      </c>
      <c r="F1948" s="69" t="s">
        <v>1020</v>
      </c>
      <c r="G1948" s="62">
        <v>10</v>
      </c>
      <c r="H1948" s="149" t="str">
        <f t="shared" si="3487"/>
        <v>210700601</v>
      </c>
      <c r="I1948" s="62">
        <v>3</v>
      </c>
      <c r="J1948" s="62" t="str">
        <f>IF(COUNTIF(技能效果!A:A,技能等级!B1948&amp;"02")=1,技能等级!B1948&amp;"02","")</f>
        <v>210700602</v>
      </c>
      <c r="K1948" s="62">
        <f t="shared" si="3490"/>
        <v>3</v>
      </c>
      <c r="L1948" s="62" t="str">
        <f>IF(COUNTIF(技能效果!A:A,技能等级!B1948&amp;"03")=1,技能等级!B1948&amp;"03","")</f>
        <v/>
      </c>
      <c r="M1948" s="62" t="str">
        <f t="shared" si="3488"/>
        <v/>
      </c>
      <c r="N1948" s="62" t="str">
        <f>IF(COUNTIF(技能效果!A:A,技能等级!B1948&amp;"04")=1,技能等级!B1948&amp;"04","")</f>
        <v/>
      </c>
      <c r="O1948" s="62" t="str">
        <f t="shared" si="3489"/>
        <v/>
      </c>
      <c r="P1948" s="62" t="str">
        <f>IF(COUNTIF(技能效果!A:A,技能等级!B1948&amp;"05")=1,技能等级!B1948&amp;"05","")</f>
        <v/>
      </c>
      <c r="Q1948" s="62" t="str">
        <f t="shared" si="3491"/>
        <v/>
      </c>
      <c r="R1948" s="69" t="str">
        <f>INDEX(技能!U:U,MATCH(技能等级!B1948,技能!B:B,0))</f>
        <v>攻击敌方单体造成攻击x%伤害
【水晶】立即获得M个自身颜色水晶</v>
      </c>
      <c r="S1948" s="150">
        <f t="shared" si="3492"/>
        <v>191</v>
      </c>
    </row>
    <row r="1949" spans="1:19" ht="16.5" x14ac:dyDescent="0.2">
      <c r="A1949" s="62">
        <v>1946</v>
      </c>
      <c r="B1949" s="62">
        <f>INDEX(技能!B:B,MATCH(技能等级!S1949,技能!T:T,0))</f>
        <v>2107006</v>
      </c>
      <c r="C1949" s="69" t="s">
        <v>384</v>
      </c>
      <c r="D1949" s="62">
        <v>4</v>
      </c>
      <c r="E1949" s="62" t="str">
        <f>INDEX(技能!E:E,MATCH(技能等级!S1949,技能!T:T,0))</f>
        <v>项羽普攻(教学)</v>
      </c>
      <c r="F1949" s="69" t="s">
        <v>1020</v>
      </c>
      <c r="G1949" s="62">
        <v>10</v>
      </c>
      <c r="H1949" s="149" t="str">
        <f t="shared" si="3487"/>
        <v>210700601</v>
      </c>
      <c r="I1949" s="62">
        <v>4</v>
      </c>
      <c r="J1949" s="62" t="str">
        <f>IF(COUNTIF(技能效果!A:A,技能等级!B1949&amp;"02")=1,技能等级!B1949&amp;"02","")</f>
        <v>210700602</v>
      </c>
      <c r="K1949" s="62">
        <f t="shared" si="3490"/>
        <v>4</v>
      </c>
      <c r="L1949" s="62" t="str">
        <f>IF(COUNTIF(技能效果!A:A,技能等级!B1949&amp;"03")=1,技能等级!B1949&amp;"03","")</f>
        <v/>
      </c>
      <c r="M1949" s="62" t="str">
        <f t="shared" si="3488"/>
        <v/>
      </c>
      <c r="N1949" s="62" t="str">
        <f>IF(COUNTIF(技能效果!A:A,技能等级!B1949&amp;"04")=1,技能等级!B1949&amp;"04","")</f>
        <v/>
      </c>
      <c r="O1949" s="62" t="str">
        <f t="shared" si="3489"/>
        <v/>
      </c>
      <c r="P1949" s="62" t="str">
        <f>IF(COUNTIF(技能效果!A:A,技能等级!B1949&amp;"05")=1,技能等级!B1949&amp;"05","")</f>
        <v/>
      </c>
      <c r="Q1949" s="62" t="str">
        <f t="shared" si="3491"/>
        <v/>
      </c>
      <c r="R1949" s="69" t="str">
        <f>INDEX(技能!U:U,MATCH(技能等级!B1949,技能!B:B,0))</f>
        <v>攻击敌方单体造成攻击x%伤害
【水晶】立即获得M个自身颜色水晶</v>
      </c>
      <c r="S1949" s="150">
        <f t="shared" si="3492"/>
        <v>191</v>
      </c>
    </row>
    <row r="1950" spans="1:19" ht="16.5" x14ac:dyDescent="0.2">
      <c r="A1950" s="62">
        <v>1947</v>
      </c>
      <c r="B1950" s="62">
        <f>INDEX(技能!B:B,MATCH(技能等级!S1950,技能!T:T,0))</f>
        <v>2107006</v>
      </c>
      <c r="C1950" s="69" t="s">
        <v>384</v>
      </c>
      <c r="D1950" s="62">
        <v>5</v>
      </c>
      <c r="E1950" s="62" t="str">
        <f>INDEX(技能!E:E,MATCH(技能等级!S1950,技能!T:T,0))</f>
        <v>项羽普攻(教学)</v>
      </c>
      <c r="F1950" s="69" t="s">
        <v>1020</v>
      </c>
      <c r="G1950" s="62">
        <v>10</v>
      </c>
      <c r="H1950" s="149" t="str">
        <f t="shared" si="3487"/>
        <v>210700601</v>
      </c>
      <c r="I1950" s="62">
        <v>5</v>
      </c>
      <c r="J1950" s="62" t="str">
        <f>IF(COUNTIF(技能效果!A:A,技能等级!B1950&amp;"02")=1,技能等级!B1950&amp;"02","")</f>
        <v>210700602</v>
      </c>
      <c r="K1950" s="62">
        <f t="shared" si="3490"/>
        <v>5</v>
      </c>
      <c r="L1950" s="62" t="str">
        <f>IF(COUNTIF(技能效果!A:A,技能等级!B1950&amp;"03")=1,技能等级!B1950&amp;"03","")</f>
        <v/>
      </c>
      <c r="M1950" s="62" t="str">
        <f t="shared" si="3488"/>
        <v/>
      </c>
      <c r="N1950" s="62" t="str">
        <f>IF(COUNTIF(技能效果!A:A,技能等级!B1950&amp;"04")=1,技能等级!B1950&amp;"04","")</f>
        <v/>
      </c>
      <c r="O1950" s="62" t="str">
        <f t="shared" si="3489"/>
        <v/>
      </c>
      <c r="P1950" s="62" t="str">
        <f>IF(COUNTIF(技能效果!A:A,技能等级!B1950&amp;"05")=1,技能等级!B1950&amp;"05","")</f>
        <v/>
      </c>
      <c r="Q1950" s="62" t="str">
        <f t="shared" si="3491"/>
        <v/>
      </c>
      <c r="R1950" s="69" t="str">
        <f>INDEX(技能!U:U,MATCH(技能等级!B1950,技能!B:B,0))</f>
        <v>攻击敌方单体造成攻击x%伤害
【水晶】立即获得M个自身颜色水晶</v>
      </c>
      <c r="S1950" s="150">
        <f t="shared" si="3492"/>
        <v>191</v>
      </c>
    </row>
    <row r="1951" spans="1:19" ht="16.5" x14ac:dyDescent="0.2">
      <c r="A1951" s="62">
        <v>1948</v>
      </c>
      <c r="B1951" s="62">
        <f>INDEX(技能!B:B,MATCH(技能等级!S1951,技能!T:T,0))</f>
        <v>2107006</v>
      </c>
      <c r="C1951" s="69" t="s">
        <v>384</v>
      </c>
      <c r="D1951" s="62">
        <v>6</v>
      </c>
      <c r="E1951" s="62" t="str">
        <f>INDEX(技能!E:E,MATCH(技能等级!S1951,技能!T:T,0))</f>
        <v>项羽普攻(教学)</v>
      </c>
      <c r="F1951" s="69" t="s">
        <v>1020</v>
      </c>
      <c r="G1951" s="62">
        <v>10</v>
      </c>
      <c r="H1951" s="149" t="str">
        <f t="shared" si="3487"/>
        <v>210700601</v>
      </c>
      <c r="I1951" s="62">
        <v>6</v>
      </c>
      <c r="J1951" s="62" t="str">
        <f>IF(COUNTIF(技能效果!A:A,技能等级!B1951&amp;"02")=1,技能等级!B1951&amp;"02","")</f>
        <v>210700602</v>
      </c>
      <c r="K1951" s="62">
        <f t="shared" si="3490"/>
        <v>6</v>
      </c>
      <c r="L1951" s="62" t="str">
        <f>IF(COUNTIF(技能效果!A:A,技能等级!B1951&amp;"03")=1,技能等级!B1951&amp;"03","")</f>
        <v/>
      </c>
      <c r="M1951" s="62" t="str">
        <f t="shared" si="3488"/>
        <v/>
      </c>
      <c r="N1951" s="62" t="str">
        <f>IF(COUNTIF(技能效果!A:A,技能等级!B1951&amp;"04")=1,技能等级!B1951&amp;"04","")</f>
        <v/>
      </c>
      <c r="O1951" s="62" t="str">
        <f t="shared" si="3489"/>
        <v/>
      </c>
      <c r="P1951" s="62" t="str">
        <f>IF(COUNTIF(技能效果!A:A,技能等级!B1951&amp;"05")=1,技能等级!B1951&amp;"05","")</f>
        <v/>
      </c>
      <c r="Q1951" s="62" t="str">
        <f t="shared" si="3491"/>
        <v/>
      </c>
      <c r="R1951" s="69" t="str">
        <f>INDEX(技能!U:U,MATCH(技能等级!B1951,技能!B:B,0))</f>
        <v>攻击敌方单体造成攻击x%伤害
【水晶】立即获得M个自身颜色水晶</v>
      </c>
      <c r="S1951" s="150">
        <f t="shared" si="3492"/>
        <v>191</v>
      </c>
    </row>
    <row r="1952" spans="1:19" ht="16.5" x14ac:dyDescent="0.2">
      <c r="A1952" s="62">
        <v>1949</v>
      </c>
      <c r="B1952" s="62">
        <f>INDEX(技能!B:B,MATCH(技能等级!S1952,技能!T:T,0))</f>
        <v>2107006</v>
      </c>
      <c r="C1952" s="69" t="s">
        <v>384</v>
      </c>
      <c r="D1952" s="62">
        <v>7</v>
      </c>
      <c r="E1952" s="62" t="str">
        <f>INDEX(技能!E:E,MATCH(技能等级!S1952,技能!T:T,0))</f>
        <v>项羽普攻(教学)</v>
      </c>
      <c r="F1952" s="69" t="s">
        <v>1020</v>
      </c>
      <c r="G1952" s="62">
        <v>10</v>
      </c>
      <c r="H1952" s="149" t="str">
        <f t="shared" si="3487"/>
        <v>210700601</v>
      </c>
      <c r="I1952" s="62">
        <v>7</v>
      </c>
      <c r="J1952" s="62" t="str">
        <f>IF(COUNTIF(技能效果!A:A,技能等级!B1952&amp;"02")=1,技能等级!B1952&amp;"02","")</f>
        <v>210700602</v>
      </c>
      <c r="K1952" s="62">
        <f t="shared" si="3490"/>
        <v>7</v>
      </c>
      <c r="L1952" s="62" t="str">
        <f>IF(COUNTIF(技能效果!A:A,技能等级!B1952&amp;"03")=1,技能等级!B1952&amp;"03","")</f>
        <v/>
      </c>
      <c r="M1952" s="62" t="str">
        <f t="shared" si="3488"/>
        <v/>
      </c>
      <c r="N1952" s="62" t="str">
        <f>IF(COUNTIF(技能效果!A:A,技能等级!B1952&amp;"04")=1,技能等级!B1952&amp;"04","")</f>
        <v/>
      </c>
      <c r="O1952" s="62" t="str">
        <f t="shared" si="3489"/>
        <v/>
      </c>
      <c r="P1952" s="62" t="str">
        <f>IF(COUNTIF(技能效果!A:A,技能等级!B1952&amp;"05")=1,技能等级!B1952&amp;"05","")</f>
        <v/>
      </c>
      <c r="Q1952" s="62" t="str">
        <f t="shared" si="3491"/>
        <v/>
      </c>
      <c r="R1952" s="69" t="str">
        <f>INDEX(技能!U:U,MATCH(技能等级!B1952,技能!B:B,0))</f>
        <v>攻击敌方单体造成攻击x%伤害
【水晶】立即获得M个自身颜色水晶</v>
      </c>
      <c r="S1952" s="150">
        <f t="shared" si="3492"/>
        <v>191</v>
      </c>
    </row>
    <row r="1953" spans="1:19" ht="16.5" x14ac:dyDescent="0.2">
      <c r="A1953" s="62">
        <v>1950</v>
      </c>
      <c r="B1953" s="62">
        <f>INDEX(技能!B:B,MATCH(技能等级!S1953,技能!T:T,0))</f>
        <v>2107006</v>
      </c>
      <c r="C1953" s="69" t="s">
        <v>384</v>
      </c>
      <c r="D1953" s="62">
        <v>8</v>
      </c>
      <c r="E1953" s="62" t="str">
        <f>INDEX(技能!E:E,MATCH(技能等级!S1953,技能!T:T,0))</f>
        <v>项羽普攻(教学)</v>
      </c>
      <c r="F1953" s="69" t="s">
        <v>1020</v>
      </c>
      <c r="G1953" s="62">
        <v>10</v>
      </c>
      <c r="H1953" s="149" t="str">
        <f t="shared" si="3487"/>
        <v>210700601</v>
      </c>
      <c r="I1953" s="62">
        <v>8</v>
      </c>
      <c r="J1953" s="62" t="str">
        <f>IF(COUNTIF(技能效果!A:A,技能等级!B1953&amp;"02")=1,技能等级!B1953&amp;"02","")</f>
        <v>210700602</v>
      </c>
      <c r="K1953" s="62">
        <f t="shared" si="3490"/>
        <v>8</v>
      </c>
      <c r="L1953" s="62" t="str">
        <f>IF(COUNTIF(技能效果!A:A,技能等级!B1953&amp;"03")=1,技能等级!B1953&amp;"03","")</f>
        <v/>
      </c>
      <c r="M1953" s="62" t="str">
        <f t="shared" si="3488"/>
        <v/>
      </c>
      <c r="N1953" s="62" t="str">
        <f>IF(COUNTIF(技能效果!A:A,技能等级!B1953&amp;"04")=1,技能等级!B1953&amp;"04","")</f>
        <v/>
      </c>
      <c r="O1953" s="62" t="str">
        <f t="shared" si="3489"/>
        <v/>
      </c>
      <c r="P1953" s="62" t="str">
        <f>IF(COUNTIF(技能效果!A:A,技能等级!B1953&amp;"05")=1,技能等级!B1953&amp;"05","")</f>
        <v/>
      </c>
      <c r="Q1953" s="62" t="str">
        <f t="shared" si="3491"/>
        <v/>
      </c>
      <c r="R1953" s="69" t="str">
        <f>INDEX(技能!U:U,MATCH(技能等级!B1953,技能!B:B,0))</f>
        <v>攻击敌方单体造成攻击x%伤害
【水晶】立即获得M个自身颜色水晶</v>
      </c>
      <c r="S1953" s="150">
        <f t="shared" si="3492"/>
        <v>191</v>
      </c>
    </row>
    <row r="1954" spans="1:19" ht="16.5" x14ac:dyDescent="0.2">
      <c r="A1954" s="62">
        <v>1951</v>
      </c>
      <c r="B1954" s="62">
        <f>INDEX(技能!B:B,MATCH(技能等级!S1954,技能!T:T,0))</f>
        <v>2107006</v>
      </c>
      <c r="C1954" s="69" t="s">
        <v>384</v>
      </c>
      <c r="D1954" s="62">
        <v>9</v>
      </c>
      <c r="E1954" s="62" t="str">
        <f>INDEX(技能!E:E,MATCH(技能等级!S1954,技能!T:T,0))</f>
        <v>项羽普攻(教学)</v>
      </c>
      <c r="F1954" s="69" t="s">
        <v>1020</v>
      </c>
      <c r="G1954" s="62">
        <v>10</v>
      </c>
      <c r="H1954" s="149" t="str">
        <f t="shared" si="3487"/>
        <v>210700601</v>
      </c>
      <c r="I1954" s="62">
        <v>9</v>
      </c>
      <c r="J1954" s="62" t="str">
        <f>IF(COUNTIF(技能效果!A:A,技能等级!B1954&amp;"02")=1,技能等级!B1954&amp;"02","")</f>
        <v>210700602</v>
      </c>
      <c r="K1954" s="62">
        <f t="shared" si="3490"/>
        <v>9</v>
      </c>
      <c r="L1954" s="62" t="str">
        <f>IF(COUNTIF(技能效果!A:A,技能等级!B1954&amp;"03")=1,技能等级!B1954&amp;"03","")</f>
        <v/>
      </c>
      <c r="M1954" s="62" t="str">
        <f t="shared" si="3488"/>
        <v/>
      </c>
      <c r="N1954" s="62" t="str">
        <f>IF(COUNTIF(技能效果!A:A,技能等级!B1954&amp;"04")=1,技能等级!B1954&amp;"04","")</f>
        <v/>
      </c>
      <c r="O1954" s="62" t="str">
        <f t="shared" si="3489"/>
        <v/>
      </c>
      <c r="P1954" s="62" t="str">
        <f>IF(COUNTIF(技能效果!A:A,技能等级!B1954&amp;"05")=1,技能等级!B1954&amp;"05","")</f>
        <v/>
      </c>
      <c r="Q1954" s="62" t="str">
        <f t="shared" si="3491"/>
        <v/>
      </c>
      <c r="R1954" s="69" t="str">
        <f>INDEX(技能!U:U,MATCH(技能等级!B1954,技能!B:B,0))</f>
        <v>攻击敌方单体造成攻击x%伤害
【水晶】立即获得M个自身颜色水晶</v>
      </c>
      <c r="S1954" s="150">
        <f t="shared" si="3492"/>
        <v>191</v>
      </c>
    </row>
    <row r="1955" spans="1:19" ht="16.5" x14ac:dyDescent="0.2">
      <c r="A1955" s="62">
        <v>1952</v>
      </c>
      <c r="B1955" s="62">
        <f>INDEX(技能!B:B,MATCH(技能等级!S1955,技能!T:T,0))</f>
        <v>2107006</v>
      </c>
      <c r="C1955" s="69" t="s">
        <v>384</v>
      </c>
      <c r="D1955" s="62">
        <v>10</v>
      </c>
      <c r="E1955" s="62" t="str">
        <f>INDEX(技能!E:E,MATCH(技能等级!S1955,技能!T:T,0))</f>
        <v>项羽普攻(教学)</v>
      </c>
      <c r="F1955" s="69" t="s">
        <v>1020</v>
      </c>
      <c r="G1955" s="62">
        <v>10</v>
      </c>
      <c r="H1955" s="149" t="str">
        <f t="shared" si="3487"/>
        <v>210700601</v>
      </c>
      <c r="I1955" s="62">
        <v>10</v>
      </c>
      <c r="J1955" s="62" t="str">
        <f>IF(COUNTIF(技能效果!A:A,技能等级!B1955&amp;"02")=1,技能等级!B1955&amp;"02","")</f>
        <v>210700602</v>
      </c>
      <c r="K1955" s="62">
        <f t="shared" si="3490"/>
        <v>10</v>
      </c>
      <c r="L1955" s="62" t="str">
        <f>IF(COUNTIF(技能效果!A:A,技能等级!B1955&amp;"03")=1,技能等级!B1955&amp;"03","")</f>
        <v/>
      </c>
      <c r="M1955" s="62" t="str">
        <f t="shared" si="3488"/>
        <v/>
      </c>
      <c r="N1955" s="62" t="str">
        <f>IF(COUNTIF(技能效果!A:A,技能等级!B1955&amp;"04")=1,技能等级!B1955&amp;"04","")</f>
        <v/>
      </c>
      <c r="O1955" s="62" t="str">
        <f t="shared" si="3489"/>
        <v/>
      </c>
      <c r="P1955" s="62" t="str">
        <f>IF(COUNTIF(技能效果!A:A,技能等级!B1955&amp;"05")=1,技能等级!B1955&amp;"05","")</f>
        <v/>
      </c>
      <c r="Q1955" s="62" t="str">
        <f t="shared" si="3491"/>
        <v/>
      </c>
      <c r="R1955" s="69" t="str">
        <f>INDEX(技能!U:U,MATCH(技能等级!B1955,技能!B:B,0))</f>
        <v>攻击敌方单体造成攻击x%伤害
【水晶】立即获得M个自身颜色水晶</v>
      </c>
      <c r="S1955" s="150">
        <f t="shared" si="3492"/>
        <v>191</v>
      </c>
    </row>
    <row r="1956" spans="1:19" ht="16.5" x14ac:dyDescent="0.2">
      <c r="A1956" s="62">
        <v>1953</v>
      </c>
      <c r="B1956" s="62">
        <f>INDEX(技能!B:B,MATCH(技能等级!S1956,技能!T:T,0))</f>
        <v>2107007</v>
      </c>
      <c r="C1956" s="69" t="s">
        <v>384</v>
      </c>
      <c r="D1956" s="62">
        <v>1</v>
      </c>
      <c r="E1956" s="62" t="str">
        <f>INDEX(技能!E:E,MATCH(技能等级!S1956,技能!T:T,0))</f>
        <v>天使缇娜普攻(教学)</v>
      </c>
      <c r="F1956" s="69" t="s">
        <v>1020</v>
      </c>
      <c r="G1956" s="62"/>
      <c r="H1956" s="149" t="str">
        <f t="shared" si="3487"/>
        <v>210700701</v>
      </c>
      <c r="I1956" s="62">
        <v>1</v>
      </c>
      <c r="J1956" s="62" t="str">
        <f>IF(COUNTIF(技能效果!A:A,技能等级!B1956&amp;"02")=1,技能等级!B1956&amp;"02","")</f>
        <v>210700702</v>
      </c>
      <c r="K1956" s="62">
        <f t="shared" si="3490"/>
        <v>1</v>
      </c>
      <c r="L1956" s="62" t="str">
        <f>IF(COUNTIF(技能效果!A:A,技能等级!B1956&amp;"03")=1,技能等级!B1956&amp;"03","")</f>
        <v/>
      </c>
      <c r="M1956" s="62" t="str">
        <f t="shared" si="3488"/>
        <v/>
      </c>
      <c r="N1956" s="62" t="str">
        <f>IF(COUNTIF(技能效果!A:A,技能等级!B1956&amp;"04")=1,技能等级!B1956&amp;"04","")</f>
        <v/>
      </c>
      <c r="O1956" s="62" t="str">
        <f t="shared" si="3489"/>
        <v/>
      </c>
      <c r="P1956" s="62" t="str">
        <f>IF(COUNTIF(技能效果!A:A,技能等级!B1956&amp;"05")=1,技能等级!B1956&amp;"05","")</f>
        <v/>
      </c>
      <c r="Q1956" s="62" t="str">
        <f t="shared" si="3491"/>
        <v/>
      </c>
      <c r="R1956" s="69" t="str">
        <f>INDEX(技能!U:U,MATCH(技能等级!B1956,技能!B:B,0))</f>
        <v>攻击敌方单体造成攻击x%伤害
【水晶】立即获得M个自身颜色水晶</v>
      </c>
      <c r="S1956" s="150">
        <f t="shared" si="3492"/>
        <v>192</v>
      </c>
    </row>
    <row r="1957" spans="1:19" ht="16.5" x14ac:dyDescent="0.2">
      <c r="A1957" s="62">
        <v>1954</v>
      </c>
      <c r="B1957" s="62">
        <f>INDEX(技能!B:B,MATCH(技能等级!S1957,技能!T:T,0))</f>
        <v>2107007</v>
      </c>
      <c r="C1957" s="69" t="s">
        <v>384</v>
      </c>
      <c r="D1957" s="62">
        <v>2</v>
      </c>
      <c r="E1957" s="62" t="str">
        <f>INDEX(技能!E:E,MATCH(技能等级!S1957,技能!T:T,0))</f>
        <v>天使缇娜普攻(教学)</v>
      </c>
      <c r="F1957" s="69" t="s">
        <v>1020</v>
      </c>
      <c r="G1957" s="62">
        <v>10</v>
      </c>
      <c r="H1957" s="149" t="str">
        <f t="shared" si="3487"/>
        <v>210700701</v>
      </c>
      <c r="I1957" s="62">
        <v>2</v>
      </c>
      <c r="J1957" s="62" t="str">
        <f>IF(COUNTIF(技能效果!A:A,技能等级!B1957&amp;"02")=1,技能等级!B1957&amp;"02","")</f>
        <v>210700702</v>
      </c>
      <c r="K1957" s="62">
        <f t="shared" si="3490"/>
        <v>2</v>
      </c>
      <c r="L1957" s="62" t="str">
        <f>IF(COUNTIF(技能效果!A:A,技能等级!B1957&amp;"03")=1,技能等级!B1957&amp;"03","")</f>
        <v/>
      </c>
      <c r="M1957" s="62" t="str">
        <f t="shared" si="3488"/>
        <v/>
      </c>
      <c r="N1957" s="62" t="str">
        <f>IF(COUNTIF(技能效果!A:A,技能等级!B1957&amp;"04")=1,技能等级!B1957&amp;"04","")</f>
        <v/>
      </c>
      <c r="O1957" s="62" t="str">
        <f t="shared" si="3489"/>
        <v/>
      </c>
      <c r="P1957" s="62" t="str">
        <f>IF(COUNTIF(技能效果!A:A,技能等级!B1957&amp;"05")=1,技能等级!B1957&amp;"05","")</f>
        <v/>
      </c>
      <c r="Q1957" s="62" t="str">
        <f t="shared" si="3491"/>
        <v/>
      </c>
      <c r="R1957" s="69" t="str">
        <f>INDEX(技能!U:U,MATCH(技能等级!B1957,技能!B:B,0))</f>
        <v>攻击敌方单体造成攻击x%伤害
【水晶】立即获得M个自身颜色水晶</v>
      </c>
      <c r="S1957" s="150">
        <f t="shared" si="3492"/>
        <v>192</v>
      </c>
    </row>
    <row r="1958" spans="1:19" ht="16.5" x14ac:dyDescent="0.2">
      <c r="A1958" s="62">
        <v>1955</v>
      </c>
      <c r="B1958" s="62">
        <f>INDEX(技能!B:B,MATCH(技能等级!S1958,技能!T:T,0))</f>
        <v>2107007</v>
      </c>
      <c r="C1958" s="69" t="s">
        <v>384</v>
      </c>
      <c r="D1958" s="62">
        <v>3</v>
      </c>
      <c r="E1958" s="62" t="str">
        <f>INDEX(技能!E:E,MATCH(技能等级!S1958,技能!T:T,0))</f>
        <v>天使缇娜普攻(教学)</v>
      </c>
      <c r="F1958" s="69" t="s">
        <v>1020</v>
      </c>
      <c r="G1958" s="62">
        <v>10</v>
      </c>
      <c r="H1958" s="149" t="str">
        <f t="shared" si="3487"/>
        <v>210700701</v>
      </c>
      <c r="I1958" s="62">
        <v>3</v>
      </c>
      <c r="J1958" s="62" t="str">
        <f>IF(COUNTIF(技能效果!A:A,技能等级!B1958&amp;"02")=1,技能等级!B1958&amp;"02","")</f>
        <v>210700702</v>
      </c>
      <c r="K1958" s="62">
        <f t="shared" si="3490"/>
        <v>3</v>
      </c>
      <c r="L1958" s="62" t="str">
        <f>IF(COUNTIF(技能效果!A:A,技能等级!B1958&amp;"03")=1,技能等级!B1958&amp;"03","")</f>
        <v/>
      </c>
      <c r="M1958" s="62" t="str">
        <f t="shared" si="3488"/>
        <v/>
      </c>
      <c r="N1958" s="62" t="str">
        <f>IF(COUNTIF(技能效果!A:A,技能等级!B1958&amp;"04")=1,技能等级!B1958&amp;"04","")</f>
        <v/>
      </c>
      <c r="O1958" s="62" t="str">
        <f t="shared" si="3489"/>
        <v/>
      </c>
      <c r="P1958" s="62" t="str">
        <f>IF(COUNTIF(技能效果!A:A,技能等级!B1958&amp;"05")=1,技能等级!B1958&amp;"05","")</f>
        <v/>
      </c>
      <c r="Q1958" s="62" t="str">
        <f t="shared" si="3491"/>
        <v/>
      </c>
      <c r="R1958" s="69" t="str">
        <f>INDEX(技能!U:U,MATCH(技能等级!B1958,技能!B:B,0))</f>
        <v>攻击敌方单体造成攻击x%伤害
【水晶】立即获得M个自身颜色水晶</v>
      </c>
      <c r="S1958" s="150">
        <f t="shared" si="3492"/>
        <v>192</v>
      </c>
    </row>
    <row r="1959" spans="1:19" ht="16.5" x14ac:dyDescent="0.2">
      <c r="A1959" s="62">
        <v>1956</v>
      </c>
      <c r="B1959" s="62">
        <f>INDEX(技能!B:B,MATCH(技能等级!S1959,技能!T:T,0))</f>
        <v>2107007</v>
      </c>
      <c r="C1959" s="69" t="s">
        <v>384</v>
      </c>
      <c r="D1959" s="62">
        <v>4</v>
      </c>
      <c r="E1959" s="62" t="str">
        <f>INDEX(技能!E:E,MATCH(技能等级!S1959,技能!T:T,0))</f>
        <v>天使缇娜普攻(教学)</v>
      </c>
      <c r="F1959" s="69" t="s">
        <v>1020</v>
      </c>
      <c r="G1959" s="62">
        <v>10</v>
      </c>
      <c r="H1959" s="149" t="str">
        <f t="shared" si="3487"/>
        <v>210700701</v>
      </c>
      <c r="I1959" s="62">
        <v>4</v>
      </c>
      <c r="J1959" s="62" t="str">
        <f>IF(COUNTIF(技能效果!A:A,技能等级!B1959&amp;"02")=1,技能等级!B1959&amp;"02","")</f>
        <v>210700702</v>
      </c>
      <c r="K1959" s="62">
        <f t="shared" si="3490"/>
        <v>4</v>
      </c>
      <c r="L1959" s="62" t="str">
        <f>IF(COUNTIF(技能效果!A:A,技能等级!B1959&amp;"03")=1,技能等级!B1959&amp;"03","")</f>
        <v/>
      </c>
      <c r="M1959" s="62" t="str">
        <f t="shared" si="3488"/>
        <v/>
      </c>
      <c r="N1959" s="62" t="str">
        <f>IF(COUNTIF(技能效果!A:A,技能等级!B1959&amp;"04")=1,技能等级!B1959&amp;"04","")</f>
        <v/>
      </c>
      <c r="O1959" s="62" t="str">
        <f t="shared" si="3489"/>
        <v/>
      </c>
      <c r="P1959" s="62" t="str">
        <f>IF(COUNTIF(技能效果!A:A,技能等级!B1959&amp;"05")=1,技能等级!B1959&amp;"05","")</f>
        <v/>
      </c>
      <c r="Q1959" s="62" t="str">
        <f t="shared" si="3491"/>
        <v/>
      </c>
      <c r="R1959" s="69" t="str">
        <f>INDEX(技能!U:U,MATCH(技能等级!B1959,技能!B:B,0))</f>
        <v>攻击敌方单体造成攻击x%伤害
【水晶】立即获得M个自身颜色水晶</v>
      </c>
      <c r="S1959" s="150">
        <f t="shared" si="3492"/>
        <v>192</v>
      </c>
    </row>
    <row r="1960" spans="1:19" ht="16.5" x14ac:dyDescent="0.2">
      <c r="A1960" s="62">
        <v>1957</v>
      </c>
      <c r="B1960" s="62">
        <f>INDEX(技能!B:B,MATCH(技能等级!S1960,技能!T:T,0))</f>
        <v>2107007</v>
      </c>
      <c r="C1960" s="69" t="s">
        <v>384</v>
      </c>
      <c r="D1960" s="62">
        <v>5</v>
      </c>
      <c r="E1960" s="62" t="str">
        <f>INDEX(技能!E:E,MATCH(技能等级!S1960,技能!T:T,0))</f>
        <v>天使缇娜普攻(教学)</v>
      </c>
      <c r="F1960" s="69" t="s">
        <v>1020</v>
      </c>
      <c r="G1960" s="62">
        <v>10</v>
      </c>
      <c r="H1960" s="149" t="str">
        <f t="shared" si="3487"/>
        <v>210700701</v>
      </c>
      <c r="I1960" s="62">
        <v>5</v>
      </c>
      <c r="J1960" s="62" t="str">
        <f>IF(COUNTIF(技能效果!A:A,技能等级!B1960&amp;"02")=1,技能等级!B1960&amp;"02","")</f>
        <v>210700702</v>
      </c>
      <c r="K1960" s="62">
        <f t="shared" si="3490"/>
        <v>5</v>
      </c>
      <c r="L1960" s="62" t="str">
        <f>IF(COUNTIF(技能效果!A:A,技能等级!B1960&amp;"03")=1,技能等级!B1960&amp;"03","")</f>
        <v/>
      </c>
      <c r="M1960" s="62" t="str">
        <f t="shared" si="3488"/>
        <v/>
      </c>
      <c r="N1960" s="62" t="str">
        <f>IF(COUNTIF(技能效果!A:A,技能等级!B1960&amp;"04")=1,技能等级!B1960&amp;"04","")</f>
        <v/>
      </c>
      <c r="O1960" s="62" t="str">
        <f t="shared" si="3489"/>
        <v/>
      </c>
      <c r="P1960" s="62" t="str">
        <f>IF(COUNTIF(技能效果!A:A,技能等级!B1960&amp;"05")=1,技能等级!B1960&amp;"05","")</f>
        <v/>
      </c>
      <c r="Q1960" s="62" t="str">
        <f t="shared" si="3491"/>
        <v/>
      </c>
      <c r="R1960" s="69" t="str">
        <f>INDEX(技能!U:U,MATCH(技能等级!B1960,技能!B:B,0))</f>
        <v>攻击敌方单体造成攻击x%伤害
【水晶】立即获得M个自身颜色水晶</v>
      </c>
      <c r="S1960" s="150">
        <f t="shared" si="3492"/>
        <v>192</v>
      </c>
    </row>
    <row r="1961" spans="1:19" ht="16.5" x14ac:dyDescent="0.2">
      <c r="A1961" s="62">
        <v>1958</v>
      </c>
      <c r="B1961" s="62">
        <f>INDEX(技能!B:B,MATCH(技能等级!S1961,技能!T:T,0))</f>
        <v>2107007</v>
      </c>
      <c r="C1961" s="69" t="s">
        <v>384</v>
      </c>
      <c r="D1961" s="62">
        <v>6</v>
      </c>
      <c r="E1961" s="62" t="str">
        <f>INDEX(技能!E:E,MATCH(技能等级!S1961,技能!T:T,0))</f>
        <v>天使缇娜普攻(教学)</v>
      </c>
      <c r="F1961" s="69" t="s">
        <v>1020</v>
      </c>
      <c r="G1961" s="62">
        <v>10</v>
      </c>
      <c r="H1961" s="149" t="str">
        <f t="shared" si="3487"/>
        <v>210700701</v>
      </c>
      <c r="I1961" s="62">
        <v>6</v>
      </c>
      <c r="J1961" s="62" t="str">
        <f>IF(COUNTIF(技能效果!A:A,技能等级!B1961&amp;"02")=1,技能等级!B1961&amp;"02","")</f>
        <v>210700702</v>
      </c>
      <c r="K1961" s="62">
        <f t="shared" si="3490"/>
        <v>6</v>
      </c>
      <c r="L1961" s="62" t="str">
        <f>IF(COUNTIF(技能效果!A:A,技能等级!B1961&amp;"03")=1,技能等级!B1961&amp;"03","")</f>
        <v/>
      </c>
      <c r="M1961" s="62" t="str">
        <f t="shared" si="3488"/>
        <v/>
      </c>
      <c r="N1961" s="62" t="str">
        <f>IF(COUNTIF(技能效果!A:A,技能等级!B1961&amp;"04")=1,技能等级!B1961&amp;"04","")</f>
        <v/>
      </c>
      <c r="O1961" s="62" t="str">
        <f t="shared" si="3489"/>
        <v/>
      </c>
      <c r="P1961" s="62" t="str">
        <f>IF(COUNTIF(技能效果!A:A,技能等级!B1961&amp;"05")=1,技能等级!B1961&amp;"05","")</f>
        <v/>
      </c>
      <c r="Q1961" s="62" t="str">
        <f t="shared" si="3491"/>
        <v/>
      </c>
      <c r="R1961" s="69" t="str">
        <f>INDEX(技能!U:U,MATCH(技能等级!B1961,技能!B:B,0))</f>
        <v>攻击敌方单体造成攻击x%伤害
【水晶】立即获得M个自身颜色水晶</v>
      </c>
      <c r="S1961" s="150">
        <f t="shared" si="3492"/>
        <v>192</v>
      </c>
    </row>
    <row r="1962" spans="1:19" ht="16.5" x14ac:dyDescent="0.2">
      <c r="A1962" s="62">
        <v>1959</v>
      </c>
      <c r="B1962" s="62">
        <f>INDEX(技能!B:B,MATCH(技能等级!S1962,技能!T:T,0))</f>
        <v>2107007</v>
      </c>
      <c r="C1962" s="69" t="s">
        <v>384</v>
      </c>
      <c r="D1962" s="62">
        <v>7</v>
      </c>
      <c r="E1962" s="62" t="str">
        <f>INDEX(技能!E:E,MATCH(技能等级!S1962,技能!T:T,0))</f>
        <v>天使缇娜普攻(教学)</v>
      </c>
      <c r="F1962" s="69" t="s">
        <v>1020</v>
      </c>
      <c r="G1962" s="62">
        <v>10</v>
      </c>
      <c r="H1962" s="149" t="str">
        <f t="shared" si="3487"/>
        <v>210700701</v>
      </c>
      <c r="I1962" s="62">
        <v>7</v>
      </c>
      <c r="J1962" s="62" t="str">
        <f>IF(COUNTIF(技能效果!A:A,技能等级!B1962&amp;"02")=1,技能等级!B1962&amp;"02","")</f>
        <v>210700702</v>
      </c>
      <c r="K1962" s="62">
        <f t="shared" si="3490"/>
        <v>7</v>
      </c>
      <c r="L1962" s="62" t="str">
        <f>IF(COUNTIF(技能效果!A:A,技能等级!B1962&amp;"03")=1,技能等级!B1962&amp;"03","")</f>
        <v/>
      </c>
      <c r="M1962" s="62" t="str">
        <f t="shared" si="3488"/>
        <v/>
      </c>
      <c r="N1962" s="62" t="str">
        <f>IF(COUNTIF(技能效果!A:A,技能等级!B1962&amp;"04")=1,技能等级!B1962&amp;"04","")</f>
        <v/>
      </c>
      <c r="O1962" s="62" t="str">
        <f t="shared" si="3489"/>
        <v/>
      </c>
      <c r="P1962" s="62" t="str">
        <f>IF(COUNTIF(技能效果!A:A,技能等级!B1962&amp;"05")=1,技能等级!B1962&amp;"05","")</f>
        <v/>
      </c>
      <c r="Q1962" s="62" t="str">
        <f t="shared" si="3491"/>
        <v/>
      </c>
      <c r="R1962" s="69" t="str">
        <f>INDEX(技能!U:U,MATCH(技能等级!B1962,技能!B:B,0))</f>
        <v>攻击敌方单体造成攻击x%伤害
【水晶】立即获得M个自身颜色水晶</v>
      </c>
      <c r="S1962" s="150">
        <f t="shared" si="3492"/>
        <v>192</v>
      </c>
    </row>
    <row r="1963" spans="1:19" ht="16.5" x14ac:dyDescent="0.2">
      <c r="A1963" s="62">
        <v>1960</v>
      </c>
      <c r="B1963" s="62">
        <f>INDEX(技能!B:B,MATCH(技能等级!S1963,技能!T:T,0))</f>
        <v>2107007</v>
      </c>
      <c r="C1963" s="69" t="s">
        <v>384</v>
      </c>
      <c r="D1963" s="62">
        <v>8</v>
      </c>
      <c r="E1963" s="62" t="str">
        <f>INDEX(技能!E:E,MATCH(技能等级!S1963,技能!T:T,0))</f>
        <v>天使缇娜普攻(教学)</v>
      </c>
      <c r="F1963" s="69" t="s">
        <v>1020</v>
      </c>
      <c r="G1963" s="62">
        <v>10</v>
      </c>
      <c r="H1963" s="149" t="str">
        <f t="shared" si="3487"/>
        <v>210700701</v>
      </c>
      <c r="I1963" s="62">
        <v>8</v>
      </c>
      <c r="J1963" s="62" t="str">
        <f>IF(COUNTIF(技能效果!A:A,技能等级!B1963&amp;"02")=1,技能等级!B1963&amp;"02","")</f>
        <v>210700702</v>
      </c>
      <c r="K1963" s="62">
        <f t="shared" si="3490"/>
        <v>8</v>
      </c>
      <c r="L1963" s="62" t="str">
        <f>IF(COUNTIF(技能效果!A:A,技能等级!B1963&amp;"03")=1,技能等级!B1963&amp;"03","")</f>
        <v/>
      </c>
      <c r="M1963" s="62" t="str">
        <f t="shared" si="3488"/>
        <v/>
      </c>
      <c r="N1963" s="62" t="str">
        <f>IF(COUNTIF(技能效果!A:A,技能等级!B1963&amp;"04")=1,技能等级!B1963&amp;"04","")</f>
        <v/>
      </c>
      <c r="O1963" s="62" t="str">
        <f t="shared" si="3489"/>
        <v/>
      </c>
      <c r="P1963" s="62" t="str">
        <f>IF(COUNTIF(技能效果!A:A,技能等级!B1963&amp;"05")=1,技能等级!B1963&amp;"05","")</f>
        <v/>
      </c>
      <c r="Q1963" s="62" t="str">
        <f t="shared" si="3491"/>
        <v/>
      </c>
      <c r="R1963" s="69" t="str">
        <f>INDEX(技能!U:U,MATCH(技能等级!B1963,技能!B:B,0))</f>
        <v>攻击敌方单体造成攻击x%伤害
【水晶】立即获得M个自身颜色水晶</v>
      </c>
      <c r="S1963" s="150">
        <f t="shared" si="3492"/>
        <v>192</v>
      </c>
    </row>
    <row r="1964" spans="1:19" ht="16.5" x14ac:dyDescent="0.2">
      <c r="A1964" s="62">
        <v>1961</v>
      </c>
      <c r="B1964" s="62">
        <f>INDEX(技能!B:B,MATCH(技能等级!S1964,技能!T:T,0))</f>
        <v>2107007</v>
      </c>
      <c r="C1964" s="69" t="s">
        <v>384</v>
      </c>
      <c r="D1964" s="62">
        <v>9</v>
      </c>
      <c r="E1964" s="62" t="str">
        <f>INDEX(技能!E:E,MATCH(技能等级!S1964,技能!T:T,0))</f>
        <v>天使缇娜普攻(教学)</v>
      </c>
      <c r="F1964" s="69" t="s">
        <v>1020</v>
      </c>
      <c r="G1964" s="62">
        <v>10</v>
      </c>
      <c r="H1964" s="149" t="str">
        <f t="shared" si="3487"/>
        <v>210700701</v>
      </c>
      <c r="I1964" s="62">
        <v>9</v>
      </c>
      <c r="J1964" s="62" t="str">
        <f>IF(COUNTIF(技能效果!A:A,技能等级!B1964&amp;"02")=1,技能等级!B1964&amp;"02","")</f>
        <v>210700702</v>
      </c>
      <c r="K1964" s="62">
        <f t="shared" si="3490"/>
        <v>9</v>
      </c>
      <c r="L1964" s="62" t="str">
        <f>IF(COUNTIF(技能效果!A:A,技能等级!B1964&amp;"03")=1,技能等级!B1964&amp;"03","")</f>
        <v/>
      </c>
      <c r="M1964" s="62" t="str">
        <f t="shared" si="3488"/>
        <v/>
      </c>
      <c r="N1964" s="62" t="str">
        <f>IF(COUNTIF(技能效果!A:A,技能等级!B1964&amp;"04")=1,技能等级!B1964&amp;"04","")</f>
        <v/>
      </c>
      <c r="O1964" s="62" t="str">
        <f t="shared" si="3489"/>
        <v/>
      </c>
      <c r="P1964" s="62" t="str">
        <f>IF(COUNTIF(技能效果!A:A,技能等级!B1964&amp;"05")=1,技能等级!B1964&amp;"05","")</f>
        <v/>
      </c>
      <c r="Q1964" s="62" t="str">
        <f t="shared" si="3491"/>
        <v/>
      </c>
      <c r="R1964" s="69" t="str">
        <f>INDEX(技能!U:U,MATCH(技能等级!B1964,技能!B:B,0))</f>
        <v>攻击敌方单体造成攻击x%伤害
【水晶】立即获得M个自身颜色水晶</v>
      </c>
      <c r="S1964" s="150">
        <f t="shared" si="3492"/>
        <v>192</v>
      </c>
    </row>
    <row r="1965" spans="1:19" ht="16.5" x14ac:dyDescent="0.2">
      <c r="A1965" s="62">
        <v>1962</v>
      </c>
      <c r="B1965" s="62">
        <f>INDEX(技能!B:B,MATCH(技能等级!S1965,技能!T:T,0))</f>
        <v>2107007</v>
      </c>
      <c r="C1965" s="69" t="s">
        <v>384</v>
      </c>
      <c r="D1965" s="62">
        <v>10</v>
      </c>
      <c r="E1965" s="62" t="str">
        <f>INDEX(技能!E:E,MATCH(技能等级!S1965,技能!T:T,0))</f>
        <v>天使缇娜普攻(教学)</v>
      </c>
      <c r="F1965" s="69" t="s">
        <v>1020</v>
      </c>
      <c r="G1965" s="62">
        <v>10</v>
      </c>
      <c r="H1965" s="149" t="str">
        <f t="shared" si="3487"/>
        <v>210700701</v>
      </c>
      <c r="I1965" s="62">
        <v>10</v>
      </c>
      <c r="J1965" s="62" t="str">
        <f>IF(COUNTIF(技能效果!A:A,技能等级!B1965&amp;"02")=1,技能等级!B1965&amp;"02","")</f>
        <v>210700702</v>
      </c>
      <c r="K1965" s="62">
        <f t="shared" si="3490"/>
        <v>10</v>
      </c>
      <c r="L1965" s="62" t="str">
        <f>IF(COUNTIF(技能效果!A:A,技能等级!B1965&amp;"03")=1,技能等级!B1965&amp;"03","")</f>
        <v/>
      </c>
      <c r="M1965" s="62" t="str">
        <f t="shared" si="3488"/>
        <v/>
      </c>
      <c r="N1965" s="62" t="str">
        <f>IF(COUNTIF(技能效果!A:A,技能等级!B1965&amp;"04")=1,技能等级!B1965&amp;"04","")</f>
        <v/>
      </c>
      <c r="O1965" s="62" t="str">
        <f t="shared" si="3489"/>
        <v/>
      </c>
      <c r="P1965" s="62" t="str">
        <f>IF(COUNTIF(技能效果!A:A,技能等级!B1965&amp;"05")=1,技能等级!B1965&amp;"05","")</f>
        <v/>
      </c>
      <c r="Q1965" s="62" t="str">
        <f t="shared" si="3491"/>
        <v/>
      </c>
      <c r="R1965" s="69" t="str">
        <f>INDEX(技能!U:U,MATCH(技能等级!B1965,技能!B:B,0))</f>
        <v>攻击敌方单体造成攻击x%伤害
【水晶】立即获得M个自身颜色水晶</v>
      </c>
      <c r="S1965" s="150">
        <f t="shared" si="3492"/>
        <v>192</v>
      </c>
    </row>
    <row r="1966" spans="1:19" ht="16.5" x14ac:dyDescent="0.2">
      <c r="A1966" s="62">
        <v>1963</v>
      </c>
      <c r="B1966" s="62">
        <f>INDEX(技能!B:B,MATCH(技能等级!S1966,技能!T:T,0))</f>
        <v>2107008</v>
      </c>
      <c r="C1966" s="69" t="s">
        <v>384</v>
      </c>
      <c r="D1966" s="62">
        <v>1</v>
      </c>
      <c r="E1966" s="62" t="str">
        <f>INDEX(技能!E:E,MATCH(技能等级!S1966,技能!T:T,0))</f>
        <v>夏侯渊普攻(教学)</v>
      </c>
      <c r="F1966" s="69" t="s">
        <v>1020</v>
      </c>
      <c r="G1966" s="62"/>
      <c r="H1966" s="149" t="str">
        <f t="shared" si="3487"/>
        <v>210700801</v>
      </c>
      <c r="I1966" s="62">
        <v>1</v>
      </c>
      <c r="J1966" s="62" t="str">
        <f>IF(COUNTIF(技能效果!A:A,技能等级!B1966&amp;"02")=1,技能等级!B1966&amp;"02","")</f>
        <v>210700802</v>
      </c>
      <c r="K1966" s="62">
        <f t="shared" si="3490"/>
        <v>1</v>
      </c>
      <c r="L1966" s="62" t="str">
        <f>IF(COUNTIF(技能效果!A:A,技能等级!B1966&amp;"03")=1,技能等级!B1966&amp;"03","")</f>
        <v/>
      </c>
      <c r="M1966" s="62" t="str">
        <f t="shared" si="3488"/>
        <v/>
      </c>
      <c r="N1966" s="62" t="str">
        <f>IF(COUNTIF(技能效果!A:A,技能等级!B1966&amp;"04")=1,技能等级!B1966&amp;"04","")</f>
        <v/>
      </c>
      <c r="O1966" s="62" t="str">
        <f t="shared" si="3489"/>
        <v/>
      </c>
      <c r="P1966" s="62" t="str">
        <f>IF(COUNTIF(技能效果!A:A,技能等级!B1966&amp;"05")=1,技能等级!B1966&amp;"05","")</f>
        <v/>
      </c>
      <c r="Q1966" s="62" t="str">
        <f t="shared" si="3491"/>
        <v/>
      </c>
      <c r="R1966" s="69" t="str">
        <f>INDEX(技能!U:U,MATCH(技能等级!B1966,技能!B:B,0))</f>
        <v>攻击敌方单体造成攻击x%伤害
【水晶】立即获得M个自身颜色水晶</v>
      </c>
      <c r="S1966" s="150">
        <f t="shared" si="3492"/>
        <v>193</v>
      </c>
    </row>
    <row r="1967" spans="1:19" ht="16.5" x14ac:dyDescent="0.2">
      <c r="A1967" s="62">
        <v>1964</v>
      </c>
      <c r="B1967" s="62">
        <f>INDEX(技能!B:B,MATCH(技能等级!S1967,技能!T:T,0))</f>
        <v>2107008</v>
      </c>
      <c r="C1967" s="69" t="s">
        <v>384</v>
      </c>
      <c r="D1967" s="62">
        <v>2</v>
      </c>
      <c r="E1967" s="62" t="str">
        <f>INDEX(技能!E:E,MATCH(技能等级!S1967,技能!T:T,0))</f>
        <v>夏侯渊普攻(教学)</v>
      </c>
      <c r="F1967" s="69" t="s">
        <v>1020</v>
      </c>
      <c r="G1967" s="62">
        <v>10</v>
      </c>
      <c r="H1967" s="149" t="str">
        <f t="shared" ref="H1967:H2030" si="3493">B1967&amp;"01"</f>
        <v>210700801</v>
      </c>
      <c r="I1967" s="62">
        <v>2</v>
      </c>
      <c r="J1967" s="62" t="str">
        <f>IF(COUNTIF(技能效果!A:A,技能等级!B1967&amp;"02")=1,技能等级!B1967&amp;"02","")</f>
        <v>210700802</v>
      </c>
      <c r="K1967" s="62">
        <f t="shared" si="3490"/>
        <v>2</v>
      </c>
      <c r="L1967" s="62" t="str">
        <f>IF(COUNTIF(技能效果!A:A,技能等级!B1967&amp;"03")=1,技能等级!B1967&amp;"03","")</f>
        <v/>
      </c>
      <c r="M1967" s="62" t="str">
        <f t="shared" si="3488"/>
        <v/>
      </c>
      <c r="N1967" s="62" t="str">
        <f>IF(COUNTIF(技能效果!A:A,技能等级!B1967&amp;"04")=1,技能等级!B1967&amp;"04","")</f>
        <v/>
      </c>
      <c r="O1967" s="62" t="str">
        <f t="shared" si="3489"/>
        <v/>
      </c>
      <c r="P1967" s="62" t="str">
        <f>IF(COUNTIF(技能效果!A:A,技能等级!B1967&amp;"05")=1,技能等级!B1967&amp;"05","")</f>
        <v/>
      </c>
      <c r="Q1967" s="62" t="str">
        <f t="shared" si="3491"/>
        <v/>
      </c>
      <c r="R1967" s="69" t="str">
        <f>INDEX(技能!U:U,MATCH(技能等级!B1967,技能!B:B,0))</f>
        <v>攻击敌方单体造成攻击x%伤害
【水晶】立即获得M个自身颜色水晶</v>
      </c>
      <c r="S1967" s="150">
        <f t="shared" si="3492"/>
        <v>193</v>
      </c>
    </row>
    <row r="1968" spans="1:19" ht="16.5" x14ac:dyDescent="0.2">
      <c r="A1968" s="62">
        <v>1965</v>
      </c>
      <c r="B1968" s="62">
        <f>INDEX(技能!B:B,MATCH(技能等级!S1968,技能!T:T,0))</f>
        <v>2107008</v>
      </c>
      <c r="C1968" s="69" t="s">
        <v>384</v>
      </c>
      <c r="D1968" s="62">
        <v>3</v>
      </c>
      <c r="E1968" s="62" t="str">
        <f>INDEX(技能!E:E,MATCH(技能等级!S1968,技能!T:T,0))</f>
        <v>夏侯渊普攻(教学)</v>
      </c>
      <c r="F1968" s="69" t="s">
        <v>1020</v>
      </c>
      <c r="G1968" s="62">
        <v>10</v>
      </c>
      <c r="H1968" s="149" t="str">
        <f t="shared" si="3493"/>
        <v>210700801</v>
      </c>
      <c r="I1968" s="62">
        <v>3</v>
      </c>
      <c r="J1968" s="62" t="str">
        <f>IF(COUNTIF(技能效果!A:A,技能等级!B1968&amp;"02")=1,技能等级!B1968&amp;"02","")</f>
        <v>210700802</v>
      </c>
      <c r="K1968" s="62">
        <f t="shared" si="3490"/>
        <v>3</v>
      </c>
      <c r="L1968" s="62" t="str">
        <f>IF(COUNTIF(技能效果!A:A,技能等级!B1968&amp;"03")=1,技能等级!B1968&amp;"03","")</f>
        <v/>
      </c>
      <c r="M1968" s="62" t="str">
        <f t="shared" si="3488"/>
        <v/>
      </c>
      <c r="N1968" s="62" t="str">
        <f>IF(COUNTIF(技能效果!A:A,技能等级!B1968&amp;"04")=1,技能等级!B1968&amp;"04","")</f>
        <v/>
      </c>
      <c r="O1968" s="62" t="str">
        <f t="shared" si="3489"/>
        <v/>
      </c>
      <c r="P1968" s="62" t="str">
        <f>IF(COUNTIF(技能效果!A:A,技能等级!B1968&amp;"05")=1,技能等级!B1968&amp;"05","")</f>
        <v/>
      </c>
      <c r="Q1968" s="62" t="str">
        <f t="shared" si="3491"/>
        <v/>
      </c>
      <c r="R1968" s="69" t="str">
        <f>INDEX(技能!U:U,MATCH(技能等级!B1968,技能!B:B,0))</f>
        <v>攻击敌方单体造成攻击x%伤害
【水晶】立即获得M个自身颜色水晶</v>
      </c>
      <c r="S1968" s="150">
        <f t="shared" si="3492"/>
        <v>193</v>
      </c>
    </row>
    <row r="1969" spans="1:19" ht="16.5" x14ac:dyDescent="0.2">
      <c r="A1969" s="62">
        <v>1966</v>
      </c>
      <c r="B1969" s="62">
        <f>INDEX(技能!B:B,MATCH(技能等级!S1969,技能!T:T,0))</f>
        <v>2107008</v>
      </c>
      <c r="C1969" s="69" t="s">
        <v>384</v>
      </c>
      <c r="D1969" s="62">
        <v>4</v>
      </c>
      <c r="E1969" s="62" t="str">
        <f>INDEX(技能!E:E,MATCH(技能等级!S1969,技能!T:T,0))</f>
        <v>夏侯渊普攻(教学)</v>
      </c>
      <c r="F1969" s="69" t="s">
        <v>1020</v>
      </c>
      <c r="G1969" s="62">
        <v>10</v>
      </c>
      <c r="H1969" s="149" t="str">
        <f t="shared" si="3493"/>
        <v>210700801</v>
      </c>
      <c r="I1969" s="62">
        <v>4</v>
      </c>
      <c r="J1969" s="62" t="str">
        <f>IF(COUNTIF(技能效果!A:A,技能等级!B1969&amp;"02")=1,技能等级!B1969&amp;"02","")</f>
        <v>210700802</v>
      </c>
      <c r="K1969" s="62">
        <f t="shared" si="3490"/>
        <v>4</v>
      </c>
      <c r="L1969" s="62" t="str">
        <f>IF(COUNTIF(技能效果!A:A,技能等级!B1969&amp;"03")=1,技能等级!B1969&amp;"03","")</f>
        <v/>
      </c>
      <c r="M1969" s="62" t="str">
        <f t="shared" si="3488"/>
        <v/>
      </c>
      <c r="N1969" s="62" t="str">
        <f>IF(COUNTIF(技能效果!A:A,技能等级!B1969&amp;"04")=1,技能等级!B1969&amp;"04","")</f>
        <v/>
      </c>
      <c r="O1969" s="62" t="str">
        <f t="shared" si="3489"/>
        <v/>
      </c>
      <c r="P1969" s="62" t="str">
        <f>IF(COUNTIF(技能效果!A:A,技能等级!B1969&amp;"05")=1,技能等级!B1969&amp;"05","")</f>
        <v/>
      </c>
      <c r="Q1969" s="62" t="str">
        <f t="shared" si="3491"/>
        <v/>
      </c>
      <c r="R1969" s="69" t="str">
        <f>INDEX(技能!U:U,MATCH(技能等级!B1969,技能!B:B,0))</f>
        <v>攻击敌方单体造成攻击x%伤害
【水晶】立即获得M个自身颜色水晶</v>
      </c>
      <c r="S1969" s="150">
        <f t="shared" si="3492"/>
        <v>193</v>
      </c>
    </row>
    <row r="1970" spans="1:19" ht="16.5" x14ac:dyDescent="0.2">
      <c r="A1970" s="62">
        <v>1967</v>
      </c>
      <c r="B1970" s="62">
        <f>INDEX(技能!B:B,MATCH(技能等级!S1970,技能!T:T,0))</f>
        <v>2107008</v>
      </c>
      <c r="C1970" s="69" t="s">
        <v>384</v>
      </c>
      <c r="D1970" s="62">
        <v>5</v>
      </c>
      <c r="E1970" s="62" t="str">
        <f>INDEX(技能!E:E,MATCH(技能等级!S1970,技能!T:T,0))</f>
        <v>夏侯渊普攻(教学)</v>
      </c>
      <c r="F1970" s="69" t="s">
        <v>1020</v>
      </c>
      <c r="G1970" s="62">
        <v>10</v>
      </c>
      <c r="H1970" s="149" t="str">
        <f t="shared" si="3493"/>
        <v>210700801</v>
      </c>
      <c r="I1970" s="62">
        <v>5</v>
      </c>
      <c r="J1970" s="62" t="str">
        <f>IF(COUNTIF(技能效果!A:A,技能等级!B1970&amp;"02")=1,技能等级!B1970&amp;"02","")</f>
        <v>210700802</v>
      </c>
      <c r="K1970" s="62">
        <f t="shared" si="3490"/>
        <v>5</v>
      </c>
      <c r="L1970" s="62" t="str">
        <f>IF(COUNTIF(技能效果!A:A,技能等级!B1970&amp;"03")=1,技能等级!B1970&amp;"03","")</f>
        <v/>
      </c>
      <c r="M1970" s="62" t="str">
        <f t="shared" si="3488"/>
        <v/>
      </c>
      <c r="N1970" s="62" t="str">
        <f>IF(COUNTIF(技能效果!A:A,技能等级!B1970&amp;"04")=1,技能等级!B1970&amp;"04","")</f>
        <v/>
      </c>
      <c r="O1970" s="62" t="str">
        <f t="shared" si="3489"/>
        <v/>
      </c>
      <c r="P1970" s="62" t="str">
        <f>IF(COUNTIF(技能效果!A:A,技能等级!B1970&amp;"05")=1,技能等级!B1970&amp;"05","")</f>
        <v/>
      </c>
      <c r="Q1970" s="62" t="str">
        <f t="shared" si="3491"/>
        <v/>
      </c>
      <c r="R1970" s="69" t="str">
        <f>INDEX(技能!U:U,MATCH(技能等级!B1970,技能!B:B,0))</f>
        <v>攻击敌方单体造成攻击x%伤害
【水晶】立即获得M个自身颜色水晶</v>
      </c>
      <c r="S1970" s="150">
        <f t="shared" si="3492"/>
        <v>193</v>
      </c>
    </row>
    <row r="1971" spans="1:19" ht="16.5" x14ac:dyDescent="0.2">
      <c r="A1971" s="62">
        <v>1968</v>
      </c>
      <c r="B1971" s="62">
        <f>INDEX(技能!B:B,MATCH(技能等级!S1971,技能!T:T,0))</f>
        <v>2107008</v>
      </c>
      <c r="C1971" s="69" t="s">
        <v>384</v>
      </c>
      <c r="D1971" s="62">
        <v>6</v>
      </c>
      <c r="E1971" s="62" t="str">
        <f>INDEX(技能!E:E,MATCH(技能等级!S1971,技能!T:T,0))</f>
        <v>夏侯渊普攻(教学)</v>
      </c>
      <c r="F1971" s="69" t="s">
        <v>1020</v>
      </c>
      <c r="G1971" s="62">
        <v>10</v>
      </c>
      <c r="H1971" s="149" t="str">
        <f t="shared" si="3493"/>
        <v>210700801</v>
      </c>
      <c r="I1971" s="62">
        <v>6</v>
      </c>
      <c r="J1971" s="62" t="str">
        <f>IF(COUNTIF(技能效果!A:A,技能等级!B1971&amp;"02")=1,技能等级!B1971&amp;"02","")</f>
        <v>210700802</v>
      </c>
      <c r="K1971" s="62">
        <f t="shared" si="3490"/>
        <v>6</v>
      </c>
      <c r="L1971" s="62" t="str">
        <f>IF(COUNTIF(技能效果!A:A,技能等级!B1971&amp;"03")=1,技能等级!B1971&amp;"03","")</f>
        <v/>
      </c>
      <c r="M1971" s="62" t="str">
        <f t="shared" si="3488"/>
        <v/>
      </c>
      <c r="N1971" s="62" t="str">
        <f>IF(COUNTIF(技能效果!A:A,技能等级!B1971&amp;"04")=1,技能等级!B1971&amp;"04","")</f>
        <v/>
      </c>
      <c r="O1971" s="62" t="str">
        <f t="shared" si="3489"/>
        <v/>
      </c>
      <c r="P1971" s="62" t="str">
        <f>IF(COUNTIF(技能效果!A:A,技能等级!B1971&amp;"05")=1,技能等级!B1971&amp;"05","")</f>
        <v/>
      </c>
      <c r="Q1971" s="62" t="str">
        <f t="shared" si="3491"/>
        <v/>
      </c>
      <c r="R1971" s="69" t="str">
        <f>INDEX(技能!U:U,MATCH(技能等级!B1971,技能!B:B,0))</f>
        <v>攻击敌方单体造成攻击x%伤害
【水晶】立即获得M个自身颜色水晶</v>
      </c>
      <c r="S1971" s="150">
        <f t="shared" si="3492"/>
        <v>193</v>
      </c>
    </row>
    <row r="1972" spans="1:19" ht="16.5" x14ac:dyDescent="0.2">
      <c r="A1972" s="62">
        <v>1969</v>
      </c>
      <c r="B1972" s="62">
        <f>INDEX(技能!B:B,MATCH(技能等级!S1972,技能!T:T,0))</f>
        <v>2107008</v>
      </c>
      <c r="C1972" s="69" t="s">
        <v>384</v>
      </c>
      <c r="D1972" s="62">
        <v>7</v>
      </c>
      <c r="E1972" s="62" t="str">
        <f>INDEX(技能!E:E,MATCH(技能等级!S1972,技能!T:T,0))</f>
        <v>夏侯渊普攻(教学)</v>
      </c>
      <c r="F1972" s="69" t="s">
        <v>1020</v>
      </c>
      <c r="G1972" s="62">
        <v>10</v>
      </c>
      <c r="H1972" s="149" t="str">
        <f t="shared" si="3493"/>
        <v>210700801</v>
      </c>
      <c r="I1972" s="62">
        <v>7</v>
      </c>
      <c r="J1972" s="62" t="str">
        <f>IF(COUNTIF(技能效果!A:A,技能等级!B1972&amp;"02")=1,技能等级!B1972&amp;"02","")</f>
        <v>210700802</v>
      </c>
      <c r="K1972" s="62">
        <f t="shared" si="3490"/>
        <v>7</v>
      </c>
      <c r="L1972" s="62" t="str">
        <f>IF(COUNTIF(技能效果!A:A,技能等级!B1972&amp;"03")=1,技能等级!B1972&amp;"03","")</f>
        <v/>
      </c>
      <c r="M1972" s="62" t="str">
        <f t="shared" ref="M1972:M2035" si="3494">IF(L1972="","",$D1972)</f>
        <v/>
      </c>
      <c r="N1972" s="62" t="str">
        <f>IF(COUNTIF(技能效果!A:A,技能等级!B1972&amp;"04")=1,技能等级!B1972&amp;"04","")</f>
        <v/>
      </c>
      <c r="O1972" s="62" t="str">
        <f t="shared" ref="O1972:O2035" si="3495">IF(N1972="","",$D1972)</f>
        <v/>
      </c>
      <c r="P1972" s="62" t="str">
        <f>IF(COUNTIF(技能效果!A:A,技能等级!B1972&amp;"05")=1,技能等级!B1972&amp;"05","")</f>
        <v/>
      </c>
      <c r="Q1972" s="62" t="str">
        <f t="shared" si="3491"/>
        <v/>
      </c>
      <c r="R1972" s="69" t="str">
        <f>INDEX(技能!U:U,MATCH(技能等级!B1972,技能!B:B,0))</f>
        <v>攻击敌方单体造成攻击x%伤害
【水晶】立即获得M个自身颜色水晶</v>
      </c>
      <c r="S1972" s="150">
        <f t="shared" si="3492"/>
        <v>193</v>
      </c>
    </row>
    <row r="1973" spans="1:19" ht="16.5" x14ac:dyDescent="0.2">
      <c r="A1973" s="62">
        <v>1970</v>
      </c>
      <c r="B1973" s="62">
        <f>INDEX(技能!B:B,MATCH(技能等级!S1973,技能!T:T,0))</f>
        <v>2107008</v>
      </c>
      <c r="C1973" s="69" t="s">
        <v>384</v>
      </c>
      <c r="D1973" s="62">
        <v>8</v>
      </c>
      <c r="E1973" s="62" t="str">
        <f>INDEX(技能!E:E,MATCH(技能等级!S1973,技能!T:T,0))</f>
        <v>夏侯渊普攻(教学)</v>
      </c>
      <c r="F1973" s="69" t="s">
        <v>1020</v>
      </c>
      <c r="G1973" s="62">
        <v>10</v>
      </c>
      <c r="H1973" s="149" t="str">
        <f t="shared" si="3493"/>
        <v>210700801</v>
      </c>
      <c r="I1973" s="62">
        <v>8</v>
      </c>
      <c r="J1973" s="62" t="str">
        <f>IF(COUNTIF(技能效果!A:A,技能等级!B1973&amp;"02")=1,技能等级!B1973&amp;"02","")</f>
        <v>210700802</v>
      </c>
      <c r="K1973" s="62">
        <f t="shared" ref="K1973:K2036" si="3496">IF(J1973="","",$D1973)</f>
        <v>8</v>
      </c>
      <c r="L1973" s="62" t="str">
        <f>IF(COUNTIF(技能效果!A:A,技能等级!B1973&amp;"03")=1,技能等级!B1973&amp;"03","")</f>
        <v/>
      </c>
      <c r="M1973" s="62" t="str">
        <f t="shared" si="3494"/>
        <v/>
      </c>
      <c r="N1973" s="62" t="str">
        <f>IF(COUNTIF(技能效果!A:A,技能等级!B1973&amp;"04")=1,技能等级!B1973&amp;"04","")</f>
        <v/>
      </c>
      <c r="O1973" s="62" t="str">
        <f t="shared" si="3495"/>
        <v/>
      </c>
      <c r="P1973" s="62" t="str">
        <f>IF(COUNTIF(技能效果!A:A,技能等级!B1973&amp;"05")=1,技能等级!B1973&amp;"05","")</f>
        <v/>
      </c>
      <c r="Q1973" s="62" t="str">
        <f t="shared" ref="Q1973:Q2036" si="3497">IF(P1973="","",$D1973)</f>
        <v/>
      </c>
      <c r="R1973" s="69" t="str">
        <f>INDEX(技能!U:U,MATCH(技能等级!B1973,技能!B:B,0))</f>
        <v>攻击敌方单体造成攻击x%伤害
【水晶】立即获得M个自身颜色水晶</v>
      </c>
      <c r="S1973" s="150">
        <f t="shared" si="3492"/>
        <v>193</v>
      </c>
    </row>
    <row r="1974" spans="1:19" ht="16.5" x14ac:dyDescent="0.2">
      <c r="A1974" s="62">
        <v>1971</v>
      </c>
      <c r="B1974" s="62">
        <f>INDEX(技能!B:B,MATCH(技能等级!S1974,技能!T:T,0))</f>
        <v>2107008</v>
      </c>
      <c r="C1974" s="69" t="s">
        <v>384</v>
      </c>
      <c r="D1974" s="62">
        <v>9</v>
      </c>
      <c r="E1974" s="62" t="str">
        <f>INDEX(技能!E:E,MATCH(技能等级!S1974,技能!T:T,0))</f>
        <v>夏侯渊普攻(教学)</v>
      </c>
      <c r="F1974" s="69" t="s">
        <v>1020</v>
      </c>
      <c r="G1974" s="62">
        <v>10</v>
      </c>
      <c r="H1974" s="149" t="str">
        <f t="shared" si="3493"/>
        <v>210700801</v>
      </c>
      <c r="I1974" s="62">
        <v>9</v>
      </c>
      <c r="J1974" s="62" t="str">
        <f>IF(COUNTIF(技能效果!A:A,技能等级!B1974&amp;"02")=1,技能等级!B1974&amp;"02","")</f>
        <v>210700802</v>
      </c>
      <c r="K1974" s="62">
        <f t="shared" si="3496"/>
        <v>9</v>
      </c>
      <c r="L1974" s="62" t="str">
        <f>IF(COUNTIF(技能效果!A:A,技能等级!B1974&amp;"03")=1,技能等级!B1974&amp;"03","")</f>
        <v/>
      </c>
      <c r="M1974" s="62" t="str">
        <f t="shared" si="3494"/>
        <v/>
      </c>
      <c r="N1974" s="62" t="str">
        <f>IF(COUNTIF(技能效果!A:A,技能等级!B1974&amp;"04")=1,技能等级!B1974&amp;"04","")</f>
        <v/>
      </c>
      <c r="O1974" s="62" t="str">
        <f t="shared" si="3495"/>
        <v/>
      </c>
      <c r="P1974" s="62" t="str">
        <f>IF(COUNTIF(技能效果!A:A,技能等级!B1974&amp;"05")=1,技能等级!B1974&amp;"05","")</f>
        <v/>
      </c>
      <c r="Q1974" s="62" t="str">
        <f t="shared" si="3497"/>
        <v/>
      </c>
      <c r="R1974" s="69" t="str">
        <f>INDEX(技能!U:U,MATCH(技能等级!B1974,技能!B:B,0))</f>
        <v>攻击敌方单体造成攻击x%伤害
【水晶】立即获得M个自身颜色水晶</v>
      </c>
      <c r="S1974" s="150">
        <f t="shared" si="3492"/>
        <v>193</v>
      </c>
    </row>
    <row r="1975" spans="1:19" ht="16.5" x14ac:dyDescent="0.2">
      <c r="A1975" s="62">
        <v>1972</v>
      </c>
      <c r="B1975" s="62">
        <f>INDEX(技能!B:B,MATCH(技能等级!S1975,技能!T:T,0))</f>
        <v>2107008</v>
      </c>
      <c r="C1975" s="69" t="s">
        <v>384</v>
      </c>
      <c r="D1975" s="62">
        <v>10</v>
      </c>
      <c r="E1975" s="62" t="str">
        <f>INDEX(技能!E:E,MATCH(技能等级!S1975,技能!T:T,0))</f>
        <v>夏侯渊普攻(教学)</v>
      </c>
      <c r="F1975" s="69" t="s">
        <v>1020</v>
      </c>
      <c r="G1975" s="62">
        <v>10</v>
      </c>
      <c r="H1975" s="149" t="str">
        <f t="shared" si="3493"/>
        <v>210700801</v>
      </c>
      <c r="I1975" s="62">
        <v>10</v>
      </c>
      <c r="J1975" s="62" t="str">
        <f>IF(COUNTIF(技能效果!A:A,技能等级!B1975&amp;"02")=1,技能等级!B1975&amp;"02","")</f>
        <v>210700802</v>
      </c>
      <c r="K1975" s="62">
        <f t="shared" si="3496"/>
        <v>10</v>
      </c>
      <c r="L1975" s="62" t="str">
        <f>IF(COUNTIF(技能效果!A:A,技能等级!B1975&amp;"03")=1,技能等级!B1975&amp;"03","")</f>
        <v/>
      </c>
      <c r="M1975" s="62" t="str">
        <f t="shared" si="3494"/>
        <v/>
      </c>
      <c r="N1975" s="62" t="str">
        <f>IF(COUNTIF(技能效果!A:A,技能等级!B1975&amp;"04")=1,技能等级!B1975&amp;"04","")</f>
        <v/>
      </c>
      <c r="O1975" s="62" t="str">
        <f t="shared" si="3495"/>
        <v/>
      </c>
      <c r="P1975" s="62" t="str">
        <f>IF(COUNTIF(技能效果!A:A,技能等级!B1975&amp;"05")=1,技能等级!B1975&amp;"05","")</f>
        <v/>
      </c>
      <c r="Q1975" s="62" t="str">
        <f t="shared" si="3497"/>
        <v/>
      </c>
      <c r="R1975" s="69" t="str">
        <f>INDEX(技能!U:U,MATCH(技能等级!B1975,技能!B:B,0))</f>
        <v>攻击敌方单体造成攻击x%伤害
【水晶】立即获得M个自身颜色水晶</v>
      </c>
      <c r="S1975" s="150">
        <f t="shared" si="3492"/>
        <v>193</v>
      </c>
    </row>
    <row r="1976" spans="1:19" ht="16.5" x14ac:dyDescent="0.2">
      <c r="A1976" s="62">
        <v>1973</v>
      </c>
      <c r="B1976" s="62">
        <f>INDEX(技能!B:B,MATCH(技能等级!S1976,技能!T:T,0))</f>
        <v>2107009</v>
      </c>
      <c r="C1976" s="69" t="s">
        <v>384</v>
      </c>
      <c r="D1976" s="62">
        <v>1</v>
      </c>
      <c r="E1976" s="62" t="str">
        <f>INDEX(技能!E:E,MATCH(技能等级!S1976,技能!T:T,0))</f>
        <v>徐晃普攻(教学)</v>
      </c>
      <c r="F1976" s="69" t="s">
        <v>1020</v>
      </c>
      <c r="G1976" s="62"/>
      <c r="H1976" s="149" t="str">
        <f t="shared" si="3493"/>
        <v>210700901</v>
      </c>
      <c r="I1976" s="62">
        <v>1</v>
      </c>
      <c r="J1976" s="62" t="str">
        <f>IF(COUNTIF(技能效果!A:A,技能等级!B1976&amp;"02")=1,技能等级!B1976&amp;"02","")</f>
        <v>210700902</v>
      </c>
      <c r="K1976" s="62">
        <f t="shared" si="3496"/>
        <v>1</v>
      </c>
      <c r="L1976" s="62" t="str">
        <f>IF(COUNTIF(技能效果!A:A,技能等级!B1976&amp;"03")=1,技能等级!B1976&amp;"03","")</f>
        <v/>
      </c>
      <c r="M1976" s="62" t="str">
        <f t="shared" si="3494"/>
        <v/>
      </c>
      <c r="N1976" s="62" t="str">
        <f>IF(COUNTIF(技能效果!A:A,技能等级!B1976&amp;"04")=1,技能等级!B1976&amp;"04","")</f>
        <v/>
      </c>
      <c r="O1976" s="62" t="str">
        <f t="shared" si="3495"/>
        <v/>
      </c>
      <c r="P1976" s="62" t="str">
        <f>IF(COUNTIF(技能效果!A:A,技能等级!B1976&amp;"05")=1,技能等级!B1976&amp;"05","")</f>
        <v/>
      </c>
      <c r="Q1976" s="62" t="str">
        <f t="shared" si="3497"/>
        <v/>
      </c>
      <c r="R1976" s="69" t="str">
        <f>INDEX(技能!U:U,MATCH(技能等级!B1976,技能!B:B,0))</f>
        <v>攻击敌方单体造成攻击x%伤害
【水晶】立即获得M个自身颜色水晶</v>
      </c>
      <c r="S1976" s="150">
        <f t="shared" si="3492"/>
        <v>194</v>
      </c>
    </row>
    <row r="1977" spans="1:19" ht="16.5" x14ac:dyDescent="0.2">
      <c r="A1977" s="62">
        <v>1974</v>
      </c>
      <c r="B1977" s="62">
        <f>INDEX(技能!B:B,MATCH(技能等级!S1977,技能!T:T,0))</f>
        <v>2107009</v>
      </c>
      <c r="C1977" s="69" t="s">
        <v>384</v>
      </c>
      <c r="D1977" s="62">
        <v>2</v>
      </c>
      <c r="E1977" s="62" t="str">
        <f>INDEX(技能!E:E,MATCH(技能等级!S1977,技能!T:T,0))</f>
        <v>徐晃普攻(教学)</v>
      </c>
      <c r="F1977" s="69" t="s">
        <v>1020</v>
      </c>
      <c r="G1977" s="62">
        <v>10</v>
      </c>
      <c r="H1977" s="149" t="str">
        <f t="shared" si="3493"/>
        <v>210700901</v>
      </c>
      <c r="I1977" s="62">
        <v>2</v>
      </c>
      <c r="J1977" s="62" t="str">
        <f>IF(COUNTIF(技能效果!A:A,技能等级!B1977&amp;"02")=1,技能等级!B1977&amp;"02","")</f>
        <v>210700902</v>
      </c>
      <c r="K1977" s="62">
        <f t="shared" si="3496"/>
        <v>2</v>
      </c>
      <c r="L1977" s="62" t="str">
        <f>IF(COUNTIF(技能效果!A:A,技能等级!B1977&amp;"03")=1,技能等级!B1977&amp;"03","")</f>
        <v/>
      </c>
      <c r="M1977" s="62" t="str">
        <f t="shared" si="3494"/>
        <v/>
      </c>
      <c r="N1977" s="62" t="str">
        <f>IF(COUNTIF(技能效果!A:A,技能等级!B1977&amp;"04")=1,技能等级!B1977&amp;"04","")</f>
        <v/>
      </c>
      <c r="O1977" s="62" t="str">
        <f t="shared" si="3495"/>
        <v/>
      </c>
      <c r="P1977" s="62" t="str">
        <f>IF(COUNTIF(技能效果!A:A,技能等级!B1977&amp;"05")=1,技能等级!B1977&amp;"05","")</f>
        <v/>
      </c>
      <c r="Q1977" s="62" t="str">
        <f t="shared" si="3497"/>
        <v/>
      </c>
      <c r="R1977" s="69" t="str">
        <f>INDEX(技能!U:U,MATCH(技能等级!B1977,技能!B:B,0))</f>
        <v>攻击敌方单体造成攻击x%伤害
【水晶】立即获得M个自身颜色水晶</v>
      </c>
      <c r="S1977" s="150">
        <f t="shared" ref="S1977:S2040" si="3498">S1967+1</f>
        <v>194</v>
      </c>
    </row>
    <row r="1978" spans="1:19" ht="16.5" x14ac:dyDescent="0.2">
      <c r="A1978" s="62">
        <v>1975</v>
      </c>
      <c r="B1978" s="62">
        <f>INDEX(技能!B:B,MATCH(技能等级!S1978,技能!T:T,0))</f>
        <v>2107009</v>
      </c>
      <c r="C1978" s="69" t="s">
        <v>384</v>
      </c>
      <c r="D1978" s="62">
        <v>3</v>
      </c>
      <c r="E1978" s="62" t="str">
        <f>INDEX(技能!E:E,MATCH(技能等级!S1978,技能!T:T,0))</f>
        <v>徐晃普攻(教学)</v>
      </c>
      <c r="F1978" s="69" t="s">
        <v>1020</v>
      </c>
      <c r="G1978" s="62">
        <v>10</v>
      </c>
      <c r="H1978" s="149" t="str">
        <f t="shared" si="3493"/>
        <v>210700901</v>
      </c>
      <c r="I1978" s="62">
        <v>3</v>
      </c>
      <c r="J1978" s="62" t="str">
        <f>IF(COUNTIF(技能效果!A:A,技能等级!B1978&amp;"02")=1,技能等级!B1978&amp;"02","")</f>
        <v>210700902</v>
      </c>
      <c r="K1978" s="62">
        <f t="shared" si="3496"/>
        <v>3</v>
      </c>
      <c r="L1978" s="62" t="str">
        <f>IF(COUNTIF(技能效果!A:A,技能等级!B1978&amp;"03")=1,技能等级!B1978&amp;"03","")</f>
        <v/>
      </c>
      <c r="M1978" s="62" t="str">
        <f t="shared" si="3494"/>
        <v/>
      </c>
      <c r="N1978" s="62" t="str">
        <f>IF(COUNTIF(技能效果!A:A,技能等级!B1978&amp;"04")=1,技能等级!B1978&amp;"04","")</f>
        <v/>
      </c>
      <c r="O1978" s="62" t="str">
        <f t="shared" si="3495"/>
        <v/>
      </c>
      <c r="P1978" s="62" t="str">
        <f>IF(COUNTIF(技能效果!A:A,技能等级!B1978&amp;"05")=1,技能等级!B1978&amp;"05","")</f>
        <v/>
      </c>
      <c r="Q1978" s="62" t="str">
        <f t="shared" si="3497"/>
        <v/>
      </c>
      <c r="R1978" s="69" t="str">
        <f>INDEX(技能!U:U,MATCH(技能等级!B1978,技能!B:B,0))</f>
        <v>攻击敌方单体造成攻击x%伤害
【水晶】立即获得M个自身颜色水晶</v>
      </c>
      <c r="S1978" s="150">
        <f t="shared" si="3498"/>
        <v>194</v>
      </c>
    </row>
    <row r="1979" spans="1:19" ht="16.5" x14ac:dyDescent="0.2">
      <c r="A1979" s="62">
        <v>1976</v>
      </c>
      <c r="B1979" s="62">
        <f>INDEX(技能!B:B,MATCH(技能等级!S1979,技能!T:T,0))</f>
        <v>2107009</v>
      </c>
      <c r="C1979" s="69" t="s">
        <v>384</v>
      </c>
      <c r="D1979" s="62">
        <v>4</v>
      </c>
      <c r="E1979" s="62" t="str">
        <f>INDEX(技能!E:E,MATCH(技能等级!S1979,技能!T:T,0))</f>
        <v>徐晃普攻(教学)</v>
      </c>
      <c r="F1979" s="69" t="s">
        <v>1020</v>
      </c>
      <c r="G1979" s="62">
        <v>10</v>
      </c>
      <c r="H1979" s="149" t="str">
        <f t="shared" si="3493"/>
        <v>210700901</v>
      </c>
      <c r="I1979" s="62">
        <v>4</v>
      </c>
      <c r="J1979" s="62" t="str">
        <f>IF(COUNTIF(技能效果!A:A,技能等级!B1979&amp;"02")=1,技能等级!B1979&amp;"02","")</f>
        <v>210700902</v>
      </c>
      <c r="K1979" s="62">
        <f t="shared" si="3496"/>
        <v>4</v>
      </c>
      <c r="L1979" s="62" t="str">
        <f>IF(COUNTIF(技能效果!A:A,技能等级!B1979&amp;"03")=1,技能等级!B1979&amp;"03","")</f>
        <v/>
      </c>
      <c r="M1979" s="62" t="str">
        <f t="shared" si="3494"/>
        <v/>
      </c>
      <c r="N1979" s="62" t="str">
        <f>IF(COUNTIF(技能效果!A:A,技能等级!B1979&amp;"04")=1,技能等级!B1979&amp;"04","")</f>
        <v/>
      </c>
      <c r="O1979" s="62" t="str">
        <f t="shared" si="3495"/>
        <v/>
      </c>
      <c r="P1979" s="62" t="str">
        <f>IF(COUNTIF(技能效果!A:A,技能等级!B1979&amp;"05")=1,技能等级!B1979&amp;"05","")</f>
        <v/>
      </c>
      <c r="Q1979" s="62" t="str">
        <f t="shared" si="3497"/>
        <v/>
      </c>
      <c r="R1979" s="69" t="str">
        <f>INDEX(技能!U:U,MATCH(技能等级!B1979,技能!B:B,0))</f>
        <v>攻击敌方单体造成攻击x%伤害
【水晶】立即获得M个自身颜色水晶</v>
      </c>
      <c r="S1979" s="150">
        <f t="shared" si="3498"/>
        <v>194</v>
      </c>
    </row>
    <row r="1980" spans="1:19" ht="16.5" x14ac:dyDescent="0.2">
      <c r="A1980" s="62">
        <v>1977</v>
      </c>
      <c r="B1980" s="62">
        <f>INDEX(技能!B:B,MATCH(技能等级!S1980,技能!T:T,0))</f>
        <v>2107009</v>
      </c>
      <c r="C1980" s="69" t="s">
        <v>384</v>
      </c>
      <c r="D1980" s="62">
        <v>5</v>
      </c>
      <c r="E1980" s="62" t="str">
        <f>INDEX(技能!E:E,MATCH(技能等级!S1980,技能!T:T,0))</f>
        <v>徐晃普攻(教学)</v>
      </c>
      <c r="F1980" s="69" t="s">
        <v>1020</v>
      </c>
      <c r="G1980" s="62">
        <v>10</v>
      </c>
      <c r="H1980" s="149" t="str">
        <f t="shared" si="3493"/>
        <v>210700901</v>
      </c>
      <c r="I1980" s="62">
        <v>5</v>
      </c>
      <c r="J1980" s="62" t="str">
        <f>IF(COUNTIF(技能效果!A:A,技能等级!B1980&amp;"02")=1,技能等级!B1980&amp;"02","")</f>
        <v>210700902</v>
      </c>
      <c r="K1980" s="62">
        <f t="shared" si="3496"/>
        <v>5</v>
      </c>
      <c r="L1980" s="62" t="str">
        <f>IF(COUNTIF(技能效果!A:A,技能等级!B1980&amp;"03")=1,技能等级!B1980&amp;"03","")</f>
        <v/>
      </c>
      <c r="M1980" s="62" t="str">
        <f t="shared" si="3494"/>
        <v/>
      </c>
      <c r="N1980" s="62" t="str">
        <f>IF(COUNTIF(技能效果!A:A,技能等级!B1980&amp;"04")=1,技能等级!B1980&amp;"04","")</f>
        <v/>
      </c>
      <c r="O1980" s="62" t="str">
        <f t="shared" si="3495"/>
        <v/>
      </c>
      <c r="P1980" s="62" t="str">
        <f>IF(COUNTIF(技能效果!A:A,技能等级!B1980&amp;"05")=1,技能等级!B1980&amp;"05","")</f>
        <v/>
      </c>
      <c r="Q1980" s="62" t="str">
        <f t="shared" si="3497"/>
        <v/>
      </c>
      <c r="R1980" s="69" t="str">
        <f>INDEX(技能!U:U,MATCH(技能等级!B1980,技能!B:B,0))</f>
        <v>攻击敌方单体造成攻击x%伤害
【水晶】立即获得M个自身颜色水晶</v>
      </c>
      <c r="S1980" s="150">
        <f t="shared" si="3498"/>
        <v>194</v>
      </c>
    </row>
    <row r="1981" spans="1:19" ht="16.5" x14ac:dyDescent="0.2">
      <c r="A1981" s="62">
        <v>1978</v>
      </c>
      <c r="B1981" s="62">
        <f>INDEX(技能!B:B,MATCH(技能等级!S1981,技能!T:T,0))</f>
        <v>2107009</v>
      </c>
      <c r="C1981" s="69" t="s">
        <v>384</v>
      </c>
      <c r="D1981" s="62">
        <v>6</v>
      </c>
      <c r="E1981" s="62" t="str">
        <f>INDEX(技能!E:E,MATCH(技能等级!S1981,技能!T:T,0))</f>
        <v>徐晃普攻(教学)</v>
      </c>
      <c r="F1981" s="69" t="s">
        <v>1020</v>
      </c>
      <c r="G1981" s="62">
        <v>10</v>
      </c>
      <c r="H1981" s="149" t="str">
        <f t="shared" si="3493"/>
        <v>210700901</v>
      </c>
      <c r="I1981" s="62">
        <v>6</v>
      </c>
      <c r="J1981" s="62" t="str">
        <f>IF(COUNTIF(技能效果!A:A,技能等级!B1981&amp;"02")=1,技能等级!B1981&amp;"02","")</f>
        <v>210700902</v>
      </c>
      <c r="K1981" s="62">
        <f t="shared" si="3496"/>
        <v>6</v>
      </c>
      <c r="L1981" s="62" t="str">
        <f>IF(COUNTIF(技能效果!A:A,技能等级!B1981&amp;"03")=1,技能等级!B1981&amp;"03","")</f>
        <v/>
      </c>
      <c r="M1981" s="62" t="str">
        <f t="shared" si="3494"/>
        <v/>
      </c>
      <c r="N1981" s="62" t="str">
        <f>IF(COUNTIF(技能效果!A:A,技能等级!B1981&amp;"04")=1,技能等级!B1981&amp;"04","")</f>
        <v/>
      </c>
      <c r="O1981" s="62" t="str">
        <f t="shared" si="3495"/>
        <v/>
      </c>
      <c r="P1981" s="62" t="str">
        <f>IF(COUNTIF(技能效果!A:A,技能等级!B1981&amp;"05")=1,技能等级!B1981&amp;"05","")</f>
        <v/>
      </c>
      <c r="Q1981" s="62" t="str">
        <f t="shared" si="3497"/>
        <v/>
      </c>
      <c r="R1981" s="69" t="str">
        <f>INDEX(技能!U:U,MATCH(技能等级!B1981,技能!B:B,0))</f>
        <v>攻击敌方单体造成攻击x%伤害
【水晶】立即获得M个自身颜色水晶</v>
      </c>
      <c r="S1981" s="150">
        <f t="shared" si="3498"/>
        <v>194</v>
      </c>
    </row>
    <row r="1982" spans="1:19" ht="16.5" x14ac:dyDescent="0.2">
      <c r="A1982" s="62">
        <v>1979</v>
      </c>
      <c r="B1982" s="62">
        <f>INDEX(技能!B:B,MATCH(技能等级!S1982,技能!T:T,0))</f>
        <v>2107009</v>
      </c>
      <c r="C1982" s="69" t="s">
        <v>384</v>
      </c>
      <c r="D1982" s="62">
        <v>7</v>
      </c>
      <c r="E1982" s="62" t="str">
        <f>INDEX(技能!E:E,MATCH(技能等级!S1982,技能!T:T,0))</f>
        <v>徐晃普攻(教学)</v>
      </c>
      <c r="F1982" s="69" t="s">
        <v>1020</v>
      </c>
      <c r="G1982" s="62">
        <v>10</v>
      </c>
      <c r="H1982" s="149" t="str">
        <f t="shared" si="3493"/>
        <v>210700901</v>
      </c>
      <c r="I1982" s="62">
        <v>7</v>
      </c>
      <c r="J1982" s="62" t="str">
        <f>IF(COUNTIF(技能效果!A:A,技能等级!B1982&amp;"02")=1,技能等级!B1982&amp;"02","")</f>
        <v>210700902</v>
      </c>
      <c r="K1982" s="62">
        <f t="shared" si="3496"/>
        <v>7</v>
      </c>
      <c r="L1982" s="62" t="str">
        <f>IF(COUNTIF(技能效果!A:A,技能等级!B1982&amp;"03")=1,技能等级!B1982&amp;"03","")</f>
        <v/>
      </c>
      <c r="M1982" s="62" t="str">
        <f t="shared" si="3494"/>
        <v/>
      </c>
      <c r="N1982" s="62" t="str">
        <f>IF(COUNTIF(技能效果!A:A,技能等级!B1982&amp;"04")=1,技能等级!B1982&amp;"04","")</f>
        <v/>
      </c>
      <c r="O1982" s="62" t="str">
        <f t="shared" si="3495"/>
        <v/>
      </c>
      <c r="P1982" s="62" t="str">
        <f>IF(COUNTIF(技能效果!A:A,技能等级!B1982&amp;"05")=1,技能等级!B1982&amp;"05","")</f>
        <v/>
      </c>
      <c r="Q1982" s="62" t="str">
        <f t="shared" si="3497"/>
        <v/>
      </c>
      <c r="R1982" s="69" t="str">
        <f>INDEX(技能!U:U,MATCH(技能等级!B1982,技能!B:B,0))</f>
        <v>攻击敌方单体造成攻击x%伤害
【水晶】立即获得M个自身颜色水晶</v>
      </c>
      <c r="S1982" s="150">
        <f t="shared" si="3498"/>
        <v>194</v>
      </c>
    </row>
    <row r="1983" spans="1:19" ht="16.5" x14ac:dyDescent="0.2">
      <c r="A1983" s="62">
        <v>1980</v>
      </c>
      <c r="B1983" s="62">
        <f>INDEX(技能!B:B,MATCH(技能等级!S1983,技能!T:T,0))</f>
        <v>2107009</v>
      </c>
      <c r="C1983" s="69" t="s">
        <v>384</v>
      </c>
      <c r="D1983" s="62">
        <v>8</v>
      </c>
      <c r="E1983" s="62" t="str">
        <f>INDEX(技能!E:E,MATCH(技能等级!S1983,技能!T:T,0))</f>
        <v>徐晃普攻(教学)</v>
      </c>
      <c r="F1983" s="69" t="s">
        <v>1020</v>
      </c>
      <c r="G1983" s="62">
        <v>10</v>
      </c>
      <c r="H1983" s="149" t="str">
        <f t="shared" si="3493"/>
        <v>210700901</v>
      </c>
      <c r="I1983" s="62">
        <v>8</v>
      </c>
      <c r="J1983" s="62" t="str">
        <f>IF(COUNTIF(技能效果!A:A,技能等级!B1983&amp;"02")=1,技能等级!B1983&amp;"02","")</f>
        <v>210700902</v>
      </c>
      <c r="K1983" s="62">
        <f t="shared" si="3496"/>
        <v>8</v>
      </c>
      <c r="L1983" s="62" t="str">
        <f>IF(COUNTIF(技能效果!A:A,技能等级!B1983&amp;"03")=1,技能等级!B1983&amp;"03","")</f>
        <v/>
      </c>
      <c r="M1983" s="62" t="str">
        <f t="shared" si="3494"/>
        <v/>
      </c>
      <c r="N1983" s="62" t="str">
        <f>IF(COUNTIF(技能效果!A:A,技能等级!B1983&amp;"04")=1,技能等级!B1983&amp;"04","")</f>
        <v/>
      </c>
      <c r="O1983" s="62" t="str">
        <f t="shared" si="3495"/>
        <v/>
      </c>
      <c r="P1983" s="62" t="str">
        <f>IF(COUNTIF(技能效果!A:A,技能等级!B1983&amp;"05")=1,技能等级!B1983&amp;"05","")</f>
        <v/>
      </c>
      <c r="Q1983" s="62" t="str">
        <f t="shared" si="3497"/>
        <v/>
      </c>
      <c r="R1983" s="69" t="str">
        <f>INDEX(技能!U:U,MATCH(技能等级!B1983,技能!B:B,0))</f>
        <v>攻击敌方单体造成攻击x%伤害
【水晶】立即获得M个自身颜色水晶</v>
      </c>
      <c r="S1983" s="150">
        <f t="shared" si="3498"/>
        <v>194</v>
      </c>
    </row>
    <row r="1984" spans="1:19" ht="16.5" x14ac:dyDescent="0.2">
      <c r="A1984" s="62">
        <v>1981</v>
      </c>
      <c r="B1984" s="62">
        <f>INDEX(技能!B:B,MATCH(技能等级!S1984,技能!T:T,0))</f>
        <v>2107009</v>
      </c>
      <c r="C1984" s="69" t="s">
        <v>384</v>
      </c>
      <c r="D1984" s="62">
        <v>9</v>
      </c>
      <c r="E1984" s="62" t="str">
        <f>INDEX(技能!E:E,MATCH(技能等级!S1984,技能!T:T,0))</f>
        <v>徐晃普攻(教学)</v>
      </c>
      <c r="F1984" s="69" t="s">
        <v>1020</v>
      </c>
      <c r="G1984" s="62">
        <v>10</v>
      </c>
      <c r="H1984" s="149" t="str">
        <f t="shared" si="3493"/>
        <v>210700901</v>
      </c>
      <c r="I1984" s="62">
        <v>9</v>
      </c>
      <c r="J1984" s="62" t="str">
        <f>IF(COUNTIF(技能效果!A:A,技能等级!B1984&amp;"02")=1,技能等级!B1984&amp;"02","")</f>
        <v>210700902</v>
      </c>
      <c r="K1984" s="62">
        <f t="shared" si="3496"/>
        <v>9</v>
      </c>
      <c r="L1984" s="62" t="str">
        <f>IF(COUNTIF(技能效果!A:A,技能等级!B1984&amp;"03")=1,技能等级!B1984&amp;"03","")</f>
        <v/>
      </c>
      <c r="M1984" s="62" t="str">
        <f t="shared" si="3494"/>
        <v/>
      </c>
      <c r="N1984" s="62" t="str">
        <f>IF(COUNTIF(技能效果!A:A,技能等级!B1984&amp;"04")=1,技能等级!B1984&amp;"04","")</f>
        <v/>
      </c>
      <c r="O1984" s="62" t="str">
        <f t="shared" si="3495"/>
        <v/>
      </c>
      <c r="P1984" s="62" t="str">
        <f>IF(COUNTIF(技能效果!A:A,技能等级!B1984&amp;"05")=1,技能等级!B1984&amp;"05","")</f>
        <v/>
      </c>
      <c r="Q1984" s="62" t="str">
        <f t="shared" si="3497"/>
        <v/>
      </c>
      <c r="R1984" s="69" t="str">
        <f>INDEX(技能!U:U,MATCH(技能等级!B1984,技能!B:B,0))</f>
        <v>攻击敌方单体造成攻击x%伤害
【水晶】立即获得M个自身颜色水晶</v>
      </c>
      <c r="S1984" s="150">
        <f t="shared" si="3498"/>
        <v>194</v>
      </c>
    </row>
    <row r="1985" spans="1:19" ht="16.5" x14ac:dyDescent="0.2">
      <c r="A1985" s="62">
        <v>1982</v>
      </c>
      <c r="B1985" s="62">
        <f>INDEX(技能!B:B,MATCH(技能等级!S1985,技能!T:T,0))</f>
        <v>2107009</v>
      </c>
      <c r="C1985" s="69" t="s">
        <v>384</v>
      </c>
      <c r="D1985" s="62">
        <v>10</v>
      </c>
      <c r="E1985" s="62" t="str">
        <f>INDEX(技能!E:E,MATCH(技能等级!S1985,技能!T:T,0))</f>
        <v>徐晃普攻(教学)</v>
      </c>
      <c r="F1985" s="69" t="s">
        <v>1020</v>
      </c>
      <c r="G1985" s="62">
        <v>10</v>
      </c>
      <c r="H1985" s="149" t="str">
        <f t="shared" si="3493"/>
        <v>210700901</v>
      </c>
      <c r="I1985" s="62">
        <v>10</v>
      </c>
      <c r="J1985" s="62" t="str">
        <f>IF(COUNTIF(技能效果!A:A,技能等级!B1985&amp;"02")=1,技能等级!B1985&amp;"02","")</f>
        <v>210700902</v>
      </c>
      <c r="K1985" s="62">
        <f t="shared" si="3496"/>
        <v>10</v>
      </c>
      <c r="L1985" s="62" t="str">
        <f>IF(COUNTIF(技能效果!A:A,技能等级!B1985&amp;"03")=1,技能等级!B1985&amp;"03","")</f>
        <v/>
      </c>
      <c r="M1985" s="62" t="str">
        <f t="shared" si="3494"/>
        <v/>
      </c>
      <c r="N1985" s="62" t="str">
        <f>IF(COUNTIF(技能效果!A:A,技能等级!B1985&amp;"04")=1,技能等级!B1985&amp;"04","")</f>
        <v/>
      </c>
      <c r="O1985" s="62" t="str">
        <f t="shared" si="3495"/>
        <v/>
      </c>
      <c r="P1985" s="62" t="str">
        <f>IF(COUNTIF(技能效果!A:A,技能等级!B1985&amp;"05")=1,技能等级!B1985&amp;"05","")</f>
        <v/>
      </c>
      <c r="Q1985" s="62" t="str">
        <f t="shared" si="3497"/>
        <v/>
      </c>
      <c r="R1985" s="69" t="str">
        <f>INDEX(技能!U:U,MATCH(技能等级!B1985,技能!B:B,0))</f>
        <v>攻击敌方单体造成攻击x%伤害
【水晶】立即获得M个自身颜色水晶</v>
      </c>
      <c r="S1985" s="150">
        <f t="shared" si="3498"/>
        <v>194</v>
      </c>
    </row>
    <row r="1986" spans="1:19" ht="16.5" x14ac:dyDescent="0.2">
      <c r="A1986" s="62">
        <v>1983</v>
      </c>
      <c r="B1986" s="62">
        <f>INDEX(技能!B:B,MATCH(技能等级!S1986,技能!T:T,0))</f>
        <v>2107010</v>
      </c>
      <c r="C1986" s="69" t="s">
        <v>384</v>
      </c>
      <c r="D1986" s="62">
        <v>1</v>
      </c>
      <c r="E1986" s="62" t="str">
        <f>INDEX(技能!E:E,MATCH(技能等级!S1986,技能!T:T,0))</f>
        <v>张郃普攻(教学)</v>
      </c>
      <c r="F1986" s="69" t="s">
        <v>1020</v>
      </c>
      <c r="G1986" s="62"/>
      <c r="H1986" s="149" t="str">
        <f t="shared" si="3493"/>
        <v>210701001</v>
      </c>
      <c r="I1986" s="62">
        <v>1</v>
      </c>
      <c r="J1986" s="62" t="str">
        <f>IF(COUNTIF(技能效果!A:A,技能等级!B1986&amp;"02")=1,技能等级!B1986&amp;"02","")</f>
        <v>210701002</v>
      </c>
      <c r="K1986" s="62">
        <f t="shared" si="3496"/>
        <v>1</v>
      </c>
      <c r="L1986" s="62" t="str">
        <f>IF(COUNTIF(技能效果!A:A,技能等级!B1986&amp;"03")=1,技能等级!B1986&amp;"03","")</f>
        <v/>
      </c>
      <c r="M1986" s="62" t="str">
        <f t="shared" si="3494"/>
        <v/>
      </c>
      <c r="N1986" s="62" t="str">
        <f>IF(COUNTIF(技能效果!A:A,技能等级!B1986&amp;"04")=1,技能等级!B1986&amp;"04","")</f>
        <v/>
      </c>
      <c r="O1986" s="62" t="str">
        <f t="shared" si="3495"/>
        <v/>
      </c>
      <c r="P1986" s="62" t="str">
        <f>IF(COUNTIF(技能效果!A:A,技能等级!B1986&amp;"05")=1,技能等级!B1986&amp;"05","")</f>
        <v/>
      </c>
      <c r="Q1986" s="62" t="str">
        <f t="shared" si="3497"/>
        <v/>
      </c>
      <c r="R1986" s="69" t="str">
        <f>INDEX(技能!U:U,MATCH(技能等级!B1986,技能!B:B,0))</f>
        <v>攻击敌方单体造成攻击x%伤害
【水晶】立即获得M个自身颜色水晶</v>
      </c>
      <c r="S1986" s="150">
        <f t="shared" si="3498"/>
        <v>195</v>
      </c>
    </row>
    <row r="1987" spans="1:19" ht="16.5" x14ac:dyDescent="0.2">
      <c r="A1987" s="62">
        <v>1984</v>
      </c>
      <c r="B1987" s="62">
        <f>INDEX(技能!B:B,MATCH(技能等级!S1987,技能!T:T,0))</f>
        <v>2107010</v>
      </c>
      <c r="C1987" s="69" t="s">
        <v>384</v>
      </c>
      <c r="D1987" s="62">
        <v>2</v>
      </c>
      <c r="E1987" s="62" t="str">
        <f>INDEX(技能!E:E,MATCH(技能等级!S1987,技能!T:T,0))</f>
        <v>张郃普攻(教学)</v>
      </c>
      <c r="F1987" s="69" t="s">
        <v>1020</v>
      </c>
      <c r="G1987" s="62">
        <v>10</v>
      </c>
      <c r="H1987" s="149" t="str">
        <f t="shared" si="3493"/>
        <v>210701001</v>
      </c>
      <c r="I1987" s="62">
        <v>2</v>
      </c>
      <c r="J1987" s="62" t="str">
        <f>IF(COUNTIF(技能效果!A:A,技能等级!B1987&amp;"02")=1,技能等级!B1987&amp;"02","")</f>
        <v>210701002</v>
      </c>
      <c r="K1987" s="62">
        <f t="shared" si="3496"/>
        <v>2</v>
      </c>
      <c r="L1987" s="62" t="str">
        <f>IF(COUNTIF(技能效果!A:A,技能等级!B1987&amp;"03")=1,技能等级!B1987&amp;"03","")</f>
        <v/>
      </c>
      <c r="M1987" s="62" t="str">
        <f t="shared" si="3494"/>
        <v/>
      </c>
      <c r="N1987" s="62" t="str">
        <f>IF(COUNTIF(技能效果!A:A,技能等级!B1987&amp;"04")=1,技能等级!B1987&amp;"04","")</f>
        <v/>
      </c>
      <c r="O1987" s="62" t="str">
        <f t="shared" si="3495"/>
        <v/>
      </c>
      <c r="P1987" s="62" t="str">
        <f>IF(COUNTIF(技能效果!A:A,技能等级!B1987&amp;"05")=1,技能等级!B1987&amp;"05","")</f>
        <v/>
      </c>
      <c r="Q1987" s="62" t="str">
        <f t="shared" si="3497"/>
        <v/>
      </c>
      <c r="R1987" s="69" t="str">
        <f>INDEX(技能!U:U,MATCH(技能等级!B1987,技能!B:B,0))</f>
        <v>攻击敌方单体造成攻击x%伤害
【水晶】立即获得M个自身颜色水晶</v>
      </c>
      <c r="S1987" s="150">
        <f t="shared" si="3498"/>
        <v>195</v>
      </c>
    </row>
    <row r="1988" spans="1:19" ht="16.5" x14ac:dyDescent="0.2">
      <c r="A1988" s="62">
        <v>1985</v>
      </c>
      <c r="B1988" s="62">
        <f>INDEX(技能!B:B,MATCH(技能等级!S1988,技能!T:T,0))</f>
        <v>2107010</v>
      </c>
      <c r="C1988" s="69" t="s">
        <v>384</v>
      </c>
      <c r="D1988" s="62">
        <v>3</v>
      </c>
      <c r="E1988" s="62" t="str">
        <f>INDEX(技能!E:E,MATCH(技能等级!S1988,技能!T:T,0))</f>
        <v>张郃普攻(教学)</v>
      </c>
      <c r="F1988" s="69" t="s">
        <v>1020</v>
      </c>
      <c r="G1988" s="62">
        <v>10</v>
      </c>
      <c r="H1988" s="149" t="str">
        <f t="shared" si="3493"/>
        <v>210701001</v>
      </c>
      <c r="I1988" s="62">
        <v>3</v>
      </c>
      <c r="J1988" s="62" t="str">
        <f>IF(COUNTIF(技能效果!A:A,技能等级!B1988&amp;"02")=1,技能等级!B1988&amp;"02","")</f>
        <v>210701002</v>
      </c>
      <c r="K1988" s="62">
        <f t="shared" si="3496"/>
        <v>3</v>
      </c>
      <c r="L1988" s="62" t="str">
        <f>IF(COUNTIF(技能效果!A:A,技能等级!B1988&amp;"03")=1,技能等级!B1988&amp;"03","")</f>
        <v/>
      </c>
      <c r="M1988" s="62" t="str">
        <f t="shared" si="3494"/>
        <v/>
      </c>
      <c r="N1988" s="62" t="str">
        <f>IF(COUNTIF(技能效果!A:A,技能等级!B1988&amp;"04")=1,技能等级!B1988&amp;"04","")</f>
        <v/>
      </c>
      <c r="O1988" s="62" t="str">
        <f t="shared" si="3495"/>
        <v/>
      </c>
      <c r="P1988" s="62" t="str">
        <f>IF(COUNTIF(技能效果!A:A,技能等级!B1988&amp;"05")=1,技能等级!B1988&amp;"05","")</f>
        <v/>
      </c>
      <c r="Q1988" s="62" t="str">
        <f t="shared" si="3497"/>
        <v/>
      </c>
      <c r="R1988" s="69" t="str">
        <f>INDEX(技能!U:U,MATCH(技能等级!B1988,技能!B:B,0))</f>
        <v>攻击敌方单体造成攻击x%伤害
【水晶】立即获得M个自身颜色水晶</v>
      </c>
      <c r="S1988" s="150">
        <f t="shared" si="3498"/>
        <v>195</v>
      </c>
    </row>
    <row r="1989" spans="1:19" ht="16.5" x14ac:dyDescent="0.2">
      <c r="A1989" s="62">
        <v>1986</v>
      </c>
      <c r="B1989" s="62">
        <f>INDEX(技能!B:B,MATCH(技能等级!S1989,技能!T:T,0))</f>
        <v>2107010</v>
      </c>
      <c r="C1989" s="69" t="s">
        <v>384</v>
      </c>
      <c r="D1989" s="62">
        <v>4</v>
      </c>
      <c r="E1989" s="62" t="str">
        <f>INDEX(技能!E:E,MATCH(技能等级!S1989,技能!T:T,0))</f>
        <v>张郃普攻(教学)</v>
      </c>
      <c r="F1989" s="69" t="s">
        <v>1020</v>
      </c>
      <c r="G1989" s="62">
        <v>10</v>
      </c>
      <c r="H1989" s="149" t="str">
        <f t="shared" si="3493"/>
        <v>210701001</v>
      </c>
      <c r="I1989" s="62">
        <v>4</v>
      </c>
      <c r="J1989" s="62" t="str">
        <f>IF(COUNTIF(技能效果!A:A,技能等级!B1989&amp;"02")=1,技能等级!B1989&amp;"02","")</f>
        <v>210701002</v>
      </c>
      <c r="K1989" s="62">
        <f t="shared" si="3496"/>
        <v>4</v>
      </c>
      <c r="L1989" s="62" t="str">
        <f>IF(COUNTIF(技能效果!A:A,技能等级!B1989&amp;"03")=1,技能等级!B1989&amp;"03","")</f>
        <v/>
      </c>
      <c r="M1989" s="62" t="str">
        <f t="shared" si="3494"/>
        <v/>
      </c>
      <c r="N1989" s="62" t="str">
        <f>IF(COUNTIF(技能效果!A:A,技能等级!B1989&amp;"04")=1,技能等级!B1989&amp;"04","")</f>
        <v/>
      </c>
      <c r="O1989" s="62" t="str">
        <f t="shared" si="3495"/>
        <v/>
      </c>
      <c r="P1989" s="62" t="str">
        <f>IF(COUNTIF(技能效果!A:A,技能等级!B1989&amp;"05")=1,技能等级!B1989&amp;"05","")</f>
        <v/>
      </c>
      <c r="Q1989" s="62" t="str">
        <f t="shared" si="3497"/>
        <v/>
      </c>
      <c r="R1989" s="69" t="str">
        <f>INDEX(技能!U:U,MATCH(技能等级!B1989,技能!B:B,0))</f>
        <v>攻击敌方单体造成攻击x%伤害
【水晶】立即获得M个自身颜色水晶</v>
      </c>
      <c r="S1989" s="150">
        <f t="shared" si="3498"/>
        <v>195</v>
      </c>
    </row>
    <row r="1990" spans="1:19" ht="16.5" x14ac:dyDescent="0.2">
      <c r="A1990" s="62">
        <v>1987</v>
      </c>
      <c r="B1990" s="62">
        <f>INDEX(技能!B:B,MATCH(技能等级!S1990,技能!T:T,0))</f>
        <v>2107010</v>
      </c>
      <c r="C1990" s="69" t="s">
        <v>384</v>
      </c>
      <c r="D1990" s="62">
        <v>5</v>
      </c>
      <c r="E1990" s="62" t="str">
        <f>INDEX(技能!E:E,MATCH(技能等级!S1990,技能!T:T,0))</f>
        <v>张郃普攻(教学)</v>
      </c>
      <c r="F1990" s="69" t="s">
        <v>1020</v>
      </c>
      <c r="G1990" s="62">
        <v>10</v>
      </c>
      <c r="H1990" s="149" t="str">
        <f t="shared" si="3493"/>
        <v>210701001</v>
      </c>
      <c r="I1990" s="62">
        <v>5</v>
      </c>
      <c r="J1990" s="62" t="str">
        <f>IF(COUNTIF(技能效果!A:A,技能等级!B1990&amp;"02")=1,技能等级!B1990&amp;"02","")</f>
        <v>210701002</v>
      </c>
      <c r="K1990" s="62">
        <f t="shared" si="3496"/>
        <v>5</v>
      </c>
      <c r="L1990" s="62" t="str">
        <f>IF(COUNTIF(技能效果!A:A,技能等级!B1990&amp;"03")=1,技能等级!B1990&amp;"03","")</f>
        <v/>
      </c>
      <c r="M1990" s="62" t="str">
        <f t="shared" si="3494"/>
        <v/>
      </c>
      <c r="N1990" s="62" t="str">
        <f>IF(COUNTIF(技能效果!A:A,技能等级!B1990&amp;"04")=1,技能等级!B1990&amp;"04","")</f>
        <v/>
      </c>
      <c r="O1990" s="62" t="str">
        <f t="shared" si="3495"/>
        <v/>
      </c>
      <c r="P1990" s="62" t="str">
        <f>IF(COUNTIF(技能效果!A:A,技能等级!B1990&amp;"05")=1,技能等级!B1990&amp;"05","")</f>
        <v/>
      </c>
      <c r="Q1990" s="62" t="str">
        <f t="shared" si="3497"/>
        <v/>
      </c>
      <c r="R1990" s="69" t="str">
        <f>INDEX(技能!U:U,MATCH(技能等级!B1990,技能!B:B,0))</f>
        <v>攻击敌方单体造成攻击x%伤害
【水晶】立即获得M个自身颜色水晶</v>
      </c>
      <c r="S1990" s="150">
        <f t="shared" si="3498"/>
        <v>195</v>
      </c>
    </row>
    <row r="1991" spans="1:19" ht="16.5" x14ac:dyDescent="0.2">
      <c r="A1991" s="62">
        <v>1988</v>
      </c>
      <c r="B1991" s="62">
        <f>INDEX(技能!B:B,MATCH(技能等级!S1991,技能!T:T,0))</f>
        <v>2107010</v>
      </c>
      <c r="C1991" s="69" t="s">
        <v>384</v>
      </c>
      <c r="D1991" s="62">
        <v>6</v>
      </c>
      <c r="E1991" s="62" t="str">
        <f>INDEX(技能!E:E,MATCH(技能等级!S1991,技能!T:T,0))</f>
        <v>张郃普攻(教学)</v>
      </c>
      <c r="F1991" s="69" t="s">
        <v>1020</v>
      </c>
      <c r="G1991" s="62">
        <v>10</v>
      </c>
      <c r="H1991" s="149" t="str">
        <f t="shared" si="3493"/>
        <v>210701001</v>
      </c>
      <c r="I1991" s="62">
        <v>6</v>
      </c>
      <c r="J1991" s="62" t="str">
        <f>IF(COUNTIF(技能效果!A:A,技能等级!B1991&amp;"02")=1,技能等级!B1991&amp;"02","")</f>
        <v>210701002</v>
      </c>
      <c r="K1991" s="62">
        <f t="shared" si="3496"/>
        <v>6</v>
      </c>
      <c r="L1991" s="62" t="str">
        <f>IF(COUNTIF(技能效果!A:A,技能等级!B1991&amp;"03")=1,技能等级!B1991&amp;"03","")</f>
        <v/>
      </c>
      <c r="M1991" s="62" t="str">
        <f t="shared" si="3494"/>
        <v/>
      </c>
      <c r="N1991" s="62" t="str">
        <f>IF(COUNTIF(技能效果!A:A,技能等级!B1991&amp;"04")=1,技能等级!B1991&amp;"04","")</f>
        <v/>
      </c>
      <c r="O1991" s="62" t="str">
        <f t="shared" si="3495"/>
        <v/>
      </c>
      <c r="P1991" s="62" t="str">
        <f>IF(COUNTIF(技能效果!A:A,技能等级!B1991&amp;"05")=1,技能等级!B1991&amp;"05","")</f>
        <v/>
      </c>
      <c r="Q1991" s="62" t="str">
        <f t="shared" si="3497"/>
        <v/>
      </c>
      <c r="R1991" s="69" t="str">
        <f>INDEX(技能!U:U,MATCH(技能等级!B1991,技能!B:B,0))</f>
        <v>攻击敌方单体造成攻击x%伤害
【水晶】立即获得M个自身颜色水晶</v>
      </c>
      <c r="S1991" s="150">
        <f t="shared" si="3498"/>
        <v>195</v>
      </c>
    </row>
    <row r="1992" spans="1:19" ht="16.5" x14ac:dyDescent="0.2">
      <c r="A1992" s="62">
        <v>1989</v>
      </c>
      <c r="B1992" s="62">
        <f>INDEX(技能!B:B,MATCH(技能等级!S1992,技能!T:T,0))</f>
        <v>2107010</v>
      </c>
      <c r="C1992" s="69" t="s">
        <v>384</v>
      </c>
      <c r="D1992" s="62">
        <v>7</v>
      </c>
      <c r="E1992" s="62" t="str">
        <f>INDEX(技能!E:E,MATCH(技能等级!S1992,技能!T:T,0))</f>
        <v>张郃普攻(教学)</v>
      </c>
      <c r="F1992" s="69" t="s">
        <v>1020</v>
      </c>
      <c r="G1992" s="62">
        <v>10</v>
      </c>
      <c r="H1992" s="149" t="str">
        <f t="shared" si="3493"/>
        <v>210701001</v>
      </c>
      <c r="I1992" s="62">
        <v>7</v>
      </c>
      <c r="J1992" s="62" t="str">
        <f>IF(COUNTIF(技能效果!A:A,技能等级!B1992&amp;"02")=1,技能等级!B1992&amp;"02","")</f>
        <v>210701002</v>
      </c>
      <c r="K1992" s="62">
        <f t="shared" si="3496"/>
        <v>7</v>
      </c>
      <c r="L1992" s="62" t="str">
        <f>IF(COUNTIF(技能效果!A:A,技能等级!B1992&amp;"03")=1,技能等级!B1992&amp;"03","")</f>
        <v/>
      </c>
      <c r="M1992" s="62" t="str">
        <f t="shared" si="3494"/>
        <v/>
      </c>
      <c r="N1992" s="62" t="str">
        <f>IF(COUNTIF(技能效果!A:A,技能等级!B1992&amp;"04")=1,技能等级!B1992&amp;"04","")</f>
        <v/>
      </c>
      <c r="O1992" s="62" t="str">
        <f t="shared" si="3495"/>
        <v/>
      </c>
      <c r="P1992" s="62" t="str">
        <f>IF(COUNTIF(技能效果!A:A,技能等级!B1992&amp;"05")=1,技能等级!B1992&amp;"05","")</f>
        <v/>
      </c>
      <c r="Q1992" s="62" t="str">
        <f t="shared" si="3497"/>
        <v/>
      </c>
      <c r="R1992" s="69" t="str">
        <f>INDEX(技能!U:U,MATCH(技能等级!B1992,技能!B:B,0))</f>
        <v>攻击敌方单体造成攻击x%伤害
【水晶】立即获得M个自身颜色水晶</v>
      </c>
      <c r="S1992" s="150">
        <f t="shared" si="3498"/>
        <v>195</v>
      </c>
    </row>
    <row r="1993" spans="1:19" ht="16.5" x14ac:dyDescent="0.2">
      <c r="A1993" s="62">
        <v>1990</v>
      </c>
      <c r="B1993" s="62">
        <f>INDEX(技能!B:B,MATCH(技能等级!S1993,技能!T:T,0))</f>
        <v>2107010</v>
      </c>
      <c r="C1993" s="69" t="s">
        <v>384</v>
      </c>
      <c r="D1993" s="62">
        <v>8</v>
      </c>
      <c r="E1993" s="62" t="str">
        <f>INDEX(技能!E:E,MATCH(技能等级!S1993,技能!T:T,0))</f>
        <v>张郃普攻(教学)</v>
      </c>
      <c r="F1993" s="69" t="s">
        <v>1020</v>
      </c>
      <c r="G1993" s="62">
        <v>10</v>
      </c>
      <c r="H1993" s="149" t="str">
        <f t="shared" si="3493"/>
        <v>210701001</v>
      </c>
      <c r="I1993" s="62">
        <v>8</v>
      </c>
      <c r="J1993" s="62" t="str">
        <f>IF(COUNTIF(技能效果!A:A,技能等级!B1993&amp;"02")=1,技能等级!B1993&amp;"02","")</f>
        <v>210701002</v>
      </c>
      <c r="K1993" s="62">
        <f t="shared" si="3496"/>
        <v>8</v>
      </c>
      <c r="L1993" s="62" t="str">
        <f>IF(COUNTIF(技能效果!A:A,技能等级!B1993&amp;"03")=1,技能等级!B1993&amp;"03","")</f>
        <v/>
      </c>
      <c r="M1993" s="62" t="str">
        <f t="shared" si="3494"/>
        <v/>
      </c>
      <c r="N1993" s="62" t="str">
        <f>IF(COUNTIF(技能效果!A:A,技能等级!B1993&amp;"04")=1,技能等级!B1993&amp;"04","")</f>
        <v/>
      </c>
      <c r="O1993" s="62" t="str">
        <f t="shared" si="3495"/>
        <v/>
      </c>
      <c r="P1993" s="62" t="str">
        <f>IF(COUNTIF(技能效果!A:A,技能等级!B1993&amp;"05")=1,技能等级!B1993&amp;"05","")</f>
        <v/>
      </c>
      <c r="Q1993" s="62" t="str">
        <f t="shared" si="3497"/>
        <v/>
      </c>
      <c r="R1993" s="69" t="str">
        <f>INDEX(技能!U:U,MATCH(技能等级!B1993,技能!B:B,0))</f>
        <v>攻击敌方单体造成攻击x%伤害
【水晶】立即获得M个自身颜色水晶</v>
      </c>
      <c r="S1993" s="150">
        <f t="shared" si="3498"/>
        <v>195</v>
      </c>
    </row>
    <row r="1994" spans="1:19" ht="16.5" x14ac:dyDescent="0.2">
      <c r="A1994" s="62">
        <v>1991</v>
      </c>
      <c r="B1994" s="62">
        <f>INDEX(技能!B:B,MATCH(技能等级!S1994,技能!T:T,0))</f>
        <v>2107010</v>
      </c>
      <c r="C1994" s="69" t="s">
        <v>384</v>
      </c>
      <c r="D1994" s="62">
        <v>9</v>
      </c>
      <c r="E1994" s="62" t="str">
        <f>INDEX(技能!E:E,MATCH(技能等级!S1994,技能!T:T,0))</f>
        <v>张郃普攻(教学)</v>
      </c>
      <c r="F1994" s="69" t="s">
        <v>1020</v>
      </c>
      <c r="G1994" s="62">
        <v>10</v>
      </c>
      <c r="H1994" s="149" t="str">
        <f t="shared" si="3493"/>
        <v>210701001</v>
      </c>
      <c r="I1994" s="62">
        <v>9</v>
      </c>
      <c r="J1994" s="62" t="str">
        <f>IF(COUNTIF(技能效果!A:A,技能等级!B1994&amp;"02")=1,技能等级!B1994&amp;"02","")</f>
        <v>210701002</v>
      </c>
      <c r="K1994" s="62">
        <f t="shared" si="3496"/>
        <v>9</v>
      </c>
      <c r="L1994" s="62" t="str">
        <f>IF(COUNTIF(技能效果!A:A,技能等级!B1994&amp;"03")=1,技能等级!B1994&amp;"03","")</f>
        <v/>
      </c>
      <c r="M1994" s="62" t="str">
        <f t="shared" si="3494"/>
        <v/>
      </c>
      <c r="N1994" s="62" t="str">
        <f>IF(COUNTIF(技能效果!A:A,技能等级!B1994&amp;"04")=1,技能等级!B1994&amp;"04","")</f>
        <v/>
      </c>
      <c r="O1994" s="62" t="str">
        <f t="shared" si="3495"/>
        <v/>
      </c>
      <c r="P1994" s="62" t="str">
        <f>IF(COUNTIF(技能效果!A:A,技能等级!B1994&amp;"05")=1,技能等级!B1994&amp;"05","")</f>
        <v/>
      </c>
      <c r="Q1994" s="62" t="str">
        <f t="shared" si="3497"/>
        <v/>
      </c>
      <c r="R1994" s="69" t="str">
        <f>INDEX(技能!U:U,MATCH(技能等级!B1994,技能!B:B,0))</f>
        <v>攻击敌方单体造成攻击x%伤害
【水晶】立即获得M个自身颜色水晶</v>
      </c>
      <c r="S1994" s="150">
        <f t="shared" si="3498"/>
        <v>195</v>
      </c>
    </row>
    <row r="1995" spans="1:19" ht="16.5" x14ac:dyDescent="0.2">
      <c r="A1995" s="62">
        <v>1992</v>
      </c>
      <c r="B1995" s="62">
        <f>INDEX(技能!B:B,MATCH(技能等级!S1995,技能!T:T,0))</f>
        <v>2107010</v>
      </c>
      <c r="C1995" s="69" t="s">
        <v>384</v>
      </c>
      <c r="D1995" s="62">
        <v>10</v>
      </c>
      <c r="E1995" s="62" t="str">
        <f>INDEX(技能!E:E,MATCH(技能等级!S1995,技能!T:T,0))</f>
        <v>张郃普攻(教学)</v>
      </c>
      <c r="F1995" s="69" t="s">
        <v>1020</v>
      </c>
      <c r="G1995" s="62">
        <v>10</v>
      </c>
      <c r="H1995" s="149" t="str">
        <f t="shared" si="3493"/>
        <v>210701001</v>
      </c>
      <c r="I1995" s="62">
        <v>10</v>
      </c>
      <c r="J1995" s="62" t="str">
        <f>IF(COUNTIF(技能效果!A:A,技能等级!B1995&amp;"02")=1,技能等级!B1995&amp;"02","")</f>
        <v>210701002</v>
      </c>
      <c r="K1995" s="62">
        <f t="shared" si="3496"/>
        <v>10</v>
      </c>
      <c r="L1995" s="62" t="str">
        <f>IF(COUNTIF(技能效果!A:A,技能等级!B1995&amp;"03")=1,技能等级!B1995&amp;"03","")</f>
        <v/>
      </c>
      <c r="M1995" s="62" t="str">
        <f t="shared" si="3494"/>
        <v/>
      </c>
      <c r="N1995" s="62" t="str">
        <f>IF(COUNTIF(技能效果!A:A,技能等级!B1995&amp;"04")=1,技能等级!B1995&amp;"04","")</f>
        <v/>
      </c>
      <c r="O1995" s="62" t="str">
        <f t="shared" si="3495"/>
        <v/>
      </c>
      <c r="P1995" s="62" t="str">
        <f>IF(COUNTIF(技能效果!A:A,技能等级!B1995&amp;"05")=1,技能等级!B1995&amp;"05","")</f>
        <v/>
      </c>
      <c r="Q1995" s="62" t="str">
        <f t="shared" si="3497"/>
        <v/>
      </c>
      <c r="R1995" s="69" t="str">
        <f>INDEX(技能!U:U,MATCH(技能等级!B1995,技能!B:B,0))</f>
        <v>攻击敌方单体造成攻击x%伤害
【水晶】立即获得M个自身颜色水晶</v>
      </c>
      <c r="S1995" s="150">
        <f t="shared" si="3498"/>
        <v>195</v>
      </c>
    </row>
    <row r="1996" spans="1:19" ht="16.5" x14ac:dyDescent="0.2">
      <c r="A1996" s="62">
        <v>1993</v>
      </c>
      <c r="B1996" s="62">
        <f>INDEX(技能!B:B,MATCH(技能等级!S1996,技能!T:T,0))</f>
        <v>2107011</v>
      </c>
      <c r="C1996" s="69" t="s">
        <v>384</v>
      </c>
      <c r="D1996" s="62">
        <v>1</v>
      </c>
      <c r="E1996" s="62" t="str">
        <f>INDEX(技能!E:E,MATCH(技能等级!S1996,技能!T:T,0))</f>
        <v>张飞普攻(教学)</v>
      </c>
      <c r="F1996" s="69" t="s">
        <v>1020</v>
      </c>
      <c r="G1996" s="62"/>
      <c r="H1996" s="149" t="str">
        <f t="shared" si="3493"/>
        <v>210701101</v>
      </c>
      <c r="I1996" s="62">
        <v>1</v>
      </c>
      <c r="J1996" s="62" t="str">
        <f>IF(COUNTIF(技能效果!A:A,技能等级!B1996&amp;"02")=1,技能等级!B1996&amp;"02","")</f>
        <v>210701102</v>
      </c>
      <c r="K1996" s="62">
        <f t="shared" si="3496"/>
        <v>1</v>
      </c>
      <c r="L1996" s="62" t="str">
        <f>IF(COUNTIF(技能效果!A:A,技能等级!B1996&amp;"03")=1,技能等级!B1996&amp;"03","")</f>
        <v/>
      </c>
      <c r="M1996" s="62" t="str">
        <f t="shared" si="3494"/>
        <v/>
      </c>
      <c r="N1996" s="62" t="str">
        <f>IF(COUNTIF(技能效果!A:A,技能等级!B1996&amp;"04")=1,技能等级!B1996&amp;"04","")</f>
        <v/>
      </c>
      <c r="O1996" s="62" t="str">
        <f t="shared" si="3495"/>
        <v/>
      </c>
      <c r="P1996" s="62" t="str">
        <f>IF(COUNTIF(技能效果!A:A,技能等级!B1996&amp;"05")=1,技能等级!B1996&amp;"05","")</f>
        <v/>
      </c>
      <c r="Q1996" s="62" t="str">
        <f t="shared" si="3497"/>
        <v/>
      </c>
      <c r="R1996" s="69" t="str">
        <f>INDEX(技能!U:U,MATCH(技能等级!B1996,技能!B:B,0))</f>
        <v>攻击敌方单体造成攻击x%伤害
【水晶】立即获得M个自身颜色水晶</v>
      </c>
      <c r="S1996" s="150">
        <f t="shared" si="3498"/>
        <v>196</v>
      </c>
    </row>
    <row r="1997" spans="1:19" ht="16.5" x14ac:dyDescent="0.2">
      <c r="A1997" s="62">
        <v>1994</v>
      </c>
      <c r="B1997" s="62">
        <f>INDEX(技能!B:B,MATCH(技能等级!S1997,技能!T:T,0))</f>
        <v>2107011</v>
      </c>
      <c r="C1997" s="69" t="s">
        <v>384</v>
      </c>
      <c r="D1997" s="62">
        <v>2</v>
      </c>
      <c r="E1997" s="62" t="str">
        <f>INDEX(技能!E:E,MATCH(技能等级!S1997,技能!T:T,0))</f>
        <v>张飞普攻(教学)</v>
      </c>
      <c r="F1997" s="69" t="s">
        <v>1020</v>
      </c>
      <c r="G1997" s="62">
        <v>10</v>
      </c>
      <c r="H1997" s="149" t="str">
        <f t="shared" si="3493"/>
        <v>210701101</v>
      </c>
      <c r="I1997" s="62">
        <v>2</v>
      </c>
      <c r="J1997" s="62" t="str">
        <f>IF(COUNTIF(技能效果!A:A,技能等级!B1997&amp;"02")=1,技能等级!B1997&amp;"02","")</f>
        <v>210701102</v>
      </c>
      <c r="K1997" s="62">
        <f t="shared" si="3496"/>
        <v>2</v>
      </c>
      <c r="L1997" s="62" t="str">
        <f>IF(COUNTIF(技能效果!A:A,技能等级!B1997&amp;"03")=1,技能等级!B1997&amp;"03","")</f>
        <v/>
      </c>
      <c r="M1997" s="62" t="str">
        <f t="shared" si="3494"/>
        <v/>
      </c>
      <c r="N1997" s="62" t="str">
        <f>IF(COUNTIF(技能效果!A:A,技能等级!B1997&amp;"04")=1,技能等级!B1997&amp;"04","")</f>
        <v/>
      </c>
      <c r="O1997" s="62" t="str">
        <f t="shared" si="3495"/>
        <v/>
      </c>
      <c r="P1997" s="62" t="str">
        <f>IF(COUNTIF(技能效果!A:A,技能等级!B1997&amp;"05")=1,技能等级!B1997&amp;"05","")</f>
        <v/>
      </c>
      <c r="Q1997" s="62" t="str">
        <f t="shared" si="3497"/>
        <v/>
      </c>
      <c r="R1997" s="69" t="str">
        <f>INDEX(技能!U:U,MATCH(技能等级!B1997,技能!B:B,0))</f>
        <v>攻击敌方单体造成攻击x%伤害
【水晶】立即获得M个自身颜色水晶</v>
      </c>
      <c r="S1997" s="150">
        <f t="shared" si="3498"/>
        <v>196</v>
      </c>
    </row>
    <row r="1998" spans="1:19" ht="16.5" x14ac:dyDescent="0.2">
      <c r="A1998" s="62">
        <v>1995</v>
      </c>
      <c r="B1998" s="62">
        <f>INDEX(技能!B:B,MATCH(技能等级!S1998,技能!T:T,0))</f>
        <v>2107011</v>
      </c>
      <c r="C1998" s="69" t="s">
        <v>384</v>
      </c>
      <c r="D1998" s="62">
        <v>3</v>
      </c>
      <c r="E1998" s="62" t="str">
        <f>INDEX(技能!E:E,MATCH(技能等级!S1998,技能!T:T,0))</f>
        <v>张飞普攻(教学)</v>
      </c>
      <c r="F1998" s="69" t="s">
        <v>1020</v>
      </c>
      <c r="G1998" s="62">
        <v>10</v>
      </c>
      <c r="H1998" s="149" t="str">
        <f t="shared" si="3493"/>
        <v>210701101</v>
      </c>
      <c r="I1998" s="62">
        <v>3</v>
      </c>
      <c r="J1998" s="62" t="str">
        <f>IF(COUNTIF(技能效果!A:A,技能等级!B1998&amp;"02")=1,技能等级!B1998&amp;"02","")</f>
        <v>210701102</v>
      </c>
      <c r="K1998" s="62">
        <f t="shared" si="3496"/>
        <v>3</v>
      </c>
      <c r="L1998" s="62" t="str">
        <f>IF(COUNTIF(技能效果!A:A,技能等级!B1998&amp;"03")=1,技能等级!B1998&amp;"03","")</f>
        <v/>
      </c>
      <c r="M1998" s="62" t="str">
        <f t="shared" si="3494"/>
        <v/>
      </c>
      <c r="N1998" s="62" t="str">
        <f>IF(COUNTIF(技能效果!A:A,技能等级!B1998&amp;"04")=1,技能等级!B1998&amp;"04","")</f>
        <v/>
      </c>
      <c r="O1998" s="62" t="str">
        <f t="shared" si="3495"/>
        <v/>
      </c>
      <c r="P1998" s="62" t="str">
        <f>IF(COUNTIF(技能效果!A:A,技能等级!B1998&amp;"05")=1,技能等级!B1998&amp;"05","")</f>
        <v/>
      </c>
      <c r="Q1998" s="62" t="str">
        <f t="shared" si="3497"/>
        <v/>
      </c>
      <c r="R1998" s="69" t="str">
        <f>INDEX(技能!U:U,MATCH(技能等级!B1998,技能!B:B,0))</f>
        <v>攻击敌方单体造成攻击x%伤害
【水晶】立即获得M个自身颜色水晶</v>
      </c>
      <c r="S1998" s="150">
        <f t="shared" si="3498"/>
        <v>196</v>
      </c>
    </row>
    <row r="1999" spans="1:19" ht="16.5" x14ac:dyDescent="0.2">
      <c r="A1999" s="62">
        <v>1996</v>
      </c>
      <c r="B1999" s="62">
        <f>INDEX(技能!B:B,MATCH(技能等级!S1999,技能!T:T,0))</f>
        <v>2107011</v>
      </c>
      <c r="C1999" s="69" t="s">
        <v>384</v>
      </c>
      <c r="D1999" s="62">
        <v>4</v>
      </c>
      <c r="E1999" s="62" t="str">
        <f>INDEX(技能!E:E,MATCH(技能等级!S1999,技能!T:T,0))</f>
        <v>张飞普攻(教学)</v>
      </c>
      <c r="F1999" s="69" t="s">
        <v>1020</v>
      </c>
      <c r="G1999" s="62">
        <v>10</v>
      </c>
      <c r="H1999" s="149" t="str">
        <f t="shared" si="3493"/>
        <v>210701101</v>
      </c>
      <c r="I1999" s="62">
        <v>4</v>
      </c>
      <c r="J1999" s="62" t="str">
        <f>IF(COUNTIF(技能效果!A:A,技能等级!B1999&amp;"02")=1,技能等级!B1999&amp;"02","")</f>
        <v>210701102</v>
      </c>
      <c r="K1999" s="62">
        <f t="shared" si="3496"/>
        <v>4</v>
      </c>
      <c r="L1999" s="62" t="str">
        <f>IF(COUNTIF(技能效果!A:A,技能等级!B1999&amp;"03")=1,技能等级!B1999&amp;"03","")</f>
        <v/>
      </c>
      <c r="M1999" s="62" t="str">
        <f t="shared" si="3494"/>
        <v/>
      </c>
      <c r="N1999" s="62" t="str">
        <f>IF(COUNTIF(技能效果!A:A,技能等级!B1999&amp;"04")=1,技能等级!B1999&amp;"04","")</f>
        <v/>
      </c>
      <c r="O1999" s="62" t="str">
        <f t="shared" si="3495"/>
        <v/>
      </c>
      <c r="P1999" s="62" t="str">
        <f>IF(COUNTIF(技能效果!A:A,技能等级!B1999&amp;"05")=1,技能等级!B1999&amp;"05","")</f>
        <v/>
      </c>
      <c r="Q1999" s="62" t="str">
        <f t="shared" si="3497"/>
        <v/>
      </c>
      <c r="R1999" s="69" t="str">
        <f>INDEX(技能!U:U,MATCH(技能等级!B1999,技能!B:B,0))</f>
        <v>攻击敌方单体造成攻击x%伤害
【水晶】立即获得M个自身颜色水晶</v>
      </c>
      <c r="S1999" s="150">
        <f t="shared" si="3498"/>
        <v>196</v>
      </c>
    </row>
    <row r="2000" spans="1:19" ht="16.5" x14ac:dyDescent="0.2">
      <c r="A2000" s="62">
        <v>1997</v>
      </c>
      <c r="B2000" s="62">
        <f>INDEX(技能!B:B,MATCH(技能等级!S2000,技能!T:T,0))</f>
        <v>2107011</v>
      </c>
      <c r="C2000" s="69" t="s">
        <v>384</v>
      </c>
      <c r="D2000" s="62">
        <v>5</v>
      </c>
      <c r="E2000" s="62" t="str">
        <f>INDEX(技能!E:E,MATCH(技能等级!S2000,技能!T:T,0))</f>
        <v>张飞普攻(教学)</v>
      </c>
      <c r="F2000" s="69" t="s">
        <v>1020</v>
      </c>
      <c r="G2000" s="62">
        <v>10</v>
      </c>
      <c r="H2000" s="149" t="str">
        <f t="shared" si="3493"/>
        <v>210701101</v>
      </c>
      <c r="I2000" s="62">
        <v>5</v>
      </c>
      <c r="J2000" s="62" t="str">
        <f>IF(COUNTIF(技能效果!A:A,技能等级!B2000&amp;"02")=1,技能等级!B2000&amp;"02","")</f>
        <v>210701102</v>
      </c>
      <c r="K2000" s="62">
        <f t="shared" si="3496"/>
        <v>5</v>
      </c>
      <c r="L2000" s="62" t="str">
        <f>IF(COUNTIF(技能效果!A:A,技能等级!B2000&amp;"03")=1,技能等级!B2000&amp;"03","")</f>
        <v/>
      </c>
      <c r="M2000" s="62" t="str">
        <f t="shared" si="3494"/>
        <v/>
      </c>
      <c r="N2000" s="62" t="str">
        <f>IF(COUNTIF(技能效果!A:A,技能等级!B2000&amp;"04")=1,技能等级!B2000&amp;"04","")</f>
        <v/>
      </c>
      <c r="O2000" s="62" t="str">
        <f t="shared" si="3495"/>
        <v/>
      </c>
      <c r="P2000" s="62" t="str">
        <f>IF(COUNTIF(技能效果!A:A,技能等级!B2000&amp;"05")=1,技能等级!B2000&amp;"05","")</f>
        <v/>
      </c>
      <c r="Q2000" s="62" t="str">
        <f t="shared" si="3497"/>
        <v/>
      </c>
      <c r="R2000" s="69" t="str">
        <f>INDEX(技能!U:U,MATCH(技能等级!B2000,技能!B:B,0))</f>
        <v>攻击敌方单体造成攻击x%伤害
【水晶】立即获得M个自身颜色水晶</v>
      </c>
      <c r="S2000" s="150">
        <f t="shared" si="3498"/>
        <v>196</v>
      </c>
    </row>
    <row r="2001" spans="1:19" ht="16.5" x14ac:dyDescent="0.2">
      <c r="A2001" s="62">
        <v>1998</v>
      </c>
      <c r="B2001" s="62">
        <f>INDEX(技能!B:B,MATCH(技能等级!S2001,技能!T:T,0))</f>
        <v>2107011</v>
      </c>
      <c r="C2001" s="69" t="s">
        <v>384</v>
      </c>
      <c r="D2001" s="62">
        <v>6</v>
      </c>
      <c r="E2001" s="62" t="str">
        <f>INDEX(技能!E:E,MATCH(技能等级!S2001,技能!T:T,0))</f>
        <v>张飞普攻(教学)</v>
      </c>
      <c r="F2001" s="69" t="s">
        <v>1020</v>
      </c>
      <c r="G2001" s="62">
        <v>10</v>
      </c>
      <c r="H2001" s="149" t="str">
        <f t="shared" si="3493"/>
        <v>210701101</v>
      </c>
      <c r="I2001" s="62">
        <v>6</v>
      </c>
      <c r="J2001" s="62" t="str">
        <f>IF(COUNTIF(技能效果!A:A,技能等级!B2001&amp;"02")=1,技能等级!B2001&amp;"02","")</f>
        <v>210701102</v>
      </c>
      <c r="K2001" s="62">
        <f t="shared" si="3496"/>
        <v>6</v>
      </c>
      <c r="L2001" s="62" t="str">
        <f>IF(COUNTIF(技能效果!A:A,技能等级!B2001&amp;"03")=1,技能等级!B2001&amp;"03","")</f>
        <v/>
      </c>
      <c r="M2001" s="62" t="str">
        <f t="shared" si="3494"/>
        <v/>
      </c>
      <c r="N2001" s="62" t="str">
        <f>IF(COUNTIF(技能效果!A:A,技能等级!B2001&amp;"04")=1,技能等级!B2001&amp;"04","")</f>
        <v/>
      </c>
      <c r="O2001" s="62" t="str">
        <f t="shared" si="3495"/>
        <v/>
      </c>
      <c r="P2001" s="62" t="str">
        <f>IF(COUNTIF(技能效果!A:A,技能等级!B2001&amp;"05")=1,技能等级!B2001&amp;"05","")</f>
        <v/>
      </c>
      <c r="Q2001" s="62" t="str">
        <f t="shared" si="3497"/>
        <v/>
      </c>
      <c r="R2001" s="69" t="str">
        <f>INDEX(技能!U:U,MATCH(技能等级!B2001,技能!B:B,0))</f>
        <v>攻击敌方单体造成攻击x%伤害
【水晶】立即获得M个自身颜色水晶</v>
      </c>
      <c r="S2001" s="150">
        <f t="shared" si="3498"/>
        <v>196</v>
      </c>
    </row>
    <row r="2002" spans="1:19" ht="16.5" x14ac:dyDescent="0.2">
      <c r="A2002" s="62">
        <v>1999</v>
      </c>
      <c r="B2002" s="62">
        <f>INDEX(技能!B:B,MATCH(技能等级!S2002,技能!T:T,0))</f>
        <v>2107011</v>
      </c>
      <c r="C2002" s="69" t="s">
        <v>384</v>
      </c>
      <c r="D2002" s="62">
        <v>7</v>
      </c>
      <c r="E2002" s="62" t="str">
        <f>INDEX(技能!E:E,MATCH(技能等级!S2002,技能!T:T,0))</f>
        <v>张飞普攻(教学)</v>
      </c>
      <c r="F2002" s="69" t="s">
        <v>1020</v>
      </c>
      <c r="G2002" s="62">
        <v>10</v>
      </c>
      <c r="H2002" s="149" t="str">
        <f t="shared" si="3493"/>
        <v>210701101</v>
      </c>
      <c r="I2002" s="62">
        <v>7</v>
      </c>
      <c r="J2002" s="62" t="str">
        <f>IF(COUNTIF(技能效果!A:A,技能等级!B2002&amp;"02")=1,技能等级!B2002&amp;"02","")</f>
        <v>210701102</v>
      </c>
      <c r="K2002" s="62">
        <f t="shared" si="3496"/>
        <v>7</v>
      </c>
      <c r="L2002" s="62" t="str">
        <f>IF(COUNTIF(技能效果!A:A,技能等级!B2002&amp;"03")=1,技能等级!B2002&amp;"03","")</f>
        <v/>
      </c>
      <c r="M2002" s="62" t="str">
        <f t="shared" si="3494"/>
        <v/>
      </c>
      <c r="N2002" s="62" t="str">
        <f>IF(COUNTIF(技能效果!A:A,技能等级!B2002&amp;"04")=1,技能等级!B2002&amp;"04","")</f>
        <v/>
      </c>
      <c r="O2002" s="62" t="str">
        <f t="shared" si="3495"/>
        <v/>
      </c>
      <c r="P2002" s="62" t="str">
        <f>IF(COUNTIF(技能效果!A:A,技能等级!B2002&amp;"05")=1,技能等级!B2002&amp;"05","")</f>
        <v/>
      </c>
      <c r="Q2002" s="62" t="str">
        <f t="shared" si="3497"/>
        <v/>
      </c>
      <c r="R2002" s="69" t="str">
        <f>INDEX(技能!U:U,MATCH(技能等级!B2002,技能!B:B,0))</f>
        <v>攻击敌方单体造成攻击x%伤害
【水晶】立即获得M个自身颜色水晶</v>
      </c>
      <c r="S2002" s="150">
        <f t="shared" si="3498"/>
        <v>196</v>
      </c>
    </row>
    <row r="2003" spans="1:19" ht="16.5" x14ac:dyDescent="0.2">
      <c r="A2003" s="62">
        <v>2000</v>
      </c>
      <c r="B2003" s="62">
        <f>INDEX(技能!B:B,MATCH(技能等级!S2003,技能!T:T,0))</f>
        <v>2107011</v>
      </c>
      <c r="C2003" s="69" t="s">
        <v>384</v>
      </c>
      <c r="D2003" s="62">
        <v>8</v>
      </c>
      <c r="E2003" s="62" t="str">
        <f>INDEX(技能!E:E,MATCH(技能等级!S2003,技能!T:T,0))</f>
        <v>张飞普攻(教学)</v>
      </c>
      <c r="F2003" s="69" t="s">
        <v>1020</v>
      </c>
      <c r="G2003" s="62">
        <v>10</v>
      </c>
      <c r="H2003" s="149" t="str">
        <f t="shared" si="3493"/>
        <v>210701101</v>
      </c>
      <c r="I2003" s="62">
        <v>8</v>
      </c>
      <c r="J2003" s="62" t="str">
        <f>IF(COUNTIF(技能效果!A:A,技能等级!B2003&amp;"02")=1,技能等级!B2003&amp;"02","")</f>
        <v>210701102</v>
      </c>
      <c r="K2003" s="62">
        <f t="shared" si="3496"/>
        <v>8</v>
      </c>
      <c r="L2003" s="62" t="str">
        <f>IF(COUNTIF(技能效果!A:A,技能等级!B2003&amp;"03")=1,技能等级!B2003&amp;"03","")</f>
        <v/>
      </c>
      <c r="M2003" s="62" t="str">
        <f t="shared" si="3494"/>
        <v/>
      </c>
      <c r="N2003" s="62" t="str">
        <f>IF(COUNTIF(技能效果!A:A,技能等级!B2003&amp;"04")=1,技能等级!B2003&amp;"04","")</f>
        <v/>
      </c>
      <c r="O2003" s="62" t="str">
        <f t="shared" si="3495"/>
        <v/>
      </c>
      <c r="P2003" s="62" t="str">
        <f>IF(COUNTIF(技能效果!A:A,技能等级!B2003&amp;"05")=1,技能等级!B2003&amp;"05","")</f>
        <v/>
      </c>
      <c r="Q2003" s="62" t="str">
        <f t="shared" si="3497"/>
        <v/>
      </c>
      <c r="R2003" s="69" t="str">
        <f>INDEX(技能!U:U,MATCH(技能等级!B2003,技能!B:B,0))</f>
        <v>攻击敌方单体造成攻击x%伤害
【水晶】立即获得M个自身颜色水晶</v>
      </c>
      <c r="S2003" s="150">
        <f t="shared" si="3498"/>
        <v>196</v>
      </c>
    </row>
    <row r="2004" spans="1:19" ht="16.5" x14ac:dyDescent="0.2">
      <c r="A2004" s="62">
        <v>2001</v>
      </c>
      <c r="B2004" s="62">
        <f>INDEX(技能!B:B,MATCH(技能等级!S2004,技能!T:T,0))</f>
        <v>2107011</v>
      </c>
      <c r="C2004" s="69" t="s">
        <v>384</v>
      </c>
      <c r="D2004" s="62">
        <v>9</v>
      </c>
      <c r="E2004" s="62" t="str">
        <f>INDEX(技能!E:E,MATCH(技能等级!S2004,技能!T:T,0))</f>
        <v>张飞普攻(教学)</v>
      </c>
      <c r="F2004" s="69" t="s">
        <v>1020</v>
      </c>
      <c r="G2004" s="62">
        <v>10</v>
      </c>
      <c r="H2004" s="149" t="str">
        <f t="shared" si="3493"/>
        <v>210701101</v>
      </c>
      <c r="I2004" s="62">
        <v>9</v>
      </c>
      <c r="J2004" s="62" t="str">
        <f>IF(COUNTIF(技能效果!A:A,技能等级!B2004&amp;"02")=1,技能等级!B2004&amp;"02","")</f>
        <v>210701102</v>
      </c>
      <c r="K2004" s="62">
        <f t="shared" si="3496"/>
        <v>9</v>
      </c>
      <c r="L2004" s="62" t="str">
        <f>IF(COUNTIF(技能效果!A:A,技能等级!B2004&amp;"03")=1,技能等级!B2004&amp;"03","")</f>
        <v/>
      </c>
      <c r="M2004" s="62" t="str">
        <f t="shared" si="3494"/>
        <v/>
      </c>
      <c r="N2004" s="62" t="str">
        <f>IF(COUNTIF(技能效果!A:A,技能等级!B2004&amp;"04")=1,技能等级!B2004&amp;"04","")</f>
        <v/>
      </c>
      <c r="O2004" s="62" t="str">
        <f t="shared" si="3495"/>
        <v/>
      </c>
      <c r="P2004" s="62" t="str">
        <f>IF(COUNTIF(技能效果!A:A,技能等级!B2004&amp;"05")=1,技能等级!B2004&amp;"05","")</f>
        <v/>
      </c>
      <c r="Q2004" s="62" t="str">
        <f t="shared" si="3497"/>
        <v/>
      </c>
      <c r="R2004" s="69" t="str">
        <f>INDEX(技能!U:U,MATCH(技能等级!B2004,技能!B:B,0))</f>
        <v>攻击敌方单体造成攻击x%伤害
【水晶】立即获得M个自身颜色水晶</v>
      </c>
      <c r="S2004" s="150">
        <f t="shared" si="3498"/>
        <v>196</v>
      </c>
    </row>
    <row r="2005" spans="1:19" ht="16.5" x14ac:dyDescent="0.2">
      <c r="A2005" s="62">
        <v>2002</v>
      </c>
      <c r="B2005" s="62">
        <f>INDEX(技能!B:B,MATCH(技能等级!S2005,技能!T:T,0))</f>
        <v>2107011</v>
      </c>
      <c r="C2005" s="69" t="s">
        <v>384</v>
      </c>
      <c r="D2005" s="62">
        <v>10</v>
      </c>
      <c r="E2005" s="62" t="str">
        <f>INDEX(技能!E:E,MATCH(技能等级!S2005,技能!T:T,0))</f>
        <v>张飞普攻(教学)</v>
      </c>
      <c r="F2005" s="69" t="s">
        <v>1020</v>
      </c>
      <c r="G2005" s="62">
        <v>10</v>
      </c>
      <c r="H2005" s="149" t="str">
        <f t="shared" si="3493"/>
        <v>210701101</v>
      </c>
      <c r="I2005" s="62">
        <v>10</v>
      </c>
      <c r="J2005" s="62" t="str">
        <f>IF(COUNTIF(技能效果!A:A,技能等级!B2005&amp;"02")=1,技能等级!B2005&amp;"02","")</f>
        <v>210701102</v>
      </c>
      <c r="K2005" s="62">
        <f t="shared" si="3496"/>
        <v>10</v>
      </c>
      <c r="L2005" s="62" t="str">
        <f>IF(COUNTIF(技能效果!A:A,技能等级!B2005&amp;"03")=1,技能等级!B2005&amp;"03","")</f>
        <v/>
      </c>
      <c r="M2005" s="62" t="str">
        <f t="shared" si="3494"/>
        <v/>
      </c>
      <c r="N2005" s="62" t="str">
        <f>IF(COUNTIF(技能效果!A:A,技能等级!B2005&amp;"04")=1,技能等级!B2005&amp;"04","")</f>
        <v/>
      </c>
      <c r="O2005" s="62" t="str">
        <f t="shared" si="3495"/>
        <v/>
      </c>
      <c r="P2005" s="62" t="str">
        <f>IF(COUNTIF(技能效果!A:A,技能等级!B2005&amp;"05")=1,技能等级!B2005&amp;"05","")</f>
        <v/>
      </c>
      <c r="Q2005" s="62" t="str">
        <f t="shared" si="3497"/>
        <v/>
      </c>
      <c r="R2005" s="69" t="str">
        <f>INDEX(技能!U:U,MATCH(技能等级!B2005,技能!B:B,0))</f>
        <v>攻击敌方单体造成攻击x%伤害
【水晶】立即获得M个自身颜色水晶</v>
      </c>
      <c r="S2005" s="150">
        <f t="shared" si="3498"/>
        <v>196</v>
      </c>
    </row>
    <row r="2006" spans="1:19" ht="16.5" x14ac:dyDescent="0.2">
      <c r="A2006" s="62">
        <v>2003</v>
      </c>
      <c r="B2006" s="62">
        <f>INDEX(技能!B:B,MATCH(技能等级!S2006,技能!T:T,0))</f>
        <v>2107012</v>
      </c>
      <c r="C2006" s="69" t="s">
        <v>384</v>
      </c>
      <c r="D2006" s="62">
        <v>1</v>
      </c>
      <c r="E2006" s="62" t="str">
        <f>INDEX(技能!E:E,MATCH(技能等级!S2006,技能!T:T,0))</f>
        <v>夏侯惇普攻(教学)</v>
      </c>
      <c r="F2006" s="69" t="s">
        <v>1020</v>
      </c>
      <c r="G2006" s="62"/>
      <c r="H2006" s="149" t="str">
        <f t="shared" si="3493"/>
        <v>210701201</v>
      </c>
      <c r="I2006" s="62">
        <v>1</v>
      </c>
      <c r="J2006" s="62" t="str">
        <f>IF(COUNTIF(技能效果!A:A,技能等级!B2006&amp;"02")=1,技能等级!B2006&amp;"02","")</f>
        <v>210701202</v>
      </c>
      <c r="K2006" s="62">
        <f t="shared" si="3496"/>
        <v>1</v>
      </c>
      <c r="L2006" s="62" t="str">
        <f>IF(COUNTIF(技能效果!A:A,技能等级!B2006&amp;"03")=1,技能等级!B2006&amp;"03","")</f>
        <v/>
      </c>
      <c r="M2006" s="62" t="str">
        <f t="shared" si="3494"/>
        <v/>
      </c>
      <c r="N2006" s="62" t="str">
        <f>IF(COUNTIF(技能效果!A:A,技能等级!B2006&amp;"04")=1,技能等级!B2006&amp;"04","")</f>
        <v/>
      </c>
      <c r="O2006" s="62" t="str">
        <f t="shared" si="3495"/>
        <v/>
      </c>
      <c r="P2006" s="62" t="str">
        <f>IF(COUNTIF(技能效果!A:A,技能等级!B2006&amp;"05")=1,技能等级!B2006&amp;"05","")</f>
        <v/>
      </c>
      <c r="Q2006" s="62" t="str">
        <f t="shared" si="3497"/>
        <v/>
      </c>
      <c r="R2006" s="69" t="str">
        <f>INDEX(技能!U:U,MATCH(技能等级!B2006,技能!B:B,0))</f>
        <v>攻击敌方单体造成攻击x%伤害
【水晶】立即获得M个自身颜色水晶</v>
      </c>
      <c r="S2006" s="150">
        <f t="shared" si="3498"/>
        <v>197</v>
      </c>
    </row>
    <row r="2007" spans="1:19" ht="16.5" x14ac:dyDescent="0.2">
      <c r="A2007" s="62">
        <v>2004</v>
      </c>
      <c r="B2007" s="62">
        <f>INDEX(技能!B:B,MATCH(技能等级!S2007,技能!T:T,0))</f>
        <v>2107012</v>
      </c>
      <c r="C2007" s="69" t="s">
        <v>384</v>
      </c>
      <c r="D2007" s="62">
        <v>2</v>
      </c>
      <c r="E2007" s="62" t="str">
        <f>INDEX(技能!E:E,MATCH(技能等级!S2007,技能!T:T,0))</f>
        <v>夏侯惇普攻(教学)</v>
      </c>
      <c r="F2007" s="69" t="s">
        <v>1020</v>
      </c>
      <c r="G2007" s="62">
        <v>10</v>
      </c>
      <c r="H2007" s="149" t="str">
        <f t="shared" si="3493"/>
        <v>210701201</v>
      </c>
      <c r="I2007" s="62">
        <v>2</v>
      </c>
      <c r="J2007" s="62" t="str">
        <f>IF(COUNTIF(技能效果!A:A,技能等级!B2007&amp;"02")=1,技能等级!B2007&amp;"02","")</f>
        <v>210701202</v>
      </c>
      <c r="K2007" s="62">
        <f t="shared" si="3496"/>
        <v>2</v>
      </c>
      <c r="L2007" s="62" t="str">
        <f>IF(COUNTIF(技能效果!A:A,技能等级!B2007&amp;"03")=1,技能等级!B2007&amp;"03","")</f>
        <v/>
      </c>
      <c r="M2007" s="62" t="str">
        <f t="shared" si="3494"/>
        <v/>
      </c>
      <c r="N2007" s="62" t="str">
        <f>IF(COUNTIF(技能效果!A:A,技能等级!B2007&amp;"04")=1,技能等级!B2007&amp;"04","")</f>
        <v/>
      </c>
      <c r="O2007" s="62" t="str">
        <f t="shared" si="3495"/>
        <v/>
      </c>
      <c r="P2007" s="62" t="str">
        <f>IF(COUNTIF(技能效果!A:A,技能等级!B2007&amp;"05")=1,技能等级!B2007&amp;"05","")</f>
        <v/>
      </c>
      <c r="Q2007" s="62" t="str">
        <f t="shared" si="3497"/>
        <v/>
      </c>
      <c r="R2007" s="69" t="str">
        <f>INDEX(技能!U:U,MATCH(技能等级!B2007,技能!B:B,0))</f>
        <v>攻击敌方单体造成攻击x%伤害
【水晶】立即获得M个自身颜色水晶</v>
      </c>
      <c r="S2007" s="150">
        <f t="shared" si="3498"/>
        <v>197</v>
      </c>
    </row>
    <row r="2008" spans="1:19" ht="16.5" x14ac:dyDescent="0.2">
      <c r="A2008" s="62">
        <v>2005</v>
      </c>
      <c r="B2008" s="62">
        <f>INDEX(技能!B:B,MATCH(技能等级!S2008,技能!T:T,0))</f>
        <v>2107012</v>
      </c>
      <c r="C2008" s="69" t="s">
        <v>384</v>
      </c>
      <c r="D2008" s="62">
        <v>3</v>
      </c>
      <c r="E2008" s="62" t="str">
        <f>INDEX(技能!E:E,MATCH(技能等级!S2008,技能!T:T,0))</f>
        <v>夏侯惇普攻(教学)</v>
      </c>
      <c r="F2008" s="69" t="s">
        <v>1020</v>
      </c>
      <c r="G2008" s="62">
        <v>10</v>
      </c>
      <c r="H2008" s="149" t="str">
        <f t="shared" si="3493"/>
        <v>210701201</v>
      </c>
      <c r="I2008" s="62">
        <v>3</v>
      </c>
      <c r="J2008" s="62" t="str">
        <f>IF(COUNTIF(技能效果!A:A,技能等级!B2008&amp;"02")=1,技能等级!B2008&amp;"02","")</f>
        <v>210701202</v>
      </c>
      <c r="K2008" s="62">
        <f t="shared" si="3496"/>
        <v>3</v>
      </c>
      <c r="L2008" s="62" t="str">
        <f>IF(COUNTIF(技能效果!A:A,技能等级!B2008&amp;"03")=1,技能等级!B2008&amp;"03","")</f>
        <v/>
      </c>
      <c r="M2008" s="62" t="str">
        <f t="shared" si="3494"/>
        <v/>
      </c>
      <c r="N2008" s="62" t="str">
        <f>IF(COUNTIF(技能效果!A:A,技能等级!B2008&amp;"04")=1,技能等级!B2008&amp;"04","")</f>
        <v/>
      </c>
      <c r="O2008" s="62" t="str">
        <f t="shared" si="3495"/>
        <v/>
      </c>
      <c r="P2008" s="62" t="str">
        <f>IF(COUNTIF(技能效果!A:A,技能等级!B2008&amp;"05")=1,技能等级!B2008&amp;"05","")</f>
        <v/>
      </c>
      <c r="Q2008" s="62" t="str">
        <f t="shared" si="3497"/>
        <v/>
      </c>
      <c r="R2008" s="69" t="str">
        <f>INDEX(技能!U:U,MATCH(技能等级!B2008,技能!B:B,0))</f>
        <v>攻击敌方单体造成攻击x%伤害
【水晶】立即获得M个自身颜色水晶</v>
      </c>
      <c r="S2008" s="150">
        <f t="shared" si="3498"/>
        <v>197</v>
      </c>
    </row>
    <row r="2009" spans="1:19" ht="16.5" x14ac:dyDescent="0.2">
      <c r="A2009" s="62">
        <v>2006</v>
      </c>
      <c r="B2009" s="62">
        <f>INDEX(技能!B:B,MATCH(技能等级!S2009,技能!T:T,0))</f>
        <v>2107012</v>
      </c>
      <c r="C2009" s="69" t="s">
        <v>384</v>
      </c>
      <c r="D2009" s="62">
        <v>4</v>
      </c>
      <c r="E2009" s="62" t="str">
        <f>INDEX(技能!E:E,MATCH(技能等级!S2009,技能!T:T,0))</f>
        <v>夏侯惇普攻(教学)</v>
      </c>
      <c r="F2009" s="69" t="s">
        <v>1020</v>
      </c>
      <c r="G2009" s="62">
        <v>10</v>
      </c>
      <c r="H2009" s="149" t="str">
        <f t="shared" si="3493"/>
        <v>210701201</v>
      </c>
      <c r="I2009" s="62">
        <v>4</v>
      </c>
      <c r="J2009" s="62" t="str">
        <f>IF(COUNTIF(技能效果!A:A,技能等级!B2009&amp;"02")=1,技能等级!B2009&amp;"02","")</f>
        <v>210701202</v>
      </c>
      <c r="K2009" s="62">
        <f t="shared" si="3496"/>
        <v>4</v>
      </c>
      <c r="L2009" s="62" t="str">
        <f>IF(COUNTIF(技能效果!A:A,技能等级!B2009&amp;"03")=1,技能等级!B2009&amp;"03","")</f>
        <v/>
      </c>
      <c r="M2009" s="62" t="str">
        <f t="shared" si="3494"/>
        <v/>
      </c>
      <c r="N2009" s="62" t="str">
        <f>IF(COUNTIF(技能效果!A:A,技能等级!B2009&amp;"04")=1,技能等级!B2009&amp;"04","")</f>
        <v/>
      </c>
      <c r="O2009" s="62" t="str">
        <f t="shared" si="3495"/>
        <v/>
      </c>
      <c r="P2009" s="62" t="str">
        <f>IF(COUNTIF(技能效果!A:A,技能等级!B2009&amp;"05")=1,技能等级!B2009&amp;"05","")</f>
        <v/>
      </c>
      <c r="Q2009" s="62" t="str">
        <f t="shared" si="3497"/>
        <v/>
      </c>
      <c r="R2009" s="69" t="str">
        <f>INDEX(技能!U:U,MATCH(技能等级!B2009,技能!B:B,0))</f>
        <v>攻击敌方单体造成攻击x%伤害
【水晶】立即获得M个自身颜色水晶</v>
      </c>
      <c r="S2009" s="150">
        <f t="shared" si="3498"/>
        <v>197</v>
      </c>
    </row>
    <row r="2010" spans="1:19" ht="16.5" x14ac:dyDescent="0.2">
      <c r="A2010" s="62">
        <v>2007</v>
      </c>
      <c r="B2010" s="62">
        <f>INDEX(技能!B:B,MATCH(技能等级!S2010,技能!T:T,0))</f>
        <v>2107012</v>
      </c>
      <c r="C2010" s="69" t="s">
        <v>384</v>
      </c>
      <c r="D2010" s="62">
        <v>5</v>
      </c>
      <c r="E2010" s="62" t="str">
        <f>INDEX(技能!E:E,MATCH(技能等级!S2010,技能!T:T,0))</f>
        <v>夏侯惇普攻(教学)</v>
      </c>
      <c r="F2010" s="69" t="s">
        <v>1020</v>
      </c>
      <c r="G2010" s="62">
        <v>10</v>
      </c>
      <c r="H2010" s="149" t="str">
        <f t="shared" si="3493"/>
        <v>210701201</v>
      </c>
      <c r="I2010" s="62">
        <v>5</v>
      </c>
      <c r="J2010" s="62" t="str">
        <f>IF(COUNTIF(技能效果!A:A,技能等级!B2010&amp;"02")=1,技能等级!B2010&amp;"02","")</f>
        <v>210701202</v>
      </c>
      <c r="K2010" s="62">
        <f t="shared" si="3496"/>
        <v>5</v>
      </c>
      <c r="L2010" s="62" t="str">
        <f>IF(COUNTIF(技能效果!A:A,技能等级!B2010&amp;"03")=1,技能等级!B2010&amp;"03","")</f>
        <v/>
      </c>
      <c r="M2010" s="62" t="str">
        <f t="shared" si="3494"/>
        <v/>
      </c>
      <c r="N2010" s="62" t="str">
        <f>IF(COUNTIF(技能效果!A:A,技能等级!B2010&amp;"04")=1,技能等级!B2010&amp;"04","")</f>
        <v/>
      </c>
      <c r="O2010" s="62" t="str">
        <f t="shared" si="3495"/>
        <v/>
      </c>
      <c r="P2010" s="62" t="str">
        <f>IF(COUNTIF(技能效果!A:A,技能等级!B2010&amp;"05")=1,技能等级!B2010&amp;"05","")</f>
        <v/>
      </c>
      <c r="Q2010" s="62" t="str">
        <f t="shared" si="3497"/>
        <v/>
      </c>
      <c r="R2010" s="69" t="str">
        <f>INDEX(技能!U:U,MATCH(技能等级!B2010,技能!B:B,0))</f>
        <v>攻击敌方单体造成攻击x%伤害
【水晶】立即获得M个自身颜色水晶</v>
      </c>
      <c r="S2010" s="150">
        <f t="shared" si="3498"/>
        <v>197</v>
      </c>
    </row>
    <row r="2011" spans="1:19" ht="16.5" x14ac:dyDescent="0.2">
      <c r="A2011" s="62">
        <v>2008</v>
      </c>
      <c r="B2011" s="62">
        <f>INDEX(技能!B:B,MATCH(技能等级!S2011,技能!T:T,0))</f>
        <v>2107012</v>
      </c>
      <c r="C2011" s="69" t="s">
        <v>384</v>
      </c>
      <c r="D2011" s="62">
        <v>6</v>
      </c>
      <c r="E2011" s="62" t="str">
        <f>INDEX(技能!E:E,MATCH(技能等级!S2011,技能!T:T,0))</f>
        <v>夏侯惇普攻(教学)</v>
      </c>
      <c r="F2011" s="69" t="s">
        <v>1020</v>
      </c>
      <c r="G2011" s="62">
        <v>10</v>
      </c>
      <c r="H2011" s="149" t="str">
        <f t="shared" si="3493"/>
        <v>210701201</v>
      </c>
      <c r="I2011" s="62">
        <v>6</v>
      </c>
      <c r="J2011" s="62" t="str">
        <f>IF(COUNTIF(技能效果!A:A,技能等级!B2011&amp;"02")=1,技能等级!B2011&amp;"02","")</f>
        <v>210701202</v>
      </c>
      <c r="K2011" s="62">
        <f t="shared" si="3496"/>
        <v>6</v>
      </c>
      <c r="L2011" s="62" t="str">
        <f>IF(COUNTIF(技能效果!A:A,技能等级!B2011&amp;"03")=1,技能等级!B2011&amp;"03","")</f>
        <v/>
      </c>
      <c r="M2011" s="62" t="str">
        <f t="shared" si="3494"/>
        <v/>
      </c>
      <c r="N2011" s="62" t="str">
        <f>IF(COUNTIF(技能效果!A:A,技能等级!B2011&amp;"04")=1,技能等级!B2011&amp;"04","")</f>
        <v/>
      </c>
      <c r="O2011" s="62" t="str">
        <f t="shared" si="3495"/>
        <v/>
      </c>
      <c r="P2011" s="62" t="str">
        <f>IF(COUNTIF(技能效果!A:A,技能等级!B2011&amp;"05")=1,技能等级!B2011&amp;"05","")</f>
        <v/>
      </c>
      <c r="Q2011" s="62" t="str">
        <f t="shared" si="3497"/>
        <v/>
      </c>
      <c r="R2011" s="69" t="str">
        <f>INDEX(技能!U:U,MATCH(技能等级!B2011,技能!B:B,0))</f>
        <v>攻击敌方单体造成攻击x%伤害
【水晶】立即获得M个自身颜色水晶</v>
      </c>
      <c r="S2011" s="150">
        <f t="shared" si="3498"/>
        <v>197</v>
      </c>
    </row>
    <row r="2012" spans="1:19" ht="16.5" x14ac:dyDescent="0.2">
      <c r="A2012" s="62">
        <v>2009</v>
      </c>
      <c r="B2012" s="62">
        <f>INDEX(技能!B:B,MATCH(技能等级!S2012,技能!T:T,0))</f>
        <v>2107012</v>
      </c>
      <c r="C2012" s="69" t="s">
        <v>384</v>
      </c>
      <c r="D2012" s="62">
        <v>7</v>
      </c>
      <c r="E2012" s="62" t="str">
        <f>INDEX(技能!E:E,MATCH(技能等级!S2012,技能!T:T,0))</f>
        <v>夏侯惇普攻(教学)</v>
      </c>
      <c r="F2012" s="69" t="s">
        <v>1020</v>
      </c>
      <c r="G2012" s="62">
        <v>10</v>
      </c>
      <c r="H2012" s="149" t="str">
        <f t="shared" si="3493"/>
        <v>210701201</v>
      </c>
      <c r="I2012" s="62">
        <v>7</v>
      </c>
      <c r="J2012" s="62" t="str">
        <f>IF(COUNTIF(技能效果!A:A,技能等级!B2012&amp;"02")=1,技能等级!B2012&amp;"02","")</f>
        <v>210701202</v>
      </c>
      <c r="K2012" s="62">
        <f t="shared" si="3496"/>
        <v>7</v>
      </c>
      <c r="L2012" s="62" t="str">
        <f>IF(COUNTIF(技能效果!A:A,技能等级!B2012&amp;"03")=1,技能等级!B2012&amp;"03","")</f>
        <v/>
      </c>
      <c r="M2012" s="62" t="str">
        <f t="shared" si="3494"/>
        <v/>
      </c>
      <c r="N2012" s="62" t="str">
        <f>IF(COUNTIF(技能效果!A:A,技能等级!B2012&amp;"04")=1,技能等级!B2012&amp;"04","")</f>
        <v/>
      </c>
      <c r="O2012" s="62" t="str">
        <f t="shared" si="3495"/>
        <v/>
      </c>
      <c r="P2012" s="62" t="str">
        <f>IF(COUNTIF(技能效果!A:A,技能等级!B2012&amp;"05")=1,技能等级!B2012&amp;"05","")</f>
        <v/>
      </c>
      <c r="Q2012" s="62" t="str">
        <f t="shared" si="3497"/>
        <v/>
      </c>
      <c r="R2012" s="69" t="str">
        <f>INDEX(技能!U:U,MATCH(技能等级!B2012,技能!B:B,0))</f>
        <v>攻击敌方单体造成攻击x%伤害
【水晶】立即获得M个自身颜色水晶</v>
      </c>
      <c r="S2012" s="150">
        <f t="shared" si="3498"/>
        <v>197</v>
      </c>
    </row>
    <row r="2013" spans="1:19" ht="16.5" x14ac:dyDescent="0.2">
      <c r="A2013" s="62">
        <v>2010</v>
      </c>
      <c r="B2013" s="62">
        <f>INDEX(技能!B:B,MATCH(技能等级!S2013,技能!T:T,0))</f>
        <v>2107012</v>
      </c>
      <c r="C2013" s="69" t="s">
        <v>384</v>
      </c>
      <c r="D2013" s="62">
        <v>8</v>
      </c>
      <c r="E2013" s="62" t="str">
        <f>INDEX(技能!E:E,MATCH(技能等级!S2013,技能!T:T,0))</f>
        <v>夏侯惇普攻(教学)</v>
      </c>
      <c r="F2013" s="69" t="s">
        <v>1020</v>
      </c>
      <c r="G2013" s="62">
        <v>10</v>
      </c>
      <c r="H2013" s="149" t="str">
        <f t="shared" si="3493"/>
        <v>210701201</v>
      </c>
      <c r="I2013" s="62">
        <v>8</v>
      </c>
      <c r="J2013" s="62" t="str">
        <f>IF(COUNTIF(技能效果!A:A,技能等级!B2013&amp;"02")=1,技能等级!B2013&amp;"02","")</f>
        <v>210701202</v>
      </c>
      <c r="K2013" s="62">
        <f t="shared" si="3496"/>
        <v>8</v>
      </c>
      <c r="L2013" s="62" t="str">
        <f>IF(COUNTIF(技能效果!A:A,技能等级!B2013&amp;"03")=1,技能等级!B2013&amp;"03","")</f>
        <v/>
      </c>
      <c r="M2013" s="62" t="str">
        <f t="shared" si="3494"/>
        <v/>
      </c>
      <c r="N2013" s="62" t="str">
        <f>IF(COUNTIF(技能效果!A:A,技能等级!B2013&amp;"04")=1,技能等级!B2013&amp;"04","")</f>
        <v/>
      </c>
      <c r="O2013" s="62" t="str">
        <f t="shared" si="3495"/>
        <v/>
      </c>
      <c r="P2013" s="62" t="str">
        <f>IF(COUNTIF(技能效果!A:A,技能等级!B2013&amp;"05")=1,技能等级!B2013&amp;"05","")</f>
        <v/>
      </c>
      <c r="Q2013" s="62" t="str">
        <f t="shared" si="3497"/>
        <v/>
      </c>
      <c r="R2013" s="69" t="str">
        <f>INDEX(技能!U:U,MATCH(技能等级!B2013,技能!B:B,0))</f>
        <v>攻击敌方单体造成攻击x%伤害
【水晶】立即获得M个自身颜色水晶</v>
      </c>
      <c r="S2013" s="150">
        <f t="shared" si="3498"/>
        <v>197</v>
      </c>
    </row>
    <row r="2014" spans="1:19" ht="16.5" x14ac:dyDescent="0.2">
      <c r="A2014" s="62">
        <v>2011</v>
      </c>
      <c r="B2014" s="62">
        <f>INDEX(技能!B:B,MATCH(技能等级!S2014,技能!T:T,0))</f>
        <v>2107012</v>
      </c>
      <c r="C2014" s="69" t="s">
        <v>384</v>
      </c>
      <c r="D2014" s="62">
        <v>9</v>
      </c>
      <c r="E2014" s="62" t="str">
        <f>INDEX(技能!E:E,MATCH(技能等级!S2014,技能!T:T,0))</f>
        <v>夏侯惇普攻(教学)</v>
      </c>
      <c r="F2014" s="69" t="s">
        <v>1020</v>
      </c>
      <c r="G2014" s="62">
        <v>10</v>
      </c>
      <c r="H2014" s="149" t="str">
        <f t="shared" si="3493"/>
        <v>210701201</v>
      </c>
      <c r="I2014" s="62">
        <v>9</v>
      </c>
      <c r="J2014" s="62" t="str">
        <f>IF(COUNTIF(技能效果!A:A,技能等级!B2014&amp;"02")=1,技能等级!B2014&amp;"02","")</f>
        <v>210701202</v>
      </c>
      <c r="K2014" s="62">
        <f t="shared" si="3496"/>
        <v>9</v>
      </c>
      <c r="L2014" s="62" t="str">
        <f>IF(COUNTIF(技能效果!A:A,技能等级!B2014&amp;"03")=1,技能等级!B2014&amp;"03","")</f>
        <v/>
      </c>
      <c r="M2014" s="62" t="str">
        <f t="shared" si="3494"/>
        <v/>
      </c>
      <c r="N2014" s="62" t="str">
        <f>IF(COUNTIF(技能效果!A:A,技能等级!B2014&amp;"04")=1,技能等级!B2014&amp;"04","")</f>
        <v/>
      </c>
      <c r="O2014" s="62" t="str">
        <f t="shared" si="3495"/>
        <v/>
      </c>
      <c r="P2014" s="62" t="str">
        <f>IF(COUNTIF(技能效果!A:A,技能等级!B2014&amp;"05")=1,技能等级!B2014&amp;"05","")</f>
        <v/>
      </c>
      <c r="Q2014" s="62" t="str">
        <f t="shared" si="3497"/>
        <v/>
      </c>
      <c r="R2014" s="69" t="str">
        <f>INDEX(技能!U:U,MATCH(技能等级!B2014,技能!B:B,0))</f>
        <v>攻击敌方单体造成攻击x%伤害
【水晶】立即获得M个自身颜色水晶</v>
      </c>
      <c r="S2014" s="150">
        <f t="shared" si="3498"/>
        <v>197</v>
      </c>
    </row>
    <row r="2015" spans="1:19" ht="16.5" x14ac:dyDescent="0.2">
      <c r="A2015" s="62">
        <v>2012</v>
      </c>
      <c r="B2015" s="62">
        <f>INDEX(技能!B:B,MATCH(技能等级!S2015,技能!T:T,0))</f>
        <v>2107012</v>
      </c>
      <c r="C2015" s="69" t="s">
        <v>384</v>
      </c>
      <c r="D2015" s="62">
        <v>10</v>
      </c>
      <c r="E2015" s="62" t="str">
        <f>INDEX(技能!E:E,MATCH(技能等级!S2015,技能!T:T,0))</f>
        <v>夏侯惇普攻(教学)</v>
      </c>
      <c r="F2015" s="69" t="s">
        <v>1020</v>
      </c>
      <c r="G2015" s="62">
        <v>10</v>
      </c>
      <c r="H2015" s="149" t="str">
        <f t="shared" si="3493"/>
        <v>210701201</v>
      </c>
      <c r="I2015" s="62">
        <v>10</v>
      </c>
      <c r="J2015" s="62" t="str">
        <f>IF(COUNTIF(技能效果!A:A,技能等级!B2015&amp;"02")=1,技能等级!B2015&amp;"02","")</f>
        <v>210701202</v>
      </c>
      <c r="K2015" s="62">
        <f t="shared" si="3496"/>
        <v>10</v>
      </c>
      <c r="L2015" s="62" t="str">
        <f>IF(COUNTIF(技能效果!A:A,技能等级!B2015&amp;"03")=1,技能等级!B2015&amp;"03","")</f>
        <v/>
      </c>
      <c r="M2015" s="62" t="str">
        <f t="shared" si="3494"/>
        <v/>
      </c>
      <c r="N2015" s="62" t="str">
        <f>IF(COUNTIF(技能效果!A:A,技能等级!B2015&amp;"04")=1,技能等级!B2015&amp;"04","")</f>
        <v/>
      </c>
      <c r="O2015" s="62" t="str">
        <f t="shared" si="3495"/>
        <v/>
      </c>
      <c r="P2015" s="62" t="str">
        <f>IF(COUNTIF(技能效果!A:A,技能等级!B2015&amp;"05")=1,技能等级!B2015&amp;"05","")</f>
        <v/>
      </c>
      <c r="Q2015" s="62" t="str">
        <f t="shared" si="3497"/>
        <v/>
      </c>
      <c r="R2015" s="69" t="str">
        <f>INDEX(技能!U:U,MATCH(技能等级!B2015,技能!B:B,0))</f>
        <v>攻击敌方单体造成攻击x%伤害
【水晶】立即获得M个自身颜色水晶</v>
      </c>
      <c r="S2015" s="150">
        <f t="shared" si="3498"/>
        <v>197</v>
      </c>
    </row>
    <row r="2016" spans="1:19" ht="16.5" x14ac:dyDescent="0.2">
      <c r="A2016" s="62">
        <v>2013</v>
      </c>
      <c r="B2016" s="62">
        <f>INDEX(技能!B:B,MATCH(技能等级!S2016,技能!T:T,0))</f>
        <v>2107013</v>
      </c>
      <c r="C2016" s="69" t="s">
        <v>384</v>
      </c>
      <c r="D2016" s="62">
        <v>1</v>
      </c>
      <c r="E2016" s="62" t="str">
        <f>INDEX(技能!E:E,MATCH(技能等级!S2016,技能!T:T,0))</f>
        <v>塞伯罗斯普攻(教学)</v>
      </c>
      <c r="F2016" s="69" t="s">
        <v>1020</v>
      </c>
      <c r="G2016" s="62"/>
      <c r="H2016" s="149" t="str">
        <f t="shared" si="3493"/>
        <v>210701301</v>
      </c>
      <c r="I2016" s="62">
        <v>1</v>
      </c>
      <c r="J2016" s="62" t="str">
        <f>IF(COUNTIF(技能效果!A:A,技能等级!B2016&amp;"02")=1,技能等级!B2016&amp;"02","")</f>
        <v>210701302</v>
      </c>
      <c r="K2016" s="62">
        <f t="shared" si="3496"/>
        <v>1</v>
      </c>
      <c r="L2016" s="62" t="str">
        <f>IF(COUNTIF(技能效果!A:A,技能等级!B2016&amp;"03")=1,技能等级!B2016&amp;"03","")</f>
        <v/>
      </c>
      <c r="M2016" s="62" t="str">
        <f t="shared" si="3494"/>
        <v/>
      </c>
      <c r="N2016" s="62" t="str">
        <f>IF(COUNTIF(技能效果!A:A,技能等级!B2016&amp;"04")=1,技能等级!B2016&amp;"04","")</f>
        <v/>
      </c>
      <c r="O2016" s="62" t="str">
        <f t="shared" si="3495"/>
        <v/>
      </c>
      <c r="P2016" s="62" t="str">
        <f>IF(COUNTIF(技能效果!A:A,技能等级!B2016&amp;"05")=1,技能等级!B2016&amp;"05","")</f>
        <v/>
      </c>
      <c r="Q2016" s="62" t="str">
        <f t="shared" si="3497"/>
        <v/>
      </c>
      <c r="R2016" s="69" t="str">
        <f>INDEX(技能!U:U,MATCH(技能等级!B2016,技能!B:B,0))</f>
        <v>攻击敌方单体造成攻击x%伤害
【水晶】立即获得M个自身颜色水晶</v>
      </c>
      <c r="S2016" s="150">
        <f t="shared" si="3498"/>
        <v>198</v>
      </c>
    </row>
    <row r="2017" spans="1:19" ht="16.5" x14ac:dyDescent="0.2">
      <c r="A2017" s="62">
        <v>2014</v>
      </c>
      <c r="B2017" s="62">
        <f>INDEX(技能!B:B,MATCH(技能等级!S2017,技能!T:T,0))</f>
        <v>2107013</v>
      </c>
      <c r="C2017" s="69" t="s">
        <v>384</v>
      </c>
      <c r="D2017" s="62">
        <v>2</v>
      </c>
      <c r="E2017" s="62" t="str">
        <f>INDEX(技能!E:E,MATCH(技能等级!S2017,技能!T:T,0))</f>
        <v>塞伯罗斯普攻(教学)</v>
      </c>
      <c r="F2017" s="69" t="s">
        <v>1020</v>
      </c>
      <c r="G2017" s="62">
        <v>10</v>
      </c>
      <c r="H2017" s="149" t="str">
        <f t="shared" si="3493"/>
        <v>210701301</v>
      </c>
      <c r="I2017" s="62">
        <v>2</v>
      </c>
      <c r="J2017" s="62" t="str">
        <f>IF(COUNTIF(技能效果!A:A,技能等级!B2017&amp;"02")=1,技能等级!B2017&amp;"02","")</f>
        <v>210701302</v>
      </c>
      <c r="K2017" s="62">
        <f t="shared" si="3496"/>
        <v>2</v>
      </c>
      <c r="L2017" s="62" t="str">
        <f>IF(COUNTIF(技能效果!A:A,技能等级!B2017&amp;"03")=1,技能等级!B2017&amp;"03","")</f>
        <v/>
      </c>
      <c r="M2017" s="62" t="str">
        <f t="shared" si="3494"/>
        <v/>
      </c>
      <c r="N2017" s="62" t="str">
        <f>IF(COUNTIF(技能效果!A:A,技能等级!B2017&amp;"04")=1,技能等级!B2017&amp;"04","")</f>
        <v/>
      </c>
      <c r="O2017" s="62" t="str">
        <f t="shared" si="3495"/>
        <v/>
      </c>
      <c r="P2017" s="62" t="str">
        <f>IF(COUNTIF(技能效果!A:A,技能等级!B2017&amp;"05")=1,技能等级!B2017&amp;"05","")</f>
        <v/>
      </c>
      <c r="Q2017" s="62" t="str">
        <f t="shared" si="3497"/>
        <v/>
      </c>
      <c r="R2017" s="69" t="str">
        <f>INDEX(技能!U:U,MATCH(技能等级!B2017,技能!B:B,0))</f>
        <v>攻击敌方单体造成攻击x%伤害
【水晶】立即获得M个自身颜色水晶</v>
      </c>
      <c r="S2017" s="150">
        <f t="shared" si="3498"/>
        <v>198</v>
      </c>
    </row>
    <row r="2018" spans="1:19" ht="16.5" x14ac:dyDescent="0.2">
      <c r="A2018" s="62">
        <v>2015</v>
      </c>
      <c r="B2018" s="62">
        <f>INDEX(技能!B:B,MATCH(技能等级!S2018,技能!T:T,0))</f>
        <v>2107013</v>
      </c>
      <c r="C2018" s="69" t="s">
        <v>384</v>
      </c>
      <c r="D2018" s="62">
        <v>3</v>
      </c>
      <c r="E2018" s="62" t="str">
        <f>INDEX(技能!E:E,MATCH(技能等级!S2018,技能!T:T,0))</f>
        <v>塞伯罗斯普攻(教学)</v>
      </c>
      <c r="F2018" s="69" t="s">
        <v>1020</v>
      </c>
      <c r="G2018" s="62">
        <v>10</v>
      </c>
      <c r="H2018" s="149" t="str">
        <f t="shared" si="3493"/>
        <v>210701301</v>
      </c>
      <c r="I2018" s="62">
        <v>3</v>
      </c>
      <c r="J2018" s="62" t="str">
        <f>IF(COUNTIF(技能效果!A:A,技能等级!B2018&amp;"02")=1,技能等级!B2018&amp;"02","")</f>
        <v>210701302</v>
      </c>
      <c r="K2018" s="62">
        <f t="shared" si="3496"/>
        <v>3</v>
      </c>
      <c r="L2018" s="62" t="str">
        <f>IF(COUNTIF(技能效果!A:A,技能等级!B2018&amp;"03")=1,技能等级!B2018&amp;"03","")</f>
        <v/>
      </c>
      <c r="M2018" s="62" t="str">
        <f t="shared" si="3494"/>
        <v/>
      </c>
      <c r="N2018" s="62" t="str">
        <f>IF(COUNTIF(技能效果!A:A,技能等级!B2018&amp;"04")=1,技能等级!B2018&amp;"04","")</f>
        <v/>
      </c>
      <c r="O2018" s="62" t="str">
        <f t="shared" si="3495"/>
        <v/>
      </c>
      <c r="P2018" s="62" t="str">
        <f>IF(COUNTIF(技能效果!A:A,技能等级!B2018&amp;"05")=1,技能等级!B2018&amp;"05","")</f>
        <v/>
      </c>
      <c r="Q2018" s="62" t="str">
        <f t="shared" si="3497"/>
        <v/>
      </c>
      <c r="R2018" s="69" t="str">
        <f>INDEX(技能!U:U,MATCH(技能等级!B2018,技能!B:B,0))</f>
        <v>攻击敌方单体造成攻击x%伤害
【水晶】立即获得M个自身颜色水晶</v>
      </c>
      <c r="S2018" s="150">
        <f t="shared" si="3498"/>
        <v>198</v>
      </c>
    </row>
    <row r="2019" spans="1:19" ht="16.5" x14ac:dyDescent="0.2">
      <c r="A2019" s="62">
        <v>2016</v>
      </c>
      <c r="B2019" s="62">
        <f>INDEX(技能!B:B,MATCH(技能等级!S2019,技能!T:T,0))</f>
        <v>2107013</v>
      </c>
      <c r="C2019" s="69" t="s">
        <v>384</v>
      </c>
      <c r="D2019" s="62">
        <v>4</v>
      </c>
      <c r="E2019" s="62" t="str">
        <f>INDEX(技能!E:E,MATCH(技能等级!S2019,技能!T:T,0))</f>
        <v>塞伯罗斯普攻(教学)</v>
      </c>
      <c r="F2019" s="69" t="s">
        <v>1020</v>
      </c>
      <c r="G2019" s="62">
        <v>10</v>
      </c>
      <c r="H2019" s="149" t="str">
        <f t="shared" si="3493"/>
        <v>210701301</v>
      </c>
      <c r="I2019" s="62">
        <v>4</v>
      </c>
      <c r="J2019" s="62" t="str">
        <f>IF(COUNTIF(技能效果!A:A,技能等级!B2019&amp;"02")=1,技能等级!B2019&amp;"02","")</f>
        <v>210701302</v>
      </c>
      <c r="K2019" s="62">
        <f t="shared" si="3496"/>
        <v>4</v>
      </c>
      <c r="L2019" s="62" t="str">
        <f>IF(COUNTIF(技能效果!A:A,技能等级!B2019&amp;"03")=1,技能等级!B2019&amp;"03","")</f>
        <v/>
      </c>
      <c r="M2019" s="62" t="str">
        <f t="shared" si="3494"/>
        <v/>
      </c>
      <c r="N2019" s="62" t="str">
        <f>IF(COUNTIF(技能效果!A:A,技能等级!B2019&amp;"04")=1,技能等级!B2019&amp;"04","")</f>
        <v/>
      </c>
      <c r="O2019" s="62" t="str">
        <f t="shared" si="3495"/>
        <v/>
      </c>
      <c r="P2019" s="62" t="str">
        <f>IF(COUNTIF(技能效果!A:A,技能等级!B2019&amp;"05")=1,技能等级!B2019&amp;"05","")</f>
        <v/>
      </c>
      <c r="Q2019" s="62" t="str">
        <f t="shared" si="3497"/>
        <v/>
      </c>
      <c r="R2019" s="69" t="str">
        <f>INDEX(技能!U:U,MATCH(技能等级!B2019,技能!B:B,0))</f>
        <v>攻击敌方单体造成攻击x%伤害
【水晶】立即获得M个自身颜色水晶</v>
      </c>
      <c r="S2019" s="150">
        <f t="shared" si="3498"/>
        <v>198</v>
      </c>
    </row>
    <row r="2020" spans="1:19" ht="16.5" x14ac:dyDescent="0.2">
      <c r="A2020" s="62">
        <v>2017</v>
      </c>
      <c r="B2020" s="62">
        <f>INDEX(技能!B:B,MATCH(技能等级!S2020,技能!T:T,0))</f>
        <v>2107013</v>
      </c>
      <c r="C2020" s="69" t="s">
        <v>384</v>
      </c>
      <c r="D2020" s="62">
        <v>5</v>
      </c>
      <c r="E2020" s="62" t="str">
        <f>INDEX(技能!E:E,MATCH(技能等级!S2020,技能!T:T,0))</f>
        <v>塞伯罗斯普攻(教学)</v>
      </c>
      <c r="F2020" s="69" t="s">
        <v>1020</v>
      </c>
      <c r="G2020" s="62">
        <v>10</v>
      </c>
      <c r="H2020" s="149" t="str">
        <f t="shared" si="3493"/>
        <v>210701301</v>
      </c>
      <c r="I2020" s="62">
        <v>5</v>
      </c>
      <c r="J2020" s="62" t="str">
        <f>IF(COUNTIF(技能效果!A:A,技能等级!B2020&amp;"02")=1,技能等级!B2020&amp;"02","")</f>
        <v>210701302</v>
      </c>
      <c r="K2020" s="62">
        <f t="shared" si="3496"/>
        <v>5</v>
      </c>
      <c r="L2020" s="62" t="str">
        <f>IF(COUNTIF(技能效果!A:A,技能等级!B2020&amp;"03")=1,技能等级!B2020&amp;"03","")</f>
        <v/>
      </c>
      <c r="M2020" s="62" t="str">
        <f t="shared" si="3494"/>
        <v/>
      </c>
      <c r="N2020" s="62" t="str">
        <f>IF(COUNTIF(技能效果!A:A,技能等级!B2020&amp;"04")=1,技能等级!B2020&amp;"04","")</f>
        <v/>
      </c>
      <c r="O2020" s="62" t="str">
        <f t="shared" si="3495"/>
        <v/>
      </c>
      <c r="P2020" s="62" t="str">
        <f>IF(COUNTIF(技能效果!A:A,技能等级!B2020&amp;"05")=1,技能等级!B2020&amp;"05","")</f>
        <v/>
      </c>
      <c r="Q2020" s="62" t="str">
        <f t="shared" si="3497"/>
        <v/>
      </c>
      <c r="R2020" s="69" t="str">
        <f>INDEX(技能!U:U,MATCH(技能等级!B2020,技能!B:B,0))</f>
        <v>攻击敌方单体造成攻击x%伤害
【水晶】立即获得M个自身颜色水晶</v>
      </c>
      <c r="S2020" s="150">
        <f t="shared" si="3498"/>
        <v>198</v>
      </c>
    </row>
    <row r="2021" spans="1:19" ht="16.5" x14ac:dyDescent="0.2">
      <c r="A2021" s="62">
        <v>2018</v>
      </c>
      <c r="B2021" s="62">
        <f>INDEX(技能!B:B,MATCH(技能等级!S2021,技能!T:T,0))</f>
        <v>2107013</v>
      </c>
      <c r="C2021" s="69" t="s">
        <v>384</v>
      </c>
      <c r="D2021" s="62">
        <v>6</v>
      </c>
      <c r="E2021" s="62" t="str">
        <f>INDEX(技能!E:E,MATCH(技能等级!S2021,技能!T:T,0))</f>
        <v>塞伯罗斯普攻(教学)</v>
      </c>
      <c r="F2021" s="69" t="s">
        <v>1020</v>
      </c>
      <c r="G2021" s="62">
        <v>10</v>
      </c>
      <c r="H2021" s="149" t="str">
        <f t="shared" si="3493"/>
        <v>210701301</v>
      </c>
      <c r="I2021" s="62">
        <v>6</v>
      </c>
      <c r="J2021" s="62" t="str">
        <f>IF(COUNTIF(技能效果!A:A,技能等级!B2021&amp;"02")=1,技能等级!B2021&amp;"02","")</f>
        <v>210701302</v>
      </c>
      <c r="K2021" s="62">
        <f t="shared" si="3496"/>
        <v>6</v>
      </c>
      <c r="L2021" s="62" t="str">
        <f>IF(COUNTIF(技能效果!A:A,技能等级!B2021&amp;"03")=1,技能等级!B2021&amp;"03","")</f>
        <v/>
      </c>
      <c r="M2021" s="62" t="str">
        <f t="shared" si="3494"/>
        <v/>
      </c>
      <c r="N2021" s="62" t="str">
        <f>IF(COUNTIF(技能效果!A:A,技能等级!B2021&amp;"04")=1,技能等级!B2021&amp;"04","")</f>
        <v/>
      </c>
      <c r="O2021" s="62" t="str">
        <f t="shared" si="3495"/>
        <v/>
      </c>
      <c r="P2021" s="62" t="str">
        <f>IF(COUNTIF(技能效果!A:A,技能等级!B2021&amp;"05")=1,技能等级!B2021&amp;"05","")</f>
        <v/>
      </c>
      <c r="Q2021" s="62" t="str">
        <f t="shared" si="3497"/>
        <v/>
      </c>
      <c r="R2021" s="69" t="str">
        <f>INDEX(技能!U:U,MATCH(技能等级!B2021,技能!B:B,0))</f>
        <v>攻击敌方单体造成攻击x%伤害
【水晶】立即获得M个自身颜色水晶</v>
      </c>
      <c r="S2021" s="150">
        <f t="shared" si="3498"/>
        <v>198</v>
      </c>
    </row>
    <row r="2022" spans="1:19" ht="16.5" x14ac:dyDescent="0.2">
      <c r="A2022" s="62">
        <v>2019</v>
      </c>
      <c r="B2022" s="62">
        <f>INDEX(技能!B:B,MATCH(技能等级!S2022,技能!T:T,0))</f>
        <v>2107013</v>
      </c>
      <c r="C2022" s="69" t="s">
        <v>384</v>
      </c>
      <c r="D2022" s="62">
        <v>7</v>
      </c>
      <c r="E2022" s="62" t="str">
        <f>INDEX(技能!E:E,MATCH(技能等级!S2022,技能!T:T,0))</f>
        <v>塞伯罗斯普攻(教学)</v>
      </c>
      <c r="F2022" s="69" t="s">
        <v>1020</v>
      </c>
      <c r="G2022" s="62">
        <v>10</v>
      </c>
      <c r="H2022" s="149" t="str">
        <f t="shared" si="3493"/>
        <v>210701301</v>
      </c>
      <c r="I2022" s="62">
        <v>7</v>
      </c>
      <c r="J2022" s="62" t="str">
        <f>IF(COUNTIF(技能效果!A:A,技能等级!B2022&amp;"02")=1,技能等级!B2022&amp;"02","")</f>
        <v>210701302</v>
      </c>
      <c r="K2022" s="62">
        <f t="shared" si="3496"/>
        <v>7</v>
      </c>
      <c r="L2022" s="62" t="str">
        <f>IF(COUNTIF(技能效果!A:A,技能等级!B2022&amp;"03")=1,技能等级!B2022&amp;"03","")</f>
        <v/>
      </c>
      <c r="M2022" s="62" t="str">
        <f t="shared" si="3494"/>
        <v/>
      </c>
      <c r="N2022" s="62" t="str">
        <f>IF(COUNTIF(技能效果!A:A,技能等级!B2022&amp;"04")=1,技能等级!B2022&amp;"04","")</f>
        <v/>
      </c>
      <c r="O2022" s="62" t="str">
        <f t="shared" si="3495"/>
        <v/>
      </c>
      <c r="P2022" s="62" t="str">
        <f>IF(COUNTIF(技能效果!A:A,技能等级!B2022&amp;"05")=1,技能等级!B2022&amp;"05","")</f>
        <v/>
      </c>
      <c r="Q2022" s="62" t="str">
        <f t="shared" si="3497"/>
        <v/>
      </c>
      <c r="R2022" s="69" t="str">
        <f>INDEX(技能!U:U,MATCH(技能等级!B2022,技能!B:B,0))</f>
        <v>攻击敌方单体造成攻击x%伤害
【水晶】立即获得M个自身颜色水晶</v>
      </c>
      <c r="S2022" s="150">
        <f t="shared" si="3498"/>
        <v>198</v>
      </c>
    </row>
    <row r="2023" spans="1:19" ht="16.5" x14ac:dyDescent="0.2">
      <c r="A2023" s="62">
        <v>2020</v>
      </c>
      <c r="B2023" s="62">
        <f>INDEX(技能!B:B,MATCH(技能等级!S2023,技能!T:T,0))</f>
        <v>2107013</v>
      </c>
      <c r="C2023" s="69" t="s">
        <v>384</v>
      </c>
      <c r="D2023" s="62">
        <v>8</v>
      </c>
      <c r="E2023" s="62" t="str">
        <f>INDEX(技能!E:E,MATCH(技能等级!S2023,技能!T:T,0))</f>
        <v>塞伯罗斯普攻(教学)</v>
      </c>
      <c r="F2023" s="69" t="s">
        <v>1020</v>
      </c>
      <c r="G2023" s="62">
        <v>10</v>
      </c>
      <c r="H2023" s="149" t="str">
        <f t="shared" si="3493"/>
        <v>210701301</v>
      </c>
      <c r="I2023" s="62">
        <v>8</v>
      </c>
      <c r="J2023" s="62" t="str">
        <f>IF(COUNTIF(技能效果!A:A,技能等级!B2023&amp;"02")=1,技能等级!B2023&amp;"02","")</f>
        <v>210701302</v>
      </c>
      <c r="K2023" s="62">
        <f t="shared" si="3496"/>
        <v>8</v>
      </c>
      <c r="L2023" s="62" t="str">
        <f>IF(COUNTIF(技能效果!A:A,技能等级!B2023&amp;"03")=1,技能等级!B2023&amp;"03","")</f>
        <v/>
      </c>
      <c r="M2023" s="62" t="str">
        <f t="shared" si="3494"/>
        <v/>
      </c>
      <c r="N2023" s="62" t="str">
        <f>IF(COUNTIF(技能效果!A:A,技能等级!B2023&amp;"04")=1,技能等级!B2023&amp;"04","")</f>
        <v/>
      </c>
      <c r="O2023" s="62" t="str">
        <f t="shared" si="3495"/>
        <v/>
      </c>
      <c r="P2023" s="62" t="str">
        <f>IF(COUNTIF(技能效果!A:A,技能等级!B2023&amp;"05")=1,技能等级!B2023&amp;"05","")</f>
        <v/>
      </c>
      <c r="Q2023" s="62" t="str">
        <f t="shared" si="3497"/>
        <v/>
      </c>
      <c r="R2023" s="69" t="str">
        <f>INDEX(技能!U:U,MATCH(技能等级!B2023,技能!B:B,0))</f>
        <v>攻击敌方单体造成攻击x%伤害
【水晶】立即获得M个自身颜色水晶</v>
      </c>
      <c r="S2023" s="150">
        <f t="shared" si="3498"/>
        <v>198</v>
      </c>
    </row>
    <row r="2024" spans="1:19" ht="16.5" x14ac:dyDescent="0.2">
      <c r="A2024" s="62">
        <v>2021</v>
      </c>
      <c r="B2024" s="62">
        <f>INDEX(技能!B:B,MATCH(技能等级!S2024,技能!T:T,0))</f>
        <v>2107013</v>
      </c>
      <c r="C2024" s="69" t="s">
        <v>384</v>
      </c>
      <c r="D2024" s="62">
        <v>9</v>
      </c>
      <c r="E2024" s="62" t="str">
        <f>INDEX(技能!E:E,MATCH(技能等级!S2024,技能!T:T,0))</f>
        <v>塞伯罗斯普攻(教学)</v>
      </c>
      <c r="F2024" s="69" t="s">
        <v>1020</v>
      </c>
      <c r="G2024" s="62">
        <v>10</v>
      </c>
      <c r="H2024" s="149" t="str">
        <f t="shared" si="3493"/>
        <v>210701301</v>
      </c>
      <c r="I2024" s="62">
        <v>9</v>
      </c>
      <c r="J2024" s="62" t="str">
        <f>IF(COUNTIF(技能效果!A:A,技能等级!B2024&amp;"02")=1,技能等级!B2024&amp;"02","")</f>
        <v>210701302</v>
      </c>
      <c r="K2024" s="62">
        <f t="shared" si="3496"/>
        <v>9</v>
      </c>
      <c r="L2024" s="62" t="str">
        <f>IF(COUNTIF(技能效果!A:A,技能等级!B2024&amp;"03")=1,技能等级!B2024&amp;"03","")</f>
        <v/>
      </c>
      <c r="M2024" s="62" t="str">
        <f t="shared" si="3494"/>
        <v/>
      </c>
      <c r="N2024" s="62" t="str">
        <f>IF(COUNTIF(技能效果!A:A,技能等级!B2024&amp;"04")=1,技能等级!B2024&amp;"04","")</f>
        <v/>
      </c>
      <c r="O2024" s="62" t="str">
        <f t="shared" si="3495"/>
        <v/>
      </c>
      <c r="P2024" s="62" t="str">
        <f>IF(COUNTIF(技能效果!A:A,技能等级!B2024&amp;"05")=1,技能等级!B2024&amp;"05","")</f>
        <v/>
      </c>
      <c r="Q2024" s="62" t="str">
        <f t="shared" si="3497"/>
        <v/>
      </c>
      <c r="R2024" s="69" t="str">
        <f>INDEX(技能!U:U,MATCH(技能等级!B2024,技能!B:B,0))</f>
        <v>攻击敌方单体造成攻击x%伤害
【水晶】立即获得M个自身颜色水晶</v>
      </c>
      <c r="S2024" s="150">
        <f t="shared" si="3498"/>
        <v>198</v>
      </c>
    </row>
    <row r="2025" spans="1:19" ht="16.5" x14ac:dyDescent="0.2">
      <c r="A2025" s="62">
        <v>2022</v>
      </c>
      <c r="B2025" s="62">
        <f>INDEX(技能!B:B,MATCH(技能等级!S2025,技能!T:T,0))</f>
        <v>2107013</v>
      </c>
      <c r="C2025" s="69" t="s">
        <v>384</v>
      </c>
      <c r="D2025" s="62">
        <v>10</v>
      </c>
      <c r="E2025" s="62" t="str">
        <f>INDEX(技能!E:E,MATCH(技能等级!S2025,技能!T:T,0))</f>
        <v>塞伯罗斯普攻(教学)</v>
      </c>
      <c r="F2025" s="69" t="s">
        <v>1020</v>
      </c>
      <c r="G2025" s="62">
        <v>10</v>
      </c>
      <c r="H2025" s="149" t="str">
        <f t="shared" si="3493"/>
        <v>210701301</v>
      </c>
      <c r="I2025" s="62">
        <v>10</v>
      </c>
      <c r="J2025" s="62" t="str">
        <f>IF(COUNTIF(技能效果!A:A,技能等级!B2025&amp;"02")=1,技能等级!B2025&amp;"02","")</f>
        <v>210701302</v>
      </c>
      <c r="K2025" s="62">
        <f t="shared" si="3496"/>
        <v>10</v>
      </c>
      <c r="L2025" s="62" t="str">
        <f>IF(COUNTIF(技能效果!A:A,技能等级!B2025&amp;"03")=1,技能等级!B2025&amp;"03","")</f>
        <v/>
      </c>
      <c r="M2025" s="62" t="str">
        <f t="shared" si="3494"/>
        <v/>
      </c>
      <c r="N2025" s="62" t="str">
        <f>IF(COUNTIF(技能效果!A:A,技能等级!B2025&amp;"04")=1,技能等级!B2025&amp;"04","")</f>
        <v/>
      </c>
      <c r="O2025" s="62" t="str">
        <f t="shared" si="3495"/>
        <v/>
      </c>
      <c r="P2025" s="62" t="str">
        <f>IF(COUNTIF(技能效果!A:A,技能等级!B2025&amp;"05")=1,技能等级!B2025&amp;"05","")</f>
        <v/>
      </c>
      <c r="Q2025" s="62" t="str">
        <f t="shared" si="3497"/>
        <v/>
      </c>
      <c r="R2025" s="69" t="str">
        <f>INDEX(技能!U:U,MATCH(技能等级!B2025,技能!B:B,0))</f>
        <v>攻击敌方单体造成攻击x%伤害
【水晶】立即获得M个自身颜色水晶</v>
      </c>
      <c r="S2025" s="150">
        <f t="shared" si="3498"/>
        <v>198</v>
      </c>
    </row>
    <row r="2026" spans="1:19" ht="16.5" x14ac:dyDescent="0.2">
      <c r="A2026" s="62">
        <v>2023</v>
      </c>
      <c r="B2026" s="62">
        <f>INDEX(技能!B:B,MATCH(技能等级!S2026,技能!T:T,0))</f>
        <v>2107014</v>
      </c>
      <c r="C2026" s="69" t="s">
        <v>384</v>
      </c>
      <c r="D2026" s="62">
        <v>1</v>
      </c>
      <c r="E2026" s="62" t="str">
        <f>INDEX(技能!E:E,MATCH(技能等级!S2026,技能!T:T,0))</f>
        <v>石灵明普攻(教学)</v>
      </c>
      <c r="F2026" s="69" t="s">
        <v>1020</v>
      </c>
      <c r="G2026" s="62"/>
      <c r="H2026" s="149" t="str">
        <f t="shared" si="3493"/>
        <v>210701401</v>
      </c>
      <c r="I2026" s="62">
        <v>1</v>
      </c>
      <c r="J2026" s="62" t="str">
        <f>IF(COUNTIF(技能效果!A:A,技能等级!B2026&amp;"02")=1,技能等级!B2026&amp;"02","")</f>
        <v>210701402</v>
      </c>
      <c r="K2026" s="62">
        <f t="shared" si="3496"/>
        <v>1</v>
      </c>
      <c r="L2026" s="62" t="str">
        <f>IF(COUNTIF(技能效果!A:A,技能等级!B2026&amp;"03")=1,技能等级!B2026&amp;"03","")</f>
        <v/>
      </c>
      <c r="M2026" s="62" t="str">
        <f t="shared" si="3494"/>
        <v/>
      </c>
      <c r="N2026" s="62" t="str">
        <f>IF(COUNTIF(技能效果!A:A,技能等级!B2026&amp;"04")=1,技能等级!B2026&amp;"04","")</f>
        <v/>
      </c>
      <c r="O2026" s="62" t="str">
        <f t="shared" si="3495"/>
        <v/>
      </c>
      <c r="P2026" s="62" t="str">
        <f>IF(COUNTIF(技能效果!A:A,技能等级!B2026&amp;"05")=1,技能等级!B2026&amp;"05","")</f>
        <v/>
      </c>
      <c r="Q2026" s="62" t="str">
        <f t="shared" si="3497"/>
        <v/>
      </c>
      <c r="R2026" s="69" t="str">
        <f>INDEX(技能!U:U,MATCH(技能等级!B2026,技能!B:B,0))</f>
        <v>攻击敌方单体造成攻击x%伤害
【水晶】立即获得M个自身颜色水晶</v>
      </c>
      <c r="S2026" s="150">
        <f t="shared" si="3498"/>
        <v>199</v>
      </c>
    </row>
    <row r="2027" spans="1:19" ht="16.5" x14ac:dyDescent="0.2">
      <c r="A2027" s="62">
        <v>2024</v>
      </c>
      <c r="B2027" s="62">
        <f>INDEX(技能!B:B,MATCH(技能等级!S2027,技能!T:T,0))</f>
        <v>2107014</v>
      </c>
      <c r="C2027" s="69" t="s">
        <v>384</v>
      </c>
      <c r="D2027" s="62">
        <v>2</v>
      </c>
      <c r="E2027" s="62" t="str">
        <f>INDEX(技能!E:E,MATCH(技能等级!S2027,技能!T:T,0))</f>
        <v>石灵明普攻(教学)</v>
      </c>
      <c r="F2027" s="69" t="s">
        <v>1020</v>
      </c>
      <c r="G2027" s="62">
        <v>10</v>
      </c>
      <c r="H2027" s="149" t="str">
        <f t="shared" si="3493"/>
        <v>210701401</v>
      </c>
      <c r="I2027" s="62">
        <v>2</v>
      </c>
      <c r="J2027" s="62" t="str">
        <f>IF(COUNTIF(技能效果!A:A,技能等级!B2027&amp;"02")=1,技能等级!B2027&amp;"02","")</f>
        <v>210701402</v>
      </c>
      <c r="K2027" s="62">
        <f t="shared" si="3496"/>
        <v>2</v>
      </c>
      <c r="L2027" s="62" t="str">
        <f>IF(COUNTIF(技能效果!A:A,技能等级!B2027&amp;"03")=1,技能等级!B2027&amp;"03","")</f>
        <v/>
      </c>
      <c r="M2027" s="62" t="str">
        <f t="shared" si="3494"/>
        <v/>
      </c>
      <c r="N2027" s="62" t="str">
        <f>IF(COUNTIF(技能效果!A:A,技能等级!B2027&amp;"04")=1,技能等级!B2027&amp;"04","")</f>
        <v/>
      </c>
      <c r="O2027" s="62" t="str">
        <f t="shared" si="3495"/>
        <v/>
      </c>
      <c r="P2027" s="62" t="str">
        <f>IF(COUNTIF(技能效果!A:A,技能等级!B2027&amp;"05")=1,技能等级!B2027&amp;"05","")</f>
        <v/>
      </c>
      <c r="Q2027" s="62" t="str">
        <f t="shared" si="3497"/>
        <v/>
      </c>
      <c r="R2027" s="69" t="str">
        <f>INDEX(技能!U:U,MATCH(技能等级!B2027,技能!B:B,0))</f>
        <v>攻击敌方单体造成攻击x%伤害
【水晶】立即获得M个自身颜色水晶</v>
      </c>
      <c r="S2027" s="150">
        <f t="shared" si="3498"/>
        <v>199</v>
      </c>
    </row>
    <row r="2028" spans="1:19" ht="16.5" x14ac:dyDescent="0.2">
      <c r="A2028" s="62">
        <v>2025</v>
      </c>
      <c r="B2028" s="62">
        <f>INDEX(技能!B:B,MATCH(技能等级!S2028,技能!T:T,0))</f>
        <v>2107014</v>
      </c>
      <c r="C2028" s="69" t="s">
        <v>384</v>
      </c>
      <c r="D2028" s="62">
        <v>3</v>
      </c>
      <c r="E2028" s="62" t="str">
        <f>INDEX(技能!E:E,MATCH(技能等级!S2028,技能!T:T,0))</f>
        <v>石灵明普攻(教学)</v>
      </c>
      <c r="F2028" s="69" t="s">
        <v>1020</v>
      </c>
      <c r="G2028" s="62">
        <v>10</v>
      </c>
      <c r="H2028" s="149" t="str">
        <f t="shared" si="3493"/>
        <v>210701401</v>
      </c>
      <c r="I2028" s="62">
        <v>3</v>
      </c>
      <c r="J2028" s="62" t="str">
        <f>IF(COUNTIF(技能效果!A:A,技能等级!B2028&amp;"02")=1,技能等级!B2028&amp;"02","")</f>
        <v>210701402</v>
      </c>
      <c r="K2028" s="62">
        <f t="shared" si="3496"/>
        <v>3</v>
      </c>
      <c r="L2028" s="62" t="str">
        <f>IF(COUNTIF(技能效果!A:A,技能等级!B2028&amp;"03")=1,技能等级!B2028&amp;"03","")</f>
        <v/>
      </c>
      <c r="M2028" s="62" t="str">
        <f t="shared" si="3494"/>
        <v/>
      </c>
      <c r="N2028" s="62" t="str">
        <f>IF(COUNTIF(技能效果!A:A,技能等级!B2028&amp;"04")=1,技能等级!B2028&amp;"04","")</f>
        <v/>
      </c>
      <c r="O2028" s="62" t="str">
        <f t="shared" si="3495"/>
        <v/>
      </c>
      <c r="P2028" s="62" t="str">
        <f>IF(COUNTIF(技能效果!A:A,技能等级!B2028&amp;"05")=1,技能等级!B2028&amp;"05","")</f>
        <v/>
      </c>
      <c r="Q2028" s="62" t="str">
        <f t="shared" si="3497"/>
        <v/>
      </c>
      <c r="R2028" s="69" t="str">
        <f>INDEX(技能!U:U,MATCH(技能等级!B2028,技能!B:B,0))</f>
        <v>攻击敌方单体造成攻击x%伤害
【水晶】立即获得M个自身颜色水晶</v>
      </c>
      <c r="S2028" s="150">
        <f t="shared" si="3498"/>
        <v>199</v>
      </c>
    </row>
    <row r="2029" spans="1:19" ht="16.5" x14ac:dyDescent="0.2">
      <c r="A2029" s="62">
        <v>2026</v>
      </c>
      <c r="B2029" s="62">
        <f>INDEX(技能!B:B,MATCH(技能等级!S2029,技能!T:T,0))</f>
        <v>2107014</v>
      </c>
      <c r="C2029" s="69" t="s">
        <v>384</v>
      </c>
      <c r="D2029" s="62">
        <v>4</v>
      </c>
      <c r="E2029" s="62" t="str">
        <f>INDEX(技能!E:E,MATCH(技能等级!S2029,技能!T:T,0))</f>
        <v>石灵明普攻(教学)</v>
      </c>
      <c r="F2029" s="69" t="s">
        <v>1020</v>
      </c>
      <c r="G2029" s="62">
        <v>10</v>
      </c>
      <c r="H2029" s="149" t="str">
        <f t="shared" si="3493"/>
        <v>210701401</v>
      </c>
      <c r="I2029" s="62">
        <v>4</v>
      </c>
      <c r="J2029" s="62" t="str">
        <f>IF(COUNTIF(技能效果!A:A,技能等级!B2029&amp;"02")=1,技能等级!B2029&amp;"02","")</f>
        <v>210701402</v>
      </c>
      <c r="K2029" s="62">
        <f t="shared" si="3496"/>
        <v>4</v>
      </c>
      <c r="L2029" s="62" t="str">
        <f>IF(COUNTIF(技能效果!A:A,技能等级!B2029&amp;"03")=1,技能等级!B2029&amp;"03","")</f>
        <v/>
      </c>
      <c r="M2029" s="62" t="str">
        <f t="shared" si="3494"/>
        <v/>
      </c>
      <c r="N2029" s="62" t="str">
        <f>IF(COUNTIF(技能效果!A:A,技能等级!B2029&amp;"04")=1,技能等级!B2029&amp;"04","")</f>
        <v/>
      </c>
      <c r="O2029" s="62" t="str">
        <f t="shared" si="3495"/>
        <v/>
      </c>
      <c r="P2029" s="62" t="str">
        <f>IF(COUNTIF(技能效果!A:A,技能等级!B2029&amp;"05")=1,技能等级!B2029&amp;"05","")</f>
        <v/>
      </c>
      <c r="Q2029" s="62" t="str">
        <f t="shared" si="3497"/>
        <v/>
      </c>
      <c r="R2029" s="69" t="str">
        <f>INDEX(技能!U:U,MATCH(技能等级!B2029,技能!B:B,0))</f>
        <v>攻击敌方单体造成攻击x%伤害
【水晶】立即获得M个自身颜色水晶</v>
      </c>
      <c r="S2029" s="150">
        <f t="shared" si="3498"/>
        <v>199</v>
      </c>
    </row>
    <row r="2030" spans="1:19" ht="16.5" x14ac:dyDescent="0.2">
      <c r="A2030" s="62">
        <v>2027</v>
      </c>
      <c r="B2030" s="62">
        <f>INDEX(技能!B:B,MATCH(技能等级!S2030,技能!T:T,0))</f>
        <v>2107014</v>
      </c>
      <c r="C2030" s="69" t="s">
        <v>384</v>
      </c>
      <c r="D2030" s="62">
        <v>5</v>
      </c>
      <c r="E2030" s="62" t="str">
        <f>INDEX(技能!E:E,MATCH(技能等级!S2030,技能!T:T,0))</f>
        <v>石灵明普攻(教学)</v>
      </c>
      <c r="F2030" s="69" t="s">
        <v>1020</v>
      </c>
      <c r="G2030" s="62">
        <v>10</v>
      </c>
      <c r="H2030" s="149" t="str">
        <f t="shared" si="3493"/>
        <v>210701401</v>
      </c>
      <c r="I2030" s="62">
        <v>5</v>
      </c>
      <c r="J2030" s="62" t="str">
        <f>IF(COUNTIF(技能效果!A:A,技能等级!B2030&amp;"02")=1,技能等级!B2030&amp;"02","")</f>
        <v>210701402</v>
      </c>
      <c r="K2030" s="62">
        <f t="shared" si="3496"/>
        <v>5</v>
      </c>
      <c r="L2030" s="62" t="str">
        <f>IF(COUNTIF(技能效果!A:A,技能等级!B2030&amp;"03")=1,技能等级!B2030&amp;"03","")</f>
        <v/>
      </c>
      <c r="M2030" s="62" t="str">
        <f t="shared" si="3494"/>
        <v/>
      </c>
      <c r="N2030" s="62" t="str">
        <f>IF(COUNTIF(技能效果!A:A,技能等级!B2030&amp;"04")=1,技能等级!B2030&amp;"04","")</f>
        <v/>
      </c>
      <c r="O2030" s="62" t="str">
        <f t="shared" si="3495"/>
        <v/>
      </c>
      <c r="P2030" s="62" t="str">
        <f>IF(COUNTIF(技能效果!A:A,技能等级!B2030&amp;"05")=1,技能等级!B2030&amp;"05","")</f>
        <v/>
      </c>
      <c r="Q2030" s="62" t="str">
        <f t="shared" si="3497"/>
        <v/>
      </c>
      <c r="R2030" s="69" t="str">
        <f>INDEX(技能!U:U,MATCH(技能等级!B2030,技能!B:B,0))</f>
        <v>攻击敌方单体造成攻击x%伤害
【水晶】立即获得M个自身颜色水晶</v>
      </c>
      <c r="S2030" s="150">
        <f t="shared" si="3498"/>
        <v>199</v>
      </c>
    </row>
    <row r="2031" spans="1:19" ht="16.5" x14ac:dyDescent="0.2">
      <c r="A2031" s="62">
        <v>2028</v>
      </c>
      <c r="B2031" s="62">
        <f>INDEX(技能!B:B,MATCH(技能等级!S2031,技能!T:T,0))</f>
        <v>2107014</v>
      </c>
      <c r="C2031" s="69" t="s">
        <v>384</v>
      </c>
      <c r="D2031" s="62">
        <v>6</v>
      </c>
      <c r="E2031" s="62" t="str">
        <f>INDEX(技能!E:E,MATCH(技能等级!S2031,技能!T:T,0))</f>
        <v>石灵明普攻(教学)</v>
      </c>
      <c r="F2031" s="69" t="s">
        <v>1020</v>
      </c>
      <c r="G2031" s="62">
        <v>10</v>
      </c>
      <c r="H2031" s="149" t="str">
        <f t="shared" ref="H2031:H2094" si="3499">B2031&amp;"01"</f>
        <v>210701401</v>
      </c>
      <c r="I2031" s="62">
        <v>6</v>
      </c>
      <c r="J2031" s="62" t="str">
        <f>IF(COUNTIF(技能效果!A:A,技能等级!B2031&amp;"02")=1,技能等级!B2031&amp;"02","")</f>
        <v>210701402</v>
      </c>
      <c r="K2031" s="62">
        <f t="shared" si="3496"/>
        <v>6</v>
      </c>
      <c r="L2031" s="62" t="str">
        <f>IF(COUNTIF(技能效果!A:A,技能等级!B2031&amp;"03")=1,技能等级!B2031&amp;"03","")</f>
        <v/>
      </c>
      <c r="M2031" s="62" t="str">
        <f t="shared" si="3494"/>
        <v/>
      </c>
      <c r="N2031" s="62" t="str">
        <f>IF(COUNTIF(技能效果!A:A,技能等级!B2031&amp;"04")=1,技能等级!B2031&amp;"04","")</f>
        <v/>
      </c>
      <c r="O2031" s="62" t="str">
        <f t="shared" si="3495"/>
        <v/>
      </c>
      <c r="P2031" s="62" t="str">
        <f>IF(COUNTIF(技能效果!A:A,技能等级!B2031&amp;"05")=1,技能等级!B2031&amp;"05","")</f>
        <v/>
      </c>
      <c r="Q2031" s="62" t="str">
        <f t="shared" si="3497"/>
        <v/>
      </c>
      <c r="R2031" s="69" t="str">
        <f>INDEX(技能!U:U,MATCH(技能等级!B2031,技能!B:B,0))</f>
        <v>攻击敌方单体造成攻击x%伤害
【水晶】立即获得M个自身颜色水晶</v>
      </c>
      <c r="S2031" s="150">
        <f t="shared" si="3498"/>
        <v>199</v>
      </c>
    </row>
    <row r="2032" spans="1:19" ht="16.5" x14ac:dyDescent="0.2">
      <c r="A2032" s="62">
        <v>2029</v>
      </c>
      <c r="B2032" s="62">
        <f>INDEX(技能!B:B,MATCH(技能等级!S2032,技能!T:T,0))</f>
        <v>2107014</v>
      </c>
      <c r="C2032" s="69" t="s">
        <v>384</v>
      </c>
      <c r="D2032" s="62">
        <v>7</v>
      </c>
      <c r="E2032" s="62" t="str">
        <f>INDEX(技能!E:E,MATCH(技能等级!S2032,技能!T:T,0))</f>
        <v>石灵明普攻(教学)</v>
      </c>
      <c r="F2032" s="69" t="s">
        <v>1020</v>
      </c>
      <c r="G2032" s="62">
        <v>10</v>
      </c>
      <c r="H2032" s="149" t="str">
        <f t="shared" si="3499"/>
        <v>210701401</v>
      </c>
      <c r="I2032" s="62">
        <v>7</v>
      </c>
      <c r="J2032" s="62" t="str">
        <f>IF(COUNTIF(技能效果!A:A,技能等级!B2032&amp;"02")=1,技能等级!B2032&amp;"02","")</f>
        <v>210701402</v>
      </c>
      <c r="K2032" s="62">
        <f t="shared" si="3496"/>
        <v>7</v>
      </c>
      <c r="L2032" s="62" t="str">
        <f>IF(COUNTIF(技能效果!A:A,技能等级!B2032&amp;"03")=1,技能等级!B2032&amp;"03","")</f>
        <v/>
      </c>
      <c r="M2032" s="62" t="str">
        <f t="shared" si="3494"/>
        <v/>
      </c>
      <c r="N2032" s="62" t="str">
        <f>IF(COUNTIF(技能效果!A:A,技能等级!B2032&amp;"04")=1,技能等级!B2032&amp;"04","")</f>
        <v/>
      </c>
      <c r="O2032" s="62" t="str">
        <f t="shared" si="3495"/>
        <v/>
      </c>
      <c r="P2032" s="62" t="str">
        <f>IF(COUNTIF(技能效果!A:A,技能等级!B2032&amp;"05")=1,技能等级!B2032&amp;"05","")</f>
        <v/>
      </c>
      <c r="Q2032" s="62" t="str">
        <f t="shared" si="3497"/>
        <v/>
      </c>
      <c r="R2032" s="69" t="str">
        <f>INDEX(技能!U:U,MATCH(技能等级!B2032,技能!B:B,0))</f>
        <v>攻击敌方单体造成攻击x%伤害
【水晶】立即获得M个自身颜色水晶</v>
      </c>
      <c r="S2032" s="150">
        <f t="shared" si="3498"/>
        <v>199</v>
      </c>
    </row>
    <row r="2033" spans="1:19" ht="16.5" x14ac:dyDescent="0.2">
      <c r="A2033" s="62">
        <v>2030</v>
      </c>
      <c r="B2033" s="62">
        <f>INDEX(技能!B:B,MATCH(技能等级!S2033,技能!T:T,0))</f>
        <v>2107014</v>
      </c>
      <c r="C2033" s="69" t="s">
        <v>384</v>
      </c>
      <c r="D2033" s="62">
        <v>8</v>
      </c>
      <c r="E2033" s="62" t="str">
        <f>INDEX(技能!E:E,MATCH(技能等级!S2033,技能!T:T,0))</f>
        <v>石灵明普攻(教学)</v>
      </c>
      <c r="F2033" s="69" t="s">
        <v>1020</v>
      </c>
      <c r="G2033" s="62">
        <v>10</v>
      </c>
      <c r="H2033" s="149" t="str">
        <f t="shared" si="3499"/>
        <v>210701401</v>
      </c>
      <c r="I2033" s="62">
        <v>8</v>
      </c>
      <c r="J2033" s="62" t="str">
        <f>IF(COUNTIF(技能效果!A:A,技能等级!B2033&amp;"02")=1,技能等级!B2033&amp;"02","")</f>
        <v>210701402</v>
      </c>
      <c r="K2033" s="62">
        <f t="shared" si="3496"/>
        <v>8</v>
      </c>
      <c r="L2033" s="62" t="str">
        <f>IF(COUNTIF(技能效果!A:A,技能等级!B2033&amp;"03")=1,技能等级!B2033&amp;"03","")</f>
        <v/>
      </c>
      <c r="M2033" s="62" t="str">
        <f t="shared" si="3494"/>
        <v/>
      </c>
      <c r="N2033" s="62" t="str">
        <f>IF(COUNTIF(技能效果!A:A,技能等级!B2033&amp;"04")=1,技能等级!B2033&amp;"04","")</f>
        <v/>
      </c>
      <c r="O2033" s="62" t="str">
        <f t="shared" si="3495"/>
        <v/>
      </c>
      <c r="P2033" s="62" t="str">
        <f>IF(COUNTIF(技能效果!A:A,技能等级!B2033&amp;"05")=1,技能等级!B2033&amp;"05","")</f>
        <v/>
      </c>
      <c r="Q2033" s="62" t="str">
        <f t="shared" si="3497"/>
        <v/>
      </c>
      <c r="R2033" s="69" t="str">
        <f>INDEX(技能!U:U,MATCH(技能等级!B2033,技能!B:B,0))</f>
        <v>攻击敌方单体造成攻击x%伤害
【水晶】立即获得M个自身颜色水晶</v>
      </c>
      <c r="S2033" s="150">
        <f t="shared" si="3498"/>
        <v>199</v>
      </c>
    </row>
    <row r="2034" spans="1:19" ht="16.5" x14ac:dyDescent="0.2">
      <c r="A2034" s="62">
        <v>2031</v>
      </c>
      <c r="B2034" s="62">
        <f>INDEX(技能!B:B,MATCH(技能等级!S2034,技能!T:T,0))</f>
        <v>2107014</v>
      </c>
      <c r="C2034" s="69" t="s">
        <v>384</v>
      </c>
      <c r="D2034" s="62">
        <v>9</v>
      </c>
      <c r="E2034" s="62" t="str">
        <f>INDEX(技能!E:E,MATCH(技能等级!S2034,技能!T:T,0))</f>
        <v>石灵明普攻(教学)</v>
      </c>
      <c r="F2034" s="69" t="s">
        <v>1020</v>
      </c>
      <c r="G2034" s="62">
        <v>10</v>
      </c>
      <c r="H2034" s="149" t="str">
        <f t="shared" si="3499"/>
        <v>210701401</v>
      </c>
      <c r="I2034" s="62">
        <v>9</v>
      </c>
      <c r="J2034" s="62" t="str">
        <f>IF(COUNTIF(技能效果!A:A,技能等级!B2034&amp;"02")=1,技能等级!B2034&amp;"02","")</f>
        <v>210701402</v>
      </c>
      <c r="K2034" s="62">
        <f t="shared" si="3496"/>
        <v>9</v>
      </c>
      <c r="L2034" s="62" t="str">
        <f>IF(COUNTIF(技能效果!A:A,技能等级!B2034&amp;"03")=1,技能等级!B2034&amp;"03","")</f>
        <v/>
      </c>
      <c r="M2034" s="62" t="str">
        <f t="shared" si="3494"/>
        <v/>
      </c>
      <c r="N2034" s="62" t="str">
        <f>IF(COUNTIF(技能效果!A:A,技能等级!B2034&amp;"04")=1,技能等级!B2034&amp;"04","")</f>
        <v/>
      </c>
      <c r="O2034" s="62" t="str">
        <f t="shared" si="3495"/>
        <v/>
      </c>
      <c r="P2034" s="62" t="str">
        <f>IF(COUNTIF(技能效果!A:A,技能等级!B2034&amp;"05")=1,技能等级!B2034&amp;"05","")</f>
        <v/>
      </c>
      <c r="Q2034" s="62" t="str">
        <f t="shared" si="3497"/>
        <v/>
      </c>
      <c r="R2034" s="69" t="str">
        <f>INDEX(技能!U:U,MATCH(技能等级!B2034,技能!B:B,0))</f>
        <v>攻击敌方单体造成攻击x%伤害
【水晶】立即获得M个自身颜色水晶</v>
      </c>
      <c r="S2034" s="150">
        <f t="shared" si="3498"/>
        <v>199</v>
      </c>
    </row>
    <row r="2035" spans="1:19" ht="16.5" x14ac:dyDescent="0.2">
      <c r="A2035" s="62">
        <v>2032</v>
      </c>
      <c r="B2035" s="62">
        <f>INDEX(技能!B:B,MATCH(技能等级!S2035,技能!T:T,0))</f>
        <v>2107014</v>
      </c>
      <c r="C2035" s="69" t="s">
        <v>384</v>
      </c>
      <c r="D2035" s="62">
        <v>10</v>
      </c>
      <c r="E2035" s="62" t="str">
        <f>INDEX(技能!E:E,MATCH(技能等级!S2035,技能!T:T,0))</f>
        <v>石灵明普攻(教学)</v>
      </c>
      <c r="F2035" s="69" t="s">
        <v>1020</v>
      </c>
      <c r="G2035" s="62">
        <v>10</v>
      </c>
      <c r="H2035" s="149" t="str">
        <f t="shared" si="3499"/>
        <v>210701401</v>
      </c>
      <c r="I2035" s="62">
        <v>10</v>
      </c>
      <c r="J2035" s="62" t="str">
        <f>IF(COUNTIF(技能效果!A:A,技能等级!B2035&amp;"02")=1,技能等级!B2035&amp;"02","")</f>
        <v>210701402</v>
      </c>
      <c r="K2035" s="62">
        <f t="shared" si="3496"/>
        <v>10</v>
      </c>
      <c r="L2035" s="62" t="str">
        <f>IF(COUNTIF(技能效果!A:A,技能等级!B2035&amp;"03")=1,技能等级!B2035&amp;"03","")</f>
        <v/>
      </c>
      <c r="M2035" s="62" t="str">
        <f t="shared" si="3494"/>
        <v/>
      </c>
      <c r="N2035" s="62" t="str">
        <f>IF(COUNTIF(技能效果!A:A,技能等级!B2035&amp;"04")=1,技能等级!B2035&amp;"04","")</f>
        <v/>
      </c>
      <c r="O2035" s="62" t="str">
        <f t="shared" si="3495"/>
        <v/>
      </c>
      <c r="P2035" s="62" t="str">
        <f>IF(COUNTIF(技能效果!A:A,技能等级!B2035&amp;"05")=1,技能等级!B2035&amp;"05","")</f>
        <v/>
      </c>
      <c r="Q2035" s="62" t="str">
        <f t="shared" si="3497"/>
        <v/>
      </c>
      <c r="R2035" s="69" t="str">
        <f>INDEX(技能!U:U,MATCH(技能等级!B2035,技能!B:B,0))</f>
        <v>攻击敌方单体造成攻击x%伤害
【水晶】立即获得M个自身颜色水晶</v>
      </c>
      <c r="S2035" s="150">
        <f t="shared" si="3498"/>
        <v>199</v>
      </c>
    </row>
    <row r="2036" spans="1:19" ht="16.5" x14ac:dyDescent="0.2">
      <c r="A2036" s="62">
        <v>2033</v>
      </c>
      <c r="B2036" s="62">
        <f>INDEX(技能!B:B,MATCH(技能等级!S2036,技能!T:T,0))</f>
        <v>2107015</v>
      </c>
      <c r="C2036" s="69" t="s">
        <v>384</v>
      </c>
      <c r="D2036" s="62">
        <v>1</v>
      </c>
      <c r="E2036" s="62" t="str">
        <f>INDEX(技能!E:E,MATCH(技能等级!S2036,技能!T:T,0))</f>
        <v>于禁普攻(教学)</v>
      </c>
      <c r="F2036" s="69" t="s">
        <v>1020</v>
      </c>
      <c r="G2036" s="62"/>
      <c r="H2036" s="149" t="str">
        <f t="shared" si="3499"/>
        <v>210701501</v>
      </c>
      <c r="I2036" s="62">
        <v>1</v>
      </c>
      <c r="J2036" s="62" t="str">
        <f>IF(COUNTIF(技能效果!A:A,技能等级!B2036&amp;"02")=1,技能等级!B2036&amp;"02","")</f>
        <v>210701502</v>
      </c>
      <c r="K2036" s="62">
        <f t="shared" si="3496"/>
        <v>1</v>
      </c>
      <c r="L2036" s="62" t="str">
        <f>IF(COUNTIF(技能效果!A:A,技能等级!B2036&amp;"03")=1,技能等级!B2036&amp;"03","")</f>
        <v/>
      </c>
      <c r="M2036" s="62" t="str">
        <f t="shared" ref="M2036:M2099" si="3500">IF(L2036="","",$D2036)</f>
        <v/>
      </c>
      <c r="N2036" s="62" t="str">
        <f>IF(COUNTIF(技能效果!A:A,技能等级!B2036&amp;"04")=1,技能等级!B2036&amp;"04","")</f>
        <v/>
      </c>
      <c r="O2036" s="62" t="str">
        <f t="shared" ref="O2036:O2099" si="3501">IF(N2036="","",$D2036)</f>
        <v/>
      </c>
      <c r="P2036" s="62" t="str">
        <f>IF(COUNTIF(技能效果!A:A,技能等级!B2036&amp;"05")=1,技能等级!B2036&amp;"05","")</f>
        <v/>
      </c>
      <c r="Q2036" s="62" t="str">
        <f t="shared" si="3497"/>
        <v/>
      </c>
      <c r="R2036" s="69" t="str">
        <f>INDEX(技能!U:U,MATCH(技能等级!B2036,技能!B:B,0))</f>
        <v>攻击敌方单体造成攻击x%伤害
【水晶】立即获得M个自身颜色水晶</v>
      </c>
      <c r="S2036" s="150">
        <f t="shared" si="3498"/>
        <v>200</v>
      </c>
    </row>
    <row r="2037" spans="1:19" ht="16.5" x14ac:dyDescent="0.2">
      <c r="A2037" s="62">
        <v>2034</v>
      </c>
      <c r="B2037" s="62">
        <f>INDEX(技能!B:B,MATCH(技能等级!S2037,技能!T:T,0))</f>
        <v>2107015</v>
      </c>
      <c r="C2037" s="69" t="s">
        <v>384</v>
      </c>
      <c r="D2037" s="62">
        <v>2</v>
      </c>
      <c r="E2037" s="62" t="str">
        <f>INDEX(技能!E:E,MATCH(技能等级!S2037,技能!T:T,0))</f>
        <v>于禁普攻(教学)</v>
      </c>
      <c r="F2037" s="69" t="s">
        <v>1020</v>
      </c>
      <c r="G2037" s="62">
        <v>10</v>
      </c>
      <c r="H2037" s="149" t="str">
        <f t="shared" si="3499"/>
        <v>210701501</v>
      </c>
      <c r="I2037" s="62">
        <v>2</v>
      </c>
      <c r="J2037" s="62" t="str">
        <f>IF(COUNTIF(技能效果!A:A,技能等级!B2037&amp;"02")=1,技能等级!B2037&amp;"02","")</f>
        <v>210701502</v>
      </c>
      <c r="K2037" s="62">
        <f t="shared" ref="K2037:K2100" si="3502">IF(J2037="","",$D2037)</f>
        <v>2</v>
      </c>
      <c r="L2037" s="62" t="str">
        <f>IF(COUNTIF(技能效果!A:A,技能等级!B2037&amp;"03")=1,技能等级!B2037&amp;"03","")</f>
        <v/>
      </c>
      <c r="M2037" s="62" t="str">
        <f t="shared" si="3500"/>
        <v/>
      </c>
      <c r="N2037" s="62" t="str">
        <f>IF(COUNTIF(技能效果!A:A,技能等级!B2037&amp;"04")=1,技能等级!B2037&amp;"04","")</f>
        <v/>
      </c>
      <c r="O2037" s="62" t="str">
        <f t="shared" si="3501"/>
        <v/>
      </c>
      <c r="P2037" s="62" t="str">
        <f>IF(COUNTIF(技能效果!A:A,技能等级!B2037&amp;"05")=1,技能等级!B2037&amp;"05","")</f>
        <v/>
      </c>
      <c r="Q2037" s="62" t="str">
        <f t="shared" ref="Q2037:Q2100" si="3503">IF(P2037="","",$D2037)</f>
        <v/>
      </c>
      <c r="R2037" s="69" t="str">
        <f>INDEX(技能!U:U,MATCH(技能等级!B2037,技能!B:B,0))</f>
        <v>攻击敌方单体造成攻击x%伤害
【水晶】立即获得M个自身颜色水晶</v>
      </c>
      <c r="S2037" s="150">
        <f t="shared" si="3498"/>
        <v>200</v>
      </c>
    </row>
    <row r="2038" spans="1:19" ht="16.5" x14ac:dyDescent="0.2">
      <c r="A2038" s="62">
        <v>2035</v>
      </c>
      <c r="B2038" s="62">
        <f>INDEX(技能!B:B,MATCH(技能等级!S2038,技能!T:T,0))</f>
        <v>2107015</v>
      </c>
      <c r="C2038" s="69" t="s">
        <v>384</v>
      </c>
      <c r="D2038" s="62">
        <v>3</v>
      </c>
      <c r="E2038" s="62" t="str">
        <f>INDEX(技能!E:E,MATCH(技能等级!S2038,技能!T:T,0))</f>
        <v>于禁普攻(教学)</v>
      </c>
      <c r="F2038" s="69" t="s">
        <v>1020</v>
      </c>
      <c r="G2038" s="62">
        <v>10</v>
      </c>
      <c r="H2038" s="149" t="str">
        <f t="shared" si="3499"/>
        <v>210701501</v>
      </c>
      <c r="I2038" s="62">
        <v>3</v>
      </c>
      <c r="J2038" s="62" t="str">
        <f>IF(COUNTIF(技能效果!A:A,技能等级!B2038&amp;"02")=1,技能等级!B2038&amp;"02","")</f>
        <v>210701502</v>
      </c>
      <c r="K2038" s="62">
        <f t="shared" si="3502"/>
        <v>3</v>
      </c>
      <c r="L2038" s="62" t="str">
        <f>IF(COUNTIF(技能效果!A:A,技能等级!B2038&amp;"03")=1,技能等级!B2038&amp;"03","")</f>
        <v/>
      </c>
      <c r="M2038" s="62" t="str">
        <f t="shared" si="3500"/>
        <v/>
      </c>
      <c r="N2038" s="62" t="str">
        <f>IF(COUNTIF(技能效果!A:A,技能等级!B2038&amp;"04")=1,技能等级!B2038&amp;"04","")</f>
        <v/>
      </c>
      <c r="O2038" s="62" t="str">
        <f t="shared" si="3501"/>
        <v/>
      </c>
      <c r="P2038" s="62" t="str">
        <f>IF(COUNTIF(技能效果!A:A,技能等级!B2038&amp;"05")=1,技能等级!B2038&amp;"05","")</f>
        <v/>
      </c>
      <c r="Q2038" s="62" t="str">
        <f t="shared" si="3503"/>
        <v/>
      </c>
      <c r="R2038" s="69" t="str">
        <f>INDEX(技能!U:U,MATCH(技能等级!B2038,技能!B:B,0))</f>
        <v>攻击敌方单体造成攻击x%伤害
【水晶】立即获得M个自身颜色水晶</v>
      </c>
      <c r="S2038" s="150">
        <f t="shared" si="3498"/>
        <v>200</v>
      </c>
    </row>
    <row r="2039" spans="1:19" ht="16.5" x14ac:dyDescent="0.2">
      <c r="A2039" s="62">
        <v>2036</v>
      </c>
      <c r="B2039" s="62">
        <f>INDEX(技能!B:B,MATCH(技能等级!S2039,技能!T:T,0))</f>
        <v>2107015</v>
      </c>
      <c r="C2039" s="69" t="s">
        <v>384</v>
      </c>
      <c r="D2039" s="62">
        <v>4</v>
      </c>
      <c r="E2039" s="62" t="str">
        <f>INDEX(技能!E:E,MATCH(技能等级!S2039,技能!T:T,0))</f>
        <v>于禁普攻(教学)</v>
      </c>
      <c r="F2039" s="69" t="s">
        <v>1020</v>
      </c>
      <c r="G2039" s="62">
        <v>10</v>
      </c>
      <c r="H2039" s="149" t="str">
        <f t="shared" si="3499"/>
        <v>210701501</v>
      </c>
      <c r="I2039" s="62">
        <v>4</v>
      </c>
      <c r="J2039" s="62" t="str">
        <f>IF(COUNTIF(技能效果!A:A,技能等级!B2039&amp;"02")=1,技能等级!B2039&amp;"02","")</f>
        <v>210701502</v>
      </c>
      <c r="K2039" s="62">
        <f t="shared" si="3502"/>
        <v>4</v>
      </c>
      <c r="L2039" s="62" t="str">
        <f>IF(COUNTIF(技能效果!A:A,技能等级!B2039&amp;"03")=1,技能等级!B2039&amp;"03","")</f>
        <v/>
      </c>
      <c r="M2039" s="62" t="str">
        <f t="shared" si="3500"/>
        <v/>
      </c>
      <c r="N2039" s="62" t="str">
        <f>IF(COUNTIF(技能效果!A:A,技能等级!B2039&amp;"04")=1,技能等级!B2039&amp;"04","")</f>
        <v/>
      </c>
      <c r="O2039" s="62" t="str">
        <f t="shared" si="3501"/>
        <v/>
      </c>
      <c r="P2039" s="62" t="str">
        <f>IF(COUNTIF(技能效果!A:A,技能等级!B2039&amp;"05")=1,技能等级!B2039&amp;"05","")</f>
        <v/>
      </c>
      <c r="Q2039" s="62" t="str">
        <f t="shared" si="3503"/>
        <v/>
      </c>
      <c r="R2039" s="69" t="str">
        <f>INDEX(技能!U:U,MATCH(技能等级!B2039,技能!B:B,0))</f>
        <v>攻击敌方单体造成攻击x%伤害
【水晶】立即获得M个自身颜色水晶</v>
      </c>
      <c r="S2039" s="150">
        <f t="shared" si="3498"/>
        <v>200</v>
      </c>
    </row>
    <row r="2040" spans="1:19" ht="16.5" x14ac:dyDescent="0.2">
      <c r="A2040" s="62">
        <v>2037</v>
      </c>
      <c r="B2040" s="62">
        <f>INDEX(技能!B:B,MATCH(技能等级!S2040,技能!T:T,0))</f>
        <v>2107015</v>
      </c>
      <c r="C2040" s="69" t="s">
        <v>384</v>
      </c>
      <c r="D2040" s="62">
        <v>5</v>
      </c>
      <c r="E2040" s="62" t="str">
        <f>INDEX(技能!E:E,MATCH(技能等级!S2040,技能!T:T,0))</f>
        <v>于禁普攻(教学)</v>
      </c>
      <c r="F2040" s="69" t="s">
        <v>1020</v>
      </c>
      <c r="G2040" s="62">
        <v>10</v>
      </c>
      <c r="H2040" s="149" t="str">
        <f t="shared" si="3499"/>
        <v>210701501</v>
      </c>
      <c r="I2040" s="62">
        <v>5</v>
      </c>
      <c r="J2040" s="62" t="str">
        <f>IF(COUNTIF(技能效果!A:A,技能等级!B2040&amp;"02")=1,技能等级!B2040&amp;"02","")</f>
        <v>210701502</v>
      </c>
      <c r="K2040" s="62">
        <f t="shared" si="3502"/>
        <v>5</v>
      </c>
      <c r="L2040" s="62" t="str">
        <f>IF(COUNTIF(技能效果!A:A,技能等级!B2040&amp;"03")=1,技能等级!B2040&amp;"03","")</f>
        <v/>
      </c>
      <c r="M2040" s="62" t="str">
        <f t="shared" si="3500"/>
        <v/>
      </c>
      <c r="N2040" s="62" t="str">
        <f>IF(COUNTIF(技能效果!A:A,技能等级!B2040&amp;"04")=1,技能等级!B2040&amp;"04","")</f>
        <v/>
      </c>
      <c r="O2040" s="62" t="str">
        <f t="shared" si="3501"/>
        <v/>
      </c>
      <c r="P2040" s="62" t="str">
        <f>IF(COUNTIF(技能效果!A:A,技能等级!B2040&amp;"05")=1,技能等级!B2040&amp;"05","")</f>
        <v/>
      </c>
      <c r="Q2040" s="62" t="str">
        <f t="shared" si="3503"/>
        <v/>
      </c>
      <c r="R2040" s="69" t="str">
        <f>INDEX(技能!U:U,MATCH(技能等级!B2040,技能!B:B,0))</f>
        <v>攻击敌方单体造成攻击x%伤害
【水晶】立即获得M个自身颜色水晶</v>
      </c>
      <c r="S2040" s="150">
        <f t="shared" si="3498"/>
        <v>200</v>
      </c>
    </row>
    <row r="2041" spans="1:19" ht="16.5" x14ac:dyDescent="0.2">
      <c r="A2041" s="62">
        <v>2038</v>
      </c>
      <c r="B2041" s="62">
        <f>INDEX(技能!B:B,MATCH(技能等级!S2041,技能!T:T,0))</f>
        <v>2107015</v>
      </c>
      <c r="C2041" s="69" t="s">
        <v>384</v>
      </c>
      <c r="D2041" s="62">
        <v>6</v>
      </c>
      <c r="E2041" s="62" t="str">
        <f>INDEX(技能!E:E,MATCH(技能等级!S2041,技能!T:T,0))</f>
        <v>于禁普攻(教学)</v>
      </c>
      <c r="F2041" s="69" t="s">
        <v>1020</v>
      </c>
      <c r="G2041" s="62">
        <v>10</v>
      </c>
      <c r="H2041" s="149" t="str">
        <f t="shared" si="3499"/>
        <v>210701501</v>
      </c>
      <c r="I2041" s="62">
        <v>6</v>
      </c>
      <c r="J2041" s="62" t="str">
        <f>IF(COUNTIF(技能效果!A:A,技能等级!B2041&amp;"02")=1,技能等级!B2041&amp;"02","")</f>
        <v>210701502</v>
      </c>
      <c r="K2041" s="62">
        <f t="shared" si="3502"/>
        <v>6</v>
      </c>
      <c r="L2041" s="62" t="str">
        <f>IF(COUNTIF(技能效果!A:A,技能等级!B2041&amp;"03")=1,技能等级!B2041&amp;"03","")</f>
        <v/>
      </c>
      <c r="M2041" s="62" t="str">
        <f t="shared" si="3500"/>
        <v/>
      </c>
      <c r="N2041" s="62" t="str">
        <f>IF(COUNTIF(技能效果!A:A,技能等级!B2041&amp;"04")=1,技能等级!B2041&amp;"04","")</f>
        <v/>
      </c>
      <c r="O2041" s="62" t="str">
        <f t="shared" si="3501"/>
        <v/>
      </c>
      <c r="P2041" s="62" t="str">
        <f>IF(COUNTIF(技能效果!A:A,技能等级!B2041&amp;"05")=1,技能等级!B2041&amp;"05","")</f>
        <v/>
      </c>
      <c r="Q2041" s="62" t="str">
        <f t="shared" si="3503"/>
        <v/>
      </c>
      <c r="R2041" s="69" t="str">
        <f>INDEX(技能!U:U,MATCH(技能等级!B2041,技能!B:B,0))</f>
        <v>攻击敌方单体造成攻击x%伤害
【水晶】立即获得M个自身颜色水晶</v>
      </c>
      <c r="S2041" s="150">
        <f t="shared" ref="S2041:S2104" si="3504">S2031+1</f>
        <v>200</v>
      </c>
    </row>
    <row r="2042" spans="1:19" ht="16.5" x14ac:dyDescent="0.2">
      <c r="A2042" s="62">
        <v>2039</v>
      </c>
      <c r="B2042" s="62">
        <f>INDEX(技能!B:B,MATCH(技能等级!S2042,技能!T:T,0))</f>
        <v>2107015</v>
      </c>
      <c r="C2042" s="69" t="s">
        <v>384</v>
      </c>
      <c r="D2042" s="62">
        <v>7</v>
      </c>
      <c r="E2042" s="62" t="str">
        <f>INDEX(技能!E:E,MATCH(技能等级!S2042,技能!T:T,0))</f>
        <v>于禁普攻(教学)</v>
      </c>
      <c r="F2042" s="69" t="s">
        <v>1020</v>
      </c>
      <c r="G2042" s="62">
        <v>10</v>
      </c>
      <c r="H2042" s="149" t="str">
        <f t="shared" si="3499"/>
        <v>210701501</v>
      </c>
      <c r="I2042" s="62">
        <v>7</v>
      </c>
      <c r="J2042" s="62" t="str">
        <f>IF(COUNTIF(技能效果!A:A,技能等级!B2042&amp;"02")=1,技能等级!B2042&amp;"02","")</f>
        <v>210701502</v>
      </c>
      <c r="K2042" s="62">
        <f t="shared" si="3502"/>
        <v>7</v>
      </c>
      <c r="L2042" s="62" t="str">
        <f>IF(COUNTIF(技能效果!A:A,技能等级!B2042&amp;"03")=1,技能等级!B2042&amp;"03","")</f>
        <v/>
      </c>
      <c r="M2042" s="62" t="str">
        <f t="shared" si="3500"/>
        <v/>
      </c>
      <c r="N2042" s="62" t="str">
        <f>IF(COUNTIF(技能效果!A:A,技能等级!B2042&amp;"04")=1,技能等级!B2042&amp;"04","")</f>
        <v/>
      </c>
      <c r="O2042" s="62" t="str">
        <f t="shared" si="3501"/>
        <v/>
      </c>
      <c r="P2042" s="62" t="str">
        <f>IF(COUNTIF(技能效果!A:A,技能等级!B2042&amp;"05")=1,技能等级!B2042&amp;"05","")</f>
        <v/>
      </c>
      <c r="Q2042" s="62" t="str">
        <f t="shared" si="3503"/>
        <v/>
      </c>
      <c r="R2042" s="69" t="str">
        <f>INDEX(技能!U:U,MATCH(技能等级!B2042,技能!B:B,0))</f>
        <v>攻击敌方单体造成攻击x%伤害
【水晶】立即获得M个自身颜色水晶</v>
      </c>
      <c r="S2042" s="150">
        <f t="shared" si="3504"/>
        <v>200</v>
      </c>
    </row>
    <row r="2043" spans="1:19" ht="16.5" x14ac:dyDescent="0.2">
      <c r="A2043" s="62">
        <v>2040</v>
      </c>
      <c r="B2043" s="62">
        <f>INDEX(技能!B:B,MATCH(技能等级!S2043,技能!T:T,0))</f>
        <v>2107015</v>
      </c>
      <c r="C2043" s="69" t="s">
        <v>384</v>
      </c>
      <c r="D2043" s="62">
        <v>8</v>
      </c>
      <c r="E2043" s="62" t="str">
        <f>INDEX(技能!E:E,MATCH(技能等级!S2043,技能!T:T,0))</f>
        <v>于禁普攻(教学)</v>
      </c>
      <c r="F2043" s="69" t="s">
        <v>1020</v>
      </c>
      <c r="G2043" s="62">
        <v>10</v>
      </c>
      <c r="H2043" s="149" t="str">
        <f t="shared" si="3499"/>
        <v>210701501</v>
      </c>
      <c r="I2043" s="62">
        <v>8</v>
      </c>
      <c r="J2043" s="62" t="str">
        <f>IF(COUNTIF(技能效果!A:A,技能等级!B2043&amp;"02")=1,技能等级!B2043&amp;"02","")</f>
        <v>210701502</v>
      </c>
      <c r="K2043" s="62">
        <f t="shared" si="3502"/>
        <v>8</v>
      </c>
      <c r="L2043" s="62" t="str">
        <f>IF(COUNTIF(技能效果!A:A,技能等级!B2043&amp;"03")=1,技能等级!B2043&amp;"03","")</f>
        <v/>
      </c>
      <c r="M2043" s="62" t="str">
        <f t="shared" si="3500"/>
        <v/>
      </c>
      <c r="N2043" s="62" t="str">
        <f>IF(COUNTIF(技能效果!A:A,技能等级!B2043&amp;"04")=1,技能等级!B2043&amp;"04","")</f>
        <v/>
      </c>
      <c r="O2043" s="62" t="str">
        <f t="shared" si="3501"/>
        <v/>
      </c>
      <c r="P2043" s="62" t="str">
        <f>IF(COUNTIF(技能效果!A:A,技能等级!B2043&amp;"05")=1,技能等级!B2043&amp;"05","")</f>
        <v/>
      </c>
      <c r="Q2043" s="62" t="str">
        <f t="shared" si="3503"/>
        <v/>
      </c>
      <c r="R2043" s="69" t="str">
        <f>INDEX(技能!U:U,MATCH(技能等级!B2043,技能!B:B,0))</f>
        <v>攻击敌方单体造成攻击x%伤害
【水晶】立即获得M个自身颜色水晶</v>
      </c>
      <c r="S2043" s="150">
        <f t="shared" si="3504"/>
        <v>200</v>
      </c>
    </row>
    <row r="2044" spans="1:19" ht="16.5" x14ac:dyDescent="0.2">
      <c r="A2044" s="62">
        <v>2041</v>
      </c>
      <c r="B2044" s="62">
        <f>INDEX(技能!B:B,MATCH(技能等级!S2044,技能!T:T,0))</f>
        <v>2107015</v>
      </c>
      <c r="C2044" s="69" t="s">
        <v>384</v>
      </c>
      <c r="D2044" s="62">
        <v>9</v>
      </c>
      <c r="E2044" s="62" t="str">
        <f>INDEX(技能!E:E,MATCH(技能等级!S2044,技能!T:T,0))</f>
        <v>于禁普攻(教学)</v>
      </c>
      <c r="F2044" s="69" t="s">
        <v>1020</v>
      </c>
      <c r="G2044" s="62">
        <v>10</v>
      </c>
      <c r="H2044" s="149" t="str">
        <f t="shared" si="3499"/>
        <v>210701501</v>
      </c>
      <c r="I2044" s="62">
        <v>9</v>
      </c>
      <c r="J2044" s="62" t="str">
        <f>IF(COUNTIF(技能效果!A:A,技能等级!B2044&amp;"02")=1,技能等级!B2044&amp;"02","")</f>
        <v>210701502</v>
      </c>
      <c r="K2044" s="62">
        <f t="shared" si="3502"/>
        <v>9</v>
      </c>
      <c r="L2044" s="62" t="str">
        <f>IF(COUNTIF(技能效果!A:A,技能等级!B2044&amp;"03")=1,技能等级!B2044&amp;"03","")</f>
        <v/>
      </c>
      <c r="M2044" s="62" t="str">
        <f t="shared" si="3500"/>
        <v/>
      </c>
      <c r="N2044" s="62" t="str">
        <f>IF(COUNTIF(技能效果!A:A,技能等级!B2044&amp;"04")=1,技能等级!B2044&amp;"04","")</f>
        <v/>
      </c>
      <c r="O2044" s="62" t="str">
        <f t="shared" si="3501"/>
        <v/>
      </c>
      <c r="P2044" s="62" t="str">
        <f>IF(COUNTIF(技能效果!A:A,技能等级!B2044&amp;"05")=1,技能等级!B2044&amp;"05","")</f>
        <v/>
      </c>
      <c r="Q2044" s="62" t="str">
        <f t="shared" si="3503"/>
        <v/>
      </c>
      <c r="R2044" s="69" t="str">
        <f>INDEX(技能!U:U,MATCH(技能等级!B2044,技能!B:B,0))</f>
        <v>攻击敌方单体造成攻击x%伤害
【水晶】立即获得M个自身颜色水晶</v>
      </c>
      <c r="S2044" s="150">
        <f t="shared" si="3504"/>
        <v>200</v>
      </c>
    </row>
    <row r="2045" spans="1:19" ht="16.5" x14ac:dyDescent="0.2">
      <c r="A2045" s="62">
        <v>2042</v>
      </c>
      <c r="B2045" s="62">
        <f>INDEX(技能!B:B,MATCH(技能等级!S2045,技能!T:T,0))</f>
        <v>2107015</v>
      </c>
      <c r="C2045" s="69" t="s">
        <v>384</v>
      </c>
      <c r="D2045" s="62">
        <v>10</v>
      </c>
      <c r="E2045" s="62" t="str">
        <f>INDEX(技能!E:E,MATCH(技能等级!S2045,技能!T:T,0))</f>
        <v>于禁普攻(教学)</v>
      </c>
      <c r="F2045" s="69" t="s">
        <v>1020</v>
      </c>
      <c r="G2045" s="62">
        <v>10</v>
      </c>
      <c r="H2045" s="149" t="str">
        <f t="shared" si="3499"/>
        <v>210701501</v>
      </c>
      <c r="I2045" s="62">
        <v>10</v>
      </c>
      <c r="J2045" s="62" t="str">
        <f>IF(COUNTIF(技能效果!A:A,技能等级!B2045&amp;"02")=1,技能等级!B2045&amp;"02","")</f>
        <v>210701502</v>
      </c>
      <c r="K2045" s="62">
        <f t="shared" si="3502"/>
        <v>10</v>
      </c>
      <c r="L2045" s="62" t="str">
        <f>IF(COUNTIF(技能效果!A:A,技能等级!B2045&amp;"03")=1,技能等级!B2045&amp;"03","")</f>
        <v/>
      </c>
      <c r="M2045" s="62" t="str">
        <f t="shared" si="3500"/>
        <v/>
      </c>
      <c r="N2045" s="62" t="str">
        <f>IF(COUNTIF(技能效果!A:A,技能等级!B2045&amp;"04")=1,技能等级!B2045&amp;"04","")</f>
        <v/>
      </c>
      <c r="O2045" s="62" t="str">
        <f t="shared" si="3501"/>
        <v/>
      </c>
      <c r="P2045" s="62" t="str">
        <f>IF(COUNTIF(技能效果!A:A,技能等级!B2045&amp;"05")=1,技能等级!B2045&amp;"05","")</f>
        <v/>
      </c>
      <c r="Q2045" s="62" t="str">
        <f t="shared" si="3503"/>
        <v/>
      </c>
      <c r="R2045" s="69" t="str">
        <f>INDEX(技能!U:U,MATCH(技能等级!B2045,技能!B:B,0))</f>
        <v>攻击敌方单体造成攻击x%伤害
【水晶】立即获得M个自身颜色水晶</v>
      </c>
      <c r="S2045" s="150">
        <f t="shared" si="3504"/>
        <v>200</v>
      </c>
    </row>
    <row r="2046" spans="1:19" ht="16.5" x14ac:dyDescent="0.2">
      <c r="A2046" s="62">
        <v>2043</v>
      </c>
      <c r="B2046" s="62">
        <f>INDEX(技能!B:B,MATCH(技能等级!S2046,技能!T:T,0))</f>
        <v>2107016</v>
      </c>
      <c r="C2046" s="69" t="s">
        <v>384</v>
      </c>
      <c r="D2046" s="62">
        <v>1</v>
      </c>
      <c r="E2046" s="62" t="str">
        <f>INDEX(技能!E:E,MATCH(技能等级!S2046,技能!T:T,0))</f>
        <v>西方龙普攻(教学)</v>
      </c>
      <c r="F2046" s="69" t="s">
        <v>1020</v>
      </c>
      <c r="G2046" s="62"/>
      <c r="H2046" s="149" t="str">
        <f t="shared" si="3499"/>
        <v>210701601</v>
      </c>
      <c r="I2046" s="62">
        <v>1</v>
      </c>
      <c r="J2046" s="62" t="str">
        <f>IF(COUNTIF(技能效果!A:A,技能等级!B2046&amp;"02")=1,技能等级!B2046&amp;"02","")</f>
        <v>210701602</v>
      </c>
      <c r="K2046" s="62">
        <f t="shared" si="3502"/>
        <v>1</v>
      </c>
      <c r="L2046" s="62" t="str">
        <f>IF(COUNTIF(技能效果!A:A,技能等级!B2046&amp;"03")=1,技能等级!B2046&amp;"03","")</f>
        <v/>
      </c>
      <c r="M2046" s="62" t="str">
        <f t="shared" si="3500"/>
        <v/>
      </c>
      <c r="N2046" s="62" t="str">
        <f>IF(COUNTIF(技能效果!A:A,技能等级!B2046&amp;"04")=1,技能等级!B2046&amp;"04","")</f>
        <v/>
      </c>
      <c r="O2046" s="62" t="str">
        <f t="shared" si="3501"/>
        <v/>
      </c>
      <c r="P2046" s="62" t="str">
        <f>IF(COUNTIF(技能效果!A:A,技能等级!B2046&amp;"05")=1,技能等级!B2046&amp;"05","")</f>
        <v/>
      </c>
      <c r="Q2046" s="62" t="str">
        <f t="shared" si="3503"/>
        <v/>
      </c>
      <c r="R2046" s="69" t="str">
        <f>INDEX(技能!U:U,MATCH(技能等级!B2046,技能!B:B,0))</f>
        <v>攻击敌方单体造成攻击x%伤害
【水晶】立即获得M个自身颜色水晶</v>
      </c>
      <c r="S2046" s="150">
        <f t="shared" si="3504"/>
        <v>201</v>
      </c>
    </row>
    <row r="2047" spans="1:19" ht="16.5" x14ac:dyDescent="0.2">
      <c r="A2047" s="62">
        <v>2044</v>
      </c>
      <c r="B2047" s="62">
        <f>INDEX(技能!B:B,MATCH(技能等级!S2047,技能!T:T,0))</f>
        <v>2107016</v>
      </c>
      <c r="C2047" s="69" t="s">
        <v>384</v>
      </c>
      <c r="D2047" s="62">
        <v>2</v>
      </c>
      <c r="E2047" s="62" t="str">
        <f>INDEX(技能!E:E,MATCH(技能等级!S2047,技能!T:T,0))</f>
        <v>西方龙普攻(教学)</v>
      </c>
      <c r="F2047" s="69" t="s">
        <v>1020</v>
      </c>
      <c r="G2047" s="62">
        <v>10</v>
      </c>
      <c r="H2047" s="149" t="str">
        <f t="shared" si="3499"/>
        <v>210701601</v>
      </c>
      <c r="I2047" s="62">
        <v>2</v>
      </c>
      <c r="J2047" s="62" t="str">
        <f>IF(COUNTIF(技能效果!A:A,技能等级!B2047&amp;"02")=1,技能等级!B2047&amp;"02","")</f>
        <v>210701602</v>
      </c>
      <c r="K2047" s="62">
        <f t="shared" si="3502"/>
        <v>2</v>
      </c>
      <c r="L2047" s="62" t="str">
        <f>IF(COUNTIF(技能效果!A:A,技能等级!B2047&amp;"03")=1,技能等级!B2047&amp;"03","")</f>
        <v/>
      </c>
      <c r="M2047" s="62" t="str">
        <f t="shared" si="3500"/>
        <v/>
      </c>
      <c r="N2047" s="62" t="str">
        <f>IF(COUNTIF(技能效果!A:A,技能等级!B2047&amp;"04")=1,技能等级!B2047&amp;"04","")</f>
        <v/>
      </c>
      <c r="O2047" s="62" t="str">
        <f t="shared" si="3501"/>
        <v/>
      </c>
      <c r="P2047" s="62" t="str">
        <f>IF(COUNTIF(技能效果!A:A,技能等级!B2047&amp;"05")=1,技能等级!B2047&amp;"05","")</f>
        <v/>
      </c>
      <c r="Q2047" s="62" t="str">
        <f t="shared" si="3503"/>
        <v/>
      </c>
      <c r="R2047" s="69" t="str">
        <f>INDEX(技能!U:U,MATCH(技能等级!B2047,技能!B:B,0))</f>
        <v>攻击敌方单体造成攻击x%伤害
【水晶】立即获得M个自身颜色水晶</v>
      </c>
      <c r="S2047" s="150">
        <f t="shared" si="3504"/>
        <v>201</v>
      </c>
    </row>
    <row r="2048" spans="1:19" ht="16.5" x14ac:dyDescent="0.2">
      <c r="A2048" s="62">
        <v>2045</v>
      </c>
      <c r="B2048" s="62">
        <f>INDEX(技能!B:B,MATCH(技能等级!S2048,技能!T:T,0))</f>
        <v>2107016</v>
      </c>
      <c r="C2048" s="69" t="s">
        <v>384</v>
      </c>
      <c r="D2048" s="62">
        <v>3</v>
      </c>
      <c r="E2048" s="62" t="str">
        <f>INDEX(技能!E:E,MATCH(技能等级!S2048,技能!T:T,0))</f>
        <v>西方龙普攻(教学)</v>
      </c>
      <c r="F2048" s="69" t="s">
        <v>1020</v>
      </c>
      <c r="G2048" s="62">
        <v>10</v>
      </c>
      <c r="H2048" s="149" t="str">
        <f t="shared" si="3499"/>
        <v>210701601</v>
      </c>
      <c r="I2048" s="62">
        <v>3</v>
      </c>
      <c r="J2048" s="62" t="str">
        <f>IF(COUNTIF(技能效果!A:A,技能等级!B2048&amp;"02")=1,技能等级!B2048&amp;"02","")</f>
        <v>210701602</v>
      </c>
      <c r="K2048" s="62">
        <f t="shared" si="3502"/>
        <v>3</v>
      </c>
      <c r="L2048" s="62" t="str">
        <f>IF(COUNTIF(技能效果!A:A,技能等级!B2048&amp;"03")=1,技能等级!B2048&amp;"03","")</f>
        <v/>
      </c>
      <c r="M2048" s="62" t="str">
        <f t="shared" si="3500"/>
        <v/>
      </c>
      <c r="N2048" s="62" t="str">
        <f>IF(COUNTIF(技能效果!A:A,技能等级!B2048&amp;"04")=1,技能等级!B2048&amp;"04","")</f>
        <v/>
      </c>
      <c r="O2048" s="62" t="str">
        <f t="shared" si="3501"/>
        <v/>
      </c>
      <c r="P2048" s="62" t="str">
        <f>IF(COUNTIF(技能效果!A:A,技能等级!B2048&amp;"05")=1,技能等级!B2048&amp;"05","")</f>
        <v/>
      </c>
      <c r="Q2048" s="62" t="str">
        <f t="shared" si="3503"/>
        <v/>
      </c>
      <c r="R2048" s="69" t="str">
        <f>INDEX(技能!U:U,MATCH(技能等级!B2048,技能!B:B,0))</f>
        <v>攻击敌方单体造成攻击x%伤害
【水晶】立即获得M个自身颜色水晶</v>
      </c>
      <c r="S2048" s="150">
        <f t="shared" si="3504"/>
        <v>201</v>
      </c>
    </row>
    <row r="2049" spans="1:19" ht="16.5" x14ac:dyDescent="0.2">
      <c r="A2049" s="62">
        <v>2046</v>
      </c>
      <c r="B2049" s="62">
        <f>INDEX(技能!B:B,MATCH(技能等级!S2049,技能!T:T,0))</f>
        <v>2107016</v>
      </c>
      <c r="C2049" s="69" t="s">
        <v>384</v>
      </c>
      <c r="D2049" s="62">
        <v>4</v>
      </c>
      <c r="E2049" s="62" t="str">
        <f>INDEX(技能!E:E,MATCH(技能等级!S2049,技能!T:T,0))</f>
        <v>西方龙普攻(教学)</v>
      </c>
      <c r="F2049" s="69" t="s">
        <v>1020</v>
      </c>
      <c r="G2049" s="62">
        <v>10</v>
      </c>
      <c r="H2049" s="149" t="str">
        <f t="shared" si="3499"/>
        <v>210701601</v>
      </c>
      <c r="I2049" s="62">
        <v>4</v>
      </c>
      <c r="J2049" s="62" t="str">
        <f>IF(COUNTIF(技能效果!A:A,技能等级!B2049&amp;"02")=1,技能等级!B2049&amp;"02","")</f>
        <v>210701602</v>
      </c>
      <c r="K2049" s="62">
        <f t="shared" si="3502"/>
        <v>4</v>
      </c>
      <c r="L2049" s="62" t="str">
        <f>IF(COUNTIF(技能效果!A:A,技能等级!B2049&amp;"03")=1,技能等级!B2049&amp;"03","")</f>
        <v/>
      </c>
      <c r="M2049" s="62" t="str">
        <f t="shared" si="3500"/>
        <v/>
      </c>
      <c r="N2049" s="62" t="str">
        <f>IF(COUNTIF(技能效果!A:A,技能等级!B2049&amp;"04")=1,技能等级!B2049&amp;"04","")</f>
        <v/>
      </c>
      <c r="O2049" s="62" t="str">
        <f t="shared" si="3501"/>
        <v/>
      </c>
      <c r="P2049" s="62" t="str">
        <f>IF(COUNTIF(技能效果!A:A,技能等级!B2049&amp;"05")=1,技能等级!B2049&amp;"05","")</f>
        <v/>
      </c>
      <c r="Q2049" s="62" t="str">
        <f t="shared" si="3503"/>
        <v/>
      </c>
      <c r="R2049" s="69" t="str">
        <f>INDEX(技能!U:U,MATCH(技能等级!B2049,技能!B:B,0))</f>
        <v>攻击敌方单体造成攻击x%伤害
【水晶】立即获得M个自身颜色水晶</v>
      </c>
      <c r="S2049" s="150">
        <f t="shared" si="3504"/>
        <v>201</v>
      </c>
    </row>
    <row r="2050" spans="1:19" ht="16.5" x14ac:dyDescent="0.2">
      <c r="A2050" s="62">
        <v>2047</v>
      </c>
      <c r="B2050" s="62">
        <f>INDEX(技能!B:B,MATCH(技能等级!S2050,技能!T:T,0))</f>
        <v>2107016</v>
      </c>
      <c r="C2050" s="69" t="s">
        <v>384</v>
      </c>
      <c r="D2050" s="62">
        <v>5</v>
      </c>
      <c r="E2050" s="62" t="str">
        <f>INDEX(技能!E:E,MATCH(技能等级!S2050,技能!T:T,0))</f>
        <v>西方龙普攻(教学)</v>
      </c>
      <c r="F2050" s="69" t="s">
        <v>1020</v>
      </c>
      <c r="G2050" s="62">
        <v>10</v>
      </c>
      <c r="H2050" s="149" t="str">
        <f t="shared" si="3499"/>
        <v>210701601</v>
      </c>
      <c r="I2050" s="62">
        <v>5</v>
      </c>
      <c r="J2050" s="62" t="str">
        <f>IF(COUNTIF(技能效果!A:A,技能等级!B2050&amp;"02")=1,技能等级!B2050&amp;"02","")</f>
        <v>210701602</v>
      </c>
      <c r="K2050" s="62">
        <f t="shared" si="3502"/>
        <v>5</v>
      </c>
      <c r="L2050" s="62" t="str">
        <f>IF(COUNTIF(技能效果!A:A,技能等级!B2050&amp;"03")=1,技能等级!B2050&amp;"03","")</f>
        <v/>
      </c>
      <c r="M2050" s="62" t="str">
        <f t="shared" si="3500"/>
        <v/>
      </c>
      <c r="N2050" s="62" t="str">
        <f>IF(COUNTIF(技能效果!A:A,技能等级!B2050&amp;"04")=1,技能等级!B2050&amp;"04","")</f>
        <v/>
      </c>
      <c r="O2050" s="62" t="str">
        <f t="shared" si="3501"/>
        <v/>
      </c>
      <c r="P2050" s="62" t="str">
        <f>IF(COUNTIF(技能效果!A:A,技能等级!B2050&amp;"05")=1,技能等级!B2050&amp;"05","")</f>
        <v/>
      </c>
      <c r="Q2050" s="62" t="str">
        <f t="shared" si="3503"/>
        <v/>
      </c>
      <c r="R2050" s="69" t="str">
        <f>INDEX(技能!U:U,MATCH(技能等级!B2050,技能!B:B,0))</f>
        <v>攻击敌方单体造成攻击x%伤害
【水晶】立即获得M个自身颜色水晶</v>
      </c>
      <c r="S2050" s="150">
        <f t="shared" si="3504"/>
        <v>201</v>
      </c>
    </row>
    <row r="2051" spans="1:19" ht="16.5" x14ac:dyDescent="0.2">
      <c r="A2051" s="62">
        <v>2048</v>
      </c>
      <c r="B2051" s="62">
        <f>INDEX(技能!B:B,MATCH(技能等级!S2051,技能!T:T,0))</f>
        <v>2107016</v>
      </c>
      <c r="C2051" s="69" t="s">
        <v>384</v>
      </c>
      <c r="D2051" s="62">
        <v>6</v>
      </c>
      <c r="E2051" s="62" t="str">
        <f>INDEX(技能!E:E,MATCH(技能等级!S2051,技能!T:T,0))</f>
        <v>西方龙普攻(教学)</v>
      </c>
      <c r="F2051" s="69" t="s">
        <v>1020</v>
      </c>
      <c r="G2051" s="62">
        <v>10</v>
      </c>
      <c r="H2051" s="149" t="str">
        <f t="shared" si="3499"/>
        <v>210701601</v>
      </c>
      <c r="I2051" s="62">
        <v>6</v>
      </c>
      <c r="J2051" s="62" t="str">
        <f>IF(COUNTIF(技能效果!A:A,技能等级!B2051&amp;"02")=1,技能等级!B2051&amp;"02","")</f>
        <v>210701602</v>
      </c>
      <c r="K2051" s="62">
        <f t="shared" si="3502"/>
        <v>6</v>
      </c>
      <c r="L2051" s="62" t="str">
        <f>IF(COUNTIF(技能效果!A:A,技能等级!B2051&amp;"03")=1,技能等级!B2051&amp;"03","")</f>
        <v/>
      </c>
      <c r="M2051" s="62" t="str">
        <f t="shared" si="3500"/>
        <v/>
      </c>
      <c r="N2051" s="62" t="str">
        <f>IF(COUNTIF(技能效果!A:A,技能等级!B2051&amp;"04")=1,技能等级!B2051&amp;"04","")</f>
        <v/>
      </c>
      <c r="O2051" s="62" t="str">
        <f t="shared" si="3501"/>
        <v/>
      </c>
      <c r="P2051" s="62" t="str">
        <f>IF(COUNTIF(技能效果!A:A,技能等级!B2051&amp;"05")=1,技能等级!B2051&amp;"05","")</f>
        <v/>
      </c>
      <c r="Q2051" s="62" t="str">
        <f t="shared" si="3503"/>
        <v/>
      </c>
      <c r="R2051" s="69" t="str">
        <f>INDEX(技能!U:U,MATCH(技能等级!B2051,技能!B:B,0))</f>
        <v>攻击敌方单体造成攻击x%伤害
【水晶】立即获得M个自身颜色水晶</v>
      </c>
      <c r="S2051" s="150">
        <f t="shared" si="3504"/>
        <v>201</v>
      </c>
    </row>
    <row r="2052" spans="1:19" ht="16.5" x14ac:dyDescent="0.2">
      <c r="A2052" s="62">
        <v>2049</v>
      </c>
      <c r="B2052" s="62">
        <f>INDEX(技能!B:B,MATCH(技能等级!S2052,技能!T:T,0))</f>
        <v>2107016</v>
      </c>
      <c r="C2052" s="69" t="s">
        <v>384</v>
      </c>
      <c r="D2052" s="62">
        <v>7</v>
      </c>
      <c r="E2052" s="62" t="str">
        <f>INDEX(技能!E:E,MATCH(技能等级!S2052,技能!T:T,0))</f>
        <v>西方龙普攻(教学)</v>
      </c>
      <c r="F2052" s="69" t="s">
        <v>1020</v>
      </c>
      <c r="G2052" s="62">
        <v>10</v>
      </c>
      <c r="H2052" s="149" t="str">
        <f t="shared" si="3499"/>
        <v>210701601</v>
      </c>
      <c r="I2052" s="62">
        <v>7</v>
      </c>
      <c r="J2052" s="62" t="str">
        <f>IF(COUNTIF(技能效果!A:A,技能等级!B2052&amp;"02")=1,技能等级!B2052&amp;"02","")</f>
        <v>210701602</v>
      </c>
      <c r="K2052" s="62">
        <f t="shared" si="3502"/>
        <v>7</v>
      </c>
      <c r="L2052" s="62" t="str">
        <f>IF(COUNTIF(技能效果!A:A,技能等级!B2052&amp;"03")=1,技能等级!B2052&amp;"03","")</f>
        <v/>
      </c>
      <c r="M2052" s="62" t="str">
        <f t="shared" si="3500"/>
        <v/>
      </c>
      <c r="N2052" s="62" t="str">
        <f>IF(COUNTIF(技能效果!A:A,技能等级!B2052&amp;"04")=1,技能等级!B2052&amp;"04","")</f>
        <v/>
      </c>
      <c r="O2052" s="62" t="str">
        <f t="shared" si="3501"/>
        <v/>
      </c>
      <c r="P2052" s="62" t="str">
        <f>IF(COUNTIF(技能效果!A:A,技能等级!B2052&amp;"05")=1,技能等级!B2052&amp;"05","")</f>
        <v/>
      </c>
      <c r="Q2052" s="62" t="str">
        <f t="shared" si="3503"/>
        <v/>
      </c>
      <c r="R2052" s="69" t="str">
        <f>INDEX(技能!U:U,MATCH(技能等级!B2052,技能!B:B,0))</f>
        <v>攻击敌方单体造成攻击x%伤害
【水晶】立即获得M个自身颜色水晶</v>
      </c>
      <c r="S2052" s="150">
        <f t="shared" si="3504"/>
        <v>201</v>
      </c>
    </row>
    <row r="2053" spans="1:19" ht="16.5" x14ac:dyDescent="0.2">
      <c r="A2053" s="62">
        <v>2050</v>
      </c>
      <c r="B2053" s="62">
        <f>INDEX(技能!B:B,MATCH(技能等级!S2053,技能!T:T,0))</f>
        <v>2107016</v>
      </c>
      <c r="C2053" s="69" t="s">
        <v>384</v>
      </c>
      <c r="D2053" s="62">
        <v>8</v>
      </c>
      <c r="E2053" s="62" t="str">
        <f>INDEX(技能!E:E,MATCH(技能等级!S2053,技能!T:T,0))</f>
        <v>西方龙普攻(教学)</v>
      </c>
      <c r="F2053" s="69" t="s">
        <v>1020</v>
      </c>
      <c r="G2053" s="62">
        <v>10</v>
      </c>
      <c r="H2053" s="149" t="str">
        <f t="shared" si="3499"/>
        <v>210701601</v>
      </c>
      <c r="I2053" s="62">
        <v>8</v>
      </c>
      <c r="J2053" s="62" t="str">
        <f>IF(COUNTIF(技能效果!A:A,技能等级!B2053&amp;"02")=1,技能等级!B2053&amp;"02","")</f>
        <v>210701602</v>
      </c>
      <c r="K2053" s="62">
        <f t="shared" si="3502"/>
        <v>8</v>
      </c>
      <c r="L2053" s="62" t="str">
        <f>IF(COUNTIF(技能效果!A:A,技能等级!B2053&amp;"03")=1,技能等级!B2053&amp;"03","")</f>
        <v/>
      </c>
      <c r="M2053" s="62" t="str">
        <f t="shared" si="3500"/>
        <v/>
      </c>
      <c r="N2053" s="62" t="str">
        <f>IF(COUNTIF(技能效果!A:A,技能等级!B2053&amp;"04")=1,技能等级!B2053&amp;"04","")</f>
        <v/>
      </c>
      <c r="O2053" s="62" t="str">
        <f t="shared" si="3501"/>
        <v/>
      </c>
      <c r="P2053" s="62" t="str">
        <f>IF(COUNTIF(技能效果!A:A,技能等级!B2053&amp;"05")=1,技能等级!B2053&amp;"05","")</f>
        <v/>
      </c>
      <c r="Q2053" s="62" t="str">
        <f t="shared" si="3503"/>
        <v/>
      </c>
      <c r="R2053" s="69" t="str">
        <f>INDEX(技能!U:U,MATCH(技能等级!B2053,技能!B:B,0))</f>
        <v>攻击敌方单体造成攻击x%伤害
【水晶】立即获得M个自身颜色水晶</v>
      </c>
      <c r="S2053" s="150">
        <f t="shared" si="3504"/>
        <v>201</v>
      </c>
    </row>
    <row r="2054" spans="1:19" ht="16.5" x14ac:dyDescent="0.2">
      <c r="A2054" s="62">
        <v>2051</v>
      </c>
      <c r="B2054" s="62">
        <f>INDEX(技能!B:B,MATCH(技能等级!S2054,技能!T:T,0))</f>
        <v>2107016</v>
      </c>
      <c r="C2054" s="69" t="s">
        <v>384</v>
      </c>
      <c r="D2054" s="62">
        <v>9</v>
      </c>
      <c r="E2054" s="62" t="str">
        <f>INDEX(技能!E:E,MATCH(技能等级!S2054,技能!T:T,0))</f>
        <v>西方龙普攻(教学)</v>
      </c>
      <c r="F2054" s="69" t="s">
        <v>1020</v>
      </c>
      <c r="G2054" s="62">
        <v>10</v>
      </c>
      <c r="H2054" s="149" t="str">
        <f t="shared" si="3499"/>
        <v>210701601</v>
      </c>
      <c r="I2054" s="62">
        <v>9</v>
      </c>
      <c r="J2054" s="62" t="str">
        <f>IF(COUNTIF(技能效果!A:A,技能等级!B2054&amp;"02")=1,技能等级!B2054&amp;"02","")</f>
        <v>210701602</v>
      </c>
      <c r="K2054" s="62">
        <f t="shared" si="3502"/>
        <v>9</v>
      </c>
      <c r="L2054" s="62" t="str">
        <f>IF(COUNTIF(技能效果!A:A,技能等级!B2054&amp;"03")=1,技能等级!B2054&amp;"03","")</f>
        <v/>
      </c>
      <c r="M2054" s="62" t="str">
        <f t="shared" si="3500"/>
        <v/>
      </c>
      <c r="N2054" s="62" t="str">
        <f>IF(COUNTIF(技能效果!A:A,技能等级!B2054&amp;"04")=1,技能等级!B2054&amp;"04","")</f>
        <v/>
      </c>
      <c r="O2054" s="62" t="str">
        <f t="shared" si="3501"/>
        <v/>
      </c>
      <c r="P2054" s="62" t="str">
        <f>IF(COUNTIF(技能效果!A:A,技能等级!B2054&amp;"05")=1,技能等级!B2054&amp;"05","")</f>
        <v/>
      </c>
      <c r="Q2054" s="62" t="str">
        <f t="shared" si="3503"/>
        <v/>
      </c>
      <c r="R2054" s="69" t="str">
        <f>INDEX(技能!U:U,MATCH(技能等级!B2054,技能!B:B,0))</f>
        <v>攻击敌方单体造成攻击x%伤害
【水晶】立即获得M个自身颜色水晶</v>
      </c>
      <c r="S2054" s="150">
        <f t="shared" si="3504"/>
        <v>201</v>
      </c>
    </row>
    <row r="2055" spans="1:19" ht="16.5" x14ac:dyDescent="0.2">
      <c r="A2055" s="62">
        <v>2052</v>
      </c>
      <c r="B2055" s="62">
        <f>INDEX(技能!B:B,MATCH(技能等级!S2055,技能!T:T,0))</f>
        <v>2107016</v>
      </c>
      <c r="C2055" s="69" t="s">
        <v>384</v>
      </c>
      <c r="D2055" s="62">
        <v>10</v>
      </c>
      <c r="E2055" s="62" t="str">
        <f>INDEX(技能!E:E,MATCH(技能等级!S2055,技能!T:T,0))</f>
        <v>西方龙普攻(教学)</v>
      </c>
      <c r="F2055" s="69" t="s">
        <v>1020</v>
      </c>
      <c r="G2055" s="62">
        <v>10</v>
      </c>
      <c r="H2055" s="149" t="str">
        <f t="shared" si="3499"/>
        <v>210701601</v>
      </c>
      <c r="I2055" s="62">
        <v>10</v>
      </c>
      <c r="J2055" s="62" t="str">
        <f>IF(COUNTIF(技能效果!A:A,技能等级!B2055&amp;"02")=1,技能等级!B2055&amp;"02","")</f>
        <v>210701602</v>
      </c>
      <c r="K2055" s="62">
        <f t="shared" si="3502"/>
        <v>10</v>
      </c>
      <c r="L2055" s="62" t="str">
        <f>IF(COUNTIF(技能效果!A:A,技能等级!B2055&amp;"03")=1,技能等级!B2055&amp;"03","")</f>
        <v/>
      </c>
      <c r="M2055" s="62" t="str">
        <f t="shared" si="3500"/>
        <v/>
      </c>
      <c r="N2055" s="62" t="str">
        <f>IF(COUNTIF(技能效果!A:A,技能等级!B2055&amp;"04")=1,技能等级!B2055&amp;"04","")</f>
        <v/>
      </c>
      <c r="O2055" s="62" t="str">
        <f t="shared" si="3501"/>
        <v/>
      </c>
      <c r="P2055" s="62" t="str">
        <f>IF(COUNTIF(技能效果!A:A,技能等级!B2055&amp;"05")=1,技能等级!B2055&amp;"05","")</f>
        <v/>
      </c>
      <c r="Q2055" s="62" t="str">
        <f t="shared" si="3503"/>
        <v/>
      </c>
      <c r="R2055" s="69" t="str">
        <f>INDEX(技能!U:U,MATCH(技能等级!B2055,技能!B:B,0))</f>
        <v>攻击敌方单体造成攻击x%伤害
【水晶】立即获得M个自身颜色水晶</v>
      </c>
      <c r="S2055" s="150">
        <f t="shared" si="3504"/>
        <v>201</v>
      </c>
    </row>
    <row r="2056" spans="1:19" ht="16.5" x14ac:dyDescent="0.2">
      <c r="A2056" s="62">
        <v>2053</v>
      </c>
      <c r="B2056" s="62">
        <f>INDEX(技能!B:B,MATCH(技能等级!S2056,技能!T:T,0))</f>
        <v>2107017</v>
      </c>
      <c r="C2056" s="69" t="s">
        <v>384</v>
      </c>
      <c r="D2056" s="62">
        <v>1</v>
      </c>
      <c r="E2056" s="62" t="str">
        <f>INDEX(技能!E:E,MATCH(技能等级!S2056,技能!T:T,0))</f>
        <v>飞廉普攻(教学)</v>
      </c>
      <c r="F2056" s="69" t="s">
        <v>1020</v>
      </c>
      <c r="G2056" s="62"/>
      <c r="H2056" s="149" t="str">
        <f t="shared" si="3499"/>
        <v>210701701</v>
      </c>
      <c r="I2056" s="62">
        <v>1</v>
      </c>
      <c r="J2056" s="62" t="str">
        <f>IF(COUNTIF(技能效果!A:A,技能等级!B2056&amp;"02")=1,技能等级!B2056&amp;"02","")</f>
        <v>210701702</v>
      </c>
      <c r="K2056" s="62">
        <f t="shared" si="3502"/>
        <v>1</v>
      </c>
      <c r="L2056" s="62" t="str">
        <f>IF(COUNTIF(技能效果!A:A,技能等级!B2056&amp;"03")=1,技能等级!B2056&amp;"03","")</f>
        <v/>
      </c>
      <c r="M2056" s="62" t="str">
        <f t="shared" si="3500"/>
        <v/>
      </c>
      <c r="N2056" s="62" t="str">
        <f>IF(COUNTIF(技能效果!A:A,技能等级!B2056&amp;"04")=1,技能等级!B2056&amp;"04","")</f>
        <v/>
      </c>
      <c r="O2056" s="62" t="str">
        <f t="shared" si="3501"/>
        <v/>
      </c>
      <c r="P2056" s="62" t="str">
        <f>IF(COUNTIF(技能效果!A:A,技能等级!B2056&amp;"05")=1,技能等级!B2056&amp;"05","")</f>
        <v/>
      </c>
      <c r="Q2056" s="62" t="str">
        <f t="shared" si="3503"/>
        <v/>
      </c>
      <c r="R2056" s="69" t="str">
        <f>INDEX(技能!U:U,MATCH(技能等级!B2056,技能!B:B,0))</f>
        <v>攻击敌方单体造成攻击x%伤害
【水晶】立即获得M个自身颜色水晶</v>
      </c>
      <c r="S2056" s="150">
        <f t="shared" si="3504"/>
        <v>202</v>
      </c>
    </row>
    <row r="2057" spans="1:19" ht="16.5" x14ac:dyDescent="0.2">
      <c r="A2057" s="62">
        <v>2054</v>
      </c>
      <c r="B2057" s="62">
        <f>INDEX(技能!B:B,MATCH(技能等级!S2057,技能!T:T,0))</f>
        <v>2107017</v>
      </c>
      <c r="C2057" s="69" t="s">
        <v>384</v>
      </c>
      <c r="D2057" s="62">
        <v>2</v>
      </c>
      <c r="E2057" s="62" t="str">
        <f>INDEX(技能!E:E,MATCH(技能等级!S2057,技能!T:T,0))</f>
        <v>飞廉普攻(教学)</v>
      </c>
      <c r="F2057" s="69" t="s">
        <v>1020</v>
      </c>
      <c r="G2057" s="62">
        <v>10</v>
      </c>
      <c r="H2057" s="149" t="str">
        <f t="shared" si="3499"/>
        <v>210701701</v>
      </c>
      <c r="I2057" s="62">
        <v>2</v>
      </c>
      <c r="J2057" s="62" t="str">
        <f>IF(COUNTIF(技能效果!A:A,技能等级!B2057&amp;"02")=1,技能等级!B2057&amp;"02","")</f>
        <v>210701702</v>
      </c>
      <c r="K2057" s="62">
        <f t="shared" si="3502"/>
        <v>2</v>
      </c>
      <c r="L2057" s="62" t="str">
        <f>IF(COUNTIF(技能效果!A:A,技能等级!B2057&amp;"03")=1,技能等级!B2057&amp;"03","")</f>
        <v/>
      </c>
      <c r="M2057" s="62" t="str">
        <f t="shared" si="3500"/>
        <v/>
      </c>
      <c r="N2057" s="62" t="str">
        <f>IF(COUNTIF(技能效果!A:A,技能等级!B2057&amp;"04")=1,技能等级!B2057&amp;"04","")</f>
        <v/>
      </c>
      <c r="O2057" s="62" t="str">
        <f t="shared" si="3501"/>
        <v/>
      </c>
      <c r="P2057" s="62" t="str">
        <f>IF(COUNTIF(技能效果!A:A,技能等级!B2057&amp;"05")=1,技能等级!B2057&amp;"05","")</f>
        <v/>
      </c>
      <c r="Q2057" s="62" t="str">
        <f t="shared" si="3503"/>
        <v/>
      </c>
      <c r="R2057" s="69" t="str">
        <f>INDEX(技能!U:U,MATCH(技能等级!B2057,技能!B:B,0))</f>
        <v>攻击敌方单体造成攻击x%伤害
【水晶】立即获得M个自身颜色水晶</v>
      </c>
      <c r="S2057" s="150">
        <f t="shared" si="3504"/>
        <v>202</v>
      </c>
    </row>
    <row r="2058" spans="1:19" ht="16.5" x14ac:dyDescent="0.2">
      <c r="A2058" s="62">
        <v>2055</v>
      </c>
      <c r="B2058" s="62">
        <f>INDEX(技能!B:B,MATCH(技能等级!S2058,技能!T:T,0))</f>
        <v>2107017</v>
      </c>
      <c r="C2058" s="69" t="s">
        <v>384</v>
      </c>
      <c r="D2058" s="62">
        <v>3</v>
      </c>
      <c r="E2058" s="62" t="str">
        <f>INDEX(技能!E:E,MATCH(技能等级!S2058,技能!T:T,0))</f>
        <v>飞廉普攻(教学)</v>
      </c>
      <c r="F2058" s="69" t="s">
        <v>1020</v>
      </c>
      <c r="G2058" s="62">
        <v>10</v>
      </c>
      <c r="H2058" s="149" t="str">
        <f t="shared" si="3499"/>
        <v>210701701</v>
      </c>
      <c r="I2058" s="62">
        <v>3</v>
      </c>
      <c r="J2058" s="62" t="str">
        <f>IF(COUNTIF(技能效果!A:A,技能等级!B2058&amp;"02")=1,技能等级!B2058&amp;"02","")</f>
        <v>210701702</v>
      </c>
      <c r="K2058" s="62">
        <f t="shared" si="3502"/>
        <v>3</v>
      </c>
      <c r="L2058" s="62" t="str">
        <f>IF(COUNTIF(技能效果!A:A,技能等级!B2058&amp;"03")=1,技能等级!B2058&amp;"03","")</f>
        <v/>
      </c>
      <c r="M2058" s="62" t="str">
        <f t="shared" si="3500"/>
        <v/>
      </c>
      <c r="N2058" s="62" t="str">
        <f>IF(COUNTIF(技能效果!A:A,技能等级!B2058&amp;"04")=1,技能等级!B2058&amp;"04","")</f>
        <v/>
      </c>
      <c r="O2058" s="62" t="str">
        <f t="shared" si="3501"/>
        <v/>
      </c>
      <c r="P2058" s="62" t="str">
        <f>IF(COUNTIF(技能效果!A:A,技能等级!B2058&amp;"05")=1,技能等级!B2058&amp;"05","")</f>
        <v/>
      </c>
      <c r="Q2058" s="62" t="str">
        <f t="shared" si="3503"/>
        <v/>
      </c>
      <c r="R2058" s="69" t="str">
        <f>INDEX(技能!U:U,MATCH(技能等级!B2058,技能!B:B,0))</f>
        <v>攻击敌方单体造成攻击x%伤害
【水晶】立即获得M个自身颜色水晶</v>
      </c>
      <c r="S2058" s="150">
        <f t="shared" si="3504"/>
        <v>202</v>
      </c>
    </row>
    <row r="2059" spans="1:19" ht="16.5" x14ac:dyDescent="0.2">
      <c r="A2059" s="62">
        <v>2056</v>
      </c>
      <c r="B2059" s="62">
        <f>INDEX(技能!B:B,MATCH(技能等级!S2059,技能!T:T,0))</f>
        <v>2107017</v>
      </c>
      <c r="C2059" s="69" t="s">
        <v>384</v>
      </c>
      <c r="D2059" s="62">
        <v>4</v>
      </c>
      <c r="E2059" s="62" t="str">
        <f>INDEX(技能!E:E,MATCH(技能等级!S2059,技能!T:T,0))</f>
        <v>飞廉普攻(教学)</v>
      </c>
      <c r="F2059" s="69" t="s">
        <v>1020</v>
      </c>
      <c r="G2059" s="62">
        <v>10</v>
      </c>
      <c r="H2059" s="149" t="str">
        <f t="shared" si="3499"/>
        <v>210701701</v>
      </c>
      <c r="I2059" s="62">
        <v>4</v>
      </c>
      <c r="J2059" s="62" t="str">
        <f>IF(COUNTIF(技能效果!A:A,技能等级!B2059&amp;"02")=1,技能等级!B2059&amp;"02","")</f>
        <v>210701702</v>
      </c>
      <c r="K2059" s="62">
        <f t="shared" si="3502"/>
        <v>4</v>
      </c>
      <c r="L2059" s="62" t="str">
        <f>IF(COUNTIF(技能效果!A:A,技能等级!B2059&amp;"03")=1,技能等级!B2059&amp;"03","")</f>
        <v/>
      </c>
      <c r="M2059" s="62" t="str">
        <f t="shared" si="3500"/>
        <v/>
      </c>
      <c r="N2059" s="62" t="str">
        <f>IF(COUNTIF(技能效果!A:A,技能等级!B2059&amp;"04")=1,技能等级!B2059&amp;"04","")</f>
        <v/>
      </c>
      <c r="O2059" s="62" t="str">
        <f t="shared" si="3501"/>
        <v/>
      </c>
      <c r="P2059" s="62" t="str">
        <f>IF(COUNTIF(技能效果!A:A,技能等级!B2059&amp;"05")=1,技能等级!B2059&amp;"05","")</f>
        <v/>
      </c>
      <c r="Q2059" s="62" t="str">
        <f t="shared" si="3503"/>
        <v/>
      </c>
      <c r="R2059" s="69" t="str">
        <f>INDEX(技能!U:U,MATCH(技能等级!B2059,技能!B:B,0))</f>
        <v>攻击敌方单体造成攻击x%伤害
【水晶】立即获得M个自身颜色水晶</v>
      </c>
      <c r="S2059" s="150">
        <f t="shared" si="3504"/>
        <v>202</v>
      </c>
    </row>
    <row r="2060" spans="1:19" ht="16.5" x14ac:dyDescent="0.2">
      <c r="A2060" s="62">
        <v>2057</v>
      </c>
      <c r="B2060" s="62">
        <f>INDEX(技能!B:B,MATCH(技能等级!S2060,技能!T:T,0))</f>
        <v>2107017</v>
      </c>
      <c r="C2060" s="69" t="s">
        <v>384</v>
      </c>
      <c r="D2060" s="62">
        <v>5</v>
      </c>
      <c r="E2060" s="62" t="str">
        <f>INDEX(技能!E:E,MATCH(技能等级!S2060,技能!T:T,0))</f>
        <v>飞廉普攻(教学)</v>
      </c>
      <c r="F2060" s="69" t="s">
        <v>1020</v>
      </c>
      <c r="G2060" s="62">
        <v>10</v>
      </c>
      <c r="H2060" s="149" t="str">
        <f t="shared" si="3499"/>
        <v>210701701</v>
      </c>
      <c r="I2060" s="62">
        <v>5</v>
      </c>
      <c r="J2060" s="62" t="str">
        <f>IF(COUNTIF(技能效果!A:A,技能等级!B2060&amp;"02")=1,技能等级!B2060&amp;"02","")</f>
        <v>210701702</v>
      </c>
      <c r="K2060" s="62">
        <f t="shared" si="3502"/>
        <v>5</v>
      </c>
      <c r="L2060" s="62" t="str">
        <f>IF(COUNTIF(技能效果!A:A,技能等级!B2060&amp;"03")=1,技能等级!B2060&amp;"03","")</f>
        <v/>
      </c>
      <c r="M2060" s="62" t="str">
        <f t="shared" si="3500"/>
        <v/>
      </c>
      <c r="N2060" s="62" t="str">
        <f>IF(COUNTIF(技能效果!A:A,技能等级!B2060&amp;"04")=1,技能等级!B2060&amp;"04","")</f>
        <v/>
      </c>
      <c r="O2060" s="62" t="str">
        <f t="shared" si="3501"/>
        <v/>
      </c>
      <c r="P2060" s="62" t="str">
        <f>IF(COUNTIF(技能效果!A:A,技能等级!B2060&amp;"05")=1,技能等级!B2060&amp;"05","")</f>
        <v/>
      </c>
      <c r="Q2060" s="62" t="str">
        <f t="shared" si="3503"/>
        <v/>
      </c>
      <c r="R2060" s="69" t="str">
        <f>INDEX(技能!U:U,MATCH(技能等级!B2060,技能!B:B,0))</f>
        <v>攻击敌方单体造成攻击x%伤害
【水晶】立即获得M个自身颜色水晶</v>
      </c>
      <c r="S2060" s="150">
        <f t="shared" si="3504"/>
        <v>202</v>
      </c>
    </row>
    <row r="2061" spans="1:19" ht="16.5" x14ac:dyDescent="0.2">
      <c r="A2061" s="62">
        <v>2058</v>
      </c>
      <c r="B2061" s="62">
        <f>INDEX(技能!B:B,MATCH(技能等级!S2061,技能!T:T,0))</f>
        <v>2107017</v>
      </c>
      <c r="C2061" s="69" t="s">
        <v>384</v>
      </c>
      <c r="D2061" s="62">
        <v>6</v>
      </c>
      <c r="E2061" s="62" t="str">
        <f>INDEX(技能!E:E,MATCH(技能等级!S2061,技能!T:T,0))</f>
        <v>飞廉普攻(教学)</v>
      </c>
      <c r="F2061" s="69" t="s">
        <v>1020</v>
      </c>
      <c r="G2061" s="62">
        <v>10</v>
      </c>
      <c r="H2061" s="149" t="str">
        <f t="shared" si="3499"/>
        <v>210701701</v>
      </c>
      <c r="I2061" s="62">
        <v>6</v>
      </c>
      <c r="J2061" s="62" t="str">
        <f>IF(COUNTIF(技能效果!A:A,技能等级!B2061&amp;"02")=1,技能等级!B2061&amp;"02","")</f>
        <v>210701702</v>
      </c>
      <c r="K2061" s="62">
        <f t="shared" si="3502"/>
        <v>6</v>
      </c>
      <c r="L2061" s="62" t="str">
        <f>IF(COUNTIF(技能效果!A:A,技能等级!B2061&amp;"03")=1,技能等级!B2061&amp;"03","")</f>
        <v/>
      </c>
      <c r="M2061" s="62" t="str">
        <f t="shared" si="3500"/>
        <v/>
      </c>
      <c r="N2061" s="62" t="str">
        <f>IF(COUNTIF(技能效果!A:A,技能等级!B2061&amp;"04")=1,技能等级!B2061&amp;"04","")</f>
        <v/>
      </c>
      <c r="O2061" s="62" t="str">
        <f t="shared" si="3501"/>
        <v/>
      </c>
      <c r="P2061" s="62" t="str">
        <f>IF(COUNTIF(技能效果!A:A,技能等级!B2061&amp;"05")=1,技能等级!B2061&amp;"05","")</f>
        <v/>
      </c>
      <c r="Q2061" s="62" t="str">
        <f t="shared" si="3503"/>
        <v/>
      </c>
      <c r="R2061" s="69" t="str">
        <f>INDEX(技能!U:U,MATCH(技能等级!B2061,技能!B:B,0))</f>
        <v>攻击敌方单体造成攻击x%伤害
【水晶】立即获得M个自身颜色水晶</v>
      </c>
      <c r="S2061" s="150">
        <f t="shared" si="3504"/>
        <v>202</v>
      </c>
    </row>
    <row r="2062" spans="1:19" ht="16.5" x14ac:dyDescent="0.2">
      <c r="A2062" s="62">
        <v>2059</v>
      </c>
      <c r="B2062" s="62">
        <f>INDEX(技能!B:B,MATCH(技能等级!S2062,技能!T:T,0))</f>
        <v>2107017</v>
      </c>
      <c r="C2062" s="69" t="s">
        <v>384</v>
      </c>
      <c r="D2062" s="62">
        <v>7</v>
      </c>
      <c r="E2062" s="62" t="str">
        <f>INDEX(技能!E:E,MATCH(技能等级!S2062,技能!T:T,0))</f>
        <v>飞廉普攻(教学)</v>
      </c>
      <c r="F2062" s="69" t="s">
        <v>1020</v>
      </c>
      <c r="G2062" s="62">
        <v>10</v>
      </c>
      <c r="H2062" s="149" t="str">
        <f t="shared" si="3499"/>
        <v>210701701</v>
      </c>
      <c r="I2062" s="62">
        <v>7</v>
      </c>
      <c r="J2062" s="62" t="str">
        <f>IF(COUNTIF(技能效果!A:A,技能等级!B2062&amp;"02")=1,技能等级!B2062&amp;"02","")</f>
        <v>210701702</v>
      </c>
      <c r="K2062" s="62">
        <f t="shared" si="3502"/>
        <v>7</v>
      </c>
      <c r="L2062" s="62" t="str">
        <f>IF(COUNTIF(技能效果!A:A,技能等级!B2062&amp;"03")=1,技能等级!B2062&amp;"03","")</f>
        <v/>
      </c>
      <c r="M2062" s="62" t="str">
        <f t="shared" si="3500"/>
        <v/>
      </c>
      <c r="N2062" s="62" t="str">
        <f>IF(COUNTIF(技能效果!A:A,技能等级!B2062&amp;"04")=1,技能等级!B2062&amp;"04","")</f>
        <v/>
      </c>
      <c r="O2062" s="62" t="str">
        <f t="shared" si="3501"/>
        <v/>
      </c>
      <c r="P2062" s="62" t="str">
        <f>IF(COUNTIF(技能效果!A:A,技能等级!B2062&amp;"05")=1,技能等级!B2062&amp;"05","")</f>
        <v/>
      </c>
      <c r="Q2062" s="62" t="str">
        <f t="shared" si="3503"/>
        <v/>
      </c>
      <c r="R2062" s="69" t="str">
        <f>INDEX(技能!U:U,MATCH(技能等级!B2062,技能!B:B,0))</f>
        <v>攻击敌方单体造成攻击x%伤害
【水晶】立即获得M个自身颜色水晶</v>
      </c>
      <c r="S2062" s="150">
        <f t="shared" si="3504"/>
        <v>202</v>
      </c>
    </row>
    <row r="2063" spans="1:19" ht="16.5" x14ac:dyDescent="0.2">
      <c r="A2063" s="62">
        <v>2060</v>
      </c>
      <c r="B2063" s="62">
        <f>INDEX(技能!B:B,MATCH(技能等级!S2063,技能!T:T,0))</f>
        <v>2107017</v>
      </c>
      <c r="C2063" s="69" t="s">
        <v>384</v>
      </c>
      <c r="D2063" s="62">
        <v>8</v>
      </c>
      <c r="E2063" s="62" t="str">
        <f>INDEX(技能!E:E,MATCH(技能等级!S2063,技能!T:T,0))</f>
        <v>飞廉普攻(教学)</v>
      </c>
      <c r="F2063" s="69" t="s">
        <v>1020</v>
      </c>
      <c r="G2063" s="62">
        <v>10</v>
      </c>
      <c r="H2063" s="149" t="str">
        <f t="shared" si="3499"/>
        <v>210701701</v>
      </c>
      <c r="I2063" s="62">
        <v>8</v>
      </c>
      <c r="J2063" s="62" t="str">
        <f>IF(COUNTIF(技能效果!A:A,技能等级!B2063&amp;"02")=1,技能等级!B2063&amp;"02","")</f>
        <v>210701702</v>
      </c>
      <c r="K2063" s="62">
        <f t="shared" si="3502"/>
        <v>8</v>
      </c>
      <c r="L2063" s="62" t="str">
        <f>IF(COUNTIF(技能效果!A:A,技能等级!B2063&amp;"03")=1,技能等级!B2063&amp;"03","")</f>
        <v/>
      </c>
      <c r="M2063" s="62" t="str">
        <f t="shared" si="3500"/>
        <v/>
      </c>
      <c r="N2063" s="62" t="str">
        <f>IF(COUNTIF(技能效果!A:A,技能等级!B2063&amp;"04")=1,技能等级!B2063&amp;"04","")</f>
        <v/>
      </c>
      <c r="O2063" s="62" t="str">
        <f t="shared" si="3501"/>
        <v/>
      </c>
      <c r="P2063" s="62" t="str">
        <f>IF(COUNTIF(技能效果!A:A,技能等级!B2063&amp;"05")=1,技能等级!B2063&amp;"05","")</f>
        <v/>
      </c>
      <c r="Q2063" s="62" t="str">
        <f t="shared" si="3503"/>
        <v/>
      </c>
      <c r="R2063" s="69" t="str">
        <f>INDEX(技能!U:U,MATCH(技能等级!B2063,技能!B:B,0))</f>
        <v>攻击敌方单体造成攻击x%伤害
【水晶】立即获得M个自身颜色水晶</v>
      </c>
      <c r="S2063" s="150">
        <f t="shared" si="3504"/>
        <v>202</v>
      </c>
    </row>
    <row r="2064" spans="1:19" ht="16.5" x14ac:dyDescent="0.2">
      <c r="A2064" s="62">
        <v>2061</v>
      </c>
      <c r="B2064" s="62">
        <f>INDEX(技能!B:B,MATCH(技能等级!S2064,技能!T:T,0))</f>
        <v>2107017</v>
      </c>
      <c r="C2064" s="69" t="s">
        <v>384</v>
      </c>
      <c r="D2064" s="62">
        <v>9</v>
      </c>
      <c r="E2064" s="62" t="str">
        <f>INDEX(技能!E:E,MATCH(技能等级!S2064,技能!T:T,0))</f>
        <v>飞廉普攻(教学)</v>
      </c>
      <c r="F2064" s="69" t="s">
        <v>1020</v>
      </c>
      <c r="G2064" s="62">
        <v>10</v>
      </c>
      <c r="H2064" s="149" t="str">
        <f t="shared" si="3499"/>
        <v>210701701</v>
      </c>
      <c r="I2064" s="62">
        <v>9</v>
      </c>
      <c r="J2064" s="62" t="str">
        <f>IF(COUNTIF(技能效果!A:A,技能等级!B2064&amp;"02")=1,技能等级!B2064&amp;"02","")</f>
        <v>210701702</v>
      </c>
      <c r="K2064" s="62">
        <f t="shared" si="3502"/>
        <v>9</v>
      </c>
      <c r="L2064" s="62" t="str">
        <f>IF(COUNTIF(技能效果!A:A,技能等级!B2064&amp;"03")=1,技能等级!B2064&amp;"03","")</f>
        <v/>
      </c>
      <c r="M2064" s="62" t="str">
        <f t="shared" si="3500"/>
        <v/>
      </c>
      <c r="N2064" s="62" t="str">
        <f>IF(COUNTIF(技能效果!A:A,技能等级!B2064&amp;"04")=1,技能等级!B2064&amp;"04","")</f>
        <v/>
      </c>
      <c r="O2064" s="62" t="str">
        <f t="shared" si="3501"/>
        <v/>
      </c>
      <c r="P2064" s="62" t="str">
        <f>IF(COUNTIF(技能效果!A:A,技能等级!B2064&amp;"05")=1,技能等级!B2064&amp;"05","")</f>
        <v/>
      </c>
      <c r="Q2064" s="62" t="str">
        <f t="shared" si="3503"/>
        <v/>
      </c>
      <c r="R2064" s="69" t="str">
        <f>INDEX(技能!U:U,MATCH(技能等级!B2064,技能!B:B,0))</f>
        <v>攻击敌方单体造成攻击x%伤害
【水晶】立即获得M个自身颜色水晶</v>
      </c>
      <c r="S2064" s="150">
        <f t="shared" si="3504"/>
        <v>202</v>
      </c>
    </row>
    <row r="2065" spans="1:19" ht="16.5" x14ac:dyDescent="0.2">
      <c r="A2065" s="62">
        <v>2062</v>
      </c>
      <c r="B2065" s="62">
        <f>INDEX(技能!B:B,MATCH(技能等级!S2065,技能!T:T,0))</f>
        <v>2107017</v>
      </c>
      <c r="C2065" s="69" t="s">
        <v>384</v>
      </c>
      <c r="D2065" s="62">
        <v>10</v>
      </c>
      <c r="E2065" s="62" t="str">
        <f>INDEX(技能!E:E,MATCH(技能等级!S2065,技能!T:T,0))</f>
        <v>飞廉普攻(教学)</v>
      </c>
      <c r="F2065" s="69" t="s">
        <v>1020</v>
      </c>
      <c r="G2065" s="62">
        <v>10</v>
      </c>
      <c r="H2065" s="149" t="str">
        <f t="shared" si="3499"/>
        <v>210701701</v>
      </c>
      <c r="I2065" s="62">
        <v>10</v>
      </c>
      <c r="J2065" s="62" t="str">
        <f>IF(COUNTIF(技能效果!A:A,技能等级!B2065&amp;"02")=1,技能等级!B2065&amp;"02","")</f>
        <v>210701702</v>
      </c>
      <c r="K2065" s="62">
        <f t="shared" si="3502"/>
        <v>10</v>
      </c>
      <c r="L2065" s="62" t="str">
        <f>IF(COUNTIF(技能效果!A:A,技能等级!B2065&amp;"03")=1,技能等级!B2065&amp;"03","")</f>
        <v/>
      </c>
      <c r="M2065" s="62" t="str">
        <f t="shared" si="3500"/>
        <v/>
      </c>
      <c r="N2065" s="62" t="str">
        <f>IF(COUNTIF(技能效果!A:A,技能等级!B2065&amp;"04")=1,技能等级!B2065&amp;"04","")</f>
        <v/>
      </c>
      <c r="O2065" s="62" t="str">
        <f t="shared" si="3501"/>
        <v/>
      </c>
      <c r="P2065" s="62" t="str">
        <f>IF(COUNTIF(技能效果!A:A,技能等级!B2065&amp;"05")=1,技能等级!B2065&amp;"05","")</f>
        <v/>
      </c>
      <c r="Q2065" s="62" t="str">
        <f t="shared" si="3503"/>
        <v/>
      </c>
      <c r="R2065" s="69" t="str">
        <f>INDEX(技能!U:U,MATCH(技能等级!B2065,技能!B:B,0))</f>
        <v>攻击敌方单体造成攻击x%伤害
【水晶】立即获得M个自身颜色水晶</v>
      </c>
      <c r="S2065" s="150">
        <f t="shared" si="3504"/>
        <v>202</v>
      </c>
    </row>
    <row r="2066" spans="1:19" ht="16.5" x14ac:dyDescent="0.2">
      <c r="A2066" s="62">
        <v>2063</v>
      </c>
      <c r="B2066" s="62">
        <f>INDEX(技能!B:B,MATCH(技能等级!S2066,技能!T:T,0))</f>
        <v>2107018</v>
      </c>
      <c r="C2066" s="69" t="s">
        <v>384</v>
      </c>
      <c r="D2066" s="62">
        <v>1</v>
      </c>
      <c r="E2066" s="62" t="str">
        <f>INDEX(技能!E:E,MATCH(技能等级!S2066,技能!T:T,0))</f>
        <v>噬日普攻(教学)</v>
      </c>
      <c r="F2066" s="69" t="s">
        <v>1020</v>
      </c>
      <c r="G2066" s="62"/>
      <c r="H2066" s="149" t="str">
        <f t="shared" si="3499"/>
        <v>210701801</v>
      </c>
      <c r="I2066" s="62">
        <v>1</v>
      </c>
      <c r="J2066" s="62" t="str">
        <f>IF(COUNTIF(技能效果!A:A,技能等级!B2066&amp;"02")=1,技能等级!B2066&amp;"02","")</f>
        <v>210701802</v>
      </c>
      <c r="K2066" s="62">
        <f t="shared" si="3502"/>
        <v>1</v>
      </c>
      <c r="L2066" s="62" t="str">
        <f>IF(COUNTIF(技能效果!A:A,技能等级!B2066&amp;"03")=1,技能等级!B2066&amp;"03","")</f>
        <v/>
      </c>
      <c r="M2066" s="62" t="str">
        <f t="shared" si="3500"/>
        <v/>
      </c>
      <c r="N2066" s="62" t="str">
        <f>IF(COUNTIF(技能效果!A:A,技能等级!B2066&amp;"04")=1,技能等级!B2066&amp;"04","")</f>
        <v/>
      </c>
      <c r="O2066" s="62" t="str">
        <f t="shared" si="3501"/>
        <v/>
      </c>
      <c r="P2066" s="62" t="str">
        <f>IF(COUNTIF(技能效果!A:A,技能等级!B2066&amp;"05")=1,技能等级!B2066&amp;"05","")</f>
        <v/>
      </c>
      <c r="Q2066" s="62" t="str">
        <f t="shared" si="3503"/>
        <v/>
      </c>
      <c r="R2066" s="69" t="str">
        <f>INDEX(技能!U:U,MATCH(技能等级!B2066,技能!B:B,0))</f>
        <v>攻击敌方单体造成攻击x%伤害
【水晶】立即获得M个自身颜色水晶</v>
      </c>
      <c r="S2066" s="150">
        <f t="shared" si="3504"/>
        <v>203</v>
      </c>
    </row>
    <row r="2067" spans="1:19" ht="16.5" x14ac:dyDescent="0.2">
      <c r="A2067" s="62">
        <v>2064</v>
      </c>
      <c r="B2067" s="62">
        <f>INDEX(技能!B:B,MATCH(技能等级!S2067,技能!T:T,0))</f>
        <v>2107018</v>
      </c>
      <c r="C2067" s="69" t="s">
        <v>384</v>
      </c>
      <c r="D2067" s="62">
        <v>2</v>
      </c>
      <c r="E2067" s="62" t="str">
        <f>INDEX(技能!E:E,MATCH(技能等级!S2067,技能!T:T,0))</f>
        <v>噬日普攻(教学)</v>
      </c>
      <c r="F2067" s="69" t="s">
        <v>1020</v>
      </c>
      <c r="G2067" s="62">
        <v>10</v>
      </c>
      <c r="H2067" s="149" t="str">
        <f t="shared" si="3499"/>
        <v>210701801</v>
      </c>
      <c r="I2067" s="62">
        <v>2</v>
      </c>
      <c r="J2067" s="62" t="str">
        <f>IF(COUNTIF(技能效果!A:A,技能等级!B2067&amp;"02")=1,技能等级!B2067&amp;"02","")</f>
        <v>210701802</v>
      </c>
      <c r="K2067" s="62">
        <f t="shared" si="3502"/>
        <v>2</v>
      </c>
      <c r="L2067" s="62" t="str">
        <f>IF(COUNTIF(技能效果!A:A,技能等级!B2067&amp;"03")=1,技能等级!B2067&amp;"03","")</f>
        <v/>
      </c>
      <c r="M2067" s="62" t="str">
        <f t="shared" si="3500"/>
        <v/>
      </c>
      <c r="N2067" s="62" t="str">
        <f>IF(COUNTIF(技能效果!A:A,技能等级!B2067&amp;"04")=1,技能等级!B2067&amp;"04","")</f>
        <v/>
      </c>
      <c r="O2067" s="62" t="str">
        <f t="shared" si="3501"/>
        <v/>
      </c>
      <c r="P2067" s="62" t="str">
        <f>IF(COUNTIF(技能效果!A:A,技能等级!B2067&amp;"05")=1,技能等级!B2067&amp;"05","")</f>
        <v/>
      </c>
      <c r="Q2067" s="62" t="str">
        <f t="shared" si="3503"/>
        <v/>
      </c>
      <c r="R2067" s="69" t="str">
        <f>INDEX(技能!U:U,MATCH(技能等级!B2067,技能!B:B,0))</f>
        <v>攻击敌方单体造成攻击x%伤害
【水晶】立即获得M个自身颜色水晶</v>
      </c>
      <c r="S2067" s="150">
        <f t="shared" si="3504"/>
        <v>203</v>
      </c>
    </row>
    <row r="2068" spans="1:19" ht="16.5" x14ac:dyDescent="0.2">
      <c r="A2068" s="62">
        <v>2065</v>
      </c>
      <c r="B2068" s="62">
        <f>INDEX(技能!B:B,MATCH(技能等级!S2068,技能!T:T,0))</f>
        <v>2107018</v>
      </c>
      <c r="C2068" s="69" t="s">
        <v>384</v>
      </c>
      <c r="D2068" s="62">
        <v>3</v>
      </c>
      <c r="E2068" s="62" t="str">
        <f>INDEX(技能!E:E,MATCH(技能等级!S2068,技能!T:T,0))</f>
        <v>噬日普攻(教学)</v>
      </c>
      <c r="F2068" s="69" t="s">
        <v>1020</v>
      </c>
      <c r="G2068" s="62">
        <v>10</v>
      </c>
      <c r="H2068" s="149" t="str">
        <f t="shared" si="3499"/>
        <v>210701801</v>
      </c>
      <c r="I2068" s="62">
        <v>3</v>
      </c>
      <c r="J2068" s="62" t="str">
        <f>IF(COUNTIF(技能效果!A:A,技能等级!B2068&amp;"02")=1,技能等级!B2068&amp;"02","")</f>
        <v>210701802</v>
      </c>
      <c r="K2068" s="62">
        <f t="shared" si="3502"/>
        <v>3</v>
      </c>
      <c r="L2068" s="62" t="str">
        <f>IF(COUNTIF(技能效果!A:A,技能等级!B2068&amp;"03")=1,技能等级!B2068&amp;"03","")</f>
        <v/>
      </c>
      <c r="M2068" s="62" t="str">
        <f t="shared" si="3500"/>
        <v/>
      </c>
      <c r="N2068" s="62" t="str">
        <f>IF(COUNTIF(技能效果!A:A,技能等级!B2068&amp;"04")=1,技能等级!B2068&amp;"04","")</f>
        <v/>
      </c>
      <c r="O2068" s="62" t="str">
        <f t="shared" si="3501"/>
        <v/>
      </c>
      <c r="P2068" s="62" t="str">
        <f>IF(COUNTIF(技能效果!A:A,技能等级!B2068&amp;"05")=1,技能等级!B2068&amp;"05","")</f>
        <v/>
      </c>
      <c r="Q2068" s="62" t="str">
        <f t="shared" si="3503"/>
        <v/>
      </c>
      <c r="R2068" s="69" t="str">
        <f>INDEX(技能!U:U,MATCH(技能等级!B2068,技能!B:B,0))</f>
        <v>攻击敌方单体造成攻击x%伤害
【水晶】立即获得M个自身颜色水晶</v>
      </c>
      <c r="S2068" s="150">
        <f t="shared" si="3504"/>
        <v>203</v>
      </c>
    </row>
    <row r="2069" spans="1:19" ht="16.5" x14ac:dyDescent="0.2">
      <c r="A2069" s="62">
        <v>2066</v>
      </c>
      <c r="B2069" s="62">
        <f>INDEX(技能!B:B,MATCH(技能等级!S2069,技能!T:T,0))</f>
        <v>2107018</v>
      </c>
      <c r="C2069" s="69" t="s">
        <v>384</v>
      </c>
      <c r="D2069" s="62">
        <v>4</v>
      </c>
      <c r="E2069" s="62" t="str">
        <f>INDEX(技能!E:E,MATCH(技能等级!S2069,技能!T:T,0))</f>
        <v>噬日普攻(教学)</v>
      </c>
      <c r="F2069" s="69" t="s">
        <v>1020</v>
      </c>
      <c r="G2069" s="62">
        <v>10</v>
      </c>
      <c r="H2069" s="149" t="str">
        <f t="shared" si="3499"/>
        <v>210701801</v>
      </c>
      <c r="I2069" s="62">
        <v>4</v>
      </c>
      <c r="J2069" s="62" t="str">
        <f>IF(COUNTIF(技能效果!A:A,技能等级!B2069&amp;"02")=1,技能等级!B2069&amp;"02","")</f>
        <v>210701802</v>
      </c>
      <c r="K2069" s="62">
        <f t="shared" si="3502"/>
        <v>4</v>
      </c>
      <c r="L2069" s="62" t="str">
        <f>IF(COUNTIF(技能效果!A:A,技能等级!B2069&amp;"03")=1,技能等级!B2069&amp;"03","")</f>
        <v/>
      </c>
      <c r="M2069" s="62" t="str">
        <f t="shared" si="3500"/>
        <v/>
      </c>
      <c r="N2069" s="62" t="str">
        <f>IF(COUNTIF(技能效果!A:A,技能等级!B2069&amp;"04")=1,技能等级!B2069&amp;"04","")</f>
        <v/>
      </c>
      <c r="O2069" s="62" t="str">
        <f t="shared" si="3501"/>
        <v/>
      </c>
      <c r="P2069" s="62" t="str">
        <f>IF(COUNTIF(技能效果!A:A,技能等级!B2069&amp;"05")=1,技能等级!B2069&amp;"05","")</f>
        <v/>
      </c>
      <c r="Q2069" s="62" t="str">
        <f t="shared" si="3503"/>
        <v/>
      </c>
      <c r="R2069" s="69" t="str">
        <f>INDEX(技能!U:U,MATCH(技能等级!B2069,技能!B:B,0))</f>
        <v>攻击敌方单体造成攻击x%伤害
【水晶】立即获得M个自身颜色水晶</v>
      </c>
      <c r="S2069" s="150">
        <f t="shared" si="3504"/>
        <v>203</v>
      </c>
    </row>
    <row r="2070" spans="1:19" ht="16.5" x14ac:dyDescent="0.2">
      <c r="A2070" s="62">
        <v>2067</v>
      </c>
      <c r="B2070" s="62">
        <f>INDEX(技能!B:B,MATCH(技能等级!S2070,技能!T:T,0))</f>
        <v>2107018</v>
      </c>
      <c r="C2070" s="69" t="s">
        <v>384</v>
      </c>
      <c r="D2070" s="62">
        <v>5</v>
      </c>
      <c r="E2070" s="62" t="str">
        <f>INDEX(技能!E:E,MATCH(技能等级!S2070,技能!T:T,0))</f>
        <v>噬日普攻(教学)</v>
      </c>
      <c r="F2070" s="69" t="s">
        <v>1020</v>
      </c>
      <c r="G2070" s="62">
        <v>10</v>
      </c>
      <c r="H2070" s="149" t="str">
        <f t="shared" si="3499"/>
        <v>210701801</v>
      </c>
      <c r="I2070" s="62">
        <v>5</v>
      </c>
      <c r="J2070" s="62" t="str">
        <f>IF(COUNTIF(技能效果!A:A,技能等级!B2070&amp;"02")=1,技能等级!B2070&amp;"02","")</f>
        <v>210701802</v>
      </c>
      <c r="K2070" s="62">
        <f t="shared" si="3502"/>
        <v>5</v>
      </c>
      <c r="L2070" s="62" t="str">
        <f>IF(COUNTIF(技能效果!A:A,技能等级!B2070&amp;"03")=1,技能等级!B2070&amp;"03","")</f>
        <v/>
      </c>
      <c r="M2070" s="62" t="str">
        <f t="shared" si="3500"/>
        <v/>
      </c>
      <c r="N2070" s="62" t="str">
        <f>IF(COUNTIF(技能效果!A:A,技能等级!B2070&amp;"04")=1,技能等级!B2070&amp;"04","")</f>
        <v/>
      </c>
      <c r="O2070" s="62" t="str">
        <f t="shared" si="3501"/>
        <v/>
      </c>
      <c r="P2070" s="62" t="str">
        <f>IF(COUNTIF(技能效果!A:A,技能等级!B2070&amp;"05")=1,技能等级!B2070&amp;"05","")</f>
        <v/>
      </c>
      <c r="Q2070" s="62" t="str">
        <f t="shared" si="3503"/>
        <v/>
      </c>
      <c r="R2070" s="69" t="str">
        <f>INDEX(技能!U:U,MATCH(技能等级!B2070,技能!B:B,0))</f>
        <v>攻击敌方单体造成攻击x%伤害
【水晶】立即获得M个自身颜色水晶</v>
      </c>
      <c r="S2070" s="150">
        <f t="shared" si="3504"/>
        <v>203</v>
      </c>
    </row>
    <row r="2071" spans="1:19" ht="16.5" x14ac:dyDescent="0.2">
      <c r="A2071" s="62">
        <v>2068</v>
      </c>
      <c r="B2071" s="62">
        <f>INDEX(技能!B:B,MATCH(技能等级!S2071,技能!T:T,0))</f>
        <v>2107018</v>
      </c>
      <c r="C2071" s="69" t="s">
        <v>384</v>
      </c>
      <c r="D2071" s="62">
        <v>6</v>
      </c>
      <c r="E2071" s="62" t="str">
        <f>INDEX(技能!E:E,MATCH(技能等级!S2071,技能!T:T,0))</f>
        <v>噬日普攻(教学)</v>
      </c>
      <c r="F2071" s="69" t="s">
        <v>1020</v>
      </c>
      <c r="G2071" s="62">
        <v>10</v>
      </c>
      <c r="H2071" s="149" t="str">
        <f t="shared" si="3499"/>
        <v>210701801</v>
      </c>
      <c r="I2071" s="62">
        <v>6</v>
      </c>
      <c r="J2071" s="62" t="str">
        <f>IF(COUNTIF(技能效果!A:A,技能等级!B2071&amp;"02")=1,技能等级!B2071&amp;"02","")</f>
        <v>210701802</v>
      </c>
      <c r="K2071" s="62">
        <f t="shared" si="3502"/>
        <v>6</v>
      </c>
      <c r="L2071" s="62" t="str">
        <f>IF(COUNTIF(技能效果!A:A,技能等级!B2071&amp;"03")=1,技能等级!B2071&amp;"03","")</f>
        <v/>
      </c>
      <c r="M2071" s="62" t="str">
        <f t="shared" si="3500"/>
        <v/>
      </c>
      <c r="N2071" s="62" t="str">
        <f>IF(COUNTIF(技能效果!A:A,技能等级!B2071&amp;"04")=1,技能等级!B2071&amp;"04","")</f>
        <v/>
      </c>
      <c r="O2071" s="62" t="str">
        <f t="shared" si="3501"/>
        <v/>
      </c>
      <c r="P2071" s="62" t="str">
        <f>IF(COUNTIF(技能效果!A:A,技能等级!B2071&amp;"05")=1,技能等级!B2071&amp;"05","")</f>
        <v/>
      </c>
      <c r="Q2071" s="62" t="str">
        <f t="shared" si="3503"/>
        <v/>
      </c>
      <c r="R2071" s="69" t="str">
        <f>INDEX(技能!U:U,MATCH(技能等级!B2071,技能!B:B,0))</f>
        <v>攻击敌方单体造成攻击x%伤害
【水晶】立即获得M个自身颜色水晶</v>
      </c>
      <c r="S2071" s="150">
        <f t="shared" si="3504"/>
        <v>203</v>
      </c>
    </row>
    <row r="2072" spans="1:19" ht="16.5" x14ac:dyDescent="0.2">
      <c r="A2072" s="62">
        <v>2069</v>
      </c>
      <c r="B2072" s="62">
        <f>INDEX(技能!B:B,MATCH(技能等级!S2072,技能!T:T,0))</f>
        <v>2107018</v>
      </c>
      <c r="C2072" s="69" t="s">
        <v>384</v>
      </c>
      <c r="D2072" s="62">
        <v>7</v>
      </c>
      <c r="E2072" s="62" t="str">
        <f>INDEX(技能!E:E,MATCH(技能等级!S2072,技能!T:T,0))</f>
        <v>噬日普攻(教学)</v>
      </c>
      <c r="F2072" s="69" t="s">
        <v>1020</v>
      </c>
      <c r="G2072" s="62">
        <v>10</v>
      </c>
      <c r="H2072" s="149" t="str">
        <f t="shared" si="3499"/>
        <v>210701801</v>
      </c>
      <c r="I2072" s="62">
        <v>7</v>
      </c>
      <c r="J2072" s="62" t="str">
        <f>IF(COUNTIF(技能效果!A:A,技能等级!B2072&amp;"02")=1,技能等级!B2072&amp;"02","")</f>
        <v>210701802</v>
      </c>
      <c r="K2072" s="62">
        <f t="shared" si="3502"/>
        <v>7</v>
      </c>
      <c r="L2072" s="62" t="str">
        <f>IF(COUNTIF(技能效果!A:A,技能等级!B2072&amp;"03")=1,技能等级!B2072&amp;"03","")</f>
        <v/>
      </c>
      <c r="M2072" s="62" t="str">
        <f t="shared" si="3500"/>
        <v/>
      </c>
      <c r="N2072" s="62" t="str">
        <f>IF(COUNTIF(技能效果!A:A,技能等级!B2072&amp;"04")=1,技能等级!B2072&amp;"04","")</f>
        <v/>
      </c>
      <c r="O2072" s="62" t="str">
        <f t="shared" si="3501"/>
        <v/>
      </c>
      <c r="P2072" s="62" t="str">
        <f>IF(COUNTIF(技能效果!A:A,技能等级!B2072&amp;"05")=1,技能等级!B2072&amp;"05","")</f>
        <v/>
      </c>
      <c r="Q2072" s="62" t="str">
        <f t="shared" si="3503"/>
        <v/>
      </c>
      <c r="R2072" s="69" t="str">
        <f>INDEX(技能!U:U,MATCH(技能等级!B2072,技能!B:B,0))</f>
        <v>攻击敌方单体造成攻击x%伤害
【水晶】立即获得M个自身颜色水晶</v>
      </c>
      <c r="S2072" s="150">
        <f t="shared" si="3504"/>
        <v>203</v>
      </c>
    </row>
    <row r="2073" spans="1:19" ht="16.5" x14ac:dyDescent="0.2">
      <c r="A2073" s="62">
        <v>2070</v>
      </c>
      <c r="B2073" s="62">
        <f>INDEX(技能!B:B,MATCH(技能等级!S2073,技能!T:T,0))</f>
        <v>2107018</v>
      </c>
      <c r="C2073" s="69" t="s">
        <v>384</v>
      </c>
      <c r="D2073" s="62">
        <v>8</v>
      </c>
      <c r="E2073" s="62" t="str">
        <f>INDEX(技能!E:E,MATCH(技能等级!S2073,技能!T:T,0))</f>
        <v>噬日普攻(教学)</v>
      </c>
      <c r="F2073" s="69" t="s">
        <v>1020</v>
      </c>
      <c r="G2073" s="62">
        <v>10</v>
      </c>
      <c r="H2073" s="149" t="str">
        <f t="shared" si="3499"/>
        <v>210701801</v>
      </c>
      <c r="I2073" s="62">
        <v>8</v>
      </c>
      <c r="J2073" s="62" t="str">
        <f>IF(COUNTIF(技能效果!A:A,技能等级!B2073&amp;"02")=1,技能等级!B2073&amp;"02","")</f>
        <v>210701802</v>
      </c>
      <c r="K2073" s="62">
        <f t="shared" si="3502"/>
        <v>8</v>
      </c>
      <c r="L2073" s="62" t="str">
        <f>IF(COUNTIF(技能效果!A:A,技能等级!B2073&amp;"03")=1,技能等级!B2073&amp;"03","")</f>
        <v/>
      </c>
      <c r="M2073" s="62" t="str">
        <f t="shared" si="3500"/>
        <v/>
      </c>
      <c r="N2073" s="62" t="str">
        <f>IF(COUNTIF(技能效果!A:A,技能等级!B2073&amp;"04")=1,技能等级!B2073&amp;"04","")</f>
        <v/>
      </c>
      <c r="O2073" s="62" t="str">
        <f t="shared" si="3501"/>
        <v/>
      </c>
      <c r="P2073" s="62" t="str">
        <f>IF(COUNTIF(技能效果!A:A,技能等级!B2073&amp;"05")=1,技能等级!B2073&amp;"05","")</f>
        <v/>
      </c>
      <c r="Q2073" s="62" t="str">
        <f t="shared" si="3503"/>
        <v/>
      </c>
      <c r="R2073" s="69" t="str">
        <f>INDEX(技能!U:U,MATCH(技能等级!B2073,技能!B:B,0))</f>
        <v>攻击敌方单体造成攻击x%伤害
【水晶】立即获得M个自身颜色水晶</v>
      </c>
      <c r="S2073" s="150">
        <f t="shared" si="3504"/>
        <v>203</v>
      </c>
    </row>
    <row r="2074" spans="1:19" ht="16.5" x14ac:dyDescent="0.2">
      <c r="A2074" s="62">
        <v>2071</v>
      </c>
      <c r="B2074" s="62">
        <f>INDEX(技能!B:B,MATCH(技能等级!S2074,技能!T:T,0))</f>
        <v>2107018</v>
      </c>
      <c r="C2074" s="69" t="s">
        <v>384</v>
      </c>
      <c r="D2074" s="62">
        <v>9</v>
      </c>
      <c r="E2074" s="62" t="str">
        <f>INDEX(技能!E:E,MATCH(技能等级!S2074,技能!T:T,0))</f>
        <v>噬日普攻(教学)</v>
      </c>
      <c r="F2074" s="69" t="s">
        <v>1020</v>
      </c>
      <c r="G2074" s="62">
        <v>10</v>
      </c>
      <c r="H2074" s="149" t="str">
        <f t="shared" si="3499"/>
        <v>210701801</v>
      </c>
      <c r="I2074" s="62">
        <v>9</v>
      </c>
      <c r="J2074" s="62" t="str">
        <f>IF(COUNTIF(技能效果!A:A,技能等级!B2074&amp;"02")=1,技能等级!B2074&amp;"02","")</f>
        <v>210701802</v>
      </c>
      <c r="K2074" s="62">
        <f t="shared" si="3502"/>
        <v>9</v>
      </c>
      <c r="L2074" s="62" t="str">
        <f>IF(COUNTIF(技能效果!A:A,技能等级!B2074&amp;"03")=1,技能等级!B2074&amp;"03","")</f>
        <v/>
      </c>
      <c r="M2074" s="62" t="str">
        <f t="shared" si="3500"/>
        <v/>
      </c>
      <c r="N2074" s="62" t="str">
        <f>IF(COUNTIF(技能效果!A:A,技能等级!B2074&amp;"04")=1,技能等级!B2074&amp;"04","")</f>
        <v/>
      </c>
      <c r="O2074" s="62" t="str">
        <f t="shared" si="3501"/>
        <v/>
      </c>
      <c r="P2074" s="62" t="str">
        <f>IF(COUNTIF(技能效果!A:A,技能等级!B2074&amp;"05")=1,技能等级!B2074&amp;"05","")</f>
        <v/>
      </c>
      <c r="Q2074" s="62" t="str">
        <f t="shared" si="3503"/>
        <v/>
      </c>
      <c r="R2074" s="69" t="str">
        <f>INDEX(技能!U:U,MATCH(技能等级!B2074,技能!B:B,0))</f>
        <v>攻击敌方单体造成攻击x%伤害
【水晶】立即获得M个自身颜色水晶</v>
      </c>
      <c r="S2074" s="150">
        <f t="shared" si="3504"/>
        <v>203</v>
      </c>
    </row>
    <row r="2075" spans="1:19" ht="16.5" x14ac:dyDescent="0.2">
      <c r="A2075" s="62">
        <v>2072</v>
      </c>
      <c r="B2075" s="62">
        <f>INDEX(技能!B:B,MATCH(技能等级!S2075,技能!T:T,0))</f>
        <v>2107018</v>
      </c>
      <c r="C2075" s="69" t="s">
        <v>384</v>
      </c>
      <c r="D2075" s="62">
        <v>10</v>
      </c>
      <c r="E2075" s="62" t="str">
        <f>INDEX(技能!E:E,MATCH(技能等级!S2075,技能!T:T,0))</f>
        <v>噬日普攻(教学)</v>
      </c>
      <c r="F2075" s="69" t="s">
        <v>1020</v>
      </c>
      <c r="G2075" s="62">
        <v>10</v>
      </c>
      <c r="H2075" s="149" t="str">
        <f t="shared" si="3499"/>
        <v>210701801</v>
      </c>
      <c r="I2075" s="62">
        <v>10</v>
      </c>
      <c r="J2075" s="62" t="str">
        <f>IF(COUNTIF(技能效果!A:A,技能等级!B2075&amp;"02")=1,技能等级!B2075&amp;"02","")</f>
        <v>210701802</v>
      </c>
      <c r="K2075" s="62">
        <f t="shared" si="3502"/>
        <v>10</v>
      </c>
      <c r="L2075" s="62" t="str">
        <f>IF(COUNTIF(技能效果!A:A,技能等级!B2075&amp;"03")=1,技能等级!B2075&amp;"03","")</f>
        <v/>
      </c>
      <c r="M2075" s="62" t="str">
        <f t="shared" si="3500"/>
        <v/>
      </c>
      <c r="N2075" s="62" t="str">
        <f>IF(COUNTIF(技能效果!A:A,技能等级!B2075&amp;"04")=1,技能等级!B2075&amp;"04","")</f>
        <v/>
      </c>
      <c r="O2075" s="62" t="str">
        <f t="shared" si="3501"/>
        <v/>
      </c>
      <c r="P2075" s="62" t="str">
        <f>IF(COUNTIF(技能效果!A:A,技能等级!B2075&amp;"05")=1,技能等级!B2075&amp;"05","")</f>
        <v/>
      </c>
      <c r="Q2075" s="62" t="str">
        <f t="shared" si="3503"/>
        <v/>
      </c>
      <c r="R2075" s="69" t="str">
        <f>INDEX(技能!U:U,MATCH(技能等级!B2075,技能!B:B,0))</f>
        <v>攻击敌方单体造成攻击x%伤害
【水晶】立即获得M个自身颜色水晶</v>
      </c>
      <c r="S2075" s="150">
        <f t="shared" si="3504"/>
        <v>203</v>
      </c>
    </row>
    <row r="2076" spans="1:19" ht="16.5" x14ac:dyDescent="0.2">
      <c r="A2076" s="62">
        <v>2073</v>
      </c>
      <c r="B2076" s="62">
        <f>INDEX(技能!B:B,MATCH(技能等级!S2076,技能!T:T,0))</f>
        <v>2107019</v>
      </c>
      <c r="C2076" s="69" t="s">
        <v>384</v>
      </c>
      <c r="D2076" s="62">
        <v>1</v>
      </c>
      <c r="E2076" s="62" t="str">
        <f>INDEX(技能!E:E,MATCH(技能等级!S2076,技能!T:T,0))</f>
        <v>食火蜥普攻(教学)</v>
      </c>
      <c r="F2076" s="69" t="s">
        <v>1020</v>
      </c>
      <c r="G2076" s="62"/>
      <c r="H2076" s="149" t="str">
        <f t="shared" si="3499"/>
        <v>210701901</v>
      </c>
      <c r="I2076" s="62">
        <v>1</v>
      </c>
      <c r="J2076" s="62" t="str">
        <f>IF(COUNTIF(技能效果!A:A,技能等级!B2076&amp;"02")=1,技能等级!B2076&amp;"02","")</f>
        <v>210701902</v>
      </c>
      <c r="K2076" s="62">
        <f t="shared" si="3502"/>
        <v>1</v>
      </c>
      <c r="L2076" s="62" t="str">
        <f>IF(COUNTIF(技能效果!A:A,技能等级!B2076&amp;"03")=1,技能等级!B2076&amp;"03","")</f>
        <v/>
      </c>
      <c r="M2076" s="62" t="str">
        <f t="shared" si="3500"/>
        <v/>
      </c>
      <c r="N2076" s="62" t="str">
        <f>IF(COUNTIF(技能效果!A:A,技能等级!B2076&amp;"04")=1,技能等级!B2076&amp;"04","")</f>
        <v/>
      </c>
      <c r="O2076" s="62" t="str">
        <f t="shared" si="3501"/>
        <v/>
      </c>
      <c r="P2076" s="62" t="str">
        <f>IF(COUNTIF(技能效果!A:A,技能等级!B2076&amp;"05")=1,技能等级!B2076&amp;"05","")</f>
        <v/>
      </c>
      <c r="Q2076" s="62" t="str">
        <f t="shared" si="3503"/>
        <v/>
      </c>
      <c r="R2076" s="69" t="str">
        <f>INDEX(技能!U:U,MATCH(技能等级!B2076,技能!B:B,0))</f>
        <v>攻击敌方单体造成攻击x%伤害
【水晶】立即获得M个自身颜色水晶</v>
      </c>
      <c r="S2076" s="150">
        <f t="shared" si="3504"/>
        <v>204</v>
      </c>
    </row>
    <row r="2077" spans="1:19" ht="16.5" x14ac:dyDescent="0.2">
      <c r="A2077" s="62">
        <v>2074</v>
      </c>
      <c r="B2077" s="62">
        <f>INDEX(技能!B:B,MATCH(技能等级!S2077,技能!T:T,0))</f>
        <v>2107019</v>
      </c>
      <c r="C2077" s="69" t="s">
        <v>384</v>
      </c>
      <c r="D2077" s="62">
        <v>2</v>
      </c>
      <c r="E2077" s="62" t="str">
        <f>INDEX(技能!E:E,MATCH(技能等级!S2077,技能!T:T,0))</f>
        <v>食火蜥普攻(教学)</v>
      </c>
      <c r="F2077" s="69" t="s">
        <v>1020</v>
      </c>
      <c r="G2077" s="62">
        <v>10</v>
      </c>
      <c r="H2077" s="149" t="str">
        <f t="shared" si="3499"/>
        <v>210701901</v>
      </c>
      <c r="I2077" s="62">
        <v>2</v>
      </c>
      <c r="J2077" s="62" t="str">
        <f>IF(COUNTIF(技能效果!A:A,技能等级!B2077&amp;"02")=1,技能等级!B2077&amp;"02","")</f>
        <v>210701902</v>
      </c>
      <c r="K2077" s="62">
        <f t="shared" si="3502"/>
        <v>2</v>
      </c>
      <c r="L2077" s="62" t="str">
        <f>IF(COUNTIF(技能效果!A:A,技能等级!B2077&amp;"03")=1,技能等级!B2077&amp;"03","")</f>
        <v/>
      </c>
      <c r="M2077" s="62" t="str">
        <f t="shared" si="3500"/>
        <v/>
      </c>
      <c r="N2077" s="62" t="str">
        <f>IF(COUNTIF(技能效果!A:A,技能等级!B2077&amp;"04")=1,技能等级!B2077&amp;"04","")</f>
        <v/>
      </c>
      <c r="O2077" s="62" t="str">
        <f t="shared" si="3501"/>
        <v/>
      </c>
      <c r="P2077" s="62" t="str">
        <f>IF(COUNTIF(技能效果!A:A,技能等级!B2077&amp;"05")=1,技能等级!B2077&amp;"05","")</f>
        <v/>
      </c>
      <c r="Q2077" s="62" t="str">
        <f t="shared" si="3503"/>
        <v/>
      </c>
      <c r="R2077" s="69" t="str">
        <f>INDEX(技能!U:U,MATCH(技能等级!B2077,技能!B:B,0))</f>
        <v>攻击敌方单体造成攻击x%伤害
【水晶】立即获得M个自身颜色水晶</v>
      </c>
      <c r="S2077" s="150">
        <f t="shared" si="3504"/>
        <v>204</v>
      </c>
    </row>
    <row r="2078" spans="1:19" ht="16.5" x14ac:dyDescent="0.2">
      <c r="A2078" s="62">
        <v>2075</v>
      </c>
      <c r="B2078" s="62">
        <f>INDEX(技能!B:B,MATCH(技能等级!S2078,技能!T:T,0))</f>
        <v>2107019</v>
      </c>
      <c r="C2078" s="69" t="s">
        <v>384</v>
      </c>
      <c r="D2078" s="62">
        <v>3</v>
      </c>
      <c r="E2078" s="62" t="str">
        <f>INDEX(技能!E:E,MATCH(技能等级!S2078,技能!T:T,0))</f>
        <v>食火蜥普攻(教学)</v>
      </c>
      <c r="F2078" s="69" t="s">
        <v>1020</v>
      </c>
      <c r="G2078" s="62">
        <v>10</v>
      </c>
      <c r="H2078" s="149" t="str">
        <f t="shared" si="3499"/>
        <v>210701901</v>
      </c>
      <c r="I2078" s="62">
        <v>3</v>
      </c>
      <c r="J2078" s="62" t="str">
        <f>IF(COUNTIF(技能效果!A:A,技能等级!B2078&amp;"02")=1,技能等级!B2078&amp;"02","")</f>
        <v>210701902</v>
      </c>
      <c r="K2078" s="62">
        <f t="shared" si="3502"/>
        <v>3</v>
      </c>
      <c r="L2078" s="62" t="str">
        <f>IF(COUNTIF(技能效果!A:A,技能等级!B2078&amp;"03")=1,技能等级!B2078&amp;"03","")</f>
        <v/>
      </c>
      <c r="M2078" s="62" t="str">
        <f t="shared" si="3500"/>
        <v/>
      </c>
      <c r="N2078" s="62" t="str">
        <f>IF(COUNTIF(技能效果!A:A,技能等级!B2078&amp;"04")=1,技能等级!B2078&amp;"04","")</f>
        <v/>
      </c>
      <c r="O2078" s="62" t="str">
        <f t="shared" si="3501"/>
        <v/>
      </c>
      <c r="P2078" s="62" t="str">
        <f>IF(COUNTIF(技能效果!A:A,技能等级!B2078&amp;"05")=1,技能等级!B2078&amp;"05","")</f>
        <v/>
      </c>
      <c r="Q2078" s="62" t="str">
        <f t="shared" si="3503"/>
        <v/>
      </c>
      <c r="R2078" s="69" t="str">
        <f>INDEX(技能!U:U,MATCH(技能等级!B2078,技能!B:B,0))</f>
        <v>攻击敌方单体造成攻击x%伤害
【水晶】立即获得M个自身颜色水晶</v>
      </c>
      <c r="S2078" s="150">
        <f t="shared" si="3504"/>
        <v>204</v>
      </c>
    </row>
    <row r="2079" spans="1:19" ht="16.5" x14ac:dyDescent="0.2">
      <c r="A2079" s="62">
        <v>2076</v>
      </c>
      <c r="B2079" s="62">
        <f>INDEX(技能!B:B,MATCH(技能等级!S2079,技能!T:T,0))</f>
        <v>2107019</v>
      </c>
      <c r="C2079" s="69" t="s">
        <v>384</v>
      </c>
      <c r="D2079" s="62">
        <v>4</v>
      </c>
      <c r="E2079" s="62" t="str">
        <f>INDEX(技能!E:E,MATCH(技能等级!S2079,技能!T:T,0))</f>
        <v>食火蜥普攻(教学)</v>
      </c>
      <c r="F2079" s="69" t="s">
        <v>1020</v>
      </c>
      <c r="G2079" s="62">
        <v>10</v>
      </c>
      <c r="H2079" s="149" t="str">
        <f t="shared" si="3499"/>
        <v>210701901</v>
      </c>
      <c r="I2079" s="62">
        <v>4</v>
      </c>
      <c r="J2079" s="62" t="str">
        <f>IF(COUNTIF(技能效果!A:A,技能等级!B2079&amp;"02")=1,技能等级!B2079&amp;"02","")</f>
        <v>210701902</v>
      </c>
      <c r="K2079" s="62">
        <f t="shared" si="3502"/>
        <v>4</v>
      </c>
      <c r="L2079" s="62" t="str">
        <f>IF(COUNTIF(技能效果!A:A,技能等级!B2079&amp;"03")=1,技能等级!B2079&amp;"03","")</f>
        <v/>
      </c>
      <c r="M2079" s="62" t="str">
        <f t="shared" si="3500"/>
        <v/>
      </c>
      <c r="N2079" s="62" t="str">
        <f>IF(COUNTIF(技能效果!A:A,技能等级!B2079&amp;"04")=1,技能等级!B2079&amp;"04","")</f>
        <v/>
      </c>
      <c r="O2079" s="62" t="str">
        <f t="shared" si="3501"/>
        <v/>
      </c>
      <c r="P2079" s="62" t="str">
        <f>IF(COUNTIF(技能效果!A:A,技能等级!B2079&amp;"05")=1,技能等级!B2079&amp;"05","")</f>
        <v/>
      </c>
      <c r="Q2079" s="62" t="str">
        <f t="shared" si="3503"/>
        <v/>
      </c>
      <c r="R2079" s="69" t="str">
        <f>INDEX(技能!U:U,MATCH(技能等级!B2079,技能!B:B,0))</f>
        <v>攻击敌方单体造成攻击x%伤害
【水晶】立即获得M个自身颜色水晶</v>
      </c>
      <c r="S2079" s="150">
        <f t="shared" si="3504"/>
        <v>204</v>
      </c>
    </row>
    <row r="2080" spans="1:19" ht="16.5" x14ac:dyDescent="0.2">
      <c r="A2080" s="62">
        <v>2077</v>
      </c>
      <c r="B2080" s="62">
        <f>INDEX(技能!B:B,MATCH(技能等级!S2080,技能!T:T,0))</f>
        <v>2107019</v>
      </c>
      <c r="C2080" s="69" t="s">
        <v>384</v>
      </c>
      <c r="D2080" s="62">
        <v>5</v>
      </c>
      <c r="E2080" s="62" t="str">
        <f>INDEX(技能!E:E,MATCH(技能等级!S2080,技能!T:T,0))</f>
        <v>食火蜥普攻(教学)</v>
      </c>
      <c r="F2080" s="69" t="s">
        <v>1020</v>
      </c>
      <c r="G2080" s="62">
        <v>10</v>
      </c>
      <c r="H2080" s="149" t="str">
        <f t="shared" si="3499"/>
        <v>210701901</v>
      </c>
      <c r="I2080" s="62">
        <v>5</v>
      </c>
      <c r="J2080" s="62" t="str">
        <f>IF(COUNTIF(技能效果!A:A,技能等级!B2080&amp;"02")=1,技能等级!B2080&amp;"02","")</f>
        <v>210701902</v>
      </c>
      <c r="K2080" s="62">
        <f t="shared" si="3502"/>
        <v>5</v>
      </c>
      <c r="L2080" s="62" t="str">
        <f>IF(COUNTIF(技能效果!A:A,技能等级!B2080&amp;"03")=1,技能等级!B2080&amp;"03","")</f>
        <v/>
      </c>
      <c r="M2080" s="62" t="str">
        <f t="shared" si="3500"/>
        <v/>
      </c>
      <c r="N2080" s="62" t="str">
        <f>IF(COUNTIF(技能效果!A:A,技能等级!B2080&amp;"04")=1,技能等级!B2080&amp;"04","")</f>
        <v/>
      </c>
      <c r="O2080" s="62" t="str">
        <f t="shared" si="3501"/>
        <v/>
      </c>
      <c r="P2080" s="62" t="str">
        <f>IF(COUNTIF(技能效果!A:A,技能等级!B2080&amp;"05")=1,技能等级!B2080&amp;"05","")</f>
        <v/>
      </c>
      <c r="Q2080" s="62" t="str">
        <f t="shared" si="3503"/>
        <v/>
      </c>
      <c r="R2080" s="69" t="str">
        <f>INDEX(技能!U:U,MATCH(技能等级!B2080,技能!B:B,0))</f>
        <v>攻击敌方单体造成攻击x%伤害
【水晶】立即获得M个自身颜色水晶</v>
      </c>
      <c r="S2080" s="150">
        <f t="shared" si="3504"/>
        <v>204</v>
      </c>
    </row>
    <row r="2081" spans="1:19" ht="16.5" x14ac:dyDescent="0.2">
      <c r="A2081" s="62">
        <v>2078</v>
      </c>
      <c r="B2081" s="62">
        <f>INDEX(技能!B:B,MATCH(技能等级!S2081,技能!T:T,0))</f>
        <v>2107019</v>
      </c>
      <c r="C2081" s="69" t="s">
        <v>384</v>
      </c>
      <c r="D2081" s="62">
        <v>6</v>
      </c>
      <c r="E2081" s="62" t="str">
        <f>INDEX(技能!E:E,MATCH(技能等级!S2081,技能!T:T,0))</f>
        <v>食火蜥普攻(教学)</v>
      </c>
      <c r="F2081" s="69" t="s">
        <v>1020</v>
      </c>
      <c r="G2081" s="62">
        <v>10</v>
      </c>
      <c r="H2081" s="149" t="str">
        <f t="shared" si="3499"/>
        <v>210701901</v>
      </c>
      <c r="I2081" s="62">
        <v>6</v>
      </c>
      <c r="J2081" s="62" t="str">
        <f>IF(COUNTIF(技能效果!A:A,技能等级!B2081&amp;"02")=1,技能等级!B2081&amp;"02","")</f>
        <v>210701902</v>
      </c>
      <c r="K2081" s="62">
        <f t="shared" si="3502"/>
        <v>6</v>
      </c>
      <c r="L2081" s="62" t="str">
        <f>IF(COUNTIF(技能效果!A:A,技能等级!B2081&amp;"03")=1,技能等级!B2081&amp;"03","")</f>
        <v/>
      </c>
      <c r="M2081" s="62" t="str">
        <f t="shared" si="3500"/>
        <v/>
      </c>
      <c r="N2081" s="62" t="str">
        <f>IF(COUNTIF(技能效果!A:A,技能等级!B2081&amp;"04")=1,技能等级!B2081&amp;"04","")</f>
        <v/>
      </c>
      <c r="O2081" s="62" t="str">
        <f t="shared" si="3501"/>
        <v/>
      </c>
      <c r="P2081" s="62" t="str">
        <f>IF(COUNTIF(技能效果!A:A,技能等级!B2081&amp;"05")=1,技能等级!B2081&amp;"05","")</f>
        <v/>
      </c>
      <c r="Q2081" s="62" t="str">
        <f t="shared" si="3503"/>
        <v/>
      </c>
      <c r="R2081" s="69" t="str">
        <f>INDEX(技能!U:U,MATCH(技能等级!B2081,技能!B:B,0))</f>
        <v>攻击敌方单体造成攻击x%伤害
【水晶】立即获得M个自身颜色水晶</v>
      </c>
      <c r="S2081" s="150">
        <f t="shared" si="3504"/>
        <v>204</v>
      </c>
    </row>
    <row r="2082" spans="1:19" ht="16.5" x14ac:dyDescent="0.2">
      <c r="A2082" s="62">
        <v>2079</v>
      </c>
      <c r="B2082" s="62">
        <f>INDEX(技能!B:B,MATCH(技能等级!S2082,技能!T:T,0))</f>
        <v>2107019</v>
      </c>
      <c r="C2082" s="69" t="s">
        <v>384</v>
      </c>
      <c r="D2082" s="62">
        <v>7</v>
      </c>
      <c r="E2082" s="62" t="str">
        <f>INDEX(技能!E:E,MATCH(技能等级!S2082,技能!T:T,0))</f>
        <v>食火蜥普攻(教学)</v>
      </c>
      <c r="F2082" s="69" t="s">
        <v>1020</v>
      </c>
      <c r="G2082" s="62">
        <v>10</v>
      </c>
      <c r="H2082" s="149" t="str">
        <f t="shared" si="3499"/>
        <v>210701901</v>
      </c>
      <c r="I2082" s="62">
        <v>7</v>
      </c>
      <c r="J2082" s="62" t="str">
        <f>IF(COUNTIF(技能效果!A:A,技能等级!B2082&amp;"02")=1,技能等级!B2082&amp;"02","")</f>
        <v>210701902</v>
      </c>
      <c r="K2082" s="62">
        <f t="shared" si="3502"/>
        <v>7</v>
      </c>
      <c r="L2082" s="62" t="str">
        <f>IF(COUNTIF(技能效果!A:A,技能等级!B2082&amp;"03")=1,技能等级!B2082&amp;"03","")</f>
        <v/>
      </c>
      <c r="M2082" s="62" t="str">
        <f t="shared" si="3500"/>
        <v/>
      </c>
      <c r="N2082" s="62" t="str">
        <f>IF(COUNTIF(技能效果!A:A,技能等级!B2082&amp;"04")=1,技能等级!B2082&amp;"04","")</f>
        <v/>
      </c>
      <c r="O2082" s="62" t="str">
        <f t="shared" si="3501"/>
        <v/>
      </c>
      <c r="P2082" s="62" t="str">
        <f>IF(COUNTIF(技能效果!A:A,技能等级!B2082&amp;"05")=1,技能等级!B2082&amp;"05","")</f>
        <v/>
      </c>
      <c r="Q2082" s="62" t="str">
        <f t="shared" si="3503"/>
        <v/>
      </c>
      <c r="R2082" s="69" t="str">
        <f>INDEX(技能!U:U,MATCH(技能等级!B2082,技能!B:B,0))</f>
        <v>攻击敌方单体造成攻击x%伤害
【水晶】立即获得M个自身颜色水晶</v>
      </c>
      <c r="S2082" s="150">
        <f t="shared" si="3504"/>
        <v>204</v>
      </c>
    </row>
    <row r="2083" spans="1:19" ht="16.5" x14ac:dyDescent="0.2">
      <c r="A2083" s="62">
        <v>2080</v>
      </c>
      <c r="B2083" s="62">
        <f>INDEX(技能!B:B,MATCH(技能等级!S2083,技能!T:T,0))</f>
        <v>2107019</v>
      </c>
      <c r="C2083" s="69" t="s">
        <v>384</v>
      </c>
      <c r="D2083" s="62">
        <v>8</v>
      </c>
      <c r="E2083" s="62" t="str">
        <f>INDEX(技能!E:E,MATCH(技能等级!S2083,技能!T:T,0))</f>
        <v>食火蜥普攻(教学)</v>
      </c>
      <c r="F2083" s="69" t="s">
        <v>1020</v>
      </c>
      <c r="G2083" s="62">
        <v>10</v>
      </c>
      <c r="H2083" s="149" t="str">
        <f t="shared" si="3499"/>
        <v>210701901</v>
      </c>
      <c r="I2083" s="62">
        <v>8</v>
      </c>
      <c r="J2083" s="62" t="str">
        <f>IF(COUNTIF(技能效果!A:A,技能等级!B2083&amp;"02")=1,技能等级!B2083&amp;"02","")</f>
        <v>210701902</v>
      </c>
      <c r="K2083" s="62">
        <f t="shared" si="3502"/>
        <v>8</v>
      </c>
      <c r="L2083" s="62" t="str">
        <f>IF(COUNTIF(技能效果!A:A,技能等级!B2083&amp;"03")=1,技能等级!B2083&amp;"03","")</f>
        <v/>
      </c>
      <c r="M2083" s="62" t="str">
        <f t="shared" si="3500"/>
        <v/>
      </c>
      <c r="N2083" s="62" t="str">
        <f>IF(COUNTIF(技能效果!A:A,技能等级!B2083&amp;"04")=1,技能等级!B2083&amp;"04","")</f>
        <v/>
      </c>
      <c r="O2083" s="62" t="str">
        <f t="shared" si="3501"/>
        <v/>
      </c>
      <c r="P2083" s="62" t="str">
        <f>IF(COUNTIF(技能效果!A:A,技能等级!B2083&amp;"05")=1,技能等级!B2083&amp;"05","")</f>
        <v/>
      </c>
      <c r="Q2083" s="62" t="str">
        <f t="shared" si="3503"/>
        <v/>
      </c>
      <c r="R2083" s="69" t="str">
        <f>INDEX(技能!U:U,MATCH(技能等级!B2083,技能!B:B,0))</f>
        <v>攻击敌方单体造成攻击x%伤害
【水晶】立即获得M个自身颜色水晶</v>
      </c>
      <c r="S2083" s="150">
        <f t="shared" si="3504"/>
        <v>204</v>
      </c>
    </row>
    <row r="2084" spans="1:19" ht="16.5" x14ac:dyDescent="0.2">
      <c r="A2084" s="62">
        <v>2081</v>
      </c>
      <c r="B2084" s="62">
        <f>INDEX(技能!B:B,MATCH(技能等级!S2084,技能!T:T,0))</f>
        <v>2107019</v>
      </c>
      <c r="C2084" s="69" t="s">
        <v>384</v>
      </c>
      <c r="D2084" s="62">
        <v>9</v>
      </c>
      <c r="E2084" s="62" t="str">
        <f>INDEX(技能!E:E,MATCH(技能等级!S2084,技能!T:T,0))</f>
        <v>食火蜥普攻(教学)</v>
      </c>
      <c r="F2084" s="69" t="s">
        <v>1020</v>
      </c>
      <c r="G2084" s="62">
        <v>10</v>
      </c>
      <c r="H2084" s="149" t="str">
        <f t="shared" si="3499"/>
        <v>210701901</v>
      </c>
      <c r="I2084" s="62">
        <v>9</v>
      </c>
      <c r="J2084" s="62" t="str">
        <f>IF(COUNTIF(技能效果!A:A,技能等级!B2084&amp;"02")=1,技能等级!B2084&amp;"02","")</f>
        <v>210701902</v>
      </c>
      <c r="K2084" s="62">
        <f t="shared" si="3502"/>
        <v>9</v>
      </c>
      <c r="L2084" s="62" t="str">
        <f>IF(COUNTIF(技能效果!A:A,技能等级!B2084&amp;"03")=1,技能等级!B2084&amp;"03","")</f>
        <v/>
      </c>
      <c r="M2084" s="62" t="str">
        <f t="shared" si="3500"/>
        <v/>
      </c>
      <c r="N2084" s="62" t="str">
        <f>IF(COUNTIF(技能效果!A:A,技能等级!B2084&amp;"04")=1,技能等级!B2084&amp;"04","")</f>
        <v/>
      </c>
      <c r="O2084" s="62" t="str">
        <f t="shared" si="3501"/>
        <v/>
      </c>
      <c r="P2084" s="62" t="str">
        <f>IF(COUNTIF(技能效果!A:A,技能等级!B2084&amp;"05")=1,技能等级!B2084&amp;"05","")</f>
        <v/>
      </c>
      <c r="Q2084" s="62" t="str">
        <f t="shared" si="3503"/>
        <v/>
      </c>
      <c r="R2084" s="69" t="str">
        <f>INDEX(技能!U:U,MATCH(技能等级!B2084,技能!B:B,0))</f>
        <v>攻击敌方单体造成攻击x%伤害
【水晶】立即获得M个自身颜色水晶</v>
      </c>
      <c r="S2084" s="150">
        <f t="shared" si="3504"/>
        <v>204</v>
      </c>
    </row>
    <row r="2085" spans="1:19" ht="16.5" x14ac:dyDescent="0.2">
      <c r="A2085" s="62">
        <v>2082</v>
      </c>
      <c r="B2085" s="62">
        <f>INDEX(技能!B:B,MATCH(技能等级!S2085,技能!T:T,0))</f>
        <v>2107019</v>
      </c>
      <c r="C2085" s="69" t="s">
        <v>384</v>
      </c>
      <c r="D2085" s="62">
        <v>10</v>
      </c>
      <c r="E2085" s="62" t="str">
        <f>INDEX(技能!E:E,MATCH(技能等级!S2085,技能!T:T,0))</f>
        <v>食火蜥普攻(教学)</v>
      </c>
      <c r="F2085" s="69" t="s">
        <v>1020</v>
      </c>
      <c r="G2085" s="62">
        <v>10</v>
      </c>
      <c r="H2085" s="149" t="str">
        <f t="shared" si="3499"/>
        <v>210701901</v>
      </c>
      <c r="I2085" s="62">
        <v>10</v>
      </c>
      <c r="J2085" s="62" t="str">
        <f>IF(COUNTIF(技能效果!A:A,技能等级!B2085&amp;"02")=1,技能等级!B2085&amp;"02","")</f>
        <v>210701902</v>
      </c>
      <c r="K2085" s="62">
        <f t="shared" si="3502"/>
        <v>10</v>
      </c>
      <c r="L2085" s="62" t="str">
        <f>IF(COUNTIF(技能效果!A:A,技能等级!B2085&amp;"03")=1,技能等级!B2085&amp;"03","")</f>
        <v/>
      </c>
      <c r="M2085" s="62" t="str">
        <f t="shared" si="3500"/>
        <v/>
      </c>
      <c r="N2085" s="62" t="str">
        <f>IF(COUNTIF(技能效果!A:A,技能等级!B2085&amp;"04")=1,技能等级!B2085&amp;"04","")</f>
        <v/>
      </c>
      <c r="O2085" s="62" t="str">
        <f t="shared" si="3501"/>
        <v/>
      </c>
      <c r="P2085" s="62" t="str">
        <f>IF(COUNTIF(技能效果!A:A,技能等级!B2085&amp;"05")=1,技能等级!B2085&amp;"05","")</f>
        <v/>
      </c>
      <c r="Q2085" s="62" t="str">
        <f t="shared" si="3503"/>
        <v/>
      </c>
      <c r="R2085" s="69" t="str">
        <f>INDEX(技能!U:U,MATCH(技能等级!B2085,技能!B:B,0))</f>
        <v>攻击敌方单体造成攻击x%伤害
【水晶】立即获得M个自身颜色水晶</v>
      </c>
      <c r="S2085" s="150">
        <f t="shared" si="3504"/>
        <v>204</v>
      </c>
    </row>
    <row r="2086" spans="1:19" ht="16.5" x14ac:dyDescent="0.2">
      <c r="A2086" s="62">
        <v>2083</v>
      </c>
      <c r="B2086" s="62">
        <f>INDEX(技能!B:B,MATCH(技能等级!S2086,技能!T:T,0))</f>
        <v>2107020</v>
      </c>
      <c r="C2086" s="69" t="s">
        <v>384</v>
      </c>
      <c r="D2086" s="62">
        <v>1</v>
      </c>
      <c r="E2086" s="62" t="str">
        <f>INDEX(技能!E:E,MATCH(技能等级!S2086,技能!T:T,0))</f>
        <v>高顺普攻(教学)</v>
      </c>
      <c r="F2086" s="69" t="s">
        <v>1020</v>
      </c>
      <c r="G2086" s="62"/>
      <c r="H2086" s="149" t="str">
        <f t="shared" si="3499"/>
        <v>210702001</v>
      </c>
      <c r="I2086" s="62">
        <v>1</v>
      </c>
      <c r="J2086" s="62" t="str">
        <f>IF(COUNTIF(技能效果!A:A,技能等级!B2086&amp;"02")=1,技能等级!B2086&amp;"02","")</f>
        <v>210702002</v>
      </c>
      <c r="K2086" s="62">
        <f t="shared" si="3502"/>
        <v>1</v>
      </c>
      <c r="L2086" s="62" t="str">
        <f>IF(COUNTIF(技能效果!A:A,技能等级!B2086&amp;"03")=1,技能等级!B2086&amp;"03","")</f>
        <v/>
      </c>
      <c r="M2086" s="62" t="str">
        <f t="shared" si="3500"/>
        <v/>
      </c>
      <c r="N2086" s="62" t="str">
        <f>IF(COUNTIF(技能效果!A:A,技能等级!B2086&amp;"04")=1,技能等级!B2086&amp;"04","")</f>
        <v/>
      </c>
      <c r="O2086" s="62" t="str">
        <f t="shared" si="3501"/>
        <v/>
      </c>
      <c r="P2086" s="62" t="str">
        <f>IF(COUNTIF(技能效果!A:A,技能等级!B2086&amp;"05")=1,技能等级!B2086&amp;"05","")</f>
        <v/>
      </c>
      <c r="Q2086" s="62" t="str">
        <f t="shared" si="3503"/>
        <v/>
      </c>
      <c r="R2086" s="69" t="str">
        <f>INDEX(技能!U:U,MATCH(技能等级!B2086,技能!B:B,0))</f>
        <v>攻击敌方单体造成攻击x%伤害
【水晶】立即获得M个自身颜色水晶</v>
      </c>
      <c r="S2086" s="150">
        <f t="shared" si="3504"/>
        <v>205</v>
      </c>
    </row>
    <row r="2087" spans="1:19" ht="16.5" x14ac:dyDescent="0.2">
      <c r="A2087" s="62">
        <v>2084</v>
      </c>
      <c r="B2087" s="62">
        <f>INDEX(技能!B:B,MATCH(技能等级!S2087,技能!T:T,0))</f>
        <v>2107020</v>
      </c>
      <c r="C2087" s="69" t="s">
        <v>384</v>
      </c>
      <c r="D2087" s="62">
        <v>2</v>
      </c>
      <c r="E2087" s="62" t="str">
        <f>INDEX(技能!E:E,MATCH(技能等级!S2087,技能!T:T,0))</f>
        <v>高顺普攻(教学)</v>
      </c>
      <c r="F2087" s="69" t="s">
        <v>1020</v>
      </c>
      <c r="G2087" s="62">
        <v>10</v>
      </c>
      <c r="H2087" s="149" t="str">
        <f t="shared" si="3499"/>
        <v>210702001</v>
      </c>
      <c r="I2087" s="62">
        <v>2</v>
      </c>
      <c r="J2087" s="62" t="str">
        <f>IF(COUNTIF(技能效果!A:A,技能等级!B2087&amp;"02")=1,技能等级!B2087&amp;"02","")</f>
        <v>210702002</v>
      </c>
      <c r="K2087" s="62">
        <f t="shared" si="3502"/>
        <v>2</v>
      </c>
      <c r="L2087" s="62" t="str">
        <f>IF(COUNTIF(技能效果!A:A,技能等级!B2087&amp;"03")=1,技能等级!B2087&amp;"03","")</f>
        <v/>
      </c>
      <c r="M2087" s="62" t="str">
        <f t="shared" si="3500"/>
        <v/>
      </c>
      <c r="N2087" s="62" t="str">
        <f>IF(COUNTIF(技能效果!A:A,技能等级!B2087&amp;"04")=1,技能等级!B2087&amp;"04","")</f>
        <v/>
      </c>
      <c r="O2087" s="62" t="str">
        <f t="shared" si="3501"/>
        <v/>
      </c>
      <c r="P2087" s="62" t="str">
        <f>IF(COUNTIF(技能效果!A:A,技能等级!B2087&amp;"05")=1,技能等级!B2087&amp;"05","")</f>
        <v/>
      </c>
      <c r="Q2087" s="62" t="str">
        <f t="shared" si="3503"/>
        <v/>
      </c>
      <c r="R2087" s="69" t="str">
        <f>INDEX(技能!U:U,MATCH(技能等级!B2087,技能!B:B,0))</f>
        <v>攻击敌方单体造成攻击x%伤害
【水晶】立即获得M个自身颜色水晶</v>
      </c>
      <c r="S2087" s="150">
        <f t="shared" si="3504"/>
        <v>205</v>
      </c>
    </row>
    <row r="2088" spans="1:19" ht="16.5" x14ac:dyDescent="0.2">
      <c r="A2088" s="62">
        <v>2085</v>
      </c>
      <c r="B2088" s="62">
        <f>INDEX(技能!B:B,MATCH(技能等级!S2088,技能!T:T,0))</f>
        <v>2107020</v>
      </c>
      <c r="C2088" s="69" t="s">
        <v>384</v>
      </c>
      <c r="D2088" s="62">
        <v>3</v>
      </c>
      <c r="E2088" s="62" t="str">
        <f>INDEX(技能!E:E,MATCH(技能等级!S2088,技能!T:T,0))</f>
        <v>高顺普攻(教学)</v>
      </c>
      <c r="F2088" s="69" t="s">
        <v>1020</v>
      </c>
      <c r="G2088" s="62">
        <v>10</v>
      </c>
      <c r="H2088" s="149" t="str">
        <f t="shared" si="3499"/>
        <v>210702001</v>
      </c>
      <c r="I2088" s="62">
        <v>3</v>
      </c>
      <c r="J2088" s="62" t="str">
        <f>IF(COUNTIF(技能效果!A:A,技能等级!B2088&amp;"02")=1,技能等级!B2088&amp;"02","")</f>
        <v>210702002</v>
      </c>
      <c r="K2088" s="62">
        <f t="shared" si="3502"/>
        <v>3</v>
      </c>
      <c r="L2088" s="62" t="str">
        <f>IF(COUNTIF(技能效果!A:A,技能等级!B2088&amp;"03")=1,技能等级!B2088&amp;"03","")</f>
        <v/>
      </c>
      <c r="M2088" s="62" t="str">
        <f t="shared" si="3500"/>
        <v/>
      </c>
      <c r="N2088" s="62" t="str">
        <f>IF(COUNTIF(技能效果!A:A,技能等级!B2088&amp;"04")=1,技能等级!B2088&amp;"04","")</f>
        <v/>
      </c>
      <c r="O2088" s="62" t="str">
        <f t="shared" si="3501"/>
        <v/>
      </c>
      <c r="P2088" s="62" t="str">
        <f>IF(COUNTIF(技能效果!A:A,技能等级!B2088&amp;"05")=1,技能等级!B2088&amp;"05","")</f>
        <v/>
      </c>
      <c r="Q2088" s="62" t="str">
        <f t="shared" si="3503"/>
        <v/>
      </c>
      <c r="R2088" s="69" t="str">
        <f>INDEX(技能!U:U,MATCH(技能等级!B2088,技能!B:B,0))</f>
        <v>攻击敌方单体造成攻击x%伤害
【水晶】立即获得M个自身颜色水晶</v>
      </c>
      <c r="S2088" s="150">
        <f t="shared" si="3504"/>
        <v>205</v>
      </c>
    </row>
    <row r="2089" spans="1:19" ht="16.5" x14ac:dyDescent="0.2">
      <c r="A2089" s="62">
        <v>2086</v>
      </c>
      <c r="B2089" s="62">
        <f>INDEX(技能!B:B,MATCH(技能等级!S2089,技能!T:T,0))</f>
        <v>2107020</v>
      </c>
      <c r="C2089" s="69" t="s">
        <v>384</v>
      </c>
      <c r="D2089" s="62">
        <v>4</v>
      </c>
      <c r="E2089" s="62" t="str">
        <f>INDEX(技能!E:E,MATCH(技能等级!S2089,技能!T:T,0))</f>
        <v>高顺普攻(教学)</v>
      </c>
      <c r="F2089" s="69" t="s">
        <v>1020</v>
      </c>
      <c r="G2089" s="62">
        <v>10</v>
      </c>
      <c r="H2089" s="149" t="str">
        <f t="shared" si="3499"/>
        <v>210702001</v>
      </c>
      <c r="I2089" s="62">
        <v>4</v>
      </c>
      <c r="J2089" s="62" t="str">
        <f>IF(COUNTIF(技能效果!A:A,技能等级!B2089&amp;"02")=1,技能等级!B2089&amp;"02","")</f>
        <v>210702002</v>
      </c>
      <c r="K2089" s="62">
        <f t="shared" si="3502"/>
        <v>4</v>
      </c>
      <c r="L2089" s="62" t="str">
        <f>IF(COUNTIF(技能效果!A:A,技能等级!B2089&amp;"03")=1,技能等级!B2089&amp;"03","")</f>
        <v/>
      </c>
      <c r="M2089" s="62" t="str">
        <f t="shared" si="3500"/>
        <v/>
      </c>
      <c r="N2089" s="62" t="str">
        <f>IF(COUNTIF(技能效果!A:A,技能等级!B2089&amp;"04")=1,技能等级!B2089&amp;"04","")</f>
        <v/>
      </c>
      <c r="O2089" s="62" t="str">
        <f t="shared" si="3501"/>
        <v/>
      </c>
      <c r="P2089" s="62" t="str">
        <f>IF(COUNTIF(技能效果!A:A,技能等级!B2089&amp;"05")=1,技能等级!B2089&amp;"05","")</f>
        <v/>
      </c>
      <c r="Q2089" s="62" t="str">
        <f t="shared" si="3503"/>
        <v/>
      </c>
      <c r="R2089" s="69" t="str">
        <f>INDEX(技能!U:U,MATCH(技能等级!B2089,技能!B:B,0))</f>
        <v>攻击敌方单体造成攻击x%伤害
【水晶】立即获得M个自身颜色水晶</v>
      </c>
      <c r="S2089" s="150">
        <f t="shared" si="3504"/>
        <v>205</v>
      </c>
    </row>
    <row r="2090" spans="1:19" ht="16.5" x14ac:dyDescent="0.2">
      <c r="A2090" s="62">
        <v>2087</v>
      </c>
      <c r="B2090" s="62">
        <f>INDEX(技能!B:B,MATCH(技能等级!S2090,技能!T:T,0))</f>
        <v>2107020</v>
      </c>
      <c r="C2090" s="69" t="s">
        <v>384</v>
      </c>
      <c r="D2090" s="62">
        <v>5</v>
      </c>
      <c r="E2090" s="62" t="str">
        <f>INDEX(技能!E:E,MATCH(技能等级!S2090,技能!T:T,0))</f>
        <v>高顺普攻(教学)</v>
      </c>
      <c r="F2090" s="69" t="s">
        <v>1020</v>
      </c>
      <c r="G2090" s="62">
        <v>10</v>
      </c>
      <c r="H2090" s="149" t="str">
        <f t="shared" si="3499"/>
        <v>210702001</v>
      </c>
      <c r="I2090" s="62">
        <v>5</v>
      </c>
      <c r="J2090" s="62" t="str">
        <f>IF(COUNTIF(技能效果!A:A,技能等级!B2090&amp;"02")=1,技能等级!B2090&amp;"02","")</f>
        <v>210702002</v>
      </c>
      <c r="K2090" s="62">
        <f t="shared" si="3502"/>
        <v>5</v>
      </c>
      <c r="L2090" s="62" t="str">
        <f>IF(COUNTIF(技能效果!A:A,技能等级!B2090&amp;"03")=1,技能等级!B2090&amp;"03","")</f>
        <v/>
      </c>
      <c r="M2090" s="62" t="str">
        <f t="shared" si="3500"/>
        <v/>
      </c>
      <c r="N2090" s="62" t="str">
        <f>IF(COUNTIF(技能效果!A:A,技能等级!B2090&amp;"04")=1,技能等级!B2090&amp;"04","")</f>
        <v/>
      </c>
      <c r="O2090" s="62" t="str">
        <f t="shared" si="3501"/>
        <v/>
      </c>
      <c r="P2090" s="62" t="str">
        <f>IF(COUNTIF(技能效果!A:A,技能等级!B2090&amp;"05")=1,技能等级!B2090&amp;"05","")</f>
        <v/>
      </c>
      <c r="Q2090" s="62" t="str">
        <f t="shared" si="3503"/>
        <v/>
      </c>
      <c r="R2090" s="69" t="str">
        <f>INDEX(技能!U:U,MATCH(技能等级!B2090,技能!B:B,0))</f>
        <v>攻击敌方单体造成攻击x%伤害
【水晶】立即获得M个自身颜色水晶</v>
      </c>
      <c r="S2090" s="150">
        <f t="shared" si="3504"/>
        <v>205</v>
      </c>
    </row>
    <row r="2091" spans="1:19" ht="16.5" x14ac:dyDescent="0.2">
      <c r="A2091" s="62">
        <v>2088</v>
      </c>
      <c r="B2091" s="62">
        <f>INDEX(技能!B:B,MATCH(技能等级!S2091,技能!T:T,0))</f>
        <v>2107020</v>
      </c>
      <c r="C2091" s="69" t="s">
        <v>384</v>
      </c>
      <c r="D2091" s="62">
        <v>6</v>
      </c>
      <c r="E2091" s="62" t="str">
        <f>INDEX(技能!E:E,MATCH(技能等级!S2091,技能!T:T,0))</f>
        <v>高顺普攻(教学)</v>
      </c>
      <c r="F2091" s="69" t="s">
        <v>1020</v>
      </c>
      <c r="G2091" s="62">
        <v>10</v>
      </c>
      <c r="H2091" s="149" t="str">
        <f t="shared" si="3499"/>
        <v>210702001</v>
      </c>
      <c r="I2091" s="62">
        <v>6</v>
      </c>
      <c r="J2091" s="62" t="str">
        <f>IF(COUNTIF(技能效果!A:A,技能等级!B2091&amp;"02")=1,技能等级!B2091&amp;"02","")</f>
        <v>210702002</v>
      </c>
      <c r="K2091" s="62">
        <f t="shared" si="3502"/>
        <v>6</v>
      </c>
      <c r="L2091" s="62" t="str">
        <f>IF(COUNTIF(技能效果!A:A,技能等级!B2091&amp;"03")=1,技能等级!B2091&amp;"03","")</f>
        <v/>
      </c>
      <c r="M2091" s="62" t="str">
        <f t="shared" si="3500"/>
        <v/>
      </c>
      <c r="N2091" s="62" t="str">
        <f>IF(COUNTIF(技能效果!A:A,技能等级!B2091&amp;"04")=1,技能等级!B2091&amp;"04","")</f>
        <v/>
      </c>
      <c r="O2091" s="62" t="str">
        <f t="shared" si="3501"/>
        <v/>
      </c>
      <c r="P2091" s="62" t="str">
        <f>IF(COUNTIF(技能效果!A:A,技能等级!B2091&amp;"05")=1,技能等级!B2091&amp;"05","")</f>
        <v/>
      </c>
      <c r="Q2091" s="62" t="str">
        <f t="shared" si="3503"/>
        <v/>
      </c>
      <c r="R2091" s="69" t="str">
        <f>INDEX(技能!U:U,MATCH(技能等级!B2091,技能!B:B,0))</f>
        <v>攻击敌方单体造成攻击x%伤害
【水晶】立即获得M个自身颜色水晶</v>
      </c>
      <c r="S2091" s="150">
        <f t="shared" si="3504"/>
        <v>205</v>
      </c>
    </row>
    <row r="2092" spans="1:19" ht="16.5" x14ac:dyDescent="0.2">
      <c r="A2092" s="62">
        <v>2089</v>
      </c>
      <c r="B2092" s="62">
        <f>INDEX(技能!B:B,MATCH(技能等级!S2092,技能!T:T,0))</f>
        <v>2107020</v>
      </c>
      <c r="C2092" s="69" t="s">
        <v>384</v>
      </c>
      <c r="D2092" s="62">
        <v>7</v>
      </c>
      <c r="E2092" s="62" t="str">
        <f>INDEX(技能!E:E,MATCH(技能等级!S2092,技能!T:T,0))</f>
        <v>高顺普攻(教学)</v>
      </c>
      <c r="F2092" s="69" t="s">
        <v>1020</v>
      </c>
      <c r="G2092" s="62">
        <v>10</v>
      </c>
      <c r="H2092" s="149" t="str">
        <f t="shared" si="3499"/>
        <v>210702001</v>
      </c>
      <c r="I2092" s="62">
        <v>7</v>
      </c>
      <c r="J2092" s="62" t="str">
        <f>IF(COUNTIF(技能效果!A:A,技能等级!B2092&amp;"02")=1,技能等级!B2092&amp;"02","")</f>
        <v>210702002</v>
      </c>
      <c r="K2092" s="62">
        <f t="shared" si="3502"/>
        <v>7</v>
      </c>
      <c r="L2092" s="62" t="str">
        <f>IF(COUNTIF(技能效果!A:A,技能等级!B2092&amp;"03")=1,技能等级!B2092&amp;"03","")</f>
        <v/>
      </c>
      <c r="M2092" s="62" t="str">
        <f t="shared" si="3500"/>
        <v/>
      </c>
      <c r="N2092" s="62" t="str">
        <f>IF(COUNTIF(技能效果!A:A,技能等级!B2092&amp;"04")=1,技能等级!B2092&amp;"04","")</f>
        <v/>
      </c>
      <c r="O2092" s="62" t="str">
        <f t="shared" si="3501"/>
        <v/>
      </c>
      <c r="P2092" s="62" t="str">
        <f>IF(COUNTIF(技能效果!A:A,技能等级!B2092&amp;"05")=1,技能等级!B2092&amp;"05","")</f>
        <v/>
      </c>
      <c r="Q2092" s="62" t="str">
        <f t="shared" si="3503"/>
        <v/>
      </c>
      <c r="R2092" s="69" t="str">
        <f>INDEX(技能!U:U,MATCH(技能等级!B2092,技能!B:B,0))</f>
        <v>攻击敌方单体造成攻击x%伤害
【水晶】立即获得M个自身颜色水晶</v>
      </c>
      <c r="S2092" s="150">
        <f t="shared" si="3504"/>
        <v>205</v>
      </c>
    </row>
    <row r="2093" spans="1:19" ht="16.5" x14ac:dyDescent="0.2">
      <c r="A2093" s="62">
        <v>2090</v>
      </c>
      <c r="B2093" s="62">
        <f>INDEX(技能!B:B,MATCH(技能等级!S2093,技能!T:T,0))</f>
        <v>2107020</v>
      </c>
      <c r="C2093" s="69" t="s">
        <v>384</v>
      </c>
      <c r="D2093" s="62">
        <v>8</v>
      </c>
      <c r="E2093" s="62" t="str">
        <f>INDEX(技能!E:E,MATCH(技能等级!S2093,技能!T:T,0))</f>
        <v>高顺普攻(教学)</v>
      </c>
      <c r="F2093" s="69" t="s">
        <v>1020</v>
      </c>
      <c r="G2093" s="62">
        <v>10</v>
      </c>
      <c r="H2093" s="149" t="str">
        <f t="shared" si="3499"/>
        <v>210702001</v>
      </c>
      <c r="I2093" s="62">
        <v>8</v>
      </c>
      <c r="J2093" s="62" t="str">
        <f>IF(COUNTIF(技能效果!A:A,技能等级!B2093&amp;"02")=1,技能等级!B2093&amp;"02","")</f>
        <v>210702002</v>
      </c>
      <c r="K2093" s="62">
        <f t="shared" si="3502"/>
        <v>8</v>
      </c>
      <c r="L2093" s="62" t="str">
        <f>IF(COUNTIF(技能效果!A:A,技能等级!B2093&amp;"03")=1,技能等级!B2093&amp;"03","")</f>
        <v/>
      </c>
      <c r="M2093" s="62" t="str">
        <f t="shared" si="3500"/>
        <v/>
      </c>
      <c r="N2093" s="62" t="str">
        <f>IF(COUNTIF(技能效果!A:A,技能等级!B2093&amp;"04")=1,技能等级!B2093&amp;"04","")</f>
        <v/>
      </c>
      <c r="O2093" s="62" t="str">
        <f t="shared" si="3501"/>
        <v/>
      </c>
      <c r="P2093" s="62" t="str">
        <f>IF(COUNTIF(技能效果!A:A,技能等级!B2093&amp;"05")=1,技能等级!B2093&amp;"05","")</f>
        <v/>
      </c>
      <c r="Q2093" s="62" t="str">
        <f t="shared" si="3503"/>
        <v/>
      </c>
      <c r="R2093" s="69" t="str">
        <f>INDEX(技能!U:U,MATCH(技能等级!B2093,技能!B:B,0))</f>
        <v>攻击敌方单体造成攻击x%伤害
【水晶】立即获得M个自身颜色水晶</v>
      </c>
      <c r="S2093" s="150">
        <f t="shared" si="3504"/>
        <v>205</v>
      </c>
    </row>
    <row r="2094" spans="1:19" ht="16.5" x14ac:dyDescent="0.2">
      <c r="A2094" s="62">
        <v>2091</v>
      </c>
      <c r="B2094" s="62">
        <f>INDEX(技能!B:B,MATCH(技能等级!S2094,技能!T:T,0))</f>
        <v>2107020</v>
      </c>
      <c r="C2094" s="69" t="s">
        <v>384</v>
      </c>
      <c r="D2094" s="62">
        <v>9</v>
      </c>
      <c r="E2094" s="62" t="str">
        <f>INDEX(技能!E:E,MATCH(技能等级!S2094,技能!T:T,0))</f>
        <v>高顺普攻(教学)</v>
      </c>
      <c r="F2094" s="69" t="s">
        <v>1020</v>
      </c>
      <c r="G2094" s="62">
        <v>10</v>
      </c>
      <c r="H2094" s="149" t="str">
        <f t="shared" si="3499"/>
        <v>210702001</v>
      </c>
      <c r="I2094" s="62">
        <v>9</v>
      </c>
      <c r="J2094" s="62" t="str">
        <f>IF(COUNTIF(技能效果!A:A,技能等级!B2094&amp;"02")=1,技能等级!B2094&amp;"02","")</f>
        <v>210702002</v>
      </c>
      <c r="K2094" s="62">
        <f t="shared" si="3502"/>
        <v>9</v>
      </c>
      <c r="L2094" s="62" t="str">
        <f>IF(COUNTIF(技能效果!A:A,技能等级!B2094&amp;"03")=1,技能等级!B2094&amp;"03","")</f>
        <v/>
      </c>
      <c r="M2094" s="62" t="str">
        <f t="shared" si="3500"/>
        <v/>
      </c>
      <c r="N2094" s="62" t="str">
        <f>IF(COUNTIF(技能效果!A:A,技能等级!B2094&amp;"04")=1,技能等级!B2094&amp;"04","")</f>
        <v/>
      </c>
      <c r="O2094" s="62" t="str">
        <f t="shared" si="3501"/>
        <v/>
      </c>
      <c r="P2094" s="62" t="str">
        <f>IF(COUNTIF(技能效果!A:A,技能等级!B2094&amp;"05")=1,技能等级!B2094&amp;"05","")</f>
        <v/>
      </c>
      <c r="Q2094" s="62" t="str">
        <f t="shared" si="3503"/>
        <v/>
      </c>
      <c r="R2094" s="69" t="str">
        <f>INDEX(技能!U:U,MATCH(技能等级!B2094,技能!B:B,0))</f>
        <v>攻击敌方单体造成攻击x%伤害
【水晶】立即获得M个自身颜色水晶</v>
      </c>
      <c r="S2094" s="150">
        <f t="shared" si="3504"/>
        <v>205</v>
      </c>
    </row>
    <row r="2095" spans="1:19" ht="16.5" x14ac:dyDescent="0.2">
      <c r="A2095" s="62">
        <v>2092</v>
      </c>
      <c r="B2095" s="62">
        <f>INDEX(技能!B:B,MATCH(技能等级!S2095,技能!T:T,0))</f>
        <v>2107020</v>
      </c>
      <c r="C2095" s="69" t="s">
        <v>384</v>
      </c>
      <c r="D2095" s="62">
        <v>10</v>
      </c>
      <c r="E2095" s="62" t="str">
        <f>INDEX(技能!E:E,MATCH(技能等级!S2095,技能!T:T,0))</f>
        <v>高顺普攻(教学)</v>
      </c>
      <c r="F2095" s="69" t="s">
        <v>1020</v>
      </c>
      <c r="G2095" s="62">
        <v>10</v>
      </c>
      <c r="H2095" s="149" t="str">
        <f t="shared" ref="H2095:H2105" si="3505">B2095&amp;"01"</f>
        <v>210702001</v>
      </c>
      <c r="I2095" s="62">
        <v>10</v>
      </c>
      <c r="J2095" s="62" t="str">
        <f>IF(COUNTIF(技能效果!A:A,技能等级!B2095&amp;"02")=1,技能等级!B2095&amp;"02","")</f>
        <v>210702002</v>
      </c>
      <c r="K2095" s="62">
        <f t="shared" si="3502"/>
        <v>10</v>
      </c>
      <c r="L2095" s="62" t="str">
        <f>IF(COUNTIF(技能效果!A:A,技能等级!B2095&amp;"03")=1,技能等级!B2095&amp;"03","")</f>
        <v/>
      </c>
      <c r="M2095" s="62" t="str">
        <f t="shared" si="3500"/>
        <v/>
      </c>
      <c r="N2095" s="62" t="str">
        <f>IF(COUNTIF(技能效果!A:A,技能等级!B2095&amp;"04")=1,技能等级!B2095&amp;"04","")</f>
        <v/>
      </c>
      <c r="O2095" s="62" t="str">
        <f t="shared" si="3501"/>
        <v/>
      </c>
      <c r="P2095" s="62" t="str">
        <f>IF(COUNTIF(技能效果!A:A,技能等级!B2095&amp;"05")=1,技能等级!B2095&amp;"05","")</f>
        <v/>
      </c>
      <c r="Q2095" s="62" t="str">
        <f t="shared" si="3503"/>
        <v/>
      </c>
      <c r="R2095" s="69" t="str">
        <f>INDEX(技能!U:U,MATCH(技能等级!B2095,技能!B:B,0))</f>
        <v>攻击敌方单体造成攻击x%伤害
【水晶】立即获得M个自身颜色水晶</v>
      </c>
      <c r="S2095" s="150">
        <f t="shared" si="3504"/>
        <v>205</v>
      </c>
    </row>
    <row r="2096" spans="1:19" ht="16.5" x14ac:dyDescent="0.2">
      <c r="A2096" s="62">
        <v>2093</v>
      </c>
      <c r="B2096" s="62">
        <f>INDEX(技能!B:B,MATCH(技能等级!S2096,技能!T:T,0))</f>
        <v>2107021</v>
      </c>
      <c r="C2096" s="69" t="s">
        <v>384</v>
      </c>
      <c r="D2096" s="62">
        <v>1</v>
      </c>
      <c r="E2096" s="62" t="str">
        <f>INDEX(技能!E:E,MATCH(技能等级!S2096,技能!T:T,0))</f>
        <v>烈风螳螂普攻(教学)</v>
      </c>
      <c r="F2096" s="69" t="s">
        <v>1020</v>
      </c>
      <c r="G2096" s="62"/>
      <c r="H2096" s="149" t="str">
        <f t="shared" si="3505"/>
        <v>210702101</v>
      </c>
      <c r="I2096" s="62">
        <v>1</v>
      </c>
      <c r="J2096" s="62" t="str">
        <f>IF(COUNTIF(技能效果!A:A,技能等级!B2096&amp;"02")=1,技能等级!B2096&amp;"02","")</f>
        <v>210702102</v>
      </c>
      <c r="K2096" s="62">
        <f t="shared" si="3502"/>
        <v>1</v>
      </c>
      <c r="L2096" s="62" t="str">
        <f>IF(COUNTIF(技能效果!A:A,技能等级!B2096&amp;"03")=1,技能等级!B2096&amp;"03","")</f>
        <v/>
      </c>
      <c r="M2096" s="62" t="str">
        <f t="shared" si="3500"/>
        <v/>
      </c>
      <c r="N2096" s="62" t="str">
        <f>IF(COUNTIF(技能效果!A:A,技能等级!B2096&amp;"04")=1,技能等级!B2096&amp;"04","")</f>
        <v/>
      </c>
      <c r="O2096" s="62" t="str">
        <f t="shared" si="3501"/>
        <v/>
      </c>
      <c r="P2096" s="62" t="str">
        <f>IF(COUNTIF(技能效果!A:A,技能等级!B2096&amp;"05")=1,技能等级!B2096&amp;"05","")</f>
        <v/>
      </c>
      <c r="Q2096" s="62" t="str">
        <f t="shared" si="3503"/>
        <v/>
      </c>
      <c r="R2096" s="69" t="str">
        <f>INDEX(技能!U:U,MATCH(技能等级!B2096,技能!B:B,0))</f>
        <v>攻击敌方单体造成攻击x%伤害
【水晶】立即获得M个自身颜色水晶</v>
      </c>
      <c r="S2096" s="150">
        <f t="shared" si="3504"/>
        <v>206</v>
      </c>
    </row>
    <row r="2097" spans="1:19" ht="16.5" x14ac:dyDescent="0.2">
      <c r="A2097" s="62">
        <v>2094</v>
      </c>
      <c r="B2097" s="62">
        <f>INDEX(技能!B:B,MATCH(技能等级!S2097,技能!T:T,0))</f>
        <v>2107021</v>
      </c>
      <c r="C2097" s="69" t="s">
        <v>384</v>
      </c>
      <c r="D2097" s="62">
        <v>2</v>
      </c>
      <c r="E2097" s="62" t="str">
        <f>INDEX(技能!E:E,MATCH(技能等级!S2097,技能!T:T,0))</f>
        <v>烈风螳螂普攻(教学)</v>
      </c>
      <c r="F2097" s="69" t="s">
        <v>1020</v>
      </c>
      <c r="G2097" s="62">
        <v>10</v>
      </c>
      <c r="H2097" s="149" t="str">
        <f t="shared" si="3505"/>
        <v>210702101</v>
      </c>
      <c r="I2097" s="62">
        <v>2</v>
      </c>
      <c r="J2097" s="62" t="str">
        <f>IF(COUNTIF(技能效果!A:A,技能等级!B2097&amp;"02")=1,技能等级!B2097&amp;"02","")</f>
        <v>210702102</v>
      </c>
      <c r="K2097" s="62">
        <f t="shared" si="3502"/>
        <v>2</v>
      </c>
      <c r="L2097" s="62" t="str">
        <f>IF(COUNTIF(技能效果!A:A,技能等级!B2097&amp;"03")=1,技能等级!B2097&amp;"03","")</f>
        <v/>
      </c>
      <c r="M2097" s="62" t="str">
        <f t="shared" si="3500"/>
        <v/>
      </c>
      <c r="N2097" s="62" t="str">
        <f>IF(COUNTIF(技能效果!A:A,技能等级!B2097&amp;"04")=1,技能等级!B2097&amp;"04","")</f>
        <v/>
      </c>
      <c r="O2097" s="62" t="str">
        <f t="shared" si="3501"/>
        <v/>
      </c>
      <c r="P2097" s="62" t="str">
        <f>IF(COUNTIF(技能效果!A:A,技能等级!B2097&amp;"05")=1,技能等级!B2097&amp;"05","")</f>
        <v/>
      </c>
      <c r="Q2097" s="62" t="str">
        <f t="shared" si="3503"/>
        <v/>
      </c>
      <c r="R2097" s="69" t="str">
        <f>INDEX(技能!U:U,MATCH(技能等级!B2097,技能!B:B,0))</f>
        <v>攻击敌方单体造成攻击x%伤害
【水晶】立即获得M个自身颜色水晶</v>
      </c>
      <c r="S2097" s="150">
        <f t="shared" si="3504"/>
        <v>206</v>
      </c>
    </row>
    <row r="2098" spans="1:19" ht="16.5" x14ac:dyDescent="0.2">
      <c r="A2098" s="62">
        <v>2095</v>
      </c>
      <c r="B2098" s="62">
        <f>INDEX(技能!B:B,MATCH(技能等级!S2098,技能!T:T,0))</f>
        <v>2107021</v>
      </c>
      <c r="C2098" s="69" t="s">
        <v>384</v>
      </c>
      <c r="D2098" s="62">
        <v>3</v>
      </c>
      <c r="E2098" s="62" t="str">
        <f>INDEX(技能!E:E,MATCH(技能等级!S2098,技能!T:T,0))</f>
        <v>烈风螳螂普攻(教学)</v>
      </c>
      <c r="F2098" s="69" t="s">
        <v>1020</v>
      </c>
      <c r="G2098" s="62">
        <v>10</v>
      </c>
      <c r="H2098" s="149" t="str">
        <f t="shared" si="3505"/>
        <v>210702101</v>
      </c>
      <c r="I2098" s="62">
        <v>3</v>
      </c>
      <c r="J2098" s="62" t="str">
        <f>IF(COUNTIF(技能效果!A:A,技能等级!B2098&amp;"02")=1,技能等级!B2098&amp;"02","")</f>
        <v>210702102</v>
      </c>
      <c r="K2098" s="62">
        <f t="shared" si="3502"/>
        <v>3</v>
      </c>
      <c r="L2098" s="62" t="str">
        <f>IF(COUNTIF(技能效果!A:A,技能等级!B2098&amp;"03")=1,技能等级!B2098&amp;"03","")</f>
        <v/>
      </c>
      <c r="M2098" s="62" t="str">
        <f t="shared" si="3500"/>
        <v/>
      </c>
      <c r="N2098" s="62" t="str">
        <f>IF(COUNTIF(技能效果!A:A,技能等级!B2098&amp;"04")=1,技能等级!B2098&amp;"04","")</f>
        <v/>
      </c>
      <c r="O2098" s="62" t="str">
        <f t="shared" si="3501"/>
        <v/>
      </c>
      <c r="P2098" s="62" t="str">
        <f>IF(COUNTIF(技能效果!A:A,技能等级!B2098&amp;"05")=1,技能等级!B2098&amp;"05","")</f>
        <v/>
      </c>
      <c r="Q2098" s="62" t="str">
        <f t="shared" si="3503"/>
        <v/>
      </c>
      <c r="R2098" s="69" t="str">
        <f>INDEX(技能!U:U,MATCH(技能等级!B2098,技能!B:B,0))</f>
        <v>攻击敌方单体造成攻击x%伤害
【水晶】立即获得M个自身颜色水晶</v>
      </c>
      <c r="S2098" s="150">
        <f t="shared" si="3504"/>
        <v>206</v>
      </c>
    </row>
    <row r="2099" spans="1:19" ht="16.5" x14ac:dyDescent="0.2">
      <c r="A2099" s="62">
        <v>2096</v>
      </c>
      <c r="B2099" s="62">
        <f>INDEX(技能!B:B,MATCH(技能等级!S2099,技能!T:T,0))</f>
        <v>2107021</v>
      </c>
      <c r="C2099" s="69" t="s">
        <v>384</v>
      </c>
      <c r="D2099" s="62">
        <v>4</v>
      </c>
      <c r="E2099" s="62" t="str">
        <f>INDEX(技能!E:E,MATCH(技能等级!S2099,技能!T:T,0))</f>
        <v>烈风螳螂普攻(教学)</v>
      </c>
      <c r="F2099" s="69" t="s">
        <v>1020</v>
      </c>
      <c r="G2099" s="62">
        <v>10</v>
      </c>
      <c r="H2099" s="149" t="str">
        <f t="shared" si="3505"/>
        <v>210702101</v>
      </c>
      <c r="I2099" s="62">
        <v>4</v>
      </c>
      <c r="J2099" s="62" t="str">
        <f>IF(COUNTIF(技能效果!A:A,技能等级!B2099&amp;"02")=1,技能等级!B2099&amp;"02","")</f>
        <v>210702102</v>
      </c>
      <c r="K2099" s="62">
        <f t="shared" si="3502"/>
        <v>4</v>
      </c>
      <c r="L2099" s="62" t="str">
        <f>IF(COUNTIF(技能效果!A:A,技能等级!B2099&amp;"03")=1,技能等级!B2099&amp;"03","")</f>
        <v/>
      </c>
      <c r="M2099" s="62" t="str">
        <f t="shared" si="3500"/>
        <v/>
      </c>
      <c r="N2099" s="62" t="str">
        <f>IF(COUNTIF(技能效果!A:A,技能等级!B2099&amp;"04")=1,技能等级!B2099&amp;"04","")</f>
        <v/>
      </c>
      <c r="O2099" s="62" t="str">
        <f t="shared" si="3501"/>
        <v/>
      </c>
      <c r="P2099" s="62" t="str">
        <f>IF(COUNTIF(技能效果!A:A,技能等级!B2099&amp;"05")=1,技能等级!B2099&amp;"05","")</f>
        <v/>
      </c>
      <c r="Q2099" s="62" t="str">
        <f t="shared" si="3503"/>
        <v/>
      </c>
      <c r="R2099" s="69" t="str">
        <f>INDEX(技能!U:U,MATCH(技能等级!B2099,技能!B:B,0))</f>
        <v>攻击敌方单体造成攻击x%伤害
【水晶】立即获得M个自身颜色水晶</v>
      </c>
      <c r="S2099" s="150">
        <f t="shared" si="3504"/>
        <v>206</v>
      </c>
    </row>
    <row r="2100" spans="1:19" ht="16.5" x14ac:dyDescent="0.2">
      <c r="A2100" s="62">
        <v>2097</v>
      </c>
      <c r="B2100" s="62">
        <f>INDEX(技能!B:B,MATCH(技能等级!S2100,技能!T:T,0))</f>
        <v>2107021</v>
      </c>
      <c r="C2100" s="69" t="s">
        <v>384</v>
      </c>
      <c r="D2100" s="62">
        <v>5</v>
      </c>
      <c r="E2100" s="62" t="str">
        <f>INDEX(技能!E:E,MATCH(技能等级!S2100,技能!T:T,0))</f>
        <v>烈风螳螂普攻(教学)</v>
      </c>
      <c r="F2100" s="69" t="s">
        <v>1020</v>
      </c>
      <c r="G2100" s="62">
        <v>10</v>
      </c>
      <c r="H2100" s="149" t="str">
        <f t="shared" si="3505"/>
        <v>210702101</v>
      </c>
      <c r="I2100" s="62">
        <v>5</v>
      </c>
      <c r="J2100" s="62" t="str">
        <f>IF(COUNTIF(技能效果!A:A,技能等级!B2100&amp;"02")=1,技能等级!B2100&amp;"02","")</f>
        <v>210702102</v>
      </c>
      <c r="K2100" s="62">
        <f t="shared" si="3502"/>
        <v>5</v>
      </c>
      <c r="L2100" s="62" t="str">
        <f>IF(COUNTIF(技能效果!A:A,技能等级!B2100&amp;"03")=1,技能等级!B2100&amp;"03","")</f>
        <v/>
      </c>
      <c r="M2100" s="62" t="str">
        <f t="shared" ref="M2100:M2105" si="3506">IF(L2100="","",$D2100)</f>
        <v/>
      </c>
      <c r="N2100" s="62" t="str">
        <f>IF(COUNTIF(技能效果!A:A,技能等级!B2100&amp;"04")=1,技能等级!B2100&amp;"04","")</f>
        <v/>
      </c>
      <c r="O2100" s="62" t="str">
        <f t="shared" ref="O2100:O2105" si="3507">IF(N2100="","",$D2100)</f>
        <v/>
      </c>
      <c r="P2100" s="62" t="str">
        <f>IF(COUNTIF(技能效果!A:A,技能等级!B2100&amp;"05")=1,技能等级!B2100&amp;"05","")</f>
        <v/>
      </c>
      <c r="Q2100" s="62" t="str">
        <f t="shared" si="3503"/>
        <v/>
      </c>
      <c r="R2100" s="69" t="str">
        <f>INDEX(技能!U:U,MATCH(技能等级!B2100,技能!B:B,0))</f>
        <v>攻击敌方单体造成攻击x%伤害
【水晶】立即获得M个自身颜色水晶</v>
      </c>
      <c r="S2100" s="150">
        <f t="shared" si="3504"/>
        <v>206</v>
      </c>
    </row>
    <row r="2101" spans="1:19" ht="16.5" x14ac:dyDescent="0.2">
      <c r="A2101" s="62">
        <v>2098</v>
      </c>
      <c r="B2101" s="62">
        <f>INDEX(技能!B:B,MATCH(技能等级!S2101,技能!T:T,0))</f>
        <v>2107021</v>
      </c>
      <c r="C2101" s="69" t="s">
        <v>384</v>
      </c>
      <c r="D2101" s="62">
        <v>6</v>
      </c>
      <c r="E2101" s="62" t="str">
        <f>INDEX(技能!E:E,MATCH(技能等级!S2101,技能!T:T,0))</f>
        <v>烈风螳螂普攻(教学)</v>
      </c>
      <c r="F2101" s="69" t="s">
        <v>1020</v>
      </c>
      <c r="G2101" s="62">
        <v>10</v>
      </c>
      <c r="H2101" s="149" t="str">
        <f t="shared" si="3505"/>
        <v>210702101</v>
      </c>
      <c r="I2101" s="62">
        <v>6</v>
      </c>
      <c r="J2101" s="62" t="str">
        <f>IF(COUNTIF(技能效果!A:A,技能等级!B2101&amp;"02")=1,技能等级!B2101&amp;"02","")</f>
        <v>210702102</v>
      </c>
      <c r="K2101" s="62">
        <f t="shared" ref="K2101:K2105" si="3508">IF(J2101="","",$D2101)</f>
        <v>6</v>
      </c>
      <c r="L2101" s="62" t="str">
        <f>IF(COUNTIF(技能效果!A:A,技能等级!B2101&amp;"03")=1,技能等级!B2101&amp;"03","")</f>
        <v/>
      </c>
      <c r="M2101" s="62" t="str">
        <f t="shared" si="3506"/>
        <v/>
      </c>
      <c r="N2101" s="62" t="str">
        <f>IF(COUNTIF(技能效果!A:A,技能等级!B2101&amp;"04")=1,技能等级!B2101&amp;"04","")</f>
        <v/>
      </c>
      <c r="O2101" s="62" t="str">
        <f t="shared" si="3507"/>
        <v/>
      </c>
      <c r="P2101" s="62" t="str">
        <f>IF(COUNTIF(技能效果!A:A,技能等级!B2101&amp;"05")=1,技能等级!B2101&amp;"05","")</f>
        <v/>
      </c>
      <c r="Q2101" s="62" t="str">
        <f t="shared" ref="Q2101:Q2105" si="3509">IF(P2101="","",$D2101)</f>
        <v/>
      </c>
      <c r="R2101" s="69" t="str">
        <f>INDEX(技能!U:U,MATCH(技能等级!B2101,技能!B:B,0))</f>
        <v>攻击敌方单体造成攻击x%伤害
【水晶】立即获得M个自身颜色水晶</v>
      </c>
      <c r="S2101" s="150">
        <f t="shared" si="3504"/>
        <v>206</v>
      </c>
    </row>
    <row r="2102" spans="1:19" ht="16.5" x14ac:dyDescent="0.2">
      <c r="A2102" s="62">
        <v>2099</v>
      </c>
      <c r="B2102" s="62">
        <f>INDEX(技能!B:B,MATCH(技能等级!S2102,技能!T:T,0))</f>
        <v>2107021</v>
      </c>
      <c r="C2102" s="69" t="s">
        <v>384</v>
      </c>
      <c r="D2102" s="62">
        <v>7</v>
      </c>
      <c r="E2102" s="62" t="str">
        <f>INDEX(技能!E:E,MATCH(技能等级!S2102,技能!T:T,0))</f>
        <v>烈风螳螂普攻(教学)</v>
      </c>
      <c r="F2102" s="69" t="s">
        <v>1020</v>
      </c>
      <c r="G2102" s="62">
        <v>10</v>
      </c>
      <c r="H2102" s="149" t="str">
        <f t="shared" si="3505"/>
        <v>210702101</v>
      </c>
      <c r="I2102" s="62">
        <v>7</v>
      </c>
      <c r="J2102" s="62" t="str">
        <f>IF(COUNTIF(技能效果!A:A,技能等级!B2102&amp;"02")=1,技能等级!B2102&amp;"02","")</f>
        <v>210702102</v>
      </c>
      <c r="K2102" s="62">
        <f t="shared" si="3508"/>
        <v>7</v>
      </c>
      <c r="L2102" s="62" t="str">
        <f>IF(COUNTIF(技能效果!A:A,技能等级!B2102&amp;"03")=1,技能等级!B2102&amp;"03","")</f>
        <v/>
      </c>
      <c r="M2102" s="62" t="str">
        <f t="shared" si="3506"/>
        <v/>
      </c>
      <c r="N2102" s="62" t="str">
        <f>IF(COUNTIF(技能效果!A:A,技能等级!B2102&amp;"04")=1,技能等级!B2102&amp;"04","")</f>
        <v/>
      </c>
      <c r="O2102" s="62" t="str">
        <f t="shared" si="3507"/>
        <v/>
      </c>
      <c r="P2102" s="62" t="str">
        <f>IF(COUNTIF(技能效果!A:A,技能等级!B2102&amp;"05")=1,技能等级!B2102&amp;"05","")</f>
        <v/>
      </c>
      <c r="Q2102" s="62" t="str">
        <f t="shared" si="3509"/>
        <v/>
      </c>
      <c r="R2102" s="69" t="str">
        <f>INDEX(技能!U:U,MATCH(技能等级!B2102,技能!B:B,0))</f>
        <v>攻击敌方单体造成攻击x%伤害
【水晶】立即获得M个自身颜色水晶</v>
      </c>
      <c r="S2102" s="150">
        <f t="shared" si="3504"/>
        <v>206</v>
      </c>
    </row>
    <row r="2103" spans="1:19" ht="16.5" x14ac:dyDescent="0.2">
      <c r="A2103" s="62">
        <v>2100</v>
      </c>
      <c r="B2103" s="62">
        <f>INDEX(技能!B:B,MATCH(技能等级!S2103,技能!T:T,0))</f>
        <v>2107021</v>
      </c>
      <c r="C2103" s="69" t="s">
        <v>384</v>
      </c>
      <c r="D2103" s="62">
        <v>8</v>
      </c>
      <c r="E2103" s="62" t="str">
        <f>INDEX(技能!E:E,MATCH(技能等级!S2103,技能!T:T,0))</f>
        <v>烈风螳螂普攻(教学)</v>
      </c>
      <c r="F2103" s="69" t="s">
        <v>1020</v>
      </c>
      <c r="G2103" s="62">
        <v>10</v>
      </c>
      <c r="H2103" s="149" t="str">
        <f t="shared" si="3505"/>
        <v>210702101</v>
      </c>
      <c r="I2103" s="62">
        <v>8</v>
      </c>
      <c r="J2103" s="62" t="str">
        <f>IF(COUNTIF(技能效果!A:A,技能等级!B2103&amp;"02")=1,技能等级!B2103&amp;"02","")</f>
        <v>210702102</v>
      </c>
      <c r="K2103" s="62">
        <f t="shared" si="3508"/>
        <v>8</v>
      </c>
      <c r="L2103" s="62" t="str">
        <f>IF(COUNTIF(技能效果!A:A,技能等级!B2103&amp;"03")=1,技能等级!B2103&amp;"03","")</f>
        <v/>
      </c>
      <c r="M2103" s="62" t="str">
        <f t="shared" si="3506"/>
        <v/>
      </c>
      <c r="N2103" s="62" t="str">
        <f>IF(COUNTIF(技能效果!A:A,技能等级!B2103&amp;"04")=1,技能等级!B2103&amp;"04","")</f>
        <v/>
      </c>
      <c r="O2103" s="62" t="str">
        <f t="shared" si="3507"/>
        <v/>
      </c>
      <c r="P2103" s="62" t="str">
        <f>IF(COUNTIF(技能效果!A:A,技能等级!B2103&amp;"05")=1,技能等级!B2103&amp;"05","")</f>
        <v/>
      </c>
      <c r="Q2103" s="62" t="str">
        <f t="shared" si="3509"/>
        <v/>
      </c>
      <c r="R2103" s="69" t="str">
        <f>INDEX(技能!U:U,MATCH(技能等级!B2103,技能!B:B,0))</f>
        <v>攻击敌方单体造成攻击x%伤害
【水晶】立即获得M个自身颜色水晶</v>
      </c>
      <c r="S2103" s="150">
        <f t="shared" si="3504"/>
        <v>206</v>
      </c>
    </row>
    <row r="2104" spans="1:19" ht="16.5" x14ac:dyDescent="0.2">
      <c r="A2104" s="62">
        <v>2101</v>
      </c>
      <c r="B2104" s="62">
        <f>INDEX(技能!B:B,MATCH(技能等级!S2104,技能!T:T,0))</f>
        <v>2107021</v>
      </c>
      <c r="C2104" s="69" t="s">
        <v>384</v>
      </c>
      <c r="D2104" s="62">
        <v>9</v>
      </c>
      <c r="E2104" s="62" t="str">
        <f>INDEX(技能!E:E,MATCH(技能等级!S2104,技能!T:T,0))</f>
        <v>烈风螳螂普攻(教学)</v>
      </c>
      <c r="F2104" s="69" t="s">
        <v>1020</v>
      </c>
      <c r="G2104" s="62">
        <v>10</v>
      </c>
      <c r="H2104" s="149" t="str">
        <f t="shared" si="3505"/>
        <v>210702101</v>
      </c>
      <c r="I2104" s="62">
        <v>9</v>
      </c>
      <c r="J2104" s="62" t="str">
        <f>IF(COUNTIF(技能效果!A:A,技能等级!B2104&amp;"02")=1,技能等级!B2104&amp;"02","")</f>
        <v>210702102</v>
      </c>
      <c r="K2104" s="62">
        <f t="shared" si="3508"/>
        <v>9</v>
      </c>
      <c r="L2104" s="62" t="str">
        <f>IF(COUNTIF(技能效果!A:A,技能等级!B2104&amp;"03")=1,技能等级!B2104&amp;"03","")</f>
        <v/>
      </c>
      <c r="M2104" s="62" t="str">
        <f t="shared" si="3506"/>
        <v/>
      </c>
      <c r="N2104" s="62" t="str">
        <f>IF(COUNTIF(技能效果!A:A,技能等级!B2104&amp;"04")=1,技能等级!B2104&amp;"04","")</f>
        <v/>
      </c>
      <c r="O2104" s="62" t="str">
        <f t="shared" si="3507"/>
        <v/>
      </c>
      <c r="P2104" s="62" t="str">
        <f>IF(COUNTIF(技能效果!A:A,技能等级!B2104&amp;"05")=1,技能等级!B2104&amp;"05","")</f>
        <v/>
      </c>
      <c r="Q2104" s="62" t="str">
        <f t="shared" si="3509"/>
        <v/>
      </c>
      <c r="R2104" s="69" t="str">
        <f>INDEX(技能!U:U,MATCH(技能等级!B2104,技能!B:B,0))</f>
        <v>攻击敌方单体造成攻击x%伤害
【水晶】立即获得M个自身颜色水晶</v>
      </c>
      <c r="S2104" s="150">
        <f t="shared" si="3504"/>
        <v>206</v>
      </c>
    </row>
    <row r="2105" spans="1:19" ht="16.5" x14ac:dyDescent="0.2">
      <c r="A2105" s="62">
        <v>2102</v>
      </c>
      <c r="B2105" s="62">
        <f>INDEX(技能!B:B,MATCH(技能等级!S2105,技能!T:T,0))</f>
        <v>2107021</v>
      </c>
      <c r="C2105" s="69" t="s">
        <v>384</v>
      </c>
      <c r="D2105" s="62">
        <v>10</v>
      </c>
      <c r="E2105" s="62" t="str">
        <f>INDEX(技能!E:E,MATCH(技能等级!S2105,技能!T:T,0))</f>
        <v>烈风螳螂普攻(教学)</v>
      </c>
      <c r="F2105" s="69" t="s">
        <v>1020</v>
      </c>
      <c r="G2105" s="62">
        <v>10</v>
      </c>
      <c r="H2105" s="149" t="str">
        <f t="shared" si="3505"/>
        <v>210702101</v>
      </c>
      <c r="I2105" s="62">
        <v>10</v>
      </c>
      <c r="J2105" s="62" t="str">
        <f>IF(COUNTIF(技能效果!A:A,技能等级!B2105&amp;"02")=1,技能等级!B2105&amp;"02","")</f>
        <v>210702102</v>
      </c>
      <c r="K2105" s="62">
        <f t="shared" si="3508"/>
        <v>10</v>
      </c>
      <c r="L2105" s="62" t="str">
        <f>IF(COUNTIF(技能效果!A:A,技能等级!B2105&amp;"03")=1,技能等级!B2105&amp;"03","")</f>
        <v/>
      </c>
      <c r="M2105" s="62" t="str">
        <f t="shared" si="3506"/>
        <v/>
      </c>
      <c r="N2105" s="62" t="str">
        <f>IF(COUNTIF(技能效果!A:A,技能等级!B2105&amp;"04")=1,技能等级!B2105&amp;"04","")</f>
        <v/>
      </c>
      <c r="O2105" s="62" t="str">
        <f t="shared" si="3507"/>
        <v/>
      </c>
      <c r="P2105" s="62" t="str">
        <f>IF(COUNTIF(技能效果!A:A,技能等级!B2105&amp;"05")=1,技能等级!B2105&amp;"05","")</f>
        <v/>
      </c>
      <c r="Q2105" s="62" t="str">
        <f t="shared" si="3509"/>
        <v/>
      </c>
      <c r="R2105" s="69" t="str">
        <f>INDEX(技能!U:U,MATCH(技能等级!B2105,技能!B:B,0))</f>
        <v>攻击敌方单体造成攻击x%伤害
【水晶】立即获得M个自身颜色水晶</v>
      </c>
      <c r="S2105" s="150">
        <f t="shared" ref="S2105" si="3510">S2095+1</f>
        <v>206</v>
      </c>
    </row>
  </sheetData>
  <phoneticPr fontId="3" type="noConversion"/>
  <pageMargins left="0.7" right="0.7" top="0.75" bottom="0.75" header="0.3" footer="0.3"/>
  <pageSetup paperSize="9"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571"/>
  <sheetViews>
    <sheetView workbookViewId="0">
      <pane xSplit="3" ySplit="3" topLeftCell="D450" activePane="bottomRight" state="frozen"/>
      <selection pane="topRight" activeCell="D1" sqref="D1"/>
      <selection pane="bottomLeft" activeCell="A4" sqref="A4"/>
      <selection pane="bottomRight" activeCell="C452" sqref="C452:D469"/>
    </sheetView>
  </sheetViews>
  <sheetFormatPr defaultRowHeight="14.25" x14ac:dyDescent="0.2"/>
  <cols>
    <col min="1" max="2" width="14.875" style="52" customWidth="1"/>
    <col min="3" max="3" width="26.75" style="52" customWidth="1"/>
    <col min="4" max="4" width="10.75" style="52" customWidth="1"/>
    <col min="5" max="5" width="13.75" style="52" bestFit="1" customWidth="1"/>
    <col min="6" max="7" width="16.5" style="52" customWidth="1"/>
    <col min="8" max="11" width="20.375" style="52" customWidth="1"/>
    <col min="12" max="16" width="18" style="52" customWidth="1"/>
    <col min="17" max="17" width="14.125" style="52" customWidth="1"/>
    <col min="18" max="18" width="14.625" style="52" customWidth="1"/>
    <col min="19" max="19" width="19.25" style="52" customWidth="1"/>
    <col min="20" max="20" width="11.5" style="52" customWidth="1"/>
    <col min="21" max="21" width="11.625" style="52" customWidth="1"/>
    <col min="22" max="22" width="14.75" style="52" customWidth="1"/>
    <col min="23" max="23" width="9" style="52"/>
    <col min="24" max="24" width="17.75" style="52" customWidth="1"/>
    <col min="25" max="25" width="9" style="52"/>
    <col min="26" max="26" width="18.75" style="52" bestFit="1" customWidth="1"/>
    <col min="27" max="27" width="11.75" style="52" bestFit="1" customWidth="1"/>
    <col min="28" max="31" width="9" style="52"/>
    <col min="32" max="32" width="45.875" style="64" customWidth="1"/>
    <col min="33" max="16384" width="9" style="51"/>
  </cols>
  <sheetData>
    <row r="1" spans="1:32" ht="15" x14ac:dyDescent="0.2">
      <c r="A1" s="49" t="s">
        <v>8</v>
      </c>
      <c r="B1" s="49" t="s">
        <v>479</v>
      </c>
      <c r="C1" s="49" t="s">
        <v>132</v>
      </c>
      <c r="D1" s="49" t="s">
        <v>11</v>
      </c>
      <c r="E1" s="49" t="s">
        <v>833</v>
      </c>
      <c r="F1" s="49" t="s">
        <v>228</v>
      </c>
      <c r="G1" s="49" t="s">
        <v>545</v>
      </c>
      <c r="H1" s="49" t="s">
        <v>547</v>
      </c>
      <c r="I1" s="49" t="s">
        <v>1627</v>
      </c>
      <c r="J1" s="49" t="s">
        <v>1628</v>
      </c>
      <c r="K1" s="49" t="s">
        <v>1643</v>
      </c>
      <c r="L1" s="50" t="s">
        <v>1644</v>
      </c>
      <c r="M1" s="50" t="s">
        <v>1642</v>
      </c>
      <c r="N1" s="49" t="s">
        <v>1645</v>
      </c>
      <c r="O1" s="50" t="s">
        <v>1646</v>
      </c>
      <c r="P1" s="50" t="s">
        <v>1647</v>
      </c>
      <c r="Q1" s="49" t="s">
        <v>229</v>
      </c>
      <c r="R1" s="50" t="s">
        <v>673</v>
      </c>
      <c r="S1" s="50" t="s">
        <v>674</v>
      </c>
      <c r="T1" s="50" t="s">
        <v>675</v>
      </c>
      <c r="U1" s="49" t="s">
        <v>542</v>
      </c>
      <c r="V1" s="49" t="s">
        <v>230</v>
      </c>
      <c r="W1" s="49" t="s">
        <v>231</v>
      </c>
      <c r="X1" s="49" t="s">
        <v>232</v>
      </c>
      <c r="Y1" s="49" t="s">
        <v>233</v>
      </c>
      <c r="Z1" s="49" t="s">
        <v>962</v>
      </c>
      <c r="AA1" s="49" t="s">
        <v>963</v>
      </c>
      <c r="AB1" s="49" t="s">
        <v>234</v>
      </c>
      <c r="AC1" s="49" t="s">
        <v>235</v>
      </c>
      <c r="AD1" s="49" t="s">
        <v>236</v>
      </c>
      <c r="AE1" s="49" t="s">
        <v>1075</v>
      </c>
      <c r="AF1" s="50" t="s">
        <v>497</v>
      </c>
    </row>
    <row r="2" spans="1:32" x14ac:dyDescent="0.2">
      <c r="A2" s="52" t="s">
        <v>326</v>
      </c>
      <c r="B2" s="52" t="s">
        <v>327</v>
      </c>
      <c r="C2" s="52" t="s">
        <v>138</v>
      </c>
      <c r="D2" s="52" t="s">
        <v>237</v>
      </c>
      <c r="E2" s="52" t="s">
        <v>1623</v>
      </c>
      <c r="F2" s="52" t="s">
        <v>237</v>
      </c>
      <c r="G2" s="52" t="s">
        <v>237</v>
      </c>
      <c r="H2" s="67" t="s">
        <v>1457</v>
      </c>
      <c r="I2" s="52" t="s">
        <v>1624</v>
      </c>
      <c r="J2" s="52" t="s">
        <v>1624</v>
      </c>
      <c r="K2" s="52" t="s">
        <v>1624</v>
      </c>
      <c r="L2" s="52" t="s">
        <v>1033</v>
      </c>
      <c r="M2" s="52" t="s">
        <v>1624</v>
      </c>
      <c r="N2" s="52" t="s">
        <v>1033</v>
      </c>
      <c r="O2" s="52" t="s">
        <v>1033</v>
      </c>
      <c r="P2" s="52" t="s">
        <v>1624</v>
      </c>
      <c r="Q2" s="52" t="s">
        <v>237</v>
      </c>
      <c r="R2" s="52" t="s">
        <v>217</v>
      </c>
      <c r="S2" s="52" t="s">
        <v>217</v>
      </c>
      <c r="T2" s="52" t="s">
        <v>217</v>
      </c>
      <c r="U2" s="52" t="s">
        <v>543</v>
      </c>
      <c r="V2" s="52" t="s">
        <v>237</v>
      </c>
      <c r="W2" s="52" t="s">
        <v>238</v>
      </c>
      <c r="X2" s="52" t="s">
        <v>238</v>
      </c>
      <c r="Y2" s="52" t="s">
        <v>964</v>
      </c>
      <c r="Z2" s="52" t="s">
        <v>965</v>
      </c>
      <c r="AA2" s="52" t="s">
        <v>965</v>
      </c>
      <c r="AB2" s="52" t="s">
        <v>239</v>
      </c>
      <c r="AC2" s="52" t="s">
        <v>211</v>
      </c>
      <c r="AD2" s="52" t="s">
        <v>211</v>
      </c>
      <c r="AE2" s="67" t="s">
        <v>1462</v>
      </c>
      <c r="AF2" s="64" t="s">
        <v>1182</v>
      </c>
    </row>
    <row r="3" spans="1:32" ht="105" x14ac:dyDescent="0.2">
      <c r="A3" s="53" t="s">
        <v>240</v>
      </c>
      <c r="B3" s="53" t="s">
        <v>328</v>
      </c>
      <c r="C3" s="53" t="s">
        <v>18</v>
      </c>
      <c r="D3" s="53" t="s">
        <v>546</v>
      </c>
      <c r="E3" s="53" t="s">
        <v>948</v>
      </c>
      <c r="F3" s="53" t="s">
        <v>1622</v>
      </c>
      <c r="G3" s="53" t="s">
        <v>1621</v>
      </c>
      <c r="H3" s="53" t="s">
        <v>672</v>
      </c>
      <c r="I3" s="53" t="s">
        <v>1625</v>
      </c>
      <c r="J3" s="53" t="s">
        <v>1625</v>
      </c>
      <c r="K3" s="53" t="s">
        <v>1626</v>
      </c>
      <c r="L3" s="53" t="s">
        <v>587</v>
      </c>
      <c r="M3" s="53" t="s">
        <v>1629</v>
      </c>
      <c r="N3" s="53" t="s">
        <v>1626</v>
      </c>
      <c r="O3" s="53" t="s">
        <v>1032</v>
      </c>
      <c r="P3" s="53" t="s">
        <v>1630</v>
      </c>
      <c r="Q3" s="53" t="s">
        <v>242</v>
      </c>
      <c r="R3" s="53" t="s">
        <v>372</v>
      </c>
      <c r="S3" s="53" t="s">
        <v>1091</v>
      </c>
      <c r="T3" s="53" t="s">
        <v>1511</v>
      </c>
      <c r="U3" s="53" t="s">
        <v>544</v>
      </c>
      <c r="V3" s="53" t="s">
        <v>243</v>
      </c>
      <c r="W3" s="53" t="s">
        <v>244</v>
      </c>
      <c r="X3" s="53" t="s">
        <v>245</v>
      </c>
      <c r="Y3" s="53" t="s">
        <v>246</v>
      </c>
      <c r="Z3" s="53" t="s">
        <v>247</v>
      </c>
      <c r="AA3" s="53" t="s">
        <v>966</v>
      </c>
      <c r="AB3" s="53" t="s">
        <v>248</v>
      </c>
      <c r="AC3" s="53" t="s">
        <v>249</v>
      </c>
      <c r="AD3" s="53" t="s">
        <v>250</v>
      </c>
      <c r="AE3" s="53" t="s">
        <v>1076</v>
      </c>
      <c r="AF3" s="65" t="s">
        <v>1217</v>
      </c>
    </row>
    <row r="4" spans="1:32" ht="16.5" x14ac:dyDescent="0.2">
      <c r="A4" s="140">
        <v>130801101</v>
      </c>
      <c r="B4" s="140">
        <v>130801101</v>
      </c>
      <c r="C4" s="140" t="s">
        <v>1367</v>
      </c>
      <c r="D4" s="140">
        <v>2</v>
      </c>
      <c r="E4" s="140">
        <v>2</v>
      </c>
      <c r="F4" s="140">
        <v>4</v>
      </c>
      <c r="G4" s="140">
        <v>4</v>
      </c>
      <c r="H4" s="140">
        <v>5002</v>
      </c>
      <c r="I4" s="140"/>
      <c r="J4" s="140"/>
      <c r="K4" s="140"/>
      <c r="L4" s="140"/>
      <c r="M4" s="140"/>
      <c r="N4" s="140"/>
      <c r="O4" s="140"/>
      <c r="P4" s="140"/>
      <c r="Q4" s="140"/>
      <c r="R4" s="140">
        <v>999</v>
      </c>
      <c r="S4" s="140">
        <v>4</v>
      </c>
      <c r="T4" s="140">
        <v>2</v>
      </c>
      <c r="U4" s="140"/>
      <c r="V4" s="140"/>
      <c r="W4" s="140"/>
      <c r="X4" s="140"/>
      <c r="Y4" s="140"/>
      <c r="Z4" s="140"/>
      <c r="AA4" s="140"/>
      <c r="AB4" s="140"/>
      <c r="AC4" s="140"/>
      <c r="AD4" s="140"/>
      <c r="AE4" s="140"/>
      <c r="AF4" s="153"/>
    </row>
    <row r="5" spans="1:32" ht="16.5" x14ac:dyDescent="0.2">
      <c r="A5" s="140">
        <v>130801201</v>
      </c>
      <c r="B5" s="140">
        <v>130801201</v>
      </c>
      <c r="C5" s="140" t="s">
        <v>1368</v>
      </c>
      <c r="D5" s="140">
        <v>2</v>
      </c>
      <c r="E5" s="140">
        <v>2</v>
      </c>
      <c r="F5" s="140">
        <v>4</v>
      </c>
      <c r="G5" s="140">
        <v>4</v>
      </c>
      <c r="H5" s="140">
        <v>5002</v>
      </c>
      <c r="I5" s="140"/>
      <c r="J5" s="140"/>
      <c r="K5" s="140"/>
      <c r="L5" s="140"/>
      <c r="M5" s="140"/>
      <c r="N5" s="140"/>
      <c r="O5" s="140"/>
      <c r="P5" s="140"/>
      <c r="Q5" s="140"/>
      <c r="R5" s="140">
        <v>999</v>
      </c>
      <c r="S5" s="140">
        <v>4</v>
      </c>
      <c r="T5" s="140">
        <v>2</v>
      </c>
      <c r="U5" s="140"/>
      <c r="V5" s="140"/>
      <c r="W5" s="140"/>
      <c r="X5" s="140"/>
      <c r="Y5" s="140"/>
      <c r="Z5" s="140"/>
      <c r="AA5" s="140"/>
      <c r="AB5" s="140"/>
      <c r="AC5" s="140"/>
      <c r="AD5" s="140"/>
      <c r="AE5" s="140"/>
      <c r="AF5" s="153"/>
    </row>
    <row r="6" spans="1:32" ht="16.5" x14ac:dyDescent="0.2">
      <c r="A6" s="140">
        <v>130802101</v>
      </c>
      <c r="B6" s="140">
        <v>130802101</v>
      </c>
      <c r="C6" s="140" t="s">
        <v>1369</v>
      </c>
      <c r="D6" s="140">
        <v>2</v>
      </c>
      <c r="E6" s="140">
        <v>2</v>
      </c>
      <c r="F6" s="140">
        <v>4</v>
      </c>
      <c r="G6" s="140">
        <v>4</v>
      </c>
      <c r="H6" s="140">
        <v>5002</v>
      </c>
      <c r="I6" s="140"/>
      <c r="J6" s="140"/>
      <c r="K6" s="140"/>
      <c r="L6" s="140"/>
      <c r="M6" s="140"/>
      <c r="N6" s="140"/>
      <c r="O6" s="140"/>
      <c r="P6" s="140"/>
      <c r="Q6" s="140"/>
      <c r="R6" s="140">
        <v>999</v>
      </c>
      <c r="S6" s="140">
        <v>4</v>
      </c>
      <c r="T6" s="140">
        <v>2</v>
      </c>
      <c r="U6" s="140"/>
      <c r="V6" s="140"/>
      <c r="W6" s="140"/>
      <c r="X6" s="140"/>
      <c r="Y6" s="140"/>
      <c r="Z6" s="140"/>
      <c r="AA6" s="140"/>
      <c r="AB6" s="140"/>
      <c r="AC6" s="140"/>
      <c r="AD6" s="140"/>
      <c r="AE6" s="140"/>
      <c r="AF6" s="153"/>
    </row>
    <row r="7" spans="1:32" ht="16.5" x14ac:dyDescent="0.2">
      <c r="A7" s="140">
        <v>130802201</v>
      </c>
      <c r="B7" s="140">
        <v>130802201</v>
      </c>
      <c r="C7" s="140" t="s">
        <v>1370</v>
      </c>
      <c r="D7" s="140">
        <v>2</v>
      </c>
      <c r="E7" s="140">
        <v>2</v>
      </c>
      <c r="F7" s="140">
        <v>4</v>
      </c>
      <c r="G7" s="140">
        <v>4</v>
      </c>
      <c r="H7" s="140">
        <v>5002</v>
      </c>
      <c r="I7" s="140"/>
      <c r="J7" s="140"/>
      <c r="K7" s="140"/>
      <c r="L7" s="140"/>
      <c r="M7" s="140"/>
      <c r="N7" s="140"/>
      <c r="O7" s="140"/>
      <c r="P7" s="140"/>
      <c r="Q7" s="140"/>
      <c r="R7" s="140">
        <v>999</v>
      </c>
      <c r="S7" s="140">
        <v>4</v>
      </c>
      <c r="T7" s="140">
        <v>2</v>
      </c>
      <c r="U7" s="140"/>
      <c r="V7" s="140"/>
      <c r="W7" s="140"/>
      <c r="X7" s="140"/>
      <c r="Y7" s="140"/>
      <c r="Z7" s="140"/>
      <c r="AA7" s="140"/>
      <c r="AB7" s="140"/>
      <c r="AC7" s="140"/>
      <c r="AD7" s="140"/>
      <c r="AE7" s="140"/>
      <c r="AF7" s="153"/>
    </row>
    <row r="8" spans="1:32" ht="16.5" x14ac:dyDescent="0.2">
      <c r="A8" s="140">
        <v>130803101</v>
      </c>
      <c r="B8" s="140">
        <v>130803101</v>
      </c>
      <c r="C8" s="140" t="s">
        <v>1371</v>
      </c>
      <c r="D8" s="140">
        <v>2</v>
      </c>
      <c r="E8" s="140">
        <v>2</v>
      </c>
      <c r="F8" s="140">
        <v>4</v>
      </c>
      <c r="G8" s="140">
        <v>4</v>
      </c>
      <c r="H8" s="140">
        <v>5002</v>
      </c>
      <c r="I8" s="140"/>
      <c r="J8" s="140"/>
      <c r="K8" s="140"/>
      <c r="L8" s="140"/>
      <c r="M8" s="140"/>
      <c r="N8" s="140"/>
      <c r="O8" s="140"/>
      <c r="P8" s="140"/>
      <c r="Q8" s="140"/>
      <c r="R8" s="140">
        <v>999</v>
      </c>
      <c r="S8" s="140">
        <v>4</v>
      </c>
      <c r="T8" s="140">
        <v>2</v>
      </c>
      <c r="U8" s="140"/>
      <c r="V8" s="140"/>
      <c r="W8" s="140"/>
      <c r="X8" s="140"/>
      <c r="Y8" s="140"/>
      <c r="Z8" s="140"/>
      <c r="AA8" s="140"/>
      <c r="AB8" s="140"/>
      <c r="AC8" s="140"/>
      <c r="AD8" s="140"/>
      <c r="AE8" s="140"/>
      <c r="AF8" s="153"/>
    </row>
    <row r="9" spans="1:32" ht="16.5" x14ac:dyDescent="0.2">
      <c r="A9" s="140">
        <v>130803201</v>
      </c>
      <c r="B9" s="140">
        <v>130803201</v>
      </c>
      <c r="C9" s="140" t="s">
        <v>1372</v>
      </c>
      <c r="D9" s="140">
        <v>2</v>
      </c>
      <c r="E9" s="140">
        <v>2</v>
      </c>
      <c r="F9" s="140">
        <v>4</v>
      </c>
      <c r="G9" s="140">
        <v>4</v>
      </c>
      <c r="H9" s="140">
        <v>5002</v>
      </c>
      <c r="I9" s="140"/>
      <c r="J9" s="140"/>
      <c r="K9" s="140"/>
      <c r="L9" s="140"/>
      <c r="M9" s="140"/>
      <c r="N9" s="140"/>
      <c r="O9" s="140"/>
      <c r="P9" s="140"/>
      <c r="Q9" s="140"/>
      <c r="R9" s="140">
        <v>999</v>
      </c>
      <c r="S9" s="140">
        <v>4</v>
      </c>
      <c r="T9" s="140">
        <v>2</v>
      </c>
      <c r="U9" s="140"/>
      <c r="V9" s="140"/>
      <c r="W9" s="140"/>
      <c r="X9" s="140"/>
      <c r="Y9" s="140"/>
      <c r="Z9" s="140"/>
      <c r="AA9" s="140"/>
      <c r="AB9" s="140"/>
      <c r="AC9" s="140"/>
      <c r="AD9" s="140"/>
      <c r="AE9" s="140"/>
      <c r="AF9" s="153"/>
    </row>
    <row r="10" spans="1:32" ht="16.5" x14ac:dyDescent="0.2">
      <c r="A10" s="140">
        <v>130804101</v>
      </c>
      <c r="B10" s="140">
        <v>130804101</v>
      </c>
      <c r="C10" s="140" t="s">
        <v>1373</v>
      </c>
      <c r="D10" s="140">
        <v>2</v>
      </c>
      <c r="E10" s="140">
        <v>2</v>
      </c>
      <c r="F10" s="140">
        <v>4</v>
      </c>
      <c r="G10" s="140">
        <v>4</v>
      </c>
      <c r="H10" s="140">
        <v>5002</v>
      </c>
      <c r="I10" s="140"/>
      <c r="J10" s="140"/>
      <c r="K10" s="140"/>
      <c r="L10" s="140"/>
      <c r="M10" s="140"/>
      <c r="N10" s="140"/>
      <c r="O10" s="140"/>
      <c r="P10" s="140"/>
      <c r="Q10" s="140"/>
      <c r="R10" s="140">
        <v>999</v>
      </c>
      <c r="S10" s="140">
        <v>4</v>
      </c>
      <c r="T10" s="140">
        <v>2</v>
      </c>
      <c r="U10" s="140"/>
      <c r="V10" s="140"/>
      <c r="W10" s="140"/>
      <c r="X10" s="140"/>
      <c r="Y10" s="140"/>
      <c r="Z10" s="140"/>
      <c r="AA10" s="140"/>
      <c r="AB10" s="140"/>
      <c r="AC10" s="140"/>
      <c r="AD10" s="140"/>
      <c r="AE10" s="140"/>
      <c r="AF10" s="153"/>
    </row>
    <row r="11" spans="1:32" ht="16.5" x14ac:dyDescent="0.2">
      <c r="A11" s="140">
        <v>130804201</v>
      </c>
      <c r="B11" s="140">
        <v>130804201</v>
      </c>
      <c r="C11" s="140" t="s">
        <v>1374</v>
      </c>
      <c r="D11" s="140">
        <v>2</v>
      </c>
      <c r="E11" s="140">
        <v>2</v>
      </c>
      <c r="F11" s="140">
        <v>4</v>
      </c>
      <c r="G11" s="140">
        <v>4</v>
      </c>
      <c r="H11" s="140">
        <v>5002</v>
      </c>
      <c r="I11" s="140"/>
      <c r="J11" s="140"/>
      <c r="K11" s="140"/>
      <c r="L11" s="140"/>
      <c r="M11" s="140"/>
      <c r="N11" s="140"/>
      <c r="O11" s="140"/>
      <c r="P11" s="140"/>
      <c r="Q11" s="140"/>
      <c r="R11" s="140">
        <v>999</v>
      </c>
      <c r="S11" s="140">
        <v>4</v>
      </c>
      <c r="T11" s="140">
        <v>2</v>
      </c>
      <c r="U11" s="140"/>
      <c r="V11" s="140"/>
      <c r="W11" s="140"/>
      <c r="X11" s="140"/>
      <c r="Y11" s="140"/>
      <c r="Z11" s="140"/>
      <c r="AA11" s="140"/>
      <c r="AB11" s="140"/>
      <c r="AC11" s="140"/>
      <c r="AD11" s="140"/>
      <c r="AE11" s="140"/>
      <c r="AF11" s="153"/>
    </row>
    <row r="12" spans="1:32" ht="16.5" x14ac:dyDescent="0.2">
      <c r="A12" s="140">
        <v>130805101</v>
      </c>
      <c r="B12" s="140">
        <v>130805101</v>
      </c>
      <c r="C12" s="140" t="s">
        <v>1375</v>
      </c>
      <c r="D12" s="140">
        <v>2</v>
      </c>
      <c r="E12" s="140">
        <v>2</v>
      </c>
      <c r="F12" s="140">
        <v>4</v>
      </c>
      <c r="G12" s="140">
        <v>4</v>
      </c>
      <c r="H12" s="140">
        <v>5002</v>
      </c>
      <c r="I12" s="140"/>
      <c r="J12" s="140"/>
      <c r="K12" s="140"/>
      <c r="L12" s="140"/>
      <c r="M12" s="140"/>
      <c r="N12" s="140"/>
      <c r="O12" s="140"/>
      <c r="P12" s="140"/>
      <c r="Q12" s="140"/>
      <c r="R12" s="140">
        <v>999</v>
      </c>
      <c r="S12" s="140">
        <v>4</v>
      </c>
      <c r="T12" s="140">
        <v>2</v>
      </c>
      <c r="U12" s="140"/>
      <c r="V12" s="140"/>
      <c r="W12" s="140"/>
      <c r="X12" s="140"/>
      <c r="Y12" s="140"/>
      <c r="Z12" s="140"/>
      <c r="AA12" s="140"/>
      <c r="AB12" s="140"/>
      <c r="AC12" s="140"/>
      <c r="AD12" s="140"/>
      <c r="AE12" s="140"/>
      <c r="AF12" s="153"/>
    </row>
    <row r="13" spans="1:32" ht="16.5" x14ac:dyDescent="0.2">
      <c r="A13" s="140">
        <v>130805201</v>
      </c>
      <c r="B13" s="140">
        <v>130805201</v>
      </c>
      <c r="C13" s="140" t="s">
        <v>1376</v>
      </c>
      <c r="D13" s="140">
        <v>2</v>
      </c>
      <c r="E13" s="140">
        <v>2</v>
      </c>
      <c r="F13" s="140">
        <v>4</v>
      </c>
      <c r="G13" s="140">
        <v>4</v>
      </c>
      <c r="H13" s="140">
        <v>5002</v>
      </c>
      <c r="I13" s="140"/>
      <c r="J13" s="140"/>
      <c r="K13" s="140"/>
      <c r="L13" s="140"/>
      <c r="M13" s="140"/>
      <c r="N13" s="140"/>
      <c r="O13" s="140"/>
      <c r="P13" s="140"/>
      <c r="Q13" s="140"/>
      <c r="R13" s="140">
        <v>999</v>
      </c>
      <c r="S13" s="140">
        <v>4</v>
      </c>
      <c r="T13" s="140">
        <v>2</v>
      </c>
      <c r="U13" s="140"/>
      <c r="V13" s="140"/>
      <c r="W13" s="140"/>
      <c r="X13" s="140"/>
      <c r="Y13" s="140"/>
      <c r="Z13" s="140"/>
      <c r="AA13" s="140"/>
      <c r="AB13" s="140"/>
      <c r="AC13" s="140"/>
      <c r="AD13" s="140"/>
      <c r="AE13" s="140"/>
      <c r="AF13" s="153"/>
    </row>
    <row r="14" spans="1:32" ht="16.5" x14ac:dyDescent="0.2">
      <c r="A14" s="140">
        <v>130806101</v>
      </c>
      <c r="B14" s="140">
        <v>130806101</v>
      </c>
      <c r="C14" s="140" t="s">
        <v>1356</v>
      </c>
      <c r="D14" s="140">
        <v>2</v>
      </c>
      <c r="E14" s="140">
        <v>2</v>
      </c>
      <c r="F14" s="140">
        <v>4</v>
      </c>
      <c r="G14" s="140">
        <v>4</v>
      </c>
      <c r="H14" s="140">
        <v>5002</v>
      </c>
      <c r="I14" s="140"/>
      <c r="J14" s="140"/>
      <c r="K14" s="140"/>
      <c r="L14" s="140"/>
      <c r="M14" s="140"/>
      <c r="N14" s="140"/>
      <c r="O14" s="140"/>
      <c r="P14" s="140"/>
      <c r="Q14" s="140"/>
      <c r="R14" s="140">
        <v>999</v>
      </c>
      <c r="S14" s="140">
        <v>4</v>
      </c>
      <c r="T14" s="140">
        <v>2</v>
      </c>
      <c r="U14" s="140"/>
      <c r="V14" s="140"/>
      <c r="W14" s="140"/>
      <c r="X14" s="140"/>
      <c r="Y14" s="140"/>
      <c r="Z14" s="140"/>
      <c r="AA14" s="140"/>
      <c r="AB14" s="140"/>
      <c r="AC14" s="140"/>
      <c r="AD14" s="140"/>
      <c r="AE14" s="140"/>
      <c r="AF14" s="153"/>
    </row>
    <row r="15" spans="1:32" ht="16.5" x14ac:dyDescent="0.2">
      <c r="A15" s="140">
        <v>130806201</v>
      </c>
      <c r="B15" s="140">
        <v>130806201</v>
      </c>
      <c r="C15" s="140" t="s">
        <v>1377</v>
      </c>
      <c r="D15" s="140">
        <v>2</v>
      </c>
      <c r="E15" s="140">
        <v>2</v>
      </c>
      <c r="F15" s="140">
        <v>4</v>
      </c>
      <c r="G15" s="140">
        <v>4</v>
      </c>
      <c r="H15" s="140">
        <v>5002</v>
      </c>
      <c r="I15" s="140"/>
      <c r="J15" s="140"/>
      <c r="K15" s="140"/>
      <c r="L15" s="140"/>
      <c r="M15" s="140"/>
      <c r="N15" s="140"/>
      <c r="O15" s="140"/>
      <c r="P15" s="140"/>
      <c r="Q15" s="140"/>
      <c r="R15" s="140">
        <v>999</v>
      </c>
      <c r="S15" s="140">
        <v>4</v>
      </c>
      <c r="T15" s="140">
        <v>2</v>
      </c>
      <c r="U15" s="140"/>
      <c r="V15" s="140"/>
      <c r="W15" s="140"/>
      <c r="X15" s="140"/>
      <c r="Y15" s="140"/>
      <c r="Z15" s="140"/>
      <c r="AA15" s="140"/>
      <c r="AB15" s="140"/>
      <c r="AC15" s="140"/>
      <c r="AD15" s="140"/>
      <c r="AE15" s="140"/>
      <c r="AF15" s="153"/>
    </row>
    <row r="16" spans="1:32" ht="16.5" x14ac:dyDescent="0.2">
      <c r="A16" s="140">
        <v>130807101</v>
      </c>
      <c r="B16" s="140">
        <v>130807101</v>
      </c>
      <c r="C16" s="140" t="s">
        <v>1378</v>
      </c>
      <c r="D16" s="140">
        <v>2</v>
      </c>
      <c r="E16" s="140">
        <v>2</v>
      </c>
      <c r="F16" s="140">
        <v>4</v>
      </c>
      <c r="G16" s="140">
        <v>4</v>
      </c>
      <c r="H16" s="140">
        <v>5002</v>
      </c>
      <c r="I16" s="140"/>
      <c r="J16" s="140"/>
      <c r="K16" s="140"/>
      <c r="L16" s="140"/>
      <c r="M16" s="140"/>
      <c r="N16" s="140"/>
      <c r="O16" s="140"/>
      <c r="P16" s="140"/>
      <c r="Q16" s="140"/>
      <c r="R16" s="140">
        <v>999</v>
      </c>
      <c r="S16" s="140">
        <v>4</v>
      </c>
      <c r="T16" s="140">
        <v>2</v>
      </c>
      <c r="U16" s="140"/>
      <c r="V16" s="140"/>
      <c r="W16" s="140"/>
      <c r="X16" s="140"/>
      <c r="Y16" s="140"/>
      <c r="Z16" s="140"/>
      <c r="AA16" s="140"/>
      <c r="AB16" s="140"/>
      <c r="AC16" s="140"/>
      <c r="AD16" s="140"/>
      <c r="AE16" s="140"/>
      <c r="AF16" s="153"/>
    </row>
    <row r="17" spans="1:32" ht="16.5" x14ac:dyDescent="0.2">
      <c r="A17" s="140">
        <v>130807201</v>
      </c>
      <c r="B17" s="140">
        <v>130807201</v>
      </c>
      <c r="C17" s="140" t="s">
        <v>1379</v>
      </c>
      <c r="D17" s="140">
        <v>2</v>
      </c>
      <c r="E17" s="140">
        <v>2</v>
      </c>
      <c r="F17" s="140">
        <v>4</v>
      </c>
      <c r="G17" s="140">
        <v>4</v>
      </c>
      <c r="H17" s="140">
        <v>5002</v>
      </c>
      <c r="I17" s="140"/>
      <c r="J17" s="140"/>
      <c r="K17" s="140"/>
      <c r="L17" s="140"/>
      <c r="M17" s="140"/>
      <c r="N17" s="140"/>
      <c r="O17" s="140"/>
      <c r="P17" s="140"/>
      <c r="Q17" s="140"/>
      <c r="R17" s="140">
        <v>999</v>
      </c>
      <c r="S17" s="140">
        <v>4</v>
      </c>
      <c r="T17" s="140">
        <v>2</v>
      </c>
      <c r="U17" s="140"/>
      <c r="V17" s="140"/>
      <c r="W17" s="140"/>
      <c r="X17" s="140"/>
      <c r="Y17" s="140"/>
      <c r="Z17" s="140"/>
      <c r="AA17" s="140"/>
      <c r="AB17" s="140"/>
      <c r="AC17" s="140"/>
      <c r="AD17" s="140"/>
      <c r="AE17" s="140"/>
      <c r="AF17" s="153"/>
    </row>
    <row r="18" spans="1:32" ht="16.5" x14ac:dyDescent="0.2">
      <c r="A18" s="140">
        <v>130808101</v>
      </c>
      <c r="B18" s="140">
        <v>130808101</v>
      </c>
      <c r="C18" s="140" t="s">
        <v>1380</v>
      </c>
      <c r="D18" s="140">
        <v>2</v>
      </c>
      <c r="E18" s="140">
        <v>2</v>
      </c>
      <c r="F18" s="140">
        <v>4</v>
      </c>
      <c r="G18" s="140">
        <v>4</v>
      </c>
      <c r="H18" s="140">
        <v>5002</v>
      </c>
      <c r="I18" s="140"/>
      <c r="J18" s="140"/>
      <c r="K18" s="140"/>
      <c r="L18" s="140"/>
      <c r="M18" s="140"/>
      <c r="N18" s="140"/>
      <c r="O18" s="140"/>
      <c r="P18" s="140"/>
      <c r="Q18" s="140"/>
      <c r="R18" s="140">
        <v>999</v>
      </c>
      <c r="S18" s="140">
        <v>4</v>
      </c>
      <c r="T18" s="140">
        <v>2</v>
      </c>
      <c r="U18" s="140"/>
      <c r="V18" s="140"/>
      <c r="W18" s="140"/>
      <c r="X18" s="140"/>
      <c r="Y18" s="140"/>
      <c r="Z18" s="140"/>
      <c r="AA18" s="140"/>
      <c r="AB18" s="140"/>
      <c r="AC18" s="140"/>
      <c r="AD18" s="140"/>
      <c r="AE18" s="140"/>
      <c r="AF18" s="153"/>
    </row>
    <row r="19" spans="1:32" ht="16.5" x14ac:dyDescent="0.2">
      <c r="A19" s="140">
        <v>130808201</v>
      </c>
      <c r="B19" s="140">
        <v>130808201</v>
      </c>
      <c r="C19" s="140" t="s">
        <v>1381</v>
      </c>
      <c r="D19" s="140">
        <v>2</v>
      </c>
      <c r="E19" s="140">
        <v>2</v>
      </c>
      <c r="F19" s="140">
        <v>4</v>
      </c>
      <c r="G19" s="140">
        <v>4</v>
      </c>
      <c r="H19" s="140">
        <v>5002</v>
      </c>
      <c r="I19" s="140"/>
      <c r="J19" s="140"/>
      <c r="K19" s="140"/>
      <c r="L19" s="140"/>
      <c r="M19" s="140"/>
      <c r="N19" s="140"/>
      <c r="O19" s="140"/>
      <c r="P19" s="140"/>
      <c r="Q19" s="140"/>
      <c r="R19" s="140">
        <v>999</v>
      </c>
      <c r="S19" s="140">
        <v>4</v>
      </c>
      <c r="T19" s="140">
        <v>2</v>
      </c>
      <c r="U19" s="140"/>
      <c r="V19" s="140"/>
      <c r="W19" s="140"/>
      <c r="X19" s="140"/>
      <c r="Y19" s="140"/>
      <c r="Z19" s="140"/>
      <c r="AA19" s="140"/>
      <c r="AB19" s="140"/>
      <c r="AC19" s="140"/>
      <c r="AD19" s="140"/>
      <c r="AE19" s="140"/>
      <c r="AF19" s="153"/>
    </row>
    <row r="20" spans="1:32" ht="16.5" x14ac:dyDescent="0.2">
      <c r="A20" s="140">
        <v>130809101</v>
      </c>
      <c r="B20" s="140">
        <v>130809101</v>
      </c>
      <c r="C20" s="140" t="s">
        <v>1357</v>
      </c>
      <c r="D20" s="140">
        <v>2</v>
      </c>
      <c r="E20" s="140">
        <v>2</v>
      </c>
      <c r="F20" s="140">
        <v>4</v>
      </c>
      <c r="G20" s="140">
        <v>4</v>
      </c>
      <c r="H20" s="140">
        <v>5002</v>
      </c>
      <c r="I20" s="140"/>
      <c r="J20" s="140"/>
      <c r="K20" s="140"/>
      <c r="L20" s="140"/>
      <c r="M20" s="140"/>
      <c r="N20" s="140"/>
      <c r="O20" s="140"/>
      <c r="P20" s="140"/>
      <c r="Q20" s="140"/>
      <c r="R20" s="140">
        <v>999</v>
      </c>
      <c r="S20" s="140">
        <v>4</v>
      </c>
      <c r="T20" s="140">
        <v>2</v>
      </c>
      <c r="U20" s="140"/>
      <c r="V20" s="140"/>
      <c r="W20" s="140"/>
      <c r="X20" s="140"/>
      <c r="Y20" s="140"/>
      <c r="Z20" s="140"/>
      <c r="AA20" s="140"/>
      <c r="AB20" s="140"/>
      <c r="AC20" s="140"/>
      <c r="AD20" s="140"/>
      <c r="AE20" s="140"/>
      <c r="AF20" s="153"/>
    </row>
    <row r="21" spans="1:32" ht="16.5" x14ac:dyDescent="0.2">
      <c r="A21" s="140">
        <v>130809201</v>
      </c>
      <c r="B21" s="140">
        <v>130809201</v>
      </c>
      <c r="C21" s="140" t="s">
        <v>1382</v>
      </c>
      <c r="D21" s="140">
        <v>2</v>
      </c>
      <c r="E21" s="140">
        <v>2</v>
      </c>
      <c r="F21" s="140">
        <v>4</v>
      </c>
      <c r="G21" s="140">
        <v>4</v>
      </c>
      <c r="H21" s="140">
        <v>5002</v>
      </c>
      <c r="I21" s="140"/>
      <c r="J21" s="140"/>
      <c r="K21" s="140"/>
      <c r="L21" s="140"/>
      <c r="M21" s="140"/>
      <c r="N21" s="140"/>
      <c r="O21" s="140"/>
      <c r="P21" s="140"/>
      <c r="Q21" s="140"/>
      <c r="R21" s="140">
        <v>999</v>
      </c>
      <c r="S21" s="140">
        <v>4</v>
      </c>
      <c r="T21" s="140">
        <v>2</v>
      </c>
      <c r="U21" s="140"/>
      <c r="V21" s="140"/>
      <c r="W21" s="140"/>
      <c r="X21" s="140"/>
      <c r="Y21" s="140"/>
      <c r="Z21" s="140"/>
      <c r="AA21" s="140"/>
      <c r="AB21" s="140"/>
      <c r="AC21" s="140"/>
      <c r="AD21" s="140"/>
      <c r="AE21" s="140"/>
      <c r="AF21" s="153"/>
    </row>
    <row r="22" spans="1:32" ht="16.5" x14ac:dyDescent="0.2">
      <c r="A22" s="140">
        <v>130810101</v>
      </c>
      <c r="B22" s="140">
        <v>130810101</v>
      </c>
      <c r="C22" s="142" t="s">
        <v>1358</v>
      </c>
      <c r="D22" s="142">
        <v>2</v>
      </c>
      <c r="E22" s="140">
        <v>2</v>
      </c>
      <c r="F22" s="140">
        <v>4</v>
      </c>
      <c r="G22" s="140">
        <v>4</v>
      </c>
      <c r="H22" s="140">
        <v>5002</v>
      </c>
      <c r="I22" s="140"/>
      <c r="J22" s="140"/>
      <c r="K22" s="140"/>
      <c r="L22" s="140"/>
      <c r="M22" s="140"/>
      <c r="N22" s="140"/>
      <c r="O22" s="140"/>
      <c r="P22" s="140"/>
      <c r="Q22" s="140"/>
      <c r="R22" s="140">
        <v>999</v>
      </c>
      <c r="S22" s="140">
        <v>4</v>
      </c>
      <c r="T22" s="140">
        <v>2</v>
      </c>
      <c r="U22" s="140"/>
      <c r="V22" s="140"/>
      <c r="W22" s="140"/>
      <c r="X22" s="140"/>
      <c r="Y22" s="140"/>
      <c r="Z22" s="140"/>
      <c r="AA22" s="140"/>
      <c r="AB22" s="140"/>
      <c r="AC22" s="140"/>
      <c r="AD22" s="140"/>
      <c r="AE22" s="140"/>
      <c r="AF22" s="153"/>
    </row>
    <row r="23" spans="1:32" ht="16.5" x14ac:dyDescent="0.2">
      <c r="A23" s="140">
        <v>130810201</v>
      </c>
      <c r="B23" s="140">
        <v>130810201</v>
      </c>
      <c r="C23" s="142" t="s">
        <v>1383</v>
      </c>
      <c r="D23" s="142">
        <v>2</v>
      </c>
      <c r="E23" s="140">
        <v>2</v>
      </c>
      <c r="F23" s="140">
        <v>4</v>
      </c>
      <c r="G23" s="140">
        <v>4</v>
      </c>
      <c r="H23" s="140">
        <v>5002</v>
      </c>
      <c r="I23" s="140"/>
      <c r="J23" s="140"/>
      <c r="K23" s="140"/>
      <c r="L23" s="140"/>
      <c r="M23" s="140"/>
      <c r="N23" s="140"/>
      <c r="O23" s="140"/>
      <c r="P23" s="140"/>
      <c r="Q23" s="140"/>
      <c r="R23" s="140">
        <v>999</v>
      </c>
      <c r="S23" s="140">
        <v>4</v>
      </c>
      <c r="T23" s="140">
        <v>2</v>
      </c>
      <c r="U23" s="140"/>
      <c r="V23" s="140"/>
      <c r="W23" s="140"/>
      <c r="X23" s="140"/>
      <c r="Y23" s="140"/>
      <c r="Z23" s="140"/>
      <c r="AA23" s="140"/>
      <c r="AB23" s="140"/>
      <c r="AC23" s="140"/>
      <c r="AD23" s="140"/>
      <c r="AE23" s="140"/>
      <c r="AF23" s="153"/>
    </row>
    <row r="24" spans="1:32" ht="16.5" x14ac:dyDescent="0.2">
      <c r="A24" s="140">
        <v>130811101</v>
      </c>
      <c r="B24" s="140">
        <v>130811101</v>
      </c>
      <c r="C24" s="140" t="s">
        <v>1384</v>
      </c>
      <c r="D24" s="140">
        <v>2</v>
      </c>
      <c r="E24" s="140">
        <v>2</v>
      </c>
      <c r="F24" s="140">
        <v>4</v>
      </c>
      <c r="G24" s="140">
        <v>4</v>
      </c>
      <c r="H24" s="140">
        <v>5002</v>
      </c>
      <c r="I24" s="140"/>
      <c r="J24" s="140"/>
      <c r="K24" s="140"/>
      <c r="L24" s="140"/>
      <c r="M24" s="140"/>
      <c r="N24" s="140"/>
      <c r="O24" s="140"/>
      <c r="P24" s="140"/>
      <c r="Q24" s="140"/>
      <c r="R24" s="140">
        <v>999</v>
      </c>
      <c r="S24" s="140">
        <v>4</v>
      </c>
      <c r="T24" s="140">
        <v>2</v>
      </c>
      <c r="U24" s="140"/>
      <c r="V24" s="140"/>
      <c r="W24" s="140"/>
      <c r="X24" s="140"/>
      <c r="Y24" s="140"/>
      <c r="Z24" s="140"/>
      <c r="AA24" s="140"/>
      <c r="AB24" s="140"/>
      <c r="AC24" s="140"/>
      <c r="AD24" s="140"/>
      <c r="AE24" s="140"/>
      <c r="AF24" s="153"/>
    </row>
    <row r="25" spans="1:32" ht="16.5" x14ac:dyDescent="0.2">
      <c r="A25" s="140">
        <v>130811201</v>
      </c>
      <c r="B25" s="140">
        <v>130811201</v>
      </c>
      <c r="C25" s="142" t="s">
        <v>1385</v>
      </c>
      <c r="D25" s="142">
        <v>2</v>
      </c>
      <c r="E25" s="140">
        <v>2</v>
      </c>
      <c r="F25" s="140">
        <v>4</v>
      </c>
      <c r="G25" s="140">
        <v>4</v>
      </c>
      <c r="H25" s="140">
        <v>5002</v>
      </c>
      <c r="I25" s="140"/>
      <c r="J25" s="140"/>
      <c r="K25" s="140"/>
      <c r="L25" s="140"/>
      <c r="M25" s="140"/>
      <c r="N25" s="140"/>
      <c r="O25" s="140"/>
      <c r="P25" s="140"/>
      <c r="Q25" s="140"/>
      <c r="R25" s="140">
        <v>999</v>
      </c>
      <c r="S25" s="140">
        <v>4</v>
      </c>
      <c r="T25" s="140">
        <v>2</v>
      </c>
      <c r="U25" s="140"/>
      <c r="V25" s="140"/>
      <c r="W25" s="140"/>
      <c r="X25" s="140"/>
      <c r="Y25" s="140"/>
      <c r="Z25" s="140"/>
      <c r="AA25" s="140"/>
      <c r="AB25" s="140"/>
      <c r="AC25" s="140"/>
      <c r="AD25" s="140"/>
      <c r="AE25" s="140"/>
      <c r="AF25" s="153"/>
    </row>
    <row r="26" spans="1:32" ht="16.5" x14ac:dyDescent="0.2">
      <c r="A26" s="140">
        <v>130812101</v>
      </c>
      <c r="B26" s="140">
        <v>130812101</v>
      </c>
      <c r="C26" s="142" t="s">
        <v>1386</v>
      </c>
      <c r="D26" s="142">
        <v>2</v>
      </c>
      <c r="E26" s="140">
        <v>2</v>
      </c>
      <c r="F26" s="140">
        <v>4</v>
      </c>
      <c r="G26" s="140">
        <v>4</v>
      </c>
      <c r="H26" s="140">
        <v>5002</v>
      </c>
      <c r="I26" s="140"/>
      <c r="J26" s="140"/>
      <c r="K26" s="140"/>
      <c r="L26" s="140"/>
      <c r="M26" s="140"/>
      <c r="N26" s="140"/>
      <c r="O26" s="140"/>
      <c r="P26" s="140"/>
      <c r="Q26" s="140"/>
      <c r="R26" s="140">
        <v>999</v>
      </c>
      <c r="S26" s="140">
        <v>4</v>
      </c>
      <c r="T26" s="140">
        <v>2</v>
      </c>
      <c r="U26" s="140"/>
      <c r="V26" s="140"/>
      <c r="W26" s="140"/>
      <c r="X26" s="140"/>
      <c r="Y26" s="140"/>
      <c r="Z26" s="140"/>
      <c r="AA26" s="140"/>
      <c r="AB26" s="140"/>
      <c r="AC26" s="140"/>
      <c r="AD26" s="140"/>
      <c r="AE26" s="140"/>
      <c r="AF26" s="153"/>
    </row>
    <row r="27" spans="1:32" ht="16.5" x14ac:dyDescent="0.2">
      <c r="A27" s="140">
        <v>130812201</v>
      </c>
      <c r="B27" s="140">
        <v>130812201</v>
      </c>
      <c r="C27" s="142" t="s">
        <v>1359</v>
      </c>
      <c r="D27" s="142">
        <v>2</v>
      </c>
      <c r="E27" s="140">
        <v>2</v>
      </c>
      <c r="F27" s="140">
        <v>4</v>
      </c>
      <c r="G27" s="140">
        <v>4</v>
      </c>
      <c r="H27" s="140">
        <v>5002</v>
      </c>
      <c r="I27" s="140"/>
      <c r="J27" s="140"/>
      <c r="K27" s="140"/>
      <c r="L27" s="140"/>
      <c r="M27" s="140"/>
      <c r="N27" s="140"/>
      <c r="O27" s="140"/>
      <c r="P27" s="140"/>
      <c r="Q27" s="140"/>
      <c r="R27" s="140">
        <v>999</v>
      </c>
      <c r="S27" s="140">
        <v>4</v>
      </c>
      <c r="T27" s="140">
        <v>2</v>
      </c>
      <c r="U27" s="140"/>
      <c r="V27" s="140"/>
      <c r="W27" s="140"/>
      <c r="X27" s="140"/>
      <c r="Y27" s="140"/>
      <c r="Z27" s="140"/>
      <c r="AA27" s="140"/>
      <c r="AB27" s="140"/>
      <c r="AC27" s="140"/>
      <c r="AD27" s="140"/>
      <c r="AE27" s="140"/>
      <c r="AF27" s="153"/>
    </row>
    <row r="28" spans="1:32" ht="16.5" x14ac:dyDescent="0.2">
      <c r="A28" s="140">
        <v>130813101</v>
      </c>
      <c r="B28" s="140">
        <v>130813101</v>
      </c>
      <c r="C28" s="140" t="s">
        <v>1387</v>
      </c>
      <c r="D28" s="140">
        <v>2</v>
      </c>
      <c r="E28" s="140">
        <v>2</v>
      </c>
      <c r="F28" s="140">
        <v>4</v>
      </c>
      <c r="G28" s="140">
        <v>4</v>
      </c>
      <c r="H28" s="140">
        <v>5002</v>
      </c>
      <c r="I28" s="140"/>
      <c r="J28" s="140"/>
      <c r="K28" s="140"/>
      <c r="L28" s="140"/>
      <c r="M28" s="140"/>
      <c r="N28" s="140"/>
      <c r="O28" s="140"/>
      <c r="P28" s="140"/>
      <c r="Q28" s="140"/>
      <c r="R28" s="140">
        <v>999</v>
      </c>
      <c r="S28" s="140">
        <v>4</v>
      </c>
      <c r="T28" s="140">
        <v>2</v>
      </c>
      <c r="U28" s="140"/>
      <c r="V28" s="140"/>
      <c r="W28" s="140"/>
      <c r="X28" s="140"/>
      <c r="Y28" s="140"/>
      <c r="Z28" s="140"/>
      <c r="AA28" s="140"/>
      <c r="AB28" s="140"/>
      <c r="AC28" s="140"/>
      <c r="AD28" s="140"/>
      <c r="AE28" s="140"/>
      <c r="AF28" s="153"/>
    </row>
    <row r="29" spans="1:32" ht="16.5" x14ac:dyDescent="0.2">
      <c r="A29" s="140">
        <v>130813201</v>
      </c>
      <c r="B29" s="140">
        <v>130813201</v>
      </c>
      <c r="C29" s="140" t="s">
        <v>1388</v>
      </c>
      <c r="D29" s="140">
        <v>2</v>
      </c>
      <c r="E29" s="140">
        <v>2</v>
      </c>
      <c r="F29" s="140">
        <v>4</v>
      </c>
      <c r="G29" s="140">
        <v>4</v>
      </c>
      <c r="H29" s="140">
        <v>5002</v>
      </c>
      <c r="I29" s="140"/>
      <c r="J29" s="140"/>
      <c r="K29" s="140"/>
      <c r="L29" s="140"/>
      <c r="M29" s="140"/>
      <c r="N29" s="140"/>
      <c r="O29" s="140"/>
      <c r="P29" s="140"/>
      <c r="Q29" s="140"/>
      <c r="R29" s="140">
        <v>999</v>
      </c>
      <c r="S29" s="140">
        <v>4</v>
      </c>
      <c r="T29" s="140">
        <v>2</v>
      </c>
      <c r="U29" s="140"/>
      <c r="V29" s="140"/>
      <c r="W29" s="140"/>
      <c r="X29" s="140"/>
      <c r="Y29" s="140"/>
      <c r="Z29" s="140"/>
      <c r="AA29" s="140"/>
      <c r="AB29" s="140"/>
      <c r="AC29" s="140"/>
      <c r="AD29" s="140"/>
      <c r="AE29" s="140"/>
      <c r="AF29" s="153"/>
    </row>
    <row r="30" spans="1:32" ht="16.5" x14ac:dyDescent="0.2">
      <c r="A30" s="140">
        <v>130814101</v>
      </c>
      <c r="B30" s="140">
        <v>130814101</v>
      </c>
      <c r="C30" s="140" t="s">
        <v>1389</v>
      </c>
      <c r="D30" s="140">
        <v>2</v>
      </c>
      <c r="E30" s="140">
        <v>2</v>
      </c>
      <c r="F30" s="140">
        <v>4</v>
      </c>
      <c r="G30" s="140">
        <v>4</v>
      </c>
      <c r="H30" s="140">
        <v>5002</v>
      </c>
      <c r="I30" s="140"/>
      <c r="J30" s="140"/>
      <c r="K30" s="140"/>
      <c r="L30" s="140"/>
      <c r="M30" s="140"/>
      <c r="N30" s="140"/>
      <c r="O30" s="140"/>
      <c r="P30" s="140"/>
      <c r="Q30" s="140"/>
      <c r="R30" s="140">
        <v>999</v>
      </c>
      <c r="S30" s="140">
        <v>4</v>
      </c>
      <c r="T30" s="140">
        <v>2</v>
      </c>
      <c r="U30" s="140"/>
      <c r="V30" s="140"/>
      <c r="W30" s="140"/>
      <c r="X30" s="140"/>
      <c r="Y30" s="140"/>
      <c r="Z30" s="140"/>
      <c r="AA30" s="140"/>
      <c r="AB30" s="140"/>
      <c r="AC30" s="140"/>
      <c r="AD30" s="140"/>
      <c r="AE30" s="140"/>
      <c r="AF30" s="153"/>
    </row>
    <row r="31" spans="1:32" ht="16.5" x14ac:dyDescent="0.2">
      <c r="A31" s="140">
        <v>130814102</v>
      </c>
      <c r="B31" s="140">
        <v>130814102</v>
      </c>
      <c r="C31" s="140" t="s">
        <v>1390</v>
      </c>
      <c r="D31" s="140">
        <v>2</v>
      </c>
      <c r="E31" s="140">
        <v>2</v>
      </c>
      <c r="F31" s="140">
        <v>4</v>
      </c>
      <c r="G31" s="140">
        <v>4</v>
      </c>
      <c r="H31" s="140">
        <v>5002</v>
      </c>
      <c r="I31" s="140"/>
      <c r="J31" s="140"/>
      <c r="K31" s="140"/>
      <c r="L31" s="140"/>
      <c r="M31" s="140"/>
      <c r="N31" s="140"/>
      <c r="O31" s="140"/>
      <c r="P31" s="140"/>
      <c r="Q31" s="140"/>
      <c r="R31" s="140">
        <v>999</v>
      </c>
      <c r="S31" s="140">
        <v>4</v>
      </c>
      <c r="T31" s="140">
        <v>2</v>
      </c>
      <c r="U31" s="140"/>
      <c r="V31" s="140"/>
      <c r="W31" s="140"/>
      <c r="X31" s="140"/>
      <c r="Y31" s="140"/>
      <c r="Z31" s="140"/>
      <c r="AA31" s="140"/>
      <c r="AB31" s="140"/>
      <c r="AC31" s="140"/>
      <c r="AD31" s="140"/>
      <c r="AE31" s="140"/>
      <c r="AF31" s="153"/>
    </row>
    <row r="32" spans="1:32" ht="16.5" x14ac:dyDescent="0.2">
      <c r="A32" s="140">
        <v>130814201</v>
      </c>
      <c r="B32" s="140">
        <v>130814201</v>
      </c>
      <c r="C32" s="140" t="s">
        <v>1391</v>
      </c>
      <c r="D32" s="140">
        <v>2</v>
      </c>
      <c r="E32" s="140">
        <v>2</v>
      </c>
      <c r="F32" s="140">
        <v>4</v>
      </c>
      <c r="G32" s="140">
        <v>4</v>
      </c>
      <c r="H32" s="140">
        <v>5002</v>
      </c>
      <c r="I32" s="140"/>
      <c r="J32" s="140"/>
      <c r="K32" s="140"/>
      <c r="L32" s="140"/>
      <c r="M32" s="140"/>
      <c r="N32" s="140"/>
      <c r="O32" s="140"/>
      <c r="P32" s="140"/>
      <c r="Q32" s="140"/>
      <c r="R32" s="140">
        <v>999</v>
      </c>
      <c r="S32" s="140">
        <v>4</v>
      </c>
      <c r="T32" s="140">
        <v>2</v>
      </c>
      <c r="U32" s="140"/>
      <c r="V32" s="140"/>
      <c r="W32" s="140"/>
      <c r="X32" s="140"/>
      <c r="Y32" s="140"/>
      <c r="Z32" s="140"/>
      <c r="AA32" s="140"/>
      <c r="AB32" s="140"/>
      <c r="AC32" s="140"/>
      <c r="AD32" s="140"/>
      <c r="AE32" s="140"/>
      <c r="AF32" s="153"/>
    </row>
    <row r="33" spans="1:32" ht="16.5" x14ac:dyDescent="0.2">
      <c r="A33" s="140">
        <v>130814202</v>
      </c>
      <c r="B33" s="140">
        <v>130814202</v>
      </c>
      <c r="C33" s="140" t="s">
        <v>1392</v>
      </c>
      <c r="D33" s="140">
        <v>2</v>
      </c>
      <c r="E33" s="140">
        <v>2</v>
      </c>
      <c r="F33" s="140">
        <v>4</v>
      </c>
      <c r="G33" s="140">
        <v>4</v>
      </c>
      <c r="H33" s="140">
        <v>5002</v>
      </c>
      <c r="I33" s="140"/>
      <c r="J33" s="140"/>
      <c r="K33" s="140"/>
      <c r="L33" s="140"/>
      <c r="M33" s="140"/>
      <c r="N33" s="140"/>
      <c r="O33" s="140"/>
      <c r="P33" s="140"/>
      <c r="Q33" s="140"/>
      <c r="R33" s="140">
        <v>999</v>
      </c>
      <c r="S33" s="140">
        <v>4</v>
      </c>
      <c r="T33" s="140">
        <v>2</v>
      </c>
      <c r="U33" s="140"/>
      <c r="V33" s="140"/>
      <c r="W33" s="140"/>
      <c r="X33" s="140"/>
      <c r="Y33" s="140"/>
      <c r="Z33" s="140"/>
      <c r="AA33" s="140"/>
      <c r="AB33" s="140"/>
      <c r="AC33" s="140"/>
      <c r="AD33" s="140"/>
      <c r="AE33" s="140"/>
      <c r="AF33" s="153"/>
    </row>
    <row r="34" spans="1:32" ht="16.5" x14ac:dyDescent="0.2">
      <c r="A34" s="140">
        <v>130815101</v>
      </c>
      <c r="B34" s="140">
        <v>130815101</v>
      </c>
      <c r="C34" s="140" t="s">
        <v>1360</v>
      </c>
      <c r="D34" s="140">
        <v>2</v>
      </c>
      <c r="E34" s="140">
        <v>2</v>
      </c>
      <c r="F34" s="140">
        <v>4</v>
      </c>
      <c r="G34" s="140">
        <v>4</v>
      </c>
      <c r="H34" s="140">
        <v>5002</v>
      </c>
      <c r="I34" s="140"/>
      <c r="J34" s="140"/>
      <c r="K34" s="140"/>
      <c r="L34" s="140"/>
      <c r="M34" s="140"/>
      <c r="N34" s="140"/>
      <c r="O34" s="140"/>
      <c r="P34" s="140"/>
      <c r="Q34" s="140"/>
      <c r="R34" s="140">
        <v>999</v>
      </c>
      <c r="S34" s="140">
        <v>4</v>
      </c>
      <c r="T34" s="140">
        <v>2</v>
      </c>
      <c r="U34" s="140"/>
      <c r="V34" s="140"/>
      <c r="W34" s="140"/>
      <c r="X34" s="140"/>
      <c r="Y34" s="140"/>
      <c r="Z34" s="140"/>
      <c r="AA34" s="140"/>
      <c r="AB34" s="140"/>
      <c r="AC34" s="140"/>
      <c r="AD34" s="140"/>
      <c r="AE34" s="140"/>
      <c r="AF34" s="153"/>
    </row>
    <row r="35" spans="1:32" ht="16.5" x14ac:dyDescent="0.2">
      <c r="A35" s="140">
        <v>130815102</v>
      </c>
      <c r="B35" s="140">
        <v>130815102</v>
      </c>
      <c r="C35" s="140" t="s">
        <v>1361</v>
      </c>
      <c r="D35" s="140">
        <v>2</v>
      </c>
      <c r="E35" s="140">
        <v>2</v>
      </c>
      <c r="F35" s="140">
        <v>4</v>
      </c>
      <c r="G35" s="140">
        <v>4</v>
      </c>
      <c r="H35" s="140">
        <v>5002</v>
      </c>
      <c r="I35" s="140"/>
      <c r="J35" s="140"/>
      <c r="K35" s="140"/>
      <c r="L35" s="140"/>
      <c r="M35" s="140"/>
      <c r="N35" s="140"/>
      <c r="O35" s="140"/>
      <c r="P35" s="140"/>
      <c r="Q35" s="140"/>
      <c r="R35" s="140">
        <v>999</v>
      </c>
      <c r="S35" s="140">
        <v>4</v>
      </c>
      <c r="T35" s="140">
        <v>2</v>
      </c>
      <c r="U35" s="140"/>
      <c r="V35" s="140"/>
      <c r="W35" s="140"/>
      <c r="X35" s="140"/>
      <c r="Y35" s="140"/>
      <c r="Z35" s="140"/>
      <c r="AA35" s="140"/>
      <c r="AB35" s="140"/>
      <c r="AC35" s="140"/>
      <c r="AD35" s="140"/>
      <c r="AE35" s="140"/>
      <c r="AF35" s="153"/>
    </row>
    <row r="36" spans="1:32" ht="16.5" x14ac:dyDescent="0.2">
      <c r="A36" s="140">
        <v>130815201</v>
      </c>
      <c r="B36" s="140">
        <v>130815201</v>
      </c>
      <c r="C36" s="140" t="s">
        <v>1362</v>
      </c>
      <c r="D36" s="140">
        <v>2</v>
      </c>
      <c r="E36" s="140">
        <v>2</v>
      </c>
      <c r="F36" s="140">
        <v>4</v>
      </c>
      <c r="G36" s="140">
        <v>4</v>
      </c>
      <c r="H36" s="140">
        <v>5002</v>
      </c>
      <c r="I36" s="140"/>
      <c r="J36" s="140"/>
      <c r="K36" s="140"/>
      <c r="L36" s="140"/>
      <c r="M36" s="140"/>
      <c r="N36" s="140"/>
      <c r="O36" s="140"/>
      <c r="P36" s="140"/>
      <c r="Q36" s="140"/>
      <c r="R36" s="140">
        <v>999</v>
      </c>
      <c r="S36" s="140">
        <v>4</v>
      </c>
      <c r="T36" s="140">
        <v>2</v>
      </c>
      <c r="U36" s="140"/>
      <c r="V36" s="140"/>
      <c r="W36" s="140"/>
      <c r="X36" s="140"/>
      <c r="Y36" s="140"/>
      <c r="Z36" s="140"/>
      <c r="AA36" s="140"/>
      <c r="AB36" s="140"/>
      <c r="AC36" s="140"/>
      <c r="AD36" s="140"/>
      <c r="AE36" s="140"/>
      <c r="AF36" s="153"/>
    </row>
    <row r="37" spans="1:32" ht="16.5" x14ac:dyDescent="0.2">
      <c r="A37" s="140">
        <v>130815202</v>
      </c>
      <c r="B37" s="140">
        <v>130815202</v>
      </c>
      <c r="C37" s="140" t="s">
        <v>1363</v>
      </c>
      <c r="D37" s="140">
        <v>2</v>
      </c>
      <c r="E37" s="140">
        <v>2</v>
      </c>
      <c r="F37" s="140">
        <v>4</v>
      </c>
      <c r="G37" s="140">
        <v>4</v>
      </c>
      <c r="H37" s="140">
        <v>5002</v>
      </c>
      <c r="I37" s="140"/>
      <c r="J37" s="140"/>
      <c r="K37" s="140"/>
      <c r="L37" s="140"/>
      <c r="M37" s="140"/>
      <c r="N37" s="140"/>
      <c r="O37" s="140"/>
      <c r="P37" s="140"/>
      <c r="Q37" s="140"/>
      <c r="R37" s="140">
        <v>999</v>
      </c>
      <c r="S37" s="140">
        <v>4</v>
      </c>
      <c r="T37" s="140">
        <v>2</v>
      </c>
      <c r="U37" s="140"/>
      <c r="V37" s="140"/>
      <c r="W37" s="140"/>
      <c r="X37" s="140"/>
      <c r="Y37" s="140"/>
      <c r="Z37" s="140"/>
      <c r="AA37" s="140"/>
      <c r="AB37" s="140"/>
      <c r="AC37" s="140"/>
      <c r="AD37" s="140"/>
      <c r="AE37" s="140"/>
      <c r="AF37" s="153"/>
    </row>
    <row r="38" spans="1:32" ht="16.5" x14ac:dyDescent="0.2">
      <c r="A38" s="140">
        <v>130816101</v>
      </c>
      <c r="B38" s="140">
        <v>130816101</v>
      </c>
      <c r="C38" s="140" t="s">
        <v>1393</v>
      </c>
      <c r="D38" s="140">
        <v>2</v>
      </c>
      <c r="E38" s="140">
        <v>2</v>
      </c>
      <c r="F38" s="140">
        <v>4</v>
      </c>
      <c r="G38" s="140">
        <v>4</v>
      </c>
      <c r="H38" s="140">
        <v>5002</v>
      </c>
      <c r="I38" s="140"/>
      <c r="J38" s="140"/>
      <c r="K38" s="140"/>
      <c r="L38" s="140"/>
      <c r="M38" s="140"/>
      <c r="N38" s="140"/>
      <c r="O38" s="140"/>
      <c r="P38" s="140"/>
      <c r="Q38" s="140"/>
      <c r="R38" s="140">
        <v>999</v>
      </c>
      <c r="S38" s="140">
        <v>4</v>
      </c>
      <c r="T38" s="140">
        <v>2</v>
      </c>
      <c r="U38" s="140"/>
      <c r="V38" s="140"/>
      <c r="W38" s="140"/>
      <c r="X38" s="140"/>
      <c r="Y38" s="140"/>
      <c r="Z38" s="140"/>
      <c r="AA38" s="140"/>
      <c r="AB38" s="140"/>
      <c r="AC38" s="140"/>
      <c r="AD38" s="140"/>
      <c r="AE38" s="140"/>
      <c r="AF38" s="153"/>
    </row>
    <row r="39" spans="1:32" ht="16.5" x14ac:dyDescent="0.2">
      <c r="A39" s="140">
        <v>130816102</v>
      </c>
      <c r="B39" s="140">
        <v>130816102</v>
      </c>
      <c r="C39" s="140" t="s">
        <v>1364</v>
      </c>
      <c r="D39" s="140">
        <v>2</v>
      </c>
      <c r="E39" s="140">
        <v>2</v>
      </c>
      <c r="F39" s="140">
        <v>4</v>
      </c>
      <c r="G39" s="140">
        <v>4</v>
      </c>
      <c r="H39" s="140">
        <v>5002</v>
      </c>
      <c r="I39" s="140"/>
      <c r="J39" s="140"/>
      <c r="K39" s="140"/>
      <c r="L39" s="140"/>
      <c r="M39" s="140"/>
      <c r="N39" s="140"/>
      <c r="O39" s="140"/>
      <c r="P39" s="140"/>
      <c r="Q39" s="140"/>
      <c r="R39" s="140">
        <v>999</v>
      </c>
      <c r="S39" s="140">
        <v>4</v>
      </c>
      <c r="T39" s="140">
        <v>2</v>
      </c>
      <c r="U39" s="140"/>
      <c r="V39" s="140"/>
      <c r="W39" s="140"/>
      <c r="X39" s="140"/>
      <c r="Y39" s="140"/>
      <c r="Z39" s="140"/>
      <c r="AA39" s="140"/>
      <c r="AB39" s="140"/>
      <c r="AC39" s="140"/>
      <c r="AD39" s="140"/>
      <c r="AE39" s="140"/>
      <c r="AF39" s="153"/>
    </row>
    <row r="40" spans="1:32" ht="16.5" x14ac:dyDescent="0.2">
      <c r="A40" s="140">
        <v>130816201</v>
      </c>
      <c r="B40" s="140">
        <v>130816201</v>
      </c>
      <c r="C40" s="140" t="s">
        <v>1394</v>
      </c>
      <c r="D40" s="140">
        <v>2</v>
      </c>
      <c r="E40" s="140">
        <v>2</v>
      </c>
      <c r="F40" s="140">
        <v>4</v>
      </c>
      <c r="G40" s="140">
        <v>4</v>
      </c>
      <c r="H40" s="140">
        <v>5002</v>
      </c>
      <c r="I40" s="140"/>
      <c r="J40" s="140"/>
      <c r="K40" s="140"/>
      <c r="L40" s="140"/>
      <c r="M40" s="140"/>
      <c r="N40" s="140"/>
      <c r="O40" s="140"/>
      <c r="P40" s="140"/>
      <c r="Q40" s="140"/>
      <c r="R40" s="140">
        <v>999</v>
      </c>
      <c r="S40" s="140">
        <v>4</v>
      </c>
      <c r="T40" s="140">
        <v>2</v>
      </c>
      <c r="U40" s="140"/>
      <c r="V40" s="140"/>
      <c r="W40" s="140"/>
      <c r="X40" s="140"/>
      <c r="Y40" s="140"/>
      <c r="Z40" s="140"/>
      <c r="AA40" s="140"/>
      <c r="AB40" s="140"/>
      <c r="AC40" s="140"/>
      <c r="AD40" s="140"/>
      <c r="AE40" s="140"/>
      <c r="AF40" s="153"/>
    </row>
    <row r="41" spans="1:32" ht="16.5" x14ac:dyDescent="0.2">
      <c r="A41" s="140">
        <v>130816202</v>
      </c>
      <c r="B41" s="140">
        <v>130816202</v>
      </c>
      <c r="C41" s="140" t="s">
        <v>1365</v>
      </c>
      <c r="D41" s="140">
        <v>2</v>
      </c>
      <c r="E41" s="140">
        <v>2</v>
      </c>
      <c r="F41" s="140">
        <v>4</v>
      </c>
      <c r="G41" s="140">
        <v>4</v>
      </c>
      <c r="H41" s="140">
        <v>5002</v>
      </c>
      <c r="I41" s="140"/>
      <c r="J41" s="140"/>
      <c r="K41" s="140"/>
      <c r="L41" s="140"/>
      <c r="M41" s="140"/>
      <c r="N41" s="140"/>
      <c r="O41" s="140"/>
      <c r="P41" s="140"/>
      <c r="Q41" s="140"/>
      <c r="R41" s="140">
        <v>999</v>
      </c>
      <c r="S41" s="140">
        <v>4</v>
      </c>
      <c r="T41" s="140">
        <v>2</v>
      </c>
      <c r="U41" s="140"/>
      <c r="V41" s="140"/>
      <c r="W41" s="140"/>
      <c r="X41" s="140"/>
      <c r="Y41" s="140"/>
      <c r="Z41" s="140"/>
      <c r="AA41" s="140"/>
      <c r="AB41" s="140"/>
      <c r="AC41" s="140"/>
      <c r="AD41" s="140"/>
      <c r="AE41" s="140"/>
      <c r="AF41" s="153"/>
    </row>
    <row r="42" spans="1:32" ht="16.5" x14ac:dyDescent="0.2">
      <c r="A42" s="140">
        <v>130817101</v>
      </c>
      <c r="B42" s="140">
        <v>130817101</v>
      </c>
      <c r="C42" s="140" t="s">
        <v>1395</v>
      </c>
      <c r="D42" s="140">
        <v>2</v>
      </c>
      <c r="E42" s="140">
        <v>2</v>
      </c>
      <c r="F42" s="140">
        <v>4</v>
      </c>
      <c r="G42" s="140">
        <v>4</v>
      </c>
      <c r="H42" s="140">
        <v>5002</v>
      </c>
      <c r="I42" s="140"/>
      <c r="J42" s="140"/>
      <c r="K42" s="140"/>
      <c r="L42" s="140"/>
      <c r="M42" s="140"/>
      <c r="N42" s="140"/>
      <c r="O42" s="140"/>
      <c r="P42" s="140"/>
      <c r="Q42" s="140"/>
      <c r="R42" s="140">
        <v>999</v>
      </c>
      <c r="S42" s="140">
        <v>4</v>
      </c>
      <c r="T42" s="140">
        <v>2</v>
      </c>
      <c r="U42" s="140"/>
      <c r="V42" s="140"/>
      <c r="W42" s="140"/>
      <c r="X42" s="140"/>
      <c r="Y42" s="140"/>
      <c r="Z42" s="140"/>
      <c r="AA42" s="140"/>
      <c r="AB42" s="140"/>
      <c r="AC42" s="140"/>
      <c r="AD42" s="140"/>
      <c r="AE42" s="140"/>
      <c r="AF42" s="153"/>
    </row>
    <row r="43" spans="1:32" ht="16.5" x14ac:dyDescent="0.2">
      <c r="A43" s="140">
        <v>130817102</v>
      </c>
      <c r="B43" s="140">
        <v>130817102</v>
      </c>
      <c r="C43" s="140" t="s">
        <v>1396</v>
      </c>
      <c r="D43" s="140">
        <v>2</v>
      </c>
      <c r="E43" s="140">
        <v>2</v>
      </c>
      <c r="F43" s="140">
        <v>4</v>
      </c>
      <c r="G43" s="140">
        <v>4</v>
      </c>
      <c r="H43" s="140">
        <v>5002</v>
      </c>
      <c r="I43" s="140"/>
      <c r="J43" s="140"/>
      <c r="K43" s="140"/>
      <c r="L43" s="140"/>
      <c r="M43" s="140"/>
      <c r="N43" s="140"/>
      <c r="O43" s="140"/>
      <c r="P43" s="140"/>
      <c r="Q43" s="140"/>
      <c r="R43" s="140">
        <v>999</v>
      </c>
      <c r="S43" s="140">
        <v>4</v>
      </c>
      <c r="T43" s="140">
        <v>2</v>
      </c>
      <c r="U43" s="140"/>
      <c r="V43" s="140"/>
      <c r="W43" s="140"/>
      <c r="X43" s="140"/>
      <c r="Y43" s="140"/>
      <c r="Z43" s="140"/>
      <c r="AA43" s="140"/>
      <c r="AB43" s="140"/>
      <c r="AC43" s="140"/>
      <c r="AD43" s="140"/>
      <c r="AE43" s="140"/>
      <c r="AF43" s="153"/>
    </row>
    <row r="44" spans="1:32" ht="16.5" x14ac:dyDescent="0.2">
      <c r="A44" s="140">
        <v>130817201</v>
      </c>
      <c r="B44" s="140">
        <v>130817201</v>
      </c>
      <c r="C44" s="140" t="s">
        <v>1397</v>
      </c>
      <c r="D44" s="140">
        <v>2</v>
      </c>
      <c r="E44" s="140">
        <v>2</v>
      </c>
      <c r="F44" s="140">
        <v>4</v>
      </c>
      <c r="G44" s="140">
        <v>4</v>
      </c>
      <c r="H44" s="140">
        <v>5002</v>
      </c>
      <c r="I44" s="140"/>
      <c r="J44" s="140"/>
      <c r="K44" s="140"/>
      <c r="L44" s="140"/>
      <c r="M44" s="140"/>
      <c r="N44" s="140"/>
      <c r="O44" s="140"/>
      <c r="P44" s="140"/>
      <c r="Q44" s="140"/>
      <c r="R44" s="140">
        <v>999</v>
      </c>
      <c r="S44" s="140">
        <v>4</v>
      </c>
      <c r="T44" s="140">
        <v>2</v>
      </c>
      <c r="U44" s="140"/>
      <c r="V44" s="140"/>
      <c r="W44" s="140"/>
      <c r="X44" s="140"/>
      <c r="Y44" s="140"/>
      <c r="Z44" s="140"/>
      <c r="AA44" s="140"/>
      <c r="AB44" s="140"/>
      <c r="AC44" s="140"/>
      <c r="AD44" s="140"/>
      <c r="AE44" s="140"/>
      <c r="AF44" s="153"/>
    </row>
    <row r="45" spans="1:32" ht="16.5" x14ac:dyDescent="0.2">
      <c r="A45" s="140">
        <v>130817202</v>
      </c>
      <c r="B45" s="140">
        <v>130817202</v>
      </c>
      <c r="C45" s="140" t="s">
        <v>1398</v>
      </c>
      <c r="D45" s="140">
        <v>2</v>
      </c>
      <c r="E45" s="140">
        <v>2</v>
      </c>
      <c r="F45" s="140">
        <v>4</v>
      </c>
      <c r="G45" s="140">
        <v>4</v>
      </c>
      <c r="H45" s="140">
        <v>5002</v>
      </c>
      <c r="I45" s="140"/>
      <c r="J45" s="140"/>
      <c r="K45" s="140"/>
      <c r="L45" s="140"/>
      <c r="M45" s="140"/>
      <c r="N45" s="140"/>
      <c r="O45" s="140"/>
      <c r="P45" s="140"/>
      <c r="Q45" s="140"/>
      <c r="R45" s="140">
        <v>999</v>
      </c>
      <c r="S45" s="140">
        <v>4</v>
      </c>
      <c r="T45" s="140">
        <v>2</v>
      </c>
      <c r="U45" s="140"/>
      <c r="V45" s="140"/>
      <c r="W45" s="140"/>
      <c r="X45" s="140"/>
      <c r="Y45" s="140"/>
      <c r="Z45" s="140"/>
      <c r="AA45" s="140"/>
      <c r="AB45" s="140"/>
      <c r="AC45" s="140"/>
      <c r="AD45" s="140"/>
      <c r="AE45" s="140"/>
      <c r="AF45" s="153"/>
    </row>
    <row r="46" spans="1:32" ht="16.5" x14ac:dyDescent="0.2">
      <c r="A46" s="140">
        <v>130818101</v>
      </c>
      <c r="B46" s="140">
        <v>130818101</v>
      </c>
      <c r="C46" s="140" t="s">
        <v>1399</v>
      </c>
      <c r="D46" s="140">
        <v>2</v>
      </c>
      <c r="E46" s="140">
        <v>2</v>
      </c>
      <c r="F46" s="140">
        <v>4</v>
      </c>
      <c r="G46" s="140">
        <v>4</v>
      </c>
      <c r="H46" s="140">
        <v>5002</v>
      </c>
      <c r="I46" s="140"/>
      <c r="J46" s="140"/>
      <c r="K46" s="140"/>
      <c r="L46" s="140"/>
      <c r="M46" s="140"/>
      <c r="N46" s="140"/>
      <c r="O46" s="140"/>
      <c r="P46" s="140"/>
      <c r="Q46" s="140"/>
      <c r="R46" s="140">
        <v>999</v>
      </c>
      <c r="S46" s="140">
        <v>4</v>
      </c>
      <c r="T46" s="140">
        <v>2</v>
      </c>
      <c r="U46" s="140"/>
      <c r="V46" s="140"/>
      <c r="W46" s="140"/>
      <c r="X46" s="140"/>
      <c r="Y46" s="140"/>
      <c r="Z46" s="140"/>
      <c r="AA46" s="140"/>
      <c r="AB46" s="140"/>
      <c r="AC46" s="140"/>
      <c r="AD46" s="140"/>
      <c r="AE46" s="140"/>
      <c r="AF46" s="153"/>
    </row>
    <row r="47" spans="1:32" ht="16.5" x14ac:dyDescent="0.2">
      <c r="A47" s="140">
        <v>130818102</v>
      </c>
      <c r="B47" s="140">
        <v>130818102</v>
      </c>
      <c r="C47" s="140" t="s">
        <v>1400</v>
      </c>
      <c r="D47" s="140">
        <v>2</v>
      </c>
      <c r="E47" s="140">
        <v>2</v>
      </c>
      <c r="F47" s="140">
        <v>4</v>
      </c>
      <c r="G47" s="140">
        <v>4</v>
      </c>
      <c r="H47" s="140">
        <v>5002</v>
      </c>
      <c r="I47" s="140"/>
      <c r="J47" s="140"/>
      <c r="K47" s="140"/>
      <c r="L47" s="140"/>
      <c r="M47" s="140"/>
      <c r="N47" s="140"/>
      <c r="O47" s="140"/>
      <c r="P47" s="140"/>
      <c r="Q47" s="140"/>
      <c r="R47" s="140">
        <v>999</v>
      </c>
      <c r="S47" s="140">
        <v>4</v>
      </c>
      <c r="T47" s="140">
        <v>2</v>
      </c>
      <c r="U47" s="140"/>
      <c r="V47" s="140"/>
      <c r="W47" s="140"/>
      <c r="X47" s="140"/>
      <c r="Y47" s="140"/>
      <c r="Z47" s="140"/>
      <c r="AA47" s="140"/>
      <c r="AB47" s="140"/>
      <c r="AC47" s="140"/>
      <c r="AD47" s="140"/>
      <c r="AE47" s="140"/>
      <c r="AF47" s="153"/>
    </row>
    <row r="48" spans="1:32" ht="16.5" x14ac:dyDescent="0.2">
      <c r="A48" s="140">
        <v>130818201</v>
      </c>
      <c r="B48" s="140">
        <v>130818201</v>
      </c>
      <c r="C48" s="140" t="s">
        <v>1401</v>
      </c>
      <c r="D48" s="140">
        <v>2</v>
      </c>
      <c r="E48" s="140">
        <v>2</v>
      </c>
      <c r="F48" s="140">
        <v>4</v>
      </c>
      <c r="G48" s="140">
        <v>4</v>
      </c>
      <c r="H48" s="140">
        <v>5002</v>
      </c>
      <c r="I48" s="140"/>
      <c r="J48" s="140"/>
      <c r="K48" s="140"/>
      <c r="L48" s="140"/>
      <c r="M48" s="140"/>
      <c r="N48" s="140"/>
      <c r="O48" s="140"/>
      <c r="P48" s="140"/>
      <c r="Q48" s="140"/>
      <c r="R48" s="140">
        <v>999</v>
      </c>
      <c r="S48" s="140">
        <v>4</v>
      </c>
      <c r="T48" s="140">
        <v>2</v>
      </c>
      <c r="U48" s="140"/>
      <c r="V48" s="140"/>
      <c r="W48" s="140"/>
      <c r="X48" s="140"/>
      <c r="Y48" s="140"/>
      <c r="Z48" s="140"/>
      <c r="AA48" s="140"/>
      <c r="AB48" s="140"/>
      <c r="AC48" s="140"/>
      <c r="AD48" s="140"/>
      <c r="AE48" s="140"/>
      <c r="AF48" s="153"/>
    </row>
    <row r="49" spans="1:32" ht="16.5" x14ac:dyDescent="0.2">
      <c r="A49" s="140">
        <v>130818202</v>
      </c>
      <c r="B49" s="140">
        <v>130818202</v>
      </c>
      <c r="C49" s="140" t="s">
        <v>1402</v>
      </c>
      <c r="D49" s="140">
        <v>2</v>
      </c>
      <c r="E49" s="140">
        <v>2</v>
      </c>
      <c r="F49" s="140">
        <v>4</v>
      </c>
      <c r="G49" s="140">
        <v>4</v>
      </c>
      <c r="H49" s="140">
        <v>5002</v>
      </c>
      <c r="I49" s="140"/>
      <c r="J49" s="140"/>
      <c r="K49" s="140"/>
      <c r="L49" s="140"/>
      <c r="M49" s="140"/>
      <c r="N49" s="140"/>
      <c r="O49" s="140"/>
      <c r="P49" s="140"/>
      <c r="Q49" s="140"/>
      <c r="R49" s="140">
        <v>999</v>
      </c>
      <c r="S49" s="140">
        <v>4</v>
      </c>
      <c r="T49" s="140">
        <v>2</v>
      </c>
      <c r="U49" s="140"/>
      <c r="V49" s="140"/>
      <c r="W49" s="140"/>
      <c r="X49" s="140"/>
      <c r="Y49" s="140"/>
      <c r="Z49" s="140"/>
      <c r="AA49" s="140"/>
      <c r="AB49" s="140"/>
      <c r="AC49" s="140"/>
      <c r="AD49" s="140"/>
      <c r="AE49" s="140"/>
      <c r="AF49" s="153"/>
    </row>
    <row r="50" spans="1:32" ht="16.5" x14ac:dyDescent="0.2">
      <c r="A50" s="140">
        <v>130819101</v>
      </c>
      <c r="B50" s="140">
        <v>130819101</v>
      </c>
      <c r="C50" s="140" t="s">
        <v>1403</v>
      </c>
      <c r="D50" s="140">
        <v>2</v>
      </c>
      <c r="E50" s="140">
        <v>2</v>
      </c>
      <c r="F50" s="140">
        <v>4</v>
      </c>
      <c r="G50" s="140">
        <v>4</v>
      </c>
      <c r="H50" s="140">
        <v>5002</v>
      </c>
      <c r="I50" s="140"/>
      <c r="J50" s="140"/>
      <c r="K50" s="140"/>
      <c r="L50" s="140"/>
      <c r="M50" s="140"/>
      <c r="N50" s="140"/>
      <c r="O50" s="140"/>
      <c r="P50" s="140"/>
      <c r="Q50" s="140"/>
      <c r="R50" s="140">
        <v>999</v>
      </c>
      <c r="S50" s="140">
        <v>4</v>
      </c>
      <c r="T50" s="140">
        <v>2</v>
      </c>
      <c r="U50" s="140"/>
      <c r="V50" s="140"/>
      <c r="W50" s="140"/>
      <c r="X50" s="140"/>
      <c r="Y50" s="140"/>
      <c r="Z50" s="140"/>
      <c r="AA50" s="140"/>
      <c r="AB50" s="140"/>
      <c r="AC50" s="140"/>
      <c r="AD50" s="140"/>
      <c r="AE50" s="140"/>
      <c r="AF50" s="153"/>
    </row>
    <row r="51" spans="1:32" ht="16.5" x14ac:dyDescent="0.2">
      <c r="A51" s="140">
        <v>130819102</v>
      </c>
      <c r="B51" s="140">
        <v>130819102</v>
      </c>
      <c r="C51" s="140" t="s">
        <v>1366</v>
      </c>
      <c r="D51" s="140">
        <v>2</v>
      </c>
      <c r="E51" s="140">
        <v>2</v>
      </c>
      <c r="F51" s="140">
        <v>4</v>
      </c>
      <c r="G51" s="140">
        <v>4</v>
      </c>
      <c r="H51" s="140">
        <v>5002</v>
      </c>
      <c r="I51" s="140"/>
      <c r="J51" s="140"/>
      <c r="K51" s="140"/>
      <c r="L51" s="140"/>
      <c r="M51" s="140"/>
      <c r="N51" s="140"/>
      <c r="O51" s="140"/>
      <c r="P51" s="140"/>
      <c r="Q51" s="140"/>
      <c r="R51" s="140">
        <v>999</v>
      </c>
      <c r="S51" s="140">
        <v>4</v>
      </c>
      <c r="T51" s="140">
        <v>2</v>
      </c>
      <c r="U51" s="140"/>
      <c r="V51" s="140"/>
      <c r="W51" s="140"/>
      <c r="X51" s="140"/>
      <c r="Y51" s="140"/>
      <c r="Z51" s="140"/>
      <c r="AA51" s="140"/>
      <c r="AB51" s="140"/>
      <c r="AC51" s="140"/>
      <c r="AD51" s="140"/>
      <c r="AE51" s="140"/>
      <c r="AF51" s="153"/>
    </row>
    <row r="52" spans="1:32" ht="16.5" x14ac:dyDescent="0.2">
      <c r="A52" s="140">
        <v>130819201</v>
      </c>
      <c r="B52" s="140">
        <v>130819201</v>
      </c>
      <c r="C52" s="140" t="s">
        <v>1404</v>
      </c>
      <c r="D52" s="140">
        <v>2</v>
      </c>
      <c r="E52" s="140">
        <v>2</v>
      </c>
      <c r="F52" s="140">
        <v>4</v>
      </c>
      <c r="G52" s="140">
        <v>4</v>
      </c>
      <c r="H52" s="140">
        <v>5002</v>
      </c>
      <c r="I52" s="140"/>
      <c r="J52" s="140"/>
      <c r="K52" s="140"/>
      <c r="L52" s="140"/>
      <c r="M52" s="140"/>
      <c r="N52" s="140"/>
      <c r="O52" s="140"/>
      <c r="P52" s="140"/>
      <c r="Q52" s="140"/>
      <c r="R52" s="140">
        <v>999</v>
      </c>
      <c r="S52" s="140">
        <v>4</v>
      </c>
      <c r="T52" s="140">
        <v>2</v>
      </c>
      <c r="U52" s="140"/>
      <c r="V52" s="140"/>
      <c r="W52" s="140"/>
      <c r="X52" s="140"/>
      <c r="Y52" s="140"/>
      <c r="Z52" s="140"/>
      <c r="AA52" s="140"/>
      <c r="AB52" s="140"/>
      <c r="AC52" s="140"/>
      <c r="AD52" s="140"/>
      <c r="AE52" s="140"/>
      <c r="AF52" s="153"/>
    </row>
    <row r="53" spans="1:32" ht="16.5" x14ac:dyDescent="0.2">
      <c r="A53" s="140">
        <v>130819202</v>
      </c>
      <c r="B53" s="140">
        <v>130819202</v>
      </c>
      <c r="C53" s="140" t="s">
        <v>1405</v>
      </c>
      <c r="D53" s="140">
        <v>2</v>
      </c>
      <c r="E53" s="140">
        <v>2</v>
      </c>
      <c r="F53" s="140">
        <v>4</v>
      </c>
      <c r="G53" s="140">
        <v>4</v>
      </c>
      <c r="H53" s="140">
        <v>5002</v>
      </c>
      <c r="I53" s="140"/>
      <c r="J53" s="140"/>
      <c r="K53" s="140"/>
      <c r="L53" s="140"/>
      <c r="M53" s="140"/>
      <c r="N53" s="140"/>
      <c r="O53" s="140"/>
      <c r="P53" s="140"/>
      <c r="Q53" s="140"/>
      <c r="R53" s="140">
        <v>999</v>
      </c>
      <c r="S53" s="140">
        <v>4</v>
      </c>
      <c r="T53" s="140">
        <v>2</v>
      </c>
      <c r="U53" s="140"/>
      <c r="V53" s="140"/>
      <c r="W53" s="140"/>
      <c r="X53" s="140"/>
      <c r="Y53" s="140"/>
      <c r="Z53" s="140"/>
      <c r="AA53" s="140"/>
      <c r="AB53" s="140"/>
      <c r="AC53" s="140"/>
      <c r="AD53" s="140"/>
      <c r="AE53" s="140"/>
      <c r="AF53" s="153"/>
    </row>
    <row r="54" spans="1:32" ht="16.5" x14ac:dyDescent="0.2">
      <c r="A54" s="140">
        <v>130820101</v>
      </c>
      <c r="B54" s="140">
        <v>130820101</v>
      </c>
      <c r="C54" s="140" t="s">
        <v>1406</v>
      </c>
      <c r="D54" s="140">
        <v>2</v>
      </c>
      <c r="E54" s="140">
        <v>2</v>
      </c>
      <c r="F54" s="140">
        <v>4</v>
      </c>
      <c r="G54" s="140">
        <v>4</v>
      </c>
      <c r="H54" s="140">
        <v>5002</v>
      </c>
      <c r="I54" s="140"/>
      <c r="J54" s="140"/>
      <c r="K54" s="140"/>
      <c r="L54" s="140"/>
      <c r="M54" s="140"/>
      <c r="N54" s="140"/>
      <c r="O54" s="140"/>
      <c r="P54" s="140"/>
      <c r="Q54" s="140"/>
      <c r="R54" s="140">
        <v>999</v>
      </c>
      <c r="S54" s="140">
        <v>4</v>
      </c>
      <c r="T54" s="140">
        <v>2</v>
      </c>
      <c r="U54" s="140"/>
      <c r="V54" s="140"/>
      <c r="W54" s="140"/>
      <c r="X54" s="140"/>
      <c r="Y54" s="140"/>
      <c r="Z54" s="140"/>
      <c r="AA54" s="140"/>
      <c r="AB54" s="140"/>
      <c r="AC54" s="140"/>
      <c r="AD54" s="140"/>
      <c r="AE54" s="140"/>
      <c r="AF54" s="153"/>
    </row>
    <row r="55" spans="1:32" ht="16.5" x14ac:dyDescent="0.2">
      <c r="A55" s="140">
        <v>130820102</v>
      </c>
      <c r="B55" s="140">
        <v>130820102</v>
      </c>
      <c r="C55" s="140" t="s">
        <v>1407</v>
      </c>
      <c r="D55" s="140">
        <v>2</v>
      </c>
      <c r="E55" s="140">
        <v>2</v>
      </c>
      <c r="F55" s="140">
        <v>4</v>
      </c>
      <c r="G55" s="140">
        <v>4</v>
      </c>
      <c r="H55" s="140">
        <v>5002</v>
      </c>
      <c r="I55" s="140"/>
      <c r="J55" s="140"/>
      <c r="K55" s="140"/>
      <c r="L55" s="140"/>
      <c r="M55" s="140"/>
      <c r="N55" s="140"/>
      <c r="O55" s="140"/>
      <c r="P55" s="140"/>
      <c r="Q55" s="140"/>
      <c r="R55" s="140">
        <v>999</v>
      </c>
      <c r="S55" s="140">
        <v>4</v>
      </c>
      <c r="T55" s="140">
        <v>2</v>
      </c>
      <c r="U55" s="140"/>
      <c r="V55" s="140"/>
      <c r="W55" s="140"/>
      <c r="X55" s="140"/>
      <c r="Y55" s="140"/>
      <c r="Z55" s="140"/>
      <c r="AA55" s="140"/>
      <c r="AB55" s="140"/>
      <c r="AC55" s="140"/>
      <c r="AD55" s="140"/>
      <c r="AE55" s="140"/>
      <c r="AF55" s="153"/>
    </row>
    <row r="56" spans="1:32" ht="16.5" x14ac:dyDescent="0.2">
      <c r="A56" s="140">
        <v>130820201</v>
      </c>
      <c r="B56" s="140">
        <v>130820201</v>
      </c>
      <c r="C56" s="140" t="s">
        <v>1408</v>
      </c>
      <c r="D56" s="140">
        <v>2</v>
      </c>
      <c r="E56" s="140">
        <v>2</v>
      </c>
      <c r="F56" s="140">
        <v>4</v>
      </c>
      <c r="G56" s="140">
        <v>4</v>
      </c>
      <c r="H56" s="140">
        <v>5002</v>
      </c>
      <c r="I56" s="140"/>
      <c r="J56" s="140"/>
      <c r="K56" s="140"/>
      <c r="L56" s="140"/>
      <c r="M56" s="140"/>
      <c r="N56" s="140"/>
      <c r="O56" s="140"/>
      <c r="P56" s="140"/>
      <c r="Q56" s="140"/>
      <c r="R56" s="140">
        <v>999</v>
      </c>
      <c r="S56" s="140">
        <v>4</v>
      </c>
      <c r="T56" s="140">
        <v>2</v>
      </c>
      <c r="U56" s="140"/>
      <c r="V56" s="140"/>
      <c r="W56" s="140"/>
      <c r="X56" s="140"/>
      <c r="Y56" s="140"/>
      <c r="Z56" s="140"/>
      <c r="AA56" s="140"/>
      <c r="AB56" s="140"/>
      <c r="AC56" s="140"/>
      <c r="AD56" s="140"/>
      <c r="AE56" s="140"/>
      <c r="AF56" s="153"/>
    </row>
    <row r="57" spans="1:32" ht="16.5" x14ac:dyDescent="0.2">
      <c r="A57" s="140">
        <v>130820202</v>
      </c>
      <c r="B57" s="140">
        <v>130820202</v>
      </c>
      <c r="C57" s="140" t="s">
        <v>1409</v>
      </c>
      <c r="D57" s="140">
        <v>2</v>
      </c>
      <c r="E57" s="140">
        <v>2</v>
      </c>
      <c r="F57" s="140">
        <v>4</v>
      </c>
      <c r="G57" s="140">
        <v>4</v>
      </c>
      <c r="H57" s="140">
        <v>5002</v>
      </c>
      <c r="I57" s="140"/>
      <c r="J57" s="140"/>
      <c r="K57" s="140"/>
      <c r="L57" s="140"/>
      <c r="M57" s="140"/>
      <c r="N57" s="140"/>
      <c r="O57" s="140"/>
      <c r="P57" s="140"/>
      <c r="Q57" s="140"/>
      <c r="R57" s="140">
        <v>999</v>
      </c>
      <c r="S57" s="140">
        <v>4</v>
      </c>
      <c r="T57" s="140">
        <v>2</v>
      </c>
      <c r="U57" s="140"/>
      <c r="V57" s="140"/>
      <c r="W57" s="140"/>
      <c r="X57" s="140"/>
      <c r="Y57" s="140"/>
      <c r="Z57" s="140"/>
      <c r="AA57" s="140"/>
      <c r="AB57" s="140"/>
      <c r="AC57" s="140"/>
      <c r="AD57" s="140"/>
      <c r="AE57" s="140"/>
      <c r="AF57" s="153"/>
    </row>
    <row r="58" spans="1:32" ht="16.5" x14ac:dyDescent="0.2">
      <c r="A58" s="140">
        <v>130821101</v>
      </c>
      <c r="B58" s="140">
        <v>130821101</v>
      </c>
      <c r="C58" s="140" t="s">
        <v>1410</v>
      </c>
      <c r="D58" s="140">
        <v>2</v>
      </c>
      <c r="E58" s="140">
        <v>2</v>
      </c>
      <c r="F58" s="140">
        <v>4</v>
      </c>
      <c r="G58" s="140">
        <v>4</v>
      </c>
      <c r="H58" s="140">
        <v>5002</v>
      </c>
      <c r="I58" s="140"/>
      <c r="J58" s="140"/>
      <c r="K58" s="140"/>
      <c r="L58" s="140"/>
      <c r="M58" s="140"/>
      <c r="N58" s="140"/>
      <c r="O58" s="140"/>
      <c r="P58" s="140"/>
      <c r="Q58" s="140"/>
      <c r="R58" s="140">
        <v>999</v>
      </c>
      <c r="S58" s="140">
        <v>4</v>
      </c>
      <c r="T58" s="140">
        <v>2</v>
      </c>
      <c r="U58" s="140"/>
      <c r="V58" s="140"/>
      <c r="W58" s="140"/>
      <c r="X58" s="140"/>
      <c r="Y58" s="140"/>
      <c r="Z58" s="140"/>
      <c r="AA58" s="140"/>
      <c r="AB58" s="140"/>
      <c r="AC58" s="140"/>
      <c r="AD58" s="140"/>
      <c r="AE58" s="140"/>
      <c r="AF58" s="153"/>
    </row>
    <row r="59" spans="1:32" ht="16.5" x14ac:dyDescent="0.2">
      <c r="A59" s="140">
        <v>130821102</v>
      </c>
      <c r="B59" s="140">
        <v>130821102</v>
      </c>
      <c r="C59" s="140" t="s">
        <v>1411</v>
      </c>
      <c r="D59" s="140">
        <v>2</v>
      </c>
      <c r="E59" s="140">
        <v>2</v>
      </c>
      <c r="F59" s="140">
        <v>4</v>
      </c>
      <c r="G59" s="140">
        <v>4</v>
      </c>
      <c r="H59" s="140">
        <v>5002</v>
      </c>
      <c r="I59" s="140"/>
      <c r="J59" s="140"/>
      <c r="K59" s="140"/>
      <c r="L59" s="140"/>
      <c r="M59" s="140"/>
      <c r="N59" s="140"/>
      <c r="O59" s="140"/>
      <c r="P59" s="140"/>
      <c r="Q59" s="140"/>
      <c r="R59" s="140">
        <v>999</v>
      </c>
      <c r="S59" s="140">
        <v>4</v>
      </c>
      <c r="T59" s="140">
        <v>2</v>
      </c>
      <c r="U59" s="140"/>
      <c r="V59" s="140"/>
      <c r="W59" s="140"/>
      <c r="X59" s="140"/>
      <c r="Y59" s="140"/>
      <c r="Z59" s="140"/>
      <c r="AA59" s="140"/>
      <c r="AB59" s="140"/>
      <c r="AC59" s="140"/>
      <c r="AD59" s="140"/>
      <c r="AE59" s="140"/>
      <c r="AF59" s="153"/>
    </row>
    <row r="60" spans="1:32" ht="16.5" x14ac:dyDescent="0.2">
      <c r="A60" s="140">
        <v>130821201</v>
      </c>
      <c r="B60" s="140">
        <v>130821201</v>
      </c>
      <c r="C60" s="140" t="s">
        <v>1412</v>
      </c>
      <c r="D60" s="140">
        <v>2</v>
      </c>
      <c r="E60" s="140">
        <v>2</v>
      </c>
      <c r="F60" s="140">
        <v>4</v>
      </c>
      <c r="G60" s="140">
        <v>4</v>
      </c>
      <c r="H60" s="140">
        <v>5002</v>
      </c>
      <c r="I60" s="140"/>
      <c r="J60" s="140"/>
      <c r="K60" s="140"/>
      <c r="L60" s="140"/>
      <c r="M60" s="140"/>
      <c r="N60" s="140"/>
      <c r="O60" s="140"/>
      <c r="P60" s="140"/>
      <c r="Q60" s="140"/>
      <c r="R60" s="140">
        <v>999</v>
      </c>
      <c r="S60" s="140">
        <v>4</v>
      </c>
      <c r="T60" s="140">
        <v>2</v>
      </c>
      <c r="U60" s="140"/>
      <c r="V60" s="140"/>
      <c r="W60" s="140"/>
      <c r="X60" s="140"/>
      <c r="Y60" s="140"/>
      <c r="Z60" s="140"/>
      <c r="AA60" s="140"/>
      <c r="AB60" s="140"/>
      <c r="AC60" s="140"/>
      <c r="AD60" s="140"/>
      <c r="AE60" s="140"/>
      <c r="AF60" s="153"/>
    </row>
    <row r="61" spans="1:32" ht="16.5" x14ac:dyDescent="0.2">
      <c r="A61" s="140">
        <v>130821202</v>
      </c>
      <c r="B61" s="140">
        <v>130821202</v>
      </c>
      <c r="C61" s="140" t="s">
        <v>1413</v>
      </c>
      <c r="D61" s="140">
        <v>2</v>
      </c>
      <c r="E61" s="140">
        <v>2</v>
      </c>
      <c r="F61" s="140">
        <v>4</v>
      </c>
      <c r="G61" s="140">
        <v>4</v>
      </c>
      <c r="H61" s="140">
        <v>5002</v>
      </c>
      <c r="I61" s="140"/>
      <c r="J61" s="140"/>
      <c r="K61" s="140"/>
      <c r="L61" s="140"/>
      <c r="M61" s="140"/>
      <c r="N61" s="140"/>
      <c r="O61" s="140"/>
      <c r="P61" s="140"/>
      <c r="Q61" s="140"/>
      <c r="R61" s="140">
        <v>999</v>
      </c>
      <c r="S61" s="140">
        <v>4</v>
      </c>
      <c r="T61" s="140">
        <v>2</v>
      </c>
      <c r="U61" s="140"/>
      <c r="V61" s="140"/>
      <c r="W61" s="140"/>
      <c r="X61" s="140"/>
      <c r="Y61" s="140"/>
      <c r="Z61" s="140"/>
      <c r="AA61" s="140"/>
      <c r="AB61" s="140"/>
      <c r="AC61" s="140"/>
      <c r="AD61" s="140"/>
      <c r="AE61" s="140"/>
      <c r="AF61" s="153"/>
    </row>
    <row r="62" spans="1:32" ht="16.5" x14ac:dyDescent="0.2">
      <c r="A62" s="140">
        <v>11010011</v>
      </c>
      <c r="B62" s="140">
        <v>11010011</v>
      </c>
      <c r="C62" s="140" t="s">
        <v>1468</v>
      </c>
      <c r="D62" s="140">
        <v>2</v>
      </c>
      <c r="E62" s="140">
        <v>2</v>
      </c>
      <c r="F62" s="140">
        <v>4</v>
      </c>
      <c r="G62" s="140">
        <v>4</v>
      </c>
      <c r="H62" s="142" t="s">
        <v>1464</v>
      </c>
      <c r="I62" s="142"/>
      <c r="J62" s="142"/>
      <c r="K62" s="142"/>
      <c r="L62" s="140"/>
      <c r="M62" s="140"/>
      <c r="N62" s="140"/>
      <c r="O62" s="140"/>
      <c r="P62" s="140"/>
      <c r="Q62" s="140"/>
      <c r="R62" s="140">
        <v>999</v>
      </c>
      <c r="S62" s="140">
        <v>4</v>
      </c>
      <c r="T62" s="140"/>
      <c r="U62" s="140"/>
      <c r="V62" s="140"/>
      <c r="W62" s="140"/>
      <c r="X62" s="140"/>
      <c r="Y62" s="140"/>
      <c r="Z62" s="140"/>
      <c r="AA62" s="140"/>
      <c r="AB62" s="140"/>
      <c r="AC62" s="140"/>
      <c r="AD62" s="140"/>
      <c r="AE62" s="140"/>
      <c r="AF62" s="153"/>
    </row>
    <row r="63" spans="1:32" ht="16.5" x14ac:dyDescent="0.2">
      <c r="A63" s="140">
        <v>11010012</v>
      </c>
      <c r="B63" s="140">
        <v>11010012</v>
      </c>
      <c r="C63" s="142" t="s">
        <v>1503</v>
      </c>
      <c r="D63" s="142">
        <v>2</v>
      </c>
      <c r="E63" s="140">
        <v>2</v>
      </c>
      <c r="F63" s="140">
        <v>4</v>
      </c>
      <c r="G63" s="140">
        <v>4</v>
      </c>
      <c r="H63" s="142" t="s">
        <v>1465</v>
      </c>
      <c r="I63" s="142"/>
      <c r="J63" s="142"/>
      <c r="K63" s="142"/>
      <c r="L63" s="140"/>
      <c r="M63" s="140"/>
      <c r="N63" s="140"/>
      <c r="O63" s="140"/>
      <c r="P63" s="140"/>
      <c r="Q63" s="140"/>
      <c r="R63" s="140">
        <v>999</v>
      </c>
      <c r="S63" s="140">
        <v>4</v>
      </c>
      <c r="T63" s="140"/>
      <c r="U63" s="140"/>
      <c r="V63" s="140"/>
      <c r="W63" s="140"/>
      <c r="X63" s="140"/>
      <c r="Y63" s="140"/>
      <c r="Z63" s="140"/>
      <c r="AA63" s="140"/>
      <c r="AB63" s="140"/>
      <c r="AC63" s="140"/>
      <c r="AD63" s="140"/>
      <c r="AE63" s="140"/>
      <c r="AF63" s="153"/>
    </row>
    <row r="64" spans="1:32" ht="16.5" x14ac:dyDescent="0.2">
      <c r="A64" s="140">
        <v>11010021</v>
      </c>
      <c r="B64" s="140">
        <v>11010021</v>
      </c>
      <c r="C64" s="140" t="s">
        <v>1470</v>
      </c>
      <c r="D64" s="140">
        <v>2</v>
      </c>
      <c r="E64" s="140">
        <v>2</v>
      </c>
      <c r="F64" s="140">
        <v>4</v>
      </c>
      <c r="G64" s="140">
        <v>4</v>
      </c>
      <c r="H64" s="142" t="s">
        <v>1464</v>
      </c>
      <c r="I64" s="142"/>
      <c r="J64" s="142"/>
      <c r="K64" s="142"/>
      <c r="L64" s="140"/>
      <c r="M64" s="140"/>
      <c r="N64" s="140"/>
      <c r="O64" s="140"/>
      <c r="P64" s="140"/>
      <c r="Q64" s="140"/>
      <c r="R64" s="140">
        <v>999</v>
      </c>
      <c r="S64" s="140">
        <v>4</v>
      </c>
      <c r="T64" s="140"/>
      <c r="U64" s="140"/>
      <c r="V64" s="140"/>
      <c r="W64" s="140"/>
      <c r="X64" s="140"/>
      <c r="Y64" s="140"/>
      <c r="Z64" s="140"/>
      <c r="AA64" s="140"/>
      <c r="AB64" s="140"/>
      <c r="AC64" s="140"/>
      <c r="AD64" s="140"/>
      <c r="AE64" s="140"/>
      <c r="AF64" s="153"/>
    </row>
    <row r="65" spans="1:32" ht="16.5" x14ac:dyDescent="0.2">
      <c r="A65" s="140">
        <v>11010022</v>
      </c>
      <c r="B65" s="140">
        <v>11010022</v>
      </c>
      <c r="C65" s="140" t="s">
        <v>1469</v>
      </c>
      <c r="D65" s="140">
        <v>2</v>
      </c>
      <c r="E65" s="140">
        <v>2</v>
      </c>
      <c r="F65" s="140">
        <v>4</v>
      </c>
      <c r="G65" s="140">
        <v>4</v>
      </c>
      <c r="H65" s="142" t="s">
        <v>1465</v>
      </c>
      <c r="I65" s="142"/>
      <c r="J65" s="142"/>
      <c r="K65" s="142"/>
      <c r="L65" s="140"/>
      <c r="M65" s="140"/>
      <c r="N65" s="140"/>
      <c r="O65" s="140"/>
      <c r="P65" s="140"/>
      <c r="Q65" s="140"/>
      <c r="R65" s="140">
        <v>999</v>
      </c>
      <c r="S65" s="140">
        <v>4</v>
      </c>
      <c r="T65" s="140"/>
      <c r="U65" s="140"/>
      <c r="V65" s="140"/>
      <c r="W65" s="140"/>
      <c r="X65" s="140"/>
      <c r="Y65" s="140"/>
      <c r="Z65" s="140"/>
      <c r="AA65" s="140"/>
      <c r="AB65" s="140"/>
      <c r="AC65" s="140"/>
      <c r="AD65" s="140"/>
      <c r="AE65" s="140"/>
      <c r="AF65" s="153"/>
    </row>
    <row r="66" spans="1:32" ht="16.5" x14ac:dyDescent="0.2">
      <c r="A66" s="140">
        <v>11010031</v>
      </c>
      <c r="B66" s="140">
        <v>11010031</v>
      </c>
      <c r="C66" s="140" t="s">
        <v>1472</v>
      </c>
      <c r="D66" s="140">
        <v>2</v>
      </c>
      <c r="E66" s="140">
        <v>2</v>
      </c>
      <c r="F66" s="140">
        <v>4</v>
      </c>
      <c r="G66" s="140">
        <v>4</v>
      </c>
      <c r="H66" s="142" t="s">
        <v>1464</v>
      </c>
      <c r="I66" s="142"/>
      <c r="J66" s="142"/>
      <c r="K66" s="142"/>
      <c r="L66" s="140"/>
      <c r="M66" s="140"/>
      <c r="N66" s="140"/>
      <c r="O66" s="140"/>
      <c r="P66" s="140"/>
      <c r="Q66" s="140"/>
      <c r="R66" s="140">
        <v>999</v>
      </c>
      <c r="S66" s="140">
        <v>4</v>
      </c>
      <c r="T66" s="140"/>
      <c r="U66" s="140"/>
      <c r="V66" s="140"/>
      <c r="W66" s="140"/>
      <c r="X66" s="140"/>
      <c r="Y66" s="140"/>
      <c r="Z66" s="140"/>
      <c r="AA66" s="140"/>
      <c r="AB66" s="140"/>
      <c r="AC66" s="140"/>
      <c r="AD66" s="140"/>
      <c r="AE66" s="140"/>
      <c r="AF66" s="153"/>
    </row>
    <row r="67" spans="1:32" ht="16.5" x14ac:dyDescent="0.2">
      <c r="A67" s="140">
        <v>11010032</v>
      </c>
      <c r="B67" s="140">
        <v>11010032</v>
      </c>
      <c r="C67" s="140" t="s">
        <v>1471</v>
      </c>
      <c r="D67" s="140">
        <v>2</v>
      </c>
      <c r="E67" s="140">
        <v>2</v>
      </c>
      <c r="F67" s="140">
        <v>4</v>
      </c>
      <c r="G67" s="140">
        <v>4</v>
      </c>
      <c r="H67" s="142" t="s">
        <v>1465</v>
      </c>
      <c r="I67" s="142"/>
      <c r="J67" s="142"/>
      <c r="K67" s="142"/>
      <c r="L67" s="140"/>
      <c r="M67" s="140"/>
      <c r="N67" s="140"/>
      <c r="O67" s="140"/>
      <c r="P67" s="140"/>
      <c r="Q67" s="140"/>
      <c r="R67" s="140">
        <v>999</v>
      </c>
      <c r="S67" s="140">
        <v>4</v>
      </c>
      <c r="T67" s="140"/>
      <c r="U67" s="140"/>
      <c r="V67" s="140"/>
      <c r="W67" s="140"/>
      <c r="X67" s="140"/>
      <c r="Y67" s="140"/>
      <c r="Z67" s="140"/>
      <c r="AA67" s="140"/>
      <c r="AB67" s="140"/>
      <c r="AC67" s="140"/>
      <c r="AD67" s="140"/>
      <c r="AE67" s="140"/>
      <c r="AF67" s="153"/>
    </row>
    <row r="68" spans="1:32" ht="16.5" x14ac:dyDescent="0.2">
      <c r="A68" s="140">
        <v>11010041</v>
      </c>
      <c r="B68" s="140">
        <v>11010041</v>
      </c>
      <c r="C68" s="140" t="s">
        <v>1474</v>
      </c>
      <c r="D68" s="140">
        <v>2</v>
      </c>
      <c r="E68" s="140">
        <v>2</v>
      </c>
      <c r="F68" s="140">
        <v>4</v>
      </c>
      <c r="G68" s="140">
        <v>4</v>
      </c>
      <c r="H68" s="142" t="s">
        <v>1464</v>
      </c>
      <c r="I68" s="142"/>
      <c r="J68" s="142"/>
      <c r="K68" s="142"/>
      <c r="L68" s="140"/>
      <c r="M68" s="140"/>
      <c r="N68" s="140"/>
      <c r="O68" s="140"/>
      <c r="P68" s="140"/>
      <c r="Q68" s="140"/>
      <c r="R68" s="140">
        <v>999</v>
      </c>
      <c r="S68" s="140">
        <v>4</v>
      </c>
      <c r="T68" s="140"/>
      <c r="U68" s="140"/>
      <c r="V68" s="140"/>
      <c r="W68" s="140"/>
      <c r="X68" s="140"/>
      <c r="Y68" s="140"/>
      <c r="Z68" s="140"/>
      <c r="AA68" s="140"/>
      <c r="AB68" s="140"/>
      <c r="AC68" s="140"/>
      <c r="AD68" s="140"/>
      <c r="AE68" s="140"/>
      <c r="AF68" s="153"/>
    </row>
    <row r="69" spans="1:32" ht="16.5" x14ac:dyDescent="0.2">
      <c r="A69" s="140">
        <v>11010042</v>
      </c>
      <c r="B69" s="140">
        <v>11010042</v>
      </c>
      <c r="C69" s="140" t="s">
        <v>1473</v>
      </c>
      <c r="D69" s="140">
        <v>2</v>
      </c>
      <c r="E69" s="140">
        <v>2</v>
      </c>
      <c r="F69" s="140">
        <v>4</v>
      </c>
      <c r="G69" s="140">
        <v>4</v>
      </c>
      <c r="H69" s="142" t="s">
        <v>1465</v>
      </c>
      <c r="I69" s="142"/>
      <c r="J69" s="142"/>
      <c r="K69" s="142"/>
      <c r="L69" s="140"/>
      <c r="M69" s="140"/>
      <c r="N69" s="140"/>
      <c r="O69" s="140"/>
      <c r="P69" s="140"/>
      <c r="Q69" s="140"/>
      <c r="R69" s="140">
        <v>999</v>
      </c>
      <c r="S69" s="140">
        <v>4</v>
      </c>
      <c r="T69" s="140"/>
      <c r="U69" s="140"/>
      <c r="V69" s="140"/>
      <c r="W69" s="140"/>
      <c r="X69" s="140"/>
      <c r="Y69" s="140"/>
      <c r="Z69" s="140"/>
      <c r="AA69" s="140"/>
      <c r="AB69" s="140"/>
      <c r="AC69" s="140"/>
      <c r="AD69" s="140"/>
      <c r="AE69" s="140"/>
      <c r="AF69" s="153"/>
    </row>
    <row r="70" spans="1:32" ht="16.5" x14ac:dyDescent="0.2">
      <c r="A70" s="140">
        <v>11010051</v>
      </c>
      <c r="B70" s="140">
        <v>11010051</v>
      </c>
      <c r="C70" s="140" t="s">
        <v>1476</v>
      </c>
      <c r="D70" s="140">
        <v>2</v>
      </c>
      <c r="E70" s="140">
        <v>2</v>
      </c>
      <c r="F70" s="140">
        <v>4</v>
      </c>
      <c r="G70" s="140">
        <v>4</v>
      </c>
      <c r="H70" s="142" t="s">
        <v>1464</v>
      </c>
      <c r="I70" s="142"/>
      <c r="J70" s="142"/>
      <c r="K70" s="142"/>
      <c r="L70" s="140"/>
      <c r="M70" s="140"/>
      <c r="N70" s="140"/>
      <c r="O70" s="140"/>
      <c r="P70" s="140"/>
      <c r="Q70" s="140"/>
      <c r="R70" s="140">
        <v>999</v>
      </c>
      <c r="S70" s="140">
        <v>4</v>
      </c>
      <c r="T70" s="140"/>
      <c r="U70" s="140"/>
      <c r="V70" s="140"/>
      <c r="W70" s="140"/>
      <c r="X70" s="140"/>
      <c r="Y70" s="140"/>
      <c r="Z70" s="140"/>
      <c r="AA70" s="140"/>
      <c r="AB70" s="140"/>
      <c r="AC70" s="140"/>
      <c r="AD70" s="140"/>
      <c r="AE70" s="140"/>
      <c r="AF70" s="153"/>
    </row>
    <row r="71" spans="1:32" ht="16.5" x14ac:dyDescent="0.2">
      <c r="A71" s="140">
        <v>11010052</v>
      </c>
      <c r="B71" s="140">
        <v>11010052</v>
      </c>
      <c r="C71" s="140" t="s">
        <v>1475</v>
      </c>
      <c r="D71" s="140">
        <v>2</v>
      </c>
      <c r="E71" s="140">
        <v>2</v>
      </c>
      <c r="F71" s="140">
        <v>4</v>
      </c>
      <c r="G71" s="140">
        <v>4</v>
      </c>
      <c r="H71" s="142" t="s">
        <v>1465</v>
      </c>
      <c r="I71" s="142"/>
      <c r="J71" s="142"/>
      <c r="K71" s="142"/>
      <c r="L71" s="140"/>
      <c r="M71" s="140"/>
      <c r="N71" s="140"/>
      <c r="O71" s="140"/>
      <c r="P71" s="140"/>
      <c r="Q71" s="140"/>
      <c r="R71" s="140">
        <v>999</v>
      </c>
      <c r="S71" s="140">
        <v>4</v>
      </c>
      <c r="T71" s="140"/>
      <c r="U71" s="140"/>
      <c r="V71" s="140"/>
      <c r="W71" s="140"/>
      <c r="X71" s="140"/>
      <c r="Y71" s="140"/>
      <c r="Z71" s="140"/>
      <c r="AA71" s="140"/>
      <c r="AB71" s="140"/>
      <c r="AC71" s="140"/>
      <c r="AD71" s="140"/>
      <c r="AE71" s="140"/>
      <c r="AF71" s="153"/>
    </row>
    <row r="72" spans="1:32" ht="16.5" x14ac:dyDescent="0.2">
      <c r="A72" s="140">
        <v>11010061</v>
      </c>
      <c r="B72" s="140">
        <v>11010061</v>
      </c>
      <c r="C72" s="140" t="s">
        <v>1478</v>
      </c>
      <c r="D72" s="140">
        <v>2</v>
      </c>
      <c r="E72" s="140">
        <v>2</v>
      </c>
      <c r="F72" s="140">
        <v>4</v>
      </c>
      <c r="G72" s="140">
        <v>4</v>
      </c>
      <c r="H72" s="142" t="s">
        <v>1464</v>
      </c>
      <c r="I72" s="142"/>
      <c r="J72" s="142"/>
      <c r="K72" s="142"/>
      <c r="L72" s="140"/>
      <c r="M72" s="140"/>
      <c r="N72" s="140"/>
      <c r="O72" s="140"/>
      <c r="P72" s="140"/>
      <c r="Q72" s="140"/>
      <c r="R72" s="140">
        <v>999</v>
      </c>
      <c r="S72" s="140">
        <v>4</v>
      </c>
      <c r="T72" s="140"/>
      <c r="U72" s="140"/>
      <c r="V72" s="140"/>
      <c r="W72" s="140"/>
      <c r="X72" s="140"/>
      <c r="Y72" s="140"/>
      <c r="Z72" s="140"/>
      <c r="AA72" s="140"/>
      <c r="AB72" s="140"/>
      <c r="AC72" s="140"/>
      <c r="AD72" s="140"/>
      <c r="AE72" s="140"/>
      <c r="AF72" s="153"/>
    </row>
    <row r="73" spans="1:32" ht="16.5" x14ac:dyDescent="0.2">
      <c r="A73" s="140">
        <v>11010062</v>
      </c>
      <c r="B73" s="140">
        <v>11010062</v>
      </c>
      <c r="C73" s="140" t="s">
        <v>1477</v>
      </c>
      <c r="D73" s="140">
        <v>2</v>
      </c>
      <c r="E73" s="140">
        <v>2</v>
      </c>
      <c r="F73" s="140">
        <v>4</v>
      </c>
      <c r="G73" s="140">
        <v>4</v>
      </c>
      <c r="H73" s="142" t="s">
        <v>1465</v>
      </c>
      <c r="I73" s="142"/>
      <c r="J73" s="142"/>
      <c r="K73" s="142"/>
      <c r="L73" s="140"/>
      <c r="M73" s="140"/>
      <c r="N73" s="140"/>
      <c r="O73" s="140"/>
      <c r="P73" s="140"/>
      <c r="Q73" s="140"/>
      <c r="R73" s="140">
        <v>999</v>
      </c>
      <c r="S73" s="140">
        <v>4</v>
      </c>
      <c r="T73" s="140"/>
      <c r="U73" s="140"/>
      <c r="V73" s="140"/>
      <c r="W73" s="140"/>
      <c r="X73" s="140"/>
      <c r="Y73" s="140"/>
      <c r="Z73" s="140"/>
      <c r="AA73" s="140"/>
      <c r="AB73" s="140"/>
      <c r="AC73" s="140"/>
      <c r="AD73" s="140"/>
      <c r="AE73" s="140"/>
      <c r="AF73" s="153"/>
    </row>
    <row r="74" spans="1:32" ht="16.5" x14ac:dyDescent="0.2">
      <c r="A74" s="140">
        <v>11010071</v>
      </c>
      <c r="B74" s="140">
        <v>11010071</v>
      </c>
      <c r="C74" s="140" t="s">
        <v>1479</v>
      </c>
      <c r="D74" s="140">
        <v>2</v>
      </c>
      <c r="E74" s="140">
        <v>2</v>
      </c>
      <c r="F74" s="140">
        <v>4</v>
      </c>
      <c r="G74" s="140">
        <v>4</v>
      </c>
      <c r="H74" s="142" t="s">
        <v>1464</v>
      </c>
      <c r="I74" s="142"/>
      <c r="J74" s="142"/>
      <c r="K74" s="142"/>
      <c r="L74" s="140"/>
      <c r="M74" s="140"/>
      <c r="N74" s="140"/>
      <c r="O74" s="140"/>
      <c r="P74" s="140"/>
      <c r="Q74" s="140"/>
      <c r="R74" s="140">
        <v>999</v>
      </c>
      <c r="S74" s="140">
        <v>4</v>
      </c>
      <c r="T74" s="140"/>
      <c r="U74" s="140"/>
      <c r="V74" s="140"/>
      <c r="W74" s="140"/>
      <c r="X74" s="140"/>
      <c r="Y74" s="140"/>
      <c r="Z74" s="140"/>
      <c r="AA74" s="140"/>
      <c r="AB74" s="140"/>
      <c r="AC74" s="140"/>
      <c r="AD74" s="140"/>
      <c r="AE74" s="140"/>
      <c r="AF74" s="153"/>
    </row>
    <row r="75" spans="1:32" ht="16.5" x14ac:dyDescent="0.2">
      <c r="A75" s="140">
        <v>11010072</v>
      </c>
      <c r="B75" s="140">
        <v>11010072</v>
      </c>
      <c r="C75" s="142" t="s">
        <v>1502</v>
      </c>
      <c r="D75" s="142">
        <v>2</v>
      </c>
      <c r="E75" s="140">
        <v>2</v>
      </c>
      <c r="F75" s="140">
        <v>4</v>
      </c>
      <c r="G75" s="140">
        <v>4</v>
      </c>
      <c r="H75" s="142" t="s">
        <v>1465</v>
      </c>
      <c r="I75" s="142"/>
      <c r="J75" s="142"/>
      <c r="K75" s="142"/>
      <c r="L75" s="140"/>
      <c r="M75" s="140"/>
      <c r="N75" s="140"/>
      <c r="O75" s="140"/>
      <c r="P75" s="140"/>
      <c r="Q75" s="140"/>
      <c r="R75" s="140">
        <v>999</v>
      </c>
      <c r="S75" s="140">
        <v>4</v>
      </c>
      <c r="T75" s="140"/>
      <c r="U75" s="140"/>
      <c r="V75" s="140"/>
      <c r="W75" s="140"/>
      <c r="X75" s="140"/>
      <c r="Y75" s="140"/>
      <c r="Z75" s="140"/>
      <c r="AA75" s="140"/>
      <c r="AB75" s="140"/>
      <c r="AC75" s="140"/>
      <c r="AD75" s="140"/>
      <c r="AE75" s="140"/>
      <c r="AF75" s="153"/>
    </row>
    <row r="76" spans="1:32" ht="16.5" x14ac:dyDescent="0.2">
      <c r="A76" s="140">
        <v>11010081</v>
      </c>
      <c r="B76" s="140">
        <v>11010081</v>
      </c>
      <c r="C76" s="140" t="s">
        <v>1481</v>
      </c>
      <c r="D76" s="140">
        <v>2</v>
      </c>
      <c r="E76" s="140">
        <v>2</v>
      </c>
      <c r="F76" s="140">
        <v>4</v>
      </c>
      <c r="G76" s="140">
        <v>4</v>
      </c>
      <c r="H76" s="142" t="s">
        <v>1464</v>
      </c>
      <c r="I76" s="142"/>
      <c r="J76" s="142"/>
      <c r="K76" s="142"/>
      <c r="L76" s="140"/>
      <c r="M76" s="140"/>
      <c r="N76" s="140"/>
      <c r="O76" s="140"/>
      <c r="P76" s="140"/>
      <c r="Q76" s="140"/>
      <c r="R76" s="140">
        <v>999</v>
      </c>
      <c r="S76" s="140">
        <v>4</v>
      </c>
      <c r="T76" s="140"/>
      <c r="U76" s="140"/>
      <c r="V76" s="140"/>
      <c r="W76" s="140"/>
      <c r="X76" s="140"/>
      <c r="Y76" s="140"/>
      <c r="Z76" s="140"/>
      <c r="AA76" s="140"/>
      <c r="AB76" s="140"/>
      <c r="AC76" s="140"/>
      <c r="AD76" s="140"/>
      <c r="AE76" s="140"/>
      <c r="AF76" s="153"/>
    </row>
    <row r="77" spans="1:32" ht="16.5" x14ac:dyDescent="0.2">
      <c r="A77" s="140">
        <v>11010082</v>
      </c>
      <c r="B77" s="140">
        <v>11010082</v>
      </c>
      <c r="C77" s="140" t="s">
        <v>1480</v>
      </c>
      <c r="D77" s="140">
        <v>2</v>
      </c>
      <c r="E77" s="140">
        <v>2</v>
      </c>
      <c r="F77" s="140">
        <v>4</v>
      </c>
      <c r="G77" s="140">
        <v>4</v>
      </c>
      <c r="H77" s="142" t="s">
        <v>1465</v>
      </c>
      <c r="I77" s="142"/>
      <c r="J77" s="142"/>
      <c r="K77" s="142"/>
      <c r="L77" s="140"/>
      <c r="M77" s="140"/>
      <c r="N77" s="140"/>
      <c r="O77" s="140"/>
      <c r="P77" s="140"/>
      <c r="Q77" s="140"/>
      <c r="R77" s="140">
        <v>999</v>
      </c>
      <c r="S77" s="140">
        <v>4</v>
      </c>
      <c r="T77" s="140"/>
      <c r="U77" s="140"/>
      <c r="V77" s="140"/>
      <c r="W77" s="140"/>
      <c r="X77" s="140"/>
      <c r="Y77" s="140"/>
      <c r="Z77" s="140"/>
      <c r="AA77" s="140"/>
      <c r="AB77" s="140"/>
      <c r="AC77" s="140"/>
      <c r="AD77" s="140"/>
      <c r="AE77" s="140"/>
      <c r="AF77" s="153"/>
    </row>
    <row r="78" spans="1:32" ht="16.5" x14ac:dyDescent="0.2">
      <c r="A78" s="140">
        <v>11010091</v>
      </c>
      <c r="B78" s="140">
        <v>11010091</v>
      </c>
      <c r="C78" s="140" t="s">
        <v>1483</v>
      </c>
      <c r="D78" s="140">
        <v>2</v>
      </c>
      <c r="E78" s="140">
        <v>2</v>
      </c>
      <c r="F78" s="140">
        <v>4</v>
      </c>
      <c r="G78" s="140">
        <v>4</v>
      </c>
      <c r="H78" s="142" t="s">
        <v>1464</v>
      </c>
      <c r="I78" s="142"/>
      <c r="J78" s="142"/>
      <c r="K78" s="142"/>
      <c r="L78" s="140"/>
      <c r="M78" s="140"/>
      <c r="N78" s="140"/>
      <c r="O78" s="140"/>
      <c r="P78" s="140"/>
      <c r="Q78" s="140"/>
      <c r="R78" s="140">
        <v>999</v>
      </c>
      <c r="S78" s="140">
        <v>4</v>
      </c>
      <c r="T78" s="140"/>
      <c r="U78" s="140"/>
      <c r="V78" s="140"/>
      <c r="W78" s="140"/>
      <c r="X78" s="140"/>
      <c r="Y78" s="140"/>
      <c r="Z78" s="140"/>
      <c r="AA78" s="140"/>
      <c r="AB78" s="140"/>
      <c r="AC78" s="140"/>
      <c r="AD78" s="140"/>
      <c r="AE78" s="140"/>
      <c r="AF78" s="153"/>
    </row>
    <row r="79" spans="1:32" ht="16.5" x14ac:dyDescent="0.2">
      <c r="A79" s="140">
        <v>11010092</v>
      </c>
      <c r="B79" s="140">
        <v>11010092</v>
      </c>
      <c r="C79" s="140" t="s">
        <v>1482</v>
      </c>
      <c r="D79" s="140">
        <v>2</v>
      </c>
      <c r="E79" s="140">
        <v>2</v>
      </c>
      <c r="F79" s="140">
        <v>4</v>
      </c>
      <c r="G79" s="140">
        <v>4</v>
      </c>
      <c r="H79" s="142" t="s">
        <v>1465</v>
      </c>
      <c r="I79" s="142"/>
      <c r="J79" s="142"/>
      <c r="K79" s="142"/>
      <c r="L79" s="140"/>
      <c r="M79" s="140"/>
      <c r="N79" s="140"/>
      <c r="O79" s="140"/>
      <c r="P79" s="140"/>
      <c r="Q79" s="140"/>
      <c r="R79" s="140">
        <v>999</v>
      </c>
      <c r="S79" s="140">
        <v>4</v>
      </c>
      <c r="T79" s="140"/>
      <c r="U79" s="140"/>
      <c r="V79" s="140"/>
      <c r="W79" s="140"/>
      <c r="X79" s="140"/>
      <c r="Y79" s="140"/>
      <c r="Z79" s="140"/>
      <c r="AA79" s="140"/>
      <c r="AB79" s="140"/>
      <c r="AC79" s="140"/>
      <c r="AD79" s="140"/>
      <c r="AE79" s="140"/>
      <c r="AF79" s="153"/>
    </row>
    <row r="80" spans="1:32" ht="16.5" x14ac:dyDescent="0.2">
      <c r="A80" s="140">
        <v>11010101</v>
      </c>
      <c r="B80" s="140">
        <v>11010101</v>
      </c>
      <c r="C80" s="140" t="s">
        <v>1485</v>
      </c>
      <c r="D80" s="140">
        <v>2</v>
      </c>
      <c r="E80" s="140">
        <v>2</v>
      </c>
      <c r="F80" s="140">
        <v>4</v>
      </c>
      <c r="G80" s="140">
        <v>4</v>
      </c>
      <c r="H80" s="142" t="s">
        <v>1464</v>
      </c>
      <c r="I80" s="142"/>
      <c r="J80" s="142"/>
      <c r="K80" s="142"/>
      <c r="L80" s="140"/>
      <c r="M80" s="140"/>
      <c r="N80" s="140"/>
      <c r="O80" s="140"/>
      <c r="P80" s="140"/>
      <c r="Q80" s="140"/>
      <c r="R80" s="140">
        <v>999</v>
      </c>
      <c r="S80" s="140">
        <v>4</v>
      </c>
      <c r="T80" s="140"/>
      <c r="U80" s="140"/>
      <c r="V80" s="140"/>
      <c r="W80" s="140"/>
      <c r="X80" s="140"/>
      <c r="Y80" s="140"/>
      <c r="Z80" s="140"/>
      <c r="AA80" s="140"/>
      <c r="AB80" s="140"/>
      <c r="AC80" s="140"/>
      <c r="AD80" s="140"/>
      <c r="AE80" s="140"/>
      <c r="AF80" s="153"/>
    </row>
    <row r="81" spans="1:32" ht="16.5" x14ac:dyDescent="0.2">
      <c r="A81" s="140">
        <v>11010102</v>
      </c>
      <c r="B81" s="140">
        <v>11010102</v>
      </c>
      <c r="C81" s="140" t="s">
        <v>1484</v>
      </c>
      <c r="D81" s="140">
        <v>2</v>
      </c>
      <c r="E81" s="140">
        <v>2</v>
      </c>
      <c r="F81" s="140">
        <v>4</v>
      </c>
      <c r="G81" s="140">
        <v>4</v>
      </c>
      <c r="H81" s="142" t="s">
        <v>1465</v>
      </c>
      <c r="I81" s="142"/>
      <c r="J81" s="142"/>
      <c r="K81" s="142"/>
      <c r="L81" s="140"/>
      <c r="M81" s="140"/>
      <c r="N81" s="140"/>
      <c r="O81" s="140"/>
      <c r="P81" s="140"/>
      <c r="Q81" s="140"/>
      <c r="R81" s="140">
        <v>999</v>
      </c>
      <c r="S81" s="140">
        <v>4</v>
      </c>
      <c r="T81" s="140"/>
      <c r="U81" s="140"/>
      <c r="V81" s="140"/>
      <c r="W81" s="140"/>
      <c r="X81" s="140"/>
      <c r="Y81" s="140"/>
      <c r="Z81" s="140"/>
      <c r="AA81" s="140"/>
      <c r="AB81" s="140"/>
      <c r="AC81" s="140"/>
      <c r="AD81" s="140"/>
      <c r="AE81" s="140"/>
      <c r="AF81" s="153"/>
    </row>
    <row r="82" spans="1:32" ht="16.5" x14ac:dyDescent="0.2">
      <c r="A82" s="140">
        <v>11010111</v>
      </c>
      <c r="B82" s="140">
        <v>11010111</v>
      </c>
      <c r="C82" s="140" t="s">
        <v>1487</v>
      </c>
      <c r="D82" s="140">
        <v>2</v>
      </c>
      <c r="E82" s="140">
        <v>2</v>
      </c>
      <c r="F82" s="140">
        <v>4</v>
      </c>
      <c r="G82" s="140">
        <v>4</v>
      </c>
      <c r="H82" s="142" t="s">
        <v>1464</v>
      </c>
      <c r="I82" s="142"/>
      <c r="J82" s="142"/>
      <c r="K82" s="142"/>
      <c r="L82" s="140"/>
      <c r="M82" s="140"/>
      <c r="N82" s="140"/>
      <c r="O82" s="140"/>
      <c r="P82" s="140"/>
      <c r="Q82" s="140"/>
      <c r="R82" s="140">
        <v>999</v>
      </c>
      <c r="S82" s="140">
        <v>4</v>
      </c>
      <c r="T82" s="140"/>
      <c r="U82" s="140"/>
      <c r="V82" s="140"/>
      <c r="W82" s="140"/>
      <c r="X82" s="140"/>
      <c r="Y82" s="140"/>
      <c r="Z82" s="140"/>
      <c r="AA82" s="140"/>
      <c r="AB82" s="140"/>
      <c r="AC82" s="140"/>
      <c r="AD82" s="140"/>
      <c r="AE82" s="140"/>
      <c r="AF82" s="153"/>
    </row>
    <row r="83" spans="1:32" ht="16.5" x14ac:dyDescent="0.2">
      <c r="A83" s="140">
        <v>11010112</v>
      </c>
      <c r="B83" s="140">
        <v>11010112</v>
      </c>
      <c r="C83" s="140" t="s">
        <v>1486</v>
      </c>
      <c r="D83" s="140">
        <v>2</v>
      </c>
      <c r="E83" s="140">
        <v>2</v>
      </c>
      <c r="F83" s="140">
        <v>4</v>
      </c>
      <c r="G83" s="140">
        <v>4</v>
      </c>
      <c r="H83" s="142" t="s">
        <v>1465</v>
      </c>
      <c r="I83" s="142"/>
      <c r="J83" s="142"/>
      <c r="K83" s="142"/>
      <c r="L83" s="140"/>
      <c r="M83" s="140"/>
      <c r="N83" s="140"/>
      <c r="O83" s="140"/>
      <c r="P83" s="140"/>
      <c r="Q83" s="140"/>
      <c r="R83" s="140">
        <v>999</v>
      </c>
      <c r="S83" s="140">
        <v>4</v>
      </c>
      <c r="T83" s="140"/>
      <c r="U83" s="140"/>
      <c r="V83" s="140"/>
      <c r="W83" s="140"/>
      <c r="X83" s="140"/>
      <c r="Y83" s="140"/>
      <c r="Z83" s="140"/>
      <c r="AA83" s="140"/>
      <c r="AB83" s="140"/>
      <c r="AC83" s="140"/>
      <c r="AD83" s="140"/>
      <c r="AE83" s="140"/>
      <c r="AF83" s="153"/>
    </row>
    <row r="84" spans="1:32" ht="16.5" x14ac:dyDescent="0.2">
      <c r="A84" s="140">
        <v>11010121</v>
      </c>
      <c r="B84" s="140">
        <v>11010121</v>
      </c>
      <c r="C84" s="140" t="s">
        <v>1489</v>
      </c>
      <c r="D84" s="140">
        <v>2</v>
      </c>
      <c r="E84" s="140">
        <v>2</v>
      </c>
      <c r="F84" s="140">
        <v>4</v>
      </c>
      <c r="G84" s="140">
        <v>4</v>
      </c>
      <c r="H84" s="142" t="s">
        <v>1464</v>
      </c>
      <c r="I84" s="142"/>
      <c r="J84" s="142"/>
      <c r="K84" s="142"/>
      <c r="L84" s="140"/>
      <c r="M84" s="140"/>
      <c r="N84" s="140"/>
      <c r="O84" s="140"/>
      <c r="P84" s="140"/>
      <c r="Q84" s="140"/>
      <c r="R84" s="140">
        <v>999</v>
      </c>
      <c r="S84" s="140">
        <v>4</v>
      </c>
      <c r="T84" s="140"/>
      <c r="U84" s="140"/>
      <c r="V84" s="140"/>
      <c r="W84" s="140"/>
      <c r="X84" s="140"/>
      <c r="Y84" s="140"/>
      <c r="Z84" s="140"/>
      <c r="AA84" s="140"/>
      <c r="AB84" s="140"/>
      <c r="AC84" s="140"/>
      <c r="AD84" s="140"/>
      <c r="AE84" s="140"/>
      <c r="AF84" s="153"/>
    </row>
    <row r="85" spans="1:32" ht="16.5" x14ac:dyDescent="0.2">
      <c r="A85" s="140">
        <v>11010122</v>
      </c>
      <c r="B85" s="140">
        <v>11010122</v>
      </c>
      <c r="C85" s="140" t="s">
        <v>1488</v>
      </c>
      <c r="D85" s="140">
        <v>2</v>
      </c>
      <c r="E85" s="140">
        <v>2</v>
      </c>
      <c r="F85" s="140">
        <v>4</v>
      </c>
      <c r="G85" s="140">
        <v>4</v>
      </c>
      <c r="H85" s="142" t="s">
        <v>1465</v>
      </c>
      <c r="I85" s="142"/>
      <c r="J85" s="142"/>
      <c r="K85" s="142"/>
      <c r="L85" s="140"/>
      <c r="M85" s="140"/>
      <c r="N85" s="140"/>
      <c r="O85" s="140"/>
      <c r="P85" s="140"/>
      <c r="Q85" s="140"/>
      <c r="R85" s="140">
        <v>999</v>
      </c>
      <c r="S85" s="140">
        <v>4</v>
      </c>
      <c r="T85" s="140"/>
      <c r="U85" s="140"/>
      <c r="V85" s="140"/>
      <c r="W85" s="140"/>
      <c r="X85" s="140"/>
      <c r="Y85" s="140"/>
      <c r="Z85" s="140"/>
      <c r="AA85" s="140"/>
      <c r="AB85" s="140"/>
      <c r="AC85" s="140"/>
      <c r="AD85" s="140"/>
      <c r="AE85" s="140"/>
      <c r="AF85" s="153"/>
    </row>
    <row r="86" spans="1:32" ht="16.5" x14ac:dyDescent="0.2">
      <c r="A86" s="140">
        <v>11010131</v>
      </c>
      <c r="B86" s="140">
        <v>11010131</v>
      </c>
      <c r="C86" s="140" t="s">
        <v>1491</v>
      </c>
      <c r="D86" s="140">
        <v>2</v>
      </c>
      <c r="E86" s="140">
        <v>2</v>
      </c>
      <c r="F86" s="140">
        <v>4</v>
      </c>
      <c r="G86" s="140">
        <v>4</v>
      </c>
      <c r="H86" s="142" t="s">
        <v>1464</v>
      </c>
      <c r="I86" s="142"/>
      <c r="J86" s="142"/>
      <c r="K86" s="142"/>
      <c r="L86" s="140"/>
      <c r="M86" s="140"/>
      <c r="N86" s="140"/>
      <c r="O86" s="140"/>
      <c r="P86" s="140"/>
      <c r="Q86" s="140"/>
      <c r="R86" s="140">
        <v>999</v>
      </c>
      <c r="S86" s="140">
        <v>4</v>
      </c>
      <c r="T86" s="140"/>
      <c r="U86" s="140"/>
      <c r="V86" s="140"/>
      <c r="W86" s="140"/>
      <c r="X86" s="140"/>
      <c r="Y86" s="140"/>
      <c r="Z86" s="140"/>
      <c r="AA86" s="140"/>
      <c r="AB86" s="140"/>
      <c r="AC86" s="140"/>
      <c r="AD86" s="140"/>
      <c r="AE86" s="140"/>
      <c r="AF86" s="153"/>
    </row>
    <row r="87" spans="1:32" ht="16.5" x14ac:dyDescent="0.2">
      <c r="A87" s="140">
        <v>11010132</v>
      </c>
      <c r="B87" s="140">
        <v>11010132</v>
      </c>
      <c r="C87" s="140" t="s">
        <v>1490</v>
      </c>
      <c r="D87" s="140">
        <v>2</v>
      </c>
      <c r="E87" s="140">
        <v>2</v>
      </c>
      <c r="F87" s="140">
        <v>4</v>
      </c>
      <c r="G87" s="140">
        <v>4</v>
      </c>
      <c r="H87" s="142" t="s">
        <v>1465</v>
      </c>
      <c r="I87" s="142"/>
      <c r="J87" s="142"/>
      <c r="K87" s="142"/>
      <c r="L87" s="140"/>
      <c r="M87" s="140"/>
      <c r="N87" s="140"/>
      <c r="O87" s="140"/>
      <c r="P87" s="140"/>
      <c r="Q87" s="140"/>
      <c r="R87" s="140">
        <v>999</v>
      </c>
      <c r="S87" s="140">
        <v>4</v>
      </c>
      <c r="T87" s="140"/>
      <c r="U87" s="140"/>
      <c r="V87" s="140"/>
      <c r="W87" s="140"/>
      <c r="X87" s="140"/>
      <c r="Y87" s="140"/>
      <c r="Z87" s="140"/>
      <c r="AA87" s="140"/>
      <c r="AB87" s="140"/>
      <c r="AC87" s="140"/>
      <c r="AD87" s="140"/>
      <c r="AE87" s="140"/>
      <c r="AF87" s="153"/>
    </row>
    <row r="88" spans="1:32" ht="16.5" x14ac:dyDescent="0.2">
      <c r="A88" s="140">
        <v>11010141</v>
      </c>
      <c r="B88" s="140">
        <v>11010141</v>
      </c>
      <c r="C88" s="140" t="s">
        <v>1493</v>
      </c>
      <c r="D88" s="140">
        <v>2</v>
      </c>
      <c r="E88" s="140">
        <v>2</v>
      </c>
      <c r="F88" s="140">
        <v>4</v>
      </c>
      <c r="G88" s="140">
        <v>4</v>
      </c>
      <c r="H88" s="142" t="s">
        <v>1464</v>
      </c>
      <c r="I88" s="142"/>
      <c r="J88" s="142"/>
      <c r="K88" s="142"/>
      <c r="L88" s="140"/>
      <c r="M88" s="140"/>
      <c r="N88" s="140"/>
      <c r="O88" s="140"/>
      <c r="P88" s="140"/>
      <c r="Q88" s="140"/>
      <c r="R88" s="140">
        <v>999</v>
      </c>
      <c r="S88" s="140">
        <v>4</v>
      </c>
      <c r="T88" s="140"/>
      <c r="U88" s="140"/>
      <c r="V88" s="140"/>
      <c r="W88" s="140"/>
      <c r="X88" s="140"/>
      <c r="Y88" s="140"/>
      <c r="Z88" s="140"/>
      <c r="AA88" s="140"/>
      <c r="AB88" s="140"/>
      <c r="AC88" s="140"/>
      <c r="AD88" s="140"/>
      <c r="AE88" s="140"/>
      <c r="AF88" s="153"/>
    </row>
    <row r="89" spans="1:32" ht="16.5" x14ac:dyDescent="0.2">
      <c r="A89" s="140">
        <v>11010142</v>
      </c>
      <c r="B89" s="140">
        <v>11010142</v>
      </c>
      <c r="C89" s="140" t="s">
        <v>1492</v>
      </c>
      <c r="D89" s="140">
        <v>2</v>
      </c>
      <c r="E89" s="140">
        <v>2</v>
      </c>
      <c r="F89" s="140">
        <v>4</v>
      </c>
      <c r="G89" s="140">
        <v>4</v>
      </c>
      <c r="H89" s="142" t="s">
        <v>1465</v>
      </c>
      <c r="I89" s="142"/>
      <c r="J89" s="142"/>
      <c r="K89" s="142"/>
      <c r="L89" s="140"/>
      <c r="M89" s="140"/>
      <c r="N89" s="140"/>
      <c r="O89" s="140"/>
      <c r="P89" s="140"/>
      <c r="Q89" s="140"/>
      <c r="R89" s="140">
        <v>999</v>
      </c>
      <c r="S89" s="140">
        <v>4</v>
      </c>
      <c r="T89" s="140"/>
      <c r="U89" s="140"/>
      <c r="V89" s="140"/>
      <c r="W89" s="140"/>
      <c r="X89" s="140"/>
      <c r="Y89" s="140"/>
      <c r="Z89" s="140"/>
      <c r="AA89" s="140"/>
      <c r="AB89" s="140"/>
      <c r="AC89" s="140"/>
      <c r="AD89" s="140"/>
      <c r="AE89" s="140"/>
      <c r="AF89" s="153"/>
    </row>
    <row r="90" spans="1:32" ht="16.5" x14ac:dyDescent="0.2">
      <c r="A90" s="140">
        <v>11010151</v>
      </c>
      <c r="B90" s="140">
        <v>11010151</v>
      </c>
      <c r="C90" s="140" t="s">
        <v>1495</v>
      </c>
      <c r="D90" s="140">
        <v>2</v>
      </c>
      <c r="E90" s="140">
        <v>2</v>
      </c>
      <c r="F90" s="140">
        <v>4</v>
      </c>
      <c r="G90" s="140">
        <v>4</v>
      </c>
      <c r="H90" s="142" t="s">
        <v>1464</v>
      </c>
      <c r="I90" s="142"/>
      <c r="J90" s="142"/>
      <c r="K90" s="142"/>
      <c r="L90" s="140"/>
      <c r="M90" s="140"/>
      <c r="N90" s="140"/>
      <c r="O90" s="140"/>
      <c r="P90" s="140"/>
      <c r="Q90" s="140"/>
      <c r="R90" s="140">
        <v>999</v>
      </c>
      <c r="S90" s="140">
        <v>4</v>
      </c>
      <c r="T90" s="140"/>
      <c r="U90" s="140"/>
      <c r="V90" s="140"/>
      <c r="W90" s="140"/>
      <c r="X90" s="140"/>
      <c r="Y90" s="140"/>
      <c r="Z90" s="140"/>
      <c r="AA90" s="140"/>
      <c r="AB90" s="140"/>
      <c r="AC90" s="140"/>
      <c r="AD90" s="140"/>
      <c r="AE90" s="140"/>
      <c r="AF90" s="153"/>
    </row>
    <row r="91" spans="1:32" ht="16.5" x14ac:dyDescent="0.2">
      <c r="A91" s="140">
        <v>11010152</v>
      </c>
      <c r="B91" s="140">
        <v>11010152</v>
      </c>
      <c r="C91" s="140" t="s">
        <v>1494</v>
      </c>
      <c r="D91" s="140">
        <v>2</v>
      </c>
      <c r="E91" s="140">
        <v>2</v>
      </c>
      <c r="F91" s="140">
        <v>4</v>
      </c>
      <c r="G91" s="140">
        <v>4</v>
      </c>
      <c r="H91" s="142" t="s">
        <v>1465</v>
      </c>
      <c r="I91" s="142"/>
      <c r="J91" s="142"/>
      <c r="K91" s="142"/>
      <c r="L91" s="140"/>
      <c r="M91" s="140"/>
      <c r="N91" s="140"/>
      <c r="O91" s="140"/>
      <c r="P91" s="140"/>
      <c r="Q91" s="140"/>
      <c r="R91" s="140">
        <v>999</v>
      </c>
      <c r="S91" s="140">
        <v>4</v>
      </c>
      <c r="T91" s="140"/>
      <c r="U91" s="140"/>
      <c r="V91" s="140"/>
      <c r="W91" s="140"/>
      <c r="X91" s="140"/>
      <c r="Y91" s="140"/>
      <c r="Z91" s="140"/>
      <c r="AA91" s="140"/>
      <c r="AB91" s="140"/>
      <c r="AC91" s="140"/>
      <c r="AD91" s="140"/>
      <c r="AE91" s="140"/>
      <c r="AF91" s="153"/>
    </row>
    <row r="92" spans="1:32" ht="16.5" x14ac:dyDescent="0.2">
      <c r="A92" s="140">
        <v>11010171</v>
      </c>
      <c r="B92" s="140">
        <v>11010171</v>
      </c>
      <c r="C92" s="140" t="s">
        <v>1497</v>
      </c>
      <c r="D92" s="140">
        <v>2</v>
      </c>
      <c r="E92" s="140">
        <v>2</v>
      </c>
      <c r="F92" s="140">
        <v>4</v>
      </c>
      <c r="G92" s="140">
        <v>4</v>
      </c>
      <c r="H92" s="142" t="s">
        <v>1464</v>
      </c>
      <c r="I92" s="142"/>
      <c r="J92" s="142"/>
      <c r="K92" s="142"/>
      <c r="L92" s="140"/>
      <c r="M92" s="140"/>
      <c r="N92" s="140"/>
      <c r="O92" s="140"/>
      <c r="P92" s="140"/>
      <c r="Q92" s="140"/>
      <c r="R92" s="140">
        <v>999</v>
      </c>
      <c r="S92" s="140">
        <v>4</v>
      </c>
      <c r="T92" s="140"/>
      <c r="U92" s="140"/>
      <c r="V92" s="140"/>
      <c r="W92" s="140"/>
      <c r="X92" s="140"/>
      <c r="Y92" s="140"/>
      <c r="Z92" s="140"/>
      <c r="AA92" s="140"/>
      <c r="AB92" s="140"/>
      <c r="AC92" s="140"/>
      <c r="AD92" s="140"/>
      <c r="AE92" s="140"/>
      <c r="AF92" s="153"/>
    </row>
    <row r="93" spans="1:32" ht="16.5" x14ac:dyDescent="0.2">
      <c r="A93" s="140">
        <v>11010172</v>
      </c>
      <c r="B93" s="140">
        <v>11010172</v>
      </c>
      <c r="C93" s="140" t="s">
        <v>1496</v>
      </c>
      <c r="D93" s="140">
        <v>2</v>
      </c>
      <c r="E93" s="140">
        <v>2</v>
      </c>
      <c r="F93" s="140">
        <v>4</v>
      </c>
      <c r="G93" s="140">
        <v>4</v>
      </c>
      <c r="H93" s="142" t="s">
        <v>1465</v>
      </c>
      <c r="I93" s="142"/>
      <c r="J93" s="142"/>
      <c r="K93" s="142"/>
      <c r="L93" s="140"/>
      <c r="M93" s="140"/>
      <c r="N93" s="140"/>
      <c r="O93" s="140"/>
      <c r="P93" s="140"/>
      <c r="Q93" s="140"/>
      <c r="R93" s="140">
        <v>999</v>
      </c>
      <c r="S93" s="140">
        <v>4</v>
      </c>
      <c r="T93" s="140"/>
      <c r="U93" s="140"/>
      <c r="V93" s="140"/>
      <c r="W93" s="140"/>
      <c r="X93" s="140"/>
      <c r="Y93" s="140"/>
      <c r="Z93" s="140"/>
      <c r="AA93" s="140"/>
      <c r="AB93" s="140"/>
      <c r="AC93" s="140"/>
      <c r="AD93" s="140"/>
      <c r="AE93" s="140"/>
      <c r="AF93" s="153"/>
    </row>
    <row r="94" spans="1:32" ht="16.5" x14ac:dyDescent="0.2">
      <c r="A94" s="140">
        <v>11010201</v>
      </c>
      <c r="B94" s="140">
        <v>11010201</v>
      </c>
      <c r="C94" s="140" t="s">
        <v>1499</v>
      </c>
      <c r="D94" s="140">
        <v>2</v>
      </c>
      <c r="E94" s="140">
        <v>2</v>
      </c>
      <c r="F94" s="140">
        <v>4</v>
      </c>
      <c r="G94" s="140">
        <v>4</v>
      </c>
      <c r="H94" s="142" t="s">
        <v>1464</v>
      </c>
      <c r="I94" s="142"/>
      <c r="J94" s="142"/>
      <c r="K94" s="142"/>
      <c r="L94" s="140"/>
      <c r="M94" s="140"/>
      <c r="N94" s="140"/>
      <c r="O94" s="140"/>
      <c r="P94" s="140"/>
      <c r="Q94" s="140"/>
      <c r="R94" s="140">
        <v>999</v>
      </c>
      <c r="S94" s="140">
        <v>4</v>
      </c>
      <c r="T94" s="140"/>
      <c r="U94" s="140"/>
      <c r="V94" s="140"/>
      <c r="W94" s="140"/>
      <c r="X94" s="140"/>
      <c r="Y94" s="140"/>
      <c r="Z94" s="140"/>
      <c r="AA94" s="140"/>
      <c r="AB94" s="140"/>
      <c r="AC94" s="140"/>
      <c r="AD94" s="140"/>
      <c r="AE94" s="140"/>
      <c r="AF94" s="153"/>
    </row>
    <row r="95" spans="1:32" ht="16.5" x14ac:dyDescent="0.2">
      <c r="A95" s="140">
        <v>11010202</v>
      </c>
      <c r="B95" s="140">
        <v>11010202</v>
      </c>
      <c r="C95" s="140" t="s">
        <v>1498</v>
      </c>
      <c r="D95" s="140">
        <v>2</v>
      </c>
      <c r="E95" s="140">
        <v>2</v>
      </c>
      <c r="F95" s="140">
        <v>4</v>
      </c>
      <c r="G95" s="140">
        <v>4</v>
      </c>
      <c r="H95" s="142" t="s">
        <v>1465</v>
      </c>
      <c r="I95" s="142"/>
      <c r="J95" s="142"/>
      <c r="K95" s="142"/>
      <c r="L95" s="140"/>
      <c r="M95" s="140"/>
      <c r="N95" s="140"/>
      <c r="O95" s="140"/>
      <c r="P95" s="140"/>
      <c r="Q95" s="140"/>
      <c r="R95" s="140">
        <v>999</v>
      </c>
      <c r="S95" s="140">
        <v>4</v>
      </c>
      <c r="T95" s="140"/>
      <c r="U95" s="140"/>
      <c r="V95" s="140"/>
      <c r="W95" s="140"/>
      <c r="X95" s="140"/>
      <c r="Y95" s="140"/>
      <c r="Z95" s="140"/>
      <c r="AA95" s="140"/>
      <c r="AB95" s="140"/>
      <c r="AC95" s="140"/>
      <c r="AD95" s="140"/>
      <c r="AE95" s="140"/>
      <c r="AF95" s="153"/>
    </row>
    <row r="96" spans="1:32" ht="16.5" x14ac:dyDescent="0.2">
      <c r="A96" s="140">
        <v>11010221</v>
      </c>
      <c r="B96" s="140">
        <v>11010221</v>
      </c>
      <c r="C96" s="140" t="s">
        <v>1501</v>
      </c>
      <c r="D96" s="140">
        <v>2</v>
      </c>
      <c r="E96" s="140">
        <v>2</v>
      </c>
      <c r="F96" s="140">
        <v>4</v>
      </c>
      <c r="G96" s="140">
        <v>4</v>
      </c>
      <c r="H96" s="142" t="s">
        <v>1464</v>
      </c>
      <c r="I96" s="142"/>
      <c r="J96" s="142"/>
      <c r="K96" s="142"/>
      <c r="L96" s="140"/>
      <c r="M96" s="140"/>
      <c r="N96" s="140"/>
      <c r="O96" s="140"/>
      <c r="P96" s="140"/>
      <c r="Q96" s="140"/>
      <c r="R96" s="140">
        <v>999</v>
      </c>
      <c r="S96" s="140">
        <v>4</v>
      </c>
      <c r="T96" s="140"/>
      <c r="U96" s="140"/>
      <c r="V96" s="140"/>
      <c r="W96" s="140"/>
      <c r="X96" s="140"/>
      <c r="Y96" s="140"/>
      <c r="Z96" s="140"/>
      <c r="AA96" s="140"/>
      <c r="AB96" s="140"/>
      <c r="AC96" s="140"/>
      <c r="AD96" s="140"/>
      <c r="AE96" s="140"/>
      <c r="AF96" s="153"/>
    </row>
    <row r="97" spans="1:32" ht="16.5" x14ac:dyDescent="0.2">
      <c r="A97" s="140">
        <v>11010222</v>
      </c>
      <c r="B97" s="140">
        <v>11010222</v>
      </c>
      <c r="C97" s="140" t="s">
        <v>1500</v>
      </c>
      <c r="D97" s="140">
        <v>2</v>
      </c>
      <c r="E97" s="140">
        <v>2</v>
      </c>
      <c r="F97" s="140">
        <v>4</v>
      </c>
      <c r="G97" s="140">
        <v>4</v>
      </c>
      <c r="H97" s="142" t="s">
        <v>1465</v>
      </c>
      <c r="I97" s="142"/>
      <c r="J97" s="142"/>
      <c r="K97" s="142"/>
      <c r="L97" s="140"/>
      <c r="M97" s="140"/>
      <c r="N97" s="140"/>
      <c r="O97" s="140"/>
      <c r="P97" s="140"/>
      <c r="Q97" s="140"/>
      <c r="R97" s="140">
        <v>999</v>
      </c>
      <c r="S97" s="140">
        <v>4</v>
      </c>
      <c r="T97" s="140"/>
      <c r="U97" s="140"/>
      <c r="V97" s="140"/>
      <c r="W97" s="140"/>
      <c r="X97" s="140"/>
      <c r="Y97" s="140"/>
      <c r="Z97" s="140"/>
      <c r="AA97" s="140"/>
      <c r="AB97" s="140"/>
      <c r="AC97" s="140"/>
      <c r="AD97" s="140"/>
      <c r="AE97" s="140"/>
      <c r="AF97" s="153"/>
    </row>
    <row r="98" spans="1:32" ht="16.5" x14ac:dyDescent="0.2">
      <c r="A98" s="29">
        <f>B98</f>
        <v>130600101</v>
      </c>
      <c r="B98" s="29">
        <v>130600101</v>
      </c>
      <c r="C98" s="30" t="s">
        <v>874</v>
      </c>
      <c r="D98" s="30">
        <v>1</v>
      </c>
      <c r="E98" s="30">
        <v>1</v>
      </c>
      <c r="F98" s="30">
        <v>1</v>
      </c>
      <c r="G98" s="30">
        <v>0</v>
      </c>
      <c r="H98" s="30">
        <v>1001</v>
      </c>
      <c r="I98" s="30">
        <v>1</v>
      </c>
      <c r="J98" s="30"/>
      <c r="K98" s="30">
        <v>0</v>
      </c>
      <c r="L98" s="30"/>
      <c r="M98" s="30"/>
      <c r="N98" s="30"/>
      <c r="O98" s="30"/>
      <c r="P98" s="30"/>
      <c r="Q98" s="30">
        <v>1</v>
      </c>
      <c r="R98" s="30"/>
      <c r="S98" s="30"/>
      <c r="T98" s="30"/>
      <c r="U98" s="30"/>
      <c r="V98" s="30"/>
      <c r="W98" s="30">
        <v>1</v>
      </c>
      <c r="X98" s="30">
        <v>5</v>
      </c>
      <c r="Y98" s="30"/>
      <c r="Z98" s="30"/>
      <c r="AA98" s="30"/>
      <c r="AB98" s="30"/>
      <c r="AC98" s="30"/>
      <c r="AD98" s="30"/>
      <c r="AE98" s="30">
        <v>1</v>
      </c>
      <c r="AF98" s="66"/>
    </row>
    <row r="99" spans="1:32" ht="16.5" x14ac:dyDescent="0.2">
      <c r="A99" s="29">
        <f t="shared" ref="A99:A162" si="0">B99</f>
        <v>130600102</v>
      </c>
      <c r="B99" s="29">
        <v>130600102</v>
      </c>
      <c r="C99" s="30" t="s">
        <v>875</v>
      </c>
      <c r="D99" s="30">
        <v>1</v>
      </c>
      <c r="E99" s="30">
        <v>1</v>
      </c>
      <c r="F99" s="30">
        <v>3</v>
      </c>
      <c r="G99" s="30">
        <v>0</v>
      </c>
      <c r="H99" s="30">
        <v>3001</v>
      </c>
      <c r="I99" s="30">
        <v>1</v>
      </c>
      <c r="J99" s="30">
        <v>1</v>
      </c>
      <c r="K99" s="30">
        <v>0</v>
      </c>
      <c r="L99" s="30"/>
      <c r="M99" s="30"/>
      <c r="N99" s="30"/>
      <c r="O99" s="30"/>
      <c r="P99" s="30"/>
      <c r="Q99" s="30">
        <v>1</v>
      </c>
      <c r="R99" s="30"/>
      <c r="S99" s="30"/>
      <c r="T99" s="30"/>
      <c r="U99" s="30"/>
      <c r="V99" s="30"/>
      <c r="W99" s="30">
        <v>1</v>
      </c>
      <c r="X99" s="30">
        <v>4</v>
      </c>
      <c r="Y99" s="30"/>
      <c r="Z99" s="30"/>
      <c r="AA99" s="30"/>
      <c r="AB99" s="30"/>
      <c r="AC99" s="30"/>
      <c r="AD99" s="30"/>
      <c r="AE99" s="30">
        <f>AE98+1</f>
        <v>2</v>
      </c>
      <c r="AF99" s="66"/>
    </row>
    <row r="100" spans="1:32" ht="16.5" x14ac:dyDescent="0.2">
      <c r="A100" s="29">
        <f t="shared" si="0"/>
        <v>130600201</v>
      </c>
      <c r="B100" s="29">
        <v>130600201</v>
      </c>
      <c r="C100" s="30" t="s">
        <v>876</v>
      </c>
      <c r="D100" s="30">
        <v>1</v>
      </c>
      <c r="E100" s="30">
        <v>1</v>
      </c>
      <c r="F100" s="30">
        <v>1</v>
      </c>
      <c r="G100" s="30">
        <v>0</v>
      </c>
      <c r="H100" s="30">
        <v>1001</v>
      </c>
      <c r="I100" s="30">
        <v>1</v>
      </c>
      <c r="J100" s="30"/>
      <c r="K100" s="30">
        <v>0</v>
      </c>
      <c r="L100" s="30"/>
      <c r="M100" s="30"/>
      <c r="N100" s="30"/>
      <c r="O100" s="30"/>
      <c r="P100" s="30"/>
      <c r="Q100" s="30">
        <v>1</v>
      </c>
      <c r="R100" s="30"/>
      <c r="S100" s="30"/>
      <c r="T100" s="30"/>
      <c r="U100" s="30"/>
      <c r="V100" s="30"/>
      <c r="W100" s="30">
        <v>1</v>
      </c>
      <c r="X100" s="30">
        <v>5</v>
      </c>
      <c r="Y100" s="30"/>
      <c r="Z100" s="30"/>
      <c r="AA100" s="30"/>
      <c r="AB100" s="30"/>
      <c r="AC100" s="30"/>
      <c r="AD100" s="30"/>
      <c r="AE100" s="30">
        <f t="shared" ref="AE100:AE163" si="1">AE99+1</f>
        <v>3</v>
      </c>
      <c r="AF100" s="66"/>
    </row>
    <row r="101" spans="1:32" ht="16.5" x14ac:dyDescent="0.2">
      <c r="A101" s="29">
        <f t="shared" si="0"/>
        <v>130600202</v>
      </c>
      <c r="B101" s="29">
        <v>130600202</v>
      </c>
      <c r="C101" s="30" t="s">
        <v>877</v>
      </c>
      <c r="D101" s="30">
        <v>1</v>
      </c>
      <c r="E101" s="30">
        <v>1</v>
      </c>
      <c r="F101" s="30">
        <v>3</v>
      </c>
      <c r="G101" s="30">
        <v>0</v>
      </c>
      <c r="H101" s="30">
        <v>3001</v>
      </c>
      <c r="I101" s="30">
        <v>2</v>
      </c>
      <c r="J101" s="30">
        <v>1</v>
      </c>
      <c r="K101" s="30">
        <v>0</v>
      </c>
      <c r="L101" s="30"/>
      <c r="M101" s="30"/>
      <c r="N101" s="30"/>
      <c r="O101" s="30"/>
      <c r="P101" s="30"/>
      <c r="Q101" s="30">
        <v>1</v>
      </c>
      <c r="R101" s="30"/>
      <c r="S101" s="30"/>
      <c r="T101" s="30"/>
      <c r="U101" s="30"/>
      <c r="V101" s="30"/>
      <c r="W101" s="30">
        <v>1</v>
      </c>
      <c r="X101" s="30">
        <v>4</v>
      </c>
      <c r="Y101" s="30"/>
      <c r="Z101" s="30"/>
      <c r="AA101" s="30"/>
      <c r="AB101" s="30"/>
      <c r="AC101" s="30"/>
      <c r="AD101" s="30"/>
      <c r="AE101" s="30">
        <f t="shared" si="1"/>
        <v>4</v>
      </c>
      <c r="AF101" s="66"/>
    </row>
    <row r="102" spans="1:32" ht="16.5" x14ac:dyDescent="0.2">
      <c r="A102" s="29">
        <f t="shared" si="0"/>
        <v>130600301</v>
      </c>
      <c r="B102" s="29">
        <v>130600301</v>
      </c>
      <c r="C102" s="30" t="s">
        <v>878</v>
      </c>
      <c r="D102" s="30">
        <v>1</v>
      </c>
      <c r="E102" s="30">
        <v>1</v>
      </c>
      <c r="F102" s="30">
        <v>1</v>
      </c>
      <c r="G102" s="30">
        <v>0</v>
      </c>
      <c r="H102" s="30">
        <v>1001</v>
      </c>
      <c r="I102" s="30">
        <v>1</v>
      </c>
      <c r="J102" s="30"/>
      <c r="K102" s="30">
        <v>0</v>
      </c>
      <c r="L102" s="30"/>
      <c r="M102" s="30"/>
      <c r="N102" s="30"/>
      <c r="O102" s="30"/>
      <c r="P102" s="30"/>
      <c r="Q102" s="30">
        <v>1</v>
      </c>
      <c r="R102" s="30"/>
      <c r="S102" s="30"/>
      <c r="T102" s="30"/>
      <c r="U102" s="30"/>
      <c r="V102" s="30"/>
      <c r="W102" s="30">
        <v>1</v>
      </c>
      <c r="X102" s="30">
        <v>5</v>
      </c>
      <c r="Y102" s="30"/>
      <c r="Z102" s="30"/>
      <c r="AA102" s="30"/>
      <c r="AB102" s="30"/>
      <c r="AC102" s="30"/>
      <c r="AD102" s="30"/>
      <c r="AE102" s="30">
        <f t="shared" si="1"/>
        <v>5</v>
      </c>
      <c r="AF102" s="66"/>
    </row>
    <row r="103" spans="1:32" ht="16.5" x14ac:dyDescent="0.2">
      <c r="A103" s="29">
        <f t="shared" si="0"/>
        <v>130600302</v>
      </c>
      <c r="B103" s="29">
        <v>130600302</v>
      </c>
      <c r="C103" s="30" t="s">
        <v>879</v>
      </c>
      <c r="D103" s="30">
        <v>1</v>
      </c>
      <c r="E103" s="30">
        <v>1</v>
      </c>
      <c r="F103" s="30">
        <v>3</v>
      </c>
      <c r="G103" s="30">
        <v>0</v>
      </c>
      <c r="H103" s="30">
        <v>3001</v>
      </c>
      <c r="I103" s="30">
        <v>3</v>
      </c>
      <c r="J103" s="30">
        <v>1</v>
      </c>
      <c r="K103" s="30">
        <v>0</v>
      </c>
      <c r="L103" s="30"/>
      <c r="M103" s="30"/>
      <c r="N103" s="30"/>
      <c r="O103" s="30"/>
      <c r="P103" s="30"/>
      <c r="Q103" s="30">
        <v>1</v>
      </c>
      <c r="R103" s="30"/>
      <c r="S103" s="30"/>
      <c r="T103" s="30"/>
      <c r="U103" s="30"/>
      <c r="V103" s="30"/>
      <c r="W103" s="30">
        <v>1</v>
      </c>
      <c r="X103" s="30">
        <v>4</v>
      </c>
      <c r="Y103" s="30"/>
      <c r="Z103" s="30"/>
      <c r="AA103" s="30"/>
      <c r="AB103" s="30"/>
      <c r="AC103" s="30"/>
      <c r="AD103" s="30"/>
      <c r="AE103" s="30">
        <f t="shared" si="1"/>
        <v>6</v>
      </c>
      <c r="AF103" s="66"/>
    </row>
    <row r="104" spans="1:32" ht="16.5" x14ac:dyDescent="0.2">
      <c r="A104" s="29">
        <f t="shared" si="0"/>
        <v>130600401</v>
      </c>
      <c r="B104" s="29">
        <v>130600401</v>
      </c>
      <c r="C104" s="30" t="s">
        <v>880</v>
      </c>
      <c r="D104" s="30">
        <v>1</v>
      </c>
      <c r="E104" s="30">
        <v>1</v>
      </c>
      <c r="F104" s="30">
        <v>1</v>
      </c>
      <c r="G104" s="30">
        <v>0</v>
      </c>
      <c r="H104" s="30">
        <v>1001</v>
      </c>
      <c r="I104" s="30">
        <v>1</v>
      </c>
      <c r="J104" s="30"/>
      <c r="K104" s="30">
        <v>0</v>
      </c>
      <c r="L104" s="30"/>
      <c r="M104" s="30"/>
      <c r="N104" s="30"/>
      <c r="O104" s="30"/>
      <c r="P104" s="30"/>
      <c r="Q104" s="30">
        <v>1</v>
      </c>
      <c r="R104" s="30"/>
      <c r="S104" s="30"/>
      <c r="T104" s="30"/>
      <c r="U104" s="30"/>
      <c r="V104" s="30"/>
      <c r="W104" s="30">
        <v>1</v>
      </c>
      <c r="X104" s="30">
        <v>5</v>
      </c>
      <c r="Y104" s="30"/>
      <c r="Z104" s="30"/>
      <c r="AA104" s="30"/>
      <c r="AB104" s="30"/>
      <c r="AC104" s="30"/>
      <c r="AD104" s="30"/>
      <c r="AE104" s="30">
        <f t="shared" si="1"/>
        <v>7</v>
      </c>
      <c r="AF104" s="66"/>
    </row>
    <row r="105" spans="1:32" ht="16.5" x14ac:dyDescent="0.2">
      <c r="A105" s="29">
        <f t="shared" si="0"/>
        <v>130600402</v>
      </c>
      <c r="B105" s="29">
        <v>130600402</v>
      </c>
      <c r="C105" s="30" t="s">
        <v>881</v>
      </c>
      <c r="D105" s="30">
        <v>1</v>
      </c>
      <c r="E105" s="30">
        <v>1</v>
      </c>
      <c r="F105" s="30">
        <v>3</v>
      </c>
      <c r="G105" s="30">
        <v>0</v>
      </c>
      <c r="H105" s="30">
        <v>3001</v>
      </c>
      <c r="I105" s="30">
        <v>2</v>
      </c>
      <c r="J105" s="30">
        <v>1</v>
      </c>
      <c r="K105" s="30">
        <v>0</v>
      </c>
      <c r="L105" s="30"/>
      <c r="M105" s="30"/>
      <c r="N105" s="30"/>
      <c r="O105" s="30"/>
      <c r="P105" s="30"/>
      <c r="Q105" s="30">
        <v>1</v>
      </c>
      <c r="R105" s="30"/>
      <c r="S105" s="30"/>
      <c r="T105" s="30"/>
      <c r="U105" s="30"/>
      <c r="V105" s="30"/>
      <c r="W105" s="30">
        <v>1</v>
      </c>
      <c r="X105" s="30">
        <v>4</v>
      </c>
      <c r="Y105" s="30"/>
      <c r="Z105" s="30"/>
      <c r="AA105" s="30"/>
      <c r="AB105" s="30"/>
      <c r="AC105" s="30"/>
      <c r="AD105" s="30"/>
      <c r="AE105" s="30">
        <f t="shared" si="1"/>
        <v>8</v>
      </c>
      <c r="AF105" s="66"/>
    </row>
    <row r="106" spans="1:32" ht="16.5" x14ac:dyDescent="0.2">
      <c r="A106" s="29">
        <f t="shared" si="0"/>
        <v>130600501</v>
      </c>
      <c r="B106" s="29">
        <v>130600501</v>
      </c>
      <c r="C106" s="30" t="s">
        <v>882</v>
      </c>
      <c r="D106" s="30">
        <v>1</v>
      </c>
      <c r="E106" s="30">
        <v>1</v>
      </c>
      <c r="F106" s="30">
        <v>1</v>
      </c>
      <c r="G106" s="30">
        <v>0</v>
      </c>
      <c r="H106" s="30">
        <v>1001</v>
      </c>
      <c r="I106" s="30">
        <v>1</v>
      </c>
      <c r="J106" s="30"/>
      <c r="K106" s="30">
        <v>0</v>
      </c>
      <c r="L106" s="30"/>
      <c r="M106" s="30"/>
      <c r="N106" s="30"/>
      <c r="O106" s="30"/>
      <c r="P106" s="30"/>
      <c r="Q106" s="30">
        <v>1</v>
      </c>
      <c r="R106" s="30"/>
      <c r="S106" s="30"/>
      <c r="T106" s="30"/>
      <c r="U106" s="30"/>
      <c r="V106" s="30"/>
      <c r="W106" s="30">
        <v>1</v>
      </c>
      <c r="X106" s="30">
        <v>5</v>
      </c>
      <c r="Y106" s="30"/>
      <c r="Z106" s="30"/>
      <c r="AA106" s="30"/>
      <c r="AB106" s="30"/>
      <c r="AC106" s="30"/>
      <c r="AD106" s="30"/>
      <c r="AE106" s="30">
        <f t="shared" si="1"/>
        <v>9</v>
      </c>
      <c r="AF106" s="66"/>
    </row>
    <row r="107" spans="1:32" ht="16.5" x14ac:dyDescent="0.2">
      <c r="A107" s="29">
        <f t="shared" si="0"/>
        <v>130600502</v>
      </c>
      <c r="B107" s="29">
        <v>130600502</v>
      </c>
      <c r="C107" s="30" t="s">
        <v>883</v>
      </c>
      <c r="D107" s="30">
        <v>1</v>
      </c>
      <c r="E107" s="30">
        <v>1</v>
      </c>
      <c r="F107" s="30">
        <v>3</v>
      </c>
      <c r="G107" s="30">
        <v>0</v>
      </c>
      <c r="H107" s="30">
        <v>3001</v>
      </c>
      <c r="I107" s="30">
        <v>1</v>
      </c>
      <c r="J107" s="30">
        <v>1</v>
      </c>
      <c r="K107" s="30">
        <v>0</v>
      </c>
      <c r="L107" s="30"/>
      <c r="M107" s="30"/>
      <c r="N107" s="30"/>
      <c r="O107" s="30"/>
      <c r="P107" s="30"/>
      <c r="Q107" s="30">
        <v>1</v>
      </c>
      <c r="R107" s="30"/>
      <c r="S107" s="30"/>
      <c r="T107" s="30"/>
      <c r="U107" s="30"/>
      <c r="V107" s="30"/>
      <c r="W107" s="30">
        <v>1</v>
      </c>
      <c r="X107" s="30">
        <v>4</v>
      </c>
      <c r="Y107" s="30"/>
      <c r="Z107" s="30"/>
      <c r="AA107" s="30"/>
      <c r="AB107" s="30"/>
      <c r="AC107" s="30"/>
      <c r="AD107" s="30"/>
      <c r="AE107" s="30">
        <f t="shared" si="1"/>
        <v>10</v>
      </c>
      <c r="AF107" s="66"/>
    </row>
    <row r="108" spans="1:32" ht="16.5" x14ac:dyDescent="0.2">
      <c r="A108" s="29">
        <f t="shared" si="0"/>
        <v>130600601</v>
      </c>
      <c r="B108" s="29">
        <v>130600601</v>
      </c>
      <c r="C108" s="30" t="s">
        <v>1013</v>
      </c>
      <c r="D108" s="30">
        <v>1</v>
      </c>
      <c r="E108" s="30">
        <v>1</v>
      </c>
      <c r="F108" s="30">
        <v>1</v>
      </c>
      <c r="G108" s="30">
        <v>0</v>
      </c>
      <c r="H108" s="30">
        <v>1001</v>
      </c>
      <c r="I108" s="30">
        <v>1</v>
      </c>
      <c r="J108" s="30"/>
      <c r="K108" s="30">
        <v>0</v>
      </c>
      <c r="L108" s="30"/>
      <c r="M108" s="30"/>
      <c r="N108" s="30"/>
      <c r="O108" s="30"/>
      <c r="P108" s="30"/>
      <c r="Q108" s="30">
        <v>1</v>
      </c>
      <c r="R108" s="30"/>
      <c r="S108" s="30"/>
      <c r="T108" s="30"/>
      <c r="U108" s="30"/>
      <c r="V108" s="30"/>
      <c r="W108" s="30">
        <v>1</v>
      </c>
      <c r="X108" s="30">
        <v>5</v>
      </c>
      <c r="Y108" s="30"/>
      <c r="Z108" s="30"/>
      <c r="AA108" s="30"/>
      <c r="AB108" s="30"/>
      <c r="AC108" s="30"/>
      <c r="AD108" s="30"/>
      <c r="AE108" s="30">
        <f t="shared" si="1"/>
        <v>11</v>
      </c>
      <c r="AF108" s="66"/>
    </row>
    <row r="109" spans="1:32" ht="16.5" x14ac:dyDescent="0.2">
      <c r="A109" s="29">
        <f t="shared" si="0"/>
        <v>130600602</v>
      </c>
      <c r="B109" s="29">
        <v>130600602</v>
      </c>
      <c r="C109" s="30" t="s">
        <v>1014</v>
      </c>
      <c r="D109" s="30">
        <v>1</v>
      </c>
      <c r="E109" s="30">
        <v>1</v>
      </c>
      <c r="F109" s="30">
        <v>3</v>
      </c>
      <c r="G109" s="30">
        <v>0</v>
      </c>
      <c r="H109" s="30">
        <v>3001</v>
      </c>
      <c r="I109" s="30">
        <v>1</v>
      </c>
      <c r="J109" s="30">
        <v>1</v>
      </c>
      <c r="K109" s="30">
        <v>0</v>
      </c>
      <c r="L109" s="30"/>
      <c r="M109" s="30"/>
      <c r="N109" s="30"/>
      <c r="O109" s="30"/>
      <c r="P109" s="30"/>
      <c r="Q109" s="30">
        <v>1</v>
      </c>
      <c r="R109" s="30"/>
      <c r="S109" s="30"/>
      <c r="T109" s="30"/>
      <c r="U109" s="30"/>
      <c r="V109" s="30"/>
      <c r="W109" s="30">
        <v>1</v>
      </c>
      <c r="X109" s="30">
        <v>4</v>
      </c>
      <c r="Y109" s="30"/>
      <c r="Z109" s="30"/>
      <c r="AA109" s="30"/>
      <c r="AB109" s="30"/>
      <c r="AC109" s="30"/>
      <c r="AD109" s="30"/>
      <c r="AE109" s="30">
        <f t="shared" si="1"/>
        <v>12</v>
      </c>
      <c r="AF109" s="66"/>
    </row>
    <row r="110" spans="1:32" ht="16.5" x14ac:dyDescent="0.2">
      <c r="A110" s="29">
        <f t="shared" si="0"/>
        <v>130600701</v>
      </c>
      <c r="B110" s="29">
        <v>130600701</v>
      </c>
      <c r="C110" s="30" t="s">
        <v>884</v>
      </c>
      <c r="D110" s="30">
        <v>1</v>
      </c>
      <c r="E110" s="30">
        <v>1</v>
      </c>
      <c r="F110" s="30">
        <v>1</v>
      </c>
      <c r="G110" s="30">
        <v>0</v>
      </c>
      <c r="H110" s="30">
        <v>1001</v>
      </c>
      <c r="I110" s="30">
        <v>1</v>
      </c>
      <c r="J110" s="30"/>
      <c r="K110" s="30">
        <v>0</v>
      </c>
      <c r="L110" s="30"/>
      <c r="M110" s="30"/>
      <c r="N110" s="30"/>
      <c r="O110" s="30"/>
      <c r="P110" s="30"/>
      <c r="Q110" s="30">
        <v>1</v>
      </c>
      <c r="R110" s="30"/>
      <c r="S110" s="30"/>
      <c r="T110" s="30"/>
      <c r="U110" s="30"/>
      <c r="V110" s="30"/>
      <c r="W110" s="30">
        <v>1</v>
      </c>
      <c r="X110" s="30">
        <v>5</v>
      </c>
      <c r="Y110" s="30"/>
      <c r="Z110" s="30"/>
      <c r="AA110" s="30"/>
      <c r="AB110" s="30"/>
      <c r="AC110" s="30"/>
      <c r="AD110" s="30"/>
      <c r="AE110" s="30">
        <f t="shared" si="1"/>
        <v>13</v>
      </c>
      <c r="AF110" s="66"/>
    </row>
    <row r="111" spans="1:32" ht="16.5" x14ac:dyDescent="0.2">
      <c r="A111" s="29">
        <f t="shared" si="0"/>
        <v>130600702</v>
      </c>
      <c r="B111" s="29">
        <v>130600702</v>
      </c>
      <c r="C111" s="30" t="s">
        <v>885</v>
      </c>
      <c r="D111" s="30">
        <v>1</v>
      </c>
      <c r="E111" s="30">
        <v>1</v>
      </c>
      <c r="F111" s="30">
        <v>3</v>
      </c>
      <c r="G111" s="30">
        <v>0</v>
      </c>
      <c r="H111" s="30">
        <v>3001</v>
      </c>
      <c r="I111" s="30">
        <v>1</v>
      </c>
      <c r="J111" s="30">
        <v>1</v>
      </c>
      <c r="K111" s="30">
        <v>0</v>
      </c>
      <c r="L111" s="30"/>
      <c r="M111" s="30"/>
      <c r="N111" s="30"/>
      <c r="O111" s="30"/>
      <c r="P111" s="30"/>
      <c r="Q111" s="30">
        <v>1</v>
      </c>
      <c r="R111" s="30"/>
      <c r="S111" s="30"/>
      <c r="T111" s="30"/>
      <c r="U111" s="30"/>
      <c r="V111" s="30"/>
      <c r="W111" s="30">
        <v>1</v>
      </c>
      <c r="X111" s="30">
        <v>4</v>
      </c>
      <c r="Y111" s="30"/>
      <c r="Z111" s="30"/>
      <c r="AA111" s="30"/>
      <c r="AB111" s="30"/>
      <c r="AC111" s="30"/>
      <c r="AD111" s="30"/>
      <c r="AE111" s="30">
        <f t="shared" si="1"/>
        <v>14</v>
      </c>
      <c r="AF111" s="66"/>
    </row>
    <row r="112" spans="1:32" ht="16.5" x14ac:dyDescent="0.2">
      <c r="A112" s="29">
        <f t="shared" si="0"/>
        <v>130600801</v>
      </c>
      <c r="B112" s="29">
        <v>130600801</v>
      </c>
      <c r="C112" s="30" t="s">
        <v>1015</v>
      </c>
      <c r="D112" s="30">
        <v>1</v>
      </c>
      <c r="E112" s="30">
        <v>1</v>
      </c>
      <c r="F112" s="30">
        <v>1</v>
      </c>
      <c r="G112" s="30">
        <v>0</v>
      </c>
      <c r="H112" s="30">
        <v>1001</v>
      </c>
      <c r="I112" s="30">
        <v>1</v>
      </c>
      <c r="J112" s="30"/>
      <c r="K112" s="30">
        <v>0</v>
      </c>
      <c r="L112" s="30"/>
      <c r="M112" s="30"/>
      <c r="N112" s="30"/>
      <c r="O112" s="30"/>
      <c r="P112" s="30"/>
      <c r="Q112" s="30">
        <v>1</v>
      </c>
      <c r="R112" s="30"/>
      <c r="S112" s="30"/>
      <c r="T112" s="30"/>
      <c r="U112" s="30"/>
      <c r="V112" s="30"/>
      <c r="W112" s="30">
        <v>1</v>
      </c>
      <c r="X112" s="30">
        <v>5</v>
      </c>
      <c r="Y112" s="30"/>
      <c r="Z112" s="30"/>
      <c r="AA112" s="30"/>
      <c r="AB112" s="30"/>
      <c r="AC112" s="30"/>
      <c r="AD112" s="30"/>
      <c r="AE112" s="30">
        <f t="shared" si="1"/>
        <v>15</v>
      </c>
      <c r="AF112" s="66"/>
    </row>
    <row r="113" spans="1:32" ht="16.5" x14ac:dyDescent="0.2">
      <c r="A113" s="29">
        <f t="shared" si="0"/>
        <v>130600802</v>
      </c>
      <c r="B113" s="29">
        <v>130600802</v>
      </c>
      <c r="C113" s="30" t="s">
        <v>1016</v>
      </c>
      <c r="D113" s="30">
        <v>1</v>
      </c>
      <c r="E113" s="30">
        <v>1</v>
      </c>
      <c r="F113" s="30">
        <v>3</v>
      </c>
      <c r="G113" s="30">
        <v>0</v>
      </c>
      <c r="H113" s="30">
        <v>3001</v>
      </c>
      <c r="I113" s="30">
        <v>3</v>
      </c>
      <c r="J113" s="30">
        <v>1</v>
      </c>
      <c r="K113" s="30">
        <v>0</v>
      </c>
      <c r="L113" s="30"/>
      <c r="M113" s="30"/>
      <c r="N113" s="30"/>
      <c r="O113" s="30"/>
      <c r="P113" s="30"/>
      <c r="Q113" s="30">
        <v>1</v>
      </c>
      <c r="R113" s="30"/>
      <c r="S113" s="30"/>
      <c r="T113" s="30"/>
      <c r="U113" s="30"/>
      <c r="V113" s="30"/>
      <c r="W113" s="30">
        <v>1</v>
      </c>
      <c r="X113" s="30">
        <v>4</v>
      </c>
      <c r="Y113" s="30"/>
      <c r="Z113" s="30"/>
      <c r="AA113" s="30"/>
      <c r="AB113" s="30"/>
      <c r="AC113" s="30"/>
      <c r="AD113" s="30"/>
      <c r="AE113" s="30">
        <f t="shared" si="1"/>
        <v>16</v>
      </c>
      <c r="AF113" s="66"/>
    </row>
    <row r="114" spans="1:32" ht="16.5" x14ac:dyDescent="0.2">
      <c r="A114" s="29">
        <f t="shared" si="0"/>
        <v>130600901</v>
      </c>
      <c r="B114" s="29">
        <v>130600901</v>
      </c>
      <c r="C114" s="30" t="s">
        <v>886</v>
      </c>
      <c r="D114" s="30">
        <v>1</v>
      </c>
      <c r="E114" s="30">
        <v>1</v>
      </c>
      <c r="F114" s="30">
        <v>1</v>
      </c>
      <c r="G114" s="30">
        <v>0</v>
      </c>
      <c r="H114" s="30">
        <v>1001</v>
      </c>
      <c r="I114" s="30">
        <v>1</v>
      </c>
      <c r="J114" s="30"/>
      <c r="K114" s="30">
        <v>0</v>
      </c>
      <c r="L114" s="30"/>
      <c r="M114" s="30"/>
      <c r="N114" s="30"/>
      <c r="O114" s="30"/>
      <c r="P114" s="30"/>
      <c r="Q114" s="30">
        <v>1</v>
      </c>
      <c r="R114" s="30"/>
      <c r="S114" s="30"/>
      <c r="T114" s="30"/>
      <c r="U114" s="30"/>
      <c r="V114" s="30"/>
      <c r="W114" s="30">
        <v>1</v>
      </c>
      <c r="X114" s="30">
        <v>5</v>
      </c>
      <c r="Y114" s="30"/>
      <c r="Z114" s="30"/>
      <c r="AA114" s="30"/>
      <c r="AB114" s="30"/>
      <c r="AC114" s="30"/>
      <c r="AD114" s="30"/>
      <c r="AE114" s="30">
        <f t="shared" si="1"/>
        <v>17</v>
      </c>
      <c r="AF114" s="66"/>
    </row>
    <row r="115" spans="1:32" ht="16.5" x14ac:dyDescent="0.2">
      <c r="A115" s="29">
        <f t="shared" si="0"/>
        <v>130600902</v>
      </c>
      <c r="B115" s="29">
        <v>130600902</v>
      </c>
      <c r="C115" s="30" t="s">
        <v>887</v>
      </c>
      <c r="D115" s="30">
        <v>1</v>
      </c>
      <c r="E115" s="30">
        <v>1</v>
      </c>
      <c r="F115" s="30">
        <v>3</v>
      </c>
      <c r="G115" s="30">
        <v>0</v>
      </c>
      <c r="H115" s="30">
        <v>3001</v>
      </c>
      <c r="I115" s="30">
        <v>1</v>
      </c>
      <c r="J115" s="30">
        <v>1</v>
      </c>
      <c r="K115" s="30">
        <v>0</v>
      </c>
      <c r="L115" s="30"/>
      <c r="M115" s="30"/>
      <c r="N115" s="30"/>
      <c r="O115" s="30"/>
      <c r="P115" s="30"/>
      <c r="Q115" s="30">
        <v>1</v>
      </c>
      <c r="R115" s="30"/>
      <c r="S115" s="30"/>
      <c r="T115" s="30"/>
      <c r="U115" s="30"/>
      <c r="V115" s="30"/>
      <c r="W115" s="30">
        <v>1</v>
      </c>
      <c r="X115" s="30">
        <v>4</v>
      </c>
      <c r="Y115" s="30"/>
      <c r="Z115" s="30"/>
      <c r="AA115" s="30"/>
      <c r="AB115" s="30"/>
      <c r="AC115" s="30"/>
      <c r="AD115" s="30"/>
      <c r="AE115" s="30">
        <f t="shared" si="1"/>
        <v>18</v>
      </c>
      <c r="AF115" s="66"/>
    </row>
    <row r="116" spans="1:32" ht="16.5" x14ac:dyDescent="0.2">
      <c r="A116" s="29">
        <f t="shared" si="0"/>
        <v>130601001</v>
      </c>
      <c r="B116" s="29">
        <v>130601001</v>
      </c>
      <c r="C116" s="30" t="s">
        <v>888</v>
      </c>
      <c r="D116" s="30">
        <v>1</v>
      </c>
      <c r="E116" s="30">
        <v>1</v>
      </c>
      <c r="F116" s="30">
        <v>1</v>
      </c>
      <c r="G116" s="30">
        <v>0</v>
      </c>
      <c r="H116" s="30">
        <v>1001</v>
      </c>
      <c r="I116" s="30">
        <v>1</v>
      </c>
      <c r="J116" s="30"/>
      <c r="K116" s="30">
        <v>0</v>
      </c>
      <c r="L116" s="30"/>
      <c r="M116" s="30"/>
      <c r="N116" s="30"/>
      <c r="O116" s="30"/>
      <c r="P116" s="30"/>
      <c r="Q116" s="30">
        <v>1</v>
      </c>
      <c r="R116" s="30"/>
      <c r="S116" s="30"/>
      <c r="T116" s="30"/>
      <c r="U116" s="30"/>
      <c r="V116" s="30"/>
      <c r="W116" s="30">
        <v>1</v>
      </c>
      <c r="X116" s="30">
        <v>5</v>
      </c>
      <c r="Y116" s="30"/>
      <c r="Z116" s="30"/>
      <c r="AA116" s="30"/>
      <c r="AB116" s="30"/>
      <c r="AC116" s="30"/>
      <c r="AD116" s="30"/>
      <c r="AE116" s="30">
        <f t="shared" si="1"/>
        <v>19</v>
      </c>
      <c r="AF116" s="66"/>
    </row>
    <row r="117" spans="1:32" ht="16.5" x14ac:dyDescent="0.2">
      <c r="A117" s="29">
        <f t="shared" si="0"/>
        <v>130601002</v>
      </c>
      <c r="B117" s="29">
        <v>130601002</v>
      </c>
      <c r="C117" s="30" t="s">
        <v>889</v>
      </c>
      <c r="D117" s="30">
        <v>1</v>
      </c>
      <c r="E117" s="30">
        <v>1</v>
      </c>
      <c r="F117" s="30">
        <v>3</v>
      </c>
      <c r="G117" s="30">
        <v>0</v>
      </c>
      <c r="H117" s="30">
        <v>3001</v>
      </c>
      <c r="I117" s="30">
        <v>3</v>
      </c>
      <c r="J117" s="30">
        <v>1</v>
      </c>
      <c r="K117" s="30">
        <v>0</v>
      </c>
      <c r="L117" s="30"/>
      <c r="M117" s="30"/>
      <c r="N117" s="30"/>
      <c r="O117" s="30"/>
      <c r="P117" s="30"/>
      <c r="Q117" s="30">
        <v>1</v>
      </c>
      <c r="R117" s="30"/>
      <c r="S117" s="30"/>
      <c r="T117" s="30"/>
      <c r="U117" s="30"/>
      <c r="V117" s="30"/>
      <c r="W117" s="30">
        <v>1</v>
      </c>
      <c r="X117" s="30">
        <v>4</v>
      </c>
      <c r="Y117" s="30"/>
      <c r="Z117" s="30"/>
      <c r="AA117" s="30"/>
      <c r="AB117" s="30"/>
      <c r="AC117" s="30"/>
      <c r="AD117" s="30"/>
      <c r="AE117" s="30">
        <f t="shared" si="1"/>
        <v>20</v>
      </c>
      <c r="AF117" s="66"/>
    </row>
    <row r="118" spans="1:32" ht="16.5" x14ac:dyDescent="0.2">
      <c r="A118" s="29">
        <f t="shared" si="0"/>
        <v>130601101</v>
      </c>
      <c r="B118" s="29">
        <v>130601101</v>
      </c>
      <c r="C118" s="30" t="s">
        <v>890</v>
      </c>
      <c r="D118" s="30">
        <v>1</v>
      </c>
      <c r="E118" s="30">
        <v>1</v>
      </c>
      <c r="F118" s="30">
        <v>1</v>
      </c>
      <c r="G118" s="30">
        <v>0</v>
      </c>
      <c r="H118" s="30">
        <v>1001</v>
      </c>
      <c r="I118" s="30">
        <v>1</v>
      </c>
      <c r="J118" s="30"/>
      <c r="K118" s="30">
        <v>0</v>
      </c>
      <c r="L118" s="30"/>
      <c r="M118" s="30"/>
      <c r="N118" s="30"/>
      <c r="O118" s="30"/>
      <c r="P118" s="30"/>
      <c r="Q118" s="30">
        <v>1</v>
      </c>
      <c r="R118" s="30"/>
      <c r="S118" s="30"/>
      <c r="T118" s="30"/>
      <c r="U118" s="30"/>
      <c r="V118" s="30"/>
      <c r="W118" s="30">
        <v>1</v>
      </c>
      <c r="X118" s="30">
        <v>5</v>
      </c>
      <c r="Y118" s="30"/>
      <c r="Z118" s="30"/>
      <c r="AA118" s="30"/>
      <c r="AB118" s="30"/>
      <c r="AC118" s="30"/>
      <c r="AD118" s="30"/>
      <c r="AE118" s="30">
        <f t="shared" si="1"/>
        <v>21</v>
      </c>
      <c r="AF118" s="66"/>
    </row>
    <row r="119" spans="1:32" ht="16.5" x14ac:dyDescent="0.2">
      <c r="A119" s="29">
        <f t="shared" si="0"/>
        <v>130601102</v>
      </c>
      <c r="B119" s="29">
        <v>130601102</v>
      </c>
      <c r="C119" s="30" t="s">
        <v>891</v>
      </c>
      <c r="D119" s="30">
        <v>1</v>
      </c>
      <c r="E119" s="30">
        <v>1</v>
      </c>
      <c r="F119" s="30">
        <v>3</v>
      </c>
      <c r="G119" s="30">
        <v>0</v>
      </c>
      <c r="H119" s="30">
        <v>3001</v>
      </c>
      <c r="I119" s="30">
        <v>3</v>
      </c>
      <c r="J119" s="30">
        <v>1</v>
      </c>
      <c r="K119" s="30">
        <v>0</v>
      </c>
      <c r="L119" s="30"/>
      <c r="M119" s="30"/>
      <c r="N119" s="30"/>
      <c r="O119" s="30"/>
      <c r="P119" s="30"/>
      <c r="Q119" s="30">
        <v>1</v>
      </c>
      <c r="R119" s="30"/>
      <c r="S119" s="30"/>
      <c r="T119" s="30"/>
      <c r="U119" s="30"/>
      <c r="V119" s="30"/>
      <c r="W119" s="30">
        <v>1</v>
      </c>
      <c r="X119" s="30">
        <v>4</v>
      </c>
      <c r="Y119" s="30"/>
      <c r="Z119" s="30"/>
      <c r="AA119" s="30"/>
      <c r="AB119" s="30"/>
      <c r="AC119" s="30"/>
      <c r="AD119" s="30"/>
      <c r="AE119" s="30">
        <f t="shared" si="1"/>
        <v>22</v>
      </c>
      <c r="AF119" s="66"/>
    </row>
    <row r="120" spans="1:32" ht="16.5" x14ac:dyDescent="0.2">
      <c r="A120" s="29">
        <f t="shared" si="0"/>
        <v>130601201</v>
      </c>
      <c r="B120" s="29">
        <v>130601201</v>
      </c>
      <c r="C120" s="30" t="s">
        <v>892</v>
      </c>
      <c r="D120" s="30">
        <v>1</v>
      </c>
      <c r="E120" s="30">
        <v>1</v>
      </c>
      <c r="F120" s="30">
        <v>1</v>
      </c>
      <c r="G120" s="30">
        <v>0</v>
      </c>
      <c r="H120" s="30">
        <v>1001</v>
      </c>
      <c r="I120" s="30">
        <v>1</v>
      </c>
      <c r="J120" s="30"/>
      <c r="K120" s="30">
        <v>0</v>
      </c>
      <c r="L120" s="30"/>
      <c r="M120" s="30"/>
      <c r="N120" s="30"/>
      <c r="O120" s="30"/>
      <c r="P120" s="30"/>
      <c r="Q120" s="30">
        <v>1</v>
      </c>
      <c r="R120" s="30"/>
      <c r="S120" s="30"/>
      <c r="T120" s="30"/>
      <c r="U120" s="30"/>
      <c r="V120" s="30"/>
      <c r="W120" s="30">
        <v>1</v>
      </c>
      <c r="X120" s="30">
        <v>5</v>
      </c>
      <c r="Y120" s="30"/>
      <c r="Z120" s="30"/>
      <c r="AA120" s="30"/>
      <c r="AB120" s="30"/>
      <c r="AC120" s="30"/>
      <c r="AD120" s="30"/>
      <c r="AE120" s="30">
        <f t="shared" si="1"/>
        <v>23</v>
      </c>
      <c r="AF120" s="66"/>
    </row>
    <row r="121" spans="1:32" ht="16.5" x14ac:dyDescent="0.2">
      <c r="A121" s="29">
        <f t="shared" si="0"/>
        <v>130601202</v>
      </c>
      <c r="B121" s="29">
        <v>130601202</v>
      </c>
      <c r="C121" s="30" t="s">
        <v>893</v>
      </c>
      <c r="D121" s="30">
        <v>1</v>
      </c>
      <c r="E121" s="30">
        <v>1</v>
      </c>
      <c r="F121" s="30">
        <v>3</v>
      </c>
      <c r="G121" s="30">
        <v>0</v>
      </c>
      <c r="H121" s="30">
        <v>3001</v>
      </c>
      <c r="I121" s="30">
        <v>2</v>
      </c>
      <c r="J121" s="30">
        <v>1</v>
      </c>
      <c r="K121" s="30">
        <v>0</v>
      </c>
      <c r="L121" s="30"/>
      <c r="M121" s="30"/>
      <c r="N121" s="30"/>
      <c r="O121" s="30"/>
      <c r="P121" s="30"/>
      <c r="Q121" s="30">
        <v>1</v>
      </c>
      <c r="R121" s="30"/>
      <c r="S121" s="30"/>
      <c r="T121" s="30"/>
      <c r="U121" s="30"/>
      <c r="V121" s="30"/>
      <c r="W121" s="30">
        <v>1</v>
      </c>
      <c r="X121" s="30">
        <v>4</v>
      </c>
      <c r="Y121" s="30"/>
      <c r="Z121" s="30"/>
      <c r="AA121" s="30"/>
      <c r="AB121" s="30"/>
      <c r="AC121" s="30"/>
      <c r="AD121" s="30"/>
      <c r="AE121" s="30">
        <f t="shared" si="1"/>
        <v>24</v>
      </c>
      <c r="AF121" s="66"/>
    </row>
    <row r="122" spans="1:32" ht="16.5" x14ac:dyDescent="0.2">
      <c r="A122" s="29">
        <f t="shared" si="0"/>
        <v>130601301</v>
      </c>
      <c r="B122" s="29">
        <v>130601301</v>
      </c>
      <c r="C122" s="30" t="s">
        <v>894</v>
      </c>
      <c r="D122" s="30">
        <v>1</v>
      </c>
      <c r="E122" s="30">
        <v>1</v>
      </c>
      <c r="F122" s="30">
        <v>1</v>
      </c>
      <c r="G122" s="30">
        <v>0</v>
      </c>
      <c r="H122" s="30">
        <v>1001</v>
      </c>
      <c r="I122" s="30">
        <v>1</v>
      </c>
      <c r="J122" s="30"/>
      <c r="K122" s="30">
        <v>0</v>
      </c>
      <c r="L122" s="30"/>
      <c r="M122" s="30"/>
      <c r="N122" s="30"/>
      <c r="O122" s="30"/>
      <c r="P122" s="30"/>
      <c r="Q122" s="30">
        <v>1</v>
      </c>
      <c r="R122" s="30"/>
      <c r="S122" s="30"/>
      <c r="T122" s="30"/>
      <c r="U122" s="30"/>
      <c r="V122" s="30"/>
      <c r="W122" s="30">
        <v>1</v>
      </c>
      <c r="X122" s="30">
        <v>5</v>
      </c>
      <c r="Y122" s="30"/>
      <c r="Z122" s="30"/>
      <c r="AA122" s="30"/>
      <c r="AB122" s="30"/>
      <c r="AC122" s="30"/>
      <c r="AD122" s="30"/>
      <c r="AE122" s="30">
        <f t="shared" si="1"/>
        <v>25</v>
      </c>
      <c r="AF122" s="66"/>
    </row>
    <row r="123" spans="1:32" ht="16.5" x14ac:dyDescent="0.2">
      <c r="A123" s="29">
        <f t="shared" si="0"/>
        <v>130601302</v>
      </c>
      <c r="B123" s="29">
        <v>130601302</v>
      </c>
      <c r="C123" s="30" t="s">
        <v>895</v>
      </c>
      <c r="D123" s="30">
        <v>1</v>
      </c>
      <c r="E123" s="30">
        <v>1</v>
      </c>
      <c r="F123" s="30">
        <v>3</v>
      </c>
      <c r="G123" s="30">
        <v>0</v>
      </c>
      <c r="H123" s="30">
        <v>3001</v>
      </c>
      <c r="I123" s="30">
        <v>1</v>
      </c>
      <c r="J123" s="30">
        <v>1</v>
      </c>
      <c r="K123" s="30">
        <v>0</v>
      </c>
      <c r="L123" s="30"/>
      <c r="M123" s="30"/>
      <c r="N123" s="30"/>
      <c r="O123" s="30"/>
      <c r="P123" s="30"/>
      <c r="Q123" s="30">
        <v>1</v>
      </c>
      <c r="R123" s="30"/>
      <c r="S123" s="30"/>
      <c r="T123" s="30"/>
      <c r="U123" s="30"/>
      <c r="V123" s="30"/>
      <c r="W123" s="30">
        <v>1</v>
      </c>
      <c r="X123" s="30">
        <v>4</v>
      </c>
      <c r="Y123" s="30"/>
      <c r="Z123" s="30"/>
      <c r="AA123" s="30"/>
      <c r="AB123" s="30"/>
      <c r="AC123" s="30"/>
      <c r="AD123" s="30"/>
      <c r="AE123" s="30">
        <f t="shared" si="1"/>
        <v>26</v>
      </c>
      <c r="AF123" s="66"/>
    </row>
    <row r="124" spans="1:32" ht="16.5" x14ac:dyDescent="0.2">
      <c r="A124" s="29">
        <f t="shared" si="0"/>
        <v>130601401</v>
      </c>
      <c r="B124" s="29">
        <v>130601401</v>
      </c>
      <c r="C124" s="30" t="s">
        <v>896</v>
      </c>
      <c r="D124" s="30">
        <v>1</v>
      </c>
      <c r="E124" s="30">
        <v>1</v>
      </c>
      <c r="F124" s="30">
        <v>1</v>
      </c>
      <c r="G124" s="30">
        <v>0</v>
      </c>
      <c r="H124" s="30">
        <v>1001</v>
      </c>
      <c r="I124" s="30">
        <v>1</v>
      </c>
      <c r="J124" s="30"/>
      <c r="K124" s="30">
        <v>0</v>
      </c>
      <c r="L124" s="30"/>
      <c r="M124" s="30"/>
      <c r="N124" s="30"/>
      <c r="O124" s="30"/>
      <c r="P124" s="30"/>
      <c r="Q124" s="30">
        <v>1</v>
      </c>
      <c r="R124" s="30"/>
      <c r="S124" s="30"/>
      <c r="T124" s="30"/>
      <c r="U124" s="30"/>
      <c r="V124" s="30"/>
      <c r="W124" s="30">
        <v>1</v>
      </c>
      <c r="X124" s="30">
        <v>5</v>
      </c>
      <c r="Y124" s="30"/>
      <c r="Z124" s="30"/>
      <c r="AA124" s="30"/>
      <c r="AB124" s="30"/>
      <c r="AC124" s="30"/>
      <c r="AD124" s="30"/>
      <c r="AE124" s="30">
        <f t="shared" si="1"/>
        <v>27</v>
      </c>
      <c r="AF124" s="66"/>
    </row>
    <row r="125" spans="1:32" ht="16.5" x14ac:dyDescent="0.2">
      <c r="A125" s="29">
        <f t="shared" si="0"/>
        <v>130601402</v>
      </c>
      <c r="B125" s="29">
        <v>130601402</v>
      </c>
      <c r="C125" s="30" t="s">
        <v>897</v>
      </c>
      <c r="D125" s="30">
        <v>1</v>
      </c>
      <c r="E125" s="30">
        <v>1</v>
      </c>
      <c r="F125" s="30">
        <v>3</v>
      </c>
      <c r="G125" s="30">
        <v>0</v>
      </c>
      <c r="H125" s="30">
        <v>3001</v>
      </c>
      <c r="I125" s="30">
        <v>2</v>
      </c>
      <c r="J125" s="30">
        <v>1</v>
      </c>
      <c r="K125" s="30">
        <v>0</v>
      </c>
      <c r="L125" s="30"/>
      <c r="M125" s="30"/>
      <c r="N125" s="30"/>
      <c r="O125" s="30"/>
      <c r="P125" s="30"/>
      <c r="Q125" s="30">
        <v>1</v>
      </c>
      <c r="R125" s="30"/>
      <c r="S125" s="30"/>
      <c r="T125" s="30"/>
      <c r="U125" s="30"/>
      <c r="V125" s="30"/>
      <c r="W125" s="30">
        <v>1</v>
      </c>
      <c r="X125" s="30">
        <v>4</v>
      </c>
      <c r="Y125" s="30"/>
      <c r="Z125" s="30"/>
      <c r="AA125" s="30"/>
      <c r="AB125" s="30"/>
      <c r="AC125" s="30"/>
      <c r="AD125" s="30"/>
      <c r="AE125" s="30">
        <f t="shared" si="1"/>
        <v>28</v>
      </c>
      <c r="AF125" s="66"/>
    </row>
    <row r="126" spans="1:32" ht="16.5" x14ac:dyDescent="0.2">
      <c r="A126" s="29">
        <f t="shared" si="0"/>
        <v>130601501</v>
      </c>
      <c r="B126" s="29">
        <v>130601501</v>
      </c>
      <c r="C126" s="30" t="s">
        <v>898</v>
      </c>
      <c r="D126" s="30">
        <v>1</v>
      </c>
      <c r="E126" s="30">
        <v>1</v>
      </c>
      <c r="F126" s="30">
        <v>1</v>
      </c>
      <c r="G126" s="30">
        <v>0</v>
      </c>
      <c r="H126" s="30">
        <v>1001</v>
      </c>
      <c r="I126" s="30">
        <v>1</v>
      </c>
      <c r="J126" s="30"/>
      <c r="K126" s="30">
        <v>0</v>
      </c>
      <c r="L126" s="30"/>
      <c r="M126" s="30"/>
      <c r="N126" s="30"/>
      <c r="O126" s="30"/>
      <c r="P126" s="30"/>
      <c r="Q126" s="30">
        <v>1</v>
      </c>
      <c r="R126" s="30"/>
      <c r="S126" s="30"/>
      <c r="T126" s="30"/>
      <c r="U126" s="30"/>
      <c r="V126" s="30"/>
      <c r="W126" s="30">
        <v>1</v>
      </c>
      <c r="X126" s="30">
        <v>5</v>
      </c>
      <c r="Y126" s="30"/>
      <c r="Z126" s="30"/>
      <c r="AA126" s="30"/>
      <c r="AB126" s="30"/>
      <c r="AC126" s="30"/>
      <c r="AD126" s="30"/>
      <c r="AE126" s="30">
        <f t="shared" si="1"/>
        <v>29</v>
      </c>
      <c r="AF126" s="66"/>
    </row>
    <row r="127" spans="1:32" ht="16.5" x14ac:dyDescent="0.2">
      <c r="A127" s="29">
        <f t="shared" si="0"/>
        <v>130601502</v>
      </c>
      <c r="B127" s="29">
        <v>130601502</v>
      </c>
      <c r="C127" s="30" t="s">
        <v>899</v>
      </c>
      <c r="D127" s="30">
        <v>1</v>
      </c>
      <c r="E127" s="30">
        <v>1</v>
      </c>
      <c r="F127" s="30">
        <v>3</v>
      </c>
      <c r="G127" s="30">
        <v>0</v>
      </c>
      <c r="H127" s="30">
        <v>3001</v>
      </c>
      <c r="I127" s="30">
        <v>2</v>
      </c>
      <c r="J127" s="30">
        <v>1</v>
      </c>
      <c r="K127" s="30">
        <v>0</v>
      </c>
      <c r="L127" s="30"/>
      <c r="M127" s="30"/>
      <c r="N127" s="30"/>
      <c r="O127" s="30"/>
      <c r="P127" s="30"/>
      <c r="Q127" s="30">
        <v>1</v>
      </c>
      <c r="R127" s="30"/>
      <c r="S127" s="30"/>
      <c r="T127" s="30"/>
      <c r="U127" s="30"/>
      <c r="V127" s="30"/>
      <c r="W127" s="30">
        <v>1</v>
      </c>
      <c r="X127" s="30">
        <v>4</v>
      </c>
      <c r="Y127" s="30"/>
      <c r="Z127" s="30"/>
      <c r="AA127" s="30"/>
      <c r="AB127" s="30"/>
      <c r="AC127" s="30"/>
      <c r="AD127" s="30"/>
      <c r="AE127" s="30">
        <f t="shared" si="1"/>
        <v>30</v>
      </c>
      <c r="AF127" s="66"/>
    </row>
    <row r="128" spans="1:32" ht="16.5" x14ac:dyDescent="0.2">
      <c r="A128" s="29">
        <f t="shared" si="0"/>
        <v>130601701</v>
      </c>
      <c r="B128" s="29">
        <v>130601701</v>
      </c>
      <c r="C128" s="30" t="s">
        <v>900</v>
      </c>
      <c r="D128" s="30">
        <v>1</v>
      </c>
      <c r="E128" s="30">
        <v>1</v>
      </c>
      <c r="F128" s="30">
        <v>1</v>
      </c>
      <c r="G128" s="30">
        <v>0</v>
      </c>
      <c r="H128" s="30">
        <v>1001</v>
      </c>
      <c r="I128" s="30">
        <v>1</v>
      </c>
      <c r="J128" s="30"/>
      <c r="K128" s="30">
        <v>0</v>
      </c>
      <c r="L128" s="30"/>
      <c r="M128" s="30"/>
      <c r="N128" s="30"/>
      <c r="O128" s="30"/>
      <c r="P128" s="30"/>
      <c r="Q128" s="30">
        <v>1</v>
      </c>
      <c r="R128" s="30"/>
      <c r="S128" s="30"/>
      <c r="T128" s="30"/>
      <c r="U128" s="30"/>
      <c r="V128" s="30"/>
      <c r="W128" s="30">
        <v>1</v>
      </c>
      <c r="X128" s="30">
        <v>5</v>
      </c>
      <c r="Y128" s="30"/>
      <c r="Z128" s="30"/>
      <c r="AA128" s="30"/>
      <c r="AB128" s="30"/>
      <c r="AC128" s="30"/>
      <c r="AD128" s="30"/>
      <c r="AE128" s="30">
        <f t="shared" si="1"/>
        <v>31</v>
      </c>
      <c r="AF128" s="66"/>
    </row>
    <row r="129" spans="1:32" ht="16.5" x14ac:dyDescent="0.2">
      <c r="A129" s="29">
        <f t="shared" si="0"/>
        <v>130601702</v>
      </c>
      <c r="B129" s="29">
        <v>130601702</v>
      </c>
      <c r="C129" s="30" t="s">
        <v>901</v>
      </c>
      <c r="D129" s="30">
        <v>1</v>
      </c>
      <c r="E129" s="30">
        <v>1</v>
      </c>
      <c r="F129" s="30">
        <v>3</v>
      </c>
      <c r="G129" s="30">
        <v>0</v>
      </c>
      <c r="H129" s="30">
        <v>3001</v>
      </c>
      <c r="I129" s="30">
        <v>1</v>
      </c>
      <c r="J129" s="30">
        <v>1</v>
      </c>
      <c r="K129" s="30">
        <v>0</v>
      </c>
      <c r="L129" s="30"/>
      <c r="M129" s="30"/>
      <c r="N129" s="30"/>
      <c r="O129" s="30"/>
      <c r="P129" s="30"/>
      <c r="Q129" s="30">
        <v>1</v>
      </c>
      <c r="R129" s="30"/>
      <c r="S129" s="30"/>
      <c r="T129" s="30"/>
      <c r="U129" s="30"/>
      <c r="V129" s="30"/>
      <c r="W129" s="30">
        <v>1</v>
      </c>
      <c r="X129" s="30">
        <v>4</v>
      </c>
      <c r="Y129" s="30"/>
      <c r="Z129" s="30"/>
      <c r="AA129" s="30"/>
      <c r="AB129" s="30"/>
      <c r="AC129" s="30"/>
      <c r="AD129" s="30"/>
      <c r="AE129" s="30">
        <f t="shared" si="1"/>
        <v>32</v>
      </c>
      <c r="AF129" s="66"/>
    </row>
    <row r="130" spans="1:32" ht="16.5" x14ac:dyDescent="0.2">
      <c r="A130" s="29">
        <f t="shared" si="0"/>
        <v>130602001</v>
      </c>
      <c r="B130" s="29">
        <v>130602001</v>
      </c>
      <c r="C130" s="30" t="s">
        <v>902</v>
      </c>
      <c r="D130" s="30">
        <v>1</v>
      </c>
      <c r="E130" s="30">
        <v>1</v>
      </c>
      <c r="F130" s="30">
        <v>1</v>
      </c>
      <c r="G130" s="30">
        <v>0</v>
      </c>
      <c r="H130" s="30">
        <v>1001</v>
      </c>
      <c r="I130" s="30">
        <v>1</v>
      </c>
      <c r="J130" s="30"/>
      <c r="K130" s="30">
        <v>0</v>
      </c>
      <c r="L130" s="30"/>
      <c r="M130" s="30"/>
      <c r="N130" s="30"/>
      <c r="O130" s="30"/>
      <c r="P130" s="30"/>
      <c r="Q130" s="30">
        <v>1</v>
      </c>
      <c r="R130" s="30"/>
      <c r="S130" s="30"/>
      <c r="T130" s="30"/>
      <c r="U130" s="30"/>
      <c r="V130" s="30"/>
      <c r="W130" s="30">
        <v>1</v>
      </c>
      <c r="X130" s="30">
        <v>5</v>
      </c>
      <c r="Y130" s="30"/>
      <c r="Z130" s="30"/>
      <c r="AA130" s="30"/>
      <c r="AB130" s="30"/>
      <c r="AC130" s="30"/>
      <c r="AD130" s="30"/>
      <c r="AE130" s="30">
        <f t="shared" si="1"/>
        <v>33</v>
      </c>
      <c r="AF130" s="66"/>
    </row>
    <row r="131" spans="1:32" ht="16.5" x14ac:dyDescent="0.2">
      <c r="A131" s="29">
        <f t="shared" si="0"/>
        <v>130602002</v>
      </c>
      <c r="B131" s="29">
        <v>130602002</v>
      </c>
      <c r="C131" s="30" t="s">
        <v>903</v>
      </c>
      <c r="D131" s="30">
        <v>1</v>
      </c>
      <c r="E131" s="30">
        <v>1</v>
      </c>
      <c r="F131" s="30">
        <v>3</v>
      </c>
      <c r="G131" s="30">
        <v>0</v>
      </c>
      <c r="H131" s="30">
        <v>3001</v>
      </c>
      <c r="I131" s="30">
        <v>2</v>
      </c>
      <c r="J131" s="30">
        <v>1</v>
      </c>
      <c r="K131" s="30">
        <v>0</v>
      </c>
      <c r="L131" s="30"/>
      <c r="M131" s="30"/>
      <c r="N131" s="30"/>
      <c r="O131" s="30"/>
      <c r="P131" s="30"/>
      <c r="Q131" s="30">
        <v>1</v>
      </c>
      <c r="R131" s="30"/>
      <c r="S131" s="30"/>
      <c r="T131" s="30"/>
      <c r="U131" s="30"/>
      <c r="V131" s="30"/>
      <c r="W131" s="30">
        <v>1</v>
      </c>
      <c r="X131" s="30">
        <v>4</v>
      </c>
      <c r="Y131" s="30"/>
      <c r="Z131" s="30"/>
      <c r="AA131" s="30"/>
      <c r="AB131" s="30"/>
      <c r="AC131" s="30"/>
      <c r="AD131" s="30"/>
      <c r="AE131" s="30">
        <f t="shared" si="1"/>
        <v>34</v>
      </c>
      <c r="AF131" s="66"/>
    </row>
    <row r="132" spans="1:32" ht="16.5" x14ac:dyDescent="0.2">
      <c r="A132" s="29">
        <f t="shared" si="0"/>
        <v>130602201</v>
      </c>
      <c r="B132" s="29">
        <v>130602201</v>
      </c>
      <c r="C132" s="30" t="s">
        <v>904</v>
      </c>
      <c r="D132" s="30">
        <v>1</v>
      </c>
      <c r="E132" s="30">
        <v>1</v>
      </c>
      <c r="F132" s="30">
        <v>1</v>
      </c>
      <c r="G132" s="30">
        <v>0</v>
      </c>
      <c r="H132" s="30">
        <v>1001</v>
      </c>
      <c r="I132" s="30">
        <v>1</v>
      </c>
      <c r="J132" s="30"/>
      <c r="K132" s="30">
        <v>0</v>
      </c>
      <c r="L132" s="30"/>
      <c r="M132" s="30"/>
      <c r="N132" s="30"/>
      <c r="O132" s="30"/>
      <c r="P132" s="30"/>
      <c r="Q132" s="30">
        <v>1</v>
      </c>
      <c r="R132" s="30"/>
      <c r="S132" s="30"/>
      <c r="T132" s="30"/>
      <c r="U132" s="30"/>
      <c r="V132" s="30"/>
      <c r="W132" s="30">
        <v>1</v>
      </c>
      <c r="X132" s="30">
        <v>5</v>
      </c>
      <c r="Y132" s="30"/>
      <c r="Z132" s="30"/>
      <c r="AA132" s="30"/>
      <c r="AB132" s="30"/>
      <c r="AC132" s="30"/>
      <c r="AD132" s="30"/>
      <c r="AE132" s="30">
        <f t="shared" si="1"/>
        <v>35</v>
      </c>
      <c r="AF132" s="66"/>
    </row>
    <row r="133" spans="1:32" ht="16.5" x14ac:dyDescent="0.2">
      <c r="A133" s="29">
        <f t="shared" si="0"/>
        <v>130602202</v>
      </c>
      <c r="B133" s="29">
        <v>130602202</v>
      </c>
      <c r="C133" s="30" t="s">
        <v>905</v>
      </c>
      <c r="D133" s="30">
        <v>1</v>
      </c>
      <c r="E133" s="30">
        <v>1</v>
      </c>
      <c r="F133" s="30">
        <v>3</v>
      </c>
      <c r="G133" s="30">
        <v>0</v>
      </c>
      <c r="H133" s="30">
        <v>3001</v>
      </c>
      <c r="I133" s="30">
        <v>3</v>
      </c>
      <c r="J133" s="30">
        <v>1</v>
      </c>
      <c r="K133" s="30">
        <v>0</v>
      </c>
      <c r="L133" s="30"/>
      <c r="M133" s="30"/>
      <c r="N133" s="30"/>
      <c r="O133" s="30"/>
      <c r="P133" s="30"/>
      <c r="Q133" s="30">
        <v>1</v>
      </c>
      <c r="R133" s="30"/>
      <c r="S133" s="30"/>
      <c r="T133" s="30"/>
      <c r="U133" s="30"/>
      <c r="V133" s="30"/>
      <c r="W133" s="30">
        <v>1</v>
      </c>
      <c r="X133" s="30">
        <v>4</v>
      </c>
      <c r="Y133" s="30"/>
      <c r="Z133" s="30"/>
      <c r="AA133" s="30"/>
      <c r="AB133" s="30"/>
      <c r="AC133" s="30"/>
      <c r="AD133" s="30"/>
      <c r="AE133" s="30">
        <f t="shared" si="1"/>
        <v>36</v>
      </c>
      <c r="AF133" s="66"/>
    </row>
    <row r="134" spans="1:32" ht="16.5" x14ac:dyDescent="0.2">
      <c r="A134" s="29">
        <f t="shared" si="0"/>
        <v>130700101</v>
      </c>
      <c r="B134" s="29">
        <v>130700101</v>
      </c>
      <c r="C134" s="30" t="s">
        <v>906</v>
      </c>
      <c r="D134" s="30">
        <v>1</v>
      </c>
      <c r="E134" s="30">
        <v>1</v>
      </c>
      <c r="F134" s="30">
        <v>1</v>
      </c>
      <c r="G134" s="30">
        <v>0</v>
      </c>
      <c r="H134" s="30">
        <v>1001</v>
      </c>
      <c r="I134" s="30">
        <v>1</v>
      </c>
      <c r="J134" s="30"/>
      <c r="K134" s="30">
        <v>0</v>
      </c>
      <c r="L134" s="30"/>
      <c r="M134" s="30"/>
      <c r="N134" s="30"/>
      <c r="O134" s="30"/>
      <c r="P134" s="30"/>
      <c r="Q134" s="30">
        <v>1</v>
      </c>
      <c r="R134" s="30"/>
      <c r="S134" s="30"/>
      <c r="T134" s="30"/>
      <c r="U134" s="30"/>
      <c r="V134" s="30"/>
      <c r="W134" s="30">
        <v>1</v>
      </c>
      <c r="X134" s="30">
        <v>5</v>
      </c>
      <c r="Y134" s="30"/>
      <c r="Z134" s="30"/>
      <c r="AA134" s="30"/>
      <c r="AB134" s="30"/>
      <c r="AC134" s="30"/>
      <c r="AD134" s="30"/>
      <c r="AE134" s="30">
        <f t="shared" si="1"/>
        <v>37</v>
      </c>
      <c r="AF134" s="66"/>
    </row>
    <row r="135" spans="1:32" ht="16.5" x14ac:dyDescent="0.2">
      <c r="A135" s="29">
        <f t="shared" si="0"/>
        <v>130700102</v>
      </c>
      <c r="B135" s="29">
        <v>130700102</v>
      </c>
      <c r="C135" s="30" t="s">
        <v>907</v>
      </c>
      <c r="D135" s="30">
        <v>1</v>
      </c>
      <c r="E135" s="30">
        <v>1</v>
      </c>
      <c r="F135" s="30">
        <v>3</v>
      </c>
      <c r="G135" s="30">
        <v>0</v>
      </c>
      <c r="H135" s="30">
        <v>3006</v>
      </c>
      <c r="I135" s="30">
        <v>1</v>
      </c>
      <c r="J135" s="30"/>
      <c r="K135" s="30">
        <v>0</v>
      </c>
      <c r="L135" s="30"/>
      <c r="M135" s="30"/>
      <c r="N135" s="30"/>
      <c r="O135" s="30"/>
      <c r="P135" s="30"/>
      <c r="Q135" s="30">
        <v>1</v>
      </c>
      <c r="R135" s="30"/>
      <c r="S135" s="30"/>
      <c r="T135" s="30"/>
      <c r="U135" s="30"/>
      <c r="V135" s="30"/>
      <c r="W135" s="30">
        <v>1</v>
      </c>
      <c r="X135" s="30">
        <v>4</v>
      </c>
      <c r="Y135" s="30"/>
      <c r="Z135" s="30"/>
      <c r="AA135" s="30"/>
      <c r="AB135" s="30"/>
      <c r="AC135" s="30"/>
      <c r="AD135" s="30"/>
      <c r="AE135" s="30">
        <f t="shared" si="1"/>
        <v>38</v>
      </c>
      <c r="AF135" s="66"/>
    </row>
    <row r="136" spans="1:32" ht="16.5" x14ac:dyDescent="0.2">
      <c r="A136" s="29">
        <f t="shared" si="0"/>
        <v>130700201</v>
      </c>
      <c r="B136" s="29">
        <v>130700201</v>
      </c>
      <c r="C136" s="30" t="s">
        <v>908</v>
      </c>
      <c r="D136" s="30">
        <v>1</v>
      </c>
      <c r="E136" s="30">
        <v>1</v>
      </c>
      <c r="F136" s="30">
        <v>1</v>
      </c>
      <c r="G136" s="30">
        <v>0</v>
      </c>
      <c r="H136" s="30">
        <v>1001</v>
      </c>
      <c r="I136" s="30">
        <v>1</v>
      </c>
      <c r="J136" s="30"/>
      <c r="K136" s="30">
        <v>0</v>
      </c>
      <c r="L136" s="30"/>
      <c r="M136" s="30"/>
      <c r="N136" s="30"/>
      <c r="O136" s="30"/>
      <c r="P136" s="30"/>
      <c r="Q136" s="30">
        <v>1</v>
      </c>
      <c r="R136" s="30"/>
      <c r="S136" s="30"/>
      <c r="T136" s="30"/>
      <c r="U136" s="30"/>
      <c r="V136" s="30"/>
      <c r="W136" s="30">
        <v>1</v>
      </c>
      <c r="X136" s="30">
        <v>5</v>
      </c>
      <c r="Y136" s="30"/>
      <c r="Z136" s="30"/>
      <c r="AA136" s="30"/>
      <c r="AB136" s="30"/>
      <c r="AC136" s="30"/>
      <c r="AD136" s="30"/>
      <c r="AE136" s="30">
        <f t="shared" si="1"/>
        <v>39</v>
      </c>
      <c r="AF136" s="66"/>
    </row>
    <row r="137" spans="1:32" ht="16.5" x14ac:dyDescent="0.2">
      <c r="A137" s="29">
        <f t="shared" si="0"/>
        <v>130700202</v>
      </c>
      <c r="B137" s="29">
        <v>130700202</v>
      </c>
      <c r="C137" s="30" t="s">
        <v>909</v>
      </c>
      <c r="D137" s="30">
        <v>1</v>
      </c>
      <c r="E137" s="30">
        <v>1</v>
      </c>
      <c r="F137" s="30">
        <v>3</v>
      </c>
      <c r="G137" s="30">
        <v>0</v>
      </c>
      <c r="H137" s="30">
        <v>3006</v>
      </c>
      <c r="I137" s="30">
        <v>1</v>
      </c>
      <c r="J137" s="30"/>
      <c r="K137" s="30">
        <v>0</v>
      </c>
      <c r="L137" s="30"/>
      <c r="M137" s="30"/>
      <c r="N137" s="30"/>
      <c r="O137" s="30"/>
      <c r="P137" s="30"/>
      <c r="Q137" s="30">
        <v>1</v>
      </c>
      <c r="R137" s="30"/>
      <c r="S137" s="30"/>
      <c r="T137" s="30"/>
      <c r="U137" s="30"/>
      <c r="V137" s="30"/>
      <c r="W137" s="30">
        <v>1</v>
      </c>
      <c r="X137" s="30">
        <v>4</v>
      </c>
      <c r="Y137" s="30"/>
      <c r="Z137" s="30"/>
      <c r="AA137" s="30"/>
      <c r="AB137" s="30"/>
      <c r="AC137" s="30"/>
      <c r="AD137" s="30"/>
      <c r="AE137" s="30">
        <f t="shared" si="1"/>
        <v>40</v>
      </c>
      <c r="AF137" s="66"/>
    </row>
    <row r="138" spans="1:32" ht="16.5" x14ac:dyDescent="0.2">
      <c r="A138" s="29">
        <f t="shared" si="0"/>
        <v>130700301</v>
      </c>
      <c r="B138" s="29">
        <v>130700301</v>
      </c>
      <c r="C138" s="30" t="s">
        <v>910</v>
      </c>
      <c r="D138" s="30">
        <v>1</v>
      </c>
      <c r="E138" s="30">
        <v>1</v>
      </c>
      <c r="F138" s="30">
        <v>1</v>
      </c>
      <c r="G138" s="30">
        <v>0</v>
      </c>
      <c r="H138" s="30">
        <v>1001</v>
      </c>
      <c r="I138" s="30">
        <v>1</v>
      </c>
      <c r="J138" s="30"/>
      <c r="K138" s="30">
        <v>0</v>
      </c>
      <c r="L138" s="30"/>
      <c r="M138" s="30"/>
      <c r="N138" s="30"/>
      <c r="O138" s="30"/>
      <c r="P138" s="30"/>
      <c r="Q138" s="30">
        <v>1</v>
      </c>
      <c r="R138" s="30"/>
      <c r="S138" s="30"/>
      <c r="T138" s="30"/>
      <c r="U138" s="30"/>
      <c r="V138" s="30"/>
      <c r="W138" s="30">
        <v>1</v>
      </c>
      <c r="X138" s="30">
        <v>5</v>
      </c>
      <c r="Y138" s="30"/>
      <c r="Z138" s="30"/>
      <c r="AA138" s="30"/>
      <c r="AB138" s="30"/>
      <c r="AC138" s="30"/>
      <c r="AD138" s="30"/>
      <c r="AE138" s="30">
        <f t="shared" si="1"/>
        <v>41</v>
      </c>
      <c r="AF138" s="66"/>
    </row>
    <row r="139" spans="1:32" ht="16.5" x14ac:dyDescent="0.2">
      <c r="A139" s="29">
        <f t="shared" si="0"/>
        <v>130700302</v>
      </c>
      <c r="B139" s="29">
        <v>130700302</v>
      </c>
      <c r="C139" s="30" t="s">
        <v>911</v>
      </c>
      <c r="D139" s="30">
        <v>1</v>
      </c>
      <c r="E139" s="30">
        <v>1</v>
      </c>
      <c r="F139" s="30">
        <v>3</v>
      </c>
      <c r="G139" s="30">
        <v>0</v>
      </c>
      <c r="H139" s="30">
        <v>3006</v>
      </c>
      <c r="I139" s="30">
        <v>1</v>
      </c>
      <c r="J139" s="30"/>
      <c r="K139" s="30">
        <v>0</v>
      </c>
      <c r="L139" s="30"/>
      <c r="M139" s="30"/>
      <c r="N139" s="30"/>
      <c r="O139" s="30"/>
      <c r="P139" s="30"/>
      <c r="Q139" s="30">
        <v>1</v>
      </c>
      <c r="R139" s="30"/>
      <c r="S139" s="30"/>
      <c r="T139" s="30"/>
      <c r="U139" s="30"/>
      <c r="V139" s="30"/>
      <c r="W139" s="30">
        <v>1</v>
      </c>
      <c r="X139" s="30">
        <v>4</v>
      </c>
      <c r="Y139" s="30"/>
      <c r="Z139" s="30"/>
      <c r="AA139" s="30"/>
      <c r="AB139" s="30"/>
      <c r="AC139" s="30"/>
      <c r="AD139" s="30"/>
      <c r="AE139" s="30">
        <f t="shared" si="1"/>
        <v>42</v>
      </c>
      <c r="AF139" s="66"/>
    </row>
    <row r="140" spans="1:32" ht="16.5" x14ac:dyDescent="0.2">
      <c r="A140" s="29">
        <f t="shared" si="0"/>
        <v>130700401</v>
      </c>
      <c r="B140" s="29">
        <v>130700401</v>
      </c>
      <c r="C140" s="30" t="s">
        <v>912</v>
      </c>
      <c r="D140" s="30">
        <v>1</v>
      </c>
      <c r="E140" s="30">
        <v>1</v>
      </c>
      <c r="F140" s="30">
        <v>1</v>
      </c>
      <c r="G140" s="30">
        <v>0</v>
      </c>
      <c r="H140" s="30">
        <v>1001</v>
      </c>
      <c r="I140" s="30">
        <v>1</v>
      </c>
      <c r="J140" s="30"/>
      <c r="K140" s="30">
        <v>0</v>
      </c>
      <c r="L140" s="30"/>
      <c r="M140" s="30"/>
      <c r="N140" s="30"/>
      <c r="O140" s="30"/>
      <c r="P140" s="30"/>
      <c r="Q140" s="30">
        <v>1</v>
      </c>
      <c r="R140" s="30"/>
      <c r="S140" s="30"/>
      <c r="T140" s="30"/>
      <c r="U140" s="30"/>
      <c r="V140" s="30"/>
      <c r="W140" s="30">
        <v>1</v>
      </c>
      <c r="X140" s="30">
        <v>5</v>
      </c>
      <c r="Y140" s="30"/>
      <c r="Z140" s="30"/>
      <c r="AA140" s="30"/>
      <c r="AB140" s="30"/>
      <c r="AC140" s="30"/>
      <c r="AD140" s="30"/>
      <c r="AE140" s="30">
        <f t="shared" si="1"/>
        <v>43</v>
      </c>
      <c r="AF140" s="66"/>
    </row>
    <row r="141" spans="1:32" ht="16.5" x14ac:dyDescent="0.2">
      <c r="A141" s="29">
        <f t="shared" si="0"/>
        <v>130700402</v>
      </c>
      <c r="B141" s="29">
        <v>130700402</v>
      </c>
      <c r="C141" s="30" t="s">
        <v>913</v>
      </c>
      <c r="D141" s="30">
        <v>1</v>
      </c>
      <c r="E141" s="30">
        <v>1</v>
      </c>
      <c r="F141" s="30">
        <v>3</v>
      </c>
      <c r="G141" s="30">
        <v>0</v>
      </c>
      <c r="H141" s="30">
        <v>3006</v>
      </c>
      <c r="I141" s="30">
        <v>1</v>
      </c>
      <c r="J141" s="30"/>
      <c r="K141" s="30">
        <v>0</v>
      </c>
      <c r="L141" s="30"/>
      <c r="M141" s="30"/>
      <c r="N141" s="30"/>
      <c r="O141" s="30"/>
      <c r="P141" s="30"/>
      <c r="Q141" s="30">
        <v>1</v>
      </c>
      <c r="R141" s="30"/>
      <c r="S141" s="30"/>
      <c r="T141" s="30"/>
      <c r="U141" s="30"/>
      <c r="V141" s="30"/>
      <c r="W141" s="30">
        <v>1</v>
      </c>
      <c r="X141" s="30">
        <v>4</v>
      </c>
      <c r="Y141" s="30"/>
      <c r="Z141" s="30"/>
      <c r="AA141" s="30"/>
      <c r="AB141" s="30"/>
      <c r="AC141" s="30"/>
      <c r="AD141" s="30"/>
      <c r="AE141" s="30">
        <f t="shared" si="1"/>
        <v>44</v>
      </c>
      <c r="AF141" s="66"/>
    </row>
    <row r="142" spans="1:32" ht="16.5" x14ac:dyDescent="0.2">
      <c r="A142" s="29">
        <f t="shared" si="0"/>
        <v>130700501</v>
      </c>
      <c r="B142" s="29">
        <v>130700501</v>
      </c>
      <c r="C142" s="30" t="s">
        <v>914</v>
      </c>
      <c r="D142" s="30">
        <v>1</v>
      </c>
      <c r="E142" s="30">
        <v>1</v>
      </c>
      <c r="F142" s="30">
        <v>1</v>
      </c>
      <c r="G142" s="30">
        <v>0</v>
      </c>
      <c r="H142" s="30">
        <v>1001</v>
      </c>
      <c r="I142" s="30">
        <v>1</v>
      </c>
      <c r="J142" s="30"/>
      <c r="K142" s="30">
        <v>0</v>
      </c>
      <c r="L142" s="30"/>
      <c r="M142" s="30"/>
      <c r="N142" s="30"/>
      <c r="O142" s="30"/>
      <c r="P142" s="30"/>
      <c r="Q142" s="30">
        <v>1</v>
      </c>
      <c r="R142" s="30"/>
      <c r="S142" s="30"/>
      <c r="T142" s="30"/>
      <c r="U142" s="30"/>
      <c r="V142" s="30"/>
      <c r="W142" s="30">
        <v>1</v>
      </c>
      <c r="X142" s="30">
        <v>5</v>
      </c>
      <c r="Y142" s="30"/>
      <c r="Z142" s="30"/>
      <c r="AA142" s="30"/>
      <c r="AB142" s="30"/>
      <c r="AC142" s="30"/>
      <c r="AD142" s="30"/>
      <c r="AE142" s="30">
        <f t="shared" si="1"/>
        <v>45</v>
      </c>
      <c r="AF142" s="66"/>
    </row>
    <row r="143" spans="1:32" ht="16.5" x14ac:dyDescent="0.2">
      <c r="A143" s="29">
        <f t="shared" si="0"/>
        <v>130700502</v>
      </c>
      <c r="B143" s="29">
        <v>130700502</v>
      </c>
      <c r="C143" s="30" t="s">
        <v>915</v>
      </c>
      <c r="D143" s="30">
        <v>1</v>
      </c>
      <c r="E143" s="30">
        <v>1</v>
      </c>
      <c r="F143" s="30">
        <v>3</v>
      </c>
      <c r="G143" s="30">
        <v>0</v>
      </c>
      <c r="H143" s="30">
        <v>3006</v>
      </c>
      <c r="I143" s="30">
        <v>1</v>
      </c>
      <c r="J143" s="30"/>
      <c r="K143" s="30">
        <v>0</v>
      </c>
      <c r="L143" s="30"/>
      <c r="M143" s="30"/>
      <c r="N143" s="30"/>
      <c r="O143" s="30"/>
      <c r="P143" s="30"/>
      <c r="Q143" s="30">
        <v>1</v>
      </c>
      <c r="R143" s="30"/>
      <c r="S143" s="30"/>
      <c r="T143" s="30"/>
      <c r="U143" s="30"/>
      <c r="V143" s="30"/>
      <c r="W143" s="30">
        <v>1</v>
      </c>
      <c r="X143" s="30">
        <v>4</v>
      </c>
      <c r="Y143" s="30"/>
      <c r="Z143" s="30"/>
      <c r="AA143" s="30"/>
      <c r="AB143" s="30"/>
      <c r="AC143" s="30"/>
      <c r="AD143" s="30"/>
      <c r="AE143" s="30">
        <f t="shared" si="1"/>
        <v>46</v>
      </c>
      <c r="AF143" s="66"/>
    </row>
    <row r="144" spans="1:32" ht="16.5" x14ac:dyDescent="0.2">
      <c r="A144" s="29">
        <f t="shared" si="0"/>
        <v>130700601</v>
      </c>
      <c r="B144" s="29">
        <v>130700601</v>
      </c>
      <c r="C144" s="30" t="s">
        <v>916</v>
      </c>
      <c r="D144" s="30">
        <v>1</v>
      </c>
      <c r="E144" s="30">
        <v>1</v>
      </c>
      <c r="F144" s="30">
        <v>1</v>
      </c>
      <c r="G144" s="30">
        <v>0</v>
      </c>
      <c r="H144" s="30">
        <v>1001</v>
      </c>
      <c r="I144" s="30">
        <v>1</v>
      </c>
      <c r="J144" s="30"/>
      <c r="K144" s="30">
        <v>0</v>
      </c>
      <c r="L144" s="30"/>
      <c r="M144" s="30"/>
      <c r="N144" s="30"/>
      <c r="O144" s="30"/>
      <c r="P144" s="30"/>
      <c r="Q144" s="30">
        <v>1</v>
      </c>
      <c r="R144" s="30"/>
      <c r="S144" s="30"/>
      <c r="T144" s="30"/>
      <c r="U144" s="30"/>
      <c r="V144" s="30"/>
      <c r="W144" s="30">
        <v>1</v>
      </c>
      <c r="X144" s="30">
        <v>5</v>
      </c>
      <c r="Y144" s="30"/>
      <c r="Z144" s="30"/>
      <c r="AA144" s="30"/>
      <c r="AB144" s="30"/>
      <c r="AC144" s="30"/>
      <c r="AD144" s="30"/>
      <c r="AE144" s="30">
        <f t="shared" si="1"/>
        <v>47</v>
      </c>
      <c r="AF144" s="66"/>
    </row>
    <row r="145" spans="1:32" ht="16.5" x14ac:dyDescent="0.2">
      <c r="A145" s="29">
        <f t="shared" si="0"/>
        <v>130700602</v>
      </c>
      <c r="B145" s="29">
        <v>130700602</v>
      </c>
      <c r="C145" s="30" t="s">
        <v>917</v>
      </c>
      <c r="D145" s="30">
        <v>1</v>
      </c>
      <c r="E145" s="30">
        <v>1</v>
      </c>
      <c r="F145" s="30">
        <v>3</v>
      </c>
      <c r="G145" s="30">
        <v>0</v>
      </c>
      <c r="H145" s="30">
        <v>3006</v>
      </c>
      <c r="I145" s="30">
        <v>1</v>
      </c>
      <c r="J145" s="30"/>
      <c r="K145" s="30">
        <v>0</v>
      </c>
      <c r="L145" s="30"/>
      <c r="M145" s="30"/>
      <c r="N145" s="30"/>
      <c r="O145" s="30"/>
      <c r="P145" s="30"/>
      <c r="Q145" s="30">
        <v>1</v>
      </c>
      <c r="R145" s="30"/>
      <c r="S145" s="30"/>
      <c r="T145" s="30"/>
      <c r="U145" s="30"/>
      <c r="V145" s="30"/>
      <c r="W145" s="30">
        <v>1</v>
      </c>
      <c r="X145" s="30">
        <v>4</v>
      </c>
      <c r="Y145" s="30"/>
      <c r="Z145" s="30"/>
      <c r="AA145" s="30"/>
      <c r="AB145" s="30"/>
      <c r="AC145" s="30"/>
      <c r="AD145" s="30"/>
      <c r="AE145" s="30">
        <f t="shared" si="1"/>
        <v>48</v>
      </c>
      <c r="AF145" s="66"/>
    </row>
    <row r="146" spans="1:32" ht="16.5" x14ac:dyDescent="0.2">
      <c r="A146" s="29">
        <f t="shared" si="0"/>
        <v>130700701</v>
      </c>
      <c r="B146" s="29">
        <v>130700701</v>
      </c>
      <c r="C146" s="30" t="s">
        <v>918</v>
      </c>
      <c r="D146" s="30">
        <v>1</v>
      </c>
      <c r="E146" s="30">
        <v>1</v>
      </c>
      <c r="F146" s="30">
        <v>1</v>
      </c>
      <c r="G146" s="30">
        <v>0</v>
      </c>
      <c r="H146" s="30">
        <v>1001</v>
      </c>
      <c r="I146" s="30">
        <v>1</v>
      </c>
      <c r="J146" s="30"/>
      <c r="K146" s="30">
        <v>0</v>
      </c>
      <c r="L146" s="30"/>
      <c r="M146" s="30"/>
      <c r="N146" s="30"/>
      <c r="O146" s="30"/>
      <c r="P146" s="30"/>
      <c r="Q146" s="30">
        <v>1</v>
      </c>
      <c r="R146" s="30"/>
      <c r="S146" s="30"/>
      <c r="T146" s="30"/>
      <c r="U146" s="30"/>
      <c r="V146" s="30"/>
      <c r="W146" s="30">
        <v>1</v>
      </c>
      <c r="X146" s="30">
        <v>5</v>
      </c>
      <c r="Y146" s="30"/>
      <c r="Z146" s="30"/>
      <c r="AA146" s="30"/>
      <c r="AB146" s="30"/>
      <c r="AC146" s="30"/>
      <c r="AD146" s="30"/>
      <c r="AE146" s="30">
        <f t="shared" si="1"/>
        <v>49</v>
      </c>
      <c r="AF146" s="66"/>
    </row>
    <row r="147" spans="1:32" ht="16.5" x14ac:dyDescent="0.2">
      <c r="A147" s="29">
        <f t="shared" si="0"/>
        <v>130700702</v>
      </c>
      <c r="B147" s="29">
        <v>130700702</v>
      </c>
      <c r="C147" s="30" t="s">
        <v>919</v>
      </c>
      <c r="D147" s="30">
        <v>1</v>
      </c>
      <c r="E147" s="30">
        <v>1</v>
      </c>
      <c r="F147" s="30">
        <v>3</v>
      </c>
      <c r="G147" s="30">
        <v>0</v>
      </c>
      <c r="H147" s="30">
        <v>3006</v>
      </c>
      <c r="I147" s="30">
        <v>1</v>
      </c>
      <c r="J147" s="30"/>
      <c r="K147" s="30">
        <v>0</v>
      </c>
      <c r="L147" s="30"/>
      <c r="M147" s="30"/>
      <c r="N147" s="30"/>
      <c r="O147" s="30"/>
      <c r="P147" s="30"/>
      <c r="Q147" s="30">
        <v>1</v>
      </c>
      <c r="R147" s="30"/>
      <c r="S147" s="30"/>
      <c r="T147" s="30"/>
      <c r="U147" s="30"/>
      <c r="V147" s="30"/>
      <c r="W147" s="30">
        <v>1</v>
      </c>
      <c r="X147" s="30">
        <v>4</v>
      </c>
      <c r="Y147" s="30"/>
      <c r="Z147" s="30"/>
      <c r="AA147" s="30"/>
      <c r="AB147" s="30"/>
      <c r="AC147" s="30"/>
      <c r="AD147" s="30"/>
      <c r="AE147" s="30">
        <f t="shared" si="1"/>
        <v>50</v>
      </c>
      <c r="AF147" s="66"/>
    </row>
    <row r="148" spans="1:32" ht="16.5" x14ac:dyDescent="0.2">
      <c r="A148" s="29">
        <f t="shared" si="0"/>
        <v>130700801</v>
      </c>
      <c r="B148" s="29">
        <v>130700801</v>
      </c>
      <c r="C148" s="30" t="s">
        <v>920</v>
      </c>
      <c r="D148" s="30">
        <v>1</v>
      </c>
      <c r="E148" s="30">
        <v>1</v>
      </c>
      <c r="F148" s="30">
        <v>1</v>
      </c>
      <c r="G148" s="30">
        <v>0</v>
      </c>
      <c r="H148" s="30">
        <v>1001</v>
      </c>
      <c r="I148" s="30">
        <v>1</v>
      </c>
      <c r="J148" s="30"/>
      <c r="K148" s="30">
        <v>0</v>
      </c>
      <c r="L148" s="30"/>
      <c r="M148" s="30"/>
      <c r="N148" s="30"/>
      <c r="O148" s="30"/>
      <c r="P148" s="30"/>
      <c r="Q148" s="30">
        <v>1</v>
      </c>
      <c r="R148" s="30"/>
      <c r="S148" s="30"/>
      <c r="T148" s="30"/>
      <c r="U148" s="30"/>
      <c r="V148" s="30"/>
      <c r="W148" s="30">
        <v>1</v>
      </c>
      <c r="X148" s="30">
        <v>5</v>
      </c>
      <c r="Y148" s="30"/>
      <c r="Z148" s="30"/>
      <c r="AA148" s="30"/>
      <c r="AB148" s="30"/>
      <c r="AC148" s="30"/>
      <c r="AD148" s="30"/>
      <c r="AE148" s="30">
        <f t="shared" si="1"/>
        <v>51</v>
      </c>
      <c r="AF148" s="66"/>
    </row>
    <row r="149" spans="1:32" ht="16.5" x14ac:dyDescent="0.2">
      <c r="A149" s="29">
        <f t="shared" si="0"/>
        <v>130700802</v>
      </c>
      <c r="B149" s="29">
        <v>130700802</v>
      </c>
      <c r="C149" s="30" t="s">
        <v>921</v>
      </c>
      <c r="D149" s="30">
        <v>1</v>
      </c>
      <c r="E149" s="30">
        <v>1</v>
      </c>
      <c r="F149" s="30">
        <v>3</v>
      </c>
      <c r="G149" s="30">
        <v>0</v>
      </c>
      <c r="H149" s="30">
        <v>3006</v>
      </c>
      <c r="I149" s="30">
        <v>1</v>
      </c>
      <c r="J149" s="30"/>
      <c r="K149" s="30">
        <v>0</v>
      </c>
      <c r="L149" s="30"/>
      <c r="M149" s="30"/>
      <c r="N149" s="30"/>
      <c r="O149" s="30"/>
      <c r="P149" s="30"/>
      <c r="Q149" s="30">
        <v>1</v>
      </c>
      <c r="R149" s="30"/>
      <c r="S149" s="30"/>
      <c r="T149" s="30"/>
      <c r="U149" s="30"/>
      <c r="V149" s="30"/>
      <c r="W149" s="30">
        <v>1</v>
      </c>
      <c r="X149" s="30">
        <v>4</v>
      </c>
      <c r="Y149" s="30"/>
      <c r="Z149" s="30"/>
      <c r="AA149" s="30"/>
      <c r="AB149" s="30"/>
      <c r="AC149" s="30"/>
      <c r="AD149" s="30"/>
      <c r="AE149" s="30">
        <f t="shared" si="1"/>
        <v>52</v>
      </c>
      <c r="AF149" s="66"/>
    </row>
    <row r="150" spans="1:32" ht="16.5" x14ac:dyDescent="0.2">
      <c r="A150" s="29">
        <f t="shared" si="0"/>
        <v>130700901</v>
      </c>
      <c r="B150" s="29">
        <v>130700901</v>
      </c>
      <c r="C150" s="30" t="s">
        <v>922</v>
      </c>
      <c r="D150" s="30">
        <v>1</v>
      </c>
      <c r="E150" s="30">
        <v>1</v>
      </c>
      <c r="F150" s="30">
        <v>1</v>
      </c>
      <c r="G150" s="30">
        <v>0</v>
      </c>
      <c r="H150" s="30">
        <v>1001</v>
      </c>
      <c r="I150" s="30">
        <v>1</v>
      </c>
      <c r="J150" s="30"/>
      <c r="K150" s="30">
        <v>0</v>
      </c>
      <c r="L150" s="30"/>
      <c r="M150" s="30"/>
      <c r="N150" s="30"/>
      <c r="O150" s="30"/>
      <c r="P150" s="30"/>
      <c r="Q150" s="30">
        <v>1</v>
      </c>
      <c r="R150" s="30"/>
      <c r="S150" s="30"/>
      <c r="T150" s="30"/>
      <c r="U150" s="30"/>
      <c r="V150" s="30"/>
      <c r="W150" s="30">
        <v>1</v>
      </c>
      <c r="X150" s="30">
        <v>5</v>
      </c>
      <c r="Y150" s="30"/>
      <c r="Z150" s="30"/>
      <c r="AA150" s="30"/>
      <c r="AB150" s="30"/>
      <c r="AC150" s="30"/>
      <c r="AD150" s="30"/>
      <c r="AE150" s="30">
        <f t="shared" si="1"/>
        <v>53</v>
      </c>
      <c r="AF150" s="66"/>
    </row>
    <row r="151" spans="1:32" ht="16.5" x14ac:dyDescent="0.2">
      <c r="A151" s="29">
        <f t="shared" si="0"/>
        <v>130700902</v>
      </c>
      <c r="B151" s="29">
        <v>130700902</v>
      </c>
      <c r="C151" s="30" t="s">
        <v>923</v>
      </c>
      <c r="D151" s="30">
        <v>1</v>
      </c>
      <c r="E151" s="30">
        <v>1</v>
      </c>
      <c r="F151" s="30">
        <v>3</v>
      </c>
      <c r="G151" s="30">
        <v>0</v>
      </c>
      <c r="H151" s="30">
        <v>3006</v>
      </c>
      <c r="I151" s="30">
        <v>1</v>
      </c>
      <c r="J151" s="30"/>
      <c r="K151" s="30">
        <v>0</v>
      </c>
      <c r="L151" s="30"/>
      <c r="M151" s="30"/>
      <c r="N151" s="30"/>
      <c r="O151" s="30"/>
      <c r="P151" s="30"/>
      <c r="Q151" s="30">
        <v>1</v>
      </c>
      <c r="R151" s="30"/>
      <c r="S151" s="30"/>
      <c r="T151" s="30"/>
      <c r="U151" s="30"/>
      <c r="V151" s="30"/>
      <c r="W151" s="30">
        <v>1</v>
      </c>
      <c r="X151" s="30">
        <v>4</v>
      </c>
      <c r="Y151" s="30"/>
      <c r="Z151" s="30"/>
      <c r="AA151" s="30"/>
      <c r="AB151" s="30"/>
      <c r="AC151" s="30"/>
      <c r="AD151" s="30"/>
      <c r="AE151" s="30">
        <f t="shared" si="1"/>
        <v>54</v>
      </c>
      <c r="AF151" s="66"/>
    </row>
    <row r="152" spans="1:32" ht="16.5" x14ac:dyDescent="0.2">
      <c r="A152" s="29">
        <f t="shared" si="0"/>
        <v>130701001</v>
      </c>
      <c r="B152" s="29">
        <v>130701001</v>
      </c>
      <c r="C152" s="30" t="s">
        <v>924</v>
      </c>
      <c r="D152" s="30">
        <v>1</v>
      </c>
      <c r="E152" s="30">
        <v>1</v>
      </c>
      <c r="F152" s="30">
        <v>1</v>
      </c>
      <c r="G152" s="30">
        <v>0</v>
      </c>
      <c r="H152" s="30">
        <v>1001</v>
      </c>
      <c r="I152" s="30">
        <v>1</v>
      </c>
      <c r="J152" s="30"/>
      <c r="K152" s="30">
        <v>0</v>
      </c>
      <c r="L152" s="30"/>
      <c r="M152" s="30"/>
      <c r="N152" s="30"/>
      <c r="O152" s="30"/>
      <c r="P152" s="30"/>
      <c r="Q152" s="30">
        <v>1</v>
      </c>
      <c r="R152" s="30"/>
      <c r="S152" s="30"/>
      <c r="T152" s="30"/>
      <c r="U152" s="30"/>
      <c r="V152" s="30"/>
      <c r="W152" s="30">
        <v>1</v>
      </c>
      <c r="X152" s="30">
        <v>5</v>
      </c>
      <c r="Y152" s="30"/>
      <c r="Z152" s="30"/>
      <c r="AA152" s="30"/>
      <c r="AB152" s="30"/>
      <c r="AC152" s="30"/>
      <c r="AD152" s="30"/>
      <c r="AE152" s="30">
        <f t="shared" si="1"/>
        <v>55</v>
      </c>
      <c r="AF152" s="66"/>
    </row>
    <row r="153" spans="1:32" ht="16.5" x14ac:dyDescent="0.2">
      <c r="A153" s="29">
        <f t="shared" si="0"/>
        <v>130701002</v>
      </c>
      <c r="B153" s="29">
        <v>130701002</v>
      </c>
      <c r="C153" s="30" t="s">
        <v>925</v>
      </c>
      <c r="D153" s="30">
        <v>1</v>
      </c>
      <c r="E153" s="30">
        <v>1</v>
      </c>
      <c r="F153" s="30">
        <v>3</v>
      </c>
      <c r="G153" s="30">
        <v>0</v>
      </c>
      <c r="H153" s="30">
        <v>3006</v>
      </c>
      <c r="I153" s="30">
        <v>1</v>
      </c>
      <c r="J153" s="30"/>
      <c r="K153" s="30">
        <v>0</v>
      </c>
      <c r="L153" s="30"/>
      <c r="M153" s="30"/>
      <c r="N153" s="30"/>
      <c r="O153" s="30"/>
      <c r="P153" s="30"/>
      <c r="Q153" s="30">
        <v>1</v>
      </c>
      <c r="R153" s="30"/>
      <c r="S153" s="30"/>
      <c r="T153" s="30"/>
      <c r="U153" s="30"/>
      <c r="V153" s="30"/>
      <c r="W153" s="30">
        <v>1</v>
      </c>
      <c r="X153" s="30">
        <v>4</v>
      </c>
      <c r="Y153" s="30"/>
      <c r="Z153" s="30"/>
      <c r="AA153" s="30"/>
      <c r="AB153" s="30"/>
      <c r="AC153" s="30"/>
      <c r="AD153" s="30"/>
      <c r="AE153" s="30">
        <f t="shared" si="1"/>
        <v>56</v>
      </c>
      <c r="AF153" s="66"/>
    </row>
    <row r="154" spans="1:32" ht="16.5" x14ac:dyDescent="0.2">
      <c r="A154" s="29">
        <f t="shared" si="0"/>
        <v>130701101</v>
      </c>
      <c r="B154" s="29">
        <v>130701101</v>
      </c>
      <c r="C154" s="30" t="s">
        <v>926</v>
      </c>
      <c r="D154" s="30">
        <v>1</v>
      </c>
      <c r="E154" s="30">
        <v>1</v>
      </c>
      <c r="F154" s="30">
        <v>1</v>
      </c>
      <c r="G154" s="30">
        <v>0</v>
      </c>
      <c r="H154" s="30">
        <v>1001</v>
      </c>
      <c r="I154" s="30">
        <v>1</v>
      </c>
      <c r="J154" s="30"/>
      <c r="K154" s="30">
        <v>0</v>
      </c>
      <c r="L154" s="30"/>
      <c r="M154" s="30"/>
      <c r="N154" s="30"/>
      <c r="O154" s="30"/>
      <c r="P154" s="30"/>
      <c r="Q154" s="30">
        <v>1</v>
      </c>
      <c r="R154" s="30"/>
      <c r="S154" s="30"/>
      <c r="T154" s="30"/>
      <c r="U154" s="30"/>
      <c r="V154" s="30"/>
      <c r="W154" s="30">
        <v>1</v>
      </c>
      <c r="X154" s="30">
        <v>5</v>
      </c>
      <c r="Y154" s="30"/>
      <c r="Z154" s="30"/>
      <c r="AA154" s="30"/>
      <c r="AB154" s="30"/>
      <c r="AC154" s="30"/>
      <c r="AD154" s="30"/>
      <c r="AE154" s="30">
        <f t="shared" si="1"/>
        <v>57</v>
      </c>
      <c r="AF154" s="66"/>
    </row>
    <row r="155" spans="1:32" ht="16.5" x14ac:dyDescent="0.2">
      <c r="A155" s="29">
        <f t="shared" si="0"/>
        <v>130701102</v>
      </c>
      <c r="B155" s="29">
        <v>130701102</v>
      </c>
      <c r="C155" s="30" t="s">
        <v>927</v>
      </c>
      <c r="D155" s="30">
        <v>1</v>
      </c>
      <c r="E155" s="30">
        <v>1</v>
      </c>
      <c r="F155" s="30">
        <v>3</v>
      </c>
      <c r="G155" s="30">
        <v>0</v>
      </c>
      <c r="H155" s="30">
        <v>3006</v>
      </c>
      <c r="I155" s="30">
        <v>1</v>
      </c>
      <c r="J155" s="30"/>
      <c r="K155" s="30">
        <v>0</v>
      </c>
      <c r="L155" s="30"/>
      <c r="M155" s="30"/>
      <c r="N155" s="30"/>
      <c r="O155" s="30"/>
      <c r="P155" s="30"/>
      <c r="Q155" s="30">
        <v>1</v>
      </c>
      <c r="R155" s="30"/>
      <c r="S155" s="30"/>
      <c r="T155" s="30"/>
      <c r="U155" s="30"/>
      <c r="V155" s="30"/>
      <c r="W155" s="30">
        <v>1</v>
      </c>
      <c r="X155" s="30">
        <v>4</v>
      </c>
      <c r="Y155" s="30"/>
      <c r="Z155" s="30"/>
      <c r="AA155" s="30"/>
      <c r="AB155" s="30"/>
      <c r="AC155" s="30"/>
      <c r="AD155" s="30"/>
      <c r="AE155" s="30">
        <f t="shared" si="1"/>
        <v>58</v>
      </c>
      <c r="AF155" s="66"/>
    </row>
    <row r="156" spans="1:32" ht="16.5" x14ac:dyDescent="0.2">
      <c r="A156" s="29">
        <f t="shared" si="0"/>
        <v>130701201</v>
      </c>
      <c r="B156" s="29">
        <v>130701201</v>
      </c>
      <c r="C156" s="30" t="s">
        <v>928</v>
      </c>
      <c r="D156" s="30">
        <v>1</v>
      </c>
      <c r="E156" s="30">
        <v>1</v>
      </c>
      <c r="F156" s="30">
        <v>1</v>
      </c>
      <c r="G156" s="30">
        <v>0</v>
      </c>
      <c r="H156" s="30">
        <v>1001</v>
      </c>
      <c r="I156" s="30">
        <v>1</v>
      </c>
      <c r="J156" s="30"/>
      <c r="K156" s="30">
        <v>0</v>
      </c>
      <c r="L156" s="30"/>
      <c r="M156" s="30"/>
      <c r="N156" s="30"/>
      <c r="O156" s="30"/>
      <c r="P156" s="30"/>
      <c r="Q156" s="30">
        <v>1</v>
      </c>
      <c r="R156" s="30"/>
      <c r="S156" s="30"/>
      <c r="T156" s="30"/>
      <c r="U156" s="30"/>
      <c r="V156" s="30"/>
      <c r="W156" s="30">
        <v>1</v>
      </c>
      <c r="X156" s="30">
        <v>5</v>
      </c>
      <c r="Y156" s="30"/>
      <c r="Z156" s="30"/>
      <c r="AA156" s="30"/>
      <c r="AB156" s="30"/>
      <c r="AC156" s="30"/>
      <c r="AD156" s="30"/>
      <c r="AE156" s="30">
        <f t="shared" si="1"/>
        <v>59</v>
      </c>
      <c r="AF156" s="66"/>
    </row>
    <row r="157" spans="1:32" ht="16.5" x14ac:dyDescent="0.2">
      <c r="A157" s="29">
        <f t="shared" si="0"/>
        <v>130701202</v>
      </c>
      <c r="B157" s="29">
        <v>130701202</v>
      </c>
      <c r="C157" s="30" t="s">
        <v>929</v>
      </c>
      <c r="D157" s="30">
        <v>1</v>
      </c>
      <c r="E157" s="30">
        <v>1</v>
      </c>
      <c r="F157" s="30">
        <v>3</v>
      </c>
      <c r="G157" s="30">
        <v>0</v>
      </c>
      <c r="H157" s="30">
        <v>3006</v>
      </c>
      <c r="I157" s="30">
        <v>1</v>
      </c>
      <c r="J157" s="30"/>
      <c r="K157" s="30">
        <v>0</v>
      </c>
      <c r="L157" s="30"/>
      <c r="M157" s="30"/>
      <c r="N157" s="30"/>
      <c r="O157" s="30"/>
      <c r="P157" s="30"/>
      <c r="Q157" s="30">
        <v>1</v>
      </c>
      <c r="R157" s="30"/>
      <c r="S157" s="30"/>
      <c r="T157" s="30"/>
      <c r="U157" s="30"/>
      <c r="V157" s="30"/>
      <c r="W157" s="30">
        <v>1</v>
      </c>
      <c r="X157" s="30">
        <v>4</v>
      </c>
      <c r="Y157" s="30"/>
      <c r="Z157" s="30"/>
      <c r="AA157" s="30"/>
      <c r="AB157" s="30"/>
      <c r="AC157" s="30"/>
      <c r="AD157" s="30"/>
      <c r="AE157" s="30">
        <f t="shared" si="1"/>
        <v>60</v>
      </c>
      <c r="AF157" s="66"/>
    </row>
    <row r="158" spans="1:32" ht="16.5" x14ac:dyDescent="0.2">
      <c r="A158" s="29">
        <f t="shared" si="0"/>
        <v>130701301</v>
      </c>
      <c r="B158" s="29">
        <v>130701301</v>
      </c>
      <c r="C158" s="30" t="s">
        <v>930</v>
      </c>
      <c r="D158" s="30">
        <v>1</v>
      </c>
      <c r="E158" s="30">
        <v>1</v>
      </c>
      <c r="F158" s="30">
        <v>1</v>
      </c>
      <c r="G158" s="30">
        <v>0</v>
      </c>
      <c r="H158" s="30">
        <v>1001</v>
      </c>
      <c r="I158" s="30">
        <v>1</v>
      </c>
      <c r="J158" s="30"/>
      <c r="K158" s="30">
        <v>0</v>
      </c>
      <c r="L158" s="30"/>
      <c r="M158" s="30"/>
      <c r="N158" s="30"/>
      <c r="O158" s="30"/>
      <c r="P158" s="30"/>
      <c r="Q158" s="30">
        <v>1</v>
      </c>
      <c r="R158" s="30"/>
      <c r="S158" s="30"/>
      <c r="T158" s="30"/>
      <c r="U158" s="30"/>
      <c r="V158" s="30"/>
      <c r="W158" s="30">
        <v>1</v>
      </c>
      <c r="X158" s="30">
        <v>5</v>
      </c>
      <c r="Y158" s="30"/>
      <c r="Z158" s="30"/>
      <c r="AA158" s="30"/>
      <c r="AB158" s="30"/>
      <c r="AC158" s="30"/>
      <c r="AD158" s="30"/>
      <c r="AE158" s="30">
        <f t="shared" si="1"/>
        <v>61</v>
      </c>
      <c r="AF158" s="66"/>
    </row>
    <row r="159" spans="1:32" ht="16.5" x14ac:dyDescent="0.2">
      <c r="A159" s="29">
        <f t="shared" si="0"/>
        <v>130701302</v>
      </c>
      <c r="B159" s="29">
        <v>130701302</v>
      </c>
      <c r="C159" s="30" t="s">
        <v>931</v>
      </c>
      <c r="D159" s="30">
        <v>1</v>
      </c>
      <c r="E159" s="30">
        <v>1</v>
      </c>
      <c r="F159" s="30">
        <v>3</v>
      </c>
      <c r="G159" s="30">
        <v>0</v>
      </c>
      <c r="H159" s="30">
        <v>3006</v>
      </c>
      <c r="I159" s="30">
        <v>1</v>
      </c>
      <c r="J159" s="30"/>
      <c r="K159" s="30">
        <v>0</v>
      </c>
      <c r="L159" s="30"/>
      <c r="M159" s="30"/>
      <c r="N159" s="30"/>
      <c r="O159" s="30"/>
      <c r="P159" s="30"/>
      <c r="Q159" s="30">
        <v>1</v>
      </c>
      <c r="R159" s="30"/>
      <c r="S159" s="30"/>
      <c r="T159" s="30"/>
      <c r="U159" s="30"/>
      <c r="V159" s="30"/>
      <c r="W159" s="30">
        <v>1</v>
      </c>
      <c r="X159" s="30">
        <v>4</v>
      </c>
      <c r="Y159" s="30"/>
      <c r="Z159" s="30"/>
      <c r="AA159" s="30"/>
      <c r="AB159" s="30"/>
      <c r="AC159" s="30"/>
      <c r="AD159" s="30"/>
      <c r="AE159" s="30">
        <f t="shared" si="1"/>
        <v>62</v>
      </c>
      <c r="AF159" s="66"/>
    </row>
    <row r="160" spans="1:32" ht="16.5" x14ac:dyDescent="0.2">
      <c r="A160" s="29">
        <f t="shared" si="0"/>
        <v>130701401</v>
      </c>
      <c r="B160" s="29">
        <v>130701401</v>
      </c>
      <c r="C160" s="30" t="s">
        <v>932</v>
      </c>
      <c r="D160" s="30">
        <v>1</v>
      </c>
      <c r="E160" s="30">
        <v>1</v>
      </c>
      <c r="F160" s="30">
        <v>1</v>
      </c>
      <c r="G160" s="30">
        <v>0</v>
      </c>
      <c r="H160" s="30">
        <v>1001</v>
      </c>
      <c r="I160" s="30">
        <v>1</v>
      </c>
      <c r="J160" s="30"/>
      <c r="K160" s="30">
        <v>0</v>
      </c>
      <c r="L160" s="30"/>
      <c r="M160" s="30"/>
      <c r="N160" s="30"/>
      <c r="O160" s="30"/>
      <c r="P160" s="30"/>
      <c r="Q160" s="30">
        <v>1</v>
      </c>
      <c r="R160" s="30"/>
      <c r="S160" s="30"/>
      <c r="T160" s="30"/>
      <c r="U160" s="30"/>
      <c r="V160" s="30"/>
      <c r="W160" s="30">
        <v>1</v>
      </c>
      <c r="X160" s="30">
        <v>5</v>
      </c>
      <c r="Y160" s="30"/>
      <c r="Z160" s="30"/>
      <c r="AA160" s="30"/>
      <c r="AB160" s="30"/>
      <c r="AC160" s="30"/>
      <c r="AD160" s="30"/>
      <c r="AE160" s="30">
        <f t="shared" si="1"/>
        <v>63</v>
      </c>
      <c r="AF160" s="66"/>
    </row>
    <row r="161" spans="1:32" ht="16.5" x14ac:dyDescent="0.2">
      <c r="A161" s="29">
        <f t="shared" si="0"/>
        <v>130701402</v>
      </c>
      <c r="B161" s="29">
        <v>130701402</v>
      </c>
      <c r="C161" s="30" t="s">
        <v>933</v>
      </c>
      <c r="D161" s="30">
        <v>1</v>
      </c>
      <c r="E161" s="30">
        <v>1</v>
      </c>
      <c r="F161" s="30">
        <v>3</v>
      </c>
      <c r="G161" s="30">
        <v>0</v>
      </c>
      <c r="H161" s="30">
        <v>3006</v>
      </c>
      <c r="I161" s="30">
        <v>1</v>
      </c>
      <c r="J161" s="30"/>
      <c r="K161" s="30">
        <v>0</v>
      </c>
      <c r="L161" s="30"/>
      <c r="M161" s="30"/>
      <c r="N161" s="30"/>
      <c r="O161" s="30"/>
      <c r="P161" s="30"/>
      <c r="Q161" s="30">
        <v>1</v>
      </c>
      <c r="R161" s="30"/>
      <c r="S161" s="30"/>
      <c r="T161" s="30"/>
      <c r="U161" s="30"/>
      <c r="V161" s="30"/>
      <c r="W161" s="30">
        <v>1</v>
      </c>
      <c r="X161" s="30">
        <v>4</v>
      </c>
      <c r="Y161" s="30"/>
      <c r="Z161" s="30"/>
      <c r="AA161" s="30"/>
      <c r="AB161" s="30"/>
      <c r="AC161" s="30"/>
      <c r="AD161" s="30"/>
      <c r="AE161" s="30">
        <f t="shared" si="1"/>
        <v>64</v>
      </c>
      <c r="AF161" s="66"/>
    </row>
    <row r="162" spans="1:32" ht="16.5" x14ac:dyDescent="0.2">
      <c r="A162" s="29">
        <f t="shared" si="0"/>
        <v>130701501</v>
      </c>
      <c r="B162" s="29">
        <v>130701501</v>
      </c>
      <c r="C162" s="30" t="s">
        <v>934</v>
      </c>
      <c r="D162" s="30">
        <v>1</v>
      </c>
      <c r="E162" s="30">
        <v>1</v>
      </c>
      <c r="F162" s="30">
        <v>1</v>
      </c>
      <c r="G162" s="30">
        <v>0</v>
      </c>
      <c r="H162" s="30">
        <v>1001</v>
      </c>
      <c r="I162" s="30">
        <v>1</v>
      </c>
      <c r="J162" s="30"/>
      <c r="K162" s="30">
        <v>0</v>
      </c>
      <c r="L162" s="30"/>
      <c r="M162" s="30"/>
      <c r="N162" s="30"/>
      <c r="O162" s="30"/>
      <c r="P162" s="30"/>
      <c r="Q162" s="30">
        <v>1</v>
      </c>
      <c r="R162" s="30"/>
      <c r="S162" s="30"/>
      <c r="T162" s="30"/>
      <c r="U162" s="30"/>
      <c r="V162" s="30"/>
      <c r="W162" s="30">
        <v>1</v>
      </c>
      <c r="X162" s="30">
        <v>5</v>
      </c>
      <c r="Y162" s="30"/>
      <c r="Z162" s="30"/>
      <c r="AA162" s="30"/>
      <c r="AB162" s="30"/>
      <c r="AC162" s="30"/>
      <c r="AD162" s="30"/>
      <c r="AE162" s="30">
        <f t="shared" si="1"/>
        <v>65</v>
      </c>
      <c r="AF162" s="66"/>
    </row>
    <row r="163" spans="1:32" ht="16.5" x14ac:dyDescent="0.2">
      <c r="A163" s="29">
        <f t="shared" ref="A163:A228" si="2">B163</f>
        <v>130701502</v>
      </c>
      <c r="B163" s="29">
        <v>130701502</v>
      </c>
      <c r="C163" s="30" t="s">
        <v>935</v>
      </c>
      <c r="D163" s="30">
        <v>1</v>
      </c>
      <c r="E163" s="30">
        <v>1</v>
      </c>
      <c r="F163" s="30">
        <v>3</v>
      </c>
      <c r="G163" s="30">
        <v>0</v>
      </c>
      <c r="H163" s="30">
        <v>3006</v>
      </c>
      <c r="I163" s="30">
        <v>1</v>
      </c>
      <c r="J163" s="30"/>
      <c r="K163" s="30">
        <v>0</v>
      </c>
      <c r="L163" s="30"/>
      <c r="M163" s="30"/>
      <c r="N163" s="30"/>
      <c r="O163" s="30"/>
      <c r="P163" s="30"/>
      <c r="Q163" s="30">
        <v>1</v>
      </c>
      <c r="R163" s="30"/>
      <c r="S163" s="30"/>
      <c r="T163" s="30"/>
      <c r="U163" s="30"/>
      <c r="V163" s="30"/>
      <c r="W163" s="30">
        <v>1</v>
      </c>
      <c r="X163" s="30">
        <v>4</v>
      </c>
      <c r="Y163" s="30"/>
      <c r="Z163" s="30"/>
      <c r="AA163" s="30"/>
      <c r="AB163" s="30"/>
      <c r="AC163" s="30"/>
      <c r="AD163" s="30"/>
      <c r="AE163" s="30">
        <f t="shared" si="1"/>
        <v>66</v>
      </c>
      <c r="AF163" s="66"/>
    </row>
    <row r="164" spans="1:32" ht="16.5" x14ac:dyDescent="0.2">
      <c r="A164" s="29">
        <f t="shared" si="2"/>
        <v>130701601</v>
      </c>
      <c r="B164" s="29">
        <v>130701601</v>
      </c>
      <c r="C164" s="30" t="s">
        <v>936</v>
      </c>
      <c r="D164" s="30">
        <v>1</v>
      </c>
      <c r="E164" s="30">
        <v>1</v>
      </c>
      <c r="F164" s="30">
        <v>1</v>
      </c>
      <c r="G164" s="30">
        <v>0</v>
      </c>
      <c r="H164" s="30">
        <v>1001</v>
      </c>
      <c r="I164" s="30">
        <v>1</v>
      </c>
      <c r="J164" s="30"/>
      <c r="K164" s="30">
        <v>0</v>
      </c>
      <c r="L164" s="30"/>
      <c r="M164" s="30"/>
      <c r="N164" s="30"/>
      <c r="O164" s="30"/>
      <c r="P164" s="30"/>
      <c r="Q164" s="30">
        <v>1</v>
      </c>
      <c r="R164" s="30"/>
      <c r="S164" s="30"/>
      <c r="T164" s="30"/>
      <c r="U164" s="30"/>
      <c r="V164" s="30"/>
      <c r="W164" s="30">
        <v>1</v>
      </c>
      <c r="X164" s="30">
        <v>5</v>
      </c>
      <c r="Y164" s="30"/>
      <c r="Z164" s="30"/>
      <c r="AA164" s="30"/>
      <c r="AB164" s="30"/>
      <c r="AC164" s="30"/>
      <c r="AD164" s="30"/>
      <c r="AE164" s="30">
        <f t="shared" ref="AE164:AE230" si="3">AE163+1</f>
        <v>67</v>
      </c>
      <c r="AF164" s="66"/>
    </row>
    <row r="165" spans="1:32" ht="16.5" x14ac:dyDescent="0.2">
      <c r="A165" s="29">
        <f t="shared" si="2"/>
        <v>130701602</v>
      </c>
      <c r="B165" s="29">
        <v>130701602</v>
      </c>
      <c r="C165" s="30" t="s">
        <v>937</v>
      </c>
      <c r="D165" s="30">
        <v>1</v>
      </c>
      <c r="E165" s="30">
        <v>1</v>
      </c>
      <c r="F165" s="30">
        <v>3</v>
      </c>
      <c r="G165" s="30">
        <v>0</v>
      </c>
      <c r="H165" s="30">
        <v>3006</v>
      </c>
      <c r="I165" s="30">
        <v>1</v>
      </c>
      <c r="J165" s="30"/>
      <c r="K165" s="30">
        <v>0</v>
      </c>
      <c r="L165" s="30"/>
      <c r="M165" s="30"/>
      <c r="N165" s="30"/>
      <c r="O165" s="30"/>
      <c r="P165" s="30"/>
      <c r="Q165" s="30">
        <v>1</v>
      </c>
      <c r="R165" s="30"/>
      <c r="S165" s="30"/>
      <c r="T165" s="30"/>
      <c r="U165" s="30"/>
      <c r="V165" s="30"/>
      <c r="W165" s="30">
        <v>1</v>
      </c>
      <c r="X165" s="30">
        <v>4</v>
      </c>
      <c r="Y165" s="30"/>
      <c r="Z165" s="30"/>
      <c r="AA165" s="30"/>
      <c r="AB165" s="30"/>
      <c r="AC165" s="30"/>
      <c r="AD165" s="30"/>
      <c r="AE165" s="30">
        <f t="shared" si="3"/>
        <v>68</v>
      </c>
      <c r="AF165" s="66"/>
    </row>
    <row r="166" spans="1:32" ht="16.5" x14ac:dyDescent="0.2">
      <c r="A166" s="29">
        <f t="shared" si="2"/>
        <v>130701701</v>
      </c>
      <c r="B166" s="29">
        <v>130701701</v>
      </c>
      <c r="C166" s="30" t="s">
        <v>938</v>
      </c>
      <c r="D166" s="30">
        <v>1</v>
      </c>
      <c r="E166" s="30">
        <v>1</v>
      </c>
      <c r="F166" s="30">
        <v>1</v>
      </c>
      <c r="G166" s="30">
        <v>0</v>
      </c>
      <c r="H166" s="30">
        <v>1001</v>
      </c>
      <c r="I166" s="30">
        <v>1</v>
      </c>
      <c r="J166" s="30"/>
      <c r="K166" s="30">
        <v>0</v>
      </c>
      <c r="L166" s="30"/>
      <c r="M166" s="30"/>
      <c r="N166" s="30"/>
      <c r="O166" s="30"/>
      <c r="P166" s="30"/>
      <c r="Q166" s="30">
        <v>1</v>
      </c>
      <c r="R166" s="30"/>
      <c r="S166" s="30"/>
      <c r="T166" s="30"/>
      <c r="U166" s="30"/>
      <c r="V166" s="30"/>
      <c r="W166" s="30">
        <v>1</v>
      </c>
      <c r="X166" s="30">
        <v>5</v>
      </c>
      <c r="Y166" s="30"/>
      <c r="Z166" s="30"/>
      <c r="AA166" s="30"/>
      <c r="AB166" s="30"/>
      <c r="AC166" s="30"/>
      <c r="AD166" s="30"/>
      <c r="AE166" s="30">
        <f t="shared" si="3"/>
        <v>69</v>
      </c>
      <c r="AF166" s="66"/>
    </row>
    <row r="167" spans="1:32" ht="16.5" x14ac:dyDescent="0.2">
      <c r="A167" s="29">
        <f t="shared" si="2"/>
        <v>130701702</v>
      </c>
      <c r="B167" s="29">
        <v>130701702</v>
      </c>
      <c r="C167" s="30" t="s">
        <v>939</v>
      </c>
      <c r="D167" s="30">
        <v>1</v>
      </c>
      <c r="E167" s="30">
        <v>1</v>
      </c>
      <c r="F167" s="30">
        <v>3</v>
      </c>
      <c r="G167" s="30">
        <v>0</v>
      </c>
      <c r="H167" s="30">
        <v>3006</v>
      </c>
      <c r="I167" s="30">
        <v>1</v>
      </c>
      <c r="J167" s="30"/>
      <c r="K167" s="30">
        <v>0</v>
      </c>
      <c r="L167" s="30"/>
      <c r="M167" s="30"/>
      <c r="N167" s="30"/>
      <c r="O167" s="30"/>
      <c r="P167" s="30"/>
      <c r="Q167" s="30">
        <v>1</v>
      </c>
      <c r="R167" s="30"/>
      <c r="S167" s="30"/>
      <c r="T167" s="30"/>
      <c r="U167" s="30"/>
      <c r="V167" s="30"/>
      <c r="W167" s="30">
        <v>1</v>
      </c>
      <c r="X167" s="30">
        <v>4</v>
      </c>
      <c r="Y167" s="30"/>
      <c r="Z167" s="30"/>
      <c r="AA167" s="30"/>
      <c r="AB167" s="30"/>
      <c r="AC167" s="30"/>
      <c r="AD167" s="30"/>
      <c r="AE167" s="30">
        <f t="shared" si="3"/>
        <v>70</v>
      </c>
      <c r="AF167" s="66"/>
    </row>
    <row r="168" spans="1:32" ht="16.5" x14ac:dyDescent="0.2">
      <c r="A168" s="29">
        <f t="shared" si="2"/>
        <v>130701801</v>
      </c>
      <c r="B168" s="29">
        <v>130701801</v>
      </c>
      <c r="C168" s="30" t="s">
        <v>940</v>
      </c>
      <c r="D168" s="30">
        <v>1</v>
      </c>
      <c r="E168" s="30">
        <v>1</v>
      </c>
      <c r="F168" s="30">
        <v>1</v>
      </c>
      <c r="G168" s="30">
        <v>0</v>
      </c>
      <c r="H168" s="30">
        <v>1001</v>
      </c>
      <c r="I168" s="30">
        <v>1</v>
      </c>
      <c r="J168" s="30"/>
      <c r="K168" s="30">
        <v>0</v>
      </c>
      <c r="L168" s="30"/>
      <c r="M168" s="30"/>
      <c r="N168" s="30"/>
      <c r="O168" s="30"/>
      <c r="P168" s="30"/>
      <c r="Q168" s="30">
        <v>1</v>
      </c>
      <c r="R168" s="30"/>
      <c r="S168" s="30"/>
      <c r="T168" s="30"/>
      <c r="U168" s="30"/>
      <c r="V168" s="30"/>
      <c r="W168" s="30">
        <v>1</v>
      </c>
      <c r="X168" s="30">
        <v>5</v>
      </c>
      <c r="Y168" s="30"/>
      <c r="Z168" s="30"/>
      <c r="AA168" s="30"/>
      <c r="AB168" s="30"/>
      <c r="AC168" s="30"/>
      <c r="AD168" s="30"/>
      <c r="AE168" s="30">
        <f t="shared" si="3"/>
        <v>71</v>
      </c>
      <c r="AF168" s="66"/>
    </row>
    <row r="169" spans="1:32" ht="16.5" x14ac:dyDescent="0.2">
      <c r="A169" s="29">
        <f t="shared" si="2"/>
        <v>130701802</v>
      </c>
      <c r="B169" s="29">
        <v>130701802</v>
      </c>
      <c r="C169" s="30" t="s">
        <v>941</v>
      </c>
      <c r="D169" s="30">
        <v>1</v>
      </c>
      <c r="E169" s="30">
        <v>1</v>
      </c>
      <c r="F169" s="30">
        <v>3</v>
      </c>
      <c r="G169" s="30">
        <v>0</v>
      </c>
      <c r="H169" s="30">
        <v>3006</v>
      </c>
      <c r="I169" s="30">
        <v>1</v>
      </c>
      <c r="J169" s="30"/>
      <c r="K169" s="30">
        <v>0</v>
      </c>
      <c r="L169" s="30"/>
      <c r="M169" s="30"/>
      <c r="N169" s="30"/>
      <c r="O169" s="30"/>
      <c r="P169" s="30"/>
      <c r="Q169" s="30">
        <v>1</v>
      </c>
      <c r="R169" s="30"/>
      <c r="S169" s="30"/>
      <c r="T169" s="30"/>
      <c r="U169" s="30"/>
      <c r="V169" s="30"/>
      <c r="W169" s="30">
        <v>1</v>
      </c>
      <c r="X169" s="30">
        <v>4</v>
      </c>
      <c r="Y169" s="30"/>
      <c r="Z169" s="30"/>
      <c r="AA169" s="30"/>
      <c r="AB169" s="30"/>
      <c r="AC169" s="30"/>
      <c r="AD169" s="30"/>
      <c r="AE169" s="30">
        <f t="shared" si="3"/>
        <v>72</v>
      </c>
      <c r="AF169" s="66"/>
    </row>
    <row r="170" spans="1:32" ht="16.5" x14ac:dyDescent="0.2">
      <c r="A170" s="29">
        <f t="shared" si="2"/>
        <v>130701901</v>
      </c>
      <c r="B170" s="29">
        <v>130701901</v>
      </c>
      <c r="C170" s="30" t="s">
        <v>942</v>
      </c>
      <c r="D170" s="30">
        <v>1</v>
      </c>
      <c r="E170" s="30">
        <v>1</v>
      </c>
      <c r="F170" s="30">
        <v>1</v>
      </c>
      <c r="G170" s="30">
        <v>0</v>
      </c>
      <c r="H170" s="30">
        <v>1001</v>
      </c>
      <c r="I170" s="30">
        <v>1</v>
      </c>
      <c r="J170" s="30"/>
      <c r="K170" s="30">
        <v>0</v>
      </c>
      <c r="L170" s="30"/>
      <c r="M170" s="30"/>
      <c r="N170" s="30"/>
      <c r="O170" s="30"/>
      <c r="P170" s="30"/>
      <c r="Q170" s="30">
        <v>1</v>
      </c>
      <c r="R170" s="30"/>
      <c r="S170" s="30"/>
      <c r="T170" s="30"/>
      <c r="U170" s="30"/>
      <c r="V170" s="30"/>
      <c r="W170" s="30">
        <v>1</v>
      </c>
      <c r="X170" s="30">
        <v>5</v>
      </c>
      <c r="Y170" s="30"/>
      <c r="Z170" s="30"/>
      <c r="AA170" s="30"/>
      <c r="AB170" s="30"/>
      <c r="AC170" s="30"/>
      <c r="AD170" s="30"/>
      <c r="AE170" s="30">
        <f t="shared" si="3"/>
        <v>73</v>
      </c>
      <c r="AF170" s="66"/>
    </row>
    <row r="171" spans="1:32" ht="16.5" x14ac:dyDescent="0.2">
      <c r="A171" s="29">
        <f t="shared" si="2"/>
        <v>130701902</v>
      </c>
      <c r="B171" s="29">
        <v>130701902</v>
      </c>
      <c r="C171" s="30" t="s">
        <v>943</v>
      </c>
      <c r="D171" s="30">
        <v>1</v>
      </c>
      <c r="E171" s="30">
        <v>1</v>
      </c>
      <c r="F171" s="30">
        <v>3</v>
      </c>
      <c r="G171" s="30">
        <v>0</v>
      </c>
      <c r="H171" s="30">
        <v>3006</v>
      </c>
      <c r="I171" s="30">
        <v>1</v>
      </c>
      <c r="J171" s="30"/>
      <c r="K171" s="30">
        <v>0</v>
      </c>
      <c r="L171" s="30"/>
      <c r="M171" s="30"/>
      <c r="N171" s="30"/>
      <c r="O171" s="30"/>
      <c r="P171" s="30"/>
      <c r="Q171" s="30">
        <v>1</v>
      </c>
      <c r="R171" s="30"/>
      <c r="S171" s="30"/>
      <c r="T171" s="30"/>
      <c r="U171" s="30"/>
      <c r="V171" s="30"/>
      <c r="W171" s="30">
        <v>1</v>
      </c>
      <c r="X171" s="30">
        <v>4</v>
      </c>
      <c r="Y171" s="30"/>
      <c r="Z171" s="30"/>
      <c r="AA171" s="30"/>
      <c r="AB171" s="30"/>
      <c r="AC171" s="30"/>
      <c r="AD171" s="30"/>
      <c r="AE171" s="30">
        <f t="shared" si="3"/>
        <v>74</v>
      </c>
      <c r="AF171" s="66"/>
    </row>
    <row r="172" spans="1:32" ht="16.5" x14ac:dyDescent="0.2">
      <c r="A172" s="29">
        <f t="shared" si="2"/>
        <v>130702001</v>
      </c>
      <c r="B172" s="29">
        <v>130702001</v>
      </c>
      <c r="C172" s="30" t="s">
        <v>944</v>
      </c>
      <c r="D172" s="30">
        <v>1</v>
      </c>
      <c r="E172" s="30">
        <v>1</v>
      </c>
      <c r="F172" s="30">
        <v>1</v>
      </c>
      <c r="G172" s="30">
        <v>0</v>
      </c>
      <c r="H172" s="30">
        <v>1001</v>
      </c>
      <c r="I172" s="30">
        <v>1</v>
      </c>
      <c r="J172" s="30"/>
      <c r="K172" s="30">
        <v>0</v>
      </c>
      <c r="L172" s="30"/>
      <c r="M172" s="30"/>
      <c r="N172" s="30"/>
      <c r="O172" s="30"/>
      <c r="P172" s="30"/>
      <c r="Q172" s="30">
        <v>1</v>
      </c>
      <c r="R172" s="30"/>
      <c r="S172" s="30"/>
      <c r="T172" s="30"/>
      <c r="U172" s="30"/>
      <c r="V172" s="30"/>
      <c r="W172" s="30">
        <v>1</v>
      </c>
      <c r="X172" s="30">
        <v>5</v>
      </c>
      <c r="Y172" s="30"/>
      <c r="Z172" s="30"/>
      <c r="AA172" s="30"/>
      <c r="AB172" s="30"/>
      <c r="AC172" s="30"/>
      <c r="AD172" s="30"/>
      <c r="AE172" s="30">
        <f t="shared" si="3"/>
        <v>75</v>
      </c>
      <c r="AF172" s="66"/>
    </row>
    <row r="173" spans="1:32" ht="16.5" x14ac:dyDescent="0.2">
      <c r="A173" s="29">
        <f t="shared" si="2"/>
        <v>130702002</v>
      </c>
      <c r="B173" s="29">
        <v>130702002</v>
      </c>
      <c r="C173" s="30" t="s">
        <v>945</v>
      </c>
      <c r="D173" s="30">
        <v>1</v>
      </c>
      <c r="E173" s="30">
        <v>1</v>
      </c>
      <c r="F173" s="30">
        <v>3</v>
      </c>
      <c r="G173" s="30">
        <v>0</v>
      </c>
      <c r="H173" s="30">
        <v>3006</v>
      </c>
      <c r="I173" s="30">
        <v>1</v>
      </c>
      <c r="J173" s="30"/>
      <c r="K173" s="30">
        <v>0</v>
      </c>
      <c r="L173" s="30"/>
      <c r="M173" s="30"/>
      <c r="N173" s="30"/>
      <c r="O173" s="30"/>
      <c r="P173" s="30"/>
      <c r="Q173" s="30">
        <v>1</v>
      </c>
      <c r="R173" s="30"/>
      <c r="S173" s="30"/>
      <c r="T173" s="30"/>
      <c r="U173" s="30"/>
      <c r="V173" s="30"/>
      <c r="W173" s="30">
        <v>1</v>
      </c>
      <c r="X173" s="30">
        <v>4</v>
      </c>
      <c r="Y173" s="30"/>
      <c r="Z173" s="30"/>
      <c r="AA173" s="30"/>
      <c r="AB173" s="30"/>
      <c r="AC173" s="30"/>
      <c r="AD173" s="30"/>
      <c r="AE173" s="30">
        <f t="shared" si="3"/>
        <v>76</v>
      </c>
      <c r="AF173" s="66"/>
    </row>
    <row r="174" spans="1:32" ht="16.5" x14ac:dyDescent="0.2">
      <c r="A174" s="29">
        <f t="shared" si="2"/>
        <v>130702101</v>
      </c>
      <c r="B174" s="29">
        <v>130702101</v>
      </c>
      <c r="C174" s="30" t="s">
        <v>946</v>
      </c>
      <c r="D174" s="30">
        <v>1</v>
      </c>
      <c r="E174" s="30">
        <v>1</v>
      </c>
      <c r="F174" s="30">
        <v>1</v>
      </c>
      <c r="G174" s="30">
        <v>0</v>
      </c>
      <c r="H174" s="30">
        <v>1001</v>
      </c>
      <c r="I174" s="30">
        <v>1</v>
      </c>
      <c r="J174" s="30"/>
      <c r="K174" s="30">
        <v>0</v>
      </c>
      <c r="L174" s="30"/>
      <c r="M174" s="30"/>
      <c r="N174" s="30"/>
      <c r="O174" s="30"/>
      <c r="P174" s="30"/>
      <c r="Q174" s="30">
        <v>1</v>
      </c>
      <c r="R174" s="30"/>
      <c r="S174" s="30"/>
      <c r="T174" s="30"/>
      <c r="U174" s="30"/>
      <c r="V174" s="30"/>
      <c r="W174" s="30">
        <v>1</v>
      </c>
      <c r="X174" s="30">
        <v>5</v>
      </c>
      <c r="Y174" s="30"/>
      <c r="Z174" s="30"/>
      <c r="AA174" s="30"/>
      <c r="AB174" s="30"/>
      <c r="AC174" s="30"/>
      <c r="AD174" s="30"/>
      <c r="AE174" s="30">
        <f t="shared" si="3"/>
        <v>77</v>
      </c>
      <c r="AF174" s="66"/>
    </row>
    <row r="175" spans="1:32" ht="16.5" x14ac:dyDescent="0.2">
      <c r="A175" s="29">
        <f t="shared" si="2"/>
        <v>130702102</v>
      </c>
      <c r="B175" s="29">
        <v>130702102</v>
      </c>
      <c r="C175" s="30" t="s">
        <v>947</v>
      </c>
      <c r="D175" s="30">
        <v>1</v>
      </c>
      <c r="E175" s="30">
        <v>1</v>
      </c>
      <c r="F175" s="30">
        <v>3</v>
      </c>
      <c r="G175" s="30">
        <v>0</v>
      </c>
      <c r="H175" s="30">
        <v>3006</v>
      </c>
      <c r="I175" s="30">
        <v>1</v>
      </c>
      <c r="J175" s="30"/>
      <c r="K175" s="30">
        <v>0</v>
      </c>
      <c r="L175" s="30"/>
      <c r="M175" s="30"/>
      <c r="N175" s="30"/>
      <c r="O175" s="30"/>
      <c r="P175" s="30"/>
      <c r="Q175" s="30">
        <v>1</v>
      </c>
      <c r="R175" s="30"/>
      <c r="S175" s="30"/>
      <c r="T175" s="30"/>
      <c r="U175" s="30"/>
      <c r="V175" s="30"/>
      <c r="W175" s="30">
        <v>1</v>
      </c>
      <c r="X175" s="30">
        <v>4</v>
      </c>
      <c r="Y175" s="30"/>
      <c r="Z175" s="30"/>
      <c r="AA175" s="30"/>
      <c r="AB175" s="30"/>
      <c r="AC175" s="30"/>
      <c r="AD175" s="30"/>
      <c r="AE175" s="30">
        <f t="shared" si="3"/>
        <v>78</v>
      </c>
      <c r="AF175" s="66"/>
    </row>
    <row r="176" spans="1:32" ht="16.5" x14ac:dyDescent="0.2">
      <c r="A176" s="29">
        <f t="shared" si="2"/>
        <v>130100101</v>
      </c>
      <c r="B176" s="4">
        <v>130100101</v>
      </c>
      <c r="C176" s="4" t="s">
        <v>251</v>
      </c>
      <c r="D176" s="4">
        <v>1</v>
      </c>
      <c r="E176" s="4"/>
      <c r="F176" s="4">
        <v>1</v>
      </c>
      <c r="G176" s="4">
        <v>0</v>
      </c>
      <c r="H176" s="4">
        <v>1001</v>
      </c>
      <c r="I176" s="4">
        <v>3</v>
      </c>
      <c r="J176" s="4"/>
      <c r="K176" s="4">
        <v>1</v>
      </c>
      <c r="L176" s="4"/>
      <c r="M176" s="4"/>
      <c r="N176" s="4"/>
      <c r="O176" s="4"/>
      <c r="P176" s="4"/>
      <c r="Q176" s="4">
        <v>1</v>
      </c>
      <c r="R176" s="4"/>
      <c r="S176" s="4"/>
      <c r="T176" s="4">
        <v>0</v>
      </c>
      <c r="U176" s="4"/>
      <c r="V176" s="4"/>
      <c r="W176" s="4">
        <v>1</v>
      </c>
      <c r="X176" s="4">
        <v>5</v>
      </c>
      <c r="Y176" s="4"/>
      <c r="Z176" s="4"/>
      <c r="AA176" s="4"/>
      <c r="AB176" s="4"/>
      <c r="AC176" s="4"/>
      <c r="AD176" s="4"/>
      <c r="AE176" s="30">
        <f t="shared" si="3"/>
        <v>79</v>
      </c>
      <c r="AF176" s="66"/>
    </row>
    <row r="177" spans="1:32" ht="16.5" x14ac:dyDescent="0.2">
      <c r="A177" s="29">
        <f t="shared" si="2"/>
        <v>130200101</v>
      </c>
      <c r="B177" s="4">
        <v>130200101</v>
      </c>
      <c r="C177" s="4" t="s">
        <v>252</v>
      </c>
      <c r="D177" s="4">
        <v>1</v>
      </c>
      <c r="E177" s="4"/>
      <c r="F177" s="4">
        <v>1</v>
      </c>
      <c r="G177" s="4">
        <v>0</v>
      </c>
      <c r="H177" s="4">
        <v>1001</v>
      </c>
      <c r="I177" s="4">
        <v>2</v>
      </c>
      <c r="J177" s="4"/>
      <c r="K177" s="4">
        <v>1</v>
      </c>
      <c r="L177" s="4"/>
      <c r="M177" s="4"/>
      <c r="N177" s="4"/>
      <c r="O177" s="4"/>
      <c r="P177" s="4"/>
      <c r="Q177" s="4">
        <v>1</v>
      </c>
      <c r="R177" s="4"/>
      <c r="S177" s="4"/>
      <c r="T177" s="4">
        <v>0</v>
      </c>
      <c r="U177" s="4"/>
      <c r="V177" s="4"/>
      <c r="W177" s="4">
        <v>1</v>
      </c>
      <c r="X177" s="4">
        <v>5</v>
      </c>
      <c r="Y177" s="4"/>
      <c r="Z177" s="4"/>
      <c r="AA177" s="4"/>
      <c r="AB177" s="4"/>
      <c r="AC177" s="4"/>
      <c r="AD177" s="4"/>
      <c r="AE177" s="30">
        <f t="shared" si="3"/>
        <v>80</v>
      </c>
      <c r="AF177" s="66"/>
    </row>
    <row r="178" spans="1:32" ht="16.5" x14ac:dyDescent="0.2">
      <c r="A178" s="29">
        <f t="shared" si="2"/>
        <v>130200102</v>
      </c>
      <c r="B178" s="4">
        <v>130200102</v>
      </c>
      <c r="C178" s="4" t="s">
        <v>253</v>
      </c>
      <c r="D178" s="4">
        <v>1</v>
      </c>
      <c r="E178" s="4"/>
      <c r="F178" s="4">
        <v>3</v>
      </c>
      <c r="G178" s="4">
        <v>0</v>
      </c>
      <c r="H178" s="4">
        <v>3002</v>
      </c>
      <c r="I178" s="4">
        <v>1</v>
      </c>
      <c r="J178" s="4">
        <v>2</v>
      </c>
      <c r="K178" s="4">
        <v>0</v>
      </c>
      <c r="L178" s="4"/>
      <c r="M178" s="4"/>
      <c r="N178" s="4"/>
      <c r="O178" s="4"/>
      <c r="P178" s="4"/>
      <c r="Q178" s="4">
        <v>1</v>
      </c>
      <c r="R178" s="4"/>
      <c r="S178" s="4"/>
      <c r="T178" s="4">
        <v>0</v>
      </c>
      <c r="U178" s="4"/>
      <c r="V178" s="4"/>
      <c r="W178" s="4">
        <v>1</v>
      </c>
      <c r="X178" s="4">
        <v>5</v>
      </c>
      <c r="Y178" s="4"/>
      <c r="Z178" s="4"/>
      <c r="AA178" s="4"/>
      <c r="AB178" s="4"/>
      <c r="AC178" s="4"/>
      <c r="AD178" s="4"/>
      <c r="AE178" s="30">
        <f t="shared" si="3"/>
        <v>81</v>
      </c>
      <c r="AF178" s="66"/>
    </row>
    <row r="179" spans="1:32" ht="16.5" x14ac:dyDescent="0.2">
      <c r="A179" s="29">
        <f t="shared" si="2"/>
        <v>130100201</v>
      </c>
      <c r="B179" s="4">
        <v>130100201</v>
      </c>
      <c r="C179" s="4" t="s">
        <v>254</v>
      </c>
      <c r="D179" s="4">
        <v>1</v>
      </c>
      <c r="E179" s="4"/>
      <c r="F179" s="4">
        <v>1</v>
      </c>
      <c r="G179" s="4">
        <v>0</v>
      </c>
      <c r="H179" s="4">
        <v>1001</v>
      </c>
      <c r="I179" s="4">
        <v>2.5</v>
      </c>
      <c r="J179" s="4"/>
      <c r="K179" s="4">
        <v>1</v>
      </c>
      <c r="L179" s="4"/>
      <c r="M179" s="4"/>
      <c r="N179" s="4"/>
      <c r="O179" s="4"/>
      <c r="P179" s="4"/>
      <c r="Q179" s="4">
        <v>1</v>
      </c>
      <c r="R179" s="4"/>
      <c r="S179" s="4"/>
      <c r="T179" s="4">
        <v>0</v>
      </c>
      <c r="U179" s="4"/>
      <c r="V179" s="4"/>
      <c r="W179" s="4">
        <v>1</v>
      </c>
      <c r="X179" s="4">
        <v>5</v>
      </c>
      <c r="Y179" s="4"/>
      <c r="Z179" s="4"/>
      <c r="AA179" s="4"/>
      <c r="AB179" s="4"/>
      <c r="AC179" s="4"/>
      <c r="AD179" s="4"/>
      <c r="AE179" s="30">
        <f t="shared" si="3"/>
        <v>82</v>
      </c>
      <c r="AF179" s="66"/>
    </row>
    <row r="180" spans="1:32" ht="16.5" x14ac:dyDescent="0.2">
      <c r="A180" s="29">
        <f t="shared" si="2"/>
        <v>130100202</v>
      </c>
      <c r="B180" s="4">
        <v>130100202</v>
      </c>
      <c r="C180" s="4" t="s">
        <v>1082</v>
      </c>
      <c r="D180" s="4">
        <v>1</v>
      </c>
      <c r="E180" s="4"/>
      <c r="F180" s="4">
        <v>3</v>
      </c>
      <c r="G180" s="4">
        <v>0</v>
      </c>
      <c r="H180" s="4">
        <v>4033</v>
      </c>
      <c r="I180" s="4">
        <v>0.5</v>
      </c>
      <c r="J180" s="4"/>
      <c r="K180" s="4">
        <v>1</v>
      </c>
      <c r="L180" s="4"/>
      <c r="M180" s="4"/>
      <c r="N180" s="4"/>
      <c r="O180" s="4"/>
      <c r="P180" s="4"/>
      <c r="Q180" s="4">
        <v>1</v>
      </c>
      <c r="R180" s="4"/>
      <c r="S180" s="4"/>
      <c r="T180" s="4">
        <v>0</v>
      </c>
      <c r="U180" s="4"/>
      <c r="V180" s="4"/>
      <c r="W180" s="4">
        <v>1</v>
      </c>
      <c r="X180" s="4">
        <v>4</v>
      </c>
      <c r="Y180" s="4"/>
      <c r="Z180" s="4"/>
      <c r="AA180" s="4"/>
      <c r="AB180" s="4"/>
      <c r="AC180" s="4"/>
      <c r="AD180" s="4"/>
      <c r="AE180" s="30">
        <f t="shared" si="3"/>
        <v>83</v>
      </c>
      <c r="AF180" s="66"/>
    </row>
    <row r="181" spans="1:32" ht="16.5" x14ac:dyDescent="0.2">
      <c r="A181" s="29">
        <f t="shared" si="2"/>
        <v>130200201</v>
      </c>
      <c r="B181" s="4">
        <v>130200201</v>
      </c>
      <c r="C181" s="4" t="s">
        <v>255</v>
      </c>
      <c r="D181" s="4">
        <v>1</v>
      </c>
      <c r="E181" s="4"/>
      <c r="F181" s="4">
        <v>1</v>
      </c>
      <c r="G181" s="4">
        <v>0</v>
      </c>
      <c r="H181" s="4">
        <v>1001</v>
      </c>
      <c r="I181" s="4">
        <v>2.5</v>
      </c>
      <c r="J181" s="4"/>
      <c r="K181" s="4">
        <v>1</v>
      </c>
      <c r="L181" s="4"/>
      <c r="M181" s="4"/>
      <c r="N181" s="4"/>
      <c r="O181" s="4"/>
      <c r="P181" s="4"/>
      <c r="Q181" s="4">
        <v>1</v>
      </c>
      <c r="R181" s="4"/>
      <c r="S181" s="4"/>
      <c r="T181" s="4">
        <v>0</v>
      </c>
      <c r="U181" s="4"/>
      <c r="V181" s="4"/>
      <c r="W181" s="4">
        <v>3</v>
      </c>
      <c r="X181" s="4">
        <v>5</v>
      </c>
      <c r="Y181" s="4">
        <v>4</v>
      </c>
      <c r="Z181" s="4"/>
      <c r="AA181" s="4"/>
      <c r="AB181" s="4"/>
      <c r="AC181" s="4"/>
      <c r="AD181" s="4"/>
      <c r="AE181" s="30">
        <f t="shared" si="3"/>
        <v>84</v>
      </c>
      <c r="AF181" s="66"/>
    </row>
    <row r="182" spans="1:32" ht="16.5" x14ac:dyDescent="0.2">
      <c r="A182" s="29">
        <f t="shared" si="2"/>
        <v>130200202</v>
      </c>
      <c r="B182" s="4">
        <v>130200202</v>
      </c>
      <c r="C182" s="4" t="s">
        <v>256</v>
      </c>
      <c r="D182" s="4">
        <v>1</v>
      </c>
      <c r="E182" s="4"/>
      <c r="F182" s="4">
        <v>1</v>
      </c>
      <c r="G182" s="4">
        <v>0</v>
      </c>
      <c r="H182" s="4">
        <v>1001</v>
      </c>
      <c r="I182" s="4">
        <v>0.5</v>
      </c>
      <c r="J182" s="4"/>
      <c r="K182" s="4">
        <v>1</v>
      </c>
      <c r="L182" s="4"/>
      <c r="M182" s="4"/>
      <c r="N182" s="4"/>
      <c r="O182" s="4"/>
      <c r="P182" s="4"/>
      <c r="Q182" s="4">
        <v>1</v>
      </c>
      <c r="R182" s="4"/>
      <c r="S182" s="4"/>
      <c r="T182" s="4">
        <v>0</v>
      </c>
      <c r="U182" s="4"/>
      <c r="V182" s="4"/>
      <c r="W182" s="4">
        <v>3</v>
      </c>
      <c r="X182" s="4">
        <v>5</v>
      </c>
      <c r="Y182" s="4">
        <v>5</v>
      </c>
      <c r="Z182" s="4"/>
      <c r="AA182" s="4"/>
      <c r="AB182" s="4"/>
      <c r="AC182" s="4"/>
      <c r="AD182" s="4"/>
      <c r="AE182" s="30">
        <f t="shared" si="3"/>
        <v>85</v>
      </c>
      <c r="AF182" s="66"/>
    </row>
    <row r="183" spans="1:32" ht="16.5" x14ac:dyDescent="0.2">
      <c r="A183" s="29">
        <f t="shared" si="2"/>
        <v>130100301</v>
      </c>
      <c r="B183" s="4">
        <v>130100301</v>
      </c>
      <c r="C183" s="4" t="s">
        <v>257</v>
      </c>
      <c r="D183" s="4">
        <v>1</v>
      </c>
      <c r="E183" s="4"/>
      <c r="F183" s="4">
        <v>1</v>
      </c>
      <c r="G183" s="4">
        <v>0</v>
      </c>
      <c r="H183" s="4">
        <v>1001</v>
      </c>
      <c r="I183" s="4">
        <v>2</v>
      </c>
      <c r="J183" s="4"/>
      <c r="K183" s="4">
        <v>1</v>
      </c>
      <c r="L183" s="4"/>
      <c r="M183" s="4"/>
      <c r="N183" s="4"/>
      <c r="O183" s="4"/>
      <c r="P183" s="4"/>
      <c r="Q183" s="4">
        <v>1</v>
      </c>
      <c r="R183" s="4"/>
      <c r="S183" s="4"/>
      <c r="T183" s="4">
        <v>0</v>
      </c>
      <c r="U183" s="4"/>
      <c r="V183" s="4"/>
      <c r="W183" s="4">
        <v>3</v>
      </c>
      <c r="X183" s="4">
        <v>5</v>
      </c>
      <c r="Y183" s="4">
        <v>1</v>
      </c>
      <c r="Z183" s="4"/>
      <c r="AA183" s="4"/>
      <c r="AB183" s="4"/>
      <c r="AC183" s="4"/>
      <c r="AD183" s="4"/>
      <c r="AE183" s="30">
        <f t="shared" si="3"/>
        <v>86</v>
      </c>
      <c r="AF183" s="66"/>
    </row>
    <row r="184" spans="1:32" ht="16.5" x14ac:dyDescent="0.2">
      <c r="A184" s="29">
        <f t="shared" si="2"/>
        <v>130100302</v>
      </c>
      <c r="B184" s="4">
        <v>130100302</v>
      </c>
      <c r="C184" s="4" t="s">
        <v>258</v>
      </c>
      <c r="D184" s="4">
        <v>1</v>
      </c>
      <c r="E184" s="4"/>
      <c r="F184" s="4">
        <v>3</v>
      </c>
      <c r="G184" s="4">
        <v>0</v>
      </c>
      <c r="H184" s="4">
        <v>3001</v>
      </c>
      <c r="I184" s="4">
        <v>3</v>
      </c>
      <c r="J184" s="4">
        <v>2</v>
      </c>
      <c r="K184" s="4">
        <v>0</v>
      </c>
      <c r="L184" s="4"/>
      <c r="M184" s="4"/>
      <c r="N184" s="4"/>
      <c r="O184" s="4"/>
      <c r="P184" s="4"/>
      <c r="Q184" s="4">
        <v>1</v>
      </c>
      <c r="R184" s="4"/>
      <c r="S184" s="4"/>
      <c r="T184" s="4">
        <v>0</v>
      </c>
      <c r="U184" s="4"/>
      <c r="V184" s="4"/>
      <c r="W184" s="4">
        <v>1</v>
      </c>
      <c r="X184" s="4">
        <v>4</v>
      </c>
      <c r="Y184" s="4"/>
      <c r="Z184" s="4"/>
      <c r="AA184" s="4"/>
      <c r="AB184" s="4"/>
      <c r="AC184" s="4"/>
      <c r="AD184" s="4"/>
      <c r="AE184" s="30">
        <f t="shared" si="3"/>
        <v>87</v>
      </c>
      <c r="AF184" s="66"/>
    </row>
    <row r="185" spans="1:32" ht="16.5" x14ac:dyDescent="0.2">
      <c r="A185" s="29">
        <f t="shared" si="2"/>
        <v>130200301</v>
      </c>
      <c r="B185" s="4">
        <v>130200301</v>
      </c>
      <c r="C185" s="4" t="s">
        <v>1083</v>
      </c>
      <c r="D185" s="4">
        <v>1</v>
      </c>
      <c r="E185" s="4"/>
      <c r="F185" s="4">
        <v>4</v>
      </c>
      <c r="G185" s="4">
        <v>0</v>
      </c>
      <c r="H185" s="4">
        <v>4007</v>
      </c>
      <c r="I185" s="4">
        <v>1</v>
      </c>
      <c r="J185" s="4"/>
      <c r="K185" s="4">
        <v>1</v>
      </c>
      <c r="L185" s="4"/>
      <c r="M185" s="4"/>
      <c r="N185" s="4"/>
      <c r="O185" s="4"/>
      <c r="P185" s="4"/>
      <c r="Q185" s="4">
        <v>1</v>
      </c>
      <c r="R185" s="4"/>
      <c r="S185" s="4">
        <v>1</v>
      </c>
      <c r="T185" s="4">
        <v>0</v>
      </c>
      <c r="U185" s="4" t="s">
        <v>1085</v>
      </c>
      <c r="V185" s="4"/>
      <c r="W185" s="4">
        <v>3</v>
      </c>
      <c r="X185" s="4">
        <v>4</v>
      </c>
      <c r="Y185" s="4"/>
      <c r="Z185" s="4"/>
      <c r="AA185" s="4"/>
      <c r="AB185" s="4"/>
      <c r="AC185" s="4"/>
      <c r="AD185" s="4"/>
      <c r="AE185" s="30">
        <f t="shared" si="3"/>
        <v>88</v>
      </c>
      <c r="AF185" s="66"/>
    </row>
    <row r="186" spans="1:32" ht="16.5" x14ac:dyDescent="0.2">
      <c r="A186" s="29">
        <f t="shared" si="2"/>
        <v>130100401</v>
      </c>
      <c r="B186" s="4">
        <v>130100401</v>
      </c>
      <c r="C186" s="4" t="s">
        <v>259</v>
      </c>
      <c r="D186" s="4">
        <v>1</v>
      </c>
      <c r="E186" s="4"/>
      <c r="F186" s="4">
        <v>1</v>
      </c>
      <c r="G186" s="4">
        <v>0</v>
      </c>
      <c r="H186" s="4">
        <v>5001</v>
      </c>
      <c r="I186" s="4">
        <v>1</v>
      </c>
      <c r="J186" s="4"/>
      <c r="K186" s="4">
        <v>1</v>
      </c>
      <c r="L186" s="4"/>
      <c r="M186" s="4"/>
      <c r="N186" s="4"/>
      <c r="O186" s="4"/>
      <c r="P186" s="4"/>
      <c r="Q186" s="4">
        <v>1</v>
      </c>
      <c r="R186" s="4"/>
      <c r="S186" s="4"/>
      <c r="T186" s="4">
        <v>0</v>
      </c>
      <c r="U186" s="4"/>
      <c r="V186" s="4"/>
      <c r="W186" s="4">
        <v>1</v>
      </c>
      <c r="X186" s="4">
        <v>5</v>
      </c>
      <c r="Y186" s="4"/>
      <c r="Z186" s="4"/>
      <c r="AA186" s="4"/>
      <c r="AB186" s="4"/>
      <c r="AC186" s="4">
        <v>1</v>
      </c>
      <c r="AD186" s="4">
        <v>13</v>
      </c>
      <c r="AE186" s="30">
        <f t="shared" si="3"/>
        <v>89</v>
      </c>
      <c r="AF186" s="66"/>
    </row>
    <row r="187" spans="1:32" ht="16.5" x14ac:dyDescent="0.2">
      <c r="A187" s="29">
        <f t="shared" si="2"/>
        <v>130200401</v>
      </c>
      <c r="B187" s="4">
        <v>130200401</v>
      </c>
      <c r="C187" s="4" t="s">
        <v>260</v>
      </c>
      <c r="D187" s="4">
        <v>1</v>
      </c>
      <c r="E187" s="4"/>
      <c r="F187" s="4">
        <v>4</v>
      </c>
      <c r="G187" s="4">
        <v>1</v>
      </c>
      <c r="H187" s="4">
        <v>4105</v>
      </c>
      <c r="I187" s="4">
        <v>0.5</v>
      </c>
      <c r="J187" s="4"/>
      <c r="K187" s="4">
        <v>0</v>
      </c>
      <c r="L187" s="4"/>
      <c r="M187" s="4"/>
      <c r="N187" s="4"/>
      <c r="O187" s="4"/>
      <c r="P187" s="4"/>
      <c r="Q187" s="4">
        <v>1</v>
      </c>
      <c r="R187" s="4">
        <v>9999</v>
      </c>
      <c r="S187" s="4">
        <v>4</v>
      </c>
      <c r="T187" s="4">
        <v>1</v>
      </c>
      <c r="U187" s="4" t="s">
        <v>1565</v>
      </c>
      <c r="V187" s="4"/>
      <c r="W187" s="4">
        <v>1</v>
      </c>
      <c r="X187" s="4">
        <v>1</v>
      </c>
      <c r="Y187" s="4"/>
      <c r="Z187" s="4"/>
      <c r="AA187" s="4"/>
      <c r="AB187" s="4"/>
      <c r="AC187" s="4">
        <v>2</v>
      </c>
      <c r="AD187" s="4">
        <v>20</v>
      </c>
      <c r="AE187" s="30">
        <f t="shared" si="3"/>
        <v>90</v>
      </c>
      <c r="AF187" s="66"/>
    </row>
    <row r="188" spans="1:32" ht="16.5" x14ac:dyDescent="0.2">
      <c r="A188" s="29">
        <f t="shared" si="2"/>
        <v>130100501</v>
      </c>
      <c r="B188" s="4">
        <v>130100501</v>
      </c>
      <c r="C188" s="4" t="s">
        <v>261</v>
      </c>
      <c r="D188" s="4">
        <v>1</v>
      </c>
      <c r="E188" s="4"/>
      <c r="F188" s="4">
        <v>4</v>
      </c>
      <c r="G188" s="4">
        <v>1</v>
      </c>
      <c r="H188" s="4">
        <v>4006</v>
      </c>
      <c r="I188" s="4">
        <v>1.5</v>
      </c>
      <c r="J188" s="4"/>
      <c r="K188" s="4">
        <v>1</v>
      </c>
      <c r="L188" s="4"/>
      <c r="M188" s="4"/>
      <c r="N188" s="4"/>
      <c r="O188" s="4"/>
      <c r="P188" s="4"/>
      <c r="Q188" s="4">
        <v>1</v>
      </c>
      <c r="R188" s="4"/>
      <c r="S188" s="4"/>
      <c r="T188" s="4">
        <v>1</v>
      </c>
      <c r="U188" s="4" t="s">
        <v>676</v>
      </c>
      <c r="V188" s="4"/>
      <c r="W188" s="4">
        <v>1</v>
      </c>
      <c r="X188" s="4">
        <v>1</v>
      </c>
      <c r="Y188" s="4"/>
      <c r="Z188" s="4"/>
      <c r="AA188" s="4"/>
      <c r="AB188" s="4"/>
      <c r="AC188" s="4">
        <v>1</v>
      </c>
      <c r="AD188" s="4">
        <v>6</v>
      </c>
      <c r="AE188" s="30">
        <f t="shared" si="3"/>
        <v>91</v>
      </c>
      <c r="AF188" s="66"/>
    </row>
    <row r="189" spans="1:32" ht="16.5" x14ac:dyDescent="0.2">
      <c r="A189" s="29">
        <f t="shared" si="2"/>
        <v>130100502</v>
      </c>
      <c r="B189" s="4">
        <v>130100502</v>
      </c>
      <c r="C189" s="4" t="s">
        <v>1086</v>
      </c>
      <c r="D189" s="4">
        <v>1</v>
      </c>
      <c r="E189" s="4"/>
      <c r="F189" s="4">
        <v>3</v>
      </c>
      <c r="G189" s="4">
        <v>0</v>
      </c>
      <c r="H189" s="4">
        <v>4038</v>
      </c>
      <c r="I189" s="4"/>
      <c r="J189" s="4"/>
      <c r="K189" s="4"/>
      <c r="L189" s="4"/>
      <c r="M189" s="4"/>
      <c r="N189" s="4"/>
      <c r="O189" s="4"/>
      <c r="P189" s="4"/>
      <c r="Q189" s="4">
        <v>1</v>
      </c>
      <c r="R189" s="4"/>
      <c r="S189" s="4"/>
      <c r="T189" s="4">
        <v>0</v>
      </c>
      <c r="U189" s="4"/>
      <c r="V189" s="4"/>
      <c r="W189" s="4">
        <v>3</v>
      </c>
      <c r="X189" s="4">
        <v>1</v>
      </c>
      <c r="Y189" s="4"/>
      <c r="Z189" s="4"/>
      <c r="AA189" s="4"/>
      <c r="AB189" s="4"/>
      <c r="AC189" s="4"/>
      <c r="AD189" s="4"/>
      <c r="AE189" s="30">
        <f t="shared" si="3"/>
        <v>92</v>
      </c>
      <c r="AF189" s="66"/>
    </row>
    <row r="190" spans="1:32" ht="16.5" x14ac:dyDescent="0.2">
      <c r="A190" s="29">
        <f t="shared" si="2"/>
        <v>130200501</v>
      </c>
      <c r="B190" s="4">
        <v>130200501</v>
      </c>
      <c r="C190" s="4" t="s">
        <v>1088</v>
      </c>
      <c r="D190" s="4">
        <v>1</v>
      </c>
      <c r="E190" s="4"/>
      <c r="F190" s="4">
        <v>2</v>
      </c>
      <c r="G190" s="4">
        <v>0</v>
      </c>
      <c r="H190" s="4">
        <v>2001</v>
      </c>
      <c r="I190" s="4">
        <v>2.5</v>
      </c>
      <c r="J190" s="4"/>
      <c r="K190" s="4">
        <v>1</v>
      </c>
      <c r="L190" s="4"/>
      <c r="M190" s="4"/>
      <c r="N190" s="4"/>
      <c r="O190" s="4"/>
      <c r="P190" s="4"/>
      <c r="Q190" s="4">
        <v>1</v>
      </c>
      <c r="R190" s="4"/>
      <c r="S190" s="4"/>
      <c r="T190" s="4">
        <v>1</v>
      </c>
      <c r="U190" s="4"/>
      <c r="V190" s="4"/>
      <c r="W190" s="4">
        <v>1</v>
      </c>
      <c r="X190" s="4">
        <v>1</v>
      </c>
      <c r="Y190" s="4"/>
      <c r="Z190" s="4"/>
      <c r="AA190" s="4"/>
      <c r="AB190" s="4"/>
      <c r="AC190" s="4">
        <v>1</v>
      </c>
      <c r="AD190" s="4">
        <v>6</v>
      </c>
      <c r="AE190" s="30">
        <f t="shared" si="3"/>
        <v>93</v>
      </c>
      <c r="AF190" s="66"/>
    </row>
    <row r="191" spans="1:32" ht="16.5" x14ac:dyDescent="0.2">
      <c r="A191" s="29">
        <f t="shared" si="2"/>
        <v>130200502</v>
      </c>
      <c r="B191" s="4">
        <v>130200502</v>
      </c>
      <c r="C191" s="4" t="s">
        <v>1087</v>
      </c>
      <c r="D191" s="4">
        <v>1</v>
      </c>
      <c r="E191" s="4"/>
      <c r="F191" s="4">
        <v>2</v>
      </c>
      <c r="G191" s="4">
        <v>0</v>
      </c>
      <c r="H191" s="4">
        <v>2001</v>
      </c>
      <c r="I191" s="4">
        <v>2.5</v>
      </c>
      <c r="J191" s="4"/>
      <c r="K191" s="4">
        <v>1</v>
      </c>
      <c r="L191" s="4">
        <v>123</v>
      </c>
      <c r="M191" s="4"/>
      <c r="N191" s="4"/>
      <c r="O191" s="4"/>
      <c r="P191" s="4"/>
      <c r="Q191" s="4">
        <v>1</v>
      </c>
      <c r="R191" s="4"/>
      <c r="S191" s="4"/>
      <c r="T191" s="4">
        <v>0</v>
      </c>
      <c r="U191" s="4"/>
      <c r="V191" s="4"/>
      <c r="W191" s="4">
        <v>3</v>
      </c>
      <c r="X191" s="4">
        <v>1</v>
      </c>
      <c r="Y191" s="4"/>
      <c r="Z191" s="4"/>
      <c r="AA191" s="4"/>
      <c r="AB191" s="4"/>
      <c r="AC191" s="4"/>
      <c r="AD191" s="4"/>
      <c r="AE191" s="30">
        <f t="shared" si="3"/>
        <v>94</v>
      </c>
      <c r="AF191" s="66"/>
    </row>
    <row r="192" spans="1:32" ht="16.5" x14ac:dyDescent="0.2">
      <c r="A192" s="29">
        <f t="shared" si="2"/>
        <v>130100601</v>
      </c>
      <c r="B192" s="4">
        <v>130100601</v>
      </c>
      <c r="C192" s="4" t="s">
        <v>262</v>
      </c>
      <c r="D192" s="4">
        <v>1</v>
      </c>
      <c r="E192" s="4"/>
      <c r="F192" s="4">
        <v>3</v>
      </c>
      <c r="G192" s="4">
        <v>0</v>
      </c>
      <c r="H192" s="4">
        <v>3002</v>
      </c>
      <c r="I192" s="4">
        <v>1</v>
      </c>
      <c r="J192" s="4">
        <v>3</v>
      </c>
      <c r="K192" s="4">
        <v>0</v>
      </c>
      <c r="L192" s="4"/>
      <c r="M192" s="4"/>
      <c r="N192" s="4"/>
      <c r="O192" s="4"/>
      <c r="P192" s="4"/>
      <c r="Q192" s="4">
        <v>1</v>
      </c>
      <c r="R192" s="4"/>
      <c r="S192" s="4"/>
      <c r="T192" s="4">
        <v>0</v>
      </c>
      <c r="U192" s="4"/>
      <c r="V192" s="4"/>
      <c r="W192" s="4">
        <v>1</v>
      </c>
      <c r="X192" s="4">
        <v>5</v>
      </c>
      <c r="Y192" s="4"/>
      <c r="Z192" s="4"/>
      <c r="AA192" s="4"/>
      <c r="AB192" s="4"/>
      <c r="AC192" s="4"/>
      <c r="AD192" s="4"/>
      <c r="AE192" s="30">
        <f t="shared" si="3"/>
        <v>95</v>
      </c>
      <c r="AF192" s="66"/>
    </row>
    <row r="193" spans="1:32" ht="16.5" x14ac:dyDescent="0.2">
      <c r="A193" s="29">
        <f t="shared" si="2"/>
        <v>130100602</v>
      </c>
      <c r="B193" s="4">
        <v>130100602</v>
      </c>
      <c r="C193" s="4" t="s">
        <v>263</v>
      </c>
      <c r="D193" s="4">
        <v>1</v>
      </c>
      <c r="E193" s="4"/>
      <c r="F193" s="4">
        <v>4</v>
      </c>
      <c r="G193" s="4">
        <v>1</v>
      </c>
      <c r="H193" s="4">
        <v>4104</v>
      </c>
      <c r="I193" s="4"/>
      <c r="J193" s="4"/>
      <c r="K193" s="4"/>
      <c r="L193" s="4"/>
      <c r="M193" s="4"/>
      <c r="N193" s="4"/>
      <c r="O193" s="4"/>
      <c r="P193" s="4"/>
      <c r="Q193" s="4">
        <v>1</v>
      </c>
      <c r="R193" s="4">
        <v>9999</v>
      </c>
      <c r="S193" s="4"/>
      <c r="T193" s="4">
        <v>0</v>
      </c>
      <c r="U193" s="4" t="s">
        <v>676</v>
      </c>
      <c r="V193" s="4"/>
      <c r="W193" s="4">
        <v>3</v>
      </c>
      <c r="X193" s="4">
        <v>1</v>
      </c>
      <c r="Y193" s="4"/>
      <c r="Z193" s="4"/>
      <c r="AA193" s="4"/>
      <c r="AB193" s="4"/>
      <c r="AC193" s="4">
        <v>2</v>
      </c>
      <c r="AD193" s="4">
        <v>21</v>
      </c>
      <c r="AE193" s="30">
        <f t="shared" si="3"/>
        <v>96</v>
      </c>
      <c r="AF193" s="66"/>
    </row>
    <row r="194" spans="1:32" ht="16.5" x14ac:dyDescent="0.2">
      <c r="A194" s="29">
        <f t="shared" si="2"/>
        <v>130200601</v>
      </c>
      <c r="B194" s="4">
        <v>130200601</v>
      </c>
      <c r="C194" s="4" t="s">
        <v>264</v>
      </c>
      <c r="D194" s="4">
        <v>2</v>
      </c>
      <c r="E194" s="4"/>
      <c r="F194" s="4">
        <v>2</v>
      </c>
      <c r="G194" s="4">
        <v>0</v>
      </c>
      <c r="H194" s="4">
        <v>2003</v>
      </c>
      <c r="I194" s="4">
        <v>0.3</v>
      </c>
      <c r="J194" s="4"/>
      <c r="K194" s="4">
        <v>1</v>
      </c>
      <c r="L194" s="4"/>
      <c r="M194" s="4"/>
      <c r="N194" s="4"/>
      <c r="O194" s="4"/>
      <c r="P194" s="4"/>
      <c r="Q194" s="4">
        <v>1</v>
      </c>
      <c r="R194" s="4"/>
      <c r="S194" s="4"/>
      <c r="T194" s="4">
        <v>0</v>
      </c>
      <c r="U194" s="4"/>
      <c r="V194" s="4"/>
      <c r="W194" s="4">
        <v>3</v>
      </c>
      <c r="X194" s="4">
        <v>1</v>
      </c>
      <c r="Y194" s="4"/>
      <c r="Z194" s="4"/>
      <c r="AA194" s="4"/>
      <c r="AB194" s="4"/>
      <c r="AC194" s="4"/>
      <c r="AD194" s="4"/>
      <c r="AE194" s="30">
        <f t="shared" si="3"/>
        <v>97</v>
      </c>
      <c r="AF194" s="66"/>
    </row>
    <row r="195" spans="1:32" ht="16.5" x14ac:dyDescent="0.2">
      <c r="A195" s="29">
        <f t="shared" si="2"/>
        <v>130100701</v>
      </c>
      <c r="B195" s="4">
        <v>130100701</v>
      </c>
      <c r="C195" s="4" t="s">
        <v>265</v>
      </c>
      <c r="D195" s="4">
        <v>1</v>
      </c>
      <c r="E195" s="4"/>
      <c r="F195" s="4">
        <v>1</v>
      </c>
      <c r="G195" s="4">
        <v>0</v>
      </c>
      <c r="H195" s="4">
        <v>1001</v>
      </c>
      <c r="I195" s="4">
        <v>2</v>
      </c>
      <c r="J195" s="4"/>
      <c r="K195" s="4">
        <v>1</v>
      </c>
      <c r="L195" s="4"/>
      <c r="M195" s="4"/>
      <c r="N195" s="4"/>
      <c r="O195" s="4"/>
      <c r="P195" s="4"/>
      <c r="Q195" s="4">
        <v>1</v>
      </c>
      <c r="R195" s="4"/>
      <c r="S195" s="4"/>
      <c r="T195" s="4">
        <v>0</v>
      </c>
      <c r="U195" s="4"/>
      <c r="V195" s="4"/>
      <c r="W195" s="4">
        <v>1</v>
      </c>
      <c r="X195" s="4">
        <v>5</v>
      </c>
      <c r="Y195" s="4"/>
      <c r="Z195" s="4"/>
      <c r="AA195" s="4"/>
      <c r="AB195" s="4"/>
      <c r="AC195" s="4"/>
      <c r="AD195" s="4"/>
      <c r="AE195" s="30">
        <f t="shared" si="3"/>
        <v>98</v>
      </c>
      <c r="AF195" s="66"/>
    </row>
    <row r="196" spans="1:32" ht="16.5" x14ac:dyDescent="0.2">
      <c r="A196" s="29">
        <f t="shared" si="2"/>
        <v>130200701</v>
      </c>
      <c r="B196" s="4">
        <v>130200701</v>
      </c>
      <c r="C196" s="4" t="s">
        <v>266</v>
      </c>
      <c r="D196" s="4">
        <v>1</v>
      </c>
      <c r="E196" s="4"/>
      <c r="F196" s="4">
        <v>1</v>
      </c>
      <c r="G196" s="4">
        <v>0</v>
      </c>
      <c r="H196" s="4">
        <v>1001</v>
      </c>
      <c r="I196" s="4">
        <v>1</v>
      </c>
      <c r="J196" s="4"/>
      <c r="K196" s="4">
        <v>1</v>
      </c>
      <c r="L196" s="4"/>
      <c r="M196" s="4"/>
      <c r="N196" s="4"/>
      <c r="O196" s="4"/>
      <c r="P196" s="4"/>
      <c r="Q196" s="4">
        <v>1</v>
      </c>
      <c r="R196" s="4"/>
      <c r="S196" s="4"/>
      <c r="T196" s="4">
        <v>0</v>
      </c>
      <c r="U196" s="4"/>
      <c r="V196" s="4"/>
      <c r="W196" s="4">
        <v>1</v>
      </c>
      <c r="X196" s="4">
        <v>5</v>
      </c>
      <c r="Y196" s="4"/>
      <c r="Z196" s="4"/>
      <c r="AA196" s="4"/>
      <c r="AB196" s="4"/>
      <c r="AC196" s="4"/>
      <c r="AD196" s="4"/>
      <c r="AE196" s="30">
        <f t="shared" si="3"/>
        <v>99</v>
      </c>
      <c r="AF196" s="66"/>
    </row>
    <row r="197" spans="1:32" ht="16.5" x14ac:dyDescent="0.2">
      <c r="A197" s="29">
        <f t="shared" si="2"/>
        <v>130200702</v>
      </c>
      <c r="B197" s="4">
        <v>130200702</v>
      </c>
      <c r="C197" s="4" t="s">
        <v>949</v>
      </c>
      <c r="D197" s="4">
        <v>1</v>
      </c>
      <c r="E197" s="4"/>
      <c r="F197" s="4">
        <v>4</v>
      </c>
      <c r="G197" s="4">
        <v>2</v>
      </c>
      <c r="H197" s="4">
        <v>4001</v>
      </c>
      <c r="I197" s="4"/>
      <c r="J197" s="4"/>
      <c r="K197" s="4"/>
      <c r="L197" s="4">
        <v>101</v>
      </c>
      <c r="M197" s="4">
        <v>0.5</v>
      </c>
      <c r="N197" s="4">
        <v>1</v>
      </c>
      <c r="O197" s="4"/>
      <c r="P197" s="4"/>
      <c r="Q197" s="4">
        <v>1</v>
      </c>
      <c r="R197" s="4">
        <v>1</v>
      </c>
      <c r="S197" s="4">
        <v>4</v>
      </c>
      <c r="T197" s="4">
        <v>0</v>
      </c>
      <c r="U197" s="4"/>
      <c r="V197" s="4"/>
      <c r="W197" s="4">
        <v>1</v>
      </c>
      <c r="X197" s="4">
        <v>5</v>
      </c>
      <c r="Y197" s="4"/>
      <c r="Z197" s="4"/>
      <c r="AA197" s="4"/>
      <c r="AB197" s="4"/>
      <c r="AC197" s="4">
        <v>1</v>
      </c>
      <c r="AD197" s="4">
        <v>1</v>
      </c>
      <c r="AE197" s="30">
        <f t="shared" si="3"/>
        <v>100</v>
      </c>
      <c r="AF197" s="66"/>
    </row>
    <row r="198" spans="1:32" ht="16.5" x14ac:dyDescent="0.2">
      <c r="A198" s="29">
        <f t="shared" si="2"/>
        <v>130100801</v>
      </c>
      <c r="B198" s="4">
        <v>130100801</v>
      </c>
      <c r="C198" s="4" t="s">
        <v>267</v>
      </c>
      <c r="D198" s="4">
        <v>1</v>
      </c>
      <c r="E198" s="4"/>
      <c r="F198" s="4">
        <v>1</v>
      </c>
      <c r="G198" s="4">
        <v>0</v>
      </c>
      <c r="H198" s="4">
        <v>1001</v>
      </c>
      <c r="I198" s="4">
        <v>2.5</v>
      </c>
      <c r="J198" s="4"/>
      <c r="K198" s="4">
        <v>1</v>
      </c>
      <c r="L198" s="4"/>
      <c r="M198" s="4"/>
      <c r="N198" s="4"/>
      <c r="O198" s="4"/>
      <c r="P198" s="4"/>
      <c r="Q198" s="4">
        <v>1</v>
      </c>
      <c r="R198" s="4"/>
      <c r="S198" s="4"/>
      <c r="T198" s="4">
        <v>0</v>
      </c>
      <c r="U198" s="4"/>
      <c r="V198" s="4"/>
      <c r="W198" s="4">
        <v>1</v>
      </c>
      <c r="X198" s="4">
        <v>5</v>
      </c>
      <c r="Y198" s="4"/>
      <c r="Z198" s="4"/>
      <c r="AA198" s="4"/>
      <c r="AB198" s="4"/>
      <c r="AC198" s="4"/>
      <c r="AD198" s="4"/>
      <c r="AE198" s="30">
        <f t="shared" si="3"/>
        <v>101</v>
      </c>
      <c r="AF198" s="66"/>
    </row>
    <row r="199" spans="1:32" ht="16.5" x14ac:dyDescent="0.2">
      <c r="A199" s="29">
        <f t="shared" si="2"/>
        <v>130100802</v>
      </c>
      <c r="B199" s="4">
        <v>130100802</v>
      </c>
      <c r="C199" s="4" t="s">
        <v>268</v>
      </c>
      <c r="D199" s="4">
        <v>1</v>
      </c>
      <c r="E199" s="4"/>
      <c r="F199" s="4">
        <v>3</v>
      </c>
      <c r="G199" s="4">
        <v>0</v>
      </c>
      <c r="H199" s="4">
        <v>3001</v>
      </c>
      <c r="I199" s="4">
        <v>3</v>
      </c>
      <c r="J199" s="4">
        <v>2</v>
      </c>
      <c r="K199" s="4">
        <v>0</v>
      </c>
      <c r="L199" s="4"/>
      <c r="M199" s="4"/>
      <c r="N199" s="4"/>
      <c r="O199" s="4"/>
      <c r="P199" s="4"/>
      <c r="Q199" s="4">
        <v>1</v>
      </c>
      <c r="R199" s="4"/>
      <c r="S199" s="4"/>
      <c r="T199" s="4">
        <v>0</v>
      </c>
      <c r="U199" s="4"/>
      <c r="V199" s="4"/>
      <c r="W199" s="4">
        <v>1</v>
      </c>
      <c r="X199" s="4">
        <v>4</v>
      </c>
      <c r="Y199" s="4"/>
      <c r="Z199" s="4"/>
      <c r="AA199" s="4"/>
      <c r="AB199" s="4"/>
      <c r="AC199" s="4"/>
      <c r="AD199" s="4"/>
      <c r="AE199" s="30">
        <f t="shared" si="3"/>
        <v>102</v>
      </c>
      <c r="AF199" s="66"/>
    </row>
    <row r="200" spans="1:32" ht="16.5" x14ac:dyDescent="0.2">
      <c r="A200" s="29">
        <f t="shared" si="2"/>
        <v>130200801</v>
      </c>
      <c r="B200" s="4">
        <v>130200801</v>
      </c>
      <c r="C200" s="4" t="s">
        <v>1515</v>
      </c>
      <c r="D200" s="4">
        <v>1</v>
      </c>
      <c r="E200" s="4"/>
      <c r="F200" s="4">
        <v>4</v>
      </c>
      <c r="G200" s="4">
        <v>0</v>
      </c>
      <c r="H200" s="4">
        <v>4008</v>
      </c>
      <c r="I200" s="4">
        <v>0.5</v>
      </c>
      <c r="J200" s="4"/>
      <c r="K200" s="4">
        <v>1</v>
      </c>
      <c r="L200" s="4"/>
      <c r="M200" s="4"/>
      <c r="N200" s="4"/>
      <c r="O200" s="4"/>
      <c r="P200" s="4"/>
      <c r="Q200" s="4">
        <v>1</v>
      </c>
      <c r="R200" s="4"/>
      <c r="S200" s="4"/>
      <c r="T200" s="4">
        <v>1</v>
      </c>
      <c r="U200" s="4"/>
      <c r="V200" s="4"/>
      <c r="W200" s="4">
        <v>1</v>
      </c>
      <c r="X200" s="4">
        <v>1</v>
      </c>
      <c r="Y200" s="4"/>
      <c r="Z200" s="4"/>
      <c r="AA200" s="4"/>
      <c r="AB200" s="4"/>
      <c r="AC200" s="4"/>
      <c r="AD200" s="4"/>
      <c r="AE200" s="30">
        <f t="shared" si="3"/>
        <v>103</v>
      </c>
      <c r="AF200" s="66"/>
    </row>
    <row r="201" spans="1:32" ht="16.5" x14ac:dyDescent="0.2">
      <c r="A201" s="29">
        <f t="shared" si="2"/>
        <v>130200802</v>
      </c>
      <c r="B201" s="4">
        <v>130200802</v>
      </c>
      <c r="C201" s="4" t="s">
        <v>1516</v>
      </c>
      <c r="D201" s="4">
        <v>1</v>
      </c>
      <c r="E201" s="4"/>
      <c r="F201" s="4">
        <v>3</v>
      </c>
      <c r="G201" s="4">
        <v>0</v>
      </c>
      <c r="H201" s="4">
        <v>3003</v>
      </c>
      <c r="I201" s="4">
        <v>1</v>
      </c>
      <c r="J201" s="4">
        <v>2</v>
      </c>
      <c r="K201" s="4">
        <v>0</v>
      </c>
      <c r="L201" s="4"/>
      <c r="M201" s="4"/>
      <c r="N201" s="4"/>
      <c r="O201" s="4"/>
      <c r="P201" s="4"/>
      <c r="Q201" s="4">
        <v>1</v>
      </c>
      <c r="R201" s="4"/>
      <c r="S201" s="4"/>
      <c r="T201" s="4">
        <v>0</v>
      </c>
      <c r="U201" s="4"/>
      <c r="V201" s="4"/>
      <c r="W201" s="4">
        <v>1</v>
      </c>
      <c r="X201" s="4">
        <v>5</v>
      </c>
      <c r="Y201" s="4"/>
      <c r="Z201" s="4"/>
      <c r="AA201" s="4"/>
      <c r="AB201" s="4"/>
      <c r="AC201" s="4"/>
      <c r="AD201" s="4"/>
      <c r="AE201" s="30">
        <f t="shared" si="3"/>
        <v>104</v>
      </c>
      <c r="AF201" s="66"/>
    </row>
    <row r="202" spans="1:32" ht="16.5" x14ac:dyDescent="0.2">
      <c r="A202" s="29">
        <f t="shared" si="2"/>
        <v>130100901</v>
      </c>
      <c r="B202" s="4">
        <v>130100901</v>
      </c>
      <c r="C202" s="4" t="s">
        <v>269</v>
      </c>
      <c r="D202" s="4">
        <v>1</v>
      </c>
      <c r="E202" s="4"/>
      <c r="F202" s="4">
        <v>1</v>
      </c>
      <c r="G202" s="4">
        <v>0</v>
      </c>
      <c r="H202" s="4">
        <v>1001</v>
      </c>
      <c r="I202" s="4">
        <v>3.5</v>
      </c>
      <c r="J202" s="4"/>
      <c r="K202" s="4">
        <v>1</v>
      </c>
      <c r="L202" s="4"/>
      <c r="M202" s="4"/>
      <c r="N202" s="4"/>
      <c r="O202" s="4"/>
      <c r="P202" s="4"/>
      <c r="Q202" s="4">
        <v>1</v>
      </c>
      <c r="R202" s="4"/>
      <c r="S202" s="4"/>
      <c r="T202" s="4">
        <v>0</v>
      </c>
      <c r="U202" s="4"/>
      <c r="V202" s="4"/>
      <c r="W202" s="4">
        <v>1</v>
      </c>
      <c r="X202" s="4">
        <v>5</v>
      </c>
      <c r="Y202" s="4"/>
      <c r="Z202" s="4"/>
      <c r="AA202" s="4"/>
      <c r="AB202" s="4"/>
      <c r="AC202" s="4"/>
      <c r="AD202" s="4"/>
      <c r="AE202" s="30">
        <f t="shared" si="3"/>
        <v>105</v>
      </c>
      <c r="AF202" s="66"/>
    </row>
    <row r="203" spans="1:32" ht="16.5" x14ac:dyDescent="0.2">
      <c r="A203" s="29">
        <f t="shared" si="2"/>
        <v>130200901</v>
      </c>
      <c r="B203" s="4">
        <v>130200901</v>
      </c>
      <c r="C203" s="4" t="s">
        <v>270</v>
      </c>
      <c r="D203" s="4">
        <v>1</v>
      </c>
      <c r="E203" s="4"/>
      <c r="F203" s="4">
        <v>3</v>
      </c>
      <c r="G203" s="4">
        <v>1</v>
      </c>
      <c r="H203" s="4">
        <v>3001</v>
      </c>
      <c r="I203" s="4">
        <v>1</v>
      </c>
      <c r="J203" s="4">
        <v>5</v>
      </c>
      <c r="K203" s="4">
        <v>0</v>
      </c>
      <c r="L203" s="4">
        <v>101</v>
      </c>
      <c r="M203" s="4"/>
      <c r="N203" s="4"/>
      <c r="O203" s="4"/>
      <c r="P203" s="4"/>
      <c r="Q203" s="4">
        <v>1</v>
      </c>
      <c r="R203" s="4">
        <v>1</v>
      </c>
      <c r="S203" s="4">
        <v>5</v>
      </c>
      <c r="T203" s="4">
        <v>1</v>
      </c>
      <c r="U203" s="4"/>
      <c r="V203" s="4"/>
      <c r="W203" s="4">
        <v>3</v>
      </c>
      <c r="X203" s="4">
        <v>2</v>
      </c>
      <c r="Y203" s="4"/>
      <c r="Z203" s="4"/>
      <c r="AA203" s="4"/>
      <c r="AB203" s="4"/>
      <c r="AC203" s="4"/>
      <c r="AD203" s="4"/>
      <c r="AE203" s="30">
        <f t="shared" si="3"/>
        <v>106</v>
      </c>
      <c r="AF203" s="66"/>
    </row>
    <row r="204" spans="1:32" ht="16.5" x14ac:dyDescent="0.2">
      <c r="A204" s="29">
        <f t="shared" si="2"/>
        <v>130101001</v>
      </c>
      <c r="B204" s="4">
        <v>130101001</v>
      </c>
      <c r="C204" s="4" t="s">
        <v>271</v>
      </c>
      <c r="D204" s="4">
        <v>1</v>
      </c>
      <c r="E204" s="4"/>
      <c r="F204" s="4">
        <v>1</v>
      </c>
      <c r="G204" s="4">
        <v>0</v>
      </c>
      <c r="H204" s="4">
        <v>1001</v>
      </c>
      <c r="I204" s="4">
        <v>3</v>
      </c>
      <c r="J204" s="4"/>
      <c r="K204" s="4">
        <v>1</v>
      </c>
      <c r="L204" s="4"/>
      <c r="M204" s="4"/>
      <c r="N204" s="4"/>
      <c r="O204" s="4"/>
      <c r="P204" s="4"/>
      <c r="Q204" s="4">
        <v>1</v>
      </c>
      <c r="R204" s="4"/>
      <c r="S204" s="4"/>
      <c r="T204" s="4">
        <v>0</v>
      </c>
      <c r="U204" s="4"/>
      <c r="V204" s="4"/>
      <c r="W204" s="4">
        <v>1</v>
      </c>
      <c r="X204" s="4">
        <v>5</v>
      </c>
      <c r="Y204" s="4"/>
      <c r="Z204" s="4"/>
      <c r="AA204" s="4"/>
      <c r="AB204" s="4"/>
      <c r="AC204" s="4"/>
      <c r="AD204" s="4"/>
      <c r="AE204" s="30">
        <f t="shared" si="3"/>
        <v>107</v>
      </c>
      <c r="AF204" s="66"/>
    </row>
    <row r="205" spans="1:32" ht="16.5" x14ac:dyDescent="0.2">
      <c r="A205" s="29">
        <f t="shared" si="2"/>
        <v>130201001</v>
      </c>
      <c r="B205" s="4">
        <v>130201001</v>
      </c>
      <c r="C205" s="4" t="s">
        <v>272</v>
      </c>
      <c r="D205" s="4">
        <v>1</v>
      </c>
      <c r="E205" s="4"/>
      <c r="F205" s="4">
        <v>4</v>
      </c>
      <c r="G205" s="4">
        <v>1</v>
      </c>
      <c r="H205" s="4">
        <v>4025</v>
      </c>
      <c r="I205" s="4"/>
      <c r="J205" s="4"/>
      <c r="K205" s="4"/>
      <c r="L205" s="4">
        <v>104</v>
      </c>
      <c r="M205" s="4"/>
      <c r="N205" s="4"/>
      <c r="O205" s="4"/>
      <c r="P205" s="4"/>
      <c r="Q205" s="4">
        <v>1</v>
      </c>
      <c r="R205" s="4">
        <v>1</v>
      </c>
      <c r="S205" s="4">
        <v>5</v>
      </c>
      <c r="T205" s="4">
        <v>0</v>
      </c>
      <c r="U205" s="4"/>
      <c r="V205" s="4"/>
      <c r="W205" s="4">
        <v>3</v>
      </c>
      <c r="X205" s="4">
        <v>1</v>
      </c>
      <c r="Y205" s="4"/>
      <c r="Z205" s="4"/>
      <c r="AA205" s="4"/>
      <c r="AB205" s="4"/>
      <c r="AC205" s="4"/>
      <c r="AD205" s="4"/>
      <c r="AE205" s="30">
        <f t="shared" si="3"/>
        <v>108</v>
      </c>
      <c r="AF205" s="66"/>
    </row>
    <row r="206" spans="1:32" ht="16.5" x14ac:dyDescent="0.2">
      <c r="A206" s="29">
        <f t="shared" si="2"/>
        <v>130201002</v>
      </c>
      <c r="B206" s="4">
        <v>130201002</v>
      </c>
      <c r="C206" s="4" t="s">
        <v>1514</v>
      </c>
      <c r="D206" s="4">
        <v>1</v>
      </c>
      <c r="E206" s="4"/>
      <c r="F206" s="4">
        <v>4</v>
      </c>
      <c r="G206" s="4">
        <v>1</v>
      </c>
      <c r="H206" s="4">
        <v>4103</v>
      </c>
      <c r="I206" s="4"/>
      <c r="J206" s="4"/>
      <c r="K206" s="4"/>
      <c r="L206" s="4"/>
      <c r="M206" s="4"/>
      <c r="N206" s="4"/>
      <c r="O206" s="4"/>
      <c r="P206" s="4"/>
      <c r="Q206" s="4">
        <v>1</v>
      </c>
      <c r="R206" s="4">
        <v>9999</v>
      </c>
      <c r="S206" s="4">
        <v>5</v>
      </c>
      <c r="T206" s="4">
        <v>0</v>
      </c>
      <c r="U206" s="4"/>
      <c r="V206" s="4"/>
      <c r="W206" s="4">
        <v>3</v>
      </c>
      <c r="X206" s="4">
        <v>1</v>
      </c>
      <c r="Y206" s="4"/>
      <c r="Z206" s="4"/>
      <c r="AA206" s="4"/>
      <c r="AB206" s="4"/>
      <c r="AC206" s="4"/>
      <c r="AD206" s="4"/>
      <c r="AE206" s="30">
        <f t="shared" si="3"/>
        <v>109</v>
      </c>
      <c r="AF206" s="66"/>
    </row>
    <row r="207" spans="1:32" ht="16.5" x14ac:dyDescent="0.2">
      <c r="A207" s="29">
        <f t="shared" si="2"/>
        <v>130101101</v>
      </c>
      <c r="B207" s="4">
        <v>130101101</v>
      </c>
      <c r="C207" s="4" t="s">
        <v>273</v>
      </c>
      <c r="D207" s="4">
        <v>1</v>
      </c>
      <c r="E207" s="4"/>
      <c r="F207" s="4">
        <v>1</v>
      </c>
      <c r="G207" s="4">
        <v>0</v>
      </c>
      <c r="H207" s="4">
        <v>1001</v>
      </c>
      <c r="I207" s="4">
        <v>3</v>
      </c>
      <c r="J207" s="4"/>
      <c r="K207" s="4">
        <v>1</v>
      </c>
      <c r="L207" s="4"/>
      <c r="M207" s="4"/>
      <c r="N207" s="4"/>
      <c r="O207" s="4"/>
      <c r="P207" s="4"/>
      <c r="Q207" s="4">
        <v>1</v>
      </c>
      <c r="R207" s="4"/>
      <c r="S207" s="4"/>
      <c r="T207" s="4">
        <v>0</v>
      </c>
      <c r="U207" s="4"/>
      <c r="V207" s="4"/>
      <c r="W207" s="4">
        <v>1</v>
      </c>
      <c r="X207" s="4">
        <v>5</v>
      </c>
      <c r="Y207" s="4"/>
      <c r="Z207" s="4"/>
      <c r="AA207" s="4"/>
      <c r="AB207" s="4"/>
      <c r="AC207" s="4"/>
      <c r="AD207" s="4"/>
      <c r="AE207" s="30">
        <f t="shared" si="3"/>
        <v>110</v>
      </c>
      <c r="AF207" s="66"/>
    </row>
    <row r="208" spans="1:32" ht="16.5" x14ac:dyDescent="0.2">
      <c r="A208" s="29">
        <f t="shared" si="2"/>
        <v>130101102</v>
      </c>
      <c r="B208" s="4">
        <v>130101102</v>
      </c>
      <c r="C208" s="4" t="s">
        <v>274</v>
      </c>
      <c r="D208" s="4">
        <v>1</v>
      </c>
      <c r="E208" s="4"/>
      <c r="F208" s="4">
        <v>4</v>
      </c>
      <c r="G208" s="4">
        <v>3</v>
      </c>
      <c r="H208" s="4">
        <v>4101</v>
      </c>
      <c r="I208" s="4"/>
      <c r="J208" s="4"/>
      <c r="K208" s="4"/>
      <c r="L208" s="4">
        <v>101</v>
      </c>
      <c r="M208" s="4">
        <v>0.5</v>
      </c>
      <c r="N208" s="4">
        <v>0</v>
      </c>
      <c r="O208" s="4"/>
      <c r="P208" s="4"/>
      <c r="Q208" s="4">
        <v>1</v>
      </c>
      <c r="R208" s="4">
        <v>2</v>
      </c>
      <c r="S208" s="4"/>
      <c r="T208" s="4">
        <v>0</v>
      </c>
      <c r="U208" s="4" t="s">
        <v>677</v>
      </c>
      <c r="V208" s="4"/>
      <c r="W208" s="4">
        <v>1</v>
      </c>
      <c r="X208" s="4">
        <v>5</v>
      </c>
      <c r="Y208" s="4"/>
      <c r="Z208" s="4"/>
      <c r="AA208" s="4"/>
      <c r="AB208" s="4"/>
      <c r="AC208" s="4"/>
      <c r="AD208" s="4"/>
      <c r="AE208" s="30">
        <f t="shared" si="3"/>
        <v>111</v>
      </c>
      <c r="AF208" s="66"/>
    </row>
    <row r="209" spans="1:32" ht="16.5" x14ac:dyDescent="0.2">
      <c r="A209" s="29">
        <f t="shared" si="2"/>
        <v>130201101</v>
      </c>
      <c r="B209" s="4">
        <v>130201101</v>
      </c>
      <c r="C209" s="4" t="s">
        <v>275</v>
      </c>
      <c r="D209" s="4">
        <v>1</v>
      </c>
      <c r="E209" s="4"/>
      <c r="F209" s="4">
        <v>4</v>
      </c>
      <c r="G209" s="4">
        <v>3</v>
      </c>
      <c r="H209" s="4">
        <v>4101</v>
      </c>
      <c r="I209" s="4"/>
      <c r="J209" s="4"/>
      <c r="K209" s="4"/>
      <c r="L209" s="4">
        <v>101</v>
      </c>
      <c r="M209" s="4">
        <v>0.5</v>
      </c>
      <c r="N209" s="4">
        <v>1</v>
      </c>
      <c r="O209" s="4"/>
      <c r="P209" s="4"/>
      <c r="Q209" s="4">
        <v>1</v>
      </c>
      <c r="R209" s="4">
        <v>2</v>
      </c>
      <c r="S209" s="4"/>
      <c r="T209" s="4">
        <v>0</v>
      </c>
      <c r="U209" s="4" t="s">
        <v>677</v>
      </c>
      <c r="V209" s="4"/>
      <c r="W209" s="4">
        <v>3</v>
      </c>
      <c r="X209" s="4">
        <v>5</v>
      </c>
      <c r="Y209" s="4"/>
      <c r="Z209" s="4"/>
      <c r="AA209" s="4"/>
      <c r="AB209" s="4"/>
      <c r="AC209" s="4"/>
      <c r="AD209" s="4"/>
      <c r="AE209" s="30">
        <f t="shared" si="3"/>
        <v>112</v>
      </c>
      <c r="AF209" s="66"/>
    </row>
    <row r="210" spans="1:32" ht="16.5" x14ac:dyDescent="0.2">
      <c r="A210" s="29">
        <f t="shared" si="2"/>
        <v>130101201</v>
      </c>
      <c r="B210" s="4">
        <v>130101201</v>
      </c>
      <c r="C210" s="4" t="s">
        <v>276</v>
      </c>
      <c r="D210" s="4">
        <v>1</v>
      </c>
      <c r="E210" s="4"/>
      <c r="F210" s="4">
        <v>1</v>
      </c>
      <c r="G210" s="4">
        <v>0</v>
      </c>
      <c r="H210" s="4">
        <v>1001</v>
      </c>
      <c r="I210" s="4">
        <v>2</v>
      </c>
      <c r="J210" s="4"/>
      <c r="K210" s="4">
        <v>1</v>
      </c>
      <c r="L210" s="4"/>
      <c r="M210" s="4"/>
      <c r="N210" s="4"/>
      <c r="O210" s="4"/>
      <c r="P210" s="4"/>
      <c r="Q210" s="4">
        <v>1</v>
      </c>
      <c r="R210" s="4"/>
      <c r="S210" s="4"/>
      <c r="T210" s="4">
        <v>0</v>
      </c>
      <c r="U210" s="4"/>
      <c r="V210" s="4"/>
      <c r="W210" s="4">
        <v>1</v>
      </c>
      <c r="X210" s="4">
        <v>5</v>
      </c>
      <c r="Y210" s="4"/>
      <c r="Z210" s="4"/>
      <c r="AA210" s="4"/>
      <c r="AB210" s="4"/>
      <c r="AC210" s="4"/>
      <c r="AD210" s="4"/>
      <c r="AE210" s="30">
        <f t="shared" si="3"/>
        <v>113</v>
      </c>
      <c r="AF210" s="66"/>
    </row>
    <row r="211" spans="1:32" ht="16.5" x14ac:dyDescent="0.2">
      <c r="A211" s="29">
        <f t="shared" si="2"/>
        <v>130101202</v>
      </c>
      <c r="B211" s="4">
        <v>130101202</v>
      </c>
      <c r="C211" s="4" t="s">
        <v>277</v>
      </c>
      <c r="D211" s="4">
        <v>1</v>
      </c>
      <c r="E211" s="4"/>
      <c r="F211" s="4">
        <v>3</v>
      </c>
      <c r="G211" s="4">
        <v>0</v>
      </c>
      <c r="H211" s="4">
        <v>3003</v>
      </c>
      <c r="I211" s="4">
        <v>2</v>
      </c>
      <c r="J211" s="4">
        <v>2</v>
      </c>
      <c r="K211" s="4">
        <v>0</v>
      </c>
      <c r="L211" s="4"/>
      <c r="M211" s="4"/>
      <c r="N211" s="4"/>
      <c r="O211" s="4"/>
      <c r="P211" s="4"/>
      <c r="Q211" s="4">
        <v>1</v>
      </c>
      <c r="R211" s="4"/>
      <c r="S211" s="4"/>
      <c r="T211" s="4">
        <v>0</v>
      </c>
      <c r="U211" s="4"/>
      <c r="V211" s="4"/>
      <c r="W211" s="4">
        <v>1</v>
      </c>
      <c r="X211" s="4">
        <v>5</v>
      </c>
      <c r="Y211" s="4"/>
      <c r="Z211" s="4"/>
      <c r="AA211" s="4"/>
      <c r="AB211" s="4"/>
      <c r="AC211" s="4"/>
      <c r="AD211" s="4"/>
      <c r="AE211" s="30">
        <f t="shared" si="3"/>
        <v>114</v>
      </c>
      <c r="AF211" s="66"/>
    </row>
    <row r="212" spans="1:32" ht="16.5" x14ac:dyDescent="0.2">
      <c r="A212" s="29">
        <f t="shared" si="2"/>
        <v>130201201</v>
      </c>
      <c r="B212" s="4">
        <v>130201201</v>
      </c>
      <c r="C212" s="4" t="s">
        <v>278</v>
      </c>
      <c r="D212" s="4">
        <v>2</v>
      </c>
      <c r="E212" s="4"/>
      <c r="F212" s="4">
        <v>2</v>
      </c>
      <c r="G212" s="4">
        <v>1</v>
      </c>
      <c r="H212" s="4">
        <v>2001</v>
      </c>
      <c r="I212" s="4">
        <v>2</v>
      </c>
      <c r="J212" s="4"/>
      <c r="K212" s="4">
        <v>1</v>
      </c>
      <c r="L212" s="4"/>
      <c r="M212" s="4"/>
      <c r="N212" s="4"/>
      <c r="O212" s="4"/>
      <c r="P212" s="4"/>
      <c r="Q212" s="4">
        <v>1</v>
      </c>
      <c r="R212" s="4"/>
      <c r="S212" s="4"/>
      <c r="T212" s="4">
        <v>0</v>
      </c>
      <c r="U212" s="4"/>
      <c r="V212" s="4"/>
      <c r="W212" s="4">
        <v>3</v>
      </c>
      <c r="X212" s="4">
        <v>2</v>
      </c>
      <c r="Y212" s="4"/>
      <c r="Z212" s="4"/>
      <c r="AA212" s="4"/>
      <c r="AB212" s="4"/>
      <c r="AC212" s="4"/>
      <c r="AD212" s="4"/>
      <c r="AE212" s="30">
        <f t="shared" si="3"/>
        <v>115</v>
      </c>
      <c r="AF212" s="66"/>
    </row>
    <row r="213" spans="1:32" ht="16.5" x14ac:dyDescent="0.2">
      <c r="A213" s="29">
        <f t="shared" si="2"/>
        <v>130101301</v>
      </c>
      <c r="B213" s="4">
        <v>130101301</v>
      </c>
      <c r="C213" s="4" t="s">
        <v>279</v>
      </c>
      <c r="D213" s="4">
        <v>1</v>
      </c>
      <c r="E213" s="4"/>
      <c r="F213" s="4">
        <v>1</v>
      </c>
      <c r="G213" s="4">
        <v>0</v>
      </c>
      <c r="H213" s="4">
        <v>1001</v>
      </c>
      <c r="I213" s="4">
        <v>2</v>
      </c>
      <c r="J213" s="4"/>
      <c r="K213" s="4">
        <v>1</v>
      </c>
      <c r="L213" s="4"/>
      <c r="M213" s="4"/>
      <c r="N213" s="4"/>
      <c r="O213" s="4"/>
      <c r="P213" s="4"/>
      <c r="Q213" s="4">
        <v>1</v>
      </c>
      <c r="R213" s="4"/>
      <c r="S213" s="4"/>
      <c r="T213" s="4">
        <v>0</v>
      </c>
      <c r="U213" s="4"/>
      <c r="V213" s="4"/>
      <c r="W213" s="4">
        <v>1</v>
      </c>
      <c r="X213" s="4">
        <v>5</v>
      </c>
      <c r="Y213" s="4"/>
      <c r="Z213" s="4"/>
      <c r="AA213" s="4"/>
      <c r="AB213" s="4"/>
      <c r="AC213" s="4"/>
      <c r="AD213" s="4"/>
      <c r="AE213" s="30">
        <f t="shared" si="3"/>
        <v>116</v>
      </c>
      <c r="AF213" s="66"/>
    </row>
    <row r="214" spans="1:32" ht="16.5" x14ac:dyDescent="0.2">
      <c r="A214" s="29">
        <f t="shared" si="2"/>
        <v>130101302</v>
      </c>
      <c r="B214" s="4">
        <v>130101302</v>
      </c>
      <c r="C214" s="4" t="s">
        <v>280</v>
      </c>
      <c r="D214" s="4">
        <v>1</v>
      </c>
      <c r="E214" s="4"/>
      <c r="F214" s="4">
        <v>3</v>
      </c>
      <c r="G214" s="4">
        <v>0</v>
      </c>
      <c r="H214" s="4">
        <v>3002</v>
      </c>
      <c r="I214" s="4">
        <v>1</v>
      </c>
      <c r="J214" s="4">
        <v>2</v>
      </c>
      <c r="K214" s="4">
        <v>0</v>
      </c>
      <c r="L214" s="4"/>
      <c r="M214" s="4"/>
      <c r="N214" s="4"/>
      <c r="O214" s="4"/>
      <c r="P214" s="4"/>
      <c r="Q214" s="4">
        <v>1</v>
      </c>
      <c r="R214" s="4"/>
      <c r="S214" s="4"/>
      <c r="T214" s="4">
        <v>0</v>
      </c>
      <c r="U214" s="4"/>
      <c r="V214" s="4"/>
      <c r="W214" s="4">
        <v>1</v>
      </c>
      <c r="X214" s="4">
        <v>5</v>
      </c>
      <c r="Y214" s="4"/>
      <c r="Z214" s="4"/>
      <c r="AA214" s="4"/>
      <c r="AB214" s="4"/>
      <c r="AC214" s="4"/>
      <c r="AD214" s="4"/>
      <c r="AE214" s="30">
        <f t="shared" si="3"/>
        <v>117</v>
      </c>
      <c r="AF214" s="66"/>
    </row>
    <row r="215" spans="1:32" ht="16.5" x14ac:dyDescent="0.2">
      <c r="A215" s="29">
        <f t="shared" si="2"/>
        <v>130201301</v>
      </c>
      <c r="B215" s="4">
        <v>130201301</v>
      </c>
      <c r="C215" s="4" t="s">
        <v>1522</v>
      </c>
      <c r="D215" s="4">
        <v>1</v>
      </c>
      <c r="E215" s="4"/>
      <c r="F215" s="4">
        <v>4</v>
      </c>
      <c r="G215" s="4">
        <v>0</v>
      </c>
      <c r="H215" s="4">
        <v>4026</v>
      </c>
      <c r="I215" s="4">
        <v>0.5</v>
      </c>
      <c r="J215" s="4"/>
      <c r="K215" s="4">
        <v>1</v>
      </c>
      <c r="L215" s="4"/>
      <c r="M215" s="4"/>
      <c r="N215" s="4"/>
      <c r="O215" s="4"/>
      <c r="P215" s="4"/>
      <c r="Q215" s="4">
        <v>1</v>
      </c>
      <c r="R215" s="4"/>
      <c r="S215" s="4"/>
      <c r="T215" s="4">
        <v>1</v>
      </c>
      <c r="U215" s="4"/>
      <c r="V215" s="4"/>
      <c r="W215" s="4">
        <v>1</v>
      </c>
      <c r="X215" s="4">
        <v>1</v>
      </c>
      <c r="Y215" s="4"/>
      <c r="Z215" s="4"/>
      <c r="AA215" s="4"/>
      <c r="AB215" s="4"/>
      <c r="AC215" s="4"/>
      <c r="AD215" s="4"/>
      <c r="AE215" s="30">
        <f t="shared" si="3"/>
        <v>118</v>
      </c>
      <c r="AF215" s="66"/>
    </row>
    <row r="216" spans="1:32" ht="16.5" x14ac:dyDescent="0.2">
      <c r="A216" s="29">
        <f t="shared" si="2"/>
        <v>130201302</v>
      </c>
      <c r="B216" s="4">
        <v>130201302</v>
      </c>
      <c r="C216" s="4" t="s">
        <v>281</v>
      </c>
      <c r="D216" s="4">
        <v>1</v>
      </c>
      <c r="E216" s="4"/>
      <c r="F216" s="4">
        <v>3</v>
      </c>
      <c r="G216" s="4">
        <v>0</v>
      </c>
      <c r="H216" s="4">
        <v>3003</v>
      </c>
      <c r="I216" s="4">
        <v>1</v>
      </c>
      <c r="J216" s="4">
        <v>2</v>
      </c>
      <c r="K216" s="4">
        <v>0</v>
      </c>
      <c r="L216" s="4"/>
      <c r="M216" s="4"/>
      <c r="N216" s="4"/>
      <c r="O216" s="4"/>
      <c r="P216" s="4"/>
      <c r="Q216" s="4">
        <v>1</v>
      </c>
      <c r="R216" s="4"/>
      <c r="S216" s="4"/>
      <c r="T216" s="4">
        <v>0</v>
      </c>
      <c r="U216" s="4"/>
      <c r="V216" s="4"/>
      <c r="W216" s="4">
        <v>1</v>
      </c>
      <c r="X216" s="4">
        <v>5</v>
      </c>
      <c r="Y216" s="4"/>
      <c r="Z216" s="4"/>
      <c r="AA216" s="4"/>
      <c r="AB216" s="4"/>
      <c r="AC216" s="4"/>
      <c r="AD216" s="4"/>
      <c r="AE216" s="30">
        <f t="shared" si="3"/>
        <v>119</v>
      </c>
      <c r="AF216" s="66"/>
    </row>
    <row r="217" spans="1:32" ht="16.5" x14ac:dyDescent="0.2">
      <c r="A217" s="29">
        <f t="shared" si="2"/>
        <v>130101401</v>
      </c>
      <c r="B217" s="4">
        <v>130101401</v>
      </c>
      <c r="C217" s="4" t="s">
        <v>282</v>
      </c>
      <c r="D217" s="4">
        <v>1</v>
      </c>
      <c r="E217" s="4"/>
      <c r="F217" s="4">
        <v>1</v>
      </c>
      <c r="G217" s="4">
        <v>0</v>
      </c>
      <c r="H217" s="4">
        <v>1001</v>
      </c>
      <c r="I217" s="4">
        <v>1.5</v>
      </c>
      <c r="J217" s="4"/>
      <c r="K217" s="4">
        <v>1</v>
      </c>
      <c r="L217" s="4"/>
      <c r="M217" s="4"/>
      <c r="N217" s="4"/>
      <c r="O217" s="4"/>
      <c r="P217" s="4"/>
      <c r="Q217" s="4">
        <v>1</v>
      </c>
      <c r="R217" s="4"/>
      <c r="S217" s="4"/>
      <c r="T217" s="4">
        <v>0</v>
      </c>
      <c r="U217" s="4"/>
      <c r="V217" s="4"/>
      <c r="W217" s="4">
        <v>1</v>
      </c>
      <c r="X217" s="4">
        <v>5</v>
      </c>
      <c r="Y217" s="4"/>
      <c r="Z217" s="4"/>
      <c r="AA217" s="4"/>
      <c r="AB217" s="4"/>
      <c r="AC217" s="4"/>
      <c r="AD217" s="4"/>
      <c r="AE217" s="30">
        <f t="shared" si="3"/>
        <v>120</v>
      </c>
      <c r="AF217" s="66"/>
    </row>
    <row r="218" spans="1:32" ht="16.5" x14ac:dyDescent="0.2">
      <c r="A218" s="29">
        <f t="shared" si="2"/>
        <v>130101402</v>
      </c>
      <c r="B218" s="4">
        <v>130101402</v>
      </c>
      <c r="C218" s="4" t="s">
        <v>1090</v>
      </c>
      <c r="D218" s="4">
        <v>1</v>
      </c>
      <c r="E218" s="4"/>
      <c r="F218" s="4">
        <v>4</v>
      </c>
      <c r="G218" s="4">
        <v>2</v>
      </c>
      <c r="H218" s="4">
        <v>4003</v>
      </c>
      <c r="I218" s="4"/>
      <c r="J218" s="4"/>
      <c r="K218" s="4"/>
      <c r="L218" s="4">
        <v>101</v>
      </c>
      <c r="M218" s="4">
        <v>0.5</v>
      </c>
      <c r="N218" s="4">
        <v>1</v>
      </c>
      <c r="O218" s="4"/>
      <c r="P218" s="4"/>
      <c r="Q218" s="4">
        <v>1</v>
      </c>
      <c r="R218" s="4">
        <v>1</v>
      </c>
      <c r="S218" s="4">
        <v>4</v>
      </c>
      <c r="T218" s="4">
        <v>0</v>
      </c>
      <c r="U218" s="4"/>
      <c r="V218" s="4"/>
      <c r="W218" s="4">
        <v>1</v>
      </c>
      <c r="X218" s="4">
        <v>5</v>
      </c>
      <c r="Y218" s="4"/>
      <c r="Z218" s="4"/>
      <c r="AA218" s="4"/>
      <c r="AB218" s="4"/>
      <c r="AC218" s="4">
        <v>1</v>
      </c>
      <c r="AD218" s="4">
        <v>3</v>
      </c>
      <c r="AE218" s="30">
        <f t="shared" si="3"/>
        <v>121</v>
      </c>
      <c r="AF218" s="66"/>
    </row>
    <row r="219" spans="1:32" ht="16.5" x14ac:dyDescent="0.2">
      <c r="A219" s="29">
        <f t="shared" si="2"/>
        <v>130201401</v>
      </c>
      <c r="B219" s="4">
        <v>130201401</v>
      </c>
      <c r="C219" s="4" t="s">
        <v>283</v>
      </c>
      <c r="D219" s="4">
        <v>1</v>
      </c>
      <c r="E219" s="4"/>
      <c r="F219" s="4">
        <v>2</v>
      </c>
      <c r="G219" s="4">
        <v>0</v>
      </c>
      <c r="H219" s="4">
        <v>2001</v>
      </c>
      <c r="I219" s="4">
        <v>1.5</v>
      </c>
      <c r="J219" s="4"/>
      <c r="K219" s="4">
        <v>1</v>
      </c>
      <c r="L219" s="4"/>
      <c r="M219" s="4"/>
      <c r="N219" s="4"/>
      <c r="O219" s="4"/>
      <c r="P219" s="4"/>
      <c r="Q219" s="4">
        <v>1</v>
      </c>
      <c r="R219" s="4"/>
      <c r="S219" s="4"/>
      <c r="T219" s="4">
        <v>0</v>
      </c>
      <c r="U219" s="4"/>
      <c r="V219" s="4"/>
      <c r="W219" s="4">
        <v>3</v>
      </c>
      <c r="X219" s="4">
        <v>4</v>
      </c>
      <c r="Y219" s="4">
        <v>1</v>
      </c>
      <c r="Z219" s="4">
        <v>2</v>
      </c>
      <c r="AA219" s="4"/>
      <c r="AB219" s="4">
        <v>1</v>
      </c>
      <c r="AC219" s="4"/>
      <c r="AD219" s="4"/>
      <c r="AE219" s="30">
        <f t="shared" si="3"/>
        <v>122</v>
      </c>
      <c r="AF219" s="66"/>
    </row>
    <row r="220" spans="1:32" ht="16.5" x14ac:dyDescent="0.2">
      <c r="A220" s="29">
        <f t="shared" si="2"/>
        <v>130101501</v>
      </c>
      <c r="B220" s="4">
        <v>130101501</v>
      </c>
      <c r="C220" s="4" t="s">
        <v>284</v>
      </c>
      <c r="D220" s="4">
        <v>1</v>
      </c>
      <c r="E220" s="4"/>
      <c r="F220" s="4">
        <v>1</v>
      </c>
      <c r="G220" s="4">
        <v>0</v>
      </c>
      <c r="H220" s="4">
        <v>1001</v>
      </c>
      <c r="I220" s="4">
        <v>2</v>
      </c>
      <c r="J220" s="4"/>
      <c r="K220" s="4">
        <v>1</v>
      </c>
      <c r="L220" s="4"/>
      <c r="M220" s="4"/>
      <c r="N220" s="4"/>
      <c r="O220" s="4"/>
      <c r="P220" s="4"/>
      <c r="Q220" s="4">
        <v>1</v>
      </c>
      <c r="R220" s="4"/>
      <c r="S220" s="4"/>
      <c r="T220" s="4">
        <v>0</v>
      </c>
      <c r="U220" s="4"/>
      <c r="V220" s="4"/>
      <c r="W220" s="4">
        <v>3</v>
      </c>
      <c r="X220" s="4">
        <v>5</v>
      </c>
      <c r="Y220" s="4">
        <v>4</v>
      </c>
      <c r="Z220" s="4"/>
      <c r="AA220" s="4"/>
      <c r="AB220" s="4"/>
      <c r="AC220" s="4"/>
      <c r="AD220" s="4"/>
      <c r="AE220" s="30">
        <f t="shared" si="3"/>
        <v>123</v>
      </c>
      <c r="AF220" s="66"/>
    </row>
    <row r="221" spans="1:32" ht="16.5" x14ac:dyDescent="0.2">
      <c r="A221" s="29">
        <f t="shared" si="2"/>
        <v>130101502</v>
      </c>
      <c r="B221" s="4">
        <v>130101502</v>
      </c>
      <c r="C221" s="4" t="s">
        <v>285</v>
      </c>
      <c r="D221" s="4">
        <v>1</v>
      </c>
      <c r="E221" s="4"/>
      <c r="F221" s="4">
        <v>3</v>
      </c>
      <c r="G221" s="4">
        <v>0</v>
      </c>
      <c r="H221" s="4">
        <v>3001</v>
      </c>
      <c r="I221" s="4">
        <v>2</v>
      </c>
      <c r="J221" s="4">
        <v>2</v>
      </c>
      <c r="K221" s="4">
        <v>0</v>
      </c>
      <c r="L221" s="4"/>
      <c r="M221" s="4"/>
      <c r="N221" s="4"/>
      <c r="O221" s="4"/>
      <c r="P221" s="4"/>
      <c r="Q221" s="4">
        <v>1</v>
      </c>
      <c r="R221" s="4"/>
      <c r="S221" s="4"/>
      <c r="T221" s="4">
        <v>0</v>
      </c>
      <c r="U221" s="4"/>
      <c r="V221" s="4"/>
      <c r="W221" s="4">
        <v>1</v>
      </c>
      <c r="X221" s="4">
        <v>4</v>
      </c>
      <c r="Y221" s="4"/>
      <c r="Z221" s="4"/>
      <c r="AA221" s="4"/>
      <c r="AB221" s="4"/>
      <c r="AC221" s="4"/>
      <c r="AD221" s="4"/>
      <c r="AE221" s="30">
        <f t="shared" si="3"/>
        <v>124</v>
      </c>
      <c r="AF221" s="66"/>
    </row>
    <row r="222" spans="1:32" ht="16.5" x14ac:dyDescent="0.2">
      <c r="A222" s="29">
        <f t="shared" si="2"/>
        <v>130201501</v>
      </c>
      <c r="B222" s="4">
        <v>130201501</v>
      </c>
      <c r="C222" s="4" t="s">
        <v>286</v>
      </c>
      <c r="D222" s="4">
        <v>1</v>
      </c>
      <c r="E222" s="4"/>
      <c r="F222" s="4">
        <v>4</v>
      </c>
      <c r="G222" s="4">
        <v>1</v>
      </c>
      <c r="H222" s="4">
        <v>4007</v>
      </c>
      <c r="I222" s="4">
        <v>1</v>
      </c>
      <c r="J222" s="4"/>
      <c r="K222" s="4">
        <v>1</v>
      </c>
      <c r="L222" s="4"/>
      <c r="M222" s="4"/>
      <c r="N222" s="4"/>
      <c r="O222" s="4"/>
      <c r="P222" s="4"/>
      <c r="Q222" s="4">
        <v>1</v>
      </c>
      <c r="R222" s="4">
        <v>1</v>
      </c>
      <c r="S222" s="4">
        <v>5</v>
      </c>
      <c r="T222" s="4">
        <v>0</v>
      </c>
      <c r="U222" s="4"/>
      <c r="V222" s="4"/>
      <c r="W222" s="4">
        <v>1</v>
      </c>
      <c r="X222" s="4">
        <v>1</v>
      </c>
      <c r="Y222" s="4"/>
      <c r="Z222" s="4"/>
      <c r="AA222" s="4"/>
      <c r="AB222" s="4"/>
      <c r="AC222" s="4"/>
      <c r="AD222" s="4"/>
      <c r="AE222" s="30">
        <f t="shared" si="3"/>
        <v>125</v>
      </c>
      <c r="AF222" s="66"/>
    </row>
    <row r="223" spans="1:32" ht="16.5" x14ac:dyDescent="0.2">
      <c r="A223" s="29">
        <f t="shared" si="2"/>
        <v>130300101</v>
      </c>
      <c r="B223" s="4">
        <v>130300101</v>
      </c>
      <c r="C223" s="4" t="s">
        <v>287</v>
      </c>
      <c r="D223" s="4">
        <v>1</v>
      </c>
      <c r="E223" s="4"/>
      <c r="F223" s="4">
        <v>1</v>
      </c>
      <c r="G223" s="4">
        <v>0</v>
      </c>
      <c r="H223" s="4">
        <v>1012</v>
      </c>
      <c r="I223" s="4">
        <v>7.5</v>
      </c>
      <c r="J223" s="4"/>
      <c r="K223" s="4">
        <v>1</v>
      </c>
      <c r="L223" s="4"/>
      <c r="M223" s="4"/>
      <c r="N223" s="4"/>
      <c r="O223" s="4"/>
      <c r="P223" s="4"/>
      <c r="Q223" s="4">
        <v>1</v>
      </c>
      <c r="R223" s="4"/>
      <c r="S223" s="4"/>
      <c r="T223" s="4">
        <v>0</v>
      </c>
      <c r="U223" s="4"/>
      <c r="V223" s="4"/>
      <c r="W223" s="4">
        <v>1</v>
      </c>
      <c r="X223" s="4">
        <v>5</v>
      </c>
      <c r="Y223" s="4"/>
      <c r="Z223" s="4"/>
      <c r="AA223" s="4"/>
      <c r="AB223" s="4"/>
      <c r="AC223" s="4"/>
      <c r="AD223" s="4"/>
      <c r="AE223" s="30">
        <f t="shared" si="3"/>
        <v>126</v>
      </c>
      <c r="AF223" s="66"/>
    </row>
    <row r="224" spans="1:32" s="54" customFormat="1" ht="33" x14ac:dyDescent="0.2">
      <c r="A224" s="29">
        <f t="shared" si="2"/>
        <v>130300111</v>
      </c>
      <c r="B224" s="4">
        <v>130300111</v>
      </c>
      <c r="C224" s="4" t="s">
        <v>1029</v>
      </c>
      <c r="D224" s="4">
        <v>1</v>
      </c>
      <c r="E224" s="4"/>
      <c r="F224" s="4">
        <v>1</v>
      </c>
      <c r="G224" s="4">
        <v>0</v>
      </c>
      <c r="H224" s="4">
        <v>1015</v>
      </c>
      <c r="I224" s="4">
        <v>0.5</v>
      </c>
      <c r="J224" s="4">
        <v>1</v>
      </c>
      <c r="K224" s="4">
        <v>1</v>
      </c>
      <c r="L224" s="4"/>
      <c r="M224" s="4"/>
      <c r="N224" s="4"/>
      <c r="O224" s="4"/>
      <c r="P224" s="4"/>
      <c r="Q224" s="4">
        <v>1</v>
      </c>
      <c r="R224" s="4"/>
      <c r="S224" s="4"/>
      <c r="T224" s="4">
        <v>0</v>
      </c>
      <c r="U224" s="4"/>
      <c r="V224" s="4"/>
      <c r="W224" s="4">
        <v>1</v>
      </c>
      <c r="X224" s="4">
        <v>5</v>
      </c>
      <c r="Y224" s="4"/>
      <c r="Z224" s="4"/>
      <c r="AA224" s="4"/>
      <c r="AB224" s="4"/>
      <c r="AC224" s="4"/>
      <c r="AD224" s="4"/>
      <c r="AE224" s="30">
        <f t="shared" si="3"/>
        <v>127</v>
      </c>
      <c r="AF224" s="66" t="s">
        <v>1229</v>
      </c>
    </row>
    <row r="225" spans="1:32" s="54" customFormat="1" ht="16.5" x14ac:dyDescent="0.2">
      <c r="A225" s="29">
        <f t="shared" si="2"/>
        <v>130300121</v>
      </c>
      <c r="B225" s="4">
        <v>130300121</v>
      </c>
      <c r="C225" s="4" t="s">
        <v>1031</v>
      </c>
      <c r="D225" s="4">
        <v>1</v>
      </c>
      <c r="E225" s="4"/>
      <c r="F225" s="4">
        <v>1</v>
      </c>
      <c r="G225" s="4">
        <v>0</v>
      </c>
      <c r="H225" s="4">
        <v>3006</v>
      </c>
      <c r="I225" s="4">
        <v>1</v>
      </c>
      <c r="J225" s="4">
        <v>3</v>
      </c>
      <c r="K225" s="4">
        <v>0</v>
      </c>
      <c r="L225" s="4"/>
      <c r="M225" s="4"/>
      <c r="N225" s="4"/>
      <c r="O225" s="4"/>
      <c r="P225" s="4"/>
      <c r="Q225" s="4">
        <v>1</v>
      </c>
      <c r="R225" s="4"/>
      <c r="S225" s="4"/>
      <c r="T225" s="4">
        <v>0</v>
      </c>
      <c r="U225" s="4"/>
      <c r="V225" s="4"/>
      <c r="W225" s="4">
        <v>1</v>
      </c>
      <c r="X225" s="4">
        <v>5</v>
      </c>
      <c r="Y225" s="4"/>
      <c r="Z225" s="4"/>
      <c r="AA225" s="4"/>
      <c r="AB225" s="4"/>
      <c r="AC225" s="4"/>
      <c r="AD225" s="4"/>
      <c r="AE225" s="30">
        <f t="shared" si="3"/>
        <v>128</v>
      </c>
      <c r="AF225" s="66"/>
    </row>
    <row r="226" spans="1:32" s="54" customFormat="1" ht="16.5" x14ac:dyDescent="0.2">
      <c r="A226" s="29">
        <f t="shared" si="2"/>
        <v>130300201</v>
      </c>
      <c r="B226" s="4">
        <v>130300201</v>
      </c>
      <c r="C226" s="4" t="s">
        <v>288</v>
      </c>
      <c r="D226" s="4">
        <v>1</v>
      </c>
      <c r="E226" s="4"/>
      <c r="F226" s="4">
        <v>1</v>
      </c>
      <c r="G226" s="4">
        <v>0</v>
      </c>
      <c r="H226" s="4">
        <v>1001</v>
      </c>
      <c r="I226" s="4">
        <v>4.5</v>
      </c>
      <c r="J226" s="4"/>
      <c r="K226" s="4">
        <v>1</v>
      </c>
      <c r="L226" s="4"/>
      <c r="M226" s="4"/>
      <c r="N226" s="4"/>
      <c r="O226" s="4"/>
      <c r="P226" s="4"/>
      <c r="Q226" s="4">
        <v>1</v>
      </c>
      <c r="R226" s="4"/>
      <c r="S226" s="4"/>
      <c r="T226" s="4">
        <v>0</v>
      </c>
      <c r="U226" s="4"/>
      <c r="V226" s="4"/>
      <c r="W226" s="4">
        <v>1</v>
      </c>
      <c r="X226" s="4">
        <v>5</v>
      </c>
      <c r="Y226" s="4"/>
      <c r="Z226" s="4"/>
      <c r="AA226" s="4"/>
      <c r="AB226" s="4"/>
      <c r="AC226" s="4"/>
      <c r="AD226" s="4"/>
      <c r="AE226" s="30">
        <f t="shared" si="3"/>
        <v>129</v>
      </c>
      <c r="AF226" s="66"/>
    </row>
    <row r="227" spans="1:32" s="54" customFormat="1" ht="16.5" x14ac:dyDescent="0.2">
      <c r="A227" s="29">
        <f t="shared" si="2"/>
        <v>130300202</v>
      </c>
      <c r="B227" s="4">
        <v>130300202</v>
      </c>
      <c r="C227" s="4" t="s">
        <v>1093</v>
      </c>
      <c r="D227" s="4">
        <v>1</v>
      </c>
      <c r="E227" s="4"/>
      <c r="F227" s="4">
        <v>1</v>
      </c>
      <c r="G227" s="4">
        <v>0</v>
      </c>
      <c r="H227" s="4">
        <v>1016</v>
      </c>
      <c r="I227" s="4">
        <v>0.2</v>
      </c>
      <c r="J227" s="4"/>
      <c r="K227" s="4">
        <v>1</v>
      </c>
      <c r="L227" s="4">
        <v>101</v>
      </c>
      <c r="M227" s="4">
        <v>0.3</v>
      </c>
      <c r="N227" s="4">
        <v>0</v>
      </c>
      <c r="O227" s="4"/>
      <c r="P227" s="4"/>
      <c r="Q227" s="4">
        <v>1</v>
      </c>
      <c r="R227" s="4"/>
      <c r="S227" s="4"/>
      <c r="T227" s="4">
        <v>0</v>
      </c>
      <c r="U227" s="4"/>
      <c r="V227" s="4"/>
      <c r="W227" s="4">
        <v>1</v>
      </c>
      <c r="X227" s="4">
        <v>5</v>
      </c>
      <c r="Y227" s="4"/>
      <c r="Z227" s="4"/>
      <c r="AA227" s="4"/>
      <c r="AB227" s="4"/>
      <c r="AC227" s="4"/>
      <c r="AD227" s="4"/>
      <c r="AE227" s="30">
        <f t="shared" si="3"/>
        <v>130</v>
      </c>
      <c r="AF227" s="66"/>
    </row>
    <row r="228" spans="1:32" s="54" customFormat="1" ht="16.5" x14ac:dyDescent="0.2">
      <c r="A228" s="29">
        <f t="shared" si="2"/>
        <v>130300211</v>
      </c>
      <c r="B228" s="4">
        <v>130300211</v>
      </c>
      <c r="C228" s="4" t="s">
        <v>1094</v>
      </c>
      <c r="D228" s="4">
        <v>2</v>
      </c>
      <c r="E228" s="4"/>
      <c r="F228" s="4">
        <v>4</v>
      </c>
      <c r="G228" s="4">
        <v>1</v>
      </c>
      <c r="H228" s="4">
        <v>4007</v>
      </c>
      <c r="I228" s="4">
        <v>0.3</v>
      </c>
      <c r="J228" s="4"/>
      <c r="K228" s="4">
        <v>0</v>
      </c>
      <c r="L228" s="4">
        <v>113</v>
      </c>
      <c r="M228" s="4"/>
      <c r="N228" s="4"/>
      <c r="O228" s="4"/>
      <c r="P228" s="4"/>
      <c r="Q228" s="4">
        <v>1</v>
      </c>
      <c r="R228" s="4">
        <v>999</v>
      </c>
      <c r="S228" s="4">
        <v>1</v>
      </c>
      <c r="T228" s="4">
        <v>0</v>
      </c>
      <c r="U228" s="4" t="s">
        <v>680</v>
      </c>
      <c r="V228" s="4"/>
      <c r="W228" s="4">
        <v>3</v>
      </c>
      <c r="X228" s="4">
        <v>1</v>
      </c>
      <c r="Y228" s="4"/>
      <c r="Z228" s="4"/>
      <c r="AA228" s="4"/>
      <c r="AB228" s="4"/>
      <c r="AC228" s="4">
        <v>1</v>
      </c>
      <c r="AD228" s="4">
        <v>6</v>
      </c>
      <c r="AE228" s="30">
        <f t="shared" si="3"/>
        <v>131</v>
      </c>
      <c r="AF228" s="66" t="s">
        <v>1223</v>
      </c>
    </row>
    <row r="229" spans="1:32" s="54" customFormat="1" ht="16.5" x14ac:dyDescent="0.2">
      <c r="A229" s="29">
        <f t="shared" ref="A229" si="4">B229</f>
        <v>130300221</v>
      </c>
      <c r="B229" s="4">
        <v>130300221</v>
      </c>
      <c r="C229" s="4" t="s">
        <v>1095</v>
      </c>
      <c r="D229" s="4">
        <v>2</v>
      </c>
      <c r="E229" s="4"/>
      <c r="F229" s="4">
        <v>4</v>
      </c>
      <c r="G229" s="4">
        <v>1</v>
      </c>
      <c r="H229" s="4">
        <v>4019</v>
      </c>
      <c r="I229" s="4">
        <v>0.01</v>
      </c>
      <c r="J229" s="4"/>
      <c r="K229" s="4">
        <v>0</v>
      </c>
      <c r="L229" s="4"/>
      <c r="M229" s="4"/>
      <c r="N229" s="4"/>
      <c r="O229" s="4"/>
      <c r="P229" s="4"/>
      <c r="Q229" s="4">
        <v>1</v>
      </c>
      <c r="R229" s="4"/>
      <c r="S229" s="4"/>
      <c r="T229" s="4">
        <v>0</v>
      </c>
      <c r="U229" s="4"/>
      <c r="V229" s="4"/>
      <c r="W229" s="4">
        <v>3</v>
      </c>
      <c r="X229" s="4">
        <v>1</v>
      </c>
      <c r="Y229" s="4"/>
      <c r="Z229" s="4"/>
      <c r="AA229" s="4"/>
      <c r="AB229" s="4"/>
      <c r="AC229" s="4"/>
      <c r="AD229" s="4"/>
      <c r="AE229" s="30">
        <f t="shared" si="3"/>
        <v>132</v>
      </c>
      <c r="AF229" s="66"/>
    </row>
    <row r="230" spans="1:32" s="54" customFormat="1" ht="16.5" x14ac:dyDescent="0.2">
      <c r="A230" s="29">
        <f t="shared" ref="A230:A309" si="5">B230</f>
        <v>130300301</v>
      </c>
      <c r="B230" s="4">
        <v>130300301</v>
      </c>
      <c r="C230" s="4" t="s">
        <v>289</v>
      </c>
      <c r="D230" s="4">
        <v>1</v>
      </c>
      <c r="E230" s="4"/>
      <c r="F230" s="4">
        <v>1</v>
      </c>
      <c r="G230" s="4">
        <v>0</v>
      </c>
      <c r="H230" s="4">
        <v>1001</v>
      </c>
      <c r="I230" s="4">
        <v>5</v>
      </c>
      <c r="J230" s="4"/>
      <c r="K230" s="4">
        <v>1</v>
      </c>
      <c r="L230" s="4"/>
      <c r="M230" s="4"/>
      <c r="N230" s="4"/>
      <c r="O230" s="4"/>
      <c r="P230" s="4"/>
      <c r="Q230" s="4">
        <v>1</v>
      </c>
      <c r="R230" s="4"/>
      <c r="S230" s="4"/>
      <c r="T230" s="4">
        <v>0</v>
      </c>
      <c r="U230" s="4"/>
      <c r="V230" s="4"/>
      <c r="W230" s="4">
        <v>1</v>
      </c>
      <c r="X230" s="4">
        <v>5</v>
      </c>
      <c r="Y230" s="4"/>
      <c r="Z230" s="4"/>
      <c r="AA230" s="4"/>
      <c r="AB230" s="4"/>
      <c r="AC230" s="4"/>
      <c r="AD230" s="4"/>
      <c r="AE230" s="30">
        <f t="shared" si="3"/>
        <v>133</v>
      </c>
      <c r="AF230" s="66"/>
    </row>
    <row r="231" spans="1:32" s="54" customFormat="1" ht="16.5" x14ac:dyDescent="0.2">
      <c r="A231" s="29">
        <f t="shared" si="5"/>
        <v>130300302</v>
      </c>
      <c r="B231" s="4">
        <v>130300302</v>
      </c>
      <c r="C231" s="4" t="s">
        <v>1027</v>
      </c>
      <c r="D231" s="4">
        <v>1</v>
      </c>
      <c r="E231" s="4"/>
      <c r="F231" s="4">
        <v>1</v>
      </c>
      <c r="G231" s="4">
        <v>0</v>
      </c>
      <c r="H231" s="4">
        <v>1014</v>
      </c>
      <c r="I231" s="4">
        <v>0.15</v>
      </c>
      <c r="J231" s="4"/>
      <c r="K231" s="4">
        <v>1</v>
      </c>
      <c r="L231" s="4"/>
      <c r="M231" s="4"/>
      <c r="N231" s="4"/>
      <c r="O231" s="4"/>
      <c r="P231" s="4"/>
      <c r="Q231" s="4">
        <v>1</v>
      </c>
      <c r="R231" s="4"/>
      <c r="S231" s="4"/>
      <c r="T231" s="4">
        <v>0</v>
      </c>
      <c r="U231" s="4"/>
      <c r="V231" s="4"/>
      <c r="W231" s="4">
        <v>1</v>
      </c>
      <c r="X231" s="4">
        <v>5</v>
      </c>
      <c r="Y231" s="4"/>
      <c r="Z231" s="4"/>
      <c r="AA231" s="4"/>
      <c r="AB231" s="4"/>
      <c r="AC231" s="4"/>
      <c r="AD231" s="4"/>
      <c r="AE231" s="30">
        <f t="shared" ref="AE231:AE294" si="6">AE230+1</f>
        <v>134</v>
      </c>
      <c r="AF231" s="66"/>
    </row>
    <row r="232" spans="1:32" s="54" customFormat="1" ht="16.5" x14ac:dyDescent="0.2">
      <c r="A232" s="29">
        <f t="shared" si="5"/>
        <v>130300311</v>
      </c>
      <c r="B232" s="4">
        <v>130300311</v>
      </c>
      <c r="C232" s="4" t="s">
        <v>1084</v>
      </c>
      <c r="D232" s="4">
        <v>2</v>
      </c>
      <c r="E232" s="4"/>
      <c r="F232" s="4">
        <v>4</v>
      </c>
      <c r="G232" s="4">
        <v>1</v>
      </c>
      <c r="H232" s="4">
        <v>4016</v>
      </c>
      <c r="I232" s="4">
        <v>0.5</v>
      </c>
      <c r="J232" s="4"/>
      <c r="K232" s="4">
        <v>0</v>
      </c>
      <c r="L232" s="4"/>
      <c r="M232" s="4"/>
      <c r="N232" s="4"/>
      <c r="O232" s="4"/>
      <c r="P232" s="4"/>
      <c r="Q232" s="4">
        <v>1</v>
      </c>
      <c r="R232" s="4">
        <v>9999</v>
      </c>
      <c r="S232" s="4">
        <v>2</v>
      </c>
      <c r="T232" s="4">
        <v>0</v>
      </c>
      <c r="U232" s="4" t="s">
        <v>678</v>
      </c>
      <c r="V232" s="4"/>
      <c r="W232" s="4">
        <v>3</v>
      </c>
      <c r="X232" s="4">
        <v>1</v>
      </c>
      <c r="Y232" s="4"/>
      <c r="Z232" s="4"/>
      <c r="AA232" s="4"/>
      <c r="AB232" s="4"/>
      <c r="AC232" s="4">
        <v>1</v>
      </c>
      <c r="AD232" s="4">
        <v>12</v>
      </c>
      <c r="AE232" s="30">
        <f t="shared" si="6"/>
        <v>135</v>
      </c>
      <c r="AF232" s="66" t="s">
        <v>1226</v>
      </c>
    </row>
    <row r="233" spans="1:32" s="54" customFormat="1" ht="16.5" x14ac:dyDescent="0.2">
      <c r="A233" s="29">
        <f t="shared" si="5"/>
        <v>130300321</v>
      </c>
      <c r="B233" s="4">
        <v>130300321</v>
      </c>
      <c r="C233" s="4" t="s">
        <v>1028</v>
      </c>
      <c r="D233" s="4">
        <v>2</v>
      </c>
      <c r="E233" s="4">
        <v>1</v>
      </c>
      <c r="F233" s="4">
        <v>4</v>
      </c>
      <c r="G233" s="4">
        <v>1</v>
      </c>
      <c r="H233" s="4">
        <v>4019</v>
      </c>
      <c r="I233" s="4">
        <v>0.3</v>
      </c>
      <c r="J233" s="4"/>
      <c r="K233" s="4">
        <v>0</v>
      </c>
      <c r="L233" s="4">
        <v>116</v>
      </c>
      <c r="M233" s="4"/>
      <c r="N233" s="4"/>
      <c r="O233" s="4"/>
      <c r="P233" s="4"/>
      <c r="Q233" s="4">
        <v>1</v>
      </c>
      <c r="R233" s="4"/>
      <c r="S233" s="4"/>
      <c r="T233" s="4">
        <v>0</v>
      </c>
      <c r="U233" s="4"/>
      <c r="V233" s="4"/>
      <c r="W233" s="4">
        <v>1</v>
      </c>
      <c r="X233" s="4">
        <v>1</v>
      </c>
      <c r="Y233" s="4"/>
      <c r="Z233" s="4"/>
      <c r="AA233" s="4"/>
      <c r="AB233" s="4"/>
      <c r="AC233" s="4"/>
      <c r="AD233" s="4"/>
      <c r="AE233" s="30">
        <f t="shared" si="6"/>
        <v>136</v>
      </c>
      <c r="AF233" s="66"/>
    </row>
    <row r="234" spans="1:32" s="54" customFormat="1" ht="16.5" x14ac:dyDescent="0.2">
      <c r="A234" s="29">
        <f t="shared" si="5"/>
        <v>130300401</v>
      </c>
      <c r="B234" s="4">
        <v>130300401</v>
      </c>
      <c r="C234" s="4" t="s">
        <v>290</v>
      </c>
      <c r="D234" s="4">
        <v>1</v>
      </c>
      <c r="E234" s="4"/>
      <c r="F234" s="4">
        <v>1</v>
      </c>
      <c r="G234" s="4">
        <v>0</v>
      </c>
      <c r="H234" s="4">
        <v>1001</v>
      </c>
      <c r="I234" s="4">
        <v>5</v>
      </c>
      <c r="J234" s="4"/>
      <c r="K234" s="4">
        <v>1</v>
      </c>
      <c r="L234" s="4"/>
      <c r="M234" s="4"/>
      <c r="N234" s="4"/>
      <c r="O234" s="4"/>
      <c r="P234" s="4"/>
      <c r="Q234" s="4">
        <v>1</v>
      </c>
      <c r="R234" s="4"/>
      <c r="S234" s="4"/>
      <c r="T234" s="4">
        <v>0</v>
      </c>
      <c r="U234" s="4"/>
      <c r="V234" s="4"/>
      <c r="W234" s="4">
        <v>1</v>
      </c>
      <c r="X234" s="4">
        <v>5</v>
      </c>
      <c r="Y234" s="4"/>
      <c r="Z234" s="4"/>
      <c r="AA234" s="4"/>
      <c r="AB234" s="4"/>
      <c r="AC234" s="4"/>
      <c r="AD234" s="4"/>
      <c r="AE234" s="30">
        <f t="shared" si="6"/>
        <v>137</v>
      </c>
      <c r="AF234" s="66"/>
    </row>
    <row r="235" spans="1:32" s="54" customFormat="1" ht="16.5" x14ac:dyDescent="0.2">
      <c r="A235" s="29">
        <f t="shared" si="5"/>
        <v>130300411</v>
      </c>
      <c r="B235" s="4">
        <v>130300411</v>
      </c>
      <c r="C235" s="4" t="s">
        <v>1096</v>
      </c>
      <c r="D235" s="4">
        <v>1</v>
      </c>
      <c r="E235" s="4"/>
      <c r="F235" s="4">
        <v>4</v>
      </c>
      <c r="G235" s="4">
        <v>2</v>
      </c>
      <c r="H235" s="4">
        <v>4001</v>
      </c>
      <c r="I235" s="4"/>
      <c r="J235" s="4"/>
      <c r="K235" s="4">
        <v>0</v>
      </c>
      <c r="L235" s="4">
        <v>101</v>
      </c>
      <c r="M235" s="4">
        <v>0.2</v>
      </c>
      <c r="N235" s="4">
        <v>0</v>
      </c>
      <c r="O235" s="4"/>
      <c r="P235" s="4"/>
      <c r="Q235" s="4">
        <v>1</v>
      </c>
      <c r="R235" s="4"/>
      <c r="S235" s="4"/>
      <c r="T235" s="4">
        <v>0</v>
      </c>
      <c r="U235" s="4"/>
      <c r="V235" s="4"/>
      <c r="W235" s="4">
        <v>1</v>
      </c>
      <c r="X235" s="4">
        <v>5</v>
      </c>
      <c r="Y235" s="4"/>
      <c r="Z235" s="4"/>
      <c r="AA235" s="4"/>
      <c r="AB235" s="4"/>
      <c r="AC235" s="4">
        <v>1</v>
      </c>
      <c r="AD235" s="4">
        <v>1</v>
      </c>
      <c r="AE235" s="30">
        <f t="shared" si="6"/>
        <v>138</v>
      </c>
      <c r="AF235" s="66" t="s">
        <v>1218</v>
      </c>
    </row>
    <row r="236" spans="1:32" s="54" customFormat="1" ht="16.5" x14ac:dyDescent="0.2">
      <c r="A236" s="29">
        <f t="shared" si="5"/>
        <v>130300421</v>
      </c>
      <c r="B236" s="4">
        <v>130300421</v>
      </c>
      <c r="C236" s="4" t="s">
        <v>1097</v>
      </c>
      <c r="D236" s="4">
        <v>1</v>
      </c>
      <c r="E236" s="4"/>
      <c r="F236" s="4">
        <v>1</v>
      </c>
      <c r="G236" s="4">
        <v>0</v>
      </c>
      <c r="H236" s="4">
        <v>1001</v>
      </c>
      <c r="I236" s="4">
        <v>1.5</v>
      </c>
      <c r="J236" s="4"/>
      <c r="K236" s="4">
        <v>0</v>
      </c>
      <c r="L236" s="4"/>
      <c r="M236" s="4"/>
      <c r="N236" s="4"/>
      <c r="O236" s="4"/>
      <c r="P236" s="4"/>
      <c r="Q236" s="4">
        <v>1</v>
      </c>
      <c r="R236" s="4"/>
      <c r="S236" s="4"/>
      <c r="T236" s="4">
        <v>0</v>
      </c>
      <c r="U236" s="4"/>
      <c r="V236" s="4"/>
      <c r="W236" s="4">
        <v>1</v>
      </c>
      <c r="X236" s="4">
        <v>5</v>
      </c>
      <c r="Y236" s="4"/>
      <c r="Z236" s="4"/>
      <c r="AA236" s="4"/>
      <c r="AB236" s="4"/>
      <c r="AC236" s="4"/>
      <c r="AD236" s="4"/>
      <c r="AE236" s="30">
        <f t="shared" si="6"/>
        <v>139</v>
      </c>
      <c r="AF236" s="66"/>
    </row>
    <row r="237" spans="1:32" s="54" customFormat="1" ht="16.5" x14ac:dyDescent="0.2">
      <c r="A237" s="29">
        <f>B237</f>
        <v>130300501</v>
      </c>
      <c r="B237" s="4">
        <v>130300501</v>
      </c>
      <c r="C237" s="4" t="s">
        <v>292</v>
      </c>
      <c r="D237" s="4">
        <v>1</v>
      </c>
      <c r="E237" s="4"/>
      <c r="F237" s="4">
        <v>1</v>
      </c>
      <c r="G237" s="4">
        <v>0</v>
      </c>
      <c r="H237" s="4">
        <v>1001</v>
      </c>
      <c r="I237" s="4">
        <v>3</v>
      </c>
      <c r="J237" s="4"/>
      <c r="K237" s="4">
        <v>1</v>
      </c>
      <c r="L237" s="4"/>
      <c r="M237" s="4"/>
      <c r="N237" s="4"/>
      <c r="O237" s="4"/>
      <c r="P237" s="4"/>
      <c r="Q237" s="4">
        <v>1</v>
      </c>
      <c r="R237" s="4"/>
      <c r="S237" s="4"/>
      <c r="T237" s="4">
        <v>0</v>
      </c>
      <c r="U237" s="4"/>
      <c r="V237" s="4"/>
      <c r="W237" s="4">
        <v>1</v>
      </c>
      <c r="X237" s="4">
        <v>5</v>
      </c>
      <c r="Y237" s="4"/>
      <c r="Z237" s="4"/>
      <c r="AA237" s="4"/>
      <c r="AB237" s="4"/>
      <c r="AC237" s="4"/>
      <c r="AD237" s="4"/>
      <c r="AE237" s="30">
        <f t="shared" si="6"/>
        <v>140</v>
      </c>
      <c r="AF237" s="66"/>
    </row>
    <row r="238" spans="1:32" s="54" customFormat="1" ht="16.5" x14ac:dyDescent="0.2">
      <c r="A238" s="29">
        <f t="shared" si="5"/>
        <v>130300502</v>
      </c>
      <c r="B238" s="4">
        <v>130300502</v>
      </c>
      <c r="C238" s="4" t="s">
        <v>291</v>
      </c>
      <c r="D238" s="4">
        <v>1</v>
      </c>
      <c r="E238" s="4"/>
      <c r="F238" s="4">
        <v>3</v>
      </c>
      <c r="G238" s="4">
        <v>0</v>
      </c>
      <c r="H238" s="4">
        <v>3001</v>
      </c>
      <c r="I238" s="4">
        <v>1</v>
      </c>
      <c r="J238" s="4">
        <v>3</v>
      </c>
      <c r="K238" s="4">
        <v>0</v>
      </c>
      <c r="L238" s="4"/>
      <c r="M238" s="4"/>
      <c r="N238" s="4"/>
      <c r="O238" s="4"/>
      <c r="P238" s="4"/>
      <c r="Q238" s="4">
        <v>1</v>
      </c>
      <c r="R238" s="4"/>
      <c r="S238" s="4"/>
      <c r="T238" s="4">
        <v>0</v>
      </c>
      <c r="U238" s="4"/>
      <c r="V238" s="4"/>
      <c r="W238" s="4">
        <v>1</v>
      </c>
      <c r="X238" s="4">
        <v>4</v>
      </c>
      <c r="Y238" s="4"/>
      <c r="Z238" s="4"/>
      <c r="AA238" s="4"/>
      <c r="AB238" s="4"/>
      <c r="AC238" s="4"/>
      <c r="AD238" s="4"/>
      <c r="AE238" s="30">
        <f t="shared" si="6"/>
        <v>141</v>
      </c>
      <c r="AF238" s="66"/>
    </row>
    <row r="239" spans="1:32" s="54" customFormat="1" ht="16.5" x14ac:dyDescent="0.2">
      <c r="A239" s="29">
        <f t="shared" si="5"/>
        <v>130300511</v>
      </c>
      <c r="B239" s="4">
        <v>130300511</v>
      </c>
      <c r="C239" s="4" t="s">
        <v>1098</v>
      </c>
      <c r="D239" s="4">
        <v>1</v>
      </c>
      <c r="E239" s="4"/>
      <c r="F239" s="4">
        <v>3</v>
      </c>
      <c r="G239" s="4">
        <v>0</v>
      </c>
      <c r="H239" s="4">
        <v>3001</v>
      </c>
      <c r="I239" s="4">
        <v>1</v>
      </c>
      <c r="J239" s="4">
        <v>2</v>
      </c>
      <c r="K239" s="4">
        <v>0</v>
      </c>
      <c r="L239" s="4"/>
      <c r="M239" s="4"/>
      <c r="N239" s="4"/>
      <c r="O239" s="4"/>
      <c r="P239" s="4"/>
      <c r="Q239" s="4">
        <v>1</v>
      </c>
      <c r="R239" s="4"/>
      <c r="S239" s="4"/>
      <c r="T239" s="4">
        <v>0</v>
      </c>
      <c r="U239" s="4"/>
      <c r="V239" s="4"/>
      <c r="W239" s="4">
        <v>1</v>
      </c>
      <c r="X239" s="4">
        <v>4</v>
      </c>
      <c r="Y239" s="4"/>
      <c r="Z239" s="4"/>
      <c r="AA239" s="4"/>
      <c r="AB239" s="4"/>
      <c r="AC239" s="4"/>
      <c r="AD239" s="4"/>
      <c r="AE239" s="30">
        <f t="shared" si="6"/>
        <v>142</v>
      </c>
      <c r="AF239" s="66" t="s">
        <v>1219</v>
      </c>
    </row>
    <row r="240" spans="1:32" s="54" customFormat="1" ht="16.5" x14ac:dyDescent="0.2">
      <c r="A240" s="29">
        <f t="shared" si="5"/>
        <v>130300521</v>
      </c>
      <c r="B240" s="4">
        <v>130300521</v>
      </c>
      <c r="C240" s="4" t="s">
        <v>1099</v>
      </c>
      <c r="D240" s="4">
        <v>1</v>
      </c>
      <c r="E240" s="4"/>
      <c r="F240" s="4">
        <v>1</v>
      </c>
      <c r="G240" s="4">
        <v>0</v>
      </c>
      <c r="H240" s="4">
        <v>1001</v>
      </c>
      <c r="I240" s="4">
        <v>0.9</v>
      </c>
      <c r="J240" s="4"/>
      <c r="K240" s="4">
        <v>0</v>
      </c>
      <c r="L240" s="4"/>
      <c r="M240" s="4"/>
      <c r="N240" s="4"/>
      <c r="O240" s="4"/>
      <c r="P240" s="4"/>
      <c r="Q240" s="4">
        <v>1</v>
      </c>
      <c r="R240" s="4"/>
      <c r="S240" s="4"/>
      <c r="T240" s="4">
        <v>0</v>
      </c>
      <c r="U240" s="4"/>
      <c r="V240" s="4"/>
      <c r="W240" s="4">
        <v>1</v>
      </c>
      <c r="X240" s="4">
        <v>5</v>
      </c>
      <c r="Y240" s="4"/>
      <c r="Z240" s="4"/>
      <c r="AA240" s="4"/>
      <c r="AB240" s="4"/>
      <c r="AC240" s="4"/>
      <c r="AD240" s="4"/>
      <c r="AE240" s="30">
        <f t="shared" si="6"/>
        <v>143</v>
      </c>
      <c r="AF240" s="66"/>
    </row>
    <row r="241" spans="1:32" s="54" customFormat="1" ht="16.5" x14ac:dyDescent="0.2">
      <c r="A241" s="29">
        <f t="shared" si="5"/>
        <v>130300601</v>
      </c>
      <c r="B241" s="4">
        <v>130300601</v>
      </c>
      <c r="C241" s="4" t="s">
        <v>293</v>
      </c>
      <c r="D241" s="4">
        <v>1</v>
      </c>
      <c r="E241" s="4"/>
      <c r="F241" s="4">
        <v>1</v>
      </c>
      <c r="G241" s="4">
        <v>0</v>
      </c>
      <c r="H241" s="4">
        <v>1001</v>
      </c>
      <c r="I241" s="4">
        <v>5</v>
      </c>
      <c r="J241" s="4"/>
      <c r="K241" s="4">
        <v>1</v>
      </c>
      <c r="L241" s="4"/>
      <c r="M241" s="4"/>
      <c r="N241" s="4"/>
      <c r="O241" s="4"/>
      <c r="P241" s="4"/>
      <c r="Q241" s="4">
        <v>1</v>
      </c>
      <c r="R241" s="4"/>
      <c r="S241" s="4"/>
      <c r="T241" s="4">
        <v>0</v>
      </c>
      <c r="U241" s="4"/>
      <c r="V241" s="4"/>
      <c r="W241" s="4">
        <v>1</v>
      </c>
      <c r="X241" s="4">
        <v>5</v>
      </c>
      <c r="Y241" s="4"/>
      <c r="Z241" s="4"/>
      <c r="AA241" s="4"/>
      <c r="AB241" s="4"/>
      <c r="AC241" s="4"/>
      <c r="AD241" s="4"/>
      <c r="AE241" s="30">
        <f t="shared" si="6"/>
        <v>144</v>
      </c>
      <c r="AF241" s="66"/>
    </row>
    <row r="242" spans="1:32" s="54" customFormat="1" ht="16.5" x14ac:dyDescent="0.2">
      <c r="A242" s="29">
        <f t="shared" si="5"/>
        <v>130300602</v>
      </c>
      <c r="B242" s="4">
        <v>130300602</v>
      </c>
      <c r="C242" s="4" t="s">
        <v>1131</v>
      </c>
      <c r="D242" s="4">
        <v>2</v>
      </c>
      <c r="E242" s="4"/>
      <c r="F242" s="4">
        <v>4</v>
      </c>
      <c r="G242" s="4">
        <v>1</v>
      </c>
      <c r="H242" s="4">
        <v>4040</v>
      </c>
      <c r="I242" s="4"/>
      <c r="J242" s="4"/>
      <c r="K242" s="4">
        <v>0</v>
      </c>
      <c r="L242" s="4"/>
      <c r="M242" s="4"/>
      <c r="N242" s="4"/>
      <c r="O242" s="4"/>
      <c r="P242" s="4"/>
      <c r="Q242" s="4">
        <v>1</v>
      </c>
      <c r="R242" s="4">
        <v>999</v>
      </c>
      <c r="S242" s="4">
        <v>4</v>
      </c>
      <c r="T242" s="4">
        <v>0</v>
      </c>
      <c r="U242" s="4"/>
      <c r="V242" s="4"/>
      <c r="W242" s="4">
        <v>3</v>
      </c>
      <c r="X242" s="4">
        <v>1</v>
      </c>
      <c r="Y242" s="4"/>
      <c r="Z242" s="4"/>
      <c r="AA242" s="4"/>
      <c r="AB242" s="4"/>
      <c r="AC242" s="4"/>
      <c r="AD242" s="4"/>
      <c r="AE242" s="30">
        <f t="shared" si="6"/>
        <v>145</v>
      </c>
      <c r="AF242" s="66"/>
    </row>
    <row r="243" spans="1:32" s="54" customFormat="1" ht="16.5" x14ac:dyDescent="0.2">
      <c r="A243" s="29">
        <f t="shared" si="5"/>
        <v>130300611</v>
      </c>
      <c r="B243" s="4">
        <v>130300611</v>
      </c>
      <c r="C243" s="4" t="s">
        <v>1147</v>
      </c>
      <c r="D243" s="4">
        <v>2</v>
      </c>
      <c r="E243" s="4"/>
      <c r="F243" s="4">
        <v>1</v>
      </c>
      <c r="G243" s="4">
        <v>0</v>
      </c>
      <c r="H243" s="4">
        <v>1009</v>
      </c>
      <c r="I243" s="4">
        <v>1</v>
      </c>
      <c r="J243" s="4"/>
      <c r="K243" s="4">
        <v>0</v>
      </c>
      <c r="L243" s="4"/>
      <c r="M243" s="4"/>
      <c r="N243" s="4"/>
      <c r="O243" s="4"/>
      <c r="P243" s="4"/>
      <c r="Q243" s="4">
        <v>1</v>
      </c>
      <c r="R243" s="4"/>
      <c r="S243" s="4"/>
      <c r="T243" s="4">
        <v>0</v>
      </c>
      <c r="U243" s="4"/>
      <c r="V243" s="4"/>
      <c r="W243" s="4">
        <v>3</v>
      </c>
      <c r="X243" s="4">
        <v>1</v>
      </c>
      <c r="Y243" s="4"/>
      <c r="Z243" s="4"/>
      <c r="AA243" s="4"/>
      <c r="AB243" s="4"/>
      <c r="AC243" s="4"/>
      <c r="AD243" s="4"/>
      <c r="AE243" s="30">
        <f t="shared" si="6"/>
        <v>146</v>
      </c>
      <c r="AF243" s="66" t="s">
        <v>1231</v>
      </c>
    </row>
    <row r="244" spans="1:32" s="54" customFormat="1" ht="16.5" x14ac:dyDescent="0.2">
      <c r="A244" s="29">
        <f t="shared" si="5"/>
        <v>130300621</v>
      </c>
      <c r="B244" s="4">
        <v>130300621</v>
      </c>
      <c r="C244" s="4" t="s">
        <v>1133</v>
      </c>
      <c r="D244" s="4">
        <v>2</v>
      </c>
      <c r="E244" s="4">
        <v>2</v>
      </c>
      <c r="F244" s="4">
        <v>4</v>
      </c>
      <c r="G244" s="4">
        <v>1</v>
      </c>
      <c r="H244" s="4">
        <v>4008</v>
      </c>
      <c r="I244" s="4"/>
      <c r="J244" s="4"/>
      <c r="K244" s="4">
        <v>0</v>
      </c>
      <c r="L244" s="4">
        <v>107</v>
      </c>
      <c r="M244" s="4">
        <v>0.7</v>
      </c>
      <c r="N244" s="4">
        <v>0</v>
      </c>
      <c r="O244" s="4"/>
      <c r="P244" s="4"/>
      <c r="Q244" s="4">
        <v>1</v>
      </c>
      <c r="R244" s="4">
        <v>999</v>
      </c>
      <c r="S244" s="4"/>
      <c r="T244" s="4">
        <v>0</v>
      </c>
      <c r="U244" s="4"/>
      <c r="V244" s="4"/>
      <c r="W244" s="4">
        <v>3</v>
      </c>
      <c r="X244" s="4">
        <v>1</v>
      </c>
      <c r="Y244" s="4"/>
      <c r="Z244" s="4"/>
      <c r="AA244" s="4"/>
      <c r="AB244" s="4"/>
      <c r="AC244" s="4"/>
      <c r="AD244" s="4"/>
      <c r="AE244" s="30">
        <f t="shared" si="6"/>
        <v>147</v>
      </c>
      <c r="AF244" s="66"/>
    </row>
    <row r="245" spans="1:32" s="54" customFormat="1" ht="16.5" x14ac:dyDescent="0.2">
      <c r="A245" s="29">
        <f t="shared" si="5"/>
        <v>130300702</v>
      </c>
      <c r="B245" s="4">
        <v>130300702</v>
      </c>
      <c r="C245" s="4" t="s">
        <v>671</v>
      </c>
      <c r="D245" s="4">
        <v>1</v>
      </c>
      <c r="E245" s="4"/>
      <c r="F245" s="4">
        <v>4</v>
      </c>
      <c r="G245" s="4">
        <v>2</v>
      </c>
      <c r="H245" s="4">
        <v>4001</v>
      </c>
      <c r="I245" s="4"/>
      <c r="J245" s="4"/>
      <c r="K245" s="4"/>
      <c r="L245" s="4"/>
      <c r="M245" s="4"/>
      <c r="N245" s="4"/>
      <c r="O245" s="4"/>
      <c r="P245" s="4"/>
      <c r="Q245" s="4">
        <v>1</v>
      </c>
      <c r="R245" s="4">
        <v>1</v>
      </c>
      <c r="S245" s="4">
        <v>4</v>
      </c>
      <c r="T245" s="4">
        <v>0</v>
      </c>
      <c r="U245" s="4"/>
      <c r="V245" s="4"/>
      <c r="W245" s="4">
        <v>1</v>
      </c>
      <c r="X245" s="4">
        <v>5</v>
      </c>
      <c r="Y245" s="4"/>
      <c r="Z245" s="4"/>
      <c r="AA245" s="4"/>
      <c r="AB245" s="4"/>
      <c r="AC245" s="4">
        <v>1</v>
      </c>
      <c r="AD245" s="4">
        <v>1</v>
      </c>
      <c r="AE245" s="30">
        <f t="shared" si="6"/>
        <v>148</v>
      </c>
      <c r="AF245" s="66"/>
    </row>
    <row r="246" spans="1:32" s="54" customFormat="1" ht="16.5" x14ac:dyDescent="0.2">
      <c r="A246" s="29">
        <f t="shared" si="5"/>
        <v>130300701</v>
      </c>
      <c r="B246" s="4">
        <v>130300701</v>
      </c>
      <c r="C246" s="4" t="s">
        <v>294</v>
      </c>
      <c r="D246" s="4">
        <v>1</v>
      </c>
      <c r="E246" s="4"/>
      <c r="F246" s="4">
        <v>4</v>
      </c>
      <c r="G246" s="4">
        <v>2</v>
      </c>
      <c r="H246" s="4">
        <v>4017</v>
      </c>
      <c r="I246" s="4">
        <v>2</v>
      </c>
      <c r="J246" s="4"/>
      <c r="K246" s="4">
        <v>1</v>
      </c>
      <c r="L246" s="4"/>
      <c r="M246" s="4"/>
      <c r="N246" s="4"/>
      <c r="O246" s="4"/>
      <c r="P246" s="4"/>
      <c r="Q246" s="4">
        <v>1</v>
      </c>
      <c r="R246" s="4">
        <v>1</v>
      </c>
      <c r="S246" s="4">
        <v>4</v>
      </c>
      <c r="T246" s="4">
        <v>0</v>
      </c>
      <c r="U246" s="4" t="s">
        <v>679</v>
      </c>
      <c r="V246" s="4"/>
      <c r="W246" s="4">
        <v>1</v>
      </c>
      <c r="X246" s="4">
        <v>5</v>
      </c>
      <c r="Y246" s="4"/>
      <c r="Z246" s="4"/>
      <c r="AA246" s="4"/>
      <c r="AB246" s="4"/>
      <c r="AC246" s="4"/>
      <c r="AD246" s="4"/>
      <c r="AE246" s="30">
        <f t="shared" si="6"/>
        <v>149</v>
      </c>
      <c r="AF246" s="66"/>
    </row>
    <row r="247" spans="1:32" s="54" customFormat="1" ht="16.5" x14ac:dyDescent="0.2">
      <c r="A247" s="29">
        <f t="shared" si="5"/>
        <v>130300711</v>
      </c>
      <c r="B247" s="4">
        <v>130300711</v>
      </c>
      <c r="C247" s="4" t="s">
        <v>1146</v>
      </c>
      <c r="D247" s="4">
        <v>1</v>
      </c>
      <c r="E247" s="4"/>
      <c r="F247" s="4">
        <v>1</v>
      </c>
      <c r="G247" s="4">
        <v>2</v>
      </c>
      <c r="H247" s="4">
        <v>1001</v>
      </c>
      <c r="I247" s="4">
        <v>1</v>
      </c>
      <c r="J247" s="4"/>
      <c r="K247" s="4">
        <v>0</v>
      </c>
      <c r="L247" s="4"/>
      <c r="M247" s="4"/>
      <c r="N247" s="4"/>
      <c r="O247" s="4"/>
      <c r="P247" s="4"/>
      <c r="Q247" s="4">
        <v>1</v>
      </c>
      <c r="R247" s="4">
        <v>1</v>
      </c>
      <c r="S247" s="4">
        <v>4</v>
      </c>
      <c r="T247" s="4">
        <v>0</v>
      </c>
      <c r="U247" s="4"/>
      <c r="V247" s="4"/>
      <c r="W247" s="4">
        <v>1</v>
      </c>
      <c r="X247" s="4">
        <v>5</v>
      </c>
      <c r="Y247" s="4"/>
      <c r="Z247" s="4"/>
      <c r="AA247" s="4"/>
      <c r="AB247" s="4"/>
      <c r="AC247" s="4">
        <v>1</v>
      </c>
      <c r="AD247" s="4">
        <v>11</v>
      </c>
      <c r="AE247" s="30">
        <f t="shared" si="6"/>
        <v>150</v>
      </c>
      <c r="AF247" s="66" t="s">
        <v>1234</v>
      </c>
    </row>
    <row r="248" spans="1:32" s="54" customFormat="1" ht="16.5" x14ac:dyDescent="0.2">
      <c r="A248" s="29">
        <f t="shared" si="5"/>
        <v>130300801</v>
      </c>
      <c r="B248" s="4">
        <v>130300801</v>
      </c>
      <c r="C248" s="4" t="s">
        <v>1105</v>
      </c>
      <c r="D248" s="4">
        <v>1</v>
      </c>
      <c r="E248" s="4"/>
      <c r="F248" s="4">
        <v>1</v>
      </c>
      <c r="G248" s="4">
        <v>0</v>
      </c>
      <c r="H248" s="4">
        <v>1001</v>
      </c>
      <c r="I248" s="4">
        <v>3.2</v>
      </c>
      <c r="J248" s="4"/>
      <c r="K248" s="4">
        <v>1</v>
      </c>
      <c r="L248" s="4"/>
      <c r="M248" s="4"/>
      <c r="N248" s="4"/>
      <c r="O248" s="4"/>
      <c r="P248" s="4"/>
      <c r="Q248" s="4">
        <v>1</v>
      </c>
      <c r="R248" s="4"/>
      <c r="S248" s="4"/>
      <c r="T248" s="4">
        <v>0</v>
      </c>
      <c r="U248" s="4"/>
      <c r="V248" s="4"/>
      <c r="W248" s="4">
        <v>1</v>
      </c>
      <c r="X248" s="4">
        <v>5</v>
      </c>
      <c r="Y248" s="4"/>
      <c r="Z248" s="4"/>
      <c r="AA248" s="4"/>
      <c r="AB248" s="4"/>
      <c r="AC248" s="4"/>
      <c r="AD248" s="4"/>
      <c r="AE248" s="30">
        <f t="shared" si="6"/>
        <v>151</v>
      </c>
      <c r="AF248" s="66"/>
    </row>
    <row r="249" spans="1:32" s="54" customFormat="1" ht="16.5" x14ac:dyDescent="0.2">
      <c r="A249" s="29">
        <f t="shared" si="5"/>
        <v>130300802</v>
      </c>
      <c r="B249" s="4">
        <v>130300802</v>
      </c>
      <c r="C249" s="4" t="s">
        <v>1106</v>
      </c>
      <c r="D249" s="4">
        <v>1</v>
      </c>
      <c r="E249" s="4"/>
      <c r="F249" s="4">
        <v>2</v>
      </c>
      <c r="G249" s="4">
        <v>0</v>
      </c>
      <c r="H249" s="4">
        <v>4015</v>
      </c>
      <c r="I249" s="4">
        <v>1</v>
      </c>
      <c r="J249" s="4"/>
      <c r="K249" s="4">
        <v>1</v>
      </c>
      <c r="L249" s="4"/>
      <c r="M249" s="4"/>
      <c r="N249" s="4"/>
      <c r="O249" s="4"/>
      <c r="P249" s="4"/>
      <c r="Q249" s="4">
        <v>1</v>
      </c>
      <c r="R249" s="4"/>
      <c r="S249" s="4"/>
      <c r="T249" s="4">
        <v>0</v>
      </c>
      <c r="U249" s="4"/>
      <c r="V249" s="4"/>
      <c r="W249" s="4">
        <v>3</v>
      </c>
      <c r="X249" s="4">
        <v>4</v>
      </c>
      <c r="Y249" s="4">
        <v>1</v>
      </c>
      <c r="Z249" s="4">
        <v>2</v>
      </c>
      <c r="AA249" s="4"/>
      <c r="AB249" s="4">
        <v>1</v>
      </c>
      <c r="AC249" s="4"/>
      <c r="AD249" s="4"/>
      <c r="AE249" s="30">
        <f t="shared" si="6"/>
        <v>152</v>
      </c>
      <c r="AF249" s="66"/>
    </row>
    <row r="250" spans="1:32" s="54" customFormat="1" ht="16.5" x14ac:dyDescent="0.2">
      <c r="A250" s="29">
        <f t="shared" si="5"/>
        <v>130300803</v>
      </c>
      <c r="B250" s="4">
        <v>130300803</v>
      </c>
      <c r="C250" s="4" t="s">
        <v>1108</v>
      </c>
      <c r="D250" s="4">
        <v>1</v>
      </c>
      <c r="E250" s="4"/>
      <c r="F250" s="4">
        <v>4</v>
      </c>
      <c r="G250" s="4">
        <v>3</v>
      </c>
      <c r="H250" s="4">
        <v>4108</v>
      </c>
      <c r="I250" s="4">
        <v>2</v>
      </c>
      <c r="J250" s="4"/>
      <c r="K250" s="4">
        <v>1</v>
      </c>
      <c r="L250" s="4"/>
      <c r="M250" s="4"/>
      <c r="N250" s="4"/>
      <c r="O250" s="4"/>
      <c r="P250" s="4"/>
      <c r="Q250" s="4">
        <v>1</v>
      </c>
      <c r="R250" s="4">
        <v>2</v>
      </c>
      <c r="S250" s="4">
        <v>4</v>
      </c>
      <c r="T250" s="4">
        <v>0</v>
      </c>
      <c r="U250" s="4"/>
      <c r="V250" s="4"/>
      <c r="W250" s="4">
        <v>3</v>
      </c>
      <c r="X250" s="4">
        <v>1</v>
      </c>
      <c r="Y250" s="4"/>
      <c r="Z250" s="4"/>
      <c r="AA250" s="4"/>
      <c r="AB250" s="4"/>
      <c r="AC250" s="4">
        <v>1</v>
      </c>
      <c r="AD250" s="4">
        <v>1</v>
      </c>
      <c r="AE250" s="30">
        <f t="shared" si="6"/>
        <v>153</v>
      </c>
      <c r="AF250" s="66"/>
    </row>
    <row r="251" spans="1:32" s="54" customFormat="1" ht="16.5" x14ac:dyDescent="0.2">
      <c r="A251" s="29">
        <f t="shared" si="5"/>
        <v>130300804</v>
      </c>
      <c r="B251" s="4">
        <v>130300804</v>
      </c>
      <c r="C251" s="4" t="s">
        <v>1109</v>
      </c>
      <c r="D251" s="4">
        <v>1</v>
      </c>
      <c r="E251" s="4"/>
      <c r="F251" s="4">
        <v>4</v>
      </c>
      <c r="G251" s="4">
        <v>3</v>
      </c>
      <c r="H251" s="4">
        <v>4108</v>
      </c>
      <c r="I251" s="4">
        <v>2</v>
      </c>
      <c r="J251" s="4"/>
      <c r="K251" s="4">
        <v>1</v>
      </c>
      <c r="L251" s="4"/>
      <c r="M251" s="4"/>
      <c r="N251" s="4"/>
      <c r="O251" s="4"/>
      <c r="P251" s="4"/>
      <c r="Q251" s="4">
        <v>1</v>
      </c>
      <c r="R251" s="4">
        <v>2</v>
      </c>
      <c r="S251" s="4">
        <v>4</v>
      </c>
      <c r="T251" s="4">
        <v>0</v>
      </c>
      <c r="U251" s="4"/>
      <c r="V251" s="4"/>
      <c r="W251" s="4">
        <v>1</v>
      </c>
      <c r="X251" s="4">
        <v>5</v>
      </c>
      <c r="Y251" s="4"/>
      <c r="Z251" s="4"/>
      <c r="AA251" s="4"/>
      <c r="AB251" s="4"/>
      <c r="AC251" s="4"/>
      <c r="AD251" s="4"/>
      <c r="AE251" s="30">
        <f t="shared" si="6"/>
        <v>154</v>
      </c>
      <c r="AF251" s="66"/>
    </row>
    <row r="252" spans="1:32" s="54" customFormat="1" ht="16.5" x14ac:dyDescent="0.2">
      <c r="A252" s="29">
        <f t="shared" si="5"/>
        <v>130300805</v>
      </c>
      <c r="B252" s="4">
        <v>130300805</v>
      </c>
      <c r="C252" s="4" t="s">
        <v>1110</v>
      </c>
      <c r="D252" s="4">
        <v>1</v>
      </c>
      <c r="E252" s="4"/>
      <c r="F252" s="4">
        <v>4</v>
      </c>
      <c r="G252" s="4">
        <v>3</v>
      </c>
      <c r="H252" s="4">
        <v>4108</v>
      </c>
      <c r="I252" s="4">
        <v>2</v>
      </c>
      <c r="J252" s="4"/>
      <c r="K252" s="4">
        <v>1</v>
      </c>
      <c r="L252" s="4"/>
      <c r="M252" s="4"/>
      <c r="N252" s="4"/>
      <c r="O252" s="4"/>
      <c r="P252" s="4"/>
      <c r="Q252" s="4">
        <v>1</v>
      </c>
      <c r="R252" s="4">
        <v>2</v>
      </c>
      <c r="S252" s="4">
        <v>4</v>
      </c>
      <c r="T252" s="4">
        <v>0</v>
      </c>
      <c r="U252" s="4"/>
      <c r="V252" s="4"/>
      <c r="W252" s="4">
        <v>3</v>
      </c>
      <c r="X252" s="4">
        <v>4</v>
      </c>
      <c r="Y252" s="4">
        <v>1</v>
      </c>
      <c r="Z252" s="4">
        <v>2</v>
      </c>
      <c r="AA252" s="4"/>
      <c r="AB252" s="4">
        <v>1</v>
      </c>
      <c r="AC252" s="4"/>
      <c r="AD252" s="4"/>
      <c r="AE252" s="30">
        <f t="shared" si="6"/>
        <v>155</v>
      </c>
      <c r="AF252" s="66"/>
    </row>
    <row r="253" spans="1:32" s="54" customFormat="1" ht="16.5" x14ac:dyDescent="0.2">
      <c r="A253" s="29">
        <f t="shared" si="5"/>
        <v>130300811</v>
      </c>
      <c r="B253" s="4">
        <v>130300811</v>
      </c>
      <c r="C253" s="4" t="s">
        <v>1107</v>
      </c>
      <c r="D253" s="4">
        <v>1</v>
      </c>
      <c r="E253" s="4"/>
      <c r="F253" s="4">
        <v>2</v>
      </c>
      <c r="G253" s="4">
        <v>2</v>
      </c>
      <c r="H253" s="4">
        <v>2001</v>
      </c>
      <c r="I253" s="4">
        <v>2</v>
      </c>
      <c r="J253" s="4"/>
      <c r="K253" s="4">
        <v>0</v>
      </c>
      <c r="L253" s="4">
        <v>125</v>
      </c>
      <c r="M253" s="4"/>
      <c r="N253" s="4"/>
      <c r="O253" s="4"/>
      <c r="P253" s="4"/>
      <c r="Q253" s="4">
        <v>1</v>
      </c>
      <c r="R253" s="4">
        <v>1</v>
      </c>
      <c r="S253" s="4">
        <v>4</v>
      </c>
      <c r="T253" s="4">
        <v>0</v>
      </c>
      <c r="U253" s="4"/>
      <c r="V253" s="4"/>
      <c r="W253" s="4">
        <v>1</v>
      </c>
      <c r="X253" s="4">
        <v>5</v>
      </c>
      <c r="Y253" s="4"/>
      <c r="Z253" s="4"/>
      <c r="AA253" s="4"/>
      <c r="AB253" s="4"/>
      <c r="AC253" s="4">
        <v>1</v>
      </c>
      <c r="AD253" s="4">
        <v>3</v>
      </c>
      <c r="AE253" s="30">
        <f t="shared" si="6"/>
        <v>156</v>
      </c>
      <c r="AF253" s="66" t="s">
        <v>1224</v>
      </c>
    </row>
    <row r="254" spans="1:32" s="54" customFormat="1" ht="16.5" x14ac:dyDescent="0.2">
      <c r="A254" s="29">
        <f t="shared" si="5"/>
        <v>130300821</v>
      </c>
      <c r="B254" s="4">
        <v>130300821</v>
      </c>
      <c r="C254" s="4" t="s">
        <v>1115</v>
      </c>
      <c r="D254" s="4">
        <v>1</v>
      </c>
      <c r="E254" s="4"/>
      <c r="F254" s="4">
        <v>4</v>
      </c>
      <c r="G254" s="4">
        <v>2</v>
      </c>
      <c r="H254" s="4">
        <v>4018</v>
      </c>
      <c r="I254" s="4">
        <v>2</v>
      </c>
      <c r="J254" s="4"/>
      <c r="K254" s="4">
        <v>0</v>
      </c>
      <c r="L254" s="4">
        <v>122</v>
      </c>
      <c r="M254" s="4"/>
      <c r="N254" s="4"/>
      <c r="O254" s="4"/>
      <c r="P254" s="4"/>
      <c r="Q254" s="4">
        <v>1</v>
      </c>
      <c r="R254" s="4">
        <v>1</v>
      </c>
      <c r="S254" s="4">
        <v>4</v>
      </c>
      <c r="T254" s="4">
        <v>0</v>
      </c>
      <c r="U254" s="4"/>
      <c r="V254" s="4"/>
      <c r="W254" s="4">
        <v>1</v>
      </c>
      <c r="X254" s="4">
        <v>5</v>
      </c>
      <c r="Y254" s="4"/>
      <c r="Z254" s="4"/>
      <c r="AA254" s="4"/>
      <c r="AB254" s="4"/>
      <c r="AC254" s="4">
        <v>1</v>
      </c>
      <c r="AD254" s="4">
        <v>4</v>
      </c>
      <c r="AE254" s="30">
        <f t="shared" si="6"/>
        <v>157</v>
      </c>
      <c r="AF254" s="66"/>
    </row>
    <row r="255" spans="1:32" s="54" customFormat="1" ht="16.5" x14ac:dyDescent="0.2">
      <c r="A255" s="29">
        <f t="shared" si="5"/>
        <v>130300901</v>
      </c>
      <c r="B255" s="4">
        <v>130300901</v>
      </c>
      <c r="C255" s="4" t="s">
        <v>999</v>
      </c>
      <c r="D255" s="4">
        <v>1</v>
      </c>
      <c r="E255" s="4"/>
      <c r="F255" s="4">
        <v>4</v>
      </c>
      <c r="G255" s="4">
        <v>1</v>
      </c>
      <c r="H255" s="4">
        <v>4005</v>
      </c>
      <c r="I255" s="4">
        <v>2.5</v>
      </c>
      <c r="J255" s="4"/>
      <c r="K255" s="4">
        <v>1</v>
      </c>
      <c r="L255" s="4"/>
      <c r="M255" s="4"/>
      <c r="N255" s="4"/>
      <c r="O255" s="4"/>
      <c r="P255" s="4"/>
      <c r="Q255" s="4">
        <v>1</v>
      </c>
      <c r="R255" s="4">
        <v>1</v>
      </c>
      <c r="S255" s="4">
        <v>1</v>
      </c>
      <c r="T255" s="4">
        <v>0</v>
      </c>
      <c r="U255" s="4"/>
      <c r="V255" s="4"/>
      <c r="W255" s="4">
        <v>3</v>
      </c>
      <c r="X255" s="4">
        <v>1</v>
      </c>
      <c r="Y255" s="4"/>
      <c r="Z255" s="4"/>
      <c r="AA255" s="4"/>
      <c r="AB255" s="4"/>
      <c r="AC255" s="4"/>
      <c r="AD255" s="4"/>
      <c r="AE255" s="30">
        <f t="shared" si="6"/>
        <v>158</v>
      </c>
      <c r="AF255" s="66"/>
    </row>
    <row r="256" spans="1:32" s="54" customFormat="1" ht="16.5" x14ac:dyDescent="0.2">
      <c r="A256" s="29">
        <f t="shared" si="5"/>
        <v>130300902</v>
      </c>
      <c r="B256" s="4">
        <v>130300902</v>
      </c>
      <c r="C256" s="4" t="s">
        <v>1000</v>
      </c>
      <c r="D256" s="4">
        <v>1</v>
      </c>
      <c r="E256" s="4"/>
      <c r="F256" s="4">
        <v>4</v>
      </c>
      <c r="G256" s="4">
        <v>1</v>
      </c>
      <c r="H256" s="4">
        <v>4014</v>
      </c>
      <c r="I256" s="4"/>
      <c r="J256" s="4"/>
      <c r="K256" s="4"/>
      <c r="L256" s="4">
        <v>101</v>
      </c>
      <c r="M256" s="4">
        <v>0.7</v>
      </c>
      <c r="N256" s="4">
        <v>1</v>
      </c>
      <c r="O256" s="4"/>
      <c r="P256" s="4"/>
      <c r="Q256" s="4">
        <v>1</v>
      </c>
      <c r="R256" s="4">
        <v>1</v>
      </c>
      <c r="S256" s="4">
        <v>1</v>
      </c>
      <c r="T256" s="4">
        <v>0</v>
      </c>
      <c r="U256" s="4"/>
      <c r="V256" s="4"/>
      <c r="W256" s="4">
        <v>3</v>
      </c>
      <c r="X256" s="4">
        <v>3</v>
      </c>
      <c r="Y256" s="4"/>
      <c r="Z256" s="4"/>
      <c r="AA256" s="4"/>
      <c r="AB256" s="4"/>
      <c r="AC256" s="4"/>
      <c r="AD256" s="4"/>
      <c r="AE256" s="30">
        <f t="shared" si="6"/>
        <v>159</v>
      </c>
      <c r="AF256" s="66"/>
    </row>
    <row r="257" spans="1:32" s="54" customFormat="1" ht="16.5" x14ac:dyDescent="0.2">
      <c r="A257" s="29">
        <f t="shared" si="5"/>
        <v>130300911</v>
      </c>
      <c r="B257" s="4">
        <v>130300911</v>
      </c>
      <c r="C257" s="4" t="s">
        <v>1001</v>
      </c>
      <c r="D257" s="4">
        <v>2</v>
      </c>
      <c r="E257" s="4">
        <v>2</v>
      </c>
      <c r="F257" s="4">
        <v>4</v>
      </c>
      <c r="G257" s="4">
        <v>1</v>
      </c>
      <c r="H257" s="4">
        <v>1014</v>
      </c>
      <c r="I257" s="4">
        <v>0.15</v>
      </c>
      <c r="J257" s="4"/>
      <c r="K257" s="4">
        <v>1</v>
      </c>
      <c r="L257" s="4"/>
      <c r="M257" s="4"/>
      <c r="N257" s="4"/>
      <c r="O257" s="4"/>
      <c r="P257" s="4"/>
      <c r="Q257" s="4">
        <v>1</v>
      </c>
      <c r="R257" s="4">
        <v>999</v>
      </c>
      <c r="S257" s="4">
        <v>1</v>
      </c>
      <c r="T257" s="4">
        <v>0</v>
      </c>
      <c r="U257" s="4"/>
      <c r="V257" s="4"/>
      <c r="W257" s="4">
        <v>3</v>
      </c>
      <c r="X257" s="4">
        <v>5</v>
      </c>
      <c r="Y257" s="4"/>
      <c r="Z257" s="4"/>
      <c r="AA257" s="4"/>
      <c r="AB257" s="4"/>
      <c r="AC257" s="4"/>
      <c r="AD257" s="4"/>
      <c r="AE257" s="30">
        <f t="shared" si="6"/>
        <v>160</v>
      </c>
      <c r="AF257" s="66" t="s">
        <v>1227</v>
      </c>
    </row>
    <row r="258" spans="1:32" s="54" customFormat="1" ht="16.5" x14ac:dyDescent="0.2">
      <c r="A258" s="29">
        <f t="shared" si="5"/>
        <v>130300921</v>
      </c>
      <c r="B258" s="4">
        <v>130300921</v>
      </c>
      <c r="C258" s="4" t="s">
        <v>1002</v>
      </c>
      <c r="D258" s="4">
        <v>2</v>
      </c>
      <c r="E258" s="4"/>
      <c r="F258" s="4">
        <v>4</v>
      </c>
      <c r="G258" s="4">
        <v>1</v>
      </c>
      <c r="H258" s="4">
        <v>4027</v>
      </c>
      <c r="I258" s="4">
        <v>0.5</v>
      </c>
      <c r="J258" s="4"/>
      <c r="K258" s="4">
        <v>1</v>
      </c>
      <c r="L258" s="4"/>
      <c r="M258" s="4"/>
      <c r="N258" s="4"/>
      <c r="O258" s="4"/>
      <c r="P258" s="4"/>
      <c r="Q258" s="4">
        <v>1</v>
      </c>
      <c r="R258" s="4">
        <v>1</v>
      </c>
      <c r="S258" s="4">
        <v>1</v>
      </c>
      <c r="T258" s="4">
        <v>0</v>
      </c>
      <c r="U258" s="4"/>
      <c r="V258" s="4"/>
      <c r="W258" s="4">
        <v>3</v>
      </c>
      <c r="X258" s="4">
        <v>1</v>
      </c>
      <c r="Y258" s="4"/>
      <c r="Z258" s="4"/>
      <c r="AA258" s="4"/>
      <c r="AB258" s="4"/>
      <c r="AC258" s="4"/>
      <c r="AD258" s="4"/>
      <c r="AE258" s="30">
        <f t="shared" si="6"/>
        <v>161</v>
      </c>
      <c r="AF258" s="66"/>
    </row>
    <row r="259" spans="1:32" s="54" customFormat="1" ht="16.5" x14ac:dyDescent="0.2">
      <c r="A259" s="29">
        <f t="shared" si="5"/>
        <v>130301001</v>
      </c>
      <c r="B259" s="4">
        <v>130301001</v>
      </c>
      <c r="C259" s="4" t="s">
        <v>1125</v>
      </c>
      <c r="D259" s="4">
        <v>1</v>
      </c>
      <c r="E259" s="4"/>
      <c r="F259" s="4">
        <v>1</v>
      </c>
      <c r="G259" s="4">
        <v>0</v>
      </c>
      <c r="H259" s="4">
        <v>4017</v>
      </c>
      <c r="I259" s="4">
        <v>3</v>
      </c>
      <c r="J259" s="4"/>
      <c r="K259" s="4">
        <v>1</v>
      </c>
      <c r="L259" s="4"/>
      <c r="M259" s="4"/>
      <c r="N259" s="4"/>
      <c r="O259" s="4"/>
      <c r="P259" s="4"/>
      <c r="Q259" s="4">
        <v>1</v>
      </c>
      <c r="R259" s="4"/>
      <c r="S259" s="4"/>
      <c r="T259" s="4">
        <v>0</v>
      </c>
      <c r="U259" s="4"/>
      <c r="V259" s="4"/>
      <c r="W259" s="4">
        <v>1</v>
      </c>
      <c r="X259" s="4">
        <v>5</v>
      </c>
      <c r="Y259" s="4"/>
      <c r="Z259" s="4"/>
      <c r="AA259" s="4"/>
      <c r="AB259" s="4"/>
      <c r="AC259" s="4"/>
      <c r="AD259" s="4"/>
      <c r="AE259" s="30">
        <f t="shared" si="6"/>
        <v>162</v>
      </c>
      <c r="AF259" s="66"/>
    </row>
    <row r="260" spans="1:32" s="54" customFormat="1" ht="16.5" x14ac:dyDescent="0.2">
      <c r="A260" s="29">
        <f t="shared" si="5"/>
        <v>130301002</v>
      </c>
      <c r="B260" s="4">
        <v>130301002</v>
      </c>
      <c r="C260" s="4" t="s">
        <v>295</v>
      </c>
      <c r="D260" s="4">
        <v>1</v>
      </c>
      <c r="E260" s="4"/>
      <c r="F260" s="4">
        <v>3</v>
      </c>
      <c r="G260" s="4">
        <v>0</v>
      </c>
      <c r="H260" s="4">
        <v>3001</v>
      </c>
      <c r="I260" s="4">
        <v>3</v>
      </c>
      <c r="J260" s="4">
        <v>2</v>
      </c>
      <c r="K260" s="4">
        <v>0</v>
      </c>
      <c r="L260" s="4"/>
      <c r="M260" s="4"/>
      <c r="N260" s="4"/>
      <c r="O260" s="4"/>
      <c r="P260" s="4"/>
      <c r="Q260" s="4">
        <v>1</v>
      </c>
      <c r="R260" s="4"/>
      <c r="S260" s="4"/>
      <c r="T260" s="4">
        <v>0</v>
      </c>
      <c r="U260" s="4"/>
      <c r="V260" s="4"/>
      <c r="W260" s="4">
        <v>1</v>
      </c>
      <c r="X260" s="4">
        <v>4</v>
      </c>
      <c r="Y260" s="4"/>
      <c r="Z260" s="4"/>
      <c r="AA260" s="4"/>
      <c r="AB260" s="4"/>
      <c r="AC260" s="4"/>
      <c r="AD260" s="4"/>
      <c r="AE260" s="30">
        <f t="shared" si="6"/>
        <v>163</v>
      </c>
      <c r="AF260" s="66"/>
    </row>
    <row r="261" spans="1:32" s="54" customFormat="1" ht="16.5" x14ac:dyDescent="0.2">
      <c r="A261" s="29">
        <f t="shared" si="5"/>
        <v>130301003</v>
      </c>
      <c r="B261" s="4">
        <v>130301003</v>
      </c>
      <c r="C261" s="4" t="s">
        <v>296</v>
      </c>
      <c r="D261" s="4">
        <v>1</v>
      </c>
      <c r="E261" s="4"/>
      <c r="F261" s="4">
        <v>3</v>
      </c>
      <c r="G261" s="4">
        <v>0</v>
      </c>
      <c r="H261" s="4">
        <v>3005</v>
      </c>
      <c r="I261" s="4">
        <v>2</v>
      </c>
      <c r="J261" s="4">
        <v>4</v>
      </c>
      <c r="K261" s="4">
        <v>0</v>
      </c>
      <c r="L261" s="4"/>
      <c r="M261" s="4"/>
      <c r="N261" s="4"/>
      <c r="O261" s="4"/>
      <c r="P261" s="4"/>
      <c r="Q261" s="4">
        <v>1</v>
      </c>
      <c r="R261" s="4"/>
      <c r="S261" s="4"/>
      <c r="T261" s="4">
        <v>0</v>
      </c>
      <c r="U261" s="4"/>
      <c r="V261" s="4"/>
      <c r="W261" s="4">
        <v>1</v>
      </c>
      <c r="X261" s="4">
        <v>5</v>
      </c>
      <c r="Y261" s="4"/>
      <c r="Z261" s="4"/>
      <c r="AA261" s="4"/>
      <c r="AB261" s="4"/>
      <c r="AC261" s="4"/>
      <c r="AD261" s="4"/>
      <c r="AE261" s="30">
        <f t="shared" si="6"/>
        <v>164</v>
      </c>
      <c r="AF261" s="66"/>
    </row>
    <row r="262" spans="1:32" s="54" customFormat="1" ht="16.5" x14ac:dyDescent="0.2">
      <c r="A262" s="29">
        <f t="shared" si="5"/>
        <v>130301011</v>
      </c>
      <c r="B262" s="4">
        <v>130301011</v>
      </c>
      <c r="C262" s="4" t="s">
        <v>1126</v>
      </c>
      <c r="D262" s="4">
        <v>1</v>
      </c>
      <c r="E262" s="4"/>
      <c r="F262" s="4">
        <v>4</v>
      </c>
      <c r="G262" s="4">
        <v>0</v>
      </c>
      <c r="H262" s="4">
        <v>4026</v>
      </c>
      <c r="I262" s="4">
        <v>0.2</v>
      </c>
      <c r="J262" s="4"/>
      <c r="K262" s="4">
        <v>0</v>
      </c>
      <c r="L262" s="4"/>
      <c r="M262" s="4"/>
      <c r="N262" s="4"/>
      <c r="O262" s="4"/>
      <c r="P262" s="4"/>
      <c r="Q262" s="4">
        <v>1</v>
      </c>
      <c r="R262" s="4"/>
      <c r="S262" s="4"/>
      <c r="T262" s="4">
        <v>0</v>
      </c>
      <c r="U262" s="4"/>
      <c r="V262" s="4"/>
      <c r="W262" s="4">
        <v>1</v>
      </c>
      <c r="X262" s="4">
        <v>5</v>
      </c>
      <c r="Y262" s="4"/>
      <c r="Z262" s="4"/>
      <c r="AA262" s="4"/>
      <c r="AB262" s="4"/>
      <c r="AC262" s="4"/>
      <c r="AD262" s="4"/>
      <c r="AE262" s="30">
        <f t="shared" si="6"/>
        <v>165</v>
      </c>
      <c r="AF262" s="66" t="s">
        <v>1228</v>
      </c>
    </row>
    <row r="263" spans="1:32" s="54" customFormat="1" ht="16.5" x14ac:dyDescent="0.2">
      <c r="A263" s="29">
        <f t="shared" si="5"/>
        <v>130301021</v>
      </c>
      <c r="B263" s="4">
        <v>130301021</v>
      </c>
      <c r="C263" s="4" t="s">
        <v>1127</v>
      </c>
      <c r="D263" s="4">
        <v>1</v>
      </c>
      <c r="E263" s="4"/>
      <c r="F263" s="4">
        <v>4</v>
      </c>
      <c r="G263" s="4">
        <v>0</v>
      </c>
      <c r="H263" s="4">
        <v>4039</v>
      </c>
      <c r="I263" s="4">
        <v>1</v>
      </c>
      <c r="J263" s="4"/>
      <c r="K263" s="4">
        <v>0</v>
      </c>
      <c r="L263" s="4"/>
      <c r="M263" s="4"/>
      <c r="N263" s="4"/>
      <c r="O263" s="4"/>
      <c r="P263" s="4"/>
      <c r="Q263" s="4">
        <v>1</v>
      </c>
      <c r="R263" s="4"/>
      <c r="S263" s="4"/>
      <c r="T263" s="4">
        <v>0</v>
      </c>
      <c r="U263" s="4"/>
      <c r="V263" s="4"/>
      <c r="W263" s="4">
        <v>1</v>
      </c>
      <c r="X263" s="4">
        <v>5</v>
      </c>
      <c r="Y263" s="4"/>
      <c r="Z263" s="4"/>
      <c r="AA263" s="4"/>
      <c r="AB263" s="4"/>
      <c r="AC263" s="4"/>
      <c r="AD263" s="4"/>
      <c r="AE263" s="30">
        <f t="shared" si="6"/>
        <v>166</v>
      </c>
      <c r="AF263" s="66"/>
    </row>
    <row r="264" spans="1:32" s="54" customFormat="1" ht="16.5" x14ac:dyDescent="0.2">
      <c r="A264" s="29">
        <f t="shared" si="5"/>
        <v>130301103</v>
      </c>
      <c r="B264" s="4">
        <v>130301103</v>
      </c>
      <c r="C264" s="4" t="s">
        <v>951</v>
      </c>
      <c r="D264" s="4">
        <v>1</v>
      </c>
      <c r="E264" s="4"/>
      <c r="F264" s="4">
        <v>2</v>
      </c>
      <c r="G264" s="4">
        <v>0</v>
      </c>
      <c r="H264" s="4">
        <v>2001</v>
      </c>
      <c r="I264" s="4">
        <v>2</v>
      </c>
      <c r="J264" s="4"/>
      <c r="K264" s="4">
        <v>1</v>
      </c>
      <c r="L264" s="4"/>
      <c r="M264" s="4"/>
      <c r="N264" s="4"/>
      <c r="O264" s="4"/>
      <c r="P264" s="4"/>
      <c r="Q264" s="4">
        <v>1</v>
      </c>
      <c r="R264" s="4">
        <v>1</v>
      </c>
      <c r="S264" s="4">
        <v>1</v>
      </c>
      <c r="T264" s="4">
        <v>0</v>
      </c>
      <c r="U264" s="4"/>
      <c r="V264" s="4"/>
      <c r="W264" s="4">
        <v>3</v>
      </c>
      <c r="X264" s="4">
        <v>4</v>
      </c>
      <c r="Y264" s="4">
        <v>1</v>
      </c>
      <c r="Z264" s="4">
        <v>2</v>
      </c>
      <c r="AA264" s="4"/>
      <c r="AB264" s="4">
        <v>1</v>
      </c>
      <c r="AC264" s="4"/>
      <c r="AD264" s="4"/>
      <c r="AE264" s="30">
        <f t="shared" si="6"/>
        <v>167</v>
      </c>
      <c r="AF264" s="66"/>
    </row>
    <row r="265" spans="1:32" s="54" customFormat="1" ht="16.5" x14ac:dyDescent="0.2">
      <c r="A265" s="29">
        <f t="shared" si="5"/>
        <v>130301102</v>
      </c>
      <c r="B265" s="4">
        <v>130301102</v>
      </c>
      <c r="C265" s="4" t="s">
        <v>952</v>
      </c>
      <c r="D265" s="4">
        <v>1</v>
      </c>
      <c r="E265" s="4"/>
      <c r="F265" s="4">
        <v>2</v>
      </c>
      <c r="G265" s="4">
        <v>0</v>
      </c>
      <c r="H265" s="4">
        <v>2004</v>
      </c>
      <c r="I265" s="4">
        <v>0.15</v>
      </c>
      <c r="J265" s="4"/>
      <c r="K265" s="4">
        <v>1</v>
      </c>
      <c r="L265" s="4"/>
      <c r="M265" s="4"/>
      <c r="N265" s="4"/>
      <c r="O265" s="4"/>
      <c r="P265" s="4"/>
      <c r="Q265" s="4">
        <v>1</v>
      </c>
      <c r="R265" s="4"/>
      <c r="S265" s="4"/>
      <c r="T265" s="4">
        <v>0</v>
      </c>
      <c r="U265" s="4"/>
      <c r="V265" s="4"/>
      <c r="W265" s="4">
        <v>3</v>
      </c>
      <c r="X265" s="4">
        <v>4</v>
      </c>
      <c r="Y265" s="4">
        <v>1</v>
      </c>
      <c r="Z265" s="4">
        <v>2</v>
      </c>
      <c r="AA265" s="4"/>
      <c r="AB265" s="4">
        <v>1</v>
      </c>
      <c r="AC265" s="4"/>
      <c r="AD265" s="4"/>
      <c r="AE265" s="30">
        <f t="shared" si="6"/>
        <v>168</v>
      </c>
      <c r="AF265" s="66"/>
    </row>
    <row r="266" spans="1:32" s="54" customFormat="1" ht="16.5" x14ac:dyDescent="0.2">
      <c r="A266" s="29">
        <f t="shared" si="5"/>
        <v>130301101</v>
      </c>
      <c r="B266" s="4">
        <v>130301101</v>
      </c>
      <c r="C266" s="4" t="s">
        <v>953</v>
      </c>
      <c r="D266" s="4">
        <v>1</v>
      </c>
      <c r="E266" s="4"/>
      <c r="F266" s="4">
        <v>4</v>
      </c>
      <c r="G266" s="4">
        <v>1</v>
      </c>
      <c r="H266" s="4">
        <v>4038</v>
      </c>
      <c r="I266" s="4"/>
      <c r="J266" s="4"/>
      <c r="K266" s="4"/>
      <c r="L266" s="4"/>
      <c r="M266" s="4"/>
      <c r="N266" s="4"/>
      <c r="O266" s="4"/>
      <c r="P266" s="4"/>
      <c r="Q266" s="4">
        <v>1</v>
      </c>
      <c r="R266" s="4">
        <v>2</v>
      </c>
      <c r="S266" s="4"/>
      <c r="T266" s="4">
        <v>0</v>
      </c>
      <c r="U266" s="4"/>
      <c r="V266" s="4"/>
      <c r="W266" s="4">
        <v>3</v>
      </c>
      <c r="X266" s="4">
        <v>4</v>
      </c>
      <c r="Y266" s="4">
        <v>1</v>
      </c>
      <c r="Z266" s="4">
        <v>2</v>
      </c>
      <c r="AA266" s="4"/>
      <c r="AB266" s="4">
        <v>1</v>
      </c>
      <c r="AC266" s="4"/>
      <c r="AD266" s="4"/>
      <c r="AE266" s="30">
        <f t="shared" si="6"/>
        <v>169</v>
      </c>
      <c r="AF266" s="66"/>
    </row>
    <row r="267" spans="1:32" s="54" customFormat="1" ht="66" x14ac:dyDescent="0.2">
      <c r="A267" s="29">
        <f t="shared" si="5"/>
        <v>130301111</v>
      </c>
      <c r="B267" s="4">
        <v>130301111</v>
      </c>
      <c r="C267" s="4" t="s">
        <v>968</v>
      </c>
      <c r="D267" s="4">
        <v>1</v>
      </c>
      <c r="E267" s="4"/>
      <c r="F267" s="4">
        <v>4</v>
      </c>
      <c r="G267" s="4">
        <v>1</v>
      </c>
      <c r="H267" s="4">
        <v>1013</v>
      </c>
      <c r="I267" s="4">
        <v>0.3</v>
      </c>
      <c r="J267" s="4"/>
      <c r="K267" s="4">
        <v>0</v>
      </c>
      <c r="L267" s="4"/>
      <c r="M267" s="4"/>
      <c r="N267" s="4"/>
      <c r="O267" s="4"/>
      <c r="P267" s="4"/>
      <c r="Q267" s="4">
        <v>1</v>
      </c>
      <c r="R267" s="4">
        <v>1</v>
      </c>
      <c r="S267" s="4">
        <v>1</v>
      </c>
      <c r="T267" s="4">
        <v>0</v>
      </c>
      <c r="U267" s="4"/>
      <c r="V267" s="4"/>
      <c r="W267" s="4">
        <v>3</v>
      </c>
      <c r="X267" s="4">
        <v>4</v>
      </c>
      <c r="Y267" s="4">
        <v>1</v>
      </c>
      <c r="Z267" s="4">
        <v>2</v>
      </c>
      <c r="AA267" s="4"/>
      <c r="AB267" s="4"/>
      <c r="AC267" s="4"/>
      <c r="AD267" s="4"/>
      <c r="AE267" s="30">
        <f t="shared" si="6"/>
        <v>170</v>
      </c>
      <c r="AF267" s="66" t="s">
        <v>1230</v>
      </c>
    </row>
    <row r="268" spans="1:32" s="54" customFormat="1" ht="16.5" x14ac:dyDescent="0.2">
      <c r="A268" s="29">
        <f t="shared" si="5"/>
        <v>130301121</v>
      </c>
      <c r="B268" s="4">
        <v>130301121</v>
      </c>
      <c r="C268" s="4" t="s">
        <v>969</v>
      </c>
      <c r="D268" s="4">
        <v>1</v>
      </c>
      <c r="E268" s="4"/>
      <c r="F268" s="4">
        <v>4</v>
      </c>
      <c r="G268" s="4">
        <v>1</v>
      </c>
      <c r="H268" s="4">
        <v>2002</v>
      </c>
      <c r="I268" s="4"/>
      <c r="J268" s="4"/>
      <c r="K268" s="4">
        <v>0</v>
      </c>
      <c r="L268" s="4"/>
      <c r="M268" s="4"/>
      <c r="N268" s="4"/>
      <c r="O268" s="4"/>
      <c r="P268" s="4"/>
      <c r="Q268" s="4">
        <v>1</v>
      </c>
      <c r="R268" s="4"/>
      <c r="S268" s="4"/>
      <c r="T268" s="4">
        <v>0</v>
      </c>
      <c r="U268" s="4"/>
      <c r="V268" s="4"/>
      <c r="W268" s="4">
        <v>3</v>
      </c>
      <c r="X268" s="4">
        <v>7</v>
      </c>
      <c r="Y268" s="4"/>
      <c r="Z268" s="4"/>
      <c r="AA268" s="4"/>
      <c r="AB268" s="4"/>
      <c r="AC268" s="4"/>
      <c r="AD268" s="4"/>
      <c r="AE268" s="30">
        <f t="shared" si="6"/>
        <v>171</v>
      </c>
      <c r="AF268" s="66"/>
    </row>
    <row r="269" spans="1:32" s="54" customFormat="1" ht="16.5" x14ac:dyDescent="0.2">
      <c r="A269" s="29">
        <f t="shared" si="5"/>
        <v>130301201</v>
      </c>
      <c r="B269" s="4">
        <v>130301201</v>
      </c>
      <c r="C269" s="4" t="s">
        <v>1116</v>
      </c>
      <c r="D269" s="4">
        <v>1</v>
      </c>
      <c r="E269" s="4"/>
      <c r="F269" s="4">
        <v>1</v>
      </c>
      <c r="G269" s="4">
        <v>0</v>
      </c>
      <c r="H269" s="4">
        <v>1001</v>
      </c>
      <c r="I269" s="4">
        <v>3</v>
      </c>
      <c r="J269" s="4"/>
      <c r="K269" s="4">
        <v>1</v>
      </c>
      <c r="L269" s="4"/>
      <c r="M269" s="4"/>
      <c r="N269" s="4"/>
      <c r="O269" s="4"/>
      <c r="P269" s="4"/>
      <c r="Q269" s="4">
        <v>1</v>
      </c>
      <c r="R269" s="4"/>
      <c r="S269" s="4"/>
      <c r="T269" s="4">
        <v>0</v>
      </c>
      <c r="U269" s="4"/>
      <c r="V269" s="4"/>
      <c r="W269" s="4">
        <v>1</v>
      </c>
      <c r="X269" s="4">
        <v>5</v>
      </c>
      <c r="Y269" s="4"/>
      <c r="Z269" s="4"/>
      <c r="AA269" s="4"/>
      <c r="AB269" s="4"/>
      <c r="AC269" s="4"/>
      <c r="AD269" s="4"/>
      <c r="AE269" s="30">
        <f t="shared" si="6"/>
        <v>172</v>
      </c>
      <c r="AF269" s="66"/>
    </row>
    <row r="270" spans="1:32" s="54" customFormat="1" ht="16.5" x14ac:dyDescent="0.2">
      <c r="A270" s="29">
        <f t="shared" si="5"/>
        <v>130301202</v>
      </c>
      <c r="B270" s="4">
        <v>130301202</v>
      </c>
      <c r="C270" s="4" t="s">
        <v>1117</v>
      </c>
      <c r="D270" s="4">
        <v>1</v>
      </c>
      <c r="E270" s="4"/>
      <c r="F270" s="4">
        <v>4</v>
      </c>
      <c r="G270" s="4">
        <v>0</v>
      </c>
      <c r="H270" s="4">
        <v>4026</v>
      </c>
      <c r="I270" s="4">
        <v>0.5</v>
      </c>
      <c r="J270" s="4"/>
      <c r="K270" s="4">
        <v>1</v>
      </c>
      <c r="L270" s="4"/>
      <c r="M270" s="4"/>
      <c r="N270" s="4"/>
      <c r="O270" s="4"/>
      <c r="P270" s="4"/>
      <c r="Q270" s="4">
        <v>1</v>
      </c>
      <c r="R270" s="4">
        <v>2</v>
      </c>
      <c r="S270" s="4">
        <v>4</v>
      </c>
      <c r="T270" s="4">
        <v>0</v>
      </c>
      <c r="U270" s="4"/>
      <c r="V270" s="4"/>
      <c r="W270" s="4">
        <v>3</v>
      </c>
      <c r="X270" s="4">
        <v>5</v>
      </c>
      <c r="Y270" s="4">
        <v>1</v>
      </c>
      <c r="Z270" s="4">
        <v>3</v>
      </c>
      <c r="AA270" s="4"/>
      <c r="AB270" s="4">
        <v>1</v>
      </c>
      <c r="AC270" s="4"/>
      <c r="AD270" s="4"/>
      <c r="AE270" s="30">
        <f t="shared" si="6"/>
        <v>173</v>
      </c>
      <c r="AF270" s="66"/>
    </row>
    <row r="271" spans="1:32" s="54" customFormat="1" ht="16.5" x14ac:dyDescent="0.2">
      <c r="A271" s="29">
        <f t="shared" si="5"/>
        <v>130301203</v>
      </c>
      <c r="B271" s="4">
        <v>130301203</v>
      </c>
      <c r="C271" s="4" t="s">
        <v>1118</v>
      </c>
      <c r="D271" s="4">
        <v>1</v>
      </c>
      <c r="E271" s="4"/>
      <c r="F271" s="4">
        <v>4</v>
      </c>
      <c r="G271" s="4">
        <v>3</v>
      </c>
      <c r="H271" s="4">
        <v>4109</v>
      </c>
      <c r="I271" s="4">
        <v>3</v>
      </c>
      <c r="J271" s="4"/>
      <c r="K271" s="4">
        <v>1</v>
      </c>
      <c r="L271" s="4"/>
      <c r="M271" s="4"/>
      <c r="N271" s="4"/>
      <c r="O271" s="4"/>
      <c r="P271" s="4"/>
      <c r="Q271" s="4">
        <v>1</v>
      </c>
      <c r="R271" s="4">
        <v>2</v>
      </c>
      <c r="S271" s="4">
        <v>4</v>
      </c>
      <c r="T271" s="4">
        <v>0</v>
      </c>
      <c r="U271" s="4"/>
      <c r="V271" s="4"/>
      <c r="W271" s="4">
        <v>3</v>
      </c>
      <c r="X271" s="4">
        <v>1</v>
      </c>
      <c r="Y271" s="4"/>
      <c r="Z271" s="4"/>
      <c r="AA271" s="4"/>
      <c r="AB271" s="4"/>
      <c r="AC271" s="4"/>
      <c r="AD271" s="4"/>
      <c r="AE271" s="30">
        <f t="shared" si="6"/>
        <v>174</v>
      </c>
      <c r="AF271" s="66"/>
    </row>
    <row r="272" spans="1:32" s="54" customFormat="1" ht="16.5" x14ac:dyDescent="0.2">
      <c r="A272" s="29">
        <f t="shared" si="5"/>
        <v>130301204</v>
      </c>
      <c r="B272" s="4">
        <v>130301204</v>
      </c>
      <c r="C272" s="4" t="s">
        <v>1119</v>
      </c>
      <c r="D272" s="4">
        <v>1</v>
      </c>
      <c r="E272" s="4"/>
      <c r="F272" s="4">
        <v>4</v>
      </c>
      <c r="G272" s="4">
        <v>3</v>
      </c>
      <c r="H272" s="4">
        <v>4109</v>
      </c>
      <c r="I272" s="4">
        <v>3</v>
      </c>
      <c r="J272" s="4"/>
      <c r="K272" s="4">
        <v>1</v>
      </c>
      <c r="L272" s="4"/>
      <c r="M272" s="4"/>
      <c r="N272" s="4"/>
      <c r="O272" s="4"/>
      <c r="P272" s="4"/>
      <c r="Q272" s="4">
        <v>1</v>
      </c>
      <c r="R272" s="4">
        <v>2</v>
      </c>
      <c r="S272" s="4">
        <v>4</v>
      </c>
      <c r="T272" s="4">
        <v>0</v>
      </c>
      <c r="U272" s="4"/>
      <c r="V272" s="4"/>
      <c r="W272" s="4">
        <v>1</v>
      </c>
      <c r="X272" s="4">
        <v>5</v>
      </c>
      <c r="Y272" s="4"/>
      <c r="Z272" s="4"/>
      <c r="AA272" s="4"/>
      <c r="AB272" s="4"/>
      <c r="AC272" s="4"/>
      <c r="AD272" s="4"/>
      <c r="AE272" s="30">
        <f t="shared" si="6"/>
        <v>175</v>
      </c>
      <c r="AF272" s="66"/>
    </row>
    <row r="273" spans="1:32" s="54" customFormat="1" ht="16.5" x14ac:dyDescent="0.2">
      <c r="A273" s="29">
        <f t="shared" si="5"/>
        <v>130301205</v>
      </c>
      <c r="B273" s="4">
        <v>130301205</v>
      </c>
      <c r="C273" s="4" t="s">
        <v>1120</v>
      </c>
      <c r="D273" s="4">
        <v>1</v>
      </c>
      <c r="E273" s="4"/>
      <c r="F273" s="4">
        <v>4</v>
      </c>
      <c r="G273" s="4">
        <v>3</v>
      </c>
      <c r="H273" s="4">
        <v>4109</v>
      </c>
      <c r="I273" s="4">
        <v>3</v>
      </c>
      <c r="J273" s="4"/>
      <c r="K273" s="4">
        <v>1</v>
      </c>
      <c r="L273" s="4"/>
      <c r="M273" s="4"/>
      <c r="N273" s="4"/>
      <c r="O273" s="4"/>
      <c r="P273" s="4"/>
      <c r="Q273" s="4">
        <v>1</v>
      </c>
      <c r="R273" s="4">
        <v>2</v>
      </c>
      <c r="S273" s="4">
        <v>4</v>
      </c>
      <c r="T273" s="4">
        <v>0</v>
      </c>
      <c r="U273" s="4"/>
      <c r="V273" s="4"/>
      <c r="W273" s="4">
        <v>3</v>
      </c>
      <c r="X273" s="4">
        <v>5</v>
      </c>
      <c r="Y273" s="4">
        <v>1</v>
      </c>
      <c r="Z273" s="4">
        <v>3</v>
      </c>
      <c r="AA273" s="4"/>
      <c r="AB273" s="4">
        <v>1</v>
      </c>
      <c r="AC273" s="4"/>
      <c r="AD273" s="4"/>
      <c r="AE273" s="30">
        <f t="shared" si="6"/>
        <v>176</v>
      </c>
      <c r="AF273" s="66"/>
    </row>
    <row r="274" spans="1:32" s="54" customFormat="1" ht="33" x14ac:dyDescent="0.2">
      <c r="A274" s="29">
        <f t="shared" si="5"/>
        <v>130301211</v>
      </c>
      <c r="B274" s="4">
        <v>130301211</v>
      </c>
      <c r="C274" s="4" t="s">
        <v>1121</v>
      </c>
      <c r="D274" s="4">
        <v>1</v>
      </c>
      <c r="E274" s="4"/>
      <c r="F274" s="4">
        <v>4</v>
      </c>
      <c r="G274" s="4">
        <v>2</v>
      </c>
      <c r="H274" s="4">
        <v>4019</v>
      </c>
      <c r="I274" s="4">
        <v>1</v>
      </c>
      <c r="J274" s="4"/>
      <c r="K274" s="4">
        <v>0</v>
      </c>
      <c r="L274" s="4">
        <v>124</v>
      </c>
      <c r="M274" s="4"/>
      <c r="N274" s="4"/>
      <c r="O274" s="4"/>
      <c r="P274" s="4"/>
      <c r="Q274" s="4">
        <v>1</v>
      </c>
      <c r="R274" s="4">
        <v>1</v>
      </c>
      <c r="S274" s="4">
        <v>5</v>
      </c>
      <c r="T274" s="4">
        <v>0</v>
      </c>
      <c r="U274" s="4"/>
      <c r="V274" s="4"/>
      <c r="W274" s="4">
        <v>3</v>
      </c>
      <c r="X274" s="4">
        <v>1</v>
      </c>
      <c r="Y274" s="4"/>
      <c r="Z274" s="4"/>
      <c r="AA274" s="4"/>
      <c r="AB274" s="4"/>
      <c r="AC274" s="4"/>
      <c r="AD274" s="4"/>
      <c r="AE274" s="30">
        <f t="shared" si="6"/>
        <v>177</v>
      </c>
      <c r="AF274" s="66" t="s">
        <v>1225</v>
      </c>
    </row>
    <row r="275" spans="1:32" s="54" customFormat="1" ht="16.5" x14ac:dyDescent="0.2">
      <c r="A275" s="29">
        <f t="shared" si="5"/>
        <v>130301221</v>
      </c>
      <c r="B275" s="4">
        <v>130301221</v>
      </c>
      <c r="C275" s="4" t="s">
        <v>1122</v>
      </c>
      <c r="D275" s="4">
        <v>1</v>
      </c>
      <c r="E275" s="4"/>
      <c r="F275" s="4">
        <v>4</v>
      </c>
      <c r="G275" s="4">
        <v>2</v>
      </c>
      <c r="H275" s="4">
        <v>4109</v>
      </c>
      <c r="I275" s="4">
        <v>3</v>
      </c>
      <c r="J275" s="4"/>
      <c r="K275" s="4">
        <v>0</v>
      </c>
      <c r="L275" s="4">
        <v>122</v>
      </c>
      <c r="M275" s="4"/>
      <c r="N275" s="4"/>
      <c r="O275" s="4"/>
      <c r="P275" s="4"/>
      <c r="Q275" s="4">
        <v>1</v>
      </c>
      <c r="R275" s="4">
        <v>2</v>
      </c>
      <c r="S275" s="4">
        <v>4</v>
      </c>
      <c r="T275" s="4">
        <v>0</v>
      </c>
      <c r="U275" s="4"/>
      <c r="V275" s="4"/>
      <c r="W275" s="4">
        <v>3</v>
      </c>
      <c r="X275" s="4">
        <v>5</v>
      </c>
      <c r="Y275" s="4">
        <v>1</v>
      </c>
      <c r="Z275" s="4"/>
      <c r="AA275" s="4"/>
      <c r="AB275" s="4"/>
      <c r="AC275" s="4"/>
      <c r="AD275" s="4"/>
      <c r="AE275" s="30">
        <f t="shared" si="6"/>
        <v>178</v>
      </c>
      <c r="AF275" s="66"/>
    </row>
    <row r="276" spans="1:32" s="54" customFormat="1" ht="16.5" x14ac:dyDescent="0.2">
      <c r="A276" s="29">
        <f t="shared" si="5"/>
        <v>130301301</v>
      </c>
      <c r="B276" s="4">
        <v>130301301</v>
      </c>
      <c r="C276" s="4" t="s">
        <v>297</v>
      </c>
      <c r="D276" s="4">
        <v>1</v>
      </c>
      <c r="E276" s="4"/>
      <c r="F276" s="4">
        <v>1</v>
      </c>
      <c r="G276" s="4">
        <v>0</v>
      </c>
      <c r="H276" s="4">
        <v>1001</v>
      </c>
      <c r="I276" s="4">
        <v>1.7</v>
      </c>
      <c r="J276" s="4"/>
      <c r="K276" s="4">
        <v>1</v>
      </c>
      <c r="L276" s="4"/>
      <c r="M276" s="4"/>
      <c r="N276" s="4"/>
      <c r="O276" s="4"/>
      <c r="P276" s="4"/>
      <c r="Q276" s="4">
        <v>1</v>
      </c>
      <c r="R276" s="4"/>
      <c r="S276" s="4"/>
      <c r="T276" s="4">
        <v>0</v>
      </c>
      <c r="U276" s="4"/>
      <c r="V276" s="4"/>
      <c r="W276" s="4">
        <v>3</v>
      </c>
      <c r="X276" s="4">
        <v>5</v>
      </c>
      <c r="Y276" s="4">
        <v>2</v>
      </c>
      <c r="Z276" s="4"/>
      <c r="AA276" s="4"/>
      <c r="AB276" s="4"/>
      <c r="AC276" s="4"/>
      <c r="AD276" s="4"/>
      <c r="AE276" s="30">
        <f t="shared" si="6"/>
        <v>179</v>
      </c>
      <c r="AF276" s="66"/>
    </row>
    <row r="277" spans="1:32" s="54" customFormat="1" ht="16.5" x14ac:dyDescent="0.2">
      <c r="A277" s="29">
        <f t="shared" si="5"/>
        <v>130301311</v>
      </c>
      <c r="B277" s="4">
        <v>130301311</v>
      </c>
      <c r="C277" s="4" t="s">
        <v>1081</v>
      </c>
      <c r="D277" s="4">
        <v>2</v>
      </c>
      <c r="E277" s="4"/>
      <c r="F277" s="4">
        <v>4</v>
      </c>
      <c r="G277" s="4">
        <v>1</v>
      </c>
      <c r="H277" s="4">
        <v>4007</v>
      </c>
      <c r="I277" s="4">
        <v>0.01</v>
      </c>
      <c r="J277" s="4"/>
      <c r="K277" s="4">
        <v>0</v>
      </c>
      <c r="L277" s="4"/>
      <c r="M277" s="4"/>
      <c r="N277" s="4"/>
      <c r="O277" s="4"/>
      <c r="P277" s="4"/>
      <c r="Q277" s="4">
        <v>1</v>
      </c>
      <c r="R277" s="4">
        <v>999</v>
      </c>
      <c r="S277" s="4">
        <v>1</v>
      </c>
      <c r="T277" s="4">
        <v>0</v>
      </c>
      <c r="U277" s="4" t="s">
        <v>680</v>
      </c>
      <c r="V277" s="4"/>
      <c r="W277" s="4">
        <v>3</v>
      </c>
      <c r="X277" s="4">
        <v>1</v>
      </c>
      <c r="Y277" s="4"/>
      <c r="Z277" s="4"/>
      <c r="AA277" s="4"/>
      <c r="AB277" s="4"/>
      <c r="AC277" s="4">
        <v>1</v>
      </c>
      <c r="AD277" s="4">
        <v>6</v>
      </c>
      <c r="AE277" s="30">
        <f t="shared" si="6"/>
        <v>180</v>
      </c>
      <c r="AF277" s="66" t="s">
        <v>1236</v>
      </c>
    </row>
    <row r="278" spans="1:32" s="54" customFormat="1" ht="16.5" x14ac:dyDescent="0.2">
      <c r="A278" s="29">
        <f t="shared" si="5"/>
        <v>130301321</v>
      </c>
      <c r="B278" s="4">
        <v>130301321</v>
      </c>
      <c r="C278" s="4" t="s">
        <v>298</v>
      </c>
      <c r="D278" s="4">
        <v>2</v>
      </c>
      <c r="E278" s="4"/>
      <c r="F278" s="4">
        <v>4</v>
      </c>
      <c r="G278" s="4">
        <v>1</v>
      </c>
      <c r="H278" s="4">
        <v>4019</v>
      </c>
      <c r="I278" s="4">
        <v>0.5</v>
      </c>
      <c r="J278" s="4"/>
      <c r="K278" s="4">
        <v>0</v>
      </c>
      <c r="L278" s="4"/>
      <c r="M278" s="4"/>
      <c r="N278" s="4"/>
      <c r="O278" s="4"/>
      <c r="P278" s="4"/>
      <c r="Q278" s="4">
        <v>1</v>
      </c>
      <c r="R278" s="4"/>
      <c r="S278" s="4"/>
      <c r="T278" s="4">
        <v>0</v>
      </c>
      <c r="U278" s="4"/>
      <c r="V278" s="4"/>
      <c r="W278" s="4">
        <v>3</v>
      </c>
      <c r="X278" s="4">
        <v>1</v>
      </c>
      <c r="Y278" s="4"/>
      <c r="Z278" s="4"/>
      <c r="AA278" s="4"/>
      <c r="AB278" s="4"/>
      <c r="AC278" s="4"/>
      <c r="AD278" s="4"/>
      <c r="AE278" s="30">
        <f t="shared" si="6"/>
        <v>181</v>
      </c>
      <c r="AF278" s="66"/>
    </row>
    <row r="279" spans="1:32" s="54" customFormat="1" ht="16.5" x14ac:dyDescent="0.2">
      <c r="A279" s="29">
        <f t="shared" si="5"/>
        <v>130301401</v>
      </c>
      <c r="B279" s="4">
        <v>130301401</v>
      </c>
      <c r="C279" s="4" t="s">
        <v>299</v>
      </c>
      <c r="D279" s="4">
        <v>1</v>
      </c>
      <c r="E279" s="4"/>
      <c r="F279" s="4">
        <v>1</v>
      </c>
      <c r="G279" s="4">
        <v>0</v>
      </c>
      <c r="H279" s="4">
        <v>1001</v>
      </c>
      <c r="I279" s="4">
        <v>5</v>
      </c>
      <c r="J279" s="4"/>
      <c r="K279" s="4">
        <v>1</v>
      </c>
      <c r="L279" s="4"/>
      <c r="M279" s="4"/>
      <c r="N279" s="4"/>
      <c r="O279" s="4"/>
      <c r="P279" s="4"/>
      <c r="Q279" s="4">
        <v>1</v>
      </c>
      <c r="R279" s="4"/>
      <c r="S279" s="4"/>
      <c r="T279" s="4">
        <v>0</v>
      </c>
      <c r="U279" s="4"/>
      <c r="V279" s="4"/>
      <c r="W279" s="4">
        <v>1</v>
      </c>
      <c r="X279" s="4">
        <v>5</v>
      </c>
      <c r="Y279" s="4"/>
      <c r="Z279" s="4"/>
      <c r="AA279" s="4"/>
      <c r="AB279" s="4"/>
      <c r="AC279" s="4"/>
      <c r="AD279" s="4"/>
      <c r="AE279" s="30">
        <f t="shared" si="6"/>
        <v>182</v>
      </c>
      <c r="AF279" s="66"/>
    </row>
    <row r="280" spans="1:32" s="54" customFormat="1" ht="16.5" x14ac:dyDescent="0.2">
      <c r="A280" s="29">
        <f t="shared" si="5"/>
        <v>130301402</v>
      </c>
      <c r="B280" s="4">
        <v>130301402</v>
      </c>
      <c r="C280" s="4" t="s">
        <v>1021</v>
      </c>
      <c r="D280" s="4">
        <v>1</v>
      </c>
      <c r="E280" s="4"/>
      <c r="F280" s="4">
        <v>4</v>
      </c>
      <c r="G280" s="4">
        <v>2</v>
      </c>
      <c r="H280" s="4">
        <v>4001</v>
      </c>
      <c r="I280" s="4"/>
      <c r="J280" s="4"/>
      <c r="K280" s="4">
        <v>0</v>
      </c>
      <c r="L280" s="4">
        <v>101</v>
      </c>
      <c r="M280" s="4">
        <v>0.15</v>
      </c>
      <c r="N280" s="4">
        <v>0</v>
      </c>
      <c r="O280" s="4"/>
      <c r="P280" s="4"/>
      <c r="Q280" s="4">
        <v>1</v>
      </c>
      <c r="R280" s="4">
        <v>1</v>
      </c>
      <c r="S280" s="4">
        <v>4</v>
      </c>
      <c r="T280" s="4">
        <v>0</v>
      </c>
      <c r="U280" s="4"/>
      <c r="V280" s="4"/>
      <c r="W280" s="4">
        <v>1</v>
      </c>
      <c r="X280" s="4">
        <v>5</v>
      </c>
      <c r="Y280" s="4"/>
      <c r="Z280" s="4"/>
      <c r="AA280" s="4"/>
      <c r="AB280" s="4"/>
      <c r="AC280" s="4">
        <v>1</v>
      </c>
      <c r="AD280" s="4">
        <v>1</v>
      </c>
      <c r="AE280" s="30">
        <f t="shared" si="6"/>
        <v>183</v>
      </c>
      <c r="AF280" s="66"/>
    </row>
    <row r="281" spans="1:32" s="54" customFormat="1" ht="16.5" x14ac:dyDescent="0.2">
      <c r="A281" s="29">
        <f t="shared" si="5"/>
        <v>130301411</v>
      </c>
      <c r="B281" s="4">
        <v>130301411</v>
      </c>
      <c r="C281" s="4" t="s">
        <v>1022</v>
      </c>
      <c r="D281" s="4">
        <v>2</v>
      </c>
      <c r="E281" s="4">
        <v>1</v>
      </c>
      <c r="F281" s="4">
        <v>4</v>
      </c>
      <c r="G281" s="4">
        <v>1</v>
      </c>
      <c r="H281" s="4">
        <v>4029</v>
      </c>
      <c r="I281" s="4">
        <v>0.3</v>
      </c>
      <c r="J281" s="4"/>
      <c r="K281" s="4">
        <v>0</v>
      </c>
      <c r="L281" s="4"/>
      <c r="M281" s="4"/>
      <c r="N281" s="4"/>
      <c r="O281" s="4"/>
      <c r="P281" s="4"/>
      <c r="Q281" s="4">
        <v>1</v>
      </c>
      <c r="R281" s="4">
        <v>999</v>
      </c>
      <c r="S281" s="4"/>
      <c r="T281" s="4">
        <v>0</v>
      </c>
      <c r="U281" s="4"/>
      <c r="V281" s="4"/>
      <c r="W281" s="4">
        <v>3</v>
      </c>
      <c r="X281" s="4">
        <v>1</v>
      </c>
      <c r="Y281" s="4"/>
      <c r="Z281" s="4"/>
      <c r="AA281" s="4"/>
      <c r="AB281" s="4"/>
      <c r="AC281" s="4"/>
      <c r="AD281" s="4"/>
      <c r="AE281" s="30">
        <f t="shared" si="6"/>
        <v>184</v>
      </c>
      <c r="AF281" s="66" t="s">
        <v>1221</v>
      </c>
    </row>
    <row r="282" spans="1:32" s="54" customFormat="1" ht="16.5" x14ac:dyDescent="0.2">
      <c r="A282" s="29">
        <f t="shared" si="5"/>
        <v>130301501</v>
      </c>
      <c r="B282" s="4">
        <v>130301501</v>
      </c>
      <c r="C282" s="4" t="s">
        <v>300</v>
      </c>
      <c r="D282" s="4">
        <v>1</v>
      </c>
      <c r="E282" s="4"/>
      <c r="F282" s="4">
        <v>1</v>
      </c>
      <c r="G282" s="4">
        <v>0</v>
      </c>
      <c r="H282" s="4">
        <v>1001</v>
      </c>
      <c r="I282" s="4">
        <v>3.5</v>
      </c>
      <c r="J282" s="4"/>
      <c r="K282" s="4">
        <v>1</v>
      </c>
      <c r="L282" s="4"/>
      <c r="M282" s="4"/>
      <c r="N282" s="4"/>
      <c r="O282" s="4"/>
      <c r="P282" s="4"/>
      <c r="Q282" s="4">
        <v>1</v>
      </c>
      <c r="R282" s="4"/>
      <c r="S282" s="4"/>
      <c r="T282" s="4">
        <v>0</v>
      </c>
      <c r="U282" s="4"/>
      <c r="V282" s="4"/>
      <c r="W282" s="4">
        <v>1</v>
      </c>
      <c r="X282" s="4">
        <v>5</v>
      </c>
      <c r="Y282" s="4"/>
      <c r="Z282" s="4"/>
      <c r="AA282" s="4"/>
      <c r="AB282" s="4"/>
      <c r="AC282" s="4"/>
      <c r="AD282" s="4"/>
      <c r="AE282" s="30">
        <f t="shared" si="6"/>
        <v>185</v>
      </c>
      <c r="AF282" s="66"/>
    </row>
    <row r="283" spans="1:32" s="54" customFormat="1" ht="16.5" x14ac:dyDescent="0.2">
      <c r="A283" s="29">
        <f t="shared" si="5"/>
        <v>130301511</v>
      </c>
      <c r="B283" s="4">
        <v>130301511</v>
      </c>
      <c r="C283" s="4" t="s">
        <v>1103</v>
      </c>
      <c r="D283" s="4">
        <v>2</v>
      </c>
      <c r="E283" s="4"/>
      <c r="F283" s="4">
        <v>4</v>
      </c>
      <c r="G283" s="4">
        <v>1</v>
      </c>
      <c r="H283" s="4">
        <v>4030</v>
      </c>
      <c r="I283" s="4">
        <v>2</v>
      </c>
      <c r="J283" s="4"/>
      <c r="K283" s="4">
        <v>0</v>
      </c>
      <c r="L283" s="4"/>
      <c r="M283" s="4"/>
      <c r="N283" s="4"/>
      <c r="O283" s="4"/>
      <c r="P283" s="4"/>
      <c r="Q283" s="4">
        <v>1</v>
      </c>
      <c r="R283" s="4"/>
      <c r="S283" s="4"/>
      <c r="T283" s="4">
        <v>0</v>
      </c>
      <c r="U283" s="4"/>
      <c r="V283" s="4"/>
      <c r="W283" s="4">
        <v>3</v>
      </c>
      <c r="X283" s="4">
        <v>1</v>
      </c>
      <c r="Y283" s="4"/>
      <c r="Z283" s="4"/>
      <c r="AA283" s="4"/>
      <c r="AB283" s="4"/>
      <c r="AC283" s="4"/>
      <c r="AD283" s="4"/>
      <c r="AE283" s="30">
        <f t="shared" si="6"/>
        <v>186</v>
      </c>
      <c r="AF283" s="66" t="s">
        <v>1222</v>
      </c>
    </row>
    <row r="284" spans="1:32" s="54" customFormat="1" ht="16.5" x14ac:dyDescent="0.2">
      <c r="A284" s="29">
        <f t="shared" si="5"/>
        <v>130301521</v>
      </c>
      <c r="B284" s="4">
        <v>130301521</v>
      </c>
      <c r="C284" s="4" t="s">
        <v>1104</v>
      </c>
      <c r="D284" s="4">
        <v>1</v>
      </c>
      <c r="E284" s="4"/>
      <c r="F284" s="4">
        <v>1</v>
      </c>
      <c r="G284" s="4">
        <v>0</v>
      </c>
      <c r="H284" s="4">
        <v>1001</v>
      </c>
      <c r="I284" s="4">
        <v>1</v>
      </c>
      <c r="J284" s="4"/>
      <c r="K284" s="4">
        <v>0</v>
      </c>
      <c r="L284" s="4"/>
      <c r="M284" s="4"/>
      <c r="N284" s="4"/>
      <c r="O284" s="4"/>
      <c r="P284" s="4"/>
      <c r="Q284" s="4">
        <v>1</v>
      </c>
      <c r="R284" s="4"/>
      <c r="S284" s="4"/>
      <c r="T284" s="4">
        <v>0</v>
      </c>
      <c r="U284" s="4"/>
      <c r="V284" s="4"/>
      <c r="W284" s="4">
        <v>1</v>
      </c>
      <c r="X284" s="4">
        <v>5</v>
      </c>
      <c r="Y284" s="4"/>
      <c r="Z284" s="4"/>
      <c r="AA284" s="4"/>
      <c r="AB284" s="4"/>
      <c r="AC284" s="4"/>
      <c r="AD284" s="4"/>
      <c r="AE284" s="30">
        <f t="shared" si="6"/>
        <v>187</v>
      </c>
      <c r="AF284" s="66"/>
    </row>
    <row r="285" spans="1:32" s="54" customFormat="1" ht="16.5" x14ac:dyDescent="0.2">
      <c r="A285" s="29">
        <f t="shared" si="5"/>
        <v>130301601</v>
      </c>
      <c r="B285" s="4">
        <v>130301601</v>
      </c>
      <c r="C285" s="4" t="s">
        <v>1138</v>
      </c>
      <c r="D285" s="4">
        <v>1</v>
      </c>
      <c r="E285" s="4"/>
      <c r="F285" s="4">
        <v>1</v>
      </c>
      <c r="G285" s="4">
        <v>1</v>
      </c>
      <c r="H285" s="4">
        <v>1001</v>
      </c>
      <c r="I285" s="4">
        <v>4.3</v>
      </c>
      <c r="J285" s="4"/>
      <c r="K285" s="4">
        <v>1</v>
      </c>
      <c r="L285" s="4"/>
      <c r="M285" s="4"/>
      <c r="N285" s="4"/>
      <c r="O285" s="4"/>
      <c r="P285" s="4"/>
      <c r="Q285" s="4">
        <v>1</v>
      </c>
      <c r="R285" s="4"/>
      <c r="S285" s="4"/>
      <c r="T285" s="4">
        <v>0</v>
      </c>
      <c r="U285" s="4"/>
      <c r="V285" s="4"/>
      <c r="W285" s="4">
        <v>3</v>
      </c>
      <c r="X285" s="4">
        <v>5</v>
      </c>
      <c r="Y285" s="4"/>
      <c r="Z285" s="4"/>
      <c r="AA285" s="4"/>
      <c r="AB285" s="4"/>
      <c r="AC285" s="4"/>
      <c r="AD285" s="4"/>
      <c r="AE285" s="30">
        <f t="shared" si="6"/>
        <v>188</v>
      </c>
      <c r="AF285" s="66"/>
    </row>
    <row r="286" spans="1:32" s="54" customFormat="1" ht="16.5" x14ac:dyDescent="0.2">
      <c r="A286" s="29">
        <f t="shared" si="5"/>
        <v>130301602</v>
      </c>
      <c r="B286" s="4">
        <v>130301602</v>
      </c>
      <c r="C286" s="4" t="s">
        <v>1139</v>
      </c>
      <c r="D286" s="4">
        <v>1</v>
      </c>
      <c r="E286" s="4"/>
      <c r="F286" s="4">
        <v>4</v>
      </c>
      <c r="G286" s="4">
        <v>1</v>
      </c>
      <c r="H286" s="4">
        <v>4042</v>
      </c>
      <c r="I286" s="4">
        <v>0.3</v>
      </c>
      <c r="J286" s="4"/>
      <c r="K286" s="4">
        <v>1</v>
      </c>
      <c r="L286" s="4"/>
      <c r="M286" s="4"/>
      <c r="N286" s="4"/>
      <c r="O286" s="4"/>
      <c r="P286" s="4"/>
      <c r="Q286" s="4">
        <v>1</v>
      </c>
      <c r="R286" s="4"/>
      <c r="S286" s="4"/>
      <c r="T286" s="4">
        <v>0</v>
      </c>
      <c r="U286" s="4"/>
      <c r="V286" s="4"/>
      <c r="W286" s="4">
        <v>3</v>
      </c>
      <c r="X286" s="4">
        <v>4</v>
      </c>
      <c r="Y286" s="4"/>
      <c r="Z286" s="4"/>
      <c r="AA286" s="4"/>
      <c r="AB286" s="4"/>
      <c r="AC286" s="4"/>
      <c r="AD286" s="4"/>
      <c r="AE286" s="30">
        <f t="shared" si="6"/>
        <v>189</v>
      </c>
      <c r="AF286" s="66"/>
    </row>
    <row r="287" spans="1:32" s="54" customFormat="1" ht="16.5" x14ac:dyDescent="0.2">
      <c r="A287" s="29">
        <f t="shared" si="5"/>
        <v>130301611</v>
      </c>
      <c r="B287" s="4">
        <v>130301611</v>
      </c>
      <c r="C287" s="4" t="s">
        <v>1142</v>
      </c>
      <c r="D287" s="4">
        <v>1</v>
      </c>
      <c r="E287" s="4"/>
      <c r="F287" s="4">
        <v>4</v>
      </c>
      <c r="G287" s="4">
        <v>1</v>
      </c>
      <c r="H287" s="4">
        <v>4042</v>
      </c>
      <c r="I287" s="4">
        <v>0.3</v>
      </c>
      <c r="J287" s="4"/>
      <c r="K287" s="4">
        <v>0</v>
      </c>
      <c r="L287" s="4"/>
      <c r="M287" s="4"/>
      <c r="N287" s="4"/>
      <c r="O287" s="4"/>
      <c r="P287" s="4"/>
      <c r="Q287" s="4">
        <v>1</v>
      </c>
      <c r="R287" s="4"/>
      <c r="S287" s="4"/>
      <c r="T287" s="4">
        <v>0</v>
      </c>
      <c r="U287" s="4"/>
      <c r="V287" s="4"/>
      <c r="W287" s="4">
        <v>3</v>
      </c>
      <c r="X287" s="4">
        <v>5</v>
      </c>
      <c r="Y287" s="4">
        <v>5</v>
      </c>
      <c r="Z287" s="4"/>
      <c r="AA287" s="4"/>
      <c r="AB287" s="4"/>
      <c r="AC287" s="4"/>
      <c r="AD287" s="4"/>
      <c r="AE287" s="30">
        <f t="shared" si="6"/>
        <v>190</v>
      </c>
      <c r="AF287" s="66" t="s">
        <v>1233</v>
      </c>
    </row>
    <row r="288" spans="1:32" s="54" customFormat="1" ht="16.5" x14ac:dyDescent="0.2">
      <c r="A288" s="29">
        <f t="shared" si="5"/>
        <v>130301621</v>
      </c>
      <c r="B288" s="4">
        <v>130301621</v>
      </c>
      <c r="C288" s="4" t="s">
        <v>1143</v>
      </c>
      <c r="D288" s="4">
        <v>2</v>
      </c>
      <c r="E288" s="4">
        <v>2</v>
      </c>
      <c r="F288" s="4">
        <v>1</v>
      </c>
      <c r="G288" s="4">
        <v>0</v>
      </c>
      <c r="H288" s="4">
        <v>1003</v>
      </c>
      <c r="I288" s="4">
        <v>0.1</v>
      </c>
      <c r="J288" s="4"/>
      <c r="K288" s="4">
        <v>0</v>
      </c>
      <c r="L288" s="4">
        <v>101</v>
      </c>
      <c r="M288" s="4">
        <v>0.5</v>
      </c>
      <c r="N288" s="4">
        <v>0</v>
      </c>
      <c r="O288" s="4">
        <v>103</v>
      </c>
      <c r="P288" s="4"/>
      <c r="Q288" s="4">
        <v>1</v>
      </c>
      <c r="R288" s="4"/>
      <c r="S288" s="4"/>
      <c r="T288" s="4">
        <v>0</v>
      </c>
      <c r="U288" s="4"/>
      <c r="V288" s="4"/>
      <c r="W288" s="4">
        <v>3</v>
      </c>
      <c r="X288" s="4">
        <v>5</v>
      </c>
      <c r="Y288" s="4"/>
      <c r="Z288" s="4"/>
      <c r="AA288" s="4"/>
      <c r="AB288" s="4"/>
      <c r="AC288" s="4"/>
      <c r="AD288" s="4"/>
      <c r="AE288" s="30">
        <f t="shared" si="6"/>
        <v>191</v>
      </c>
      <c r="AF288" s="66"/>
    </row>
    <row r="289" spans="1:32" s="54" customFormat="1" ht="16.5" x14ac:dyDescent="0.2">
      <c r="A289" s="29">
        <f t="shared" si="5"/>
        <v>130301701</v>
      </c>
      <c r="B289" s="4">
        <v>130301701</v>
      </c>
      <c r="C289" s="4" t="s">
        <v>301</v>
      </c>
      <c r="D289" s="4">
        <v>1</v>
      </c>
      <c r="E289" s="4"/>
      <c r="F289" s="4">
        <v>1</v>
      </c>
      <c r="G289" s="4">
        <v>0</v>
      </c>
      <c r="H289" s="4">
        <v>1001</v>
      </c>
      <c r="I289" s="4">
        <v>2</v>
      </c>
      <c r="J289" s="4"/>
      <c r="K289" s="4">
        <v>1</v>
      </c>
      <c r="L289" s="4"/>
      <c r="M289" s="4"/>
      <c r="N289" s="4"/>
      <c r="O289" s="4"/>
      <c r="P289" s="4"/>
      <c r="Q289" s="4">
        <v>1</v>
      </c>
      <c r="R289" s="4"/>
      <c r="S289" s="4"/>
      <c r="T289" s="4">
        <v>0</v>
      </c>
      <c r="U289" s="4"/>
      <c r="V289" s="4"/>
      <c r="W289" s="4">
        <v>4</v>
      </c>
      <c r="X289" s="4">
        <v>5</v>
      </c>
      <c r="Y289" s="4"/>
      <c r="Z289" s="4">
        <v>1</v>
      </c>
      <c r="AA289" s="4">
        <v>4101</v>
      </c>
      <c r="AB289" s="4"/>
      <c r="AC289" s="4"/>
      <c r="AD289" s="4"/>
      <c r="AE289" s="30">
        <f t="shared" si="6"/>
        <v>192</v>
      </c>
      <c r="AF289" s="66"/>
    </row>
    <row r="290" spans="1:32" s="54" customFormat="1" ht="16.5" x14ac:dyDescent="0.2">
      <c r="A290" s="29">
        <f t="shared" si="5"/>
        <v>130301702</v>
      </c>
      <c r="B290" s="4">
        <v>130301702</v>
      </c>
      <c r="C290" s="4" t="s">
        <v>1100</v>
      </c>
      <c r="D290" s="4">
        <v>2</v>
      </c>
      <c r="E290" s="4"/>
      <c r="F290" s="4">
        <v>4</v>
      </c>
      <c r="G290" s="4">
        <v>1</v>
      </c>
      <c r="H290" s="4">
        <v>4010</v>
      </c>
      <c r="I290" s="4"/>
      <c r="J290" s="4"/>
      <c r="K290" s="4">
        <v>0</v>
      </c>
      <c r="L290" s="4">
        <v>101</v>
      </c>
      <c r="M290" s="4">
        <v>0.5</v>
      </c>
      <c r="N290" s="4">
        <v>1</v>
      </c>
      <c r="O290" s="4">
        <v>103</v>
      </c>
      <c r="P290" s="4"/>
      <c r="Q290" s="4">
        <v>1</v>
      </c>
      <c r="R290" s="4"/>
      <c r="S290" s="4"/>
      <c r="T290" s="4">
        <v>0</v>
      </c>
      <c r="U290" s="4"/>
      <c r="V290" s="4"/>
      <c r="W290" s="4">
        <v>3</v>
      </c>
      <c r="X290" s="4">
        <v>1</v>
      </c>
      <c r="Y290" s="4"/>
      <c r="Z290" s="4"/>
      <c r="AA290" s="4"/>
      <c r="AB290" s="4"/>
      <c r="AC290" s="4"/>
      <c r="AD290" s="4"/>
      <c r="AE290" s="30">
        <f t="shared" si="6"/>
        <v>193</v>
      </c>
      <c r="AF290" s="66"/>
    </row>
    <row r="291" spans="1:32" s="54" customFormat="1" ht="16.5" x14ac:dyDescent="0.2">
      <c r="A291" s="29">
        <f t="shared" si="5"/>
        <v>130301711</v>
      </c>
      <c r="B291" s="4">
        <v>130301711</v>
      </c>
      <c r="C291" s="4" t="s">
        <v>1101</v>
      </c>
      <c r="D291" s="4">
        <v>1</v>
      </c>
      <c r="E291" s="4"/>
      <c r="F291" s="4">
        <v>4</v>
      </c>
      <c r="G291" s="4">
        <v>3</v>
      </c>
      <c r="H291" s="4">
        <v>4101</v>
      </c>
      <c r="I291" s="4"/>
      <c r="J291" s="4"/>
      <c r="K291" s="4">
        <v>0</v>
      </c>
      <c r="L291" s="4"/>
      <c r="M291" s="4"/>
      <c r="N291" s="4"/>
      <c r="O291" s="4"/>
      <c r="P291" s="4"/>
      <c r="Q291" s="4">
        <v>1</v>
      </c>
      <c r="R291" s="4">
        <v>2</v>
      </c>
      <c r="S291" s="4"/>
      <c r="T291" s="4">
        <v>0</v>
      </c>
      <c r="U291" s="4" t="s">
        <v>677</v>
      </c>
      <c r="V291" s="4"/>
      <c r="W291" s="4">
        <v>1</v>
      </c>
      <c r="X291" s="4">
        <v>5</v>
      </c>
      <c r="Y291" s="4"/>
      <c r="Z291" s="4"/>
      <c r="AA291" s="4"/>
      <c r="AB291" s="4"/>
      <c r="AC291" s="4"/>
      <c r="AD291" s="4"/>
      <c r="AE291" s="30">
        <f t="shared" si="6"/>
        <v>194</v>
      </c>
      <c r="AF291" s="66" t="s">
        <v>1220</v>
      </c>
    </row>
    <row r="292" spans="1:32" s="54" customFormat="1" ht="16.5" x14ac:dyDescent="0.2">
      <c r="A292" s="29">
        <f t="shared" si="5"/>
        <v>130301721</v>
      </c>
      <c r="B292" s="4">
        <v>130301721</v>
      </c>
      <c r="C292" s="4" t="s">
        <v>1102</v>
      </c>
      <c r="D292" s="4">
        <v>2</v>
      </c>
      <c r="E292" s="4">
        <v>1</v>
      </c>
      <c r="F292" s="4">
        <v>4</v>
      </c>
      <c r="G292" s="4">
        <v>1</v>
      </c>
      <c r="H292" s="4">
        <v>4029</v>
      </c>
      <c r="I292" s="4">
        <v>0.3</v>
      </c>
      <c r="J292" s="4"/>
      <c r="K292" s="4">
        <v>0</v>
      </c>
      <c r="L292" s="4"/>
      <c r="M292" s="4"/>
      <c r="N292" s="4"/>
      <c r="O292" s="4"/>
      <c r="P292" s="4"/>
      <c r="Q292" s="4">
        <v>1</v>
      </c>
      <c r="R292" s="4">
        <v>999</v>
      </c>
      <c r="S292" s="4"/>
      <c r="T292" s="4">
        <v>0</v>
      </c>
      <c r="U292" s="4"/>
      <c r="V292" s="4"/>
      <c r="W292" s="4">
        <v>3</v>
      </c>
      <c r="X292" s="4">
        <v>1</v>
      </c>
      <c r="Y292" s="4"/>
      <c r="Z292" s="4"/>
      <c r="AA292" s="4"/>
      <c r="AB292" s="4"/>
      <c r="AC292" s="4"/>
      <c r="AD292" s="4"/>
      <c r="AE292" s="30">
        <f t="shared" si="6"/>
        <v>195</v>
      </c>
      <c r="AF292" s="66"/>
    </row>
    <row r="293" spans="1:32" s="54" customFormat="1" ht="16.5" x14ac:dyDescent="0.2">
      <c r="A293" s="29">
        <f t="shared" si="5"/>
        <v>130301802</v>
      </c>
      <c r="B293" s="4">
        <v>130301802</v>
      </c>
      <c r="C293" s="4" t="s">
        <v>302</v>
      </c>
      <c r="D293" s="4">
        <v>1</v>
      </c>
      <c r="E293" s="4"/>
      <c r="F293" s="4">
        <v>1</v>
      </c>
      <c r="G293" s="4">
        <v>0</v>
      </c>
      <c r="H293" s="4">
        <v>1006</v>
      </c>
      <c r="I293" s="4">
        <v>0.5</v>
      </c>
      <c r="J293" s="4"/>
      <c r="K293" s="4">
        <v>0</v>
      </c>
      <c r="L293" s="4"/>
      <c r="M293" s="4"/>
      <c r="N293" s="4"/>
      <c r="O293" s="4"/>
      <c r="P293" s="4"/>
      <c r="Q293" s="4">
        <v>1</v>
      </c>
      <c r="R293" s="4"/>
      <c r="S293" s="4"/>
      <c r="T293" s="4">
        <v>0</v>
      </c>
      <c r="U293" s="4"/>
      <c r="V293" s="4"/>
      <c r="W293" s="4">
        <v>3</v>
      </c>
      <c r="X293" s="4">
        <v>1</v>
      </c>
      <c r="Y293" s="4"/>
      <c r="Z293" s="4"/>
      <c r="AA293" s="4"/>
      <c r="AB293" s="4"/>
      <c r="AC293" s="4"/>
      <c r="AD293" s="4"/>
      <c r="AE293" s="30">
        <f t="shared" si="6"/>
        <v>196</v>
      </c>
      <c r="AF293" s="66"/>
    </row>
    <row r="294" spans="1:32" s="54" customFormat="1" ht="16.5" x14ac:dyDescent="0.2">
      <c r="A294" s="29">
        <f t="shared" si="5"/>
        <v>130301801</v>
      </c>
      <c r="B294" s="4">
        <v>130301801</v>
      </c>
      <c r="C294" s="4" t="s">
        <v>303</v>
      </c>
      <c r="D294" s="4">
        <v>1</v>
      </c>
      <c r="E294" s="4"/>
      <c r="F294" s="4">
        <v>1</v>
      </c>
      <c r="G294" s="4">
        <v>0</v>
      </c>
      <c r="H294" s="4">
        <v>1001</v>
      </c>
      <c r="I294" s="4">
        <v>4.5</v>
      </c>
      <c r="J294" s="4"/>
      <c r="K294" s="4">
        <v>1</v>
      </c>
      <c r="L294" s="4"/>
      <c r="M294" s="4"/>
      <c r="N294" s="4"/>
      <c r="O294" s="4"/>
      <c r="P294" s="4"/>
      <c r="Q294" s="4">
        <v>1</v>
      </c>
      <c r="R294" s="4"/>
      <c r="S294" s="4"/>
      <c r="T294" s="4">
        <v>0</v>
      </c>
      <c r="U294" s="4"/>
      <c r="V294" s="4"/>
      <c r="W294" s="4">
        <v>1</v>
      </c>
      <c r="X294" s="4">
        <v>5</v>
      </c>
      <c r="Y294" s="4"/>
      <c r="Z294" s="4"/>
      <c r="AA294" s="4"/>
      <c r="AB294" s="4"/>
      <c r="AC294" s="4"/>
      <c r="AD294" s="4"/>
      <c r="AE294" s="30">
        <f t="shared" si="6"/>
        <v>197</v>
      </c>
      <c r="AF294" s="66"/>
    </row>
    <row r="295" spans="1:32" s="54" customFormat="1" ht="16.5" x14ac:dyDescent="0.2">
      <c r="A295" s="29">
        <f t="shared" si="5"/>
        <v>130301809</v>
      </c>
      <c r="B295" s="4">
        <v>130301809</v>
      </c>
      <c r="C295" s="4" t="s">
        <v>1148</v>
      </c>
      <c r="D295" s="4">
        <v>2</v>
      </c>
      <c r="E295" s="4"/>
      <c r="F295" s="4">
        <v>4</v>
      </c>
      <c r="G295" s="4">
        <v>1</v>
      </c>
      <c r="H295" s="4">
        <v>4031</v>
      </c>
      <c r="I295" s="4"/>
      <c r="J295" s="4"/>
      <c r="K295" s="4">
        <v>0</v>
      </c>
      <c r="L295" s="4"/>
      <c r="M295" s="4"/>
      <c r="N295" s="4"/>
      <c r="O295" s="4"/>
      <c r="P295" s="4"/>
      <c r="Q295" s="4">
        <v>1</v>
      </c>
      <c r="R295" s="4"/>
      <c r="S295" s="4"/>
      <c r="T295" s="4">
        <v>0</v>
      </c>
      <c r="U295" s="4"/>
      <c r="V295" s="4"/>
      <c r="W295" s="4">
        <v>3</v>
      </c>
      <c r="X295" s="4">
        <v>1</v>
      </c>
      <c r="Y295" s="4"/>
      <c r="Z295" s="4"/>
      <c r="AA295" s="4"/>
      <c r="AB295" s="4"/>
      <c r="AC295" s="4"/>
      <c r="AD295" s="4"/>
      <c r="AE295" s="30">
        <f t="shared" ref="AE295:AE359" si="7">AE294+1</f>
        <v>198</v>
      </c>
      <c r="AF295" s="66" t="s">
        <v>1237</v>
      </c>
    </row>
    <row r="296" spans="1:32" s="54" customFormat="1" ht="16.5" x14ac:dyDescent="0.2">
      <c r="A296" s="29">
        <f t="shared" si="5"/>
        <v>130301901</v>
      </c>
      <c r="B296" s="4">
        <v>130301901</v>
      </c>
      <c r="C296" s="4" t="s">
        <v>304</v>
      </c>
      <c r="D296" s="4">
        <v>1</v>
      </c>
      <c r="E296" s="4"/>
      <c r="F296" s="4">
        <v>4</v>
      </c>
      <c r="G296" s="4">
        <v>1</v>
      </c>
      <c r="H296" s="4">
        <v>4005</v>
      </c>
      <c r="I296" s="4">
        <v>2</v>
      </c>
      <c r="J296" s="4"/>
      <c r="K296" s="4">
        <v>1</v>
      </c>
      <c r="L296" s="4"/>
      <c r="M296" s="4"/>
      <c r="N296" s="4"/>
      <c r="O296" s="4"/>
      <c r="P296" s="4"/>
      <c r="Q296" s="4">
        <v>1</v>
      </c>
      <c r="R296" s="4">
        <v>3</v>
      </c>
      <c r="S296" s="4">
        <v>1</v>
      </c>
      <c r="T296" s="4">
        <v>0</v>
      </c>
      <c r="U296" s="4"/>
      <c r="V296" s="4"/>
      <c r="W296" s="4">
        <v>3</v>
      </c>
      <c r="X296" s="4">
        <v>4</v>
      </c>
      <c r="Y296" s="4"/>
      <c r="Z296" s="4">
        <v>2</v>
      </c>
      <c r="AA296" s="4"/>
      <c r="AB296" s="4">
        <v>1</v>
      </c>
      <c r="AC296" s="4">
        <v>1</v>
      </c>
      <c r="AD296" s="4">
        <v>5</v>
      </c>
      <c r="AE296" s="30">
        <f t="shared" si="7"/>
        <v>199</v>
      </c>
      <c r="AF296" s="66"/>
    </row>
    <row r="297" spans="1:32" s="54" customFormat="1" ht="16.5" x14ac:dyDescent="0.2">
      <c r="A297" s="29">
        <f t="shared" si="5"/>
        <v>130301909</v>
      </c>
      <c r="B297" s="4">
        <v>130301909</v>
      </c>
      <c r="C297" s="4" t="s">
        <v>1149</v>
      </c>
      <c r="D297" s="4">
        <v>1</v>
      </c>
      <c r="E297" s="4"/>
      <c r="F297" s="4">
        <v>2</v>
      </c>
      <c r="G297" s="4">
        <v>1</v>
      </c>
      <c r="H297" s="4">
        <v>2001</v>
      </c>
      <c r="I297" s="4">
        <v>0.1</v>
      </c>
      <c r="J297" s="4"/>
      <c r="K297" s="4">
        <v>0</v>
      </c>
      <c r="L297" s="4"/>
      <c r="M297" s="4"/>
      <c r="N297" s="4"/>
      <c r="O297" s="4"/>
      <c r="P297" s="4"/>
      <c r="Q297" s="4">
        <v>1</v>
      </c>
      <c r="R297" s="4"/>
      <c r="S297" s="4"/>
      <c r="T297" s="4">
        <v>0</v>
      </c>
      <c r="U297" s="4"/>
      <c r="V297" s="4"/>
      <c r="W297" s="4">
        <v>3</v>
      </c>
      <c r="X297" s="4">
        <v>4</v>
      </c>
      <c r="Y297" s="4"/>
      <c r="Z297" s="4">
        <v>2</v>
      </c>
      <c r="AA297" s="4"/>
      <c r="AB297" s="4">
        <v>1</v>
      </c>
      <c r="AC297" s="4"/>
      <c r="AD297" s="4"/>
      <c r="AE297" s="30">
        <f t="shared" si="7"/>
        <v>200</v>
      </c>
      <c r="AF297" s="66" t="s">
        <v>1238</v>
      </c>
    </row>
    <row r="298" spans="1:32" s="54" customFormat="1" ht="16.5" x14ac:dyDescent="0.2">
      <c r="A298" s="29">
        <f t="shared" si="5"/>
        <v>130302001</v>
      </c>
      <c r="B298" s="4">
        <v>130302001</v>
      </c>
      <c r="C298" s="4" t="s">
        <v>305</v>
      </c>
      <c r="D298" s="4">
        <v>1</v>
      </c>
      <c r="E298" s="4"/>
      <c r="F298" s="4">
        <v>1</v>
      </c>
      <c r="G298" s="4">
        <v>0</v>
      </c>
      <c r="H298" s="4">
        <v>1001</v>
      </c>
      <c r="I298" s="4">
        <v>3</v>
      </c>
      <c r="J298" s="4"/>
      <c r="K298" s="4">
        <v>1</v>
      </c>
      <c r="L298" s="4"/>
      <c r="M298" s="4"/>
      <c r="N298" s="4"/>
      <c r="O298" s="4"/>
      <c r="P298" s="4"/>
      <c r="Q298" s="4">
        <v>1</v>
      </c>
      <c r="R298" s="4"/>
      <c r="S298" s="4"/>
      <c r="T298" s="4">
        <v>0</v>
      </c>
      <c r="U298" s="4"/>
      <c r="V298" s="4"/>
      <c r="W298" s="4">
        <v>1</v>
      </c>
      <c r="X298" s="4">
        <v>5</v>
      </c>
      <c r="Y298" s="4"/>
      <c r="Z298" s="4"/>
      <c r="AA298" s="4"/>
      <c r="AB298" s="4"/>
      <c r="AC298" s="4"/>
      <c r="AD298" s="4"/>
      <c r="AE298" s="30">
        <f t="shared" si="7"/>
        <v>201</v>
      </c>
      <c r="AF298" s="66"/>
    </row>
    <row r="299" spans="1:32" s="54" customFormat="1" ht="16.5" x14ac:dyDescent="0.2">
      <c r="A299" s="29">
        <f t="shared" si="5"/>
        <v>130302002</v>
      </c>
      <c r="B299" s="4">
        <v>130302002</v>
      </c>
      <c r="C299" s="4" t="s">
        <v>306</v>
      </c>
      <c r="D299" s="4">
        <v>1</v>
      </c>
      <c r="E299" s="4"/>
      <c r="F299" s="4">
        <v>1</v>
      </c>
      <c r="G299" s="4">
        <v>0</v>
      </c>
      <c r="H299" s="4">
        <v>1001</v>
      </c>
      <c r="I299" s="4">
        <v>2.2000000000000002</v>
      </c>
      <c r="J299" s="4"/>
      <c r="K299" s="4">
        <v>1</v>
      </c>
      <c r="L299" s="4">
        <v>107</v>
      </c>
      <c r="M299" s="4"/>
      <c r="N299" s="4"/>
      <c r="O299" s="4"/>
      <c r="P299" s="4"/>
      <c r="Q299" s="4">
        <v>1</v>
      </c>
      <c r="R299" s="4"/>
      <c r="S299" s="4"/>
      <c r="T299" s="4">
        <v>0</v>
      </c>
      <c r="U299" s="4"/>
      <c r="V299" s="4"/>
      <c r="W299" s="4">
        <v>1</v>
      </c>
      <c r="X299" s="4">
        <v>5</v>
      </c>
      <c r="Y299" s="4"/>
      <c r="Z299" s="4"/>
      <c r="AA299" s="4"/>
      <c r="AB299" s="4"/>
      <c r="AC299" s="4"/>
      <c r="AD299" s="4"/>
      <c r="AE299" s="30">
        <f t="shared" si="7"/>
        <v>202</v>
      </c>
      <c r="AF299" s="66"/>
    </row>
    <row r="300" spans="1:32" s="54" customFormat="1" ht="16.5" x14ac:dyDescent="0.2">
      <c r="A300" s="29">
        <f t="shared" si="5"/>
        <v>130302003</v>
      </c>
      <c r="B300" s="4">
        <v>130302003</v>
      </c>
      <c r="C300" s="4" t="s">
        <v>1519</v>
      </c>
      <c r="D300" s="4">
        <v>1</v>
      </c>
      <c r="E300" s="4"/>
      <c r="F300" s="4">
        <v>4</v>
      </c>
      <c r="G300" s="4">
        <v>1</v>
      </c>
      <c r="H300" s="4">
        <v>4026</v>
      </c>
      <c r="I300" s="4">
        <v>0.3</v>
      </c>
      <c r="J300" s="4"/>
      <c r="K300" s="4">
        <v>0</v>
      </c>
      <c r="L300" s="4"/>
      <c r="M300" s="4"/>
      <c r="N300" s="4"/>
      <c r="O300" s="4"/>
      <c r="P300" s="4"/>
      <c r="Q300" s="4">
        <v>1</v>
      </c>
      <c r="R300" s="4"/>
      <c r="S300" s="4"/>
      <c r="T300" s="4">
        <v>0</v>
      </c>
      <c r="U300" s="4"/>
      <c r="V300" s="4"/>
      <c r="W300" s="4">
        <v>3</v>
      </c>
      <c r="X300" s="4">
        <v>1</v>
      </c>
      <c r="Y300" s="4"/>
      <c r="Z300" s="4"/>
      <c r="AA300" s="4"/>
      <c r="AB300" s="4"/>
      <c r="AC300" s="4"/>
      <c r="AD300" s="4"/>
      <c r="AE300" s="30">
        <f t="shared" si="7"/>
        <v>203</v>
      </c>
      <c r="AF300" s="66"/>
    </row>
    <row r="301" spans="1:32" s="54" customFormat="1" ht="33" x14ac:dyDescent="0.2">
      <c r="A301" s="29">
        <f t="shared" si="5"/>
        <v>130302011</v>
      </c>
      <c r="B301" s="4">
        <v>130302011</v>
      </c>
      <c r="C301" s="4" t="s">
        <v>1134</v>
      </c>
      <c r="D301" s="4">
        <v>1</v>
      </c>
      <c r="E301" s="4"/>
      <c r="F301" s="4">
        <v>1</v>
      </c>
      <c r="G301" s="4">
        <v>0</v>
      </c>
      <c r="H301" s="4">
        <v>1010</v>
      </c>
      <c r="I301" s="4">
        <v>2</v>
      </c>
      <c r="J301" s="4"/>
      <c r="K301" s="4">
        <v>0</v>
      </c>
      <c r="L301" s="4"/>
      <c r="M301" s="4"/>
      <c r="N301" s="4"/>
      <c r="O301" s="4"/>
      <c r="P301" s="4"/>
      <c r="Q301" s="4">
        <v>1</v>
      </c>
      <c r="R301" s="4"/>
      <c r="S301" s="4"/>
      <c r="T301" s="4">
        <v>0</v>
      </c>
      <c r="U301" s="4"/>
      <c r="V301" s="4"/>
      <c r="W301" s="4">
        <v>1</v>
      </c>
      <c r="X301" s="4">
        <v>5</v>
      </c>
      <c r="Y301" s="4"/>
      <c r="Z301" s="4"/>
      <c r="AA301" s="4"/>
      <c r="AB301" s="4"/>
      <c r="AC301" s="4"/>
      <c r="AD301" s="4"/>
      <c r="AE301" s="30">
        <f t="shared" si="7"/>
        <v>204</v>
      </c>
      <c r="AF301" s="66" t="s">
        <v>1232</v>
      </c>
    </row>
    <row r="302" spans="1:32" s="54" customFormat="1" ht="16.5" x14ac:dyDescent="0.2">
      <c r="A302" s="29">
        <f t="shared" si="5"/>
        <v>130302021</v>
      </c>
      <c r="B302" s="4">
        <v>130302021</v>
      </c>
      <c r="C302" s="4" t="s">
        <v>1135</v>
      </c>
      <c r="D302" s="4">
        <v>2</v>
      </c>
      <c r="E302" s="4"/>
      <c r="F302" s="4">
        <v>4</v>
      </c>
      <c r="G302" s="4">
        <v>1</v>
      </c>
      <c r="H302" s="4">
        <v>4034</v>
      </c>
      <c r="I302" s="4"/>
      <c r="J302" s="4"/>
      <c r="K302" s="4">
        <v>0</v>
      </c>
      <c r="L302" s="4"/>
      <c r="M302" s="4"/>
      <c r="N302" s="4"/>
      <c r="O302" s="4"/>
      <c r="P302" s="4"/>
      <c r="Q302" s="4"/>
      <c r="R302" s="4"/>
      <c r="S302" s="4"/>
      <c r="T302" s="4">
        <v>0</v>
      </c>
      <c r="U302" s="4"/>
      <c r="V302" s="4"/>
      <c r="W302" s="4">
        <v>3</v>
      </c>
      <c r="X302" s="4">
        <v>1</v>
      </c>
      <c r="Y302" s="4"/>
      <c r="Z302" s="4"/>
      <c r="AA302" s="4"/>
      <c r="AB302" s="4"/>
      <c r="AC302" s="4"/>
      <c r="AD302" s="4"/>
      <c r="AE302" s="30">
        <f t="shared" si="7"/>
        <v>205</v>
      </c>
      <c r="AF302" s="66"/>
    </row>
    <row r="303" spans="1:32" s="54" customFormat="1" ht="16.5" x14ac:dyDescent="0.2">
      <c r="A303" s="29">
        <f t="shared" si="5"/>
        <v>130302101</v>
      </c>
      <c r="B303" s="4">
        <v>130302101</v>
      </c>
      <c r="C303" s="4" t="s">
        <v>307</v>
      </c>
      <c r="D303" s="4">
        <v>1</v>
      </c>
      <c r="E303" s="4"/>
      <c r="F303" s="4">
        <v>1</v>
      </c>
      <c r="G303" s="4">
        <v>0</v>
      </c>
      <c r="H303" s="4">
        <v>1012</v>
      </c>
      <c r="I303" s="4">
        <v>5</v>
      </c>
      <c r="J303" s="4"/>
      <c r="K303" s="4">
        <v>1</v>
      </c>
      <c r="L303" s="4"/>
      <c r="M303" s="4"/>
      <c r="N303" s="4"/>
      <c r="O303" s="4"/>
      <c r="P303" s="4"/>
      <c r="Q303" s="4">
        <v>1</v>
      </c>
      <c r="R303" s="4"/>
      <c r="S303" s="4"/>
      <c r="T303" s="4">
        <v>0</v>
      </c>
      <c r="U303" s="4"/>
      <c r="V303" s="4"/>
      <c r="W303" s="4">
        <v>1</v>
      </c>
      <c r="X303" s="4">
        <v>5</v>
      </c>
      <c r="Y303" s="4"/>
      <c r="Z303" s="4"/>
      <c r="AA303" s="4"/>
      <c r="AB303" s="4"/>
      <c r="AC303" s="4"/>
      <c r="AD303" s="4"/>
      <c r="AE303" s="30">
        <f t="shared" si="7"/>
        <v>206</v>
      </c>
      <c r="AF303" s="66"/>
    </row>
    <row r="304" spans="1:32" s="54" customFormat="1" ht="16.5" x14ac:dyDescent="0.2">
      <c r="A304" s="29">
        <f t="shared" si="5"/>
        <v>130302102</v>
      </c>
      <c r="B304" s="4">
        <v>130302102</v>
      </c>
      <c r="C304" s="4" t="s">
        <v>308</v>
      </c>
      <c r="D304" s="4">
        <v>2</v>
      </c>
      <c r="E304" s="4"/>
      <c r="F304" s="4">
        <v>4</v>
      </c>
      <c r="G304" s="4">
        <v>1</v>
      </c>
      <c r="H304" s="4">
        <v>4106</v>
      </c>
      <c r="I304" s="4">
        <v>0.15</v>
      </c>
      <c r="J304" s="4"/>
      <c r="K304" s="4">
        <v>1</v>
      </c>
      <c r="L304" s="4"/>
      <c r="M304" s="4"/>
      <c r="N304" s="4"/>
      <c r="O304" s="4"/>
      <c r="P304" s="4"/>
      <c r="Q304" s="4">
        <v>1</v>
      </c>
      <c r="R304" s="4">
        <v>999</v>
      </c>
      <c r="S304" s="4">
        <v>1</v>
      </c>
      <c r="T304" s="4">
        <v>0</v>
      </c>
      <c r="U304" s="4" t="s">
        <v>680</v>
      </c>
      <c r="V304" s="4"/>
      <c r="W304" s="4">
        <v>3</v>
      </c>
      <c r="X304" s="4">
        <v>1</v>
      </c>
      <c r="Y304" s="4"/>
      <c r="Z304" s="4"/>
      <c r="AA304" s="4"/>
      <c r="AB304" s="4"/>
      <c r="AC304" s="4">
        <v>1</v>
      </c>
      <c r="AD304" s="4">
        <v>6</v>
      </c>
      <c r="AE304" s="30">
        <f t="shared" si="7"/>
        <v>207</v>
      </c>
      <c r="AF304" s="66"/>
    </row>
    <row r="305" spans="1:32" s="54" customFormat="1" ht="16.5" x14ac:dyDescent="0.2">
      <c r="A305" s="29">
        <f t="shared" si="5"/>
        <v>130302109</v>
      </c>
      <c r="B305" s="4">
        <v>130302109</v>
      </c>
      <c r="C305" s="4" t="s">
        <v>1144</v>
      </c>
      <c r="D305" s="4">
        <v>2</v>
      </c>
      <c r="E305" s="4"/>
      <c r="F305" s="4">
        <v>4</v>
      </c>
      <c r="G305" s="4">
        <v>3</v>
      </c>
      <c r="H305" s="4">
        <v>4018</v>
      </c>
      <c r="I305" s="4">
        <v>0.15</v>
      </c>
      <c r="J305" s="4"/>
      <c r="K305" s="4">
        <v>0</v>
      </c>
      <c r="L305" s="4"/>
      <c r="M305" s="4"/>
      <c r="N305" s="4"/>
      <c r="O305" s="4"/>
      <c r="P305" s="4"/>
      <c r="Q305" s="4">
        <v>1</v>
      </c>
      <c r="R305" s="4">
        <v>1</v>
      </c>
      <c r="S305" s="4"/>
      <c r="T305" s="4">
        <v>0</v>
      </c>
      <c r="U305" s="4"/>
      <c r="V305" s="4"/>
      <c r="W305" s="4">
        <v>1</v>
      </c>
      <c r="X305" s="4">
        <v>5</v>
      </c>
      <c r="Y305" s="4"/>
      <c r="Z305" s="4"/>
      <c r="AA305" s="4"/>
      <c r="AB305" s="4"/>
      <c r="AC305" s="4"/>
      <c r="AD305" s="4"/>
      <c r="AE305" s="30">
        <f t="shared" si="7"/>
        <v>208</v>
      </c>
      <c r="AF305" s="66" t="s">
        <v>1235</v>
      </c>
    </row>
    <row r="306" spans="1:32" s="54" customFormat="1" ht="16.5" x14ac:dyDescent="0.2">
      <c r="A306" s="29">
        <f t="shared" si="5"/>
        <v>130400101</v>
      </c>
      <c r="B306" s="4">
        <v>130400101</v>
      </c>
      <c r="C306" s="4" t="s">
        <v>309</v>
      </c>
      <c r="D306" s="4">
        <v>1</v>
      </c>
      <c r="E306" s="4"/>
      <c r="F306" s="4">
        <v>1</v>
      </c>
      <c r="G306" s="4">
        <v>0</v>
      </c>
      <c r="H306" s="4">
        <v>1001</v>
      </c>
      <c r="I306" s="4">
        <v>1.5</v>
      </c>
      <c r="J306" s="4"/>
      <c r="K306" s="4">
        <v>1</v>
      </c>
      <c r="L306" s="4"/>
      <c r="M306" s="4"/>
      <c r="N306" s="4"/>
      <c r="O306" s="4"/>
      <c r="P306" s="4"/>
      <c r="Q306" s="4">
        <v>1</v>
      </c>
      <c r="R306" s="4"/>
      <c r="S306" s="4"/>
      <c r="T306" s="4">
        <v>0</v>
      </c>
      <c r="U306" s="4"/>
      <c r="V306" s="4"/>
      <c r="W306" s="4">
        <v>1</v>
      </c>
      <c r="X306" s="4">
        <v>5</v>
      </c>
      <c r="Y306" s="4"/>
      <c r="Z306" s="4"/>
      <c r="AA306" s="4"/>
      <c r="AB306" s="4"/>
      <c r="AC306" s="4"/>
      <c r="AD306" s="4"/>
      <c r="AE306" s="30">
        <f t="shared" si="7"/>
        <v>209</v>
      </c>
      <c r="AF306" s="66"/>
    </row>
    <row r="307" spans="1:32" s="54" customFormat="1" ht="16.5" x14ac:dyDescent="0.2">
      <c r="A307" s="29">
        <f t="shared" si="5"/>
        <v>130400102</v>
      </c>
      <c r="B307" s="4">
        <v>130400102</v>
      </c>
      <c r="C307" s="4" t="s">
        <v>1557</v>
      </c>
      <c r="D307" s="4">
        <v>3</v>
      </c>
      <c r="E307" s="4"/>
      <c r="F307" s="4">
        <v>1</v>
      </c>
      <c r="G307" s="4">
        <v>0</v>
      </c>
      <c r="H307" s="4">
        <v>1001</v>
      </c>
      <c r="I307" s="4">
        <v>1.5</v>
      </c>
      <c r="J307" s="4"/>
      <c r="K307" s="4">
        <v>1</v>
      </c>
      <c r="L307" s="4"/>
      <c r="M307" s="4"/>
      <c r="N307" s="4"/>
      <c r="O307" s="4"/>
      <c r="P307" s="4"/>
      <c r="Q307" s="4">
        <v>1</v>
      </c>
      <c r="R307" s="4"/>
      <c r="S307" s="4"/>
      <c r="T307" s="4">
        <v>0</v>
      </c>
      <c r="U307" s="4"/>
      <c r="V307" s="4"/>
      <c r="W307" s="4">
        <v>1</v>
      </c>
      <c r="X307" s="4">
        <v>5</v>
      </c>
      <c r="Y307" s="4"/>
      <c r="Z307" s="4"/>
      <c r="AA307" s="4"/>
      <c r="AB307" s="4"/>
      <c r="AC307" s="4"/>
      <c r="AD307" s="4"/>
      <c r="AE307" s="30">
        <f t="shared" si="7"/>
        <v>210</v>
      </c>
      <c r="AF307" s="66"/>
    </row>
    <row r="308" spans="1:32" s="54" customFormat="1" ht="16.5" x14ac:dyDescent="0.2">
      <c r="A308" s="29">
        <f t="shared" si="5"/>
        <v>130400103</v>
      </c>
      <c r="B308" s="4">
        <v>130400103</v>
      </c>
      <c r="C308" s="4" t="s">
        <v>1523</v>
      </c>
      <c r="D308" s="4">
        <v>3</v>
      </c>
      <c r="E308" s="4"/>
      <c r="F308" s="4">
        <v>3</v>
      </c>
      <c r="G308" s="4">
        <v>0</v>
      </c>
      <c r="H308" s="4">
        <v>3006</v>
      </c>
      <c r="I308" s="4">
        <v>3</v>
      </c>
      <c r="J308" s="4"/>
      <c r="K308" s="4">
        <v>0</v>
      </c>
      <c r="L308" s="4"/>
      <c r="M308" s="4"/>
      <c r="N308" s="4"/>
      <c r="O308" s="4"/>
      <c r="P308" s="4"/>
      <c r="Q308" s="4">
        <v>1</v>
      </c>
      <c r="R308" s="4"/>
      <c r="S308" s="4"/>
      <c r="T308" s="4">
        <v>0</v>
      </c>
      <c r="U308" s="4"/>
      <c r="V308" s="4"/>
      <c r="W308" s="4">
        <v>1</v>
      </c>
      <c r="X308" s="4">
        <v>4</v>
      </c>
      <c r="Y308" s="4"/>
      <c r="Z308" s="4"/>
      <c r="AA308" s="4"/>
      <c r="AB308" s="4"/>
      <c r="AC308" s="4"/>
      <c r="AD308" s="4"/>
      <c r="AE308" s="30">
        <f t="shared" si="7"/>
        <v>211</v>
      </c>
      <c r="AF308" s="66"/>
    </row>
    <row r="309" spans="1:32" s="54" customFormat="1" ht="16.5" x14ac:dyDescent="0.2">
      <c r="A309" s="29">
        <f t="shared" si="5"/>
        <v>130400201</v>
      </c>
      <c r="B309" s="4">
        <v>130400201</v>
      </c>
      <c r="C309" s="4" t="s">
        <v>310</v>
      </c>
      <c r="D309" s="4">
        <v>1</v>
      </c>
      <c r="E309" s="4"/>
      <c r="F309" s="4">
        <v>1</v>
      </c>
      <c r="G309" s="4">
        <v>0</v>
      </c>
      <c r="H309" s="4">
        <v>1001</v>
      </c>
      <c r="I309" s="4">
        <v>1.5</v>
      </c>
      <c r="J309" s="4"/>
      <c r="K309" s="4">
        <v>1</v>
      </c>
      <c r="L309" s="4"/>
      <c r="M309" s="4"/>
      <c r="N309" s="4"/>
      <c r="O309" s="4"/>
      <c r="P309" s="4"/>
      <c r="Q309" s="4">
        <v>1</v>
      </c>
      <c r="R309" s="4"/>
      <c r="S309" s="4"/>
      <c r="T309" s="4">
        <v>0</v>
      </c>
      <c r="U309" s="4"/>
      <c r="V309" s="4"/>
      <c r="W309" s="4">
        <v>1</v>
      </c>
      <c r="X309" s="4">
        <v>5</v>
      </c>
      <c r="Y309" s="4"/>
      <c r="Z309" s="4"/>
      <c r="AA309" s="4"/>
      <c r="AB309" s="4"/>
      <c r="AC309" s="4"/>
      <c r="AD309" s="4"/>
      <c r="AE309" s="30">
        <f t="shared" si="7"/>
        <v>212</v>
      </c>
      <c r="AF309" s="66"/>
    </row>
    <row r="310" spans="1:32" s="54" customFormat="1" ht="16.5" x14ac:dyDescent="0.2">
      <c r="A310" s="29">
        <f t="shared" ref="A310:A368" si="8">B310</f>
        <v>130400202</v>
      </c>
      <c r="B310" s="4">
        <v>130400202</v>
      </c>
      <c r="C310" s="4" t="s">
        <v>1558</v>
      </c>
      <c r="D310" s="4">
        <v>3</v>
      </c>
      <c r="E310" s="4"/>
      <c r="F310" s="4">
        <v>1</v>
      </c>
      <c r="G310" s="4">
        <v>0</v>
      </c>
      <c r="H310" s="4">
        <v>1001</v>
      </c>
      <c r="I310" s="4">
        <v>1.5</v>
      </c>
      <c r="J310" s="4"/>
      <c r="K310" s="4">
        <v>1</v>
      </c>
      <c r="L310" s="4"/>
      <c r="M310" s="4"/>
      <c r="N310" s="4"/>
      <c r="O310" s="4"/>
      <c r="P310" s="4"/>
      <c r="Q310" s="4">
        <v>1</v>
      </c>
      <c r="R310" s="4"/>
      <c r="S310" s="4"/>
      <c r="T310" s="4">
        <v>0</v>
      </c>
      <c r="U310" s="4"/>
      <c r="V310" s="4"/>
      <c r="W310" s="4">
        <v>1</v>
      </c>
      <c r="X310" s="4">
        <v>5</v>
      </c>
      <c r="Y310" s="4"/>
      <c r="Z310" s="4"/>
      <c r="AA310" s="4"/>
      <c r="AB310" s="4"/>
      <c r="AC310" s="4"/>
      <c r="AD310" s="4"/>
      <c r="AE310" s="30">
        <f t="shared" si="7"/>
        <v>213</v>
      </c>
      <c r="AF310" s="66"/>
    </row>
    <row r="311" spans="1:32" s="54" customFormat="1" ht="16.5" x14ac:dyDescent="0.2">
      <c r="A311" s="29">
        <f t="shared" si="8"/>
        <v>130400203</v>
      </c>
      <c r="B311" s="4">
        <v>130400203</v>
      </c>
      <c r="C311" s="4" t="s">
        <v>1559</v>
      </c>
      <c r="D311" s="4">
        <v>3</v>
      </c>
      <c r="E311" s="4"/>
      <c r="F311" s="4">
        <v>1</v>
      </c>
      <c r="G311" s="4">
        <v>0</v>
      </c>
      <c r="H311" s="4">
        <v>1001</v>
      </c>
      <c r="I311" s="4">
        <v>1.5</v>
      </c>
      <c r="J311" s="4"/>
      <c r="K311" s="4">
        <v>1</v>
      </c>
      <c r="L311" s="4"/>
      <c r="M311" s="4"/>
      <c r="N311" s="4"/>
      <c r="O311" s="4"/>
      <c r="P311" s="4"/>
      <c r="Q311" s="4">
        <v>1</v>
      </c>
      <c r="R311" s="4"/>
      <c r="S311" s="4"/>
      <c r="T311" s="4">
        <v>0</v>
      </c>
      <c r="U311" s="4"/>
      <c r="V311" s="4"/>
      <c r="W311" s="4">
        <v>1</v>
      </c>
      <c r="X311" s="4">
        <v>5</v>
      </c>
      <c r="Y311" s="4"/>
      <c r="Z311" s="4"/>
      <c r="AA311" s="4"/>
      <c r="AB311" s="4"/>
      <c r="AC311" s="4"/>
      <c r="AD311" s="4"/>
      <c r="AE311" s="30">
        <f t="shared" si="7"/>
        <v>214</v>
      </c>
      <c r="AF311" s="66"/>
    </row>
    <row r="312" spans="1:32" s="54" customFormat="1" ht="16.5" x14ac:dyDescent="0.2">
      <c r="A312" s="29">
        <f t="shared" si="8"/>
        <v>130400301</v>
      </c>
      <c r="B312" s="4">
        <v>130400301</v>
      </c>
      <c r="C312" s="4" t="s">
        <v>311</v>
      </c>
      <c r="D312" s="4">
        <v>1</v>
      </c>
      <c r="E312" s="4"/>
      <c r="F312" s="4">
        <v>1</v>
      </c>
      <c r="G312" s="4">
        <v>0</v>
      </c>
      <c r="H312" s="4">
        <v>1001</v>
      </c>
      <c r="I312" s="4">
        <v>1.5</v>
      </c>
      <c r="J312" s="4"/>
      <c r="K312" s="4">
        <v>1</v>
      </c>
      <c r="L312" s="4"/>
      <c r="M312" s="4"/>
      <c r="N312" s="4"/>
      <c r="O312" s="4"/>
      <c r="P312" s="4"/>
      <c r="Q312" s="4">
        <v>1</v>
      </c>
      <c r="R312" s="4"/>
      <c r="S312" s="4"/>
      <c r="T312" s="4">
        <v>0</v>
      </c>
      <c r="U312" s="4"/>
      <c r="V312" s="4"/>
      <c r="W312" s="4">
        <v>1</v>
      </c>
      <c r="X312" s="4">
        <v>5</v>
      </c>
      <c r="Y312" s="4"/>
      <c r="Z312" s="4"/>
      <c r="AA312" s="4"/>
      <c r="AB312" s="4"/>
      <c r="AC312" s="4"/>
      <c r="AD312" s="4"/>
      <c r="AE312" s="30">
        <f t="shared" si="7"/>
        <v>215</v>
      </c>
      <c r="AF312" s="66"/>
    </row>
    <row r="313" spans="1:32" s="54" customFormat="1" ht="16.5" x14ac:dyDescent="0.2">
      <c r="A313" s="29">
        <f t="shared" si="8"/>
        <v>130400302</v>
      </c>
      <c r="B313" s="4">
        <v>130400302</v>
      </c>
      <c r="C313" s="4" t="s">
        <v>1560</v>
      </c>
      <c r="D313" s="4">
        <v>3</v>
      </c>
      <c r="E313" s="4"/>
      <c r="F313" s="4">
        <v>1</v>
      </c>
      <c r="G313" s="4">
        <v>0</v>
      </c>
      <c r="H313" s="4">
        <v>1001</v>
      </c>
      <c r="I313" s="4">
        <v>1.5</v>
      </c>
      <c r="J313" s="4"/>
      <c r="K313" s="4">
        <v>1</v>
      </c>
      <c r="L313" s="4"/>
      <c r="M313" s="4"/>
      <c r="N313" s="4"/>
      <c r="O313" s="4"/>
      <c r="P313" s="4"/>
      <c r="Q313" s="4">
        <v>1</v>
      </c>
      <c r="R313" s="4"/>
      <c r="S313" s="4"/>
      <c r="T313" s="4">
        <v>0</v>
      </c>
      <c r="U313" s="4"/>
      <c r="V313" s="4"/>
      <c r="W313" s="4">
        <v>1</v>
      </c>
      <c r="X313" s="4">
        <v>5</v>
      </c>
      <c r="Y313" s="4"/>
      <c r="Z313" s="4"/>
      <c r="AA313" s="4"/>
      <c r="AB313" s="4"/>
      <c r="AC313" s="4"/>
      <c r="AD313" s="4"/>
      <c r="AE313" s="30">
        <f t="shared" si="7"/>
        <v>216</v>
      </c>
      <c r="AF313" s="66"/>
    </row>
    <row r="314" spans="1:32" s="54" customFormat="1" ht="16.5" x14ac:dyDescent="0.2">
      <c r="A314" s="29">
        <f t="shared" si="8"/>
        <v>130400303</v>
      </c>
      <c r="B314" s="4">
        <v>130400303</v>
      </c>
      <c r="C314" s="4" t="s">
        <v>1524</v>
      </c>
      <c r="D314" s="4">
        <v>3</v>
      </c>
      <c r="E314" s="4"/>
      <c r="F314" s="4">
        <v>1</v>
      </c>
      <c r="G314" s="4">
        <v>0</v>
      </c>
      <c r="H314" s="4">
        <v>1001</v>
      </c>
      <c r="I314" s="4">
        <v>1.5</v>
      </c>
      <c r="J314" s="4"/>
      <c r="K314" s="4">
        <v>1</v>
      </c>
      <c r="L314" s="4">
        <v>126</v>
      </c>
      <c r="M314" s="4"/>
      <c r="N314" s="4"/>
      <c r="O314" s="4"/>
      <c r="P314" s="4"/>
      <c r="Q314" s="4">
        <v>1</v>
      </c>
      <c r="R314" s="4"/>
      <c r="S314" s="4"/>
      <c r="T314" s="4">
        <v>0</v>
      </c>
      <c r="U314" s="4"/>
      <c r="V314" s="4"/>
      <c r="W314" s="4">
        <v>1</v>
      </c>
      <c r="X314" s="4">
        <v>5</v>
      </c>
      <c r="Y314" s="4"/>
      <c r="Z314" s="4"/>
      <c r="AA314" s="4"/>
      <c r="AB314" s="4"/>
      <c r="AC314" s="4"/>
      <c r="AD314" s="4"/>
      <c r="AE314" s="30">
        <f t="shared" si="7"/>
        <v>217</v>
      </c>
      <c r="AF314" s="66"/>
    </row>
    <row r="315" spans="1:32" s="54" customFormat="1" ht="16.5" x14ac:dyDescent="0.2">
      <c r="A315" s="29">
        <f t="shared" si="8"/>
        <v>130400401</v>
      </c>
      <c r="B315" s="4">
        <v>130400401</v>
      </c>
      <c r="C315" s="4" t="s">
        <v>312</v>
      </c>
      <c r="D315" s="4">
        <v>1</v>
      </c>
      <c r="E315" s="4"/>
      <c r="F315" s="4">
        <v>1</v>
      </c>
      <c r="G315" s="4">
        <v>0</v>
      </c>
      <c r="H315" s="4">
        <v>1001</v>
      </c>
      <c r="I315" s="4">
        <v>1.5</v>
      </c>
      <c r="J315" s="4"/>
      <c r="K315" s="4">
        <v>1</v>
      </c>
      <c r="L315" s="4"/>
      <c r="M315" s="4"/>
      <c r="N315" s="4"/>
      <c r="O315" s="4"/>
      <c r="P315" s="4"/>
      <c r="Q315" s="4">
        <v>1</v>
      </c>
      <c r="R315" s="4"/>
      <c r="S315" s="4"/>
      <c r="T315" s="4">
        <v>0</v>
      </c>
      <c r="U315" s="4"/>
      <c r="V315" s="4"/>
      <c r="W315" s="4">
        <v>1</v>
      </c>
      <c r="X315" s="4">
        <v>5</v>
      </c>
      <c r="Y315" s="4"/>
      <c r="Z315" s="4"/>
      <c r="AA315" s="4"/>
      <c r="AB315" s="4"/>
      <c r="AC315" s="4"/>
      <c r="AD315" s="4"/>
      <c r="AE315" s="30">
        <f t="shared" si="7"/>
        <v>218</v>
      </c>
      <c r="AF315" s="66"/>
    </row>
    <row r="316" spans="1:32" s="54" customFormat="1" ht="16.5" x14ac:dyDescent="0.2">
      <c r="A316" s="29">
        <f t="shared" si="8"/>
        <v>130400402</v>
      </c>
      <c r="B316" s="4">
        <v>130400402</v>
      </c>
      <c r="C316" s="4" t="s">
        <v>1561</v>
      </c>
      <c r="D316" s="4">
        <v>3</v>
      </c>
      <c r="E316" s="4"/>
      <c r="F316" s="4">
        <v>1</v>
      </c>
      <c r="G316" s="4">
        <v>0</v>
      </c>
      <c r="H316" s="4">
        <v>1001</v>
      </c>
      <c r="I316" s="4">
        <v>1.5</v>
      </c>
      <c r="J316" s="4"/>
      <c r="K316" s="4">
        <v>1</v>
      </c>
      <c r="L316" s="4"/>
      <c r="M316" s="4"/>
      <c r="N316" s="4"/>
      <c r="O316" s="4"/>
      <c r="P316" s="4"/>
      <c r="Q316" s="4">
        <v>1</v>
      </c>
      <c r="R316" s="4"/>
      <c r="S316" s="4"/>
      <c r="T316" s="4">
        <v>0</v>
      </c>
      <c r="U316" s="4"/>
      <c r="V316" s="4"/>
      <c r="W316" s="4">
        <v>1</v>
      </c>
      <c r="X316" s="4">
        <v>5</v>
      </c>
      <c r="Y316" s="4"/>
      <c r="Z316" s="4"/>
      <c r="AA316" s="4"/>
      <c r="AB316" s="4"/>
      <c r="AC316" s="4"/>
      <c r="AD316" s="4"/>
      <c r="AE316" s="30">
        <f t="shared" si="7"/>
        <v>219</v>
      </c>
      <c r="AF316" s="66"/>
    </row>
    <row r="317" spans="1:32" s="54" customFormat="1" ht="16.5" x14ac:dyDescent="0.2">
      <c r="A317" s="29">
        <f t="shared" si="8"/>
        <v>130400403</v>
      </c>
      <c r="B317" s="4">
        <v>130400403</v>
      </c>
      <c r="C317" s="4" t="s">
        <v>1525</v>
      </c>
      <c r="D317" s="4">
        <v>3</v>
      </c>
      <c r="E317" s="4"/>
      <c r="F317" s="4">
        <v>1</v>
      </c>
      <c r="G317" s="4">
        <v>0</v>
      </c>
      <c r="H317" s="4">
        <v>1001</v>
      </c>
      <c r="I317" s="4">
        <v>1.5</v>
      </c>
      <c r="J317" s="4"/>
      <c r="K317" s="4">
        <v>1</v>
      </c>
      <c r="L317" s="4">
        <v>128</v>
      </c>
      <c r="M317" s="4">
        <v>0.3</v>
      </c>
      <c r="N317" s="4">
        <v>0</v>
      </c>
      <c r="O317" s="4"/>
      <c r="P317" s="4"/>
      <c r="Q317" s="4">
        <v>1</v>
      </c>
      <c r="R317" s="4"/>
      <c r="S317" s="4"/>
      <c r="T317" s="4">
        <v>0</v>
      </c>
      <c r="U317" s="4"/>
      <c r="V317" s="4"/>
      <c r="W317" s="4">
        <v>1</v>
      </c>
      <c r="X317" s="4">
        <v>5</v>
      </c>
      <c r="Y317" s="4"/>
      <c r="Z317" s="4"/>
      <c r="AA317" s="4"/>
      <c r="AB317" s="4"/>
      <c r="AC317" s="4"/>
      <c r="AD317" s="4"/>
      <c r="AE317" s="30">
        <f t="shared" si="7"/>
        <v>220</v>
      </c>
      <c r="AF317" s="66"/>
    </row>
    <row r="318" spans="1:32" s="54" customFormat="1" ht="16.5" x14ac:dyDescent="0.2">
      <c r="A318" s="29">
        <f t="shared" si="8"/>
        <v>130400501</v>
      </c>
      <c r="B318" s="4">
        <v>130400501</v>
      </c>
      <c r="C318" s="4" t="s">
        <v>313</v>
      </c>
      <c r="D318" s="4">
        <v>1</v>
      </c>
      <c r="E318" s="4"/>
      <c r="F318" s="4">
        <v>1</v>
      </c>
      <c r="G318" s="4">
        <v>0</v>
      </c>
      <c r="H318" s="4">
        <v>1001</v>
      </c>
      <c r="I318" s="4">
        <v>1.5</v>
      </c>
      <c r="J318" s="4"/>
      <c r="K318" s="4">
        <v>1</v>
      </c>
      <c r="L318" s="4"/>
      <c r="M318" s="4"/>
      <c r="N318" s="4"/>
      <c r="O318" s="4"/>
      <c r="P318" s="4"/>
      <c r="Q318" s="4">
        <v>1</v>
      </c>
      <c r="R318" s="4"/>
      <c r="S318" s="4"/>
      <c r="T318" s="4">
        <v>0</v>
      </c>
      <c r="U318" s="4"/>
      <c r="V318" s="4"/>
      <c r="W318" s="4">
        <v>1</v>
      </c>
      <c r="X318" s="4">
        <v>5</v>
      </c>
      <c r="Y318" s="4"/>
      <c r="Z318" s="4"/>
      <c r="AA318" s="4"/>
      <c r="AB318" s="4"/>
      <c r="AC318" s="4"/>
      <c r="AD318" s="4"/>
      <c r="AE318" s="30">
        <f t="shared" si="7"/>
        <v>221</v>
      </c>
      <c r="AF318" s="66"/>
    </row>
    <row r="319" spans="1:32" s="54" customFormat="1" ht="16.5" x14ac:dyDescent="0.2">
      <c r="A319" s="29">
        <f t="shared" si="8"/>
        <v>130400502</v>
      </c>
      <c r="B319" s="4">
        <v>130400502</v>
      </c>
      <c r="C319" s="4" t="s">
        <v>1562</v>
      </c>
      <c r="D319" s="4">
        <v>3</v>
      </c>
      <c r="E319" s="4"/>
      <c r="F319" s="4">
        <v>1</v>
      </c>
      <c r="G319" s="4">
        <v>0</v>
      </c>
      <c r="H319" s="4">
        <v>1001</v>
      </c>
      <c r="I319" s="4">
        <v>1.5</v>
      </c>
      <c r="J319" s="4"/>
      <c r="K319" s="4">
        <v>1</v>
      </c>
      <c r="L319" s="4"/>
      <c r="M319" s="4"/>
      <c r="N319" s="4"/>
      <c r="O319" s="4"/>
      <c r="P319" s="4"/>
      <c r="Q319" s="4">
        <v>1</v>
      </c>
      <c r="R319" s="4"/>
      <c r="S319" s="4"/>
      <c r="T319" s="4">
        <v>0</v>
      </c>
      <c r="U319" s="4"/>
      <c r="V319" s="4"/>
      <c r="W319" s="4">
        <v>1</v>
      </c>
      <c r="X319" s="4">
        <v>5</v>
      </c>
      <c r="Y319" s="4"/>
      <c r="Z319" s="4"/>
      <c r="AA319" s="4"/>
      <c r="AB319" s="4"/>
      <c r="AC319" s="4"/>
      <c r="AD319" s="4"/>
      <c r="AE319" s="30">
        <f t="shared" si="7"/>
        <v>222</v>
      </c>
      <c r="AF319" s="66"/>
    </row>
    <row r="320" spans="1:32" s="54" customFormat="1" ht="16.5" x14ac:dyDescent="0.2">
      <c r="A320" s="29">
        <f t="shared" si="8"/>
        <v>130400503</v>
      </c>
      <c r="B320" s="4">
        <v>130400503</v>
      </c>
      <c r="C320" s="4" t="s">
        <v>1529</v>
      </c>
      <c r="D320" s="4">
        <v>3</v>
      </c>
      <c r="E320" s="4"/>
      <c r="F320" s="4">
        <v>1</v>
      </c>
      <c r="G320" s="4">
        <v>0</v>
      </c>
      <c r="H320" s="4">
        <v>4019</v>
      </c>
      <c r="I320" s="4">
        <v>0.5</v>
      </c>
      <c r="J320" s="4"/>
      <c r="K320" s="4">
        <v>0</v>
      </c>
      <c r="L320" s="4">
        <v>128</v>
      </c>
      <c r="M320" s="4">
        <v>0.3</v>
      </c>
      <c r="N320" s="4">
        <v>0</v>
      </c>
      <c r="O320" s="4"/>
      <c r="P320" s="4"/>
      <c r="Q320" s="4">
        <v>1</v>
      </c>
      <c r="R320" s="4"/>
      <c r="S320" s="4"/>
      <c r="T320" s="4">
        <v>0</v>
      </c>
      <c r="U320" s="4"/>
      <c r="V320" s="4"/>
      <c r="W320" s="4">
        <v>1</v>
      </c>
      <c r="X320" s="4">
        <v>5</v>
      </c>
      <c r="Y320" s="4"/>
      <c r="Z320" s="4"/>
      <c r="AA320" s="4"/>
      <c r="AB320" s="4"/>
      <c r="AC320" s="4"/>
      <c r="AD320" s="4"/>
      <c r="AE320" s="30">
        <f t="shared" si="7"/>
        <v>223</v>
      </c>
      <c r="AF320" s="66"/>
    </row>
    <row r="321" spans="1:32" s="54" customFormat="1" ht="16.5" x14ac:dyDescent="0.2">
      <c r="A321" s="29">
        <f t="shared" si="8"/>
        <v>130400601</v>
      </c>
      <c r="B321" s="4">
        <v>130400601</v>
      </c>
      <c r="C321" s="4" t="s">
        <v>314</v>
      </c>
      <c r="D321" s="4">
        <v>1</v>
      </c>
      <c r="E321" s="4"/>
      <c r="F321" s="4">
        <v>1</v>
      </c>
      <c r="G321" s="4">
        <v>0</v>
      </c>
      <c r="H321" s="4">
        <v>1001</v>
      </c>
      <c r="I321" s="4">
        <v>1.5</v>
      </c>
      <c r="J321" s="4"/>
      <c r="K321" s="4">
        <v>1</v>
      </c>
      <c r="L321" s="4"/>
      <c r="M321" s="4"/>
      <c r="N321" s="4"/>
      <c r="O321" s="4"/>
      <c r="P321" s="4"/>
      <c r="Q321" s="4">
        <v>1</v>
      </c>
      <c r="R321" s="4"/>
      <c r="S321" s="4"/>
      <c r="T321" s="4">
        <v>0</v>
      </c>
      <c r="U321" s="4"/>
      <c r="V321" s="4"/>
      <c r="W321" s="4">
        <v>1</v>
      </c>
      <c r="X321" s="4">
        <v>5</v>
      </c>
      <c r="Y321" s="4"/>
      <c r="Z321" s="4"/>
      <c r="AA321" s="4"/>
      <c r="AB321" s="4"/>
      <c r="AC321" s="4"/>
      <c r="AD321" s="4"/>
      <c r="AE321" s="30">
        <f t="shared" si="7"/>
        <v>224</v>
      </c>
      <c r="AF321" s="66"/>
    </row>
    <row r="322" spans="1:32" s="54" customFormat="1" ht="16.5" x14ac:dyDescent="0.2">
      <c r="A322" s="29">
        <f t="shared" si="8"/>
        <v>130400602</v>
      </c>
      <c r="B322" s="4">
        <v>130400602</v>
      </c>
      <c r="C322" s="4" t="s">
        <v>1563</v>
      </c>
      <c r="D322" s="4">
        <v>3</v>
      </c>
      <c r="E322" s="4"/>
      <c r="F322" s="4">
        <v>1</v>
      </c>
      <c r="G322" s="4">
        <v>0</v>
      </c>
      <c r="H322" s="4">
        <v>1001</v>
      </c>
      <c r="I322" s="4">
        <v>1</v>
      </c>
      <c r="J322" s="4"/>
      <c r="K322" s="4">
        <v>1</v>
      </c>
      <c r="L322" s="4"/>
      <c r="M322" s="4"/>
      <c r="N322" s="4"/>
      <c r="O322" s="4"/>
      <c r="P322" s="4"/>
      <c r="Q322" s="4">
        <v>1</v>
      </c>
      <c r="R322" s="4"/>
      <c r="S322" s="4"/>
      <c r="T322" s="4">
        <v>0</v>
      </c>
      <c r="U322" s="4"/>
      <c r="V322" s="4"/>
      <c r="W322" s="4">
        <v>1</v>
      </c>
      <c r="X322" s="4">
        <v>5</v>
      </c>
      <c r="Y322" s="4"/>
      <c r="Z322" s="4"/>
      <c r="AA322" s="4"/>
      <c r="AB322" s="4"/>
      <c r="AC322" s="4"/>
      <c r="AD322" s="4"/>
      <c r="AE322" s="30">
        <f t="shared" si="7"/>
        <v>225</v>
      </c>
      <c r="AF322" s="66"/>
    </row>
    <row r="323" spans="1:32" s="54" customFormat="1" ht="16.5" x14ac:dyDescent="0.2">
      <c r="A323" s="29">
        <f t="shared" si="8"/>
        <v>130400603</v>
      </c>
      <c r="B323" s="4">
        <v>130400603</v>
      </c>
      <c r="C323" s="4" t="s">
        <v>1530</v>
      </c>
      <c r="D323" s="4">
        <v>3</v>
      </c>
      <c r="E323" s="4"/>
      <c r="F323" s="4">
        <v>3</v>
      </c>
      <c r="G323" s="4">
        <v>0</v>
      </c>
      <c r="H323" s="4">
        <v>3007</v>
      </c>
      <c r="I323" s="4">
        <v>4</v>
      </c>
      <c r="J323" s="4"/>
      <c r="K323" s="4">
        <v>0</v>
      </c>
      <c r="L323" s="4"/>
      <c r="M323" s="4"/>
      <c r="N323" s="4"/>
      <c r="O323" s="4"/>
      <c r="P323" s="4"/>
      <c r="Q323" s="4">
        <v>1</v>
      </c>
      <c r="R323" s="4"/>
      <c r="S323" s="4"/>
      <c r="T323" s="4">
        <v>0</v>
      </c>
      <c r="U323" s="4"/>
      <c r="V323" s="4"/>
      <c r="W323" s="4">
        <v>1</v>
      </c>
      <c r="X323" s="4">
        <v>4</v>
      </c>
      <c r="Y323" s="4"/>
      <c r="Z323" s="4"/>
      <c r="AA323" s="4"/>
      <c r="AB323" s="4"/>
      <c r="AC323" s="4"/>
      <c r="AD323" s="4"/>
      <c r="AE323" s="30">
        <f t="shared" si="7"/>
        <v>226</v>
      </c>
      <c r="AF323" s="66"/>
    </row>
    <row r="324" spans="1:32" s="54" customFormat="1" ht="16.5" x14ac:dyDescent="0.2">
      <c r="A324" s="29">
        <f t="shared" si="8"/>
        <v>130400701</v>
      </c>
      <c r="B324" s="4">
        <v>130400701</v>
      </c>
      <c r="C324" s="4" t="s">
        <v>315</v>
      </c>
      <c r="D324" s="4">
        <v>1</v>
      </c>
      <c r="E324" s="4"/>
      <c r="F324" s="4">
        <v>1</v>
      </c>
      <c r="G324" s="4">
        <v>0</v>
      </c>
      <c r="H324" s="4">
        <v>1001</v>
      </c>
      <c r="I324" s="4">
        <v>3</v>
      </c>
      <c r="J324" s="4"/>
      <c r="K324" s="4">
        <v>1</v>
      </c>
      <c r="L324" s="4"/>
      <c r="M324" s="4"/>
      <c r="N324" s="4"/>
      <c r="O324" s="4"/>
      <c r="P324" s="4"/>
      <c r="Q324" s="4">
        <v>1</v>
      </c>
      <c r="R324" s="4"/>
      <c r="S324" s="4"/>
      <c r="T324" s="4">
        <v>0</v>
      </c>
      <c r="U324" s="4"/>
      <c r="V324" s="4"/>
      <c r="W324" s="4">
        <v>1</v>
      </c>
      <c r="X324" s="4">
        <v>5</v>
      </c>
      <c r="Y324" s="4"/>
      <c r="Z324" s="4"/>
      <c r="AA324" s="4"/>
      <c r="AB324" s="4"/>
      <c r="AC324" s="4"/>
      <c r="AD324" s="4"/>
      <c r="AE324" s="30">
        <f t="shared" si="7"/>
        <v>227</v>
      </c>
      <c r="AF324" s="66"/>
    </row>
    <row r="325" spans="1:32" s="54" customFormat="1" ht="16.5" x14ac:dyDescent="0.2">
      <c r="A325" s="29">
        <f t="shared" si="8"/>
        <v>130400801</v>
      </c>
      <c r="B325" s="4">
        <v>130400801</v>
      </c>
      <c r="C325" s="4" t="s">
        <v>316</v>
      </c>
      <c r="D325" s="4">
        <v>1</v>
      </c>
      <c r="E325" s="4"/>
      <c r="F325" s="4">
        <v>1</v>
      </c>
      <c r="G325" s="4">
        <v>0</v>
      </c>
      <c r="H325" s="4">
        <v>1001</v>
      </c>
      <c r="I325" s="4">
        <v>3</v>
      </c>
      <c r="J325" s="4"/>
      <c r="K325" s="4">
        <v>1</v>
      </c>
      <c r="L325" s="4"/>
      <c r="M325" s="4"/>
      <c r="N325" s="4"/>
      <c r="O325" s="4"/>
      <c r="P325" s="4"/>
      <c r="Q325" s="4">
        <v>1</v>
      </c>
      <c r="R325" s="4"/>
      <c r="S325" s="4"/>
      <c r="T325" s="4">
        <v>0</v>
      </c>
      <c r="U325" s="4"/>
      <c r="V325" s="4"/>
      <c r="W325" s="4">
        <v>1</v>
      </c>
      <c r="X325" s="4">
        <v>5</v>
      </c>
      <c r="Y325" s="4"/>
      <c r="Z325" s="4"/>
      <c r="AA325" s="4"/>
      <c r="AB325" s="4"/>
      <c r="AC325" s="4"/>
      <c r="AD325" s="4"/>
      <c r="AE325" s="30">
        <f t="shared" si="7"/>
        <v>228</v>
      </c>
      <c r="AF325" s="66"/>
    </row>
    <row r="326" spans="1:32" s="54" customFormat="1" ht="16.5" x14ac:dyDescent="0.2">
      <c r="A326" s="29">
        <f t="shared" si="8"/>
        <v>130400802</v>
      </c>
      <c r="B326" s="4">
        <v>130400802</v>
      </c>
      <c r="C326" s="4" t="s">
        <v>1531</v>
      </c>
      <c r="D326" s="4">
        <v>2</v>
      </c>
      <c r="E326" s="4">
        <v>2</v>
      </c>
      <c r="F326" s="4">
        <v>3</v>
      </c>
      <c r="G326" s="4">
        <v>0</v>
      </c>
      <c r="H326" s="4">
        <v>4043</v>
      </c>
      <c r="I326" s="4"/>
      <c r="J326" s="4"/>
      <c r="K326" s="4">
        <v>0</v>
      </c>
      <c r="L326" s="4"/>
      <c r="M326" s="4"/>
      <c r="N326" s="4"/>
      <c r="O326" s="4"/>
      <c r="P326" s="4"/>
      <c r="Q326" s="4">
        <v>1</v>
      </c>
      <c r="R326" s="4"/>
      <c r="S326" s="4"/>
      <c r="T326" s="4">
        <v>0</v>
      </c>
      <c r="U326" s="4"/>
      <c r="V326" s="4"/>
      <c r="W326" s="4">
        <v>3</v>
      </c>
      <c r="X326" s="4">
        <v>1</v>
      </c>
      <c r="Y326" s="4"/>
      <c r="Z326" s="4"/>
      <c r="AA326" s="4"/>
      <c r="AB326" s="4"/>
      <c r="AC326" s="4"/>
      <c r="AD326" s="4"/>
      <c r="AE326" s="30">
        <f t="shared" si="7"/>
        <v>229</v>
      </c>
      <c r="AF326" s="66"/>
    </row>
    <row r="327" spans="1:32" s="54" customFormat="1" ht="16.5" x14ac:dyDescent="0.2">
      <c r="A327" s="29">
        <f t="shared" si="8"/>
        <v>130400901</v>
      </c>
      <c r="B327" s="4">
        <v>130400901</v>
      </c>
      <c r="C327" s="4" t="s">
        <v>1534</v>
      </c>
      <c r="D327" s="4">
        <v>1</v>
      </c>
      <c r="E327" s="4"/>
      <c r="F327" s="4">
        <v>1</v>
      </c>
      <c r="G327" s="4">
        <v>0</v>
      </c>
      <c r="H327" s="4">
        <v>1001</v>
      </c>
      <c r="I327" s="4">
        <v>3</v>
      </c>
      <c r="J327" s="4"/>
      <c r="K327" s="4">
        <v>1</v>
      </c>
      <c r="L327" s="4"/>
      <c r="M327" s="4"/>
      <c r="N327" s="4"/>
      <c r="O327" s="4"/>
      <c r="P327" s="4"/>
      <c r="Q327" s="4">
        <v>1</v>
      </c>
      <c r="R327" s="4"/>
      <c r="S327" s="4"/>
      <c r="T327" s="4">
        <v>0</v>
      </c>
      <c r="U327" s="4"/>
      <c r="V327" s="4"/>
      <c r="W327" s="4">
        <v>1</v>
      </c>
      <c r="X327" s="4">
        <v>5</v>
      </c>
      <c r="Y327" s="4"/>
      <c r="Z327" s="4"/>
      <c r="AA327" s="4"/>
      <c r="AB327" s="4"/>
      <c r="AC327" s="4"/>
      <c r="AD327" s="4"/>
      <c r="AE327" s="30">
        <f t="shared" si="7"/>
        <v>230</v>
      </c>
      <c r="AF327" s="66"/>
    </row>
    <row r="328" spans="1:32" s="54" customFormat="1" ht="16.5" x14ac:dyDescent="0.2">
      <c r="A328" s="29">
        <f t="shared" si="8"/>
        <v>130400902</v>
      </c>
      <c r="B328" s="4">
        <v>130400902</v>
      </c>
      <c r="C328" s="4" t="s">
        <v>1535</v>
      </c>
      <c r="D328" s="4">
        <v>1</v>
      </c>
      <c r="E328" s="4"/>
      <c r="F328" s="4">
        <v>5</v>
      </c>
      <c r="G328" s="4">
        <v>0</v>
      </c>
      <c r="H328" s="4">
        <v>4044</v>
      </c>
      <c r="I328" s="4"/>
      <c r="J328" s="4"/>
      <c r="K328" s="4">
        <v>0</v>
      </c>
      <c r="L328" s="4"/>
      <c r="M328" s="4"/>
      <c r="N328" s="4"/>
      <c r="O328" s="4"/>
      <c r="P328" s="4"/>
      <c r="Q328" s="4">
        <v>1</v>
      </c>
      <c r="R328" s="4">
        <v>2</v>
      </c>
      <c r="S328" s="4"/>
      <c r="T328" s="4">
        <v>0</v>
      </c>
      <c r="U328" s="4"/>
      <c r="V328" s="4"/>
      <c r="W328" s="4">
        <v>3</v>
      </c>
      <c r="X328" s="4">
        <v>5</v>
      </c>
      <c r="Y328" s="4"/>
      <c r="Z328" s="4"/>
      <c r="AA328" s="4"/>
      <c r="AB328" s="4"/>
      <c r="AC328" s="4">
        <v>1</v>
      </c>
      <c r="AD328" s="4">
        <v>25</v>
      </c>
      <c r="AE328" s="30">
        <f t="shared" si="7"/>
        <v>231</v>
      </c>
      <c r="AF328" s="66"/>
    </row>
    <row r="329" spans="1:32" s="54" customFormat="1" ht="16.5" x14ac:dyDescent="0.2">
      <c r="A329" s="29">
        <f t="shared" si="8"/>
        <v>130401001</v>
      </c>
      <c r="B329" s="4">
        <v>130401001</v>
      </c>
      <c r="C329" s="4" t="s">
        <v>317</v>
      </c>
      <c r="D329" s="4">
        <v>1</v>
      </c>
      <c r="E329" s="4"/>
      <c r="F329" s="4">
        <v>1</v>
      </c>
      <c r="G329" s="4">
        <v>0</v>
      </c>
      <c r="H329" s="4">
        <v>1001</v>
      </c>
      <c r="I329" s="4">
        <v>3</v>
      </c>
      <c r="J329" s="4"/>
      <c r="K329" s="4">
        <v>1</v>
      </c>
      <c r="L329" s="4"/>
      <c r="M329" s="4"/>
      <c r="N329" s="4"/>
      <c r="O329" s="4"/>
      <c r="P329" s="4"/>
      <c r="Q329" s="4">
        <v>1</v>
      </c>
      <c r="R329" s="4"/>
      <c r="S329" s="4"/>
      <c r="T329" s="4">
        <v>0</v>
      </c>
      <c r="U329" s="4"/>
      <c r="V329" s="4"/>
      <c r="W329" s="4">
        <v>1</v>
      </c>
      <c r="X329" s="4">
        <v>5</v>
      </c>
      <c r="Y329" s="4"/>
      <c r="Z329" s="4"/>
      <c r="AA329" s="4"/>
      <c r="AB329" s="4"/>
      <c r="AC329" s="4"/>
      <c r="AD329" s="4"/>
      <c r="AE329" s="30">
        <f t="shared" si="7"/>
        <v>232</v>
      </c>
      <c r="AF329" s="66"/>
    </row>
    <row r="330" spans="1:32" s="54" customFormat="1" ht="16.5" x14ac:dyDescent="0.2">
      <c r="A330" s="29">
        <f t="shared" si="8"/>
        <v>130401002</v>
      </c>
      <c r="B330" s="4">
        <v>130401002</v>
      </c>
      <c r="C330" s="4" t="s">
        <v>318</v>
      </c>
      <c r="D330" s="4">
        <v>1</v>
      </c>
      <c r="E330" s="4"/>
      <c r="F330" s="4">
        <v>4</v>
      </c>
      <c r="G330" s="4">
        <v>1</v>
      </c>
      <c r="H330" s="4">
        <v>4029</v>
      </c>
      <c r="I330" s="4">
        <v>0.3</v>
      </c>
      <c r="J330" s="4"/>
      <c r="K330" s="4">
        <v>1</v>
      </c>
      <c r="L330" s="4"/>
      <c r="M330" s="4"/>
      <c r="N330" s="4"/>
      <c r="O330" s="4"/>
      <c r="P330" s="4"/>
      <c r="Q330" s="4">
        <v>1</v>
      </c>
      <c r="R330" s="4">
        <v>1</v>
      </c>
      <c r="S330" s="4">
        <v>5</v>
      </c>
      <c r="T330" s="4">
        <v>0</v>
      </c>
      <c r="U330" s="4"/>
      <c r="V330" s="4"/>
      <c r="W330" s="4">
        <v>3</v>
      </c>
      <c r="X330" s="4">
        <v>1</v>
      </c>
      <c r="Y330" s="4"/>
      <c r="Z330" s="4"/>
      <c r="AA330" s="4"/>
      <c r="AB330" s="4"/>
      <c r="AC330" s="4"/>
      <c r="AD330" s="4"/>
      <c r="AE330" s="30">
        <f t="shared" si="7"/>
        <v>233</v>
      </c>
      <c r="AF330" s="66"/>
    </row>
    <row r="331" spans="1:32" s="54" customFormat="1" ht="16.5" x14ac:dyDescent="0.2">
      <c r="A331" s="29">
        <f t="shared" si="8"/>
        <v>130401101</v>
      </c>
      <c r="B331" s="4">
        <v>130401101</v>
      </c>
      <c r="C331" s="4" t="s">
        <v>319</v>
      </c>
      <c r="D331" s="4">
        <v>1</v>
      </c>
      <c r="E331" s="4"/>
      <c r="F331" s="4">
        <v>1</v>
      </c>
      <c r="G331" s="4">
        <v>0</v>
      </c>
      <c r="H331" s="4">
        <v>1001</v>
      </c>
      <c r="I331" s="4">
        <v>2</v>
      </c>
      <c r="J331" s="4"/>
      <c r="K331" s="4">
        <v>1</v>
      </c>
      <c r="L331" s="4"/>
      <c r="M331" s="4"/>
      <c r="N331" s="4"/>
      <c r="O331" s="4"/>
      <c r="P331" s="4"/>
      <c r="Q331" s="4">
        <v>1</v>
      </c>
      <c r="R331" s="4"/>
      <c r="S331" s="4"/>
      <c r="T331" s="4">
        <v>0</v>
      </c>
      <c r="U331" s="4"/>
      <c r="V331" s="4"/>
      <c r="W331" s="4">
        <v>1</v>
      </c>
      <c r="X331" s="4">
        <v>5</v>
      </c>
      <c r="Y331" s="4"/>
      <c r="Z331" s="4"/>
      <c r="AA331" s="4"/>
      <c r="AB331" s="4"/>
      <c r="AC331" s="4"/>
      <c r="AD331" s="4"/>
      <c r="AE331" s="30">
        <f t="shared" si="7"/>
        <v>234</v>
      </c>
      <c r="AF331" s="66"/>
    </row>
    <row r="332" spans="1:32" s="54" customFormat="1" ht="16.5" x14ac:dyDescent="0.2">
      <c r="A332" s="29">
        <f t="shared" si="8"/>
        <v>130401102</v>
      </c>
      <c r="B332" s="4">
        <v>130401102</v>
      </c>
      <c r="C332" s="4" t="s">
        <v>1540</v>
      </c>
      <c r="D332" s="4">
        <v>1</v>
      </c>
      <c r="E332" s="4"/>
      <c r="F332" s="4">
        <v>3</v>
      </c>
      <c r="G332" s="4">
        <v>1</v>
      </c>
      <c r="H332" s="4">
        <v>3006</v>
      </c>
      <c r="I332" s="4">
        <v>2</v>
      </c>
      <c r="J332" s="4"/>
      <c r="K332" s="4">
        <v>0</v>
      </c>
      <c r="L332" s="4"/>
      <c r="M332" s="4"/>
      <c r="N332" s="4"/>
      <c r="O332" s="4"/>
      <c r="P332" s="4"/>
      <c r="Q332" s="4">
        <v>1</v>
      </c>
      <c r="R332" s="4">
        <v>1</v>
      </c>
      <c r="S332" s="4">
        <v>5</v>
      </c>
      <c r="T332" s="4">
        <v>0</v>
      </c>
      <c r="U332" s="4"/>
      <c r="V332" s="4"/>
      <c r="W332" s="4">
        <v>1</v>
      </c>
      <c r="X332" s="4">
        <v>1</v>
      </c>
      <c r="Y332" s="4"/>
      <c r="Z332" s="4"/>
      <c r="AA332" s="4"/>
      <c r="AB332" s="4"/>
      <c r="AC332" s="4"/>
      <c r="AD332" s="4"/>
      <c r="AE332" s="30">
        <f t="shared" si="7"/>
        <v>235</v>
      </c>
      <c r="AF332" s="66"/>
    </row>
    <row r="333" spans="1:32" s="54" customFormat="1" ht="16.5" x14ac:dyDescent="0.2">
      <c r="A333" s="29">
        <f t="shared" si="8"/>
        <v>130401201</v>
      </c>
      <c r="B333" s="4">
        <v>130401201</v>
      </c>
      <c r="C333" s="4" t="s">
        <v>320</v>
      </c>
      <c r="D333" s="4">
        <v>1</v>
      </c>
      <c r="E333" s="4"/>
      <c r="F333" s="4">
        <v>1</v>
      </c>
      <c r="G333" s="4">
        <v>0</v>
      </c>
      <c r="H333" s="4">
        <v>1001</v>
      </c>
      <c r="I333" s="4">
        <v>1</v>
      </c>
      <c r="J333" s="4"/>
      <c r="K333" s="4">
        <v>1</v>
      </c>
      <c r="L333" s="4"/>
      <c r="M333" s="4"/>
      <c r="N333" s="4"/>
      <c r="O333" s="4"/>
      <c r="P333" s="4"/>
      <c r="Q333" s="4">
        <v>1</v>
      </c>
      <c r="R333" s="4"/>
      <c r="S333" s="4"/>
      <c r="T333" s="4">
        <v>0</v>
      </c>
      <c r="U333" s="4"/>
      <c r="V333" s="4"/>
      <c r="W333" s="4">
        <v>1</v>
      </c>
      <c r="X333" s="4">
        <v>5</v>
      </c>
      <c r="Y333" s="4"/>
      <c r="Z333" s="4"/>
      <c r="AA333" s="4"/>
      <c r="AB333" s="4"/>
      <c r="AC333" s="4"/>
      <c r="AD333" s="4"/>
      <c r="AE333" s="30">
        <f t="shared" si="7"/>
        <v>236</v>
      </c>
      <c r="AF333" s="66"/>
    </row>
    <row r="334" spans="1:32" s="54" customFormat="1" ht="16.5" x14ac:dyDescent="0.2">
      <c r="A334" s="29">
        <f t="shared" si="8"/>
        <v>130401202</v>
      </c>
      <c r="B334" s="4">
        <v>130401202</v>
      </c>
      <c r="C334" s="4" t="s">
        <v>1541</v>
      </c>
      <c r="D334" s="4">
        <v>1</v>
      </c>
      <c r="E334" s="4"/>
      <c r="F334" s="4">
        <v>1</v>
      </c>
      <c r="G334" s="4">
        <v>0</v>
      </c>
      <c r="H334" s="4">
        <v>4035</v>
      </c>
      <c r="I334" s="4"/>
      <c r="J334" s="4"/>
      <c r="K334" s="4">
        <v>0</v>
      </c>
      <c r="L334" s="4"/>
      <c r="M334" s="4"/>
      <c r="N334" s="4"/>
      <c r="O334" s="4"/>
      <c r="P334" s="4"/>
      <c r="Q334" s="4">
        <v>1</v>
      </c>
      <c r="R334" s="4"/>
      <c r="S334" s="4"/>
      <c r="T334" s="4">
        <v>0</v>
      </c>
      <c r="U334" s="4"/>
      <c r="V334" s="4"/>
      <c r="W334" s="4">
        <v>3</v>
      </c>
      <c r="X334" s="4">
        <v>5</v>
      </c>
      <c r="Y334" s="4"/>
      <c r="Z334" s="4"/>
      <c r="AA334" s="4"/>
      <c r="AB334" s="4"/>
      <c r="AC334" s="4"/>
      <c r="AD334" s="4"/>
      <c r="AE334" s="30">
        <f t="shared" si="7"/>
        <v>237</v>
      </c>
      <c r="AF334" s="66"/>
    </row>
    <row r="335" spans="1:32" s="54" customFormat="1" ht="16.5" x14ac:dyDescent="0.2">
      <c r="A335" s="29">
        <f t="shared" si="8"/>
        <v>130401301</v>
      </c>
      <c r="B335" s="4">
        <v>130401301</v>
      </c>
      <c r="C335" s="4" t="s">
        <v>321</v>
      </c>
      <c r="D335" s="4">
        <v>1</v>
      </c>
      <c r="E335" s="4"/>
      <c r="F335" s="4">
        <v>1</v>
      </c>
      <c r="G335" s="4">
        <v>0</v>
      </c>
      <c r="H335" s="4">
        <v>1001</v>
      </c>
      <c r="I335" s="4">
        <v>2</v>
      </c>
      <c r="J335" s="4"/>
      <c r="K335" s="4">
        <v>1</v>
      </c>
      <c r="L335" s="4"/>
      <c r="M335" s="4"/>
      <c r="N335" s="4"/>
      <c r="O335" s="4"/>
      <c r="P335" s="4"/>
      <c r="Q335" s="4">
        <v>1</v>
      </c>
      <c r="R335" s="4"/>
      <c r="S335" s="4"/>
      <c r="T335" s="4">
        <v>0</v>
      </c>
      <c r="U335" s="4"/>
      <c r="V335" s="4"/>
      <c r="W335" s="4">
        <v>1</v>
      </c>
      <c r="X335" s="4">
        <v>5</v>
      </c>
      <c r="Y335" s="4"/>
      <c r="Z335" s="4"/>
      <c r="AA335" s="4"/>
      <c r="AB335" s="4"/>
      <c r="AC335" s="4"/>
      <c r="AD335" s="4"/>
      <c r="AE335" s="30">
        <f t="shared" si="7"/>
        <v>238</v>
      </c>
      <c r="AF335" s="66"/>
    </row>
    <row r="336" spans="1:32" s="54" customFormat="1" ht="16.5" x14ac:dyDescent="0.2">
      <c r="A336" s="29">
        <f t="shared" si="8"/>
        <v>130401302</v>
      </c>
      <c r="B336" s="4">
        <v>130401302</v>
      </c>
      <c r="C336" s="4" t="s">
        <v>1543</v>
      </c>
      <c r="D336" s="4">
        <v>1</v>
      </c>
      <c r="E336" s="4"/>
      <c r="F336" s="4">
        <v>4</v>
      </c>
      <c r="G336" s="4">
        <v>2</v>
      </c>
      <c r="H336" s="4">
        <v>4012</v>
      </c>
      <c r="I336" s="4">
        <v>1</v>
      </c>
      <c r="J336" s="4"/>
      <c r="K336" s="4">
        <v>1</v>
      </c>
      <c r="L336" s="4"/>
      <c r="M336" s="4"/>
      <c r="N336" s="4"/>
      <c r="O336" s="4"/>
      <c r="P336" s="4"/>
      <c r="Q336" s="4">
        <v>1</v>
      </c>
      <c r="R336" s="4"/>
      <c r="S336" s="4"/>
      <c r="T336" s="4">
        <v>0</v>
      </c>
      <c r="U336" s="4"/>
      <c r="V336" s="4"/>
      <c r="W336" s="4">
        <v>1</v>
      </c>
      <c r="X336" s="4">
        <v>5</v>
      </c>
      <c r="Y336" s="4"/>
      <c r="Z336" s="4"/>
      <c r="AA336" s="4"/>
      <c r="AB336" s="4"/>
      <c r="AC336" s="4"/>
      <c r="AD336" s="4"/>
      <c r="AE336" s="30">
        <f t="shared" si="7"/>
        <v>239</v>
      </c>
      <c r="AF336" s="66"/>
    </row>
    <row r="337" spans="1:32" s="54" customFormat="1" ht="16.5" x14ac:dyDescent="0.2">
      <c r="A337" s="29">
        <f t="shared" si="8"/>
        <v>130401401</v>
      </c>
      <c r="B337" s="4">
        <v>130401401</v>
      </c>
      <c r="C337" s="4" t="s">
        <v>1544</v>
      </c>
      <c r="D337" s="4">
        <v>1</v>
      </c>
      <c r="E337" s="4"/>
      <c r="F337" s="4">
        <v>1</v>
      </c>
      <c r="G337" s="4">
        <v>0</v>
      </c>
      <c r="H337" s="4">
        <v>4005</v>
      </c>
      <c r="I337" s="4">
        <v>2.5</v>
      </c>
      <c r="J337" s="4"/>
      <c r="K337" s="4">
        <v>1</v>
      </c>
      <c r="L337" s="4"/>
      <c r="M337" s="4"/>
      <c r="N337" s="4"/>
      <c r="O337" s="4"/>
      <c r="P337" s="4"/>
      <c r="Q337" s="4">
        <v>1</v>
      </c>
      <c r="R337" s="4"/>
      <c r="S337" s="4"/>
      <c r="T337" s="4">
        <v>0</v>
      </c>
      <c r="U337" s="4"/>
      <c r="V337" s="4"/>
      <c r="W337" s="4">
        <v>3</v>
      </c>
      <c r="X337" s="4">
        <v>5</v>
      </c>
      <c r="Y337" s="4">
        <v>1</v>
      </c>
      <c r="Z337" s="4">
        <v>2</v>
      </c>
      <c r="AA337" s="4"/>
      <c r="AB337" s="4">
        <v>1</v>
      </c>
      <c r="AC337" s="4"/>
      <c r="AD337" s="4"/>
      <c r="AE337" s="30">
        <f t="shared" si="7"/>
        <v>240</v>
      </c>
      <c r="AF337" s="66"/>
    </row>
    <row r="338" spans="1:32" s="54" customFormat="1" ht="16.5" x14ac:dyDescent="0.2">
      <c r="A338" s="29">
        <f t="shared" si="8"/>
        <v>130401402</v>
      </c>
      <c r="B338" s="4">
        <v>130401402</v>
      </c>
      <c r="C338" s="4" t="s">
        <v>1658</v>
      </c>
      <c r="D338" s="4">
        <v>1</v>
      </c>
      <c r="E338" s="4"/>
      <c r="F338" s="4">
        <v>1</v>
      </c>
      <c r="G338" s="4">
        <v>0</v>
      </c>
      <c r="H338" s="4">
        <v>4025</v>
      </c>
      <c r="I338" s="4"/>
      <c r="J338" s="4"/>
      <c r="K338" s="4">
        <v>0</v>
      </c>
      <c r="L338" s="4">
        <v>124</v>
      </c>
      <c r="M338" s="4"/>
      <c r="N338" s="4"/>
      <c r="O338" s="4"/>
      <c r="P338" s="4"/>
      <c r="Q338" s="4">
        <v>1</v>
      </c>
      <c r="R338" s="4"/>
      <c r="S338" s="4"/>
      <c r="T338" s="4">
        <v>0</v>
      </c>
      <c r="U338" s="4"/>
      <c r="V338" s="4"/>
      <c r="W338" s="4">
        <v>3</v>
      </c>
      <c r="X338" s="4">
        <v>1</v>
      </c>
      <c r="Y338" s="4"/>
      <c r="Z338" s="4"/>
      <c r="AA338" s="4"/>
      <c r="AB338" s="4"/>
      <c r="AC338" s="4"/>
      <c r="AD338" s="4"/>
      <c r="AE338" s="30">
        <f t="shared" si="7"/>
        <v>241</v>
      </c>
      <c r="AF338" s="66"/>
    </row>
    <row r="339" spans="1:32" s="54" customFormat="1" ht="16.5" x14ac:dyDescent="0.2">
      <c r="A339" s="29">
        <f t="shared" ref="A339" si="9">B339</f>
        <v>130401403</v>
      </c>
      <c r="B339" s="4">
        <v>130401403</v>
      </c>
      <c r="C339" s="4" t="s">
        <v>1545</v>
      </c>
      <c r="D339" s="4">
        <v>1</v>
      </c>
      <c r="E339" s="4"/>
      <c r="F339" s="4">
        <v>1</v>
      </c>
      <c r="G339" s="4">
        <v>0</v>
      </c>
      <c r="H339" s="4">
        <v>4005</v>
      </c>
      <c r="I339" s="4">
        <v>2.5</v>
      </c>
      <c r="J339" s="4"/>
      <c r="K339" s="4">
        <v>1</v>
      </c>
      <c r="L339" s="4"/>
      <c r="M339" s="4"/>
      <c r="N339" s="4"/>
      <c r="O339" s="4"/>
      <c r="P339" s="4"/>
      <c r="Q339" s="4">
        <v>1</v>
      </c>
      <c r="R339" s="4"/>
      <c r="S339" s="4"/>
      <c r="T339" s="4">
        <v>0</v>
      </c>
      <c r="U339" s="4"/>
      <c r="V339" s="4"/>
      <c r="W339" s="4">
        <v>3</v>
      </c>
      <c r="X339" s="4">
        <v>1</v>
      </c>
      <c r="Y339" s="4"/>
      <c r="Z339" s="4"/>
      <c r="AA339" s="4"/>
      <c r="AB339" s="4"/>
      <c r="AC339" s="4"/>
      <c r="AD339" s="4"/>
      <c r="AE339" s="30">
        <f t="shared" si="7"/>
        <v>242</v>
      </c>
      <c r="AF339" s="66"/>
    </row>
    <row r="340" spans="1:32" s="54" customFormat="1" ht="16.5" x14ac:dyDescent="0.2">
      <c r="A340" s="29">
        <f t="shared" si="8"/>
        <v>130401501</v>
      </c>
      <c r="B340" s="4">
        <v>130401501</v>
      </c>
      <c r="C340" s="4" t="s">
        <v>1548</v>
      </c>
      <c r="D340" s="4">
        <v>1</v>
      </c>
      <c r="E340" s="4"/>
      <c r="F340" s="4">
        <v>1</v>
      </c>
      <c r="G340" s="4">
        <v>0</v>
      </c>
      <c r="H340" s="4">
        <v>4013</v>
      </c>
      <c r="I340" s="4">
        <v>0.3</v>
      </c>
      <c r="J340" s="4"/>
      <c r="K340" s="4">
        <v>1</v>
      </c>
      <c r="L340" s="4"/>
      <c r="M340" s="4"/>
      <c r="N340" s="4"/>
      <c r="O340" s="4"/>
      <c r="P340" s="4"/>
      <c r="Q340" s="4">
        <v>1</v>
      </c>
      <c r="R340" s="4"/>
      <c r="S340" s="4"/>
      <c r="T340" s="4">
        <v>0</v>
      </c>
      <c r="U340" s="4"/>
      <c r="V340" s="4"/>
      <c r="W340" s="4">
        <v>1</v>
      </c>
      <c r="X340" s="4">
        <v>5</v>
      </c>
      <c r="Y340" s="4"/>
      <c r="Z340" s="4"/>
      <c r="AA340" s="4"/>
      <c r="AB340" s="4"/>
      <c r="AC340" s="4"/>
      <c r="AD340" s="4"/>
      <c r="AE340" s="30">
        <f t="shared" si="7"/>
        <v>243</v>
      </c>
      <c r="AF340" s="66"/>
    </row>
    <row r="341" spans="1:32" s="54" customFormat="1" ht="16.5" x14ac:dyDescent="0.2">
      <c r="A341" s="29">
        <f t="shared" si="8"/>
        <v>130401502</v>
      </c>
      <c r="B341" s="4">
        <v>130401502</v>
      </c>
      <c r="C341" s="4" t="s">
        <v>1549</v>
      </c>
      <c r="D341" s="4">
        <v>1</v>
      </c>
      <c r="E341" s="4"/>
      <c r="F341" s="4">
        <v>4</v>
      </c>
      <c r="G341" s="4">
        <v>0</v>
      </c>
      <c r="H341" s="4">
        <v>4026</v>
      </c>
      <c r="I341" s="4">
        <v>0.3</v>
      </c>
      <c r="J341" s="4"/>
      <c r="K341" s="4">
        <v>0</v>
      </c>
      <c r="L341" s="4"/>
      <c r="M341" s="4"/>
      <c r="N341" s="4"/>
      <c r="O341" s="4"/>
      <c r="P341" s="4"/>
      <c r="Q341" s="4">
        <v>1</v>
      </c>
      <c r="R341" s="4"/>
      <c r="S341" s="4"/>
      <c r="T341" s="4">
        <v>0</v>
      </c>
      <c r="U341" s="4"/>
      <c r="V341" s="4"/>
      <c r="W341" s="4">
        <v>1</v>
      </c>
      <c r="X341" s="4">
        <v>5</v>
      </c>
      <c r="Y341" s="4"/>
      <c r="Z341" s="4"/>
      <c r="AA341" s="4"/>
      <c r="AB341" s="4"/>
      <c r="AC341" s="4"/>
      <c r="AD341" s="4"/>
      <c r="AE341" s="30">
        <f t="shared" si="7"/>
        <v>244</v>
      </c>
      <c r="AF341" s="66"/>
    </row>
    <row r="342" spans="1:32" s="54" customFormat="1" ht="16.5" x14ac:dyDescent="0.2">
      <c r="A342" s="29">
        <f t="shared" si="8"/>
        <v>130401503</v>
      </c>
      <c r="B342" s="4">
        <v>130401503</v>
      </c>
      <c r="C342" s="4" t="s">
        <v>1550</v>
      </c>
      <c r="D342" s="4">
        <v>1</v>
      </c>
      <c r="E342" s="4"/>
      <c r="F342" s="4">
        <v>4</v>
      </c>
      <c r="G342" s="4">
        <v>2</v>
      </c>
      <c r="H342" s="4">
        <v>4033</v>
      </c>
      <c r="I342" s="4">
        <v>0.3</v>
      </c>
      <c r="J342" s="4"/>
      <c r="K342" s="4">
        <v>0</v>
      </c>
      <c r="L342" s="4"/>
      <c r="M342" s="4"/>
      <c r="N342" s="4"/>
      <c r="O342" s="4"/>
      <c r="P342" s="4"/>
      <c r="Q342" s="4">
        <v>1</v>
      </c>
      <c r="R342" s="4"/>
      <c r="S342" s="4"/>
      <c r="T342" s="4">
        <v>0</v>
      </c>
      <c r="U342" s="4"/>
      <c r="V342" s="4"/>
      <c r="W342" s="4">
        <v>1</v>
      </c>
      <c r="X342" s="4">
        <v>5</v>
      </c>
      <c r="Y342" s="4"/>
      <c r="Z342" s="4"/>
      <c r="AA342" s="4"/>
      <c r="AB342" s="4"/>
      <c r="AC342" s="4"/>
      <c r="AD342" s="4"/>
      <c r="AE342" s="30">
        <f t="shared" si="7"/>
        <v>245</v>
      </c>
      <c r="AF342" s="66"/>
    </row>
    <row r="343" spans="1:32" s="54" customFormat="1" ht="16.5" x14ac:dyDescent="0.2">
      <c r="A343" s="29">
        <f t="shared" si="8"/>
        <v>130401504</v>
      </c>
      <c r="B343" s="4">
        <v>130401504</v>
      </c>
      <c r="C343" s="4" t="s">
        <v>1551</v>
      </c>
      <c r="D343" s="4">
        <v>1</v>
      </c>
      <c r="E343" s="4"/>
      <c r="F343" s="4">
        <v>4</v>
      </c>
      <c r="G343" s="4">
        <v>2</v>
      </c>
      <c r="H343" s="4">
        <v>4034</v>
      </c>
      <c r="I343" s="4">
        <v>0.3</v>
      </c>
      <c r="J343" s="4"/>
      <c r="K343" s="4">
        <v>0</v>
      </c>
      <c r="L343" s="4"/>
      <c r="M343" s="4"/>
      <c r="N343" s="4"/>
      <c r="O343" s="4"/>
      <c r="P343" s="4"/>
      <c r="Q343" s="4">
        <v>1</v>
      </c>
      <c r="R343" s="4"/>
      <c r="S343" s="4"/>
      <c r="T343" s="4">
        <v>0</v>
      </c>
      <c r="U343" s="4"/>
      <c r="V343" s="4"/>
      <c r="W343" s="4">
        <v>1</v>
      </c>
      <c r="X343" s="4">
        <v>5</v>
      </c>
      <c r="Y343" s="4"/>
      <c r="Z343" s="4"/>
      <c r="AA343" s="4"/>
      <c r="AB343" s="4"/>
      <c r="AC343" s="4"/>
      <c r="AD343" s="4"/>
      <c r="AE343" s="30">
        <f t="shared" si="7"/>
        <v>246</v>
      </c>
      <c r="AF343" s="66"/>
    </row>
    <row r="344" spans="1:32" s="54" customFormat="1" ht="16.5" x14ac:dyDescent="0.2">
      <c r="A344" s="29">
        <f t="shared" si="8"/>
        <v>130401505</v>
      </c>
      <c r="B344" s="4">
        <v>130401505</v>
      </c>
      <c r="C344" s="4" t="s">
        <v>1552</v>
      </c>
      <c r="D344" s="4">
        <v>1</v>
      </c>
      <c r="E344" s="4"/>
      <c r="F344" s="4">
        <v>4</v>
      </c>
      <c r="G344" s="4">
        <v>2</v>
      </c>
      <c r="H344" s="4">
        <v>4037</v>
      </c>
      <c r="I344" s="4">
        <v>0.3</v>
      </c>
      <c r="J344" s="4"/>
      <c r="K344" s="4">
        <v>0</v>
      </c>
      <c r="L344" s="4"/>
      <c r="M344" s="4"/>
      <c r="N344" s="4"/>
      <c r="O344" s="4"/>
      <c r="P344" s="4"/>
      <c r="Q344" s="4">
        <v>1</v>
      </c>
      <c r="R344" s="4"/>
      <c r="S344" s="4"/>
      <c r="T344" s="4">
        <v>0</v>
      </c>
      <c r="U344" s="4"/>
      <c r="V344" s="4"/>
      <c r="W344" s="4">
        <v>1</v>
      </c>
      <c r="X344" s="4">
        <v>5</v>
      </c>
      <c r="Y344" s="4"/>
      <c r="Z344" s="4"/>
      <c r="AA344" s="4"/>
      <c r="AB344" s="4"/>
      <c r="AC344" s="4"/>
      <c r="AD344" s="4"/>
      <c r="AE344" s="30">
        <f t="shared" si="7"/>
        <v>247</v>
      </c>
      <c r="AF344" s="66"/>
    </row>
    <row r="345" spans="1:32" s="54" customFormat="1" ht="16.5" x14ac:dyDescent="0.2">
      <c r="A345" s="29">
        <f t="shared" si="8"/>
        <v>130401506</v>
      </c>
      <c r="B345" s="4">
        <v>130401506</v>
      </c>
      <c r="C345" s="4" t="s">
        <v>1553</v>
      </c>
      <c r="D345" s="4">
        <v>1</v>
      </c>
      <c r="E345" s="4"/>
      <c r="F345" s="4">
        <v>4</v>
      </c>
      <c r="G345" s="4">
        <v>2</v>
      </c>
      <c r="H345" s="4">
        <v>4046</v>
      </c>
      <c r="I345" s="4">
        <v>0.3</v>
      </c>
      <c r="J345" s="4"/>
      <c r="K345" s="4">
        <v>0</v>
      </c>
      <c r="L345" s="4"/>
      <c r="M345" s="4"/>
      <c r="N345" s="4"/>
      <c r="O345" s="4"/>
      <c r="P345" s="4"/>
      <c r="Q345" s="4">
        <v>1</v>
      </c>
      <c r="R345" s="4"/>
      <c r="S345" s="4"/>
      <c r="T345" s="4">
        <v>0</v>
      </c>
      <c r="U345" s="4"/>
      <c r="V345" s="4"/>
      <c r="W345" s="4">
        <v>1</v>
      </c>
      <c r="X345" s="4">
        <v>5</v>
      </c>
      <c r="Y345" s="4"/>
      <c r="Z345" s="4"/>
      <c r="AA345" s="4"/>
      <c r="AB345" s="4"/>
      <c r="AC345" s="4"/>
      <c r="AD345" s="4"/>
      <c r="AE345" s="30">
        <f t="shared" si="7"/>
        <v>248</v>
      </c>
      <c r="AF345" s="66"/>
    </row>
    <row r="346" spans="1:32" s="54" customFormat="1" ht="16.5" x14ac:dyDescent="0.2">
      <c r="A346" s="29">
        <f t="shared" si="8"/>
        <v>130401601</v>
      </c>
      <c r="B346" s="4">
        <v>130401601</v>
      </c>
      <c r="C346" s="4" t="s">
        <v>322</v>
      </c>
      <c r="D346" s="4">
        <v>1</v>
      </c>
      <c r="E346" s="4"/>
      <c r="F346" s="4">
        <v>2</v>
      </c>
      <c r="G346" s="4">
        <v>0</v>
      </c>
      <c r="H346" s="4">
        <v>2002</v>
      </c>
      <c r="I346" s="4">
        <v>3</v>
      </c>
      <c r="J346" s="4"/>
      <c r="K346" s="4">
        <v>1</v>
      </c>
      <c r="L346" s="4"/>
      <c r="M346" s="4"/>
      <c r="N346" s="4"/>
      <c r="O346" s="4"/>
      <c r="P346" s="4"/>
      <c r="Q346" s="4">
        <v>1</v>
      </c>
      <c r="R346" s="4"/>
      <c r="S346" s="4"/>
      <c r="T346" s="4">
        <v>0</v>
      </c>
      <c r="U346" s="4"/>
      <c r="V346" s="4"/>
      <c r="W346" s="4">
        <v>3</v>
      </c>
      <c r="X346" s="4">
        <v>4</v>
      </c>
      <c r="Y346" s="4"/>
      <c r="Z346" s="4">
        <v>2</v>
      </c>
      <c r="AA346" s="4"/>
      <c r="AB346" s="4">
        <v>1</v>
      </c>
      <c r="AC346" s="4"/>
      <c r="AD346" s="4"/>
      <c r="AE346" s="30">
        <f t="shared" si="7"/>
        <v>249</v>
      </c>
      <c r="AF346" s="66"/>
    </row>
    <row r="347" spans="1:32" s="54" customFormat="1" ht="16.5" x14ac:dyDescent="0.2">
      <c r="A347" s="29">
        <f t="shared" si="8"/>
        <v>130401602</v>
      </c>
      <c r="B347" s="4">
        <v>130401602</v>
      </c>
      <c r="C347" s="4" t="s">
        <v>1555</v>
      </c>
      <c r="D347" s="4">
        <v>1</v>
      </c>
      <c r="E347" s="4"/>
      <c r="F347" s="4">
        <v>5</v>
      </c>
      <c r="G347" s="4">
        <v>0</v>
      </c>
      <c r="H347" s="4">
        <v>4045</v>
      </c>
      <c r="I347" s="4"/>
      <c r="J347" s="4"/>
      <c r="K347" s="4">
        <v>0</v>
      </c>
      <c r="L347" s="4"/>
      <c r="M347" s="4"/>
      <c r="N347" s="4"/>
      <c r="O347" s="4"/>
      <c r="P347" s="4"/>
      <c r="Q347" s="4">
        <v>1</v>
      </c>
      <c r="R347" s="4"/>
      <c r="S347" s="4"/>
      <c r="T347" s="4">
        <v>0</v>
      </c>
      <c r="U347" s="4"/>
      <c r="V347" s="4"/>
      <c r="W347" s="4">
        <v>3</v>
      </c>
      <c r="X347" s="4">
        <v>4</v>
      </c>
      <c r="Y347" s="4"/>
      <c r="Z347" s="4">
        <v>2</v>
      </c>
      <c r="AA347" s="4"/>
      <c r="AB347" s="4">
        <v>1</v>
      </c>
      <c r="AC347" s="4"/>
      <c r="AD347" s="4"/>
      <c r="AE347" s="30">
        <f t="shared" si="7"/>
        <v>250</v>
      </c>
      <c r="AF347" s="66"/>
    </row>
    <row r="348" spans="1:32" s="54" customFormat="1" ht="16.5" x14ac:dyDescent="0.2">
      <c r="A348" s="29">
        <f t="shared" si="8"/>
        <v>180100101</v>
      </c>
      <c r="B348" s="4">
        <v>180100101</v>
      </c>
      <c r="C348" s="4" t="s">
        <v>119</v>
      </c>
      <c r="D348" s="4">
        <v>1</v>
      </c>
      <c r="E348" s="4"/>
      <c r="F348" s="4">
        <v>1</v>
      </c>
      <c r="G348" s="4">
        <v>0</v>
      </c>
      <c r="H348" s="4">
        <v>1001</v>
      </c>
      <c r="I348" s="4"/>
      <c r="J348" s="4"/>
      <c r="K348" s="4"/>
      <c r="L348" s="4"/>
      <c r="M348" s="4"/>
      <c r="N348" s="4"/>
      <c r="O348" s="4"/>
      <c r="P348" s="4"/>
      <c r="Q348" s="4">
        <v>1</v>
      </c>
      <c r="R348" s="4"/>
      <c r="S348" s="4"/>
      <c r="T348" s="4">
        <v>0</v>
      </c>
      <c r="U348" s="4"/>
      <c r="V348" s="4"/>
      <c r="W348" s="4">
        <v>1</v>
      </c>
      <c r="X348" s="4">
        <v>5</v>
      </c>
      <c r="Y348" s="4"/>
      <c r="Z348" s="4"/>
      <c r="AA348" s="4"/>
      <c r="AB348" s="4"/>
      <c r="AC348" s="4"/>
      <c r="AD348" s="4"/>
      <c r="AE348" s="30">
        <f t="shared" si="7"/>
        <v>251</v>
      </c>
      <c r="AF348" s="66"/>
    </row>
    <row r="349" spans="1:32" s="54" customFormat="1" ht="16.5" x14ac:dyDescent="0.2">
      <c r="A349" s="29">
        <f t="shared" si="8"/>
        <v>180100201</v>
      </c>
      <c r="B349" s="4">
        <v>180100201</v>
      </c>
      <c r="C349" s="4" t="s">
        <v>120</v>
      </c>
      <c r="D349" s="4">
        <v>1</v>
      </c>
      <c r="E349" s="4"/>
      <c r="F349" s="4">
        <v>1</v>
      </c>
      <c r="G349" s="4">
        <v>0</v>
      </c>
      <c r="H349" s="4">
        <v>1001</v>
      </c>
      <c r="I349" s="4"/>
      <c r="J349" s="4"/>
      <c r="K349" s="4"/>
      <c r="L349" s="4"/>
      <c r="M349" s="4"/>
      <c r="N349" s="4"/>
      <c r="O349" s="4"/>
      <c r="P349" s="4"/>
      <c r="Q349" s="4">
        <v>1</v>
      </c>
      <c r="R349" s="4"/>
      <c r="S349" s="4"/>
      <c r="T349" s="4">
        <v>0</v>
      </c>
      <c r="U349" s="4"/>
      <c r="V349" s="4"/>
      <c r="W349" s="4">
        <v>1</v>
      </c>
      <c r="X349" s="4">
        <v>5</v>
      </c>
      <c r="Y349" s="4"/>
      <c r="Z349" s="4"/>
      <c r="AA349" s="4"/>
      <c r="AB349" s="4"/>
      <c r="AC349" s="4"/>
      <c r="AD349" s="4"/>
      <c r="AE349" s="30">
        <f t="shared" si="7"/>
        <v>252</v>
      </c>
      <c r="AF349" s="66"/>
    </row>
    <row r="350" spans="1:32" s="54" customFormat="1" ht="16.5" x14ac:dyDescent="0.2">
      <c r="A350" s="29">
        <f t="shared" si="8"/>
        <v>180100301</v>
      </c>
      <c r="B350" s="4">
        <v>180100301</v>
      </c>
      <c r="C350" s="4" t="s">
        <v>121</v>
      </c>
      <c r="D350" s="4">
        <v>1</v>
      </c>
      <c r="E350" s="4"/>
      <c r="F350" s="4">
        <v>1</v>
      </c>
      <c r="G350" s="4">
        <v>0</v>
      </c>
      <c r="H350" s="4">
        <v>1001</v>
      </c>
      <c r="I350" s="4"/>
      <c r="J350" s="4"/>
      <c r="K350" s="4"/>
      <c r="L350" s="4"/>
      <c r="M350" s="4"/>
      <c r="N350" s="4"/>
      <c r="O350" s="4"/>
      <c r="P350" s="4"/>
      <c r="Q350" s="4">
        <v>1</v>
      </c>
      <c r="R350" s="4"/>
      <c r="S350" s="4"/>
      <c r="T350" s="4">
        <v>0</v>
      </c>
      <c r="U350" s="4"/>
      <c r="V350" s="4"/>
      <c r="W350" s="4">
        <v>1</v>
      </c>
      <c r="X350" s="4">
        <v>5</v>
      </c>
      <c r="Y350" s="4"/>
      <c r="Z350" s="4"/>
      <c r="AA350" s="4"/>
      <c r="AB350" s="4"/>
      <c r="AC350" s="4"/>
      <c r="AD350" s="4"/>
      <c r="AE350" s="30">
        <f t="shared" si="7"/>
        <v>253</v>
      </c>
      <c r="AF350" s="66"/>
    </row>
    <row r="351" spans="1:32" s="54" customFormat="1" ht="16.5" x14ac:dyDescent="0.2">
      <c r="A351" s="29">
        <f t="shared" si="8"/>
        <v>180100401</v>
      </c>
      <c r="B351" s="4">
        <v>180100401</v>
      </c>
      <c r="C351" s="4" t="s">
        <v>190</v>
      </c>
      <c r="D351" s="4">
        <v>1</v>
      </c>
      <c r="E351" s="4"/>
      <c r="F351" s="4">
        <v>1</v>
      </c>
      <c r="G351" s="4">
        <v>0</v>
      </c>
      <c r="H351" s="4">
        <v>1001</v>
      </c>
      <c r="I351" s="4"/>
      <c r="J351" s="4"/>
      <c r="K351" s="4"/>
      <c r="L351" s="4"/>
      <c r="M351" s="4"/>
      <c r="N351" s="4"/>
      <c r="O351" s="4"/>
      <c r="P351" s="4"/>
      <c r="Q351" s="4">
        <v>1</v>
      </c>
      <c r="R351" s="4"/>
      <c r="S351" s="4"/>
      <c r="T351" s="4">
        <v>0</v>
      </c>
      <c r="U351" s="4"/>
      <c r="V351" s="4"/>
      <c r="W351" s="4">
        <v>1</v>
      </c>
      <c r="X351" s="4">
        <v>5</v>
      </c>
      <c r="Y351" s="4"/>
      <c r="Z351" s="4"/>
      <c r="AA351" s="4"/>
      <c r="AB351" s="4"/>
      <c r="AC351" s="4"/>
      <c r="AD351" s="4"/>
      <c r="AE351" s="30">
        <f t="shared" si="7"/>
        <v>254</v>
      </c>
      <c r="AF351" s="66"/>
    </row>
    <row r="352" spans="1:32" s="54" customFormat="1" ht="16.5" x14ac:dyDescent="0.2">
      <c r="A352" s="29">
        <f t="shared" si="8"/>
        <v>180200401</v>
      </c>
      <c r="B352" s="4">
        <v>180200401</v>
      </c>
      <c r="C352" s="4" t="s">
        <v>192</v>
      </c>
      <c r="D352" s="4">
        <v>1</v>
      </c>
      <c r="E352" s="4"/>
      <c r="F352" s="4">
        <v>1</v>
      </c>
      <c r="G352" s="4">
        <v>0</v>
      </c>
      <c r="H352" s="4">
        <v>1001</v>
      </c>
      <c r="I352" s="4"/>
      <c r="J352" s="4"/>
      <c r="K352" s="4"/>
      <c r="L352" s="4"/>
      <c r="M352" s="4"/>
      <c r="N352" s="4"/>
      <c r="O352" s="4"/>
      <c r="P352" s="4"/>
      <c r="Q352" s="4">
        <v>1</v>
      </c>
      <c r="R352" s="4"/>
      <c r="S352" s="4"/>
      <c r="T352" s="4">
        <v>0</v>
      </c>
      <c r="U352" s="4"/>
      <c r="V352" s="4"/>
      <c r="W352" s="4">
        <v>1</v>
      </c>
      <c r="X352" s="4">
        <v>5</v>
      </c>
      <c r="Y352" s="4"/>
      <c r="Z352" s="4"/>
      <c r="AA352" s="4"/>
      <c r="AB352" s="4"/>
      <c r="AC352" s="4"/>
      <c r="AD352" s="4"/>
      <c r="AE352" s="30">
        <f t="shared" si="7"/>
        <v>255</v>
      </c>
      <c r="AF352" s="66"/>
    </row>
    <row r="353" spans="1:32" s="54" customFormat="1" ht="16.5" x14ac:dyDescent="0.2">
      <c r="A353" s="29">
        <f t="shared" si="8"/>
        <v>180100501</v>
      </c>
      <c r="B353" s="4">
        <v>180100501</v>
      </c>
      <c r="C353" s="4" t="s">
        <v>193</v>
      </c>
      <c r="D353" s="4">
        <v>1</v>
      </c>
      <c r="E353" s="4"/>
      <c r="F353" s="4">
        <v>1</v>
      </c>
      <c r="G353" s="4">
        <v>0</v>
      </c>
      <c r="H353" s="4">
        <v>1001</v>
      </c>
      <c r="I353" s="4"/>
      <c r="J353" s="4"/>
      <c r="K353" s="4"/>
      <c r="L353" s="4"/>
      <c r="M353" s="4"/>
      <c r="N353" s="4"/>
      <c r="O353" s="4"/>
      <c r="P353" s="4"/>
      <c r="Q353" s="4">
        <v>1</v>
      </c>
      <c r="R353" s="4"/>
      <c r="S353" s="4"/>
      <c r="T353" s="4">
        <v>0</v>
      </c>
      <c r="U353" s="4"/>
      <c r="V353" s="4"/>
      <c r="W353" s="4">
        <v>1</v>
      </c>
      <c r="X353" s="4">
        <v>5</v>
      </c>
      <c r="Y353" s="4"/>
      <c r="Z353" s="4"/>
      <c r="AA353" s="4"/>
      <c r="AB353" s="4"/>
      <c r="AC353" s="4"/>
      <c r="AD353" s="4"/>
      <c r="AE353" s="30">
        <f t="shared" si="7"/>
        <v>256</v>
      </c>
      <c r="AF353" s="66"/>
    </row>
    <row r="354" spans="1:32" s="54" customFormat="1" ht="16.5" x14ac:dyDescent="0.2">
      <c r="A354" s="29">
        <f t="shared" si="8"/>
        <v>180200501</v>
      </c>
      <c r="B354" s="4">
        <v>180200501</v>
      </c>
      <c r="C354" s="4" t="s">
        <v>323</v>
      </c>
      <c r="D354" s="4">
        <v>1</v>
      </c>
      <c r="E354" s="4"/>
      <c r="F354" s="4">
        <v>1</v>
      </c>
      <c r="G354" s="4">
        <v>0</v>
      </c>
      <c r="H354" s="4">
        <v>1001</v>
      </c>
      <c r="I354" s="4"/>
      <c r="J354" s="4"/>
      <c r="K354" s="4"/>
      <c r="L354" s="4"/>
      <c r="M354" s="4"/>
      <c r="N354" s="4"/>
      <c r="O354" s="4"/>
      <c r="P354" s="4"/>
      <c r="Q354" s="4">
        <v>1</v>
      </c>
      <c r="R354" s="4"/>
      <c r="S354" s="4"/>
      <c r="T354" s="4">
        <v>0</v>
      </c>
      <c r="U354" s="4"/>
      <c r="V354" s="4"/>
      <c r="W354" s="4">
        <v>1</v>
      </c>
      <c r="X354" s="4">
        <v>5</v>
      </c>
      <c r="Y354" s="4"/>
      <c r="Z354" s="4"/>
      <c r="AA354" s="4"/>
      <c r="AB354" s="4"/>
      <c r="AC354" s="4"/>
      <c r="AD354" s="4"/>
      <c r="AE354" s="30">
        <f t="shared" si="7"/>
        <v>257</v>
      </c>
      <c r="AF354" s="66"/>
    </row>
    <row r="355" spans="1:32" s="54" customFormat="1" ht="16.5" x14ac:dyDescent="0.2">
      <c r="A355" s="29">
        <f t="shared" si="8"/>
        <v>180200502</v>
      </c>
      <c r="B355" s="4">
        <v>180200502</v>
      </c>
      <c r="C355" s="4" t="s">
        <v>195</v>
      </c>
      <c r="D355" s="4">
        <v>1</v>
      </c>
      <c r="E355" s="4"/>
      <c r="F355" s="4">
        <v>3</v>
      </c>
      <c r="G355" s="4">
        <v>0</v>
      </c>
      <c r="H355" s="4">
        <v>3003</v>
      </c>
      <c r="I355" s="4"/>
      <c r="J355" s="4"/>
      <c r="K355" s="4"/>
      <c r="L355" s="4"/>
      <c r="M355" s="4"/>
      <c r="N355" s="4"/>
      <c r="O355" s="4"/>
      <c r="P355" s="4"/>
      <c r="Q355" s="4">
        <v>1</v>
      </c>
      <c r="R355" s="4"/>
      <c r="S355" s="4"/>
      <c r="T355" s="4">
        <v>0</v>
      </c>
      <c r="U355" s="4"/>
      <c r="V355" s="4"/>
      <c r="W355" s="4">
        <v>1</v>
      </c>
      <c r="X355" s="4">
        <v>5</v>
      </c>
      <c r="Y355" s="4"/>
      <c r="Z355" s="4"/>
      <c r="AA355" s="4"/>
      <c r="AB355" s="4"/>
      <c r="AC355" s="4"/>
      <c r="AD355" s="4"/>
      <c r="AE355" s="30">
        <f t="shared" si="7"/>
        <v>258</v>
      </c>
      <c r="AF355" s="66"/>
    </row>
    <row r="356" spans="1:32" s="54" customFormat="1" ht="16.5" x14ac:dyDescent="0.2">
      <c r="A356" s="29">
        <f t="shared" si="8"/>
        <v>180300501</v>
      </c>
      <c r="B356" s="4">
        <v>180300501</v>
      </c>
      <c r="C356" s="4" t="s">
        <v>324</v>
      </c>
      <c r="D356" s="4">
        <v>2</v>
      </c>
      <c r="E356" s="4"/>
      <c r="F356" s="4">
        <v>4</v>
      </c>
      <c r="G356" s="4">
        <v>1</v>
      </c>
      <c r="H356" s="4">
        <v>4025</v>
      </c>
      <c r="I356" s="4"/>
      <c r="J356" s="4"/>
      <c r="K356" s="4"/>
      <c r="L356" s="4"/>
      <c r="M356" s="4"/>
      <c r="N356" s="4"/>
      <c r="O356" s="4"/>
      <c r="P356" s="4"/>
      <c r="Q356" s="4">
        <v>1</v>
      </c>
      <c r="R356" s="4"/>
      <c r="S356" s="4"/>
      <c r="T356" s="4">
        <v>0</v>
      </c>
      <c r="U356" s="4"/>
      <c r="V356" s="4"/>
      <c r="W356" s="4">
        <v>3</v>
      </c>
      <c r="X356" s="4">
        <v>1</v>
      </c>
      <c r="Y356" s="4"/>
      <c r="Z356" s="4"/>
      <c r="AA356" s="4"/>
      <c r="AB356" s="4"/>
      <c r="AC356" s="4"/>
      <c r="AD356" s="4"/>
      <c r="AE356" s="30">
        <f t="shared" si="7"/>
        <v>259</v>
      </c>
      <c r="AF356" s="66"/>
    </row>
    <row r="357" spans="1:32" s="54" customFormat="1" ht="16.5" x14ac:dyDescent="0.2">
      <c r="A357" s="29">
        <f t="shared" si="8"/>
        <v>180300502</v>
      </c>
      <c r="B357" s="4">
        <v>180300502</v>
      </c>
      <c r="C357" s="4" t="s">
        <v>197</v>
      </c>
      <c r="D357" s="4">
        <v>2</v>
      </c>
      <c r="E357" s="4"/>
      <c r="F357" s="4">
        <v>4</v>
      </c>
      <c r="G357" s="4">
        <v>1</v>
      </c>
      <c r="H357" s="4">
        <v>4007</v>
      </c>
      <c r="I357" s="4"/>
      <c r="J357" s="4"/>
      <c r="K357" s="4"/>
      <c r="L357" s="4"/>
      <c r="M357" s="4"/>
      <c r="N357" s="4"/>
      <c r="O357" s="4"/>
      <c r="P357" s="4"/>
      <c r="Q357" s="4">
        <v>1</v>
      </c>
      <c r="R357" s="4"/>
      <c r="S357" s="4"/>
      <c r="T357" s="4">
        <v>0</v>
      </c>
      <c r="U357" s="4" t="s">
        <v>680</v>
      </c>
      <c r="V357" s="4"/>
      <c r="W357" s="4">
        <v>1</v>
      </c>
      <c r="X357" s="4">
        <v>1</v>
      </c>
      <c r="Y357" s="4"/>
      <c r="Z357" s="4"/>
      <c r="AA357" s="4"/>
      <c r="AB357" s="4"/>
      <c r="AC357" s="4"/>
      <c r="AD357" s="4"/>
      <c r="AE357" s="30">
        <f t="shared" si="7"/>
        <v>260</v>
      </c>
      <c r="AF357" s="66"/>
    </row>
    <row r="358" spans="1:32" s="54" customFormat="1" ht="16.5" x14ac:dyDescent="0.2">
      <c r="A358" s="29">
        <f t="shared" si="8"/>
        <v>180100601</v>
      </c>
      <c r="B358" s="4">
        <v>180100601</v>
      </c>
      <c r="C358" s="4" t="s">
        <v>198</v>
      </c>
      <c r="D358" s="4">
        <v>1</v>
      </c>
      <c r="E358" s="4"/>
      <c r="F358" s="4">
        <v>1</v>
      </c>
      <c r="G358" s="4">
        <v>0</v>
      </c>
      <c r="H358" s="4">
        <v>1001</v>
      </c>
      <c r="I358" s="4"/>
      <c r="J358" s="4"/>
      <c r="K358" s="4"/>
      <c r="L358" s="4"/>
      <c r="M358" s="4"/>
      <c r="N358" s="4"/>
      <c r="O358" s="4"/>
      <c r="P358" s="4"/>
      <c r="Q358" s="4">
        <v>1</v>
      </c>
      <c r="R358" s="4"/>
      <c r="S358" s="4"/>
      <c r="T358" s="4">
        <v>0</v>
      </c>
      <c r="U358" s="4"/>
      <c r="V358" s="4"/>
      <c r="W358" s="4">
        <v>1</v>
      </c>
      <c r="X358" s="4">
        <v>5</v>
      </c>
      <c r="Y358" s="4"/>
      <c r="Z358" s="4"/>
      <c r="AA358" s="4"/>
      <c r="AB358" s="4"/>
      <c r="AC358" s="4"/>
      <c r="AD358" s="4"/>
      <c r="AE358" s="30">
        <f t="shared" si="7"/>
        <v>261</v>
      </c>
      <c r="AF358" s="66"/>
    </row>
    <row r="359" spans="1:32" s="54" customFormat="1" ht="16.5" x14ac:dyDescent="0.2">
      <c r="A359" s="29">
        <f t="shared" si="8"/>
        <v>180100801</v>
      </c>
      <c r="B359" s="4">
        <v>180100801</v>
      </c>
      <c r="C359" s="4" t="s">
        <v>199</v>
      </c>
      <c r="D359" s="4">
        <v>1</v>
      </c>
      <c r="E359" s="4"/>
      <c r="F359" s="4">
        <v>1</v>
      </c>
      <c r="G359" s="4">
        <v>0</v>
      </c>
      <c r="H359" s="4">
        <v>1001</v>
      </c>
      <c r="I359" s="4"/>
      <c r="J359" s="4"/>
      <c r="K359" s="4"/>
      <c r="L359" s="4"/>
      <c r="M359" s="4"/>
      <c r="N359" s="4"/>
      <c r="O359" s="4"/>
      <c r="P359" s="4"/>
      <c r="Q359" s="4">
        <v>1</v>
      </c>
      <c r="R359" s="4"/>
      <c r="S359" s="4"/>
      <c r="T359" s="4">
        <v>0</v>
      </c>
      <c r="U359" s="4"/>
      <c r="V359" s="4"/>
      <c r="W359" s="4">
        <v>1</v>
      </c>
      <c r="X359" s="4">
        <v>5</v>
      </c>
      <c r="Y359" s="4"/>
      <c r="Z359" s="4"/>
      <c r="AA359" s="4"/>
      <c r="AB359" s="4"/>
      <c r="AC359" s="4"/>
      <c r="AD359" s="4"/>
      <c r="AE359" s="30">
        <f t="shared" si="7"/>
        <v>262</v>
      </c>
      <c r="AF359" s="66"/>
    </row>
    <row r="360" spans="1:32" s="54" customFormat="1" ht="16.5" x14ac:dyDescent="0.2">
      <c r="A360" s="29">
        <f t="shared" si="8"/>
        <v>180200801</v>
      </c>
      <c r="B360" s="4">
        <v>180200801</v>
      </c>
      <c r="C360" s="4" t="s">
        <v>201</v>
      </c>
      <c r="D360" s="4">
        <v>1</v>
      </c>
      <c r="E360" s="4"/>
      <c r="F360" s="4">
        <v>1</v>
      </c>
      <c r="G360" s="4">
        <v>0</v>
      </c>
      <c r="H360" s="4">
        <v>1001</v>
      </c>
      <c r="I360" s="4"/>
      <c r="J360" s="4"/>
      <c r="K360" s="4"/>
      <c r="L360" s="4"/>
      <c r="M360" s="4"/>
      <c r="N360" s="4"/>
      <c r="O360" s="4"/>
      <c r="P360" s="4"/>
      <c r="Q360" s="4">
        <v>1</v>
      </c>
      <c r="R360" s="4"/>
      <c r="S360" s="4"/>
      <c r="T360" s="4">
        <v>0</v>
      </c>
      <c r="U360" s="4"/>
      <c r="V360" s="4"/>
      <c r="W360" s="4">
        <v>3</v>
      </c>
      <c r="X360" s="4">
        <v>5</v>
      </c>
      <c r="Y360" s="4">
        <v>2</v>
      </c>
      <c r="Z360" s="4"/>
      <c r="AA360" s="4"/>
      <c r="AB360" s="4"/>
      <c r="AC360" s="4"/>
      <c r="AD360" s="4"/>
      <c r="AE360" s="30">
        <f t="shared" ref="AE360:AE423" si="10">AE359+1</f>
        <v>263</v>
      </c>
      <c r="AF360" s="66"/>
    </row>
    <row r="361" spans="1:32" s="54" customFormat="1" ht="16.5" x14ac:dyDescent="0.2">
      <c r="A361" s="29">
        <f t="shared" si="8"/>
        <v>180100901</v>
      </c>
      <c r="B361" s="4">
        <v>180100901</v>
      </c>
      <c r="C361" s="4" t="s">
        <v>202</v>
      </c>
      <c r="D361" s="4">
        <v>1</v>
      </c>
      <c r="E361" s="4"/>
      <c r="F361" s="4">
        <v>1</v>
      </c>
      <c r="G361" s="4">
        <v>0</v>
      </c>
      <c r="H361" s="4">
        <v>1001</v>
      </c>
      <c r="I361" s="4"/>
      <c r="J361" s="4"/>
      <c r="K361" s="4"/>
      <c r="L361" s="4"/>
      <c r="M361" s="4"/>
      <c r="N361" s="4"/>
      <c r="O361" s="4"/>
      <c r="P361" s="4"/>
      <c r="Q361" s="4">
        <v>1</v>
      </c>
      <c r="R361" s="4"/>
      <c r="S361" s="4"/>
      <c r="T361" s="4">
        <v>0</v>
      </c>
      <c r="U361" s="4"/>
      <c r="V361" s="4"/>
      <c r="W361" s="4">
        <v>1</v>
      </c>
      <c r="X361" s="4">
        <v>5</v>
      </c>
      <c r="Y361" s="4"/>
      <c r="Z361" s="4"/>
      <c r="AA361" s="4"/>
      <c r="AB361" s="4"/>
      <c r="AC361" s="4"/>
      <c r="AD361" s="4"/>
      <c r="AE361" s="30">
        <f t="shared" si="10"/>
        <v>264</v>
      </c>
      <c r="AF361" s="66"/>
    </row>
    <row r="362" spans="1:32" s="54" customFormat="1" ht="16.5" x14ac:dyDescent="0.2">
      <c r="A362" s="29">
        <f t="shared" si="8"/>
        <v>180200901</v>
      </c>
      <c r="B362" s="4">
        <v>180200901</v>
      </c>
      <c r="C362" s="4" t="s">
        <v>203</v>
      </c>
      <c r="D362" s="4">
        <v>1</v>
      </c>
      <c r="E362" s="4"/>
      <c r="F362" s="4">
        <v>1</v>
      </c>
      <c r="G362" s="4">
        <v>0</v>
      </c>
      <c r="H362" s="4">
        <v>1001</v>
      </c>
      <c r="I362" s="4"/>
      <c r="J362" s="4"/>
      <c r="K362" s="4"/>
      <c r="L362" s="4"/>
      <c r="M362" s="4"/>
      <c r="N362" s="4"/>
      <c r="O362" s="4"/>
      <c r="P362" s="4"/>
      <c r="Q362" s="4">
        <v>1</v>
      </c>
      <c r="R362" s="4"/>
      <c r="S362" s="4"/>
      <c r="T362" s="4">
        <v>0</v>
      </c>
      <c r="U362" s="4"/>
      <c r="V362" s="4"/>
      <c r="W362" s="4">
        <v>3</v>
      </c>
      <c r="X362" s="4">
        <v>5</v>
      </c>
      <c r="Y362" s="4">
        <v>2</v>
      </c>
      <c r="Z362" s="4"/>
      <c r="AA362" s="4"/>
      <c r="AB362" s="4"/>
      <c r="AC362" s="4"/>
      <c r="AD362" s="4"/>
      <c r="AE362" s="30">
        <f t="shared" si="10"/>
        <v>265</v>
      </c>
      <c r="AF362" s="66"/>
    </row>
    <row r="363" spans="1:32" s="54" customFormat="1" ht="16.5" x14ac:dyDescent="0.2">
      <c r="A363" s="29">
        <f t="shared" si="8"/>
        <v>180101001</v>
      </c>
      <c r="B363" s="4">
        <v>180101001</v>
      </c>
      <c r="C363" s="4" t="s">
        <v>204</v>
      </c>
      <c r="D363" s="4">
        <v>1</v>
      </c>
      <c r="E363" s="4"/>
      <c r="F363" s="4">
        <v>1</v>
      </c>
      <c r="G363" s="4">
        <v>0</v>
      </c>
      <c r="H363" s="4">
        <v>1001</v>
      </c>
      <c r="I363" s="4"/>
      <c r="J363" s="4"/>
      <c r="K363" s="4"/>
      <c r="L363" s="4"/>
      <c r="M363" s="4"/>
      <c r="N363" s="4"/>
      <c r="O363" s="4"/>
      <c r="P363" s="4"/>
      <c r="Q363" s="4">
        <v>1</v>
      </c>
      <c r="R363" s="4"/>
      <c r="S363" s="4"/>
      <c r="T363" s="4">
        <v>0</v>
      </c>
      <c r="U363" s="4"/>
      <c r="V363" s="4"/>
      <c r="W363" s="4">
        <v>1</v>
      </c>
      <c r="X363" s="4">
        <v>5</v>
      </c>
      <c r="Y363" s="4"/>
      <c r="Z363" s="4"/>
      <c r="AA363" s="4"/>
      <c r="AB363" s="4"/>
      <c r="AC363" s="4"/>
      <c r="AD363" s="4"/>
      <c r="AE363" s="30">
        <f t="shared" si="10"/>
        <v>266</v>
      </c>
      <c r="AF363" s="66"/>
    </row>
    <row r="364" spans="1:32" s="54" customFormat="1" ht="16.5" x14ac:dyDescent="0.2">
      <c r="A364" s="29">
        <f t="shared" si="8"/>
        <v>180101101</v>
      </c>
      <c r="B364" s="4">
        <v>180101101</v>
      </c>
      <c r="C364" s="4" t="s">
        <v>205</v>
      </c>
      <c r="D364" s="4">
        <v>1</v>
      </c>
      <c r="E364" s="4"/>
      <c r="F364" s="4">
        <v>1</v>
      </c>
      <c r="G364" s="4">
        <v>0</v>
      </c>
      <c r="H364" s="4">
        <v>1001</v>
      </c>
      <c r="I364" s="4"/>
      <c r="J364" s="4"/>
      <c r="K364" s="4"/>
      <c r="L364" s="4"/>
      <c r="M364" s="4"/>
      <c r="N364" s="4"/>
      <c r="O364" s="4"/>
      <c r="P364" s="4"/>
      <c r="Q364" s="4">
        <v>1</v>
      </c>
      <c r="R364" s="4"/>
      <c r="S364" s="4"/>
      <c r="T364" s="4">
        <v>0</v>
      </c>
      <c r="U364" s="4"/>
      <c r="V364" s="4"/>
      <c r="W364" s="4">
        <v>1</v>
      </c>
      <c r="X364" s="4">
        <v>5</v>
      </c>
      <c r="Y364" s="4"/>
      <c r="Z364" s="4"/>
      <c r="AA364" s="4"/>
      <c r="AB364" s="4"/>
      <c r="AC364" s="4"/>
      <c r="AD364" s="4"/>
      <c r="AE364" s="30">
        <f t="shared" si="10"/>
        <v>267</v>
      </c>
      <c r="AF364" s="66"/>
    </row>
    <row r="365" spans="1:32" s="54" customFormat="1" ht="16.5" x14ac:dyDescent="0.2">
      <c r="A365" s="29">
        <f t="shared" si="8"/>
        <v>180101201</v>
      </c>
      <c r="B365" s="4">
        <v>180101201</v>
      </c>
      <c r="C365" s="4" t="s">
        <v>206</v>
      </c>
      <c r="D365" s="4">
        <v>1</v>
      </c>
      <c r="E365" s="4"/>
      <c r="F365" s="4">
        <v>1</v>
      </c>
      <c r="G365" s="4">
        <v>0</v>
      </c>
      <c r="H365" s="4">
        <v>1001</v>
      </c>
      <c r="I365" s="4"/>
      <c r="J365" s="4"/>
      <c r="K365" s="4"/>
      <c r="L365" s="4"/>
      <c r="M365" s="4"/>
      <c r="N365" s="4"/>
      <c r="O365" s="4"/>
      <c r="P365" s="4"/>
      <c r="Q365" s="4">
        <v>1</v>
      </c>
      <c r="R365" s="4"/>
      <c r="S365" s="4"/>
      <c r="T365" s="4">
        <v>0</v>
      </c>
      <c r="U365" s="4"/>
      <c r="V365" s="4"/>
      <c r="W365" s="4">
        <v>1</v>
      </c>
      <c r="X365" s="4">
        <v>5</v>
      </c>
      <c r="Y365" s="4"/>
      <c r="Z365" s="4"/>
      <c r="AA365" s="4"/>
      <c r="AB365" s="4"/>
      <c r="AC365" s="4"/>
      <c r="AD365" s="4"/>
      <c r="AE365" s="30">
        <f t="shared" si="10"/>
        <v>268</v>
      </c>
      <c r="AF365" s="66"/>
    </row>
    <row r="366" spans="1:32" s="54" customFormat="1" ht="16.5" x14ac:dyDescent="0.2">
      <c r="A366" s="29">
        <f t="shared" si="8"/>
        <v>180201201</v>
      </c>
      <c r="B366" s="4">
        <v>180201201</v>
      </c>
      <c r="C366" s="4" t="s">
        <v>207</v>
      </c>
      <c r="D366" s="4">
        <v>1</v>
      </c>
      <c r="E366" s="4"/>
      <c r="F366" s="4">
        <v>1</v>
      </c>
      <c r="G366" s="4">
        <v>0</v>
      </c>
      <c r="H366" s="4">
        <v>1001</v>
      </c>
      <c r="I366" s="4"/>
      <c r="J366" s="4"/>
      <c r="K366" s="4"/>
      <c r="L366" s="4"/>
      <c r="M366" s="4"/>
      <c r="N366" s="4"/>
      <c r="O366" s="4"/>
      <c r="P366" s="4"/>
      <c r="Q366" s="4">
        <v>1</v>
      </c>
      <c r="R366" s="4"/>
      <c r="S366" s="4"/>
      <c r="T366" s="4">
        <v>0</v>
      </c>
      <c r="U366" s="4"/>
      <c r="V366" s="4"/>
      <c r="W366" s="4">
        <v>3</v>
      </c>
      <c r="X366" s="4">
        <v>5</v>
      </c>
      <c r="Y366" s="4">
        <v>2</v>
      </c>
      <c r="Z366" s="4"/>
      <c r="AA366" s="4"/>
      <c r="AB366" s="4"/>
      <c r="AC366" s="4"/>
      <c r="AD366" s="4"/>
      <c r="AE366" s="30">
        <f t="shared" si="10"/>
        <v>269</v>
      </c>
      <c r="AF366" s="66"/>
    </row>
    <row r="367" spans="1:32" s="54" customFormat="1" ht="16.5" x14ac:dyDescent="0.2">
      <c r="A367" s="29">
        <f t="shared" si="8"/>
        <v>180301201</v>
      </c>
      <c r="B367" s="4">
        <v>180301201</v>
      </c>
      <c r="C367" s="4" t="s">
        <v>209</v>
      </c>
      <c r="D367" s="4">
        <v>1</v>
      </c>
      <c r="E367" s="4"/>
      <c r="F367" s="4">
        <v>2</v>
      </c>
      <c r="G367" s="4">
        <v>1</v>
      </c>
      <c r="H367" s="4">
        <v>2002</v>
      </c>
      <c r="I367" s="4"/>
      <c r="J367" s="4"/>
      <c r="K367" s="4"/>
      <c r="L367" s="4"/>
      <c r="M367" s="4"/>
      <c r="N367" s="4"/>
      <c r="O367" s="4"/>
      <c r="P367" s="4"/>
      <c r="Q367" s="4">
        <v>1</v>
      </c>
      <c r="R367" s="4"/>
      <c r="S367" s="4"/>
      <c r="T367" s="4">
        <v>0</v>
      </c>
      <c r="U367" s="4"/>
      <c r="V367" s="4"/>
      <c r="W367" s="4">
        <v>1</v>
      </c>
      <c r="X367" s="4">
        <v>1</v>
      </c>
      <c r="Y367" s="4"/>
      <c r="Z367" s="4"/>
      <c r="AA367" s="4"/>
      <c r="AB367" s="4"/>
      <c r="AC367" s="4"/>
      <c r="AD367" s="4"/>
      <c r="AE367" s="30">
        <f t="shared" si="10"/>
        <v>270</v>
      </c>
      <c r="AF367" s="66"/>
    </row>
    <row r="368" spans="1:32" s="54" customFormat="1" ht="16.5" x14ac:dyDescent="0.2">
      <c r="A368" s="29">
        <f t="shared" si="8"/>
        <v>180301202</v>
      </c>
      <c r="B368" s="4">
        <v>180301202</v>
      </c>
      <c r="C368" s="4" t="s">
        <v>325</v>
      </c>
      <c r="D368" s="4">
        <v>1</v>
      </c>
      <c r="E368" s="4"/>
      <c r="F368" s="4">
        <v>4</v>
      </c>
      <c r="G368" s="4">
        <v>1</v>
      </c>
      <c r="H368" s="4">
        <v>4031</v>
      </c>
      <c r="I368" s="4"/>
      <c r="J368" s="4"/>
      <c r="K368" s="4"/>
      <c r="L368" s="4"/>
      <c r="M368" s="4"/>
      <c r="N368" s="4"/>
      <c r="O368" s="4"/>
      <c r="P368" s="4"/>
      <c r="Q368" s="4">
        <v>1</v>
      </c>
      <c r="R368" s="4"/>
      <c r="S368" s="4"/>
      <c r="T368" s="4">
        <v>0</v>
      </c>
      <c r="U368" s="4"/>
      <c r="V368" s="4"/>
      <c r="W368" s="4">
        <v>1</v>
      </c>
      <c r="X368" s="4">
        <v>1</v>
      </c>
      <c r="Y368" s="4"/>
      <c r="Z368" s="4"/>
      <c r="AA368" s="4"/>
      <c r="AB368" s="4"/>
      <c r="AC368" s="4"/>
      <c r="AD368" s="4"/>
      <c r="AE368" s="30">
        <f t="shared" si="10"/>
        <v>271</v>
      </c>
      <c r="AF368" s="66"/>
    </row>
    <row r="369" spans="1:32" ht="16.5" x14ac:dyDescent="0.2">
      <c r="A369" s="29">
        <f>B369</f>
        <v>210300101</v>
      </c>
      <c r="B369" s="4">
        <v>210300101</v>
      </c>
      <c r="C369" s="4" t="s">
        <v>1696</v>
      </c>
      <c r="D369" s="4">
        <v>1</v>
      </c>
      <c r="E369" s="4"/>
      <c r="F369" s="4">
        <v>1</v>
      </c>
      <c r="G369" s="4">
        <v>0</v>
      </c>
      <c r="H369" s="4">
        <v>1012</v>
      </c>
      <c r="I369" s="4">
        <v>3</v>
      </c>
      <c r="J369" s="4"/>
      <c r="K369" s="4">
        <v>1</v>
      </c>
      <c r="L369" s="4"/>
      <c r="M369" s="4"/>
      <c r="N369" s="4"/>
      <c r="O369" s="4"/>
      <c r="P369" s="4"/>
      <c r="Q369" s="4">
        <v>1</v>
      </c>
      <c r="R369" s="4"/>
      <c r="S369" s="4"/>
      <c r="T369" s="4">
        <v>0</v>
      </c>
      <c r="U369" s="4"/>
      <c r="V369" s="4"/>
      <c r="W369" s="4">
        <v>1</v>
      </c>
      <c r="X369" s="4">
        <v>5</v>
      </c>
      <c r="Y369" s="4"/>
      <c r="Z369" s="4"/>
      <c r="AA369" s="4"/>
      <c r="AB369" s="4"/>
      <c r="AC369" s="4"/>
      <c r="AD369" s="4"/>
      <c r="AE369" s="30">
        <f t="shared" si="10"/>
        <v>272</v>
      </c>
      <c r="AF369" s="66"/>
    </row>
    <row r="370" spans="1:32" s="54" customFormat="1" ht="33" x14ac:dyDescent="0.2">
      <c r="A370" s="29">
        <f t="shared" ref="A370:A433" si="11">B370</f>
        <v>210300102</v>
      </c>
      <c r="B370" s="4">
        <v>210300102</v>
      </c>
      <c r="C370" s="4" t="s">
        <v>1697</v>
      </c>
      <c r="D370" s="4">
        <v>1</v>
      </c>
      <c r="E370" s="4"/>
      <c r="F370" s="4">
        <v>1</v>
      </c>
      <c r="G370" s="4">
        <v>0</v>
      </c>
      <c r="H370" s="4">
        <v>1015</v>
      </c>
      <c r="I370" s="4">
        <v>1</v>
      </c>
      <c r="J370" s="4">
        <v>0.5</v>
      </c>
      <c r="K370" s="4">
        <v>0</v>
      </c>
      <c r="L370" s="4"/>
      <c r="M370" s="4"/>
      <c r="N370" s="4"/>
      <c r="O370" s="4"/>
      <c r="P370" s="4"/>
      <c r="Q370" s="4">
        <v>1</v>
      </c>
      <c r="R370" s="4"/>
      <c r="S370" s="4"/>
      <c r="T370" s="4">
        <v>0</v>
      </c>
      <c r="U370" s="4"/>
      <c r="V370" s="4"/>
      <c r="W370" s="4">
        <v>1</v>
      </c>
      <c r="X370" s="4">
        <v>5</v>
      </c>
      <c r="Y370" s="4"/>
      <c r="Z370" s="4"/>
      <c r="AA370" s="4"/>
      <c r="AB370" s="4"/>
      <c r="AC370" s="4"/>
      <c r="AD370" s="4"/>
      <c r="AE370" s="30">
        <f t="shared" si="10"/>
        <v>273</v>
      </c>
      <c r="AF370" s="66" t="s">
        <v>1229</v>
      </c>
    </row>
    <row r="371" spans="1:32" s="54" customFormat="1" ht="16.5" x14ac:dyDescent="0.2">
      <c r="A371" s="29">
        <f t="shared" si="11"/>
        <v>210300103</v>
      </c>
      <c r="B371" s="4">
        <v>210300103</v>
      </c>
      <c r="C371" s="4" t="s">
        <v>1698</v>
      </c>
      <c r="D371" s="4">
        <v>1</v>
      </c>
      <c r="E371" s="4"/>
      <c r="F371" s="4">
        <v>1</v>
      </c>
      <c r="G371" s="4">
        <v>0</v>
      </c>
      <c r="H371" s="4">
        <v>3006</v>
      </c>
      <c r="I371" s="4">
        <v>1</v>
      </c>
      <c r="J371" s="4">
        <v>3</v>
      </c>
      <c r="K371" s="4">
        <v>0</v>
      </c>
      <c r="L371" s="4"/>
      <c r="M371" s="4"/>
      <c r="N371" s="4"/>
      <c r="O371" s="4"/>
      <c r="P371" s="4"/>
      <c r="Q371" s="4">
        <v>1</v>
      </c>
      <c r="R371" s="4"/>
      <c r="S371" s="4"/>
      <c r="T371" s="4">
        <v>0</v>
      </c>
      <c r="U371" s="4"/>
      <c r="V371" s="4"/>
      <c r="W371" s="4">
        <v>1</v>
      </c>
      <c r="X371" s="4">
        <v>5</v>
      </c>
      <c r="Y371" s="4"/>
      <c r="Z371" s="4"/>
      <c r="AA371" s="4"/>
      <c r="AB371" s="4"/>
      <c r="AC371" s="4"/>
      <c r="AD371" s="4"/>
      <c r="AE371" s="30">
        <f t="shared" si="10"/>
        <v>274</v>
      </c>
      <c r="AF371" s="66"/>
    </row>
    <row r="372" spans="1:32" s="54" customFormat="1" ht="16.5" x14ac:dyDescent="0.2">
      <c r="A372" s="29">
        <f t="shared" si="11"/>
        <v>210300201</v>
      </c>
      <c r="B372" s="4">
        <v>210300201</v>
      </c>
      <c r="C372" s="4" t="s">
        <v>1699</v>
      </c>
      <c r="D372" s="4">
        <v>1</v>
      </c>
      <c r="E372" s="4"/>
      <c r="F372" s="4">
        <v>1</v>
      </c>
      <c r="G372" s="4">
        <v>0</v>
      </c>
      <c r="H372" s="4">
        <v>1001</v>
      </c>
      <c r="I372" s="4">
        <v>3</v>
      </c>
      <c r="J372" s="4"/>
      <c r="K372" s="4">
        <v>1</v>
      </c>
      <c r="L372" s="4"/>
      <c r="M372" s="4"/>
      <c r="N372" s="4"/>
      <c r="O372" s="4"/>
      <c r="P372" s="4"/>
      <c r="Q372" s="4">
        <v>1</v>
      </c>
      <c r="R372" s="4"/>
      <c r="S372" s="4"/>
      <c r="T372" s="4">
        <v>0</v>
      </c>
      <c r="U372" s="4"/>
      <c r="V372" s="4"/>
      <c r="W372" s="4">
        <v>1</v>
      </c>
      <c r="X372" s="4">
        <v>5</v>
      </c>
      <c r="Y372" s="4"/>
      <c r="Z372" s="4"/>
      <c r="AA372" s="4"/>
      <c r="AB372" s="4"/>
      <c r="AC372" s="4"/>
      <c r="AD372" s="4"/>
      <c r="AE372" s="30">
        <f t="shared" si="10"/>
        <v>275</v>
      </c>
      <c r="AF372" s="66"/>
    </row>
    <row r="373" spans="1:32" s="54" customFormat="1" ht="16.5" x14ac:dyDescent="0.2">
      <c r="A373" s="29">
        <f t="shared" si="11"/>
        <v>210300202</v>
      </c>
      <c r="B373" s="4">
        <v>210300202</v>
      </c>
      <c r="C373" s="4" t="s">
        <v>1700</v>
      </c>
      <c r="D373" s="4">
        <v>1</v>
      </c>
      <c r="E373" s="4"/>
      <c r="F373" s="4">
        <v>1</v>
      </c>
      <c r="G373" s="4">
        <v>0</v>
      </c>
      <c r="H373" s="4">
        <v>1016</v>
      </c>
      <c r="I373" s="4">
        <v>0.2</v>
      </c>
      <c r="J373" s="4"/>
      <c r="K373" s="4">
        <v>1</v>
      </c>
      <c r="L373" s="4">
        <v>101</v>
      </c>
      <c r="M373" s="4">
        <v>0.3</v>
      </c>
      <c r="N373" s="4">
        <v>0</v>
      </c>
      <c r="O373" s="4"/>
      <c r="P373" s="4"/>
      <c r="Q373" s="4">
        <v>1</v>
      </c>
      <c r="R373" s="4"/>
      <c r="S373" s="4"/>
      <c r="T373" s="4">
        <v>0</v>
      </c>
      <c r="U373" s="4"/>
      <c r="V373" s="4"/>
      <c r="W373" s="4">
        <v>1</v>
      </c>
      <c r="X373" s="4">
        <v>5</v>
      </c>
      <c r="Y373" s="4"/>
      <c r="Z373" s="4"/>
      <c r="AA373" s="4"/>
      <c r="AB373" s="4"/>
      <c r="AC373" s="4"/>
      <c r="AD373" s="4"/>
      <c r="AE373" s="30">
        <f t="shared" si="10"/>
        <v>276</v>
      </c>
      <c r="AF373" s="66"/>
    </row>
    <row r="374" spans="1:32" s="54" customFormat="1" ht="16.5" x14ac:dyDescent="0.2">
      <c r="A374" s="29">
        <f t="shared" si="11"/>
        <v>210300203</v>
      </c>
      <c r="B374" s="4">
        <v>210300203</v>
      </c>
      <c r="C374" s="4" t="s">
        <v>1701</v>
      </c>
      <c r="D374" s="4">
        <v>2</v>
      </c>
      <c r="E374" s="4"/>
      <c r="F374" s="4">
        <v>4</v>
      </c>
      <c r="G374" s="4">
        <v>1</v>
      </c>
      <c r="H374" s="4">
        <v>4007</v>
      </c>
      <c r="I374" s="4">
        <v>0.3</v>
      </c>
      <c r="J374" s="4"/>
      <c r="K374" s="4">
        <v>0</v>
      </c>
      <c r="L374" s="4">
        <v>113</v>
      </c>
      <c r="M374" s="4"/>
      <c r="N374" s="4"/>
      <c r="O374" s="4"/>
      <c r="P374" s="4"/>
      <c r="Q374" s="4">
        <v>1</v>
      </c>
      <c r="R374" s="4">
        <v>999</v>
      </c>
      <c r="S374" s="4">
        <v>1</v>
      </c>
      <c r="T374" s="4">
        <v>0</v>
      </c>
      <c r="U374" s="4" t="s">
        <v>680</v>
      </c>
      <c r="V374" s="4"/>
      <c r="W374" s="4">
        <v>3</v>
      </c>
      <c r="X374" s="4">
        <v>1</v>
      </c>
      <c r="Y374" s="4"/>
      <c r="Z374" s="4"/>
      <c r="AA374" s="4"/>
      <c r="AB374" s="4"/>
      <c r="AC374" s="4">
        <v>1</v>
      </c>
      <c r="AD374" s="4">
        <v>6</v>
      </c>
      <c r="AE374" s="30">
        <f t="shared" si="10"/>
        <v>277</v>
      </c>
      <c r="AF374" s="66" t="s">
        <v>1223</v>
      </c>
    </row>
    <row r="375" spans="1:32" s="54" customFormat="1" ht="16.5" x14ac:dyDescent="0.2">
      <c r="A375" s="29">
        <f t="shared" si="11"/>
        <v>210300204</v>
      </c>
      <c r="B375" s="4">
        <v>210300204</v>
      </c>
      <c r="C375" s="4" t="s">
        <v>1702</v>
      </c>
      <c r="D375" s="4">
        <v>2</v>
      </c>
      <c r="E375" s="4"/>
      <c r="F375" s="4">
        <v>4</v>
      </c>
      <c r="G375" s="4">
        <v>1</v>
      </c>
      <c r="H375" s="4">
        <v>4019</v>
      </c>
      <c r="I375" s="4">
        <v>0.01</v>
      </c>
      <c r="J375" s="4"/>
      <c r="K375" s="4">
        <v>0</v>
      </c>
      <c r="L375" s="4"/>
      <c r="M375" s="4"/>
      <c r="N375" s="4"/>
      <c r="O375" s="4"/>
      <c r="P375" s="4"/>
      <c r="Q375" s="4">
        <v>1</v>
      </c>
      <c r="R375" s="4"/>
      <c r="S375" s="4"/>
      <c r="T375" s="4">
        <v>0</v>
      </c>
      <c r="U375" s="4"/>
      <c r="V375" s="4"/>
      <c r="W375" s="4">
        <v>3</v>
      </c>
      <c r="X375" s="4">
        <v>1</v>
      </c>
      <c r="Y375" s="4"/>
      <c r="Z375" s="4"/>
      <c r="AA375" s="4"/>
      <c r="AB375" s="4"/>
      <c r="AC375" s="4"/>
      <c r="AD375" s="4"/>
      <c r="AE375" s="30">
        <f t="shared" si="10"/>
        <v>278</v>
      </c>
      <c r="AF375" s="66"/>
    </row>
    <row r="376" spans="1:32" s="54" customFormat="1" ht="16.5" x14ac:dyDescent="0.2">
      <c r="A376" s="29">
        <f t="shared" si="11"/>
        <v>210300301</v>
      </c>
      <c r="B376" s="4">
        <v>210300301</v>
      </c>
      <c r="C376" s="4" t="s">
        <v>1703</v>
      </c>
      <c r="D376" s="4">
        <v>1</v>
      </c>
      <c r="E376" s="4"/>
      <c r="F376" s="4">
        <v>1</v>
      </c>
      <c r="G376" s="4">
        <v>0</v>
      </c>
      <c r="H376" s="4">
        <v>1001</v>
      </c>
      <c r="I376" s="4">
        <v>3</v>
      </c>
      <c r="J376" s="4"/>
      <c r="K376" s="4">
        <v>1</v>
      </c>
      <c r="L376" s="4"/>
      <c r="M376" s="4"/>
      <c r="N376" s="4"/>
      <c r="O376" s="4"/>
      <c r="P376" s="4"/>
      <c r="Q376" s="4">
        <v>1</v>
      </c>
      <c r="R376" s="4"/>
      <c r="S376" s="4"/>
      <c r="T376" s="4">
        <v>0</v>
      </c>
      <c r="U376" s="4"/>
      <c r="V376" s="4"/>
      <c r="W376" s="4">
        <v>1</v>
      </c>
      <c r="X376" s="4">
        <v>5</v>
      </c>
      <c r="Y376" s="4"/>
      <c r="Z376" s="4"/>
      <c r="AA376" s="4"/>
      <c r="AB376" s="4"/>
      <c r="AC376" s="4"/>
      <c r="AD376" s="4"/>
      <c r="AE376" s="30">
        <f t="shared" si="10"/>
        <v>279</v>
      </c>
      <c r="AF376" s="66"/>
    </row>
    <row r="377" spans="1:32" s="54" customFormat="1" ht="16.5" x14ac:dyDescent="0.2">
      <c r="A377" s="29">
        <f t="shared" si="11"/>
        <v>210300302</v>
      </c>
      <c r="B377" s="4">
        <v>210300302</v>
      </c>
      <c r="C377" s="4" t="s">
        <v>1704</v>
      </c>
      <c r="D377" s="4">
        <v>1</v>
      </c>
      <c r="E377" s="4"/>
      <c r="F377" s="4">
        <v>1</v>
      </c>
      <c r="G377" s="4">
        <v>0</v>
      </c>
      <c r="H377" s="4">
        <v>1014</v>
      </c>
      <c r="I377" s="4">
        <v>0.15</v>
      </c>
      <c r="J377" s="4"/>
      <c r="K377" s="4">
        <v>1</v>
      </c>
      <c r="L377" s="4"/>
      <c r="M377" s="4"/>
      <c r="N377" s="4"/>
      <c r="O377" s="4"/>
      <c r="P377" s="4"/>
      <c r="Q377" s="4">
        <v>1</v>
      </c>
      <c r="R377" s="4"/>
      <c r="S377" s="4"/>
      <c r="T377" s="4">
        <v>0</v>
      </c>
      <c r="U377" s="4"/>
      <c r="V377" s="4"/>
      <c r="W377" s="4">
        <v>1</v>
      </c>
      <c r="X377" s="4">
        <v>5</v>
      </c>
      <c r="Y377" s="4"/>
      <c r="Z377" s="4"/>
      <c r="AA377" s="4"/>
      <c r="AB377" s="4"/>
      <c r="AC377" s="4"/>
      <c r="AD377" s="4"/>
      <c r="AE377" s="30">
        <f t="shared" si="10"/>
        <v>280</v>
      </c>
      <c r="AF377" s="66"/>
    </row>
    <row r="378" spans="1:32" s="54" customFormat="1" ht="16.5" x14ac:dyDescent="0.2">
      <c r="A378" s="29">
        <f t="shared" si="11"/>
        <v>210300303</v>
      </c>
      <c r="B378" s="4">
        <v>210300303</v>
      </c>
      <c r="C378" s="4" t="s">
        <v>1705</v>
      </c>
      <c r="D378" s="4">
        <v>2</v>
      </c>
      <c r="E378" s="4"/>
      <c r="F378" s="4">
        <v>4</v>
      </c>
      <c r="G378" s="4">
        <v>1</v>
      </c>
      <c r="H378" s="4">
        <v>4016</v>
      </c>
      <c r="I378" s="4">
        <v>0.5</v>
      </c>
      <c r="J378" s="4"/>
      <c r="K378" s="4">
        <v>0</v>
      </c>
      <c r="L378" s="4"/>
      <c r="M378" s="4"/>
      <c r="N378" s="4"/>
      <c r="O378" s="4"/>
      <c r="P378" s="4"/>
      <c r="Q378" s="4">
        <v>1</v>
      </c>
      <c r="R378" s="4">
        <v>9999</v>
      </c>
      <c r="S378" s="4">
        <v>2</v>
      </c>
      <c r="T378" s="4">
        <v>0</v>
      </c>
      <c r="U378" s="4" t="s">
        <v>678</v>
      </c>
      <c r="V378" s="4"/>
      <c r="W378" s="4">
        <v>3</v>
      </c>
      <c r="X378" s="4">
        <v>1</v>
      </c>
      <c r="Y378" s="4"/>
      <c r="Z378" s="4"/>
      <c r="AA378" s="4"/>
      <c r="AB378" s="4"/>
      <c r="AC378" s="4">
        <v>1</v>
      </c>
      <c r="AD378" s="4">
        <v>12</v>
      </c>
      <c r="AE378" s="30">
        <f t="shared" si="10"/>
        <v>281</v>
      </c>
      <c r="AF378" s="66" t="s">
        <v>1226</v>
      </c>
    </row>
    <row r="379" spans="1:32" s="54" customFormat="1" ht="16.5" x14ac:dyDescent="0.2">
      <c r="A379" s="29">
        <f t="shared" si="11"/>
        <v>210300304</v>
      </c>
      <c r="B379" s="4">
        <v>210300304</v>
      </c>
      <c r="C379" s="4" t="s">
        <v>1706</v>
      </c>
      <c r="D379" s="4">
        <v>2</v>
      </c>
      <c r="E379" s="4">
        <v>1</v>
      </c>
      <c r="F379" s="4">
        <v>4</v>
      </c>
      <c r="G379" s="4">
        <v>1</v>
      </c>
      <c r="H379" s="4">
        <v>4019</v>
      </c>
      <c r="I379" s="4">
        <v>0.3</v>
      </c>
      <c r="J379" s="4"/>
      <c r="K379" s="4">
        <v>0</v>
      </c>
      <c r="L379" s="4">
        <v>116</v>
      </c>
      <c r="M379" s="4"/>
      <c r="N379" s="4"/>
      <c r="O379" s="4"/>
      <c r="P379" s="4"/>
      <c r="Q379" s="4">
        <v>1</v>
      </c>
      <c r="R379" s="4"/>
      <c r="S379" s="4"/>
      <c r="T379" s="4">
        <v>0</v>
      </c>
      <c r="U379" s="4"/>
      <c r="V379" s="4"/>
      <c r="W379" s="4">
        <v>1</v>
      </c>
      <c r="X379" s="4">
        <v>1</v>
      </c>
      <c r="Y379" s="4"/>
      <c r="Z379" s="4"/>
      <c r="AA379" s="4"/>
      <c r="AB379" s="4"/>
      <c r="AC379" s="4"/>
      <c r="AD379" s="4"/>
      <c r="AE379" s="30">
        <f t="shared" si="10"/>
        <v>282</v>
      </c>
      <c r="AF379" s="66"/>
    </row>
    <row r="380" spans="1:32" s="54" customFormat="1" ht="16.5" x14ac:dyDescent="0.2">
      <c r="A380" s="29">
        <f t="shared" si="11"/>
        <v>210300401</v>
      </c>
      <c r="B380" s="4">
        <v>210300401</v>
      </c>
      <c r="C380" s="4" t="s">
        <v>1707</v>
      </c>
      <c r="D380" s="4">
        <v>1</v>
      </c>
      <c r="E380" s="4"/>
      <c r="F380" s="4">
        <v>1</v>
      </c>
      <c r="G380" s="4">
        <v>0</v>
      </c>
      <c r="H380" s="4">
        <v>1001</v>
      </c>
      <c r="I380" s="4">
        <v>3</v>
      </c>
      <c r="J380" s="4"/>
      <c r="K380" s="4">
        <v>1</v>
      </c>
      <c r="L380" s="4"/>
      <c r="M380" s="4"/>
      <c r="N380" s="4"/>
      <c r="O380" s="4"/>
      <c r="P380" s="4"/>
      <c r="Q380" s="4">
        <v>1</v>
      </c>
      <c r="R380" s="4"/>
      <c r="S380" s="4"/>
      <c r="T380" s="4">
        <v>0</v>
      </c>
      <c r="U380" s="4"/>
      <c r="V380" s="4"/>
      <c r="W380" s="4">
        <v>1</v>
      </c>
      <c r="X380" s="4">
        <v>5</v>
      </c>
      <c r="Y380" s="4"/>
      <c r="Z380" s="4"/>
      <c r="AA380" s="4"/>
      <c r="AB380" s="4"/>
      <c r="AC380" s="4"/>
      <c r="AD380" s="4"/>
      <c r="AE380" s="30">
        <f t="shared" si="10"/>
        <v>283</v>
      </c>
      <c r="AF380" s="66"/>
    </row>
    <row r="381" spans="1:32" s="54" customFormat="1" ht="16.5" x14ac:dyDescent="0.2">
      <c r="A381" s="29">
        <f t="shared" si="11"/>
        <v>210300402</v>
      </c>
      <c r="B381" s="4">
        <v>210300402</v>
      </c>
      <c r="C381" s="4" t="s">
        <v>1708</v>
      </c>
      <c r="D381" s="4">
        <v>1</v>
      </c>
      <c r="E381" s="4"/>
      <c r="F381" s="4">
        <v>4</v>
      </c>
      <c r="G381" s="4">
        <v>2</v>
      </c>
      <c r="H381" s="4">
        <v>4001</v>
      </c>
      <c r="I381" s="4"/>
      <c r="J381" s="4"/>
      <c r="K381" s="4">
        <v>0</v>
      </c>
      <c r="L381" s="4">
        <v>101</v>
      </c>
      <c r="M381" s="4">
        <v>0.2</v>
      </c>
      <c r="N381" s="4">
        <v>0</v>
      </c>
      <c r="O381" s="4"/>
      <c r="P381" s="4"/>
      <c r="Q381" s="4">
        <v>1</v>
      </c>
      <c r="R381" s="4"/>
      <c r="S381" s="4"/>
      <c r="T381" s="4">
        <v>0</v>
      </c>
      <c r="U381" s="4"/>
      <c r="V381" s="4"/>
      <c r="W381" s="4">
        <v>1</v>
      </c>
      <c r="X381" s="4">
        <v>5</v>
      </c>
      <c r="Y381" s="4"/>
      <c r="Z381" s="4"/>
      <c r="AA381" s="4"/>
      <c r="AB381" s="4"/>
      <c r="AC381" s="4">
        <v>1</v>
      </c>
      <c r="AD381" s="4">
        <v>1</v>
      </c>
      <c r="AE381" s="30">
        <f t="shared" si="10"/>
        <v>284</v>
      </c>
      <c r="AF381" s="66" t="s">
        <v>1218</v>
      </c>
    </row>
    <row r="382" spans="1:32" s="54" customFormat="1" ht="16.5" x14ac:dyDescent="0.2">
      <c r="A382" s="29">
        <f t="shared" si="11"/>
        <v>210300403</v>
      </c>
      <c r="B382" s="4">
        <v>210300403</v>
      </c>
      <c r="C382" s="4" t="s">
        <v>1709</v>
      </c>
      <c r="D382" s="4">
        <v>1</v>
      </c>
      <c r="E382" s="4"/>
      <c r="F382" s="4">
        <v>1</v>
      </c>
      <c r="G382" s="4">
        <v>0</v>
      </c>
      <c r="H382" s="4">
        <v>1001</v>
      </c>
      <c r="I382" s="4">
        <v>1</v>
      </c>
      <c r="J382" s="4"/>
      <c r="K382" s="4">
        <v>0</v>
      </c>
      <c r="L382" s="4"/>
      <c r="M382" s="4"/>
      <c r="N382" s="4"/>
      <c r="O382" s="4"/>
      <c r="P382" s="4"/>
      <c r="Q382" s="4">
        <v>1</v>
      </c>
      <c r="R382" s="4"/>
      <c r="S382" s="4"/>
      <c r="T382" s="4">
        <v>0</v>
      </c>
      <c r="U382" s="4"/>
      <c r="V382" s="4"/>
      <c r="W382" s="4">
        <v>1</v>
      </c>
      <c r="X382" s="4">
        <v>5</v>
      </c>
      <c r="Y382" s="4"/>
      <c r="Z382" s="4"/>
      <c r="AA382" s="4"/>
      <c r="AB382" s="4"/>
      <c r="AC382" s="4"/>
      <c r="AD382" s="4"/>
      <c r="AE382" s="30">
        <f t="shared" si="10"/>
        <v>285</v>
      </c>
      <c r="AF382" s="66"/>
    </row>
    <row r="383" spans="1:32" s="54" customFormat="1" ht="16.5" x14ac:dyDescent="0.2">
      <c r="A383" s="29">
        <f t="shared" si="11"/>
        <v>210300501</v>
      </c>
      <c r="B383" s="4">
        <v>210300501</v>
      </c>
      <c r="C383" s="4" t="s">
        <v>1710</v>
      </c>
      <c r="D383" s="4">
        <v>1</v>
      </c>
      <c r="E383" s="4"/>
      <c r="F383" s="4">
        <v>1</v>
      </c>
      <c r="G383" s="4">
        <v>0</v>
      </c>
      <c r="H383" s="4">
        <v>1001</v>
      </c>
      <c r="I383" s="4">
        <v>3</v>
      </c>
      <c r="J383" s="4"/>
      <c r="K383" s="4">
        <v>1</v>
      </c>
      <c r="L383" s="4"/>
      <c r="M383" s="4"/>
      <c r="N383" s="4"/>
      <c r="O383" s="4"/>
      <c r="P383" s="4"/>
      <c r="Q383" s="4">
        <v>1</v>
      </c>
      <c r="R383" s="4"/>
      <c r="S383" s="4"/>
      <c r="T383" s="4">
        <v>0</v>
      </c>
      <c r="U383" s="4"/>
      <c r="V383" s="4"/>
      <c r="W383" s="4">
        <v>1</v>
      </c>
      <c r="X383" s="4">
        <v>5</v>
      </c>
      <c r="Y383" s="4"/>
      <c r="Z383" s="4"/>
      <c r="AA383" s="4"/>
      <c r="AB383" s="4"/>
      <c r="AC383" s="4"/>
      <c r="AD383" s="4"/>
      <c r="AE383" s="30">
        <f t="shared" si="10"/>
        <v>286</v>
      </c>
      <c r="AF383" s="66"/>
    </row>
    <row r="384" spans="1:32" s="54" customFormat="1" ht="16.5" x14ac:dyDescent="0.2">
      <c r="A384" s="29">
        <f t="shared" si="11"/>
        <v>210300502</v>
      </c>
      <c r="B384" s="4">
        <v>210300502</v>
      </c>
      <c r="C384" s="4" t="s">
        <v>1711</v>
      </c>
      <c r="D384" s="4">
        <v>1</v>
      </c>
      <c r="E384" s="4"/>
      <c r="F384" s="4">
        <v>3</v>
      </c>
      <c r="G384" s="4">
        <v>0</v>
      </c>
      <c r="H384" s="4">
        <v>3001</v>
      </c>
      <c r="I384" s="4">
        <v>1</v>
      </c>
      <c r="J384" s="4">
        <v>3</v>
      </c>
      <c r="K384" s="4">
        <v>0</v>
      </c>
      <c r="L384" s="4"/>
      <c r="M384" s="4"/>
      <c r="N384" s="4"/>
      <c r="O384" s="4"/>
      <c r="P384" s="4"/>
      <c r="Q384" s="4">
        <v>1</v>
      </c>
      <c r="R384" s="4"/>
      <c r="S384" s="4"/>
      <c r="T384" s="4">
        <v>0</v>
      </c>
      <c r="U384" s="4"/>
      <c r="V384" s="4"/>
      <c r="W384" s="4">
        <v>1</v>
      </c>
      <c r="X384" s="4">
        <v>4</v>
      </c>
      <c r="Y384" s="4"/>
      <c r="Z384" s="4"/>
      <c r="AA384" s="4"/>
      <c r="AB384" s="4"/>
      <c r="AC384" s="4"/>
      <c r="AD384" s="4"/>
      <c r="AE384" s="30">
        <f t="shared" si="10"/>
        <v>287</v>
      </c>
      <c r="AF384" s="66"/>
    </row>
    <row r="385" spans="1:32" s="54" customFormat="1" ht="16.5" x14ac:dyDescent="0.2">
      <c r="A385" s="29">
        <f t="shared" si="11"/>
        <v>210300503</v>
      </c>
      <c r="B385" s="4">
        <v>210300503</v>
      </c>
      <c r="C385" s="4" t="s">
        <v>1712</v>
      </c>
      <c r="D385" s="4">
        <v>1</v>
      </c>
      <c r="E385" s="4"/>
      <c r="F385" s="4">
        <v>3</v>
      </c>
      <c r="G385" s="4">
        <v>0</v>
      </c>
      <c r="H385" s="4">
        <v>3001</v>
      </c>
      <c r="I385" s="4">
        <v>1</v>
      </c>
      <c r="J385" s="4">
        <v>2</v>
      </c>
      <c r="K385" s="4">
        <v>0</v>
      </c>
      <c r="L385" s="4"/>
      <c r="M385" s="4"/>
      <c r="N385" s="4"/>
      <c r="O385" s="4"/>
      <c r="P385" s="4"/>
      <c r="Q385" s="4">
        <v>1</v>
      </c>
      <c r="R385" s="4"/>
      <c r="S385" s="4"/>
      <c r="T385" s="4">
        <v>0</v>
      </c>
      <c r="U385" s="4"/>
      <c r="V385" s="4"/>
      <c r="W385" s="4">
        <v>1</v>
      </c>
      <c r="X385" s="4">
        <v>4</v>
      </c>
      <c r="Y385" s="4"/>
      <c r="Z385" s="4"/>
      <c r="AA385" s="4"/>
      <c r="AB385" s="4"/>
      <c r="AC385" s="4"/>
      <c r="AD385" s="4"/>
      <c r="AE385" s="30">
        <f t="shared" si="10"/>
        <v>288</v>
      </c>
      <c r="AF385" s="66" t="s">
        <v>1219</v>
      </c>
    </row>
    <row r="386" spans="1:32" s="54" customFormat="1" ht="16.5" x14ac:dyDescent="0.2">
      <c r="A386" s="29">
        <f t="shared" si="11"/>
        <v>210300504</v>
      </c>
      <c r="B386" s="4">
        <v>210300504</v>
      </c>
      <c r="C386" s="4" t="s">
        <v>1713</v>
      </c>
      <c r="D386" s="4">
        <v>1</v>
      </c>
      <c r="E386" s="4"/>
      <c r="F386" s="4">
        <v>1</v>
      </c>
      <c r="G386" s="4">
        <v>0</v>
      </c>
      <c r="H386" s="4">
        <v>1001</v>
      </c>
      <c r="I386" s="4">
        <v>1</v>
      </c>
      <c r="J386" s="4"/>
      <c r="K386" s="4">
        <v>0</v>
      </c>
      <c r="L386" s="4"/>
      <c r="M386" s="4"/>
      <c r="N386" s="4"/>
      <c r="O386" s="4"/>
      <c r="P386" s="4"/>
      <c r="Q386" s="4">
        <v>1</v>
      </c>
      <c r="R386" s="4"/>
      <c r="S386" s="4"/>
      <c r="T386" s="4">
        <v>0</v>
      </c>
      <c r="U386" s="4"/>
      <c r="V386" s="4"/>
      <c r="W386" s="4">
        <v>1</v>
      </c>
      <c r="X386" s="4">
        <v>5</v>
      </c>
      <c r="Y386" s="4"/>
      <c r="Z386" s="4"/>
      <c r="AA386" s="4"/>
      <c r="AB386" s="4"/>
      <c r="AC386" s="4"/>
      <c r="AD386" s="4"/>
      <c r="AE386" s="30">
        <f t="shared" si="10"/>
        <v>289</v>
      </c>
      <c r="AF386" s="66"/>
    </row>
    <row r="387" spans="1:32" s="54" customFormat="1" ht="16.5" x14ac:dyDescent="0.2">
      <c r="A387" s="29">
        <f t="shared" si="11"/>
        <v>210300601</v>
      </c>
      <c r="B387" s="4">
        <v>210300601</v>
      </c>
      <c r="C387" s="4" t="s">
        <v>1714</v>
      </c>
      <c r="D387" s="4">
        <v>1</v>
      </c>
      <c r="E387" s="4"/>
      <c r="F387" s="4">
        <v>1</v>
      </c>
      <c r="G387" s="4">
        <v>0</v>
      </c>
      <c r="H387" s="4">
        <v>1001</v>
      </c>
      <c r="I387" s="4">
        <v>3</v>
      </c>
      <c r="J387" s="4"/>
      <c r="K387" s="4">
        <v>1</v>
      </c>
      <c r="L387" s="4"/>
      <c r="M387" s="4"/>
      <c r="N387" s="4"/>
      <c r="O387" s="4"/>
      <c r="P387" s="4"/>
      <c r="Q387" s="4">
        <v>1</v>
      </c>
      <c r="R387" s="4"/>
      <c r="S387" s="4"/>
      <c r="T387" s="4">
        <v>0</v>
      </c>
      <c r="U387" s="4"/>
      <c r="V387" s="4"/>
      <c r="W387" s="4">
        <v>1</v>
      </c>
      <c r="X387" s="4">
        <v>5</v>
      </c>
      <c r="Y387" s="4"/>
      <c r="Z387" s="4"/>
      <c r="AA387" s="4"/>
      <c r="AB387" s="4"/>
      <c r="AC387" s="4"/>
      <c r="AD387" s="4"/>
      <c r="AE387" s="30">
        <f t="shared" si="10"/>
        <v>290</v>
      </c>
      <c r="AF387" s="66"/>
    </row>
    <row r="388" spans="1:32" s="54" customFormat="1" ht="16.5" x14ac:dyDescent="0.2">
      <c r="A388" s="29">
        <f t="shared" si="11"/>
        <v>210300602</v>
      </c>
      <c r="B388" s="4">
        <v>210300602</v>
      </c>
      <c r="C388" s="4" t="s">
        <v>1715</v>
      </c>
      <c r="D388" s="4">
        <v>2</v>
      </c>
      <c r="E388" s="4"/>
      <c r="F388" s="4">
        <v>4</v>
      </c>
      <c r="G388" s="4">
        <v>1</v>
      </c>
      <c r="H388" s="4">
        <v>4040</v>
      </c>
      <c r="I388" s="4"/>
      <c r="J388" s="4"/>
      <c r="K388" s="4">
        <v>0</v>
      </c>
      <c r="L388" s="4"/>
      <c r="M388" s="4"/>
      <c r="N388" s="4"/>
      <c r="O388" s="4"/>
      <c r="P388" s="4"/>
      <c r="Q388" s="4">
        <v>1</v>
      </c>
      <c r="R388" s="4">
        <v>999</v>
      </c>
      <c r="S388" s="4">
        <v>4</v>
      </c>
      <c r="T388" s="4">
        <v>0</v>
      </c>
      <c r="U388" s="4"/>
      <c r="V388" s="4"/>
      <c r="W388" s="4">
        <v>3</v>
      </c>
      <c r="X388" s="4">
        <v>1</v>
      </c>
      <c r="Y388" s="4"/>
      <c r="Z388" s="4"/>
      <c r="AA388" s="4"/>
      <c r="AB388" s="4"/>
      <c r="AC388" s="4"/>
      <c r="AD388" s="4"/>
      <c r="AE388" s="30">
        <f t="shared" si="10"/>
        <v>291</v>
      </c>
      <c r="AF388" s="66"/>
    </row>
    <row r="389" spans="1:32" s="54" customFormat="1" ht="16.5" x14ac:dyDescent="0.2">
      <c r="A389" s="29">
        <f t="shared" si="11"/>
        <v>210300603</v>
      </c>
      <c r="B389" s="4">
        <v>210300603</v>
      </c>
      <c r="C389" s="4" t="s">
        <v>1716</v>
      </c>
      <c r="D389" s="4">
        <v>2</v>
      </c>
      <c r="E389" s="4"/>
      <c r="F389" s="4">
        <v>1</v>
      </c>
      <c r="G389" s="4">
        <v>0</v>
      </c>
      <c r="H389" s="4">
        <v>1009</v>
      </c>
      <c r="I389" s="4">
        <v>1</v>
      </c>
      <c r="J389" s="4"/>
      <c r="K389" s="4">
        <v>0</v>
      </c>
      <c r="L389" s="4"/>
      <c r="M389" s="4"/>
      <c r="N389" s="4"/>
      <c r="O389" s="4"/>
      <c r="P389" s="4"/>
      <c r="Q389" s="4">
        <v>1</v>
      </c>
      <c r="R389" s="4"/>
      <c r="S389" s="4"/>
      <c r="T389" s="4">
        <v>0</v>
      </c>
      <c r="U389" s="4"/>
      <c r="V389" s="4"/>
      <c r="W389" s="4">
        <v>3</v>
      </c>
      <c r="X389" s="4">
        <v>1</v>
      </c>
      <c r="Y389" s="4"/>
      <c r="Z389" s="4"/>
      <c r="AA389" s="4"/>
      <c r="AB389" s="4"/>
      <c r="AC389" s="4"/>
      <c r="AD389" s="4"/>
      <c r="AE389" s="30">
        <f t="shared" si="10"/>
        <v>292</v>
      </c>
      <c r="AF389" s="66" t="s">
        <v>1231</v>
      </c>
    </row>
    <row r="390" spans="1:32" s="54" customFormat="1" ht="16.5" x14ac:dyDescent="0.2">
      <c r="A390" s="29">
        <f t="shared" si="11"/>
        <v>210300604</v>
      </c>
      <c r="B390" s="4">
        <v>210300604</v>
      </c>
      <c r="C390" s="4" t="s">
        <v>1717</v>
      </c>
      <c r="D390" s="4">
        <v>2</v>
      </c>
      <c r="E390" s="4">
        <v>2</v>
      </c>
      <c r="F390" s="4">
        <v>4</v>
      </c>
      <c r="G390" s="4">
        <v>1</v>
      </c>
      <c r="H390" s="4">
        <v>4008</v>
      </c>
      <c r="I390" s="4"/>
      <c r="J390" s="4"/>
      <c r="K390" s="4">
        <v>0</v>
      </c>
      <c r="L390" s="4">
        <v>107</v>
      </c>
      <c r="M390" s="4">
        <v>0.7</v>
      </c>
      <c r="N390" s="4">
        <v>0</v>
      </c>
      <c r="O390" s="4"/>
      <c r="P390" s="4"/>
      <c r="Q390" s="4">
        <v>1</v>
      </c>
      <c r="R390" s="4">
        <v>999</v>
      </c>
      <c r="S390" s="4"/>
      <c r="T390" s="4">
        <v>0</v>
      </c>
      <c r="U390" s="4"/>
      <c r="V390" s="4"/>
      <c r="W390" s="4">
        <v>3</v>
      </c>
      <c r="X390" s="4">
        <v>1</v>
      </c>
      <c r="Y390" s="4"/>
      <c r="Z390" s="4"/>
      <c r="AA390" s="4"/>
      <c r="AB390" s="4"/>
      <c r="AC390" s="4"/>
      <c r="AD390" s="4"/>
      <c r="AE390" s="30">
        <f t="shared" si="10"/>
        <v>293</v>
      </c>
      <c r="AF390" s="66"/>
    </row>
    <row r="391" spans="1:32" s="54" customFormat="1" ht="16.5" x14ac:dyDescent="0.2">
      <c r="A391" s="29">
        <f t="shared" si="11"/>
        <v>210300702</v>
      </c>
      <c r="B391" s="4">
        <v>210300702</v>
      </c>
      <c r="C391" s="4" t="s">
        <v>1718</v>
      </c>
      <c r="D391" s="4">
        <v>1</v>
      </c>
      <c r="E391" s="4"/>
      <c r="F391" s="4">
        <v>4</v>
      </c>
      <c r="G391" s="4">
        <v>2</v>
      </c>
      <c r="H391" s="4">
        <v>4001</v>
      </c>
      <c r="I391" s="4"/>
      <c r="J391" s="4"/>
      <c r="K391" s="4"/>
      <c r="L391" s="4"/>
      <c r="M391" s="4"/>
      <c r="N391" s="4"/>
      <c r="O391" s="4"/>
      <c r="P391" s="4"/>
      <c r="Q391" s="4">
        <v>1</v>
      </c>
      <c r="R391" s="4">
        <v>1</v>
      </c>
      <c r="S391" s="4">
        <v>4</v>
      </c>
      <c r="T391" s="4">
        <v>0</v>
      </c>
      <c r="U391" s="4"/>
      <c r="V391" s="4"/>
      <c r="W391" s="4">
        <v>1</v>
      </c>
      <c r="X391" s="4">
        <v>5</v>
      </c>
      <c r="Y391" s="4"/>
      <c r="Z391" s="4"/>
      <c r="AA391" s="4"/>
      <c r="AB391" s="4"/>
      <c r="AC391" s="4">
        <v>1</v>
      </c>
      <c r="AD391" s="4">
        <v>1</v>
      </c>
      <c r="AE391" s="30">
        <f t="shared" si="10"/>
        <v>294</v>
      </c>
      <c r="AF391" s="66"/>
    </row>
    <row r="392" spans="1:32" s="54" customFormat="1" ht="16.5" x14ac:dyDescent="0.2">
      <c r="A392" s="29">
        <f t="shared" si="11"/>
        <v>210300701</v>
      </c>
      <c r="B392" s="4">
        <v>210300701</v>
      </c>
      <c r="C392" s="4" t="s">
        <v>1719</v>
      </c>
      <c r="D392" s="4">
        <v>1</v>
      </c>
      <c r="E392" s="4"/>
      <c r="F392" s="4">
        <v>4</v>
      </c>
      <c r="G392" s="4">
        <v>2</v>
      </c>
      <c r="H392" s="4">
        <v>4017</v>
      </c>
      <c r="I392" s="4">
        <v>2</v>
      </c>
      <c r="J392" s="4"/>
      <c r="K392" s="4">
        <v>1</v>
      </c>
      <c r="L392" s="4"/>
      <c r="M392" s="4"/>
      <c r="N392" s="4"/>
      <c r="O392" s="4"/>
      <c r="P392" s="4"/>
      <c r="Q392" s="4">
        <v>1</v>
      </c>
      <c r="R392" s="4">
        <v>1</v>
      </c>
      <c r="S392" s="4">
        <v>4</v>
      </c>
      <c r="T392" s="4">
        <v>0</v>
      </c>
      <c r="U392" s="4" t="s">
        <v>679</v>
      </c>
      <c r="V392" s="4"/>
      <c r="W392" s="4">
        <v>1</v>
      </c>
      <c r="X392" s="4">
        <v>5</v>
      </c>
      <c r="Y392" s="4"/>
      <c r="Z392" s="4"/>
      <c r="AA392" s="4"/>
      <c r="AB392" s="4"/>
      <c r="AC392" s="4"/>
      <c r="AD392" s="4"/>
      <c r="AE392" s="30">
        <f t="shared" si="10"/>
        <v>295</v>
      </c>
      <c r="AF392" s="66"/>
    </row>
    <row r="393" spans="1:32" s="54" customFormat="1" ht="16.5" x14ac:dyDescent="0.2">
      <c r="A393" s="29">
        <f t="shared" si="11"/>
        <v>210300703</v>
      </c>
      <c r="B393" s="4">
        <v>210300703</v>
      </c>
      <c r="C393" s="4" t="s">
        <v>1720</v>
      </c>
      <c r="D393" s="4">
        <v>1</v>
      </c>
      <c r="E393" s="4"/>
      <c r="F393" s="4">
        <v>4</v>
      </c>
      <c r="G393" s="4">
        <v>2</v>
      </c>
      <c r="H393" s="4">
        <v>4026</v>
      </c>
      <c r="I393" s="4">
        <v>1</v>
      </c>
      <c r="J393" s="4"/>
      <c r="K393" s="4">
        <v>0</v>
      </c>
      <c r="L393" s="4"/>
      <c r="M393" s="4"/>
      <c r="N393" s="4"/>
      <c r="O393" s="4"/>
      <c r="P393" s="4"/>
      <c r="Q393" s="4">
        <v>1</v>
      </c>
      <c r="R393" s="4">
        <v>1</v>
      </c>
      <c r="S393" s="4">
        <v>4</v>
      </c>
      <c r="T393" s="4">
        <v>0</v>
      </c>
      <c r="U393" s="4"/>
      <c r="V393" s="4"/>
      <c r="W393" s="4">
        <v>1</v>
      </c>
      <c r="X393" s="4">
        <v>5</v>
      </c>
      <c r="Y393" s="4"/>
      <c r="Z393" s="4"/>
      <c r="AA393" s="4"/>
      <c r="AB393" s="4"/>
      <c r="AC393" s="4">
        <v>1</v>
      </c>
      <c r="AD393" s="4">
        <v>11</v>
      </c>
      <c r="AE393" s="30">
        <f t="shared" si="10"/>
        <v>296</v>
      </c>
      <c r="AF393" s="66" t="s">
        <v>1234</v>
      </c>
    </row>
    <row r="394" spans="1:32" s="54" customFormat="1" ht="16.5" x14ac:dyDescent="0.2">
      <c r="A394" s="29">
        <f t="shared" si="11"/>
        <v>210300801</v>
      </c>
      <c r="B394" s="4">
        <v>210300801</v>
      </c>
      <c r="C394" s="4" t="s">
        <v>1721</v>
      </c>
      <c r="D394" s="4">
        <v>1</v>
      </c>
      <c r="E394" s="4"/>
      <c r="F394" s="4">
        <v>1</v>
      </c>
      <c r="G394" s="4">
        <v>0</v>
      </c>
      <c r="H394" s="4">
        <v>1001</v>
      </c>
      <c r="I394" s="4">
        <v>3</v>
      </c>
      <c r="J394" s="4"/>
      <c r="K394" s="4">
        <v>1</v>
      </c>
      <c r="L394" s="4"/>
      <c r="M394" s="4"/>
      <c r="N394" s="4"/>
      <c r="O394" s="4"/>
      <c r="P394" s="4"/>
      <c r="Q394" s="4">
        <v>1</v>
      </c>
      <c r="R394" s="4"/>
      <c r="S394" s="4"/>
      <c r="T394" s="4">
        <v>0</v>
      </c>
      <c r="U394" s="4"/>
      <c r="V394" s="4"/>
      <c r="W394" s="4">
        <v>1</v>
      </c>
      <c r="X394" s="4">
        <v>5</v>
      </c>
      <c r="Y394" s="4"/>
      <c r="Z394" s="4"/>
      <c r="AA394" s="4"/>
      <c r="AB394" s="4"/>
      <c r="AC394" s="4"/>
      <c r="AD394" s="4"/>
      <c r="AE394" s="30">
        <f t="shared" si="10"/>
        <v>297</v>
      </c>
      <c r="AF394" s="66"/>
    </row>
    <row r="395" spans="1:32" s="54" customFormat="1" ht="16.5" x14ac:dyDescent="0.2">
      <c r="A395" s="29">
        <f t="shared" si="11"/>
        <v>210300802</v>
      </c>
      <c r="B395" s="4">
        <v>210300802</v>
      </c>
      <c r="C395" s="4" t="s">
        <v>1722</v>
      </c>
      <c r="D395" s="4">
        <v>1</v>
      </c>
      <c r="E395" s="4"/>
      <c r="F395" s="4">
        <v>2</v>
      </c>
      <c r="G395" s="4">
        <v>0</v>
      </c>
      <c r="H395" s="4">
        <v>4015</v>
      </c>
      <c r="I395" s="4">
        <v>1</v>
      </c>
      <c r="J395" s="4"/>
      <c r="K395" s="4">
        <v>1</v>
      </c>
      <c r="L395" s="4"/>
      <c r="M395" s="4"/>
      <c r="N395" s="4"/>
      <c r="O395" s="4"/>
      <c r="P395" s="4"/>
      <c r="Q395" s="4">
        <v>1</v>
      </c>
      <c r="R395" s="4"/>
      <c r="S395" s="4"/>
      <c r="T395" s="4">
        <v>0</v>
      </c>
      <c r="U395" s="4"/>
      <c r="V395" s="4"/>
      <c r="W395" s="4">
        <v>3</v>
      </c>
      <c r="X395" s="4">
        <v>4</v>
      </c>
      <c r="Y395" s="4">
        <v>1</v>
      </c>
      <c r="Z395" s="4">
        <v>2</v>
      </c>
      <c r="AA395" s="4"/>
      <c r="AB395" s="4">
        <v>1</v>
      </c>
      <c r="AC395" s="4"/>
      <c r="AD395" s="4"/>
      <c r="AE395" s="30">
        <f t="shared" si="10"/>
        <v>298</v>
      </c>
      <c r="AF395" s="66"/>
    </row>
    <row r="396" spans="1:32" s="54" customFormat="1" ht="16.5" x14ac:dyDescent="0.2">
      <c r="A396" s="29">
        <f t="shared" si="11"/>
        <v>210300803</v>
      </c>
      <c r="B396" s="4">
        <v>210300803</v>
      </c>
      <c r="C396" s="4" t="s">
        <v>1723</v>
      </c>
      <c r="D396" s="4">
        <v>1</v>
      </c>
      <c r="E396" s="4"/>
      <c r="F396" s="4">
        <v>4</v>
      </c>
      <c r="G396" s="4">
        <v>3</v>
      </c>
      <c r="H396" s="4">
        <v>4108</v>
      </c>
      <c r="I396" s="4">
        <v>2</v>
      </c>
      <c r="J396" s="4"/>
      <c r="K396" s="4">
        <v>1</v>
      </c>
      <c r="L396" s="4"/>
      <c r="M396" s="4"/>
      <c r="N396" s="4"/>
      <c r="O396" s="4"/>
      <c r="P396" s="4"/>
      <c r="Q396" s="4">
        <v>1</v>
      </c>
      <c r="R396" s="4">
        <v>2</v>
      </c>
      <c r="S396" s="4">
        <v>4</v>
      </c>
      <c r="T396" s="4">
        <v>0</v>
      </c>
      <c r="U396" s="4"/>
      <c r="V396" s="4"/>
      <c r="W396" s="4">
        <v>3</v>
      </c>
      <c r="X396" s="4">
        <v>1</v>
      </c>
      <c r="Y396" s="4"/>
      <c r="Z396" s="4"/>
      <c r="AA396" s="4"/>
      <c r="AB396" s="4"/>
      <c r="AC396" s="4">
        <v>1</v>
      </c>
      <c r="AD396" s="4">
        <v>1</v>
      </c>
      <c r="AE396" s="30">
        <f t="shared" si="10"/>
        <v>299</v>
      </c>
      <c r="AF396" s="66"/>
    </row>
    <row r="397" spans="1:32" s="54" customFormat="1" ht="16.5" x14ac:dyDescent="0.2">
      <c r="A397" s="29">
        <f t="shared" si="11"/>
        <v>210300804</v>
      </c>
      <c r="B397" s="4">
        <v>210300804</v>
      </c>
      <c r="C397" s="4" t="s">
        <v>1724</v>
      </c>
      <c r="D397" s="4">
        <v>1</v>
      </c>
      <c r="E397" s="4"/>
      <c r="F397" s="4">
        <v>4</v>
      </c>
      <c r="G397" s="4">
        <v>3</v>
      </c>
      <c r="H397" s="4">
        <v>4108</v>
      </c>
      <c r="I397" s="4">
        <v>2</v>
      </c>
      <c r="J397" s="4"/>
      <c r="K397" s="4">
        <v>1</v>
      </c>
      <c r="L397" s="4"/>
      <c r="M397" s="4"/>
      <c r="N397" s="4"/>
      <c r="O397" s="4"/>
      <c r="P397" s="4"/>
      <c r="Q397" s="4">
        <v>1</v>
      </c>
      <c r="R397" s="4">
        <v>2</v>
      </c>
      <c r="S397" s="4">
        <v>4</v>
      </c>
      <c r="T397" s="4">
        <v>0</v>
      </c>
      <c r="U397" s="4"/>
      <c r="V397" s="4"/>
      <c r="W397" s="4">
        <v>1</v>
      </c>
      <c r="X397" s="4">
        <v>5</v>
      </c>
      <c r="Y397" s="4"/>
      <c r="Z397" s="4"/>
      <c r="AA397" s="4"/>
      <c r="AB397" s="4"/>
      <c r="AC397" s="4"/>
      <c r="AD397" s="4"/>
      <c r="AE397" s="30">
        <f t="shared" si="10"/>
        <v>300</v>
      </c>
      <c r="AF397" s="66"/>
    </row>
    <row r="398" spans="1:32" s="54" customFormat="1" ht="16.5" x14ac:dyDescent="0.2">
      <c r="A398" s="29">
        <f t="shared" si="11"/>
        <v>210300805</v>
      </c>
      <c r="B398" s="4">
        <v>210300805</v>
      </c>
      <c r="C398" s="4" t="s">
        <v>1725</v>
      </c>
      <c r="D398" s="4">
        <v>1</v>
      </c>
      <c r="E398" s="4"/>
      <c r="F398" s="4">
        <v>4</v>
      </c>
      <c r="G398" s="4">
        <v>3</v>
      </c>
      <c r="H398" s="4">
        <v>4108</v>
      </c>
      <c r="I398" s="4">
        <v>2</v>
      </c>
      <c r="J398" s="4"/>
      <c r="K398" s="4">
        <v>1</v>
      </c>
      <c r="L398" s="4"/>
      <c r="M398" s="4"/>
      <c r="N398" s="4"/>
      <c r="O398" s="4"/>
      <c r="P398" s="4"/>
      <c r="Q398" s="4">
        <v>1</v>
      </c>
      <c r="R398" s="4">
        <v>2</v>
      </c>
      <c r="S398" s="4">
        <v>4</v>
      </c>
      <c r="T398" s="4">
        <v>0</v>
      </c>
      <c r="U398" s="4"/>
      <c r="V398" s="4"/>
      <c r="W398" s="4">
        <v>3</v>
      </c>
      <c r="X398" s="4">
        <v>4</v>
      </c>
      <c r="Y398" s="4">
        <v>1</v>
      </c>
      <c r="Z398" s="4">
        <v>2</v>
      </c>
      <c r="AA398" s="4"/>
      <c r="AB398" s="4">
        <v>1</v>
      </c>
      <c r="AC398" s="4"/>
      <c r="AD398" s="4"/>
      <c r="AE398" s="30">
        <f t="shared" si="10"/>
        <v>301</v>
      </c>
      <c r="AF398" s="66"/>
    </row>
    <row r="399" spans="1:32" s="54" customFormat="1" ht="16.5" x14ac:dyDescent="0.2">
      <c r="A399" s="29">
        <f t="shared" si="11"/>
        <v>210300811</v>
      </c>
      <c r="B399" s="4">
        <v>210300811</v>
      </c>
      <c r="C399" s="4" t="s">
        <v>1726</v>
      </c>
      <c r="D399" s="4">
        <v>1</v>
      </c>
      <c r="E399" s="4"/>
      <c r="F399" s="4">
        <v>2</v>
      </c>
      <c r="G399" s="4">
        <v>2</v>
      </c>
      <c r="H399" s="4">
        <v>2001</v>
      </c>
      <c r="I399" s="4">
        <v>2</v>
      </c>
      <c r="J399" s="4"/>
      <c r="K399" s="4">
        <v>0</v>
      </c>
      <c r="L399" s="4">
        <v>125</v>
      </c>
      <c r="M399" s="4"/>
      <c r="N399" s="4"/>
      <c r="O399" s="4"/>
      <c r="P399" s="4"/>
      <c r="Q399" s="4">
        <v>1</v>
      </c>
      <c r="R399" s="4">
        <v>1</v>
      </c>
      <c r="S399" s="4">
        <v>4</v>
      </c>
      <c r="T399" s="4">
        <v>0</v>
      </c>
      <c r="U399" s="4"/>
      <c r="V399" s="4"/>
      <c r="W399" s="4">
        <v>1</v>
      </c>
      <c r="X399" s="4">
        <v>5</v>
      </c>
      <c r="Y399" s="4"/>
      <c r="Z399" s="4"/>
      <c r="AA399" s="4"/>
      <c r="AB399" s="4"/>
      <c r="AC399" s="4">
        <v>1</v>
      </c>
      <c r="AD399" s="4">
        <v>3</v>
      </c>
      <c r="AE399" s="30">
        <f t="shared" si="10"/>
        <v>302</v>
      </c>
      <c r="AF399" s="66" t="s">
        <v>1224</v>
      </c>
    </row>
    <row r="400" spans="1:32" s="54" customFormat="1" ht="16.5" x14ac:dyDescent="0.2">
      <c r="A400" s="29">
        <f t="shared" si="11"/>
        <v>210300821</v>
      </c>
      <c r="B400" s="4">
        <v>210300821</v>
      </c>
      <c r="C400" s="4" t="s">
        <v>1727</v>
      </c>
      <c r="D400" s="4">
        <v>1</v>
      </c>
      <c r="E400" s="4"/>
      <c r="F400" s="4">
        <v>4</v>
      </c>
      <c r="G400" s="4">
        <v>2</v>
      </c>
      <c r="H400" s="4">
        <v>4018</v>
      </c>
      <c r="I400" s="4">
        <v>2</v>
      </c>
      <c r="J400" s="4"/>
      <c r="K400" s="4">
        <v>0</v>
      </c>
      <c r="L400" s="4">
        <v>122</v>
      </c>
      <c r="M400" s="4"/>
      <c r="N400" s="4"/>
      <c r="O400" s="4"/>
      <c r="P400" s="4"/>
      <c r="Q400" s="4">
        <v>1</v>
      </c>
      <c r="R400" s="4">
        <v>1</v>
      </c>
      <c r="S400" s="4">
        <v>4</v>
      </c>
      <c r="T400" s="4">
        <v>0</v>
      </c>
      <c r="U400" s="4"/>
      <c r="V400" s="4"/>
      <c r="W400" s="4">
        <v>1</v>
      </c>
      <c r="X400" s="4">
        <v>5</v>
      </c>
      <c r="Y400" s="4"/>
      <c r="Z400" s="4"/>
      <c r="AA400" s="4"/>
      <c r="AB400" s="4"/>
      <c r="AC400" s="4">
        <v>1</v>
      </c>
      <c r="AD400" s="4">
        <v>4</v>
      </c>
      <c r="AE400" s="30">
        <f t="shared" si="10"/>
        <v>303</v>
      </c>
      <c r="AF400" s="66"/>
    </row>
    <row r="401" spans="1:32" s="54" customFormat="1" ht="16.5" x14ac:dyDescent="0.2">
      <c r="A401" s="29">
        <f t="shared" si="11"/>
        <v>210300901</v>
      </c>
      <c r="B401" s="4">
        <v>210300901</v>
      </c>
      <c r="C401" s="4" t="s">
        <v>1728</v>
      </c>
      <c r="D401" s="4">
        <v>1</v>
      </c>
      <c r="E401" s="4"/>
      <c r="F401" s="4">
        <v>4</v>
      </c>
      <c r="G401" s="4">
        <v>1</v>
      </c>
      <c r="H401" s="4">
        <v>4005</v>
      </c>
      <c r="I401" s="4">
        <v>2.5</v>
      </c>
      <c r="J401" s="4"/>
      <c r="K401" s="4">
        <v>1</v>
      </c>
      <c r="L401" s="4"/>
      <c r="M401" s="4"/>
      <c r="N401" s="4"/>
      <c r="O401" s="4"/>
      <c r="P401" s="4"/>
      <c r="Q401" s="4">
        <v>1</v>
      </c>
      <c r="R401" s="4">
        <v>1</v>
      </c>
      <c r="S401" s="4">
        <v>1</v>
      </c>
      <c r="T401" s="4">
        <v>0</v>
      </c>
      <c r="U401" s="4"/>
      <c r="V401" s="4"/>
      <c r="W401" s="4">
        <v>3</v>
      </c>
      <c r="X401" s="4">
        <v>1</v>
      </c>
      <c r="Y401" s="4"/>
      <c r="Z401" s="4"/>
      <c r="AA401" s="4"/>
      <c r="AB401" s="4"/>
      <c r="AC401" s="4"/>
      <c r="AD401" s="4"/>
      <c r="AE401" s="30">
        <f t="shared" si="10"/>
        <v>304</v>
      </c>
      <c r="AF401" s="66"/>
    </row>
    <row r="402" spans="1:32" s="54" customFormat="1" ht="16.5" x14ac:dyDescent="0.2">
      <c r="A402" s="29">
        <f t="shared" si="11"/>
        <v>210300902</v>
      </c>
      <c r="B402" s="4">
        <v>210300902</v>
      </c>
      <c r="C402" s="4" t="s">
        <v>1729</v>
      </c>
      <c r="D402" s="4">
        <v>1</v>
      </c>
      <c r="E402" s="4"/>
      <c r="F402" s="4">
        <v>4</v>
      </c>
      <c r="G402" s="4">
        <v>1</v>
      </c>
      <c r="H402" s="4">
        <v>4014</v>
      </c>
      <c r="I402" s="4"/>
      <c r="J402" s="4"/>
      <c r="K402" s="4"/>
      <c r="L402" s="4">
        <v>101</v>
      </c>
      <c r="M402" s="4">
        <v>0.7</v>
      </c>
      <c r="N402" s="4">
        <v>1</v>
      </c>
      <c r="O402" s="4"/>
      <c r="P402" s="4"/>
      <c r="Q402" s="4">
        <v>1</v>
      </c>
      <c r="R402" s="4">
        <v>1</v>
      </c>
      <c r="S402" s="4">
        <v>1</v>
      </c>
      <c r="T402" s="4">
        <v>0</v>
      </c>
      <c r="U402" s="4"/>
      <c r="V402" s="4"/>
      <c r="W402" s="4">
        <v>3</v>
      </c>
      <c r="X402" s="4">
        <v>3</v>
      </c>
      <c r="Y402" s="4"/>
      <c r="Z402" s="4"/>
      <c r="AA402" s="4"/>
      <c r="AB402" s="4"/>
      <c r="AC402" s="4"/>
      <c r="AD402" s="4"/>
      <c r="AE402" s="30">
        <f t="shared" si="10"/>
        <v>305</v>
      </c>
      <c r="AF402" s="66"/>
    </row>
    <row r="403" spans="1:32" s="54" customFormat="1" ht="16.5" x14ac:dyDescent="0.2">
      <c r="A403" s="29">
        <f t="shared" si="11"/>
        <v>210300903</v>
      </c>
      <c r="B403" s="4">
        <v>210300903</v>
      </c>
      <c r="C403" s="4" t="s">
        <v>1730</v>
      </c>
      <c r="D403" s="4">
        <v>2</v>
      </c>
      <c r="E403" s="4">
        <v>2</v>
      </c>
      <c r="F403" s="4">
        <v>4</v>
      </c>
      <c r="G403" s="4">
        <v>1</v>
      </c>
      <c r="H403" s="4">
        <v>1014</v>
      </c>
      <c r="I403" s="4">
        <v>0.15</v>
      </c>
      <c r="J403" s="4"/>
      <c r="K403" s="4">
        <v>1</v>
      </c>
      <c r="L403" s="4"/>
      <c r="M403" s="4"/>
      <c r="N403" s="4"/>
      <c r="O403" s="4"/>
      <c r="P403" s="4"/>
      <c r="Q403" s="4">
        <v>1</v>
      </c>
      <c r="R403" s="4">
        <v>999</v>
      </c>
      <c r="S403" s="4">
        <v>1</v>
      </c>
      <c r="T403" s="4">
        <v>0</v>
      </c>
      <c r="U403" s="4"/>
      <c r="V403" s="4"/>
      <c r="W403" s="4">
        <v>3</v>
      </c>
      <c r="X403" s="4">
        <v>5</v>
      </c>
      <c r="Y403" s="4"/>
      <c r="Z403" s="4"/>
      <c r="AA403" s="4"/>
      <c r="AB403" s="4"/>
      <c r="AC403" s="4"/>
      <c r="AD403" s="4"/>
      <c r="AE403" s="30">
        <f t="shared" si="10"/>
        <v>306</v>
      </c>
      <c r="AF403" s="66" t="s">
        <v>1227</v>
      </c>
    </row>
    <row r="404" spans="1:32" s="54" customFormat="1" ht="16.5" x14ac:dyDescent="0.2">
      <c r="A404" s="29">
        <f t="shared" si="11"/>
        <v>210300904</v>
      </c>
      <c r="B404" s="4">
        <v>210300904</v>
      </c>
      <c r="C404" s="4" t="s">
        <v>1731</v>
      </c>
      <c r="D404" s="4">
        <v>2</v>
      </c>
      <c r="E404" s="4"/>
      <c r="F404" s="4">
        <v>4</v>
      </c>
      <c r="G404" s="4">
        <v>1</v>
      </c>
      <c r="H404" s="4">
        <v>4027</v>
      </c>
      <c r="I404" s="4">
        <v>0.5</v>
      </c>
      <c r="J404" s="4"/>
      <c r="K404" s="4">
        <v>1</v>
      </c>
      <c r="L404" s="4"/>
      <c r="M404" s="4"/>
      <c r="N404" s="4"/>
      <c r="O404" s="4"/>
      <c r="P404" s="4"/>
      <c r="Q404" s="4">
        <v>1</v>
      </c>
      <c r="R404" s="4">
        <v>1</v>
      </c>
      <c r="S404" s="4">
        <v>1</v>
      </c>
      <c r="T404" s="4">
        <v>0</v>
      </c>
      <c r="U404" s="4"/>
      <c r="V404" s="4"/>
      <c r="W404" s="4">
        <v>3</v>
      </c>
      <c r="X404" s="4">
        <v>1</v>
      </c>
      <c r="Y404" s="4"/>
      <c r="Z404" s="4"/>
      <c r="AA404" s="4"/>
      <c r="AB404" s="4"/>
      <c r="AC404" s="4"/>
      <c r="AD404" s="4"/>
      <c r="AE404" s="30">
        <f t="shared" si="10"/>
        <v>307</v>
      </c>
      <c r="AF404" s="66"/>
    </row>
    <row r="405" spans="1:32" s="54" customFormat="1" ht="16.5" x14ac:dyDescent="0.2">
      <c r="A405" s="29">
        <f t="shared" si="11"/>
        <v>210301001</v>
      </c>
      <c r="B405" s="4">
        <v>210301001</v>
      </c>
      <c r="C405" s="4" t="s">
        <v>1732</v>
      </c>
      <c r="D405" s="4">
        <v>1</v>
      </c>
      <c r="E405" s="4"/>
      <c r="F405" s="4">
        <v>1</v>
      </c>
      <c r="G405" s="4">
        <v>0</v>
      </c>
      <c r="H405" s="4">
        <v>4017</v>
      </c>
      <c r="I405" s="4">
        <v>3</v>
      </c>
      <c r="J405" s="4"/>
      <c r="K405" s="4">
        <v>1</v>
      </c>
      <c r="L405" s="4"/>
      <c r="M405" s="4"/>
      <c r="N405" s="4"/>
      <c r="O405" s="4"/>
      <c r="P405" s="4"/>
      <c r="Q405" s="4">
        <v>1</v>
      </c>
      <c r="R405" s="4"/>
      <c r="S405" s="4"/>
      <c r="T405" s="4">
        <v>0</v>
      </c>
      <c r="U405" s="4"/>
      <c r="V405" s="4"/>
      <c r="W405" s="4">
        <v>1</v>
      </c>
      <c r="X405" s="4">
        <v>5</v>
      </c>
      <c r="Y405" s="4"/>
      <c r="Z405" s="4"/>
      <c r="AA405" s="4"/>
      <c r="AB405" s="4"/>
      <c r="AC405" s="4"/>
      <c r="AD405" s="4"/>
      <c r="AE405" s="30">
        <f t="shared" si="10"/>
        <v>308</v>
      </c>
      <c r="AF405" s="66"/>
    </row>
    <row r="406" spans="1:32" s="54" customFormat="1" ht="16.5" x14ac:dyDescent="0.2">
      <c r="A406" s="29">
        <f t="shared" si="11"/>
        <v>210301002</v>
      </c>
      <c r="B406" s="4">
        <v>210301002</v>
      </c>
      <c r="C406" s="4" t="s">
        <v>1733</v>
      </c>
      <c r="D406" s="4">
        <v>1</v>
      </c>
      <c r="E406" s="4"/>
      <c r="F406" s="4">
        <v>3</v>
      </c>
      <c r="G406" s="4">
        <v>0</v>
      </c>
      <c r="H406" s="4">
        <v>3001</v>
      </c>
      <c r="I406" s="4">
        <v>3</v>
      </c>
      <c r="J406" s="4">
        <v>2</v>
      </c>
      <c r="K406" s="4">
        <v>0</v>
      </c>
      <c r="L406" s="4"/>
      <c r="M406" s="4"/>
      <c r="N406" s="4"/>
      <c r="O406" s="4"/>
      <c r="P406" s="4"/>
      <c r="Q406" s="4">
        <v>1</v>
      </c>
      <c r="R406" s="4"/>
      <c r="S406" s="4"/>
      <c r="T406" s="4">
        <v>0</v>
      </c>
      <c r="U406" s="4"/>
      <c r="V406" s="4"/>
      <c r="W406" s="4">
        <v>1</v>
      </c>
      <c r="X406" s="4">
        <v>4</v>
      </c>
      <c r="Y406" s="4"/>
      <c r="Z406" s="4"/>
      <c r="AA406" s="4"/>
      <c r="AB406" s="4"/>
      <c r="AC406" s="4"/>
      <c r="AD406" s="4"/>
      <c r="AE406" s="30">
        <f t="shared" si="10"/>
        <v>309</v>
      </c>
      <c r="AF406" s="66"/>
    </row>
    <row r="407" spans="1:32" s="54" customFormat="1" ht="16.5" x14ac:dyDescent="0.2">
      <c r="A407" s="29">
        <f t="shared" si="11"/>
        <v>210301003</v>
      </c>
      <c r="B407" s="4">
        <v>210301003</v>
      </c>
      <c r="C407" s="4" t="s">
        <v>1734</v>
      </c>
      <c r="D407" s="4">
        <v>1</v>
      </c>
      <c r="E407" s="4"/>
      <c r="F407" s="4">
        <v>3</v>
      </c>
      <c r="G407" s="4">
        <v>0</v>
      </c>
      <c r="H407" s="4">
        <v>3005</v>
      </c>
      <c r="I407" s="4">
        <v>2</v>
      </c>
      <c r="J407" s="4">
        <v>4</v>
      </c>
      <c r="K407" s="4">
        <v>0</v>
      </c>
      <c r="L407" s="4"/>
      <c r="M407" s="4"/>
      <c r="N407" s="4"/>
      <c r="O407" s="4"/>
      <c r="P407" s="4"/>
      <c r="Q407" s="4">
        <v>1</v>
      </c>
      <c r="R407" s="4"/>
      <c r="S407" s="4"/>
      <c r="T407" s="4">
        <v>0</v>
      </c>
      <c r="U407" s="4"/>
      <c r="V407" s="4"/>
      <c r="W407" s="4">
        <v>1</v>
      </c>
      <c r="X407" s="4">
        <v>5</v>
      </c>
      <c r="Y407" s="4"/>
      <c r="Z407" s="4"/>
      <c r="AA407" s="4"/>
      <c r="AB407" s="4"/>
      <c r="AC407" s="4"/>
      <c r="AD407" s="4"/>
      <c r="AE407" s="30">
        <f t="shared" si="10"/>
        <v>310</v>
      </c>
      <c r="AF407" s="66"/>
    </row>
    <row r="408" spans="1:32" s="54" customFormat="1" ht="16.5" x14ac:dyDescent="0.2">
      <c r="A408" s="29">
        <f t="shared" si="11"/>
        <v>210301004</v>
      </c>
      <c r="B408" s="4">
        <v>210301004</v>
      </c>
      <c r="C408" s="4" t="s">
        <v>1735</v>
      </c>
      <c r="D408" s="4">
        <v>1</v>
      </c>
      <c r="E408" s="4"/>
      <c r="F408" s="4">
        <v>4</v>
      </c>
      <c r="G408" s="4">
        <v>0</v>
      </c>
      <c r="H408" s="4">
        <v>4026</v>
      </c>
      <c r="I408" s="4">
        <v>0.2</v>
      </c>
      <c r="J408" s="4"/>
      <c r="K408" s="4">
        <v>0</v>
      </c>
      <c r="L408" s="4"/>
      <c r="M408" s="4"/>
      <c r="N408" s="4"/>
      <c r="O408" s="4"/>
      <c r="P408" s="4"/>
      <c r="Q408" s="4">
        <v>1</v>
      </c>
      <c r="R408" s="4"/>
      <c r="S408" s="4"/>
      <c r="T408" s="4">
        <v>0</v>
      </c>
      <c r="U408" s="4"/>
      <c r="V408" s="4"/>
      <c r="W408" s="4">
        <v>1</v>
      </c>
      <c r="X408" s="4">
        <v>5</v>
      </c>
      <c r="Y408" s="4"/>
      <c r="Z408" s="4"/>
      <c r="AA408" s="4"/>
      <c r="AB408" s="4"/>
      <c r="AC408" s="4"/>
      <c r="AD408" s="4"/>
      <c r="AE408" s="30">
        <f t="shared" si="10"/>
        <v>311</v>
      </c>
      <c r="AF408" s="66" t="s">
        <v>1228</v>
      </c>
    </row>
    <row r="409" spans="1:32" s="54" customFormat="1" ht="16.5" x14ac:dyDescent="0.2">
      <c r="A409" s="29">
        <f t="shared" si="11"/>
        <v>210301005</v>
      </c>
      <c r="B409" s="4">
        <v>210301005</v>
      </c>
      <c r="C409" s="4" t="s">
        <v>1736</v>
      </c>
      <c r="D409" s="4">
        <v>1</v>
      </c>
      <c r="E409" s="4"/>
      <c r="F409" s="4">
        <v>4</v>
      </c>
      <c r="G409" s="4">
        <v>0</v>
      </c>
      <c r="H409" s="4">
        <v>4039</v>
      </c>
      <c r="I409" s="4">
        <v>1</v>
      </c>
      <c r="J409" s="4"/>
      <c r="K409" s="4">
        <v>0</v>
      </c>
      <c r="L409" s="4"/>
      <c r="M409" s="4"/>
      <c r="N409" s="4"/>
      <c r="O409" s="4"/>
      <c r="P409" s="4"/>
      <c r="Q409" s="4">
        <v>1</v>
      </c>
      <c r="R409" s="4"/>
      <c r="S409" s="4"/>
      <c r="T409" s="4">
        <v>0</v>
      </c>
      <c r="U409" s="4"/>
      <c r="V409" s="4"/>
      <c r="W409" s="4">
        <v>1</v>
      </c>
      <c r="X409" s="4">
        <v>5</v>
      </c>
      <c r="Y409" s="4"/>
      <c r="Z409" s="4"/>
      <c r="AA409" s="4"/>
      <c r="AB409" s="4"/>
      <c r="AC409" s="4"/>
      <c r="AD409" s="4"/>
      <c r="AE409" s="30">
        <f t="shared" si="10"/>
        <v>312</v>
      </c>
      <c r="AF409" s="66"/>
    </row>
    <row r="410" spans="1:32" s="54" customFormat="1" ht="16.5" x14ac:dyDescent="0.2">
      <c r="A410" s="29">
        <f t="shared" si="11"/>
        <v>210301103</v>
      </c>
      <c r="B410" s="4">
        <v>210301103</v>
      </c>
      <c r="C410" s="4" t="s">
        <v>1737</v>
      </c>
      <c r="D410" s="4">
        <v>1</v>
      </c>
      <c r="E410" s="4"/>
      <c r="F410" s="4">
        <v>2</v>
      </c>
      <c r="G410" s="4">
        <v>0</v>
      </c>
      <c r="H410" s="4">
        <v>2001</v>
      </c>
      <c r="I410" s="4">
        <v>2</v>
      </c>
      <c r="J410" s="4"/>
      <c r="K410" s="4">
        <v>1</v>
      </c>
      <c r="L410" s="4"/>
      <c r="M410" s="4"/>
      <c r="N410" s="4"/>
      <c r="O410" s="4"/>
      <c r="P410" s="4"/>
      <c r="Q410" s="4">
        <v>1</v>
      </c>
      <c r="R410" s="4">
        <v>1</v>
      </c>
      <c r="S410" s="4">
        <v>1</v>
      </c>
      <c r="T410" s="4">
        <v>0</v>
      </c>
      <c r="U410" s="4"/>
      <c r="V410" s="4"/>
      <c r="W410" s="4">
        <v>3</v>
      </c>
      <c r="X410" s="4">
        <v>4</v>
      </c>
      <c r="Y410" s="4">
        <v>1</v>
      </c>
      <c r="Z410" s="4">
        <v>2</v>
      </c>
      <c r="AA410" s="4"/>
      <c r="AB410" s="4">
        <v>1</v>
      </c>
      <c r="AC410" s="4"/>
      <c r="AD410" s="4"/>
      <c r="AE410" s="30">
        <f t="shared" si="10"/>
        <v>313</v>
      </c>
      <c r="AF410" s="66"/>
    </row>
    <row r="411" spans="1:32" s="54" customFormat="1" ht="33" x14ac:dyDescent="0.2">
      <c r="A411" s="29">
        <f t="shared" si="11"/>
        <v>210301102</v>
      </c>
      <c r="B411" s="4">
        <v>210301102</v>
      </c>
      <c r="C411" s="4" t="s">
        <v>1738</v>
      </c>
      <c r="D411" s="4">
        <v>1</v>
      </c>
      <c r="E411" s="4"/>
      <c r="F411" s="4">
        <v>2</v>
      </c>
      <c r="G411" s="4">
        <v>0</v>
      </c>
      <c r="H411" s="4">
        <v>2004</v>
      </c>
      <c r="I411" s="4">
        <v>0.15</v>
      </c>
      <c r="J411" s="4"/>
      <c r="K411" s="4">
        <v>1</v>
      </c>
      <c r="L411" s="4"/>
      <c r="M411" s="4"/>
      <c r="N411" s="4"/>
      <c r="O411" s="4"/>
      <c r="P411" s="4"/>
      <c r="Q411" s="4">
        <v>1</v>
      </c>
      <c r="R411" s="4"/>
      <c r="S411" s="4"/>
      <c r="T411" s="4">
        <v>0</v>
      </c>
      <c r="U411" s="4"/>
      <c r="V411" s="4"/>
      <c r="W411" s="4">
        <v>3</v>
      </c>
      <c r="X411" s="4">
        <v>4</v>
      </c>
      <c r="Y411" s="4">
        <v>1</v>
      </c>
      <c r="Z411" s="4">
        <v>2</v>
      </c>
      <c r="AA411" s="4"/>
      <c r="AB411" s="4">
        <v>1</v>
      </c>
      <c r="AC411" s="4"/>
      <c r="AD411" s="4"/>
      <c r="AE411" s="30">
        <f t="shared" si="10"/>
        <v>314</v>
      </c>
      <c r="AF411" s="66"/>
    </row>
    <row r="412" spans="1:32" s="54" customFormat="1" ht="16.5" x14ac:dyDescent="0.2">
      <c r="A412" s="29">
        <f t="shared" si="11"/>
        <v>210301101</v>
      </c>
      <c r="B412" s="4">
        <v>210301101</v>
      </c>
      <c r="C412" s="4" t="s">
        <v>1739</v>
      </c>
      <c r="D412" s="4">
        <v>1</v>
      </c>
      <c r="E412" s="4"/>
      <c r="F412" s="4">
        <v>4</v>
      </c>
      <c r="G412" s="4">
        <v>1</v>
      </c>
      <c r="H412" s="4">
        <v>4038</v>
      </c>
      <c r="I412" s="4"/>
      <c r="J412" s="4"/>
      <c r="K412" s="4"/>
      <c r="L412" s="4"/>
      <c r="M412" s="4"/>
      <c r="N412" s="4"/>
      <c r="O412" s="4"/>
      <c r="P412" s="4"/>
      <c r="Q412" s="4">
        <v>1</v>
      </c>
      <c r="R412" s="4">
        <v>2</v>
      </c>
      <c r="S412" s="4"/>
      <c r="T412" s="4">
        <v>0</v>
      </c>
      <c r="U412" s="4"/>
      <c r="V412" s="4"/>
      <c r="W412" s="4">
        <v>3</v>
      </c>
      <c r="X412" s="4">
        <v>4</v>
      </c>
      <c r="Y412" s="4">
        <v>1</v>
      </c>
      <c r="Z412" s="4">
        <v>2</v>
      </c>
      <c r="AA412" s="4"/>
      <c r="AB412" s="4">
        <v>1</v>
      </c>
      <c r="AC412" s="4"/>
      <c r="AD412" s="4"/>
      <c r="AE412" s="30">
        <f t="shared" si="10"/>
        <v>315</v>
      </c>
      <c r="AF412" s="66"/>
    </row>
    <row r="413" spans="1:32" s="154" customFormat="1" ht="16.5" x14ac:dyDescent="0.2">
      <c r="A413" s="29">
        <f t="shared" si="11"/>
        <v>210301104</v>
      </c>
      <c r="B413" s="69">
        <v>210301104</v>
      </c>
      <c r="C413" s="69" t="s">
        <v>1740</v>
      </c>
      <c r="D413" s="69">
        <v>1</v>
      </c>
      <c r="E413" s="69"/>
      <c r="F413" s="69">
        <v>4</v>
      </c>
      <c r="G413" s="69">
        <v>1</v>
      </c>
      <c r="H413" s="69">
        <v>1013</v>
      </c>
      <c r="I413" s="4">
        <v>0.3</v>
      </c>
      <c r="J413" s="4"/>
      <c r="K413" s="4">
        <v>0</v>
      </c>
      <c r="L413" s="4"/>
      <c r="M413" s="4"/>
      <c r="N413" s="4"/>
      <c r="O413" s="4"/>
      <c r="P413" s="4"/>
      <c r="Q413" s="69">
        <v>1</v>
      </c>
      <c r="R413" s="69">
        <v>1</v>
      </c>
      <c r="S413" s="69">
        <v>1</v>
      </c>
      <c r="T413" s="69">
        <v>0</v>
      </c>
      <c r="U413" s="69"/>
      <c r="V413" s="69"/>
      <c r="W413" s="69">
        <v>3</v>
      </c>
      <c r="X413" s="69">
        <v>4</v>
      </c>
      <c r="Y413" s="69">
        <v>1</v>
      </c>
      <c r="Z413" s="69">
        <v>2</v>
      </c>
      <c r="AA413" s="69"/>
      <c r="AB413" s="69"/>
      <c r="AC413" s="69"/>
      <c r="AD413" s="69"/>
      <c r="AE413" s="30">
        <f t="shared" si="10"/>
        <v>316</v>
      </c>
      <c r="AF413" s="96" t="s">
        <v>1230</v>
      </c>
    </row>
    <row r="414" spans="1:32" s="54" customFormat="1" ht="16.5" x14ac:dyDescent="0.2">
      <c r="A414" s="29">
        <f t="shared" si="11"/>
        <v>210301105</v>
      </c>
      <c r="B414" s="4">
        <v>210301105</v>
      </c>
      <c r="C414" s="4" t="s">
        <v>1741</v>
      </c>
      <c r="D414" s="4">
        <v>1</v>
      </c>
      <c r="E414" s="4"/>
      <c r="F414" s="4">
        <v>4</v>
      </c>
      <c r="G414" s="4">
        <v>1</v>
      </c>
      <c r="H414" s="4">
        <v>2002</v>
      </c>
      <c r="I414" s="4"/>
      <c r="J414" s="4"/>
      <c r="K414" s="4">
        <v>0</v>
      </c>
      <c r="L414" s="4"/>
      <c r="M414" s="4"/>
      <c r="N414" s="4"/>
      <c r="O414" s="4"/>
      <c r="P414" s="4"/>
      <c r="Q414" s="4">
        <v>1</v>
      </c>
      <c r="R414" s="4"/>
      <c r="S414" s="4"/>
      <c r="T414" s="4">
        <v>0</v>
      </c>
      <c r="U414" s="4"/>
      <c r="V414" s="4"/>
      <c r="W414" s="4">
        <v>3</v>
      </c>
      <c r="X414" s="4">
        <v>7</v>
      </c>
      <c r="Y414" s="4"/>
      <c r="Z414" s="4"/>
      <c r="AA414" s="4"/>
      <c r="AB414" s="4"/>
      <c r="AC414" s="4"/>
      <c r="AD414" s="4"/>
      <c r="AE414" s="30">
        <f t="shared" si="10"/>
        <v>317</v>
      </c>
      <c r="AF414" s="66"/>
    </row>
    <row r="415" spans="1:32" s="54" customFormat="1" ht="16.5" x14ac:dyDescent="0.2">
      <c r="A415" s="29">
        <f t="shared" si="11"/>
        <v>210301201</v>
      </c>
      <c r="B415" s="4">
        <v>210301201</v>
      </c>
      <c r="C415" s="4" t="s">
        <v>1742</v>
      </c>
      <c r="D415" s="4">
        <v>1</v>
      </c>
      <c r="E415" s="4"/>
      <c r="F415" s="4">
        <v>1</v>
      </c>
      <c r="G415" s="4">
        <v>0</v>
      </c>
      <c r="H415" s="4">
        <v>1001</v>
      </c>
      <c r="I415" s="4">
        <v>3</v>
      </c>
      <c r="J415" s="4"/>
      <c r="K415" s="4">
        <v>1</v>
      </c>
      <c r="L415" s="4"/>
      <c r="M415" s="4"/>
      <c r="N415" s="4"/>
      <c r="O415" s="4"/>
      <c r="P415" s="4"/>
      <c r="Q415" s="4">
        <v>1</v>
      </c>
      <c r="R415" s="4"/>
      <c r="S415" s="4"/>
      <c r="T415" s="4">
        <v>0</v>
      </c>
      <c r="U415" s="4"/>
      <c r="V415" s="4"/>
      <c r="W415" s="4">
        <v>1</v>
      </c>
      <c r="X415" s="4">
        <v>5</v>
      </c>
      <c r="Y415" s="4"/>
      <c r="Z415" s="4"/>
      <c r="AA415" s="4"/>
      <c r="AB415" s="4"/>
      <c r="AC415" s="4"/>
      <c r="AD415" s="4"/>
      <c r="AE415" s="30">
        <f t="shared" si="10"/>
        <v>318</v>
      </c>
      <c r="AF415" s="66"/>
    </row>
    <row r="416" spans="1:32" s="54" customFormat="1" ht="16.5" x14ac:dyDescent="0.2">
      <c r="A416" s="29">
        <f t="shared" si="11"/>
        <v>210301202</v>
      </c>
      <c r="B416" s="4">
        <v>210301202</v>
      </c>
      <c r="C416" s="4" t="s">
        <v>1743</v>
      </c>
      <c r="D416" s="4">
        <v>1</v>
      </c>
      <c r="E416" s="4"/>
      <c r="F416" s="4">
        <v>4</v>
      </c>
      <c r="G416" s="4">
        <v>0</v>
      </c>
      <c r="H416" s="4">
        <v>4026</v>
      </c>
      <c r="I416" s="4">
        <v>0.5</v>
      </c>
      <c r="J416" s="4"/>
      <c r="K416" s="4">
        <v>1</v>
      </c>
      <c r="L416" s="4"/>
      <c r="M416" s="4"/>
      <c r="N416" s="4"/>
      <c r="O416" s="4"/>
      <c r="P416" s="4"/>
      <c r="Q416" s="4">
        <v>1</v>
      </c>
      <c r="R416" s="4">
        <v>2</v>
      </c>
      <c r="S416" s="4">
        <v>4</v>
      </c>
      <c r="T416" s="4">
        <v>0</v>
      </c>
      <c r="U416" s="4"/>
      <c r="V416" s="4"/>
      <c r="W416" s="4">
        <v>3</v>
      </c>
      <c r="X416" s="4">
        <v>5</v>
      </c>
      <c r="Y416" s="4">
        <v>1</v>
      </c>
      <c r="Z416" s="4">
        <v>3</v>
      </c>
      <c r="AA416" s="4"/>
      <c r="AB416" s="4">
        <v>1</v>
      </c>
      <c r="AC416" s="4"/>
      <c r="AD416" s="4"/>
      <c r="AE416" s="30">
        <f t="shared" si="10"/>
        <v>319</v>
      </c>
      <c r="AF416" s="66"/>
    </row>
    <row r="417" spans="1:32" s="54" customFormat="1" ht="16.5" x14ac:dyDescent="0.2">
      <c r="A417" s="29">
        <f t="shared" si="11"/>
        <v>210301203</v>
      </c>
      <c r="B417" s="4">
        <v>210301203</v>
      </c>
      <c r="C417" s="4" t="s">
        <v>1744</v>
      </c>
      <c r="D417" s="4">
        <v>1</v>
      </c>
      <c r="E417" s="4"/>
      <c r="F417" s="4">
        <v>4</v>
      </c>
      <c r="G417" s="4">
        <v>3</v>
      </c>
      <c r="H417" s="4">
        <v>4109</v>
      </c>
      <c r="I417" s="4">
        <v>3</v>
      </c>
      <c r="J417" s="4"/>
      <c r="K417" s="4">
        <v>1</v>
      </c>
      <c r="L417" s="4"/>
      <c r="M417" s="4"/>
      <c r="N417" s="4"/>
      <c r="O417" s="4"/>
      <c r="P417" s="4"/>
      <c r="Q417" s="4">
        <v>1</v>
      </c>
      <c r="R417" s="4">
        <v>2</v>
      </c>
      <c r="S417" s="4">
        <v>4</v>
      </c>
      <c r="T417" s="4">
        <v>0</v>
      </c>
      <c r="U417" s="4"/>
      <c r="V417" s="4"/>
      <c r="W417" s="4">
        <v>3</v>
      </c>
      <c r="X417" s="4">
        <v>1</v>
      </c>
      <c r="Y417" s="4"/>
      <c r="Z417" s="4"/>
      <c r="AA417" s="4"/>
      <c r="AB417" s="4"/>
      <c r="AC417" s="4"/>
      <c r="AD417" s="4"/>
      <c r="AE417" s="30">
        <f t="shared" si="10"/>
        <v>320</v>
      </c>
      <c r="AF417" s="66"/>
    </row>
    <row r="418" spans="1:32" s="54" customFormat="1" ht="16.5" x14ac:dyDescent="0.2">
      <c r="A418" s="29">
        <f t="shared" si="11"/>
        <v>210301204</v>
      </c>
      <c r="B418" s="4">
        <v>210301204</v>
      </c>
      <c r="C418" s="4" t="s">
        <v>1745</v>
      </c>
      <c r="D418" s="4">
        <v>1</v>
      </c>
      <c r="E418" s="4"/>
      <c r="F418" s="4">
        <v>4</v>
      </c>
      <c r="G418" s="4">
        <v>3</v>
      </c>
      <c r="H418" s="4">
        <v>4109</v>
      </c>
      <c r="I418" s="4">
        <v>3</v>
      </c>
      <c r="J418" s="4"/>
      <c r="K418" s="4">
        <v>1</v>
      </c>
      <c r="L418" s="4"/>
      <c r="M418" s="4"/>
      <c r="N418" s="4"/>
      <c r="O418" s="4"/>
      <c r="P418" s="4"/>
      <c r="Q418" s="4">
        <v>1</v>
      </c>
      <c r="R418" s="4">
        <v>2</v>
      </c>
      <c r="S418" s="4">
        <v>4</v>
      </c>
      <c r="T418" s="4">
        <v>0</v>
      </c>
      <c r="U418" s="4"/>
      <c r="V418" s="4"/>
      <c r="W418" s="4">
        <v>1</v>
      </c>
      <c r="X418" s="4">
        <v>5</v>
      </c>
      <c r="Y418" s="4"/>
      <c r="Z418" s="4"/>
      <c r="AA418" s="4"/>
      <c r="AB418" s="4"/>
      <c r="AC418" s="4"/>
      <c r="AD418" s="4"/>
      <c r="AE418" s="30">
        <f t="shared" si="10"/>
        <v>321</v>
      </c>
      <c r="AF418" s="66"/>
    </row>
    <row r="419" spans="1:32" s="54" customFormat="1" ht="33" x14ac:dyDescent="0.2">
      <c r="A419" s="29">
        <f t="shared" si="11"/>
        <v>210301205</v>
      </c>
      <c r="B419" s="4">
        <v>210301205</v>
      </c>
      <c r="C419" s="4" t="s">
        <v>1746</v>
      </c>
      <c r="D419" s="4">
        <v>1</v>
      </c>
      <c r="E419" s="4"/>
      <c r="F419" s="4">
        <v>4</v>
      </c>
      <c r="G419" s="4">
        <v>3</v>
      </c>
      <c r="H419" s="4">
        <v>4109</v>
      </c>
      <c r="I419" s="4">
        <v>3</v>
      </c>
      <c r="J419" s="4"/>
      <c r="K419" s="4">
        <v>1</v>
      </c>
      <c r="L419" s="4"/>
      <c r="M419" s="4"/>
      <c r="N419" s="4"/>
      <c r="O419" s="4"/>
      <c r="P419" s="4"/>
      <c r="Q419" s="4">
        <v>1</v>
      </c>
      <c r="R419" s="4">
        <v>2</v>
      </c>
      <c r="S419" s="4">
        <v>4</v>
      </c>
      <c r="T419" s="4">
        <v>0</v>
      </c>
      <c r="U419" s="4"/>
      <c r="V419" s="4"/>
      <c r="W419" s="4">
        <v>3</v>
      </c>
      <c r="X419" s="4">
        <v>5</v>
      </c>
      <c r="Y419" s="4">
        <v>1</v>
      </c>
      <c r="Z419" s="4">
        <v>3</v>
      </c>
      <c r="AA419" s="4"/>
      <c r="AB419" s="4">
        <v>1</v>
      </c>
      <c r="AC419" s="4"/>
      <c r="AD419" s="4"/>
      <c r="AE419" s="30">
        <f t="shared" si="10"/>
        <v>322</v>
      </c>
      <c r="AF419" s="66"/>
    </row>
    <row r="420" spans="1:32" s="54" customFormat="1" ht="33" x14ac:dyDescent="0.2">
      <c r="A420" s="29">
        <f t="shared" si="11"/>
        <v>210301211</v>
      </c>
      <c r="B420" s="4">
        <v>210301211</v>
      </c>
      <c r="C420" s="4" t="s">
        <v>1747</v>
      </c>
      <c r="D420" s="4">
        <v>1</v>
      </c>
      <c r="E420" s="4"/>
      <c r="F420" s="4">
        <v>4</v>
      </c>
      <c r="G420" s="4">
        <v>2</v>
      </c>
      <c r="H420" s="4">
        <v>4019</v>
      </c>
      <c r="I420" s="4">
        <v>1</v>
      </c>
      <c r="J420" s="4"/>
      <c r="K420" s="4">
        <v>0</v>
      </c>
      <c r="L420" s="4">
        <v>124</v>
      </c>
      <c r="M420" s="4"/>
      <c r="N420" s="4"/>
      <c r="O420" s="4"/>
      <c r="P420" s="4"/>
      <c r="Q420" s="4">
        <v>1</v>
      </c>
      <c r="R420" s="4">
        <v>1</v>
      </c>
      <c r="S420" s="4">
        <v>5</v>
      </c>
      <c r="T420" s="4">
        <v>0</v>
      </c>
      <c r="U420" s="4"/>
      <c r="V420" s="4"/>
      <c r="W420" s="4">
        <v>3</v>
      </c>
      <c r="X420" s="4">
        <v>1</v>
      </c>
      <c r="Y420" s="4"/>
      <c r="Z420" s="4"/>
      <c r="AA420" s="4"/>
      <c r="AB420" s="4"/>
      <c r="AC420" s="4"/>
      <c r="AD420" s="4"/>
      <c r="AE420" s="30">
        <f t="shared" si="10"/>
        <v>323</v>
      </c>
      <c r="AF420" s="66" t="s">
        <v>1225</v>
      </c>
    </row>
    <row r="421" spans="1:32" s="54" customFormat="1" ht="16.5" x14ac:dyDescent="0.2">
      <c r="A421" s="29">
        <f t="shared" si="11"/>
        <v>210301221</v>
      </c>
      <c r="B421" s="4">
        <v>210301221</v>
      </c>
      <c r="C421" s="4" t="s">
        <v>1820</v>
      </c>
      <c r="D421" s="4">
        <v>1</v>
      </c>
      <c r="E421" s="4"/>
      <c r="F421" s="4">
        <v>4</v>
      </c>
      <c r="G421" s="4">
        <v>2</v>
      </c>
      <c r="H421" s="4">
        <v>4109</v>
      </c>
      <c r="I421" s="4">
        <v>3</v>
      </c>
      <c r="J421" s="4"/>
      <c r="K421" s="4">
        <v>0</v>
      </c>
      <c r="L421" s="4">
        <v>122</v>
      </c>
      <c r="M421" s="4"/>
      <c r="N421" s="4"/>
      <c r="O421" s="4"/>
      <c r="P421" s="4"/>
      <c r="Q421" s="4">
        <v>1</v>
      </c>
      <c r="R421" s="4">
        <v>2</v>
      </c>
      <c r="S421" s="4">
        <v>4</v>
      </c>
      <c r="T421" s="4">
        <v>0</v>
      </c>
      <c r="U421" s="4"/>
      <c r="V421" s="4"/>
      <c r="W421" s="4">
        <v>3</v>
      </c>
      <c r="X421" s="4">
        <v>5</v>
      </c>
      <c r="Y421" s="4">
        <v>1</v>
      </c>
      <c r="Z421" s="4"/>
      <c r="AA421" s="4"/>
      <c r="AB421" s="4"/>
      <c r="AC421" s="4"/>
      <c r="AD421" s="4"/>
      <c r="AE421" s="30">
        <f t="shared" si="10"/>
        <v>324</v>
      </c>
      <c r="AF421" s="66"/>
    </row>
    <row r="422" spans="1:32" s="54" customFormat="1" ht="16.5" x14ac:dyDescent="0.2">
      <c r="A422" s="29">
        <f t="shared" si="11"/>
        <v>210301301</v>
      </c>
      <c r="B422" s="4">
        <v>210301301</v>
      </c>
      <c r="C422" s="4" t="s">
        <v>1748</v>
      </c>
      <c r="D422" s="4">
        <v>1</v>
      </c>
      <c r="E422" s="4"/>
      <c r="F422" s="4">
        <v>1</v>
      </c>
      <c r="G422" s="4">
        <v>0</v>
      </c>
      <c r="H422" s="4">
        <v>1001</v>
      </c>
      <c r="I422" s="4">
        <v>3</v>
      </c>
      <c r="J422" s="4"/>
      <c r="K422" s="4">
        <v>1</v>
      </c>
      <c r="L422" s="4"/>
      <c r="M422" s="4"/>
      <c r="N422" s="4"/>
      <c r="O422" s="4"/>
      <c r="P422" s="4"/>
      <c r="Q422" s="4">
        <v>1</v>
      </c>
      <c r="R422" s="4"/>
      <c r="S422" s="4"/>
      <c r="T422" s="4">
        <v>0</v>
      </c>
      <c r="U422" s="4"/>
      <c r="V422" s="4"/>
      <c r="W422" s="4">
        <v>3</v>
      </c>
      <c r="X422" s="4">
        <v>5</v>
      </c>
      <c r="Y422" s="4">
        <v>2</v>
      </c>
      <c r="Z422" s="4"/>
      <c r="AA422" s="4"/>
      <c r="AB422" s="4"/>
      <c r="AC422" s="4"/>
      <c r="AD422" s="4"/>
      <c r="AE422" s="30">
        <f t="shared" si="10"/>
        <v>325</v>
      </c>
      <c r="AF422" s="66"/>
    </row>
    <row r="423" spans="1:32" s="54" customFormat="1" ht="16.5" x14ac:dyDescent="0.2">
      <c r="A423" s="29">
        <f t="shared" si="11"/>
        <v>210301302</v>
      </c>
      <c r="B423" s="4">
        <v>210301302</v>
      </c>
      <c r="C423" s="4" t="s">
        <v>1749</v>
      </c>
      <c r="D423" s="4">
        <v>2</v>
      </c>
      <c r="E423" s="4"/>
      <c r="F423" s="4">
        <v>4</v>
      </c>
      <c r="G423" s="4">
        <v>1</v>
      </c>
      <c r="H423" s="4">
        <v>4007</v>
      </c>
      <c r="I423" s="4">
        <v>0.01</v>
      </c>
      <c r="J423" s="4"/>
      <c r="K423" s="4">
        <v>0</v>
      </c>
      <c r="L423" s="4"/>
      <c r="M423" s="4"/>
      <c r="N423" s="4"/>
      <c r="O423" s="4"/>
      <c r="P423" s="4"/>
      <c r="Q423" s="4">
        <v>1</v>
      </c>
      <c r="R423" s="4">
        <v>999</v>
      </c>
      <c r="S423" s="4">
        <v>1</v>
      </c>
      <c r="T423" s="4">
        <v>0</v>
      </c>
      <c r="U423" s="4" t="s">
        <v>680</v>
      </c>
      <c r="V423" s="4"/>
      <c r="W423" s="4">
        <v>3</v>
      </c>
      <c r="X423" s="4">
        <v>1</v>
      </c>
      <c r="Y423" s="4"/>
      <c r="Z423" s="4"/>
      <c r="AA423" s="4"/>
      <c r="AB423" s="4"/>
      <c r="AC423" s="4">
        <v>1</v>
      </c>
      <c r="AD423" s="4">
        <v>6</v>
      </c>
      <c r="AE423" s="30">
        <f t="shared" si="10"/>
        <v>326</v>
      </c>
      <c r="AF423" s="66" t="s">
        <v>1236</v>
      </c>
    </row>
    <row r="424" spans="1:32" s="54" customFormat="1" ht="16.5" x14ac:dyDescent="0.2">
      <c r="A424" s="29">
        <f t="shared" si="11"/>
        <v>210301303</v>
      </c>
      <c r="B424" s="4">
        <v>210301303</v>
      </c>
      <c r="C424" s="4" t="s">
        <v>1750</v>
      </c>
      <c r="D424" s="4">
        <v>2</v>
      </c>
      <c r="E424" s="4"/>
      <c r="F424" s="4">
        <v>4</v>
      </c>
      <c r="G424" s="4">
        <v>1</v>
      </c>
      <c r="H424" s="4">
        <v>4019</v>
      </c>
      <c r="I424" s="4">
        <v>0.5</v>
      </c>
      <c r="J424" s="4"/>
      <c r="K424" s="4">
        <v>0</v>
      </c>
      <c r="L424" s="4"/>
      <c r="M424" s="4"/>
      <c r="N424" s="4"/>
      <c r="O424" s="4"/>
      <c r="P424" s="4"/>
      <c r="Q424" s="4">
        <v>1</v>
      </c>
      <c r="R424" s="4"/>
      <c r="S424" s="4"/>
      <c r="T424" s="4">
        <v>0</v>
      </c>
      <c r="U424" s="4"/>
      <c r="V424" s="4"/>
      <c r="W424" s="4">
        <v>3</v>
      </c>
      <c r="X424" s="4">
        <v>1</v>
      </c>
      <c r="Y424" s="4"/>
      <c r="Z424" s="4"/>
      <c r="AA424" s="4"/>
      <c r="AB424" s="4"/>
      <c r="AC424" s="4"/>
      <c r="AD424" s="4"/>
      <c r="AE424" s="30">
        <f t="shared" ref="AE424:AE487" si="12">AE423+1</f>
        <v>327</v>
      </c>
      <c r="AF424" s="66"/>
    </row>
    <row r="425" spans="1:32" s="54" customFormat="1" ht="16.5" x14ac:dyDescent="0.2">
      <c r="A425" s="29">
        <f t="shared" si="11"/>
        <v>210301401</v>
      </c>
      <c r="B425" s="4">
        <v>210301401</v>
      </c>
      <c r="C425" s="4" t="s">
        <v>1751</v>
      </c>
      <c r="D425" s="4">
        <v>1</v>
      </c>
      <c r="E425" s="4"/>
      <c r="F425" s="4">
        <v>1</v>
      </c>
      <c r="G425" s="4">
        <v>0</v>
      </c>
      <c r="H425" s="4">
        <v>1001</v>
      </c>
      <c r="I425" s="4">
        <v>3</v>
      </c>
      <c r="J425" s="4"/>
      <c r="K425" s="4">
        <v>1</v>
      </c>
      <c r="L425" s="4"/>
      <c r="M425" s="4"/>
      <c r="N425" s="4"/>
      <c r="O425" s="4"/>
      <c r="P425" s="4"/>
      <c r="Q425" s="4">
        <v>1</v>
      </c>
      <c r="R425" s="4"/>
      <c r="S425" s="4"/>
      <c r="T425" s="4">
        <v>0</v>
      </c>
      <c r="U425" s="4"/>
      <c r="V425" s="4"/>
      <c r="W425" s="4">
        <v>1</v>
      </c>
      <c r="X425" s="4">
        <v>5</v>
      </c>
      <c r="Y425" s="4"/>
      <c r="Z425" s="4"/>
      <c r="AA425" s="4"/>
      <c r="AB425" s="4"/>
      <c r="AC425" s="4"/>
      <c r="AD425" s="4"/>
      <c r="AE425" s="30">
        <f t="shared" si="12"/>
        <v>328</v>
      </c>
      <c r="AF425" s="66"/>
    </row>
    <row r="426" spans="1:32" s="54" customFormat="1" ht="16.5" x14ac:dyDescent="0.2">
      <c r="A426" s="29">
        <f t="shared" si="11"/>
        <v>210301402</v>
      </c>
      <c r="B426" s="4">
        <v>210301402</v>
      </c>
      <c r="C426" s="4" t="s">
        <v>1752</v>
      </c>
      <c r="D426" s="4">
        <v>1</v>
      </c>
      <c r="E426" s="4"/>
      <c r="F426" s="4">
        <v>4</v>
      </c>
      <c r="G426" s="4">
        <v>2</v>
      </c>
      <c r="H426" s="4">
        <v>4001</v>
      </c>
      <c r="I426" s="4"/>
      <c r="J426" s="4"/>
      <c r="K426" s="4">
        <v>0</v>
      </c>
      <c r="L426" s="4">
        <v>101</v>
      </c>
      <c r="M426" s="4">
        <v>0.15</v>
      </c>
      <c r="N426" s="4">
        <v>0</v>
      </c>
      <c r="O426" s="4"/>
      <c r="P426" s="4"/>
      <c r="Q426" s="4">
        <v>1</v>
      </c>
      <c r="R426" s="4">
        <v>1</v>
      </c>
      <c r="S426" s="4">
        <v>4</v>
      </c>
      <c r="T426" s="4">
        <v>0</v>
      </c>
      <c r="U426" s="4"/>
      <c r="V426" s="4"/>
      <c r="W426" s="4">
        <v>1</v>
      </c>
      <c r="X426" s="4">
        <v>5</v>
      </c>
      <c r="Y426" s="4"/>
      <c r="Z426" s="4"/>
      <c r="AA426" s="4"/>
      <c r="AB426" s="4"/>
      <c r="AC426" s="4">
        <v>1</v>
      </c>
      <c r="AD426" s="4">
        <v>1</v>
      </c>
      <c r="AE426" s="30">
        <f t="shared" si="12"/>
        <v>329</v>
      </c>
      <c r="AF426" s="66"/>
    </row>
    <row r="427" spans="1:32" s="54" customFormat="1" ht="16.5" x14ac:dyDescent="0.2">
      <c r="A427" s="29">
        <f t="shared" si="11"/>
        <v>210301403</v>
      </c>
      <c r="B427" s="4">
        <v>210301403</v>
      </c>
      <c r="C427" s="4" t="s">
        <v>1753</v>
      </c>
      <c r="D427" s="4">
        <v>2</v>
      </c>
      <c r="E427" s="4">
        <v>1</v>
      </c>
      <c r="F427" s="4">
        <v>4</v>
      </c>
      <c r="G427" s="4">
        <v>1</v>
      </c>
      <c r="H427" s="4">
        <v>4029</v>
      </c>
      <c r="I427" s="4">
        <v>0.3</v>
      </c>
      <c r="J427" s="4"/>
      <c r="K427" s="4">
        <v>0</v>
      </c>
      <c r="L427" s="4"/>
      <c r="M427" s="4"/>
      <c r="N427" s="4"/>
      <c r="O427" s="4"/>
      <c r="P427" s="4"/>
      <c r="Q427" s="4">
        <v>1</v>
      </c>
      <c r="R427" s="4">
        <v>999</v>
      </c>
      <c r="S427" s="4"/>
      <c r="T427" s="4">
        <v>0</v>
      </c>
      <c r="U427" s="4"/>
      <c r="V427" s="4"/>
      <c r="W427" s="4">
        <v>3</v>
      </c>
      <c r="X427" s="4">
        <v>1</v>
      </c>
      <c r="Y427" s="4"/>
      <c r="Z427" s="4"/>
      <c r="AA427" s="4"/>
      <c r="AB427" s="4"/>
      <c r="AC427" s="4"/>
      <c r="AD427" s="4"/>
      <c r="AE427" s="30">
        <f t="shared" si="12"/>
        <v>330</v>
      </c>
      <c r="AF427" s="66" t="s">
        <v>1221</v>
      </c>
    </row>
    <row r="428" spans="1:32" s="54" customFormat="1" ht="16.5" x14ac:dyDescent="0.2">
      <c r="A428" s="29">
        <f t="shared" si="11"/>
        <v>210301501</v>
      </c>
      <c r="B428" s="4">
        <v>210301501</v>
      </c>
      <c r="C428" s="4" t="s">
        <v>1754</v>
      </c>
      <c r="D428" s="4">
        <v>1</v>
      </c>
      <c r="E428" s="4"/>
      <c r="F428" s="4">
        <v>1</v>
      </c>
      <c r="G428" s="4">
        <v>0</v>
      </c>
      <c r="H428" s="4">
        <v>1001</v>
      </c>
      <c r="I428" s="4">
        <v>3</v>
      </c>
      <c r="J428" s="4"/>
      <c r="K428" s="4">
        <v>1</v>
      </c>
      <c r="L428" s="4"/>
      <c r="M428" s="4"/>
      <c r="N428" s="4"/>
      <c r="O428" s="4"/>
      <c r="P428" s="4"/>
      <c r="Q428" s="4">
        <v>1</v>
      </c>
      <c r="R428" s="4"/>
      <c r="S428" s="4"/>
      <c r="T428" s="4">
        <v>0</v>
      </c>
      <c r="U428" s="4"/>
      <c r="V428" s="4"/>
      <c r="W428" s="4">
        <v>1</v>
      </c>
      <c r="X428" s="4">
        <v>5</v>
      </c>
      <c r="Y428" s="4"/>
      <c r="Z428" s="4"/>
      <c r="AA428" s="4"/>
      <c r="AB428" s="4"/>
      <c r="AC428" s="4"/>
      <c r="AD428" s="4"/>
      <c r="AE428" s="30">
        <f t="shared" si="12"/>
        <v>331</v>
      </c>
      <c r="AF428" s="66"/>
    </row>
    <row r="429" spans="1:32" s="54" customFormat="1" ht="16.5" x14ac:dyDescent="0.2">
      <c r="A429" s="29">
        <f t="shared" si="11"/>
        <v>210301502</v>
      </c>
      <c r="B429" s="4">
        <v>210301502</v>
      </c>
      <c r="C429" s="4" t="s">
        <v>1755</v>
      </c>
      <c r="D429" s="4">
        <v>2</v>
      </c>
      <c r="E429" s="4"/>
      <c r="F429" s="4">
        <v>4</v>
      </c>
      <c r="G429" s="4">
        <v>1</v>
      </c>
      <c r="H429" s="4">
        <v>4030</v>
      </c>
      <c r="I429" s="4">
        <v>2</v>
      </c>
      <c r="J429" s="4"/>
      <c r="K429" s="4">
        <v>0</v>
      </c>
      <c r="L429" s="4"/>
      <c r="M429" s="4"/>
      <c r="N429" s="4"/>
      <c r="O429" s="4"/>
      <c r="P429" s="4"/>
      <c r="Q429" s="4">
        <v>1</v>
      </c>
      <c r="R429" s="4"/>
      <c r="S429" s="4"/>
      <c r="T429" s="4">
        <v>0</v>
      </c>
      <c r="U429" s="4"/>
      <c r="V429" s="4"/>
      <c r="W429" s="4">
        <v>3</v>
      </c>
      <c r="X429" s="4">
        <v>1</v>
      </c>
      <c r="Y429" s="4"/>
      <c r="Z429" s="4"/>
      <c r="AA429" s="4"/>
      <c r="AB429" s="4"/>
      <c r="AC429" s="4"/>
      <c r="AD429" s="4"/>
      <c r="AE429" s="30">
        <f t="shared" si="12"/>
        <v>332</v>
      </c>
      <c r="AF429" s="66" t="s">
        <v>1222</v>
      </c>
    </row>
    <row r="430" spans="1:32" s="54" customFormat="1" ht="16.5" x14ac:dyDescent="0.2">
      <c r="A430" s="29">
        <f t="shared" si="11"/>
        <v>210301503</v>
      </c>
      <c r="B430" s="4">
        <v>210301503</v>
      </c>
      <c r="C430" s="4" t="s">
        <v>1756</v>
      </c>
      <c r="D430" s="4">
        <v>1</v>
      </c>
      <c r="E430" s="4"/>
      <c r="F430" s="4">
        <v>1</v>
      </c>
      <c r="G430" s="4">
        <v>0</v>
      </c>
      <c r="H430" s="4">
        <v>1001</v>
      </c>
      <c r="I430" s="4">
        <v>1</v>
      </c>
      <c r="J430" s="4"/>
      <c r="K430" s="4">
        <v>0</v>
      </c>
      <c r="L430" s="4"/>
      <c r="M430" s="4"/>
      <c r="N430" s="4"/>
      <c r="O430" s="4"/>
      <c r="P430" s="4"/>
      <c r="Q430" s="4">
        <v>1</v>
      </c>
      <c r="R430" s="4"/>
      <c r="S430" s="4"/>
      <c r="T430" s="4">
        <v>0</v>
      </c>
      <c r="U430" s="4"/>
      <c r="V430" s="4"/>
      <c r="W430" s="4">
        <v>1</v>
      </c>
      <c r="X430" s="4">
        <v>5</v>
      </c>
      <c r="Y430" s="4"/>
      <c r="Z430" s="4"/>
      <c r="AA430" s="4"/>
      <c r="AB430" s="4"/>
      <c r="AC430" s="4"/>
      <c r="AD430" s="4"/>
      <c r="AE430" s="30">
        <f t="shared" si="12"/>
        <v>333</v>
      </c>
      <c r="AF430" s="66"/>
    </row>
    <row r="431" spans="1:32" s="54" customFormat="1" ht="16.5" x14ac:dyDescent="0.2">
      <c r="A431" s="29">
        <f t="shared" si="11"/>
        <v>210301601</v>
      </c>
      <c r="B431" s="4">
        <v>210301601</v>
      </c>
      <c r="C431" s="4" t="s">
        <v>1757</v>
      </c>
      <c r="D431" s="4">
        <v>1</v>
      </c>
      <c r="E431" s="4"/>
      <c r="F431" s="4">
        <v>1</v>
      </c>
      <c r="G431" s="4">
        <v>1</v>
      </c>
      <c r="H431" s="4">
        <v>1001</v>
      </c>
      <c r="I431" s="4">
        <v>3</v>
      </c>
      <c r="J431" s="4"/>
      <c r="K431" s="4">
        <v>1</v>
      </c>
      <c r="L431" s="4"/>
      <c r="M431" s="4"/>
      <c r="N431" s="4"/>
      <c r="O431" s="4"/>
      <c r="P431" s="4"/>
      <c r="Q431" s="4">
        <v>1</v>
      </c>
      <c r="R431" s="4"/>
      <c r="S431" s="4"/>
      <c r="T431" s="4">
        <v>0</v>
      </c>
      <c r="U431" s="4"/>
      <c r="V431" s="4"/>
      <c r="W431" s="4">
        <v>3</v>
      </c>
      <c r="X431" s="4">
        <v>5</v>
      </c>
      <c r="Y431" s="4"/>
      <c r="Z431" s="4"/>
      <c r="AA431" s="4"/>
      <c r="AB431" s="4"/>
      <c r="AC431" s="4"/>
      <c r="AD431" s="4"/>
      <c r="AE431" s="30">
        <f t="shared" si="12"/>
        <v>334</v>
      </c>
      <c r="AF431" s="66"/>
    </row>
    <row r="432" spans="1:32" s="54" customFormat="1" ht="16.5" x14ac:dyDescent="0.2">
      <c r="A432" s="29">
        <f t="shared" si="11"/>
        <v>210301602</v>
      </c>
      <c r="B432" s="4">
        <v>210301602</v>
      </c>
      <c r="C432" s="4" t="s">
        <v>1758</v>
      </c>
      <c r="D432" s="4">
        <v>1</v>
      </c>
      <c r="E432" s="4"/>
      <c r="F432" s="4">
        <v>4</v>
      </c>
      <c r="G432" s="4">
        <v>1</v>
      </c>
      <c r="H432" s="4">
        <v>4042</v>
      </c>
      <c r="I432" s="4">
        <v>0.3</v>
      </c>
      <c r="J432" s="4"/>
      <c r="K432" s="4">
        <v>1</v>
      </c>
      <c r="L432" s="4"/>
      <c r="M432" s="4"/>
      <c r="N432" s="4"/>
      <c r="O432" s="4"/>
      <c r="P432" s="4"/>
      <c r="Q432" s="4">
        <v>1</v>
      </c>
      <c r="R432" s="4"/>
      <c r="S432" s="4"/>
      <c r="T432" s="4">
        <v>0</v>
      </c>
      <c r="U432" s="4"/>
      <c r="V432" s="4"/>
      <c r="W432" s="4">
        <v>3</v>
      </c>
      <c r="X432" s="4">
        <v>4</v>
      </c>
      <c r="Y432" s="4"/>
      <c r="Z432" s="4"/>
      <c r="AA432" s="4"/>
      <c r="AB432" s="4"/>
      <c r="AC432" s="4"/>
      <c r="AD432" s="4"/>
      <c r="AE432" s="30">
        <f t="shared" si="12"/>
        <v>335</v>
      </c>
      <c r="AF432" s="66"/>
    </row>
    <row r="433" spans="1:32" s="54" customFormat="1" ht="16.5" x14ac:dyDescent="0.2">
      <c r="A433" s="29">
        <f t="shared" si="11"/>
        <v>210301603</v>
      </c>
      <c r="B433" s="4">
        <v>210301603</v>
      </c>
      <c r="C433" s="4" t="s">
        <v>1759</v>
      </c>
      <c r="D433" s="4">
        <v>1</v>
      </c>
      <c r="E433" s="4"/>
      <c r="F433" s="4">
        <v>4</v>
      </c>
      <c r="G433" s="4">
        <v>1</v>
      </c>
      <c r="H433" s="4">
        <v>4042</v>
      </c>
      <c r="I433" s="4">
        <v>0.3</v>
      </c>
      <c r="J433" s="4"/>
      <c r="K433" s="4">
        <v>0</v>
      </c>
      <c r="L433" s="4"/>
      <c r="M433" s="4"/>
      <c r="N433" s="4"/>
      <c r="O433" s="4"/>
      <c r="P433" s="4"/>
      <c r="Q433" s="4">
        <v>1</v>
      </c>
      <c r="R433" s="4"/>
      <c r="S433" s="4"/>
      <c r="T433" s="4">
        <v>0</v>
      </c>
      <c r="U433" s="4"/>
      <c r="V433" s="4"/>
      <c r="W433" s="4">
        <v>3</v>
      </c>
      <c r="X433" s="4">
        <v>5</v>
      </c>
      <c r="Y433" s="4">
        <v>5</v>
      </c>
      <c r="Z433" s="4"/>
      <c r="AA433" s="4"/>
      <c r="AB433" s="4"/>
      <c r="AC433" s="4"/>
      <c r="AD433" s="4"/>
      <c r="AE433" s="30">
        <f t="shared" si="12"/>
        <v>336</v>
      </c>
      <c r="AF433" s="66" t="s">
        <v>1233</v>
      </c>
    </row>
    <row r="434" spans="1:32" s="54" customFormat="1" ht="16.5" x14ac:dyDescent="0.2">
      <c r="A434" s="29">
        <f t="shared" ref="A434:A497" si="13">B434</f>
        <v>210301604</v>
      </c>
      <c r="B434" s="4">
        <v>210301604</v>
      </c>
      <c r="C434" s="4" t="s">
        <v>1760</v>
      </c>
      <c r="D434" s="4">
        <v>2</v>
      </c>
      <c r="E434" s="4">
        <v>2</v>
      </c>
      <c r="F434" s="4">
        <v>1</v>
      </c>
      <c r="G434" s="4">
        <v>0</v>
      </c>
      <c r="H434" s="4">
        <v>1003</v>
      </c>
      <c r="I434" s="4">
        <v>0.1</v>
      </c>
      <c r="J434" s="4"/>
      <c r="K434" s="4">
        <v>0</v>
      </c>
      <c r="L434" s="4">
        <v>101</v>
      </c>
      <c r="M434" s="4">
        <v>0.5</v>
      </c>
      <c r="N434" s="4">
        <v>0</v>
      </c>
      <c r="O434" s="4">
        <v>103</v>
      </c>
      <c r="P434" s="4"/>
      <c r="Q434" s="4">
        <v>1</v>
      </c>
      <c r="R434" s="4"/>
      <c r="S434" s="4"/>
      <c r="T434" s="4">
        <v>0</v>
      </c>
      <c r="U434" s="4"/>
      <c r="V434" s="4"/>
      <c r="W434" s="4">
        <v>3</v>
      </c>
      <c r="X434" s="4">
        <v>5</v>
      </c>
      <c r="Y434" s="4"/>
      <c r="Z434" s="4"/>
      <c r="AA434" s="4"/>
      <c r="AB434" s="4"/>
      <c r="AC434" s="4"/>
      <c r="AD434" s="4"/>
      <c r="AE434" s="30">
        <f t="shared" si="12"/>
        <v>337</v>
      </c>
      <c r="AF434" s="66"/>
    </row>
    <row r="435" spans="1:32" s="54" customFormat="1" ht="16.5" x14ac:dyDescent="0.2">
      <c r="A435" s="29">
        <f t="shared" si="13"/>
        <v>210301701</v>
      </c>
      <c r="B435" s="4">
        <v>210301701</v>
      </c>
      <c r="C435" s="4" t="s">
        <v>1761</v>
      </c>
      <c r="D435" s="4">
        <v>1</v>
      </c>
      <c r="E435" s="4"/>
      <c r="F435" s="4">
        <v>1</v>
      </c>
      <c r="G435" s="4">
        <v>0</v>
      </c>
      <c r="H435" s="4">
        <v>1001</v>
      </c>
      <c r="I435" s="4">
        <v>3</v>
      </c>
      <c r="J435" s="4"/>
      <c r="K435" s="4">
        <v>1</v>
      </c>
      <c r="L435" s="4"/>
      <c r="M435" s="4"/>
      <c r="N435" s="4"/>
      <c r="O435" s="4"/>
      <c r="P435" s="4"/>
      <c r="Q435" s="4">
        <v>1</v>
      </c>
      <c r="R435" s="4"/>
      <c r="S435" s="4"/>
      <c r="T435" s="4">
        <v>0</v>
      </c>
      <c r="U435" s="4"/>
      <c r="V435" s="4"/>
      <c r="W435" s="4">
        <v>4</v>
      </c>
      <c r="X435" s="4">
        <v>5</v>
      </c>
      <c r="Y435" s="4"/>
      <c r="Z435" s="4">
        <v>1</v>
      </c>
      <c r="AA435" s="4">
        <v>4101</v>
      </c>
      <c r="AB435" s="4"/>
      <c r="AC435" s="4"/>
      <c r="AD435" s="4"/>
      <c r="AE435" s="30">
        <f t="shared" si="12"/>
        <v>338</v>
      </c>
      <c r="AF435" s="66"/>
    </row>
    <row r="436" spans="1:32" s="54" customFormat="1" ht="16.5" x14ac:dyDescent="0.2">
      <c r="A436" s="29">
        <f t="shared" si="13"/>
        <v>210301702</v>
      </c>
      <c r="B436" s="4">
        <v>210301702</v>
      </c>
      <c r="C436" s="4" t="s">
        <v>1762</v>
      </c>
      <c r="D436" s="4">
        <v>2</v>
      </c>
      <c r="E436" s="4"/>
      <c r="F436" s="4">
        <v>4</v>
      </c>
      <c r="G436" s="4">
        <v>1</v>
      </c>
      <c r="H436" s="4">
        <v>4010</v>
      </c>
      <c r="I436" s="4"/>
      <c r="J436" s="4"/>
      <c r="K436" s="4">
        <v>0</v>
      </c>
      <c r="L436" s="4">
        <v>101</v>
      </c>
      <c r="M436" s="4">
        <v>0.5</v>
      </c>
      <c r="N436" s="4">
        <v>1</v>
      </c>
      <c r="O436" s="4">
        <v>103</v>
      </c>
      <c r="P436" s="4"/>
      <c r="Q436" s="4">
        <v>1</v>
      </c>
      <c r="R436" s="4"/>
      <c r="S436" s="4"/>
      <c r="T436" s="4">
        <v>0</v>
      </c>
      <c r="U436" s="4"/>
      <c r="V436" s="4"/>
      <c r="W436" s="4">
        <v>3</v>
      </c>
      <c r="X436" s="4">
        <v>1</v>
      </c>
      <c r="Y436" s="4"/>
      <c r="Z436" s="4"/>
      <c r="AA436" s="4"/>
      <c r="AB436" s="4"/>
      <c r="AC436" s="4"/>
      <c r="AD436" s="4"/>
      <c r="AE436" s="30">
        <f t="shared" si="12"/>
        <v>339</v>
      </c>
      <c r="AF436" s="66"/>
    </row>
    <row r="437" spans="1:32" s="54" customFormat="1" ht="16.5" x14ac:dyDescent="0.2">
      <c r="A437" s="29">
        <f t="shared" si="13"/>
        <v>210301703</v>
      </c>
      <c r="B437" s="4">
        <v>210301703</v>
      </c>
      <c r="C437" s="4" t="s">
        <v>1763</v>
      </c>
      <c r="D437" s="4">
        <v>1</v>
      </c>
      <c r="E437" s="4"/>
      <c r="F437" s="4">
        <v>4</v>
      </c>
      <c r="G437" s="4">
        <v>3</v>
      </c>
      <c r="H437" s="4">
        <v>4101</v>
      </c>
      <c r="I437" s="4"/>
      <c r="J437" s="4"/>
      <c r="K437" s="4">
        <v>0</v>
      </c>
      <c r="L437" s="4"/>
      <c r="M437" s="4"/>
      <c r="N437" s="4"/>
      <c r="O437" s="4"/>
      <c r="P437" s="4"/>
      <c r="Q437" s="4">
        <v>1</v>
      </c>
      <c r="R437" s="4">
        <v>2</v>
      </c>
      <c r="S437" s="4"/>
      <c r="T437" s="4">
        <v>0</v>
      </c>
      <c r="U437" s="4" t="s">
        <v>677</v>
      </c>
      <c r="V437" s="4"/>
      <c r="W437" s="4">
        <v>1</v>
      </c>
      <c r="X437" s="4">
        <v>5</v>
      </c>
      <c r="Y437" s="4"/>
      <c r="Z437" s="4"/>
      <c r="AA437" s="4"/>
      <c r="AB437" s="4"/>
      <c r="AC437" s="4"/>
      <c r="AD437" s="4"/>
      <c r="AE437" s="30">
        <f t="shared" si="12"/>
        <v>340</v>
      </c>
      <c r="AF437" s="66" t="s">
        <v>1220</v>
      </c>
    </row>
    <row r="438" spans="1:32" s="54" customFormat="1" ht="16.5" x14ac:dyDescent="0.2">
      <c r="A438" s="29">
        <f t="shared" si="13"/>
        <v>210301704</v>
      </c>
      <c r="B438" s="4">
        <v>210301704</v>
      </c>
      <c r="C438" s="4" t="s">
        <v>1764</v>
      </c>
      <c r="D438" s="4">
        <v>2</v>
      </c>
      <c r="E438" s="4">
        <v>1</v>
      </c>
      <c r="F438" s="4">
        <v>4</v>
      </c>
      <c r="G438" s="4">
        <v>1</v>
      </c>
      <c r="H438" s="4">
        <v>4029</v>
      </c>
      <c r="I438" s="4">
        <v>0.3</v>
      </c>
      <c r="J438" s="4"/>
      <c r="K438" s="4">
        <v>0</v>
      </c>
      <c r="L438" s="4"/>
      <c r="M438" s="4"/>
      <c r="N438" s="4"/>
      <c r="O438" s="4"/>
      <c r="P438" s="4"/>
      <c r="Q438" s="4">
        <v>1</v>
      </c>
      <c r="R438" s="4">
        <v>999</v>
      </c>
      <c r="S438" s="4"/>
      <c r="T438" s="4">
        <v>0</v>
      </c>
      <c r="U438" s="4"/>
      <c r="V438" s="4"/>
      <c r="W438" s="4">
        <v>3</v>
      </c>
      <c r="X438" s="4">
        <v>1</v>
      </c>
      <c r="Y438" s="4"/>
      <c r="Z438" s="4"/>
      <c r="AA438" s="4"/>
      <c r="AB438" s="4"/>
      <c r="AC438" s="4"/>
      <c r="AD438" s="4"/>
      <c r="AE438" s="30">
        <f t="shared" si="12"/>
        <v>341</v>
      </c>
      <c r="AF438" s="66"/>
    </row>
    <row r="439" spans="1:32" s="54" customFormat="1" ht="16.5" x14ac:dyDescent="0.2">
      <c r="A439" s="29">
        <f t="shared" si="13"/>
        <v>210301802</v>
      </c>
      <c r="B439" s="4">
        <v>210301802</v>
      </c>
      <c r="C439" s="4" t="s">
        <v>1765</v>
      </c>
      <c r="D439" s="4">
        <v>1</v>
      </c>
      <c r="E439" s="4"/>
      <c r="F439" s="4">
        <v>1</v>
      </c>
      <c r="G439" s="4">
        <v>0</v>
      </c>
      <c r="H439" s="4">
        <v>1006</v>
      </c>
      <c r="I439" s="4">
        <v>0.5</v>
      </c>
      <c r="J439" s="4"/>
      <c r="K439" s="4">
        <v>0</v>
      </c>
      <c r="L439" s="4"/>
      <c r="M439" s="4"/>
      <c r="N439" s="4"/>
      <c r="O439" s="4"/>
      <c r="P439" s="4"/>
      <c r="Q439" s="4">
        <v>1</v>
      </c>
      <c r="R439" s="4"/>
      <c r="S439" s="4"/>
      <c r="T439" s="4">
        <v>0</v>
      </c>
      <c r="U439" s="4"/>
      <c r="V439" s="4"/>
      <c r="W439" s="4">
        <v>3</v>
      </c>
      <c r="X439" s="4">
        <v>1</v>
      </c>
      <c r="Y439" s="4"/>
      <c r="Z439" s="4"/>
      <c r="AA439" s="4"/>
      <c r="AB439" s="4"/>
      <c r="AC439" s="4"/>
      <c r="AD439" s="4"/>
      <c r="AE439" s="30">
        <f t="shared" si="12"/>
        <v>342</v>
      </c>
      <c r="AF439" s="66"/>
    </row>
    <row r="440" spans="1:32" s="54" customFormat="1" ht="16.5" x14ac:dyDescent="0.2">
      <c r="A440" s="29">
        <f t="shared" si="13"/>
        <v>210301801</v>
      </c>
      <c r="B440" s="4">
        <v>210301801</v>
      </c>
      <c r="C440" s="4" t="s">
        <v>1766</v>
      </c>
      <c r="D440" s="4">
        <v>1</v>
      </c>
      <c r="E440" s="4"/>
      <c r="F440" s="4">
        <v>1</v>
      </c>
      <c r="G440" s="4">
        <v>0</v>
      </c>
      <c r="H440" s="4">
        <v>1001</v>
      </c>
      <c r="I440" s="4">
        <v>3</v>
      </c>
      <c r="J440" s="4"/>
      <c r="K440" s="4">
        <v>1</v>
      </c>
      <c r="L440" s="4"/>
      <c r="M440" s="4"/>
      <c r="N440" s="4"/>
      <c r="O440" s="4"/>
      <c r="P440" s="4"/>
      <c r="Q440" s="4">
        <v>1</v>
      </c>
      <c r="R440" s="4"/>
      <c r="S440" s="4"/>
      <c r="T440" s="4">
        <v>0</v>
      </c>
      <c r="U440" s="4"/>
      <c r="V440" s="4"/>
      <c r="W440" s="4">
        <v>1</v>
      </c>
      <c r="X440" s="4">
        <v>5</v>
      </c>
      <c r="Y440" s="4"/>
      <c r="Z440" s="4"/>
      <c r="AA440" s="4"/>
      <c r="AB440" s="4"/>
      <c r="AC440" s="4"/>
      <c r="AD440" s="4"/>
      <c r="AE440" s="30">
        <f t="shared" si="12"/>
        <v>343</v>
      </c>
      <c r="AF440" s="66"/>
    </row>
    <row r="441" spans="1:32" s="54" customFormat="1" ht="16.5" x14ac:dyDescent="0.2">
      <c r="A441" s="29">
        <f t="shared" si="13"/>
        <v>210301803</v>
      </c>
      <c r="B441" s="4">
        <v>210301803</v>
      </c>
      <c r="C441" s="4" t="s">
        <v>1767</v>
      </c>
      <c r="D441" s="4">
        <v>2</v>
      </c>
      <c r="E441" s="4"/>
      <c r="F441" s="4">
        <v>4</v>
      </c>
      <c r="G441" s="4">
        <v>1</v>
      </c>
      <c r="H441" s="4">
        <v>4031</v>
      </c>
      <c r="I441" s="4"/>
      <c r="J441" s="4"/>
      <c r="K441" s="4">
        <v>0</v>
      </c>
      <c r="L441" s="4"/>
      <c r="M441" s="4"/>
      <c r="N441" s="4"/>
      <c r="O441" s="4"/>
      <c r="P441" s="4"/>
      <c r="Q441" s="4">
        <v>1</v>
      </c>
      <c r="R441" s="4"/>
      <c r="S441" s="4"/>
      <c r="T441" s="4">
        <v>0</v>
      </c>
      <c r="U441" s="4"/>
      <c r="V441" s="4"/>
      <c r="W441" s="4">
        <v>3</v>
      </c>
      <c r="X441" s="4">
        <v>1</v>
      </c>
      <c r="Y441" s="4"/>
      <c r="Z441" s="4"/>
      <c r="AA441" s="4"/>
      <c r="AB441" s="4"/>
      <c r="AC441" s="4"/>
      <c r="AD441" s="4"/>
      <c r="AE441" s="30">
        <f t="shared" si="12"/>
        <v>344</v>
      </c>
      <c r="AF441" s="66" t="s">
        <v>1237</v>
      </c>
    </row>
    <row r="442" spans="1:32" s="54" customFormat="1" ht="16.5" x14ac:dyDescent="0.2">
      <c r="A442" s="29">
        <f t="shared" si="13"/>
        <v>210301901</v>
      </c>
      <c r="B442" s="4">
        <v>210301901</v>
      </c>
      <c r="C442" s="4" t="s">
        <v>1768</v>
      </c>
      <c r="D442" s="4">
        <v>1</v>
      </c>
      <c r="E442" s="4"/>
      <c r="F442" s="4">
        <v>4</v>
      </c>
      <c r="G442" s="4">
        <v>1</v>
      </c>
      <c r="H442" s="4">
        <v>4005</v>
      </c>
      <c r="I442" s="4">
        <v>2</v>
      </c>
      <c r="J442" s="4"/>
      <c r="K442" s="4">
        <v>1</v>
      </c>
      <c r="L442" s="4"/>
      <c r="M442" s="4"/>
      <c r="N442" s="4"/>
      <c r="O442" s="4"/>
      <c r="P442" s="4"/>
      <c r="Q442" s="4">
        <v>1</v>
      </c>
      <c r="R442" s="4">
        <v>3</v>
      </c>
      <c r="S442" s="4">
        <v>1</v>
      </c>
      <c r="T442" s="4">
        <v>0</v>
      </c>
      <c r="U442" s="4"/>
      <c r="V442" s="4"/>
      <c r="W442" s="4">
        <v>3</v>
      </c>
      <c r="X442" s="4">
        <v>4</v>
      </c>
      <c r="Y442" s="4"/>
      <c r="Z442" s="4">
        <v>2</v>
      </c>
      <c r="AA442" s="4"/>
      <c r="AB442" s="4">
        <v>1</v>
      </c>
      <c r="AC442" s="4">
        <v>1</v>
      </c>
      <c r="AD442" s="4">
        <v>5</v>
      </c>
      <c r="AE442" s="30">
        <f t="shared" si="12"/>
        <v>345</v>
      </c>
      <c r="AF442" s="66"/>
    </row>
    <row r="443" spans="1:32" s="54" customFormat="1" ht="16.5" x14ac:dyDescent="0.2">
      <c r="A443" s="29">
        <f t="shared" si="13"/>
        <v>210301902</v>
      </c>
      <c r="B443" s="4">
        <v>210301902</v>
      </c>
      <c r="C443" s="4" t="s">
        <v>1769</v>
      </c>
      <c r="D443" s="4">
        <v>1</v>
      </c>
      <c r="E443" s="4"/>
      <c r="F443" s="4">
        <v>2</v>
      </c>
      <c r="G443" s="4">
        <v>1</v>
      </c>
      <c r="H443" s="4">
        <v>2001</v>
      </c>
      <c r="I443" s="4">
        <v>0.1</v>
      </c>
      <c r="J443" s="4"/>
      <c r="K443" s="4">
        <v>0</v>
      </c>
      <c r="L443" s="4"/>
      <c r="M443" s="4"/>
      <c r="N443" s="4"/>
      <c r="O443" s="4"/>
      <c r="P443" s="4"/>
      <c r="Q443" s="4">
        <v>1</v>
      </c>
      <c r="R443" s="4"/>
      <c r="S443" s="4"/>
      <c r="T443" s="4">
        <v>0</v>
      </c>
      <c r="U443" s="4"/>
      <c r="V443" s="4"/>
      <c r="W443" s="4">
        <v>3</v>
      </c>
      <c r="X443" s="4">
        <v>4</v>
      </c>
      <c r="Y443" s="4"/>
      <c r="Z443" s="4">
        <v>2</v>
      </c>
      <c r="AA443" s="4"/>
      <c r="AB443" s="4">
        <v>1</v>
      </c>
      <c r="AC443" s="4"/>
      <c r="AD443" s="4"/>
      <c r="AE443" s="30">
        <f t="shared" si="12"/>
        <v>346</v>
      </c>
      <c r="AF443" s="66" t="s">
        <v>1238</v>
      </c>
    </row>
    <row r="444" spans="1:32" s="54" customFormat="1" ht="16.5" x14ac:dyDescent="0.2">
      <c r="A444" s="29">
        <f t="shared" si="13"/>
        <v>210302001</v>
      </c>
      <c r="B444" s="4">
        <v>210302001</v>
      </c>
      <c r="C444" s="4" t="s">
        <v>1770</v>
      </c>
      <c r="D444" s="4">
        <v>1</v>
      </c>
      <c r="E444" s="4"/>
      <c r="F444" s="4">
        <v>1</v>
      </c>
      <c r="G444" s="4">
        <v>0</v>
      </c>
      <c r="H444" s="4">
        <v>1001</v>
      </c>
      <c r="I444" s="4">
        <v>3</v>
      </c>
      <c r="J444" s="4"/>
      <c r="K444" s="4">
        <v>1</v>
      </c>
      <c r="L444" s="4"/>
      <c r="M444" s="4"/>
      <c r="N444" s="4"/>
      <c r="O444" s="4"/>
      <c r="P444" s="4"/>
      <c r="Q444" s="4">
        <v>1</v>
      </c>
      <c r="R444" s="4"/>
      <c r="S444" s="4"/>
      <c r="T444" s="4">
        <v>0</v>
      </c>
      <c r="U444" s="4"/>
      <c r="V444" s="4"/>
      <c r="W444" s="4">
        <v>1</v>
      </c>
      <c r="X444" s="4">
        <v>5</v>
      </c>
      <c r="Y444" s="4"/>
      <c r="Z444" s="4"/>
      <c r="AA444" s="4"/>
      <c r="AB444" s="4"/>
      <c r="AC444" s="4"/>
      <c r="AD444" s="4"/>
      <c r="AE444" s="30">
        <f t="shared" si="12"/>
        <v>347</v>
      </c>
      <c r="AF444" s="66"/>
    </row>
    <row r="445" spans="1:32" s="54" customFormat="1" ht="16.5" x14ac:dyDescent="0.2">
      <c r="A445" s="29">
        <f t="shared" si="13"/>
        <v>210302002</v>
      </c>
      <c r="B445" s="4">
        <v>210302002</v>
      </c>
      <c r="C445" s="4" t="s">
        <v>1771</v>
      </c>
      <c r="D445" s="4">
        <v>1</v>
      </c>
      <c r="E445" s="4"/>
      <c r="F445" s="4">
        <v>1</v>
      </c>
      <c r="G445" s="4">
        <v>0</v>
      </c>
      <c r="H445" s="4">
        <v>1001</v>
      </c>
      <c r="I445" s="4">
        <v>1</v>
      </c>
      <c r="J445" s="4"/>
      <c r="K445" s="4">
        <v>1</v>
      </c>
      <c r="L445" s="4">
        <v>107</v>
      </c>
      <c r="M445" s="4"/>
      <c r="N445" s="4"/>
      <c r="O445" s="4"/>
      <c r="P445" s="4"/>
      <c r="Q445" s="4">
        <v>1</v>
      </c>
      <c r="R445" s="4"/>
      <c r="S445" s="4"/>
      <c r="T445" s="4">
        <v>0</v>
      </c>
      <c r="U445" s="4"/>
      <c r="V445" s="4"/>
      <c r="W445" s="4">
        <v>1</v>
      </c>
      <c r="X445" s="4">
        <v>5</v>
      </c>
      <c r="Y445" s="4"/>
      <c r="Z445" s="4"/>
      <c r="AA445" s="4"/>
      <c r="AB445" s="4"/>
      <c r="AC445" s="4"/>
      <c r="AD445" s="4"/>
      <c r="AE445" s="30">
        <f t="shared" si="12"/>
        <v>348</v>
      </c>
      <c r="AF445" s="66"/>
    </row>
    <row r="446" spans="1:32" s="54" customFormat="1" ht="16.5" x14ac:dyDescent="0.2">
      <c r="A446" s="29">
        <f t="shared" si="13"/>
        <v>210302003</v>
      </c>
      <c r="B446" s="4">
        <v>210302003</v>
      </c>
      <c r="C446" s="4" t="s">
        <v>1772</v>
      </c>
      <c r="D446" s="4">
        <v>1</v>
      </c>
      <c r="E446" s="4"/>
      <c r="F446" s="4">
        <v>4</v>
      </c>
      <c r="G446" s="4">
        <v>1</v>
      </c>
      <c r="H446" s="4">
        <v>4026</v>
      </c>
      <c r="I446" s="4">
        <v>0.3</v>
      </c>
      <c r="J446" s="4"/>
      <c r="K446" s="4">
        <v>0</v>
      </c>
      <c r="L446" s="4"/>
      <c r="M446" s="4"/>
      <c r="N446" s="4"/>
      <c r="O446" s="4"/>
      <c r="P446" s="4"/>
      <c r="Q446" s="4">
        <v>1</v>
      </c>
      <c r="R446" s="4"/>
      <c r="S446" s="4"/>
      <c r="T446" s="4">
        <v>0</v>
      </c>
      <c r="U446" s="4"/>
      <c r="V446" s="4"/>
      <c r="W446" s="4">
        <v>3</v>
      </c>
      <c r="X446" s="4">
        <v>1</v>
      </c>
      <c r="Y446" s="4"/>
      <c r="Z446" s="4"/>
      <c r="AA446" s="4"/>
      <c r="AB446" s="4"/>
      <c r="AC446" s="4"/>
      <c r="AD446" s="4"/>
      <c r="AE446" s="30">
        <f t="shared" si="12"/>
        <v>349</v>
      </c>
      <c r="AF446" s="66"/>
    </row>
    <row r="447" spans="1:32" s="54" customFormat="1" ht="33" x14ac:dyDescent="0.2">
      <c r="A447" s="29">
        <f t="shared" si="13"/>
        <v>210302004</v>
      </c>
      <c r="B447" s="4">
        <v>210302004</v>
      </c>
      <c r="C447" s="4" t="s">
        <v>1773</v>
      </c>
      <c r="D447" s="4">
        <v>1</v>
      </c>
      <c r="E447" s="4"/>
      <c r="F447" s="4">
        <v>1</v>
      </c>
      <c r="G447" s="4">
        <v>0</v>
      </c>
      <c r="H447" s="4">
        <v>1010</v>
      </c>
      <c r="I447" s="4">
        <v>1</v>
      </c>
      <c r="J447" s="4"/>
      <c r="K447" s="4">
        <v>0</v>
      </c>
      <c r="L447" s="4"/>
      <c r="M447" s="4"/>
      <c r="N447" s="4"/>
      <c r="O447" s="4"/>
      <c r="P447" s="4"/>
      <c r="Q447" s="4">
        <v>1</v>
      </c>
      <c r="R447" s="4"/>
      <c r="S447" s="4"/>
      <c r="T447" s="4">
        <v>0</v>
      </c>
      <c r="U447" s="4"/>
      <c r="V447" s="4"/>
      <c r="W447" s="4">
        <v>1</v>
      </c>
      <c r="X447" s="4">
        <v>5</v>
      </c>
      <c r="Y447" s="4"/>
      <c r="Z447" s="4"/>
      <c r="AA447" s="4"/>
      <c r="AB447" s="4"/>
      <c r="AC447" s="4"/>
      <c r="AD447" s="4"/>
      <c r="AE447" s="30">
        <f t="shared" si="12"/>
        <v>350</v>
      </c>
      <c r="AF447" s="66" t="s">
        <v>1232</v>
      </c>
    </row>
    <row r="448" spans="1:32" s="54" customFormat="1" ht="16.5" x14ac:dyDescent="0.2">
      <c r="A448" s="29">
        <f t="shared" si="13"/>
        <v>210302005</v>
      </c>
      <c r="B448" s="4">
        <v>210302005</v>
      </c>
      <c r="C448" s="4" t="s">
        <v>1774</v>
      </c>
      <c r="D448" s="4">
        <v>2</v>
      </c>
      <c r="E448" s="4"/>
      <c r="F448" s="4">
        <v>4</v>
      </c>
      <c r="G448" s="4">
        <v>1</v>
      </c>
      <c r="H448" s="4">
        <v>4034</v>
      </c>
      <c r="I448" s="4"/>
      <c r="J448" s="4"/>
      <c r="K448" s="4">
        <v>0</v>
      </c>
      <c r="L448" s="4"/>
      <c r="M448" s="4"/>
      <c r="N448" s="4"/>
      <c r="O448" s="4"/>
      <c r="P448" s="4"/>
      <c r="Q448" s="4"/>
      <c r="R448" s="4"/>
      <c r="S448" s="4"/>
      <c r="T448" s="4">
        <v>0</v>
      </c>
      <c r="U448" s="4"/>
      <c r="V448" s="4"/>
      <c r="W448" s="4">
        <v>3</v>
      </c>
      <c r="X448" s="4">
        <v>1</v>
      </c>
      <c r="Y448" s="4"/>
      <c r="Z448" s="4"/>
      <c r="AA448" s="4"/>
      <c r="AB448" s="4"/>
      <c r="AC448" s="4"/>
      <c r="AD448" s="4"/>
      <c r="AE448" s="30">
        <f t="shared" si="12"/>
        <v>351</v>
      </c>
      <c r="AF448" s="66"/>
    </row>
    <row r="449" spans="1:32" s="54" customFormat="1" ht="16.5" x14ac:dyDescent="0.2">
      <c r="A449" s="29">
        <f t="shared" si="13"/>
        <v>210302101</v>
      </c>
      <c r="B449" s="4">
        <v>210302101</v>
      </c>
      <c r="C449" s="4" t="s">
        <v>1775</v>
      </c>
      <c r="D449" s="4">
        <v>1</v>
      </c>
      <c r="E449" s="4"/>
      <c r="F449" s="4">
        <v>1</v>
      </c>
      <c r="G449" s="4">
        <v>0</v>
      </c>
      <c r="H449" s="4">
        <v>1012</v>
      </c>
      <c r="I449" s="4">
        <v>3</v>
      </c>
      <c r="J449" s="4"/>
      <c r="K449" s="4">
        <v>1</v>
      </c>
      <c r="L449" s="4"/>
      <c r="M449" s="4"/>
      <c r="N449" s="4"/>
      <c r="O449" s="4"/>
      <c r="P449" s="4"/>
      <c r="Q449" s="4">
        <v>1</v>
      </c>
      <c r="R449" s="4"/>
      <c r="S449" s="4"/>
      <c r="T449" s="4">
        <v>0</v>
      </c>
      <c r="U449" s="4"/>
      <c r="V449" s="4"/>
      <c r="W449" s="4">
        <v>1</v>
      </c>
      <c r="X449" s="4">
        <v>5</v>
      </c>
      <c r="Y449" s="4"/>
      <c r="Z449" s="4"/>
      <c r="AA449" s="4"/>
      <c r="AB449" s="4"/>
      <c r="AC449" s="4"/>
      <c r="AD449" s="4"/>
      <c r="AE449" s="30">
        <f t="shared" si="12"/>
        <v>352</v>
      </c>
      <c r="AF449" s="66"/>
    </row>
    <row r="450" spans="1:32" s="54" customFormat="1" ht="16.5" x14ac:dyDescent="0.2">
      <c r="A450" s="29">
        <f t="shared" si="13"/>
        <v>210302102</v>
      </c>
      <c r="B450" s="4">
        <v>210302102</v>
      </c>
      <c r="C450" s="4" t="s">
        <v>1776</v>
      </c>
      <c r="D450" s="4">
        <v>2</v>
      </c>
      <c r="E450" s="4"/>
      <c r="F450" s="4">
        <v>4</v>
      </c>
      <c r="G450" s="4">
        <v>1</v>
      </c>
      <c r="H450" s="4">
        <v>4106</v>
      </c>
      <c r="I450" s="4">
        <v>0.15</v>
      </c>
      <c r="J450" s="4"/>
      <c r="K450" s="4">
        <v>1</v>
      </c>
      <c r="L450" s="4"/>
      <c r="M450" s="4"/>
      <c r="N450" s="4"/>
      <c r="O450" s="4"/>
      <c r="P450" s="4"/>
      <c r="Q450" s="4">
        <v>1</v>
      </c>
      <c r="R450" s="4">
        <v>999</v>
      </c>
      <c r="S450" s="4">
        <v>1</v>
      </c>
      <c r="T450" s="4">
        <v>0</v>
      </c>
      <c r="U450" s="4" t="s">
        <v>680</v>
      </c>
      <c r="V450" s="4"/>
      <c r="W450" s="4">
        <v>3</v>
      </c>
      <c r="X450" s="4">
        <v>1</v>
      </c>
      <c r="Y450" s="4"/>
      <c r="Z450" s="4"/>
      <c r="AA450" s="4"/>
      <c r="AB450" s="4"/>
      <c r="AC450" s="4">
        <v>1</v>
      </c>
      <c r="AD450" s="4">
        <v>6</v>
      </c>
      <c r="AE450" s="30">
        <f t="shared" si="12"/>
        <v>353</v>
      </c>
      <c r="AF450" s="66"/>
    </row>
    <row r="451" spans="1:32" s="54" customFormat="1" ht="16.5" x14ac:dyDescent="0.2">
      <c r="A451" s="29">
        <f t="shared" si="13"/>
        <v>210302103</v>
      </c>
      <c r="B451" s="4">
        <v>210302103</v>
      </c>
      <c r="C451" s="4" t="s">
        <v>1777</v>
      </c>
      <c r="D451" s="4">
        <v>2</v>
      </c>
      <c r="E451" s="4"/>
      <c r="F451" s="4">
        <v>4</v>
      </c>
      <c r="G451" s="4">
        <v>3</v>
      </c>
      <c r="H451" s="4">
        <v>4018</v>
      </c>
      <c r="I451" s="4">
        <v>0.15</v>
      </c>
      <c r="J451" s="4"/>
      <c r="K451" s="4">
        <v>0</v>
      </c>
      <c r="L451" s="4"/>
      <c r="M451" s="4"/>
      <c r="N451" s="4"/>
      <c r="O451" s="4"/>
      <c r="P451" s="4"/>
      <c r="Q451" s="4">
        <v>1</v>
      </c>
      <c r="R451" s="4">
        <v>1</v>
      </c>
      <c r="S451" s="4"/>
      <c r="T451" s="4">
        <v>0</v>
      </c>
      <c r="U451" s="4"/>
      <c r="V451" s="4"/>
      <c r="W451" s="4">
        <v>1</v>
      </c>
      <c r="X451" s="4">
        <v>5</v>
      </c>
      <c r="Y451" s="4"/>
      <c r="Z451" s="4"/>
      <c r="AA451" s="4"/>
      <c r="AB451" s="4"/>
      <c r="AC451" s="4"/>
      <c r="AD451" s="4"/>
      <c r="AE451" s="30">
        <f t="shared" si="12"/>
        <v>354</v>
      </c>
      <c r="AF451" s="66" t="s">
        <v>1235</v>
      </c>
    </row>
    <row r="452" spans="1:32" s="54" customFormat="1" ht="16.5" x14ac:dyDescent="0.2">
      <c r="A452" s="29">
        <f t="shared" si="13"/>
        <v>210400101</v>
      </c>
      <c r="B452" s="4">
        <v>210400101</v>
      </c>
      <c r="C452" s="4" t="s">
        <v>1778</v>
      </c>
      <c r="D452" s="4">
        <v>1</v>
      </c>
      <c r="E452" s="4"/>
      <c r="F452" s="4">
        <v>1</v>
      </c>
      <c r="G452" s="4">
        <v>0</v>
      </c>
      <c r="H452" s="4">
        <v>1001</v>
      </c>
      <c r="I452" s="4">
        <v>1</v>
      </c>
      <c r="J452" s="4"/>
      <c r="K452" s="4">
        <v>1</v>
      </c>
      <c r="L452" s="4"/>
      <c r="M452" s="4"/>
      <c r="N452" s="4"/>
      <c r="O452" s="4"/>
      <c r="P452" s="4"/>
      <c r="Q452" s="4">
        <v>1</v>
      </c>
      <c r="R452" s="4"/>
      <c r="S452" s="4"/>
      <c r="T452" s="4">
        <v>0</v>
      </c>
      <c r="U452" s="4"/>
      <c r="V452" s="4"/>
      <c r="W452" s="4">
        <v>1</v>
      </c>
      <c r="X452" s="4">
        <v>5</v>
      </c>
      <c r="Y452" s="4"/>
      <c r="Z452" s="4"/>
      <c r="AA452" s="4"/>
      <c r="AB452" s="4"/>
      <c r="AC452" s="4"/>
      <c r="AD452" s="4"/>
      <c r="AE452" s="30">
        <f t="shared" si="12"/>
        <v>355</v>
      </c>
      <c r="AF452" s="66"/>
    </row>
    <row r="453" spans="1:32" s="54" customFormat="1" ht="16.5" x14ac:dyDescent="0.2">
      <c r="A453" s="29">
        <f t="shared" si="13"/>
        <v>210400102</v>
      </c>
      <c r="B453" s="4">
        <v>210400102</v>
      </c>
      <c r="C453" s="4" t="s">
        <v>1779</v>
      </c>
      <c r="D453" s="4">
        <v>3</v>
      </c>
      <c r="E453" s="4"/>
      <c r="F453" s="4">
        <v>1</v>
      </c>
      <c r="G453" s="4">
        <v>0</v>
      </c>
      <c r="H453" s="4">
        <v>1001</v>
      </c>
      <c r="I453" s="4">
        <v>1</v>
      </c>
      <c r="J453" s="4"/>
      <c r="K453" s="4">
        <v>1</v>
      </c>
      <c r="L453" s="4"/>
      <c r="M453" s="4"/>
      <c r="N453" s="4"/>
      <c r="O453" s="4"/>
      <c r="P453" s="4"/>
      <c r="Q453" s="4">
        <v>1</v>
      </c>
      <c r="R453" s="4"/>
      <c r="S453" s="4"/>
      <c r="T453" s="4">
        <v>0</v>
      </c>
      <c r="U453" s="4"/>
      <c r="V453" s="4"/>
      <c r="W453" s="4">
        <v>1</v>
      </c>
      <c r="X453" s="4">
        <v>5</v>
      </c>
      <c r="Y453" s="4"/>
      <c r="Z453" s="4"/>
      <c r="AA453" s="4"/>
      <c r="AB453" s="4"/>
      <c r="AC453" s="4"/>
      <c r="AD453" s="4"/>
      <c r="AE453" s="30">
        <f t="shared" si="12"/>
        <v>356</v>
      </c>
      <c r="AF453" s="66"/>
    </row>
    <row r="454" spans="1:32" s="54" customFormat="1" ht="16.5" x14ac:dyDescent="0.2">
      <c r="A454" s="29">
        <f t="shared" si="13"/>
        <v>210400103</v>
      </c>
      <c r="B454" s="4">
        <v>210400103</v>
      </c>
      <c r="C454" s="4" t="s">
        <v>1780</v>
      </c>
      <c r="D454" s="4">
        <v>3</v>
      </c>
      <c r="E454" s="4"/>
      <c r="F454" s="4">
        <v>3</v>
      </c>
      <c r="G454" s="4">
        <v>0</v>
      </c>
      <c r="H454" s="4">
        <v>3006</v>
      </c>
      <c r="I454" s="4">
        <v>3</v>
      </c>
      <c r="J454" s="4"/>
      <c r="K454" s="4">
        <v>0</v>
      </c>
      <c r="L454" s="4"/>
      <c r="M454" s="4"/>
      <c r="N454" s="4"/>
      <c r="O454" s="4"/>
      <c r="P454" s="4"/>
      <c r="Q454" s="4">
        <v>1</v>
      </c>
      <c r="R454" s="4"/>
      <c r="S454" s="4"/>
      <c r="T454" s="4">
        <v>0</v>
      </c>
      <c r="U454" s="4"/>
      <c r="V454" s="4"/>
      <c r="W454" s="4">
        <v>1</v>
      </c>
      <c r="X454" s="4">
        <v>4</v>
      </c>
      <c r="Y454" s="4"/>
      <c r="Z454" s="4"/>
      <c r="AA454" s="4"/>
      <c r="AB454" s="4"/>
      <c r="AC454" s="4"/>
      <c r="AD454" s="4"/>
      <c r="AE454" s="30">
        <f t="shared" si="12"/>
        <v>357</v>
      </c>
      <c r="AF454" s="66"/>
    </row>
    <row r="455" spans="1:32" s="54" customFormat="1" ht="16.5" x14ac:dyDescent="0.2">
      <c r="A455" s="29">
        <f t="shared" si="13"/>
        <v>210400201</v>
      </c>
      <c r="B455" s="4">
        <v>210400201</v>
      </c>
      <c r="C455" s="4" t="s">
        <v>1781</v>
      </c>
      <c r="D455" s="4">
        <v>1</v>
      </c>
      <c r="E455" s="4"/>
      <c r="F455" s="4">
        <v>1</v>
      </c>
      <c r="G455" s="4">
        <v>0</v>
      </c>
      <c r="H455" s="4">
        <v>1001</v>
      </c>
      <c r="I455" s="4">
        <v>1</v>
      </c>
      <c r="J455" s="4"/>
      <c r="K455" s="4">
        <v>1</v>
      </c>
      <c r="L455" s="4"/>
      <c r="M455" s="4"/>
      <c r="N455" s="4"/>
      <c r="O455" s="4"/>
      <c r="P455" s="4"/>
      <c r="Q455" s="4">
        <v>1</v>
      </c>
      <c r="R455" s="4"/>
      <c r="S455" s="4"/>
      <c r="T455" s="4">
        <v>0</v>
      </c>
      <c r="U455" s="4"/>
      <c r="V455" s="4"/>
      <c r="W455" s="4">
        <v>1</v>
      </c>
      <c r="X455" s="4">
        <v>5</v>
      </c>
      <c r="Y455" s="4"/>
      <c r="Z455" s="4"/>
      <c r="AA455" s="4"/>
      <c r="AB455" s="4"/>
      <c r="AC455" s="4"/>
      <c r="AD455" s="4"/>
      <c r="AE455" s="30">
        <f t="shared" si="12"/>
        <v>358</v>
      </c>
      <c r="AF455" s="66"/>
    </row>
    <row r="456" spans="1:32" s="54" customFormat="1" ht="16.5" x14ac:dyDescent="0.2">
      <c r="A456" s="29">
        <f t="shared" si="13"/>
        <v>210400202</v>
      </c>
      <c r="B456" s="4">
        <v>210400202</v>
      </c>
      <c r="C456" s="4" t="s">
        <v>1782</v>
      </c>
      <c r="D456" s="4">
        <v>3</v>
      </c>
      <c r="E456" s="4"/>
      <c r="F456" s="4">
        <v>1</v>
      </c>
      <c r="G456" s="4">
        <v>0</v>
      </c>
      <c r="H456" s="4">
        <v>1001</v>
      </c>
      <c r="I456" s="4">
        <v>1</v>
      </c>
      <c r="J456" s="4"/>
      <c r="K456" s="4">
        <v>1</v>
      </c>
      <c r="L456" s="4"/>
      <c r="M456" s="4"/>
      <c r="N456" s="4"/>
      <c r="O456" s="4"/>
      <c r="P456" s="4"/>
      <c r="Q456" s="4">
        <v>1</v>
      </c>
      <c r="R456" s="4"/>
      <c r="S456" s="4"/>
      <c r="T456" s="4">
        <v>0</v>
      </c>
      <c r="U456" s="4"/>
      <c r="V456" s="4"/>
      <c r="W456" s="4">
        <v>1</v>
      </c>
      <c r="X456" s="4">
        <v>5</v>
      </c>
      <c r="Y456" s="4"/>
      <c r="Z456" s="4"/>
      <c r="AA456" s="4"/>
      <c r="AB456" s="4"/>
      <c r="AC456" s="4"/>
      <c r="AD456" s="4"/>
      <c r="AE456" s="30">
        <f t="shared" si="12"/>
        <v>359</v>
      </c>
      <c r="AF456" s="66"/>
    </row>
    <row r="457" spans="1:32" s="54" customFormat="1" ht="16.5" x14ac:dyDescent="0.2">
      <c r="A457" s="29">
        <f t="shared" si="13"/>
        <v>210400203</v>
      </c>
      <c r="B457" s="4">
        <v>210400203</v>
      </c>
      <c r="C457" s="4" t="s">
        <v>1783</v>
      </c>
      <c r="D457" s="4">
        <v>3</v>
      </c>
      <c r="E457" s="4"/>
      <c r="F457" s="4">
        <v>1</v>
      </c>
      <c r="G457" s="4">
        <v>0</v>
      </c>
      <c r="H457" s="4">
        <v>1001</v>
      </c>
      <c r="I457" s="4">
        <v>1</v>
      </c>
      <c r="J457" s="4"/>
      <c r="K457" s="4">
        <v>1</v>
      </c>
      <c r="L457" s="4"/>
      <c r="M457" s="4"/>
      <c r="N457" s="4"/>
      <c r="O457" s="4"/>
      <c r="P457" s="4"/>
      <c r="Q457" s="4">
        <v>1</v>
      </c>
      <c r="R457" s="4"/>
      <c r="S457" s="4"/>
      <c r="T457" s="4">
        <v>0</v>
      </c>
      <c r="U457" s="4"/>
      <c r="V457" s="4"/>
      <c r="W457" s="4">
        <v>1</v>
      </c>
      <c r="X457" s="4">
        <v>5</v>
      </c>
      <c r="Y457" s="4"/>
      <c r="Z457" s="4"/>
      <c r="AA457" s="4"/>
      <c r="AB457" s="4"/>
      <c r="AC457" s="4"/>
      <c r="AD457" s="4"/>
      <c r="AE457" s="30">
        <f t="shared" si="12"/>
        <v>360</v>
      </c>
      <c r="AF457" s="66"/>
    </row>
    <row r="458" spans="1:32" s="54" customFormat="1" ht="16.5" x14ac:dyDescent="0.2">
      <c r="A458" s="29">
        <f t="shared" si="13"/>
        <v>210400301</v>
      </c>
      <c r="B458" s="4">
        <v>210400301</v>
      </c>
      <c r="C458" s="4" t="s">
        <v>1784</v>
      </c>
      <c r="D458" s="4">
        <v>1</v>
      </c>
      <c r="E458" s="4"/>
      <c r="F458" s="4">
        <v>1</v>
      </c>
      <c r="G458" s="4">
        <v>0</v>
      </c>
      <c r="H458" s="4">
        <v>1001</v>
      </c>
      <c r="I458" s="4">
        <v>1</v>
      </c>
      <c r="J458" s="4"/>
      <c r="K458" s="4">
        <v>1</v>
      </c>
      <c r="L458" s="4"/>
      <c r="M458" s="4"/>
      <c r="N458" s="4"/>
      <c r="O458" s="4"/>
      <c r="P458" s="4"/>
      <c r="Q458" s="4">
        <v>1</v>
      </c>
      <c r="R458" s="4"/>
      <c r="S458" s="4"/>
      <c r="T458" s="4">
        <v>0</v>
      </c>
      <c r="U458" s="4"/>
      <c r="V458" s="4"/>
      <c r="W458" s="4">
        <v>1</v>
      </c>
      <c r="X458" s="4">
        <v>5</v>
      </c>
      <c r="Y458" s="4"/>
      <c r="Z458" s="4"/>
      <c r="AA458" s="4"/>
      <c r="AB458" s="4"/>
      <c r="AC458" s="4"/>
      <c r="AD458" s="4"/>
      <c r="AE458" s="30">
        <f t="shared" si="12"/>
        <v>361</v>
      </c>
      <c r="AF458" s="66"/>
    </row>
    <row r="459" spans="1:32" s="54" customFormat="1" ht="16.5" x14ac:dyDescent="0.2">
      <c r="A459" s="29">
        <f t="shared" si="13"/>
        <v>210400302</v>
      </c>
      <c r="B459" s="4">
        <v>210400302</v>
      </c>
      <c r="C459" s="4" t="s">
        <v>1785</v>
      </c>
      <c r="D459" s="4">
        <v>3</v>
      </c>
      <c r="E459" s="4"/>
      <c r="F459" s="4">
        <v>1</v>
      </c>
      <c r="G459" s="4">
        <v>0</v>
      </c>
      <c r="H459" s="4">
        <v>1001</v>
      </c>
      <c r="I459" s="4">
        <v>1</v>
      </c>
      <c r="J459" s="4"/>
      <c r="K459" s="4">
        <v>1</v>
      </c>
      <c r="L459" s="4"/>
      <c r="M459" s="4"/>
      <c r="N459" s="4"/>
      <c r="O459" s="4"/>
      <c r="P459" s="4"/>
      <c r="Q459" s="4">
        <v>1</v>
      </c>
      <c r="R459" s="4"/>
      <c r="S459" s="4"/>
      <c r="T459" s="4">
        <v>0</v>
      </c>
      <c r="U459" s="4"/>
      <c r="V459" s="4"/>
      <c r="W459" s="4">
        <v>1</v>
      </c>
      <c r="X459" s="4">
        <v>5</v>
      </c>
      <c r="Y459" s="4"/>
      <c r="Z459" s="4"/>
      <c r="AA459" s="4"/>
      <c r="AB459" s="4"/>
      <c r="AC459" s="4"/>
      <c r="AD459" s="4"/>
      <c r="AE459" s="30">
        <f t="shared" si="12"/>
        <v>362</v>
      </c>
      <c r="AF459" s="66"/>
    </row>
    <row r="460" spans="1:32" s="54" customFormat="1" ht="16.5" x14ac:dyDescent="0.2">
      <c r="A460" s="29">
        <f t="shared" si="13"/>
        <v>210400303</v>
      </c>
      <c r="B460" s="4">
        <v>210400303</v>
      </c>
      <c r="C460" s="4" t="s">
        <v>1786</v>
      </c>
      <c r="D460" s="4">
        <v>3</v>
      </c>
      <c r="E460" s="4"/>
      <c r="F460" s="4">
        <v>1</v>
      </c>
      <c r="G460" s="4">
        <v>0</v>
      </c>
      <c r="H460" s="4">
        <v>1001</v>
      </c>
      <c r="I460" s="4">
        <v>1</v>
      </c>
      <c r="J460" s="4"/>
      <c r="K460" s="4">
        <v>1</v>
      </c>
      <c r="L460" s="4">
        <v>126</v>
      </c>
      <c r="M460" s="4"/>
      <c r="N460" s="4"/>
      <c r="O460" s="4"/>
      <c r="P460" s="4"/>
      <c r="Q460" s="4">
        <v>1</v>
      </c>
      <c r="R460" s="4"/>
      <c r="S460" s="4"/>
      <c r="T460" s="4">
        <v>0</v>
      </c>
      <c r="U460" s="4"/>
      <c r="V460" s="4"/>
      <c r="W460" s="4">
        <v>1</v>
      </c>
      <c r="X460" s="4">
        <v>5</v>
      </c>
      <c r="Y460" s="4"/>
      <c r="Z460" s="4"/>
      <c r="AA460" s="4"/>
      <c r="AB460" s="4"/>
      <c r="AC460" s="4"/>
      <c r="AD460" s="4"/>
      <c r="AE460" s="30">
        <f t="shared" si="12"/>
        <v>363</v>
      </c>
      <c r="AF460" s="66"/>
    </row>
    <row r="461" spans="1:32" s="54" customFormat="1" ht="16.5" x14ac:dyDescent="0.2">
      <c r="A461" s="29">
        <f t="shared" si="13"/>
        <v>210400401</v>
      </c>
      <c r="B461" s="4">
        <v>210400401</v>
      </c>
      <c r="C461" s="4" t="s">
        <v>1787</v>
      </c>
      <c r="D461" s="4">
        <v>1</v>
      </c>
      <c r="E461" s="4"/>
      <c r="F461" s="4">
        <v>1</v>
      </c>
      <c r="G461" s="4">
        <v>0</v>
      </c>
      <c r="H461" s="4">
        <v>1001</v>
      </c>
      <c r="I461" s="4">
        <v>1</v>
      </c>
      <c r="J461" s="4"/>
      <c r="K461" s="4">
        <v>1</v>
      </c>
      <c r="L461" s="4"/>
      <c r="M461" s="4"/>
      <c r="N461" s="4"/>
      <c r="O461" s="4"/>
      <c r="P461" s="4"/>
      <c r="Q461" s="4">
        <v>1</v>
      </c>
      <c r="R461" s="4"/>
      <c r="S461" s="4"/>
      <c r="T461" s="4">
        <v>0</v>
      </c>
      <c r="U461" s="4"/>
      <c r="V461" s="4"/>
      <c r="W461" s="4">
        <v>1</v>
      </c>
      <c r="X461" s="4">
        <v>5</v>
      </c>
      <c r="Y461" s="4"/>
      <c r="Z461" s="4"/>
      <c r="AA461" s="4"/>
      <c r="AB461" s="4"/>
      <c r="AC461" s="4"/>
      <c r="AD461" s="4"/>
      <c r="AE461" s="30">
        <f t="shared" si="12"/>
        <v>364</v>
      </c>
      <c r="AF461" s="66"/>
    </row>
    <row r="462" spans="1:32" s="54" customFormat="1" ht="16.5" x14ac:dyDescent="0.2">
      <c r="A462" s="29">
        <f t="shared" si="13"/>
        <v>210400402</v>
      </c>
      <c r="B462" s="4">
        <v>210400402</v>
      </c>
      <c r="C462" s="4" t="s">
        <v>1788</v>
      </c>
      <c r="D462" s="4">
        <v>3</v>
      </c>
      <c r="E462" s="4"/>
      <c r="F462" s="4">
        <v>1</v>
      </c>
      <c r="G462" s="4">
        <v>0</v>
      </c>
      <c r="H462" s="4">
        <v>1001</v>
      </c>
      <c r="I462" s="4">
        <v>1</v>
      </c>
      <c r="J462" s="4"/>
      <c r="K462" s="4">
        <v>1</v>
      </c>
      <c r="L462" s="4"/>
      <c r="M462" s="4"/>
      <c r="N462" s="4"/>
      <c r="O462" s="4"/>
      <c r="P462" s="4"/>
      <c r="Q462" s="4">
        <v>1</v>
      </c>
      <c r="R462" s="4"/>
      <c r="S462" s="4"/>
      <c r="T462" s="4">
        <v>0</v>
      </c>
      <c r="U462" s="4"/>
      <c r="V462" s="4"/>
      <c r="W462" s="4">
        <v>1</v>
      </c>
      <c r="X462" s="4">
        <v>5</v>
      </c>
      <c r="Y462" s="4"/>
      <c r="Z462" s="4"/>
      <c r="AA462" s="4"/>
      <c r="AB462" s="4"/>
      <c r="AC462" s="4"/>
      <c r="AD462" s="4"/>
      <c r="AE462" s="30">
        <f t="shared" si="12"/>
        <v>365</v>
      </c>
      <c r="AF462" s="66"/>
    </row>
    <row r="463" spans="1:32" s="54" customFormat="1" ht="16.5" x14ac:dyDescent="0.2">
      <c r="A463" s="29">
        <f t="shared" si="13"/>
        <v>210400403</v>
      </c>
      <c r="B463" s="4">
        <v>210400403</v>
      </c>
      <c r="C463" s="4" t="s">
        <v>1789</v>
      </c>
      <c r="D463" s="4">
        <v>3</v>
      </c>
      <c r="E463" s="4"/>
      <c r="F463" s="4">
        <v>1</v>
      </c>
      <c r="G463" s="4">
        <v>0</v>
      </c>
      <c r="H463" s="4">
        <v>1001</v>
      </c>
      <c r="I463" s="4">
        <v>1</v>
      </c>
      <c r="J463" s="4"/>
      <c r="K463" s="4">
        <v>1</v>
      </c>
      <c r="L463" s="4">
        <v>128</v>
      </c>
      <c r="M463" s="4">
        <v>0.3</v>
      </c>
      <c r="N463" s="4">
        <v>0</v>
      </c>
      <c r="O463" s="4"/>
      <c r="P463" s="4"/>
      <c r="Q463" s="4">
        <v>1</v>
      </c>
      <c r="R463" s="4"/>
      <c r="S463" s="4"/>
      <c r="T463" s="4">
        <v>0</v>
      </c>
      <c r="U463" s="4"/>
      <c r="V463" s="4"/>
      <c r="W463" s="4">
        <v>1</v>
      </c>
      <c r="X463" s="4">
        <v>5</v>
      </c>
      <c r="Y463" s="4"/>
      <c r="Z463" s="4"/>
      <c r="AA463" s="4"/>
      <c r="AB463" s="4"/>
      <c r="AC463" s="4"/>
      <c r="AD463" s="4"/>
      <c r="AE463" s="30">
        <f t="shared" si="12"/>
        <v>366</v>
      </c>
      <c r="AF463" s="66"/>
    </row>
    <row r="464" spans="1:32" s="54" customFormat="1" ht="16.5" x14ac:dyDescent="0.2">
      <c r="A464" s="29">
        <f t="shared" si="13"/>
        <v>210400501</v>
      </c>
      <c r="B464" s="4">
        <v>210400501</v>
      </c>
      <c r="C464" s="4" t="s">
        <v>1790</v>
      </c>
      <c r="D464" s="4">
        <v>1</v>
      </c>
      <c r="E464" s="4"/>
      <c r="F464" s="4">
        <v>1</v>
      </c>
      <c r="G464" s="4">
        <v>0</v>
      </c>
      <c r="H464" s="4">
        <v>1001</v>
      </c>
      <c r="I464" s="4">
        <v>1</v>
      </c>
      <c r="J464" s="4"/>
      <c r="K464" s="4">
        <v>1</v>
      </c>
      <c r="L464" s="4"/>
      <c r="M464" s="4"/>
      <c r="N464" s="4"/>
      <c r="O464" s="4"/>
      <c r="P464" s="4"/>
      <c r="Q464" s="4">
        <v>1</v>
      </c>
      <c r="R464" s="4"/>
      <c r="S464" s="4"/>
      <c r="T464" s="4">
        <v>0</v>
      </c>
      <c r="U464" s="4"/>
      <c r="V464" s="4"/>
      <c r="W464" s="4">
        <v>1</v>
      </c>
      <c r="X464" s="4">
        <v>5</v>
      </c>
      <c r="Y464" s="4"/>
      <c r="Z464" s="4"/>
      <c r="AA464" s="4"/>
      <c r="AB464" s="4"/>
      <c r="AC464" s="4"/>
      <c r="AD464" s="4"/>
      <c r="AE464" s="30">
        <f t="shared" si="12"/>
        <v>367</v>
      </c>
      <c r="AF464" s="66"/>
    </row>
    <row r="465" spans="1:32" s="54" customFormat="1" ht="16.5" x14ac:dyDescent="0.2">
      <c r="A465" s="29">
        <f t="shared" si="13"/>
        <v>210400502</v>
      </c>
      <c r="B465" s="4">
        <v>210400502</v>
      </c>
      <c r="C465" s="4" t="s">
        <v>1791</v>
      </c>
      <c r="D465" s="4">
        <v>3</v>
      </c>
      <c r="E465" s="4"/>
      <c r="F465" s="4">
        <v>1</v>
      </c>
      <c r="G465" s="4">
        <v>0</v>
      </c>
      <c r="H465" s="4">
        <v>1001</v>
      </c>
      <c r="I465" s="4">
        <v>1</v>
      </c>
      <c r="J465" s="4"/>
      <c r="K465" s="4">
        <v>1</v>
      </c>
      <c r="L465" s="4"/>
      <c r="M465" s="4"/>
      <c r="N465" s="4"/>
      <c r="O465" s="4"/>
      <c r="P465" s="4"/>
      <c r="Q465" s="4">
        <v>1</v>
      </c>
      <c r="R465" s="4"/>
      <c r="S465" s="4"/>
      <c r="T465" s="4">
        <v>0</v>
      </c>
      <c r="U465" s="4"/>
      <c r="V465" s="4"/>
      <c r="W465" s="4">
        <v>1</v>
      </c>
      <c r="X465" s="4">
        <v>5</v>
      </c>
      <c r="Y465" s="4"/>
      <c r="Z465" s="4"/>
      <c r="AA465" s="4"/>
      <c r="AB465" s="4"/>
      <c r="AC465" s="4"/>
      <c r="AD465" s="4"/>
      <c r="AE465" s="30">
        <f t="shared" si="12"/>
        <v>368</v>
      </c>
      <c r="AF465" s="66"/>
    </row>
    <row r="466" spans="1:32" s="54" customFormat="1" ht="16.5" x14ac:dyDescent="0.2">
      <c r="A466" s="29">
        <f t="shared" si="13"/>
        <v>210400503</v>
      </c>
      <c r="B466" s="4">
        <v>210400503</v>
      </c>
      <c r="C466" s="4" t="s">
        <v>1792</v>
      </c>
      <c r="D466" s="4">
        <v>3</v>
      </c>
      <c r="E466" s="4"/>
      <c r="F466" s="4">
        <v>1</v>
      </c>
      <c r="G466" s="4">
        <v>0</v>
      </c>
      <c r="H466" s="4">
        <v>4019</v>
      </c>
      <c r="I466" s="4">
        <v>0.5</v>
      </c>
      <c r="J466" s="4"/>
      <c r="K466" s="4">
        <v>0</v>
      </c>
      <c r="L466" s="4">
        <v>128</v>
      </c>
      <c r="M466" s="4">
        <v>0.3</v>
      </c>
      <c r="N466" s="4">
        <v>0</v>
      </c>
      <c r="O466" s="4"/>
      <c r="P466" s="4"/>
      <c r="Q466" s="4">
        <v>1</v>
      </c>
      <c r="R466" s="4"/>
      <c r="S466" s="4"/>
      <c r="T466" s="4">
        <v>0</v>
      </c>
      <c r="U466" s="4"/>
      <c r="V466" s="4"/>
      <c r="W466" s="4">
        <v>1</v>
      </c>
      <c r="X466" s="4">
        <v>5</v>
      </c>
      <c r="Y466" s="4"/>
      <c r="Z466" s="4"/>
      <c r="AA466" s="4"/>
      <c r="AB466" s="4"/>
      <c r="AC466" s="4"/>
      <c r="AD466" s="4"/>
      <c r="AE466" s="30">
        <f t="shared" si="12"/>
        <v>369</v>
      </c>
      <c r="AF466" s="66"/>
    </row>
    <row r="467" spans="1:32" s="54" customFormat="1" ht="16.5" x14ac:dyDescent="0.2">
      <c r="A467" s="29">
        <f t="shared" si="13"/>
        <v>210400601</v>
      </c>
      <c r="B467" s="4">
        <v>210400601</v>
      </c>
      <c r="C467" s="4" t="s">
        <v>1793</v>
      </c>
      <c r="D467" s="4">
        <v>1</v>
      </c>
      <c r="E467" s="4"/>
      <c r="F467" s="4">
        <v>1</v>
      </c>
      <c r="G467" s="4">
        <v>0</v>
      </c>
      <c r="H467" s="4">
        <v>1001</v>
      </c>
      <c r="I467" s="4">
        <v>1</v>
      </c>
      <c r="J467" s="4"/>
      <c r="K467" s="4">
        <v>1</v>
      </c>
      <c r="L467" s="4"/>
      <c r="M467" s="4"/>
      <c r="N467" s="4"/>
      <c r="O467" s="4"/>
      <c r="P467" s="4"/>
      <c r="Q467" s="4">
        <v>1</v>
      </c>
      <c r="R467" s="4"/>
      <c r="S467" s="4"/>
      <c r="T467" s="4">
        <v>0</v>
      </c>
      <c r="U467" s="4"/>
      <c r="V467" s="4"/>
      <c r="W467" s="4">
        <v>1</v>
      </c>
      <c r="X467" s="4">
        <v>5</v>
      </c>
      <c r="Y467" s="4"/>
      <c r="Z467" s="4"/>
      <c r="AA467" s="4"/>
      <c r="AB467" s="4"/>
      <c r="AC467" s="4"/>
      <c r="AD467" s="4"/>
      <c r="AE467" s="30">
        <f t="shared" si="12"/>
        <v>370</v>
      </c>
      <c r="AF467" s="66"/>
    </row>
    <row r="468" spans="1:32" s="54" customFormat="1" ht="16.5" x14ac:dyDescent="0.2">
      <c r="A468" s="29">
        <f t="shared" si="13"/>
        <v>210400602</v>
      </c>
      <c r="B468" s="4">
        <v>210400602</v>
      </c>
      <c r="C468" s="4" t="s">
        <v>1794</v>
      </c>
      <c r="D468" s="4">
        <v>3</v>
      </c>
      <c r="E468" s="4"/>
      <c r="F468" s="4">
        <v>1</v>
      </c>
      <c r="G468" s="4">
        <v>0</v>
      </c>
      <c r="H468" s="4">
        <v>1001</v>
      </c>
      <c r="I468" s="4">
        <v>1</v>
      </c>
      <c r="J468" s="4"/>
      <c r="K468" s="4">
        <v>1</v>
      </c>
      <c r="L468" s="4"/>
      <c r="M468" s="4"/>
      <c r="N468" s="4"/>
      <c r="O468" s="4"/>
      <c r="P468" s="4"/>
      <c r="Q468" s="4">
        <v>1</v>
      </c>
      <c r="R468" s="4"/>
      <c r="S468" s="4"/>
      <c r="T468" s="4">
        <v>0</v>
      </c>
      <c r="U468" s="4"/>
      <c r="V468" s="4"/>
      <c r="W468" s="4">
        <v>1</v>
      </c>
      <c r="X468" s="4">
        <v>5</v>
      </c>
      <c r="Y468" s="4"/>
      <c r="Z468" s="4"/>
      <c r="AA468" s="4"/>
      <c r="AB468" s="4"/>
      <c r="AC468" s="4"/>
      <c r="AD468" s="4"/>
      <c r="AE468" s="30">
        <f t="shared" si="12"/>
        <v>371</v>
      </c>
      <c r="AF468" s="66"/>
    </row>
    <row r="469" spans="1:32" s="54" customFormat="1" ht="16.5" x14ac:dyDescent="0.2">
      <c r="A469" s="29">
        <f t="shared" si="13"/>
        <v>210400603</v>
      </c>
      <c r="B469" s="4">
        <v>210400603</v>
      </c>
      <c r="C469" s="4" t="s">
        <v>1795</v>
      </c>
      <c r="D469" s="4">
        <v>3</v>
      </c>
      <c r="E469" s="4"/>
      <c r="F469" s="4">
        <v>3</v>
      </c>
      <c r="G469" s="4">
        <v>0</v>
      </c>
      <c r="H469" s="4">
        <v>3007</v>
      </c>
      <c r="I469" s="4">
        <v>4</v>
      </c>
      <c r="J469" s="4"/>
      <c r="K469" s="4">
        <v>0</v>
      </c>
      <c r="L469" s="4"/>
      <c r="M469" s="4"/>
      <c r="N469" s="4"/>
      <c r="O469" s="4"/>
      <c r="P469" s="4"/>
      <c r="Q469" s="4">
        <v>1</v>
      </c>
      <c r="R469" s="4"/>
      <c r="S469" s="4"/>
      <c r="T469" s="4">
        <v>0</v>
      </c>
      <c r="U469" s="4"/>
      <c r="V469" s="4"/>
      <c r="W469" s="4">
        <v>1</v>
      </c>
      <c r="X469" s="4">
        <v>4</v>
      </c>
      <c r="Y469" s="4"/>
      <c r="Z469" s="4"/>
      <c r="AA469" s="4"/>
      <c r="AB469" s="4"/>
      <c r="AC469" s="4"/>
      <c r="AD469" s="4"/>
      <c r="AE469" s="30">
        <f t="shared" si="12"/>
        <v>372</v>
      </c>
      <c r="AF469" s="66"/>
    </row>
    <row r="470" spans="1:32" s="54" customFormat="1" ht="16.5" x14ac:dyDescent="0.2">
      <c r="A470" s="29">
        <f t="shared" si="13"/>
        <v>210400701</v>
      </c>
      <c r="B470" s="4">
        <v>210400701</v>
      </c>
      <c r="C470" s="4" t="s">
        <v>1796</v>
      </c>
      <c r="D470" s="4">
        <v>1</v>
      </c>
      <c r="E470" s="4"/>
      <c r="F470" s="4">
        <v>1</v>
      </c>
      <c r="G470" s="4">
        <v>0</v>
      </c>
      <c r="H470" s="4">
        <v>1001</v>
      </c>
      <c r="I470" s="4">
        <v>1</v>
      </c>
      <c r="J470" s="4"/>
      <c r="K470" s="4">
        <v>1</v>
      </c>
      <c r="L470" s="4"/>
      <c r="M470" s="4"/>
      <c r="N470" s="4"/>
      <c r="O470" s="4"/>
      <c r="P470" s="4"/>
      <c r="Q470" s="4">
        <v>1</v>
      </c>
      <c r="R470" s="4"/>
      <c r="S470" s="4"/>
      <c r="T470" s="4">
        <v>0</v>
      </c>
      <c r="U470" s="4"/>
      <c r="V470" s="4"/>
      <c r="W470" s="4">
        <v>1</v>
      </c>
      <c r="X470" s="4">
        <v>5</v>
      </c>
      <c r="Y470" s="4"/>
      <c r="Z470" s="4"/>
      <c r="AA470" s="4"/>
      <c r="AB470" s="4"/>
      <c r="AC470" s="4"/>
      <c r="AD470" s="4"/>
      <c r="AE470" s="30">
        <f t="shared" si="12"/>
        <v>373</v>
      </c>
      <c r="AF470" s="66"/>
    </row>
    <row r="471" spans="1:32" s="54" customFormat="1" ht="16.5" x14ac:dyDescent="0.2">
      <c r="A471" s="29">
        <f t="shared" si="13"/>
        <v>210400801</v>
      </c>
      <c r="B471" s="4">
        <v>210400801</v>
      </c>
      <c r="C471" s="4" t="s">
        <v>1797</v>
      </c>
      <c r="D471" s="4">
        <v>1</v>
      </c>
      <c r="E471" s="4"/>
      <c r="F471" s="4">
        <v>1</v>
      </c>
      <c r="G471" s="4">
        <v>0</v>
      </c>
      <c r="H471" s="4">
        <v>1001</v>
      </c>
      <c r="I471" s="4">
        <v>1</v>
      </c>
      <c r="J471" s="4"/>
      <c r="K471" s="4">
        <v>1</v>
      </c>
      <c r="L471" s="4"/>
      <c r="M471" s="4"/>
      <c r="N471" s="4"/>
      <c r="O471" s="4"/>
      <c r="P471" s="4"/>
      <c r="Q471" s="4">
        <v>1</v>
      </c>
      <c r="R471" s="4"/>
      <c r="S471" s="4"/>
      <c r="T471" s="4">
        <v>0</v>
      </c>
      <c r="U471" s="4"/>
      <c r="V471" s="4"/>
      <c r="W471" s="4">
        <v>1</v>
      </c>
      <c r="X471" s="4">
        <v>5</v>
      </c>
      <c r="Y471" s="4"/>
      <c r="Z471" s="4"/>
      <c r="AA471" s="4"/>
      <c r="AB471" s="4"/>
      <c r="AC471" s="4"/>
      <c r="AD471" s="4"/>
      <c r="AE471" s="30">
        <f t="shared" si="12"/>
        <v>374</v>
      </c>
      <c r="AF471" s="66"/>
    </row>
    <row r="472" spans="1:32" s="54" customFormat="1" ht="16.5" x14ac:dyDescent="0.2">
      <c r="A472" s="29">
        <f t="shared" si="13"/>
        <v>210400802</v>
      </c>
      <c r="B472" s="4">
        <v>210400802</v>
      </c>
      <c r="C472" s="4" t="s">
        <v>1798</v>
      </c>
      <c r="D472" s="4">
        <v>2</v>
      </c>
      <c r="E472" s="4">
        <v>2</v>
      </c>
      <c r="F472" s="4">
        <v>3</v>
      </c>
      <c r="G472" s="4">
        <v>0</v>
      </c>
      <c r="H472" s="4">
        <v>4043</v>
      </c>
      <c r="I472" s="4"/>
      <c r="J472" s="4"/>
      <c r="K472" s="4">
        <v>0</v>
      </c>
      <c r="L472" s="4"/>
      <c r="M472" s="4"/>
      <c r="N472" s="4"/>
      <c r="O472" s="4"/>
      <c r="P472" s="4"/>
      <c r="Q472" s="4">
        <v>1</v>
      </c>
      <c r="R472" s="4"/>
      <c r="S472" s="4"/>
      <c r="T472" s="4">
        <v>0</v>
      </c>
      <c r="U472" s="4"/>
      <c r="V472" s="4"/>
      <c r="W472" s="4">
        <v>3</v>
      </c>
      <c r="X472" s="4">
        <v>1</v>
      </c>
      <c r="Y472" s="4"/>
      <c r="Z472" s="4"/>
      <c r="AA472" s="4"/>
      <c r="AB472" s="4"/>
      <c r="AC472" s="4"/>
      <c r="AD472" s="4"/>
      <c r="AE472" s="30">
        <f t="shared" si="12"/>
        <v>375</v>
      </c>
      <c r="AF472" s="66"/>
    </row>
    <row r="473" spans="1:32" s="54" customFormat="1" ht="16.5" x14ac:dyDescent="0.2">
      <c r="A473" s="29">
        <f t="shared" si="13"/>
        <v>210400901</v>
      </c>
      <c r="B473" s="4">
        <v>210400901</v>
      </c>
      <c r="C473" s="4" t="s">
        <v>1799</v>
      </c>
      <c r="D473" s="4">
        <v>1</v>
      </c>
      <c r="E473" s="4"/>
      <c r="F473" s="4">
        <v>1</v>
      </c>
      <c r="G473" s="4">
        <v>0</v>
      </c>
      <c r="H473" s="4">
        <v>1001</v>
      </c>
      <c r="I473" s="4">
        <v>1</v>
      </c>
      <c r="J473" s="4"/>
      <c r="K473" s="4">
        <v>1</v>
      </c>
      <c r="L473" s="4"/>
      <c r="M473" s="4"/>
      <c r="N473" s="4"/>
      <c r="O473" s="4"/>
      <c r="P473" s="4"/>
      <c r="Q473" s="4">
        <v>1</v>
      </c>
      <c r="R473" s="4"/>
      <c r="S473" s="4"/>
      <c r="T473" s="4">
        <v>0</v>
      </c>
      <c r="U473" s="4"/>
      <c r="V473" s="4"/>
      <c r="W473" s="4">
        <v>1</v>
      </c>
      <c r="X473" s="4">
        <v>5</v>
      </c>
      <c r="Y473" s="4"/>
      <c r="Z473" s="4"/>
      <c r="AA473" s="4"/>
      <c r="AB473" s="4"/>
      <c r="AC473" s="4"/>
      <c r="AD473" s="4"/>
      <c r="AE473" s="30">
        <f t="shared" si="12"/>
        <v>376</v>
      </c>
      <c r="AF473" s="66"/>
    </row>
    <row r="474" spans="1:32" s="54" customFormat="1" ht="16.5" x14ac:dyDescent="0.2">
      <c r="A474" s="29">
        <f t="shared" si="13"/>
        <v>210400902</v>
      </c>
      <c r="B474" s="4">
        <v>210400902</v>
      </c>
      <c r="C474" s="4" t="s">
        <v>1800</v>
      </c>
      <c r="D474" s="4">
        <v>1</v>
      </c>
      <c r="E474" s="4"/>
      <c r="F474" s="4">
        <v>5</v>
      </c>
      <c r="G474" s="4">
        <v>0</v>
      </c>
      <c r="H474" s="4">
        <v>4044</v>
      </c>
      <c r="I474" s="4"/>
      <c r="J474" s="4"/>
      <c r="K474" s="4">
        <v>0</v>
      </c>
      <c r="L474" s="4"/>
      <c r="M474" s="4"/>
      <c r="N474" s="4"/>
      <c r="O474" s="4"/>
      <c r="P474" s="4"/>
      <c r="Q474" s="4">
        <v>1</v>
      </c>
      <c r="R474" s="4">
        <v>2</v>
      </c>
      <c r="S474" s="4"/>
      <c r="T474" s="4">
        <v>0</v>
      </c>
      <c r="U474" s="4"/>
      <c r="V474" s="4"/>
      <c r="W474" s="4">
        <v>3</v>
      </c>
      <c r="X474" s="4">
        <v>5</v>
      </c>
      <c r="Y474" s="4"/>
      <c r="Z474" s="4"/>
      <c r="AA474" s="4"/>
      <c r="AB474" s="4"/>
      <c r="AC474" s="4">
        <v>1</v>
      </c>
      <c r="AD474" s="4">
        <v>25</v>
      </c>
      <c r="AE474" s="30">
        <f t="shared" si="12"/>
        <v>377</v>
      </c>
      <c r="AF474" s="66"/>
    </row>
    <row r="475" spans="1:32" s="54" customFormat="1" ht="16.5" x14ac:dyDescent="0.2">
      <c r="A475" s="29">
        <f t="shared" si="13"/>
        <v>210401001</v>
      </c>
      <c r="B475" s="4">
        <v>210401001</v>
      </c>
      <c r="C475" s="4" t="s">
        <v>1801</v>
      </c>
      <c r="D475" s="4">
        <v>1</v>
      </c>
      <c r="E475" s="4"/>
      <c r="F475" s="4">
        <v>1</v>
      </c>
      <c r="G475" s="4">
        <v>0</v>
      </c>
      <c r="H475" s="4">
        <v>1001</v>
      </c>
      <c r="I475" s="4">
        <v>1</v>
      </c>
      <c r="J475" s="4"/>
      <c r="K475" s="4">
        <v>1</v>
      </c>
      <c r="L475" s="4"/>
      <c r="M475" s="4"/>
      <c r="N475" s="4"/>
      <c r="O475" s="4"/>
      <c r="P475" s="4"/>
      <c r="Q475" s="4">
        <v>1</v>
      </c>
      <c r="R475" s="4"/>
      <c r="S475" s="4"/>
      <c r="T475" s="4">
        <v>0</v>
      </c>
      <c r="U475" s="4"/>
      <c r="V475" s="4"/>
      <c r="W475" s="4">
        <v>1</v>
      </c>
      <c r="X475" s="4">
        <v>5</v>
      </c>
      <c r="Y475" s="4"/>
      <c r="Z475" s="4"/>
      <c r="AA475" s="4"/>
      <c r="AB475" s="4"/>
      <c r="AC475" s="4"/>
      <c r="AD475" s="4"/>
      <c r="AE475" s="30">
        <f t="shared" si="12"/>
        <v>378</v>
      </c>
      <c r="AF475" s="66"/>
    </row>
    <row r="476" spans="1:32" s="54" customFormat="1" ht="16.5" x14ac:dyDescent="0.2">
      <c r="A476" s="29">
        <f t="shared" si="13"/>
        <v>210401002</v>
      </c>
      <c r="B476" s="4">
        <v>210401002</v>
      </c>
      <c r="C476" s="4" t="s">
        <v>1802</v>
      </c>
      <c r="D476" s="4">
        <v>1</v>
      </c>
      <c r="E476" s="4"/>
      <c r="F476" s="4">
        <v>4</v>
      </c>
      <c r="G476" s="4">
        <v>1</v>
      </c>
      <c r="H476" s="4">
        <v>4029</v>
      </c>
      <c r="I476" s="4">
        <v>0.3</v>
      </c>
      <c r="J476" s="4"/>
      <c r="K476" s="4">
        <v>1</v>
      </c>
      <c r="L476" s="4"/>
      <c r="M476" s="4"/>
      <c r="N476" s="4"/>
      <c r="O476" s="4"/>
      <c r="P476" s="4"/>
      <c r="Q476" s="4">
        <v>1</v>
      </c>
      <c r="R476" s="4">
        <v>1</v>
      </c>
      <c r="S476" s="4">
        <v>5</v>
      </c>
      <c r="T476" s="4">
        <v>0</v>
      </c>
      <c r="U476" s="4"/>
      <c r="V476" s="4"/>
      <c r="W476" s="4">
        <v>3</v>
      </c>
      <c r="X476" s="4">
        <v>1</v>
      </c>
      <c r="Y476" s="4"/>
      <c r="Z476" s="4"/>
      <c r="AA476" s="4"/>
      <c r="AB476" s="4"/>
      <c r="AC476" s="4"/>
      <c r="AD476" s="4"/>
      <c r="AE476" s="30">
        <f t="shared" si="12"/>
        <v>379</v>
      </c>
      <c r="AF476" s="66"/>
    </row>
    <row r="477" spans="1:32" s="54" customFormat="1" ht="16.5" x14ac:dyDescent="0.2">
      <c r="A477" s="29">
        <f t="shared" si="13"/>
        <v>210401101</v>
      </c>
      <c r="B477" s="4">
        <v>210401101</v>
      </c>
      <c r="C477" s="4" t="s">
        <v>1803</v>
      </c>
      <c r="D477" s="4">
        <v>1</v>
      </c>
      <c r="E477" s="4"/>
      <c r="F477" s="4">
        <v>1</v>
      </c>
      <c r="G477" s="4">
        <v>0</v>
      </c>
      <c r="H477" s="4">
        <v>1001</v>
      </c>
      <c r="I477" s="4">
        <v>1</v>
      </c>
      <c r="J477" s="4"/>
      <c r="K477" s="4">
        <v>1</v>
      </c>
      <c r="L477" s="4"/>
      <c r="M477" s="4"/>
      <c r="N477" s="4"/>
      <c r="O477" s="4"/>
      <c r="P477" s="4"/>
      <c r="Q477" s="4">
        <v>1</v>
      </c>
      <c r="R477" s="4"/>
      <c r="S477" s="4"/>
      <c r="T477" s="4">
        <v>0</v>
      </c>
      <c r="U477" s="4"/>
      <c r="V477" s="4"/>
      <c r="W477" s="4">
        <v>1</v>
      </c>
      <c r="X477" s="4">
        <v>5</v>
      </c>
      <c r="Y477" s="4"/>
      <c r="Z477" s="4"/>
      <c r="AA477" s="4"/>
      <c r="AB477" s="4"/>
      <c r="AC477" s="4"/>
      <c r="AD477" s="4"/>
      <c r="AE477" s="30">
        <f t="shared" si="12"/>
        <v>380</v>
      </c>
      <c r="AF477" s="66"/>
    </row>
    <row r="478" spans="1:32" s="54" customFormat="1" ht="16.5" x14ac:dyDescent="0.2">
      <c r="A478" s="29">
        <f t="shared" si="13"/>
        <v>210401102</v>
      </c>
      <c r="B478" s="4">
        <v>210401102</v>
      </c>
      <c r="C478" s="4" t="s">
        <v>1804</v>
      </c>
      <c r="D478" s="4">
        <v>1</v>
      </c>
      <c r="E478" s="4"/>
      <c r="F478" s="4">
        <v>3</v>
      </c>
      <c r="G478" s="4">
        <v>1</v>
      </c>
      <c r="H478" s="4">
        <v>3006</v>
      </c>
      <c r="I478" s="4">
        <v>2</v>
      </c>
      <c r="J478" s="4"/>
      <c r="K478" s="4">
        <v>0</v>
      </c>
      <c r="L478" s="4"/>
      <c r="M478" s="4"/>
      <c r="N478" s="4"/>
      <c r="O478" s="4"/>
      <c r="P478" s="4"/>
      <c r="Q478" s="4">
        <v>1</v>
      </c>
      <c r="R478" s="4">
        <v>1</v>
      </c>
      <c r="S478" s="4">
        <v>5</v>
      </c>
      <c r="T478" s="4">
        <v>0</v>
      </c>
      <c r="U478" s="4"/>
      <c r="V478" s="4"/>
      <c r="W478" s="4">
        <v>1</v>
      </c>
      <c r="X478" s="4">
        <v>1</v>
      </c>
      <c r="Y478" s="4"/>
      <c r="Z478" s="4"/>
      <c r="AA478" s="4"/>
      <c r="AB478" s="4"/>
      <c r="AC478" s="4"/>
      <c r="AD478" s="4"/>
      <c r="AE478" s="30">
        <f t="shared" si="12"/>
        <v>381</v>
      </c>
      <c r="AF478" s="66"/>
    </row>
    <row r="479" spans="1:32" s="54" customFormat="1" ht="16.5" x14ac:dyDescent="0.2">
      <c r="A479" s="29">
        <f t="shared" si="13"/>
        <v>210401201</v>
      </c>
      <c r="B479" s="4">
        <v>210401201</v>
      </c>
      <c r="C479" s="4" t="s">
        <v>1805</v>
      </c>
      <c r="D479" s="4">
        <v>1</v>
      </c>
      <c r="E479" s="4"/>
      <c r="F479" s="4">
        <v>1</v>
      </c>
      <c r="G479" s="4">
        <v>0</v>
      </c>
      <c r="H479" s="4">
        <v>1001</v>
      </c>
      <c r="I479" s="4">
        <v>1</v>
      </c>
      <c r="J479" s="4"/>
      <c r="K479" s="4">
        <v>1</v>
      </c>
      <c r="L479" s="4"/>
      <c r="M479" s="4"/>
      <c r="N479" s="4"/>
      <c r="O479" s="4"/>
      <c r="P479" s="4"/>
      <c r="Q479" s="4">
        <v>1</v>
      </c>
      <c r="R479" s="4"/>
      <c r="S479" s="4"/>
      <c r="T479" s="4">
        <v>0</v>
      </c>
      <c r="U479" s="4"/>
      <c r="V479" s="4"/>
      <c r="W479" s="4">
        <v>1</v>
      </c>
      <c r="X479" s="4">
        <v>5</v>
      </c>
      <c r="Y479" s="4"/>
      <c r="Z479" s="4"/>
      <c r="AA479" s="4"/>
      <c r="AB479" s="4"/>
      <c r="AC479" s="4"/>
      <c r="AD479" s="4"/>
      <c r="AE479" s="30">
        <f t="shared" si="12"/>
        <v>382</v>
      </c>
      <c r="AF479" s="66"/>
    </row>
    <row r="480" spans="1:32" s="54" customFormat="1" ht="16.5" x14ac:dyDescent="0.2">
      <c r="A480" s="29">
        <f t="shared" si="13"/>
        <v>210401202</v>
      </c>
      <c r="B480" s="4">
        <v>210401202</v>
      </c>
      <c r="C480" s="4" t="s">
        <v>1806</v>
      </c>
      <c r="D480" s="4">
        <v>1</v>
      </c>
      <c r="E480" s="4"/>
      <c r="F480" s="4">
        <v>1</v>
      </c>
      <c r="G480" s="4">
        <v>0</v>
      </c>
      <c r="H480" s="4">
        <v>4035</v>
      </c>
      <c r="I480" s="4"/>
      <c r="J480" s="4"/>
      <c r="K480" s="4">
        <v>0</v>
      </c>
      <c r="L480" s="4"/>
      <c r="M480" s="4"/>
      <c r="N480" s="4"/>
      <c r="O480" s="4"/>
      <c r="P480" s="4"/>
      <c r="Q480" s="4">
        <v>1</v>
      </c>
      <c r="R480" s="4"/>
      <c r="S480" s="4"/>
      <c r="T480" s="4">
        <v>0</v>
      </c>
      <c r="U480" s="4"/>
      <c r="V480" s="4"/>
      <c r="W480" s="4">
        <v>3</v>
      </c>
      <c r="X480" s="4">
        <v>5</v>
      </c>
      <c r="Y480" s="4"/>
      <c r="Z480" s="4"/>
      <c r="AA480" s="4"/>
      <c r="AB480" s="4"/>
      <c r="AC480" s="4"/>
      <c r="AD480" s="4"/>
      <c r="AE480" s="30">
        <f t="shared" si="12"/>
        <v>383</v>
      </c>
      <c r="AF480" s="66"/>
    </row>
    <row r="481" spans="1:32" s="54" customFormat="1" ht="16.5" x14ac:dyDescent="0.2">
      <c r="A481" s="29">
        <f t="shared" si="13"/>
        <v>210401301</v>
      </c>
      <c r="B481" s="4">
        <v>210401301</v>
      </c>
      <c r="C481" s="4" t="s">
        <v>1807</v>
      </c>
      <c r="D481" s="4">
        <v>1</v>
      </c>
      <c r="E481" s="4"/>
      <c r="F481" s="4">
        <v>1</v>
      </c>
      <c r="G481" s="4">
        <v>0</v>
      </c>
      <c r="H481" s="4">
        <v>1001</v>
      </c>
      <c r="I481" s="4">
        <v>1</v>
      </c>
      <c r="J481" s="4"/>
      <c r="K481" s="4">
        <v>1</v>
      </c>
      <c r="L481" s="4"/>
      <c r="M481" s="4"/>
      <c r="N481" s="4"/>
      <c r="O481" s="4"/>
      <c r="P481" s="4"/>
      <c r="Q481" s="4">
        <v>1</v>
      </c>
      <c r="R481" s="4"/>
      <c r="S481" s="4"/>
      <c r="T481" s="4">
        <v>0</v>
      </c>
      <c r="U481" s="4"/>
      <c r="V481" s="4"/>
      <c r="W481" s="4">
        <v>1</v>
      </c>
      <c r="X481" s="4">
        <v>5</v>
      </c>
      <c r="Y481" s="4"/>
      <c r="Z481" s="4"/>
      <c r="AA481" s="4"/>
      <c r="AB481" s="4"/>
      <c r="AC481" s="4"/>
      <c r="AD481" s="4"/>
      <c r="AE481" s="30">
        <f t="shared" si="12"/>
        <v>384</v>
      </c>
      <c r="AF481" s="66"/>
    </row>
    <row r="482" spans="1:32" s="54" customFormat="1" ht="16.5" x14ac:dyDescent="0.2">
      <c r="A482" s="29">
        <f t="shared" si="13"/>
        <v>210401302</v>
      </c>
      <c r="B482" s="4">
        <v>210401302</v>
      </c>
      <c r="C482" s="4" t="s">
        <v>1808</v>
      </c>
      <c r="D482" s="4">
        <v>1</v>
      </c>
      <c r="E482" s="4"/>
      <c r="F482" s="4">
        <v>4</v>
      </c>
      <c r="G482" s="4">
        <v>2</v>
      </c>
      <c r="H482" s="4">
        <v>4012</v>
      </c>
      <c r="I482" s="4">
        <v>1</v>
      </c>
      <c r="J482" s="4"/>
      <c r="K482" s="4">
        <v>1</v>
      </c>
      <c r="L482" s="4"/>
      <c r="M482" s="4"/>
      <c r="N482" s="4"/>
      <c r="O482" s="4"/>
      <c r="P482" s="4"/>
      <c r="Q482" s="4">
        <v>1</v>
      </c>
      <c r="R482" s="4"/>
      <c r="S482" s="4"/>
      <c r="T482" s="4">
        <v>0</v>
      </c>
      <c r="U482" s="4"/>
      <c r="V482" s="4"/>
      <c r="W482" s="4">
        <v>1</v>
      </c>
      <c r="X482" s="4">
        <v>5</v>
      </c>
      <c r="Y482" s="4"/>
      <c r="Z482" s="4"/>
      <c r="AA482" s="4"/>
      <c r="AB482" s="4"/>
      <c r="AC482" s="4"/>
      <c r="AD482" s="4"/>
      <c r="AE482" s="30">
        <f t="shared" si="12"/>
        <v>385</v>
      </c>
      <c r="AF482" s="66"/>
    </row>
    <row r="483" spans="1:32" s="54" customFormat="1" ht="16.5" x14ac:dyDescent="0.2">
      <c r="A483" s="29">
        <f t="shared" si="13"/>
        <v>210401401</v>
      </c>
      <c r="B483" s="4">
        <v>210401401</v>
      </c>
      <c r="C483" s="4" t="s">
        <v>1809</v>
      </c>
      <c r="D483" s="4">
        <v>1</v>
      </c>
      <c r="E483" s="4"/>
      <c r="F483" s="4">
        <v>1</v>
      </c>
      <c r="G483" s="4">
        <v>0</v>
      </c>
      <c r="H483" s="4">
        <v>4005</v>
      </c>
      <c r="I483" s="4">
        <v>2.5</v>
      </c>
      <c r="J483" s="4"/>
      <c r="K483" s="4">
        <v>1</v>
      </c>
      <c r="L483" s="4"/>
      <c r="M483" s="4"/>
      <c r="N483" s="4"/>
      <c r="O483" s="4"/>
      <c r="P483" s="4"/>
      <c r="Q483" s="4">
        <v>1</v>
      </c>
      <c r="R483" s="4"/>
      <c r="S483" s="4"/>
      <c r="T483" s="4">
        <v>0</v>
      </c>
      <c r="U483" s="4"/>
      <c r="V483" s="4"/>
      <c r="W483" s="4">
        <v>3</v>
      </c>
      <c r="X483" s="4">
        <v>5</v>
      </c>
      <c r="Y483" s="4">
        <v>1</v>
      </c>
      <c r="Z483" s="4">
        <v>2</v>
      </c>
      <c r="AA483" s="4"/>
      <c r="AB483" s="4">
        <v>1</v>
      </c>
      <c r="AC483" s="4"/>
      <c r="AD483" s="4"/>
      <c r="AE483" s="30">
        <f t="shared" si="12"/>
        <v>386</v>
      </c>
      <c r="AF483" s="66"/>
    </row>
    <row r="484" spans="1:32" s="54" customFormat="1" ht="16.5" x14ac:dyDescent="0.2">
      <c r="A484" s="29">
        <f t="shared" si="13"/>
        <v>210401402</v>
      </c>
      <c r="B484" s="4">
        <v>210401402</v>
      </c>
      <c r="C484" s="4" t="s">
        <v>1810</v>
      </c>
      <c r="D484" s="4">
        <v>1</v>
      </c>
      <c r="E484" s="4"/>
      <c r="F484" s="4">
        <v>1</v>
      </c>
      <c r="G484" s="4">
        <v>0</v>
      </c>
      <c r="H484" s="4">
        <v>4025</v>
      </c>
      <c r="I484" s="4"/>
      <c r="J484" s="4"/>
      <c r="K484" s="4">
        <v>0</v>
      </c>
      <c r="L484" s="4">
        <v>124</v>
      </c>
      <c r="M484" s="4"/>
      <c r="N484" s="4"/>
      <c r="O484" s="4"/>
      <c r="P484" s="4"/>
      <c r="Q484" s="4">
        <v>1</v>
      </c>
      <c r="R484" s="4"/>
      <c r="S484" s="4"/>
      <c r="T484" s="4">
        <v>0</v>
      </c>
      <c r="U484" s="4"/>
      <c r="V484" s="4"/>
      <c r="W484" s="4">
        <v>3</v>
      </c>
      <c r="X484" s="4">
        <v>1</v>
      </c>
      <c r="Y484" s="4"/>
      <c r="Z484" s="4"/>
      <c r="AA484" s="4"/>
      <c r="AB484" s="4"/>
      <c r="AC484" s="4"/>
      <c r="AD484" s="4"/>
      <c r="AE484" s="30">
        <f t="shared" si="12"/>
        <v>387</v>
      </c>
      <c r="AF484" s="66"/>
    </row>
    <row r="485" spans="1:32" s="54" customFormat="1" ht="16.5" x14ac:dyDescent="0.2">
      <c r="A485" s="29">
        <f t="shared" si="13"/>
        <v>210401403</v>
      </c>
      <c r="B485" s="4">
        <v>210401403</v>
      </c>
      <c r="C485" s="4" t="s">
        <v>1811</v>
      </c>
      <c r="D485" s="4">
        <v>1</v>
      </c>
      <c r="E485" s="4"/>
      <c r="F485" s="4">
        <v>1</v>
      </c>
      <c r="G485" s="4">
        <v>0</v>
      </c>
      <c r="H485" s="4">
        <v>4005</v>
      </c>
      <c r="I485" s="4">
        <v>2.5</v>
      </c>
      <c r="J485" s="4"/>
      <c r="K485" s="4">
        <v>1</v>
      </c>
      <c r="L485" s="4"/>
      <c r="M485" s="4"/>
      <c r="N485" s="4"/>
      <c r="O485" s="4"/>
      <c r="P485" s="4"/>
      <c r="Q485" s="4">
        <v>1</v>
      </c>
      <c r="R485" s="4"/>
      <c r="S485" s="4"/>
      <c r="T485" s="4">
        <v>0</v>
      </c>
      <c r="U485" s="4"/>
      <c r="V485" s="4"/>
      <c r="W485" s="4">
        <v>3</v>
      </c>
      <c r="X485" s="4">
        <v>1</v>
      </c>
      <c r="Y485" s="4"/>
      <c r="Z485" s="4"/>
      <c r="AA485" s="4"/>
      <c r="AB485" s="4"/>
      <c r="AC485" s="4"/>
      <c r="AD485" s="4"/>
      <c r="AE485" s="30">
        <f t="shared" si="12"/>
        <v>388</v>
      </c>
      <c r="AF485" s="66"/>
    </row>
    <row r="486" spans="1:32" s="54" customFormat="1" ht="16.5" x14ac:dyDescent="0.2">
      <c r="A486" s="29">
        <f t="shared" si="13"/>
        <v>210401501</v>
      </c>
      <c r="B486" s="4">
        <v>210401501</v>
      </c>
      <c r="C486" s="4" t="s">
        <v>1812</v>
      </c>
      <c r="D486" s="4">
        <v>1</v>
      </c>
      <c r="E486" s="4"/>
      <c r="F486" s="4">
        <v>1</v>
      </c>
      <c r="G486" s="4">
        <v>0</v>
      </c>
      <c r="H486" s="4">
        <v>4013</v>
      </c>
      <c r="I486" s="4">
        <v>0.3</v>
      </c>
      <c r="J486" s="4"/>
      <c r="K486" s="4">
        <v>1</v>
      </c>
      <c r="L486" s="4"/>
      <c r="M486" s="4"/>
      <c r="N486" s="4"/>
      <c r="O486" s="4"/>
      <c r="P486" s="4"/>
      <c r="Q486" s="4">
        <v>1</v>
      </c>
      <c r="R486" s="4"/>
      <c r="S486" s="4"/>
      <c r="T486" s="4">
        <v>0</v>
      </c>
      <c r="U486" s="4"/>
      <c r="V486" s="4"/>
      <c r="W486" s="4">
        <v>1</v>
      </c>
      <c r="X486" s="4">
        <v>5</v>
      </c>
      <c r="Y486" s="4"/>
      <c r="Z486" s="4"/>
      <c r="AA486" s="4"/>
      <c r="AB486" s="4"/>
      <c r="AC486" s="4"/>
      <c r="AD486" s="4"/>
      <c r="AE486" s="30">
        <f t="shared" si="12"/>
        <v>389</v>
      </c>
      <c r="AF486" s="66"/>
    </row>
    <row r="487" spans="1:32" s="54" customFormat="1" ht="16.5" x14ac:dyDescent="0.2">
      <c r="A487" s="29">
        <f t="shared" si="13"/>
        <v>210401502</v>
      </c>
      <c r="B487" s="4">
        <v>210401502</v>
      </c>
      <c r="C487" s="4" t="s">
        <v>1813</v>
      </c>
      <c r="D487" s="4">
        <v>1</v>
      </c>
      <c r="E487" s="4"/>
      <c r="F487" s="4">
        <v>4</v>
      </c>
      <c r="G487" s="4">
        <v>0</v>
      </c>
      <c r="H487" s="4">
        <v>4026</v>
      </c>
      <c r="I487" s="4">
        <v>0.3</v>
      </c>
      <c r="J487" s="4"/>
      <c r="K487" s="4">
        <v>0</v>
      </c>
      <c r="L487" s="4"/>
      <c r="M487" s="4"/>
      <c r="N487" s="4"/>
      <c r="O487" s="4"/>
      <c r="P487" s="4"/>
      <c r="Q487" s="4">
        <v>1</v>
      </c>
      <c r="R487" s="4"/>
      <c r="S487" s="4"/>
      <c r="T487" s="4">
        <v>0</v>
      </c>
      <c r="U487" s="4"/>
      <c r="V487" s="4"/>
      <c r="W487" s="4">
        <v>1</v>
      </c>
      <c r="X487" s="4">
        <v>5</v>
      </c>
      <c r="Y487" s="4"/>
      <c r="Z487" s="4"/>
      <c r="AA487" s="4"/>
      <c r="AB487" s="4"/>
      <c r="AC487" s="4"/>
      <c r="AD487" s="4"/>
      <c r="AE487" s="30">
        <f t="shared" si="12"/>
        <v>390</v>
      </c>
      <c r="AF487" s="66"/>
    </row>
    <row r="488" spans="1:32" s="54" customFormat="1" ht="16.5" x14ac:dyDescent="0.2">
      <c r="A488" s="29">
        <f t="shared" si="13"/>
        <v>210401503</v>
      </c>
      <c r="B488" s="4">
        <v>210401503</v>
      </c>
      <c r="C488" s="4" t="s">
        <v>1814</v>
      </c>
      <c r="D488" s="4">
        <v>1</v>
      </c>
      <c r="E488" s="4"/>
      <c r="F488" s="4">
        <v>4</v>
      </c>
      <c r="G488" s="4">
        <v>2</v>
      </c>
      <c r="H488" s="4">
        <v>4033</v>
      </c>
      <c r="I488" s="4">
        <v>0.3</v>
      </c>
      <c r="J488" s="4"/>
      <c r="K488" s="4">
        <v>0</v>
      </c>
      <c r="L488" s="4"/>
      <c r="M488" s="4"/>
      <c r="N488" s="4"/>
      <c r="O488" s="4"/>
      <c r="P488" s="4"/>
      <c r="Q488" s="4">
        <v>1</v>
      </c>
      <c r="R488" s="4"/>
      <c r="S488" s="4"/>
      <c r="T488" s="4">
        <v>0</v>
      </c>
      <c r="U488" s="4"/>
      <c r="V488" s="4"/>
      <c r="W488" s="4">
        <v>1</v>
      </c>
      <c r="X488" s="4">
        <v>5</v>
      </c>
      <c r="Y488" s="4"/>
      <c r="Z488" s="4"/>
      <c r="AA488" s="4"/>
      <c r="AB488" s="4"/>
      <c r="AC488" s="4"/>
      <c r="AD488" s="4"/>
      <c r="AE488" s="30">
        <f t="shared" ref="AE488:AE494" si="14">AE487+1</f>
        <v>391</v>
      </c>
      <c r="AF488" s="66"/>
    </row>
    <row r="489" spans="1:32" s="54" customFormat="1" ht="16.5" x14ac:dyDescent="0.2">
      <c r="A489" s="29">
        <f t="shared" si="13"/>
        <v>210401504</v>
      </c>
      <c r="B489" s="4">
        <v>210401504</v>
      </c>
      <c r="C489" s="4" t="s">
        <v>1815</v>
      </c>
      <c r="D489" s="4">
        <v>1</v>
      </c>
      <c r="E489" s="4"/>
      <c r="F489" s="4">
        <v>4</v>
      </c>
      <c r="G489" s="4">
        <v>2</v>
      </c>
      <c r="H489" s="4">
        <v>4034</v>
      </c>
      <c r="I489" s="4">
        <v>0.3</v>
      </c>
      <c r="J489" s="4"/>
      <c r="K489" s="4">
        <v>0</v>
      </c>
      <c r="L489" s="4"/>
      <c r="M489" s="4"/>
      <c r="N489" s="4"/>
      <c r="O489" s="4"/>
      <c r="P489" s="4"/>
      <c r="Q489" s="4">
        <v>1</v>
      </c>
      <c r="R489" s="4"/>
      <c r="S489" s="4"/>
      <c r="T489" s="4">
        <v>0</v>
      </c>
      <c r="U489" s="4"/>
      <c r="V489" s="4"/>
      <c r="W489" s="4">
        <v>1</v>
      </c>
      <c r="X489" s="4">
        <v>5</v>
      </c>
      <c r="Y489" s="4"/>
      <c r="Z489" s="4"/>
      <c r="AA489" s="4"/>
      <c r="AB489" s="4"/>
      <c r="AC489" s="4"/>
      <c r="AD489" s="4"/>
      <c r="AE489" s="30">
        <f t="shared" si="14"/>
        <v>392</v>
      </c>
      <c r="AF489" s="66"/>
    </row>
    <row r="490" spans="1:32" s="54" customFormat="1" ht="16.5" x14ac:dyDescent="0.2">
      <c r="A490" s="29">
        <f t="shared" si="13"/>
        <v>210401505</v>
      </c>
      <c r="B490" s="4">
        <v>210401505</v>
      </c>
      <c r="C490" s="4" t="s">
        <v>1816</v>
      </c>
      <c r="D490" s="4">
        <v>1</v>
      </c>
      <c r="E490" s="4"/>
      <c r="F490" s="4">
        <v>4</v>
      </c>
      <c r="G490" s="4">
        <v>2</v>
      </c>
      <c r="H490" s="4">
        <v>4037</v>
      </c>
      <c r="I490" s="4">
        <v>0.3</v>
      </c>
      <c r="J490" s="4"/>
      <c r="K490" s="4">
        <v>0</v>
      </c>
      <c r="L490" s="4"/>
      <c r="M490" s="4"/>
      <c r="N490" s="4"/>
      <c r="O490" s="4"/>
      <c r="P490" s="4"/>
      <c r="Q490" s="4">
        <v>1</v>
      </c>
      <c r="R490" s="4"/>
      <c r="S490" s="4"/>
      <c r="T490" s="4">
        <v>0</v>
      </c>
      <c r="U490" s="4"/>
      <c r="V490" s="4"/>
      <c r="W490" s="4">
        <v>1</v>
      </c>
      <c r="X490" s="4">
        <v>5</v>
      </c>
      <c r="Y490" s="4"/>
      <c r="Z490" s="4"/>
      <c r="AA490" s="4"/>
      <c r="AB490" s="4"/>
      <c r="AC490" s="4"/>
      <c r="AD490" s="4"/>
      <c r="AE490" s="30">
        <f t="shared" si="14"/>
        <v>393</v>
      </c>
      <c r="AF490" s="66"/>
    </row>
    <row r="491" spans="1:32" s="54" customFormat="1" ht="16.5" x14ac:dyDescent="0.2">
      <c r="A491" s="29">
        <f t="shared" si="13"/>
        <v>210401506</v>
      </c>
      <c r="B491" s="4">
        <v>210401506</v>
      </c>
      <c r="C491" s="4" t="s">
        <v>1817</v>
      </c>
      <c r="D491" s="4">
        <v>1</v>
      </c>
      <c r="E491" s="4"/>
      <c r="F491" s="4">
        <v>4</v>
      </c>
      <c r="G491" s="4">
        <v>2</v>
      </c>
      <c r="H491" s="4">
        <v>4046</v>
      </c>
      <c r="I491" s="4">
        <v>0.3</v>
      </c>
      <c r="J491" s="4"/>
      <c r="K491" s="4">
        <v>0</v>
      </c>
      <c r="L491" s="4"/>
      <c r="M491" s="4"/>
      <c r="N491" s="4"/>
      <c r="O491" s="4"/>
      <c r="P491" s="4"/>
      <c r="Q491" s="4">
        <v>1</v>
      </c>
      <c r="R491" s="4"/>
      <c r="S491" s="4"/>
      <c r="T491" s="4">
        <v>0</v>
      </c>
      <c r="U491" s="4"/>
      <c r="V491" s="4"/>
      <c r="W491" s="4">
        <v>1</v>
      </c>
      <c r="X491" s="4">
        <v>5</v>
      </c>
      <c r="Y491" s="4"/>
      <c r="Z491" s="4"/>
      <c r="AA491" s="4"/>
      <c r="AB491" s="4"/>
      <c r="AC491" s="4"/>
      <c r="AD491" s="4"/>
      <c r="AE491" s="30">
        <f t="shared" si="14"/>
        <v>394</v>
      </c>
      <c r="AF491" s="66"/>
    </row>
    <row r="492" spans="1:32" s="54" customFormat="1" ht="16.5" x14ac:dyDescent="0.2">
      <c r="A492" s="29">
        <f t="shared" si="13"/>
        <v>210401601</v>
      </c>
      <c r="B492" s="4">
        <v>210401601</v>
      </c>
      <c r="C492" s="4" t="s">
        <v>1818</v>
      </c>
      <c r="D492" s="4">
        <v>1</v>
      </c>
      <c r="E492" s="4"/>
      <c r="F492" s="4">
        <v>2</v>
      </c>
      <c r="G492" s="4">
        <v>0</v>
      </c>
      <c r="H492" s="4">
        <v>2002</v>
      </c>
      <c r="I492" s="4">
        <v>3</v>
      </c>
      <c r="J492" s="4"/>
      <c r="K492" s="4">
        <v>1</v>
      </c>
      <c r="L492" s="4"/>
      <c r="M492" s="4"/>
      <c r="N492" s="4"/>
      <c r="O492" s="4"/>
      <c r="P492" s="4"/>
      <c r="Q492" s="4">
        <v>1</v>
      </c>
      <c r="R492" s="4"/>
      <c r="S492" s="4"/>
      <c r="T492" s="4">
        <v>0</v>
      </c>
      <c r="U492" s="4"/>
      <c r="V492" s="4"/>
      <c r="W492" s="4">
        <v>3</v>
      </c>
      <c r="X492" s="4">
        <v>4</v>
      </c>
      <c r="Y492" s="4"/>
      <c r="Z492" s="4">
        <v>2</v>
      </c>
      <c r="AA492" s="4"/>
      <c r="AB492" s="4">
        <v>1</v>
      </c>
      <c r="AC492" s="4"/>
      <c r="AD492" s="4"/>
      <c r="AE492" s="30">
        <f t="shared" si="14"/>
        <v>395</v>
      </c>
      <c r="AF492" s="66"/>
    </row>
    <row r="493" spans="1:32" s="54" customFormat="1" ht="16.5" x14ac:dyDescent="0.2">
      <c r="A493" s="29">
        <f t="shared" si="13"/>
        <v>210401602</v>
      </c>
      <c r="B493" s="4">
        <v>210401602</v>
      </c>
      <c r="C493" s="4" t="s">
        <v>1819</v>
      </c>
      <c r="D493" s="4">
        <v>1</v>
      </c>
      <c r="E493" s="4"/>
      <c r="F493" s="4">
        <v>5</v>
      </c>
      <c r="G493" s="4">
        <v>0</v>
      </c>
      <c r="H493" s="4">
        <v>4045</v>
      </c>
      <c r="I493" s="4"/>
      <c r="J493" s="4"/>
      <c r="K493" s="4">
        <v>0</v>
      </c>
      <c r="L493" s="4"/>
      <c r="M493" s="4"/>
      <c r="N493" s="4"/>
      <c r="O493" s="4"/>
      <c r="P493" s="4"/>
      <c r="Q493" s="4">
        <v>1</v>
      </c>
      <c r="R493" s="4"/>
      <c r="S493" s="4"/>
      <c r="T493" s="4">
        <v>0</v>
      </c>
      <c r="U493" s="4"/>
      <c r="V493" s="4"/>
      <c r="W493" s="4">
        <v>3</v>
      </c>
      <c r="X493" s="4">
        <v>4</v>
      </c>
      <c r="Y493" s="4"/>
      <c r="Z493" s="4">
        <v>2</v>
      </c>
      <c r="AA493" s="4"/>
      <c r="AB493" s="4">
        <v>1</v>
      </c>
      <c r="AC493" s="4"/>
      <c r="AD493" s="4"/>
      <c r="AE493" s="30">
        <f t="shared" si="14"/>
        <v>396</v>
      </c>
      <c r="AF493" s="66"/>
    </row>
    <row r="494" spans="1:32" ht="16.5" x14ac:dyDescent="0.2">
      <c r="A494" s="29">
        <f t="shared" si="13"/>
        <v>210600101</v>
      </c>
      <c r="B494" s="29">
        <v>210600101</v>
      </c>
      <c r="C494" s="30" t="s">
        <v>1870</v>
      </c>
      <c r="D494" s="30">
        <v>1</v>
      </c>
      <c r="E494" s="30">
        <v>1</v>
      </c>
      <c r="F494" s="30">
        <v>1</v>
      </c>
      <c r="G494" s="30">
        <v>0</v>
      </c>
      <c r="H494" s="30">
        <v>1001</v>
      </c>
      <c r="I494" s="30">
        <v>0.5</v>
      </c>
      <c r="J494" s="30"/>
      <c r="K494" s="30">
        <v>0</v>
      </c>
      <c r="L494" s="30"/>
      <c r="M494" s="30"/>
      <c r="N494" s="30"/>
      <c r="O494" s="30"/>
      <c r="P494" s="30"/>
      <c r="Q494" s="30">
        <v>1</v>
      </c>
      <c r="R494" s="30"/>
      <c r="S494" s="30"/>
      <c r="T494" s="30"/>
      <c r="U494" s="30"/>
      <c r="V494" s="30"/>
      <c r="W494" s="30">
        <v>1</v>
      </c>
      <c r="X494" s="30">
        <v>5</v>
      </c>
      <c r="Y494" s="30"/>
      <c r="Z494" s="30"/>
      <c r="AA494" s="30"/>
      <c r="AB494" s="30"/>
      <c r="AC494" s="30"/>
      <c r="AD494" s="30"/>
      <c r="AE494" s="30">
        <f t="shared" si="14"/>
        <v>397</v>
      </c>
      <c r="AF494" s="66"/>
    </row>
    <row r="495" spans="1:32" ht="16.5" x14ac:dyDescent="0.2">
      <c r="A495" s="29">
        <f t="shared" si="13"/>
        <v>210600102</v>
      </c>
      <c r="B495" s="29">
        <v>210600102</v>
      </c>
      <c r="C495" s="30" t="s">
        <v>1871</v>
      </c>
      <c r="D495" s="30">
        <v>1</v>
      </c>
      <c r="E495" s="30">
        <v>1</v>
      </c>
      <c r="F495" s="30">
        <v>3</v>
      </c>
      <c r="G495" s="30">
        <v>0</v>
      </c>
      <c r="H495" s="30">
        <v>3001</v>
      </c>
      <c r="I495" s="30">
        <v>1</v>
      </c>
      <c r="J495" s="30">
        <v>1</v>
      </c>
      <c r="K495" s="30">
        <v>0</v>
      </c>
      <c r="L495" s="30"/>
      <c r="M495" s="30"/>
      <c r="N495" s="30"/>
      <c r="O495" s="30"/>
      <c r="P495" s="30"/>
      <c r="Q495" s="30">
        <v>1</v>
      </c>
      <c r="R495" s="30"/>
      <c r="S495" s="30"/>
      <c r="T495" s="30"/>
      <c r="U495" s="30"/>
      <c r="V495" s="30"/>
      <c r="W495" s="30">
        <v>1</v>
      </c>
      <c r="X495" s="30">
        <v>4</v>
      </c>
      <c r="Y495" s="30"/>
      <c r="Z495" s="30"/>
      <c r="AA495" s="30"/>
      <c r="AB495" s="30"/>
      <c r="AC495" s="30"/>
      <c r="AD495" s="30"/>
      <c r="AE495" s="30">
        <f>AE494+1</f>
        <v>398</v>
      </c>
      <c r="AF495" s="66"/>
    </row>
    <row r="496" spans="1:32" ht="16.5" x14ac:dyDescent="0.2">
      <c r="A496" s="29">
        <f t="shared" si="13"/>
        <v>210600201</v>
      </c>
      <c r="B496" s="29">
        <v>210600201</v>
      </c>
      <c r="C496" s="30" t="s">
        <v>1872</v>
      </c>
      <c r="D496" s="30">
        <v>1</v>
      </c>
      <c r="E496" s="30">
        <v>1</v>
      </c>
      <c r="F496" s="30">
        <v>1</v>
      </c>
      <c r="G496" s="30">
        <v>0</v>
      </c>
      <c r="H496" s="30">
        <v>1001</v>
      </c>
      <c r="I496" s="30">
        <v>0.5</v>
      </c>
      <c r="J496" s="30"/>
      <c r="K496" s="30">
        <v>0</v>
      </c>
      <c r="L496" s="30"/>
      <c r="M496" s="30"/>
      <c r="N496" s="30"/>
      <c r="O496" s="30"/>
      <c r="P496" s="30"/>
      <c r="Q496" s="30">
        <v>1</v>
      </c>
      <c r="R496" s="30"/>
      <c r="S496" s="30"/>
      <c r="T496" s="30"/>
      <c r="U496" s="30"/>
      <c r="V496" s="30"/>
      <c r="W496" s="30">
        <v>1</v>
      </c>
      <c r="X496" s="30">
        <v>5</v>
      </c>
      <c r="Y496" s="30"/>
      <c r="Z496" s="30"/>
      <c r="AA496" s="30"/>
      <c r="AB496" s="30"/>
      <c r="AC496" s="30"/>
      <c r="AD496" s="30"/>
      <c r="AE496" s="30">
        <f t="shared" ref="AE496" si="15">AE495+1</f>
        <v>399</v>
      </c>
      <c r="AF496" s="66"/>
    </row>
    <row r="497" spans="1:32" ht="16.5" x14ac:dyDescent="0.2">
      <c r="A497" s="29">
        <f t="shared" si="13"/>
        <v>210600202</v>
      </c>
      <c r="B497" s="29">
        <v>210600202</v>
      </c>
      <c r="C497" s="30" t="s">
        <v>1873</v>
      </c>
      <c r="D497" s="30">
        <v>1</v>
      </c>
      <c r="E497" s="30">
        <v>1</v>
      </c>
      <c r="F497" s="30">
        <v>3</v>
      </c>
      <c r="G497" s="30">
        <v>0</v>
      </c>
      <c r="H497" s="30">
        <v>3001</v>
      </c>
      <c r="I497" s="30">
        <v>2</v>
      </c>
      <c r="J497" s="30">
        <v>1</v>
      </c>
      <c r="K497" s="30">
        <v>0</v>
      </c>
      <c r="L497" s="30"/>
      <c r="M497" s="30"/>
      <c r="N497" s="30"/>
      <c r="O497" s="30"/>
      <c r="P497" s="30"/>
      <c r="Q497" s="30">
        <v>1</v>
      </c>
      <c r="R497" s="30"/>
      <c r="S497" s="30"/>
      <c r="T497" s="30"/>
      <c r="U497" s="30"/>
      <c r="V497" s="30"/>
      <c r="W497" s="30">
        <v>1</v>
      </c>
      <c r="X497" s="30">
        <v>4</v>
      </c>
      <c r="Y497" s="30"/>
      <c r="Z497" s="30"/>
      <c r="AA497" s="30"/>
      <c r="AB497" s="30"/>
      <c r="AC497" s="30"/>
      <c r="AD497" s="30"/>
      <c r="AE497" s="30">
        <f t="shared" ref="AE496:AE559" si="16">AE496+1</f>
        <v>400</v>
      </c>
      <c r="AF497" s="66"/>
    </row>
    <row r="498" spans="1:32" ht="16.5" x14ac:dyDescent="0.2">
      <c r="A498" s="29">
        <f t="shared" ref="A498:A561" si="17">B498</f>
        <v>210600301</v>
      </c>
      <c r="B498" s="29">
        <v>210600301</v>
      </c>
      <c r="C498" s="30" t="s">
        <v>1874</v>
      </c>
      <c r="D498" s="30">
        <v>1</v>
      </c>
      <c r="E498" s="30">
        <v>1</v>
      </c>
      <c r="F498" s="30">
        <v>1</v>
      </c>
      <c r="G498" s="30">
        <v>0</v>
      </c>
      <c r="H498" s="30">
        <v>1001</v>
      </c>
      <c r="I498" s="30">
        <v>0.5</v>
      </c>
      <c r="J498" s="30"/>
      <c r="K498" s="30">
        <v>0</v>
      </c>
      <c r="L498" s="30"/>
      <c r="M498" s="30"/>
      <c r="N498" s="30"/>
      <c r="O498" s="30"/>
      <c r="P498" s="30"/>
      <c r="Q498" s="30">
        <v>1</v>
      </c>
      <c r="R498" s="30"/>
      <c r="S498" s="30"/>
      <c r="T498" s="30"/>
      <c r="U498" s="30"/>
      <c r="V498" s="30"/>
      <c r="W498" s="30">
        <v>1</v>
      </c>
      <c r="X498" s="30">
        <v>5</v>
      </c>
      <c r="Y498" s="30"/>
      <c r="Z498" s="30"/>
      <c r="AA498" s="30"/>
      <c r="AB498" s="30"/>
      <c r="AC498" s="30"/>
      <c r="AD498" s="30"/>
      <c r="AE498" s="30">
        <f t="shared" si="16"/>
        <v>401</v>
      </c>
      <c r="AF498" s="66"/>
    </row>
    <row r="499" spans="1:32" ht="16.5" x14ac:dyDescent="0.2">
      <c r="A499" s="29">
        <f t="shared" si="17"/>
        <v>210600302</v>
      </c>
      <c r="B499" s="29">
        <v>210600302</v>
      </c>
      <c r="C499" s="30" t="s">
        <v>1875</v>
      </c>
      <c r="D499" s="30">
        <v>1</v>
      </c>
      <c r="E499" s="30">
        <v>1</v>
      </c>
      <c r="F499" s="30">
        <v>3</v>
      </c>
      <c r="G499" s="30">
        <v>0</v>
      </c>
      <c r="H499" s="30">
        <v>3001</v>
      </c>
      <c r="I499" s="30">
        <v>3</v>
      </c>
      <c r="J499" s="30">
        <v>1</v>
      </c>
      <c r="K499" s="30">
        <v>0</v>
      </c>
      <c r="L499" s="30"/>
      <c r="M499" s="30"/>
      <c r="N499" s="30"/>
      <c r="O499" s="30"/>
      <c r="P499" s="30"/>
      <c r="Q499" s="30">
        <v>1</v>
      </c>
      <c r="R499" s="30"/>
      <c r="S499" s="30"/>
      <c r="T499" s="30"/>
      <c r="U499" s="30"/>
      <c r="V499" s="30"/>
      <c r="W499" s="30">
        <v>1</v>
      </c>
      <c r="X499" s="30">
        <v>4</v>
      </c>
      <c r="Y499" s="30"/>
      <c r="Z499" s="30"/>
      <c r="AA499" s="30"/>
      <c r="AB499" s="30"/>
      <c r="AC499" s="30"/>
      <c r="AD499" s="30"/>
      <c r="AE499" s="30">
        <f t="shared" si="16"/>
        <v>402</v>
      </c>
      <c r="AF499" s="66"/>
    </row>
    <row r="500" spans="1:32" ht="16.5" x14ac:dyDescent="0.2">
      <c r="A500" s="29">
        <f t="shared" si="17"/>
        <v>210600401</v>
      </c>
      <c r="B500" s="29">
        <v>210600401</v>
      </c>
      <c r="C500" s="30" t="s">
        <v>1876</v>
      </c>
      <c r="D500" s="30">
        <v>1</v>
      </c>
      <c r="E500" s="30">
        <v>1</v>
      </c>
      <c r="F500" s="30">
        <v>1</v>
      </c>
      <c r="G500" s="30">
        <v>0</v>
      </c>
      <c r="H500" s="30">
        <v>1001</v>
      </c>
      <c r="I500" s="30">
        <v>0.5</v>
      </c>
      <c r="J500" s="30"/>
      <c r="K500" s="30">
        <v>0</v>
      </c>
      <c r="L500" s="30"/>
      <c r="M500" s="30"/>
      <c r="N500" s="30"/>
      <c r="O500" s="30"/>
      <c r="P500" s="30"/>
      <c r="Q500" s="30">
        <v>1</v>
      </c>
      <c r="R500" s="30"/>
      <c r="S500" s="30"/>
      <c r="T500" s="30"/>
      <c r="U500" s="30"/>
      <c r="V500" s="30"/>
      <c r="W500" s="30">
        <v>1</v>
      </c>
      <c r="X500" s="30">
        <v>5</v>
      </c>
      <c r="Y500" s="30"/>
      <c r="Z500" s="30"/>
      <c r="AA500" s="30"/>
      <c r="AB500" s="30"/>
      <c r="AC500" s="30"/>
      <c r="AD500" s="30"/>
      <c r="AE500" s="30">
        <f t="shared" si="16"/>
        <v>403</v>
      </c>
      <c r="AF500" s="66"/>
    </row>
    <row r="501" spans="1:32" ht="16.5" x14ac:dyDescent="0.2">
      <c r="A501" s="29">
        <f t="shared" si="17"/>
        <v>210600402</v>
      </c>
      <c r="B501" s="29">
        <v>210600402</v>
      </c>
      <c r="C501" s="30" t="s">
        <v>1877</v>
      </c>
      <c r="D501" s="30">
        <v>1</v>
      </c>
      <c r="E501" s="30">
        <v>1</v>
      </c>
      <c r="F501" s="30">
        <v>3</v>
      </c>
      <c r="G501" s="30">
        <v>0</v>
      </c>
      <c r="H501" s="30">
        <v>3001</v>
      </c>
      <c r="I501" s="30">
        <v>2</v>
      </c>
      <c r="J501" s="30">
        <v>1</v>
      </c>
      <c r="K501" s="30">
        <v>0</v>
      </c>
      <c r="L501" s="30"/>
      <c r="M501" s="30"/>
      <c r="N501" s="30"/>
      <c r="O501" s="30"/>
      <c r="P501" s="30"/>
      <c r="Q501" s="30">
        <v>1</v>
      </c>
      <c r="R501" s="30"/>
      <c r="S501" s="30"/>
      <c r="T501" s="30"/>
      <c r="U501" s="30"/>
      <c r="V501" s="30"/>
      <c r="W501" s="30">
        <v>1</v>
      </c>
      <c r="X501" s="30">
        <v>4</v>
      </c>
      <c r="Y501" s="30"/>
      <c r="Z501" s="30"/>
      <c r="AA501" s="30"/>
      <c r="AB501" s="30"/>
      <c r="AC501" s="30"/>
      <c r="AD501" s="30"/>
      <c r="AE501" s="30">
        <f t="shared" si="16"/>
        <v>404</v>
      </c>
      <c r="AF501" s="66"/>
    </row>
    <row r="502" spans="1:32" ht="16.5" x14ac:dyDescent="0.2">
      <c r="A502" s="29">
        <f t="shared" si="17"/>
        <v>210600501</v>
      </c>
      <c r="B502" s="29">
        <v>210600501</v>
      </c>
      <c r="C502" s="30" t="s">
        <v>1878</v>
      </c>
      <c r="D502" s="30">
        <v>1</v>
      </c>
      <c r="E502" s="30">
        <v>1</v>
      </c>
      <c r="F502" s="30">
        <v>1</v>
      </c>
      <c r="G502" s="30">
        <v>0</v>
      </c>
      <c r="H502" s="30">
        <v>1001</v>
      </c>
      <c r="I502" s="30">
        <v>0.5</v>
      </c>
      <c r="J502" s="30"/>
      <c r="K502" s="30">
        <v>0</v>
      </c>
      <c r="L502" s="30"/>
      <c r="M502" s="30"/>
      <c r="N502" s="30"/>
      <c r="O502" s="30"/>
      <c r="P502" s="30"/>
      <c r="Q502" s="30">
        <v>1</v>
      </c>
      <c r="R502" s="30"/>
      <c r="S502" s="30"/>
      <c r="T502" s="30"/>
      <c r="U502" s="30"/>
      <c r="V502" s="30"/>
      <c r="W502" s="30">
        <v>1</v>
      </c>
      <c r="X502" s="30">
        <v>5</v>
      </c>
      <c r="Y502" s="30"/>
      <c r="Z502" s="30"/>
      <c r="AA502" s="30"/>
      <c r="AB502" s="30"/>
      <c r="AC502" s="30"/>
      <c r="AD502" s="30"/>
      <c r="AE502" s="30">
        <f t="shared" si="16"/>
        <v>405</v>
      </c>
      <c r="AF502" s="66"/>
    </row>
    <row r="503" spans="1:32" ht="16.5" x14ac:dyDescent="0.2">
      <c r="A503" s="29">
        <f t="shared" si="17"/>
        <v>210600502</v>
      </c>
      <c r="B503" s="29">
        <v>210600502</v>
      </c>
      <c r="C503" s="30" t="s">
        <v>1879</v>
      </c>
      <c r="D503" s="30">
        <v>1</v>
      </c>
      <c r="E503" s="30">
        <v>1</v>
      </c>
      <c r="F503" s="30">
        <v>3</v>
      </c>
      <c r="G503" s="30">
        <v>0</v>
      </c>
      <c r="H503" s="30">
        <v>3001</v>
      </c>
      <c r="I503" s="30">
        <v>1</v>
      </c>
      <c r="J503" s="30">
        <v>1</v>
      </c>
      <c r="K503" s="30">
        <v>0</v>
      </c>
      <c r="L503" s="30"/>
      <c r="M503" s="30"/>
      <c r="N503" s="30"/>
      <c r="O503" s="30"/>
      <c r="P503" s="30"/>
      <c r="Q503" s="30">
        <v>1</v>
      </c>
      <c r="R503" s="30"/>
      <c r="S503" s="30"/>
      <c r="T503" s="30"/>
      <c r="U503" s="30"/>
      <c r="V503" s="30"/>
      <c r="W503" s="30">
        <v>1</v>
      </c>
      <c r="X503" s="30">
        <v>4</v>
      </c>
      <c r="Y503" s="30"/>
      <c r="Z503" s="30"/>
      <c r="AA503" s="30"/>
      <c r="AB503" s="30"/>
      <c r="AC503" s="30"/>
      <c r="AD503" s="30"/>
      <c r="AE503" s="30">
        <f t="shared" si="16"/>
        <v>406</v>
      </c>
      <c r="AF503" s="66"/>
    </row>
    <row r="504" spans="1:32" ht="16.5" x14ac:dyDescent="0.2">
      <c r="A504" s="29">
        <f t="shared" si="17"/>
        <v>210600601</v>
      </c>
      <c r="B504" s="29">
        <v>210600601</v>
      </c>
      <c r="C504" s="30" t="s">
        <v>1880</v>
      </c>
      <c r="D504" s="30">
        <v>1</v>
      </c>
      <c r="E504" s="30">
        <v>1</v>
      </c>
      <c r="F504" s="30">
        <v>1</v>
      </c>
      <c r="G504" s="30">
        <v>0</v>
      </c>
      <c r="H504" s="30">
        <v>1001</v>
      </c>
      <c r="I504" s="30">
        <v>0.5</v>
      </c>
      <c r="J504" s="30"/>
      <c r="K504" s="30">
        <v>0</v>
      </c>
      <c r="L504" s="30"/>
      <c r="M504" s="30"/>
      <c r="N504" s="30"/>
      <c r="O504" s="30"/>
      <c r="P504" s="30"/>
      <c r="Q504" s="30">
        <v>1</v>
      </c>
      <c r="R504" s="30"/>
      <c r="S504" s="30"/>
      <c r="T504" s="30"/>
      <c r="U504" s="30"/>
      <c r="V504" s="30"/>
      <c r="W504" s="30">
        <v>1</v>
      </c>
      <c r="X504" s="30">
        <v>5</v>
      </c>
      <c r="Y504" s="30"/>
      <c r="Z504" s="30"/>
      <c r="AA504" s="30"/>
      <c r="AB504" s="30"/>
      <c r="AC504" s="30"/>
      <c r="AD504" s="30"/>
      <c r="AE504" s="30">
        <f t="shared" si="16"/>
        <v>407</v>
      </c>
      <c r="AF504" s="66"/>
    </row>
    <row r="505" spans="1:32" ht="16.5" x14ac:dyDescent="0.2">
      <c r="A505" s="29">
        <f t="shared" si="17"/>
        <v>210600602</v>
      </c>
      <c r="B505" s="29">
        <v>210600602</v>
      </c>
      <c r="C505" s="30" t="s">
        <v>1881</v>
      </c>
      <c r="D505" s="30">
        <v>1</v>
      </c>
      <c r="E505" s="30">
        <v>1</v>
      </c>
      <c r="F505" s="30">
        <v>3</v>
      </c>
      <c r="G505" s="30">
        <v>0</v>
      </c>
      <c r="H505" s="30">
        <v>3001</v>
      </c>
      <c r="I505" s="30">
        <v>1</v>
      </c>
      <c r="J505" s="30">
        <v>1</v>
      </c>
      <c r="K505" s="30">
        <v>0</v>
      </c>
      <c r="L505" s="30"/>
      <c r="M505" s="30"/>
      <c r="N505" s="30"/>
      <c r="O505" s="30"/>
      <c r="P505" s="30"/>
      <c r="Q505" s="30">
        <v>1</v>
      </c>
      <c r="R505" s="30"/>
      <c r="S505" s="30"/>
      <c r="T505" s="30"/>
      <c r="U505" s="30"/>
      <c r="V505" s="30"/>
      <c r="W505" s="30">
        <v>1</v>
      </c>
      <c r="X505" s="30">
        <v>4</v>
      </c>
      <c r="Y505" s="30"/>
      <c r="Z505" s="30"/>
      <c r="AA505" s="30"/>
      <c r="AB505" s="30"/>
      <c r="AC505" s="30"/>
      <c r="AD505" s="30"/>
      <c r="AE505" s="30">
        <f t="shared" si="16"/>
        <v>408</v>
      </c>
      <c r="AF505" s="66"/>
    </row>
    <row r="506" spans="1:32" ht="16.5" x14ac:dyDescent="0.2">
      <c r="A506" s="29">
        <f t="shared" si="17"/>
        <v>210600701</v>
      </c>
      <c r="B506" s="29">
        <v>210600701</v>
      </c>
      <c r="C506" s="30" t="s">
        <v>1882</v>
      </c>
      <c r="D506" s="30">
        <v>1</v>
      </c>
      <c r="E506" s="30">
        <v>1</v>
      </c>
      <c r="F506" s="30">
        <v>1</v>
      </c>
      <c r="G506" s="30">
        <v>0</v>
      </c>
      <c r="H506" s="30">
        <v>1001</v>
      </c>
      <c r="I506" s="30">
        <v>0.5</v>
      </c>
      <c r="J506" s="30"/>
      <c r="K506" s="30">
        <v>0</v>
      </c>
      <c r="L506" s="30"/>
      <c r="M506" s="30"/>
      <c r="N506" s="30"/>
      <c r="O506" s="30"/>
      <c r="P506" s="30"/>
      <c r="Q506" s="30">
        <v>1</v>
      </c>
      <c r="R506" s="30"/>
      <c r="S506" s="30"/>
      <c r="T506" s="30"/>
      <c r="U506" s="30"/>
      <c r="V506" s="30"/>
      <c r="W506" s="30">
        <v>1</v>
      </c>
      <c r="X506" s="30">
        <v>5</v>
      </c>
      <c r="Y506" s="30"/>
      <c r="Z506" s="30"/>
      <c r="AA506" s="30"/>
      <c r="AB506" s="30"/>
      <c r="AC506" s="30"/>
      <c r="AD506" s="30"/>
      <c r="AE506" s="30">
        <f t="shared" si="16"/>
        <v>409</v>
      </c>
      <c r="AF506" s="66"/>
    </row>
    <row r="507" spans="1:32" ht="16.5" x14ac:dyDescent="0.2">
      <c r="A507" s="29">
        <f t="shared" si="17"/>
        <v>210600702</v>
      </c>
      <c r="B507" s="29">
        <v>210600702</v>
      </c>
      <c r="C507" s="30" t="s">
        <v>1883</v>
      </c>
      <c r="D507" s="30">
        <v>1</v>
      </c>
      <c r="E507" s="30">
        <v>1</v>
      </c>
      <c r="F507" s="30">
        <v>3</v>
      </c>
      <c r="G507" s="30">
        <v>0</v>
      </c>
      <c r="H507" s="30">
        <v>3001</v>
      </c>
      <c r="I507" s="30">
        <v>1</v>
      </c>
      <c r="J507" s="30">
        <v>1</v>
      </c>
      <c r="K507" s="30">
        <v>0</v>
      </c>
      <c r="L507" s="30"/>
      <c r="M507" s="30"/>
      <c r="N507" s="30"/>
      <c r="O507" s="30"/>
      <c r="P507" s="30"/>
      <c r="Q507" s="30">
        <v>1</v>
      </c>
      <c r="R507" s="30"/>
      <c r="S507" s="30"/>
      <c r="T507" s="30"/>
      <c r="U507" s="30"/>
      <c r="V507" s="30"/>
      <c r="W507" s="30">
        <v>1</v>
      </c>
      <c r="X507" s="30">
        <v>4</v>
      </c>
      <c r="Y507" s="30"/>
      <c r="Z507" s="30"/>
      <c r="AA507" s="30"/>
      <c r="AB507" s="30"/>
      <c r="AC507" s="30"/>
      <c r="AD507" s="30"/>
      <c r="AE507" s="30">
        <f t="shared" si="16"/>
        <v>410</v>
      </c>
      <c r="AF507" s="66"/>
    </row>
    <row r="508" spans="1:32" ht="16.5" x14ac:dyDescent="0.2">
      <c r="A508" s="29">
        <f t="shared" si="17"/>
        <v>210600801</v>
      </c>
      <c r="B508" s="29">
        <v>210600801</v>
      </c>
      <c r="C508" s="30" t="s">
        <v>1884</v>
      </c>
      <c r="D508" s="30">
        <v>1</v>
      </c>
      <c r="E508" s="30">
        <v>1</v>
      </c>
      <c r="F508" s="30">
        <v>1</v>
      </c>
      <c r="G508" s="30">
        <v>0</v>
      </c>
      <c r="H508" s="30">
        <v>1001</v>
      </c>
      <c r="I508" s="30">
        <v>0.5</v>
      </c>
      <c r="J508" s="30"/>
      <c r="K508" s="30">
        <v>0</v>
      </c>
      <c r="L508" s="30"/>
      <c r="M508" s="30"/>
      <c r="N508" s="30"/>
      <c r="O508" s="30"/>
      <c r="P508" s="30"/>
      <c r="Q508" s="30">
        <v>1</v>
      </c>
      <c r="R508" s="30"/>
      <c r="S508" s="30"/>
      <c r="T508" s="30"/>
      <c r="U508" s="30"/>
      <c r="V508" s="30"/>
      <c r="W508" s="30">
        <v>1</v>
      </c>
      <c r="X508" s="30">
        <v>5</v>
      </c>
      <c r="Y508" s="30"/>
      <c r="Z508" s="30"/>
      <c r="AA508" s="30"/>
      <c r="AB508" s="30"/>
      <c r="AC508" s="30"/>
      <c r="AD508" s="30"/>
      <c r="AE508" s="30">
        <f t="shared" si="16"/>
        <v>411</v>
      </c>
      <c r="AF508" s="66"/>
    </row>
    <row r="509" spans="1:32" ht="16.5" x14ac:dyDescent="0.2">
      <c r="A509" s="29">
        <f t="shared" si="17"/>
        <v>210600802</v>
      </c>
      <c r="B509" s="29">
        <v>210600802</v>
      </c>
      <c r="C509" s="30" t="s">
        <v>1885</v>
      </c>
      <c r="D509" s="30">
        <v>1</v>
      </c>
      <c r="E509" s="30">
        <v>1</v>
      </c>
      <c r="F509" s="30">
        <v>3</v>
      </c>
      <c r="G509" s="30">
        <v>0</v>
      </c>
      <c r="H509" s="30">
        <v>3001</v>
      </c>
      <c r="I509" s="30">
        <v>3</v>
      </c>
      <c r="J509" s="30">
        <v>1</v>
      </c>
      <c r="K509" s="30">
        <v>0</v>
      </c>
      <c r="L509" s="30"/>
      <c r="M509" s="30"/>
      <c r="N509" s="30"/>
      <c r="O509" s="30"/>
      <c r="P509" s="30"/>
      <c r="Q509" s="30">
        <v>1</v>
      </c>
      <c r="R509" s="30"/>
      <c r="S509" s="30"/>
      <c r="T509" s="30"/>
      <c r="U509" s="30"/>
      <c r="V509" s="30"/>
      <c r="W509" s="30">
        <v>1</v>
      </c>
      <c r="X509" s="30">
        <v>4</v>
      </c>
      <c r="Y509" s="30"/>
      <c r="Z509" s="30"/>
      <c r="AA509" s="30"/>
      <c r="AB509" s="30"/>
      <c r="AC509" s="30"/>
      <c r="AD509" s="30"/>
      <c r="AE509" s="30">
        <f t="shared" si="16"/>
        <v>412</v>
      </c>
      <c r="AF509" s="66"/>
    </row>
    <row r="510" spans="1:32" ht="16.5" x14ac:dyDescent="0.2">
      <c r="A510" s="29">
        <f t="shared" si="17"/>
        <v>210600901</v>
      </c>
      <c r="B510" s="29">
        <v>210600901</v>
      </c>
      <c r="C510" s="30" t="s">
        <v>1886</v>
      </c>
      <c r="D510" s="30">
        <v>1</v>
      </c>
      <c r="E510" s="30">
        <v>1</v>
      </c>
      <c r="F510" s="30">
        <v>1</v>
      </c>
      <c r="G510" s="30">
        <v>0</v>
      </c>
      <c r="H510" s="30">
        <v>1001</v>
      </c>
      <c r="I510" s="30">
        <v>0.5</v>
      </c>
      <c r="J510" s="30"/>
      <c r="K510" s="30">
        <v>0</v>
      </c>
      <c r="L510" s="30"/>
      <c r="M510" s="30"/>
      <c r="N510" s="30"/>
      <c r="O510" s="30"/>
      <c r="P510" s="30"/>
      <c r="Q510" s="30">
        <v>1</v>
      </c>
      <c r="R510" s="30"/>
      <c r="S510" s="30"/>
      <c r="T510" s="30"/>
      <c r="U510" s="30"/>
      <c r="V510" s="30"/>
      <c r="W510" s="30">
        <v>1</v>
      </c>
      <c r="X510" s="30">
        <v>5</v>
      </c>
      <c r="Y510" s="30"/>
      <c r="Z510" s="30"/>
      <c r="AA510" s="30"/>
      <c r="AB510" s="30"/>
      <c r="AC510" s="30"/>
      <c r="AD510" s="30"/>
      <c r="AE510" s="30">
        <f t="shared" si="16"/>
        <v>413</v>
      </c>
      <c r="AF510" s="66"/>
    </row>
    <row r="511" spans="1:32" ht="16.5" x14ac:dyDescent="0.2">
      <c r="A511" s="29">
        <f t="shared" si="17"/>
        <v>210600902</v>
      </c>
      <c r="B511" s="29">
        <v>210600902</v>
      </c>
      <c r="C511" s="30" t="s">
        <v>1887</v>
      </c>
      <c r="D511" s="30">
        <v>1</v>
      </c>
      <c r="E511" s="30">
        <v>1</v>
      </c>
      <c r="F511" s="30">
        <v>3</v>
      </c>
      <c r="G511" s="30">
        <v>0</v>
      </c>
      <c r="H511" s="30">
        <v>3001</v>
      </c>
      <c r="I511" s="30">
        <v>1</v>
      </c>
      <c r="J511" s="30">
        <v>1</v>
      </c>
      <c r="K511" s="30">
        <v>0</v>
      </c>
      <c r="L511" s="30"/>
      <c r="M511" s="30"/>
      <c r="N511" s="30"/>
      <c r="O511" s="30"/>
      <c r="P511" s="30"/>
      <c r="Q511" s="30">
        <v>1</v>
      </c>
      <c r="R511" s="30"/>
      <c r="S511" s="30"/>
      <c r="T511" s="30"/>
      <c r="U511" s="30"/>
      <c r="V511" s="30"/>
      <c r="W511" s="30">
        <v>1</v>
      </c>
      <c r="X511" s="30">
        <v>4</v>
      </c>
      <c r="Y511" s="30"/>
      <c r="Z511" s="30"/>
      <c r="AA511" s="30"/>
      <c r="AB511" s="30"/>
      <c r="AC511" s="30"/>
      <c r="AD511" s="30"/>
      <c r="AE511" s="30">
        <f t="shared" si="16"/>
        <v>414</v>
      </c>
      <c r="AF511" s="66"/>
    </row>
    <row r="512" spans="1:32" ht="16.5" x14ac:dyDescent="0.2">
      <c r="A512" s="29">
        <f t="shared" si="17"/>
        <v>210601001</v>
      </c>
      <c r="B512" s="29">
        <v>210601001</v>
      </c>
      <c r="C512" s="30" t="s">
        <v>1888</v>
      </c>
      <c r="D512" s="30">
        <v>1</v>
      </c>
      <c r="E512" s="30">
        <v>1</v>
      </c>
      <c r="F512" s="30">
        <v>1</v>
      </c>
      <c r="G512" s="30">
        <v>0</v>
      </c>
      <c r="H512" s="30">
        <v>1001</v>
      </c>
      <c r="I512" s="30">
        <v>0.5</v>
      </c>
      <c r="J512" s="30"/>
      <c r="K512" s="30">
        <v>0</v>
      </c>
      <c r="L512" s="30"/>
      <c r="M512" s="30"/>
      <c r="N512" s="30"/>
      <c r="O512" s="30"/>
      <c r="P512" s="30"/>
      <c r="Q512" s="30">
        <v>1</v>
      </c>
      <c r="R512" s="30"/>
      <c r="S512" s="30"/>
      <c r="T512" s="30"/>
      <c r="U512" s="30"/>
      <c r="V512" s="30"/>
      <c r="W512" s="30">
        <v>1</v>
      </c>
      <c r="X512" s="30">
        <v>5</v>
      </c>
      <c r="Y512" s="30"/>
      <c r="Z512" s="30"/>
      <c r="AA512" s="30"/>
      <c r="AB512" s="30"/>
      <c r="AC512" s="30"/>
      <c r="AD512" s="30"/>
      <c r="AE512" s="30">
        <f t="shared" si="16"/>
        <v>415</v>
      </c>
      <c r="AF512" s="66"/>
    </row>
    <row r="513" spans="1:32" ht="16.5" x14ac:dyDescent="0.2">
      <c r="A513" s="29">
        <f t="shared" si="17"/>
        <v>210601002</v>
      </c>
      <c r="B513" s="29">
        <v>210601002</v>
      </c>
      <c r="C513" s="30" t="s">
        <v>1889</v>
      </c>
      <c r="D513" s="30">
        <v>1</v>
      </c>
      <c r="E513" s="30">
        <v>1</v>
      </c>
      <c r="F513" s="30">
        <v>3</v>
      </c>
      <c r="G513" s="30">
        <v>0</v>
      </c>
      <c r="H513" s="30">
        <v>3001</v>
      </c>
      <c r="I513" s="30">
        <v>3</v>
      </c>
      <c r="J513" s="30">
        <v>1</v>
      </c>
      <c r="K513" s="30">
        <v>0</v>
      </c>
      <c r="L513" s="30"/>
      <c r="M513" s="30"/>
      <c r="N513" s="30"/>
      <c r="O513" s="30"/>
      <c r="P513" s="30"/>
      <c r="Q513" s="30">
        <v>1</v>
      </c>
      <c r="R513" s="30"/>
      <c r="S513" s="30"/>
      <c r="T513" s="30"/>
      <c r="U513" s="30"/>
      <c r="V513" s="30"/>
      <c r="W513" s="30">
        <v>1</v>
      </c>
      <c r="X513" s="30">
        <v>4</v>
      </c>
      <c r="Y513" s="30"/>
      <c r="Z513" s="30"/>
      <c r="AA513" s="30"/>
      <c r="AB513" s="30"/>
      <c r="AC513" s="30"/>
      <c r="AD513" s="30"/>
      <c r="AE513" s="30">
        <f t="shared" si="16"/>
        <v>416</v>
      </c>
      <c r="AF513" s="66"/>
    </row>
    <row r="514" spans="1:32" ht="16.5" x14ac:dyDescent="0.2">
      <c r="A514" s="29">
        <f t="shared" si="17"/>
        <v>210601101</v>
      </c>
      <c r="B514" s="29">
        <v>210601101</v>
      </c>
      <c r="C514" s="30" t="s">
        <v>1890</v>
      </c>
      <c r="D514" s="30">
        <v>1</v>
      </c>
      <c r="E514" s="30">
        <v>1</v>
      </c>
      <c r="F514" s="30">
        <v>1</v>
      </c>
      <c r="G514" s="30">
        <v>0</v>
      </c>
      <c r="H514" s="30">
        <v>1001</v>
      </c>
      <c r="I514" s="30">
        <v>0.5</v>
      </c>
      <c r="J514" s="30"/>
      <c r="K514" s="30">
        <v>0</v>
      </c>
      <c r="L514" s="30"/>
      <c r="M514" s="30"/>
      <c r="N514" s="30"/>
      <c r="O514" s="30"/>
      <c r="P514" s="30"/>
      <c r="Q514" s="30">
        <v>1</v>
      </c>
      <c r="R514" s="30"/>
      <c r="S514" s="30"/>
      <c r="T514" s="30"/>
      <c r="U514" s="30"/>
      <c r="V514" s="30"/>
      <c r="W514" s="30">
        <v>1</v>
      </c>
      <c r="X514" s="30">
        <v>5</v>
      </c>
      <c r="Y514" s="30"/>
      <c r="Z514" s="30"/>
      <c r="AA514" s="30"/>
      <c r="AB514" s="30"/>
      <c r="AC514" s="30"/>
      <c r="AD514" s="30"/>
      <c r="AE514" s="30">
        <f t="shared" si="16"/>
        <v>417</v>
      </c>
      <c r="AF514" s="66"/>
    </row>
    <row r="515" spans="1:32" ht="16.5" x14ac:dyDescent="0.2">
      <c r="A515" s="29">
        <f t="shared" si="17"/>
        <v>210601102</v>
      </c>
      <c r="B515" s="29">
        <v>210601102</v>
      </c>
      <c r="C515" s="30" t="s">
        <v>1891</v>
      </c>
      <c r="D515" s="30">
        <v>1</v>
      </c>
      <c r="E515" s="30">
        <v>1</v>
      </c>
      <c r="F515" s="30">
        <v>3</v>
      </c>
      <c r="G515" s="30">
        <v>0</v>
      </c>
      <c r="H515" s="30">
        <v>3001</v>
      </c>
      <c r="I515" s="30">
        <v>3</v>
      </c>
      <c r="J515" s="30">
        <v>1</v>
      </c>
      <c r="K515" s="30">
        <v>0</v>
      </c>
      <c r="L515" s="30"/>
      <c r="M515" s="30"/>
      <c r="N515" s="30"/>
      <c r="O515" s="30"/>
      <c r="P515" s="30"/>
      <c r="Q515" s="30">
        <v>1</v>
      </c>
      <c r="R515" s="30"/>
      <c r="S515" s="30"/>
      <c r="T515" s="30"/>
      <c r="U515" s="30"/>
      <c r="V515" s="30"/>
      <c r="W515" s="30">
        <v>1</v>
      </c>
      <c r="X515" s="30">
        <v>4</v>
      </c>
      <c r="Y515" s="30"/>
      <c r="Z515" s="30"/>
      <c r="AA515" s="30"/>
      <c r="AB515" s="30"/>
      <c r="AC515" s="30"/>
      <c r="AD515" s="30"/>
      <c r="AE515" s="30">
        <f t="shared" si="16"/>
        <v>418</v>
      </c>
      <c r="AF515" s="66"/>
    </row>
    <row r="516" spans="1:32" ht="16.5" x14ac:dyDescent="0.2">
      <c r="A516" s="29">
        <f t="shared" si="17"/>
        <v>210601201</v>
      </c>
      <c r="B516" s="29">
        <v>210601201</v>
      </c>
      <c r="C516" s="30" t="s">
        <v>1892</v>
      </c>
      <c r="D516" s="30">
        <v>1</v>
      </c>
      <c r="E516" s="30">
        <v>1</v>
      </c>
      <c r="F516" s="30">
        <v>1</v>
      </c>
      <c r="G516" s="30">
        <v>0</v>
      </c>
      <c r="H516" s="30">
        <v>1001</v>
      </c>
      <c r="I516" s="30">
        <v>0.5</v>
      </c>
      <c r="J516" s="30"/>
      <c r="K516" s="30">
        <v>0</v>
      </c>
      <c r="L516" s="30"/>
      <c r="M516" s="30"/>
      <c r="N516" s="30"/>
      <c r="O516" s="30"/>
      <c r="P516" s="30"/>
      <c r="Q516" s="30">
        <v>1</v>
      </c>
      <c r="R516" s="30"/>
      <c r="S516" s="30"/>
      <c r="T516" s="30"/>
      <c r="U516" s="30"/>
      <c r="V516" s="30"/>
      <c r="W516" s="30">
        <v>1</v>
      </c>
      <c r="X516" s="30">
        <v>5</v>
      </c>
      <c r="Y516" s="30"/>
      <c r="Z516" s="30"/>
      <c r="AA516" s="30"/>
      <c r="AB516" s="30"/>
      <c r="AC516" s="30"/>
      <c r="AD516" s="30"/>
      <c r="AE516" s="30">
        <f t="shared" si="16"/>
        <v>419</v>
      </c>
      <c r="AF516" s="66"/>
    </row>
    <row r="517" spans="1:32" ht="16.5" x14ac:dyDescent="0.2">
      <c r="A517" s="29">
        <f t="shared" si="17"/>
        <v>210601202</v>
      </c>
      <c r="B517" s="29">
        <v>210601202</v>
      </c>
      <c r="C517" s="30" t="s">
        <v>1893</v>
      </c>
      <c r="D517" s="30">
        <v>1</v>
      </c>
      <c r="E517" s="30">
        <v>1</v>
      </c>
      <c r="F517" s="30">
        <v>3</v>
      </c>
      <c r="G517" s="30">
        <v>0</v>
      </c>
      <c r="H517" s="30">
        <v>3001</v>
      </c>
      <c r="I517" s="30">
        <v>2</v>
      </c>
      <c r="J517" s="30">
        <v>1</v>
      </c>
      <c r="K517" s="30">
        <v>0</v>
      </c>
      <c r="L517" s="30"/>
      <c r="M517" s="30"/>
      <c r="N517" s="30"/>
      <c r="O517" s="30"/>
      <c r="P517" s="30"/>
      <c r="Q517" s="30">
        <v>1</v>
      </c>
      <c r="R517" s="30"/>
      <c r="S517" s="30"/>
      <c r="T517" s="30"/>
      <c r="U517" s="30"/>
      <c r="V517" s="30"/>
      <c r="W517" s="30">
        <v>1</v>
      </c>
      <c r="X517" s="30">
        <v>4</v>
      </c>
      <c r="Y517" s="30"/>
      <c r="Z517" s="30"/>
      <c r="AA517" s="30"/>
      <c r="AB517" s="30"/>
      <c r="AC517" s="30"/>
      <c r="AD517" s="30"/>
      <c r="AE517" s="30">
        <f t="shared" si="16"/>
        <v>420</v>
      </c>
      <c r="AF517" s="66"/>
    </row>
    <row r="518" spans="1:32" ht="16.5" x14ac:dyDescent="0.2">
      <c r="A518" s="29">
        <f t="shared" si="17"/>
        <v>210601301</v>
      </c>
      <c r="B518" s="29">
        <v>210601301</v>
      </c>
      <c r="C518" s="30" t="s">
        <v>1894</v>
      </c>
      <c r="D518" s="30">
        <v>1</v>
      </c>
      <c r="E518" s="30">
        <v>1</v>
      </c>
      <c r="F518" s="30">
        <v>1</v>
      </c>
      <c r="G518" s="30">
        <v>0</v>
      </c>
      <c r="H518" s="30">
        <v>1001</v>
      </c>
      <c r="I518" s="30">
        <v>0.5</v>
      </c>
      <c r="J518" s="30"/>
      <c r="K518" s="30">
        <v>0</v>
      </c>
      <c r="L518" s="30"/>
      <c r="M518" s="30"/>
      <c r="N518" s="30"/>
      <c r="O518" s="30"/>
      <c r="P518" s="30"/>
      <c r="Q518" s="30">
        <v>1</v>
      </c>
      <c r="R518" s="30"/>
      <c r="S518" s="30"/>
      <c r="T518" s="30"/>
      <c r="U518" s="30"/>
      <c r="V518" s="30"/>
      <c r="W518" s="30">
        <v>1</v>
      </c>
      <c r="X518" s="30">
        <v>5</v>
      </c>
      <c r="Y518" s="30"/>
      <c r="Z518" s="30"/>
      <c r="AA518" s="30"/>
      <c r="AB518" s="30"/>
      <c r="AC518" s="30"/>
      <c r="AD518" s="30"/>
      <c r="AE518" s="30">
        <f t="shared" si="16"/>
        <v>421</v>
      </c>
      <c r="AF518" s="66"/>
    </row>
    <row r="519" spans="1:32" ht="16.5" x14ac:dyDescent="0.2">
      <c r="A519" s="29">
        <f t="shared" si="17"/>
        <v>210601302</v>
      </c>
      <c r="B519" s="29">
        <v>210601302</v>
      </c>
      <c r="C519" s="30" t="s">
        <v>1895</v>
      </c>
      <c r="D519" s="30">
        <v>1</v>
      </c>
      <c r="E519" s="30">
        <v>1</v>
      </c>
      <c r="F519" s="30">
        <v>3</v>
      </c>
      <c r="G519" s="30">
        <v>0</v>
      </c>
      <c r="H519" s="30">
        <v>3001</v>
      </c>
      <c r="I519" s="30">
        <v>1</v>
      </c>
      <c r="J519" s="30">
        <v>1</v>
      </c>
      <c r="K519" s="30">
        <v>0</v>
      </c>
      <c r="L519" s="30"/>
      <c r="M519" s="30"/>
      <c r="N519" s="30"/>
      <c r="O519" s="30"/>
      <c r="P519" s="30"/>
      <c r="Q519" s="30">
        <v>1</v>
      </c>
      <c r="R519" s="30"/>
      <c r="S519" s="30"/>
      <c r="T519" s="30"/>
      <c r="U519" s="30"/>
      <c r="V519" s="30"/>
      <c r="W519" s="30">
        <v>1</v>
      </c>
      <c r="X519" s="30">
        <v>4</v>
      </c>
      <c r="Y519" s="30"/>
      <c r="Z519" s="30"/>
      <c r="AA519" s="30"/>
      <c r="AB519" s="30"/>
      <c r="AC519" s="30"/>
      <c r="AD519" s="30"/>
      <c r="AE519" s="30">
        <f t="shared" si="16"/>
        <v>422</v>
      </c>
      <c r="AF519" s="66"/>
    </row>
    <row r="520" spans="1:32" ht="16.5" x14ac:dyDescent="0.2">
      <c r="A520" s="29">
        <f t="shared" si="17"/>
        <v>210601401</v>
      </c>
      <c r="B520" s="29">
        <v>210601401</v>
      </c>
      <c r="C520" s="30" t="s">
        <v>1896</v>
      </c>
      <c r="D520" s="30">
        <v>1</v>
      </c>
      <c r="E520" s="30">
        <v>1</v>
      </c>
      <c r="F520" s="30">
        <v>1</v>
      </c>
      <c r="G520" s="30">
        <v>0</v>
      </c>
      <c r="H520" s="30">
        <v>1001</v>
      </c>
      <c r="I520" s="30">
        <v>0.5</v>
      </c>
      <c r="J520" s="30"/>
      <c r="K520" s="30">
        <v>0</v>
      </c>
      <c r="L520" s="30"/>
      <c r="M520" s="30"/>
      <c r="N520" s="30"/>
      <c r="O520" s="30"/>
      <c r="P520" s="30"/>
      <c r="Q520" s="30">
        <v>1</v>
      </c>
      <c r="R520" s="30"/>
      <c r="S520" s="30"/>
      <c r="T520" s="30"/>
      <c r="U520" s="30"/>
      <c r="V520" s="30"/>
      <c r="W520" s="30">
        <v>1</v>
      </c>
      <c r="X520" s="30">
        <v>5</v>
      </c>
      <c r="Y520" s="30"/>
      <c r="Z520" s="30"/>
      <c r="AA520" s="30"/>
      <c r="AB520" s="30"/>
      <c r="AC520" s="30"/>
      <c r="AD520" s="30"/>
      <c r="AE520" s="30">
        <f t="shared" si="16"/>
        <v>423</v>
      </c>
      <c r="AF520" s="66"/>
    </row>
    <row r="521" spans="1:32" ht="16.5" x14ac:dyDescent="0.2">
      <c r="A521" s="29">
        <f t="shared" si="17"/>
        <v>210601402</v>
      </c>
      <c r="B521" s="29">
        <v>210601402</v>
      </c>
      <c r="C521" s="30" t="s">
        <v>1897</v>
      </c>
      <c r="D521" s="30">
        <v>1</v>
      </c>
      <c r="E521" s="30">
        <v>1</v>
      </c>
      <c r="F521" s="30">
        <v>3</v>
      </c>
      <c r="G521" s="30">
        <v>0</v>
      </c>
      <c r="H521" s="30">
        <v>3001</v>
      </c>
      <c r="I521" s="30">
        <v>2</v>
      </c>
      <c r="J521" s="30">
        <v>1</v>
      </c>
      <c r="K521" s="30">
        <v>0</v>
      </c>
      <c r="L521" s="30"/>
      <c r="M521" s="30"/>
      <c r="N521" s="30"/>
      <c r="O521" s="30"/>
      <c r="P521" s="30"/>
      <c r="Q521" s="30">
        <v>1</v>
      </c>
      <c r="R521" s="30"/>
      <c r="S521" s="30"/>
      <c r="T521" s="30"/>
      <c r="U521" s="30"/>
      <c r="V521" s="30"/>
      <c r="W521" s="30">
        <v>1</v>
      </c>
      <c r="X521" s="30">
        <v>4</v>
      </c>
      <c r="Y521" s="30"/>
      <c r="Z521" s="30"/>
      <c r="AA521" s="30"/>
      <c r="AB521" s="30"/>
      <c r="AC521" s="30"/>
      <c r="AD521" s="30"/>
      <c r="AE521" s="30">
        <f t="shared" si="16"/>
        <v>424</v>
      </c>
      <c r="AF521" s="66"/>
    </row>
    <row r="522" spans="1:32" ht="16.5" x14ac:dyDescent="0.2">
      <c r="A522" s="29">
        <f t="shared" si="17"/>
        <v>210601501</v>
      </c>
      <c r="B522" s="29">
        <v>210601501</v>
      </c>
      <c r="C522" s="30" t="s">
        <v>1898</v>
      </c>
      <c r="D522" s="30">
        <v>1</v>
      </c>
      <c r="E522" s="30">
        <v>1</v>
      </c>
      <c r="F522" s="30">
        <v>1</v>
      </c>
      <c r="G522" s="30">
        <v>0</v>
      </c>
      <c r="H522" s="30">
        <v>1001</v>
      </c>
      <c r="I522" s="30">
        <v>0.5</v>
      </c>
      <c r="J522" s="30"/>
      <c r="K522" s="30">
        <v>0</v>
      </c>
      <c r="L522" s="30"/>
      <c r="M522" s="30"/>
      <c r="N522" s="30"/>
      <c r="O522" s="30"/>
      <c r="P522" s="30"/>
      <c r="Q522" s="30">
        <v>1</v>
      </c>
      <c r="R522" s="30"/>
      <c r="S522" s="30"/>
      <c r="T522" s="30"/>
      <c r="U522" s="30"/>
      <c r="V522" s="30"/>
      <c r="W522" s="30">
        <v>1</v>
      </c>
      <c r="X522" s="30">
        <v>5</v>
      </c>
      <c r="Y522" s="30"/>
      <c r="Z522" s="30"/>
      <c r="AA522" s="30"/>
      <c r="AB522" s="30"/>
      <c r="AC522" s="30"/>
      <c r="AD522" s="30"/>
      <c r="AE522" s="30">
        <f t="shared" si="16"/>
        <v>425</v>
      </c>
      <c r="AF522" s="66"/>
    </row>
    <row r="523" spans="1:32" ht="16.5" x14ac:dyDescent="0.2">
      <c r="A523" s="29">
        <f t="shared" si="17"/>
        <v>210601502</v>
      </c>
      <c r="B523" s="29">
        <v>210601502</v>
      </c>
      <c r="C523" s="30" t="s">
        <v>1899</v>
      </c>
      <c r="D523" s="30">
        <v>1</v>
      </c>
      <c r="E523" s="30">
        <v>1</v>
      </c>
      <c r="F523" s="30">
        <v>3</v>
      </c>
      <c r="G523" s="30">
        <v>0</v>
      </c>
      <c r="H523" s="30">
        <v>3001</v>
      </c>
      <c r="I523" s="30">
        <v>2</v>
      </c>
      <c r="J523" s="30">
        <v>1</v>
      </c>
      <c r="K523" s="30">
        <v>0</v>
      </c>
      <c r="L523" s="30"/>
      <c r="M523" s="30"/>
      <c r="N523" s="30"/>
      <c r="O523" s="30"/>
      <c r="P523" s="30"/>
      <c r="Q523" s="30">
        <v>1</v>
      </c>
      <c r="R523" s="30"/>
      <c r="S523" s="30"/>
      <c r="T523" s="30"/>
      <c r="U523" s="30"/>
      <c r="V523" s="30"/>
      <c r="W523" s="30">
        <v>1</v>
      </c>
      <c r="X523" s="30">
        <v>4</v>
      </c>
      <c r="Y523" s="30"/>
      <c r="Z523" s="30"/>
      <c r="AA523" s="30"/>
      <c r="AB523" s="30"/>
      <c r="AC523" s="30"/>
      <c r="AD523" s="30"/>
      <c r="AE523" s="30">
        <f t="shared" si="16"/>
        <v>426</v>
      </c>
      <c r="AF523" s="66"/>
    </row>
    <row r="524" spans="1:32" ht="16.5" x14ac:dyDescent="0.2">
      <c r="A524" s="29">
        <f t="shared" si="17"/>
        <v>210601701</v>
      </c>
      <c r="B524" s="29">
        <v>210601701</v>
      </c>
      <c r="C524" s="30" t="s">
        <v>1900</v>
      </c>
      <c r="D524" s="30">
        <v>1</v>
      </c>
      <c r="E524" s="30">
        <v>1</v>
      </c>
      <c r="F524" s="30">
        <v>1</v>
      </c>
      <c r="G524" s="30">
        <v>0</v>
      </c>
      <c r="H524" s="30">
        <v>1001</v>
      </c>
      <c r="I524" s="30">
        <v>0.5</v>
      </c>
      <c r="J524" s="30"/>
      <c r="K524" s="30">
        <v>0</v>
      </c>
      <c r="L524" s="30"/>
      <c r="M524" s="30"/>
      <c r="N524" s="30"/>
      <c r="O524" s="30"/>
      <c r="P524" s="30"/>
      <c r="Q524" s="30">
        <v>1</v>
      </c>
      <c r="R524" s="30"/>
      <c r="S524" s="30"/>
      <c r="T524" s="30"/>
      <c r="U524" s="30"/>
      <c r="V524" s="30"/>
      <c r="W524" s="30">
        <v>1</v>
      </c>
      <c r="X524" s="30">
        <v>5</v>
      </c>
      <c r="Y524" s="30"/>
      <c r="Z524" s="30"/>
      <c r="AA524" s="30"/>
      <c r="AB524" s="30"/>
      <c r="AC524" s="30"/>
      <c r="AD524" s="30"/>
      <c r="AE524" s="30">
        <f t="shared" si="16"/>
        <v>427</v>
      </c>
      <c r="AF524" s="66"/>
    </row>
    <row r="525" spans="1:32" ht="16.5" x14ac:dyDescent="0.2">
      <c r="A525" s="29">
        <f t="shared" si="17"/>
        <v>210601702</v>
      </c>
      <c r="B525" s="29">
        <v>210601702</v>
      </c>
      <c r="C525" s="30" t="s">
        <v>1901</v>
      </c>
      <c r="D525" s="30">
        <v>1</v>
      </c>
      <c r="E525" s="30">
        <v>1</v>
      </c>
      <c r="F525" s="30">
        <v>3</v>
      </c>
      <c r="G525" s="30">
        <v>0</v>
      </c>
      <c r="H525" s="30">
        <v>3001</v>
      </c>
      <c r="I525" s="30">
        <v>1</v>
      </c>
      <c r="J525" s="30">
        <v>1</v>
      </c>
      <c r="K525" s="30">
        <v>0</v>
      </c>
      <c r="L525" s="30"/>
      <c r="M525" s="30"/>
      <c r="N525" s="30"/>
      <c r="O525" s="30"/>
      <c r="P525" s="30"/>
      <c r="Q525" s="30">
        <v>1</v>
      </c>
      <c r="R525" s="30"/>
      <c r="S525" s="30"/>
      <c r="T525" s="30"/>
      <c r="U525" s="30"/>
      <c r="V525" s="30"/>
      <c r="W525" s="30">
        <v>1</v>
      </c>
      <c r="X525" s="30">
        <v>4</v>
      </c>
      <c r="Y525" s="30"/>
      <c r="Z525" s="30"/>
      <c r="AA525" s="30"/>
      <c r="AB525" s="30"/>
      <c r="AC525" s="30"/>
      <c r="AD525" s="30"/>
      <c r="AE525" s="30">
        <f t="shared" si="16"/>
        <v>428</v>
      </c>
      <c r="AF525" s="66"/>
    </row>
    <row r="526" spans="1:32" ht="16.5" x14ac:dyDescent="0.2">
      <c r="A526" s="29">
        <f t="shared" si="17"/>
        <v>210602001</v>
      </c>
      <c r="B526" s="29">
        <v>210602001</v>
      </c>
      <c r="C526" s="30" t="s">
        <v>1902</v>
      </c>
      <c r="D526" s="30">
        <v>1</v>
      </c>
      <c r="E526" s="30">
        <v>1</v>
      </c>
      <c r="F526" s="30">
        <v>1</v>
      </c>
      <c r="G526" s="30">
        <v>0</v>
      </c>
      <c r="H526" s="30">
        <v>1001</v>
      </c>
      <c r="I526" s="30">
        <v>0.5</v>
      </c>
      <c r="J526" s="30"/>
      <c r="K526" s="30">
        <v>0</v>
      </c>
      <c r="L526" s="30"/>
      <c r="M526" s="30"/>
      <c r="N526" s="30"/>
      <c r="O526" s="30"/>
      <c r="P526" s="30"/>
      <c r="Q526" s="30">
        <v>1</v>
      </c>
      <c r="R526" s="30"/>
      <c r="S526" s="30"/>
      <c r="T526" s="30"/>
      <c r="U526" s="30"/>
      <c r="V526" s="30"/>
      <c r="W526" s="30">
        <v>1</v>
      </c>
      <c r="X526" s="30">
        <v>5</v>
      </c>
      <c r="Y526" s="30"/>
      <c r="Z526" s="30"/>
      <c r="AA526" s="30"/>
      <c r="AB526" s="30"/>
      <c r="AC526" s="30"/>
      <c r="AD526" s="30"/>
      <c r="AE526" s="30">
        <f t="shared" si="16"/>
        <v>429</v>
      </c>
      <c r="AF526" s="66"/>
    </row>
    <row r="527" spans="1:32" ht="16.5" x14ac:dyDescent="0.2">
      <c r="A527" s="29">
        <f t="shared" si="17"/>
        <v>210602002</v>
      </c>
      <c r="B527" s="29">
        <v>210602002</v>
      </c>
      <c r="C527" s="30" t="s">
        <v>1903</v>
      </c>
      <c r="D527" s="30">
        <v>1</v>
      </c>
      <c r="E527" s="30">
        <v>1</v>
      </c>
      <c r="F527" s="30">
        <v>3</v>
      </c>
      <c r="G527" s="30">
        <v>0</v>
      </c>
      <c r="H527" s="30">
        <v>3001</v>
      </c>
      <c r="I527" s="30">
        <v>2</v>
      </c>
      <c r="J527" s="30">
        <v>1</v>
      </c>
      <c r="K527" s="30">
        <v>0</v>
      </c>
      <c r="L527" s="30"/>
      <c r="M527" s="30"/>
      <c r="N527" s="30"/>
      <c r="O527" s="30"/>
      <c r="P527" s="30"/>
      <c r="Q527" s="30">
        <v>1</v>
      </c>
      <c r="R527" s="30"/>
      <c r="S527" s="30"/>
      <c r="T527" s="30"/>
      <c r="U527" s="30"/>
      <c r="V527" s="30"/>
      <c r="W527" s="30">
        <v>1</v>
      </c>
      <c r="X527" s="30">
        <v>4</v>
      </c>
      <c r="Y527" s="30"/>
      <c r="Z527" s="30"/>
      <c r="AA527" s="30"/>
      <c r="AB527" s="30"/>
      <c r="AC527" s="30"/>
      <c r="AD527" s="30"/>
      <c r="AE527" s="30">
        <f t="shared" si="16"/>
        <v>430</v>
      </c>
      <c r="AF527" s="66"/>
    </row>
    <row r="528" spans="1:32" ht="16.5" x14ac:dyDescent="0.2">
      <c r="A528" s="29">
        <f t="shared" si="17"/>
        <v>210602201</v>
      </c>
      <c r="B528" s="29">
        <v>210602201</v>
      </c>
      <c r="C528" s="30" t="s">
        <v>1904</v>
      </c>
      <c r="D528" s="30">
        <v>1</v>
      </c>
      <c r="E528" s="30">
        <v>1</v>
      </c>
      <c r="F528" s="30">
        <v>1</v>
      </c>
      <c r="G528" s="30">
        <v>0</v>
      </c>
      <c r="H528" s="30">
        <v>1001</v>
      </c>
      <c r="I528" s="30">
        <v>0.5</v>
      </c>
      <c r="J528" s="30"/>
      <c r="K528" s="30">
        <v>0</v>
      </c>
      <c r="L528" s="30"/>
      <c r="M528" s="30"/>
      <c r="N528" s="30"/>
      <c r="O528" s="30"/>
      <c r="P528" s="30"/>
      <c r="Q528" s="30">
        <v>1</v>
      </c>
      <c r="R528" s="30"/>
      <c r="S528" s="30"/>
      <c r="T528" s="30"/>
      <c r="U528" s="30"/>
      <c r="V528" s="30"/>
      <c r="W528" s="30">
        <v>1</v>
      </c>
      <c r="X528" s="30">
        <v>5</v>
      </c>
      <c r="Y528" s="30"/>
      <c r="Z528" s="30"/>
      <c r="AA528" s="30"/>
      <c r="AB528" s="30"/>
      <c r="AC528" s="30"/>
      <c r="AD528" s="30"/>
      <c r="AE528" s="30">
        <f t="shared" si="16"/>
        <v>431</v>
      </c>
      <c r="AF528" s="66"/>
    </row>
    <row r="529" spans="1:32" ht="16.5" x14ac:dyDescent="0.2">
      <c r="A529" s="29">
        <f t="shared" si="17"/>
        <v>210602202</v>
      </c>
      <c r="B529" s="29">
        <v>210602202</v>
      </c>
      <c r="C529" s="30" t="s">
        <v>1905</v>
      </c>
      <c r="D529" s="30">
        <v>1</v>
      </c>
      <c r="E529" s="30">
        <v>1</v>
      </c>
      <c r="F529" s="30">
        <v>3</v>
      </c>
      <c r="G529" s="30">
        <v>0</v>
      </c>
      <c r="H529" s="30">
        <v>3001</v>
      </c>
      <c r="I529" s="30">
        <v>3</v>
      </c>
      <c r="J529" s="30">
        <v>1</v>
      </c>
      <c r="K529" s="30">
        <v>0</v>
      </c>
      <c r="L529" s="30"/>
      <c r="M529" s="30"/>
      <c r="N529" s="30"/>
      <c r="O529" s="30"/>
      <c r="P529" s="30"/>
      <c r="Q529" s="30">
        <v>1</v>
      </c>
      <c r="R529" s="30"/>
      <c r="S529" s="30"/>
      <c r="T529" s="30"/>
      <c r="U529" s="30"/>
      <c r="V529" s="30"/>
      <c r="W529" s="30">
        <v>1</v>
      </c>
      <c r="X529" s="30">
        <v>4</v>
      </c>
      <c r="Y529" s="30"/>
      <c r="Z529" s="30"/>
      <c r="AA529" s="30"/>
      <c r="AB529" s="30"/>
      <c r="AC529" s="30"/>
      <c r="AD529" s="30"/>
      <c r="AE529" s="30">
        <f t="shared" si="16"/>
        <v>432</v>
      </c>
      <c r="AF529" s="66"/>
    </row>
    <row r="530" spans="1:32" ht="16.5" x14ac:dyDescent="0.2">
      <c r="A530" s="29">
        <f t="shared" si="17"/>
        <v>210700101</v>
      </c>
      <c r="B530" s="29">
        <v>210700101</v>
      </c>
      <c r="C530" s="30" t="s">
        <v>1906</v>
      </c>
      <c r="D530" s="30">
        <v>1</v>
      </c>
      <c r="E530" s="30">
        <v>1</v>
      </c>
      <c r="F530" s="30">
        <v>1</v>
      </c>
      <c r="G530" s="30">
        <v>0</v>
      </c>
      <c r="H530" s="30">
        <v>1001</v>
      </c>
      <c r="I530" s="30">
        <v>0.5</v>
      </c>
      <c r="J530" s="30"/>
      <c r="K530" s="30">
        <v>0</v>
      </c>
      <c r="L530" s="30"/>
      <c r="M530" s="30"/>
      <c r="N530" s="30"/>
      <c r="O530" s="30"/>
      <c r="P530" s="30"/>
      <c r="Q530" s="30">
        <v>1</v>
      </c>
      <c r="R530" s="30"/>
      <c r="S530" s="30"/>
      <c r="T530" s="30"/>
      <c r="U530" s="30"/>
      <c r="V530" s="30"/>
      <c r="W530" s="30">
        <v>1</v>
      </c>
      <c r="X530" s="30">
        <v>5</v>
      </c>
      <c r="Y530" s="30"/>
      <c r="Z530" s="30"/>
      <c r="AA530" s="30"/>
      <c r="AB530" s="30"/>
      <c r="AC530" s="30"/>
      <c r="AD530" s="30"/>
      <c r="AE530" s="30">
        <f t="shared" si="16"/>
        <v>433</v>
      </c>
      <c r="AF530" s="66"/>
    </row>
    <row r="531" spans="1:32" ht="16.5" x14ac:dyDescent="0.2">
      <c r="A531" s="29">
        <f t="shared" si="17"/>
        <v>210700102</v>
      </c>
      <c r="B531" s="29">
        <v>210700102</v>
      </c>
      <c r="C531" s="30" t="s">
        <v>1907</v>
      </c>
      <c r="D531" s="30">
        <v>1</v>
      </c>
      <c r="E531" s="30">
        <v>1</v>
      </c>
      <c r="F531" s="30">
        <v>3</v>
      </c>
      <c r="G531" s="30">
        <v>0</v>
      </c>
      <c r="H531" s="30">
        <v>3006</v>
      </c>
      <c r="I531" s="30">
        <v>1</v>
      </c>
      <c r="J531" s="30"/>
      <c r="K531" s="30">
        <v>0</v>
      </c>
      <c r="L531" s="30"/>
      <c r="M531" s="30"/>
      <c r="N531" s="30"/>
      <c r="O531" s="30"/>
      <c r="P531" s="30"/>
      <c r="Q531" s="30">
        <v>1</v>
      </c>
      <c r="R531" s="30"/>
      <c r="S531" s="30"/>
      <c r="T531" s="30"/>
      <c r="U531" s="30"/>
      <c r="V531" s="30"/>
      <c r="W531" s="30">
        <v>1</v>
      </c>
      <c r="X531" s="30">
        <v>4</v>
      </c>
      <c r="Y531" s="30"/>
      <c r="Z531" s="30"/>
      <c r="AA531" s="30"/>
      <c r="AB531" s="30"/>
      <c r="AC531" s="30"/>
      <c r="AD531" s="30"/>
      <c r="AE531" s="30">
        <f t="shared" si="16"/>
        <v>434</v>
      </c>
      <c r="AF531" s="66"/>
    </row>
    <row r="532" spans="1:32" ht="16.5" x14ac:dyDescent="0.2">
      <c r="A532" s="29">
        <f t="shared" si="17"/>
        <v>210700201</v>
      </c>
      <c r="B532" s="29">
        <v>210700201</v>
      </c>
      <c r="C532" s="30" t="s">
        <v>1908</v>
      </c>
      <c r="D532" s="30">
        <v>1</v>
      </c>
      <c r="E532" s="30">
        <v>1</v>
      </c>
      <c r="F532" s="30">
        <v>1</v>
      </c>
      <c r="G532" s="30">
        <v>0</v>
      </c>
      <c r="H532" s="30">
        <v>1001</v>
      </c>
      <c r="I532" s="30">
        <v>0.5</v>
      </c>
      <c r="J532" s="30"/>
      <c r="K532" s="30">
        <v>0</v>
      </c>
      <c r="L532" s="30"/>
      <c r="M532" s="30"/>
      <c r="N532" s="30"/>
      <c r="O532" s="30"/>
      <c r="P532" s="30"/>
      <c r="Q532" s="30">
        <v>1</v>
      </c>
      <c r="R532" s="30"/>
      <c r="S532" s="30"/>
      <c r="T532" s="30"/>
      <c r="U532" s="30"/>
      <c r="V532" s="30"/>
      <c r="W532" s="30">
        <v>1</v>
      </c>
      <c r="X532" s="30">
        <v>5</v>
      </c>
      <c r="Y532" s="30"/>
      <c r="Z532" s="30"/>
      <c r="AA532" s="30"/>
      <c r="AB532" s="30"/>
      <c r="AC532" s="30"/>
      <c r="AD532" s="30"/>
      <c r="AE532" s="30">
        <f t="shared" si="16"/>
        <v>435</v>
      </c>
      <c r="AF532" s="66"/>
    </row>
    <row r="533" spans="1:32" ht="16.5" x14ac:dyDescent="0.2">
      <c r="A533" s="29">
        <f t="shared" si="17"/>
        <v>210700202</v>
      </c>
      <c r="B533" s="29">
        <v>210700202</v>
      </c>
      <c r="C533" s="30" t="s">
        <v>1909</v>
      </c>
      <c r="D533" s="30">
        <v>1</v>
      </c>
      <c r="E533" s="30">
        <v>1</v>
      </c>
      <c r="F533" s="30">
        <v>3</v>
      </c>
      <c r="G533" s="30">
        <v>0</v>
      </c>
      <c r="H533" s="30">
        <v>3006</v>
      </c>
      <c r="I533" s="30">
        <v>1</v>
      </c>
      <c r="J533" s="30"/>
      <c r="K533" s="30">
        <v>0</v>
      </c>
      <c r="L533" s="30"/>
      <c r="M533" s="30"/>
      <c r="N533" s="30"/>
      <c r="O533" s="30"/>
      <c r="P533" s="30"/>
      <c r="Q533" s="30">
        <v>1</v>
      </c>
      <c r="R533" s="30"/>
      <c r="S533" s="30"/>
      <c r="T533" s="30"/>
      <c r="U533" s="30"/>
      <c r="V533" s="30"/>
      <c r="W533" s="30">
        <v>1</v>
      </c>
      <c r="X533" s="30">
        <v>4</v>
      </c>
      <c r="Y533" s="30"/>
      <c r="Z533" s="30"/>
      <c r="AA533" s="30"/>
      <c r="AB533" s="30"/>
      <c r="AC533" s="30"/>
      <c r="AD533" s="30"/>
      <c r="AE533" s="30">
        <f t="shared" si="16"/>
        <v>436</v>
      </c>
      <c r="AF533" s="66"/>
    </row>
    <row r="534" spans="1:32" ht="16.5" x14ac:dyDescent="0.2">
      <c r="A534" s="29">
        <f t="shared" si="17"/>
        <v>210700301</v>
      </c>
      <c r="B534" s="29">
        <v>210700301</v>
      </c>
      <c r="C534" s="30" t="s">
        <v>1910</v>
      </c>
      <c r="D534" s="30">
        <v>1</v>
      </c>
      <c r="E534" s="30">
        <v>1</v>
      </c>
      <c r="F534" s="30">
        <v>1</v>
      </c>
      <c r="G534" s="30">
        <v>0</v>
      </c>
      <c r="H534" s="30">
        <v>1001</v>
      </c>
      <c r="I534" s="30">
        <v>0.5</v>
      </c>
      <c r="J534" s="30"/>
      <c r="K534" s="30">
        <v>0</v>
      </c>
      <c r="L534" s="30"/>
      <c r="M534" s="30"/>
      <c r="N534" s="30"/>
      <c r="O534" s="30"/>
      <c r="P534" s="30"/>
      <c r="Q534" s="30">
        <v>1</v>
      </c>
      <c r="R534" s="30"/>
      <c r="S534" s="30"/>
      <c r="T534" s="30"/>
      <c r="U534" s="30"/>
      <c r="V534" s="30"/>
      <c r="W534" s="30">
        <v>1</v>
      </c>
      <c r="X534" s="30">
        <v>5</v>
      </c>
      <c r="Y534" s="30"/>
      <c r="Z534" s="30"/>
      <c r="AA534" s="30"/>
      <c r="AB534" s="30"/>
      <c r="AC534" s="30"/>
      <c r="AD534" s="30"/>
      <c r="AE534" s="30">
        <f t="shared" si="16"/>
        <v>437</v>
      </c>
      <c r="AF534" s="66"/>
    </row>
    <row r="535" spans="1:32" ht="16.5" x14ac:dyDescent="0.2">
      <c r="A535" s="29">
        <f t="shared" si="17"/>
        <v>210700302</v>
      </c>
      <c r="B535" s="29">
        <v>210700302</v>
      </c>
      <c r="C535" s="30" t="s">
        <v>1911</v>
      </c>
      <c r="D535" s="30">
        <v>1</v>
      </c>
      <c r="E535" s="30">
        <v>1</v>
      </c>
      <c r="F535" s="30">
        <v>3</v>
      </c>
      <c r="G535" s="30">
        <v>0</v>
      </c>
      <c r="H535" s="30">
        <v>3006</v>
      </c>
      <c r="I535" s="30">
        <v>1</v>
      </c>
      <c r="J535" s="30"/>
      <c r="K535" s="30">
        <v>0</v>
      </c>
      <c r="L535" s="30"/>
      <c r="M535" s="30"/>
      <c r="N535" s="30"/>
      <c r="O535" s="30"/>
      <c r="P535" s="30"/>
      <c r="Q535" s="30">
        <v>1</v>
      </c>
      <c r="R535" s="30"/>
      <c r="S535" s="30"/>
      <c r="T535" s="30"/>
      <c r="U535" s="30"/>
      <c r="V535" s="30"/>
      <c r="W535" s="30">
        <v>1</v>
      </c>
      <c r="X535" s="30">
        <v>4</v>
      </c>
      <c r="Y535" s="30"/>
      <c r="Z535" s="30"/>
      <c r="AA535" s="30"/>
      <c r="AB535" s="30"/>
      <c r="AC535" s="30"/>
      <c r="AD535" s="30"/>
      <c r="AE535" s="30">
        <f t="shared" si="16"/>
        <v>438</v>
      </c>
      <c r="AF535" s="66"/>
    </row>
    <row r="536" spans="1:32" ht="16.5" x14ac:dyDescent="0.2">
      <c r="A536" s="29">
        <f t="shared" si="17"/>
        <v>210700401</v>
      </c>
      <c r="B536" s="29">
        <v>210700401</v>
      </c>
      <c r="C536" s="30" t="s">
        <v>1912</v>
      </c>
      <c r="D536" s="30">
        <v>1</v>
      </c>
      <c r="E536" s="30">
        <v>1</v>
      </c>
      <c r="F536" s="30">
        <v>1</v>
      </c>
      <c r="G536" s="30">
        <v>0</v>
      </c>
      <c r="H536" s="30">
        <v>1001</v>
      </c>
      <c r="I536" s="30">
        <v>0.5</v>
      </c>
      <c r="J536" s="30"/>
      <c r="K536" s="30">
        <v>0</v>
      </c>
      <c r="L536" s="30"/>
      <c r="M536" s="30"/>
      <c r="N536" s="30"/>
      <c r="O536" s="30"/>
      <c r="P536" s="30"/>
      <c r="Q536" s="30">
        <v>1</v>
      </c>
      <c r="R536" s="30"/>
      <c r="S536" s="30"/>
      <c r="T536" s="30"/>
      <c r="U536" s="30"/>
      <c r="V536" s="30"/>
      <c r="W536" s="30">
        <v>1</v>
      </c>
      <c r="X536" s="30">
        <v>5</v>
      </c>
      <c r="Y536" s="30"/>
      <c r="Z536" s="30"/>
      <c r="AA536" s="30"/>
      <c r="AB536" s="30"/>
      <c r="AC536" s="30"/>
      <c r="AD536" s="30"/>
      <c r="AE536" s="30">
        <f t="shared" si="16"/>
        <v>439</v>
      </c>
      <c r="AF536" s="66"/>
    </row>
    <row r="537" spans="1:32" ht="16.5" x14ac:dyDescent="0.2">
      <c r="A537" s="29">
        <f t="shared" si="17"/>
        <v>210700402</v>
      </c>
      <c r="B537" s="29">
        <v>210700402</v>
      </c>
      <c r="C537" s="30" t="s">
        <v>1913</v>
      </c>
      <c r="D537" s="30">
        <v>1</v>
      </c>
      <c r="E537" s="30">
        <v>1</v>
      </c>
      <c r="F537" s="30">
        <v>3</v>
      </c>
      <c r="G537" s="30">
        <v>0</v>
      </c>
      <c r="H537" s="30">
        <v>3006</v>
      </c>
      <c r="I537" s="30">
        <v>1</v>
      </c>
      <c r="J537" s="30"/>
      <c r="K537" s="30">
        <v>0</v>
      </c>
      <c r="L537" s="30"/>
      <c r="M537" s="30"/>
      <c r="N537" s="30"/>
      <c r="O537" s="30"/>
      <c r="P537" s="30"/>
      <c r="Q537" s="30">
        <v>1</v>
      </c>
      <c r="R537" s="30"/>
      <c r="S537" s="30"/>
      <c r="T537" s="30"/>
      <c r="U537" s="30"/>
      <c r="V537" s="30"/>
      <c r="W537" s="30">
        <v>1</v>
      </c>
      <c r="X537" s="30">
        <v>4</v>
      </c>
      <c r="Y537" s="30"/>
      <c r="Z537" s="30"/>
      <c r="AA537" s="30"/>
      <c r="AB537" s="30"/>
      <c r="AC537" s="30"/>
      <c r="AD537" s="30"/>
      <c r="AE537" s="30">
        <f t="shared" si="16"/>
        <v>440</v>
      </c>
      <c r="AF537" s="66"/>
    </row>
    <row r="538" spans="1:32" ht="16.5" x14ac:dyDescent="0.2">
      <c r="A538" s="29">
        <f t="shared" si="17"/>
        <v>210700501</v>
      </c>
      <c r="B538" s="29">
        <v>210700501</v>
      </c>
      <c r="C538" s="30" t="s">
        <v>1914</v>
      </c>
      <c r="D538" s="30">
        <v>1</v>
      </c>
      <c r="E538" s="30">
        <v>1</v>
      </c>
      <c r="F538" s="30">
        <v>1</v>
      </c>
      <c r="G538" s="30">
        <v>0</v>
      </c>
      <c r="H538" s="30">
        <v>1001</v>
      </c>
      <c r="I538" s="30">
        <v>0.5</v>
      </c>
      <c r="J538" s="30"/>
      <c r="K538" s="30">
        <v>0</v>
      </c>
      <c r="L538" s="30"/>
      <c r="M538" s="30"/>
      <c r="N538" s="30"/>
      <c r="O538" s="30"/>
      <c r="P538" s="30"/>
      <c r="Q538" s="30">
        <v>1</v>
      </c>
      <c r="R538" s="30"/>
      <c r="S538" s="30"/>
      <c r="T538" s="30"/>
      <c r="U538" s="30"/>
      <c r="V538" s="30"/>
      <c r="W538" s="30">
        <v>1</v>
      </c>
      <c r="X538" s="30">
        <v>5</v>
      </c>
      <c r="Y538" s="30"/>
      <c r="Z538" s="30"/>
      <c r="AA538" s="30"/>
      <c r="AB538" s="30"/>
      <c r="AC538" s="30"/>
      <c r="AD538" s="30"/>
      <c r="AE538" s="30">
        <f t="shared" si="16"/>
        <v>441</v>
      </c>
      <c r="AF538" s="66"/>
    </row>
    <row r="539" spans="1:32" ht="16.5" x14ac:dyDescent="0.2">
      <c r="A539" s="29">
        <f t="shared" si="17"/>
        <v>210700502</v>
      </c>
      <c r="B539" s="29">
        <v>210700502</v>
      </c>
      <c r="C539" s="30" t="s">
        <v>1915</v>
      </c>
      <c r="D539" s="30">
        <v>1</v>
      </c>
      <c r="E539" s="30">
        <v>1</v>
      </c>
      <c r="F539" s="30">
        <v>3</v>
      </c>
      <c r="G539" s="30">
        <v>0</v>
      </c>
      <c r="H539" s="30">
        <v>3006</v>
      </c>
      <c r="I539" s="30">
        <v>1</v>
      </c>
      <c r="J539" s="30"/>
      <c r="K539" s="30">
        <v>0</v>
      </c>
      <c r="L539" s="30"/>
      <c r="M539" s="30"/>
      <c r="N539" s="30"/>
      <c r="O539" s="30"/>
      <c r="P539" s="30"/>
      <c r="Q539" s="30">
        <v>1</v>
      </c>
      <c r="R539" s="30"/>
      <c r="S539" s="30"/>
      <c r="T539" s="30"/>
      <c r="U539" s="30"/>
      <c r="V539" s="30"/>
      <c r="W539" s="30">
        <v>1</v>
      </c>
      <c r="X539" s="30">
        <v>4</v>
      </c>
      <c r="Y539" s="30"/>
      <c r="Z539" s="30"/>
      <c r="AA539" s="30"/>
      <c r="AB539" s="30"/>
      <c r="AC539" s="30"/>
      <c r="AD539" s="30"/>
      <c r="AE539" s="30">
        <f t="shared" si="16"/>
        <v>442</v>
      </c>
      <c r="AF539" s="66"/>
    </row>
    <row r="540" spans="1:32" ht="16.5" x14ac:dyDescent="0.2">
      <c r="A540" s="29">
        <f t="shared" si="17"/>
        <v>210700601</v>
      </c>
      <c r="B540" s="29">
        <v>210700601</v>
      </c>
      <c r="C540" s="30" t="s">
        <v>1916</v>
      </c>
      <c r="D540" s="30">
        <v>1</v>
      </c>
      <c r="E540" s="30">
        <v>1</v>
      </c>
      <c r="F540" s="30">
        <v>1</v>
      </c>
      <c r="G540" s="30">
        <v>0</v>
      </c>
      <c r="H540" s="30">
        <v>1001</v>
      </c>
      <c r="I540" s="30">
        <v>0.5</v>
      </c>
      <c r="J540" s="30"/>
      <c r="K540" s="30">
        <v>0</v>
      </c>
      <c r="L540" s="30"/>
      <c r="M540" s="30"/>
      <c r="N540" s="30"/>
      <c r="O540" s="30"/>
      <c r="P540" s="30"/>
      <c r="Q540" s="30">
        <v>1</v>
      </c>
      <c r="R540" s="30"/>
      <c r="S540" s="30"/>
      <c r="T540" s="30"/>
      <c r="U540" s="30"/>
      <c r="V540" s="30"/>
      <c r="W540" s="30">
        <v>1</v>
      </c>
      <c r="X540" s="30">
        <v>5</v>
      </c>
      <c r="Y540" s="30"/>
      <c r="Z540" s="30"/>
      <c r="AA540" s="30"/>
      <c r="AB540" s="30"/>
      <c r="AC540" s="30"/>
      <c r="AD540" s="30"/>
      <c r="AE540" s="30">
        <f t="shared" si="16"/>
        <v>443</v>
      </c>
      <c r="AF540" s="66"/>
    </row>
    <row r="541" spans="1:32" ht="16.5" x14ac:dyDescent="0.2">
      <c r="A541" s="29">
        <f t="shared" si="17"/>
        <v>210700602</v>
      </c>
      <c r="B541" s="29">
        <v>210700602</v>
      </c>
      <c r="C541" s="30" t="s">
        <v>1917</v>
      </c>
      <c r="D541" s="30">
        <v>1</v>
      </c>
      <c r="E541" s="30">
        <v>1</v>
      </c>
      <c r="F541" s="30">
        <v>3</v>
      </c>
      <c r="G541" s="30">
        <v>0</v>
      </c>
      <c r="H541" s="30">
        <v>3006</v>
      </c>
      <c r="I541" s="30">
        <v>1</v>
      </c>
      <c r="J541" s="30"/>
      <c r="K541" s="30">
        <v>0</v>
      </c>
      <c r="L541" s="30"/>
      <c r="M541" s="30"/>
      <c r="N541" s="30"/>
      <c r="O541" s="30"/>
      <c r="P541" s="30"/>
      <c r="Q541" s="30">
        <v>1</v>
      </c>
      <c r="R541" s="30"/>
      <c r="S541" s="30"/>
      <c r="T541" s="30"/>
      <c r="U541" s="30"/>
      <c r="V541" s="30"/>
      <c r="W541" s="30">
        <v>1</v>
      </c>
      <c r="X541" s="30">
        <v>4</v>
      </c>
      <c r="Y541" s="30"/>
      <c r="Z541" s="30"/>
      <c r="AA541" s="30"/>
      <c r="AB541" s="30"/>
      <c r="AC541" s="30"/>
      <c r="AD541" s="30"/>
      <c r="AE541" s="30">
        <f t="shared" si="16"/>
        <v>444</v>
      </c>
      <c r="AF541" s="66"/>
    </row>
    <row r="542" spans="1:32" ht="16.5" x14ac:dyDescent="0.2">
      <c r="A542" s="29">
        <f t="shared" si="17"/>
        <v>210700701</v>
      </c>
      <c r="B542" s="29">
        <v>210700701</v>
      </c>
      <c r="C542" s="30" t="s">
        <v>1918</v>
      </c>
      <c r="D542" s="30">
        <v>1</v>
      </c>
      <c r="E542" s="30">
        <v>1</v>
      </c>
      <c r="F542" s="30">
        <v>1</v>
      </c>
      <c r="G542" s="30">
        <v>0</v>
      </c>
      <c r="H542" s="30">
        <v>1001</v>
      </c>
      <c r="I542" s="30">
        <v>0.5</v>
      </c>
      <c r="J542" s="30"/>
      <c r="K542" s="30">
        <v>0</v>
      </c>
      <c r="L542" s="30"/>
      <c r="M542" s="30"/>
      <c r="N542" s="30"/>
      <c r="O542" s="30"/>
      <c r="P542" s="30"/>
      <c r="Q542" s="30">
        <v>1</v>
      </c>
      <c r="R542" s="30"/>
      <c r="S542" s="30"/>
      <c r="T542" s="30"/>
      <c r="U542" s="30"/>
      <c r="V542" s="30"/>
      <c r="W542" s="30">
        <v>1</v>
      </c>
      <c r="X542" s="30">
        <v>5</v>
      </c>
      <c r="Y542" s="30"/>
      <c r="Z542" s="30"/>
      <c r="AA542" s="30"/>
      <c r="AB542" s="30"/>
      <c r="AC542" s="30"/>
      <c r="AD542" s="30"/>
      <c r="AE542" s="30">
        <f t="shared" si="16"/>
        <v>445</v>
      </c>
      <c r="AF542" s="66"/>
    </row>
    <row r="543" spans="1:32" ht="16.5" x14ac:dyDescent="0.2">
      <c r="A543" s="29">
        <f t="shared" si="17"/>
        <v>210700702</v>
      </c>
      <c r="B543" s="29">
        <v>210700702</v>
      </c>
      <c r="C543" s="30" t="s">
        <v>1919</v>
      </c>
      <c r="D543" s="30">
        <v>1</v>
      </c>
      <c r="E543" s="30">
        <v>1</v>
      </c>
      <c r="F543" s="30">
        <v>3</v>
      </c>
      <c r="G543" s="30">
        <v>0</v>
      </c>
      <c r="H543" s="30">
        <v>3006</v>
      </c>
      <c r="I543" s="30">
        <v>1</v>
      </c>
      <c r="J543" s="30"/>
      <c r="K543" s="30">
        <v>0</v>
      </c>
      <c r="L543" s="30"/>
      <c r="M543" s="30"/>
      <c r="N543" s="30"/>
      <c r="O543" s="30"/>
      <c r="P543" s="30"/>
      <c r="Q543" s="30">
        <v>1</v>
      </c>
      <c r="R543" s="30"/>
      <c r="S543" s="30"/>
      <c r="T543" s="30"/>
      <c r="U543" s="30"/>
      <c r="V543" s="30"/>
      <c r="W543" s="30">
        <v>1</v>
      </c>
      <c r="X543" s="30">
        <v>4</v>
      </c>
      <c r="Y543" s="30"/>
      <c r="Z543" s="30"/>
      <c r="AA543" s="30"/>
      <c r="AB543" s="30"/>
      <c r="AC543" s="30"/>
      <c r="AD543" s="30"/>
      <c r="AE543" s="30">
        <f t="shared" si="16"/>
        <v>446</v>
      </c>
      <c r="AF543" s="66"/>
    </row>
    <row r="544" spans="1:32" ht="16.5" x14ac:dyDescent="0.2">
      <c r="A544" s="29">
        <f t="shared" si="17"/>
        <v>210700801</v>
      </c>
      <c r="B544" s="29">
        <v>210700801</v>
      </c>
      <c r="C544" s="30" t="s">
        <v>1920</v>
      </c>
      <c r="D544" s="30">
        <v>1</v>
      </c>
      <c r="E544" s="30">
        <v>1</v>
      </c>
      <c r="F544" s="30">
        <v>1</v>
      </c>
      <c r="G544" s="30">
        <v>0</v>
      </c>
      <c r="H544" s="30">
        <v>1001</v>
      </c>
      <c r="I544" s="30">
        <v>0.5</v>
      </c>
      <c r="J544" s="30"/>
      <c r="K544" s="30">
        <v>0</v>
      </c>
      <c r="L544" s="30"/>
      <c r="M544" s="30"/>
      <c r="N544" s="30"/>
      <c r="O544" s="30"/>
      <c r="P544" s="30"/>
      <c r="Q544" s="30">
        <v>1</v>
      </c>
      <c r="R544" s="30"/>
      <c r="S544" s="30"/>
      <c r="T544" s="30"/>
      <c r="U544" s="30"/>
      <c r="V544" s="30"/>
      <c r="W544" s="30">
        <v>1</v>
      </c>
      <c r="X544" s="30">
        <v>5</v>
      </c>
      <c r="Y544" s="30"/>
      <c r="Z544" s="30"/>
      <c r="AA544" s="30"/>
      <c r="AB544" s="30"/>
      <c r="AC544" s="30"/>
      <c r="AD544" s="30"/>
      <c r="AE544" s="30">
        <f t="shared" si="16"/>
        <v>447</v>
      </c>
      <c r="AF544" s="66"/>
    </row>
    <row r="545" spans="1:32" ht="16.5" x14ac:dyDescent="0.2">
      <c r="A545" s="29">
        <f t="shared" si="17"/>
        <v>210700802</v>
      </c>
      <c r="B545" s="29">
        <v>210700802</v>
      </c>
      <c r="C545" s="30" t="s">
        <v>1921</v>
      </c>
      <c r="D545" s="30">
        <v>1</v>
      </c>
      <c r="E545" s="30">
        <v>1</v>
      </c>
      <c r="F545" s="30">
        <v>3</v>
      </c>
      <c r="G545" s="30">
        <v>0</v>
      </c>
      <c r="H545" s="30">
        <v>3006</v>
      </c>
      <c r="I545" s="30">
        <v>1</v>
      </c>
      <c r="J545" s="30"/>
      <c r="K545" s="30">
        <v>0</v>
      </c>
      <c r="L545" s="30"/>
      <c r="M545" s="30"/>
      <c r="N545" s="30"/>
      <c r="O545" s="30"/>
      <c r="P545" s="30"/>
      <c r="Q545" s="30">
        <v>1</v>
      </c>
      <c r="R545" s="30"/>
      <c r="S545" s="30"/>
      <c r="T545" s="30"/>
      <c r="U545" s="30"/>
      <c r="V545" s="30"/>
      <c r="W545" s="30">
        <v>1</v>
      </c>
      <c r="X545" s="30">
        <v>4</v>
      </c>
      <c r="Y545" s="30"/>
      <c r="Z545" s="30"/>
      <c r="AA545" s="30"/>
      <c r="AB545" s="30"/>
      <c r="AC545" s="30"/>
      <c r="AD545" s="30"/>
      <c r="AE545" s="30">
        <f t="shared" si="16"/>
        <v>448</v>
      </c>
      <c r="AF545" s="66"/>
    </row>
    <row r="546" spans="1:32" ht="16.5" x14ac:dyDescent="0.2">
      <c r="A546" s="29">
        <f t="shared" si="17"/>
        <v>210700901</v>
      </c>
      <c r="B546" s="29">
        <v>210700901</v>
      </c>
      <c r="C546" s="30" t="s">
        <v>1922</v>
      </c>
      <c r="D546" s="30">
        <v>1</v>
      </c>
      <c r="E546" s="30">
        <v>1</v>
      </c>
      <c r="F546" s="30">
        <v>1</v>
      </c>
      <c r="G546" s="30">
        <v>0</v>
      </c>
      <c r="H546" s="30">
        <v>1001</v>
      </c>
      <c r="I546" s="30">
        <v>0.5</v>
      </c>
      <c r="J546" s="30"/>
      <c r="K546" s="30">
        <v>0</v>
      </c>
      <c r="L546" s="30"/>
      <c r="M546" s="30"/>
      <c r="N546" s="30"/>
      <c r="O546" s="30"/>
      <c r="P546" s="30"/>
      <c r="Q546" s="30">
        <v>1</v>
      </c>
      <c r="R546" s="30"/>
      <c r="S546" s="30"/>
      <c r="T546" s="30"/>
      <c r="U546" s="30"/>
      <c r="V546" s="30"/>
      <c r="W546" s="30">
        <v>1</v>
      </c>
      <c r="X546" s="30">
        <v>5</v>
      </c>
      <c r="Y546" s="30"/>
      <c r="Z546" s="30"/>
      <c r="AA546" s="30"/>
      <c r="AB546" s="30"/>
      <c r="AC546" s="30"/>
      <c r="AD546" s="30"/>
      <c r="AE546" s="30">
        <f t="shared" si="16"/>
        <v>449</v>
      </c>
      <c r="AF546" s="66"/>
    </row>
    <row r="547" spans="1:32" ht="16.5" x14ac:dyDescent="0.2">
      <c r="A547" s="29">
        <f t="shared" si="17"/>
        <v>210700902</v>
      </c>
      <c r="B547" s="29">
        <v>210700902</v>
      </c>
      <c r="C547" s="30" t="s">
        <v>1923</v>
      </c>
      <c r="D547" s="30">
        <v>1</v>
      </c>
      <c r="E547" s="30">
        <v>1</v>
      </c>
      <c r="F547" s="30">
        <v>3</v>
      </c>
      <c r="G547" s="30">
        <v>0</v>
      </c>
      <c r="H547" s="30">
        <v>3006</v>
      </c>
      <c r="I547" s="30">
        <v>1</v>
      </c>
      <c r="J547" s="30"/>
      <c r="K547" s="30">
        <v>0</v>
      </c>
      <c r="L547" s="30"/>
      <c r="M547" s="30"/>
      <c r="N547" s="30"/>
      <c r="O547" s="30"/>
      <c r="P547" s="30"/>
      <c r="Q547" s="30">
        <v>1</v>
      </c>
      <c r="R547" s="30"/>
      <c r="S547" s="30"/>
      <c r="T547" s="30"/>
      <c r="U547" s="30"/>
      <c r="V547" s="30"/>
      <c r="W547" s="30">
        <v>1</v>
      </c>
      <c r="X547" s="30">
        <v>4</v>
      </c>
      <c r="Y547" s="30"/>
      <c r="Z547" s="30"/>
      <c r="AA547" s="30"/>
      <c r="AB547" s="30"/>
      <c r="AC547" s="30"/>
      <c r="AD547" s="30"/>
      <c r="AE547" s="30">
        <f t="shared" si="16"/>
        <v>450</v>
      </c>
      <c r="AF547" s="66"/>
    </row>
    <row r="548" spans="1:32" ht="16.5" x14ac:dyDescent="0.2">
      <c r="A548" s="29">
        <f t="shared" si="17"/>
        <v>210701001</v>
      </c>
      <c r="B548" s="29">
        <v>210701001</v>
      </c>
      <c r="C548" s="30" t="s">
        <v>1924</v>
      </c>
      <c r="D548" s="30">
        <v>1</v>
      </c>
      <c r="E548" s="30">
        <v>1</v>
      </c>
      <c r="F548" s="30">
        <v>1</v>
      </c>
      <c r="G548" s="30">
        <v>0</v>
      </c>
      <c r="H548" s="30">
        <v>1001</v>
      </c>
      <c r="I548" s="30">
        <v>0.5</v>
      </c>
      <c r="J548" s="30"/>
      <c r="K548" s="30">
        <v>0</v>
      </c>
      <c r="L548" s="30"/>
      <c r="M548" s="30"/>
      <c r="N548" s="30"/>
      <c r="O548" s="30"/>
      <c r="P548" s="30"/>
      <c r="Q548" s="30">
        <v>1</v>
      </c>
      <c r="R548" s="30"/>
      <c r="S548" s="30"/>
      <c r="T548" s="30"/>
      <c r="U548" s="30"/>
      <c r="V548" s="30"/>
      <c r="W548" s="30">
        <v>1</v>
      </c>
      <c r="X548" s="30">
        <v>5</v>
      </c>
      <c r="Y548" s="30"/>
      <c r="Z548" s="30"/>
      <c r="AA548" s="30"/>
      <c r="AB548" s="30"/>
      <c r="AC548" s="30"/>
      <c r="AD548" s="30"/>
      <c r="AE548" s="30">
        <f t="shared" si="16"/>
        <v>451</v>
      </c>
      <c r="AF548" s="66"/>
    </row>
    <row r="549" spans="1:32" ht="16.5" x14ac:dyDescent="0.2">
      <c r="A549" s="29">
        <f t="shared" si="17"/>
        <v>210701002</v>
      </c>
      <c r="B549" s="29">
        <v>210701002</v>
      </c>
      <c r="C549" s="30" t="s">
        <v>1925</v>
      </c>
      <c r="D549" s="30">
        <v>1</v>
      </c>
      <c r="E549" s="30">
        <v>1</v>
      </c>
      <c r="F549" s="30">
        <v>3</v>
      </c>
      <c r="G549" s="30">
        <v>0</v>
      </c>
      <c r="H549" s="30">
        <v>3006</v>
      </c>
      <c r="I549" s="30">
        <v>1</v>
      </c>
      <c r="J549" s="30"/>
      <c r="K549" s="30">
        <v>0</v>
      </c>
      <c r="L549" s="30"/>
      <c r="M549" s="30"/>
      <c r="N549" s="30"/>
      <c r="O549" s="30"/>
      <c r="P549" s="30"/>
      <c r="Q549" s="30">
        <v>1</v>
      </c>
      <c r="R549" s="30"/>
      <c r="S549" s="30"/>
      <c r="T549" s="30"/>
      <c r="U549" s="30"/>
      <c r="V549" s="30"/>
      <c r="W549" s="30">
        <v>1</v>
      </c>
      <c r="X549" s="30">
        <v>4</v>
      </c>
      <c r="Y549" s="30"/>
      <c r="Z549" s="30"/>
      <c r="AA549" s="30"/>
      <c r="AB549" s="30"/>
      <c r="AC549" s="30"/>
      <c r="AD549" s="30"/>
      <c r="AE549" s="30">
        <f t="shared" si="16"/>
        <v>452</v>
      </c>
      <c r="AF549" s="66"/>
    </row>
    <row r="550" spans="1:32" ht="16.5" x14ac:dyDescent="0.2">
      <c r="A550" s="29">
        <f t="shared" si="17"/>
        <v>210701101</v>
      </c>
      <c r="B550" s="29">
        <v>210701101</v>
      </c>
      <c r="C550" s="30" t="s">
        <v>1926</v>
      </c>
      <c r="D550" s="30">
        <v>1</v>
      </c>
      <c r="E550" s="30">
        <v>1</v>
      </c>
      <c r="F550" s="30">
        <v>1</v>
      </c>
      <c r="G550" s="30">
        <v>0</v>
      </c>
      <c r="H550" s="30">
        <v>1001</v>
      </c>
      <c r="I550" s="30">
        <v>0.5</v>
      </c>
      <c r="J550" s="30"/>
      <c r="K550" s="30">
        <v>0</v>
      </c>
      <c r="L550" s="30"/>
      <c r="M550" s="30"/>
      <c r="N550" s="30"/>
      <c r="O550" s="30"/>
      <c r="P550" s="30"/>
      <c r="Q550" s="30">
        <v>1</v>
      </c>
      <c r="R550" s="30"/>
      <c r="S550" s="30"/>
      <c r="T550" s="30"/>
      <c r="U550" s="30"/>
      <c r="V550" s="30"/>
      <c r="W550" s="30">
        <v>1</v>
      </c>
      <c r="X550" s="30">
        <v>5</v>
      </c>
      <c r="Y550" s="30"/>
      <c r="Z550" s="30"/>
      <c r="AA550" s="30"/>
      <c r="AB550" s="30"/>
      <c r="AC550" s="30"/>
      <c r="AD550" s="30"/>
      <c r="AE550" s="30">
        <f t="shared" si="16"/>
        <v>453</v>
      </c>
      <c r="AF550" s="66"/>
    </row>
    <row r="551" spans="1:32" ht="16.5" x14ac:dyDescent="0.2">
      <c r="A551" s="29">
        <f t="shared" si="17"/>
        <v>210701102</v>
      </c>
      <c r="B551" s="29">
        <v>210701102</v>
      </c>
      <c r="C551" s="30" t="s">
        <v>1927</v>
      </c>
      <c r="D551" s="30">
        <v>1</v>
      </c>
      <c r="E551" s="30">
        <v>1</v>
      </c>
      <c r="F551" s="30">
        <v>3</v>
      </c>
      <c r="G551" s="30">
        <v>0</v>
      </c>
      <c r="H551" s="30">
        <v>3006</v>
      </c>
      <c r="I551" s="30">
        <v>1</v>
      </c>
      <c r="J551" s="30"/>
      <c r="K551" s="30">
        <v>0</v>
      </c>
      <c r="L551" s="30"/>
      <c r="M551" s="30"/>
      <c r="N551" s="30"/>
      <c r="O551" s="30"/>
      <c r="P551" s="30"/>
      <c r="Q551" s="30">
        <v>1</v>
      </c>
      <c r="R551" s="30"/>
      <c r="S551" s="30"/>
      <c r="T551" s="30"/>
      <c r="U551" s="30"/>
      <c r="V551" s="30"/>
      <c r="W551" s="30">
        <v>1</v>
      </c>
      <c r="X551" s="30">
        <v>4</v>
      </c>
      <c r="Y551" s="30"/>
      <c r="Z551" s="30"/>
      <c r="AA551" s="30"/>
      <c r="AB551" s="30"/>
      <c r="AC551" s="30"/>
      <c r="AD551" s="30"/>
      <c r="AE551" s="30">
        <f t="shared" si="16"/>
        <v>454</v>
      </c>
      <c r="AF551" s="66"/>
    </row>
    <row r="552" spans="1:32" ht="16.5" x14ac:dyDescent="0.2">
      <c r="A552" s="29">
        <f t="shared" si="17"/>
        <v>210701201</v>
      </c>
      <c r="B552" s="29">
        <v>210701201</v>
      </c>
      <c r="C552" s="30" t="s">
        <v>1928</v>
      </c>
      <c r="D552" s="30">
        <v>1</v>
      </c>
      <c r="E552" s="30">
        <v>1</v>
      </c>
      <c r="F552" s="30">
        <v>1</v>
      </c>
      <c r="G552" s="30">
        <v>0</v>
      </c>
      <c r="H552" s="30">
        <v>1001</v>
      </c>
      <c r="I552" s="30">
        <v>0.5</v>
      </c>
      <c r="J552" s="30"/>
      <c r="K552" s="30">
        <v>0</v>
      </c>
      <c r="L552" s="30"/>
      <c r="M552" s="30"/>
      <c r="N552" s="30"/>
      <c r="O552" s="30"/>
      <c r="P552" s="30"/>
      <c r="Q552" s="30">
        <v>1</v>
      </c>
      <c r="R552" s="30"/>
      <c r="S552" s="30"/>
      <c r="T552" s="30"/>
      <c r="U552" s="30"/>
      <c r="V552" s="30"/>
      <c r="W552" s="30">
        <v>1</v>
      </c>
      <c r="X552" s="30">
        <v>5</v>
      </c>
      <c r="Y552" s="30"/>
      <c r="Z552" s="30"/>
      <c r="AA552" s="30"/>
      <c r="AB552" s="30"/>
      <c r="AC552" s="30"/>
      <c r="AD552" s="30"/>
      <c r="AE552" s="30">
        <f t="shared" si="16"/>
        <v>455</v>
      </c>
      <c r="AF552" s="66"/>
    </row>
    <row r="553" spans="1:32" ht="16.5" x14ac:dyDescent="0.2">
      <c r="A553" s="29">
        <f t="shared" si="17"/>
        <v>210701202</v>
      </c>
      <c r="B553" s="29">
        <v>210701202</v>
      </c>
      <c r="C553" s="30" t="s">
        <v>1929</v>
      </c>
      <c r="D553" s="30">
        <v>1</v>
      </c>
      <c r="E553" s="30">
        <v>1</v>
      </c>
      <c r="F553" s="30">
        <v>3</v>
      </c>
      <c r="G553" s="30">
        <v>0</v>
      </c>
      <c r="H553" s="30">
        <v>3006</v>
      </c>
      <c r="I553" s="30">
        <v>1</v>
      </c>
      <c r="J553" s="30"/>
      <c r="K553" s="30">
        <v>0</v>
      </c>
      <c r="L553" s="30"/>
      <c r="M553" s="30"/>
      <c r="N553" s="30"/>
      <c r="O553" s="30"/>
      <c r="P553" s="30"/>
      <c r="Q553" s="30">
        <v>1</v>
      </c>
      <c r="R553" s="30"/>
      <c r="S553" s="30"/>
      <c r="T553" s="30"/>
      <c r="U553" s="30"/>
      <c r="V553" s="30"/>
      <c r="W553" s="30">
        <v>1</v>
      </c>
      <c r="X553" s="30">
        <v>4</v>
      </c>
      <c r="Y553" s="30"/>
      <c r="Z553" s="30"/>
      <c r="AA553" s="30"/>
      <c r="AB553" s="30"/>
      <c r="AC553" s="30"/>
      <c r="AD553" s="30"/>
      <c r="AE553" s="30">
        <f t="shared" si="16"/>
        <v>456</v>
      </c>
      <c r="AF553" s="66"/>
    </row>
    <row r="554" spans="1:32" ht="16.5" x14ac:dyDescent="0.2">
      <c r="A554" s="29">
        <f t="shared" si="17"/>
        <v>210701301</v>
      </c>
      <c r="B554" s="29">
        <v>210701301</v>
      </c>
      <c r="C554" s="30" t="s">
        <v>1930</v>
      </c>
      <c r="D554" s="30">
        <v>1</v>
      </c>
      <c r="E554" s="30">
        <v>1</v>
      </c>
      <c r="F554" s="30">
        <v>1</v>
      </c>
      <c r="G554" s="30">
        <v>0</v>
      </c>
      <c r="H554" s="30">
        <v>1001</v>
      </c>
      <c r="I554" s="30">
        <v>0.5</v>
      </c>
      <c r="J554" s="30"/>
      <c r="K554" s="30">
        <v>0</v>
      </c>
      <c r="L554" s="30"/>
      <c r="M554" s="30"/>
      <c r="N554" s="30"/>
      <c r="O554" s="30"/>
      <c r="P554" s="30"/>
      <c r="Q554" s="30">
        <v>1</v>
      </c>
      <c r="R554" s="30"/>
      <c r="S554" s="30"/>
      <c r="T554" s="30"/>
      <c r="U554" s="30"/>
      <c r="V554" s="30"/>
      <c r="W554" s="30">
        <v>1</v>
      </c>
      <c r="X554" s="30">
        <v>5</v>
      </c>
      <c r="Y554" s="30"/>
      <c r="Z554" s="30"/>
      <c r="AA554" s="30"/>
      <c r="AB554" s="30"/>
      <c r="AC554" s="30"/>
      <c r="AD554" s="30"/>
      <c r="AE554" s="30">
        <f t="shared" si="16"/>
        <v>457</v>
      </c>
      <c r="AF554" s="66"/>
    </row>
    <row r="555" spans="1:32" ht="16.5" x14ac:dyDescent="0.2">
      <c r="A555" s="29">
        <f t="shared" si="17"/>
        <v>210701302</v>
      </c>
      <c r="B555" s="29">
        <v>210701302</v>
      </c>
      <c r="C555" s="30" t="s">
        <v>1931</v>
      </c>
      <c r="D555" s="30">
        <v>1</v>
      </c>
      <c r="E555" s="30">
        <v>1</v>
      </c>
      <c r="F555" s="30">
        <v>3</v>
      </c>
      <c r="G555" s="30">
        <v>0</v>
      </c>
      <c r="H555" s="30">
        <v>3006</v>
      </c>
      <c r="I555" s="30">
        <v>1</v>
      </c>
      <c r="J555" s="30"/>
      <c r="K555" s="30">
        <v>0</v>
      </c>
      <c r="L555" s="30"/>
      <c r="M555" s="30"/>
      <c r="N555" s="30"/>
      <c r="O555" s="30"/>
      <c r="P555" s="30"/>
      <c r="Q555" s="30">
        <v>1</v>
      </c>
      <c r="R555" s="30"/>
      <c r="S555" s="30"/>
      <c r="T555" s="30"/>
      <c r="U555" s="30"/>
      <c r="V555" s="30"/>
      <c r="W555" s="30">
        <v>1</v>
      </c>
      <c r="X555" s="30">
        <v>4</v>
      </c>
      <c r="Y555" s="30"/>
      <c r="Z555" s="30"/>
      <c r="AA555" s="30"/>
      <c r="AB555" s="30"/>
      <c r="AC555" s="30"/>
      <c r="AD555" s="30"/>
      <c r="AE555" s="30">
        <f t="shared" si="16"/>
        <v>458</v>
      </c>
      <c r="AF555" s="66"/>
    </row>
    <row r="556" spans="1:32" ht="16.5" x14ac:dyDescent="0.2">
      <c r="A556" s="29">
        <f t="shared" si="17"/>
        <v>210701401</v>
      </c>
      <c r="B556" s="29">
        <v>210701401</v>
      </c>
      <c r="C556" s="30" t="s">
        <v>1932</v>
      </c>
      <c r="D556" s="30">
        <v>1</v>
      </c>
      <c r="E556" s="30">
        <v>1</v>
      </c>
      <c r="F556" s="30">
        <v>1</v>
      </c>
      <c r="G556" s="30">
        <v>0</v>
      </c>
      <c r="H556" s="30">
        <v>1001</v>
      </c>
      <c r="I556" s="30">
        <v>0.5</v>
      </c>
      <c r="J556" s="30"/>
      <c r="K556" s="30">
        <v>0</v>
      </c>
      <c r="L556" s="30"/>
      <c r="M556" s="30"/>
      <c r="N556" s="30"/>
      <c r="O556" s="30"/>
      <c r="P556" s="30"/>
      <c r="Q556" s="30">
        <v>1</v>
      </c>
      <c r="R556" s="30"/>
      <c r="S556" s="30"/>
      <c r="T556" s="30"/>
      <c r="U556" s="30"/>
      <c r="V556" s="30"/>
      <c r="W556" s="30">
        <v>1</v>
      </c>
      <c r="X556" s="30">
        <v>5</v>
      </c>
      <c r="Y556" s="30"/>
      <c r="Z556" s="30"/>
      <c r="AA556" s="30"/>
      <c r="AB556" s="30"/>
      <c r="AC556" s="30"/>
      <c r="AD556" s="30"/>
      <c r="AE556" s="30">
        <f t="shared" si="16"/>
        <v>459</v>
      </c>
      <c r="AF556" s="66"/>
    </row>
    <row r="557" spans="1:32" ht="16.5" x14ac:dyDescent="0.2">
      <c r="A557" s="29">
        <f t="shared" si="17"/>
        <v>210701402</v>
      </c>
      <c r="B557" s="29">
        <v>210701402</v>
      </c>
      <c r="C557" s="30" t="s">
        <v>1933</v>
      </c>
      <c r="D557" s="30">
        <v>1</v>
      </c>
      <c r="E557" s="30">
        <v>1</v>
      </c>
      <c r="F557" s="30">
        <v>3</v>
      </c>
      <c r="G557" s="30">
        <v>0</v>
      </c>
      <c r="H557" s="30">
        <v>3006</v>
      </c>
      <c r="I557" s="30">
        <v>1</v>
      </c>
      <c r="J557" s="30"/>
      <c r="K557" s="30">
        <v>0</v>
      </c>
      <c r="L557" s="30"/>
      <c r="M557" s="30"/>
      <c r="N557" s="30"/>
      <c r="O557" s="30"/>
      <c r="P557" s="30"/>
      <c r="Q557" s="30">
        <v>1</v>
      </c>
      <c r="R557" s="30"/>
      <c r="S557" s="30"/>
      <c r="T557" s="30"/>
      <c r="U557" s="30"/>
      <c r="V557" s="30"/>
      <c r="W557" s="30">
        <v>1</v>
      </c>
      <c r="X557" s="30">
        <v>4</v>
      </c>
      <c r="Y557" s="30"/>
      <c r="Z557" s="30"/>
      <c r="AA557" s="30"/>
      <c r="AB557" s="30"/>
      <c r="AC557" s="30"/>
      <c r="AD557" s="30"/>
      <c r="AE557" s="30">
        <f t="shared" si="16"/>
        <v>460</v>
      </c>
      <c r="AF557" s="66"/>
    </row>
    <row r="558" spans="1:32" ht="16.5" x14ac:dyDescent="0.2">
      <c r="A558" s="29">
        <f t="shared" si="17"/>
        <v>210701501</v>
      </c>
      <c r="B558" s="29">
        <v>210701501</v>
      </c>
      <c r="C558" s="30" t="s">
        <v>1934</v>
      </c>
      <c r="D558" s="30">
        <v>1</v>
      </c>
      <c r="E558" s="30">
        <v>1</v>
      </c>
      <c r="F558" s="30">
        <v>1</v>
      </c>
      <c r="G558" s="30">
        <v>0</v>
      </c>
      <c r="H558" s="30">
        <v>1001</v>
      </c>
      <c r="I558" s="30">
        <v>0.5</v>
      </c>
      <c r="J558" s="30"/>
      <c r="K558" s="30">
        <v>0</v>
      </c>
      <c r="L558" s="30"/>
      <c r="M558" s="30"/>
      <c r="N558" s="30"/>
      <c r="O558" s="30"/>
      <c r="P558" s="30"/>
      <c r="Q558" s="30">
        <v>1</v>
      </c>
      <c r="R558" s="30"/>
      <c r="S558" s="30"/>
      <c r="T558" s="30"/>
      <c r="U558" s="30"/>
      <c r="V558" s="30"/>
      <c r="W558" s="30">
        <v>1</v>
      </c>
      <c r="X558" s="30">
        <v>5</v>
      </c>
      <c r="Y558" s="30"/>
      <c r="Z558" s="30"/>
      <c r="AA558" s="30"/>
      <c r="AB558" s="30"/>
      <c r="AC558" s="30"/>
      <c r="AD558" s="30"/>
      <c r="AE558" s="30">
        <f t="shared" si="16"/>
        <v>461</v>
      </c>
      <c r="AF558" s="66"/>
    </row>
    <row r="559" spans="1:32" ht="16.5" x14ac:dyDescent="0.2">
      <c r="A559" s="29">
        <f t="shared" si="17"/>
        <v>210701502</v>
      </c>
      <c r="B559" s="29">
        <v>210701502</v>
      </c>
      <c r="C559" s="30" t="s">
        <v>1935</v>
      </c>
      <c r="D559" s="30">
        <v>1</v>
      </c>
      <c r="E559" s="30">
        <v>1</v>
      </c>
      <c r="F559" s="30">
        <v>3</v>
      </c>
      <c r="G559" s="30">
        <v>0</v>
      </c>
      <c r="H559" s="30">
        <v>3006</v>
      </c>
      <c r="I559" s="30">
        <v>1</v>
      </c>
      <c r="J559" s="30"/>
      <c r="K559" s="30">
        <v>0</v>
      </c>
      <c r="L559" s="30"/>
      <c r="M559" s="30"/>
      <c r="N559" s="30"/>
      <c r="O559" s="30"/>
      <c r="P559" s="30"/>
      <c r="Q559" s="30">
        <v>1</v>
      </c>
      <c r="R559" s="30"/>
      <c r="S559" s="30"/>
      <c r="T559" s="30"/>
      <c r="U559" s="30"/>
      <c r="V559" s="30"/>
      <c r="W559" s="30">
        <v>1</v>
      </c>
      <c r="X559" s="30">
        <v>4</v>
      </c>
      <c r="Y559" s="30"/>
      <c r="Z559" s="30"/>
      <c r="AA559" s="30"/>
      <c r="AB559" s="30"/>
      <c r="AC559" s="30"/>
      <c r="AD559" s="30"/>
      <c r="AE559" s="30">
        <f t="shared" si="16"/>
        <v>462</v>
      </c>
      <c r="AF559" s="66"/>
    </row>
    <row r="560" spans="1:32" ht="16.5" x14ac:dyDescent="0.2">
      <c r="A560" s="29">
        <f t="shared" si="17"/>
        <v>210701601</v>
      </c>
      <c r="B560" s="29">
        <v>210701601</v>
      </c>
      <c r="C560" s="30" t="s">
        <v>1936</v>
      </c>
      <c r="D560" s="30">
        <v>1</v>
      </c>
      <c r="E560" s="30">
        <v>1</v>
      </c>
      <c r="F560" s="30">
        <v>1</v>
      </c>
      <c r="G560" s="30">
        <v>0</v>
      </c>
      <c r="H560" s="30">
        <v>1001</v>
      </c>
      <c r="I560" s="30">
        <v>0.5</v>
      </c>
      <c r="J560" s="30"/>
      <c r="K560" s="30">
        <v>0</v>
      </c>
      <c r="L560" s="30"/>
      <c r="M560" s="30"/>
      <c r="N560" s="30"/>
      <c r="O560" s="30"/>
      <c r="P560" s="30"/>
      <c r="Q560" s="30">
        <v>1</v>
      </c>
      <c r="R560" s="30"/>
      <c r="S560" s="30"/>
      <c r="T560" s="30"/>
      <c r="U560" s="30"/>
      <c r="V560" s="30"/>
      <c r="W560" s="30">
        <v>1</v>
      </c>
      <c r="X560" s="30">
        <v>5</v>
      </c>
      <c r="Y560" s="30"/>
      <c r="Z560" s="30"/>
      <c r="AA560" s="30"/>
      <c r="AB560" s="30"/>
      <c r="AC560" s="30"/>
      <c r="AD560" s="30"/>
      <c r="AE560" s="30">
        <f t="shared" ref="AE560" si="18">AE559+1</f>
        <v>463</v>
      </c>
      <c r="AF560" s="66"/>
    </row>
    <row r="561" spans="1:32" ht="16.5" x14ac:dyDescent="0.2">
      <c r="A561" s="29">
        <f t="shared" si="17"/>
        <v>210701602</v>
      </c>
      <c r="B561" s="29">
        <v>210701602</v>
      </c>
      <c r="C561" s="30" t="s">
        <v>1937</v>
      </c>
      <c r="D561" s="30">
        <v>1</v>
      </c>
      <c r="E561" s="30">
        <v>1</v>
      </c>
      <c r="F561" s="30">
        <v>3</v>
      </c>
      <c r="G561" s="30">
        <v>0</v>
      </c>
      <c r="H561" s="30">
        <v>3006</v>
      </c>
      <c r="I561" s="30">
        <v>1</v>
      </c>
      <c r="J561" s="30"/>
      <c r="K561" s="30">
        <v>0</v>
      </c>
      <c r="L561" s="30"/>
      <c r="M561" s="30"/>
      <c r="N561" s="30"/>
      <c r="O561" s="30"/>
      <c r="P561" s="30"/>
      <c r="Q561" s="30">
        <v>1</v>
      </c>
      <c r="R561" s="30"/>
      <c r="S561" s="30"/>
      <c r="T561" s="30"/>
      <c r="U561" s="30"/>
      <c r="V561" s="30"/>
      <c r="W561" s="30">
        <v>1</v>
      </c>
      <c r="X561" s="30">
        <v>4</v>
      </c>
      <c r="Y561" s="30"/>
      <c r="Z561" s="30"/>
      <c r="AA561" s="30"/>
      <c r="AB561" s="30"/>
      <c r="AC561" s="30"/>
      <c r="AD561" s="30"/>
      <c r="AE561" s="30">
        <f t="shared" ref="AE560:AE571" si="19">AE560+1</f>
        <v>464</v>
      </c>
      <c r="AF561" s="66"/>
    </row>
    <row r="562" spans="1:32" ht="16.5" x14ac:dyDescent="0.2">
      <c r="A562" s="29">
        <f t="shared" ref="A562:A571" si="20">B562</f>
        <v>210701701</v>
      </c>
      <c r="B562" s="29">
        <v>210701701</v>
      </c>
      <c r="C562" s="30" t="s">
        <v>1938</v>
      </c>
      <c r="D562" s="30">
        <v>1</v>
      </c>
      <c r="E562" s="30">
        <v>1</v>
      </c>
      <c r="F562" s="30">
        <v>1</v>
      </c>
      <c r="G562" s="30">
        <v>0</v>
      </c>
      <c r="H562" s="30">
        <v>1001</v>
      </c>
      <c r="I562" s="30">
        <v>0.5</v>
      </c>
      <c r="J562" s="30"/>
      <c r="K562" s="30">
        <v>0</v>
      </c>
      <c r="L562" s="30"/>
      <c r="M562" s="30"/>
      <c r="N562" s="30"/>
      <c r="O562" s="30"/>
      <c r="P562" s="30"/>
      <c r="Q562" s="30">
        <v>1</v>
      </c>
      <c r="R562" s="30"/>
      <c r="S562" s="30"/>
      <c r="T562" s="30"/>
      <c r="U562" s="30"/>
      <c r="V562" s="30"/>
      <c r="W562" s="30">
        <v>1</v>
      </c>
      <c r="X562" s="30">
        <v>5</v>
      </c>
      <c r="Y562" s="30"/>
      <c r="Z562" s="30"/>
      <c r="AA562" s="30"/>
      <c r="AB562" s="30"/>
      <c r="AC562" s="30"/>
      <c r="AD562" s="30"/>
      <c r="AE562" s="30">
        <f t="shared" si="19"/>
        <v>465</v>
      </c>
      <c r="AF562" s="66"/>
    </row>
    <row r="563" spans="1:32" ht="16.5" x14ac:dyDescent="0.2">
      <c r="A563" s="29">
        <f t="shared" si="20"/>
        <v>210701702</v>
      </c>
      <c r="B563" s="29">
        <v>210701702</v>
      </c>
      <c r="C563" s="30" t="s">
        <v>1939</v>
      </c>
      <c r="D563" s="30">
        <v>1</v>
      </c>
      <c r="E563" s="30">
        <v>1</v>
      </c>
      <c r="F563" s="30">
        <v>3</v>
      </c>
      <c r="G563" s="30">
        <v>0</v>
      </c>
      <c r="H563" s="30">
        <v>3006</v>
      </c>
      <c r="I563" s="30">
        <v>1</v>
      </c>
      <c r="J563" s="30"/>
      <c r="K563" s="30">
        <v>0</v>
      </c>
      <c r="L563" s="30"/>
      <c r="M563" s="30"/>
      <c r="N563" s="30"/>
      <c r="O563" s="30"/>
      <c r="P563" s="30"/>
      <c r="Q563" s="30">
        <v>1</v>
      </c>
      <c r="R563" s="30"/>
      <c r="S563" s="30"/>
      <c r="T563" s="30"/>
      <c r="U563" s="30"/>
      <c r="V563" s="30"/>
      <c r="W563" s="30">
        <v>1</v>
      </c>
      <c r="X563" s="30">
        <v>4</v>
      </c>
      <c r="Y563" s="30"/>
      <c r="Z563" s="30"/>
      <c r="AA563" s="30"/>
      <c r="AB563" s="30"/>
      <c r="AC563" s="30"/>
      <c r="AD563" s="30"/>
      <c r="AE563" s="30">
        <f t="shared" si="19"/>
        <v>466</v>
      </c>
      <c r="AF563" s="66"/>
    </row>
    <row r="564" spans="1:32" ht="16.5" x14ac:dyDescent="0.2">
      <c r="A564" s="29">
        <f t="shared" si="20"/>
        <v>210701801</v>
      </c>
      <c r="B564" s="29">
        <v>210701801</v>
      </c>
      <c r="C564" s="30" t="s">
        <v>1940</v>
      </c>
      <c r="D564" s="30">
        <v>1</v>
      </c>
      <c r="E564" s="30">
        <v>1</v>
      </c>
      <c r="F564" s="30">
        <v>1</v>
      </c>
      <c r="G564" s="30">
        <v>0</v>
      </c>
      <c r="H564" s="30">
        <v>1001</v>
      </c>
      <c r="I564" s="30">
        <v>0.5</v>
      </c>
      <c r="J564" s="30"/>
      <c r="K564" s="30">
        <v>0</v>
      </c>
      <c r="L564" s="30"/>
      <c r="M564" s="30"/>
      <c r="N564" s="30"/>
      <c r="O564" s="30"/>
      <c r="P564" s="30"/>
      <c r="Q564" s="30">
        <v>1</v>
      </c>
      <c r="R564" s="30"/>
      <c r="S564" s="30"/>
      <c r="T564" s="30"/>
      <c r="U564" s="30"/>
      <c r="V564" s="30"/>
      <c r="W564" s="30">
        <v>1</v>
      </c>
      <c r="X564" s="30">
        <v>5</v>
      </c>
      <c r="Y564" s="30"/>
      <c r="Z564" s="30"/>
      <c r="AA564" s="30"/>
      <c r="AB564" s="30"/>
      <c r="AC564" s="30"/>
      <c r="AD564" s="30"/>
      <c r="AE564" s="30">
        <f t="shared" si="19"/>
        <v>467</v>
      </c>
      <c r="AF564" s="66"/>
    </row>
    <row r="565" spans="1:32" ht="16.5" x14ac:dyDescent="0.2">
      <c r="A565" s="29">
        <f t="shared" si="20"/>
        <v>210701802</v>
      </c>
      <c r="B565" s="29">
        <v>210701802</v>
      </c>
      <c r="C565" s="30" t="s">
        <v>1941</v>
      </c>
      <c r="D565" s="30">
        <v>1</v>
      </c>
      <c r="E565" s="30">
        <v>1</v>
      </c>
      <c r="F565" s="30">
        <v>3</v>
      </c>
      <c r="G565" s="30">
        <v>0</v>
      </c>
      <c r="H565" s="30">
        <v>3006</v>
      </c>
      <c r="I565" s="30">
        <v>1</v>
      </c>
      <c r="J565" s="30"/>
      <c r="K565" s="30">
        <v>0</v>
      </c>
      <c r="L565" s="30"/>
      <c r="M565" s="30"/>
      <c r="N565" s="30"/>
      <c r="O565" s="30"/>
      <c r="P565" s="30"/>
      <c r="Q565" s="30">
        <v>1</v>
      </c>
      <c r="R565" s="30"/>
      <c r="S565" s="30"/>
      <c r="T565" s="30"/>
      <c r="U565" s="30"/>
      <c r="V565" s="30"/>
      <c r="W565" s="30">
        <v>1</v>
      </c>
      <c r="X565" s="30">
        <v>4</v>
      </c>
      <c r="Y565" s="30"/>
      <c r="Z565" s="30"/>
      <c r="AA565" s="30"/>
      <c r="AB565" s="30"/>
      <c r="AC565" s="30"/>
      <c r="AD565" s="30"/>
      <c r="AE565" s="30">
        <f t="shared" si="19"/>
        <v>468</v>
      </c>
      <c r="AF565" s="66"/>
    </row>
    <row r="566" spans="1:32" ht="16.5" x14ac:dyDescent="0.2">
      <c r="A566" s="29">
        <f t="shared" si="20"/>
        <v>210701901</v>
      </c>
      <c r="B566" s="29">
        <v>210701901</v>
      </c>
      <c r="C566" s="30" t="s">
        <v>1942</v>
      </c>
      <c r="D566" s="30">
        <v>1</v>
      </c>
      <c r="E566" s="30">
        <v>1</v>
      </c>
      <c r="F566" s="30">
        <v>1</v>
      </c>
      <c r="G566" s="30">
        <v>0</v>
      </c>
      <c r="H566" s="30">
        <v>1001</v>
      </c>
      <c r="I566" s="30">
        <v>0.5</v>
      </c>
      <c r="J566" s="30"/>
      <c r="K566" s="30">
        <v>0</v>
      </c>
      <c r="L566" s="30"/>
      <c r="M566" s="30"/>
      <c r="N566" s="30"/>
      <c r="O566" s="30"/>
      <c r="P566" s="30"/>
      <c r="Q566" s="30">
        <v>1</v>
      </c>
      <c r="R566" s="30"/>
      <c r="S566" s="30"/>
      <c r="T566" s="30"/>
      <c r="U566" s="30"/>
      <c r="V566" s="30"/>
      <c r="W566" s="30">
        <v>1</v>
      </c>
      <c r="X566" s="30">
        <v>5</v>
      </c>
      <c r="Y566" s="30"/>
      <c r="Z566" s="30"/>
      <c r="AA566" s="30"/>
      <c r="AB566" s="30"/>
      <c r="AC566" s="30"/>
      <c r="AD566" s="30"/>
      <c r="AE566" s="30">
        <f t="shared" si="19"/>
        <v>469</v>
      </c>
      <c r="AF566" s="66"/>
    </row>
    <row r="567" spans="1:32" ht="16.5" x14ac:dyDescent="0.2">
      <c r="A567" s="29">
        <f t="shared" si="20"/>
        <v>210701902</v>
      </c>
      <c r="B567" s="29">
        <v>210701902</v>
      </c>
      <c r="C567" s="30" t="s">
        <v>1943</v>
      </c>
      <c r="D567" s="30">
        <v>1</v>
      </c>
      <c r="E567" s="30">
        <v>1</v>
      </c>
      <c r="F567" s="30">
        <v>3</v>
      </c>
      <c r="G567" s="30">
        <v>0</v>
      </c>
      <c r="H567" s="30">
        <v>3006</v>
      </c>
      <c r="I567" s="30">
        <v>1</v>
      </c>
      <c r="J567" s="30"/>
      <c r="K567" s="30">
        <v>0</v>
      </c>
      <c r="L567" s="30"/>
      <c r="M567" s="30"/>
      <c r="N567" s="30"/>
      <c r="O567" s="30"/>
      <c r="P567" s="30"/>
      <c r="Q567" s="30">
        <v>1</v>
      </c>
      <c r="R567" s="30"/>
      <c r="S567" s="30"/>
      <c r="T567" s="30"/>
      <c r="U567" s="30"/>
      <c r="V567" s="30"/>
      <c r="W567" s="30">
        <v>1</v>
      </c>
      <c r="X567" s="30">
        <v>4</v>
      </c>
      <c r="Y567" s="30"/>
      <c r="Z567" s="30"/>
      <c r="AA567" s="30"/>
      <c r="AB567" s="30"/>
      <c r="AC567" s="30"/>
      <c r="AD567" s="30"/>
      <c r="AE567" s="30">
        <f t="shared" si="19"/>
        <v>470</v>
      </c>
      <c r="AF567" s="66"/>
    </row>
    <row r="568" spans="1:32" ht="16.5" x14ac:dyDescent="0.2">
      <c r="A568" s="29">
        <f t="shared" si="20"/>
        <v>210702001</v>
      </c>
      <c r="B568" s="29">
        <v>210702001</v>
      </c>
      <c r="C568" s="30" t="s">
        <v>1944</v>
      </c>
      <c r="D568" s="30">
        <v>1</v>
      </c>
      <c r="E568" s="30">
        <v>1</v>
      </c>
      <c r="F568" s="30">
        <v>1</v>
      </c>
      <c r="G568" s="30">
        <v>0</v>
      </c>
      <c r="H568" s="30">
        <v>1001</v>
      </c>
      <c r="I568" s="30">
        <v>0.5</v>
      </c>
      <c r="J568" s="30"/>
      <c r="K568" s="30">
        <v>0</v>
      </c>
      <c r="L568" s="30"/>
      <c r="M568" s="30"/>
      <c r="N568" s="30"/>
      <c r="O568" s="30"/>
      <c r="P568" s="30"/>
      <c r="Q568" s="30">
        <v>1</v>
      </c>
      <c r="R568" s="30"/>
      <c r="S568" s="30"/>
      <c r="T568" s="30"/>
      <c r="U568" s="30"/>
      <c r="V568" s="30"/>
      <c r="W568" s="30">
        <v>1</v>
      </c>
      <c r="X568" s="30">
        <v>5</v>
      </c>
      <c r="Y568" s="30"/>
      <c r="Z568" s="30"/>
      <c r="AA568" s="30"/>
      <c r="AB568" s="30"/>
      <c r="AC568" s="30"/>
      <c r="AD568" s="30"/>
      <c r="AE568" s="30">
        <f t="shared" si="19"/>
        <v>471</v>
      </c>
      <c r="AF568" s="66"/>
    </row>
    <row r="569" spans="1:32" ht="16.5" x14ac:dyDescent="0.2">
      <c r="A569" s="29">
        <f t="shared" si="20"/>
        <v>210702002</v>
      </c>
      <c r="B569" s="29">
        <v>210702002</v>
      </c>
      <c r="C569" s="30" t="s">
        <v>1945</v>
      </c>
      <c r="D569" s="30">
        <v>1</v>
      </c>
      <c r="E569" s="30">
        <v>1</v>
      </c>
      <c r="F569" s="30">
        <v>3</v>
      </c>
      <c r="G569" s="30">
        <v>0</v>
      </c>
      <c r="H569" s="30">
        <v>3006</v>
      </c>
      <c r="I569" s="30">
        <v>1</v>
      </c>
      <c r="J569" s="30"/>
      <c r="K569" s="30">
        <v>0</v>
      </c>
      <c r="L569" s="30"/>
      <c r="M569" s="30"/>
      <c r="N569" s="30"/>
      <c r="O569" s="30"/>
      <c r="P569" s="30"/>
      <c r="Q569" s="30">
        <v>1</v>
      </c>
      <c r="R569" s="30"/>
      <c r="S569" s="30"/>
      <c r="T569" s="30"/>
      <c r="U569" s="30"/>
      <c r="V569" s="30"/>
      <c r="W569" s="30">
        <v>1</v>
      </c>
      <c r="X569" s="30">
        <v>4</v>
      </c>
      <c r="Y569" s="30"/>
      <c r="Z569" s="30"/>
      <c r="AA569" s="30"/>
      <c r="AB569" s="30"/>
      <c r="AC569" s="30"/>
      <c r="AD569" s="30"/>
      <c r="AE569" s="30">
        <f t="shared" si="19"/>
        <v>472</v>
      </c>
      <c r="AF569" s="66"/>
    </row>
    <row r="570" spans="1:32" ht="16.5" x14ac:dyDescent="0.2">
      <c r="A570" s="29">
        <f t="shared" si="20"/>
        <v>210702101</v>
      </c>
      <c r="B570" s="29">
        <v>210702101</v>
      </c>
      <c r="C570" s="30" t="s">
        <v>1946</v>
      </c>
      <c r="D570" s="30">
        <v>1</v>
      </c>
      <c r="E570" s="30">
        <v>1</v>
      </c>
      <c r="F570" s="30">
        <v>1</v>
      </c>
      <c r="G570" s="30">
        <v>0</v>
      </c>
      <c r="H570" s="30">
        <v>1001</v>
      </c>
      <c r="I570" s="30">
        <v>0.5</v>
      </c>
      <c r="J570" s="30"/>
      <c r="K570" s="30">
        <v>0</v>
      </c>
      <c r="L570" s="30"/>
      <c r="M570" s="30"/>
      <c r="N570" s="30"/>
      <c r="O570" s="30"/>
      <c r="P570" s="30"/>
      <c r="Q570" s="30">
        <v>1</v>
      </c>
      <c r="R570" s="30"/>
      <c r="S570" s="30"/>
      <c r="T570" s="30"/>
      <c r="U570" s="30"/>
      <c r="V570" s="30"/>
      <c r="W570" s="30">
        <v>1</v>
      </c>
      <c r="X570" s="30">
        <v>5</v>
      </c>
      <c r="Y570" s="30"/>
      <c r="Z570" s="30"/>
      <c r="AA570" s="30"/>
      <c r="AB570" s="30"/>
      <c r="AC570" s="30"/>
      <c r="AD570" s="30"/>
      <c r="AE570" s="30">
        <f t="shared" si="19"/>
        <v>473</v>
      </c>
      <c r="AF570" s="66"/>
    </row>
    <row r="571" spans="1:32" ht="16.5" x14ac:dyDescent="0.2">
      <c r="A571" s="29">
        <f t="shared" si="20"/>
        <v>210702102</v>
      </c>
      <c r="B571" s="29">
        <v>210702102</v>
      </c>
      <c r="C571" s="30" t="s">
        <v>1947</v>
      </c>
      <c r="D571" s="30">
        <v>1</v>
      </c>
      <c r="E571" s="30">
        <v>1</v>
      </c>
      <c r="F571" s="30">
        <v>3</v>
      </c>
      <c r="G571" s="30">
        <v>0</v>
      </c>
      <c r="H571" s="30">
        <v>3006</v>
      </c>
      <c r="I571" s="30">
        <v>1</v>
      </c>
      <c r="J571" s="30"/>
      <c r="K571" s="30">
        <v>0</v>
      </c>
      <c r="L571" s="30"/>
      <c r="M571" s="30"/>
      <c r="N571" s="30"/>
      <c r="O571" s="30"/>
      <c r="P571" s="30"/>
      <c r="Q571" s="30">
        <v>1</v>
      </c>
      <c r="R571" s="30"/>
      <c r="S571" s="30"/>
      <c r="T571" s="30"/>
      <c r="U571" s="30"/>
      <c r="V571" s="30"/>
      <c r="W571" s="30">
        <v>1</v>
      </c>
      <c r="X571" s="30">
        <v>4</v>
      </c>
      <c r="Y571" s="30"/>
      <c r="Z571" s="30"/>
      <c r="AA571" s="30"/>
      <c r="AB571" s="30"/>
      <c r="AC571" s="30"/>
      <c r="AD571" s="30"/>
      <c r="AE571" s="30">
        <f t="shared" si="19"/>
        <v>474</v>
      </c>
      <c r="AF571" s="66"/>
    </row>
  </sheetData>
  <phoneticPr fontId="3" type="noConversion"/>
  <pageMargins left="0.7" right="0.7" top="0.75" bottom="0.75" header="0.3" footer="0.3"/>
  <pageSetup paperSize="9"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4837"/>
  <sheetViews>
    <sheetView workbookViewId="0">
      <pane xSplit="5" ySplit="3" topLeftCell="S4080" activePane="bottomRight" state="frozen"/>
      <selection pane="topRight" activeCell="F1" sqref="F1"/>
      <selection pane="bottomLeft" activeCell="A4" sqref="A4"/>
      <selection pane="bottomRight" activeCell="V4054" sqref="V4054"/>
    </sheetView>
  </sheetViews>
  <sheetFormatPr defaultRowHeight="14.25" x14ac:dyDescent="0.2"/>
  <cols>
    <col min="1" max="1" width="13.875" style="60" customWidth="1"/>
    <col min="2" max="2" width="13.5" style="60" customWidth="1"/>
    <col min="3" max="3" width="30.625" style="60" customWidth="1"/>
    <col min="4" max="4" width="10.5" style="60" customWidth="1"/>
    <col min="5" max="5" width="9.875" style="60" customWidth="1"/>
    <col min="6" max="6" width="22.125" style="60" customWidth="1"/>
    <col min="7" max="7" width="12.5" style="60" customWidth="1"/>
    <col min="8" max="11" width="10.125" style="60" customWidth="1"/>
    <col min="12" max="12" width="18.875" style="60" customWidth="1"/>
    <col min="13" max="13" width="19.625" style="60" bestFit="1" customWidth="1"/>
    <col min="14" max="14" width="22.875" style="60" customWidth="1"/>
    <col min="15" max="15" width="16.875" style="60" customWidth="1"/>
    <col min="16" max="17" width="16.625" style="60" customWidth="1"/>
    <col min="18" max="18" width="20.375" style="60" customWidth="1"/>
    <col min="19" max="20" width="13.625" style="60" customWidth="1"/>
    <col min="21" max="21" width="14" style="60" customWidth="1"/>
    <col min="22" max="22" width="39.875" style="60" customWidth="1"/>
    <col min="23" max="23" width="7.75" style="60" bestFit="1" customWidth="1"/>
    <col min="24" max="24" width="18.875" style="60" customWidth="1"/>
    <col min="25" max="25" width="19.625" style="60" bestFit="1" customWidth="1"/>
    <col min="26" max="26" width="19.75" style="60" bestFit="1" customWidth="1"/>
    <col min="27" max="27" width="19.625" style="60" bestFit="1" customWidth="1"/>
    <col min="28" max="28" width="19.75" style="60" bestFit="1" customWidth="1"/>
    <col min="29" max="29" width="19.625" style="60" bestFit="1" customWidth="1"/>
    <col min="30" max="30" width="19.75" style="60" bestFit="1" customWidth="1"/>
    <col min="31" max="31" width="19.625" style="60" bestFit="1" customWidth="1"/>
    <col min="32" max="16384" width="9" style="60"/>
  </cols>
  <sheetData>
    <row r="1" spans="1:31" ht="28.5" customHeight="1" x14ac:dyDescent="0.2">
      <c r="A1" s="59" t="s">
        <v>124</v>
      </c>
      <c r="B1" s="59" t="s">
        <v>329</v>
      </c>
      <c r="C1" s="59" t="s">
        <v>379</v>
      </c>
      <c r="D1" s="59" t="s">
        <v>330</v>
      </c>
      <c r="E1" s="59" t="s">
        <v>491</v>
      </c>
      <c r="F1" s="59" t="s">
        <v>536</v>
      </c>
      <c r="G1" s="59" t="s">
        <v>332</v>
      </c>
      <c r="H1" s="59" t="s">
        <v>333</v>
      </c>
      <c r="I1" s="59" t="s">
        <v>334</v>
      </c>
      <c r="J1" s="59" t="s">
        <v>658</v>
      </c>
      <c r="K1" s="59" t="s">
        <v>537</v>
      </c>
      <c r="L1" s="59" t="s">
        <v>1632</v>
      </c>
      <c r="M1" s="59" t="s">
        <v>1633</v>
      </c>
      <c r="N1" s="59" t="s">
        <v>583</v>
      </c>
      <c r="O1" s="59" t="s">
        <v>584</v>
      </c>
      <c r="P1" s="59" t="s">
        <v>585</v>
      </c>
      <c r="Q1" s="59" t="s">
        <v>586</v>
      </c>
      <c r="R1" s="59" t="s">
        <v>663</v>
      </c>
      <c r="S1" s="59" t="s">
        <v>664</v>
      </c>
      <c r="T1" s="59" t="s">
        <v>665</v>
      </c>
      <c r="U1" s="59" t="s">
        <v>666</v>
      </c>
      <c r="V1" s="59" t="s">
        <v>662</v>
      </c>
      <c r="W1" s="59" t="s">
        <v>1077</v>
      </c>
      <c r="X1" s="59" t="s">
        <v>1634</v>
      </c>
      <c r="Y1" s="59" t="s">
        <v>1635</v>
      </c>
      <c r="Z1" s="59" t="s">
        <v>1636</v>
      </c>
      <c r="AA1" s="59" t="s">
        <v>1637</v>
      </c>
      <c r="AB1" s="59" t="s">
        <v>1638</v>
      </c>
      <c r="AC1" s="59" t="s">
        <v>1639</v>
      </c>
      <c r="AD1" s="59" t="s">
        <v>1640</v>
      </c>
      <c r="AE1" s="59" t="s">
        <v>1641</v>
      </c>
    </row>
    <row r="2" spans="1:31" x14ac:dyDescent="0.2">
      <c r="A2" s="60" t="s">
        <v>548</v>
      </c>
      <c r="B2" s="60" t="s">
        <v>388</v>
      </c>
      <c r="C2" s="60" t="s">
        <v>364</v>
      </c>
      <c r="D2" s="60" t="s">
        <v>373</v>
      </c>
      <c r="E2" s="60" t="s">
        <v>374</v>
      </c>
      <c r="F2" s="60" t="s">
        <v>1456</v>
      </c>
      <c r="G2" s="60" t="s">
        <v>808</v>
      </c>
      <c r="H2" s="60" t="s">
        <v>808</v>
      </c>
      <c r="I2" s="60" t="s">
        <v>808</v>
      </c>
      <c r="J2" s="60" t="s">
        <v>496</v>
      </c>
      <c r="K2" s="60" t="s">
        <v>496</v>
      </c>
      <c r="L2" s="60" t="s">
        <v>539</v>
      </c>
      <c r="M2" s="60" t="s">
        <v>217</v>
      </c>
      <c r="N2" s="60" t="s">
        <v>217</v>
      </c>
      <c r="O2" s="60" t="s">
        <v>468</v>
      </c>
      <c r="P2" s="60" t="s">
        <v>468</v>
      </c>
      <c r="Q2" s="60" t="s">
        <v>468</v>
      </c>
      <c r="R2" s="60" t="s">
        <v>375</v>
      </c>
      <c r="S2" s="60" t="s">
        <v>468</v>
      </c>
      <c r="T2" s="60" t="s">
        <v>489</v>
      </c>
      <c r="U2" s="60" t="s">
        <v>489</v>
      </c>
      <c r="V2" s="60" t="s">
        <v>1078</v>
      </c>
      <c r="W2" s="60" t="s">
        <v>1463</v>
      </c>
      <c r="X2" s="60" t="s">
        <v>539</v>
      </c>
      <c r="Y2" s="60" t="s">
        <v>217</v>
      </c>
      <c r="Z2" s="60" t="s">
        <v>539</v>
      </c>
      <c r="AA2" s="60" t="s">
        <v>217</v>
      </c>
      <c r="AB2" s="60" t="s">
        <v>539</v>
      </c>
      <c r="AC2" s="60" t="s">
        <v>217</v>
      </c>
      <c r="AD2" s="60" t="s">
        <v>539</v>
      </c>
      <c r="AE2" s="60" t="s">
        <v>217</v>
      </c>
    </row>
    <row r="3" spans="1:31" ht="30" customHeight="1" x14ac:dyDescent="0.2">
      <c r="A3" s="61" t="s">
        <v>365</v>
      </c>
      <c r="B3" s="61" t="s">
        <v>366</v>
      </c>
      <c r="C3" s="61" t="s">
        <v>381</v>
      </c>
      <c r="D3" s="61" t="s">
        <v>367</v>
      </c>
      <c r="E3" s="61" t="s">
        <v>368</v>
      </c>
      <c r="F3" s="61" t="s">
        <v>436</v>
      </c>
      <c r="G3" s="61" t="s">
        <v>369</v>
      </c>
      <c r="H3" s="61" t="s">
        <v>370</v>
      </c>
      <c r="I3" s="61" t="s">
        <v>371</v>
      </c>
      <c r="J3" s="61" t="s">
        <v>538</v>
      </c>
      <c r="K3" s="61" t="s">
        <v>407</v>
      </c>
      <c r="L3" s="61" t="s">
        <v>540</v>
      </c>
      <c r="M3" s="61" t="s">
        <v>541</v>
      </c>
      <c r="N3" s="61" t="s">
        <v>587</v>
      </c>
      <c r="O3" s="61" t="s">
        <v>588</v>
      </c>
      <c r="P3" s="61" t="s">
        <v>589</v>
      </c>
      <c r="Q3" s="61" t="s">
        <v>590</v>
      </c>
      <c r="R3" s="61" t="s">
        <v>591</v>
      </c>
      <c r="S3" s="61" t="s">
        <v>592</v>
      </c>
      <c r="T3" s="61" t="s">
        <v>593</v>
      </c>
      <c r="U3" s="61" t="s">
        <v>594</v>
      </c>
      <c r="V3" s="61" t="s">
        <v>241</v>
      </c>
      <c r="W3" s="61" t="s">
        <v>1076</v>
      </c>
      <c r="X3" s="61" t="s">
        <v>540</v>
      </c>
      <c r="Y3" s="61" t="s">
        <v>541</v>
      </c>
      <c r="Z3" s="61" t="s">
        <v>540</v>
      </c>
      <c r="AA3" s="61" t="s">
        <v>541</v>
      </c>
      <c r="AB3" s="61" t="s">
        <v>540</v>
      </c>
      <c r="AC3" s="61" t="s">
        <v>541</v>
      </c>
      <c r="AD3" s="61" t="s">
        <v>540</v>
      </c>
      <c r="AE3" s="61" t="s">
        <v>541</v>
      </c>
    </row>
    <row r="4" spans="1:31" ht="16.5" x14ac:dyDescent="0.2">
      <c r="A4" s="151">
        <v>1</v>
      </c>
      <c r="B4" s="151">
        <v>130801101</v>
      </c>
      <c r="C4" s="151" t="s">
        <v>1248</v>
      </c>
      <c r="D4" s="151" t="s">
        <v>1318</v>
      </c>
      <c r="E4" s="151">
        <v>1</v>
      </c>
      <c r="F4" s="151">
        <v>5002</v>
      </c>
      <c r="G4" s="151">
        <v>0.12</v>
      </c>
      <c r="H4" s="151"/>
      <c r="I4" s="151"/>
      <c r="J4" s="151" t="s">
        <v>1414</v>
      </c>
      <c r="K4" s="151"/>
      <c r="L4" s="151"/>
      <c r="M4" s="151"/>
      <c r="N4" s="151"/>
      <c r="O4" s="151"/>
      <c r="P4" s="151"/>
      <c r="Q4" s="151"/>
      <c r="R4" s="151"/>
      <c r="S4" s="151"/>
      <c r="T4" s="151"/>
      <c r="U4" s="151"/>
      <c r="V4" s="152" t="s">
        <v>1415</v>
      </c>
      <c r="W4" s="151"/>
      <c r="X4" s="151"/>
      <c r="Y4" s="151"/>
    </row>
    <row r="5" spans="1:31" ht="16.5" x14ac:dyDescent="0.2">
      <c r="A5" s="151">
        <v>2</v>
      </c>
      <c r="B5" s="151">
        <v>130801201</v>
      </c>
      <c r="C5" s="151" t="s">
        <v>1249</v>
      </c>
      <c r="D5" s="151" t="s">
        <v>1318</v>
      </c>
      <c r="E5" s="151">
        <v>1</v>
      </c>
      <c r="F5" s="151">
        <v>5002</v>
      </c>
      <c r="G5" s="151">
        <v>0.2</v>
      </c>
      <c r="H5" s="151"/>
      <c r="I5" s="151"/>
      <c r="J5" s="151" t="s">
        <v>1414</v>
      </c>
      <c r="K5" s="151"/>
      <c r="L5" s="151"/>
      <c r="M5" s="151"/>
      <c r="N5" s="151"/>
      <c r="O5" s="151"/>
      <c r="P5" s="151"/>
      <c r="Q5" s="151"/>
      <c r="R5" s="151"/>
      <c r="S5" s="151"/>
      <c r="T5" s="151"/>
      <c r="U5" s="151"/>
      <c r="V5" s="152" t="s">
        <v>1415</v>
      </c>
      <c r="W5" s="151"/>
      <c r="X5" s="151"/>
      <c r="Y5" s="151"/>
    </row>
    <row r="6" spans="1:31" ht="16.5" x14ac:dyDescent="0.2">
      <c r="A6" s="151">
        <v>3</v>
      </c>
      <c r="B6" s="151">
        <v>130802101</v>
      </c>
      <c r="C6" s="151" t="s">
        <v>1250</v>
      </c>
      <c r="D6" s="151" t="s">
        <v>1318</v>
      </c>
      <c r="E6" s="151">
        <v>1</v>
      </c>
      <c r="F6" s="151">
        <v>5002</v>
      </c>
      <c r="G6" s="151">
        <v>0.25</v>
      </c>
      <c r="H6" s="151"/>
      <c r="I6" s="151"/>
      <c r="J6" s="151" t="s">
        <v>1417</v>
      </c>
      <c r="K6" s="151"/>
      <c r="L6" s="151"/>
      <c r="M6" s="151"/>
      <c r="N6" s="151"/>
      <c r="O6" s="151"/>
      <c r="P6" s="151"/>
      <c r="Q6" s="151"/>
      <c r="R6" s="151"/>
      <c r="S6" s="151"/>
      <c r="T6" s="151"/>
      <c r="U6" s="151"/>
      <c r="V6" s="152" t="s">
        <v>1418</v>
      </c>
      <c r="W6" s="151"/>
      <c r="X6" s="151"/>
      <c r="Y6" s="151"/>
    </row>
    <row r="7" spans="1:31" ht="16.5" x14ac:dyDescent="0.2">
      <c r="A7" s="151">
        <v>4</v>
      </c>
      <c r="B7" s="151">
        <v>130802201</v>
      </c>
      <c r="C7" s="151" t="s">
        <v>1251</v>
      </c>
      <c r="D7" s="151" t="s">
        <v>1318</v>
      </c>
      <c r="E7" s="151">
        <v>1</v>
      </c>
      <c r="F7" s="151">
        <v>5002</v>
      </c>
      <c r="G7" s="151">
        <v>0.5</v>
      </c>
      <c r="H7" s="151"/>
      <c r="I7" s="151"/>
      <c r="J7" s="151" t="s">
        <v>1416</v>
      </c>
      <c r="K7" s="151"/>
      <c r="L7" s="151"/>
      <c r="M7" s="151"/>
      <c r="N7" s="151"/>
      <c r="O7" s="151"/>
      <c r="P7" s="151"/>
      <c r="Q7" s="151"/>
      <c r="R7" s="151"/>
      <c r="S7" s="151"/>
      <c r="T7" s="151"/>
      <c r="U7" s="151"/>
      <c r="V7" s="152" t="s">
        <v>1418</v>
      </c>
      <c r="W7" s="151"/>
      <c r="X7" s="151"/>
      <c r="Y7" s="151"/>
    </row>
    <row r="8" spans="1:31" ht="16.5" x14ac:dyDescent="0.2">
      <c r="A8" s="151">
        <v>5</v>
      </c>
      <c r="B8" s="151">
        <v>130803101</v>
      </c>
      <c r="C8" s="151" t="s">
        <v>1252</v>
      </c>
      <c r="D8" s="151" t="s">
        <v>1318</v>
      </c>
      <c r="E8" s="151">
        <v>1</v>
      </c>
      <c r="F8" s="151">
        <v>5002</v>
      </c>
      <c r="G8" s="151">
        <v>0.12</v>
      </c>
      <c r="H8" s="151"/>
      <c r="I8" s="151"/>
      <c r="J8" s="151" t="s">
        <v>1419</v>
      </c>
      <c r="K8" s="151"/>
      <c r="L8" s="151"/>
      <c r="M8" s="151"/>
      <c r="N8" s="151"/>
      <c r="O8" s="151"/>
      <c r="P8" s="151"/>
      <c r="Q8" s="151"/>
      <c r="R8" s="151"/>
      <c r="S8" s="151"/>
      <c r="T8" s="151"/>
      <c r="U8" s="151"/>
      <c r="V8" s="152" t="s">
        <v>1415</v>
      </c>
      <c r="W8" s="151"/>
      <c r="X8" s="151"/>
      <c r="Y8" s="151"/>
    </row>
    <row r="9" spans="1:31" ht="16.5" x14ac:dyDescent="0.2">
      <c r="A9" s="151">
        <v>6</v>
      </c>
      <c r="B9" s="151">
        <v>130803201</v>
      </c>
      <c r="C9" s="151" t="s">
        <v>1253</v>
      </c>
      <c r="D9" s="151" t="s">
        <v>1318</v>
      </c>
      <c r="E9" s="151">
        <v>1</v>
      </c>
      <c r="F9" s="151">
        <v>5002</v>
      </c>
      <c r="G9" s="151">
        <v>0.2</v>
      </c>
      <c r="H9" s="151"/>
      <c r="I9" s="151"/>
      <c r="J9" s="151" t="s">
        <v>1420</v>
      </c>
      <c r="K9" s="151"/>
      <c r="L9" s="151"/>
      <c r="M9" s="151"/>
      <c r="N9" s="151"/>
      <c r="O9" s="151"/>
      <c r="P9" s="151"/>
      <c r="Q9" s="151"/>
      <c r="R9" s="151"/>
      <c r="S9" s="151"/>
      <c r="T9" s="151"/>
      <c r="U9" s="151"/>
      <c r="V9" s="152" t="s">
        <v>1421</v>
      </c>
      <c r="W9" s="151"/>
      <c r="X9" s="151"/>
      <c r="Y9" s="151"/>
    </row>
    <row r="10" spans="1:31" ht="16.5" x14ac:dyDescent="0.2">
      <c r="A10" s="151">
        <v>7</v>
      </c>
      <c r="B10" s="151">
        <v>130804101</v>
      </c>
      <c r="C10" s="151" t="s">
        <v>1254</v>
      </c>
      <c r="D10" s="151" t="s">
        <v>1318</v>
      </c>
      <c r="E10" s="151">
        <v>1</v>
      </c>
      <c r="F10" s="151">
        <v>5002</v>
      </c>
      <c r="G10" s="151">
        <v>0.12</v>
      </c>
      <c r="H10" s="151"/>
      <c r="I10" s="151"/>
      <c r="J10" s="151" t="s">
        <v>1422</v>
      </c>
      <c r="K10" s="151"/>
      <c r="L10" s="151"/>
      <c r="M10" s="151"/>
      <c r="N10" s="151"/>
      <c r="O10" s="151"/>
      <c r="P10" s="151"/>
      <c r="Q10" s="151"/>
      <c r="R10" s="151"/>
      <c r="S10" s="151"/>
      <c r="T10" s="151"/>
      <c r="U10" s="151"/>
      <c r="V10" s="152" t="s">
        <v>1421</v>
      </c>
      <c r="W10" s="151"/>
      <c r="X10" s="151"/>
      <c r="Y10" s="151"/>
    </row>
    <row r="11" spans="1:31" ht="16.5" x14ac:dyDescent="0.2">
      <c r="A11" s="151">
        <v>8</v>
      </c>
      <c r="B11" s="151">
        <v>130804201</v>
      </c>
      <c r="C11" s="151" t="s">
        <v>1255</v>
      </c>
      <c r="D11" s="151" t="s">
        <v>1318</v>
      </c>
      <c r="E11" s="151">
        <v>1</v>
      </c>
      <c r="F11" s="151">
        <v>5002</v>
      </c>
      <c r="G11" s="151">
        <v>0.2</v>
      </c>
      <c r="H11" s="151"/>
      <c r="I11" s="151"/>
      <c r="J11" s="151" t="s">
        <v>1422</v>
      </c>
      <c r="K11" s="151"/>
      <c r="L11" s="151"/>
      <c r="M11" s="151"/>
      <c r="N11" s="151"/>
      <c r="O11" s="151"/>
      <c r="P11" s="151"/>
      <c r="Q11" s="151"/>
      <c r="R11" s="151"/>
      <c r="S11" s="151"/>
      <c r="T11" s="151"/>
      <c r="U11" s="151"/>
      <c r="V11" s="152" t="s">
        <v>1415</v>
      </c>
      <c r="W11" s="151"/>
      <c r="X11" s="151"/>
      <c r="Y11" s="151"/>
    </row>
    <row r="12" spans="1:31" ht="16.5" x14ac:dyDescent="0.2">
      <c r="A12" s="151">
        <v>9</v>
      </c>
      <c r="B12" s="151">
        <v>130805101</v>
      </c>
      <c r="C12" s="151" t="s">
        <v>1256</v>
      </c>
      <c r="D12" s="151" t="s">
        <v>1318</v>
      </c>
      <c r="E12" s="151">
        <v>1</v>
      </c>
      <c r="F12" s="151">
        <v>5002</v>
      </c>
      <c r="G12" s="151">
        <v>0.12</v>
      </c>
      <c r="H12" s="151"/>
      <c r="I12" s="151"/>
      <c r="J12" s="151" t="s">
        <v>1423</v>
      </c>
      <c r="K12" s="151"/>
      <c r="L12" s="151"/>
      <c r="M12" s="151"/>
      <c r="N12" s="151"/>
      <c r="O12" s="151"/>
      <c r="P12" s="151"/>
      <c r="Q12" s="151"/>
      <c r="R12" s="151"/>
      <c r="S12" s="151"/>
      <c r="T12" s="151"/>
      <c r="U12" s="151"/>
      <c r="V12" s="152" t="s">
        <v>1415</v>
      </c>
      <c r="W12" s="151"/>
      <c r="X12" s="151"/>
      <c r="Y12" s="151"/>
    </row>
    <row r="13" spans="1:31" ht="16.5" x14ac:dyDescent="0.2">
      <c r="A13" s="151">
        <v>10</v>
      </c>
      <c r="B13" s="151">
        <v>130805201</v>
      </c>
      <c r="C13" s="151" t="s">
        <v>1257</v>
      </c>
      <c r="D13" s="151" t="s">
        <v>1318</v>
      </c>
      <c r="E13" s="151">
        <v>1</v>
      </c>
      <c r="F13" s="151">
        <v>5002</v>
      </c>
      <c r="G13" s="151">
        <v>0.2</v>
      </c>
      <c r="H13" s="151"/>
      <c r="I13" s="151"/>
      <c r="J13" s="151" t="s">
        <v>1424</v>
      </c>
      <c r="K13" s="151"/>
      <c r="L13" s="151"/>
      <c r="M13" s="151"/>
      <c r="N13" s="151"/>
      <c r="O13" s="151"/>
      <c r="P13" s="151"/>
      <c r="Q13" s="151"/>
      <c r="R13" s="151"/>
      <c r="S13" s="151"/>
      <c r="T13" s="151"/>
      <c r="U13" s="151"/>
      <c r="V13" s="152" t="s">
        <v>1418</v>
      </c>
      <c r="W13" s="151"/>
      <c r="X13" s="151"/>
      <c r="Y13" s="151"/>
    </row>
    <row r="14" spans="1:31" ht="16.5" x14ac:dyDescent="0.2">
      <c r="A14" s="151">
        <v>11</v>
      </c>
      <c r="B14" s="151">
        <v>130806101</v>
      </c>
      <c r="C14" s="151" t="s">
        <v>1258</v>
      </c>
      <c r="D14" s="151" t="s">
        <v>1318</v>
      </c>
      <c r="E14" s="151">
        <v>1</v>
      </c>
      <c r="F14" s="151">
        <v>5002</v>
      </c>
      <c r="G14" s="151">
        <v>0.12</v>
      </c>
      <c r="H14" s="151"/>
      <c r="I14" s="151"/>
      <c r="J14" s="151" t="s">
        <v>1426</v>
      </c>
      <c r="K14" s="151"/>
      <c r="L14" s="151"/>
      <c r="M14" s="151"/>
      <c r="N14" s="151"/>
      <c r="O14" s="151"/>
      <c r="P14" s="151"/>
      <c r="Q14" s="151"/>
      <c r="R14" s="151"/>
      <c r="S14" s="151"/>
      <c r="T14" s="151"/>
      <c r="U14" s="151"/>
      <c r="V14" s="152" t="s">
        <v>1421</v>
      </c>
      <c r="W14" s="151"/>
      <c r="X14" s="151"/>
      <c r="Y14" s="151"/>
    </row>
    <row r="15" spans="1:31" ht="16.5" x14ac:dyDescent="0.2">
      <c r="A15" s="151">
        <v>12</v>
      </c>
      <c r="B15" s="151">
        <v>130806201</v>
      </c>
      <c r="C15" s="151" t="s">
        <v>1259</v>
      </c>
      <c r="D15" s="151" t="s">
        <v>1318</v>
      </c>
      <c r="E15" s="151">
        <v>1</v>
      </c>
      <c r="F15" s="151">
        <v>5002</v>
      </c>
      <c r="G15" s="151">
        <v>0.2</v>
      </c>
      <c r="H15" s="151"/>
      <c r="I15" s="151"/>
      <c r="J15" s="151" t="s">
        <v>1425</v>
      </c>
      <c r="K15" s="151"/>
      <c r="L15" s="151"/>
      <c r="M15" s="151"/>
      <c r="N15" s="151"/>
      <c r="O15" s="151"/>
      <c r="P15" s="151"/>
      <c r="Q15" s="151"/>
      <c r="R15" s="151"/>
      <c r="S15" s="151"/>
      <c r="T15" s="151"/>
      <c r="U15" s="151"/>
      <c r="V15" s="152" t="s">
        <v>1421</v>
      </c>
      <c r="W15" s="151"/>
      <c r="X15" s="151"/>
      <c r="Y15" s="151"/>
    </row>
    <row r="16" spans="1:31" ht="16.5" x14ac:dyDescent="0.2">
      <c r="A16" s="151">
        <v>13</v>
      </c>
      <c r="B16" s="151">
        <v>130807101</v>
      </c>
      <c r="C16" s="151" t="s">
        <v>1260</v>
      </c>
      <c r="D16" s="151" t="s">
        <v>1318</v>
      </c>
      <c r="E16" s="151">
        <v>1</v>
      </c>
      <c r="F16" s="151">
        <v>5002</v>
      </c>
      <c r="G16" s="151">
        <v>0.12</v>
      </c>
      <c r="H16" s="151"/>
      <c r="I16" s="151"/>
      <c r="J16" s="151" t="s">
        <v>1427</v>
      </c>
      <c r="K16" s="151"/>
      <c r="L16" s="151"/>
      <c r="M16" s="151"/>
      <c r="N16" s="151"/>
      <c r="O16" s="151"/>
      <c r="P16" s="151"/>
      <c r="Q16" s="151"/>
      <c r="R16" s="151"/>
      <c r="S16" s="151"/>
      <c r="T16" s="151"/>
      <c r="U16" s="151"/>
      <c r="V16" s="152" t="s">
        <v>1421</v>
      </c>
      <c r="W16" s="151"/>
      <c r="X16" s="151"/>
      <c r="Y16" s="151"/>
    </row>
    <row r="17" spans="1:25" ht="16.5" x14ac:dyDescent="0.2">
      <c r="A17" s="151">
        <v>14</v>
      </c>
      <c r="B17" s="151">
        <v>130807201</v>
      </c>
      <c r="C17" s="151" t="s">
        <v>1261</v>
      </c>
      <c r="D17" s="151" t="s">
        <v>1318</v>
      </c>
      <c r="E17" s="151">
        <v>1</v>
      </c>
      <c r="F17" s="151">
        <v>5002</v>
      </c>
      <c r="G17" s="151">
        <v>0.2</v>
      </c>
      <c r="H17" s="151"/>
      <c r="I17" s="151"/>
      <c r="J17" s="151" t="s">
        <v>1428</v>
      </c>
      <c r="K17" s="151"/>
      <c r="L17" s="151"/>
      <c r="M17" s="151"/>
      <c r="N17" s="151"/>
      <c r="O17" s="151"/>
      <c r="P17" s="151"/>
      <c r="Q17" s="151"/>
      <c r="R17" s="151"/>
      <c r="S17" s="151"/>
      <c r="T17" s="151"/>
      <c r="U17" s="151"/>
      <c r="V17" s="152" t="s">
        <v>1421</v>
      </c>
      <c r="W17" s="151"/>
      <c r="X17" s="151"/>
      <c r="Y17" s="151"/>
    </row>
    <row r="18" spans="1:25" ht="16.5" x14ac:dyDescent="0.2">
      <c r="A18" s="151">
        <v>15</v>
      </c>
      <c r="B18" s="151">
        <v>130808101</v>
      </c>
      <c r="C18" s="151" t="s">
        <v>1262</v>
      </c>
      <c r="D18" s="151" t="s">
        <v>1318</v>
      </c>
      <c r="E18" s="151">
        <v>1</v>
      </c>
      <c r="F18" s="151">
        <v>5002</v>
      </c>
      <c r="G18" s="151">
        <v>0.2</v>
      </c>
      <c r="H18" s="151"/>
      <c r="I18" s="151"/>
      <c r="J18" s="151" t="s">
        <v>1429</v>
      </c>
      <c r="K18" s="151"/>
      <c r="L18" s="151"/>
      <c r="M18" s="151"/>
      <c r="N18" s="151"/>
      <c r="O18" s="151"/>
      <c r="P18" s="151"/>
      <c r="Q18" s="151"/>
      <c r="R18" s="151"/>
      <c r="S18" s="151"/>
      <c r="T18" s="151"/>
      <c r="U18" s="151"/>
      <c r="V18" s="152" t="s">
        <v>1415</v>
      </c>
      <c r="W18" s="151"/>
      <c r="X18" s="151"/>
      <c r="Y18" s="151"/>
    </row>
    <row r="19" spans="1:25" ht="16.5" x14ac:dyDescent="0.2">
      <c r="A19" s="151">
        <v>16</v>
      </c>
      <c r="B19" s="151">
        <v>130808201</v>
      </c>
      <c r="C19" s="151" t="s">
        <v>1263</v>
      </c>
      <c r="D19" s="151" t="s">
        <v>1318</v>
      </c>
      <c r="E19" s="151">
        <v>1</v>
      </c>
      <c r="F19" s="151">
        <v>5002</v>
      </c>
      <c r="G19" s="151">
        <v>0.4</v>
      </c>
      <c r="H19" s="151"/>
      <c r="I19" s="151"/>
      <c r="J19" s="151" t="s">
        <v>1429</v>
      </c>
      <c r="K19" s="151"/>
      <c r="L19" s="151"/>
      <c r="M19" s="151"/>
      <c r="N19" s="151"/>
      <c r="O19" s="151"/>
      <c r="P19" s="151"/>
      <c r="Q19" s="151"/>
      <c r="R19" s="151"/>
      <c r="S19" s="151"/>
      <c r="T19" s="151"/>
      <c r="U19" s="151"/>
      <c r="V19" s="152" t="s">
        <v>1421</v>
      </c>
      <c r="W19" s="151"/>
      <c r="X19" s="151"/>
      <c r="Y19" s="151"/>
    </row>
    <row r="20" spans="1:25" ht="16.5" x14ac:dyDescent="0.2">
      <c r="A20" s="151">
        <v>17</v>
      </c>
      <c r="B20" s="151">
        <v>130809101</v>
      </c>
      <c r="C20" s="151" t="s">
        <v>1264</v>
      </c>
      <c r="D20" s="151" t="s">
        <v>1318</v>
      </c>
      <c r="E20" s="151">
        <v>1</v>
      </c>
      <c r="F20" s="151">
        <v>5002</v>
      </c>
      <c r="G20" s="151">
        <v>0.2</v>
      </c>
      <c r="H20" s="151"/>
      <c r="I20" s="151"/>
      <c r="J20" s="151" t="s">
        <v>1430</v>
      </c>
      <c r="K20" s="151"/>
      <c r="L20" s="151"/>
      <c r="M20" s="151"/>
      <c r="N20" s="151"/>
      <c r="O20" s="151"/>
      <c r="P20" s="151"/>
      <c r="Q20" s="151"/>
      <c r="R20" s="151"/>
      <c r="S20" s="151"/>
      <c r="T20" s="151"/>
      <c r="U20" s="151"/>
      <c r="V20" s="152" t="s">
        <v>1421</v>
      </c>
      <c r="W20" s="151"/>
      <c r="X20" s="151"/>
      <c r="Y20" s="151"/>
    </row>
    <row r="21" spans="1:25" ht="16.5" x14ac:dyDescent="0.2">
      <c r="A21" s="151">
        <v>18</v>
      </c>
      <c r="B21" s="151">
        <v>130809201</v>
      </c>
      <c r="C21" s="151" t="s">
        <v>1265</v>
      </c>
      <c r="D21" s="151" t="s">
        <v>1318</v>
      </c>
      <c r="E21" s="151">
        <v>1</v>
      </c>
      <c r="F21" s="151">
        <v>5002</v>
      </c>
      <c r="G21" s="151">
        <v>0.4</v>
      </c>
      <c r="H21" s="151"/>
      <c r="I21" s="151"/>
      <c r="J21" s="151" t="s">
        <v>1430</v>
      </c>
      <c r="K21" s="151"/>
      <c r="L21" s="151"/>
      <c r="M21" s="151"/>
      <c r="N21" s="151"/>
      <c r="O21" s="151"/>
      <c r="P21" s="151"/>
      <c r="Q21" s="151"/>
      <c r="R21" s="151"/>
      <c r="S21" s="151"/>
      <c r="T21" s="151"/>
      <c r="U21" s="151"/>
      <c r="V21" s="152" t="s">
        <v>1418</v>
      </c>
      <c r="W21" s="151"/>
      <c r="X21" s="151"/>
      <c r="Y21" s="151"/>
    </row>
    <row r="22" spans="1:25" ht="16.5" x14ac:dyDescent="0.2">
      <c r="A22" s="151">
        <v>19</v>
      </c>
      <c r="B22" s="151">
        <v>130810101</v>
      </c>
      <c r="C22" s="152" t="s">
        <v>1431</v>
      </c>
      <c r="D22" s="151" t="s">
        <v>1318</v>
      </c>
      <c r="E22" s="151">
        <v>1</v>
      </c>
      <c r="F22" s="151">
        <v>5002</v>
      </c>
      <c r="G22" s="151">
        <v>0.12</v>
      </c>
      <c r="H22" s="151"/>
      <c r="I22" s="151"/>
      <c r="J22" s="151" t="s">
        <v>1433</v>
      </c>
      <c r="K22" s="151"/>
      <c r="L22" s="151"/>
      <c r="M22" s="151"/>
      <c r="N22" s="151"/>
      <c r="O22" s="151"/>
      <c r="P22" s="151"/>
      <c r="Q22" s="151"/>
      <c r="R22" s="151"/>
      <c r="S22" s="151"/>
      <c r="T22" s="151"/>
      <c r="U22" s="151"/>
      <c r="V22" s="152" t="s">
        <v>1421</v>
      </c>
      <c r="W22" s="151"/>
      <c r="X22" s="151"/>
      <c r="Y22" s="151"/>
    </row>
    <row r="23" spans="1:25" ht="16.5" x14ac:dyDescent="0.2">
      <c r="A23" s="151">
        <v>20</v>
      </c>
      <c r="B23" s="151">
        <v>130810201</v>
      </c>
      <c r="C23" s="152" t="s">
        <v>1434</v>
      </c>
      <c r="D23" s="151" t="s">
        <v>1318</v>
      </c>
      <c r="E23" s="151">
        <v>1</v>
      </c>
      <c r="F23" s="151">
        <v>5002</v>
      </c>
      <c r="G23" s="151">
        <v>0.2</v>
      </c>
      <c r="H23" s="151"/>
      <c r="I23" s="151"/>
      <c r="J23" s="151" t="s">
        <v>1433</v>
      </c>
      <c r="K23" s="151"/>
      <c r="L23" s="151"/>
      <c r="M23" s="151"/>
      <c r="N23" s="151"/>
      <c r="O23" s="151"/>
      <c r="P23" s="151"/>
      <c r="Q23" s="151"/>
      <c r="R23" s="151"/>
      <c r="S23" s="151"/>
      <c r="T23" s="151"/>
      <c r="U23" s="151"/>
      <c r="V23" s="152" t="s">
        <v>1421</v>
      </c>
      <c r="W23" s="151"/>
      <c r="X23" s="151"/>
      <c r="Y23" s="151"/>
    </row>
    <row r="24" spans="1:25" ht="16.5" x14ac:dyDescent="0.2">
      <c r="A24" s="151">
        <v>21</v>
      </c>
      <c r="B24" s="151">
        <v>130811101</v>
      </c>
      <c r="C24" s="151" t="s">
        <v>1435</v>
      </c>
      <c r="D24" s="151" t="s">
        <v>1318</v>
      </c>
      <c r="E24" s="151">
        <v>1</v>
      </c>
      <c r="F24" s="151">
        <v>5002</v>
      </c>
      <c r="G24" s="151">
        <v>0.12</v>
      </c>
      <c r="H24" s="151"/>
      <c r="I24" s="151"/>
      <c r="J24" s="151" t="s">
        <v>1436</v>
      </c>
      <c r="K24" s="151"/>
      <c r="L24" s="151"/>
      <c r="M24" s="151"/>
      <c r="N24" s="151"/>
      <c r="O24" s="151"/>
      <c r="P24" s="151"/>
      <c r="Q24" s="151"/>
      <c r="R24" s="151"/>
      <c r="S24" s="151"/>
      <c r="T24" s="151"/>
      <c r="U24" s="151"/>
      <c r="V24" s="152" t="s">
        <v>1421</v>
      </c>
      <c r="W24" s="151"/>
      <c r="X24" s="151"/>
      <c r="Y24" s="151"/>
    </row>
    <row r="25" spans="1:25" ht="16.5" x14ac:dyDescent="0.2">
      <c r="A25" s="151">
        <v>22</v>
      </c>
      <c r="B25" s="151">
        <v>130811201</v>
      </c>
      <c r="C25" s="152" t="s">
        <v>1437</v>
      </c>
      <c r="D25" s="151" t="s">
        <v>1318</v>
      </c>
      <c r="E25" s="151">
        <v>1</v>
      </c>
      <c r="F25" s="151">
        <v>5002</v>
      </c>
      <c r="G25" s="151">
        <v>0.2</v>
      </c>
      <c r="H25" s="151"/>
      <c r="I25" s="151"/>
      <c r="J25" s="151" t="s">
        <v>1436</v>
      </c>
      <c r="K25" s="151"/>
      <c r="L25" s="151"/>
      <c r="M25" s="151"/>
      <c r="N25" s="151"/>
      <c r="O25" s="151"/>
      <c r="P25" s="151"/>
      <c r="Q25" s="151"/>
      <c r="R25" s="151"/>
      <c r="S25" s="151"/>
      <c r="T25" s="151"/>
      <c r="U25" s="151"/>
      <c r="V25" s="152" t="s">
        <v>1418</v>
      </c>
      <c r="W25" s="151"/>
      <c r="X25" s="151"/>
      <c r="Y25" s="151"/>
    </row>
    <row r="26" spans="1:25" ht="16.5" x14ac:dyDescent="0.2">
      <c r="A26" s="151">
        <v>23</v>
      </c>
      <c r="B26" s="151">
        <v>130812101</v>
      </c>
      <c r="C26" s="152" t="s">
        <v>1438</v>
      </c>
      <c r="D26" s="151" t="s">
        <v>1318</v>
      </c>
      <c r="E26" s="151">
        <v>1</v>
      </c>
      <c r="F26" s="151">
        <v>5002</v>
      </c>
      <c r="G26" s="151">
        <v>0.12</v>
      </c>
      <c r="H26" s="151"/>
      <c r="I26" s="151"/>
      <c r="J26" s="151" t="s">
        <v>1440</v>
      </c>
      <c r="K26" s="151"/>
      <c r="L26" s="151"/>
      <c r="M26" s="151"/>
      <c r="N26" s="151"/>
      <c r="O26" s="151"/>
      <c r="P26" s="151"/>
      <c r="Q26" s="151"/>
      <c r="R26" s="151"/>
      <c r="S26" s="151"/>
      <c r="T26" s="151"/>
      <c r="U26" s="151"/>
      <c r="V26" s="152" t="s">
        <v>1421</v>
      </c>
      <c r="W26" s="151"/>
      <c r="X26" s="151"/>
      <c r="Y26" s="151"/>
    </row>
    <row r="27" spans="1:25" ht="16.5" x14ac:dyDescent="0.2">
      <c r="A27" s="151">
        <v>24</v>
      </c>
      <c r="B27" s="151">
        <v>130812201</v>
      </c>
      <c r="C27" s="152" t="s">
        <v>1441</v>
      </c>
      <c r="D27" s="151" t="s">
        <v>1318</v>
      </c>
      <c r="E27" s="151">
        <v>1</v>
      </c>
      <c r="F27" s="151">
        <v>5002</v>
      </c>
      <c r="G27" s="151">
        <v>0.2</v>
      </c>
      <c r="H27" s="151"/>
      <c r="I27" s="151"/>
      <c r="J27" s="151" t="s">
        <v>1440</v>
      </c>
      <c r="K27" s="151"/>
      <c r="L27" s="151"/>
      <c r="M27" s="151"/>
      <c r="N27" s="151"/>
      <c r="O27" s="151"/>
      <c r="P27" s="151"/>
      <c r="Q27" s="151"/>
      <c r="R27" s="151"/>
      <c r="S27" s="151"/>
      <c r="T27" s="151"/>
      <c r="U27" s="151"/>
      <c r="V27" s="152" t="s">
        <v>1421</v>
      </c>
      <c r="W27" s="151"/>
      <c r="X27" s="151"/>
      <c r="Y27" s="151"/>
    </row>
    <row r="28" spans="1:25" ht="16.5" x14ac:dyDescent="0.2">
      <c r="A28" s="151">
        <v>25</v>
      </c>
      <c r="B28" s="151">
        <v>130813101</v>
      </c>
      <c r="C28" s="151" t="s">
        <v>1272</v>
      </c>
      <c r="D28" s="151" t="s">
        <v>1318</v>
      </c>
      <c r="E28" s="151">
        <v>1</v>
      </c>
      <c r="F28" s="151">
        <v>5002</v>
      </c>
      <c r="G28" s="151">
        <v>0.2</v>
      </c>
      <c r="H28" s="151"/>
      <c r="I28" s="151"/>
      <c r="J28" s="151" t="s">
        <v>1442</v>
      </c>
      <c r="K28" s="151"/>
      <c r="L28" s="151"/>
      <c r="M28" s="151"/>
      <c r="N28" s="151"/>
      <c r="O28" s="151"/>
      <c r="P28" s="151"/>
      <c r="Q28" s="151"/>
      <c r="R28" s="151"/>
      <c r="S28" s="151"/>
      <c r="T28" s="151"/>
      <c r="U28" s="151"/>
      <c r="V28" s="152" t="s">
        <v>1415</v>
      </c>
      <c r="W28" s="151"/>
      <c r="X28" s="151"/>
      <c r="Y28" s="151"/>
    </row>
    <row r="29" spans="1:25" ht="16.5" x14ac:dyDescent="0.2">
      <c r="A29" s="151">
        <v>26</v>
      </c>
      <c r="B29" s="151">
        <v>130813201</v>
      </c>
      <c r="C29" s="151" t="s">
        <v>1273</v>
      </c>
      <c r="D29" s="151" t="s">
        <v>1318</v>
      </c>
      <c r="E29" s="151">
        <v>1</v>
      </c>
      <c r="F29" s="151">
        <v>5002</v>
      </c>
      <c r="G29" s="151">
        <v>0.35</v>
      </c>
      <c r="H29" s="151"/>
      <c r="I29" s="151"/>
      <c r="J29" s="151" t="s">
        <v>1442</v>
      </c>
      <c r="K29" s="151"/>
      <c r="L29" s="151"/>
      <c r="M29" s="151"/>
      <c r="N29" s="151"/>
      <c r="O29" s="151"/>
      <c r="P29" s="151"/>
      <c r="Q29" s="151"/>
      <c r="R29" s="151"/>
      <c r="S29" s="151"/>
      <c r="T29" s="151"/>
      <c r="U29" s="151"/>
      <c r="V29" s="152" t="s">
        <v>1415</v>
      </c>
      <c r="W29" s="151"/>
      <c r="X29" s="151"/>
      <c r="Y29" s="151"/>
    </row>
    <row r="30" spans="1:25" ht="16.5" x14ac:dyDescent="0.2">
      <c r="A30" s="151">
        <v>27</v>
      </c>
      <c r="B30" s="151">
        <v>130814101</v>
      </c>
      <c r="C30" s="151" t="s">
        <v>1324</v>
      </c>
      <c r="D30" s="151" t="s">
        <v>1318</v>
      </c>
      <c r="E30" s="151">
        <v>1</v>
      </c>
      <c r="F30" s="151">
        <v>4110</v>
      </c>
      <c r="G30" s="151"/>
      <c r="H30" s="151"/>
      <c r="I30" s="151"/>
      <c r="J30" s="151"/>
      <c r="K30" s="151"/>
      <c r="L30" s="151"/>
      <c r="M30" s="151"/>
      <c r="N30" s="151"/>
      <c r="O30" s="151"/>
      <c r="P30" s="151"/>
      <c r="Q30" s="151"/>
      <c r="R30" s="151"/>
      <c r="S30" s="151"/>
      <c r="T30" s="151"/>
      <c r="U30" s="151"/>
      <c r="V30" s="152" t="s">
        <v>1421</v>
      </c>
      <c r="W30" s="151"/>
      <c r="X30" s="151"/>
      <c r="Y30" s="151"/>
    </row>
    <row r="31" spans="1:25" ht="16.5" x14ac:dyDescent="0.2">
      <c r="A31" s="151">
        <v>28</v>
      </c>
      <c r="B31" s="151">
        <v>130814102</v>
      </c>
      <c r="C31" s="151" t="s">
        <v>1443</v>
      </c>
      <c r="D31" s="151" t="s">
        <v>1318</v>
      </c>
      <c r="E31" s="151">
        <v>1</v>
      </c>
      <c r="F31" s="151">
        <v>5002</v>
      </c>
      <c r="G31" s="151">
        <v>0.05</v>
      </c>
      <c r="H31" s="151"/>
      <c r="I31" s="151"/>
      <c r="J31" s="151" t="s">
        <v>1444</v>
      </c>
      <c r="K31" s="151"/>
      <c r="L31" s="151"/>
      <c r="M31" s="151"/>
      <c r="N31" s="151"/>
      <c r="O31" s="151"/>
      <c r="P31" s="151"/>
      <c r="Q31" s="151"/>
      <c r="R31" s="151"/>
      <c r="S31" s="151"/>
      <c r="T31" s="151"/>
      <c r="U31" s="151"/>
      <c r="V31" s="152" t="s">
        <v>1418</v>
      </c>
      <c r="W31" s="151"/>
      <c r="X31" s="151"/>
      <c r="Y31" s="151"/>
    </row>
    <row r="32" spans="1:25" ht="16.5" x14ac:dyDescent="0.2">
      <c r="A32" s="151">
        <v>29</v>
      </c>
      <c r="B32" s="151">
        <v>130814201</v>
      </c>
      <c r="C32" s="151" t="s">
        <v>1445</v>
      </c>
      <c r="D32" s="151" t="s">
        <v>1318</v>
      </c>
      <c r="E32" s="151">
        <v>1</v>
      </c>
      <c r="F32" s="151">
        <v>4110</v>
      </c>
      <c r="G32" s="151"/>
      <c r="H32" s="151"/>
      <c r="I32" s="151"/>
      <c r="J32" s="151"/>
      <c r="K32" s="151"/>
      <c r="L32" s="151"/>
      <c r="M32" s="151"/>
      <c r="N32" s="151"/>
      <c r="O32" s="151"/>
      <c r="P32" s="151"/>
      <c r="Q32" s="151"/>
      <c r="R32" s="151"/>
      <c r="S32" s="151"/>
      <c r="T32" s="151"/>
      <c r="U32" s="151"/>
      <c r="V32" s="152" t="s">
        <v>1418</v>
      </c>
      <c r="W32" s="151"/>
      <c r="X32" s="151"/>
      <c r="Y32" s="151"/>
    </row>
    <row r="33" spans="1:25" ht="16.5" x14ac:dyDescent="0.2">
      <c r="A33" s="151">
        <v>30</v>
      </c>
      <c r="B33" s="151">
        <v>130814202</v>
      </c>
      <c r="C33" s="151" t="s">
        <v>1446</v>
      </c>
      <c r="D33" s="151" t="s">
        <v>1318</v>
      </c>
      <c r="E33" s="151">
        <v>1</v>
      </c>
      <c r="F33" s="151">
        <v>5002</v>
      </c>
      <c r="G33" s="151">
        <v>0.15</v>
      </c>
      <c r="H33" s="151"/>
      <c r="I33" s="151"/>
      <c r="J33" s="151" t="s">
        <v>1444</v>
      </c>
      <c r="K33" s="151"/>
      <c r="L33" s="151"/>
      <c r="M33" s="151"/>
      <c r="N33" s="151"/>
      <c r="O33" s="151"/>
      <c r="P33" s="151"/>
      <c r="Q33" s="151"/>
      <c r="R33" s="151"/>
      <c r="S33" s="151"/>
      <c r="T33" s="151"/>
      <c r="U33" s="151"/>
      <c r="V33" s="152" t="s">
        <v>1418</v>
      </c>
      <c r="W33" s="151"/>
      <c r="X33" s="151"/>
      <c r="Y33" s="151"/>
    </row>
    <row r="34" spans="1:25" ht="16.5" x14ac:dyDescent="0.2">
      <c r="A34" s="151">
        <v>31</v>
      </c>
      <c r="B34" s="151">
        <v>130815101</v>
      </c>
      <c r="C34" s="151" t="s">
        <v>1329</v>
      </c>
      <c r="D34" s="151" t="s">
        <v>1318</v>
      </c>
      <c r="E34" s="151">
        <v>1</v>
      </c>
      <c r="F34" s="151">
        <v>5002</v>
      </c>
      <c r="G34" s="151">
        <v>-0.2</v>
      </c>
      <c r="H34" s="151"/>
      <c r="I34" s="151"/>
      <c r="J34" s="151" t="s">
        <v>1432</v>
      </c>
      <c r="K34" s="151"/>
      <c r="L34" s="151"/>
      <c r="M34" s="151"/>
      <c r="N34" s="151"/>
      <c r="O34" s="151"/>
      <c r="P34" s="151"/>
      <c r="Q34" s="151"/>
      <c r="R34" s="151"/>
      <c r="S34" s="151"/>
      <c r="T34" s="151"/>
      <c r="U34" s="151"/>
      <c r="V34" s="152" t="s">
        <v>1415</v>
      </c>
      <c r="W34" s="151"/>
      <c r="X34" s="151"/>
      <c r="Y34" s="151"/>
    </row>
    <row r="35" spans="1:25" ht="16.5" x14ac:dyDescent="0.2">
      <c r="A35" s="151">
        <v>32</v>
      </c>
      <c r="B35" s="151">
        <v>130815102</v>
      </c>
      <c r="C35" s="151" t="s">
        <v>1447</v>
      </c>
      <c r="D35" s="151" t="s">
        <v>1318</v>
      </c>
      <c r="E35" s="151">
        <v>1</v>
      </c>
      <c r="F35" s="151">
        <v>5002</v>
      </c>
      <c r="G35" s="151">
        <v>0.35</v>
      </c>
      <c r="H35" s="151"/>
      <c r="I35" s="151"/>
      <c r="J35" s="151" t="s">
        <v>1448</v>
      </c>
      <c r="K35" s="151"/>
      <c r="L35" s="151"/>
      <c r="M35" s="151"/>
      <c r="N35" s="151"/>
      <c r="O35" s="151"/>
      <c r="P35" s="151"/>
      <c r="Q35" s="151"/>
      <c r="R35" s="151"/>
      <c r="S35" s="151"/>
      <c r="T35" s="151"/>
      <c r="U35" s="151"/>
      <c r="V35" s="152" t="s">
        <v>1418</v>
      </c>
      <c r="W35" s="151"/>
      <c r="X35" s="151"/>
      <c r="Y35" s="151"/>
    </row>
    <row r="36" spans="1:25" ht="16.5" x14ac:dyDescent="0.2">
      <c r="A36" s="151">
        <v>33</v>
      </c>
      <c r="B36" s="151">
        <v>130815201</v>
      </c>
      <c r="C36" s="151" t="s">
        <v>1330</v>
      </c>
      <c r="D36" s="151" t="s">
        <v>1318</v>
      </c>
      <c r="E36" s="151">
        <v>1</v>
      </c>
      <c r="F36" s="151">
        <v>5002</v>
      </c>
      <c r="G36" s="151">
        <v>-0.2</v>
      </c>
      <c r="H36" s="151"/>
      <c r="I36" s="151"/>
      <c r="J36" s="151" t="s">
        <v>1449</v>
      </c>
      <c r="K36" s="151"/>
      <c r="L36" s="151"/>
      <c r="M36" s="151"/>
      <c r="N36" s="151"/>
      <c r="O36" s="151"/>
      <c r="P36" s="151"/>
      <c r="Q36" s="151"/>
      <c r="R36" s="151"/>
      <c r="S36" s="151"/>
      <c r="T36" s="151"/>
      <c r="U36" s="151"/>
      <c r="V36" s="152" t="s">
        <v>1415</v>
      </c>
      <c r="W36" s="151"/>
      <c r="X36" s="151"/>
      <c r="Y36" s="151"/>
    </row>
    <row r="37" spans="1:25" ht="16.5" x14ac:dyDescent="0.2">
      <c r="A37" s="151">
        <v>34</v>
      </c>
      <c r="B37" s="151">
        <v>130815202</v>
      </c>
      <c r="C37" s="151" t="s">
        <v>1450</v>
      </c>
      <c r="D37" s="151" t="s">
        <v>1318</v>
      </c>
      <c r="E37" s="151">
        <v>1</v>
      </c>
      <c r="F37" s="151">
        <v>5002</v>
      </c>
      <c r="G37" s="151">
        <v>0.45</v>
      </c>
      <c r="H37" s="151"/>
      <c r="I37" s="151"/>
      <c r="J37" s="151" t="s">
        <v>1448</v>
      </c>
      <c r="K37" s="151"/>
      <c r="L37" s="151"/>
      <c r="M37" s="151"/>
      <c r="N37" s="151"/>
      <c r="O37" s="151"/>
      <c r="P37" s="151"/>
      <c r="Q37" s="151"/>
      <c r="R37" s="151"/>
      <c r="S37" s="151"/>
      <c r="T37" s="151"/>
      <c r="U37" s="151"/>
      <c r="V37" s="152" t="s">
        <v>1418</v>
      </c>
      <c r="W37" s="151"/>
      <c r="X37" s="151"/>
      <c r="Y37" s="151"/>
    </row>
    <row r="38" spans="1:25" ht="16.5" x14ac:dyDescent="0.2">
      <c r="A38" s="151">
        <v>35</v>
      </c>
      <c r="B38" s="151">
        <v>130816101</v>
      </c>
      <c r="C38" s="151" t="s">
        <v>1332</v>
      </c>
      <c r="D38" s="151" t="s">
        <v>1318</v>
      </c>
      <c r="E38" s="151">
        <v>1</v>
      </c>
      <c r="F38" s="151">
        <v>5002</v>
      </c>
      <c r="G38" s="151">
        <v>-0.2</v>
      </c>
      <c r="H38" s="151"/>
      <c r="I38" s="151"/>
      <c r="J38" s="151" t="s">
        <v>1436</v>
      </c>
      <c r="K38" s="151"/>
      <c r="L38" s="151"/>
      <c r="M38" s="151"/>
      <c r="N38" s="151"/>
      <c r="O38" s="151"/>
      <c r="P38" s="151"/>
      <c r="Q38" s="151"/>
      <c r="R38" s="151"/>
      <c r="S38" s="151"/>
      <c r="T38" s="151"/>
      <c r="U38" s="151"/>
      <c r="V38" s="152" t="s">
        <v>1418</v>
      </c>
      <c r="W38" s="151"/>
      <c r="X38" s="151"/>
      <c r="Y38" s="151"/>
    </row>
    <row r="39" spans="1:25" ht="16.5" x14ac:dyDescent="0.2">
      <c r="A39" s="151">
        <v>36</v>
      </c>
      <c r="B39" s="151">
        <v>130816102</v>
      </c>
      <c r="C39" s="151" t="s">
        <v>1333</v>
      </c>
      <c r="D39" s="151" t="s">
        <v>1318</v>
      </c>
      <c r="E39" s="151">
        <v>1</v>
      </c>
      <c r="F39" s="151">
        <v>5002</v>
      </c>
      <c r="G39" s="151">
        <v>0.25</v>
      </c>
      <c r="H39" s="151"/>
      <c r="I39" s="151"/>
      <c r="J39" s="151" t="s">
        <v>1451</v>
      </c>
      <c r="K39" s="151"/>
      <c r="L39" s="151"/>
      <c r="M39" s="151"/>
      <c r="N39" s="151"/>
      <c r="O39" s="151"/>
      <c r="P39" s="151"/>
      <c r="Q39" s="151"/>
      <c r="R39" s="151"/>
      <c r="S39" s="151"/>
      <c r="T39" s="151"/>
      <c r="U39" s="151"/>
      <c r="V39" s="152" t="s">
        <v>1418</v>
      </c>
      <c r="W39" s="151"/>
      <c r="X39" s="151"/>
      <c r="Y39" s="151"/>
    </row>
    <row r="40" spans="1:25" ht="16.5" x14ac:dyDescent="0.2">
      <c r="A40" s="151">
        <v>37</v>
      </c>
      <c r="B40" s="151">
        <v>130816201</v>
      </c>
      <c r="C40" s="151" t="s">
        <v>1334</v>
      </c>
      <c r="D40" s="151" t="s">
        <v>1318</v>
      </c>
      <c r="E40" s="151">
        <v>1</v>
      </c>
      <c r="F40" s="151">
        <v>5002</v>
      </c>
      <c r="G40" s="151">
        <v>-0.2</v>
      </c>
      <c r="H40" s="151"/>
      <c r="I40" s="151"/>
      <c r="J40" s="151" t="s">
        <v>1436</v>
      </c>
      <c r="K40" s="151"/>
      <c r="L40" s="151"/>
      <c r="M40" s="151"/>
      <c r="N40" s="151"/>
      <c r="O40" s="151"/>
      <c r="P40" s="151"/>
      <c r="Q40" s="151"/>
      <c r="R40" s="151"/>
      <c r="S40" s="151"/>
      <c r="T40" s="151"/>
      <c r="U40" s="151"/>
      <c r="V40" s="152" t="s">
        <v>1415</v>
      </c>
      <c r="W40" s="151"/>
      <c r="X40" s="151"/>
      <c r="Y40" s="151"/>
    </row>
    <row r="41" spans="1:25" ht="16.5" x14ac:dyDescent="0.2">
      <c r="A41" s="151">
        <v>38</v>
      </c>
      <c r="B41" s="151">
        <v>130816202</v>
      </c>
      <c r="C41" s="151" t="s">
        <v>1335</v>
      </c>
      <c r="D41" s="151" t="s">
        <v>1318</v>
      </c>
      <c r="E41" s="151">
        <v>1</v>
      </c>
      <c r="F41" s="151">
        <v>5002</v>
      </c>
      <c r="G41" s="151">
        <v>0.35</v>
      </c>
      <c r="H41" s="151"/>
      <c r="I41" s="151"/>
      <c r="J41" s="151" t="s">
        <v>1414</v>
      </c>
      <c r="K41" s="151"/>
      <c r="L41" s="151"/>
      <c r="M41" s="151"/>
      <c r="N41" s="151"/>
      <c r="O41" s="151"/>
      <c r="P41" s="151"/>
      <c r="Q41" s="151"/>
      <c r="R41" s="151"/>
      <c r="S41" s="151"/>
      <c r="T41" s="151"/>
      <c r="U41" s="151"/>
      <c r="V41" s="152" t="s">
        <v>1418</v>
      </c>
      <c r="W41" s="151"/>
      <c r="X41" s="151"/>
      <c r="Y41" s="151"/>
    </row>
    <row r="42" spans="1:25" ht="16.5" x14ac:dyDescent="0.2">
      <c r="A42" s="151">
        <v>39</v>
      </c>
      <c r="B42" s="151">
        <v>130817101</v>
      </c>
      <c r="C42" s="151" t="s">
        <v>1336</v>
      </c>
      <c r="D42" s="151" t="s">
        <v>1318</v>
      </c>
      <c r="E42" s="151">
        <v>1</v>
      </c>
      <c r="F42" s="151">
        <v>5002</v>
      </c>
      <c r="G42" s="151">
        <v>0.06</v>
      </c>
      <c r="H42" s="151"/>
      <c r="I42" s="151"/>
      <c r="J42" s="151" t="s">
        <v>1420</v>
      </c>
      <c r="K42" s="151"/>
      <c r="L42" s="151"/>
      <c r="M42" s="151"/>
      <c r="N42" s="151"/>
      <c r="O42" s="151"/>
      <c r="P42" s="151"/>
      <c r="Q42" s="151"/>
      <c r="R42" s="151"/>
      <c r="S42" s="151"/>
      <c r="T42" s="151"/>
      <c r="U42" s="151"/>
      <c r="V42" s="152" t="s">
        <v>1421</v>
      </c>
      <c r="W42" s="151"/>
      <c r="X42" s="151"/>
      <c r="Y42" s="151"/>
    </row>
    <row r="43" spans="1:25" ht="16.5" x14ac:dyDescent="0.2">
      <c r="A43" s="151">
        <v>40</v>
      </c>
      <c r="B43" s="151">
        <v>130817102</v>
      </c>
      <c r="C43" s="151" t="s">
        <v>1337</v>
      </c>
      <c r="D43" s="151" t="s">
        <v>1318</v>
      </c>
      <c r="E43" s="151">
        <v>1</v>
      </c>
      <c r="F43" s="151">
        <v>5002</v>
      </c>
      <c r="G43" s="151">
        <v>0.06</v>
      </c>
      <c r="H43" s="151"/>
      <c r="I43" s="151"/>
      <c r="J43" s="151" t="s">
        <v>1436</v>
      </c>
      <c r="K43" s="151"/>
      <c r="L43" s="151"/>
      <c r="M43" s="151"/>
      <c r="N43" s="151"/>
      <c r="O43" s="151"/>
      <c r="P43" s="151"/>
      <c r="Q43" s="151"/>
      <c r="R43" s="151"/>
      <c r="S43" s="151"/>
      <c r="T43" s="151"/>
      <c r="U43" s="151"/>
      <c r="V43" s="152" t="s">
        <v>1421</v>
      </c>
      <c r="W43" s="151"/>
      <c r="X43" s="151"/>
      <c r="Y43" s="151"/>
    </row>
    <row r="44" spans="1:25" ht="16.5" x14ac:dyDescent="0.2">
      <c r="A44" s="151">
        <v>41</v>
      </c>
      <c r="B44" s="151">
        <v>130817201</v>
      </c>
      <c r="C44" s="151" t="s">
        <v>1338</v>
      </c>
      <c r="D44" s="151" t="s">
        <v>1318</v>
      </c>
      <c r="E44" s="151">
        <v>1</v>
      </c>
      <c r="F44" s="151">
        <v>5002</v>
      </c>
      <c r="G44" s="151">
        <v>0.12</v>
      </c>
      <c r="H44" s="151"/>
      <c r="I44" s="151"/>
      <c r="J44" s="151" t="s">
        <v>1419</v>
      </c>
      <c r="K44" s="151"/>
      <c r="L44" s="151"/>
      <c r="M44" s="151"/>
      <c r="N44" s="151"/>
      <c r="O44" s="151"/>
      <c r="P44" s="151"/>
      <c r="Q44" s="151"/>
      <c r="R44" s="151"/>
      <c r="S44" s="151"/>
      <c r="T44" s="151"/>
      <c r="U44" s="151"/>
      <c r="V44" s="152" t="s">
        <v>1421</v>
      </c>
      <c r="W44" s="151"/>
      <c r="X44" s="151"/>
      <c r="Y44" s="151"/>
    </row>
    <row r="45" spans="1:25" ht="16.5" x14ac:dyDescent="0.2">
      <c r="A45" s="151">
        <v>42</v>
      </c>
      <c r="B45" s="151">
        <v>130817202</v>
      </c>
      <c r="C45" s="151" t="s">
        <v>1339</v>
      </c>
      <c r="D45" s="151" t="s">
        <v>1318</v>
      </c>
      <c r="E45" s="151">
        <v>1</v>
      </c>
      <c r="F45" s="151">
        <v>5002</v>
      </c>
      <c r="G45" s="151">
        <v>0.12</v>
      </c>
      <c r="H45" s="151"/>
      <c r="I45" s="151"/>
      <c r="J45" s="151" t="s">
        <v>1452</v>
      </c>
      <c r="K45" s="151"/>
      <c r="L45" s="151"/>
      <c r="M45" s="151"/>
      <c r="N45" s="151"/>
      <c r="O45" s="151"/>
      <c r="P45" s="151"/>
      <c r="Q45" s="151"/>
      <c r="R45" s="151"/>
      <c r="S45" s="151"/>
      <c r="T45" s="151"/>
      <c r="U45" s="151"/>
      <c r="V45" s="152" t="s">
        <v>1415</v>
      </c>
      <c r="W45" s="151"/>
      <c r="X45" s="151"/>
      <c r="Y45" s="151"/>
    </row>
    <row r="46" spans="1:25" ht="16.5" x14ac:dyDescent="0.2">
      <c r="A46" s="151">
        <v>43</v>
      </c>
      <c r="B46" s="151">
        <v>130818101</v>
      </c>
      <c r="C46" s="151" t="s">
        <v>1340</v>
      </c>
      <c r="D46" s="151" t="s">
        <v>1318</v>
      </c>
      <c r="E46" s="151">
        <v>1</v>
      </c>
      <c r="F46" s="151">
        <v>5002</v>
      </c>
      <c r="G46" s="151">
        <v>0.06</v>
      </c>
      <c r="H46" s="151"/>
      <c r="I46" s="151"/>
      <c r="J46" s="151" t="s">
        <v>1439</v>
      </c>
      <c r="K46" s="151"/>
      <c r="L46" s="151"/>
      <c r="M46" s="151"/>
      <c r="N46" s="151"/>
      <c r="O46" s="151"/>
      <c r="P46" s="151"/>
      <c r="Q46" s="151"/>
      <c r="R46" s="151"/>
      <c r="S46" s="151"/>
      <c r="T46" s="151"/>
      <c r="U46" s="151"/>
      <c r="V46" s="152" t="s">
        <v>1421</v>
      </c>
      <c r="W46" s="151"/>
      <c r="X46" s="151"/>
      <c r="Y46" s="151"/>
    </row>
    <row r="47" spans="1:25" ht="16.5" x14ac:dyDescent="0.2">
      <c r="A47" s="151">
        <v>44</v>
      </c>
      <c r="B47" s="151">
        <v>130818102</v>
      </c>
      <c r="C47" s="151" t="s">
        <v>1341</v>
      </c>
      <c r="D47" s="151" t="s">
        <v>1318</v>
      </c>
      <c r="E47" s="151">
        <v>1</v>
      </c>
      <c r="F47" s="151">
        <v>5002</v>
      </c>
      <c r="G47" s="151">
        <v>0.06</v>
      </c>
      <c r="H47" s="151"/>
      <c r="I47" s="151"/>
      <c r="J47" s="151" t="s">
        <v>1452</v>
      </c>
      <c r="K47" s="151"/>
      <c r="L47" s="151"/>
      <c r="M47" s="151"/>
      <c r="N47" s="151"/>
      <c r="O47" s="151"/>
      <c r="P47" s="151"/>
      <c r="Q47" s="151"/>
      <c r="R47" s="151"/>
      <c r="S47" s="151"/>
      <c r="T47" s="151"/>
      <c r="U47" s="151"/>
      <c r="V47" s="152" t="s">
        <v>1421</v>
      </c>
      <c r="W47" s="151"/>
      <c r="X47" s="151"/>
      <c r="Y47" s="151"/>
    </row>
    <row r="48" spans="1:25" ht="16.5" x14ac:dyDescent="0.2">
      <c r="A48" s="151">
        <v>45</v>
      </c>
      <c r="B48" s="151">
        <v>130818201</v>
      </c>
      <c r="C48" s="151" t="s">
        <v>1342</v>
      </c>
      <c r="D48" s="151" t="s">
        <v>1318</v>
      </c>
      <c r="E48" s="151">
        <v>1</v>
      </c>
      <c r="F48" s="151">
        <v>5002</v>
      </c>
      <c r="G48" s="151">
        <v>0.12</v>
      </c>
      <c r="H48" s="151"/>
      <c r="I48" s="151"/>
      <c r="J48" s="151" t="s">
        <v>1440</v>
      </c>
      <c r="K48" s="151"/>
      <c r="L48" s="151"/>
      <c r="M48" s="151"/>
      <c r="N48" s="151"/>
      <c r="O48" s="151"/>
      <c r="P48" s="151"/>
      <c r="Q48" s="151"/>
      <c r="R48" s="151"/>
      <c r="S48" s="151"/>
      <c r="T48" s="151"/>
      <c r="U48" s="151"/>
      <c r="V48" s="152" t="s">
        <v>1421</v>
      </c>
      <c r="W48" s="151"/>
      <c r="X48" s="151"/>
      <c r="Y48" s="151"/>
    </row>
    <row r="49" spans="1:25" ht="16.5" x14ac:dyDescent="0.2">
      <c r="A49" s="151">
        <v>46</v>
      </c>
      <c r="B49" s="151">
        <v>130818202</v>
      </c>
      <c r="C49" s="151" t="s">
        <v>1343</v>
      </c>
      <c r="D49" s="151" t="s">
        <v>1318</v>
      </c>
      <c r="E49" s="151">
        <v>1</v>
      </c>
      <c r="F49" s="151">
        <v>5002</v>
      </c>
      <c r="G49" s="151">
        <v>0.12</v>
      </c>
      <c r="H49" s="151"/>
      <c r="I49" s="151"/>
      <c r="J49" s="151" t="s">
        <v>1452</v>
      </c>
      <c r="K49" s="151"/>
      <c r="L49" s="151"/>
      <c r="M49" s="151"/>
      <c r="N49" s="151"/>
      <c r="O49" s="151"/>
      <c r="P49" s="151"/>
      <c r="Q49" s="151"/>
      <c r="R49" s="151"/>
      <c r="S49" s="151"/>
      <c r="T49" s="151"/>
      <c r="U49" s="151"/>
      <c r="V49" s="152" t="s">
        <v>1418</v>
      </c>
      <c r="W49" s="151"/>
      <c r="X49" s="151"/>
      <c r="Y49" s="151"/>
    </row>
    <row r="50" spans="1:25" ht="16.5" x14ac:dyDescent="0.2">
      <c r="A50" s="151">
        <v>47</v>
      </c>
      <c r="B50" s="151">
        <v>130819101</v>
      </c>
      <c r="C50" s="151" t="s">
        <v>1344</v>
      </c>
      <c r="D50" s="151" t="s">
        <v>1318</v>
      </c>
      <c r="E50" s="151">
        <v>1</v>
      </c>
      <c r="F50" s="151">
        <v>5002</v>
      </c>
      <c r="G50" s="151">
        <v>0.08</v>
      </c>
      <c r="H50" s="151"/>
      <c r="I50" s="151"/>
      <c r="J50" s="151" t="s">
        <v>1414</v>
      </c>
      <c r="K50" s="151"/>
      <c r="L50" s="151"/>
      <c r="M50" s="151"/>
      <c r="N50" s="151"/>
      <c r="O50" s="151"/>
      <c r="P50" s="151"/>
      <c r="Q50" s="151"/>
      <c r="R50" s="151"/>
      <c r="S50" s="151"/>
      <c r="T50" s="151"/>
      <c r="U50" s="151"/>
      <c r="V50" s="152" t="s">
        <v>1421</v>
      </c>
      <c r="W50" s="151"/>
      <c r="X50" s="151"/>
      <c r="Y50" s="151"/>
    </row>
    <row r="51" spans="1:25" ht="16.5" x14ac:dyDescent="0.2">
      <c r="A51" s="151">
        <v>48</v>
      </c>
      <c r="B51" s="151">
        <v>130819102</v>
      </c>
      <c r="C51" s="151" t="s">
        <v>1345</v>
      </c>
      <c r="D51" s="151" t="s">
        <v>1318</v>
      </c>
      <c r="E51" s="151">
        <v>1</v>
      </c>
      <c r="F51" s="151">
        <v>5002</v>
      </c>
      <c r="G51" s="151">
        <v>0.15</v>
      </c>
      <c r="H51" s="151"/>
      <c r="I51" s="151"/>
      <c r="J51" s="151" t="s">
        <v>1417</v>
      </c>
      <c r="K51" s="151"/>
      <c r="L51" s="151"/>
      <c r="M51" s="151"/>
      <c r="N51" s="151"/>
      <c r="O51" s="151"/>
      <c r="P51" s="151"/>
      <c r="Q51" s="151"/>
      <c r="R51" s="151"/>
      <c r="S51" s="151"/>
      <c r="T51" s="151"/>
      <c r="U51" s="151"/>
      <c r="V51" s="152" t="s">
        <v>1418</v>
      </c>
      <c r="W51" s="151"/>
      <c r="X51" s="151"/>
      <c r="Y51" s="151"/>
    </row>
    <row r="52" spans="1:25" ht="16.5" x14ac:dyDescent="0.2">
      <c r="A52" s="151">
        <v>49</v>
      </c>
      <c r="B52" s="151">
        <v>130819201</v>
      </c>
      <c r="C52" s="151" t="s">
        <v>1346</v>
      </c>
      <c r="D52" s="151" t="s">
        <v>1318</v>
      </c>
      <c r="E52" s="151">
        <v>1</v>
      </c>
      <c r="F52" s="151">
        <v>5002</v>
      </c>
      <c r="G52" s="151">
        <v>0.12</v>
      </c>
      <c r="H52" s="151"/>
      <c r="I52" s="151"/>
      <c r="J52" s="151" t="s">
        <v>1453</v>
      </c>
      <c r="K52" s="151"/>
      <c r="L52" s="151"/>
      <c r="M52" s="151"/>
      <c r="N52" s="151"/>
      <c r="O52" s="151"/>
      <c r="P52" s="151"/>
      <c r="Q52" s="151"/>
      <c r="R52" s="151"/>
      <c r="S52" s="151"/>
      <c r="T52" s="151"/>
      <c r="U52" s="151"/>
      <c r="V52" s="152" t="s">
        <v>1415</v>
      </c>
      <c r="W52" s="151"/>
      <c r="X52" s="151"/>
      <c r="Y52" s="151"/>
    </row>
    <row r="53" spans="1:25" ht="16.5" x14ac:dyDescent="0.2">
      <c r="A53" s="151">
        <v>50</v>
      </c>
      <c r="B53" s="151">
        <v>130819202</v>
      </c>
      <c r="C53" s="151" t="s">
        <v>1347</v>
      </c>
      <c r="D53" s="151" t="s">
        <v>1318</v>
      </c>
      <c r="E53" s="151">
        <v>1</v>
      </c>
      <c r="F53" s="151">
        <v>5002</v>
      </c>
      <c r="G53" s="151">
        <v>0.25</v>
      </c>
      <c r="H53" s="151"/>
      <c r="I53" s="151"/>
      <c r="J53" s="151" t="s">
        <v>1416</v>
      </c>
      <c r="K53" s="151"/>
      <c r="L53" s="151"/>
      <c r="M53" s="151"/>
      <c r="N53" s="151"/>
      <c r="O53" s="151"/>
      <c r="P53" s="151"/>
      <c r="Q53" s="151"/>
      <c r="R53" s="151"/>
      <c r="S53" s="151"/>
      <c r="T53" s="151"/>
      <c r="U53" s="151"/>
      <c r="V53" s="152" t="s">
        <v>1418</v>
      </c>
      <c r="W53" s="151"/>
      <c r="X53" s="151"/>
      <c r="Y53" s="151"/>
    </row>
    <row r="54" spans="1:25" ht="16.5" x14ac:dyDescent="0.2">
      <c r="A54" s="151">
        <v>51</v>
      </c>
      <c r="B54" s="151">
        <v>130820101</v>
      </c>
      <c r="C54" s="151" t="s">
        <v>1348</v>
      </c>
      <c r="D54" s="151" t="s">
        <v>1318</v>
      </c>
      <c r="E54" s="151">
        <v>1</v>
      </c>
      <c r="F54" s="151">
        <v>5002</v>
      </c>
      <c r="G54" s="151">
        <v>7.0000000000000007E-2</v>
      </c>
      <c r="H54" s="151"/>
      <c r="I54" s="151"/>
      <c r="J54" s="151" t="s">
        <v>1414</v>
      </c>
      <c r="K54" s="151"/>
      <c r="L54" s="151"/>
      <c r="M54" s="151"/>
      <c r="N54" s="151"/>
      <c r="O54" s="151"/>
      <c r="P54" s="151"/>
      <c r="Q54" s="151"/>
      <c r="R54" s="151"/>
      <c r="S54" s="151"/>
      <c r="T54" s="151"/>
      <c r="U54" s="151"/>
      <c r="V54" s="152" t="s">
        <v>1415</v>
      </c>
      <c r="W54" s="151"/>
      <c r="X54" s="151"/>
      <c r="Y54" s="151"/>
    </row>
    <row r="55" spans="1:25" ht="16.5" x14ac:dyDescent="0.2">
      <c r="A55" s="151">
        <v>52</v>
      </c>
      <c r="B55" s="151">
        <v>130820102</v>
      </c>
      <c r="C55" s="151" t="s">
        <v>1349</v>
      </c>
      <c r="D55" s="151" t="s">
        <v>1318</v>
      </c>
      <c r="E55" s="151">
        <v>1</v>
      </c>
      <c r="F55" s="151">
        <v>5002</v>
      </c>
      <c r="G55" s="151">
        <v>7.0000000000000007E-2</v>
      </c>
      <c r="H55" s="151"/>
      <c r="I55" s="151"/>
      <c r="J55" s="151" t="s">
        <v>1422</v>
      </c>
      <c r="K55" s="151"/>
      <c r="L55" s="151"/>
      <c r="M55" s="151"/>
      <c r="N55" s="151"/>
      <c r="O55" s="151"/>
      <c r="P55" s="151"/>
      <c r="Q55" s="151"/>
      <c r="R55" s="151"/>
      <c r="S55" s="151"/>
      <c r="T55" s="151"/>
      <c r="U55" s="151"/>
      <c r="V55" s="152" t="s">
        <v>1415</v>
      </c>
      <c r="W55" s="151"/>
      <c r="X55" s="151"/>
      <c r="Y55" s="151"/>
    </row>
    <row r="56" spans="1:25" ht="16.5" x14ac:dyDescent="0.2">
      <c r="A56" s="151">
        <v>53</v>
      </c>
      <c r="B56" s="151">
        <v>130820201</v>
      </c>
      <c r="C56" s="151" t="s">
        <v>1350</v>
      </c>
      <c r="D56" s="151" t="s">
        <v>1318</v>
      </c>
      <c r="E56" s="151">
        <v>1</v>
      </c>
      <c r="F56" s="151">
        <v>5002</v>
      </c>
      <c r="G56" s="151">
        <v>0.13</v>
      </c>
      <c r="H56" s="151"/>
      <c r="I56" s="151"/>
      <c r="J56" s="151" t="s">
        <v>1414</v>
      </c>
      <c r="K56" s="151"/>
      <c r="L56" s="151"/>
      <c r="M56" s="151"/>
      <c r="N56" s="151"/>
      <c r="O56" s="151"/>
      <c r="P56" s="151"/>
      <c r="Q56" s="151"/>
      <c r="R56" s="151"/>
      <c r="S56" s="151"/>
      <c r="T56" s="151"/>
      <c r="U56" s="151"/>
      <c r="V56" s="152" t="s">
        <v>1454</v>
      </c>
      <c r="W56" s="151"/>
      <c r="X56" s="151"/>
      <c r="Y56" s="151"/>
    </row>
    <row r="57" spans="1:25" ht="16.5" x14ac:dyDescent="0.2">
      <c r="A57" s="151">
        <v>54</v>
      </c>
      <c r="B57" s="151">
        <v>130820202</v>
      </c>
      <c r="C57" s="151" t="s">
        <v>1351</v>
      </c>
      <c r="D57" s="151" t="s">
        <v>1318</v>
      </c>
      <c r="E57" s="151">
        <v>1</v>
      </c>
      <c r="F57" s="151">
        <v>5002</v>
      </c>
      <c r="G57" s="151">
        <v>0.13</v>
      </c>
      <c r="H57" s="151"/>
      <c r="I57" s="151"/>
      <c r="J57" s="151" t="s">
        <v>1422</v>
      </c>
      <c r="K57" s="151"/>
      <c r="L57" s="151"/>
      <c r="M57" s="151"/>
      <c r="N57" s="151"/>
      <c r="O57" s="151"/>
      <c r="P57" s="151"/>
      <c r="Q57" s="151"/>
      <c r="R57" s="151"/>
      <c r="S57" s="151"/>
      <c r="T57" s="151"/>
      <c r="U57" s="151"/>
      <c r="V57" s="152" t="s">
        <v>1415</v>
      </c>
      <c r="W57" s="151"/>
      <c r="X57" s="151"/>
      <c r="Y57" s="151"/>
    </row>
    <row r="58" spans="1:25" ht="16.5" x14ac:dyDescent="0.2">
      <c r="A58" s="151">
        <v>55</v>
      </c>
      <c r="B58" s="151">
        <v>130821101</v>
      </c>
      <c r="C58" s="151" t="s">
        <v>1352</v>
      </c>
      <c r="D58" s="151" t="s">
        <v>1318</v>
      </c>
      <c r="E58" s="151">
        <v>1</v>
      </c>
      <c r="F58" s="151">
        <v>5002</v>
      </c>
      <c r="G58" s="151">
        <v>0.13</v>
      </c>
      <c r="H58" s="151"/>
      <c r="I58" s="151"/>
      <c r="J58" s="151" t="s">
        <v>1449</v>
      </c>
      <c r="K58" s="151"/>
      <c r="L58" s="151"/>
      <c r="M58" s="151"/>
      <c r="N58" s="151"/>
      <c r="O58" s="151"/>
      <c r="P58" s="151"/>
      <c r="Q58" s="151"/>
      <c r="R58" s="151"/>
      <c r="S58" s="151"/>
      <c r="T58" s="151"/>
      <c r="U58" s="151"/>
      <c r="V58" s="152" t="s">
        <v>1421</v>
      </c>
      <c r="W58" s="151"/>
      <c r="X58" s="151"/>
      <c r="Y58" s="151"/>
    </row>
    <row r="59" spans="1:25" ht="16.5" x14ac:dyDescent="0.2">
      <c r="A59" s="151">
        <v>56</v>
      </c>
      <c r="B59" s="151">
        <v>130821102</v>
      </c>
      <c r="C59" s="151" t="s">
        <v>1353</v>
      </c>
      <c r="D59" s="151" t="s">
        <v>1318</v>
      </c>
      <c r="E59" s="151">
        <v>1</v>
      </c>
      <c r="F59" s="151">
        <v>5002</v>
      </c>
      <c r="G59" s="151">
        <v>0.13</v>
      </c>
      <c r="H59" s="151"/>
      <c r="I59" s="151"/>
      <c r="J59" s="151" t="s">
        <v>1422</v>
      </c>
      <c r="K59" s="151"/>
      <c r="L59" s="151"/>
      <c r="M59" s="151"/>
      <c r="N59" s="151"/>
      <c r="O59" s="151"/>
      <c r="P59" s="151"/>
      <c r="Q59" s="151"/>
      <c r="R59" s="151"/>
      <c r="S59" s="151"/>
      <c r="T59" s="151"/>
      <c r="U59" s="151"/>
      <c r="V59" s="152" t="s">
        <v>1454</v>
      </c>
      <c r="W59" s="151"/>
      <c r="X59" s="151"/>
      <c r="Y59" s="151"/>
    </row>
    <row r="60" spans="1:25" ht="16.5" x14ac:dyDescent="0.2">
      <c r="A60" s="151">
        <v>57</v>
      </c>
      <c r="B60" s="151">
        <v>130821201</v>
      </c>
      <c r="C60" s="151" t="s">
        <v>1354</v>
      </c>
      <c r="D60" s="151" t="s">
        <v>1318</v>
      </c>
      <c r="E60" s="151">
        <v>1</v>
      </c>
      <c r="F60" s="151">
        <v>5002</v>
      </c>
      <c r="G60" s="151">
        <v>0.13</v>
      </c>
      <c r="H60" s="151"/>
      <c r="I60" s="151"/>
      <c r="J60" s="151" t="s">
        <v>1432</v>
      </c>
      <c r="K60" s="151"/>
      <c r="L60" s="151"/>
      <c r="M60" s="151"/>
      <c r="N60" s="151"/>
      <c r="O60" s="151"/>
      <c r="P60" s="151"/>
      <c r="Q60" s="151"/>
      <c r="R60" s="151"/>
      <c r="S60" s="151"/>
      <c r="T60" s="151"/>
      <c r="U60" s="151"/>
      <c r="V60" s="152" t="s">
        <v>1455</v>
      </c>
      <c r="W60" s="151"/>
      <c r="X60" s="151"/>
      <c r="Y60" s="151"/>
    </row>
    <row r="61" spans="1:25" ht="16.5" x14ac:dyDescent="0.2">
      <c r="A61" s="151">
        <v>58</v>
      </c>
      <c r="B61" s="151">
        <v>130821202</v>
      </c>
      <c r="C61" s="151" t="s">
        <v>1355</v>
      </c>
      <c r="D61" s="151" t="s">
        <v>1318</v>
      </c>
      <c r="E61" s="151">
        <v>1</v>
      </c>
      <c r="F61" s="151">
        <v>5002</v>
      </c>
      <c r="G61" s="151">
        <v>0.13</v>
      </c>
      <c r="H61" s="151"/>
      <c r="I61" s="151"/>
      <c r="J61" s="151" t="s">
        <v>1422</v>
      </c>
      <c r="K61" s="151"/>
      <c r="L61" s="151"/>
      <c r="M61" s="151"/>
      <c r="N61" s="151"/>
      <c r="O61" s="151"/>
      <c r="P61" s="151"/>
      <c r="Q61" s="151"/>
      <c r="R61" s="151"/>
      <c r="S61" s="151"/>
      <c r="T61" s="151"/>
      <c r="U61" s="151"/>
      <c r="V61" s="152" t="s">
        <v>1415</v>
      </c>
      <c r="W61" s="151"/>
      <c r="X61" s="151"/>
      <c r="Y61" s="151"/>
    </row>
    <row r="62" spans="1:25" ht="16.5" x14ac:dyDescent="0.2">
      <c r="A62" s="151">
        <v>59</v>
      </c>
      <c r="B62" s="151">
        <v>11010011</v>
      </c>
      <c r="C62" s="151" t="s">
        <v>1468</v>
      </c>
      <c r="D62" s="151" t="s">
        <v>1318</v>
      </c>
      <c r="E62" s="151">
        <v>1</v>
      </c>
      <c r="F62" s="152" t="s">
        <v>1464</v>
      </c>
      <c r="G62" s="151">
        <v>1</v>
      </c>
      <c r="H62" s="151">
        <v>3</v>
      </c>
      <c r="I62" s="151">
        <v>0.1</v>
      </c>
      <c r="J62" s="152" t="s">
        <v>1432</v>
      </c>
      <c r="K62" s="151"/>
      <c r="L62" s="151"/>
      <c r="M62" s="151"/>
      <c r="N62" s="151"/>
      <c r="O62" s="151"/>
      <c r="P62" s="151"/>
      <c r="Q62" s="151"/>
      <c r="R62" s="151"/>
      <c r="S62" s="151"/>
      <c r="T62" s="151"/>
      <c r="U62" s="151"/>
      <c r="V62" s="152" t="s">
        <v>1415</v>
      </c>
      <c r="W62" s="151"/>
      <c r="X62" s="151"/>
      <c r="Y62" s="151"/>
    </row>
    <row r="63" spans="1:25" ht="16.5" x14ac:dyDescent="0.2">
      <c r="A63" s="151">
        <v>60</v>
      </c>
      <c r="B63" s="151">
        <v>11010012</v>
      </c>
      <c r="C63" s="152" t="s">
        <v>1503</v>
      </c>
      <c r="D63" s="151" t="s">
        <v>1318</v>
      </c>
      <c r="E63" s="151">
        <v>1</v>
      </c>
      <c r="F63" s="152" t="s">
        <v>1465</v>
      </c>
      <c r="G63" s="151">
        <v>0.1</v>
      </c>
      <c r="H63" s="151"/>
      <c r="I63" s="151"/>
      <c r="J63" s="152" t="s">
        <v>1432</v>
      </c>
      <c r="K63" s="151"/>
      <c r="L63" s="151"/>
      <c r="M63" s="151"/>
      <c r="N63" s="151"/>
      <c r="O63" s="151"/>
      <c r="P63" s="151"/>
      <c r="Q63" s="151"/>
      <c r="R63" s="151"/>
      <c r="S63" s="151"/>
      <c r="T63" s="151"/>
      <c r="U63" s="151"/>
      <c r="V63" s="152"/>
      <c r="W63" s="151"/>
      <c r="X63" s="151"/>
      <c r="Y63" s="151"/>
    </row>
    <row r="64" spans="1:25" ht="16.5" x14ac:dyDescent="0.2">
      <c r="A64" s="151">
        <v>61</v>
      </c>
      <c r="B64" s="151">
        <v>11010021</v>
      </c>
      <c r="C64" s="151" t="s">
        <v>1470</v>
      </c>
      <c r="D64" s="151" t="s">
        <v>1318</v>
      </c>
      <c r="E64" s="151">
        <v>1</v>
      </c>
      <c r="F64" s="152" t="s">
        <v>1464</v>
      </c>
      <c r="G64" s="151">
        <v>2</v>
      </c>
      <c r="H64" s="151">
        <v>3</v>
      </c>
      <c r="I64" s="151">
        <v>0.1</v>
      </c>
      <c r="J64" s="152" t="s">
        <v>1504</v>
      </c>
      <c r="K64" s="151"/>
      <c r="L64" s="151"/>
      <c r="M64" s="151"/>
      <c r="N64" s="151"/>
      <c r="O64" s="151"/>
      <c r="P64" s="151"/>
      <c r="Q64" s="151"/>
      <c r="R64" s="151"/>
      <c r="S64" s="151"/>
      <c r="T64" s="151"/>
      <c r="U64" s="151"/>
      <c r="V64" s="152" t="s">
        <v>1415</v>
      </c>
      <c r="W64" s="151"/>
      <c r="X64" s="151"/>
      <c r="Y64" s="151"/>
    </row>
    <row r="65" spans="1:25" ht="16.5" x14ac:dyDescent="0.2">
      <c r="A65" s="151">
        <v>62</v>
      </c>
      <c r="B65" s="151">
        <v>11010022</v>
      </c>
      <c r="C65" s="151" t="s">
        <v>1469</v>
      </c>
      <c r="D65" s="151" t="s">
        <v>1318</v>
      </c>
      <c r="E65" s="151">
        <v>1</v>
      </c>
      <c r="F65" s="152" t="s">
        <v>1465</v>
      </c>
      <c r="G65" s="151">
        <v>0.1</v>
      </c>
      <c r="H65" s="151"/>
      <c r="I65" s="151"/>
      <c r="J65" s="152" t="s">
        <v>1504</v>
      </c>
      <c r="K65" s="151"/>
      <c r="L65" s="151"/>
      <c r="M65" s="151"/>
      <c r="N65" s="151"/>
      <c r="O65" s="151"/>
      <c r="P65" s="151"/>
      <c r="Q65" s="151"/>
      <c r="R65" s="151"/>
      <c r="S65" s="151"/>
      <c r="T65" s="151"/>
      <c r="U65" s="151"/>
      <c r="V65" s="152" t="s">
        <v>1415</v>
      </c>
      <c r="W65" s="151"/>
      <c r="X65" s="151"/>
      <c r="Y65" s="151"/>
    </row>
    <row r="66" spans="1:25" ht="16.5" x14ac:dyDescent="0.2">
      <c r="A66" s="151">
        <v>63</v>
      </c>
      <c r="B66" s="151">
        <v>11010031</v>
      </c>
      <c r="C66" s="151" t="s">
        <v>1472</v>
      </c>
      <c r="D66" s="151" t="s">
        <v>1318</v>
      </c>
      <c r="E66" s="151">
        <v>1</v>
      </c>
      <c r="F66" s="152" t="s">
        <v>1464</v>
      </c>
      <c r="G66" s="151">
        <v>3</v>
      </c>
      <c r="H66" s="151">
        <v>3</v>
      </c>
      <c r="I66" s="151">
        <v>0.1</v>
      </c>
      <c r="J66" s="152" t="s">
        <v>1505</v>
      </c>
      <c r="K66" s="151"/>
      <c r="L66" s="151"/>
      <c r="M66" s="151"/>
      <c r="N66" s="151"/>
      <c r="O66" s="151"/>
      <c r="P66" s="151"/>
      <c r="Q66" s="151"/>
      <c r="R66" s="151"/>
      <c r="S66" s="151"/>
      <c r="T66" s="151"/>
      <c r="U66" s="151"/>
      <c r="V66" s="152" t="s">
        <v>1415</v>
      </c>
      <c r="W66" s="151"/>
      <c r="X66" s="151"/>
      <c r="Y66" s="151"/>
    </row>
    <row r="67" spans="1:25" ht="16.5" x14ac:dyDescent="0.2">
      <c r="A67" s="151">
        <v>64</v>
      </c>
      <c r="B67" s="151">
        <v>11010032</v>
      </c>
      <c r="C67" s="151" t="s">
        <v>1471</v>
      </c>
      <c r="D67" s="151" t="s">
        <v>1318</v>
      </c>
      <c r="E67" s="151">
        <v>1</v>
      </c>
      <c r="F67" s="152" t="s">
        <v>1465</v>
      </c>
      <c r="G67" s="151">
        <v>0.1</v>
      </c>
      <c r="H67" s="151"/>
      <c r="I67" s="151"/>
      <c r="J67" s="152" t="s">
        <v>1505</v>
      </c>
      <c r="K67" s="151"/>
      <c r="L67" s="151"/>
      <c r="M67" s="151"/>
      <c r="N67" s="151"/>
      <c r="O67" s="151"/>
      <c r="P67" s="151"/>
      <c r="Q67" s="151"/>
      <c r="R67" s="151"/>
      <c r="S67" s="151"/>
      <c r="T67" s="151"/>
      <c r="U67" s="151"/>
      <c r="V67" s="152" t="s">
        <v>1415</v>
      </c>
      <c r="W67" s="151"/>
      <c r="X67" s="151"/>
      <c r="Y67" s="151"/>
    </row>
    <row r="68" spans="1:25" ht="16.5" x14ac:dyDescent="0.2">
      <c r="A68" s="151">
        <v>65</v>
      </c>
      <c r="B68" s="151">
        <v>11010041</v>
      </c>
      <c r="C68" s="151" t="s">
        <v>1474</v>
      </c>
      <c r="D68" s="151" t="s">
        <v>1318</v>
      </c>
      <c r="E68" s="151">
        <v>1</v>
      </c>
      <c r="F68" s="152" t="s">
        <v>1464</v>
      </c>
      <c r="G68" s="151">
        <v>2</v>
      </c>
      <c r="H68" s="151">
        <v>3</v>
      </c>
      <c r="I68" s="151">
        <v>0.1</v>
      </c>
      <c r="J68" s="152" t="s">
        <v>1432</v>
      </c>
      <c r="K68" s="151"/>
      <c r="L68" s="151"/>
      <c r="M68" s="151"/>
      <c r="N68" s="151"/>
      <c r="O68" s="151"/>
      <c r="P68" s="151"/>
      <c r="Q68" s="151"/>
      <c r="R68" s="151"/>
      <c r="S68" s="151"/>
      <c r="T68" s="151"/>
      <c r="U68" s="151"/>
      <c r="V68" s="152" t="s">
        <v>1415</v>
      </c>
      <c r="W68" s="151"/>
      <c r="X68" s="151"/>
      <c r="Y68" s="151"/>
    </row>
    <row r="69" spans="1:25" ht="16.5" x14ac:dyDescent="0.2">
      <c r="A69" s="151">
        <v>66</v>
      </c>
      <c r="B69" s="151">
        <v>11010042</v>
      </c>
      <c r="C69" s="151" t="s">
        <v>1473</v>
      </c>
      <c r="D69" s="151" t="s">
        <v>1318</v>
      </c>
      <c r="E69" s="151">
        <v>1</v>
      </c>
      <c r="F69" s="152" t="s">
        <v>1465</v>
      </c>
      <c r="G69" s="151">
        <v>0.1</v>
      </c>
      <c r="H69" s="151"/>
      <c r="I69" s="151"/>
      <c r="J69" s="152" t="s">
        <v>1432</v>
      </c>
      <c r="K69" s="151"/>
      <c r="L69" s="151"/>
      <c r="M69" s="151"/>
      <c r="N69" s="151"/>
      <c r="O69" s="151"/>
      <c r="P69" s="151"/>
      <c r="Q69" s="151"/>
      <c r="R69" s="151"/>
      <c r="S69" s="151"/>
      <c r="T69" s="151"/>
      <c r="U69" s="151"/>
      <c r="V69" s="152" t="s">
        <v>1415</v>
      </c>
      <c r="W69" s="151"/>
      <c r="X69" s="151"/>
      <c r="Y69" s="151"/>
    </row>
    <row r="70" spans="1:25" ht="16.5" x14ac:dyDescent="0.2">
      <c r="A70" s="151">
        <v>67</v>
      </c>
      <c r="B70" s="151">
        <v>11010051</v>
      </c>
      <c r="C70" s="151" t="s">
        <v>1476</v>
      </c>
      <c r="D70" s="151" t="s">
        <v>1318</v>
      </c>
      <c r="E70" s="151">
        <v>1</v>
      </c>
      <c r="F70" s="152" t="s">
        <v>1464</v>
      </c>
      <c r="G70" s="151">
        <v>2</v>
      </c>
      <c r="H70" s="151">
        <v>3</v>
      </c>
      <c r="I70" s="151">
        <v>0.1</v>
      </c>
      <c r="J70" s="152" t="s">
        <v>1432</v>
      </c>
      <c r="K70" s="151"/>
      <c r="L70" s="151"/>
      <c r="M70" s="151"/>
      <c r="N70" s="151"/>
      <c r="O70" s="151"/>
      <c r="P70" s="151"/>
      <c r="Q70" s="151"/>
      <c r="R70" s="151"/>
      <c r="S70" s="151"/>
      <c r="T70" s="151"/>
      <c r="U70" s="151"/>
      <c r="V70" s="152" t="s">
        <v>1415</v>
      </c>
      <c r="W70" s="151"/>
      <c r="X70" s="151"/>
      <c r="Y70" s="151"/>
    </row>
    <row r="71" spans="1:25" ht="16.5" x14ac:dyDescent="0.2">
      <c r="A71" s="151">
        <v>68</v>
      </c>
      <c r="B71" s="151">
        <v>11010052</v>
      </c>
      <c r="C71" s="151" t="s">
        <v>1475</v>
      </c>
      <c r="D71" s="151" t="s">
        <v>1318</v>
      </c>
      <c r="E71" s="151">
        <v>1</v>
      </c>
      <c r="F71" s="152" t="s">
        <v>1465</v>
      </c>
      <c r="G71" s="151">
        <v>0.1</v>
      </c>
      <c r="H71" s="151"/>
      <c r="I71" s="151"/>
      <c r="J71" s="152" t="s">
        <v>1432</v>
      </c>
      <c r="K71" s="151"/>
      <c r="L71" s="151"/>
      <c r="M71" s="151"/>
      <c r="N71" s="151"/>
      <c r="O71" s="151"/>
      <c r="P71" s="151"/>
      <c r="Q71" s="151"/>
      <c r="R71" s="151"/>
      <c r="S71" s="151"/>
      <c r="T71" s="151"/>
      <c r="U71" s="151"/>
      <c r="V71" s="152" t="s">
        <v>1415</v>
      </c>
      <c r="W71" s="151"/>
      <c r="X71" s="151"/>
      <c r="Y71" s="151"/>
    </row>
    <row r="72" spans="1:25" ht="16.5" x14ac:dyDescent="0.2">
      <c r="A72" s="151">
        <v>69</v>
      </c>
      <c r="B72" s="151">
        <v>11010061</v>
      </c>
      <c r="C72" s="151" t="s">
        <v>1478</v>
      </c>
      <c r="D72" s="151" t="s">
        <v>1318</v>
      </c>
      <c r="E72" s="151">
        <v>1</v>
      </c>
      <c r="F72" s="152" t="s">
        <v>1464</v>
      </c>
      <c r="G72" s="151">
        <v>1</v>
      </c>
      <c r="H72" s="151">
        <v>3</v>
      </c>
      <c r="I72" s="151">
        <v>0.1</v>
      </c>
      <c r="J72" s="152" t="s">
        <v>1506</v>
      </c>
      <c r="K72" s="151"/>
      <c r="L72" s="151"/>
      <c r="M72" s="151"/>
      <c r="N72" s="151"/>
      <c r="O72" s="151"/>
      <c r="P72" s="151"/>
      <c r="Q72" s="151"/>
      <c r="R72" s="151"/>
      <c r="S72" s="151"/>
      <c r="T72" s="151"/>
      <c r="U72" s="151"/>
      <c r="V72" s="152" t="s">
        <v>1415</v>
      </c>
      <c r="W72" s="151"/>
      <c r="X72" s="151"/>
      <c r="Y72" s="151"/>
    </row>
    <row r="73" spans="1:25" ht="16.5" x14ac:dyDescent="0.2">
      <c r="A73" s="151">
        <v>70</v>
      </c>
      <c r="B73" s="151">
        <v>11010062</v>
      </c>
      <c r="C73" s="151" t="s">
        <v>1477</v>
      </c>
      <c r="D73" s="151" t="s">
        <v>1318</v>
      </c>
      <c r="E73" s="151">
        <v>1</v>
      </c>
      <c r="F73" s="152" t="s">
        <v>1465</v>
      </c>
      <c r="G73" s="151">
        <v>0.1</v>
      </c>
      <c r="H73" s="151"/>
      <c r="I73" s="151"/>
      <c r="J73" s="152" t="s">
        <v>1506</v>
      </c>
      <c r="K73" s="151"/>
      <c r="L73" s="151"/>
      <c r="M73" s="151"/>
      <c r="N73" s="151"/>
      <c r="O73" s="151"/>
      <c r="P73" s="151"/>
      <c r="Q73" s="151"/>
      <c r="R73" s="151"/>
      <c r="S73" s="151"/>
      <c r="T73" s="151"/>
      <c r="U73" s="151"/>
      <c r="V73" s="152" t="s">
        <v>1415</v>
      </c>
      <c r="W73" s="151"/>
      <c r="X73" s="151"/>
      <c r="Y73" s="151"/>
    </row>
    <row r="74" spans="1:25" ht="16.5" x14ac:dyDescent="0.2">
      <c r="A74" s="151">
        <v>71</v>
      </c>
      <c r="B74" s="151">
        <v>11010071</v>
      </c>
      <c r="C74" s="151" t="s">
        <v>1479</v>
      </c>
      <c r="D74" s="151" t="s">
        <v>1318</v>
      </c>
      <c r="E74" s="151">
        <v>1</v>
      </c>
      <c r="F74" s="152" t="s">
        <v>1464</v>
      </c>
      <c r="G74" s="151">
        <v>1</v>
      </c>
      <c r="H74" s="151">
        <v>3</v>
      </c>
      <c r="I74" s="151">
        <v>0.1</v>
      </c>
      <c r="J74" s="152" t="s">
        <v>1432</v>
      </c>
      <c r="K74" s="151"/>
      <c r="L74" s="151"/>
      <c r="M74" s="151"/>
      <c r="N74" s="151"/>
      <c r="O74" s="151"/>
      <c r="P74" s="151"/>
      <c r="Q74" s="151"/>
      <c r="R74" s="151"/>
      <c r="S74" s="151"/>
      <c r="T74" s="151"/>
      <c r="U74" s="151"/>
      <c r="V74" s="152" t="s">
        <v>1415</v>
      </c>
      <c r="W74" s="151"/>
      <c r="X74" s="151"/>
      <c r="Y74" s="151"/>
    </row>
    <row r="75" spans="1:25" ht="16.5" x14ac:dyDescent="0.2">
      <c r="A75" s="151">
        <v>72</v>
      </c>
      <c r="B75" s="151">
        <v>11010072</v>
      </c>
      <c r="C75" s="152" t="s">
        <v>1502</v>
      </c>
      <c r="D75" s="151" t="s">
        <v>1318</v>
      </c>
      <c r="E75" s="151">
        <v>1</v>
      </c>
      <c r="F75" s="152" t="s">
        <v>1465</v>
      </c>
      <c r="G75" s="151">
        <v>0.1</v>
      </c>
      <c r="H75" s="151"/>
      <c r="I75" s="151"/>
      <c r="J75" s="152" t="s">
        <v>1432</v>
      </c>
      <c r="K75" s="151"/>
      <c r="L75" s="151"/>
      <c r="M75" s="151"/>
      <c r="N75" s="151"/>
      <c r="O75" s="151"/>
      <c r="P75" s="151"/>
      <c r="Q75" s="151"/>
      <c r="R75" s="151"/>
      <c r="S75" s="151"/>
      <c r="T75" s="151"/>
      <c r="U75" s="151"/>
      <c r="V75" s="152" t="s">
        <v>1415</v>
      </c>
      <c r="W75" s="151"/>
      <c r="X75" s="151"/>
      <c r="Y75" s="151"/>
    </row>
    <row r="76" spans="1:25" ht="16.5" x14ac:dyDescent="0.2">
      <c r="A76" s="151">
        <v>73</v>
      </c>
      <c r="B76" s="151">
        <v>11010081</v>
      </c>
      <c r="C76" s="151" t="s">
        <v>1481</v>
      </c>
      <c r="D76" s="151" t="s">
        <v>1318</v>
      </c>
      <c r="E76" s="151">
        <v>1</v>
      </c>
      <c r="F76" s="152" t="s">
        <v>1464</v>
      </c>
      <c r="G76" s="151">
        <v>3</v>
      </c>
      <c r="H76" s="151">
        <v>3</v>
      </c>
      <c r="I76" s="151">
        <v>0.1</v>
      </c>
      <c r="J76" s="152" t="s">
        <v>1432</v>
      </c>
      <c r="K76" s="151"/>
      <c r="L76" s="151"/>
      <c r="M76" s="151"/>
      <c r="N76" s="151"/>
      <c r="O76" s="151"/>
      <c r="P76" s="151"/>
      <c r="Q76" s="151"/>
      <c r="R76" s="151"/>
      <c r="S76" s="151"/>
      <c r="T76" s="151"/>
      <c r="U76" s="151"/>
      <c r="V76" s="152" t="s">
        <v>1415</v>
      </c>
      <c r="W76" s="151"/>
      <c r="X76" s="151"/>
      <c r="Y76" s="151"/>
    </row>
    <row r="77" spans="1:25" ht="16.5" x14ac:dyDescent="0.2">
      <c r="A77" s="151">
        <v>74</v>
      </c>
      <c r="B77" s="151">
        <v>11010082</v>
      </c>
      <c r="C77" s="151" t="s">
        <v>1480</v>
      </c>
      <c r="D77" s="151" t="s">
        <v>1318</v>
      </c>
      <c r="E77" s="151">
        <v>1</v>
      </c>
      <c r="F77" s="152" t="s">
        <v>1465</v>
      </c>
      <c r="G77" s="151">
        <v>0.1</v>
      </c>
      <c r="H77" s="151"/>
      <c r="I77" s="151"/>
      <c r="J77" s="152" t="s">
        <v>1432</v>
      </c>
      <c r="K77" s="151"/>
      <c r="L77" s="151"/>
      <c r="M77" s="151"/>
      <c r="N77" s="151"/>
      <c r="O77" s="151"/>
      <c r="P77" s="151"/>
      <c r="Q77" s="151"/>
      <c r="R77" s="151"/>
      <c r="S77" s="151"/>
      <c r="T77" s="151"/>
      <c r="U77" s="151"/>
      <c r="V77" s="152" t="s">
        <v>1415</v>
      </c>
      <c r="W77" s="151"/>
      <c r="X77" s="151"/>
      <c r="Y77" s="151"/>
    </row>
    <row r="78" spans="1:25" ht="16.5" x14ac:dyDescent="0.2">
      <c r="A78" s="151">
        <v>75</v>
      </c>
      <c r="B78" s="151">
        <v>11010091</v>
      </c>
      <c r="C78" s="151" t="s">
        <v>1483</v>
      </c>
      <c r="D78" s="151" t="s">
        <v>1318</v>
      </c>
      <c r="E78" s="151">
        <v>1</v>
      </c>
      <c r="F78" s="152" t="s">
        <v>1464</v>
      </c>
      <c r="G78" s="151">
        <v>2</v>
      </c>
      <c r="H78" s="151">
        <v>3</v>
      </c>
      <c r="I78" s="151">
        <v>0.25</v>
      </c>
      <c r="J78" s="152" t="s">
        <v>1507</v>
      </c>
      <c r="K78" s="151"/>
      <c r="L78" s="151"/>
      <c r="M78" s="151"/>
      <c r="N78" s="151"/>
      <c r="O78" s="151"/>
      <c r="P78" s="151"/>
      <c r="Q78" s="151"/>
      <c r="R78" s="151"/>
      <c r="S78" s="151"/>
      <c r="T78" s="151"/>
      <c r="U78" s="151"/>
      <c r="V78" s="152" t="s">
        <v>1415</v>
      </c>
      <c r="W78" s="151"/>
      <c r="X78" s="151"/>
      <c r="Y78" s="151"/>
    </row>
    <row r="79" spans="1:25" ht="16.5" x14ac:dyDescent="0.2">
      <c r="A79" s="151">
        <v>76</v>
      </c>
      <c r="B79" s="151">
        <v>11010092</v>
      </c>
      <c r="C79" s="151" t="s">
        <v>1482</v>
      </c>
      <c r="D79" s="151" t="s">
        <v>1318</v>
      </c>
      <c r="E79" s="151">
        <v>1</v>
      </c>
      <c r="F79" s="152" t="s">
        <v>1465</v>
      </c>
      <c r="G79" s="151">
        <v>0.25</v>
      </c>
      <c r="H79" s="151"/>
      <c r="I79" s="151"/>
      <c r="J79" s="152" t="s">
        <v>1507</v>
      </c>
      <c r="K79" s="151"/>
      <c r="L79" s="151"/>
      <c r="M79" s="151"/>
      <c r="N79" s="151"/>
      <c r="O79" s="151"/>
      <c r="P79" s="151"/>
      <c r="Q79" s="151"/>
      <c r="R79" s="151"/>
      <c r="S79" s="151"/>
      <c r="T79" s="151"/>
      <c r="U79" s="151"/>
      <c r="V79" s="152" t="s">
        <v>1415</v>
      </c>
      <c r="W79" s="151"/>
      <c r="X79" s="151"/>
      <c r="Y79" s="151"/>
    </row>
    <row r="80" spans="1:25" ht="16.5" x14ac:dyDescent="0.2">
      <c r="A80" s="151">
        <v>77</v>
      </c>
      <c r="B80" s="151">
        <v>11010101</v>
      </c>
      <c r="C80" s="151" t="s">
        <v>1485</v>
      </c>
      <c r="D80" s="151" t="s">
        <v>1318</v>
      </c>
      <c r="E80" s="151">
        <v>1</v>
      </c>
      <c r="F80" s="152" t="s">
        <v>1464</v>
      </c>
      <c r="G80" s="151">
        <v>3</v>
      </c>
      <c r="H80" s="151">
        <v>3</v>
      </c>
      <c r="I80" s="151">
        <v>0.1</v>
      </c>
      <c r="J80" s="152" t="s">
        <v>1508</v>
      </c>
      <c r="K80" s="151"/>
      <c r="L80" s="151"/>
      <c r="M80" s="151"/>
      <c r="N80" s="151"/>
      <c r="O80" s="151"/>
      <c r="P80" s="151"/>
      <c r="Q80" s="151"/>
      <c r="R80" s="151"/>
      <c r="S80" s="151"/>
      <c r="T80" s="151"/>
      <c r="U80" s="151"/>
      <c r="V80" s="152" t="s">
        <v>1415</v>
      </c>
      <c r="W80" s="151"/>
      <c r="X80" s="151"/>
      <c r="Y80" s="151"/>
    </row>
    <row r="81" spans="1:25" ht="16.5" x14ac:dyDescent="0.2">
      <c r="A81" s="151">
        <v>78</v>
      </c>
      <c r="B81" s="151">
        <v>11010102</v>
      </c>
      <c r="C81" s="151" t="s">
        <v>1484</v>
      </c>
      <c r="D81" s="151" t="s">
        <v>1318</v>
      </c>
      <c r="E81" s="151">
        <v>1</v>
      </c>
      <c r="F81" s="152" t="s">
        <v>1465</v>
      </c>
      <c r="G81" s="151">
        <v>0.1</v>
      </c>
      <c r="H81" s="151"/>
      <c r="I81" s="151"/>
      <c r="J81" s="152" t="s">
        <v>1508</v>
      </c>
      <c r="K81" s="151"/>
      <c r="L81" s="151"/>
      <c r="M81" s="151"/>
      <c r="N81" s="151"/>
      <c r="O81" s="151"/>
      <c r="P81" s="151"/>
      <c r="Q81" s="151"/>
      <c r="R81" s="151"/>
      <c r="S81" s="151"/>
      <c r="T81" s="151"/>
      <c r="U81" s="151"/>
      <c r="V81" s="152" t="s">
        <v>1415</v>
      </c>
      <c r="W81" s="151"/>
      <c r="X81" s="151"/>
      <c r="Y81" s="151"/>
    </row>
    <row r="82" spans="1:25" ht="16.5" x14ac:dyDescent="0.2">
      <c r="A82" s="151">
        <v>79</v>
      </c>
      <c r="B82" s="151">
        <v>11010111</v>
      </c>
      <c r="C82" s="151" t="s">
        <v>1487</v>
      </c>
      <c r="D82" s="151" t="s">
        <v>1318</v>
      </c>
      <c r="E82" s="151">
        <v>1</v>
      </c>
      <c r="F82" s="152" t="s">
        <v>1464</v>
      </c>
      <c r="G82" s="151">
        <v>3</v>
      </c>
      <c r="H82" s="151">
        <v>3</v>
      </c>
      <c r="I82" s="151">
        <v>0.1</v>
      </c>
      <c r="J82" s="152" t="s">
        <v>1508</v>
      </c>
      <c r="K82" s="151"/>
      <c r="L82" s="151"/>
      <c r="M82" s="151"/>
      <c r="N82" s="151"/>
      <c r="O82" s="151"/>
      <c r="P82" s="151"/>
      <c r="Q82" s="151"/>
      <c r="R82" s="151"/>
      <c r="S82" s="151"/>
      <c r="T82" s="151"/>
      <c r="U82" s="151"/>
      <c r="V82" s="152" t="s">
        <v>1415</v>
      </c>
      <c r="W82" s="151"/>
      <c r="X82" s="151"/>
      <c r="Y82" s="151"/>
    </row>
    <row r="83" spans="1:25" ht="16.5" x14ac:dyDescent="0.2">
      <c r="A83" s="151">
        <v>80</v>
      </c>
      <c r="B83" s="151">
        <v>11010112</v>
      </c>
      <c r="C83" s="151" t="s">
        <v>1486</v>
      </c>
      <c r="D83" s="151" t="s">
        <v>1318</v>
      </c>
      <c r="E83" s="151">
        <v>1</v>
      </c>
      <c r="F83" s="152" t="s">
        <v>1465</v>
      </c>
      <c r="G83" s="151">
        <v>0.1</v>
      </c>
      <c r="H83" s="151"/>
      <c r="I83" s="151"/>
      <c r="J83" s="152" t="s">
        <v>1508</v>
      </c>
      <c r="K83" s="151"/>
      <c r="L83" s="151"/>
      <c r="M83" s="151"/>
      <c r="N83" s="151"/>
      <c r="O83" s="151"/>
      <c r="P83" s="151"/>
      <c r="Q83" s="151"/>
      <c r="R83" s="151"/>
      <c r="S83" s="151"/>
      <c r="T83" s="151"/>
      <c r="U83" s="151"/>
      <c r="V83" s="152" t="s">
        <v>1415</v>
      </c>
      <c r="W83" s="151"/>
      <c r="X83" s="151"/>
      <c r="Y83" s="151"/>
    </row>
    <row r="84" spans="1:25" ht="16.5" x14ac:dyDescent="0.2">
      <c r="A84" s="151">
        <v>81</v>
      </c>
      <c r="B84" s="151">
        <v>11010121</v>
      </c>
      <c r="C84" s="151" t="s">
        <v>1489</v>
      </c>
      <c r="D84" s="151" t="s">
        <v>1318</v>
      </c>
      <c r="E84" s="151">
        <v>1</v>
      </c>
      <c r="F84" s="152" t="s">
        <v>1464</v>
      </c>
      <c r="G84" s="151">
        <v>2</v>
      </c>
      <c r="H84" s="151">
        <v>3</v>
      </c>
      <c r="I84" s="151">
        <v>0.1</v>
      </c>
      <c r="J84" s="152" t="s">
        <v>1432</v>
      </c>
      <c r="K84" s="151"/>
      <c r="L84" s="151"/>
      <c r="M84" s="151"/>
      <c r="N84" s="151"/>
      <c r="O84" s="151"/>
      <c r="P84" s="151"/>
      <c r="Q84" s="151"/>
      <c r="R84" s="151"/>
      <c r="S84" s="151"/>
      <c r="T84" s="151"/>
      <c r="U84" s="151"/>
      <c r="V84" s="152" t="s">
        <v>1415</v>
      </c>
      <c r="W84" s="151"/>
      <c r="X84" s="151"/>
      <c r="Y84" s="151"/>
    </row>
    <row r="85" spans="1:25" ht="16.5" x14ac:dyDescent="0.2">
      <c r="A85" s="151">
        <v>82</v>
      </c>
      <c r="B85" s="151">
        <v>11010122</v>
      </c>
      <c r="C85" s="151" t="s">
        <v>1488</v>
      </c>
      <c r="D85" s="151" t="s">
        <v>1318</v>
      </c>
      <c r="E85" s="151">
        <v>1</v>
      </c>
      <c r="F85" s="152" t="s">
        <v>1465</v>
      </c>
      <c r="G85" s="151">
        <v>0.1</v>
      </c>
      <c r="H85" s="151"/>
      <c r="I85" s="151"/>
      <c r="J85" s="152" t="s">
        <v>1432</v>
      </c>
      <c r="K85" s="151"/>
      <c r="L85" s="151"/>
      <c r="M85" s="151"/>
      <c r="N85" s="151"/>
      <c r="O85" s="151"/>
      <c r="P85" s="151"/>
      <c r="Q85" s="151"/>
      <c r="R85" s="151"/>
      <c r="S85" s="151"/>
      <c r="T85" s="151"/>
      <c r="U85" s="151"/>
      <c r="V85" s="152" t="s">
        <v>1415</v>
      </c>
      <c r="W85" s="151"/>
      <c r="X85" s="151"/>
      <c r="Y85" s="151"/>
    </row>
    <row r="86" spans="1:25" ht="16.5" x14ac:dyDescent="0.2">
      <c r="A86" s="151">
        <v>83</v>
      </c>
      <c r="B86" s="151">
        <v>11010131</v>
      </c>
      <c r="C86" s="151" t="s">
        <v>1491</v>
      </c>
      <c r="D86" s="151" t="s">
        <v>1318</v>
      </c>
      <c r="E86" s="151">
        <v>1</v>
      </c>
      <c r="F86" s="152" t="s">
        <v>1464</v>
      </c>
      <c r="G86" s="151">
        <v>1</v>
      </c>
      <c r="H86" s="151">
        <v>3</v>
      </c>
      <c r="I86" s="151">
        <v>0.1</v>
      </c>
      <c r="J86" s="152" t="s">
        <v>1509</v>
      </c>
      <c r="K86" s="151"/>
      <c r="L86" s="151"/>
      <c r="M86" s="151"/>
      <c r="N86" s="151"/>
      <c r="O86" s="151"/>
      <c r="P86" s="151"/>
      <c r="Q86" s="151"/>
      <c r="R86" s="151"/>
      <c r="S86" s="151"/>
      <c r="T86" s="151"/>
      <c r="U86" s="151"/>
      <c r="V86" s="152" t="s">
        <v>1415</v>
      </c>
      <c r="W86" s="151"/>
      <c r="X86" s="151"/>
      <c r="Y86" s="151"/>
    </row>
    <row r="87" spans="1:25" ht="16.5" x14ac:dyDescent="0.2">
      <c r="A87" s="151">
        <v>84</v>
      </c>
      <c r="B87" s="151">
        <v>11010132</v>
      </c>
      <c r="C87" s="151" t="s">
        <v>1490</v>
      </c>
      <c r="D87" s="151" t="s">
        <v>1318</v>
      </c>
      <c r="E87" s="151">
        <v>1</v>
      </c>
      <c r="F87" s="152" t="s">
        <v>1465</v>
      </c>
      <c r="G87" s="151">
        <v>0.1</v>
      </c>
      <c r="H87" s="151"/>
      <c r="I87" s="151"/>
      <c r="J87" s="152" t="s">
        <v>1509</v>
      </c>
      <c r="K87" s="151"/>
      <c r="L87" s="151"/>
      <c r="M87" s="151"/>
      <c r="N87" s="151"/>
      <c r="O87" s="151"/>
      <c r="P87" s="151"/>
      <c r="Q87" s="151"/>
      <c r="R87" s="151"/>
      <c r="S87" s="151"/>
      <c r="T87" s="151"/>
      <c r="U87" s="151"/>
      <c r="V87" s="152" t="s">
        <v>1415</v>
      </c>
      <c r="W87" s="151"/>
      <c r="X87" s="151"/>
      <c r="Y87" s="151"/>
    </row>
    <row r="88" spans="1:25" ht="16.5" x14ac:dyDescent="0.2">
      <c r="A88" s="151">
        <v>85</v>
      </c>
      <c r="B88" s="151">
        <v>11010141</v>
      </c>
      <c r="C88" s="151" t="s">
        <v>1493</v>
      </c>
      <c r="D88" s="151" t="s">
        <v>1318</v>
      </c>
      <c r="E88" s="151">
        <v>1</v>
      </c>
      <c r="F88" s="152" t="s">
        <v>1464</v>
      </c>
      <c r="G88" s="151">
        <v>2</v>
      </c>
      <c r="H88" s="151">
        <v>3</v>
      </c>
      <c r="I88" s="151">
        <v>0.1</v>
      </c>
      <c r="J88" s="152" t="s">
        <v>1414</v>
      </c>
      <c r="K88" s="151"/>
      <c r="L88" s="151"/>
      <c r="M88" s="151"/>
      <c r="N88" s="151"/>
      <c r="O88" s="151"/>
      <c r="P88" s="151"/>
      <c r="Q88" s="151"/>
      <c r="R88" s="151"/>
      <c r="S88" s="151"/>
      <c r="T88" s="151"/>
      <c r="U88" s="151"/>
      <c r="V88" s="152" t="s">
        <v>1415</v>
      </c>
      <c r="W88" s="151"/>
      <c r="X88" s="151"/>
      <c r="Y88" s="151"/>
    </row>
    <row r="89" spans="1:25" ht="16.5" x14ac:dyDescent="0.2">
      <c r="A89" s="151">
        <v>86</v>
      </c>
      <c r="B89" s="151">
        <v>11010142</v>
      </c>
      <c r="C89" s="151" t="s">
        <v>1492</v>
      </c>
      <c r="D89" s="151" t="s">
        <v>1318</v>
      </c>
      <c r="E89" s="151">
        <v>1</v>
      </c>
      <c r="F89" s="152" t="s">
        <v>1465</v>
      </c>
      <c r="G89" s="151">
        <v>0.1</v>
      </c>
      <c r="H89" s="151"/>
      <c r="I89" s="151"/>
      <c r="J89" s="152" t="s">
        <v>1414</v>
      </c>
      <c r="K89" s="151"/>
      <c r="L89" s="151"/>
      <c r="M89" s="151"/>
      <c r="N89" s="151"/>
      <c r="O89" s="151"/>
      <c r="P89" s="151"/>
      <c r="Q89" s="151"/>
      <c r="R89" s="151"/>
      <c r="S89" s="151"/>
      <c r="T89" s="151"/>
      <c r="U89" s="151"/>
      <c r="V89" s="152" t="s">
        <v>1415</v>
      </c>
      <c r="W89" s="151"/>
      <c r="X89" s="151"/>
      <c r="Y89" s="151"/>
    </row>
    <row r="90" spans="1:25" ht="16.5" x14ac:dyDescent="0.2">
      <c r="A90" s="151">
        <v>87</v>
      </c>
      <c r="B90" s="151">
        <v>11010151</v>
      </c>
      <c r="C90" s="151" t="s">
        <v>1495</v>
      </c>
      <c r="D90" s="151" t="s">
        <v>1318</v>
      </c>
      <c r="E90" s="151">
        <v>1</v>
      </c>
      <c r="F90" s="152" t="s">
        <v>1464</v>
      </c>
      <c r="G90" s="151">
        <v>1</v>
      </c>
      <c r="H90" s="151">
        <v>3</v>
      </c>
      <c r="I90" s="151">
        <v>0.1</v>
      </c>
      <c r="J90" s="152" t="s">
        <v>1432</v>
      </c>
      <c r="K90" s="151"/>
      <c r="L90" s="151"/>
      <c r="M90" s="151"/>
      <c r="N90" s="151"/>
      <c r="O90" s="151"/>
      <c r="P90" s="151"/>
      <c r="Q90" s="151"/>
      <c r="R90" s="151"/>
      <c r="S90" s="151"/>
      <c r="T90" s="151"/>
      <c r="U90" s="151"/>
      <c r="V90" s="152" t="s">
        <v>1415</v>
      </c>
      <c r="W90" s="151"/>
      <c r="X90" s="151"/>
      <c r="Y90" s="151"/>
    </row>
    <row r="91" spans="1:25" ht="16.5" x14ac:dyDescent="0.2">
      <c r="A91" s="151">
        <v>88</v>
      </c>
      <c r="B91" s="151">
        <v>11010152</v>
      </c>
      <c r="C91" s="151" t="s">
        <v>1494</v>
      </c>
      <c r="D91" s="151" t="s">
        <v>1318</v>
      </c>
      <c r="E91" s="151">
        <v>1</v>
      </c>
      <c r="F91" s="152" t="s">
        <v>1465</v>
      </c>
      <c r="G91" s="151">
        <v>0.1</v>
      </c>
      <c r="H91" s="151"/>
      <c r="I91" s="151"/>
      <c r="J91" s="152" t="s">
        <v>1432</v>
      </c>
      <c r="K91" s="151"/>
      <c r="L91" s="151"/>
      <c r="M91" s="151"/>
      <c r="N91" s="151"/>
      <c r="O91" s="151"/>
      <c r="P91" s="151"/>
      <c r="Q91" s="151"/>
      <c r="R91" s="151"/>
      <c r="S91" s="151"/>
      <c r="T91" s="151"/>
      <c r="U91" s="151"/>
      <c r="V91" s="152" t="s">
        <v>1415</v>
      </c>
      <c r="W91" s="151"/>
      <c r="X91" s="151"/>
      <c r="Y91" s="151"/>
    </row>
    <row r="92" spans="1:25" ht="16.5" x14ac:dyDescent="0.2">
      <c r="A92" s="151">
        <v>89</v>
      </c>
      <c r="B92" s="151">
        <v>11010171</v>
      </c>
      <c r="C92" s="151" t="s">
        <v>1497</v>
      </c>
      <c r="D92" s="151" t="s">
        <v>1318</v>
      </c>
      <c r="E92" s="151">
        <v>1</v>
      </c>
      <c r="F92" s="152" t="s">
        <v>1464</v>
      </c>
      <c r="G92" s="151">
        <v>3</v>
      </c>
      <c r="H92" s="151">
        <v>3</v>
      </c>
      <c r="I92" s="151">
        <v>0.1</v>
      </c>
      <c r="J92" s="152" t="s">
        <v>1432</v>
      </c>
      <c r="K92" s="151"/>
      <c r="L92" s="151"/>
      <c r="M92" s="151"/>
      <c r="N92" s="151"/>
      <c r="O92" s="151"/>
      <c r="P92" s="151"/>
      <c r="Q92" s="151"/>
      <c r="R92" s="151"/>
      <c r="S92" s="151"/>
      <c r="T92" s="151"/>
      <c r="U92" s="151"/>
      <c r="V92" s="152" t="s">
        <v>1415</v>
      </c>
      <c r="W92" s="151"/>
      <c r="X92" s="151"/>
      <c r="Y92" s="151"/>
    </row>
    <row r="93" spans="1:25" ht="16.5" x14ac:dyDescent="0.2">
      <c r="A93" s="151">
        <v>90</v>
      </c>
      <c r="B93" s="151">
        <v>11010172</v>
      </c>
      <c r="C93" s="151" t="s">
        <v>1496</v>
      </c>
      <c r="D93" s="151" t="s">
        <v>1318</v>
      </c>
      <c r="E93" s="151">
        <v>1</v>
      </c>
      <c r="F93" s="152" t="s">
        <v>1465</v>
      </c>
      <c r="G93" s="151"/>
      <c r="H93" s="151"/>
      <c r="I93" s="151">
        <v>0.1</v>
      </c>
      <c r="J93" s="152" t="s">
        <v>1432</v>
      </c>
      <c r="K93" s="151"/>
      <c r="L93" s="151"/>
      <c r="M93" s="151"/>
      <c r="N93" s="151"/>
      <c r="O93" s="151"/>
      <c r="P93" s="151"/>
      <c r="Q93" s="151"/>
      <c r="R93" s="151"/>
      <c r="S93" s="151"/>
      <c r="T93" s="151"/>
      <c r="U93" s="151"/>
      <c r="V93" s="152" t="s">
        <v>1415</v>
      </c>
      <c r="W93" s="151"/>
      <c r="X93" s="151"/>
      <c r="Y93" s="151"/>
    </row>
    <row r="94" spans="1:25" ht="16.5" x14ac:dyDescent="0.2">
      <c r="A94" s="151">
        <v>91</v>
      </c>
      <c r="B94" s="151">
        <v>11010201</v>
      </c>
      <c r="C94" s="151" t="s">
        <v>1499</v>
      </c>
      <c r="D94" s="151" t="s">
        <v>1318</v>
      </c>
      <c r="E94" s="151">
        <v>1</v>
      </c>
      <c r="F94" s="152" t="s">
        <v>1464</v>
      </c>
      <c r="G94" s="151">
        <v>1</v>
      </c>
      <c r="H94" s="151">
        <v>3</v>
      </c>
      <c r="I94" s="151">
        <v>0.1</v>
      </c>
      <c r="J94" s="152" t="s">
        <v>1432</v>
      </c>
      <c r="K94" s="151"/>
      <c r="L94" s="151"/>
      <c r="M94" s="151"/>
      <c r="N94" s="151"/>
      <c r="O94" s="151"/>
      <c r="P94" s="151"/>
      <c r="Q94" s="151"/>
      <c r="R94" s="151"/>
      <c r="S94" s="151"/>
      <c r="T94" s="151"/>
      <c r="U94" s="151"/>
      <c r="V94" s="152" t="s">
        <v>1415</v>
      </c>
      <c r="W94" s="151"/>
      <c r="X94" s="151"/>
      <c r="Y94" s="151"/>
    </row>
    <row r="95" spans="1:25" ht="16.5" x14ac:dyDescent="0.2">
      <c r="A95" s="151">
        <v>92</v>
      </c>
      <c r="B95" s="151">
        <v>11010202</v>
      </c>
      <c r="C95" s="151" t="s">
        <v>1498</v>
      </c>
      <c r="D95" s="151" t="s">
        <v>1318</v>
      </c>
      <c r="E95" s="151">
        <v>1</v>
      </c>
      <c r="F95" s="152" t="s">
        <v>1465</v>
      </c>
      <c r="G95" s="151"/>
      <c r="H95" s="151"/>
      <c r="I95" s="151">
        <v>0.1</v>
      </c>
      <c r="J95" s="152" t="s">
        <v>1432</v>
      </c>
      <c r="K95" s="151"/>
      <c r="L95" s="151"/>
      <c r="M95" s="151"/>
      <c r="N95" s="151"/>
      <c r="O95" s="151"/>
      <c r="P95" s="151"/>
      <c r="Q95" s="151"/>
      <c r="R95" s="151"/>
      <c r="S95" s="151"/>
      <c r="T95" s="151"/>
      <c r="U95" s="151"/>
      <c r="V95" s="152" t="s">
        <v>1415</v>
      </c>
      <c r="W95" s="151"/>
      <c r="X95" s="151"/>
      <c r="Y95" s="151"/>
    </row>
    <row r="96" spans="1:25" ht="16.5" x14ac:dyDescent="0.2">
      <c r="A96" s="151">
        <v>93</v>
      </c>
      <c r="B96" s="151">
        <v>11010221</v>
      </c>
      <c r="C96" s="151" t="s">
        <v>1501</v>
      </c>
      <c r="D96" s="151" t="s">
        <v>1318</v>
      </c>
      <c r="E96" s="151">
        <v>1</v>
      </c>
      <c r="F96" s="152" t="s">
        <v>1464</v>
      </c>
      <c r="G96" s="151">
        <v>2</v>
      </c>
      <c r="H96" s="151">
        <v>3</v>
      </c>
      <c r="I96" s="151">
        <v>0.1</v>
      </c>
      <c r="J96" s="152" t="s">
        <v>1432</v>
      </c>
      <c r="K96" s="151"/>
      <c r="L96" s="151"/>
      <c r="M96" s="151"/>
      <c r="N96" s="151"/>
      <c r="O96" s="151"/>
      <c r="P96" s="151"/>
      <c r="Q96" s="151"/>
      <c r="R96" s="151"/>
      <c r="S96" s="151"/>
      <c r="T96" s="151"/>
      <c r="U96" s="151"/>
      <c r="V96" s="152" t="s">
        <v>1415</v>
      </c>
      <c r="W96" s="151"/>
      <c r="X96" s="151"/>
      <c r="Y96" s="151"/>
    </row>
    <row r="97" spans="1:25" ht="16.5" x14ac:dyDescent="0.2">
      <c r="A97" s="151">
        <v>94</v>
      </c>
      <c r="B97" s="151">
        <v>11010222</v>
      </c>
      <c r="C97" s="151" t="s">
        <v>1500</v>
      </c>
      <c r="D97" s="151" t="s">
        <v>1318</v>
      </c>
      <c r="E97" s="151">
        <v>1</v>
      </c>
      <c r="F97" s="152" t="s">
        <v>1465</v>
      </c>
      <c r="G97" s="151"/>
      <c r="H97" s="151"/>
      <c r="I97" s="151">
        <v>0.1</v>
      </c>
      <c r="J97" s="152" t="s">
        <v>1432</v>
      </c>
      <c r="K97" s="151"/>
      <c r="L97" s="151"/>
      <c r="M97" s="151"/>
      <c r="N97" s="151"/>
      <c r="O97" s="151"/>
      <c r="P97" s="151"/>
      <c r="Q97" s="151"/>
      <c r="R97" s="151"/>
      <c r="S97" s="151"/>
      <c r="T97" s="151"/>
      <c r="U97" s="151"/>
      <c r="V97" s="152" t="s">
        <v>1415</v>
      </c>
      <c r="W97" s="151"/>
      <c r="X97" s="151"/>
      <c r="Y97" s="151"/>
    </row>
    <row r="98" spans="1:25" s="155" customFormat="1" ht="16.5" x14ac:dyDescent="0.2">
      <c r="A98" s="62">
        <v>95</v>
      </c>
      <c r="B98" s="95">
        <f>INDEX(技能效果!B:B,MATCH(技能效果等级!W98,技能效果!AE:AE,0))</f>
        <v>130600101</v>
      </c>
      <c r="C98" s="95" t="str">
        <f>INDEX(技能效果!C:C,MATCH(技能效果等级!B98,技能效果!B:B,0))</f>
        <v>常服曹焱兵普攻伤害</v>
      </c>
      <c r="D98" s="96" t="s">
        <v>873</v>
      </c>
      <c r="E98" s="95">
        <v>1</v>
      </c>
      <c r="F98" s="95">
        <f>INDEX(技能效果!H:H,MATCH(技能效果等级!B98,技能效果!B:B,0))</f>
        <v>1001</v>
      </c>
      <c r="G98" s="95">
        <f>IF(INDEX(技能效果!K:K,MATCH(B98,技能效果!B:B,0))=0,INDEX(技能效果!I:I,MATCH(技能效果等级!B98,技能效果!B:B,0)),H101INDEX(技能效果!I:I,MATCH(技能效果等级!B98,技能效果!B:B,0))*VLOOKUP(E98,技能数值计算!$C$19:$D$28,2,FALSE))</f>
        <v>1</v>
      </c>
      <c r="H98" s="95">
        <f>INDEX(技能效果!J:J,MATCH(技能效果等级!B98,技能效果!B:B,0))</f>
        <v>0</v>
      </c>
      <c r="I98" s="95"/>
      <c r="J98" s="95"/>
      <c r="K98" s="95"/>
      <c r="L98" s="95"/>
      <c r="M98" s="95"/>
      <c r="N98" s="96" t="str">
        <f>IF(INDEX(技能效果!L:L,MATCH(技能效果等级!B98,技能效果!B:B,0))="","",INDEX(技能效果!L:L,MATCH(技能效果等级!B98,技能效果!B:B,0)))</f>
        <v/>
      </c>
      <c r="O98" s="95">
        <f>IF(INDEX(技能效果!N:N,MATCH(B98,技能效果!B:B,0))=0,INDEX(技能效果!M:M,MATCH(技能效果等级!B98,技能效果!B:B,0)),INDEX(技能效果!M:M,MATCH(技能效果等级!B98,技能效果!B:B,0))*VLOOKUP(E98,技能数值计算!$C$19:$D$28,2,FALSE))</f>
        <v>0</v>
      </c>
      <c r="P98" s="95"/>
      <c r="Q98" s="95"/>
      <c r="R98" s="95" t="str">
        <f>IF(INDEX(技能效果!O:O,MATCH(技能效果等级!B98,技能效果!B:B,0))="","",INDEX(技能效果!O:O,MATCH(技能效果等级!B98,技能效果!B:B,0)))</f>
        <v/>
      </c>
      <c r="S98" s="95"/>
      <c r="T98" s="95"/>
      <c r="U98" s="95"/>
      <c r="V98" s="96" t="str">
        <f>IF(INDEX(技能效果!AF:AF,MATCH(技能效果等级!B98,技能效果!B:B,0))="","",INDEX(技能效果!AF:AF,MATCH(技能效果等级!B98,技能效果!B:B,0)))</f>
        <v/>
      </c>
      <c r="W98" s="95">
        <v>1</v>
      </c>
      <c r="X98" s="95"/>
      <c r="Y98" s="95"/>
    </row>
    <row r="99" spans="1:25" s="155" customFormat="1" ht="16.5" x14ac:dyDescent="0.2">
      <c r="A99" s="62">
        <v>96</v>
      </c>
      <c r="B99" s="95">
        <f>INDEX(技能效果!B:B,MATCH(技能效果等级!W99,技能效果!AE:AE,0))</f>
        <v>130600101</v>
      </c>
      <c r="C99" s="95" t="str">
        <f>INDEX(技能效果!C:C,MATCH(技能效果等级!B99,技能效果!B:B,0))</f>
        <v>常服曹焱兵普攻伤害</v>
      </c>
      <c r="D99" s="96" t="s">
        <v>873</v>
      </c>
      <c r="E99" s="95">
        <v>2</v>
      </c>
      <c r="F99" s="95">
        <f>INDEX(技能效果!H:H,MATCH(技能效果等级!B99,技能效果!B:B,0))</f>
        <v>1001</v>
      </c>
      <c r="G99" s="95">
        <f>IF(INDEX(技能效果!K:K,MATCH(B99,技能效果!B:B,0))=0,INDEX(技能效果!I:I,MATCH(技能效果等级!B99,技能效果!B:B,0)),INDEX(技能效果!I:I,MATCH(技能效果等级!B99,技能效果!B:B,0))*VLOOKUP(E99,技能数值计算!$C$19:$D$28,2,FALSE))</f>
        <v>1</v>
      </c>
      <c r="H99" s="95">
        <f>INDEX(技能效果!J:J,MATCH(技能效果等级!B99,技能效果!B:B,0))</f>
        <v>0</v>
      </c>
      <c r="I99" s="95"/>
      <c r="J99" s="95"/>
      <c r="K99" s="95"/>
      <c r="L99" s="95"/>
      <c r="M99" s="95"/>
      <c r="N99" s="96" t="str">
        <f>IF(INDEX(技能效果!L:L,MATCH(技能效果等级!B99,技能效果!B:B,0))="","",INDEX(技能效果!L:L,MATCH(技能效果等级!B99,技能效果!B:B,0)))</f>
        <v/>
      </c>
      <c r="O99" s="95">
        <f>IF(INDEX(技能效果!N:N,MATCH(B99,技能效果!B:B,0))=0,INDEX(技能效果!M:M,MATCH(技能效果等级!B99,技能效果!B:B,0)),INDEX(技能效果!M:M,MATCH(技能效果等级!B99,技能效果!B:B,0))*VLOOKUP(E99,技能数值计算!$C$19:$D$28,2,FALSE))</f>
        <v>0</v>
      </c>
      <c r="P99" s="95"/>
      <c r="Q99" s="95"/>
      <c r="R99" s="95" t="str">
        <f>IF(INDEX(技能效果!O:O,MATCH(技能效果等级!B99,技能效果!B:B,0))="","",INDEX(技能效果!O:O,MATCH(技能效果等级!B99,技能效果!B:B,0)))</f>
        <v/>
      </c>
      <c r="S99" s="95"/>
      <c r="T99" s="95"/>
      <c r="U99" s="95"/>
      <c r="V99" s="96" t="str">
        <f>IF(INDEX(技能效果!AF:AF,MATCH(技能效果等级!B99,技能效果!B:B,0))="","",INDEX(技能效果!AF:AF,MATCH(技能效果等级!B99,技能效果!B:B,0)))</f>
        <v/>
      </c>
      <c r="W99" s="95">
        <v>1</v>
      </c>
      <c r="X99" s="95"/>
      <c r="Y99" s="95"/>
    </row>
    <row r="100" spans="1:25" s="155" customFormat="1" ht="16.5" x14ac:dyDescent="0.2">
      <c r="A100" s="62">
        <v>97</v>
      </c>
      <c r="B100" s="95">
        <f>INDEX(技能效果!B:B,MATCH(技能效果等级!W100,技能效果!AE:AE,0))</f>
        <v>130600101</v>
      </c>
      <c r="C100" s="95" t="str">
        <f>INDEX(技能效果!C:C,MATCH(技能效果等级!B100,技能效果!B:B,0))</f>
        <v>常服曹焱兵普攻伤害</v>
      </c>
      <c r="D100" s="96" t="s">
        <v>873</v>
      </c>
      <c r="E100" s="95">
        <v>3</v>
      </c>
      <c r="F100" s="95">
        <f>INDEX(技能效果!H:H,MATCH(技能效果等级!B100,技能效果!B:B,0))</f>
        <v>1001</v>
      </c>
      <c r="G100" s="95">
        <f>IF(INDEX(技能效果!K:K,MATCH(B100,技能效果!B:B,0))=0,INDEX(技能效果!I:I,MATCH(技能效果等级!B100,技能效果!B:B,0)),INDEX(技能效果!I:I,MATCH(技能效果等级!B100,技能效果!B:B,0))*VLOOKUP(E100,技能数值计算!$C$19:$D$28,2,FALSE))</f>
        <v>1</v>
      </c>
      <c r="H100" s="95">
        <f>INDEX(技能效果!J:J,MATCH(技能效果等级!B100,技能效果!B:B,0))</f>
        <v>0</v>
      </c>
      <c r="I100" s="95"/>
      <c r="J100" s="95"/>
      <c r="K100" s="95"/>
      <c r="L100" s="95"/>
      <c r="M100" s="95"/>
      <c r="N100" s="96" t="str">
        <f>IF(INDEX(技能效果!L:L,MATCH(技能效果等级!B100,技能效果!B:B,0))="","",INDEX(技能效果!L:L,MATCH(技能效果等级!B100,技能效果!B:B,0)))</f>
        <v/>
      </c>
      <c r="O100" s="95">
        <f>IF(INDEX(技能效果!N:N,MATCH(B100,技能效果!B:B,0))=0,INDEX(技能效果!M:M,MATCH(技能效果等级!B100,技能效果!B:B,0)),INDEX(技能效果!M:M,MATCH(技能效果等级!B100,技能效果!B:B,0))*VLOOKUP(E100,技能数值计算!$C$19:$D$28,2,FALSE))</f>
        <v>0</v>
      </c>
      <c r="P100" s="95"/>
      <c r="Q100" s="95"/>
      <c r="R100" s="95" t="str">
        <f>IF(INDEX(技能效果!O:O,MATCH(技能效果等级!B100,技能效果!B:B,0))="","",INDEX(技能效果!O:O,MATCH(技能效果等级!B100,技能效果!B:B,0)))</f>
        <v/>
      </c>
      <c r="S100" s="95"/>
      <c r="T100" s="95"/>
      <c r="U100" s="95"/>
      <c r="V100" s="96" t="str">
        <f>IF(INDEX(技能效果!AF:AF,MATCH(技能效果等级!B100,技能效果!B:B,0))="","",INDEX(技能效果!AF:AF,MATCH(技能效果等级!B100,技能效果!B:B,0)))</f>
        <v/>
      </c>
      <c r="W100" s="95">
        <v>1</v>
      </c>
      <c r="X100" s="95"/>
      <c r="Y100" s="95"/>
    </row>
    <row r="101" spans="1:25" s="155" customFormat="1" ht="16.5" x14ac:dyDescent="0.2">
      <c r="A101" s="62">
        <v>98</v>
      </c>
      <c r="B101" s="95">
        <f>INDEX(技能效果!B:B,MATCH(技能效果等级!W101,技能效果!AE:AE,0))</f>
        <v>130600101</v>
      </c>
      <c r="C101" s="95" t="str">
        <f>INDEX(技能效果!C:C,MATCH(技能效果等级!B101,技能效果!B:B,0))</f>
        <v>常服曹焱兵普攻伤害</v>
      </c>
      <c r="D101" s="96" t="s">
        <v>873</v>
      </c>
      <c r="E101" s="95">
        <v>4</v>
      </c>
      <c r="F101" s="95">
        <f>INDEX(技能效果!H:H,MATCH(技能效果等级!B101,技能效果!B:B,0))</f>
        <v>1001</v>
      </c>
      <c r="G101" s="95">
        <f>IF(INDEX(技能效果!K:K,MATCH(B101,技能效果!B:B,0))=0,INDEX(技能效果!I:I,MATCH(技能效果等级!B101,技能效果!B:B,0)),INDEX(技能效果!I:I,MATCH(技能效果等级!B101,技能效果!B:B,0))*VLOOKUP(E101,技能数值计算!$C$19:$D$28,2,FALSE))</f>
        <v>1</v>
      </c>
      <c r="H101" s="95">
        <f>INDEX(技能效果!J:J,MATCH(技能效果等级!B101,技能效果!B:B,0))</f>
        <v>0</v>
      </c>
      <c r="I101" s="95"/>
      <c r="J101" s="95"/>
      <c r="K101" s="95"/>
      <c r="L101" s="95"/>
      <c r="M101" s="95"/>
      <c r="N101" s="96" t="str">
        <f>IF(INDEX(技能效果!L:L,MATCH(技能效果等级!B101,技能效果!B:B,0))="","",INDEX(技能效果!L:L,MATCH(技能效果等级!B101,技能效果!B:B,0)))</f>
        <v/>
      </c>
      <c r="O101" s="95">
        <f>IF(INDEX(技能效果!N:N,MATCH(B101,技能效果!B:B,0))=0,INDEX(技能效果!M:M,MATCH(技能效果等级!B101,技能效果!B:B,0)),INDEX(技能效果!M:M,MATCH(技能效果等级!B101,技能效果!B:B,0))*VLOOKUP(E101,技能数值计算!$C$19:$D$28,2,FALSE))</f>
        <v>0</v>
      </c>
      <c r="P101" s="95"/>
      <c r="Q101" s="95"/>
      <c r="R101" s="95" t="str">
        <f>IF(INDEX(技能效果!O:O,MATCH(技能效果等级!B101,技能效果!B:B,0))="","",INDEX(技能效果!O:O,MATCH(技能效果等级!B101,技能效果!B:B,0)))</f>
        <v/>
      </c>
      <c r="S101" s="95"/>
      <c r="T101" s="95"/>
      <c r="U101" s="95"/>
      <c r="V101" s="96" t="str">
        <f>IF(INDEX(技能效果!AF:AF,MATCH(技能效果等级!B101,技能效果!B:B,0))="","",INDEX(技能效果!AF:AF,MATCH(技能效果等级!B101,技能效果!B:B,0)))</f>
        <v/>
      </c>
      <c r="W101" s="95">
        <v>1</v>
      </c>
      <c r="X101" s="95"/>
      <c r="Y101" s="95"/>
    </row>
    <row r="102" spans="1:25" s="155" customFormat="1" ht="16.5" x14ac:dyDescent="0.2">
      <c r="A102" s="62">
        <v>99</v>
      </c>
      <c r="B102" s="95">
        <f>INDEX(技能效果!B:B,MATCH(技能效果等级!W102,技能效果!AE:AE,0))</f>
        <v>130600101</v>
      </c>
      <c r="C102" s="95" t="str">
        <f>INDEX(技能效果!C:C,MATCH(技能效果等级!B102,技能效果!B:B,0))</f>
        <v>常服曹焱兵普攻伤害</v>
      </c>
      <c r="D102" s="96" t="s">
        <v>873</v>
      </c>
      <c r="E102" s="95">
        <v>5</v>
      </c>
      <c r="F102" s="95">
        <f>INDEX(技能效果!H:H,MATCH(技能效果等级!B102,技能效果!B:B,0))</f>
        <v>1001</v>
      </c>
      <c r="G102" s="95">
        <f>IF(INDEX(技能效果!K:K,MATCH(B102,技能效果!B:B,0))=0,INDEX(技能效果!I:I,MATCH(技能效果等级!B102,技能效果!B:B,0)),INDEX(技能效果!I:I,MATCH(技能效果等级!B102,技能效果!B:B,0))*VLOOKUP(E102,技能数值计算!$C$19:$D$28,2,FALSE))</f>
        <v>1</v>
      </c>
      <c r="H102" s="95">
        <f>INDEX(技能效果!J:J,MATCH(技能效果等级!B102,技能效果!B:B,0))</f>
        <v>0</v>
      </c>
      <c r="I102" s="95"/>
      <c r="J102" s="95"/>
      <c r="K102" s="95"/>
      <c r="L102" s="95"/>
      <c r="M102" s="95"/>
      <c r="N102" s="96" t="str">
        <f>IF(INDEX(技能效果!L:L,MATCH(技能效果等级!B102,技能效果!B:B,0))="","",INDEX(技能效果!L:L,MATCH(技能效果等级!B102,技能效果!B:B,0)))</f>
        <v/>
      </c>
      <c r="O102" s="95">
        <f>IF(INDEX(技能效果!N:N,MATCH(B102,技能效果!B:B,0))=0,INDEX(技能效果!M:M,MATCH(技能效果等级!B102,技能效果!B:B,0)),INDEX(技能效果!M:M,MATCH(技能效果等级!B102,技能效果!B:B,0))*VLOOKUP(E102,技能数值计算!$C$19:$D$28,2,FALSE))</f>
        <v>0</v>
      </c>
      <c r="P102" s="95"/>
      <c r="Q102" s="95"/>
      <c r="R102" s="95" t="str">
        <f>IF(INDEX(技能效果!O:O,MATCH(技能效果等级!B102,技能效果!B:B,0))="","",INDEX(技能效果!O:O,MATCH(技能效果等级!B102,技能效果!B:B,0)))</f>
        <v/>
      </c>
      <c r="S102" s="95"/>
      <c r="T102" s="95"/>
      <c r="U102" s="95"/>
      <c r="V102" s="96" t="str">
        <f>IF(INDEX(技能效果!AF:AF,MATCH(技能效果等级!B102,技能效果!B:B,0))="","",INDEX(技能效果!AF:AF,MATCH(技能效果等级!B102,技能效果!B:B,0)))</f>
        <v/>
      </c>
      <c r="W102" s="95">
        <v>1</v>
      </c>
      <c r="X102" s="95"/>
      <c r="Y102" s="95"/>
    </row>
    <row r="103" spans="1:25" s="155" customFormat="1" ht="16.5" x14ac:dyDescent="0.2">
      <c r="A103" s="62">
        <v>100</v>
      </c>
      <c r="B103" s="95">
        <f>INDEX(技能效果!B:B,MATCH(技能效果等级!W103,技能效果!AE:AE,0))</f>
        <v>130600101</v>
      </c>
      <c r="C103" s="95" t="str">
        <f>INDEX(技能效果!C:C,MATCH(技能效果等级!B103,技能效果!B:B,0))</f>
        <v>常服曹焱兵普攻伤害</v>
      </c>
      <c r="D103" s="96" t="s">
        <v>873</v>
      </c>
      <c r="E103" s="95">
        <v>6</v>
      </c>
      <c r="F103" s="95">
        <f>INDEX(技能效果!H:H,MATCH(技能效果等级!B103,技能效果!B:B,0))</f>
        <v>1001</v>
      </c>
      <c r="G103" s="95">
        <f>IF(INDEX(技能效果!K:K,MATCH(B103,技能效果!B:B,0))=0,INDEX(技能效果!I:I,MATCH(技能效果等级!B103,技能效果!B:B,0)),INDEX(技能效果!I:I,MATCH(技能效果等级!B103,技能效果!B:B,0))*VLOOKUP(E103,技能数值计算!$C$19:$D$28,2,FALSE))</f>
        <v>1</v>
      </c>
      <c r="H103" s="95">
        <f>INDEX(技能效果!J:J,MATCH(技能效果等级!B103,技能效果!B:B,0))</f>
        <v>0</v>
      </c>
      <c r="I103" s="95"/>
      <c r="J103" s="95"/>
      <c r="K103" s="95"/>
      <c r="L103" s="95"/>
      <c r="M103" s="95"/>
      <c r="N103" s="96" t="str">
        <f>IF(INDEX(技能效果!L:L,MATCH(技能效果等级!B103,技能效果!B:B,0))="","",INDEX(技能效果!L:L,MATCH(技能效果等级!B103,技能效果!B:B,0)))</f>
        <v/>
      </c>
      <c r="O103" s="95">
        <f>IF(INDEX(技能效果!N:N,MATCH(B103,技能效果!B:B,0))=0,INDEX(技能效果!M:M,MATCH(技能效果等级!B103,技能效果!B:B,0)),INDEX(技能效果!M:M,MATCH(技能效果等级!B103,技能效果!B:B,0))*VLOOKUP(E103,技能数值计算!$C$19:$D$28,2,FALSE))</f>
        <v>0</v>
      </c>
      <c r="P103" s="95"/>
      <c r="Q103" s="95"/>
      <c r="R103" s="95" t="str">
        <f>IF(INDEX(技能效果!O:O,MATCH(技能效果等级!B103,技能效果!B:B,0))="","",INDEX(技能效果!O:O,MATCH(技能效果等级!B103,技能效果!B:B,0)))</f>
        <v/>
      </c>
      <c r="S103" s="95"/>
      <c r="T103" s="95"/>
      <c r="U103" s="95"/>
      <c r="V103" s="96" t="str">
        <f>IF(INDEX(技能效果!AF:AF,MATCH(技能效果等级!B103,技能效果!B:B,0))="","",INDEX(技能效果!AF:AF,MATCH(技能效果等级!B103,技能效果!B:B,0)))</f>
        <v/>
      </c>
      <c r="W103" s="95">
        <v>1</v>
      </c>
      <c r="X103" s="95"/>
      <c r="Y103" s="95"/>
    </row>
    <row r="104" spans="1:25" s="155" customFormat="1" ht="16.5" x14ac:dyDescent="0.2">
      <c r="A104" s="62">
        <v>101</v>
      </c>
      <c r="B104" s="95">
        <f>INDEX(技能效果!B:B,MATCH(技能效果等级!W104,技能效果!AE:AE,0))</f>
        <v>130600101</v>
      </c>
      <c r="C104" s="95" t="str">
        <f>INDEX(技能效果!C:C,MATCH(技能效果等级!B104,技能效果!B:B,0))</f>
        <v>常服曹焱兵普攻伤害</v>
      </c>
      <c r="D104" s="96" t="s">
        <v>873</v>
      </c>
      <c r="E104" s="95">
        <v>7</v>
      </c>
      <c r="F104" s="95">
        <f>INDEX(技能效果!H:H,MATCH(技能效果等级!B104,技能效果!B:B,0))</f>
        <v>1001</v>
      </c>
      <c r="G104" s="95">
        <f>IF(INDEX(技能效果!K:K,MATCH(B104,技能效果!B:B,0))=0,INDEX(技能效果!I:I,MATCH(技能效果等级!B104,技能效果!B:B,0)),INDEX(技能效果!I:I,MATCH(技能效果等级!B104,技能效果!B:B,0))*VLOOKUP(E104,技能数值计算!$C$19:$D$28,2,FALSE))</f>
        <v>1</v>
      </c>
      <c r="H104" s="95">
        <f>INDEX(技能效果!J:J,MATCH(技能效果等级!B104,技能效果!B:B,0))</f>
        <v>0</v>
      </c>
      <c r="I104" s="95"/>
      <c r="J104" s="95"/>
      <c r="K104" s="95"/>
      <c r="L104" s="95"/>
      <c r="M104" s="95"/>
      <c r="N104" s="96" t="str">
        <f>IF(INDEX(技能效果!L:L,MATCH(技能效果等级!B104,技能效果!B:B,0))="","",INDEX(技能效果!L:L,MATCH(技能效果等级!B104,技能效果!B:B,0)))</f>
        <v/>
      </c>
      <c r="O104" s="95">
        <f>IF(INDEX(技能效果!N:N,MATCH(B104,技能效果!B:B,0))=0,INDEX(技能效果!M:M,MATCH(技能效果等级!B104,技能效果!B:B,0)),INDEX(技能效果!M:M,MATCH(技能效果等级!B104,技能效果!B:B,0))*VLOOKUP(E104,技能数值计算!$C$19:$D$28,2,FALSE))</f>
        <v>0</v>
      </c>
      <c r="P104" s="95"/>
      <c r="Q104" s="95"/>
      <c r="R104" s="95" t="str">
        <f>IF(INDEX(技能效果!O:O,MATCH(技能效果等级!B104,技能效果!B:B,0))="","",INDEX(技能效果!O:O,MATCH(技能效果等级!B104,技能效果!B:B,0)))</f>
        <v/>
      </c>
      <c r="S104" s="95"/>
      <c r="T104" s="95"/>
      <c r="U104" s="95"/>
      <c r="V104" s="96" t="str">
        <f>IF(INDEX(技能效果!AF:AF,MATCH(技能效果等级!B104,技能效果!B:B,0))="","",INDEX(技能效果!AF:AF,MATCH(技能效果等级!B104,技能效果!B:B,0)))</f>
        <v/>
      </c>
      <c r="W104" s="95">
        <v>1</v>
      </c>
      <c r="X104" s="95"/>
      <c r="Y104" s="95"/>
    </row>
    <row r="105" spans="1:25" s="155" customFormat="1" ht="16.5" x14ac:dyDescent="0.2">
      <c r="A105" s="62">
        <v>102</v>
      </c>
      <c r="B105" s="95">
        <f>INDEX(技能效果!B:B,MATCH(技能效果等级!W105,技能效果!AE:AE,0))</f>
        <v>130600101</v>
      </c>
      <c r="C105" s="95" t="str">
        <f>INDEX(技能效果!C:C,MATCH(技能效果等级!B105,技能效果!B:B,0))</f>
        <v>常服曹焱兵普攻伤害</v>
      </c>
      <c r="D105" s="96" t="s">
        <v>873</v>
      </c>
      <c r="E105" s="95">
        <v>8</v>
      </c>
      <c r="F105" s="95">
        <f>INDEX(技能效果!H:H,MATCH(技能效果等级!B105,技能效果!B:B,0))</f>
        <v>1001</v>
      </c>
      <c r="G105" s="95">
        <f>IF(INDEX(技能效果!K:K,MATCH(B105,技能效果!B:B,0))=0,INDEX(技能效果!I:I,MATCH(技能效果等级!B105,技能效果!B:B,0)),INDEX(技能效果!I:I,MATCH(技能效果等级!B105,技能效果!B:B,0))*VLOOKUP(E105,技能数值计算!$C$19:$D$28,2,FALSE))</f>
        <v>1</v>
      </c>
      <c r="H105" s="95">
        <f>INDEX(技能效果!J:J,MATCH(技能效果等级!B105,技能效果!B:B,0))</f>
        <v>0</v>
      </c>
      <c r="I105" s="95"/>
      <c r="J105" s="95"/>
      <c r="K105" s="95"/>
      <c r="L105" s="95"/>
      <c r="M105" s="95"/>
      <c r="N105" s="96" t="str">
        <f>IF(INDEX(技能效果!L:L,MATCH(技能效果等级!B105,技能效果!B:B,0))="","",INDEX(技能效果!L:L,MATCH(技能效果等级!B105,技能效果!B:B,0)))</f>
        <v/>
      </c>
      <c r="O105" s="95">
        <f>IF(INDEX(技能效果!N:N,MATCH(B105,技能效果!B:B,0))=0,INDEX(技能效果!M:M,MATCH(技能效果等级!B105,技能效果!B:B,0)),INDEX(技能效果!M:M,MATCH(技能效果等级!B105,技能效果!B:B,0))*VLOOKUP(E105,技能数值计算!$C$19:$D$28,2,FALSE))</f>
        <v>0</v>
      </c>
      <c r="P105" s="95"/>
      <c r="Q105" s="95"/>
      <c r="R105" s="95" t="str">
        <f>IF(INDEX(技能效果!O:O,MATCH(技能效果等级!B105,技能效果!B:B,0))="","",INDEX(技能效果!O:O,MATCH(技能效果等级!B105,技能效果!B:B,0)))</f>
        <v/>
      </c>
      <c r="S105" s="95"/>
      <c r="T105" s="95"/>
      <c r="U105" s="95"/>
      <c r="V105" s="96" t="str">
        <f>IF(INDEX(技能效果!AF:AF,MATCH(技能效果等级!B105,技能效果!B:B,0))="","",INDEX(技能效果!AF:AF,MATCH(技能效果等级!B105,技能效果!B:B,0)))</f>
        <v/>
      </c>
      <c r="W105" s="95">
        <v>1</v>
      </c>
      <c r="X105" s="95"/>
      <c r="Y105" s="95"/>
    </row>
    <row r="106" spans="1:25" s="155" customFormat="1" ht="16.5" x14ac:dyDescent="0.2">
      <c r="A106" s="62">
        <v>103</v>
      </c>
      <c r="B106" s="95">
        <f>INDEX(技能效果!B:B,MATCH(技能效果等级!W106,技能效果!AE:AE,0))</f>
        <v>130600101</v>
      </c>
      <c r="C106" s="95" t="str">
        <f>INDEX(技能效果!C:C,MATCH(技能效果等级!B106,技能效果!B:B,0))</f>
        <v>常服曹焱兵普攻伤害</v>
      </c>
      <c r="D106" s="96" t="s">
        <v>873</v>
      </c>
      <c r="E106" s="95">
        <v>9</v>
      </c>
      <c r="F106" s="95">
        <f>INDEX(技能效果!H:H,MATCH(技能效果等级!B106,技能效果!B:B,0))</f>
        <v>1001</v>
      </c>
      <c r="G106" s="95">
        <f>IF(INDEX(技能效果!K:K,MATCH(B106,技能效果!B:B,0))=0,INDEX(技能效果!I:I,MATCH(技能效果等级!B106,技能效果!B:B,0)),INDEX(技能效果!I:I,MATCH(技能效果等级!B106,技能效果!B:B,0))*VLOOKUP(E106,技能数值计算!$C$19:$D$28,2,FALSE))</f>
        <v>1</v>
      </c>
      <c r="H106" s="95">
        <f>INDEX(技能效果!J:J,MATCH(技能效果等级!B106,技能效果!B:B,0))</f>
        <v>0</v>
      </c>
      <c r="I106" s="95"/>
      <c r="J106" s="95"/>
      <c r="K106" s="95"/>
      <c r="L106" s="95"/>
      <c r="M106" s="95"/>
      <c r="N106" s="96" t="str">
        <f>IF(INDEX(技能效果!L:L,MATCH(技能效果等级!B106,技能效果!B:B,0))="","",INDEX(技能效果!L:L,MATCH(技能效果等级!B106,技能效果!B:B,0)))</f>
        <v/>
      </c>
      <c r="O106" s="95">
        <f>IF(INDEX(技能效果!N:N,MATCH(B106,技能效果!B:B,0))=0,INDEX(技能效果!M:M,MATCH(技能效果等级!B106,技能效果!B:B,0)),INDEX(技能效果!M:M,MATCH(技能效果等级!B106,技能效果!B:B,0))*VLOOKUP(E106,技能数值计算!$C$19:$D$28,2,FALSE))</f>
        <v>0</v>
      </c>
      <c r="P106" s="95"/>
      <c r="Q106" s="95"/>
      <c r="R106" s="95" t="str">
        <f>IF(INDEX(技能效果!O:O,MATCH(技能效果等级!B106,技能效果!B:B,0))="","",INDEX(技能效果!O:O,MATCH(技能效果等级!B106,技能效果!B:B,0)))</f>
        <v/>
      </c>
      <c r="S106" s="95"/>
      <c r="T106" s="95"/>
      <c r="U106" s="95"/>
      <c r="V106" s="96" t="str">
        <f>IF(INDEX(技能效果!AF:AF,MATCH(技能效果等级!B106,技能效果!B:B,0))="","",INDEX(技能效果!AF:AF,MATCH(技能效果等级!B106,技能效果!B:B,0)))</f>
        <v/>
      </c>
      <c r="W106" s="95">
        <v>1</v>
      </c>
      <c r="X106" s="95"/>
      <c r="Y106" s="95"/>
    </row>
    <row r="107" spans="1:25" s="155" customFormat="1" ht="16.5" x14ac:dyDescent="0.2">
      <c r="A107" s="62">
        <v>104</v>
      </c>
      <c r="B107" s="95">
        <f>INDEX(技能效果!B:B,MATCH(技能效果等级!W107,技能效果!AE:AE,0))</f>
        <v>130600101</v>
      </c>
      <c r="C107" s="95" t="str">
        <f>INDEX(技能效果!C:C,MATCH(技能效果等级!B107,技能效果!B:B,0))</f>
        <v>常服曹焱兵普攻伤害</v>
      </c>
      <c r="D107" s="96" t="s">
        <v>873</v>
      </c>
      <c r="E107" s="95">
        <v>10</v>
      </c>
      <c r="F107" s="95">
        <f>INDEX(技能效果!H:H,MATCH(技能效果等级!B107,技能效果!B:B,0))</f>
        <v>1001</v>
      </c>
      <c r="G107" s="95">
        <f>IF(INDEX(技能效果!K:K,MATCH(B107,技能效果!B:B,0))=0,INDEX(技能效果!I:I,MATCH(技能效果等级!B107,技能效果!B:B,0)),INDEX(技能效果!I:I,MATCH(技能效果等级!B107,技能效果!B:B,0))*VLOOKUP(E107,技能数值计算!$C$19:$D$28,2,FALSE))</f>
        <v>1</v>
      </c>
      <c r="H107" s="95">
        <f>INDEX(技能效果!J:J,MATCH(技能效果等级!B107,技能效果!B:B,0))</f>
        <v>0</v>
      </c>
      <c r="I107" s="95"/>
      <c r="J107" s="95"/>
      <c r="K107" s="95"/>
      <c r="L107" s="95"/>
      <c r="M107" s="95"/>
      <c r="N107" s="96" t="str">
        <f>IF(INDEX(技能效果!L:L,MATCH(技能效果等级!B107,技能效果!B:B,0))="","",INDEX(技能效果!L:L,MATCH(技能效果等级!B107,技能效果!B:B,0)))</f>
        <v/>
      </c>
      <c r="O107" s="95">
        <f>IF(INDEX(技能效果!N:N,MATCH(B107,技能效果!B:B,0))=0,INDEX(技能效果!M:M,MATCH(技能效果等级!B107,技能效果!B:B,0)),INDEX(技能效果!M:M,MATCH(技能效果等级!B107,技能效果!B:B,0))*VLOOKUP(E107,技能数值计算!$C$19:$D$28,2,FALSE))</f>
        <v>0</v>
      </c>
      <c r="P107" s="95"/>
      <c r="Q107" s="95"/>
      <c r="R107" s="95" t="str">
        <f>IF(INDEX(技能效果!O:O,MATCH(技能效果等级!B107,技能效果!B:B,0))="","",INDEX(技能效果!O:O,MATCH(技能效果等级!B107,技能效果!B:B,0)))</f>
        <v/>
      </c>
      <c r="S107" s="95"/>
      <c r="T107" s="95"/>
      <c r="U107" s="95"/>
      <c r="V107" s="96" t="str">
        <f>IF(INDEX(技能效果!AF:AF,MATCH(技能效果等级!B107,技能效果!B:B,0))="","",INDEX(技能效果!AF:AF,MATCH(技能效果等级!B107,技能效果!B:B,0)))</f>
        <v/>
      </c>
      <c r="W107" s="95">
        <v>1</v>
      </c>
      <c r="X107" s="95"/>
      <c r="Y107" s="95"/>
    </row>
    <row r="108" spans="1:25" s="155" customFormat="1" ht="16.5" x14ac:dyDescent="0.2">
      <c r="A108" s="62">
        <v>105</v>
      </c>
      <c r="B108" s="95">
        <f>INDEX(技能效果!B:B,MATCH(技能效果等级!W108,技能效果!AE:AE,0))</f>
        <v>130600102</v>
      </c>
      <c r="C108" s="95" t="str">
        <f>INDEX(技能效果!C:C,MATCH(技能效果等级!B108,技能效果!B:B,0))</f>
        <v>常服曹焱兵普攻水晶</v>
      </c>
      <c r="D108" s="96" t="s">
        <v>873</v>
      </c>
      <c r="E108" s="95">
        <v>1</v>
      </c>
      <c r="F108" s="95">
        <f>INDEX(技能效果!H:H,MATCH(技能效果等级!B108,技能效果!B:B,0))</f>
        <v>3001</v>
      </c>
      <c r="G108" s="95">
        <f>IF(INDEX(技能效果!K:K,MATCH(B108,技能效果!B:B,0))=0,INDEX(技能效果!I:I,MATCH(技能效果等级!B108,技能效果!B:B,0)),INDEX(技能效果!I:I,MATCH(技能效果等级!B108,技能效果!B:B,0))*VLOOKUP(E108,技能数值计算!$C$19:$D$28,2,FALSE))</f>
        <v>1</v>
      </c>
      <c r="H108" s="95">
        <f>INDEX(技能效果!J:J,MATCH(技能效果等级!B108,技能效果!B:B,0))</f>
        <v>1</v>
      </c>
      <c r="I108" s="95"/>
      <c r="J108" s="95"/>
      <c r="K108" s="95"/>
      <c r="L108" s="95"/>
      <c r="M108" s="95"/>
      <c r="N108" s="96" t="str">
        <f>IF(INDEX(技能效果!L:L,MATCH(技能效果等级!B108,技能效果!B:B,0))="","",INDEX(技能效果!L:L,MATCH(技能效果等级!B108,技能效果!B:B,0)))</f>
        <v/>
      </c>
      <c r="O108" s="95">
        <f>IF(INDEX(技能效果!N:N,MATCH(B108,技能效果!B:B,0))=0,INDEX(技能效果!M:M,MATCH(技能效果等级!B108,技能效果!B:B,0)),INDEX(技能效果!M:M,MATCH(技能效果等级!B108,技能效果!B:B,0))*VLOOKUP(E108,技能数值计算!$C$19:$D$28,2,FALSE))</f>
        <v>0</v>
      </c>
      <c r="P108" s="95"/>
      <c r="Q108" s="95"/>
      <c r="R108" s="95" t="str">
        <f>IF(INDEX(技能效果!O:O,MATCH(技能效果等级!B108,技能效果!B:B,0))="","",INDEX(技能效果!O:O,MATCH(技能效果等级!B108,技能效果!B:B,0)))</f>
        <v/>
      </c>
      <c r="S108" s="95"/>
      <c r="T108" s="95"/>
      <c r="U108" s="95"/>
      <c r="V108" s="96" t="str">
        <f>IF(INDEX(技能效果!AF:AF,MATCH(技能效果等级!B108,技能效果!B:B,0))="","",INDEX(技能效果!AF:AF,MATCH(技能效果等级!B108,技能效果!B:B,0)))</f>
        <v/>
      </c>
      <c r="W108" s="95">
        <f>W98+1</f>
        <v>2</v>
      </c>
      <c r="X108" s="95"/>
      <c r="Y108" s="95"/>
    </row>
    <row r="109" spans="1:25" s="155" customFormat="1" ht="16.5" x14ac:dyDescent="0.2">
      <c r="A109" s="62">
        <v>106</v>
      </c>
      <c r="B109" s="95">
        <f>INDEX(技能效果!B:B,MATCH(技能效果等级!W109,技能效果!AE:AE,0))</f>
        <v>130600102</v>
      </c>
      <c r="C109" s="95" t="str">
        <f>INDEX(技能效果!C:C,MATCH(技能效果等级!B109,技能效果!B:B,0))</f>
        <v>常服曹焱兵普攻水晶</v>
      </c>
      <c r="D109" s="96" t="s">
        <v>873</v>
      </c>
      <c r="E109" s="95">
        <v>2</v>
      </c>
      <c r="F109" s="95">
        <f>INDEX(技能效果!H:H,MATCH(技能效果等级!B109,技能效果!B:B,0))</f>
        <v>3001</v>
      </c>
      <c r="G109" s="95">
        <f>IF(INDEX(技能效果!K:K,MATCH(B109,技能效果!B:B,0))=0,INDEX(技能效果!I:I,MATCH(技能效果等级!B109,技能效果!B:B,0)),INDEX(技能效果!I:I,MATCH(技能效果等级!B109,技能效果!B:B,0))*VLOOKUP(E109,技能数值计算!$C$19:$D$28,2,FALSE))</f>
        <v>1</v>
      </c>
      <c r="H109" s="95">
        <f>INDEX(技能效果!J:J,MATCH(技能效果等级!B109,技能效果!B:B,0))</f>
        <v>1</v>
      </c>
      <c r="I109" s="95"/>
      <c r="J109" s="95"/>
      <c r="K109" s="95"/>
      <c r="L109" s="95"/>
      <c r="M109" s="95"/>
      <c r="N109" s="96" t="str">
        <f>IF(INDEX(技能效果!L:L,MATCH(技能效果等级!B109,技能效果!B:B,0))="","",INDEX(技能效果!L:L,MATCH(技能效果等级!B109,技能效果!B:B,0)))</f>
        <v/>
      </c>
      <c r="O109" s="95">
        <f>IF(INDEX(技能效果!N:N,MATCH(B109,技能效果!B:B,0))=0,INDEX(技能效果!M:M,MATCH(技能效果等级!B109,技能效果!B:B,0)),INDEX(技能效果!M:M,MATCH(技能效果等级!B109,技能效果!B:B,0))*VLOOKUP(E109,技能数值计算!$C$19:$D$28,2,FALSE))</f>
        <v>0</v>
      </c>
      <c r="P109" s="95"/>
      <c r="Q109" s="95"/>
      <c r="R109" s="95" t="str">
        <f>IF(INDEX(技能效果!O:O,MATCH(技能效果等级!B109,技能效果!B:B,0))="","",INDEX(技能效果!O:O,MATCH(技能效果等级!B109,技能效果!B:B,0)))</f>
        <v/>
      </c>
      <c r="S109" s="95"/>
      <c r="T109" s="95"/>
      <c r="U109" s="95"/>
      <c r="V109" s="96" t="str">
        <f>IF(INDEX(技能效果!AF:AF,MATCH(技能效果等级!B109,技能效果!B:B,0))="","",INDEX(技能效果!AF:AF,MATCH(技能效果等级!B109,技能效果!B:B,0)))</f>
        <v/>
      </c>
      <c r="W109" s="95">
        <f t="shared" ref="W109:W172" si="0">W99+1</f>
        <v>2</v>
      </c>
      <c r="X109" s="95"/>
      <c r="Y109" s="95"/>
    </row>
    <row r="110" spans="1:25" s="155" customFormat="1" ht="16.5" x14ac:dyDescent="0.2">
      <c r="A110" s="62">
        <v>107</v>
      </c>
      <c r="B110" s="95">
        <f>INDEX(技能效果!B:B,MATCH(技能效果等级!W110,技能效果!AE:AE,0))</f>
        <v>130600102</v>
      </c>
      <c r="C110" s="95" t="str">
        <f>INDEX(技能效果!C:C,MATCH(技能效果等级!B110,技能效果!B:B,0))</f>
        <v>常服曹焱兵普攻水晶</v>
      </c>
      <c r="D110" s="96" t="s">
        <v>873</v>
      </c>
      <c r="E110" s="95">
        <v>3</v>
      </c>
      <c r="F110" s="95">
        <f>INDEX(技能效果!H:H,MATCH(技能效果等级!B110,技能效果!B:B,0))</f>
        <v>3001</v>
      </c>
      <c r="G110" s="95">
        <f>IF(INDEX(技能效果!K:K,MATCH(B110,技能效果!B:B,0))=0,INDEX(技能效果!I:I,MATCH(技能效果等级!B110,技能效果!B:B,0)),INDEX(技能效果!I:I,MATCH(技能效果等级!B110,技能效果!B:B,0))*VLOOKUP(E110,技能数值计算!$C$19:$D$28,2,FALSE))</f>
        <v>1</v>
      </c>
      <c r="H110" s="95">
        <f>INDEX(技能效果!J:J,MATCH(技能效果等级!B110,技能效果!B:B,0))</f>
        <v>1</v>
      </c>
      <c r="I110" s="95"/>
      <c r="J110" s="95"/>
      <c r="K110" s="95"/>
      <c r="L110" s="95"/>
      <c r="M110" s="95"/>
      <c r="N110" s="96" t="str">
        <f>IF(INDEX(技能效果!L:L,MATCH(技能效果等级!B110,技能效果!B:B,0))="","",INDEX(技能效果!L:L,MATCH(技能效果等级!B110,技能效果!B:B,0)))</f>
        <v/>
      </c>
      <c r="O110" s="95">
        <f>IF(INDEX(技能效果!N:N,MATCH(B110,技能效果!B:B,0))=0,INDEX(技能效果!M:M,MATCH(技能效果等级!B110,技能效果!B:B,0)),INDEX(技能效果!M:M,MATCH(技能效果等级!B110,技能效果!B:B,0))*VLOOKUP(E110,技能数值计算!$C$19:$D$28,2,FALSE))</f>
        <v>0</v>
      </c>
      <c r="P110" s="95"/>
      <c r="Q110" s="95"/>
      <c r="R110" s="95" t="str">
        <f>IF(INDEX(技能效果!O:O,MATCH(技能效果等级!B110,技能效果!B:B,0))="","",INDEX(技能效果!O:O,MATCH(技能效果等级!B110,技能效果!B:B,0)))</f>
        <v/>
      </c>
      <c r="S110" s="95"/>
      <c r="T110" s="95"/>
      <c r="U110" s="95"/>
      <c r="V110" s="96" t="str">
        <f>IF(INDEX(技能效果!AF:AF,MATCH(技能效果等级!B110,技能效果!B:B,0))="","",INDEX(技能效果!AF:AF,MATCH(技能效果等级!B110,技能效果!B:B,0)))</f>
        <v/>
      </c>
      <c r="W110" s="95">
        <f t="shared" si="0"/>
        <v>2</v>
      </c>
      <c r="X110" s="95"/>
      <c r="Y110" s="95"/>
    </row>
    <row r="111" spans="1:25" s="155" customFormat="1" ht="16.5" x14ac:dyDescent="0.2">
      <c r="A111" s="62">
        <v>108</v>
      </c>
      <c r="B111" s="95">
        <f>INDEX(技能效果!B:B,MATCH(技能效果等级!W111,技能效果!AE:AE,0))</f>
        <v>130600102</v>
      </c>
      <c r="C111" s="95" t="str">
        <f>INDEX(技能效果!C:C,MATCH(技能效果等级!B111,技能效果!B:B,0))</f>
        <v>常服曹焱兵普攻水晶</v>
      </c>
      <c r="D111" s="96" t="s">
        <v>873</v>
      </c>
      <c r="E111" s="95">
        <v>4</v>
      </c>
      <c r="F111" s="95">
        <f>INDEX(技能效果!H:H,MATCH(技能效果等级!B111,技能效果!B:B,0))</f>
        <v>3001</v>
      </c>
      <c r="G111" s="95">
        <f>IF(INDEX(技能效果!K:K,MATCH(B111,技能效果!B:B,0))=0,INDEX(技能效果!I:I,MATCH(技能效果等级!B111,技能效果!B:B,0)),INDEX(技能效果!I:I,MATCH(技能效果等级!B111,技能效果!B:B,0))*VLOOKUP(E111,技能数值计算!$C$19:$D$28,2,FALSE))</f>
        <v>1</v>
      </c>
      <c r="H111" s="95">
        <f>INDEX(技能效果!J:J,MATCH(技能效果等级!B111,技能效果!B:B,0))</f>
        <v>1</v>
      </c>
      <c r="I111" s="95"/>
      <c r="J111" s="95"/>
      <c r="K111" s="95"/>
      <c r="L111" s="95"/>
      <c r="M111" s="95"/>
      <c r="N111" s="96" t="str">
        <f>IF(INDEX(技能效果!L:L,MATCH(技能效果等级!B111,技能效果!B:B,0))="","",INDEX(技能效果!L:L,MATCH(技能效果等级!B111,技能效果!B:B,0)))</f>
        <v/>
      </c>
      <c r="O111" s="95">
        <f>IF(INDEX(技能效果!N:N,MATCH(B111,技能效果!B:B,0))=0,INDEX(技能效果!M:M,MATCH(技能效果等级!B111,技能效果!B:B,0)),INDEX(技能效果!M:M,MATCH(技能效果等级!B111,技能效果!B:B,0))*VLOOKUP(E111,技能数值计算!$C$19:$D$28,2,FALSE))</f>
        <v>0</v>
      </c>
      <c r="P111" s="95"/>
      <c r="Q111" s="95"/>
      <c r="R111" s="95" t="str">
        <f>IF(INDEX(技能效果!O:O,MATCH(技能效果等级!B111,技能效果!B:B,0))="","",INDEX(技能效果!O:O,MATCH(技能效果等级!B111,技能效果!B:B,0)))</f>
        <v/>
      </c>
      <c r="S111" s="95"/>
      <c r="T111" s="95"/>
      <c r="U111" s="95"/>
      <c r="V111" s="96" t="str">
        <f>IF(INDEX(技能效果!AF:AF,MATCH(技能效果等级!B111,技能效果!B:B,0))="","",INDEX(技能效果!AF:AF,MATCH(技能效果等级!B111,技能效果!B:B,0)))</f>
        <v/>
      </c>
      <c r="W111" s="95">
        <f t="shared" si="0"/>
        <v>2</v>
      </c>
      <c r="X111" s="95"/>
      <c r="Y111" s="95"/>
    </row>
    <row r="112" spans="1:25" s="155" customFormat="1" ht="16.5" x14ac:dyDescent="0.2">
      <c r="A112" s="62">
        <v>109</v>
      </c>
      <c r="B112" s="95">
        <f>INDEX(技能效果!B:B,MATCH(技能效果等级!W112,技能效果!AE:AE,0))</f>
        <v>130600102</v>
      </c>
      <c r="C112" s="95" t="str">
        <f>INDEX(技能效果!C:C,MATCH(技能效果等级!B112,技能效果!B:B,0))</f>
        <v>常服曹焱兵普攻水晶</v>
      </c>
      <c r="D112" s="96" t="s">
        <v>873</v>
      </c>
      <c r="E112" s="95">
        <v>5</v>
      </c>
      <c r="F112" s="95">
        <f>INDEX(技能效果!H:H,MATCH(技能效果等级!B112,技能效果!B:B,0))</f>
        <v>3001</v>
      </c>
      <c r="G112" s="95">
        <f>IF(INDEX(技能效果!K:K,MATCH(B112,技能效果!B:B,0))=0,INDEX(技能效果!I:I,MATCH(技能效果等级!B112,技能效果!B:B,0)),INDEX(技能效果!I:I,MATCH(技能效果等级!B112,技能效果!B:B,0))*VLOOKUP(E112,技能数值计算!$C$19:$D$28,2,FALSE))</f>
        <v>1</v>
      </c>
      <c r="H112" s="95">
        <f>INDEX(技能效果!J:J,MATCH(技能效果等级!B112,技能效果!B:B,0))</f>
        <v>1</v>
      </c>
      <c r="I112" s="95"/>
      <c r="J112" s="95"/>
      <c r="K112" s="95"/>
      <c r="L112" s="95"/>
      <c r="M112" s="95"/>
      <c r="N112" s="96" t="str">
        <f>IF(INDEX(技能效果!L:L,MATCH(技能效果等级!B112,技能效果!B:B,0))="","",INDEX(技能效果!L:L,MATCH(技能效果等级!B112,技能效果!B:B,0)))</f>
        <v/>
      </c>
      <c r="O112" s="95">
        <f>IF(INDEX(技能效果!N:N,MATCH(B112,技能效果!B:B,0))=0,INDEX(技能效果!M:M,MATCH(技能效果等级!B112,技能效果!B:B,0)),INDEX(技能效果!M:M,MATCH(技能效果等级!B112,技能效果!B:B,0))*VLOOKUP(E112,技能数值计算!$C$19:$D$28,2,FALSE))</f>
        <v>0</v>
      </c>
      <c r="P112" s="95"/>
      <c r="Q112" s="95"/>
      <c r="R112" s="95" t="str">
        <f>IF(INDEX(技能效果!O:O,MATCH(技能效果等级!B112,技能效果!B:B,0))="","",INDEX(技能效果!O:O,MATCH(技能效果等级!B112,技能效果!B:B,0)))</f>
        <v/>
      </c>
      <c r="S112" s="95"/>
      <c r="T112" s="95"/>
      <c r="U112" s="95"/>
      <c r="V112" s="96" t="str">
        <f>IF(INDEX(技能效果!AF:AF,MATCH(技能效果等级!B112,技能效果!B:B,0))="","",INDEX(技能效果!AF:AF,MATCH(技能效果等级!B112,技能效果!B:B,0)))</f>
        <v/>
      </c>
      <c r="W112" s="95">
        <f t="shared" si="0"/>
        <v>2</v>
      </c>
      <c r="X112" s="95"/>
      <c r="Y112" s="95"/>
    </row>
    <row r="113" spans="1:25" s="155" customFormat="1" ht="16.5" x14ac:dyDescent="0.2">
      <c r="A113" s="62">
        <v>110</v>
      </c>
      <c r="B113" s="95">
        <f>INDEX(技能效果!B:B,MATCH(技能效果等级!W113,技能效果!AE:AE,0))</f>
        <v>130600102</v>
      </c>
      <c r="C113" s="95" t="str">
        <f>INDEX(技能效果!C:C,MATCH(技能效果等级!B113,技能效果!B:B,0))</f>
        <v>常服曹焱兵普攻水晶</v>
      </c>
      <c r="D113" s="96" t="s">
        <v>873</v>
      </c>
      <c r="E113" s="95">
        <v>6</v>
      </c>
      <c r="F113" s="95">
        <f>INDEX(技能效果!H:H,MATCH(技能效果等级!B113,技能效果!B:B,0))</f>
        <v>3001</v>
      </c>
      <c r="G113" s="95">
        <f>IF(INDEX(技能效果!K:K,MATCH(B113,技能效果!B:B,0))=0,INDEX(技能效果!I:I,MATCH(技能效果等级!B113,技能效果!B:B,0)),INDEX(技能效果!I:I,MATCH(技能效果等级!B113,技能效果!B:B,0))*VLOOKUP(E113,技能数值计算!$C$19:$D$28,2,FALSE))</f>
        <v>1</v>
      </c>
      <c r="H113" s="95">
        <f>INDEX(技能效果!J:J,MATCH(技能效果等级!B113,技能效果!B:B,0))</f>
        <v>1</v>
      </c>
      <c r="I113" s="95"/>
      <c r="J113" s="95"/>
      <c r="K113" s="95"/>
      <c r="L113" s="95"/>
      <c r="M113" s="95"/>
      <c r="N113" s="96" t="str">
        <f>IF(INDEX(技能效果!L:L,MATCH(技能效果等级!B113,技能效果!B:B,0))="","",INDEX(技能效果!L:L,MATCH(技能效果等级!B113,技能效果!B:B,0)))</f>
        <v/>
      </c>
      <c r="O113" s="95">
        <f>IF(INDEX(技能效果!N:N,MATCH(B113,技能效果!B:B,0))=0,INDEX(技能效果!M:M,MATCH(技能效果等级!B113,技能效果!B:B,0)),INDEX(技能效果!M:M,MATCH(技能效果等级!B113,技能效果!B:B,0))*VLOOKUP(E113,技能数值计算!$C$19:$D$28,2,FALSE))</f>
        <v>0</v>
      </c>
      <c r="P113" s="95"/>
      <c r="Q113" s="95"/>
      <c r="R113" s="95" t="str">
        <f>IF(INDEX(技能效果!O:O,MATCH(技能效果等级!B113,技能效果!B:B,0))="","",INDEX(技能效果!O:O,MATCH(技能效果等级!B113,技能效果!B:B,0)))</f>
        <v/>
      </c>
      <c r="S113" s="95"/>
      <c r="T113" s="95"/>
      <c r="U113" s="95"/>
      <c r="V113" s="96" t="str">
        <f>IF(INDEX(技能效果!AF:AF,MATCH(技能效果等级!B113,技能效果!B:B,0))="","",INDEX(技能效果!AF:AF,MATCH(技能效果等级!B113,技能效果!B:B,0)))</f>
        <v/>
      </c>
      <c r="W113" s="95">
        <f t="shared" si="0"/>
        <v>2</v>
      </c>
      <c r="X113" s="95"/>
      <c r="Y113" s="95"/>
    </row>
    <row r="114" spans="1:25" s="155" customFormat="1" ht="16.5" x14ac:dyDescent="0.2">
      <c r="A114" s="62">
        <v>111</v>
      </c>
      <c r="B114" s="95">
        <f>INDEX(技能效果!B:B,MATCH(技能效果等级!W114,技能效果!AE:AE,0))</f>
        <v>130600102</v>
      </c>
      <c r="C114" s="95" t="str">
        <f>INDEX(技能效果!C:C,MATCH(技能效果等级!B114,技能效果!B:B,0))</f>
        <v>常服曹焱兵普攻水晶</v>
      </c>
      <c r="D114" s="96" t="s">
        <v>873</v>
      </c>
      <c r="E114" s="95">
        <v>7</v>
      </c>
      <c r="F114" s="95">
        <f>INDEX(技能效果!H:H,MATCH(技能效果等级!B114,技能效果!B:B,0))</f>
        <v>3001</v>
      </c>
      <c r="G114" s="95">
        <f>IF(INDEX(技能效果!K:K,MATCH(B114,技能效果!B:B,0))=0,INDEX(技能效果!I:I,MATCH(技能效果等级!B114,技能效果!B:B,0)),INDEX(技能效果!I:I,MATCH(技能效果等级!B114,技能效果!B:B,0))*VLOOKUP(E114,技能数值计算!$C$19:$D$28,2,FALSE))</f>
        <v>1</v>
      </c>
      <c r="H114" s="95">
        <f>INDEX(技能效果!J:J,MATCH(技能效果等级!B114,技能效果!B:B,0))</f>
        <v>1</v>
      </c>
      <c r="I114" s="95"/>
      <c r="J114" s="95"/>
      <c r="K114" s="95"/>
      <c r="L114" s="95"/>
      <c r="M114" s="95"/>
      <c r="N114" s="96" t="str">
        <f>IF(INDEX(技能效果!L:L,MATCH(技能效果等级!B114,技能效果!B:B,0))="","",INDEX(技能效果!L:L,MATCH(技能效果等级!B114,技能效果!B:B,0)))</f>
        <v/>
      </c>
      <c r="O114" s="95">
        <f>IF(INDEX(技能效果!N:N,MATCH(B114,技能效果!B:B,0))=0,INDEX(技能效果!M:M,MATCH(技能效果等级!B114,技能效果!B:B,0)),INDEX(技能效果!M:M,MATCH(技能效果等级!B114,技能效果!B:B,0))*VLOOKUP(E114,技能数值计算!$C$19:$D$28,2,FALSE))</f>
        <v>0</v>
      </c>
      <c r="P114" s="95"/>
      <c r="Q114" s="95"/>
      <c r="R114" s="95" t="str">
        <f>IF(INDEX(技能效果!O:O,MATCH(技能效果等级!B114,技能效果!B:B,0))="","",INDEX(技能效果!O:O,MATCH(技能效果等级!B114,技能效果!B:B,0)))</f>
        <v/>
      </c>
      <c r="S114" s="95"/>
      <c r="T114" s="95"/>
      <c r="U114" s="95"/>
      <c r="V114" s="96" t="str">
        <f>IF(INDEX(技能效果!AF:AF,MATCH(技能效果等级!B114,技能效果!B:B,0))="","",INDEX(技能效果!AF:AF,MATCH(技能效果等级!B114,技能效果!B:B,0)))</f>
        <v/>
      </c>
      <c r="W114" s="95">
        <f t="shared" si="0"/>
        <v>2</v>
      </c>
      <c r="X114" s="95"/>
      <c r="Y114" s="95"/>
    </row>
    <row r="115" spans="1:25" s="155" customFormat="1" ht="16.5" x14ac:dyDescent="0.2">
      <c r="A115" s="62">
        <v>112</v>
      </c>
      <c r="B115" s="95">
        <f>INDEX(技能效果!B:B,MATCH(技能效果等级!W115,技能效果!AE:AE,0))</f>
        <v>130600102</v>
      </c>
      <c r="C115" s="95" t="str">
        <f>INDEX(技能效果!C:C,MATCH(技能效果等级!B115,技能效果!B:B,0))</f>
        <v>常服曹焱兵普攻水晶</v>
      </c>
      <c r="D115" s="96" t="s">
        <v>873</v>
      </c>
      <c r="E115" s="95">
        <v>8</v>
      </c>
      <c r="F115" s="95">
        <f>INDEX(技能效果!H:H,MATCH(技能效果等级!B115,技能效果!B:B,0))</f>
        <v>3001</v>
      </c>
      <c r="G115" s="95">
        <f>IF(INDEX(技能效果!K:K,MATCH(B115,技能效果!B:B,0))=0,INDEX(技能效果!I:I,MATCH(技能效果等级!B115,技能效果!B:B,0)),INDEX(技能效果!I:I,MATCH(技能效果等级!B115,技能效果!B:B,0))*VLOOKUP(E115,技能数值计算!$C$19:$D$28,2,FALSE))</f>
        <v>1</v>
      </c>
      <c r="H115" s="95">
        <f>INDEX(技能效果!J:J,MATCH(技能效果等级!B115,技能效果!B:B,0))</f>
        <v>1</v>
      </c>
      <c r="I115" s="95"/>
      <c r="J115" s="95"/>
      <c r="K115" s="95"/>
      <c r="L115" s="95"/>
      <c r="M115" s="95"/>
      <c r="N115" s="96" t="str">
        <f>IF(INDEX(技能效果!L:L,MATCH(技能效果等级!B115,技能效果!B:B,0))="","",INDEX(技能效果!L:L,MATCH(技能效果等级!B115,技能效果!B:B,0)))</f>
        <v/>
      </c>
      <c r="O115" s="95">
        <f>IF(INDEX(技能效果!N:N,MATCH(B115,技能效果!B:B,0))=0,INDEX(技能效果!M:M,MATCH(技能效果等级!B115,技能效果!B:B,0)),INDEX(技能效果!M:M,MATCH(技能效果等级!B115,技能效果!B:B,0))*VLOOKUP(E115,技能数值计算!$C$19:$D$28,2,FALSE))</f>
        <v>0</v>
      </c>
      <c r="P115" s="95"/>
      <c r="Q115" s="95"/>
      <c r="R115" s="95" t="str">
        <f>IF(INDEX(技能效果!O:O,MATCH(技能效果等级!B115,技能效果!B:B,0))="","",INDEX(技能效果!O:O,MATCH(技能效果等级!B115,技能效果!B:B,0)))</f>
        <v/>
      </c>
      <c r="S115" s="95"/>
      <c r="T115" s="95"/>
      <c r="U115" s="95"/>
      <c r="V115" s="96" t="str">
        <f>IF(INDEX(技能效果!AF:AF,MATCH(技能效果等级!B115,技能效果!B:B,0))="","",INDEX(技能效果!AF:AF,MATCH(技能效果等级!B115,技能效果!B:B,0)))</f>
        <v/>
      </c>
      <c r="W115" s="95">
        <f t="shared" si="0"/>
        <v>2</v>
      </c>
      <c r="X115" s="95"/>
      <c r="Y115" s="95"/>
    </row>
    <row r="116" spans="1:25" s="155" customFormat="1" ht="16.5" x14ac:dyDescent="0.2">
      <c r="A116" s="62">
        <v>113</v>
      </c>
      <c r="B116" s="95">
        <f>INDEX(技能效果!B:B,MATCH(技能效果等级!W116,技能效果!AE:AE,0))</f>
        <v>130600102</v>
      </c>
      <c r="C116" s="95" t="str">
        <f>INDEX(技能效果!C:C,MATCH(技能效果等级!B116,技能效果!B:B,0))</f>
        <v>常服曹焱兵普攻水晶</v>
      </c>
      <c r="D116" s="96" t="s">
        <v>873</v>
      </c>
      <c r="E116" s="95">
        <v>9</v>
      </c>
      <c r="F116" s="95">
        <f>INDEX(技能效果!H:H,MATCH(技能效果等级!B116,技能效果!B:B,0))</f>
        <v>3001</v>
      </c>
      <c r="G116" s="95">
        <f>IF(INDEX(技能效果!K:K,MATCH(B116,技能效果!B:B,0))=0,INDEX(技能效果!I:I,MATCH(技能效果等级!B116,技能效果!B:B,0)),INDEX(技能效果!I:I,MATCH(技能效果等级!B116,技能效果!B:B,0))*VLOOKUP(E116,技能数值计算!$C$19:$D$28,2,FALSE))</f>
        <v>1</v>
      </c>
      <c r="H116" s="95">
        <f>INDEX(技能效果!J:J,MATCH(技能效果等级!B116,技能效果!B:B,0))</f>
        <v>1</v>
      </c>
      <c r="I116" s="95"/>
      <c r="J116" s="95"/>
      <c r="K116" s="95"/>
      <c r="L116" s="95"/>
      <c r="M116" s="95"/>
      <c r="N116" s="96" t="str">
        <f>IF(INDEX(技能效果!L:L,MATCH(技能效果等级!B116,技能效果!B:B,0))="","",INDEX(技能效果!L:L,MATCH(技能效果等级!B116,技能效果!B:B,0)))</f>
        <v/>
      </c>
      <c r="O116" s="95">
        <f>IF(INDEX(技能效果!N:N,MATCH(B116,技能效果!B:B,0))=0,INDEX(技能效果!M:M,MATCH(技能效果等级!B116,技能效果!B:B,0)),INDEX(技能效果!M:M,MATCH(技能效果等级!B116,技能效果!B:B,0))*VLOOKUP(E116,技能数值计算!$C$19:$D$28,2,FALSE))</f>
        <v>0</v>
      </c>
      <c r="P116" s="95"/>
      <c r="Q116" s="95"/>
      <c r="R116" s="95" t="str">
        <f>IF(INDEX(技能效果!O:O,MATCH(技能效果等级!B116,技能效果!B:B,0))="","",INDEX(技能效果!O:O,MATCH(技能效果等级!B116,技能效果!B:B,0)))</f>
        <v/>
      </c>
      <c r="S116" s="95"/>
      <c r="T116" s="95"/>
      <c r="U116" s="95"/>
      <c r="V116" s="96" t="str">
        <f>IF(INDEX(技能效果!AF:AF,MATCH(技能效果等级!B116,技能效果!B:B,0))="","",INDEX(技能效果!AF:AF,MATCH(技能效果等级!B116,技能效果!B:B,0)))</f>
        <v/>
      </c>
      <c r="W116" s="95">
        <f t="shared" si="0"/>
        <v>2</v>
      </c>
      <c r="X116" s="95"/>
      <c r="Y116" s="95"/>
    </row>
    <row r="117" spans="1:25" s="155" customFormat="1" ht="16.5" x14ac:dyDescent="0.2">
      <c r="A117" s="62">
        <v>114</v>
      </c>
      <c r="B117" s="95">
        <f>INDEX(技能效果!B:B,MATCH(技能效果等级!W117,技能效果!AE:AE,0))</f>
        <v>130600102</v>
      </c>
      <c r="C117" s="95" t="str">
        <f>INDEX(技能效果!C:C,MATCH(技能效果等级!B117,技能效果!B:B,0))</f>
        <v>常服曹焱兵普攻水晶</v>
      </c>
      <c r="D117" s="96" t="s">
        <v>873</v>
      </c>
      <c r="E117" s="95">
        <v>10</v>
      </c>
      <c r="F117" s="95">
        <f>INDEX(技能效果!H:H,MATCH(技能效果等级!B117,技能效果!B:B,0))</f>
        <v>3001</v>
      </c>
      <c r="G117" s="95">
        <f>IF(INDEX(技能效果!K:K,MATCH(B117,技能效果!B:B,0))=0,INDEX(技能效果!I:I,MATCH(技能效果等级!B117,技能效果!B:B,0)),INDEX(技能效果!I:I,MATCH(技能效果等级!B117,技能效果!B:B,0))*VLOOKUP(E117,技能数值计算!$C$19:$D$28,2,FALSE))</f>
        <v>1</v>
      </c>
      <c r="H117" s="95">
        <f>INDEX(技能效果!J:J,MATCH(技能效果等级!B117,技能效果!B:B,0))</f>
        <v>1</v>
      </c>
      <c r="I117" s="95"/>
      <c r="J117" s="95"/>
      <c r="K117" s="95"/>
      <c r="L117" s="95"/>
      <c r="M117" s="95"/>
      <c r="N117" s="96" t="str">
        <f>IF(INDEX(技能效果!L:L,MATCH(技能效果等级!B117,技能效果!B:B,0))="","",INDEX(技能效果!L:L,MATCH(技能效果等级!B117,技能效果!B:B,0)))</f>
        <v/>
      </c>
      <c r="O117" s="95">
        <f>IF(INDEX(技能效果!N:N,MATCH(B117,技能效果!B:B,0))=0,INDEX(技能效果!M:M,MATCH(技能效果等级!B117,技能效果!B:B,0)),INDEX(技能效果!M:M,MATCH(技能效果等级!B117,技能效果!B:B,0))*VLOOKUP(E117,技能数值计算!$C$19:$D$28,2,FALSE))</f>
        <v>0</v>
      </c>
      <c r="P117" s="95"/>
      <c r="Q117" s="95"/>
      <c r="R117" s="95" t="str">
        <f>IF(INDEX(技能效果!O:O,MATCH(技能效果等级!B117,技能效果!B:B,0))="","",INDEX(技能效果!O:O,MATCH(技能效果等级!B117,技能效果!B:B,0)))</f>
        <v/>
      </c>
      <c r="S117" s="95"/>
      <c r="T117" s="95"/>
      <c r="U117" s="95"/>
      <c r="V117" s="96" t="str">
        <f>IF(INDEX(技能效果!AF:AF,MATCH(技能效果等级!B117,技能效果!B:B,0))="","",INDEX(技能效果!AF:AF,MATCH(技能效果等级!B117,技能效果!B:B,0)))</f>
        <v/>
      </c>
      <c r="W117" s="95">
        <f t="shared" si="0"/>
        <v>2</v>
      </c>
      <c r="X117" s="95"/>
      <c r="Y117" s="95"/>
    </row>
    <row r="118" spans="1:25" s="155" customFormat="1" ht="16.5" x14ac:dyDescent="0.2">
      <c r="A118" s="62">
        <v>115</v>
      </c>
      <c r="B118" s="95">
        <f>INDEX(技能效果!B:B,MATCH(技能效果等级!W118,技能效果!AE:AE,0))</f>
        <v>130600201</v>
      </c>
      <c r="C118" s="95" t="str">
        <f>INDEX(技能效果!C:C,MATCH(技能效果等级!B118,技能效果!B:B,0))</f>
        <v>曹玄亮普攻伤害</v>
      </c>
      <c r="D118" s="96" t="s">
        <v>873</v>
      </c>
      <c r="E118" s="95">
        <v>1</v>
      </c>
      <c r="F118" s="95">
        <f>INDEX(技能效果!H:H,MATCH(技能效果等级!B118,技能效果!B:B,0))</f>
        <v>1001</v>
      </c>
      <c r="G118" s="95">
        <f>IF(INDEX(技能效果!K:K,MATCH(B118,技能效果!B:B,0))=0,INDEX(技能效果!I:I,MATCH(技能效果等级!B118,技能效果!B:B,0)),INDEX(技能效果!I:I,MATCH(技能效果等级!B118,技能效果!B:B,0))*VLOOKUP(E118,技能数值计算!$C$19:$D$28,2,FALSE))</f>
        <v>1</v>
      </c>
      <c r="H118" s="95">
        <f>INDEX(技能效果!J:J,MATCH(技能效果等级!B118,技能效果!B:B,0))</f>
        <v>0</v>
      </c>
      <c r="I118" s="95"/>
      <c r="J118" s="95"/>
      <c r="K118" s="95"/>
      <c r="L118" s="95"/>
      <c r="M118" s="95"/>
      <c r="N118" s="96" t="str">
        <f>IF(INDEX(技能效果!L:L,MATCH(技能效果等级!B118,技能效果!B:B,0))="","",INDEX(技能效果!L:L,MATCH(技能效果等级!B118,技能效果!B:B,0)))</f>
        <v/>
      </c>
      <c r="O118" s="95">
        <f>IF(INDEX(技能效果!N:N,MATCH(B118,技能效果!B:B,0))=0,INDEX(技能效果!M:M,MATCH(技能效果等级!B118,技能效果!B:B,0)),INDEX(技能效果!M:M,MATCH(技能效果等级!B118,技能效果!B:B,0))*VLOOKUP(E118,技能数值计算!$C$19:$D$28,2,FALSE))</f>
        <v>0</v>
      </c>
      <c r="P118" s="95"/>
      <c r="Q118" s="95"/>
      <c r="R118" s="95" t="str">
        <f>IF(INDEX(技能效果!O:O,MATCH(技能效果等级!B118,技能效果!B:B,0))="","",INDEX(技能效果!O:O,MATCH(技能效果等级!B118,技能效果!B:B,0)))</f>
        <v/>
      </c>
      <c r="S118" s="95"/>
      <c r="T118" s="95"/>
      <c r="U118" s="95"/>
      <c r="V118" s="96" t="str">
        <f>IF(INDEX(技能效果!AF:AF,MATCH(技能效果等级!B118,技能效果!B:B,0))="","",INDEX(技能效果!AF:AF,MATCH(技能效果等级!B118,技能效果!B:B,0)))</f>
        <v/>
      </c>
      <c r="W118" s="95">
        <f t="shared" si="0"/>
        <v>3</v>
      </c>
      <c r="X118" s="95"/>
      <c r="Y118" s="95"/>
    </row>
    <row r="119" spans="1:25" s="155" customFormat="1" ht="16.5" x14ac:dyDescent="0.2">
      <c r="A119" s="62">
        <v>116</v>
      </c>
      <c r="B119" s="95">
        <f>INDEX(技能效果!B:B,MATCH(技能效果等级!W119,技能效果!AE:AE,0))</f>
        <v>130600201</v>
      </c>
      <c r="C119" s="95" t="str">
        <f>INDEX(技能效果!C:C,MATCH(技能效果等级!B119,技能效果!B:B,0))</f>
        <v>曹玄亮普攻伤害</v>
      </c>
      <c r="D119" s="96" t="s">
        <v>873</v>
      </c>
      <c r="E119" s="95">
        <v>2</v>
      </c>
      <c r="F119" s="95">
        <f>INDEX(技能效果!H:H,MATCH(技能效果等级!B119,技能效果!B:B,0))</f>
        <v>1001</v>
      </c>
      <c r="G119" s="95">
        <f>IF(INDEX(技能效果!K:K,MATCH(B119,技能效果!B:B,0))=0,INDEX(技能效果!I:I,MATCH(技能效果等级!B119,技能效果!B:B,0)),INDEX(技能效果!I:I,MATCH(技能效果等级!B119,技能效果!B:B,0))*VLOOKUP(E119,技能数值计算!$C$19:$D$28,2,FALSE))</f>
        <v>1</v>
      </c>
      <c r="H119" s="95">
        <f>INDEX(技能效果!J:J,MATCH(技能效果等级!B119,技能效果!B:B,0))</f>
        <v>0</v>
      </c>
      <c r="I119" s="95"/>
      <c r="J119" s="95"/>
      <c r="K119" s="95"/>
      <c r="L119" s="95"/>
      <c r="M119" s="95"/>
      <c r="N119" s="96" t="str">
        <f>IF(INDEX(技能效果!L:L,MATCH(技能效果等级!B119,技能效果!B:B,0))="","",INDEX(技能效果!L:L,MATCH(技能效果等级!B119,技能效果!B:B,0)))</f>
        <v/>
      </c>
      <c r="O119" s="95">
        <f>IF(INDEX(技能效果!N:N,MATCH(B119,技能效果!B:B,0))=0,INDEX(技能效果!M:M,MATCH(技能效果等级!B119,技能效果!B:B,0)),INDEX(技能效果!M:M,MATCH(技能效果等级!B119,技能效果!B:B,0))*VLOOKUP(E119,技能数值计算!$C$19:$D$28,2,FALSE))</f>
        <v>0</v>
      </c>
      <c r="P119" s="95"/>
      <c r="Q119" s="95"/>
      <c r="R119" s="95" t="str">
        <f>IF(INDEX(技能效果!O:O,MATCH(技能效果等级!B119,技能效果!B:B,0))="","",INDEX(技能效果!O:O,MATCH(技能效果等级!B119,技能效果!B:B,0)))</f>
        <v/>
      </c>
      <c r="S119" s="95"/>
      <c r="T119" s="95"/>
      <c r="U119" s="95"/>
      <c r="V119" s="96" t="str">
        <f>IF(INDEX(技能效果!AF:AF,MATCH(技能效果等级!B119,技能效果!B:B,0))="","",INDEX(技能效果!AF:AF,MATCH(技能效果等级!B119,技能效果!B:B,0)))</f>
        <v/>
      </c>
      <c r="W119" s="95">
        <f t="shared" si="0"/>
        <v>3</v>
      </c>
      <c r="X119" s="95"/>
      <c r="Y119" s="95"/>
    </row>
    <row r="120" spans="1:25" s="155" customFormat="1" ht="16.5" x14ac:dyDescent="0.2">
      <c r="A120" s="62">
        <v>117</v>
      </c>
      <c r="B120" s="95">
        <f>INDEX(技能效果!B:B,MATCH(技能效果等级!W120,技能效果!AE:AE,0))</f>
        <v>130600201</v>
      </c>
      <c r="C120" s="95" t="str">
        <f>INDEX(技能效果!C:C,MATCH(技能效果等级!B120,技能效果!B:B,0))</f>
        <v>曹玄亮普攻伤害</v>
      </c>
      <c r="D120" s="96" t="s">
        <v>873</v>
      </c>
      <c r="E120" s="95">
        <v>3</v>
      </c>
      <c r="F120" s="95">
        <f>INDEX(技能效果!H:H,MATCH(技能效果等级!B120,技能效果!B:B,0))</f>
        <v>1001</v>
      </c>
      <c r="G120" s="95">
        <f>IF(INDEX(技能效果!K:K,MATCH(B120,技能效果!B:B,0))=0,INDEX(技能效果!I:I,MATCH(技能效果等级!B120,技能效果!B:B,0)),INDEX(技能效果!I:I,MATCH(技能效果等级!B120,技能效果!B:B,0))*VLOOKUP(E120,技能数值计算!$C$19:$D$28,2,FALSE))</f>
        <v>1</v>
      </c>
      <c r="H120" s="95">
        <f>INDEX(技能效果!J:J,MATCH(技能效果等级!B120,技能效果!B:B,0))</f>
        <v>0</v>
      </c>
      <c r="I120" s="95"/>
      <c r="J120" s="95"/>
      <c r="K120" s="95"/>
      <c r="L120" s="95"/>
      <c r="M120" s="95"/>
      <c r="N120" s="96" t="str">
        <f>IF(INDEX(技能效果!L:L,MATCH(技能效果等级!B120,技能效果!B:B,0))="","",INDEX(技能效果!L:L,MATCH(技能效果等级!B120,技能效果!B:B,0)))</f>
        <v/>
      </c>
      <c r="O120" s="95">
        <f>IF(INDEX(技能效果!N:N,MATCH(B120,技能效果!B:B,0))=0,INDEX(技能效果!M:M,MATCH(技能效果等级!B120,技能效果!B:B,0)),INDEX(技能效果!M:M,MATCH(技能效果等级!B120,技能效果!B:B,0))*VLOOKUP(E120,技能数值计算!$C$19:$D$28,2,FALSE))</f>
        <v>0</v>
      </c>
      <c r="P120" s="95"/>
      <c r="Q120" s="95"/>
      <c r="R120" s="95" t="str">
        <f>IF(INDEX(技能效果!O:O,MATCH(技能效果等级!B120,技能效果!B:B,0))="","",INDEX(技能效果!O:O,MATCH(技能效果等级!B120,技能效果!B:B,0)))</f>
        <v/>
      </c>
      <c r="S120" s="95"/>
      <c r="T120" s="95"/>
      <c r="U120" s="95"/>
      <c r="V120" s="96" t="str">
        <f>IF(INDEX(技能效果!AF:AF,MATCH(技能效果等级!B120,技能效果!B:B,0))="","",INDEX(技能效果!AF:AF,MATCH(技能效果等级!B120,技能效果!B:B,0)))</f>
        <v/>
      </c>
      <c r="W120" s="95">
        <f t="shared" si="0"/>
        <v>3</v>
      </c>
      <c r="X120" s="95"/>
      <c r="Y120" s="95"/>
    </row>
    <row r="121" spans="1:25" s="155" customFormat="1" ht="16.5" x14ac:dyDescent="0.2">
      <c r="A121" s="62">
        <v>118</v>
      </c>
      <c r="B121" s="95">
        <f>INDEX(技能效果!B:B,MATCH(技能效果等级!W121,技能效果!AE:AE,0))</f>
        <v>130600201</v>
      </c>
      <c r="C121" s="95" t="str">
        <f>INDEX(技能效果!C:C,MATCH(技能效果等级!B121,技能效果!B:B,0))</f>
        <v>曹玄亮普攻伤害</v>
      </c>
      <c r="D121" s="96" t="s">
        <v>873</v>
      </c>
      <c r="E121" s="95">
        <v>4</v>
      </c>
      <c r="F121" s="95">
        <f>INDEX(技能效果!H:H,MATCH(技能效果等级!B121,技能效果!B:B,0))</f>
        <v>1001</v>
      </c>
      <c r="G121" s="95">
        <f>IF(INDEX(技能效果!K:K,MATCH(B121,技能效果!B:B,0))=0,INDEX(技能效果!I:I,MATCH(技能效果等级!B121,技能效果!B:B,0)),INDEX(技能效果!I:I,MATCH(技能效果等级!B121,技能效果!B:B,0))*VLOOKUP(E121,技能数值计算!$C$19:$D$28,2,FALSE))</f>
        <v>1</v>
      </c>
      <c r="H121" s="95">
        <f>INDEX(技能效果!J:J,MATCH(技能效果等级!B121,技能效果!B:B,0))</f>
        <v>0</v>
      </c>
      <c r="I121" s="95"/>
      <c r="J121" s="95"/>
      <c r="K121" s="95"/>
      <c r="L121" s="95"/>
      <c r="M121" s="95"/>
      <c r="N121" s="96" t="str">
        <f>IF(INDEX(技能效果!L:L,MATCH(技能效果等级!B121,技能效果!B:B,0))="","",INDEX(技能效果!L:L,MATCH(技能效果等级!B121,技能效果!B:B,0)))</f>
        <v/>
      </c>
      <c r="O121" s="95">
        <f>IF(INDEX(技能效果!N:N,MATCH(B121,技能效果!B:B,0))=0,INDEX(技能效果!M:M,MATCH(技能效果等级!B121,技能效果!B:B,0)),INDEX(技能效果!M:M,MATCH(技能效果等级!B121,技能效果!B:B,0))*VLOOKUP(E121,技能数值计算!$C$19:$D$28,2,FALSE))</f>
        <v>0</v>
      </c>
      <c r="P121" s="95"/>
      <c r="Q121" s="95"/>
      <c r="R121" s="95" t="str">
        <f>IF(INDEX(技能效果!O:O,MATCH(技能效果等级!B121,技能效果!B:B,0))="","",INDEX(技能效果!O:O,MATCH(技能效果等级!B121,技能效果!B:B,0)))</f>
        <v/>
      </c>
      <c r="S121" s="95"/>
      <c r="T121" s="95"/>
      <c r="U121" s="95"/>
      <c r="V121" s="96" t="str">
        <f>IF(INDEX(技能效果!AF:AF,MATCH(技能效果等级!B121,技能效果!B:B,0))="","",INDEX(技能效果!AF:AF,MATCH(技能效果等级!B121,技能效果!B:B,0)))</f>
        <v/>
      </c>
      <c r="W121" s="95">
        <f t="shared" si="0"/>
        <v>3</v>
      </c>
      <c r="X121" s="95"/>
      <c r="Y121" s="95"/>
    </row>
    <row r="122" spans="1:25" s="155" customFormat="1" ht="16.5" x14ac:dyDescent="0.2">
      <c r="A122" s="62">
        <v>119</v>
      </c>
      <c r="B122" s="95">
        <f>INDEX(技能效果!B:B,MATCH(技能效果等级!W122,技能效果!AE:AE,0))</f>
        <v>130600201</v>
      </c>
      <c r="C122" s="95" t="str">
        <f>INDEX(技能效果!C:C,MATCH(技能效果等级!B122,技能效果!B:B,0))</f>
        <v>曹玄亮普攻伤害</v>
      </c>
      <c r="D122" s="96" t="s">
        <v>873</v>
      </c>
      <c r="E122" s="95">
        <v>5</v>
      </c>
      <c r="F122" s="95">
        <f>INDEX(技能效果!H:H,MATCH(技能效果等级!B122,技能效果!B:B,0))</f>
        <v>1001</v>
      </c>
      <c r="G122" s="95">
        <f>IF(INDEX(技能效果!K:K,MATCH(B122,技能效果!B:B,0))=0,INDEX(技能效果!I:I,MATCH(技能效果等级!B122,技能效果!B:B,0)),INDEX(技能效果!I:I,MATCH(技能效果等级!B122,技能效果!B:B,0))*VLOOKUP(E122,技能数值计算!$C$19:$D$28,2,FALSE))</f>
        <v>1</v>
      </c>
      <c r="H122" s="95">
        <f>INDEX(技能效果!J:J,MATCH(技能效果等级!B122,技能效果!B:B,0))</f>
        <v>0</v>
      </c>
      <c r="I122" s="95"/>
      <c r="J122" s="95"/>
      <c r="K122" s="95"/>
      <c r="L122" s="95"/>
      <c r="M122" s="95"/>
      <c r="N122" s="96" t="str">
        <f>IF(INDEX(技能效果!L:L,MATCH(技能效果等级!B122,技能效果!B:B,0))="","",INDEX(技能效果!L:L,MATCH(技能效果等级!B122,技能效果!B:B,0)))</f>
        <v/>
      </c>
      <c r="O122" s="95">
        <f>IF(INDEX(技能效果!N:N,MATCH(B122,技能效果!B:B,0))=0,INDEX(技能效果!M:M,MATCH(技能效果等级!B122,技能效果!B:B,0)),INDEX(技能效果!M:M,MATCH(技能效果等级!B122,技能效果!B:B,0))*VLOOKUP(E122,技能数值计算!$C$19:$D$28,2,FALSE))</f>
        <v>0</v>
      </c>
      <c r="P122" s="95"/>
      <c r="Q122" s="95"/>
      <c r="R122" s="95" t="str">
        <f>IF(INDEX(技能效果!O:O,MATCH(技能效果等级!B122,技能效果!B:B,0))="","",INDEX(技能效果!O:O,MATCH(技能效果等级!B122,技能效果!B:B,0)))</f>
        <v/>
      </c>
      <c r="S122" s="95"/>
      <c r="T122" s="95"/>
      <c r="U122" s="95"/>
      <c r="V122" s="96" t="str">
        <f>IF(INDEX(技能效果!AF:AF,MATCH(技能效果等级!B122,技能效果!B:B,0))="","",INDEX(技能效果!AF:AF,MATCH(技能效果等级!B122,技能效果!B:B,0)))</f>
        <v/>
      </c>
      <c r="W122" s="95">
        <f t="shared" si="0"/>
        <v>3</v>
      </c>
      <c r="X122" s="95"/>
      <c r="Y122" s="95"/>
    </row>
    <row r="123" spans="1:25" s="155" customFormat="1" ht="16.5" x14ac:dyDescent="0.2">
      <c r="A123" s="62">
        <v>120</v>
      </c>
      <c r="B123" s="95">
        <f>INDEX(技能效果!B:B,MATCH(技能效果等级!W123,技能效果!AE:AE,0))</f>
        <v>130600201</v>
      </c>
      <c r="C123" s="95" t="str">
        <f>INDEX(技能效果!C:C,MATCH(技能效果等级!B123,技能效果!B:B,0))</f>
        <v>曹玄亮普攻伤害</v>
      </c>
      <c r="D123" s="96" t="s">
        <v>873</v>
      </c>
      <c r="E123" s="95">
        <v>6</v>
      </c>
      <c r="F123" s="95">
        <f>INDEX(技能效果!H:H,MATCH(技能效果等级!B123,技能效果!B:B,0))</f>
        <v>1001</v>
      </c>
      <c r="G123" s="95">
        <f>IF(INDEX(技能效果!K:K,MATCH(B123,技能效果!B:B,0))=0,INDEX(技能效果!I:I,MATCH(技能效果等级!B123,技能效果!B:B,0)),INDEX(技能效果!I:I,MATCH(技能效果等级!B123,技能效果!B:B,0))*VLOOKUP(E123,技能数值计算!$C$19:$D$28,2,FALSE))</f>
        <v>1</v>
      </c>
      <c r="H123" s="95">
        <f>INDEX(技能效果!J:J,MATCH(技能效果等级!B123,技能效果!B:B,0))</f>
        <v>0</v>
      </c>
      <c r="I123" s="95"/>
      <c r="J123" s="95"/>
      <c r="K123" s="95"/>
      <c r="L123" s="95"/>
      <c r="M123" s="95"/>
      <c r="N123" s="96" t="str">
        <f>IF(INDEX(技能效果!L:L,MATCH(技能效果等级!B123,技能效果!B:B,0))="","",INDEX(技能效果!L:L,MATCH(技能效果等级!B123,技能效果!B:B,0)))</f>
        <v/>
      </c>
      <c r="O123" s="95">
        <f>IF(INDEX(技能效果!N:N,MATCH(B123,技能效果!B:B,0))=0,INDEX(技能效果!M:M,MATCH(技能效果等级!B123,技能效果!B:B,0)),INDEX(技能效果!M:M,MATCH(技能效果等级!B123,技能效果!B:B,0))*VLOOKUP(E123,技能数值计算!$C$19:$D$28,2,FALSE))</f>
        <v>0</v>
      </c>
      <c r="P123" s="95"/>
      <c r="Q123" s="95"/>
      <c r="R123" s="95" t="str">
        <f>IF(INDEX(技能效果!O:O,MATCH(技能效果等级!B123,技能效果!B:B,0))="","",INDEX(技能效果!O:O,MATCH(技能效果等级!B123,技能效果!B:B,0)))</f>
        <v/>
      </c>
      <c r="S123" s="95"/>
      <c r="T123" s="95"/>
      <c r="U123" s="95"/>
      <c r="V123" s="96" t="str">
        <f>IF(INDEX(技能效果!AF:AF,MATCH(技能效果等级!B123,技能效果!B:B,0))="","",INDEX(技能效果!AF:AF,MATCH(技能效果等级!B123,技能效果!B:B,0)))</f>
        <v/>
      </c>
      <c r="W123" s="95">
        <f t="shared" si="0"/>
        <v>3</v>
      </c>
      <c r="X123" s="95"/>
      <c r="Y123" s="95"/>
    </row>
    <row r="124" spans="1:25" s="155" customFormat="1" ht="16.5" x14ac:dyDescent="0.2">
      <c r="A124" s="62">
        <v>121</v>
      </c>
      <c r="B124" s="95">
        <f>INDEX(技能效果!B:B,MATCH(技能效果等级!W124,技能效果!AE:AE,0))</f>
        <v>130600201</v>
      </c>
      <c r="C124" s="95" t="str">
        <f>INDEX(技能效果!C:C,MATCH(技能效果等级!B124,技能效果!B:B,0))</f>
        <v>曹玄亮普攻伤害</v>
      </c>
      <c r="D124" s="96" t="s">
        <v>873</v>
      </c>
      <c r="E124" s="95">
        <v>7</v>
      </c>
      <c r="F124" s="95">
        <f>INDEX(技能效果!H:H,MATCH(技能效果等级!B124,技能效果!B:B,0))</f>
        <v>1001</v>
      </c>
      <c r="G124" s="95">
        <f>IF(INDEX(技能效果!K:K,MATCH(B124,技能效果!B:B,0))=0,INDEX(技能效果!I:I,MATCH(技能效果等级!B124,技能效果!B:B,0)),INDEX(技能效果!I:I,MATCH(技能效果等级!B124,技能效果!B:B,0))*VLOOKUP(E124,技能数值计算!$C$19:$D$28,2,FALSE))</f>
        <v>1</v>
      </c>
      <c r="H124" s="95">
        <f>INDEX(技能效果!J:J,MATCH(技能效果等级!B124,技能效果!B:B,0))</f>
        <v>0</v>
      </c>
      <c r="I124" s="95"/>
      <c r="J124" s="95"/>
      <c r="K124" s="95"/>
      <c r="L124" s="95"/>
      <c r="M124" s="95"/>
      <c r="N124" s="96" t="str">
        <f>IF(INDEX(技能效果!L:L,MATCH(技能效果等级!B124,技能效果!B:B,0))="","",INDEX(技能效果!L:L,MATCH(技能效果等级!B124,技能效果!B:B,0)))</f>
        <v/>
      </c>
      <c r="O124" s="95">
        <f>IF(INDEX(技能效果!N:N,MATCH(B124,技能效果!B:B,0))=0,INDEX(技能效果!M:M,MATCH(技能效果等级!B124,技能效果!B:B,0)),INDEX(技能效果!M:M,MATCH(技能效果等级!B124,技能效果!B:B,0))*VLOOKUP(E124,技能数值计算!$C$19:$D$28,2,FALSE))</f>
        <v>0</v>
      </c>
      <c r="P124" s="95"/>
      <c r="Q124" s="95"/>
      <c r="R124" s="95" t="str">
        <f>IF(INDEX(技能效果!O:O,MATCH(技能效果等级!B124,技能效果!B:B,0))="","",INDEX(技能效果!O:O,MATCH(技能效果等级!B124,技能效果!B:B,0)))</f>
        <v/>
      </c>
      <c r="S124" s="95"/>
      <c r="T124" s="95"/>
      <c r="U124" s="95"/>
      <c r="V124" s="96" t="str">
        <f>IF(INDEX(技能效果!AF:AF,MATCH(技能效果等级!B124,技能效果!B:B,0))="","",INDEX(技能效果!AF:AF,MATCH(技能效果等级!B124,技能效果!B:B,0)))</f>
        <v/>
      </c>
      <c r="W124" s="95">
        <f t="shared" si="0"/>
        <v>3</v>
      </c>
      <c r="X124" s="95"/>
      <c r="Y124" s="95"/>
    </row>
    <row r="125" spans="1:25" s="155" customFormat="1" ht="16.5" x14ac:dyDescent="0.2">
      <c r="A125" s="62">
        <v>122</v>
      </c>
      <c r="B125" s="95">
        <f>INDEX(技能效果!B:B,MATCH(技能效果等级!W125,技能效果!AE:AE,0))</f>
        <v>130600201</v>
      </c>
      <c r="C125" s="95" t="str">
        <f>INDEX(技能效果!C:C,MATCH(技能效果等级!B125,技能效果!B:B,0))</f>
        <v>曹玄亮普攻伤害</v>
      </c>
      <c r="D125" s="96" t="s">
        <v>873</v>
      </c>
      <c r="E125" s="95">
        <v>8</v>
      </c>
      <c r="F125" s="95">
        <f>INDEX(技能效果!H:H,MATCH(技能效果等级!B125,技能效果!B:B,0))</f>
        <v>1001</v>
      </c>
      <c r="G125" s="95">
        <f>IF(INDEX(技能效果!K:K,MATCH(B125,技能效果!B:B,0))=0,INDEX(技能效果!I:I,MATCH(技能效果等级!B125,技能效果!B:B,0)),INDEX(技能效果!I:I,MATCH(技能效果等级!B125,技能效果!B:B,0))*VLOOKUP(E125,技能数值计算!$C$19:$D$28,2,FALSE))</f>
        <v>1</v>
      </c>
      <c r="H125" s="95">
        <f>INDEX(技能效果!J:J,MATCH(技能效果等级!B125,技能效果!B:B,0))</f>
        <v>0</v>
      </c>
      <c r="I125" s="95"/>
      <c r="J125" s="95"/>
      <c r="K125" s="95"/>
      <c r="L125" s="95"/>
      <c r="M125" s="95"/>
      <c r="N125" s="96" t="str">
        <f>IF(INDEX(技能效果!L:L,MATCH(技能效果等级!B125,技能效果!B:B,0))="","",INDEX(技能效果!L:L,MATCH(技能效果等级!B125,技能效果!B:B,0)))</f>
        <v/>
      </c>
      <c r="O125" s="95">
        <f>IF(INDEX(技能效果!N:N,MATCH(B125,技能效果!B:B,0))=0,INDEX(技能效果!M:M,MATCH(技能效果等级!B125,技能效果!B:B,0)),INDEX(技能效果!M:M,MATCH(技能效果等级!B125,技能效果!B:B,0))*VLOOKUP(E125,技能数值计算!$C$19:$D$28,2,FALSE))</f>
        <v>0</v>
      </c>
      <c r="P125" s="95"/>
      <c r="Q125" s="95"/>
      <c r="R125" s="95" t="str">
        <f>IF(INDEX(技能效果!O:O,MATCH(技能效果等级!B125,技能效果!B:B,0))="","",INDEX(技能效果!O:O,MATCH(技能效果等级!B125,技能效果!B:B,0)))</f>
        <v/>
      </c>
      <c r="S125" s="95"/>
      <c r="T125" s="95"/>
      <c r="U125" s="95"/>
      <c r="V125" s="96" t="str">
        <f>IF(INDEX(技能效果!AF:AF,MATCH(技能效果等级!B125,技能效果!B:B,0))="","",INDEX(技能效果!AF:AF,MATCH(技能效果等级!B125,技能效果!B:B,0)))</f>
        <v/>
      </c>
      <c r="W125" s="95">
        <f t="shared" si="0"/>
        <v>3</v>
      </c>
      <c r="X125" s="95"/>
      <c r="Y125" s="95"/>
    </row>
    <row r="126" spans="1:25" s="155" customFormat="1" ht="16.5" x14ac:dyDescent="0.2">
      <c r="A126" s="62">
        <v>123</v>
      </c>
      <c r="B126" s="95">
        <f>INDEX(技能效果!B:B,MATCH(技能效果等级!W126,技能效果!AE:AE,0))</f>
        <v>130600201</v>
      </c>
      <c r="C126" s="95" t="str">
        <f>INDEX(技能效果!C:C,MATCH(技能效果等级!B126,技能效果!B:B,0))</f>
        <v>曹玄亮普攻伤害</v>
      </c>
      <c r="D126" s="96" t="s">
        <v>873</v>
      </c>
      <c r="E126" s="95">
        <v>9</v>
      </c>
      <c r="F126" s="95">
        <f>INDEX(技能效果!H:H,MATCH(技能效果等级!B126,技能效果!B:B,0))</f>
        <v>1001</v>
      </c>
      <c r="G126" s="95">
        <f>IF(INDEX(技能效果!K:K,MATCH(B126,技能效果!B:B,0))=0,INDEX(技能效果!I:I,MATCH(技能效果等级!B126,技能效果!B:B,0)),INDEX(技能效果!I:I,MATCH(技能效果等级!B126,技能效果!B:B,0))*VLOOKUP(E126,技能数值计算!$C$19:$D$28,2,FALSE))</f>
        <v>1</v>
      </c>
      <c r="H126" s="95">
        <f>INDEX(技能效果!J:J,MATCH(技能效果等级!B126,技能效果!B:B,0))</f>
        <v>0</v>
      </c>
      <c r="I126" s="95"/>
      <c r="J126" s="95"/>
      <c r="K126" s="95"/>
      <c r="L126" s="95"/>
      <c r="M126" s="95"/>
      <c r="N126" s="96" t="str">
        <f>IF(INDEX(技能效果!L:L,MATCH(技能效果等级!B126,技能效果!B:B,0))="","",INDEX(技能效果!L:L,MATCH(技能效果等级!B126,技能效果!B:B,0)))</f>
        <v/>
      </c>
      <c r="O126" s="95">
        <f>IF(INDEX(技能效果!N:N,MATCH(B126,技能效果!B:B,0))=0,INDEX(技能效果!M:M,MATCH(技能效果等级!B126,技能效果!B:B,0)),INDEX(技能效果!M:M,MATCH(技能效果等级!B126,技能效果!B:B,0))*VLOOKUP(E126,技能数值计算!$C$19:$D$28,2,FALSE))</f>
        <v>0</v>
      </c>
      <c r="P126" s="95"/>
      <c r="Q126" s="95"/>
      <c r="R126" s="95" t="str">
        <f>IF(INDEX(技能效果!O:O,MATCH(技能效果等级!B126,技能效果!B:B,0))="","",INDEX(技能效果!O:O,MATCH(技能效果等级!B126,技能效果!B:B,0)))</f>
        <v/>
      </c>
      <c r="S126" s="95"/>
      <c r="T126" s="95"/>
      <c r="U126" s="95"/>
      <c r="V126" s="96" t="str">
        <f>IF(INDEX(技能效果!AF:AF,MATCH(技能效果等级!B126,技能效果!B:B,0))="","",INDEX(技能效果!AF:AF,MATCH(技能效果等级!B126,技能效果!B:B,0)))</f>
        <v/>
      </c>
      <c r="W126" s="95">
        <f t="shared" si="0"/>
        <v>3</v>
      </c>
      <c r="X126" s="95"/>
      <c r="Y126" s="95"/>
    </row>
    <row r="127" spans="1:25" s="155" customFormat="1" ht="16.5" x14ac:dyDescent="0.2">
      <c r="A127" s="62">
        <v>124</v>
      </c>
      <c r="B127" s="95">
        <f>INDEX(技能效果!B:B,MATCH(技能效果等级!W127,技能效果!AE:AE,0))</f>
        <v>130600201</v>
      </c>
      <c r="C127" s="95" t="str">
        <f>INDEX(技能效果!C:C,MATCH(技能效果等级!B127,技能效果!B:B,0))</f>
        <v>曹玄亮普攻伤害</v>
      </c>
      <c r="D127" s="96" t="s">
        <v>873</v>
      </c>
      <c r="E127" s="95">
        <v>10</v>
      </c>
      <c r="F127" s="95">
        <f>INDEX(技能效果!H:H,MATCH(技能效果等级!B127,技能效果!B:B,0))</f>
        <v>1001</v>
      </c>
      <c r="G127" s="95">
        <f>IF(INDEX(技能效果!K:K,MATCH(B127,技能效果!B:B,0))=0,INDEX(技能效果!I:I,MATCH(技能效果等级!B127,技能效果!B:B,0)),INDEX(技能效果!I:I,MATCH(技能效果等级!B127,技能效果!B:B,0))*VLOOKUP(E127,技能数值计算!$C$19:$D$28,2,FALSE))</f>
        <v>1</v>
      </c>
      <c r="H127" s="95">
        <f>INDEX(技能效果!J:J,MATCH(技能效果等级!B127,技能效果!B:B,0))</f>
        <v>0</v>
      </c>
      <c r="I127" s="95"/>
      <c r="J127" s="95"/>
      <c r="K127" s="95"/>
      <c r="L127" s="95"/>
      <c r="M127" s="95"/>
      <c r="N127" s="96" t="str">
        <f>IF(INDEX(技能效果!L:L,MATCH(技能效果等级!B127,技能效果!B:B,0))="","",INDEX(技能效果!L:L,MATCH(技能效果等级!B127,技能效果!B:B,0)))</f>
        <v/>
      </c>
      <c r="O127" s="95">
        <f>IF(INDEX(技能效果!N:N,MATCH(B127,技能效果!B:B,0))=0,INDEX(技能效果!M:M,MATCH(技能效果等级!B127,技能效果!B:B,0)),INDEX(技能效果!M:M,MATCH(技能效果等级!B127,技能效果!B:B,0))*VLOOKUP(E127,技能数值计算!$C$19:$D$28,2,FALSE))</f>
        <v>0</v>
      </c>
      <c r="P127" s="95"/>
      <c r="Q127" s="95"/>
      <c r="R127" s="95" t="str">
        <f>IF(INDEX(技能效果!O:O,MATCH(技能效果等级!B127,技能效果!B:B,0))="","",INDEX(技能效果!O:O,MATCH(技能效果等级!B127,技能效果!B:B,0)))</f>
        <v/>
      </c>
      <c r="S127" s="95"/>
      <c r="T127" s="95"/>
      <c r="U127" s="95"/>
      <c r="V127" s="96" t="str">
        <f>IF(INDEX(技能效果!AF:AF,MATCH(技能效果等级!B127,技能效果!B:B,0))="","",INDEX(技能效果!AF:AF,MATCH(技能效果等级!B127,技能效果!B:B,0)))</f>
        <v/>
      </c>
      <c r="W127" s="95">
        <f t="shared" si="0"/>
        <v>3</v>
      </c>
      <c r="X127" s="95"/>
      <c r="Y127" s="95"/>
    </row>
    <row r="128" spans="1:25" s="155" customFormat="1" ht="16.5" x14ac:dyDescent="0.2">
      <c r="A128" s="62">
        <v>125</v>
      </c>
      <c r="B128" s="95">
        <f>INDEX(技能效果!B:B,MATCH(技能效果等级!W128,技能效果!AE:AE,0))</f>
        <v>130600202</v>
      </c>
      <c r="C128" s="95" t="str">
        <f>INDEX(技能效果!C:C,MATCH(技能效果等级!B128,技能效果!B:B,0))</f>
        <v>曹玄亮普攻水晶</v>
      </c>
      <c r="D128" s="96" t="s">
        <v>873</v>
      </c>
      <c r="E128" s="95">
        <v>1</v>
      </c>
      <c r="F128" s="95">
        <f>INDEX(技能效果!H:H,MATCH(技能效果等级!B128,技能效果!B:B,0))</f>
        <v>3001</v>
      </c>
      <c r="G128" s="95">
        <f>IF(INDEX(技能效果!K:K,MATCH(B128,技能效果!B:B,0))=0,INDEX(技能效果!I:I,MATCH(技能效果等级!B128,技能效果!B:B,0)),INDEX(技能效果!I:I,MATCH(技能效果等级!B128,技能效果!B:B,0))*VLOOKUP(E128,技能数值计算!$C$19:$D$28,2,FALSE))</f>
        <v>2</v>
      </c>
      <c r="H128" s="95">
        <f>INDEX(技能效果!J:J,MATCH(技能效果等级!B128,技能效果!B:B,0))</f>
        <v>1</v>
      </c>
      <c r="I128" s="95"/>
      <c r="J128" s="95"/>
      <c r="K128" s="95"/>
      <c r="L128" s="95"/>
      <c r="M128" s="95"/>
      <c r="N128" s="96" t="str">
        <f>IF(INDEX(技能效果!L:L,MATCH(技能效果等级!B128,技能效果!B:B,0))="","",INDEX(技能效果!L:L,MATCH(技能效果等级!B128,技能效果!B:B,0)))</f>
        <v/>
      </c>
      <c r="O128" s="95">
        <f>IF(INDEX(技能效果!N:N,MATCH(B128,技能效果!B:B,0))=0,INDEX(技能效果!M:M,MATCH(技能效果等级!B128,技能效果!B:B,0)),INDEX(技能效果!M:M,MATCH(技能效果等级!B128,技能效果!B:B,0))*VLOOKUP(E128,技能数值计算!$C$19:$D$28,2,FALSE))</f>
        <v>0</v>
      </c>
      <c r="P128" s="95"/>
      <c r="Q128" s="95"/>
      <c r="R128" s="95" t="str">
        <f>IF(INDEX(技能效果!O:O,MATCH(技能效果等级!B128,技能效果!B:B,0))="","",INDEX(技能效果!O:O,MATCH(技能效果等级!B128,技能效果!B:B,0)))</f>
        <v/>
      </c>
      <c r="S128" s="95"/>
      <c r="T128" s="95"/>
      <c r="U128" s="95"/>
      <c r="V128" s="96" t="str">
        <f>IF(INDEX(技能效果!AF:AF,MATCH(技能效果等级!B128,技能效果!B:B,0))="","",INDEX(技能效果!AF:AF,MATCH(技能效果等级!B128,技能效果!B:B,0)))</f>
        <v/>
      </c>
      <c r="W128" s="95">
        <f t="shared" si="0"/>
        <v>4</v>
      </c>
      <c r="X128" s="95"/>
      <c r="Y128" s="95"/>
    </row>
    <row r="129" spans="1:25" s="155" customFormat="1" ht="16.5" x14ac:dyDescent="0.2">
      <c r="A129" s="62">
        <v>126</v>
      </c>
      <c r="B129" s="95">
        <f>INDEX(技能效果!B:B,MATCH(技能效果等级!W129,技能效果!AE:AE,0))</f>
        <v>130600202</v>
      </c>
      <c r="C129" s="95" t="str">
        <f>INDEX(技能效果!C:C,MATCH(技能效果等级!B129,技能效果!B:B,0))</f>
        <v>曹玄亮普攻水晶</v>
      </c>
      <c r="D129" s="96" t="s">
        <v>873</v>
      </c>
      <c r="E129" s="95">
        <v>2</v>
      </c>
      <c r="F129" s="95">
        <f>INDEX(技能效果!H:H,MATCH(技能效果等级!B129,技能效果!B:B,0))</f>
        <v>3001</v>
      </c>
      <c r="G129" s="95">
        <f>IF(INDEX(技能效果!K:K,MATCH(B129,技能效果!B:B,0))=0,INDEX(技能效果!I:I,MATCH(技能效果等级!B129,技能效果!B:B,0)),INDEX(技能效果!I:I,MATCH(技能效果等级!B129,技能效果!B:B,0))*VLOOKUP(E129,技能数值计算!$C$19:$D$28,2,FALSE))</f>
        <v>2</v>
      </c>
      <c r="H129" s="95">
        <f>INDEX(技能效果!J:J,MATCH(技能效果等级!B129,技能效果!B:B,0))</f>
        <v>1</v>
      </c>
      <c r="I129" s="95"/>
      <c r="J129" s="95"/>
      <c r="K129" s="95"/>
      <c r="L129" s="95"/>
      <c r="M129" s="95"/>
      <c r="N129" s="96" t="str">
        <f>IF(INDEX(技能效果!L:L,MATCH(技能效果等级!B129,技能效果!B:B,0))="","",INDEX(技能效果!L:L,MATCH(技能效果等级!B129,技能效果!B:B,0)))</f>
        <v/>
      </c>
      <c r="O129" s="95">
        <f>IF(INDEX(技能效果!N:N,MATCH(B129,技能效果!B:B,0))=0,INDEX(技能效果!M:M,MATCH(技能效果等级!B129,技能效果!B:B,0)),INDEX(技能效果!M:M,MATCH(技能效果等级!B129,技能效果!B:B,0))*VLOOKUP(E129,技能数值计算!$C$19:$D$28,2,FALSE))</f>
        <v>0</v>
      </c>
      <c r="P129" s="95"/>
      <c r="Q129" s="95"/>
      <c r="R129" s="95" t="str">
        <f>IF(INDEX(技能效果!O:O,MATCH(技能效果等级!B129,技能效果!B:B,0))="","",INDEX(技能效果!O:O,MATCH(技能效果等级!B129,技能效果!B:B,0)))</f>
        <v/>
      </c>
      <c r="S129" s="95"/>
      <c r="T129" s="95"/>
      <c r="U129" s="95"/>
      <c r="V129" s="96" t="str">
        <f>IF(INDEX(技能效果!AF:AF,MATCH(技能效果等级!B129,技能效果!B:B,0))="","",INDEX(技能效果!AF:AF,MATCH(技能效果等级!B129,技能效果!B:B,0)))</f>
        <v/>
      </c>
      <c r="W129" s="95">
        <f t="shared" si="0"/>
        <v>4</v>
      </c>
      <c r="X129" s="95"/>
      <c r="Y129" s="95"/>
    </row>
    <row r="130" spans="1:25" s="155" customFormat="1" ht="16.5" x14ac:dyDescent="0.2">
      <c r="A130" s="62">
        <v>127</v>
      </c>
      <c r="B130" s="95">
        <f>INDEX(技能效果!B:B,MATCH(技能效果等级!W130,技能效果!AE:AE,0))</f>
        <v>130600202</v>
      </c>
      <c r="C130" s="95" t="str">
        <f>INDEX(技能效果!C:C,MATCH(技能效果等级!B130,技能效果!B:B,0))</f>
        <v>曹玄亮普攻水晶</v>
      </c>
      <c r="D130" s="96" t="s">
        <v>873</v>
      </c>
      <c r="E130" s="95">
        <v>3</v>
      </c>
      <c r="F130" s="95">
        <f>INDEX(技能效果!H:H,MATCH(技能效果等级!B130,技能效果!B:B,0))</f>
        <v>3001</v>
      </c>
      <c r="G130" s="95">
        <f>IF(INDEX(技能效果!K:K,MATCH(B130,技能效果!B:B,0))=0,INDEX(技能效果!I:I,MATCH(技能效果等级!B130,技能效果!B:B,0)),INDEX(技能效果!I:I,MATCH(技能效果等级!B130,技能效果!B:B,0))*VLOOKUP(E130,技能数值计算!$C$19:$D$28,2,FALSE))</f>
        <v>2</v>
      </c>
      <c r="H130" s="95">
        <f>INDEX(技能效果!J:J,MATCH(技能效果等级!B130,技能效果!B:B,0))</f>
        <v>1</v>
      </c>
      <c r="I130" s="95"/>
      <c r="J130" s="95"/>
      <c r="K130" s="95"/>
      <c r="L130" s="95"/>
      <c r="M130" s="95"/>
      <c r="N130" s="96" t="str">
        <f>IF(INDEX(技能效果!L:L,MATCH(技能效果等级!B130,技能效果!B:B,0))="","",INDEX(技能效果!L:L,MATCH(技能效果等级!B130,技能效果!B:B,0)))</f>
        <v/>
      </c>
      <c r="O130" s="95">
        <f>IF(INDEX(技能效果!N:N,MATCH(B130,技能效果!B:B,0))=0,INDEX(技能效果!M:M,MATCH(技能效果等级!B130,技能效果!B:B,0)),INDEX(技能效果!M:M,MATCH(技能效果等级!B130,技能效果!B:B,0))*VLOOKUP(E130,技能数值计算!$C$19:$D$28,2,FALSE))</f>
        <v>0</v>
      </c>
      <c r="P130" s="95"/>
      <c r="Q130" s="95"/>
      <c r="R130" s="95" t="str">
        <f>IF(INDEX(技能效果!O:O,MATCH(技能效果等级!B130,技能效果!B:B,0))="","",INDEX(技能效果!O:O,MATCH(技能效果等级!B130,技能效果!B:B,0)))</f>
        <v/>
      </c>
      <c r="S130" s="95"/>
      <c r="T130" s="95"/>
      <c r="U130" s="95"/>
      <c r="V130" s="96" t="str">
        <f>IF(INDEX(技能效果!AF:AF,MATCH(技能效果等级!B130,技能效果!B:B,0))="","",INDEX(技能效果!AF:AF,MATCH(技能效果等级!B130,技能效果!B:B,0)))</f>
        <v/>
      </c>
      <c r="W130" s="95">
        <f t="shared" si="0"/>
        <v>4</v>
      </c>
      <c r="X130" s="95"/>
      <c r="Y130" s="95"/>
    </row>
    <row r="131" spans="1:25" s="155" customFormat="1" ht="16.5" x14ac:dyDescent="0.2">
      <c r="A131" s="62">
        <v>128</v>
      </c>
      <c r="B131" s="95">
        <f>INDEX(技能效果!B:B,MATCH(技能效果等级!W131,技能效果!AE:AE,0))</f>
        <v>130600202</v>
      </c>
      <c r="C131" s="95" t="str">
        <f>INDEX(技能效果!C:C,MATCH(技能效果等级!B131,技能效果!B:B,0))</f>
        <v>曹玄亮普攻水晶</v>
      </c>
      <c r="D131" s="96" t="s">
        <v>873</v>
      </c>
      <c r="E131" s="95">
        <v>4</v>
      </c>
      <c r="F131" s="95">
        <f>INDEX(技能效果!H:H,MATCH(技能效果等级!B131,技能效果!B:B,0))</f>
        <v>3001</v>
      </c>
      <c r="G131" s="95">
        <f>IF(INDEX(技能效果!K:K,MATCH(B131,技能效果!B:B,0))=0,INDEX(技能效果!I:I,MATCH(技能效果等级!B131,技能效果!B:B,0)),INDEX(技能效果!I:I,MATCH(技能效果等级!B131,技能效果!B:B,0))*VLOOKUP(E131,技能数值计算!$C$19:$D$28,2,FALSE))</f>
        <v>2</v>
      </c>
      <c r="H131" s="95">
        <f>INDEX(技能效果!J:J,MATCH(技能效果等级!B131,技能效果!B:B,0))</f>
        <v>1</v>
      </c>
      <c r="I131" s="95"/>
      <c r="J131" s="95"/>
      <c r="K131" s="95"/>
      <c r="L131" s="95"/>
      <c r="M131" s="95"/>
      <c r="N131" s="96" t="str">
        <f>IF(INDEX(技能效果!L:L,MATCH(技能效果等级!B131,技能效果!B:B,0))="","",INDEX(技能效果!L:L,MATCH(技能效果等级!B131,技能效果!B:B,0)))</f>
        <v/>
      </c>
      <c r="O131" s="95">
        <f>IF(INDEX(技能效果!N:N,MATCH(B131,技能效果!B:B,0))=0,INDEX(技能效果!M:M,MATCH(技能效果等级!B131,技能效果!B:B,0)),INDEX(技能效果!M:M,MATCH(技能效果等级!B131,技能效果!B:B,0))*VLOOKUP(E131,技能数值计算!$C$19:$D$28,2,FALSE))</f>
        <v>0</v>
      </c>
      <c r="P131" s="95"/>
      <c r="Q131" s="95"/>
      <c r="R131" s="95" t="str">
        <f>IF(INDEX(技能效果!O:O,MATCH(技能效果等级!B131,技能效果!B:B,0))="","",INDEX(技能效果!O:O,MATCH(技能效果等级!B131,技能效果!B:B,0)))</f>
        <v/>
      </c>
      <c r="S131" s="95"/>
      <c r="T131" s="95"/>
      <c r="U131" s="95"/>
      <c r="V131" s="96" t="str">
        <f>IF(INDEX(技能效果!AF:AF,MATCH(技能效果等级!B131,技能效果!B:B,0))="","",INDEX(技能效果!AF:AF,MATCH(技能效果等级!B131,技能效果!B:B,0)))</f>
        <v/>
      </c>
      <c r="W131" s="95">
        <f t="shared" si="0"/>
        <v>4</v>
      </c>
      <c r="X131" s="95"/>
      <c r="Y131" s="95"/>
    </row>
    <row r="132" spans="1:25" s="155" customFormat="1" ht="16.5" x14ac:dyDescent="0.2">
      <c r="A132" s="62">
        <v>129</v>
      </c>
      <c r="B132" s="95">
        <f>INDEX(技能效果!B:B,MATCH(技能效果等级!W132,技能效果!AE:AE,0))</f>
        <v>130600202</v>
      </c>
      <c r="C132" s="95" t="str">
        <f>INDEX(技能效果!C:C,MATCH(技能效果等级!B132,技能效果!B:B,0))</f>
        <v>曹玄亮普攻水晶</v>
      </c>
      <c r="D132" s="96" t="s">
        <v>873</v>
      </c>
      <c r="E132" s="95">
        <v>5</v>
      </c>
      <c r="F132" s="95">
        <f>INDEX(技能效果!H:H,MATCH(技能效果等级!B132,技能效果!B:B,0))</f>
        <v>3001</v>
      </c>
      <c r="G132" s="95">
        <f>IF(INDEX(技能效果!K:K,MATCH(B132,技能效果!B:B,0))=0,INDEX(技能效果!I:I,MATCH(技能效果等级!B132,技能效果!B:B,0)),INDEX(技能效果!I:I,MATCH(技能效果等级!B132,技能效果!B:B,0))*VLOOKUP(E132,技能数值计算!$C$19:$D$28,2,FALSE))</f>
        <v>2</v>
      </c>
      <c r="H132" s="95">
        <f>INDEX(技能效果!J:J,MATCH(技能效果等级!B132,技能效果!B:B,0))</f>
        <v>1</v>
      </c>
      <c r="I132" s="95"/>
      <c r="J132" s="95"/>
      <c r="K132" s="95"/>
      <c r="L132" s="95"/>
      <c r="M132" s="95"/>
      <c r="N132" s="96" t="str">
        <f>IF(INDEX(技能效果!L:L,MATCH(技能效果等级!B132,技能效果!B:B,0))="","",INDEX(技能效果!L:L,MATCH(技能效果等级!B132,技能效果!B:B,0)))</f>
        <v/>
      </c>
      <c r="O132" s="95">
        <f>IF(INDEX(技能效果!N:N,MATCH(B132,技能效果!B:B,0))=0,INDEX(技能效果!M:M,MATCH(技能效果等级!B132,技能效果!B:B,0)),INDEX(技能效果!M:M,MATCH(技能效果等级!B132,技能效果!B:B,0))*VLOOKUP(E132,技能数值计算!$C$19:$D$28,2,FALSE))</f>
        <v>0</v>
      </c>
      <c r="P132" s="95"/>
      <c r="Q132" s="95"/>
      <c r="R132" s="95" t="str">
        <f>IF(INDEX(技能效果!O:O,MATCH(技能效果等级!B132,技能效果!B:B,0))="","",INDEX(技能效果!O:O,MATCH(技能效果等级!B132,技能效果!B:B,0)))</f>
        <v/>
      </c>
      <c r="S132" s="95"/>
      <c r="T132" s="95"/>
      <c r="U132" s="95"/>
      <c r="V132" s="96" t="str">
        <f>IF(INDEX(技能效果!AF:AF,MATCH(技能效果等级!B132,技能效果!B:B,0))="","",INDEX(技能效果!AF:AF,MATCH(技能效果等级!B132,技能效果!B:B,0)))</f>
        <v/>
      </c>
      <c r="W132" s="95">
        <f t="shared" si="0"/>
        <v>4</v>
      </c>
      <c r="X132" s="95"/>
      <c r="Y132" s="95"/>
    </row>
    <row r="133" spans="1:25" s="155" customFormat="1" ht="16.5" x14ac:dyDescent="0.2">
      <c r="A133" s="62">
        <v>130</v>
      </c>
      <c r="B133" s="95">
        <f>INDEX(技能效果!B:B,MATCH(技能效果等级!W133,技能效果!AE:AE,0))</f>
        <v>130600202</v>
      </c>
      <c r="C133" s="95" t="str">
        <f>INDEX(技能效果!C:C,MATCH(技能效果等级!B133,技能效果!B:B,0))</f>
        <v>曹玄亮普攻水晶</v>
      </c>
      <c r="D133" s="96" t="s">
        <v>873</v>
      </c>
      <c r="E133" s="95">
        <v>6</v>
      </c>
      <c r="F133" s="95">
        <f>INDEX(技能效果!H:H,MATCH(技能效果等级!B133,技能效果!B:B,0))</f>
        <v>3001</v>
      </c>
      <c r="G133" s="95">
        <f>IF(INDEX(技能效果!K:K,MATCH(B133,技能效果!B:B,0))=0,INDEX(技能效果!I:I,MATCH(技能效果等级!B133,技能效果!B:B,0)),INDEX(技能效果!I:I,MATCH(技能效果等级!B133,技能效果!B:B,0))*VLOOKUP(E133,技能数值计算!$C$19:$D$28,2,FALSE))</f>
        <v>2</v>
      </c>
      <c r="H133" s="95">
        <f>INDEX(技能效果!J:J,MATCH(技能效果等级!B133,技能效果!B:B,0))</f>
        <v>1</v>
      </c>
      <c r="I133" s="95"/>
      <c r="J133" s="95"/>
      <c r="K133" s="95"/>
      <c r="L133" s="95"/>
      <c r="M133" s="95"/>
      <c r="N133" s="96" t="str">
        <f>IF(INDEX(技能效果!L:L,MATCH(技能效果等级!B133,技能效果!B:B,0))="","",INDEX(技能效果!L:L,MATCH(技能效果等级!B133,技能效果!B:B,0)))</f>
        <v/>
      </c>
      <c r="O133" s="95">
        <f>IF(INDEX(技能效果!N:N,MATCH(B133,技能效果!B:B,0))=0,INDEX(技能效果!M:M,MATCH(技能效果等级!B133,技能效果!B:B,0)),INDEX(技能效果!M:M,MATCH(技能效果等级!B133,技能效果!B:B,0))*VLOOKUP(E133,技能数值计算!$C$19:$D$28,2,FALSE))</f>
        <v>0</v>
      </c>
      <c r="P133" s="95"/>
      <c r="Q133" s="95"/>
      <c r="R133" s="95" t="str">
        <f>IF(INDEX(技能效果!O:O,MATCH(技能效果等级!B133,技能效果!B:B,0))="","",INDEX(技能效果!O:O,MATCH(技能效果等级!B133,技能效果!B:B,0)))</f>
        <v/>
      </c>
      <c r="S133" s="95"/>
      <c r="T133" s="95"/>
      <c r="U133" s="95"/>
      <c r="V133" s="96" t="str">
        <f>IF(INDEX(技能效果!AF:AF,MATCH(技能效果等级!B133,技能效果!B:B,0))="","",INDEX(技能效果!AF:AF,MATCH(技能效果等级!B133,技能效果!B:B,0)))</f>
        <v/>
      </c>
      <c r="W133" s="95">
        <f t="shared" si="0"/>
        <v>4</v>
      </c>
      <c r="X133" s="95"/>
      <c r="Y133" s="95"/>
    </row>
    <row r="134" spans="1:25" s="155" customFormat="1" ht="16.5" x14ac:dyDescent="0.2">
      <c r="A134" s="62">
        <v>131</v>
      </c>
      <c r="B134" s="95">
        <f>INDEX(技能效果!B:B,MATCH(技能效果等级!W134,技能效果!AE:AE,0))</f>
        <v>130600202</v>
      </c>
      <c r="C134" s="95" t="str">
        <f>INDEX(技能效果!C:C,MATCH(技能效果等级!B134,技能效果!B:B,0))</f>
        <v>曹玄亮普攻水晶</v>
      </c>
      <c r="D134" s="96" t="s">
        <v>873</v>
      </c>
      <c r="E134" s="95">
        <v>7</v>
      </c>
      <c r="F134" s="95">
        <f>INDEX(技能效果!H:H,MATCH(技能效果等级!B134,技能效果!B:B,0))</f>
        <v>3001</v>
      </c>
      <c r="G134" s="95">
        <f>IF(INDEX(技能效果!K:K,MATCH(B134,技能效果!B:B,0))=0,INDEX(技能效果!I:I,MATCH(技能效果等级!B134,技能效果!B:B,0)),INDEX(技能效果!I:I,MATCH(技能效果等级!B134,技能效果!B:B,0))*VLOOKUP(E134,技能数值计算!$C$19:$D$28,2,FALSE))</f>
        <v>2</v>
      </c>
      <c r="H134" s="95">
        <f>INDEX(技能效果!J:J,MATCH(技能效果等级!B134,技能效果!B:B,0))</f>
        <v>1</v>
      </c>
      <c r="I134" s="95"/>
      <c r="J134" s="95"/>
      <c r="K134" s="95"/>
      <c r="L134" s="95"/>
      <c r="M134" s="95"/>
      <c r="N134" s="96" t="str">
        <f>IF(INDEX(技能效果!L:L,MATCH(技能效果等级!B134,技能效果!B:B,0))="","",INDEX(技能效果!L:L,MATCH(技能效果等级!B134,技能效果!B:B,0)))</f>
        <v/>
      </c>
      <c r="O134" s="95">
        <f>IF(INDEX(技能效果!N:N,MATCH(B134,技能效果!B:B,0))=0,INDEX(技能效果!M:M,MATCH(技能效果等级!B134,技能效果!B:B,0)),INDEX(技能效果!M:M,MATCH(技能效果等级!B134,技能效果!B:B,0))*VLOOKUP(E134,技能数值计算!$C$19:$D$28,2,FALSE))</f>
        <v>0</v>
      </c>
      <c r="P134" s="95"/>
      <c r="Q134" s="95"/>
      <c r="R134" s="95" t="str">
        <f>IF(INDEX(技能效果!O:O,MATCH(技能效果等级!B134,技能效果!B:B,0))="","",INDEX(技能效果!O:O,MATCH(技能效果等级!B134,技能效果!B:B,0)))</f>
        <v/>
      </c>
      <c r="S134" s="95"/>
      <c r="T134" s="95"/>
      <c r="U134" s="95"/>
      <c r="V134" s="96" t="str">
        <f>IF(INDEX(技能效果!AF:AF,MATCH(技能效果等级!B134,技能效果!B:B,0))="","",INDEX(技能效果!AF:AF,MATCH(技能效果等级!B134,技能效果!B:B,0)))</f>
        <v/>
      </c>
      <c r="W134" s="95">
        <f t="shared" si="0"/>
        <v>4</v>
      </c>
      <c r="X134" s="95"/>
      <c r="Y134" s="95"/>
    </row>
    <row r="135" spans="1:25" s="155" customFormat="1" ht="16.5" x14ac:dyDescent="0.2">
      <c r="A135" s="62">
        <v>132</v>
      </c>
      <c r="B135" s="95">
        <f>INDEX(技能效果!B:B,MATCH(技能效果等级!W135,技能效果!AE:AE,0))</f>
        <v>130600202</v>
      </c>
      <c r="C135" s="95" t="str">
        <f>INDEX(技能效果!C:C,MATCH(技能效果等级!B135,技能效果!B:B,0))</f>
        <v>曹玄亮普攻水晶</v>
      </c>
      <c r="D135" s="96" t="s">
        <v>873</v>
      </c>
      <c r="E135" s="95">
        <v>8</v>
      </c>
      <c r="F135" s="95">
        <f>INDEX(技能效果!H:H,MATCH(技能效果等级!B135,技能效果!B:B,0))</f>
        <v>3001</v>
      </c>
      <c r="G135" s="95">
        <f>IF(INDEX(技能效果!K:K,MATCH(B135,技能效果!B:B,0))=0,INDEX(技能效果!I:I,MATCH(技能效果等级!B135,技能效果!B:B,0)),INDEX(技能效果!I:I,MATCH(技能效果等级!B135,技能效果!B:B,0))*VLOOKUP(E135,技能数值计算!$C$19:$D$28,2,FALSE))</f>
        <v>2</v>
      </c>
      <c r="H135" s="95">
        <f>INDEX(技能效果!J:J,MATCH(技能效果等级!B135,技能效果!B:B,0))</f>
        <v>1</v>
      </c>
      <c r="I135" s="95"/>
      <c r="J135" s="95"/>
      <c r="K135" s="95"/>
      <c r="L135" s="95"/>
      <c r="M135" s="95"/>
      <c r="N135" s="96" t="str">
        <f>IF(INDEX(技能效果!L:L,MATCH(技能效果等级!B135,技能效果!B:B,0))="","",INDEX(技能效果!L:L,MATCH(技能效果等级!B135,技能效果!B:B,0)))</f>
        <v/>
      </c>
      <c r="O135" s="95">
        <f>IF(INDEX(技能效果!N:N,MATCH(B135,技能效果!B:B,0))=0,INDEX(技能效果!M:M,MATCH(技能效果等级!B135,技能效果!B:B,0)),INDEX(技能效果!M:M,MATCH(技能效果等级!B135,技能效果!B:B,0))*VLOOKUP(E135,技能数值计算!$C$19:$D$28,2,FALSE))</f>
        <v>0</v>
      </c>
      <c r="P135" s="95"/>
      <c r="Q135" s="95"/>
      <c r="R135" s="95" t="str">
        <f>IF(INDEX(技能效果!O:O,MATCH(技能效果等级!B135,技能效果!B:B,0))="","",INDEX(技能效果!O:O,MATCH(技能效果等级!B135,技能效果!B:B,0)))</f>
        <v/>
      </c>
      <c r="S135" s="95"/>
      <c r="T135" s="95"/>
      <c r="U135" s="95"/>
      <c r="V135" s="96" t="str">
        <f>IF(INDEX(技能效果!AF:AF,MATCH(技能效果等级!B135,技能效果!B:B,0))="","",INDEX(技能效果!AF:AF,MATCH(技能效果等级!B135,技能效果!B:B,0)))</f>
        <v/>
      </c>
      <c r="W135" s="95">
        <f t="shared" si="0"/>
        <v>4</v>
      </c>
      <c r="X135" s="95"/>
      <c r="Y135" s="95"/>
    </row>
    <row r="136" spans="1:25" s="155" customFormat="1" ht="16.5" x14ac:dyDescent="0.2">
      <c r="A136" s="62">
        <v>133</v>
      </c>
      <c r="B136" s="95">
        <f>INDEX(技能效果!B:B,MATCH(技能效果等级!W136,技能效果!AE:AE,0))</f>
        <v>130600202</v>
      </c>
      <c r="C136" s="95" t="str">
        <f>INDEX(技能效果!C:C,MATCH(技能效果等级!B136,技能效果!B:B,0))</f>
        <v>曹玄亮普攻水晶</v>
      </c>
      <c r="D136" s="96" t="s">
        <v>873</v>
      </c>
      <c r="E136" s="95">
        <v>9</v>
      </c>
      <c r="F136" s="95">
        <f>INDEX(技能效果!H:H,MATCH(技能效果等级!B136,技能效果!B:B,0))</f>
        <v>3001</v>
      </c>
      <c r="G136" s="95">
        <f>IF(INDEX(技能效果!K:K,MATCH(B136,技能效果!B:B,0))=0,INDEX(技能效果!I:I,MATCH(技能效果等级!B136,技能效果!B:B,0)),INDEX(技能效果!I:I,MATCH(技能效果等级!B136,技能效果!B:B,0))*VLOOKUP(E136,技能数值计算!$C$19:$D$28,2,FALSE))</f>
        <v>2</v>
      </c>
      <c r="H136" s="95">
        <f>INDEX(技能效果!J:J,MATCH(技能效果等级!B136,技能效果!B:B,0))</f>
        <v>1</v>
      </c>
      <c r="I136" s="95"/>
      <c r="J136" s="95"/>
      <c r="K136" s="95"/>
      <c r="L136" s="95"/>
      <c r="M136" s="95"/>
      <c r="N136" s="96" t="str">
        <f>IF(INDEX(技能效果!L:L,MATCH(技能效果等级!B136,技能效果!B:B,0))="","",INDEX(技能效果!L:L,MATCH(技能效果等级!B136,技能效果!B:B,0)))</f>
        <v/>
      </c>
      <c r="O136" s="95">
        <f>IF(INDEX(技能效果!N:N,MATCH(B136,技能效果!B:B,0))=0,INDEX(技能效果!M:M,MATCH(技能效果等级!B136,技能效果!B:B,0)),INDEX(技能效果!M:M,MATCH(技能效果等级!B136,技能效果!B:B,0))*VLOOKUP(E136,技能数值计算!$C$19:$D$28,2,FALSE))</f>
        <v>0</v>
      </c>
      <c r="P136" s="95"/>
      <c r="Q136" s="95"/>
      <c r="R136" s="95" t="str">
        <f>IF(INDEX(技能效果!O:O,MATCH(技能效果等级!B136,技能效果!B:B,0))="","",INDEX(技能效果!O:O,MATCH(技能效果等级!B136,技能效果!B:B,0)))</f>
        <v/>
      </c>
      <c r="S136" s="95"/>
      <c r="T136" s="95"/>
      <c r="U136" s="95"/>
      <c r="V136" s="96" t="str">
        <f>IF(INDEX(技能效果!AF:AF,MATCH(技能效果等级!B136,技能效果!B:B,0))="","",INDEX(技能效果!AF:AF,MATCH(技能效果等级!B136,技能效果!B:B,0)))</f>
        <v/>
      </c>
      <c r="W136" s="95">
        <f t="shared" si="0"/>
        <v>4</v>
      </c>
      <c r="X136" s="95"/>
      <c r="Y136" s="95"/>
    </row>
    <row r="137" spans="1:25" s="155" customFormat="1" ht="16.5" x14ac:dyDescent="0.2">
      <c r="A137" s="62">
        <v>134</v>
      </c>
      <c r="B137" s="95">
        <f>INDEX(技能效果!B:B,MATCH(技能效果等级!W137,技能效果!AE:AE,0))</f>
        <v>130600202</v>
      </c>
      <c r="C137" s="95" t="str">
        <f>INDEX(技能效果!C:C,MATCH(技能效果等级!B137,技能效果!B:B,0))</f>
        <v>曹玄亮普攻水晶</v>
      </c>
      <c r="D137" s="96" t="s">
        <v>873</v>
      </c>
      <c r="E137" s="95">
        <v>10</v>
      </c>
      <c r="F137" s="95">
        <f>INDEX(技能效果!H:H,MATCH(技能效果等级!B137,技能效果!B:B,0))</f>
        <v>3001</v>
      </c>
      <c r="G137" s="95">
        <f>IF(INDEX(技能效果!K:K,MATCH(B137,技能效果!B:B,0))=0,INDEX(技能效果!I:I,MATCH(技能效果等级!B137,技能效果!B:B,0)),INDEX(技能效果!I:I,MATCH(技能效果等级!B137,技能效果!B:B,0))*VLOOKUP(E137,技能数值计算!$C$19:$D$28,2,FALSE))</f>
        <v>2</v>
      </c>
      <c r="H137" s="95">
        <f>INDEX(技能效果!J:J,MATCH(技能效果等级!B137,技能效果!B:B,0))</f>
        <v>1</v>
      </c>
      <c r="I137" s="95"/>
      <c r="J137" s="95"/>
      <c r="K137" s="95"/>
      <c r="L137" s="95"/>
      <c r="M137" s="95"/>
      <c r="N137" s="96" t="str">
        <f>IF(INDEX(技能效果!L:L,MATCH(技能效果等级!B137,技能效果!B:B,0))="","",INDEX(技能效果!L:L,MATCH(技能效果等级!B137,技能效果!B:B,0)))</f>
        <v/>
      </c>
      <c r="O137" s="95">
        <f>IF(INDEX(技能效果!N:N,MATCH(B137,技能效果!B:B,0))=0,INDEX(技能效果!M:M,MATCH(技能效果等级!B137,技能效果!B:B,0)),INDEX(技能效果!M:M,MATCH(技能效果等级!B137,技能效果!B:B,0))*VLOOKUP(E137,技能数值计算!$C$19:$D$28,2,FALSE))</f>
        <v>0</v>
      </c>
      <c r="P137" s="95"/>
      <c r="Q137" s="95"/>
      <c r="R137" s="95" t="str">
        <f>IF(INDEX(技能效果!O:O,MATCH(技能效果等级!B137,技能效果!B:B,0))="","",INDEX(技能效果!O:O,MATCH(技能效果等级!B137,技能效果!B:B,0)))</f>
        <v/>
      </c>
      <c r="S137" s="95"/>
      <c r="T137" s="95"/>
      <c r="U137" s="95"/>
      <c r="V137" s="96" t="str">
        <f>IF(INDEX(技能效果!AF:AF,MATCH(技能效果等级!B137,技能效果!B:B,0))="","",INDEX(技能效果!AF:AF,MATCH(技能效果等级!B137,技能效果!B:B,0)))</f>
        <v/>
      </c>
      <c r="W137" s="95">
        <f t="shared" si="0"/>
        <v>4</v>
      </c>
      <c r="X137" s="95"/>
      <c r="Y137" s="95"/>
    </row>
    <row r="138" spans="1:25" s="155" customFormat="1" ht="16.5" x14ac:dyDescent="0.2">
      <c r="A138" s="62">
        <v>135</v>
      </c>
      <c r="B138" s="95">
        <f>INDEX(技能效果!B:B,MATCH(技能效果等级!W138,技能效果!AE:AE,0))</f>
        <v>130600301</v>
      </c>
      <c r="C138" s="95" t="str">
        <f>INDEX(技能效果!C:C,MATCH(技能效果等级!B138,技能效果!B:B,0))</f>
        <v>战斗夏玲普攻伤害</v>
      </c>
      <c r="D138" s="96" t="s">
        <v>873</v>
      </c>
      <c r="E138" s="95">
        <v>1</v>
      </c>
      <c r="F138" s="95">
        <f>INDEX(技能效果!H:H,MATCH(技能效果等级!B138,技能效果!B:B,0))</f>
        <v>1001</v>
      </c>
      <c r="G138" s="95">
        <f>IF(INDEX(技能效果!K:K,MATCH(B138,技能效果!B:B,0))=0,INDEX(技能效果!I:I,MATCH(技能效果等级!B138,技能效果!B:B,0)),INDEX(技能效果!I:I,MATCH(技能效果等级!B138,技能效果!B:B,0))*VLOOKUP(E138,技能数值计算!$C$19:$D$28,2,FALSE))</f>
        <v>1</v>
      </c>
      <c r="H138" s="95">
        <f>INDEX(技能效果!J:J,MATCH(技能效果等级!B138,技能效果!B:B,0))</f>
        <v>0</v>
      </c>
      <c r="I138" s="95"/>
      <c r="J138" s="95"/>
      <c r="K138" s="95"/>
      <c r="L138" s="95"/>
      <c r="M138" s="95"/>
      <c r="N138" s="96" t="str">
        <f>IF(INDEX(技能效果!L:L,MATCH(技能效果等级!B138,技能效果!B:B,0))="","",INDEX(技能效果!L:L,MATCH(技能效果等级!B138,技能效果!B:B,0)))</f>
        <v/>
      </c>
      <c r="O138" s="95">
        <f>IF(INDEX(技能效果!N:N,MATCH(B138,技能效果!B:B,0))=0,INDEX(技能效果!M:M,MATCH(技能效果等级!B138,技能效果!B:B,0)),INDEX(技能效果!M:M,MATCH(技能效果等级!B138,技能效果!B:B,0))*VLOOKUP(E138,技能数值计算!$C$19:$D$28,2,FALSE))</f>
        <v>0</v>
      </c>
      <c r="P138" s="95"/>
      <c r="Q138" s="95"/>
      <c r="R138" s="95" t="str">
        <f>IF(INDEX(技能效果!O:O,MATCH(技能效果等级!B138,技能效果!B:B,0))="","",INDEX(技能效果!O:O,MATCH(技能效果等级!B138,技能效果!B:B,0)))</f>
        <v/>
      </c>
      <c r="S138" s="95"/>
      <c r="T138" s="95"/>
      <c r="U138" s="95"/>
      <c r="V138" s="96" t="str">
        <f>IF(INDEX(技能效果!AF:AF,MATCH(技能效果等级!B138,技能效果!B:B,0))="","",INDEX(技能效果!AF:AF,MATCH(技能效果等级!B138,技能效果!B:B,0)))</f>
        <v/>
      </c>
      <c r="W138" s="95">
        <f t="shared" si="0"/>
        <v>5</v>
      </c>
      <c r="X138" s="95"/>
      <c r="Y138" s="95"/>
    </row>
    <row r="139" spans="1:25" s="155" customFormat="1" ht="16.5" x14ac:dyDescent="0.2">
      <c r="A139" s="62">
        <v>136</v>
      </c>
      <c r="B139" s="95">
        <f>INDEX(技能效果!B:B,MATCH(技能效果等级!W139,技能效果!AE:AE,0))</f>
        <v>130600301</v>
      </c>
      <c r="C139" s="95" t="str">
        <f>INDEX(技能效果!C:C,MATCH(技能效果等级!B139,技能效果!B:B,0))</f>
        <v>战斗夏玲普攻伤害</v>
      </c>
      <c r="D139" s="96" t="s">
        <v>873</v>
      </c>
      <c r="E139" s="95">
        <v>2</v>
      </c>
      <c r="F139" s="95">
        <f>INDEX(技能效果!H:H,MATCH(技能效果等级!B139,技能效果!B:B,0))</f>
        <v>1001</v>
      </c>
      <c r="G139" s="95">
        <f>IF(INDEX(技能效果!K:K,MATCH(B139,技能效果!B:B,0))=0,INDEX(技能效果!I:I,MATCH(技能效果等级!B139,技能效果!B:B,0)),INDEX(技能效果!I:I,MATCH(技能效果等级!B139,技能效果!B:B,0))*VLOOKUP(E139,技能数值计算!$C$19:$D$28,2,FALSE))</f>
        <v>1</v>
      </c>
      <c r="H139" s="95">
        <f>INDEX(技能效果!J:J,MATCH(技能效果等级!B139,技能效果!B:B,0))</f>
        <v>0</v>
      </c>
      <c r="I139" s="95"/>
      <c r="J139" s="95"/>
      <c r="K139" s="95"/>
      <c r="L139" s="95"/>
      <c r="M139" s="95"/>
      <c r="N139" s="96" t="str">
        <f>IF(INDEX(技能效果!L:L,MATCH(技能效果等级!B139,技能效果!B:B,0))="","",INDEX(技能效果!L:L,MATCH(技能效果等级!B139,技能效果!B:B,0)))</f>
        <v/>
      </c>
      <c r="O139" s="95">
        <f>IF(INDEX(技能效果!N:N,MATCH(B139,技能效果!B:B,0))=0,INDEX(技能效果!M:M,MATCH(技能效果等级!B139,技能效果!B:B,0)),INDEX(技能效果!M:M,MATCH(技能效果等级!B139,技能效果!B:B,0))*VLOOKUP(E139,技能数值计算!$C$19:$D$28,2,FALSE))</f>
        <v>0</v>
      </c>
      <c r="P139" s="95"/>
      <c r="Q139" s="95"/>
      <c r="R139" s="95" t="str">
        <f>IF(INDEX(技能效果!O:O,MATCH(技能效果等级!B139,技能效果!B:B,0))="","",INDEX(技能效果!O:O,MATCH(技能效果等级!B139,技能效果!B:B,0)))</f>
        <v/>
      </c>
      <c r="S139" s="95"/>
      <c r="T139" s="95"/>
      <c r="U139" s="95"/>
      <c r="V139" s="96" t="str">
        <f>IF(INDEX(技能效果!AF:AF,MATCH(技能效果等级!B139,技能效果!B:B,0))="","",INDEX(技能效果!AF:AF,MATCH(技能效果等级!B139,技能效果!B:B,0)))</f>
        <v/>
      </c>
      <c r="W139" s="95">
        <f t="shared" si="0"/>
        <v>5</v>
      </c>
      <c r="X139" s="95"/>
      <c r="Y139" s="95"/>
    </row>
    <row r="140" spans="1:25" s="155" customFormat="1" ht="16.5" x14ac:dyDescent="0.2">
      <c r="A140" s="62">
        <v>137</v>
      </c>
      <c r="B140" s="95">
        <f>INDEX(技能效果!B:B,MATCH(技能效果等级!W140,技能效果!AE:AE,0))</f>
        <v>130600301</v>
      </c>
      <c r="C140" s="95" t="str">
        <f>INDEX(技能效果!C:C,MATCH(技能效果等级!B140,技能效果!B:B,0))</f>
        <v>战斗夏玲普攻伤害</v>
      </c>
      <c r="D140" s="96" t="s">
        <v>873</v>
      </c>
      <c r="E140" s="95">
        <v>3</v>
      </c>
      <c r="F140" s="95">
        <f>INDEX(技能效果!H:H,MATCH(技能效果等级!B140,技能效果!B:B,0))</f>
        <v>1001</v>
      </c>
      <c r="G140" s="95">
        <f>IF(INDEX(技能效果!K:K,MATCH(B140,技能效果!B:B,0))=0,INDEX(技能效果!I:I,MATCH(技能效果等级!B140,技能效果!B:B,0)),INDEX(技能效果!I:I,MATCH(技能效果等级!B140,技能效果!B:B,0))*VLOOKUP(E140,技能数值计算!$C$19:$D$28,2,FALSE))</f>
        <v>1</v>
      </c>
      <c r="H140" s="95">
        <f>INDEX(技能效果!J:J,MATCH(技能效果等级!B140,技能效果!B:B,0))</f>
        <v>0</v>
      </c>
      <c r="I140" s="95"/>
      <c r="J140" s="95"/>
      <c r="K140" s="95"/>
      <c r="L140" s="95"/>
      <c r="M140" s="95"/>
      <c r="N140" s="96" t="str">
        <f>IF(INDEX(技能效果!L:L,MATCH(技能效果等级!B140,技能效果!B:B,0))="","",INDEX(技能效果!L:L,MATCH(技能效果等级!B140,技能效果!B:B,0)))</f>
        <v/>
      </c>
      <c r="O140" s="95">
        <f>IF(INDEX(技能效果!N:N,MATCH(B140,技能效果!B:B,0))=0,INDEX(技能效果!M:M,MATCH(技能效果等级!B140,技能效果!B:B,0)),INDEX(技能效果!M:M,MATCH(技能效果等级!B140,技能效果!B:B,0))*VLOOKUP(E140,技能数值计算!$C$19:$D$28,2,FALSE))</f>
        <v>0</v>
      </c>
      <c r="P140" s="95"/>
      <c r="Q140" s="95"/>
      <c r="R140" s="95" t="str">
        <f>IF(INDEX(技能效果!O:O,MATCH(技能效果等级!B140,技能效果!B:B,0))="","",INDEX(技能效果!O:O,MATCH(技能效果等级!B140,技能效果!B:B,0)))</f>
        <v/>
      </c>
      <c r="S140" s="95"/>
      <c r="T140" s="95"/>
      <c r="U140" s="95"/>
      <c r="V140" s="96" t="str">
        <f>IF(INDEX(技能效果!AF:AF,MATCH(技能效果等级!B140,技能效果!B:B,0))="","",INDEX(技能效果!AF:AF,MATCH(技能效果等级!B140,技能效果!B:B,0)))</f>
        <v/>
      </c>
      <c r="W140" s="95">
        <f t="shared" si="0"/>
        <v>5</v>
      </c>
      <c r="X140" s="95"/>
      <c r="Y140" s="95"/>
    </row>
    <row r="141" spans="1:25" s="155" customFormat="1" ht="16.5" x14ac:dyDescent="0.2">
      <c r="A141" s="62">
        <v>138</v>
      </c>
      <c r="B141" s="95">
        <f>INDEX(技能效果!B:B,MATCH(技能效果等级!W141,技能效果!AE:AE,0))</f>
        <v>130600301</v>
      </c>
      <c r="C141" s="95" t="str">
        <f>INDEX(技能效果!C:C,MATCH(技能效果等级!B141,技能效果!B:B,0))</f>
        <v>战斗夏玲普攻伤害</v>
      </c>
      <c r="D141" s="96" t="s">
        <v>873</v>
      </c>
      <c r="E141" s="95">
        <v>4</v>
      </c>
      <c r="F141" s="95">
        <f>INDEX(技能效果!H:H,MATCH(技能效果等级!B141,技能效果!B:B,0))</f>
        <v>1001</v>
      </c>
      <c r="G141" s="95">
        <f>IF(INDEX(技能效果!K:K,MATCH(B141,技能效果!B:B,0))=0,INDEX(技能效果!I:I,MATCH(技能效果等级!B141,技能效果!B:B,0)),INDEX(技能效果!I:I,MATCH(技能效果等级!B141,技能效果!B:B,0))*VLOOKUP(E141,技能数值计算!$C$19:$D$28,2,FALSE))</f>
        <v>1</v>
      </c>
      <c r="H141" s="95">
        <f>INDEX(技能效果!J:J,MATCH(技能效果等级!B141,技能效果!B:B,0))</f>
        <v>0</v>
      </c>
      <c r="I141" s="95"/>
      <c r="J141" s="95"/>
      <c r="K141" s="95"/>
      <c r="L141" s="95"/>
      <c r="M141" s="95"/>
      <c r="N141" s="96" t="str">
        <f>IF(INDEX(技能效果!L:L,MATCH(技能效果等级!B141,技能效果!B:B,0))="","",INDEX(技能效果!L:L,MATCH(技能效果等级!B141,技能效果!B:B,0)))</f>
        <v/>
      </c>
      <c r="O141" s="95">
        <f>IF(INDEX(技能效果!N:N,MATCH(B141,技能效果!B:B,0))=0,INDEX(技能效果!M:M,MATCH(技能效果等级!B141,技能效果!B:B,0)),INDEX(技能效果!M:M,MATCH(技能效果等级!B141,技能效果!B:B,0))*VLOOKUP(E141,技能数值计算!$C$19:$D$28,2,FALSE))</f>
        <v>0</v>
      </c>
      <c r="P141" s="95"/>
      <c r="Q141" s="95"/>
      <c r="R141" s="95" t="str">
        <f>IF(INDEX(技能效果!O:O,MATCH(技能效果等级!B141,技能效果!B:B,0))="","",INDEX(技能效果!O:O,MATCH(技能效果等级!B141,技能效果!B:B,0)))</f>
        <v/>
      </c>
      <c r="S141" s="95"/>
      <c r="T141" s="95"/>
      <c r="U141" s="95"/>
      <c r="V141" s="96" t="str">
        <f>IF(INDEX(技能效果!AF:AF,MATCH(技能效果等级!B141,技能效果!B:B,0))="","",INDEX(技能效果!AF:AF,MATCH(技能效果等级!B141,技能效果!B:B,0)))</f>
        <v/>
      </c>
      <c r="W141" s="95">
        <f t="shared" si="0"/>
        <v>5</v>
      </c>
      <c r="X141" s="95"/>
      <c r="Y141" s="95"/>
    </row>
    <row r="142" spans="1:25" s="155" customFormat="1" ht="16.5" x14ac:dyDescent="0.2">
      <c r="A142" s="62">
        <v>139</v>
      </c>
      <c r="B142" s="95">
        <f>INDEX(技能效果!B:B,MATCH(技能效果等级!W142,技能效果!AE:AE,0))</f>
        <v>130600301</v>
      </c>
      <c r="C142" s="95" t="str">
        <f>INDEX(技能效果!C:C,MATCH(技能效果等级!B142,技能效果!B:B,0))</f>
        <v>战斗夏玲普攻伤害</v>
      </c>
      <c r="D142" s="96" t="s">
        <v>873</v>
      </c>
      <c r="E142" s="95">
        <v>5</v>
      </c>
      <c r="F142" s="95">
        <f>INDEX(技能效果!H:H,MATCH(技能效果等级!B142,技能效果!B:B,0))</f>
        <v>1001</v>
      </c>
      <c r="G142" s="95">
        <f>IF(INDEX(技能效果!K:K,MATCH(B142,技能效果!B:B,0))=0,INDEX(技能效果!I:I,MATCH(技能效果等级!B142,技能效果!B:B,0)),INDEX(技能效果!I:I,MATCH(技能效果等级!B142,技能效果!B:B,0))*VLOOKUP(E142,技能数值计算!$C$19:$D$28,2,FALSE))</f>
        <v>1</v>
      </c>
      <c r="H142" s="95">
        <f>INDEX(技能效果!J:J,MATCH(技能效果等级!B142,技能效果!B:B,0))</f>
        <v>0</v>
      </c>
      <c r="I142" s="95"/>
      <c r="J142" s="95"/>
      <c r="K142" s="95"/>
      <c r="L142" s="95"/>
      <c r="M142" s="95"/>
      <c r="N142" s="96" t="str">
        <f>IF(INDEX(技能效果!L:L,MATCH(技能效果等级!B142,技能效果!B:B,0))="","",INDEX(技能效果!L:L,MATCH(技能效果等级!B142,技能效果!B:B,0)))</f>
        <v/>
      </c>
      <c r="O142" s="95">
        <f>IF(INDEX(技能效果!N:N,MATCH(B142,技能效果!B:B,0))=0,INDEX(技能效果!M:M,MATCH(技能效果等级!B142,技能效果!B:B,0)),INDEX(技能效果!M:M,MATCH(技能效果等级!B142,技能效果!B:B,0))*VLOOKUP(E142,技能数值计算!$C$19:$D$28,2,FALSE))</f>
        <v>0</v>
      </c>
      <c r="P142" s="95"/>
      <c r="Q142" s="95"/>
      <c r="R142" s="95" t="str">
        <f>IF(INDEX(技能效果!O:O,MATCH(技能效果等级!B142,技能效果!B:B,0))="","",INDEX(技能效果!O:O,MATCH(技能效果等级!B142,技能效果!B:B,0)))</f>
        <v/>
      </c>
      <c r="S142" s="95"/>
      <c r="T142" s="95"/>
      <c r="U142" s="95"/>
      <c r="V142" s="96" t="str">
        <f>IF(INDEX(技能效果!AF:AF,MATCH(技能效果等级!B142,技能效果!B:B,0))="","",INDEX(技能效果!AF:AF,MATCH(技能效果等级!B142,技能效果!B:B,0)))</f>
        <v/>
      </c>
      <c r="W142" s="95">
        <f t="shared" si="0"/>
        <v>5</v>
      </c>
      <c r="X142" s="95"/>
      <c r="Y142" s="95"/>
    </row>
    <row r="143" spans="1:25" s="155" customFormat="1" ht="16.5" x14ac:dyDescent="0.2">
      <c r="A143" s="62">
        <v>140</v>
      </c>
      <c r="B143" s="95">
        <f>INDEX(技能效果!B:B,MATCH(技能效果等级!W143,技能效果!AE:AE,0))</f>
        <v>130600301</v>
      </c>
      <c r="C143" s="95" t="str">
        <f>INDEX(技能效果!C:C,MATCH(技能效果等级!B143,技能效果!B:B,0))</f>
        <v>战斗夏玲普攻伤害</v>
      </c>
      <c r="D143" s="96" t="s">
        <v>873</v>
      </c>
      <c r="E143" s="95">
        <v>6</v>
      </c>
      <c r="F143" s="95">
        <f>INDEX(技能效果!H:H,MATCH(技能效果等级!B143,技能效果!B:B,0))</f>
        <v>1001</v>
      </c>
      <c r="G143" s="95">
        <f>IF(INDEX(技能效果!K:K,MATCH(B143,技能效果!B:B,0))=0,INDEX(技能效果!I:I,MATCH(技能效果等级!B143,技能效果!B:B,0)),INDEX(技能效果!I:I,MATCH(技能效果等级!B143,技能效果!B:B,0))*VLOOKUP(E143,技能数值计算!$C$19:$D$28,2,FALSE))</f>
        <v>1</v>
      </c>
      <c r="H143" s="95">
        <f>INDEX(技能效果!J:J,MATCH(技能效果等级!B143,技能效果!B:B,0))</f>
        <v>0</v>
      </c>
      <c r="I143" s="95"/>
      <c r="J143" s="95"/>
      <c r="K143" s="95"/>
      <c r="L143" s="95"/>
      <c r="M143" s="95"/>
      <c r="N143" s="96" t="str">
        <f>IF(INDEX(技能效果!L:L,MATCH(技能效果等级!B143,技能效果!B:B,0))="","",INDEX(技能效果!L:L,MATCH(技能效果等级!B143,技能效果!B:B,0)))</f>
        <v/>
      </c>
      <c r="O143" s="95">
        <f>IF(INDEX(技能效果!N:N,MATCH(B143,技能效果!B:B,0))=0,INDEX(技能效果!M:M,MATCH(技能效果等级!B143,技能效果!B:B,0)),INDEX(技能效果!M:M,MATCH(技能效果等级!B143,技能效果!B:B,0))*VLOOKUP(E143,技能数值计算!$C$19:$D$28,2,FALSE))</f>
        <v>0</v>
      </c>
      <c r="P143" s="95"/>
      <c r="Q143" s="95"/>
      <c r="R143" s="95" t="str">
        <f>IF(INDEX(技能效果!O:O,MATCH(技能效果等级!B143,技能效果!B:B,0))="","",INDEX(技能效果!O:O,MATCH(技能效果等级!B143,技能效果!B:B,0)))</f>
        <v/>
      </c>
      <c r="S143" s="95"/>
      <c r="T143" s="95"/>
      <c r="U143" s="95"/>
      <c r="V143" s="96" t="str">
        <f>IF(INDEX(技能效果!AF:AF,MATCH(技能效果等级!B143,技能效果!B:B,0))="","",INDEX(技能效果!AF:AF,MATCH(技能效果等级!B143,技能效果!B:B,0)))</f>
        <v/>
      </c>
      <c r="W143" s="95">
        <f t="shared" si="0"/>
        <v>5</v>
      </c>
      <c r="X143" s="95"/>
      <c r="Y143" s="95"/>
    </row>
    <row r="144" spans="1:25" s="155" customFormat="1" ht="16.5" x14ac:dyDescent="0.2">
      <c r="A144" s="62">
        <v>141</v>
      </c>
      <c r="B144" s="95">
        <f>INDEX(技能效果!B:B,MATCH(技能效果等级!W144,技能效果!AE:AE,0))</f>
        <v>130600301</v>
      </c>
      <c r="C144" s="95" t="str">
        <f>INDEX(技能效果!C:C,MATCH(技能效果等级!B144,技能效果!B:B,0))</f>
        <v>战斗夏玲普攻伤害</v>
      </c>
      <c r="D144" s="96" t="s">
        <v>873</v>
      </c>
      <c r="E144" s="95">
        <v>7</v>
      </c>
      <c r="F144" s="95">
        <f>INDEX(技能效果!H:H,MATCH(技能效果等级!B144,技能效果!B:B,0))</f>
        <v>1001</v>
      </c>
      <c r="G144" s="95">
        <f>IF(INDEX(技能效果!K:K,MATCH(B144,技能效果!B:B,0))=0,INDEX(技能效果!I:I,MATCH(技能效果等级!B144,技能效果!B:B,0)),INDEX(技能效果!I:I,MATCH(技能效果等级!B144,技能效果!B:B,0))*VLOOKUP(E144,技能数值计算!$C$19:$D$28,2,FALSE))</f>
        <v>1</v>
      </c>
      <c r="H144" s="95">
        <f>INDEX(技能效果!J:J,MATCH(技能效果等级!B144,技能效果!B:B,0))</f>
        <v>0</v>
      </c>
      <c r="I144" s="95"/>
      <c r="J144" s="95"/>
      <c r="K144" s="95"/>
      <c r="L144" s="95"/>
      <c r="M144" s="95"/>
      <c r="N144" s="96" t="str">
        <f>IF(INDEX(技能效果!L:L,MATCH(技能效果等级!B144,技能效果!B:B,0))="","",INDEX(技能效果!L:L,MATCH(技能效果等级!B144,技能效果!B:B,0)))</f>
        <v/>
      </c>
      <c r="O144" s="95">
        <f>IF(INDEX(技能效果!N:N,MATCH(B144,技能效果!B:B,0))=0,INDEX(技能效果!M:M,MATCH(技能效果等级!B144,技能效果!B:B,0)),INDEX(技能效果!M:M,MATCH(技能效果等级!B144,技能效果!B:B,0))*VLOOKUP(E144,技能数值计算!$C$19:$D$28,2,FALSE))</f>
        <v>0</v>
      </c>
      <c r="P144" s="95"/>
      <c r="Q144" s="95"/>
      <c r="R144" s="95" t="str">
        <f>IF(INDEX(技能效果!O:O,MATCH(技能效果等级!B144,技能效果!B:B,0))="","",INDEX(技能效果!O:O,MATCH(技能效果等级!B144,技能效果!B:B,0)))</f>
        <v/>
      </c>
      <c r="S144" s="95"/>
      <c r="T144" s="95"/>
      <c r="U144" s="95"/>
      <c r="V144" s="96" t="str">
        <f>IF(INDEX(技能效果!AF:AF,MATCH(技能效果等级!B144,技能效果!B:B,0))="","",INDEX(技能效果!AF:AF,MATCH(技能效果等级!B144,技能效果!B:B,0)))</f>
        <v/>
      </c>
      <c r="W144" s="95">
        <f t="shared" si="0"/>
        <v>5</v>
      </c>
      <c r="X144" s="95"/>
      <c r="Y144" s="95"/>
    </row>
    <row r="145" spans="1:25" s="155" customFormat="1" ht="16.5" x14ac:dyDescent="0.2">
      <c r="A145" s="62">
        <v>142</v>
      </c>
      <c r="B145" s="95">
        <f>INDEX(技能效果!B:B,MATCH(技能效果等级!W145,技能效果!AE:AE,0))</f>
        <v>130600301</v>
      </c>
      <c r="C145" s="95" t="str">
        <f>INDEX(技能效果!C:C,MATCH(技能效果等级!B145,技能效果!B:B,0))</f>
        <v>战斗夏玲普攻伤害</v>
      </c>
      <c r="D145" s="96" t="s">
        <v>873</v>
      </c>
      <c r="E145" s="95">
        <v>8</v>
      </c>
      <c r="F145" s="95">
        <f>INDEX(技能效果!H:H,MATCH(技能效果等级!B145,技能效果!B:B,0))</f>
        <v>1001</v>
      </c>
      <c r="G145" s="95">
        <f>IF(INDEX(技能效果!K:K,MATCH(B145,技能效果!B:B,0))=0,INDEX(技能效果!I:I,MATCH(技能效果等级!B145,技能效果!B:B,0)),INDEX(技能效果!I:I,MATCH(技能效果等级!B145,技能效果!B:B,0))*VLOOKUP(E145,技能数值计算!$C$19:$D$28,2,FALSE))</f>
        <v>1</v>
      </c>
      <c r="H145" s="95">
        <f>INDEX(技能效果!J:J,MATCH(技能效果等级!B145,技能效果!B:B,0))</f>
        <v>0</v>
      </c>
      <c r="I145" s="95"/>
      <c r="J145" s="95"/>
      <c r="K145" s="95"/>
      <c r="L145" s="95"/>
      <c r="M145" s="95"/>
      <c r="N145" s="96" t="str">
        <f>IF(INDEX(技能效果!L:L,MATCH(技能效果等级!B145,技能效果!B:B,0))="","",INDEX(技能效果!L:L,MATCH(技能效果等级!B145,技能效果!B:B,0)))</f>
        <v/>
      </c>
      <c r="O145" s="95">
        <f>IF(INDEX(技能效果!N:N,MATCH(B145,技能效果!B:B,0))=0,INDEX(技能效果!M:M,MATCH(技能效果等级!B145,技能效果!B:B,0)),INDEX(技能效果!M:M,MATCH(技能效果等级!B145,技能效果!B:B,0))*VLOOKUP(E145,技能数值计算!$C$19:$D$28,2,FALSE))</f>
        <v>0</v>
      </c>
      <c r="P145" s="95"/>
      <c r="Q145" s="95"/>
      <c r="R145" s="95" t="str">
        <f>IF(INDEX(技能效果!O:O,MATCH(技能效果等级!B145,技能效果!B:B,0))="","",INDEX(技能效果!O:O,MATCH(技能效果等级!B145,技能效果!B:B,0)))</f>
        <v/>
      </c>
      <c r="S145" s="95"/>
      <c r="T145" s="95"/>
      <c r="U145" s="95"/>
      <c r="V145" s="96" t="str">
        <f>IF(INDEX(技能效果!AF:AF,MATCH(技能效果等级!B145,技能效果!B:B,0))="","",INDEX(技能效果!AF:AF,MATCH(技能效果等级!B145,技能效果!B:B,0)))</f>
        <v/>
      </c>
      <c r="W145" s="95">
        <f t="shared" si="0"/>
        <v>5</v>
      </c>
      <c r="X145" s="95"/>
      <c r="Y145" s="95"/>
    </row>
    <row r="146" spans="1:25" s="155" customFormat="1" ht="16.5" x14ac:dyDescent="0.2">
      <c r="A146" s="62">
        <v>143</v>
      </c>
      <c r="B146" s="95">
        <f>INDEX(技能效果!B:B,MATCH(技能效果等级!W146,技能效果!AE:AE,0))</f>
        <v>130600301</v>
      </c>
      <c r="C146" s="95" t="str">
        <f>INDEX(技能效果!C:C,MATCH(技能效果等级!B146,技能效果!B:B,0))</f>
        <v>战斗夏玲普攻伤害</v>
      </c>
      <c r="D146" s="96" t="s">
        <v>873</v>
      </c>
      <c r="E146" s="95">
        <v>9</v>
      </c>
      <c r="F146" s="95">
        <f>INDEX(技能效果!H:H,MATCH(技能效果等级!B146,技能效果!B:B,0))</f>
        <v>1001</v>
      </c>
      <c r="G146" s="95">
        <f>IF(INDEX(技能效果!K:K,MATCH(B146,技能效果!B:B,0))=0,INDEX(技能效果!I:I,MATCH(技能效果等级!B146,技能效果!B:B,0)),INDEX(技能效果!I:I,MATCH(技能效果等级!B146,技能效果!B:B,0))*VLOOKUP(E146,技能数值计算!$C$19:$D$28,2,FALSE))</f>
        <v>1</v>
      </c>
      <c r="H146" s="95">
        <f>INDEX(技能效果!J:J,MATCH(技能效果等级!B146,技能效果!B:B,0))</f>
        <v>0</v>
      </c>
      <c r="I146" s="95"/>
      <c r="J146" s="95"/>
      <c r="K146" s="95"/>
      <c r="L146" s="95"/>
      <c r="M146" s="95"/>
      <c r="N146" s="96" t="str">
        <f>IF(INDEX(技能效果!L:L,MATCH(技能效果等级!B146,技能效果!B:B,0))="","",INDEX(技能效果!L:L,MATCH(技能效果等级!B146,技能效果!B:B,0)))</f>
        <v/>
      </c>
      <c r="O146" s="95">
        <f>IF(INDEX(技能效果!N:N,MATCH(B146,技能效果!B:B,0))=0,INDEX(技能效果!M:M,MATCH(技能效果等级!B146,技能效果!B:B,0)),INDEX(技能效果!M:M,MATCH(技能效果等级!B146,技能效果!B:B,0))*VLOOKUP(E146,技能数值计算!$C$19:$D$28,2,FALSE))</f>
        <v>0</v>
      </c>
      <c r="P146" s="95"/>
      <c r="Q146" s="95"/>
      <c r="R146" s="95" t="str">
        <f>IF(INDEX(技能效果!O:O,MATCH(技能效果等级!B146,技能效果!B:B,0))="","",INDEX(技能效果!O:O,MATCH(技能效果等级!B146,技能效果!B:B,0)))</f>
        <v/>
      </c>
      <c r="S146" s="95"/>
      <c r="T146" s="95"/>
      <c r="U146" s="95"/>
      <c r="V146" s="96" t="str">
        <f>IF(INDEX(技能效果!AF:AF,MATCH(技能效果等级!B146,技能效果!B:B,0))="","",INDEX(技能效果!AF:AF,MATCH(技能效果等级!B146,技能效果!B:B,0)))</f>
        <v/>
      </c>
      <c r="W146" s="95">
        <f t="shared" si="0"/>
        <v>5</v>
      </c>
      <c r="X146" s="95"/>
      <c r="Y146" s="95"/>
    </row>
    <row r="147" spans="1:25" s="155" customFormat="1" ht="16.5" x14ac:dyDescent="0.2">
      <c r="A147" s="62">
        <v>144</v>
      </c>
      <c r="B147" s="95">
        <f>INDEX(技能效果!B:B,MATCH(技能效果等级!W147,技能效果!AE:AE,0))</f>
        <v>130600301</v>
      </c>
      <c r="C147" s="95" t="str">
        <f>INDEX(技能效果!C:C,MATCH(技能效果等级!B147,技能效果!B:B,0))</f>
        <v>战斗夏玲普攻伤害</v>
      </c>
      <c r="D147" s="96" t="s">
        <v>873</v>
      </c>
      <c r="E147" s="95">
        <v>10</v>
      </c>
      <c r="F147" s="95">
        <f>INDEX(技能效果!H:H,MATCH(技能效果等级!B147,技能效果!B:B,0))</f>
        <v>1001</v>
      </c>
      <c r="G147" s="95">
        <f>IF(INDEX(技能效果!K:K,MATCH(B147,技能效果!B:B,0))=0,INDEX(技能效果!I:I,MATCH(技能效果等级!B147,技能效果!B:B,0)),INDEX(技能效果!I:I,MATCH(技能效果等级!B147,技能效果!B:B,0))*VLOOKUP(E147,技能数值计算!$C$19:$D$28,2,FALSE))</f>
        <v>1</v>
      </c>
      <c r="H147" s="95">
        <f>INDEX(技能效果!J:J,MATCH(技能效果等级!B147,技能效果!B:B,0))</f>
        <v>0</v>
      </c>
      <c r="I147" s="95"/>
      <c r="J147" s="95"/>
      <c r="K147" s="95"/>
      <c r="L147" s="95"/>
      <c r="M147" s="95"/>
      <c r="N147" s="96" t="str">
        <f>IF(INDEX(技能效果!L:L,MATCH(技能效果等级!B147,技能效果!B:B,0))="","",INDEX(技能效果!L:L,MATCH(技能效果等级!B147,技能效果!B:B,0)))</f>
        <v/>
      </c>
      <c r="O147" s="95">
        <f>IF(INDEX(技能效果!N:N,MATCH(B147,技能效果!B:B,0))=0,INDEX(技能效果!M:M,MATCH(技能效果等级!B147,技能效果!B:B,0)),INDEX(技能效果!M:M,MATCH(技能效果等级!B147,技能效果!B:B,0))*VLOOKUP(E147,技能数值计算!$C$19:$D$28,2,FALSE))</f>
        <v>0</v>
      </c>
      <c r="P147" s="95"/>
      <c r="Q147" s="95"/>
      <c r="R147" s="95" t="str">
        <f>IF(INDEX(技能效果!O:O,MATCH(技能效果等级!B147,技能效果!B:B,0))="","",INDEX(技能效果!O:O,MATCH(技能效果等级!B147,技能效果!B:B,0)))</f>
        <v/>
      </c>
      <c r="S147" s="95"/>
      <c r="T147" s="95"/>
      <c r="U147" s="95"/>
      <c r="V147" s="96" t="str">
        <f>IF(INDEX(技能效果!AF:AF,MATCH(技能效果等级!B147,技能效果!B:B,0))="","",INDEX(技能效果!AF:AF,MATCH(技能效果等级!B147,技能效果!B:B,0)))</f>
        <v/>
      </c>
      <c r="W147" s="95">
        <f t="shared" si="0"/>
        <v>5</v>
      </c>
      <c r="X147" s="95"/>
      <c r="Y147" s="95"/>
    </row>
    <row r="148" spans="1:25" s="155" customFormat="1" ht="16.5" x14ac:dyDescent="0.2">
      <c r="A148" s="62">
        <v>145</v>
      </c>
      <c r="B148" s="95">
        <f>INDEX(技能效果!B:B,MATCH(技能效果等级!W148,技能效果!AE:AE,0))</f>
        <v>130600302</v>
      </c>
      <c r="C148" s="95" t="str">
        <f>INDEX(技能效果!C:C,MATCH(技能效果等级!B148,技能效果!B:B,0))</f>
        <v>战斗夏玲普攻水晶</v>
      </c>
      <c r="D148" s="96" t="s">
        <v>873</v>
      </c>
      <c r="E148" s="95">
        <v>1</v>
      </c>
      <c r="F148" s="95">
        <f>INDEX(技能效果!H:H,MATCH(技能效果等级!B148,技能效果!B:B,0))</f>
        <v>3001</v>
      </c>
      <c r="G148" s="95">
        <f>IF(INDEX(技能效果!K:K,MATCH(B148,技能效果!B:B,0))=0,INDEX(技能效果!I:I,MATCH(技能效果等级!B148,技能效果!B:B,0)),INDEX(技能效果!I:I,MATCH(技能效果等级!B148,技能效果!B:B,0))*VLOOKUP(E148,技能数值计算!$C$19:$D$28,2,FALSE))</f>
        <v>3</v>
      </c>
      <c r="H148" s="95">
        <f>INDEX(技能效果!J:J,MATCH(技能效果等级!B148,技能效果!B:B,0))</f>
        <v>1</v>
      </c>
      <c r="I148" s="95"/>
      <c r="J148" s="95"/>
      <c r="K148" s="95"/>
      <c r="L148" s="95"/>
      <c r="M148" s="95"/>
      <c r="N148" s="96" t="str">
        <f>IF(INDEX(技能效果!L:L,MATCH(技能效果等级!B148,技能效果!B:B,0))="","",INDEX(技能效果!L:L,MATCH(技能效果等级!B148,技能效果!B:B,0)))</f>
        <v/>
      </c>
      <c r="O148" s="95">
        <f>IF(INDEX(技能效果!N:N,MATCH(B148,技能效果!B:B,0))=0,INDEX(技能效果!M:M,MATCH(技能效果等级!B148,技能效果!B:B,0)),INDEX(技能效果!M:M,MATCH(技能效果等级!B148,技能效果!B:B,0))*VLOOKUP(E148,技能数值计算!$C$19:$D$28,2,FALSE))</f>
        <v>0</v>
      </c>
      <c r="P148" s="95"/>
      <c r="Q148" s="95"/>
      <c r="R148" s="95" t="str">
        <f>IF(INDEX(技能效果!O:O,MATCH(技能效果等级!B148,技能效果!B:B,0))="","",INDEX(技能效果!O:O,MATCH(技能效果等级!B148,技能效果!B:B,0)))</f>
        <v/>
      </c>
      <c r="S148" s="95"/>
      <c r="T148" s="95"/>
      <c r="U148" s="95"/>
      <c r="V148" s="96" t="str">
        <f>IF(INDEX(技能效果!AF:AF,MATCH(技能效果等级!B148,技能效果!B:B,0))="","",INDEX(技能效果!AF:AF,MATCH(技能效果等级!B148,技能效果!B:B,0)))</f>
        <v/>
      </c>
      <c r="W148" s="95">
        <f t="shared" si="0"/>
        <v>6</v>
      </c>
      <c r="X148" s="95"/>
      <c r="Y148" s="95"/>
    </row>
    <row r="149" spans="1:25" s="155" customFormat="1" ht="16.5" x14ac:dyDescent="0.2">
      <c r="A149" s="62">
        <v>146</v>
      </c>
      <c r="B149" s="95">
        <f>INDEX(技能效果!B:B,MATCH(技能效果等级!W149,技能效果!AE:AE,0))</f>
        <v>130600302</v>
      </c>
      <c r="C149" s="95" t="str">
        <f>INDEX(技能效果!C:C,MATCH(技能效果等级!B149,技能效果!B:B,0))</f>
        <v>战斗夏玲普攻水晶</v>
      </c>
      <c r="D149" s="96" t="s">
        <v>873</v>
      </c>
      <c r="E149" s="95">
        <v>2</v>
      </c>
      <c r="F149" s="95">
        <f>INDEX(技能效果!H:H,MATCH(技能效果等级!B149,技能效果!B:B,0))</f>
        <v>3001</v>
      </c>
      <c r="G149" s="95">
        <f>IF(INDEX(技能效果!K:K,MATCH(B149,技能效果!B:B,0))=0,INDEX(技能效果!I:I,MATCH(技能效果等级!B149,技能效果!B:B,0)),INDEX(技能效果!I:I,MATCH(技能效果等级!B149,技能效果!B:B,0))*VLOOKUP(E149,技能数值计算!$C$19:$D$28,2,FALSE))</f>
        <v>3</v>
      </c>
      <c r="H149" s="95">
        <f>INDEX(技能效果!J:J,MATCH(技能效果等级!B149,技能效果!B:B,0))</f>
        <v>1</v>
      </c>
      <c r="I149" s="95"/>
      <c r="J149" s="95"/>
      <c r="K149" s="95"/>
      <c r="L149" s="95"/>
      <c r="M149" s="95"/>
      <c r="N149" s="96" t="str">
        <f>IF(INDEX(技能效果!L:L,MATCH(技能效果等级!B149,技能效果!B:B,0))="","",INDEX(技能效果!L:L,MATCH(技能效果等级!B149,技能效果!B:B,0)))</f>
        <v/>
      </c>
      <c r="O149" s="95">
        <f>IF(INDEX(技能效果!N:N,MATCH(B149,技能效果!B:B,0))=0,INDEX(技能效果!M:M,MATCH(技能效果等级!B149,技能效果!B:B,0)),INDEX(技能效果!M:M,MATCH(技能效果等级!B149,技能效果!B:B,0))*VLOOKUP(E149,技能数值计算!$C$19:$D$28,2,FALSE))</f>
        <v>0</v>
      </c>
      <c r="P149" s="95"/>
      <c r="Q149" s="95"/>
      <c r="R149" s="95" t="str">
        <f>IF(INDEX(技能效果!O:O,MATCH(技能效果等级!B149,技能效果!B:B,0))="","",INDEX(技能效果!O:O,MATCH(技能效果等级!B149,技能效果!B:B,0)))</f>
        <v/>
      </c>
      <c r="S149" s="95"/>
      <c r="T149" s="95"/>
      <c r="U149" s="95"/>
      <c r="V149" s="96" t="str">
        <f>IF(INDEX(技能效果!AF:AF,MATCH(技能效果等级!B149,技能效果!B:B,0))="","",INDEX(技能效果!AF:AF,MATCH(技能效果等级!B149,技能效果!B:B,0)))</f>
        <v/>
      </c>
      <c r="W149" s="95">
        <f t="shared" si="0"/>
        <v>6</v>
      </c>
      <c r="X149" s="95"/>
      <c r="Y149" s="95"/>
    </row>
    <row r="150" spans="1:25" s="155" customFormat="1" ht="16.5" x14ac:dyDescent="0.2">
      <c r="A150" s="62">
        <v>147</v>
      </c>
      <c r="B150" s="95">
        <f>INDEX(技能效果!B:B,MATCH(技能效果等级!W150,技能效果!AE:AE,0))</f>
        <v>130600302</v>
      </c>
      <c r="C150" s="95" t="str">
        <f>INDEX(技能效果!C:C,MATCH(技能效果等级!B150,技能效果!B:B,0))</f>
        <v>战斗夏玲普攻水晶</v>
      </c>
      <c r="D150" s="96" t="s">
        <v>873</v>
      </c>
      <c r="E150" s="95">
        <v>3</v>
      </c>
      <c r="F150" s="95">
        <f>INDEX(技能效果!H:H,MATCH(技能效果等级!B150,技能效果!B:B,0))</f>
        <v>3001</v>
      </c>
      <c r="G150" s="95">
        <f>IF(INDEX(技能效果!K:K,MATCH(B150,技能效果!B:B,0))=0,INDEX(技能效果!I:I,MATCH(技能效果等级!B150,技能效果!B:B,0)),INDEX(技能效果!I:I,MATCH(技能效果等级!B150,技能效果!B:B,0))*VLOOKUP(E150,技能数值计算!$C$19:$D$28,2,FALSE))</f>
        <v>3</v>
      </c>
      <c r="H150" s="95">
        <f>INDEX(技能效果!J:J,MATCH(技能效果等级!B150,技能效果!B:B,0))</f>
        <v>1</v>
      </c>
      <c r="I150" s="95"/>
      <c r="J150" s="95"/>
      <c r="K150" s="95"/>
      <c r="L150" s="95"/>
      <c r="M150" s="95"/>
      <c r="N150" s="96" t="str">
        <f>IF(INDEX(技能效果!L:L,MATCH(技能效果等级!B150,技能效果!B:B,0))="","",INDEX(技能效果!L:L,MATCH(技能效果等级!B150,技能效果!B:B,0)))</f>
        <v/>
      </c>
      <c r="O150" s="95">
        <f>IF(INDEX(技能效果!N:N,MATCH(B150,技能效果!B:B,0))=0,INDEX(技能效果!M:M,MATCH(技能效果等级!B150,技能效果!B:B,0)),INDEX(技能效果!M:M,MATCH(技能效果等级!B150,技能效果!B:B,0))*VLOOKUP(E150,技能数值计算!$C$19:$D$28,2,FALSE))</f>
        <v>0</v>
      </c>
      <c r="P150" s="95"/>
      <c r="Q150" s="95"/>
      <c r="R150" s="95" t="str">
        <f>IF(INDEX(技能效果!O:O,MATCH(技能效果等级!B150,技能效果!B:B,0))="","",INDEX(技能效果!O:O,MATCH(技能效果等级!B150,技能效果!B:B,0)))</f>
        <v/>
      </c>
      <c r="S150" s="95"/>
      <c r="T150" s="95"/>
      <c r="U150" s="95"/>
      <c r="V150" s="96" t="str">
        <f>IF(INDEX(技能效果!AF:AF,MATCH(技能效果等级!B150,技能效果!B:B,0))="","",INDEX(技能效果!AF:AF,MATCH(技能效果等级!B150,技能效果!B:B,0)))</f>
        <v/>
      </c>
      <c r="W150" s="95">
        <f t="shared" si="0"/>
        <v>6</v>
      </c>
      <c r="X150" s="95"/>
      <c r="Y150" s="95"/>
    </row>
    <row r="151" spans="1:25" s="155" customFormat="1" ht="16.5" x14ac:dyDescent="0.2">
      <c r="A151" s="62">
        <v>148</v>
      </c>
      <c r="B151" s="95">
        <f>INDEX(技能效果!B:B,MATCH(技能效果等级!W151,技能效果!AE:AE,0))</f>
        <v>130600302</v>
      </c>
      <c r="C151" s="95" t="str">
        <f>INDEX(技能效果!C:C,MATCH(技能效果等级!B151,技能效果!B:B,0))</f>
        <v>战斗夏玲普攻水晶</v>
      </c>
      <c r="D151" s="96" t="s">
        <v>873</v>
      </c>
      <c r="E151" s="95">
        <v>4</v>
      </c>
      <c r="F151" s="95">
        <f>INDEX(技能效果!H:H,MATCH(技能效果等级!B151,技能效果!B:B,0))</f>
        <v>3001</v>
      </c>
      <c r="G151" s="95">
        <f>IF(INDEX(技能效果!K:K,MATCH(B151,技能效果!B:B,0))=0,INDEX(技能效果!I:I,MATCH(技能效果等级!B151,技能效果!B:B,0)),INDEX(技能效果!I:I,MATCH(技能效果等级!B151,技能效果!B:B,0))*VLOOKUP(E151,技能数值计算!$C$19:$D$28,2,FALSE))</f>
        <v>3</v>
      </c>
      <c r="H151" s="95">
        <f>INDEX(技能效果!J:J,MATCH(技能效果等级!B151,技能效果!B:B,0))</f>
        <v>1</v>
      </c>
      <c r="I151" s="95"/>
      <c r="J151" s="95"/>
      <c r="K151" s="95"/>
      <c r="L151" s="95"/>
      <c r="M151" s="95"/>
      <c r="N151" s="96" t="str">
        <f>IF(INDEX(技能效果!L:L,MATCH(技能效果等级!B151,技能效果!B:B,0))="","",INDEX(技能效果!L:L,MATCH(技能效果等级!B151,技能效果!B:B,0)))</f>
        <v/>
      </c>
      <c r="O151" s="95">
        <f>IF(INDEX(技能效果!N:N,MATCH(B151,技能效果!B:B,0))=0,INDEX(技能效果!M:M,MATCH(技能效果等级!B151,技能效果!B:B,0)),INDEX(技能效果!M:M,MATCH(技能效果等级!B151,技能效果!B:B,0))*VLOOKUP(E151,技能数值计算!$C$19:$D$28,2,FALSE))</f>
        <v>0</v>
      </c>
      <c r="P151" s="95"/>
      <c r="Q151" s="95"/>
      <c r="R151" s="95" t="str">
        <f>IF(INDEX(技能效果!O:O,MATCH(技能效果等级!B151,技能效果!B:B,0))="","",INDEX(技能效果!O:O,MATCH(技能效果等级!B151,技能效果!B:B,0)))</f>
        <v/>
      </c>
      <c r="S151" s="95"/>
      <c r="T151" s="95"/>
      <c r="U151" s="95"/>
      <c r="V151" s="96" t="str">
        <f>IF(INDEX(技能效果!AF:AF,MATCH(技能效果等级!B151,技能效果!B:B,0))="","",INDEX(技能效果!AF:AF,MATCH(技能效果等级!B151,技能效果!B:B,0)))</f>
        <v/>
      </c>
      <c r="W151" s="95">
        <f t="shared" si="0"/>
        <v>6</v>
      </c>
      <c r="X151" s="95"/>
      <c r="Y151" s="95"/>
    </row>
    <row r="152" spans="1:25" s="155" customFormat="1" ht="16.5" x14ac:dyDescent="0.2">
      <c r="A152" s="62">
        <v>149</v>
      </c>
      <c r="B152" s="95">
        <f>INDEX(技能效果!B:B,MATCH(技能效果等级!W152,技能效果!AE:AE,0))</f>
        <v>130600302</v>
      </c>
      <c r="C152" s="95" t="str">
        <f>INDEX(技能效果!C:C,MATCH(技能效果等级!B152,技能效果!B:B,0))</f>
        <v>战斗夏玲普攻水晶</v>
      </c>
      <c r="D152" s="96" t="s">
        <v>873</v>
      </c>
      <c r="E152" s="95">
        <v>5</v>
      </c>
      <c r="F152" s="95">
        <f>INDEX(技能效果!H:H,MATCH(技能效果等级!B152,技能效果!B:B,0))</f>
        <v>3001</v>
      </c>
      <c r="G152" s="95">
        <f>IF(INDEX(技能效果!K:K,MATCH(B152,技能效果!B:B,0))=0,INDEX(技能效果!I:I,MATCH(技能效果等级!B152,技能效果!B:B,0)),INDEX(技能效果!I:I,MATCH(技能效果等级!B152,技能效果!B:B,0))*VLOOKUP(E152,技能数值计算!$C$19:$D$28,2,FALSE))</f>
        <v>3</v>
      </c>
      <c r="H152" s="95">
        <f>INDEX(技能效果!J:J,MATCH(技能效果等级!B152,技能效果!B:B,0))</f>
        <v>1</v>
      </c>
      <c r="I152" s="95"/>
      <c r="J152" s="95"/>
      <c r="K152" s="95"/>
      <c r="L152" s="95"/>
      <c r="M152" s="95"/>
      <c r="N152" s="96" t="str">
        <f>IF(INDEX(技能效果!L:L,MATCH(技能效果等级!B152,技能效果!B:B,0))="","",INDEX(技能效果!L:L,MATCH(技能效果等级!B152,技能效果!B:B,0)))</f>
        <v/>
      </c>
      <c r="O152" s="95">
        <f>IF(INDEX(技能效果!N:N,MATCH(B152,技能效果!B:B,0))=0,INDEX(技能效果!M:M,MATCH(技能效果等级!B152,技能效果!B:B,0)),INDEX(技能效果!M:M,MATCH(技能效果等级!B152,技能效果!B:B,0))*VLOOKUP(E152,技能数值计算!$C$19:$D$28,2,FALSE))</f>
        <v>0</v>
      </c>
      <c r="P152" s="95"/>
      <c r="Q152" s="95"/>
      <c r="R152" s="95" t="str">
        <f>IF(INDEX(技能效果!O:O,MATCH(技能效果等级!B152,技能效果!B:B,0))="","",INDEX(技能效果!O:O,MATCH(技能效果等级!B152,技能效果!B:B,0)))</f>
        <v/>
      </c>
      <c r="S152" s="95"/>
      <c r="T152" s="95"/>
      <c r="U152" s="95"/>
      <c r="V152" s="96" t="str">
        <f>IF(INDEX(技能效果!AF:AF,MATCH(技能效果等级!B152,技能效果!B:B,0))="","",INDEX(技能效果!AF:AF,MATCH(技能效果等级!B152,技能效果!B:B,0)))</f>
        <v/>
      </c>
      <c r="W152" s="95">
        <f t="shared" si="0"/>
        <v>6</v>
      </c>
      <c r="X152" s="95"/>
      <c r="Y152" s="95"/>
    </row>
    <row r="153" spans="1:25" s="155" customFormat="1" ht="16.5" x14ac:dyDescent="0.2">
      <c r="A153" s="62">
        <v>150</v>
      </c>
      <c r="B153" s="95">
        <f>INDEX(技能效果!B:B,MATCH(技能效果等级!W153,技能效果!AE:AE,0))</f>
        <v>130600302</v>
      </c>
      <c r="C153" s="95" t="str">
        <f>INDEX(技能效果!C:C,MATCH(技能效果等级!B153,技能效果!B:B,0))</f>
        <v>战斗夏玲普攻水晶</v>
      </c>
      <c r="D153" s="96" t="s">
        <v>873</v>
      </c>
      <c r="E153" s="95">
        <v>6</v>
      </c>
      <c r="F153" s="95">
        <f>INDEX(技能效果!H:H,MATCH(技能效果等级!B153,技能效果!B:B,0))</f>
        <v>3001</v>
      </c>
      <c r="G153" s="95">
        <f>IF(INDEX(技能效果!K:K,MATCH(B153,技能效果!B:B,0))=0,INDEX(技能效果!I:I,MATCH(技能效果等级!B153,技能效果!B:B,0)),INDEX(技能效果!I:I,MATCH(技能效果等级!B153,技能效果!B:B,0))*VLOOKUP(E153,技能数值计算!$C$19:$D$28,2,FALSE))</f>
        <v>3</v>
      </c>
      <c r="H153" s="95">
        <f>INDEX(技能效果!J:J,MATCH(技能效果等级!B153,技能效果!B:B,0))</f>
        <v>1</v>
      </c>
      <c r="I153" s="95"/>
      <c r="J153" s="95"/>
      <c r="K153" s="95"/>
      <c r="L153" s="95"/>
      <c r="M153" s="95"/>
      <c r="N153" s="96" t="str">
        <f>IF(INDEX(技能效果!L:L,MATCH(技能效果等级!B153,技能效果!B:B,0))="","",INDEX(技能效果!L:L,MATCH(技能效果等级!B153,技能效果!B:B,0)))</f>
        <v/>
      </c>
      <c r="O153" s="95">
        <f>IF(INDEX(技能效果!N:N,MATCH(B153,技能效果!B:B,0))=0,INDEX(技能效果!M:M,MATCH(技能效果等级!B153,技能效果!B:B,0)),INDEX(技能效果!M:M,MATCH(技能效果等级!B153,技能效果!B:B,0))*VLOOKUP(E153,技能数值计算!$C$19:$D$28,2,FALSE))</f>
        <v>0</v>
      </c>
      <c r="P153" s="95"/>
      <c r="Q153" s="95"/>
      <c r="R153" s="95" t="str">
        <f>IF(INDEX(技能效果!O:O,MATCH(技能效果等级!B153,技能效果!B:B,0))="","",INDEX(技能效果!O:O,MATCH(技能效果等级!B153,技能效果!B:B,0)))</f>
        <v/>
      </c>
      <c r="S153" s="95"/>
      <c r="T153" s="95"/>
      <c r="U153" s="95"/>
      <c r="V153" s="96" t="str">
        <f>IF(INDEX(技能效果!AF:AF,MATCH(技能效果等级!B153,技能效果!B:B,0))="","",INDEX(技能效果!AF:AF,MATCH(技能效果等级!B153,技能效果!B:B,0)))</f>
        <v/>
      </c>
      <c r="W153" s="95">
        <f t="shared" si="0"/>
        <v>6</v>
      </c>
      <c r="X153" s="95"/>
      <c r="Y153" s="95"/>
    </row>
    <row r="154" spans="1:25" s="155" customFormat="1" ht="16.5" x14ac:dyDescent="0.2">
      <c r="A154" s="62">
        <v>151</v>
      </c>
      <c r="B154" s="95">
        <f>INDEX(技能效果!B:B,MATCH(技能效果等级!W154,技能效果!AE:AE,0))</f>
        <v>130600302</v>
      </c>
      <c r="C154" s="95" t="str">
        <f>INDEX(技能效果!C:C,MATCH(技能效果等级!B154,技能效果!B:B,0))</f>
        <v>战斗夏玲普攻水晶</v>
      </c>
      <c r="D154" s="96" t="s">
        <v>873</v>
      </c>
      <c r="E154" s="95">
        <v>7</v>
      </c>
      <c r="F154" s="95">
        <f>INDEX(技能效果!H:H,MATCH(技能效果等级!B154,技能效果!B:B,0))</f>
        <v>3001</v>
      </c>
      <c r="G154" s="95">
        <f>IF(INDEX(技能效果!K:K,MATCH(B154,技能效果!B:B,0))=0,INDEX(技能效果!I:I,MATCH(技能效果等级!B154,技能效果!B:B,0)),INDEX(技能效果!I:I,MATCH(技能效果等级!B154,技能效果!B:B,0))*VLOOKUP(E154,技能数值计算!$C$19:$D$28,2,FALSE))</f>
        <v>3</v>
      </c>
      <c r="H154" s="95">
        <f>INDEX(技能效果!J:J,MATCH(技能效果等级!B154,技能效果!B:B,0))</f>
        <v>1</v>
      </c>
      <c r="I154" s="95"/>
      <c r="J154" s="95"/>
      <c r="K154" s="95"/>
      <c r="L154" s="95"/>
      <c r="M154" s="95"/>
      <c r="N154" s="96" t="str">
        <f>IF(INDEX(技能效果!L:L,MATCH(技能效果等级!B154,技能效果!B:B,0))="","",INDEX(技能效果!L:L,MATCH(技能效果等级!B154,技能效果!B:B,0)))</f>
        <v/>
      </c>
      <c r="O154" s="95">
        <f>IF(INDEX(技能效果!N:N,MATCH(B154,技能效果!B:B,0))=0,INDEX(技能效果!M:M,MATCH(技能效果等级!B154,技能效果!B:B,0)),INDEX(技能效果!M:M,MATCH(技能效果等级!B154,技能效果!B:B,0))*VLOOKUP(E154,技能数值计算!$C$19:$D$28,2,FALSE))</f>
        <v>0</v>
      </c>
      <c r="P154" s="95"/>
      <c r="Q154" s="95"/>
      <c r="R154" s="95" t="str">
        <f>IF(INDEX(技能效果!O:O,MATCH(技能效果等级!B154,技能效果!B:B,0))="","",INDEX(技能效果!O:O,MATCH(技能效果等级!B154,技能效果!B:B,0)))</f>
        <v/>
      </c>
      <c r="S154" s="95"/>
      <c r="T154" s="95"/>
      <c r="U154" s="95"/>
      <c r="V154" s="96" t="str">
        <f>IF(INDEX(技能效果!AF:AF,MATCH(技能效果等级!B154,技能效果!B:B,0))="","",INDEX(技能效果!AF:AF,MATCH(技能效果等级!B154,技能效果!B:B,0)))</f>
        <v/>
      </c>
      <c r="W154" s="95">
        <f t="shared" si="0"/>
        <v>6</v>
      </c>
      <c r="X154" s="95"/>
      <c r="Y154" s="95"/>
    </row>
    <row r="155" spans="1:25" s="155" customFormat="1" ht="16.5" x14ac:dyDescent="0.2">
      <c r="A155" s="62">
        <v>152</v>
      </c>
      <c r="B155" s="95">
        <f>INDEX(技能效果!B:B,MATCH(技能效果等级!W155,技能效果!AE:AE,0))</f>
        <v>130600302</v>
      </c>
      <c r="C155" s="95" t="str">
        <f>INDEX(技能效果!C:C,MATCH(技能效果等级!B155,技能效果!B:B,0))</f>
        <v>战斗夏玲普攻水晶</v>
      </c>
      <c r="D155" s="96" t="s">
        <v>873</v>
      </c>
      <c r="E155" s="95">
        <v>8</v>
      </c>
      <c r="F155" s="95">
        <f>INDEX(技能效果!H:H,MATCH(技能效果等级!B155,技能效果!B:B,0))</f>
        <v>3001</v>
      </c>
      <c r="G155" s="95">
        <f>IF(INDEX(技能效果!K:K,MATCH(B155,技能效果!B:B,0))=0,INDEX(技能效果!I:I,MATCH(技能效果等级!B155,技能效果!B:B,0)),INDEX(技能效果!I:I,MATCH(技能效果等级!B155,技能效果!B:B,0))*VLOOKUP(E155,技能数值计算!$C$19:$D$28,2,FALSE))</f>
        <v>3</v>
      </c>
      <c r="H155" s="95">
        <f>INDEX(技能效果!J:J,MATCH(技能效果等级!B155,技能效果!B:B,0))</f>
        <v>1</v>
      </c>
      <c r="I155" s="95"/>
      <c r="J155" s="95"/>
      <c r="K155" s="95"/>
      <c r="L155" s="95"/>
      <c r="M155" s="95"/>
      <c r="N155" s="96" t="str">
        <f>IF(INDEX(技能效果!L:L,MATCH(技能效果等级!B155,技能效果!B:B,0))="","",INDEX(技能效果!L:L,MATCH(技能效果等级!B155,技能效果!B:B,0)))</f>
        <v/>
      </c>
      <c r="O155" s="95">
        <f>IF(INDEX(技能效果!N:N,MATCH(B155,技能效果!B:B,0))=0,INDEX(技能效果!M:M,MATCH(技能效果等级!B155,技能效果!B:B,0)),INDEX(技能效果!M:M,MATCH(技能效果等级!B155,技能效果!B:B,0))*VLOOKUP(E155,技能数值计算!$C$19:$D$28,2,FALSE))</f>
        <v>0</v>
      </c>
      <c r="P155" s="95"/>
      <c r="Q155" s="95"/>
      <c r="R155" s="95" t="str">
        <f>IF(INDEX(技能效果!O:O,MATCH(技能效果等级!B155,技能效果!B:B,0))="","",INDEX(技能效果!O:O,MATCH(技能效果等级!B155,技能效果!B:B,0)))</f>
        <v/>
      </c>
      <c r="S155" s="95"/>
      <c r="T155" s="95"/>
      <c r="U155" s="95"/>
      <c r="V155" s="96" t="str">
        <f>IF(INDEX(技能效果!AF:AF,MATCH(技能效果等级!B155,技能效果!B:B,0))="","",INDEX(技能效果!AF:AF,MATCH(技能效果等级!B155,技能效果!B:B,0)))</f>
        <v/>
      </c>
      <c r="W155" s="95">
        <f t="shared" si="0"/>
        <v>6</v>
      </c>
      <c r="X155" s="95"/>
      <c r="Y155" s="95"/>
    </row>
    <row r="156" spans="1:25" s="155" customFormat="1" ht="16.5" x14ac:dyDescent="0.2">
      <c r="A156" s="62">
        <v>153</v>
      </c>
      <c r="B156" s="95">
        <f>INDEX(技能效果!B:B,MATCH(技能效果等级!W156,技能效果!AE:AE,0))</f>
        <v>130600302</v>
      </c>
      <c r="C156" s="95" t="str">
        <f>INDEX(技能效果!C:C,MATCH(技能效果等级!B156,技能效果!B:B,0))</f>
        <v>战斗夏玲普攻水晶</v>
      </c>
      <c r="D156" s="96" t="s">
        <v>873</v>
      </c>
      <c r="E156" s="95">
        <v>9</v>
      </c>
      <c r="F156" s="95">
        <f>INDEX(技能效果!H:H,MATCH(技能效果等级!B156,技能效果!B:B,0))</f>
        <v>3001</v>
      </c>
      <c r="G156" s="95">
        <f>IF(INDEX(技能效果!K:K,MATCH(B156,技能效果!B:B,0))=0,INDEX(技能效果!I:I,MATCH(技能效果等级!B156,技能效果!B:B,0)),INDEX(技能效果!I:I,MATCH(技能效果等级!B156,技能效果!B:B,0))*VLOOKUP(E156,技能数值计算!$C$19:$D$28,2,FALSE))</f>
        <v>3</v>
      </c>
      <c r="H156" s="95">
        <f>INDEX(技能效果!J:J,MATCH(技能效果等级!B156,技能效果!B:B,0))</f>
        <v>1</v>
      </c>
      <c r="I156" s="95"/>
      <c r="J156" s="95"/>
      <c r="K156" s="95"/>
      <c r="L156" s="95"/>
      <c r="M156" s="95"/>
      <c r="N156" s="96" t="str">
        <f>IF(INDEX(技能效果!L:L,MATCH(技能效果等级!B156,技能效果!B:B,0))="","",INDEX(技能效果!L:L,MATCH(技能效果等级!B156,技能效果!B:B,0)))</f>
        <v/>
      </c>
      <c r="O156" s="95">
        <f>IF(INDEX(技能效果!N:N,MATCH(B156,技能效果!B:B,0))=0,INDEX(技能效果!M:M,MATCH(技能效果等级!B156,技能效果!B:B,0)),INDEX(技能效果!M:M,MATCH(技能效果等级!B156,技能效果!B:B,0))*VLOOKUP(E156,技能数值计算!$C$19:$D$28,2,FALSE))</f>
        <v>0</v>
      </c>
      <c r="P156" s="95"/>
      <c r="Q156" s="95"/>
      <c r="R156" s="95" t="str">
        <f>IF(INDEX(技能效果!O:O,MATCH(技能效果等级!B156,技能效果!B:B,0))="","",INDEX(技能效果!O:O,MATCH(技能效果等级!B156,技能效果!B:B,0)))</f>
        <v/>
      </c>
      <c r="S156" s="95"/>
      <c r="T156" s="95"/>
      <c r="U156" s="95"/>
      <c r="V156" s="96" t="str">
        <f>IF(INDEX(技能效果!AF:AF,MATCH(技能效果等级!B156,技能效果!B:B,0))="","",INDEX(技能效果!AF:AF,MATCH(技能效果等级!B156,技能效果!B:B,0)))</f>
        <v/>
      </c>
      <c r="W156" s="95">
        <f t="shared" si="0"/>
        <v>6</v>
      </c>
      <c r="X156" s="95"/>
      <c r="Y156" s="95"/>
    </row>
    <row r="157" spans="1:25" s="155" customFormat="1" ht="16.5" x14ac:dyDescent="0.2">
      <c r="A157" s="62">
        <v>154</v>
      </c>
      <c r="B157" s="95">
        <f>INDEX(技能效果!B:B,MATCH(技能效果等级!W157,技能效果!AE:AE,0))</f>
        <v>130600302</v>
      </c>
      <c r="C157" s="95" t="str">
        <f>INDEX(技能效果!C:C,MATCH(技能效果等级!B157,技能效果!B:B,0))</f>
        <v>战斗夏玲普攻水晶</v>
      </c>
      <c r="D157" s="96" t="s">
        <v>873</v>
      </c>
      <c r="E157" s="95">
        <v>10</v>
      </c>
      <c r="F157" s="95">
        <f>INDEX(技能效果!H:H,MATCH(技能效果等级!B157,技能效果!B:B,0))</f>
        <v>3001</v>
      </c>
      <c r="G157" s="95">
        <f>IF(INDEX(技能效果!K:K,MATCH(B157,技能效果!B:B,0))=0,INDEX(技能效果!I:I,MATCH(技能效果等级!B157,技能效果!B:B,0)),INDEX(技能效果!I:I,MATCH(技能效果等级!B157,技能效果!B:B,0))*VLOOKUP(E157,技能数值计算!$C$19:$D$28,2,FALSE))</f>
        <v>3</v>
      </c>
      <c r="H157" s="95">
        <f>INDEX(技能效果!J:J,MATCH(技能效果等级!B157,技能效果!B:B,0))</f>
        <v>1</v>
      </c>
      <c r="I157" s="95"/>
      <c r="J157" s="95"/>
      <c r="K157" s="95"/>
      <c r="L157" s="95"/>
      <c r="M157" s="95"/>
      <c r="N157" s="96" t="str">
        <f>IF(INDEX(技能效果!L:L,MATCH(技能效果等级!B157,技能效果!B:B,0))="","",INDEX(技能效果!L:L,MATCH(技能效果等级!B157,技能效果!B:B,0)))</f>
        <v/>
      </c>
      <c r="O157" s="95">
        <f>IF(INDEX(技能效果!N:N,MATCH(B157,技能效果!B:B,0))=0,INDEX(技能效果!M:M,MATCH(技能效果等级!B157,技能效果!B:B,0)),INDEX(技能效果!M:M,MATCH(技能效果等级!B157,技能效果!B:B,0))*VLOOKUP(E157,技能数值计算!$C$19:$D$28,2,FALSE))</f>
        <v>0</v>
      </c>
      <c r="P157" s="95"/>
      <c r="Q157" s="95"/>
      <c r="R157" s="95" t="str">
        <f>IF(INDEX(技能效果!O:O,MATCH(技能效果等级!B157,技能效果!B:B,0))="","",INDEX(技能效果!O:O,MATCH(技能效果等级!B157,技能效果!B:B,0)))</f>
        <v/>
      </c>
      <c r="S157" s="95"/>
      <c r="T157" s="95"/>
      <c r="U157" s="95"/>
      <c r="V157" s="96" t="str">
        <f>IF(INDEX(技能效果!AF:AF,MATCH(技能效果等级!B157,技能效果!B:B,0))="","",INDEX(技能效果!AF:AF,MATCH(技能效果等级!B157,技能效果!B:B,0)))</f>
        <v/>
      </c>
      <c r="W157" s="95">
        <f t="shared" si="0"/>
        <v>6</v>
      </c>
      <c r="X157" s="95"/>
      <c r="Y157" s="95"/>
    </row>
    <row r="158" spans="1:25" s="155" customFormat="1" ht="16.5" x14ac:dyDescent="0.2">
      <c r="A158" s="62">
        <v>155</v>
      </c>
      <c r="B158" s="95">
        <f>INDEX(技能效果!B:B,MATCH(技能效果等级!W158,技能效果!AE:AE,0))</f>
        <v>130600401</v>
      </c>
      <c r="C158" s="95" t="str">
        <f>INDEX(技能效果!C:C,MATCH(技能效果等级!B158,技能效果!B:B,0))</f>
        <v>项昆仑普攻伤害</v>
      </c>
      <c r="D158" s="96" t="s">
        <v>873</v>
      </c>
      <c r="E158" s="95">
        <v>1</v>
      </c>
      <c r="F158" s="95">
        <f>INDEX(技能效果!H:H,MATCH(技能效果等级!B158,技能效果!B:B,0))</f>
        <v>1001</v>
      </c>
      <c r="G158" s="95">
        <f>IF(INDEX(技能效果!K:K,MATCH(B158,技能效果!B:B,0))=0,INDEX(技能效果!I:I,MATCH(技能效果等级!B158,技能效果!B:B,0)),INDEX(技能效果!I:I,MATCH(技能效果等级!B158,技能效果!B:B,0))*VLOOKUP(E158,技能数值计算!$C$19:$D$28,2,FALSE))</f>
        <v>1</v>
      </c>
      <c r="H158" s="95">
        <f>INDEX(技能效果!J:J,MATCH(技能效果等级!B158,技能效果!B:B,0))</f>
        <v>0</v>
      </c>
      <c r="I158" s="95"/>
      <c r="J158" s="95"/>
      <c r="K158" s="95"/>
      <c r="L158" s="95"/>
      <c r="M158" s="95"/>
      <c r="N158" s="96" t="str">
        <f>IF(INDEX(技能效果!L:L,MATCH(技能效果等级!B158,技能效果!B:B,0))="","",INDEX(技能效果!L:L,MATCH(技能效果等级!B158,技能效果!B:B,0)))</f>
        <v/>
      </c>
      <c r="O158" s="95">
        <f>IF(INDEX(技能效果!N:N,MATCH(B158,技能效果!B:B,0))=0,INDEX(技能效果!M:M,MATCH(技能效果等级!B158,技能效果!B:B,0)),INDEX(技能效果!M:M,MATCH(技能效果等级!B158,技能效果!B:B,0))*VLOOKUP(E158,技能数值计算!$C$19:$D$28,2,FALSE))</f>
        <v>0</v>
      </c>
      <c r="P158" s="95"/>
      <c r="Q158" s="95"/>
      <c r="R158" s="95" t="str">
        <f>IF(INDEX(技能效果!O:O,MATCH(技能效果等级!B158,技能效果!B:B,0))="","",INDEX(技能效果!O:O,MATCH(技能效果等级!B158,技能效果!B:B,0)))</f>
        <v/>
      </c>
      <c r="S158" s="95"/>
      <c r="T158" s="95"/>
      <c r="U158" s="95"/>
      <c r="V158" s="96" t="str">
        <f>IF(INDEX(技能效果!AF:AF,MATCH(技能效果等级!B158,技能效果!B:B,0))="","",INDEX(技能效果!AF:AF,MATCH(技能效果等级!B158,技能效果!B:B,0)))</f>
        <v/>
      </c>
      <c r="W158" s="95">
        <f t="shared" si="0"/>
        <v>7</v>
      </c>
      <c r="X158" s="95"/>
      <c r="Y158" s="95"/>
    </row>
    <row r="159" spans="1:25" s="155" customFormat="1" ht="16.5" x14ac:dyDescent="0.2">
      <c r="A159" s="62">
        <v>156</v>
      </c>
      <c r="B159" s="95">
        <f>INDEX(技能效果!B:B,MATCH(技能效果等级!W159,技能效果!AE:AE,0))</f>
        <v>130600401</v>
      </c>
      <c r="C159" s="95" t="str">
        <f>INDEX(技能效果!C:C,MATCH(技能效果等级!B159,技能效果!B:B,0))</f>
        <v>项昆仑普攻伤害</v>
      </c>
      <c r="D159" s="96" t="s">
        <v>873</v>
      </c>
      <c r="E159" s="95">
        <v>2</v>
      </c>
      <c r="F159" s="95">
        <f>INDEX(技能效果!H:H,MATCH(技能效果等级!B159,技能效果!B:B,0))</f>
        <v>1001</v>
      </c>
      <c r="G159" s="95">
        <f>IF(INDEX(技能效果!K:K,MATCH(B159,技能效果!B:B,0))=0,INDEX(技能效果!I:I,MATCH(技能效果等级!B159,技能效果!B:B,0)),INDEX(技能效果!I:I,MATCH(技能效果等级!B159,技能效果!B:B,0))*VLOOKUP(E159,技能数值计算!$C$19:$D$28,2,FALSE))</f>
        <v>1</v>
      </c>
      <c r="H159" s="95">
        <f>INDEX(技能效果!J:J,MATCH(技能效果等级!B159,技能效果!B:B,0))</f>
        <v>0</v>
      </c>
      <c r="I159" s="95"/>
      <c r="J159" s="95"/>
      <c r="K159" s="95"/>
      <c r="L159" s="95"/>
      <c r="M159" s="95"/>
      <c r="N159" s="96" t="str">
        <f>IF(INDEX(技能效果!L:L,MATCH(技能效果等级!B159,技能效果!B:B,0))="","",INDEX(技能效果!L:L,MATCH(技能效果等级!B159,技能效果!B:B,0)))</f>
        <v/>
      </c>
      <c r="O159" s="95">
        <f>IF(INDEX(技能效果!N:N,MATCH(B159,技能效果!B:B,0))=0,INDEX(技能效果!M:M,MATCH(技能效果等级!B159,技能效果!B:B,0)),INDEX(技能效果!M:M,MATCH(技能效果等级!B159,技能效果!B:B,0))*VLOOKUP(E159,技能数值计算!$C$19:$D$28,2,FALSE))</f>
        <v>0</v>
      </c>
      <c r="P159" s="95"/>
      <c r="Q159" s="95"/>
      <c r="R159" s="95" t="str">
        <f>IF(INDEX(技能效果!O:O,MATCH(技能效果等级!B159,技能效果!B:B,0))="","",INDEX(技能效果!O:O,MATCH(技能效果等级!B159,技能效果!B:B,0)))</f>
        <v/>
      </c>
      <c r="S159" s="95"/>
      <c r="T159" s="95"/>
      <c r="U159" s="95"/>
      <c r="V159" s="96" t="str">
        <f>IF(INDEX(技能效果!AF:AF,MATCH(技能效果等级!B159,技能效果!B:B,0))="","",INDEX(技能效果!AF:AF,MATCH(技能效果等级!B159,技能效果!B:B,0)))</f>
        <v/>
      </c>
      <c r="W159" s="95">
        <f t="shared" si="0"/>
        <v>7</v>
      </c>
      <c r="X159" s="95"/>
      <c r="Y159" s="95"/>
    </row>
    <row r="160" spans="1:25" s="155" customFormat="1" ht="16.5" x14ac:dyDescent="0.2">
      <c r="A160" s="62">
        <v>157</v>
      </c>
      <c r="B160" s="95">
        <f>INDEX(技能效果!B:B,MATCH(技能效果等级!W160,技能效果!AE:AE,0))</f>
        <v>130600401</v>
      </c>
      <c r="C160" s="95" t="str">
        <f>INDEX(技能效果!C:C,MATCH(技能效果等级!B160,技能效果!B:B,0))</f>
        <v>项昆仑普攻伤害</v>
      </c>
      <c r="D160" s="96" t="s">
        <v>873</v>
      </c>
      <c r="E160" s="95">
        <v>3</v>
      </c>
      <c r="F160" s="95">
        <f>INDEX(技能效果!H:H,MATCH(技能效果等级!B160,技能效果!B:B,0))</f>
        <v>1001</v>
      </c>
      <c r="G160" s="95">
        <f>IF(INDEX(技能效果!K:K,MATCH(B160,技能效果!B:B,0))=0,INDEX(技能效果!I:I,MATCH(技能效果等级!B160,技能效果!B:B,0)),INDEX(技能效果!I:I,MATCH(技能效果等级!B160,技能效果!B:B,0))*VLOOKUP(E160,技能数值计算!$C$19:$D$28,2,FALSE))</f>
        <v>1</v>
      </c>
      <c r="H160" s="95">
        <f>INDEX(技能效果!J:J,MATCH(技能效果等级!B160,技能效果!B:B,0))</f>
        <v>0</v>
      </c>
      <c r="I160" s="95"/>
      <c r="J160" s="95"/>
      <c r="K160" s="95"/>
      <c r="L160" s="95"/>
      <c r="M160" s="95"/>
      <c r="N160" s="96" t="str">
        <f>IF(INDEX(技能效果!L:L,MATCH(技能效果等级!B160,技能效果!B:B,0))="","",INDEX(技能效果!L:L,MATCH(技能效果等级!B160,技能效果!B:B,0)))</f>
        <v/>
      </c>
      <c r="O160" s="95">
        <f>IF(INDEX(技能效果!N:N,MATCH(B160,技能效果!B:B,0))=0,INDEX(技能效果!M:M,MATCH(技能效果等级!B160,技能效果!B:B,0)),INDEX(技能效果!M:M,MATCH(技能效果等级!B160,技能效果!B:B,0))*VLOOKUP(E160,技能数值计算!$C$19:$D$28,2,FALSE))</f>
        <v>0</v>
      </c>
      <c r="P160" s="95"/>
      <c r="Q160" s="95"/>
      <c r="R160" s="95" t="str">
        <f>IF(INDEX(技能效果!O:O,MATCH(技能效果等级!B160,技能效果!B:B,0))="","",INDEX(技能效果!O:O,MATCH(技能效果等级!B160,技能效果!B:B,0)))</f>
        <v/>
      </c>
      <c r="S160" s="95"/>
      <c r="T160" s="95"/>
      <c r="U160" s="95"/>
      <c r="V160" s="96" t="str">
        <f>IF(INDEX(技能效果!AF:AF,MATCH(技能效果等级!B160,技能效果!B:B,0))="","",INDEX(技能效果!AF:AF,MATCH(技能效果等级!B160,技能效果!B:B,0)))</f>
        <v/>
      </c>
      <c r="W160" s="95">
        <f t="shared" si="0"/>
        <v>7</v>
      </c>
      <c r="X160" s="95"/>
      <c r="Y160" s="95"/>
    </row>
    <row r="161" spans="1:25" s="155" customFormat="1" ht="16.5" x14ac:dyDescent="0.2">
      <c r="A161" s="62">
        <v>158</v>
      </c>
      <c r="B161" s="95">
        <f>INDEX(技能效果!B:B,MATCH(技能效果等级!W161,技能效果!AE:AE,0))</f>
        <v>130600401</v>
      </c>
      <c r="C161" s="95" t="str">
        <f>INDEX(技能效果!C:C,MATCH(技能效果等级!B161,技能效果!B:B,0))</f>
        <v>项昆仑普攻伤害</v>
      </c>
      <c r="D161" s="96" t="s">
        <v>873</v>
      </c>
      <c r="E161" s="95">
        <v>4</v>
      </c>
      <c r="F161" s="95">
        <f>INDEX(技能效果!H:H,MATCH(技能效果等级!B161,技能效果!B:B,0))</f>
        <v>1001</v>
      </c>
      <c r="G161" s="95">
        <f>IF(INDEX(技能效果!K:K,MATCH(B161,技能效果!B:B,0))=0,INDEX(技能效果!I:I,MATCH(技能效果等级!B161,技能效果!B:B,0)),INDEX(技能效果!I:I,MATCH(技能效果等级!B161,技能效果!B:B,0))*VLOOKUP(E161,技能数值计算!$C$19:$D$28,2,FALSE))</f>
        <v>1</v>
      </c>
      <c r="H161" s="95">
        <f>INDEX(技能效果!J:J,MATCH(技能效果等级!B161,技能效果!B:B,0))</f>
        <v>0</v>
      </c>
      <c r="I161" s="95"/>
      <c r="J161" s="95"/>
      <c r="K161" s="95"/>
      <c r="L161" s="95"/>
      <c r="M161" s="95"/>
      <c r="N161" s="96" t="str">
        <f>IF(INDEX(技能效果!L:L,MATCH(技能效果等级!B161,技能效果!B:B,0))="","",INDEX(技能效果!L:L,MATCH(技能效果等级!B161,技能效果!B:B,0)))</f>
        <v/>
      </c>
      <c r="O161" s="95">
        <f>IF(INDEX(技能效果!N:N,MATCH(B161,技能效果!B:B,0))=0,INDEX(技能效果!M:M,MATCH(技能效果等级!B161,技能效果!B:B,0)),INDEX(技能效果!M:M,MATCH(技能效果等级!B161,技能效果!B:B,0))*VLOOKUP(E161,技能数值计算!$C$19:$D$28,2,FALSE))</f>
        <v>0</v>
      </c>
      <c r="P161" s="95"/>
      <c r="Q161" s="95"/>
      <c r="R161" s="95" t="str">
        <f>IF(INDEX(技能效果!O:O,MATCH(技能效果等级!B161,技能效果!B:B,0))="","",INDEX(技能效果!O:O,MATCH(技能效果等级!B161,技能效果!B:B,0)))</f>
        <v/>
      </c>
      <c r="S161" s="95"/>
      <c r="T161" s="95"/>
      <c r="U161" s="95"/>
      <c r="V161" s="96" t="str">
        <f>IF(INDEX(技能效果!AF:AF,MATCH(技能效果等级!B161,技能效果!B:B,0))="","",INDEX(技能效果!AF:AF,MATCH(技能效果等级!B161,技能效果!B:B,0)))</f>
        <v/>
      </c>
      <c r="W161" s="95">
        <f t="shared" si="0"/>
        <v>7</v>
      </c>
      <c r="X161" s="95"/>
      <c r="Y161" s="95"/>
    </row>
    <row r="162" spans="1:25" s="155" customFormat="1" ht="16.5" x14ac:dyDescent="0.2">
      <c r="A162" s="62">
        <v>159</v>
      </c>
      <c r="B162" s="95">
        <f>INDEX(技能效果!B:B,MATCH(技能效果等级!W162,技能效果!AE:AE,0))</f>
        <v>130600401</v>
      </c>
      <c r="C162" s="95" t="str">
        <f>INDEX(技能效果!C:C,MATCH(技能效果等级!B162,技能效果!B:B,0))</f>
        <v>项昆仑普攻伤害</v>
      </c>
      <c r="D162" s="96" t="s">
        <v>873</v>
      </c>
      <c r="E162" s="95">
        <v>5</v>
      </c>
      <c r="F162" s="95">
        <f>INDEX(技能效果!H:H,MATCH(技能效果等级!B162,技能效果!B:B,0))</f>
        <v>1001</v>
      </c>
      <c r="G162" s="95">
        <f>IF(INDEX(技能效果!K:K,MATCH(B162,技能效果!B:B,0))=0,INDEX(技能效果!I:I,MATCH(技能效果等级!B162,技能效果!B:B,0)),INDEX(技能效果!I:I,MATCH(技能效果等级!B162,技能效果!B:B,0))*VLOOKUP(E162,技能数值计算!$C$19:$D$28,2,FALSE))</f>
        <v>1</v>
      </c>
      <c r="H162" s="95">
        <f>INDEX(技能效果!J:J,MATCH(技能效果等级!B162,技能效果!B:B,0))</f>
        <v>0</v>
      </c>
      <c r="I162" s="95"/>
      <c r="J162" s="95"/>
      <c r="K162" s="95"/>
      <c r="L162" s="95"/>
      <c r="M162" s="95"/>
      <c r="N162" s="96" t="str">
        <f>IF(INDEX(技能效果!L:L,MATCH(技能效果等级!B162,技能效果!B:B,0))="","",INDEX(技能效果!L:L,MATCH(技能效果等级!B162,技能效果!B:B,0)))</f>
        <v/>
      </c>
      <c r="O162" s="95">
        <f>IF(INDEX(技能效果!N:N,MATCH(B162,技能效果!B:B,0))=0,INDEX(技能效果!M:M,MATCH(技能效果等级!B162,技能效果!B:B,0)),INDEX(技能效果!M:M,MATCH(技能效果等级!B162,技能效果!B:B,0))*VLOOKUP(E162,技能数值计算!$C$19:$D$28,2,FALSE))</f>
        <v>0</v>
      </c>
      <c r="P162" s="95"/>
      <c r="Q162" s="95"/>
      <c r="R162" s="95" t="str">
        <f>IF(INDEX(技能效果!O:O,MATCH(技能效果等级!B162,技能效果!B:B,0))="","",INDEX(技能效果!O:O,MATCH(技能效果等级!B162,技能效果!B:B,0)))</f>
        <v/>
      </c>
      <c r="S162" s="95"/>
      <c r="T162" s="95"/>
      <c r="U162" s="95"/>
      <c r="V162" s="96" t="str">
        <f>IF(INDEX(技能效果!AF:AF,MATCH(技能效果等级!B162,技能效果!B:B,0))="","",INDEX(技能效果!AF:AF,MATCH(技能效果等级!B162,技能效果!B:B,0)))</f>
        <v/>
      </c>
      <c r="W162" s="95">
        <f t="shared" si="0"/>
        <v>7</v>
      </c>
      <c r="X162" s="95"/>
      <c r="Y162" s="95"/>
    </row>
    <row r="163" spans="1:25" s="155" customFormat="1" ht="16.5" x14ac:dyDescent="0.2">
      <c r="A163" s="62">
        <v>160</v>
      </c>
      <c r="B163" s="95">
        <f>INDEX(技能效果!B:B,MATCH(技能效果等级!W163,技能效果!AE:AE,0))</f>
        <v>130600401</v>
      </c>
      <c r="C163" s="95" t="str">
        <f>INDEX(技能效果!C:C,MATCH(技能效果等级!B163,技能效果!B:B,0))</f>
        <v>项昆仑普攻伤害</v>
      </c>
      <c r="D163" s="96" t="s">
        <v>873</v>
      </c>
      <c r="E163" s="95">
        <v>6</v>
      </c>
      <c r="F163" s="95">
        <f>INDEX(技能效果!H:H,MATCH(技能效果等级!B163,技能效果!B:B,0))</f>
        <v>1001</v>
      </c>
      <c r="G163" s="95">
        <f>IF(INDEX(技能效果!K:K,MATCH(B163,技能效果!B:B,0))=0,INDEX(技能效果!I:I,MATCH(技能效果等级!B163,技能效果!B:B,0)),INDEX(技能效果!I:I,MATCH(技能效果等级!B163,技能效果!B:B,0))*VLOOKUP(E163,技能数值计算!$C$19:$D$28,2,FALSE))</f>
        <v>1</v>
      </c>
      <c r="H163" s="95">
        <f>INDEX(技能效果!J:J,MATCH(技能效果等级!B163,技能效果!B:B,0))</f>
        <v>0</v>
      </c>
      <c r="I163" s="95"/>
      <c r="J163" s="95"/>
      <c r="K163" s="95"/>
      <c r="L163" s="95"/>
      <c r="M163" s="95"/>
      <c r="N163" s="96" t="str">
        <f>IF(INDEX(技能效果!L:L,MATCH(技能效果等级!B163,技能效果!B:B,0))="","",INDEX(技能效果!L:L,MATCH(技能效果等级!B163,技能效果!B:B,0)))</f>
        <v/>
      </c>
      <c r="O163" s="95">
        <f>IF(INDEX(技能效果!N:N,MATCH(B163,技能效果!B:B,0))=0,INDEX(技能效果!M:M,MATCH(技能效果等级!B163,技能效果!B:B,0)),INDEX(技能效果!M:M,MATCH(技能效果等级!B163,技能效果!B:B,0))*VLOOKUP(E163,技能数值计算!$C$19:$D$28,2,FALSE))</f>
        <v>0</v>
      </c>
      <c r="P163" s="95"/>
      <c r="Q163" s="95"/>
      <c r="R163" s="95" t="str">
        <f>IF(INDEX(技能效果!O:O,MATCH(技能效果等级!B163,技能效果!B:B,0))="","",INDEX(技能效果!O:O,MATCH(技能效果等级!B163,技能效果!B:B,0)))</f>
        <v/>
      </c>
      <c r="S163" s="95"/>
      <c r="T163" s="95"/>
      <c r="U163" s="95"/>
      <c r="V163" s="96" t="str">
        <f>IF(INDEX(技能效果!AF:AF,MATCH(技能效果等级!B163,技能效果!B:B,0))="","",INDEX(技能效果!AF:AF,MATCH(技能效果等级!B163,技能效果!B:B,0)))</f>
        <v/>
      </c>
      <c r="W163" s="95">
        <f t="shared" si="0"/>
        <v>7</v>
      </c>
      <c r="X163" s="95"/>
      <c r="Y163" s="95"/>
    </row>
    <row r="164" spans="1:25" s="155" customFormat="1" ht="16.5" x14ac:dyDescent="0.2">
      <c r="A164" s="62">
        <v>161</v>
      </c>
      <c r="B164" s="95">
        <f>INDEX(技能效果!B:B,MATCH(技能效果等级!W164,技能效果!AE:AE,0))</f>
        <v>130600401</v>
      </c>
      <c r="C164" s="95" t="str">
        <f>INDEX(技能效果!C:C,MATCH(技能效果等级!B164,技能效果!B:B,0))</f>
        <v>项昆仑普攻伤害</v>
      </c>
      <c r="D164" s="96" t="s">
        <v>873</v>
      </c>
      <c r="E164" s="95">
        <v>7</v>
      </c>
      <c r="F164" s="95">
        <f>INDEX(技能效果!H:H,MATCH(技能效果等级!B164,技能效果!B:B,0))</f>
        <v>1001</v>
      </c>
      <c r="G164" s="95">
        <f>IF(INDEX(技能效果!K:K,MATCH(B164,技能效果!B:B,0))=0,INDEX(技能效果!I:I,MATCH(技能效果等级!B164,技能效果!B:B,0)),INDEX(技能效果!I:I,MATCH(技能效果等级!B164,技能效果!B:B,0))*VLOOKUP(E164,技能数值计算!$C$19:$D$28,2,FALSE))</f>
        <v>1</v>
      </c>
      <c r="H164" s="95">
        <f>INDEX(技能效果!J:J,MATCH(技能效果等级!B164,技能效果!B:B,0))</f>
        <v>0</v>
      </c>
      <c r="I164" s="95"/>
      <c r="J164" s="95"/>
      <c r="K164" s="95"/>
      <c r="L164" s="95"/>
      <c r="M164" s="95"/>
      <c r="N164" s="96" t="str">
        <f>IF(INDEX(技能效果!L:L,MATCH(技能效果等级!B164,技能效果!B:B,0))="","",INDEX(技能效果!L:L,MATCH(技能效果等级!B164,技能效果!B:B,0)))</f>
        <v/>
      </c>
      <c r="O164" s="95">
        <f>IF(INDEX(技能效果!N:N,MATCH(B164,技能效果!B:B,0))=0,INDEX(技能效果!M:M,MATCH(技能效果等级!B164,技能效果!B:B,0)),INDEX(技能效果!M:M,MATCH(技能效果等级!B164,技能效果!B:B,0))*VLOOKUP(E164,技能数值计算!$C$19:$D$28,2,FALSE))</f>
        <v>0</v>
      </c>
      <c r="P164" s="95"/>
      <c r="Q164" s="95"/>
      <c r="R164" s="95" t="str">
        <f>IF(INDEX(技能效果!O:O,MATCH(技能效果等级!B164,技能效果!B:B,0))="","",INDEX(技能效果!O:O,MATCH(技能效果等级!B164,技能效果!B:B,0)))</f>
        <v/>
      </c>
      <c r="S164" s="95"/>
      <c r="T164" s="95"/>
      <c r="U164" s="95"/>
      <c r="V164" s="96" t="str">
        <f>IF(INDEX(技能效果!AF:AF,MATCH(技能效果等级!B164,技能效果!B:B,0))="","",INDEX(技能效果!AF:AF,MATCH(技能效果等级!B164,技能效果!B:B,0)))</f>
        <v/>
      </c>
      <c r="W164" s="95">
        <f t="shared" si="0"/>
        <v>7</v>
      </c>
      <c r="X164" s="95"/>
      <c r="Y164" s="95"/>
    </row>
    <row r="165" spans="1:25" s="155" customFormat="1" ht="16.5" x14ac:dyDescent="0.2">
      <c r="A165" s="62">
        <v>162</v>
      </c>
      <c r="B165" s="95">
        <f>INDEX(技能效果!B:B,MATCH(技能效果等级!W165,技能效果!AE:AE,0))</f>
        <v>130600401</v>
      </c>
      <c r="C165" s="95" t="str">
        <f>INDEX(技能效果!C:C,MATCH(技能效果等级!B165,技能效果!B:B,0))</f>
        <v>项昆仑普攻伤害</v>
      </c>
      <c r="D165" s="96" t="s">
        <v>873</v>
      </c>
      <c r="E165" s="95">
        <v>8</v>
      </c>
      <c r="F165" s="95">
        <f>INDEX(技能效果!H:H,MATCH(技能效果等级!B165,技能效果!B:B,0))</f>
        <v>1001</v>
      </c>
      <c r="G165" s="95">
        <f>IF(INDEX(技能效果!K:K,MATCH(B165,技能效果!B:B,0))=0,INDEX(技能效果!I:I,MATCH(技能效果等级!B165,技能效果!B:B,0)),INDEX(技能效果!I:I,MATCH(技能效果等级!B165,技能效果!B:B,0))*VLOOKUP(E165,技能数值计算!$C$19:$D$28,2,FALSE))</f>
        <v>1</v>
      </c>
      <c r="H165" s="95">
        <f>INDEX(技能效果!J:J,MATCH(技能效果等级!B165,技能效果!B:B,0))</f>
        <v>0</v>
      </c>
      <c r="I165" s="95"/>
      <c r="J165" s="95"/>
      <c r="K165" s="95"/>
      <c r="L165" s="95"/>
      <c r="M165" s="95"/>
      <c r="N165" s="96" t="str">
        <f>IF(INDEX(技能效果!L:L,MATCH(技能效果等级!B165,技能效果!B:B,0))="","",INDEX(技能效果!L:L,MATCH(技能效果等级!B165,技能效果!B:B,0)))</f>
        <v/>
      </c>
      <c r="O165" s="95">
        <f>IF(INDEX(技能效果!N:N,MATCH(B165,技能效果!B:B,0))=0,INDEX(技能效果!M:M,MATCH(技能效果等级!B165,技能效果!B:B,0)),INDEX(技能效果!M:M,MATCH(技能效果等级!B165,技能效果!B:B,0))*VLOOKUP(E165,技能数值计算!$C$19:$D$28,2,FALSE))</f>
        <v>0</v>
      </c>
      <c r="P165" s="95"/>
      <c r="Q165" s="95"/>
      <c r="R165" s="95" t="str">
        <f>IF(INDEX(技能效果!O:O,MATCH(技能效果等级!B165,技能效果!B:B,0))="","",INDEX(技能效果!O:O,MATCH(技能效果等级!B165,技能效果!B:B,0)))</f>
        <v/>
      </c>
      <c r="S165" s="95"/>
      <c r="T165" s="95"/>
      <c r="U165" s="95"/>
      <c r="V165" s="96" t="str">
        <f>IF(INDEX(技能效果!AF:AF,MATCH(技能效果等级!B165,技能效果!B:B,0))="","",INDEX(技能效果!AF:AF,MATCH(技能效果等级!B165,技能效果!B:B,0)))</f>
        <v/>
      </c>
      <c r="W165" s="95">
        <f t="shared" si="0"/>
        <v>7</v>
      </c>
      <c r="X165" s="95"/>
      <c r="Y165" s="95"/>
    </row>
    <row r="166" spans="1:25" s="155" customFormat="1" ht="16.5" x14ac:dyDescent="0.2">
      <c r="A166" s="62">
        <v>163</v>
      </c>
      <c r="B166" s="95">
        <f>INDEX(技能效果!B:B,MATCH(技能效果等级!W166,技能效果!AE:AE,0))</f>
        <v>130600401</v>
      </c>
      <c r="C166" s="95" t="str">
        <f>INDEX(技能效果!C:C,MATCH(技能效果等级!B166,技能效果!B:B,0))</f>
        <v>项昆仑普攻伤害</v>
      </c>
      <c r="D166" s="96" t="s">
        <v>873</v>
      </c>
      <c r="E166" s="95">
        <v>9</v>
      </c>
      <c r="F166" s="95">
        <f>INDEX(技能效果!H:H,MATCH(技能效果等级!B166,技能效果!B:B,0))</f>
        <v>1001</v>
      </c>
      <c r="G166" s="95">
        <f>IF(INDEX(技能效果!K:K,MATCH(B166,技能效果!B:B,0))=0,INDEX(技能效果!I:I,MATCH(技能效果等级!B166,技能效果!B:B,0)),INDEX(技能效果!I:I,MATCH(技能效果等级!B166,技能效果!B:B,0))*VLOOKUP(E166,技能数值计算!$C$19:$D$28,2,FALSE))</f>
        <v>1</v>
      </c>
      <c r="H166" s="95">
        <f>INDEX(技能效果!J:J,MATCH(技能效果等级!B166,技能效果!B:B,0))</f>
        <v>0</v>
      </c>
      <c r="I166" s="95"/>
      <c r="J166" s="95"/>
      <c r="K166" s="95"/>
      <c r="L166" s="95"/>
      <c r="M166" s="95"/>
      <c r="N166" s="96" t="str">
        <f>IF(INDEX(技能效果!L:L,MATCH(技能效果等级!B166,技能效果!B:B,0))="","",INDEX(技能效果!L:L,MATCH(技能效果等级!B166,技能效果!B:B,0)))</f>
        <v/>
      </c>
      <c r="O166" s="95">
        <f>IF(INDEX(技能效果!N:N,MATCH(B166,技能效果!B:B,0))=0,INDEX(技能效果!M:M,MATCH(技能效果等级!B166,技能效果!B:B,0)),INDEX(技能效果!M:M,MATCH(技能效果等级!B166,技能效果!B:B,0))*VLOOKUP(E166,技能数值计算!$C$19:$D$28,2,FALSE))</f>
        <v>0</v>
      </c>
      <c r="P166" s="95"/>
      <c r="Q166" s="95"/>
      <c r="R166" s="95" t="str">
        <f>IF(INDEX(技能效果!O:O,MATCH(技能效果等级!B166,技能效果!B:B,0))="","",INDEX(技能效果!O:O,MATCH(技能效果等级!B166,技能效果!B:B,0)))</f>
        <v/>
      </c>
      <c r="S166" s="95"/>
      <c r="T166" s="95"/>
      <c r="U166" s="95"/>
      <c r="V166" s="96" t="str">
        <f>IF(INDEX(技能效果!AF:AF,MATCH(技能效果等级!B166,技能效果!B:B,0))="","",INDEX(技能效果!AF:AF,MATCH(技能效果等级!B166,技能效果!B:B,0)))</f>
        <v/>
      </c>
      <c r="W166" s="95">
        <f t="shared" si="0"/>
        <v>7</v>
      </c>
      <c r="X166" s="95"/>
      <c r="Y166" s="95"/>
    </row>
    <row r="167" spans="1:25" s="155" customFormat="1" ht="16.5" x14ac:dyDescent="0.2">
      <c r="A167" s="62">
        <v>164</v>
      </c>
      <c r="B167" s="95">
        <f>INDEX(技能效果!B:B,MATCH(技能效果等级!W167,技能效果!AE:AE,0))</f>
        <v>130600401</v>
      </c>
      <c r="C167" s="95" t="str">
        <f>INDEX(技能效果!C:C,MATCH(技能效果等级!B167,技能效果!B:B,0))</f>
        <v>项昆仑普攻伤害</v>
      </c>
      <c r="D167" s="96" t="s">
        <v>873</v>
      </c>
      <c r="E167" s="95">
        <v>10</v>
      </c>
      <c r="F167" s="95">
        <f>INDEX(技能效果!H:H,MATCH(技能效果等级!B167,技能效果!B:B,0))</f>
        <v>1001</v>
      </c>
      <c r="G167" s="95">
        <f>IF(INDEX(技能效果!K:K,MATCH(B167,技能效果!B:B,0))=0,INDEX(技能效果!I:I,MATCH(技能效果等级!B167,技能效果!B:B,0)),INDEX(技能效果!I:I,MATCH(技能效果等级!B167,技能效果!B:B,0))*VLOOKUP(E167,技能数值计算!$C$19:$D$28,2,FALSE))</f>
        <v>1</v>
      </c>
      <c r="H167" s="95">
        <f>INDEX(技能效果!J:J,MATCH(技能效果等级!B167,技能效果!B:B,0))</f>
        <v>0</v>
      </c>
      <c r="I167" s="95"/>
      <c r="J167" s="95"/>
      <c r="K167" s="95"/>
      <c r="L167" s="95"/>
      <c r="M167" s="95"/>
      <c r="N167" s="96" t="str">
        <f>IF(INDEX(技能效果!L:L,MATCH(技能效果等级!B167,技能效果!B:B,0))="","",INDEX(技能效果!L:L,MATCH(技能效果等级!B167,技能效果!B:B,0)))</f>
        <v/>
      </c>
      <c r="O167" s="95">
        <f>IF(INDEX(技能效果!N:N,MATCH(B167,技能效果!B:B,0))=0,INDEX(技能效果!M:M,MATCH(技能效果等级!B167,技能效果!B:B,0)),INDEX(技能效果!M:M,MATCH(技能效果等级!B167,技能效果!B:B,0))*VLOOKUP(E167,技能数值计算!$C$19:$D$28,2,FALSE))</f>
        <v>0</v>
      </c>
      <c r="P167" s="95"/>
      <c r="Q167" s="95"/>
      <c r="R167" s="95" t="str">
        <f>IF(INDEX(技能效果!O:O,MATCH(技能效果等级!B167,技能效果!B:B,0))="","",INDEX(技能效果!O:O,MATCH(技能效果等级!B167,技能效果!B:B,0)))</f>
        <v/>
      </c>
      <c r="S167" s="95"/>
      <c r="T167" s="95"/>
      <c r="U167" s="95"/>
      <c r="V167" s="96" t="str">
        <f>IF(INDEX(技能效果!AF:AF,MATCH(技能效果等级!B167,技能效果!B:B,0))="","",INDEX(技能效果!AF:AF,MATCH(技能效果等级!B167,技能效果!B:B,0)))</f>
        <v/>
      </c>
      <c r="W167" s="95">
        <f t="shared" si="0"/>
        <v>7</v>
      </c>
      <c r="X167" s="95"/>
      <c r="Y167" s="95"/>
    </row>
    <row r="168" spans="1:25" s="155" customFormat="1" ht="16.5" x14ac:dyDescent="0.2">
      <c r="A168" s="62">
        <v>165</v>
      </c>
      <c r="B168" s="95">
        <f>INDEX(技能效果!B:B,MATCH(技能效果等级!W168,技能效果!AE:AE,0))</f>
        <v>130600402</v>
      </c>
      <c r="C168" s="95" t="str">
        <f>INDEX(技能效果!C:C,MATCH(技能效果等级!B168,技能效果!B:B,0))</f>
        <v>项昆仑普攻水晶</v>
      </c>
      <c r="D168" s="96" t="s">
        <v>873</v>
      </c>
      <c r="E168" s="95">
        <v>1</v>
      </c>
      <c r="F168" s="95">
        <f>INDEX(技能效果!H:H,MATCH(技能效果等级!B168,技能效果!B:B,0))</f>
        <v>3001</v>
      </c>
      <c r="G168" s="95">
        <f>IF(INDEX(技能效果!K:K,MATCH(B168,技能效果!B:B,0))=0,INDEX(技能效果!I:I,MATCH(技能效果等级!B168,技能效果!B:B,0)),INDEX(技能效果!I:I,MATCH(技能效果等级!B168,技能效果!B:B,0))*VLOOKUP(E168,技能数值计算!$C$19:$D$28,2,FALSE))</f>
        <v>2</v>
      </c>
      <c r="H168" s="95">
        <f>INDEX(技能效果!J:J,MATCH(技能效果等级!B168,技能效果!B:B,0))</f>
        <v>1</v>
      </c>
      <c r="I168" s="95"/>
      <c r="J168" s="95"/>
      <c r="K168" s="95"/>
      <c r="L168" s="95"/>
      <c r="M168" s="95"/>
      <c r="N168" s="96" t="str">
        <f>IF(INDEX(技能效果!L:L,MATCH(技能效果等级!B168,技能效果!B:B,0))="","",INDEX(技能效果!L:L,MATCH(技能效果等级!B168,技能效果!B:B,0)))</f>
        <v/>
      </c>
      <c r="O168" s="95">
        <f>IF(INDEX(技能效果!N:N,MATCH(B168,技能效果!B:B,0))=0,INDEX(技能效果!M:M,MATCH(技能效果等级!B168,技能效果!B:B,0)),INDEX(技能效果!M:M,MATCH(技能效果等级!B168,技能效果!B:B,0))*VLOOKUP(E168,技能数值计算!$C$19:$D$28,2,FALSE))</f>
        <v>0</v>
      </c>
      <c r="P168" s="95"/>
      <c r="Q168" s="95"/>
      <c r="R168" s="95" t="str">
        <f>IF(INDEX(技能效果!O:O,MATCH(技能效果等级!B168,技能效果!B:B,0))="","",INDEX(技能效果!O:O,MATCH(技能效果等级!B168,技能效果!B:B,0)))</f>
        <v/>
      </c>
      <c r="S168" s="95"/>
      <c r="T168" s="95"/>
      <c r="U168" s="95"/>
      <c r="V168" s="96" t="str">
        <f>IF(INDEX(技能效果!AF:AF,MATCH(技能效果等级!B168,技能效果!B:B,0))="","",INDEX(技能效果!AF:AF,MATCH(技能效果等级!B168,技能效果!B:B,0)))</f>
        <v/>
      </c>
      <c r="W168" s="95">
        <f t="shared" si="0"/>
        <v>8</v>
      </c>
      <c r="X168" s="95"/>
      <c r="Y168" s="95"/>
    </row>
    <row r="169" spans="1:25" s="155" customFormat="1" ht="16.5" x14ac:dyDescent="0.2">
      <c r="A169" s="62">
        <v>166</v>
      </c>
      <c r="B169" s="95">
        <f>INDEX(技能效果!B:B,MATCH(技能效果等级!W169,技能效果!AE:AE,0))</f>
        <v>130600402</v>
      </c>
      <c r="C169" s="95" t="str">
        <f>INDEX(技能效果!C:C,MATCH(技能效果等级!B169,技能效果!B:B,0))</f>
        <v>项昆仑普攻水晶</v>
      </c>
      <c r="D169" s="96" t="s">
        <v>873</v>
      </c>
      <c r="E169" s="95">
        <v>2</v>
      </c>
      <c r="F169" s="95">
        <f>INDEX(技能效果!H:H,MATCH(技能效果等级!B169,技能效果!B:B,0))</f>
        <v>3001</v>
      </c>
      <c r="G169" s="95">
        <f>IF(INDEX(技能效果!K:K,MATCH(B169,技能效果!B:B,0))=0,INDEX(技能效果!I:I,MATCH(技能效果等级!B169,技能效果!B:B,0)),INDEX(技能效果!I:I,MATCH(技能效果等级!B169,技能效果!B:B,0))*VLOOKUP(E169,技能数值计算!$C$19:$D$28,2,FALSE))</f>
        <v>2</v>
      </c>
      <c r="H169" s="95">
        <f>INDEX(技能效果!J:J,MATCH(技能效果等级!B169,技能效果!B:B,0))</f>
        <v>1</v>
      </c>
      <c r="I169" s="95"/>
      <c r="J169" s="95"/>
      <c r="K169" s="95"/>
      <c r="L169" s="95"/>
      <c r="M169" s="95"/>
      <c r="N169" s="96" t="str">
        <f>IF(INDEX(技能效果!L:L,MATCH(技能效果等级!B169,技能效果!B:B,0))="","",INDEX(技能效果!L:L,MATCH(技能效果等级!B169,技能效果!B:B,0)))</f>
        <v/>
      </c>
      <c r="O169" s="95">
        <f>IF(INDEX(技能效果!N:N,MATCH(B169,技能效果!B:B,0))=0,INDEX(技能效果!M:M,MATCH(技能效果等级!B169,技能效果!B:B,0)),INDEX(技能效果!M:M,MATCH(技能效果等级!B169,技能效果!B:B,0))*VLOOKUP(E169,技能数值计算!$C$19:$D$28,2,FALSE))</f>
        <v>0</v>
      </c>
      <c r="P169" s="95"/>
      <c r="Q169" s="95"/>
      <c r="R169" s="95" t="str">
        <f>IF(INDEX(技能效果!O:O,MATCH(技能效果等级!B169,技能效果!B:B,0))="","",INDEX(技能效果!O:O,MATCH(技能效果等级!B169,技能效果!B:B,0)))</f>
        <v/>
      </c>
      <c r="S169" s="95"/>
      <c r="T169" s="95"/>
      <c r="U169" s="95"/>
      <c r="V169" s="96" t="str">
        <f>IF(INDEX(技能效果!AF:AF,MATCH(技能效果等级!B169,技能效果!B:B,0))="","",INDEX(技能效果!AF:AF,MATCH(技能效果等级!B169,技能效果!B:B,0)))</f>
        <v/>
      </c>
      <c r="W169" s="95">
        <f t="shared" si="0"/>
        <v>8</v>
      </c>
      <c r="X169" s="95"/>
      <c r="Y169" s="95"/>
    </row>
    <row r="170" spans="1:25" s="155" customFormat="1" ht="16.5" x14ac:dyDescent="0.2">
      <c r="A170" s="62">
        <v>167</v>
      </c>
      <c r="B170" s="95">
        <f>INDEX(技能效果!B:B,MATCH(技能效果等级!W170,技能效果!AE:AE,0))</f>
        <v>130600402</v>
      </c>
      <c r="C170" s="95" t="str">
        <f>INDEX(技能效果!C:C,MATCH(技能效果等级!B170,技能效果!B:B,0))</f>
        <v>项昆仑普攻水晶</v>
      </c>
      <c r="D170" s="96" t="s">
        <v>873</v>
      </c>
      <c r="E170" s="95">
        <v>3</v>
      </c>
      <c r="F170" s="95">
        <f>INDEX(技能效果!H:H,MATCH(技能效果等级!B170,技能效果!B:B,0))</f>
        <v>3001</v>
      </c>
      <c r="G170" s="95">
        <f>IF(INDEX(技能效果!K:K,MATCH(B170,技能效果!B:B,0))=0,INDEX(技能效果!I:I,MATCH(技能效果等级!B170,技能效果!B:B,0)),INDEX(技能效果!I:I,MATCH(技能效果等级!B170,技能效果!B:B,0))*VLOOKUP(E170,技能数值计算!$C$19:$D$28,2,FALSE))</f>
        <v>2</v>
      </c>
      <c r="H170" s="95">
        <f>INDEX(技能效果!J:J,MATCH(技能效果等级!B170,技能效果!B:B,0))</f>
        <v>1</v>
      </c>
      <c r="I170" s="95"/>
      <c r="J170" s="95"/>
      <c r="K170" s="95"/>
      <c r="L170" s="95"/>
      <c r="M170" s="95"/>
      <c r="N170" s="96" t="str">
        <f>IF(INDEX(技能效果!L:L,MATCH(技能效果等级!B170,技能效果!B:B,0))="","",INDEX(技能效果!L:L,MATCH(技能效果等级!B170,技能效果!B:B,0)))</f>
        <v/>
      </c>
      <c r="O170" s="95">
        <f>IF(INDEX(技能效果!N:N,MATCH(B170,技能效果!B:B,0))=0,INDEX(技能效果!M:M,MATCH(技能效果等级!B170,技能效果!B:B,0)),INDEX(技能效果!M:M,MATCH(技能效果等级!B170,技能效果!B:B,0))*VLOOKUP(E170,技能数值计算!$C$19:$D$28,2,FALSE))</f>
        <v>0</v>
      </c>
      <c r="P170" s="95"/>
      <c r="Q170" s="95"/>
      <c r="R170" s="95" t="str">
        <f>IF(INDEX(技能效果!O:O,MATCH(技能效果等级!B170,技能效果!B:B,0))="","",INDEX(技能效果!O:O,MATCH(技能效果等级!B170,技能效果!B:B,0)))</f>
        <v/>
      </c>
      <c r="S170" s="95"/>
      <c r="T170" s="95"/>
      <c r="U170" s="95"/>
      <c r="V170" s="96" t="str">
        <f>IF(INDEX(技能效果!AF:AF,MATCH(技能效果等级!B170,技能效果!B:B,0))="","",INDEX(技能效果!AF:AF,MATCH(技能效果等级!B170,技能效果!B:B,0)))</f>
        <v/>
      </c>
      <c r="W170" s="95">
        <f t="shared" si="0"/>
        <v>8</v>
      </c>
      <c r="X170" s="95"/>
      <c r="Y170" s="95"/>
    </row>
    <row r="171" spans="1:25" s="155" customFormat="1" ht="16.5" x14ac:dyDescent="0.2">
      <c r="A171" s="62">
        <v>168</v>
      </c>
      <c r="B171" s="95">
        <f>INDEX(技能效果!B:B,MATCH(技能效果等级!W171,技能效果!AE:AE,0))</f>
        <v>130600402</v>
      </c>
      <c r="C171" s="95" t="str">
        <f>INDEX(技能效果!C:C,MATCH(技能效果等级!B171,技能效果!B:B,0))</f>
        <v>项昆仑普攻水晶</v>
      </c>
      <c r="D171" s="96" t="s">
        <v>873</v>
      </c>
      <c r="E171" s="95">
        <v>4</v>
      </c>
      <c r="F171" s="95">
        <f>INDEX(技能效果!H:H,MATCH(技能效果等级!B171,技能效果!B:B,0))</f>
        <v>3001</v>
      </c>
      <c r="G171" s="95">
        <f>IF(INDEX(技能效果!K:K,MATCH(B171,技能效果!B:B,0))=0,INDEX(技能效果!I:I,MATCH(技能效果等级!B171,技能效果!B:B,0)),INDEX(技能效果!I:I,MATCH(技能效果等级!B171,技能效果!B:B,0))*VLOOKUP(E171,技能数值计算!$C$19:$D$28,2,FALSE))</f>
        <v>2</v>
      </c>
      <c r="H171" s="95">
        <f>INDEX(技能效果!J:J,MATCH(技能效果等级!B171,技能效果!B:B,0))</f>
        <v>1</v>
      </c>
      <c r="I171" s="95"/>
      <c r="J171" s="95"/>
      <c r="K171" s="95"/>
      <c r="L171" s="95"/>
      <c r="M171" s="95"/>
      <c r="N171" s="96" t="str">
        <f>IF(INDEX(技能效果!L:L,MATCH(技能效果等级!B171,技能效果!B:B,0))="","",INDEX(技能效果!L:L,MATCH(技能效果等级!B171,技能效果!B:B,0)))</f>
        <v/>
      </c>
      <c r="O171" s="95">
        <f>IF(INDEX(技能效果!N:N,MATCH(B171,技能效果!B:B,0))=0,INDEX(技能效果!M:M,MATCH(技能效果等级!B171,技能效果!B:B,0)),INDEX(技能效果!M:M,MATCH(技能效果等级!B171,技能效果!B:B,0))*VLOOKUP(E171,技能数值计算!$C$19:$D$28,2,FALSE))</f>
        <v>0</v>
      </c>
      <c r="P171" s="95"/>
      <c r="Q171" s="95"/>
      <c r="R171" s="95" t="str">
        <f>IF(INDEX(技能效果!O:O,MATCH(技能效果等级!B171,技能效果!B:B,0))="","",INDEX(技能效果!O:O,MATCH(技能效果等级!B171,技能效果!B:B,0)))</f>
        <v/>
      </c>
      <c r="S171" s="95"/>
      <c r="T171" s="95"/>
      <c r="U171" s="95"/>
      <c r="V171" s="96" t="str">
        <f>IF(INDEX(技能效果!AF:AF,MATCH(技能效果等级!B171,技能效果!B:B,0))="","",INDEX(技能效果!AF:AF,MATCH(技能效果等级!B171,技能效果!B:B,0)))</f>
        <v/>
      </c>
      <c r="W171" s="95">
        <f t="shared" si="0"/>
        <v>8</v>
      </c>
      <c r="X171" s="95"/>
      <c r="Y171" s="95"/>
    </row>
    <row r="172" spans="1:25" s="155" customFormat="1" ht="16.5" x14ac:dyDescent="0.2">
      <c r="A172" s="62">
        <v>169</v>
      </c>
      <c r="B172" s="95">
        <f>INDEX(技能效果!B:B,MATCH(技能效果等级!W172,技能效果!AE:AE,0))</f>
        <v>130600402</v>
      </c>
      <c r="C172" s="95" t="str">
        <f>INDEX(技能效果!C:C,MATCH(技能效果等级!B172,技能效果!B:B,0))</f>
        <v>项昆仑普攻水晶</v>
      </c>
      <c r="D172" s="96" t="s">
        <v>873</v>
      </c>
      <c r="E172" s="95">
        <v>5</v>
      </c>
      <c r="F172" s="95">
        <f>INDEX(技能效果!H:H,MATCH(技能效果等级!B172,技能效果!B:B,0))</f>
        <v>3001</v>
      </c>
      <c r="G172" s="95">
        <f>IF(INDEX(技能效果!K:K,MATCH(B172,技能效果!B:B,0))=0,INDEX(技能效果!I:I,MATCH(技能效果等级!B172,技能效果!B:B,0)),INDEX(技能效果!I:I,MATCH(技能效果等级!B172,技能效果!B:B,0))*VLOOKUP(E172,技能数值计算!$C$19:$D$28,2,FALSE))</f>
        <v>2</v>
      </c>
      <c r="H172" s="95">
        <f>INDEX(技能效果!J:J,MATCH(技能效果等级!B172,技能效果!B:B,0))</f>
        <v>1</v>
      </c>
      <c r="I172" s="95"/>
      <c r="J172" s="95"/>
      <c r="K172" s="95"/>
      <c r="L172" s="95"/>
      <c r="M172" s="95"/>
      <c r="N172" s="96" t="str">
        <f>IF(INDEX(技能效果!L:L,MATCH(技能效果等级!B172,技能效果!B:B,0))="","",INDEX(技能效果!L:L,MATCH(技能效果等级!B172,技能效果!B:B,0)))</f>
        <v/>
      </c>
      <c r="O172" s="95">
        <f>IF(INDEX(技能效果!N:N,MATCH(B172,技能效果!B:B,0))=0,INDEX(技能效果!M:M,MATCH(技能效果等级!B172,技能效果!B:B,0)),INDEX(技能效果!M:M,MATCH(技能效果等级!B172,技能效果!B:B,0))*VLOOKUP(E172,技能数值计算!$C$19:$D$28,2,FALSE))</f>
        <v>0</v>
      </c>
      <c r="P172" s="95"/>
      <c r="Q172" s="95"/>
      <c r="R172" s="95" t="str">
        <f>IF(INDEX(技能效果!O:O,MATCH(技能效果等级!B172,技能效果!B:B,0))="","",INDEX(技能效果!O:O,MATCH(技能效果等级!B172,技能效果!B:B,0)))</f>
        <v/>
      </c>
      <c r="S172" s="95"/>
      <c r="T172" s="95"/>
      <c r="U172" s="95"/>
      <c r="V172" s="96" t="str">
        <f>IF(INDEX(技能效果!AF:AF,MATCH(技能效果等级!B172,技能效果!B:B,0))="","",INDEX(技能效果!AF:AF,MATCH(技能效果等级!B172,技能效果!B:B,0)))</f>
        <v/>
      </c>
      <c r="W172" s="95">
        <f t="shared" si="0"/>
        <v>8</v>
      </c>
      <c r="X172" s="95"/>
      <c r="Y172" s="95"/>
    </row>
    <row r="173" spans="1:25" s="155" customFormat="1" ht="16.5" x14ac:dyDescent="0.2">
      <c r="A173" s="62">
        <v>170</v>
      </c>
      <c r="B173" s="95">
        <f>INDEX(技能效果!B:B,MATCH(技能效果等级!W173,技能效果!AE:AE,0))</f>
        <v>130600402</v>
      </c>
      <c r="C173" s="95" t="str">
        <f>INDEX(技能效果!C:C,MATCH(技能效果等级!B173,技能效果!B:B,0))</f>
        <v>项昆仑普攻水晶</v>
      </c>
      <c r="D173" s="96" t="s">
        <v>873</v>
      </c>
      <c r="E173" s="95">
        <v>6</v>
      </c>
      <c r="F173" s="95">
        <f>INDEX(技能效果!H:H,MATCH(技能效果等级!B173,技能效果!B:B,0))</f>
        <v>3001</v>
      </c>
      <c r="G173" s="95">
        <f>IF(INDEX(技能效果!K:K,MATCH(B173,技能效果!B:B,0))=0,INDEX(技能效果!I:I,MATCH(技能效果等级!B173,技能效果!B:B,0)),INDEX(技能效果!I:I,MATCH(技能效果等级!B173,技能效果!B:B,0))*VLOOKUP(E173,技能数值计算!$C$19:$D$28,2,FALSE))</f>
        <v>2</v>
      </c>
      <c r="H173" s="95">
        <f>INDEX(技能效果!J:J,MATCH(技能效果等级!B173,技能效果!B:B,0))</f>
        <v>1</v>
      </c>
      <c r="I173" s="95"/>
      <c r="J173" s="95"/>
      <c r="K173" s="95"/>
      <c r="L173" s="95"/>
      <c r="M173" s="95"/>
      <c r="N173" s="96" t="str">
        <f>IF(INDEX(技能效果!L:L,MATCH(技能效果等级!B173,技能效果!B:B,0))="","",INDEX(技能效果!L:L,MATCH(技能效果等级!B173,技能效果!B:B,0)))</f>
        <v/>
      </c>
      <c r="O173" s="95">
        <f>IF(INDEX(技能效果!N:N,MATCH(B173,技能效果!B:B,0))=0,INDEX(技能效果!M:M,MATCH(技能效果等级!B173,技能效果!B:B,0)),INDEX(技能效果!M:M,MATCH(技能效果等级!B173,技能效果!B:B,0))*VLOOKUP(E173,技能数值计算!$C$19:$D$28,2,FALSE))</f>
        <v>0</v>
      </c>
      <c r="P173" s="95"/>
      <c r="Q173" s="95"/>
      <c r="R173" s="95" t="str">
        <f>IF(INDEX(技能效果!O:O,MATCH(技能效果等级!B173,技能效果!B:B,0))="","",INDEX(技能效果!O:O,MATCH(技能效果等级!B173,技能效果!B:B,0)))</f>
        <v/>
      </c>
      <c r="S173" s="95"/>
      <c r="T173" s="95"/>
      <c r="U173" s="95"/>
      <c r="V173" s="96" t="str">
        <f>IF(INDEX(技能效果!AF:AF,MATCH(技能效果等级!B173,技能效果!B:B,0))="","",INDEX(技能效果!AF:AF,MATCH(技能效果等级!B173,技能效果!B:B,0)))</f>
        <v/>
      </c>
      <c r="W173" s="95">
        <f t="shared" ref="W173:W236" si="1">W163+1</f>
        <v>8</v>
      </c>
      <c r="X173" s="95"/>
      <c r="Y173" s="95"/>
    </row>
    <row r="174" spans="1:25" s="155" customFormat="1" ht="16.5" x14ac:dyDescent="0.2">
      <c r="A174" s="62">
        <v>171</v>
      </c>
      <c r="B174" s="95">
        <f>INDEX(技能效果!B:B,MATCH(技能效果等级!W174,技能效果!AE:AE,0))</f>
        <v>130600402</v>
      </c>
      <c r="C174" s="95" t="str">
        <f>INDEX(技能效果!C:C,MATCH(技能效果等级!B174,技能效果!B:B,0))</f>
        <v>项昆仑普攻水晶</v>
      </c>
      <c r="D174" s="96" t="s">
        <v>873</v>
      </c>
      <c r="E174" s="95">
        <v>7</v>
      </c>
      <c r="F174" s="95">
        <f>INDEX(技能效果!H:H,MATCH(技能效果等级!B174,技能效果!B:B,0))</f>
        <v>3001</v>
      </c>
      <c r="G174" s="95">
        <f>IF(INDEX(技能效果!K:K,MATCH(B174,技能效果!B:B,0))=0,INDEX(技能效果!I:I,MATCH(技能效果等级!B174,技能效果!B:B,0)),INDEX(技能效果!I:I,MATCH(技能效果等级!B174,技能效果!B:B,0))*VLOOKUP(E174,技能数值计算!$C$19:$D$28,2,FALSE))</f>
        <v>2</v>
      </c>
      <c r="H174" s="95">
        <f>INDEX(技能效果!J:J,MATCH(技能效果等级!B174,技能效果!B:B,0))</f>
        <v>1</v>
      </c>
      <c r="I174" s="95"/>
      <c r="J174" s="95"/>
      <c r="K174" s="95"/>
      <c r="L174" s="95"/>
      <c r="M174" s="95"/>
      <c r="N174" s="96" t="str">
        <f>IF(INDEX(技能效果!L:L,MATCH(技能效果等级!B174,技能效果!B:B,0))="","",INDEX(技能效果!L:L,MATCH(技能效果等级!B174,技能效果!B:B,0)))</f>
        <v/>
      </c>
      <c r="O174" s="95">
        <f>IF(INDEX(技能效果!N:N,MATCH(B174,技能效果!B:B,0))=0,INDEX(技能效果!M:M,MATCH(技能效果等级!B174,技能效果!B:B,0)),INDEX(技能效果!M:M,MATCH(技能效果等级!B174,技能效果!B:B,0))*VLOOKUP(E174,技能数值计算!$C$19:$D$28,2,FALSE))</f>
        <v>0</v>
      </c>
      <c r="P174" s="95"/>
      <c r="Q174" s="95"/>
      <c r="R174" s="95" t="str">
        <f>IF(INDEX(技能效果!O:O,MATCH(技能效果等级!B174,技能效果!B:B,0))="","",INDEX(技能效果!O:O,MATCH(技能效果等级!B174,技能效果!B:B,0)))</f>
        <v/>
      </c>
      <c r="S174" s="95"/>
      <c r="T174" s="95"/>
      <c r="U174" s="95"/>
      <c r="V174" s="96" t="str">
        <f>IF(INDEX(技能效果!AF:AF,MATCH(技能效果等级!B174,技能效果!B:B,0))="","",INDEX(技能效果!AF:AF,MATCH(技能效果等级!B174,技能效果!B:B,0)))</f>
        <v/>
      </c>
      <c r="W174" s="95">
        <f t="shared" si="1"/>
        <v>8</v>
      </c>
      <c r="X174" s="95"/>
      <c r="Y174" s="95"/>
    </row>
    <row r="175" spans="1:25" s="155" customFormat="1" ht="16.5" x14ac:dyDescent="0.2">
      <c r="A175" s="62">
        <v>172</v>
      </c>
      <c r="B175" s="95">
        <f>INDEX(技能效果!B:B,MATCH(技能效果等级!W175,技能效果!AE:AE,0))</f>
        <v>130600402</v>
      </c>
      <c r="C175" s="95" t="str">
        <f>INDEX(技能效果!C:C,MATCH(技能效果等级!B175,技能效果!B:B,0))</f>
        <v>项昆仑普攻水晶</v>
      </c>
      <c r="D175" s="96" t="s">
        <v>873</v>
      </c>
      <c r="E175" s="95">
        <v>8</v>
      </c>
      <c r="F175" s="95">
        <f>INDEX(技能效果!H:H,MATCH(技能效果等级!B175,技能效果!B:B,0))</f>
        <v>3001</v>
      </c>
      <c r="G175" s="95">
        <f>IF(INDEX(技能效果!K:K,MATCH(B175,技能效果!B:B,0))=0,INDEX(技能效果!I:I,MATCH(技能效果等级!B175,技能效果!B:B,0)),INDEX(技能效果!I:I,MATCH(技能效果等级!B175,技能效果!B:B,0))*VLOOKUP(E175,技能数值计算!$C$19:$D$28,2,FALSE))</f>
        <v>2</v>
      </c>
      <c r="H175" s="95">
        <f>INDEX(技能效果!J:J,MATCH(技能效果等级!B175,技能效果!B:B,0))</f>
        <v>1</v>
      </c>
      <c r="I175" s="95"/>
      <c r="J175" s="95"/>
      <c r="K175" s="95"/>
      <c r="L175" s="95"/>
      <c r="M175" s="95"/>
      <c r="N175" s="96" t="str">
        <f>IF(INDEX(技能效果!L:L,MATCH(技能效果等级!B175,技能效果!B:B,0))="","",INDEX(技能效果!L:L,MATCH(技能效果等级!B175,技能效果!B:B,0)))</f>
        <v/>
      </c>
      <c r="O175" s="95">
        <f>IF(INDEX(技能效果!N:N,MATCH(B175,技能效果!B:B,0))=0,INDEX(技能效果!M:M,MATCH(技能效果等级!B175,技能效果!B:B,0)),INDEX(技能效果!M:M,MATCH(技能效果等级!B175,技能效果!B:B,0))*VLOOKUP(E175,技能数值计算!$C$19:$D$28,2,FALSE))</f>
        <v>0</v>
      </c>
      <c r="P175" s="95"/>
      <c r="Q175" s="95"/>
      <c r="R175" s="95" t="str">
        <f>IF(INDEX(技能效果!O:O,MATCH(技能效果等级!B175,技能效果!B:B,0))="","",INDEX(技能效果!O:O,MATCH(技能效果等级!B175,技能效果!B:B,0)))</f>
        <v/>
      </c>
      <c r="S175" s="95"/>
      <c r="T175" s="95"/>
      <c r="U175" s="95"/>
      <c r="V175" s="96" t="str">
        <f>IF(INDEX(技能效果!AF:AF,MATCH(技能效果等级!B175,技能效果!B:B,0))="","",INDEX(技能效果!AF:AF,MATCH(技能效果等级!B175,技能效果!B:B,0)))</f>
        <v/>
      </c>
      <c r="W175" s="95">
        <f t="shared" si="1"/>
        <v>8</v>
      </c>
      <c r="X175" s="95"/>
      <c r="Y175" s="95"/>
    </row>
    <row r="176" spans="1:25" ht="16.5" x14ac:dyDescent="0.2">
      <c r="A176" s="62">
        <v>173</v>
      </c>
      <c r="B176" s="95">
        <f>INDEX(技能效果!B:B,MATCH(技能效果等级!W176,技能效果!AE:AE,0))</f>
        <v>130600402</v>
      </c>
      <c r="C176" s="95" t="str">
        <f>INDEX(技能效果!C:C,MATCH(技能效果等级!B176,技能效果!B:B,0))</f>
        <v>项昆仑普攻水晶</v>
      </c>
      <c r="D176" s="96" t="s">
        <v>873</v>
      </c>
      <c r="E176" s="95">
        <v>9</v>
      </c>
      <c r="F176" s="95">
        <f>INDEX(技能效果!H:H,MATCH(技能效果等级!B176,技能效果!B:B,0))</f>
        <v>3001</v>
      </c>
      <c r="G176" s="95">
        <f>IF(INDEX(技能效果!K:K,MATCH(B176,技能效果!B:B,0))=0,INDEX(技能效果!I:I,MATCH(技能效果等级!B176,技能效果!B:B,0)),INDEX(技能效果!I:I,MATCH(技能效果等级!B176,技能效果!B:B,0))*VLOOKUP(E176,技能数值计算!$C$19:$D$28,2,FALSE))</f>
        <v>2</v>
      </c>
      <c r="H176" s="95">
        <f>INDEX(技能效果!J:J,MATCH(技能效果等级!B176,技能效果!B:B,0))</f>
        <v>1</v>
      </c>
      <c r="I176" s="95"/>
      <c r="J176" s="95"/>
      <c r="K176" s="95"/>
      <c r="L176" s="95"/>
      <c r="M176" s="95"/>
      <c r="N176" s="96" t="str">
        <f>IF(INDEX(技能效果!L:L,MATCH(技能效果等级!B176,技能效果!B:B,0))="","",INDEX(技能效果!L:L,MATCH(技能效果等级!B176,技能效果!B:B,0)))</f>
        <v/>
      </c>
      <c r="O176" s="95">
        <f>IF(INDEX(技能效果!N:N,MATCH(B176,技能效果!B:B,0))=0,INDEX(技能效果!M:M,MATCH(技能效果等级!B176,技能效果!B:B,0)),INDEX(技能效果!M:M,MATCH(技能效果等级!B176,技能效果!B:B,0))*VLOOKUP(E176,技能数值计算!$C$19:$D$28,2,FALSE))</f>
        <v>0</v>
      </c>
      <c r="P176" s="95"/>
      <c r="Q176" s="95"/>
      <c r="R176" s="95" t="str">
        <f>IF(INDEX(技能效果!O:O,MATCH(技能效果等级!B176,技能效果!B:B,0))="","",INDEX(技能效果!O:O,MATCH(技能效果等级!B176,技能效果!B:B,0)))</f>
        <v/>
      </c>
      <c r="S176" s="95"/>
      <c r="T176" s="95"/>
      <c r="U176" s="95"/>
      <c r="V176" s="96" t="str">
        <f>IF(INDEX(技能效果!AF:AF,MATCH(技能效果等级!B176,技能效果!B:B,0))="","",INDEX(技能效果!AF:AF,MATCH(技能效果等级!B176,技能效果!B:B,0)))</f>
        <v/>
      </c>
      <c r="W176" s="95">
        <f t="shared" si="1"/>
        <v>8</v>
      </c>
      <c r="X176" s="95"/>
      <c r="Y176" s="95"/>
    </row>
    <row r="177" spans="1:25" ht="16.5" x14ac:dyDescent="0.2">
      <c r="A177" s="62">
        <v>174</v>
      </c>
      <c r="B177" s="95">
        <f>INDEX(技能效果!B:B,MATCH(技能效果等级!W177,技能效果!AE:AE,0))</f>
        <v>130600402</v>
      </c>
      <c r="C177" s="95" t="str">
        <f>INDEX(技能效果!C:C,MATCH(技能效果等级!B177,技能效果!B:B,0))</f>
        <v>项昆仑普攻水晶</v>
      </c>
      <c r="D177" s="96" t="s">
        <v>873</v>
      </c>
      <c r="E177" s="95">
        <v>10</v>
      </c>
      <c r="F177" s="95">
        <f>INDEX(技能效果!H:H,MATCH(技能效果等级!B177,技能效果!B:B,0))</f>
        <v>3001</v>
      </c>
      <c r="G177" s="95">
        <f>IF(INDEX(技能效果!K:K,MATCH(B177,技能效果!B:B,0))=0,INDEX(技能效果!I:I,MATCH(技能效果等级!B177,技能效果!B:B,0)),INDEX(技能效果!I:I,MATCH(技能效果等级!B177,技能效果!B:B,0))*VLOOKUP(E177,技能数值计算!$C$19:$D$28,2,FALSE))</f>
        <v>2</v>
      </c>
      <c r="H177" s="95">
        <f>INDEX(技能效果!J:J,MATCH(技能效果等级!B177,技能效果!B:B,0))</f>
        <v>1</v>
      </c>
      <c r="I177" s="95"/>
      <c r="J177" s="95"/>
      <c r="K177" s="95"/>
      <c r="L177" s="95"/>
      <c r="M177" s="95"/>
      <c r="N177" s="96" t="str">
        <f>IF(INDEX(技能效果!L:L,MATCH(技能效果等级!B177,技能效果!B:B,0))="","",INDEX(技能效果!L:L,MATCH(技能效果等级!B177,技能效果!B:B,0)))</f>
        <v/>
      </c>
      <c r="O177" s="95">
        <f>IF(INDEX(技能效果!N:N,MATCH(B177,技能效果!B:B,0))=0,INDEX(技能效果!M:M,MATCH(技能效果等级!B177,技能效果!B:B,0)),INDEX(技能效果!M:M,MATCH(技能效果等级!B177,技能效果!B:B,0))*VLOOKUP(E177,技能数值计算!$C$19:$D$28,2,FALSE))</f>
        <v>0</v>
      </c>
      <c r="P177" s="95"/>
      <c r="Q177" s="95"/>
      <c r="R177" s="95" t="str">
        <f>IF(INDEX(技能效果!O:O,MATCH(技能效果等级!B177,技能效果!B:B,0))="","",INDEX(技能效果!O:O,MATCH(技能效果等级!B177,技能效果!B:B,0)))</f>
        <v/>
      </c>
      <c r="S177" s="95"/>
      <c r="T177" s="95"/>
      <c r="U177" s="95"/>
      <c r="V177" s="96" t="str">
        <f>IF(INDEX(技能效果!AF:AF,MATCH(技能效果等级!B177,技能效果!B:B,0))="","",INDEX(技能效果!AF:AF,MATCH(技能效果等级!B177,技能效果!B:B,0)))</f>
        <v/>
      </c>
      <c r="W177" s="95">
        <f t="shared" si="1"/>
        <v>8</v>
      </c>
      <c r="X177" s="95"/>
      <c r="Y177" s="95"/>
    </row>
    <row r="178" spans="1:25" ht="16.5" x14ac:dyDescent="0.2">
      <c r="A178" s="62">
        <v>175</v>
      </c>
      <c r="B178" s="95">
        <f>INDEX(技能效果!B:B,MATCH(技能效果等级!W178,技能效果!AE:AE,0))</f>
        <v>130600501</v>
      </c>
      <c r="C178" s="95" t="str">
        <f>INDEX(技能效果!C:C,MATCH(技能效果等级!B178,技能效果!B:B,0))</f>
        <v>刘羽禅普攻伤害</v>
      </c>
      <c r="D178" s="96" t="s">
        <v>873</v>
      </c>
      <c r="E178" s="95">
        <v>1</v>
      </c>
      <c r="F178" s="95">
        <f>INDEX(技能效果!H:H,MATCH(技能效果等级!B178,技能效果!B:B,0))</f>
        <v>1001</v>
      </c>
      <c r="G178" s="95">
        <f>IF(INDEX(技能效果!K:K,MATCH(B178,技能效果!B:B,0))=0,INDEX(技能效果!I:I,MATCH(技能效果等级!B178,技能效果!B:B,0)),INDEX(技能效果!I:I,MATCH(技能效果等级!B178,技能效果!B:B,0))*VLOOKUP(E178,技能数值计算!$C$19:$D$28,2,FALSE))</f>
        <v>1</v>
      </c>
      <c r="H178" s="95">
        <f>INDEX(技能效果!J:J,MATCH(技能效果等级!B178,技能效果!B:B,0))</f>
        <v>0</v>
      </c>
      <c r="I178" s="95"/>
      <c r="J178" s="95"/>
      <c r="K178" s="95"/>
      <c r="L178" s="95"/>
      <c r="M178" s="95"/>
      <c r="N178" s="96" t="str">
        <f>IF(INDEX(技能效果!L:L,MATCH(技能效果等级!B178,技能效果!B:B,0))="","",INDEX(技能效果!L:L,MATCH(技能效果等级!B178,技能效果!B:B,0)))</f>
        <v/>
      </c>
      <c r="O178" s="95">
        <f>IF(INDEX(技能效果!N:N,MATCH(B178,技能效果!B:B,0))=0,INDEX(技能效果!M:M,MATCH(技能效果等级!B178,技能效果!B:B,0)),INDEX(技能效果!M:M,MATCH(技能效果等级!B178,技能效果!B:B,0))*VLOOKUP(E178,技能数值计算!$C$19:$D$28,2,FALSE))</f>
        <v>0</v>
      </c>
      <c r="P178" s="95"/>
      <c r="Q178" s="95"/>
      <c r="R178" s="95" t="str">
        <f>IF(INDEX(技能效果!O:O,MATCH(技能效果等级!B178,技能效果!B:B,0))="","",INDEX(技能效果!O:O,MATCH(技能效果等级!B178,技能效果!B:B,0)))</f>
        <v/>
      </c>
      <c r="S178" s="95"/>
      <c r="T178" s="95"/>
      <c r="U178" s="95"/>
      <c r="V178" s="96" t="str">
        <f>IF(INDEX(技能效果!AF:AF,MATCH(技能效果等级!B178,技能效果!B:B,0))="","",INDEX(技能效果!AF:AF,MATCH(技能效果等级!B178,技能效果!B:B,0)))</f>
        <v/>
      </c>
      <c r="W178" s="95">
        <f t="shared" si="1"/>
        <v>9</v>
      </c>
      <c r="X178" s="95"/>
      <c r="Y178" s="95"/>
    </row>
    <row r="179" spans="1:25" ht="16.5" x14ac:dyDescent="0.2">
      <c r="A179" s="62">
        <v>176</v>
      </c>
      <c r="B179" s="95">
        <f>INDEX(技能效果!B:B,MATCH(技能效果等级!W179,技能效果!AE:AE,0))</f>
        <v>130600501</v>
      </c>
      <c r="C179" s="95" t="str">
        <f>INDEX(技能效果!C:C,MATCH(技能效果等级!B179,技能效果!B:B,0))</f>
        <v>刘羽禅普攻伤害</v>
      </c>
      <c r="D179" s="96" t="s">
        <v>873</v>
      </c>
      <c r="E179" s="95">
        <v>2</v>
      </c>
      <c r="F179" s="95">
        <f>INDEX(技能效果!H:H,MATCH(技能效果等级!B179,技能效果!B:B,0))</f>
        <v>1001</v>
      </c>
      <c r="G179" s="95">
        <f>IF(INDEX(技能效果!K:K,MATCH(B179,技能效果!B:B,0))=0,INDEX(技能效果!I:I,MATCH(技能效果等级!B179,技能效果!B:B,0)),INDEX(技能效果!I:I,MATCH(技能效果等级!B179,技能效果!B:B,0))*VLOOKUP(E179,技能数值计算!$C$19:$D$28,2,FALSE))</f>
        <v>1</v>
      </c>
      <c r="H179" s="95">
        <f>INDEX(技能效果!J:J,MATCH(技能效果等级!B179,技能效果!B:B,0))</f>
        <v>0</v>
      </c>
      <c r="I179" s="95"/>
      <c r="J179" s="95"/>
      <c r="K179" s="95"/>
      <c r="L179" s="95"/>
      <c r="M179" s="95"/>
      <c r="N179" s="96" t="str">
        <f>IF(INDEX(技能效果!L:L,MATCH(技能效果等级!B179,技能效果!B:B,0))="","",INDEX(技能效果!L:L,MATCH(技能效果等级!B179,技能效果!B:B,0)))</f>
        <v/>
      </c>
      <c r="O179" s="95">
        <f>IF(INDEX(技能效果!N:N,MATCH(B179,技能效果!B:B,0))=0,INDEX(技能效果!M:M,MATCH(技能效果等级!B179,技能效果!B:B,0)),INDEX(技能效果!M:M,MATCH(技能效果等级!B179,技能效果!B:B,0))*VLOOKUP(E179,技能数值计算!$C$19:$D$28,2,FALSE))</f>
        <v>0</v>
      </c>
      <c r="P179" s="95"/>
      <c r="Q179" s="95"/>
      <c r="R179" s="95" t="str">
        <f>IF(INDEX(技能效果!O:O,MATCH(技能效果等级!B179,技能效果!B:B,0))="","",INDEX(技能效果!O:O,MATCH(技能效果等级!B179,技能效果!B:B,0)))</f>
        <v/>
      </c>
      <c r="S179" s="95"/>
      <c r="T179" s="95"/>
      <c r="U179" s="95"/>
      <c r="V179" s="96" t="str">
        <f>IF(INDEX(技能效果!AF:AF,MATCH(技能效果等级!B179,技能效果!B:B,0))="","",INDEX(技能效果!AF:AF,MATCH(技能效果等级!B179,技能效果!B:B,0)))</f>
        <v/>
      </c>
      <c r="W179" s="95">
        <f t="shared" si="1"/>
        <v>9</v>
      </c>
      <c r="X179" s="95"/>
      <c r="Y179" s="95"/>
    </row>
    <row r="180" spans="1:25" ht="16.5" x14ac:dyDescent="0.2">
      <c r="A180" s="62">
        <v>177</v>
      </c>
      <c r="B180" s="95">
        <f>INDEX(技能效果!B:B,MATCH(技能效果等级!W180,技能效果!AE:AE,0))</f>
        <v>130600501</v>
      </c>
      <c r="C180" s="95" t="str">
        <f>INDEX(技能效果!C:C,MATCH(技能效果等级!B180,技能效果!B:B,0))</f>
        <v>刘羽禅普攻伤害</v>
      </c>
      <c r="D180" s="96" t="s">
        <v>873</v>
      </c>
      <c r="E180" s="95">
        <v>3</v>
      </c>
      <c r="F180" s="95">
        <f>INDEX(技能效果!H:H,MATCH(技能效果等级!B180,技能效果!B:B,0))</f>
        <v>1001</v>
      </c>
      <c r="G180" s="95">
        <f>IF(INDEX(技能效果!K:K,MATCH(B180,技能效果!B:B,0))=0,INDEX(技能效果!I:I,MATCH(技能效果等级!B180,技能效果!B:B,0)),INDEX(技能效果!I:I,MATCH(技能效果等级!B180,技能效果!B:B,0))*VLOOKUP(E180,技能数值计算!$C$19:$D$28,2,FALSE))</f>
        <v>1</v>
      </c>
      <c r="H180" s="95">
        <f>INDEX(技能效果!J:J,MATCH(技能效果等级!B180,技能效果!B:B,0))</f>
        <v>0</v>
      </c>
      <c r="I180" s="95"/>
      <c r="J180" s="95"/>
      <c r="K180" s="95"/>
      <c r="L180" s="95"/>
      <c r="M180" s="95"/>
      <c r="N180" s="96" t="str">
        <f>IF(INDEX(技能效果!L:L,MATCH(技能效果等级!B180,技能效果!B:B,0))="","",INDEX(技能效果!L:L,MATCH(技能效果等级!B180,技能效果!B:B,0)))</f>
        <v/>
      </c>
      <c r="O180" s="95">
        <f>IF(INDEX(技能效果!N:N,MATCH(B180,技能效果!B:B,0))=0,INDEX(技能效果!M:M,MATCH(技能效果等级!B180,技能效果!B:B,0)),INDEX(技能效果!M:M,MATCH(技能效果等级!B180,技能效果!B:B,0))*VLOOKUP(E180,技能数值计算!$C$19:$D$28,2,FALSE))</f>
        <v>0</v>
      </c>
      <c r="P180" s="95"/>
      <c r="Q180" s="95"/>
      <c r="R180" s="95" t="str">
        <f>IF(INDEX(技能效果!O:O,MATCH(技能效果等级!B180,技能效果!B:B,0))="","",INDEX(技能效果!O:O,MATCH(技能效果等级!B180,技能效果!B:B,0)))</f>
        <v/>
      </c>
      <c r="S180" s="95"/>
      <c r="T180" s="95"/>
      <c r="U180" s="95"/>
      <c r="V180" s="96" t="str">
        <f>IF(INDEX(技能效果!AF:AF,MATCH(技能效果等级!B180,技能效果!B:B,0))="","",INDEX(技能效果!AF:AF,MATCH(技能效果等级!B180,技能效果!B:B,0)))</f>
        <v/>
      </c>
      <c r="W180" s="95">
        <f t="shared" si="1"/>
        <v>9</v>
      </c>
      <c r="X180" s="95"/>
      <c r="Y180" s="95"/>
    </row>
    <row r="181" spans="1:25" ht="16.5" x14ac:dyDescent="0.2">
      <c r="A181" s="62">
        <v>178</v>
      </c>
      <c r="B181" s="95">
        <f>INDEX(技能效果!B:B,MATCH(技能效果等级!W181,技能效果!AE:AE,0))</f>
        <v>130600501</v>
      </c>
      <c r="C181" s="95" t="str">
        <f>INDEX(技能效果!C:C,MATCH(技能效果等级!B181,技能效果!B:B,0))</f>
        <v>刘羽禅普攻伤害</v>
      </c>
      <c r="D181" s="96" t="s">
        <v>873</v>
      </c>
      <c r="E181" s="95">
        <v>4</v>
      </c>
      <c r="F181" s="95">
        <f>INDEX(技能效果!H:H,MATCH(技能效果等级!B181,技能效果!B:B,0))</f>
        <v>1001</v>
      </c>
      <c r="G181" s="95">
        <f>IF(INDEX(技能效果!K:K,MATCH(B181,技能效果!B:B,0))=0,INDEX(技能效果!I:I,MATCH(技能效果等级!B181,技能效果!B:B,0)),INDEX(技能效果!I:I,MATCH(技能效果等级!B181,技能效果!B:B,0))*VLOOKUP(E181,技能数值计算!$C$19:$D$28,2,FALSE))</f>
        <v>1</v>
      </c>
      <c r="H181" s="95">
        <f>INDEX(技能效果!J:J,MATCH(技能效果等级!B181,技能效果!B:B,0))</f>
        <v>0</v>
      </c>
      <c r="I181" s="95"/>
      <c r="J181" s="95"/>
      <c r="K181" s="95"/>
      <c r="L181" s="95"/>
      <c r="M181" s="95"/>
      <c r="N181" s="96" t="str">
        <f>IF(INDEX(技能效果!L:L,MATCH(技能效果等级!B181,技能效果!B:B,0))="","",INDEX(技能效果!L:L,MATCH(技能效果等级!B181,技能效果!B:B,0)))</f>
        <v/>
      </c>
      <c r="O181" s="95">
        <f>IF(INDEX(技能效果!N:N,MATCH(B181,技能效果!B:B,0))=0,INDEX(技能效果!M:M,MATCH(技能效果等级!B181,技能效果!B:B,0)),INDEX(技能效果!M:M,MATCH(技能效果等级!B181,技能效果!B:B,0))*VLOOKUP(E181,技能数值计算!$C$19:$D$28,2,FALSE))</f>
        <v>0</v>
      </c>
      <c r="P181" s="95"/>
      <c r="Q181" s="95"/>
      <c r="R181" s="95" t="str">
        <f>IF(INDEX(技能效果!O:O,MATCH(技能效果等级!B181,技能效果!B:B,0))="","",INDEX(技能效果!O:O,MATCH(技能效果等级!B181,技能效果!B:B,0)))</f>
        <v/>
      </c>
      <c r="S181" s="95"/>
      <c r="T181" s="95"/>
      <c r="U181" s="95"/>
      <c r="V181" s="96" t="str">
        <f>IF(INDEX(技能效果!AF:AF,MATCH(技能效果等级!B181,技能效果!B:B,0))="","",INDEX(技能效果!AF:AF,MATCH(技能效果等级!B181,技能效果!B:B,0)))</f>
        <v/>
      </c>
      <c r="W181" s="95">
        <f t="shared" si="1"/>
        <v>9</v>
      </c>
      <c r="X181" s="95"/>
      <c r="Y181" s="95"/>
    </row>
    <row r="182" spans="1:25" ht="16.5" x14ac:dyDescent="0.2">
      <c r="A182" s="62">
        <v>179</v>
      </c>
      <c r="B182" s="95">
        <f>INDEX(技能效果!B:B,MATCH(技能效果等级!W182,技能效果!AE:AE,0))</f>
        <v>130600501</v>
      </c>
      <c r="C182" s="95" t="str">
        <f>INDEX(技能效果!C:C,MATCH(技能效果等级!B182,技能效果!B:B,0))</f>
        <v>刘羽禅普攻伤害</v>
      </c>
      <c r="D182" s="96" t="s">
        <v>873</v>
      </c>
      <c r="E182" s="95">
        <v>5</v>
      </c>
      <c r="F182" s="95">
        <f>INDEX(技能效果!H:H,MATCH(技能效果等级!B182,技能效果!B:B,0))</f>
        <v>1001</v>
      </c>
      <c r="G182" s="95">
        <f>IF(INDEX(技能效果!K:K,MATCH(B182,技能效果!B:B,0))=0,INDEX(技能效果!I:I,MATCH(技能效果等级!B182,技能效果!B:B,0)),INDEX(技能效果!I:I,MATCH(技能效果等级!B182,技能效果!B:B,0))*VLOOKUP(E182,技能数值计算!$C$19:$D$28,2,FALSE))</f>
        <v>1</v>
      </c>
      <c r="H182" s="95">
        <f>INDEX(技能效果!J:J,MATCH(技能效果等级!B182,技能效果!B:B,0))</f>
        <v>0</v>
      </c>
      <c r="I182" s="95"/>
      <c r="J182" s="95"/>
      <c r="K182" s="95"/>
      <c r="L182" s="95"/>
      <c r="M182" s="95"/>
      <c r="N182" s="96" t="str">
        <f>IF(INDEX(技能效果!L:L,MATCH(技能效果等级!B182,技能效果!B:B,0))="","",INDEX(技能效果!L:L,MATCH(技能效果等级!B182,技能效果!B:B,0)))</f>
        <v/>
      </c>
      <c r="O182" s="95">
        <f>IF(INDEX(技能效果!N:N,MATCH(B182,技能效果!B:B,0))=0,INDEX(技能效果!M:M,MATCH(技能效果等级!B182,技能效果!B:B,0)),INDEX(技能效果!M:M,MATCH(技能效果等级!B182,技能效果!B:B,0))*VLOOKUP(E182,技能数值计算!$C$19:$D$28,2,FALSE))</f>
        <v>0</v>
      </c>
      <c r="P182" s="95"/>
      <c r="Q182" s="95"/>
      <c r="R182" s="95" t="str">
        <f>IF(INDEX(技能效果!O:O,MATCH(技能效果等级!B182,技能效果!B:B,0))="","",INDEX(技能效果!O:O,MATCH(技能效果等级!B182,技能效果!B:B,0)))</f>
        <v/>
      </c>
      <c r="S182" s="95"/>
      <c r="T182" s="95"/>
      <c r="U182" s="95"/>
      <c r="V182" s="96" t="str">
        <f>IF(INDEX(技能效果!AF:AF,MATCH(技能效果等级!B182,技能效果!B:B,0))="","",INDEX(技能效果!AF:AF,MATCH(技能效果等级!B182,技能效果!B:B,0)))</f>
        <v/>
      </c>
      <c r="W182" s="95">
        <f t="shared" si="1"/>
        <v>9</v>
      </c>
      <c r="X182" s="95"/>
      <c r="Y182" s="95"/>
    </row>
    <row r="183" spans="1:25" ht="16.5" x14ac:dyDescent="0.2">
      <c r="A183" s="62">
        <v>180</v>
      </c>
      <c r="B183" s="95">
        <f>INDEX(技能效果!B:B,MATCH(技能效果等级!W183,技能效果!AE:AE,0))</f>
        <v>130600501</v>
      </c>
      <c r="C183" s="95" t="str">
        <f>INDEX(技能效果!C:C,MATCH(技能效果等级!B183,技能效果!B:B,0))</f>
        <v>刘羽禅普攻伤害</v>
      </c>
      <c r="D183" s="96" t="s">
        <v>873</v>
      </c>
      <c r="E183" s="95">
        <v>6</v>
      </c>
      <c r="F183" s="95">
        <f>INDEX(技能效果!H:H,MATCH(技能效果等级!B183,技能效果!B:B,0))</f>
        <v>1001</v>
      </c>
      <c r="G183" s="95">
        <f>IF(INDEX(技能效果!K:K,MATCH(B183,技能效果!B:B,0))=0,INDEX(技能效果!I:I,MATCH(技能效果等级!B183,技能效果!B:B,0)),INDEX(技能效果!I:I,MATCH(技能效果等级!B183,技能效果!B:B,0))*VLOOKUP(E183,技能数值计算!$C$19:$D$28,2,FALSE))</f>
        <v>1</v>
      </c>
      <c r="H183" s="95">
        <f>INDEX(技能效果!J:J,MATCH(技能效果等级!B183,技能效果!B:B,0))</f>
        <v>0</v>
      </c>
      <c r="I183" s="95"/>
      <c r="J183" s="95"/>
      <c r="K183" s="95"/>
      <c r="L183" s="95"/>
      <c r="M183" s="95"/>
      <c r="N183" s="96" t="str">
        <f>IF(INDEX(技能效果!L:L,MATCH(技能效果等级!B183,技能效果!B:B,0))="","",INDEX(技能效果!L:L,MATCH(技能效果等级!B183,技能效果!B:B,0)))</f>
        <v/>
      </c>
      <c r="O183" s="95">
        <f>IF(INDEX(技能效果!N:N,MATCH(B183,技能效果!B:B,0))=0,INDEX(技能效果!M:M,MATCH(技能效果等级!B183,技能效果!B:B,0)),INDEX(技能效果!M:M,MATCH(技能效果等级!B183,技能效果!B:B,0))*VLOOKUP(E183,技能数值计算!$C$19:$D$28,2,FALSE))</f>
        <v>0</v>
      </c>
      <c r="P183" s="95"/>
      <c r="Q183" s="95"/>
      <c r="R183" s="95" t="str">
        <f>IF(INDEX(技能效果!O:O,MATCH(技能效果等级!B183,技能效果!B:B,0))="","",INDEX(技能效果!O:O,MATCH(技能效果等级!B183,技能效果!B:B,0)))</f>
        <v/>
      </c>
      <c r="S183" s="95"/>
      <c r="T183" s="95"/>
      <c r="U183" s="95"/>
      <c r="V183" s="96" t="str">
        <f>IF(INDEX(技能效果!AF:AF,MATCH(技能效果等级!B183,技能效果!B:B,0))="","",INDEX(技能效果!AF:AF,MATCH(技能效果等级!B183,技能效果!B:B,0)))</f>
        <v/>
      </c>
      <c r="W183" s="95">
        <f t="shared" si="1"/>
        <v>9</v>
      </c>
      <c r="X183" s="95"/>
      <c r="Y183" s="95"/>
    </row>
    <row r="184" spans="1:25" ht="16.5" x14ac:dyDescent="0.2">
      <c r="A184" s="62">
        <v>181</v>
      </c>
      <c r="B184" s="95">
        <f>INDEX(技能效果!B:B,MATCH(技能效果等级!W184,技能效果!AE:AE,0))</f>
        <v>130600501</v>
      </c>
      <c r="C184" s="95" t="str">
        <f>INDEX(技能效果!C:C,MATCH(技能效果等级!B184,技能效果!B:B,0))</f>
        <v>刘羽禅普攻伤害</v>
      </c>
      <c r="D184" s="96" t="s">
        <v>873</v>
      </c>
      <c r="E184" s="95">
        <v>7</v>
      </c>
      <c r="F184" s="95">
        <f>INDEX(技能效果!H:H,MATCH(技能效果等级!B184,技能效果!B:B,0))</f>
        <v>1001</v>
      </c>
      <c r="G184" s="95">
        <f>IF(INDEX(技能效果!K:K,MATCH(B184,技能效果!B:B,0))=0,INDEX(技能效果!I:I,MATCH(技能效果等级!B184,技能效果!B:B,0)),INDEX(技能效果!I:I,MATCH(技能效果等级!B184,技能效果!B:B,0))*VLOOKUP(E184,技能数值计算!$C$19:$D$28,2,FALSE))</f>
        <v>1</v>
      </c>
      <c r="H184" s="95">
        <f>INDEX(技能效果!J:J,MATCH(技能效果等级!B184,技能效果!B:B,0))</f>
        <v>0</v>
      </c>
      <c r="I184" s="95"/>
      <c r="J184" s="95"/>
      <c r="K184" s="95"/>
      <c r="L184" s="95"/>
      <c r="M184" s="95"/>
      <c r="N184" s="96" t="str">
        <f>IF(INDEX(技能效果!L:L,MATCH(技能效果等级!B184,技能效果!B:B,0))="","",INDEX(技能效果!L:L,MATCH(技能效果等级!B184,技能效果!B:B,0)))</f>
        <v/>
      </c>
      <c r="O184" s="95">
        <f>IF(INDEX(技能效果!N:N,MATCH(B184,技能效果!B:B,0))=0,INDEX(技能效果!M:M,MATCH(技能效果等级!B184,技能效果!B:B,0)),INDEX(技能效果!M:M,MATCH(技能效果等级!B184,技能效果!B:B,0))*VLOOKUP(E184,技能数值计算!$C$19:$D$28,2,FALSE))</f>
        <v>0</v>
      </c>
      <c r="P184" s="95"/>
      <c r="Q184" s="95"/>
      <c r="R184" s="95" t="str">
        <f>IF(INDEX(技能效果!O:O,MATCH(技能效果等级!B184,技能效果!B:B,0))="","",INDEX(技能效果!O:O,MATCH(技能效果等级!B184,技能效果!B:B,0)))</f>
        <v/>
      </c>
      <c r="S184" s="95"/>
      <c r="T184" s="95"/>
      <c r="U184" s="95"/>
      <c r="V184" s="96" t="str">
        <f>IF(INDEX(技能效果!AF:AF,MATCH(技能效果等级!B184,技能效果!B:B,0))="","",INDEX(技能效果!AF:AF,MATCH(技能效果等级!B184,技能效果!B:B,0)))</f>
        <v/>
      </c>
      <c r="W184" s="95">
        <f t="shared" si="1"/>
        <v>9</v>
      </c>
      <c r="X184" s="95"/>
      <c r="Y184" s="95"/>
    </row>
    <row r="185" spans="1:25" ht="16.5" x14ac:dyDescent="0.2">
      <c r="A185" s="62">
        <v>182</v>
      </c>
      <c r="B185" s="95">
        <f>INDEX(技能效果!B:B,MATCH(技能效果等级!W185,技能效果!AE:AE,0))</f>
        <v>130600501</v>
      </c>
      <c r="C185" s="95" t="str">
        <f>INDEX(技能效果!C:C,MATCH(技能效果等级!B185,技能效果!B:B,0))</f>
        <v>刘羽禅普攻伤害</v>
      </c>
      <c r="D185" s="96" t="s">
        <v>873</v>
      </c>
      <c r="E185" s="95">
        <v>8</v>
      </c>
      <c r="F185" s="95">
        <f>INDEX(技能效果!H:H,MATCH(技能效果等级!B185,技能效果!B:B,0))</f>
        <v>1001</v>
      </c>
      <c r="G185" s="95">
        <f>IF(INDEX(技能效果!K:K,MATCH(B185,技能效果!B:B,0))=0,INDEX(技能效果!I:I,MATCH(技能效果等级!B185,技能效果!B:B,0)),INDEX(技能效果!I:I,MATCH(技能效果等级!B185,技能效果!B:B,0))*VLOOKUP(E185,技能数值计算!$C$19:$D$28,2,FALSE))</f>
        <v>1</v>
      </c>
      <c r="H185" s="95">
        <f>INDEX(技能效果!J:J,MATCH(技能效果等级!B185,技能效果!B:B,0))</f>
        <v>0</v>
      </c>
      <c r="I185" s="95"/>
      <c r="J185" s="95"/>
      <c r="K185" s="95"/>
      <c r="L185" s="95"/>
      <c r="M185" s="95"/>
      <c r="N185" s="96" t="str">
        <f>IF(INDEX(技能效果!L:L,MATCH(技能效果等级!B185,技能效果!B:B,0))="","",INDEX(技能效果!L:L,MATCH(技能效果等级!B185,技能效果!B:B,0)))</f>
        <v/>
      </c>
      <c r="O185" s="95">
        <f>IF(INDEX(技能效果!N:N,MATCH(B185,技能效果!B:B,0))=0,INDEX(技能效果!M:M,MATCH(技能效果等级!B185,技能效果!B:B,0)),INDEX(技能效果!M:M,MATCH(技能效果等级!B185,技能效果!B:B,0))*VLOOKUP(E185,技能数值计算!$C$19:$D$28,2,FALSE))</f>
        <v>0</v>
      </c>
      <c r="P185" s="95"/>
      <c r="Q185" s="95"/>
      <c r="R185" s="95" t="str">
        <f>IF(INDEX(技能效果!O:O,MATCH(技能效果等级!B185,技能效果!B:B,0))="","",INDEX(技能效果!O:O,MATCH(技能效果等级!B185,技能效果!B:B,0)))</f>
        <v/>
      </c>
      <c r="S185" s="95"/>
      <c r="T185" s="95"/>
      <c r="U185" s="95"/>
      <c r="V185" s="96" t="str">
        <f>IF(INDEX(技能效果!AF:AF,MATCH(技能效果等级!B185,技能效果!B:B,0))="","",INDEX(技能效果!AF:AF,MATCH(技能效果等级!B185,技能效果!B:B,0)))</f>
        <v/>
      </c>
      <c r="W185" s="95">
        <f t="shared" si="1"/>
        <v>9</v>
      </c>
      <c r="X185" s="95"/>
      <c r="Y185" s="95"/>
    </row>
    <row r="186" spans="1:25" ht="16.5" x14ac:dyDescent="0.2">
      <c r="A186" s="62">
        <v>183</v>
      </c>
      <c r="B186" s="95">
        <f>INDEX(技能效果!B:B,MATCH(技能效果等级!W186,技能效果!AE:AE,0))</f>
        <v>130600501</v>
      </c>
      <c r="C186" s="95" t="str">
        <f>INDEX(技能效果!C:C,MATCH(技能效果等级!B186,技能效果!B:B,0))</f>
        <v>刘羽禅普攻伤害</v>
      </c>
      <c r="D186" s="96" t="s">
        <v>873</v>
      </c>
      <c r="E186" s="95">
        <v>9</v>
      </c>
      <c r="F186" s="95">
        <f>INDEX(技能效果!H:H,MATCH(技能效果等级!B186,技能效果!B:B,0))</f>
        <v>1001</v>
      </c>
      <c r="G186" s="95">
        <f>IF(INDEX(技能效果!K:K,MATCH(B186,技能效果!B:B,0))=0,INDEX(技能效果!I:I,MATCH(技能效果等级!B186,技能效果!B:B,0)),INDEX(技能效果!I:I,MATCH(技能效果等级!B186,技能效果!B:B,0))*VLOOKUP(E186,技能数值计算!$C$19:$D$28,2,FALSE))</f>
        <v>1</v>
      </c>
      <c r="H186" s="95">
        <f>INDEX(技能效果!J:J,MATCH(技能效果等级!B186,技能效果!B:B,0))</f>
        <v>0</v>
      </c>
      <c r="I186" s="95"/>
      <c r="J186" s="95"/>
      <c r="K186" s="95"/>
      <c r="L186" s="95"/>
      <c r="M186" s="95"/>
      <c r="N186" s="96" t="str">
        <f>IF(INDEX(技能效果!L:L,MATCH(技能效果等级!B186,技能效果!B:B,0))="","",INDEX(技能效果!L:L,MATCH(技能效果等级!B186,技能效果!B:B,0)))</f>
        <v/>
      </c>
      <c r="O186" s="95">
        <f>IF(INDEX(技能效果!N:N,MATCH(B186,技能效果!B:B,0))=0,INDEX(技能效果!M:M,MATCH(技能效果等级!B186,技能效果!B:B,0)),INDEX(技能效果!M:M,MATCH(技能效果等级!B186,技能效果!B:B,0))*VLOOKUP(E186,技能数值计算!$C$19:$D$28,2,FALSE))</f>
        <v>0</v>
      </c>
      <c r="P186" s="95"/>
      <c r="Q186" s="95"/>
      <c r="R186" s="95" t="str">
        <f>IF(INDEX(技能效果!O:O,MATCH(技能效果等级!B186,技能效果!B:B,0))="","",INDEX(技能效果!O:O,MATCH(技能效果等级!B186,技能效果!B:B,0)))</f>
        <v/>
      </c>
      <c r="S186" s="95"/>
      <c r="T186" s="95"/>
      <c r="U186" s="95"/>
      <c r="V186" s="96" t="str">
        <f>IF(INDEX(技能效果!AF:AF,MATCH(技能效果等级!B186,技能效果!B:B,0))="","",INDEX(技能效果!AF:AF,MATCH(技能效果等级!B186,技能效果!B:B,0)))</f>
        <v/>
      </c>
      <c r="W186" s="95">
        <f t="shared" si="1"/>
        <v>9</v>
      </c>
      <c r="X186" s="95"/>
      <c r="Y186" s="95"/>
    </row>
    <row r="187" spans="1:25" ht="16.5" x14ac:dyDescent="0.2">
      <c r="A187" s="62">
        <v>184</v>
      </c>
      <c r="B187" s="95">
        <f>INDEX(技能效果!B:B,MATCH(技能效果等级!W187,技能效果!AE:AE,0))</f>
        <v>130600501</v>
      </c>
      <c r="C187" s="95" t="str">
        <f>INDEX(技能效果!C:C,MATCH(技能效果等级!B187,技能效果!B:B,0))</f>
        <v>刘羽禅普攻伤害</v>
      </c>
      <c r="D187" s="96" t="s">
        <v>873</v>
      </c>
      <c r="E187" s="95">
        <v>10</v>
      </c>
      <c r="F187" s="95">
        <f>INDEX(技能效果!H:H,MATCH(技能效果等级!B187,技能效果!B:B,0))</f>
        <v>1001</v>
      </c>
      <c r="G187" s="95">
        <f>IF(INDEX(技能效果!K:K,MATCH(B187,技能效果!B:B,0))=0,INDEX(技能效果!I:I,MATCH(技能效果等级!B187,技能效果!B:B,0)),INDEX(技能效果!I:I,MATCH(技能效果等级!B187,技能效果!B:B,0))*VLOOKUP(E187,技能数值计算!$C$19:$D$28,2,FALSE))</f>
        <v>1</v>
      </c>
      <c r="H187" s="95">
        <f>INDEX(技能效果!J:J,MATCH(技能效果等级!B187,技能效果!B:B,0))</f>
        <v>0</v>
      </c>
      <c r="I187" s="95"/>
      <c r="J187" s="95"/>
      <c r="K187" s="95"/>
      <c r="L187" s="95"/>
      <c r="M187" s="95"/>
      <c r="N187" s="96" t="str">
        <f>IF(INDEX(技能效果!L:L,MATCH(技能效果等级!B187,技能效果!B:B,0))="","",INDEX(技能效果!L:L,MATCH(技能效果等级!B187,技能效果!B:B,0)))</f>
        <v/>
      </c>
      <c r="O187" s="95">
        <f>IF(INDEX(技能效果!N:N,MATCH(B187,技能效果!B:B,0))=0,INDEX(技能效果!M:M,MATCH(技能效果等级!B187,技能效果!B:B,0)),INDEX(技能效果!M:M,MATCH(技能效果等级!B187,技能效果!B:B,0))*VLOOKUP(E187,技能数值计算!$C$19:$D$28,2,FALSE))</f>
        <v>0</v>
      </c>
      <c r="P187" s="95"/>
      <c r="Q187" s="95"/>
      <c r="R187" s="95" t="str">
        <f>IF(INDEX(技能效果!O:O,MATCH(技能效果等级!B187,技能效果!B:B,0))="","",INDEX(技能效果!O:O,MATCH(技能效果等级!B187,技能效果!B:B,0)))</f>
        <v/>
      </c>
      <c r="S187" s="95"/>
      <c r="T187" s="95"/>
      <c r="U187" s="95"/>
      <c r="V187" s="96" t="str">
        <f>IF(INDEX(技能效果!AF:AF,MATCH(技能效果等级!B187,技能效果!B:B,0))="","",INDEX(技能效果!AF:AF,MATCH(技能效果等级!B187,技能效果!B:B,0)))</f>
        <v/>
      </c>
      <c r="W187" s="95">
        <f t="shared" si="1"/>
        <v>9</v>
      </c>
      <c r="X187" s="95"/>
      <c r="Y187" s="95"/>
    </row>
    <row r="188" spans="1:25" ht="16.5" x14ac:dyDescent="0.2">
      <c r="A188" s="62">
        <v>185</v>
      </c>
      <c r="B188" s="95">
        <f>INDEX(技能效果!B:B,MATCH(技能效果等级!W188,技能效果!AE:AE,0))</f>
        <v>130600502</v>
      </c>
      <c r="C188" s="95" t="str">
        <f>INDEX(技能效果!C:C,MATCH(技能效果等级!B188,技能效果!B:B,0))</f>
        <v>刘羽禅普攻水晶</v>
      </c>
      <c r="D188" s="96" t="s">
        <v>873</v>
      </c>
      <c r="E188" s="95">
        <v>1</v>
      </c>
      <c r="F188" s="95">
        <f>INDEX(技能效果!H:H,MATCH(技能效果等级!B188,技能效果!B:B,0))</f>
        <v>3001</v>
      </c>
      <c r="G188" s="95">
        <f>IF(INDEX(技能效果!K:K,MATCH(B188,技能效果!B:B,0))=0,INDEX(技能效果!I:I,MATCH(技能效果等级!B188,技能效果!B:B,0)),INDEX(技能效果!I:I,MATCH(技能效果等级!B188,技能效果!B:B,0))*VLOOKUP(E188,技能数值计算!$C$19:$D$28,2,FALSE))</f>
        <v>1</v>
      </c>
      <c r="H188" s="95">
        <f>INDEX(技能效果!J:J,MATCH(技能效果等级!B188,技能效果!B:B,0))</f>
        <v>1</v>
      </c>
      <c r="I188" s="95"/>
      <c r="J188" s="95"/>
      <c r="K188" s="95"/>
      <c r="L188" s="95"/>
      <c r="M188" s="95"/>
      <c r="N188" s="96" t="str">
        <f>IF(INDEX(技能效果!L:L,MATCH(技能效果等级!B188,技能效果!B:B,0))="","",INDEX(技能效果!L:L,MATCH(技能效果等级!B188,技能效果!B:B,0)))</f>
        <v/>
      </c>
      <c r="O188" s="95">
        <f>IF(INDEX(技能效果!N:N,MATCH(B188,技能效果!B:B,0))=0,INDEX(技能效果!M:M,MATCH(技能效果等级!B188,技能效果!B:B,0)),INDEX(技能效果!M:M,MATCH(技能效果等级!B188,技能效果!B:B,0))*VLOOKUP(E188,技能数值计算!$C$19:$D$28,2,FALSE))</f>
        <v>0</v>
      </c>
      <c r="P188" s="95"/>
      <c r="Q188" s="95"/>
      <c r="R188" s="95" t="str">
        <f>IF(INDEX(技能效果!O:O,MATCH(技能效果等级!B188,技能效果!B:B,0))="","",INDEX(技能效果!O:O,MATCH(技能效果等级!B188,技能效果!B:B,0)))</f>
        <v/>
      </c>
      <c r="S188" s="95"/>
      <c r="T188" s="95"/>
      <c r="U188" s="95"/>
      <c r="V188" s="96" t="str">
        <f>IF(INDEX(技能效果!AF:AF,MATCH(技能效果等级!B188,技能效果!B:B,0))="","",INDEX(技能效果!AF:AF,MATCH(技能效果等级!B188,技能效果!B:B,0)))</f>
        <v/>
      </c>
      <c r="W188" s="95">
        <f t="shared" si="1"/>
        <v>10</v>
      </c>
      <c r="X188" s="95"/>
      <c r="Y188" s="95"/>
    </row>
    <row r="189" spans="1:25" ht="16.5" x14ac:dyDescent="0.2">
      <c r="A189" s="62">
        <v>186</v>
      </c>
      <c r="B189" s="95">
        <f>INDEX(技能效果!B:B,MATCH(技能效果等级!W189,技能效果!AE:AE,0))</f>
        <v>130600502</v>
      </c>
      <c r="C189" s="95" t="str">
        <f>INDEX(技能效果!C:C,MATCH(技能效果等级!B189,技能效果!B:B,0))</f>
        <v>刘羽禅普攻水晶</v>
      </c>
      <c r="D189" s="96" t="s">
        <v>873</v>
      </c>
      <c r="E189" s="95">
        <v>2</v>
      </c>
      <c r="F189" s="95">
        <f>INDEX(技能效果!H:H,MATCH(技能效果等级!B189,技能效果!B:B,0))</f>
        <v>3001</v>
      </c>
      <c r="G189" s="95">
        <f>IF(INDEX(技能效果!K:K,MATCH(B189,技能效果!B:B,0))=0,INDEX(技能效果!I:I,MATCH(技能效果等级!B189,技能效果!B:B,0)),INDEX(技能效果!I:I,MATCH(技能效果等级!B189,技能效果!B:B,0))*VLOOKUP(E189,技能数值计算!$C$19:$D$28,2,FALSE))</f>
        <v>1</v>
      </c>
      <c r="H189" s="95">
        <f>INDEX(技能效果!J:J,MATCH(技能效果等级!B189,技能效果!B:B,0))</f>
        <v>1</v>
      </c>
      <c r="I189" s="95"/>
      <c r="J189" s="95"/>
      <c r="K189" s="95"/>
      <c r="L189" s="95"/>
      <c r="M189" s="95"/>
      <c r="N189" s="96" t="str">
        <f>IF(INDEX(技能效果!L:L,MATCH(技能效果等级!B189,技能效果!B:B,0))="","",INDEX(技能效果!L:L,MATCH(技能效果等级!B189,技能效果!B:B,0)))</f>
        <v/>
      </c>
      <c r="O189" s="95">
        <f>IF(INDEX(技能效果!N:N,MATCH(B189,技能效果!B:B,0))=0,INDEX(技能效果!M:M,MATCH(技能效果等级!B189,技能效果!B:B,0)),INDEX(技能效果!M:M,MATCH(技能效果等级!B189,技能效果!B:B,0))*VLOOKUP(E189,技能数值计算!$C$19:$D$28,2,FALSE))</f>
        <v>0</v>
      </c>
      <c r="P189" s="95"/>
      <c r="Q189" s="95"/>
      <c r="R189" s="95" t="str">
        <f>IF(INDEX(技能效果!O:O,MATCH(技能效果等级!B189,技能效果!B:B,0))="","",INDEX(技能效果!O:O,MATCH(技能效果等级!B189,技能效果!B:B,0)))</f>
        <v/>
      </c>
      <c r="S189" s="95"/>
      <c r="T189" s="95"/>
      <c r="U189" s="95"/>
      <c r="V189" s="96" t="str">
        <f>IF(INDEX(技能效果!AF:AF,MATCH(技能效果等级!B189,技能效果!B:B,0))="","",INDEX(技能效果!AF:AF,MATCH(技能效果等级!B189,技能效果!B:B,0)))</f>
        <v/>
      </c>
      <c r="W189" s="95">
        <f t="shared" si="1"/>
        <v>10</v>
      </c>
      <c r="X189" s="95"/>
      <c r="Y189" s="95"/>
    </row>
    <row r="190" spans="1:25" ht="16.5" x14ac:dyDescent="0.2">
      <c r="A190" s="62">
        <v>187</v>
      </c>
      <c r="B190" s="95">
        <f>INDEX(技能效果!B:B,MATCH(技能效果等级!W190,技能效果!AE:AE,0))</f>
        <v>130600502</v>
      </c>
      <c r="C190" s="95" t="str">
        <f>INDEX(技能效果!C:C,MATCH(技能效果等级!B190,技能效果!B:B,0))</f>
        <v>刘羽禅普攻水晶</v>
      </c>
      <c r="D190" s="96" t="s">
        <v>873</v>
      </c>
      <c r="E190" s="95">
        <v>3</v>
      </c>
      <c r="F190" s="95">
        <f>INDEX(技能效果!H:H,MATCH(技能效果等级!B190,技能效果!B:B,0))</f>
        <v>3001</v>
      </c>
      <c r="G190" s="95">
        <f>IF(INDEX(技能效果!K:K,MATCH(B190,技能效果!B:B,0))=0,INDEX(技能效果!I:I,MATCH(技能效果等级!B190,技能效果!B:B,0)),INDEX(技能效果!I:I,MATCH(技能效果等级!B190,技能效果!B:B,0))*VLOOKUP(E190,技能数值计算!$C$19:$D$28,2,FALSE))</f>
        <v>1</v>
      </c>
      <c r="H190" s="95">
        <f>INDEX(技能效果!J:J,MATCH(技能效果等级!B190,技能效果!B:B,0))</f>
        <v>1</v>
      </c>
      <c r="I190" s="95"/>
      <c r="J190" s="95"/>
      <c r="K190" s="95"/>
      <c r="L190" s="95"/>
      <c r="M190" s="95"/>
      <c r="N190" s="96" t="str">
        <f>IF(INDEX(技能效果!L:L,MATCH(技能效果等级!B190,技能效果!B:B,0))="","",INDEX(技能效果!L:L,MATCH(技能效果等级!B190,技能效果!B:B,0)))</f>
        <v/>
      </c>
      <c r="O190" s="95">
        <f>IF(INDEX(技能效果!N:N,MATCH(B190,技能效果!B:B,0))=0,INDEX(技能效果!M:M,MATCH(技能效果等级!B190,技能效果!B:B,0)),INDEX(技能效果!M:M,MATCH(技能效果等级!B190,技能效果!B:B,0))*VLOOKUP(E190,技能数值计算!$C$19:$D$28,2,FALSE))</f>
        <v>0</v>
      </c>
      <c r="P190" s="95"/>
      <c r="Q190" s="95"/>
      <c r="R190" s="95" t="str">
        <f>IF(INDEX(技能效果!O:O,MATCH(技能效果等级!B190,技能效果!B:B,0))="","",INDEX(技能效果!O:O,MATCH(技能效果等级!B190,技能效果!B:B,0)))</f>
        <v/>
      </c>
      <c r="S190" s="95"/>
      <c r="T190" s="95"/>
      <c r="U190" s="95"/>
      <c r="V190" s="96" t="str">
        <f>IF(INDEX(技能效果!AF:AF,MATCH(技能效果等级!B190,技能效果!B:B,0))="","",INDEX(技能效果!AF:AF,MATCH(技能效果等级!B190,技能效果!B:B,0)))</f>
        <v/>
      </c>
      <c r="W190" s="95">
        <f t="shared" si="1"/>
        <v>10</v>
      </c>
      <c r="X190" s="95"/>
      <c r="Y190" s="95"/>
    </row>
    <row r="191" spans="1:25" ht="16.5" x14ac:dyDescent="0.2">
      <c r="A191" s="62">
        <v>188</v>
      </c>
      <c r="B191" s="95">
        <f>INDEX(技能效果!B:B,MATCH(技能效果等级!W191,技能效果!AE:AE,0))</f>
        <v>130600502</v>
      </c>
      <c r="C191" s="95" t="str">
        <f>INDEX(技能效果!C:C,MATCH(技能效果等级!B191,技能效果!B:B,0))</f>
        <v>刘羽禅普攻水晶</v>
      </c>
      <c r="D191" s="96" t="s">
        <v>873</v>
      </c>
      <c r="E191" s="95">
        <v>4</v>
      </c>
      <c r="F191" s="95">
        <f>INDEX(技能效果!H:H,MATCH(技能效果等级!B191,技能效果!B:B,0))</f>
        <v>3001</v>
      </c>
      <c r="G191" s="95">
        <f>IF(INDEX(技能效果!K:K,MATCH(B191,技能效果!B:B,0))=0,INDEX(技能效果!I:I,MATCH(技能效果等级!B191,技能效果!B:B,0)),INDEX(技能效果!I:I,MATCH(技能效果等级!B191,技能效果!B:B,0))*VLOOKUP(E191,技能数值计算!$C$19:$D$28,2,FALSE))</f>
        <v>1</v>
      </c>
      <c r="H191" s="95">
        <f>INDEX(技能效果!J:J,MATCH(技能效果等级!B191,技能效果!B:B,0))</f>
        <v>1</v>
      </c>
      <c r="I191" s="95"/>
      <c r="J191" s="95"/>
      <c r="K191" s="95"/>
      <c r="L191" s="95"/>
      <c r="M191" s="95"/>
      <c r="N191" s="96" t="str">
        <f>IF(INDEX(技能效果!L:L,MATCH(技能效果等级!B191,技能效果!B:B,0))="","",INDEX(技能效果!L:L,MATCH(技能效果等级!B191,技能效果!B:B,0)))</f>
        <v/>
      </c>
      <c r="O191" s="95">
        <f>IF(INDEX(技能效果!N:N,MATCH(B191,技能效果!B:B,0))=0,INDEX(技能效果!M:M,MATCH(技能效果等级!B191,技能效果!B:B,0)),INDEX(技能效果!M:M,MATCH(技能效果等级!B191,技能效果!B:B,0))*VLOOKUP(E191,技能数值计算!$C$19:$D$28,2,FALSE))</f>
        <v>0</v>
      </c>
      <c r="P191" s="95"/>
      <c r="Q191" s="95"/>
      <c r="R191" s="95" t="str">
        <f>IF(INDEX(技能效果!O:O,MATCH(技能效果等级!B191,技能效果!B:B,0))="","",INDEX(技能效果!O:O,MATCH(技能效果等级!B191,技能效果!B:B,0)))</f>
        <v/>
      </c>
      <c r="S191" s="95"/>
      <c r="T191" s="95"/>
      <c r="U191" s="95"/>
      <c r="V191" s="96" t="str">
        <f>IF(INDEX(技能效果!AF:AF,MATCH(技能效果等级!B191,技能效果!B:B,0))="","",INDEX(技能效果!AF:AF,MATCH(技能效果等级!B191,技能效果!B:B,0)))</f>
        <v/>
      </c>
      <c r="W191" s="95">
        <f t="shared" si="1"/>
        <v>10</v>
      </c>
      <c r="X191" s="95"/>
      <c r="Y191" s="95"/>
    </row>
    <row r="192" spans="1:25" ht="16.5" x14ac:dyDescent="0.2">
      <c r="A192" s="62">
        <v>189</v>
      </c>
      <c r="B192" s="95">
        <f>INDEX(技能效果!B:B,MATCH(技能效果等级!W192,技能效果!AE:AE,0))</f>
        <v>130600502</v>
      </c>
      <c r="C192" s="95" t="str">
        <f>INDEX(技能效果!C:C,MATCH(技能效果等级!B192,技能效果!B:B,0))</f>
        <v>刘羽禅普攻水晶</v>
      </c>
      <c r="D192" s="96" t="s">
        <v>873</v>
      </c>
      <c r="E192" s="95">
        <v>5</v>
      </c>
      <c r="F192" s="95">
        <f>INDEX(技能效果!H:H,MATCH(技能效果等级!B192,技能效果!B:B,0))</f>
        <v>3001</v>
      </c>
      <c r="G192" s="95">
        <f>IF(INDEX(技能效果!K:K,MATCH(B192,技能效果!B:B,0))=0,INDEX(技能效果!I:I,MATCH(技能效果等级!B192,技能效果!B:B,0)),INDEX(技能效果!I:I,MATCH(技能效果等级!B192,技能效果!B:B,0))*VLOOKUP(E192,技能数值计算!$C$19:$D$28,2,FALSE))</f>
        <v>1</v>
      </c>
      <c r="H192" s="95">
        <f>INDEX(技能效果!J:J,MATCH(技能效果等级!B192,技能效果!B:B,0))</f>
        <v>1</v>
      </c>
      <c r="I192" s="95"/>
      <c r="J192" s="95"/>
      <c r="K192" s="95"/>
      <c r="L192" s="95"/>
      <c r="M192" s="95"/>
      <c r="N192" s="96" t="str">
        <f>IF(INDEX(技能效果!L:L,MATCH(技能效果等级!B192,技能效果!B:B,0))="","",INDEX(技能效果!L:L,MATCH(技能效果等级!B192,技能效果!B:B,0)))</f>
        <v/>
      </c>
      <c r="O192" s="95">
        <f>IF(INDEX(技能效果!N:N,MATCH(B192,技能效果!B:B,0))=0,INDEX(技能效果!M:M,MATCH(技能效果等级!B192,技能效果!B:B,0)),INDEX(技能效果!M:M,MATCH(技能效果等级!B192,技能效果!B:B,0))*VLOOKUP(E192,技能数值计算!$C$19:$D$28,2,FALSE))</f>
        <v>0</v>
      </c>
      <c r="P192" s="95"/>
      <c r="Q192" s="95"/>
      <c r="R192" s="95" t="str">
        <f>IF(INDEX(技能效果!O:O,MATCH(技能效果等级!B192,技能效果!B:B,0))="","",INDEX(技能效果!O:O,MATCH(技能效果等级!B192,技能效果!B:B,0)))</f>
        <v/>
      </c>
      <c r="S192" s="95"/>
      <c r="T192" s="95"/>
      <c r="U192" s="95"/>
      <c r="V192" s="96" t="str">
        <f>IF(INDEX(技能效果!AF:AF,MATCH(技能效果等级!B192,技能效果!B:B,0))="","",INDEX(技能效果!AF:AF,MATCH(技能效果等级!B192,技能效果!B:B,0)))</f>
        <v/>
      </c>
      <c r="W192" s="95">
        <f t="shared" si="1"/>
        <v>10</v>
      </c>
      <c r="X192" s="95"/>
      <c r="Y192" s="95"/>
    </row>
    <row r="193" spans="1:25" ht="16.5" x14ac:dyDescent="0.2">
      <c r="A193" s="62">
        <v>190</v>
      </c>
      <c r="B193" s="95">
        <f>INDEX(技能效果!B:B,MATCH(技能效果等级!W193,技能效果!AE:AE,0))</f>
        <v>130600502</v>
      </c>
      <c r="C193" s="95" t="str">
        <f>INDEX(技能效果!C:C,MATCH(技能效果等级!B193,技能效果!B:B,0))</f>
        <v>刘羽禅普攻水晶</v>
      </c>
      <c r="D193" s="96" t="s">
        <v>873</v>
      </c>
      <c r="E193" s="95">
        <v>6</v>
      </c>
      <c r="F193" s="95">
        <f>INDEX(技能效果!H:H,MATCH(技能效果等级!B193,技能效果!B:B,0))</f>
        <v>3001</v>
      </c>
      <c r="G193" s="95">
        <f>IF(INDEX(技能效果!K:K,MATCH(B193,技能效果!B:B,0))=0,INDEX(技能效果!I:I,MATCH(技能效果等级!B193,技能效果!B:B,0)),INDEX(技能效果!I:I,MATCH(技能效果等级!B193,技能效果!B:B,0))*VLOOKUP(E193,技能数值计算!$C$19:$D$28,2,FALSE))</f>
        <v>1</v>
      </c>
      <c r="H193" s="95">
        <f>INDEX(技能效果!J:J,MATCH(技能效果等级!B193,技能效果!B:B,0))</f>
        <v>1</v>
      </c>
      <c r="I193" s="95"/>
      <c r="J193" s="95"/>
      <c r="K193" s="95"/>
      <c r="L193" s="95"/>
      <c r="M193" s="95"/>
      <c r="N193" s="96" t="str">
        <f>IF(INDEX(技能效果!L:L,MATCH(技能效果等级!B193,技能效果!B:B,0))="","",INDEX(技能效果!L:L,MATCH(技能效果等级!B193,技能效果!B:B,0)))</f>
        <v/>
      </c>
      <c r="O193" s="95">
        <f>IF(INDEX(技能效果!N:N,MATCH(B193,技能效果!B:B,0))=0,INDEX(技能效果!M:M,MATCH(技能效果等级!B193,技能效果!B:B,0)),INDEX(技能效果!M:M,MATCH(技能效果等级!B193,技能效果!B:B,0))*VLOOKUP(E193,技能数值计算!$C$19:$D$28,2,FALSE))</f>
        <v>0</v>
      </c>
      <c r="P193" s="95"/>
      <c r="Q193" s="95"/>
      <c r="R193" s="95" t="str">
        <f>IF(INDEX(技能效果!O:O,MATCH(技能效果等级!B193,技能效果!B:B,0))="","",INDEX(技能效果!O:O,MATCH(技能效果等级!B193,技能效果!B:B,0)))</f>
        <v/>
      </c>
      <c r="S193" s="95"/>
      <c r="T193" s="95"/>
      <c r="U193" s="95"/>
      <c r="V193" s="96" t="str">
        <f>IF(INDEX(技能效果!AF:AF,MATCH(技能效果等级!B193,技能效果!B:B,0))="","",INDEX(技能效果!AF:AF,MATCH(技能效果等级!B193,技能效果!B:B,0)))</f>
        <v/>
      </c>
      <c r="W193" s="95">
        <f t="shared" si="1"/>
        <v>10</v>
      </c>
      <c r="X193" s="95"/>
      <c r="Y193" s="95"/>
    </row>
    <row r="194" spans="1:25" ht="16.5" x14ac:dyDescent="0.2">
      <c r="A194" s="62">
        <v>191</v>
      </c>
      <c r="B194" s="95">
        <f>INDEX(技能效果!B:B,MATCH(技能效果等级!W194,技能效果!AE:AE,0))</f>
        <v>130600502</v>
      </c>
      <c r="C194" s="95" t="str">
        <f>INDEX(技能效果!C:C,MATCH(技能效果等级!B194,技能效果!B:B,0))</f>
        <v>刘羽禅普攻水晶</v>
      </c>
      <c r="D194" s="96" t="s">
        <v>873</v>
      </c>
      <c r="E194" s="95">
        <v>7</v>
      </c>
      <c r="F194" s="95">
        <f>INDEX(技能效果!H:H,MATCH(技能效果等级!B194,技能效果!B:B,0))</f>
        <v>3001</v>
      </c>
      <c r="G194" s="95">
        <f>IF(INDEX(技能效果!K:K,MATCH(B194,技能效果!B:B,0))=0,INDEX(技能效果!I:I,MATCH(技能效果等级!B194,技能效果!B:B,0)),INDEX(技能效果!I:I,MATCH(技能效果等级!B194,技能效果!B:B,0))*VLOOKUP(E194,技能数值计算!$C$19:$D$28,2,FALSE))</f>
        <v>1</v>
      </c>
      <c r="H194" s="95">
        <f>INDEX(技能效果!J:J,MATCH(技能效果等级!B194,技能效果!B:B,0))</f>
        <v>1</v>
      </c>
      <c r="I194" s="95"/>
      <c r="J194" s="95"/>
      <c r="K194" s="95"/>
      <c r="L194" s="95"/>
      <c r="M194" s="95"/>
      <c r="N194" s="96" t="str">
        <f>IF(INDEX(技能效果!L:L,MATCH(技能效果等级!B194,技能效果!B:B,0))="","",INDEX(技能效果!L:L,MATCH(技能效果等级!B194,技能效果!B:B,0)))</f>
        <v/>
      </c>
      <c r="O194" s="95">
        <f>IF(INDEX(技能效果!N:N,MATCH(B194,技能效果!B:B,0))=0,INDEX(技能效果!M:M,MATCH(技能效果等级!B194,技能效果!B:B,0)),INDEX(技能效果!M:M,MATCH(技能效果等级!B194,技能效果!B:B,0))*VLOOKUP(E194,技能数值计算!$C$19:$D$28,2,FALSE))</f>
        <v>0</v>
      </c>
      <c r="P194" s="95"/>
      <c r="Q194" s="95"/>
      <c r="R194" s="95" t="str">
        <f>IF(INDEX(技能效果!O:O,MATCH(技能效果等级!B194,技能效果!B:B,0))="","",INDEX(技能效果!O:O,MATCH(技能效果等级!B194,技能效果!B:B,0)))</f>
        <v/>
      </c>
      <c r="S194" s="95"/>
      <c r="T194" s="95"/>
      <c r="U194" s="95"/>
      <c r="V194" s="96" t="str">
        <f>IF(INDEX(技能效果!AF:AF,MATCH(技能效果等级!B194,技能效果!B:B,0))="","",INDEX(技能效果!AF:AF,MATCH(技能效果等级!B194,技能效果!B:B,0)))</f>
        <v/>
      </c>
      <c r="W194" s="95">
        <f t="shared" si="1"/>
        <v>10</v>
      </c>
      <c r="X194" s="95"/>
      <c r="Y194" s="95"/>
    </row>
    <row r="195" spans="1:25" ht="16.5" x14ac:dyDescent="0.2">
      <c r="A195" s="62">
        <v>192</v>
      </c>
      <c r="B195" s="95">
        <f>INDEX(技能效果!B:B,MATCH(技能效果等级!W195,技能效果!AE:AE,0))</f>
        <v>130600502</v>
      </c>
      <c r="C195" s="95" t="str">
        <f>INDEX(技能效果!C:C,MATCH(技能效果等级!B195,技能效果!B:B,0))</f>
        <v>刘羽禅普攻水晶</v>
      </c>
      <c r="D195" s="96" t="s">
        <v>873</v>
      </c>
      <c r="E195" s="95">
        <v>8</v>
      </c>
      <c r="F195" s="95">
        <f>INDEX(技能效果!H:H,MATCH(技能效果等级!B195,技能效果!B:B,0))</f>
        <v>3001</v>
      </c>
      <c r="G195" s="95">
        <f>IF(INDEX(技能效果!K:K,MATCH(B195,技能效果!B:B,0))=0,INDEX(技能效果!I:I,MATCH(技能效果等级!B195,技能效果!B:B,0)),INDEX(技能效果!I:I,MATCH(技能效果等级!B195,技能效果!B:B,0))*VLOOKUP(E195,技能数值计算!$C$19:$D$28,2,FALSE))</f>
        <v>1</v>
      </c>
      <c r="H195" s="95">
        <f>INDEX(技能效果!J:J,MATCH(技能效果等级!B195,技能效果!B:B,0))</f>
        <v>1</v>
      </c>
      <c r="I195" s="95"/>
      <c r="J195" s="95"/>
      <c r="K195" s="95"/>
      <c r="L195" s="95"/>
      <c r="M195" s="95"/>
      <c r="N195" s="96" t="str">
        <f>IF(INDEX(技能效果!L:L,MATCH(技能效果等级!B195,技能效果!B:B,0))="","",INDEX(技能效果!L:L,MATCH(技能效果等级!B195,技能效果!B:B,0)))</f>
        <v/>
      </c>
      <c r="O195" s="95">
        <f>IF(INDEX(技能效果!N:N,MATCH(B195,技能效果!B:B,0))=0,INDEX(技能效果!M:M,MATCH(技能效果等级!B195,技能效果!B:B,0)),INDEX(技能效果!M:M,MATCH(技能效果等级!B195,技能效果!B:B,0))*VLOOKUP(E195,技能数值计算!$C$19:$D$28,2,FALSE))</f>
        <v>0</v>
      </c>
      <c r="P195" s="95"/>
      <c r="Q195" s="95"/>
      <c r="R195" s="95" t="str">
        <f>IF(INDEX(技能效果!O:O,MATCH(技能效果等级!B195,技能效果!B:B,0))="","",INDEX(技能效果!O:O,MATCH(技能效果等级!B195,技能效果!B:B,0)))</f>
        <v/>
      </c>
      <c r="S195" s="95"/>
      <c r="T195" s="95"/>
      <c r="U195" s="95"/>
      <c r="V195" s="96" t="str">
        <f>IF(INDEX(技能效果!AF:AF,MATCH(技能效果等级!B195,技能效果!B:B,0))="","",INDEX(技能效果!AF:AF,MATCH(技能效果等级!B195,技能效果!B:B,0)))</f>
        <v/>
      </c>
      <c r="W195" s="95">
        <f t="shared" si="1"/>
        <v>10</v>
      </c>
      <c r="X195" s="95"/>
      <c r="Y195" s="95"/>
    </row>
    <row r="196" spans="1:25" ht="16.5" x14ac:dyDescent="0.2">
      <c r="A196" s="62">
        <v>193</v>
      </c>
      <c r="B196" s="95">
        <f>INDEX(技能效果!B:B,MATCH(技能效果等级!W196,技能效果!AE:AE,0))</f>
        <v>130600502</v>
      </c>
      <c r="C196" s="95" t="str">
        <f>INDEX(技能效果!C:C,MATCH(技能效果等级!B196,技能效果!B:B,0))</f>
        <v>刘羽禅普攻水晶</v>
      </c>
      <c r="D196" s="96" t="s">
        <v>873</v>
      </c>
      <c r="E196" s="95">
        <v>9</v>
      </c>
      <c r="F196" s="95">
        <f>INDEX(技能效果!H:H,MATCH(技能效果等级!B196,技能效果!B:B,0))</f>
        <v>3001</v>
      </c>
      <c r="G196" s="95">
        <f>IF(INDEX(技能效果!K:K,MATCH(B196,技能效果!B:B,0))=0,INDEX(技能效果!I:I,MATCH(技能效果等级!B196,技能效果!B:B,0)),INDEX(技能效果!I:I,MATCH(技能效果等级!B196,技能效果!B:B,0))*VLOOKUP(E196,技能数值计算!$C$19:$D$28,2,FALSE))</f>
        <v>1</v>
      </c>
      <c r="H196" s="95">
        <f>INDEX(技能效果!J:J,MATCH(技能效果等级!B196,技能效果!B:B,0))</f>
        <v>1</v>
      </c>
      <c r="I196" s="95"/>
      <c r="J196" s="95"/>
      <c r="K196" s="95"/>
      <c r="L196" s="95"/>
      <c r="M196" s="95"/>
      <c r="N196" s="96" t="str">
        <f>IF(INDEX(技能效果!L:L,MATCH(技能效果等级!B196,技能效果!B:B,0))="","",INDEX(技能效果!L:L,MATCH(技能效果等级!B196,技能效果!B:B,0)))</f>
        <v/>
      </c>
      <c r="O196" s="95">
        <f>IF(INDEX(技能效果!N:N,MATCH(B196,技能效果!B:B,0))=0,INDEX(技能效果!M:M,MATCH(技能效果等级!B196,技能效果!B:B,0)),INDEX(技能效果!M:M,MATCH(技能效果等级!B196,技能效果!B:B,0))*VLOOKUP(E196,技能数值计算!$C$19:$D$28,2,FALSE))</f>
        <v>0</v>
      </c>
      <c r="P196" s="95"/>
      <c r="Q196" s="95"/>
      <c r="R196" s="95" t="str">
        <f>IF(INDEX(技能效果!O:O,MATCH(技能效果等级!B196,技能效果!B:B,0))="","",INDEX(技能效果!O:O,MATCH(技能效果等级!B196,技能效果!B:B,0)))</f>
        <v/>
      </c>
      <c r="S196" s="95"/>
      <c r="T196" s="95"/>
      <c r="U196" s="95"/>
      <c r="V196" s="96" t="str">
        <f>IF(INDEX(技能效果!AF:AF,MATCH(技能效果等级!B196,技能效果!B:B,0))="","",INDEX(技能效果!AF:AF,MATCH(技能效果等级!B196,技能效果!B:B,0)))</f>
        <v/>
      </c>
      <c r="W196" s="95">
        <f t="shared" si="1"/>
        <v>10</v>
      </c>
      <c r="X196" s="95"/>
      <c r="Y196" s="95"/>
    </row>
    <row r="197" spans="1:25" ht="16.5" x14ac:dyDescent="0.2">
      <c r="A197" s="62">
        <v>194</v>
      </c>
      <c r="B197" s="95">
        <f>INDEX(技能效果!B:B,MATCH(技能效果等级!W197,技能效果!AE:AE,0))</f>
        <v>130600502</v>
      </c>
      <c r="C197" s="95" t="str">
        <f>INDEX(技能效果!C:C,MATCH(技能效果等级!B197,技能效果!B:B,0))</f>
        <v>刘羽禅普攻水晶</v>
      </c>
      <c r="D197" s="96" t="s">
        <v>873</v>
      </c>
      <c r="E197" s="95">
        <v>10</v>
      </c>
      <c r="F197" s="95">
        <f>INDEX(技能效果!H:H,MATCH(技能效果等级!B197,技能效果!B:B,0))</f>
        <v>3001</v>
      </c>
      <c r="G197" s="95">
        <f>IF(INDEX(技能效果!K:K,MATCH(B197,技能效果!B:B,0))=0,INDEX(技能效果!I:I,MATCH(技能效果等级!B197,技能效果!B:B,0)),INDEX(技能效果!I:I,MATCH(技能效果等级!B197,技能效果!B:B,0))*VLOOKUP(E197,技能数值计算!$C$19:$D$28,2,FALSE))</f>
        <v>1</v>
      </c>
      <c r="H197" s="95">
        <f>INDEX(技能效果!J:J,MATCH(技能效果等级!B197,技能效果!B:B,0))</f>
        <v>1</v>
      </c>
      <c r="I197" s="95"/>
      <c r="J197" s="95"/>
      <c r="K197" s="95"/>
      <c r="L197" s="95"/>
      <c r="M197" s="95"/>
      <c r="N197" s="96" t="str">
        <f>IF(INDEX(技能效果!L:L,MATCH(技能效果等级!B197,技能效果!B:B,0))="","",INDEX(技能效果!L:L,MATCH(技能效果等级!B197,技能效果!B:B,0)))</f>
        <v/>
      </c>
      <c r="O197" s="95">
        <f>IF(INDEX(技能效果!N:N,MATCH(B197,技能效果!B:B,0))=0,INDEX(技能效果!M:M,MATCH(技能效果等级!B197,技能效果!B:B,0)),INDEX(技能效果!M:M,MATCH(技能效果等级!B197,技能效果!B:B,0))*VLOOKUP(E197,技能数值计算!$C$19:$D$28,2,FALSE))</f>
        <v>0</v>
      </c>
      <c r="P197" s="95"/>
      <c r="Q197" s="95"/>
      <c r="R197" s="95" t="str">
        <f>IF(INDEX(技能效果!O:O,MATCH(技能效果等级!B197,技能效果!B:B,0))="","",INDEX(技能效果!O:O,MATCH(技能效果等级!B197,技能效果!B:B,0)))</f>
        <v/>
      </c>
      <c r="S197" s="95"/>
      <c r="T197" s="95"/>
      <c r="U197" s="95"/>
      <c r="V197" s="96" t="str">
        <f>IF(INDEX(技能效果!AF:AF,MATCH(技能效果等级!B197,技能效果!B:B,0))="","",INDEX(技能效果!AF:AF,MATCH(技能效果等级!B197,技能效果!B:B,0)))</f>
        <v/>
      </c>
      <c r="W197" s="95">
        <f t="shared" si="1"/>
        <v>10</v>
      </c>
      <c r="X197" s="95"/>
      <c r="Y197" s="95"/>
    </row>
    <row r="198" spans="1:25" ht="16.5" x14ac:dyDescent="0.2">
      <c r="A198" s="62">
        <v>195</v>
      </c>
      <c r="B198" s="95">
        <f>INDEX(技能效果!B:B,MATCH(技能效果等级!W198,技能效果!AE:AE,0))</f>
        <v>130600601</v>
      </c>
      <c r="C198" s="95" t="str">
        <f>INDEX(技能效果!C:C,MATCH(技能效果等级!B198,技能效果!B:B,0))</f>
        <v>红莲缇娜普攻伤害</v>
      </c>
      <c r="D198" s="96" t="s">
        <v>873</v>
      </c>
      <c r="E198" s="95">
        <v>1</v>
      </c>
      <c r="F198" s="95">
        <f>INDEX(技能效果!H:H,MATCH(技能效果等级!B198,技能效果!B:B,0))</f>
        <v>1001</v>
      </c>
      <c r="G198" s="95">
        <f>IF(INDEX(技能效果!K:K,MATCH(B198,技能效果!B:B,0))=0,INDEX(技能效果!I:I,MATCH(技能效果等级!B198,技能效果!B:B,0)),INDEX(技能效果!I:I,MATCH(技能效果等级!B198,技能效果!B:B,0))*VLOOKUP(E198,技能数值计算!$C$19:$D$28,2,FALSE))</f>
        <v>1</v>
      </c>
      <c r="H198" s="95">
        <f>INDEX(技能效果!J:J,MATCH(技能效果等级!B198,技能效果!B:B,0))</f>
        <v>0</v>
      </c>
      <c r="I198" s="95"/>
      <c r="J198" s="95"/>
      <c r="K198" s="95"/>
      <c r="L198" s="95"/>
      <c r="M198" s="95"/>
      <c r="N198" s="96" t="str">
        <f>IF(INDEX(技能效果!L:L,MATCH(技能效果等级!B198,技能效果!B:B,0))="","",INDEX(技能效果!L:L,MATCH(技能效果等级!B198,技能效果!B:B,0)))</f>
        <v/>
      </c>
      <c r="O198" s="95">
        <f>IF(INDEX(技能效果!N:N,MATCH(B198,技能效果!B:B,0))=0,INDEX(技能效果!M:M,MATCH(技能效果等级!B198,技能效果!B:B,0)),INDEX(技能效果!M:M,MATCH(技能效果等级!B198,技能效果!B:B,0))*VLOOKUP(E198,技能数值计算!$C$19:$D$28,2,FALSE))</f>
        <v>0</v>
      </c>
      <c r="P198" s="95"/>
      <c r="Q198" s="95"/>
      <c r="R198" s="95" t="str">
        <f>IF(INDEX(技能效果!O:O,MATCH(技能效果等级!B198,技能效果!B:B,0))="","",INDEX(技能效果!O:O,MATCH(技能效果等级!B198,技能效果!B:B,0)))</f>
        <v/>
      </c>
      <c r="S198" s="95"/>
      <c r="T198" s="95"/>
      <c r="U198" s="95"/>
      <c r="V198" s="96" t="str">
        <f>IF(INDEX(技能效果!AF:AF,MATCH(技能效果等级!B198,技能效果!B:B,0))="","",INDEX(技能效果!AF:AF,MATCH(技能效果等级!B198,技能效果!B:B,0)))</f>
        <v/>
      </c>
      <c r="W198" s="95">
        <f t="shared" si="1"/>
        <v>11</v>
      </c>
      <c r="X198" s="95"/>
      <c r="Y198" s="95"/>
    </row>
    <row r="199" spans="1:25" ht="16.5" x14ac:dyDescent="0.2">
      <c r="A199" s="62">
        <v>196</v>
      </c>
      <c r="B199" s="95">
        <f>INDEX(技能效果!B:B,MATCH(技能效果等级!W199,技能效果!AE:AE,0))</f>
        <v>130600601</v>
      </c>
      <c r="C199" s="95" t="str">
        <f>INDEX(技能效果!C:C,MATCH(技能效果等级!B199,技能效果!B:B,0))</f>
        <v>红莲缇娜普攻伤害</v>
      </c>
      <c r="D199" s="96" t="s">
        <v>873</v>
      </c>
      <c r="E199" s="95">
        <v>2</v>
      </c>
      <c r="F199" s="95">
        <f>INDEX(技能效果!H:H,MATCH(技能效果等级!B199,技能效果!B:B,0))</f>
        <v>1001</v>
      </c>
      <c r="G199" s="95">
        <f>IF(INDEX(技能效果!K:K,MATCH(B199,技能效果!B:B,0))=0,INDEX(技能效果!I:I,MATCH(技能效果等级!B199,技能效果!B:B,0)),INDEX(技能效果!I:I,MATCH(技能效果等级!B199,技能效果!B:B,0))*VLOOKUP(E199,技能数值计算!$C$19:$D$28,2,FALSE))</f>
        <v>1</v>
      </c>
      <c r="H199" s="95">
        <f>INDEX(技能效果!J:J,MATCH(技能效果等级!B199,技能效果!B:B,0))</f>
        <v>0</v>
      </c>
      <c r="I199" s="95"/>
      <c r="J199" s="95"/>
      <c r="K199" s="95"/>
      <c r="L199" s="95"/>
      <c r="M199" s="95"/>
      <c r="N199" s="96" t="str">
        <f>IF(INDEX(技能效果!L:L,MATCH(技能效果等级!B199,技能效果!B:B,0))="","",INDEX(技能效果!L:L,MATCH(技能效果等级!B199,技能效果!B:B,0)))</f>
        <v/>
      </c>
      <c r="O199" s="95">
        <f>IF(INDEX(技能效果!N:N,MATCH(B199,技能效果!B:B,0))=0,INDEX(技能效果!M:M,MATCH(技能效果等级!B199,技能效果!B:B,0)),INDEX(技能效果!M:M,MATCH(技能效果等级!B199,技能效果!B:B,0))*VLOOKUP(E199,技能数值计算!$C$19:$D$28,2,FALSE))</f>
        <v>0</v>
      </c>
      <c r="P199" s="95"/>
      <c r="Q199" s="95"/>
      <c r="R199" s="95" t="str">
        <f>IF(INDEX(技能效果!O:O,MATCH(技能效果等级!B199,技能效果!B:B,0))="","",INDEX(技能效果!O:O,MATCH(技能效果等级!B199,技能效果!B:B,0)))</f>
        <v/>
      </c>
      <c r="S199" s="95"/>
      <c r="T199" s="95"/>
      <c r="U199" s="95"/>
      <c r="V199" s="96" t="str">
        <f>IF(INDEX(技能效果!AF:AF,MATCH(技能效果等级!B199,技能效果!B:B,0))="","",INDEX(技能效果!AF:AF,MATCH(技能效果等级!B199,技能效果!B:B,0)))</f>
        <v/>
      </c>
      <c r="W199" s="95">
        <f t="shared" si="1"/>
        <v>11</v>
      </c>
      <c r="X199" s="95"/>
      <c r="Y199" s="95"/>
    </row>
    <row r="200" spans="1:25" ht="16.5" x14ac:dyDescent="0.2">
      <c r="A200" s="62">
        <v>197</v>
      </c>
      <c r="B200" s="95">
        <f>INDEX(技能效果!B:B,MATCH(技能效果等级!W200,技能效果!AE:AE,0))</f>
        <v>130600601</v>
      </c>
      <c r="C200" s="95" t="str">
        <f>INDEX(技能效果!C:C,MATCH(技能效果等级!B200,技能效果!B:B,0))</f>
        <v>红莲缇娜普攻伤害</v>
      </c>
      <c r="D200" s="96" t="s">
        <v>873</v>
      </c>
      <c r="E200" s="95">
        <v>3</v>
      </c>
      <c r="F200" s="95">
        <f>INDEX(技能效果!H:H,MATCH(技能效果等级!B200,技能效果!B:B,0))</f>
        <v>1001</v>
      </c>
      <c r="G200" s="95">
        <f>IF(INDEX(技能效果!K:K,MATCH(B200,技能效果!B:B,0))=0,INDEX(技能效果!I:I,MATCH(技能效果等级!B200,技能效果!B:B,0)),INDEX(技能效果!I:I,MATCH(技能效果等级!B200,技能效果!B:B,0))*VLOOKUP(E200,技能数值计算!$C$19:$D$28,2,FALSE))</f>
        <v>1</v>
      </c>
      <c r="H200" s="95">
        <f>INDEX(技能效果!J:J,MATCH(技能效果等级!B200,技能效果!B:B,0))</f>
        <v>0</v>
      </c>
      <c r="I200" s="95"/>
      <c r="J200" s="95"/>
      <c r="K200" s="95"/>
      <c r="L200" s="95"/>
      <c r="M200" s="95"/>
      <c r="N200" s="96" t="str">
        <f>IF(INDEX(技能效果!L:L,MATCH(技能效果等级!B200,技能效果!B:B,0))="","",INDEX(技能效果!L:L,MATCH(技能效果等级!B200,技能效果!B:B,0)))</f>
        <v/>
      </c>
      <c r="O200" s="95">
        <f>IF(INDEX(技能效果!N:N,MATCH(B200,技能效果!B:B,0))=0,INDEX(技能效果!M:M,MATCH(技能效果等级!B200,技能效果!B:B,0)),INDEX(技能效果!M:M,MATCH(技能效果等级!B200,技能效果!B:B,0))*VLOOKUP(E200,技能数值计算!$C$19:$D$28,2,FALSE))</f>
        <v>0</v>
      </c>
      <c r="P200" s="95"/>
      <c r="Q200" s="95"/>
      <c r="R200" s="95" t="str">
        <f>IF(INDEX(技能效果!O:O,MATCH(技能效果等级!B200,技能效果!B:B,0))="","",INDEX(技能效果!O:O,MATCH(技能效果等级!B200,技能效果!B:B,0)))</f>
        <v/>
      </c>
      <c r="S200" s="95"/>
      <c r="T200" s="95"/>
      <c r="U200" s="95"/>
      <c r="V200" s="96" t="str">
        <f>IF(INDEX(技能效果!AF:AF,MATCH(技能效果等级!B200,技能效果!B:B,0))="","",INDEX(技能效果!AF:AF,MATCH(技能效果等级!B200,技能效果!B:B,0)))</f>
        <v/>
      </c>
      <c r="W200" s="95">
        <f t="shared" si="1"/>
        <v>11</v>
      </c>
      <c r="X200" s="95"/>
      <c r="Y200" s="95"/>
    </row>
    <row r="201" spans="1:25" ht="16.5" x14ac:dyDescent="0.2">
      <c r="A201" s="62">
        <v>198</v>
      </c>
      <c r="B201" s="95">
        <f>INDEX(技能效果!B:B,MATCH(技能效果等级!W201,技能效果!AE:AE,0))</f>
        <v>130600601</v>
      </c>
      <c r="C201" s="95" t="str">
        <f>INDEX(技能效果!C:C,MATCH(技能效果等级!B201,技能效果!B:B,0))</f>
        <v>红莲缇娜普攻伤害</v>
      </c>
      <c r="D201" s="96" t="s">
        <v>873</v>
      </c>
      <c r="E201" s="95">
        <v>4</v>
      </c>
      <c r="F201" s="95">
        <f>INDEX(技能效果!H:H,MATCH(技能效果等级!B201,技能效果!B:B,0))</f>
        <v>1001</v>
      </c>
      <c r="G201" s="95">
        <f>IF(INDEX(技能效果!K:K,MATCH(B201,技能效果!B:B,0))=0,INDEX(技能效果!I:I,MATCH(技能效果等级!B201,技能效果!B:B,0)),INDEX(技能效果!I:I,MATCH(技能效果等级!B201,技能效果!B:B,0))*VLOOKUP(E201,技能数值计算!$C$19:$D$28,2,FALSE))</f>
        <v>1</v>
      </c>
      <c r="H201" s="95">
        <f>INDEX(技能效果!J:J,MATCH(技能效果等级!B201,技能效果!B:B,0))</f>
        <v>0</v>
      </c>
      <c r="I201" s="95"/>
      <c r="J201" s="95"/>
      <c r="K201" s="95"/>
      <c r="L201" s="95"/>
      <c r="M201" s="95"/>
      <c r="N201" s="96" t="str">
        <f>IF(INDEX(技能效果!L:L,MATCH(技能效果等级!B201,技能效果!B:B,0))="","",INDEX(技能效果!L:L,MATCH(技能效果等级!B201,技能效果!B:B,0)))</f>
        <v/>
      </c>
      <c r="O201" s="95">
        <f>IF(INDEX(技能效果!N:N,MATCH(B201,技能效果!B:B,0))=0,INDEX(技能效果!M:M,MATCH(技能效果等级!B201,技能效果!B:B,0)),INDEX(技能效果!M:M,MATCH(技能效果等级!B201,技能效果!B:B,0))*VLOOKUP(E201,技能数值计算!$C$19:$D$28,2,FALSE))</f>
        <v>0</v>
      </c>
      <c r="P201" s="95"/>
      <c r="Q201" s="95"/>
      <c r="R201" s="95" t="str">
        <f>IF(INDEX(技能效果!O:O,MATCH(技能效果等级!B201,技能效果!B:B,0))="","",INDEX(技能效果!O:O,MATCH(技能效果等级!B201,技能效果!B:B,0)))</f>
        <v/>
      </c>
      <c r="S201" s="95"/>
      <c r="T201" s="95"/>
      <c r="U201" s="95"/>
      <c r="V201" s="96" t="str">
        <f>IF(INDEX(技能效果!AF:AF,MATCH(技能效果等级!B201,技能效果!B:B,0))="","",INDEX(技能效果!AF:AF,MATCH(技能效果等级!B201,技能效果!B:B,0)))</f>
        <v/>
      </c>
      <c r="W201" s="95">
        <f t="shared" si="1"/>
        <v>11</v>
      </c>
      <c r="X201" s="95"/>
      <c r="Y201" s="95"/>
    </row>
    <row r="202" spans="1:25" ht="16.5" x14ac:dyDescent="0.2">
      <c r="A202" s="62">
        <v>199</v>
      </c>
      <c r="B202" s="95">
        <f>INDEX(技能效果!B:B,MATCH(技能效果等级!W202,技能效果!AE:AE,0))</f>
        <v>130600601</v>
      </c>
      <c r="C202" s="95" t="str">
        <f>INDEX(技能效果!C:C,MATCH(技能效果等级!B202,技能效果!B:B,0))</f>
        <v>红莲缇娜普攻伤害</v>
      </c>
      <c r="D202" s="96" t="s">
        <v>873</v>
      </c>
      <c r="E202" s="95">
        <v>5</v>
      </c>
      <c r="F202" s="95">
        <f>INDEX(技能效果!H:H,MATCH(技能效果等级!B202,技能效果!B:B,0))</f>
        <v>1001</v>
      </c>
      <c r="G202" s="95">
        <f>IF(INDEX(技能效果!K:K,MATCH(B202,技能效果!B:B,0))=0,INDEX(技能效果!I:I,MATCH(技能效果等级!B202,技能效果!B:B,0)),INDEX(技能效果!I:I,MATCH(技能效果等级!B202,技能效果!B:B,0))*VLOOKUP(E202,技能数值计算!$C$19:$D$28,2,FALSE))</f>
        <v>1</v>
      </c>
      <c r="H202" s="95">
        <f>INDEX(技能效果!J:J,MATCH(技能效果等级!B202,技能效果!B:B,0))</f>
        <v>0</v>
      </c>
      <c r="I202" s="95"/>
      <c r="J202" s="95"/>
      <c r="K202" s="95"/>
      <c r="L202" s="95"/>
      <c r="M202" s="95"/>
      <c r="N202" s="96" t="str">
        <f>IF(INDEX(技能效果!L:L,MATCH(技能效果等级!B202,技能效果!B:B,0))="","",INDEX(技能效果!L:L,MATCH(技能效果等级!B202,技能效果!B:B,0)))</f>
        <v/>
      </c>
      <c r="O202" s="95">
        <f>IF(INDEX(技能效果!N:N,MATCH(B202,技能效果!B:B,0))=0,INDEX(技能效果!M:M,MATCH(技能效果等级!B202,技能效果!B:B,0)),INDEX(技能效果!M:M,MATCH(技能效果等级!B202,技能效果!B:B,0))*VLOOKUP(E202,技能数值计算!$C$19:$D$28,2,FALSE))</f>
        <v>0</v>
      </c>
      <c r="P202" s="95"/>
      <c r="Q202" s="95"/>
      <c r="R202" s="95" t="str">
        <f>IF(INDEX(技能效果!O:O,MATCH(技能效果等级!B202,技能效果!B:B,0))="","",INDEX(技能效果!O:O,MATCH(技能效果等级!B202,技能效果!B:B,0)))</f>
        <v/>
      </c>
      <c r="S202" s="95"/>
      <c r="T202" s="95"/>
      <c r="U202" s="95"/>
      <c r="V202" s="96" t="str">
        <f>IF(INDEX(技能效果!AF:AF,MATCH(技能效果等级!B202,技能效果!B:B,0))="","",INDEX(技能效果!AF:AF,MATCH(技能效果等级!B202,技能效果!B:B,0)))</f>
        <v/>
      </c>
      <c r="W202" s="95">
        <f t="shared" si="1"/>
        <v>11</v>
      </c>
      <c r="X202" s="95"/>
      <c r="Y202" s="95"/>
    </row>
    <row r="203" spans="1:25" ht="16.5" x14ac:dyDescent="0.2">
      <c r="A203" s="62">
        <v>200</v>
      </c>
      <c r="B203" s="95">
        <f>INDEX(技能效果!B:B,MATCH(技能效果等级!W203,技能效果!AE:AE,0))</f>
        <v>130600601</v>
      </c>
      <c r="C203" s="95" t="str">
        <f>INDEX(技能效果!C:C,MATCH(技能效果等级!B203,技能效果!B:B,0))</f>
        <v>红莲缇娜普攻伤害</v>
      </c>
      <c r="D203" s="96" t="s">
        <v>873</v>
      </c>
      <c r="E203" s="95">
        <v>6</v>
      </c>
      <c r="F203" s="95">
        <f>INDEX(技能效果!H:H,MATCH(技能效果等级!B203,技能效果!B:B,0))</f>
        <v>1001</v>
      </c>
      <c r="G203" s="95">
        <f>IF(INDEX(技能效果!K:K,MATCH(B203,技能效果!B:B,0))=0,INDEX(技能效果!I:I,MATCH(技能效果等级!B203,技能效果!B:B,0)),INDEX(技能效果!I:I,MATCH(技能效果等级!B203,技能效果!B:B,0))*VLOOKUP(E203,技能数值计算!$C$19:$D$28,2,FALSE))</f>
        <v>1</v>
      </c>
      <c r="H203" s="95">
        <f>INDEX(技能效果!J:J,MATCH(技能效果等级!B203,技能效果!B:B,0))</f>
        <v>0</v>
      </c>
      <c r="I203" s="95"/>
      <c r="J203" s="95"/>
      <c r="K203" s="95"/>
      <c r="L203" s="95"/>
      <c r="M203" s="95"/>
      <c r="N203" s="96" t="str">
        <f>IF(INDEX(技能效果!L:L,MATCH(技能效果等级!B203,技能效果!B:B,0))="","",INDEX(技能效果!L:L,MATCH(技能效果等级!B203,技能效果!B:B,0)))</f>
        <v/>
      </c>
      <c r="O203" s="95">
        <f>IF(INDEX(技能效果!N:N,MATCH(B203,技能效果!B:B,0))=0,INDEX(技能效果!M:M,MATCH(技能效果等级!B203,技能效果!B:B,0)),INDEX(技能效果!M:M,MATCH(技能效果等级!B203,技能效果!B:B,0))*VLOOKUP(E203,技能数值计算!$C$19:$D$28,2,FALSE))</f>
        <v>0</v>
      </c>
      <c r="P203" s="95"/>
      <c r="Q203" s="95"/>
      <c r="R203" s="95" t="str">
        <f>IF(INDEX(技能效果!O:O,MATCH(技能效果等级!B203,技能效果!B:B,0))="","",INDEX(技能效果!O:O,MATCH(技能效果等级!B203,技能效果!B:B,0)))</f>
        <v/>
      </c>
      <c r="S203" s="95"/>
      <c r="T203" s="95"/>
      <c r="U203" s="95"/>
      <c r="V203" s="96" t="str">
        <f>IF(INDEX(技能效果!AF:AF,MATCH(技能效果等级!B203,技能效果!B:B,0))="","",INDEX(技能效果!AF:AF,MATCH(技能效果等级!B203,技能效果!B:B,0)))</f>
        <v/>
      </c>
      <c r="W203" s="95">
        <f t="shared" si="1"/>
        <v>11</v>
      </c>
      <c r="X203" s="95"/>
      <c r="Y203" s="95"/>
    </row>
    <row r="204" spans="1:25" ht="16.5" x14ac:dyDescent="0.2">
      <c r="A204" s="62">
        <v>201</v>
      </c>
      <c r="B204" s="95">
        <f>INDEX(技能效果!B:B,MATCH(技能效果等级!W204,技能效果!AE:AE,0))</f>
        <v>130600601</v>
      </c>
      <c r="C204" s="95" t="str">
        <f>INDEX(技能效果!C:C,MATCH(技能效果等级!B204,技能效果!B:B,0))</f>
        <v>红莲缇娜普攻伤害</v>
      </c>
      <c r="D204" s="96" t="s">
        <v>873</v>
      </c>
      <c r="E204" s="95">
        <v>7</v>
      </c>
      <c r="F204" s="95">
        <f>INDEX(技能效果!H:H,MATCH(技能效果等级!B204,技能效果!B:B,0))</f>
        <v>1001</v>
      </c>
      <c r="G204" s="95">
        <f>IF(INDEX(技能效果!K:K,MATCH(B204,技能效果!B:B,0))=0,INDEX(技能效果!I:I,MATCH(技能效果等级!B204,技能效果!B:B,0)),INDEX(技能效果!I:I,MATCH(技能效果等级!B204,技能效果!B:B,0))*VLOOKUP(E204,技能数值计算!$C$19:$D$28,2,FALSE))</f>
        <v>1</v>
      </c>
      <c r="H204" s="95">
        <f>INDEX(技能效果!J:J,MATCH(技能效果等级!B204,技能效果!B:B,0))</f>
        <v>0</v>
      </c>
      <c r="I204" s="95"/>
      <c r="J204" s="95"/>
      <c r="K204" s="95"/>
      <c r="L204" s="95"/>
      <c r="M204" s="95"/>
      <c r="N204" s="96" t="str">
        <f>IF(INDEX(技能效果!L:L,MATCH(技能效果等级!B204,技能效果!B:B,0))="","",INDEX(技能效果!L:L,MATCH(技能效果等级!B204,技能效果!B:B,0)))</f>
        <v/>
      </c>
      <c r="O204" s="95">
        <f>IF(INDEX(技能效果!N:N,MATCH(B204,技能效果!B:B,0))=0,INDEX(技能效果!M:M,MATCH(技能效果等级!B204,技能效果!B:B,0)),INDEX(技能效果!M:M,MATCH(技能效果等级!B204,技能效果!B:B,0))*VLOOKUP(E204,技能数值计算!$C$19:$D$28,2,FALSE))</f>
        <v>0</v>
      </c>
      <c r="P204" s="95"/>
      <c r="Q204" s="95"/>
      <c r="R204" s="95" t="str">
        <f>IF(INDEX(技能效果!O:O,MATCH(技能效果等级!B204,技能效果!B:B,0))="","",INDEX(技能效果!O:O,MATCH(技能效果等级!B204,技能效果!B:B,0)))</f>
        <v/>
      </c>
      <c r="S204" s="95"/>
      <c r="T204" s="95"/>
      <c r="U204" s="95"/>
      <c r="V204" s="96" t="str">
        <f>IF(INDEX(技能效果!AF:AF,MATCH(技能效果等级!B204,技能效果!B:B,0))="","",INDEX(技能效果!AF:AF,MATCH(技能效果等级!B204,技能效果!B:B,0)))</f>
        <v/>
      </c>
      <c r="W204" s="95">
        <f t="shared" si="1"/>
        <v>11</v>
      </c>
      <c r="X204" s="95"/>
      <c r="Y204" s="95"/>
    </row>
    <row r="205" spans="1:25" ht="16.5" x14ac:dyDescent="0.2">
      <c r="A205" s="62">
        <v>202</v>
      </c>
      <c r="B205" s="95">
        <f>INDEX(技能效果!B:B,MATCH(技能效果等级!W205,技能效果!AE:AE,0))</f>
        <v>130600601</v>
      </c>
      <c r="C205" s="95" t="str">
        <f>INDEX(技能效果!C:C,MATCH(技能效果等级!B205,技能效果!B:B,0))</f>
        <v>红莲缇娜普攻伤害</v>
      </c>
      <c r="D205" s="96" t="s">
        <v>873</v>
      </c>
      <c r="E205" s="95">
        <v>8</v>
      </c>
      <c r="F205" s="95">
        <f>INDEX(技能效果!H:H,MATCH(技能效果等级!B205,技能效果!B:B,0))</f>
        <v>1001</v>
      </c>
      <c r="G205" s="95">
        <f>IF(INDEX(技能效果!K:K,MATCH(B205,技能效果!B:B,0))=0,INDEX(技能效果!I:I,MATCH(技能效果等级!B205,技能效果!B:B,0)),INDEX(技能效果!I:I,MATCH(技能效果等级!B205,技能效果!B:B,0))*VLOOKUP(E205,技能数值计算!$C$19:$D$28,2,FALSE))</f>
        <v>1</v>
      </c>
      <c r="H205" s="95">
        <f>INDEX(技能效果!J:J,MATCH(技能效果等级!B205,技能效果!B:B,0))</f>
        <v>0</v>
      </c>
      <c r="I205" s="95"/>
      <c r="J205" s="95"/>
      <c r="K205" s="95"/>
      <c r="L205" s="95"/>
      <c r="M205" s="95"/>
      <c r="N205" s="96" t="str">
        <f>IF(INDEX(技能效果!L:L,MATCH(技能效果等级!B205,技能效果!B:B,0))="","",INDEX(技能效果!L:L,MATCH(技能效果等级!B205,技能效果!B:B,0)))</f>
        <v/>
      </c>
      <c r="O205" s="95">
        <f>IF(INDEX(技能效果!N:N,MATCH(B205,技能效果!B:B,0))=0,INDEX(技能效果!M:M,MATCH(技能效果等级!B205,技能效果!B:B,0)),INDEX(技能效果!M:M,MATCH(技能效果等级!B205,技能效果!B:B,0))*VLOOKUP(E205,技能数值计算!$C$19:$D$28,2,FALSE))</f>
        <v>0</v>
      </c>
      <c r="P205" s="95"/>
      <c r="Q205" s="95"/>
      <c r="R205" s="95" t="str">
        <f>IF(INDEX(技能效果!O:O,MATCH(技能效果等级!B205,技能效果!B:B,0))="","",INDEX(技能效果!O:O,MATCH(技能效果等级!B205,技能效果!B:B,0)))</f>
        <v/>
      </c>
      <c r="S205" s="95"/>
      <c r="T205" s="95"/>
      <c r="U205" s="95"/>
      <c r="V205" s="96" t="str">
        <f>IF(INDEX(技能效果!AF:AF,MATCH(技能效果等级!B205,技能效果!B:B,0))="","",INDEX(技能效果!AF:AF,MATCH(技能效果等级!B205,技能效果!B:B,0)))</f>
        <v/>
      </c>
      <c r="W205" s="95">
        <f t="shared" si="1"/>
        <v>11</v>
      </c>
      <c r="X205" s="95"/>
      <c r="Y205" s="95"/>
    </row>
    <row r="206" spans="1:25" ht="16.5" x14ac:dyDescent="0.2">
      <c r="A206" s="62">
        <v>203</v>
      </c>
      <c r="B206" s="95">
        <f>INDEX(技能效果!B:B,MATCH(技能效果等级!W206,技能效果!AE:AE,0))</f>
        <v>130600601</v>
      </c>
      <c r="C206" s="95" t="str">
        <f>INDEX(技能效果!C:C,MATCH(技能效果等级!B206,技能效果!B:B,0))</f>
        <v>红莲缇娜普攻伤害</v>
      </c>
      <c r="D206" s="96" t="s">
        <v>873</v>
      </c>
      <c r="E206" s="95">
        <v>9</v>
      </c>
      <c r="F206" s="95">
        <f>INDEX(技能效果!H:H,MATCH(技能效果等级!B206,技能效果!B:B,0))</f>
        <v>1001</v>
      </c>
      <c r="G206" s="95">
        <f>IF(INDEX(技能效果!K:K,MATCH(B206,技能效果!B:B,0))=0,INDEX(技能效果!I:I,MATCH(技能效果等级!B206,技能效果!B:B,0)),INDEX(技能效果!I:I,MATCH(技能效果等级!B206,技能效果!B:B,0))*VLOOKUP(E206,技能数值计算!$C$19:$D$28,2,FALSE))</f>
        <v>1</v>
      </c>
      <c r="H206" s="95">
        <f>INDEX(技能效果!J:J,MATCH(技能效果等级!B206,技能效果!B:B,0))</f>
        <v>0</v>
      </c>
      <c r="I206" s="95"/>
      <c r="J206" s="95"/>
      <c r="K206" s="95"/>
      <c r="L206" s="95"/>
      <c r="M206" s="95"/>
      <c r="N206" s="96" t="str">
        <f>IF(INDEX(技能效果!L:L,MATCH(技能效果等级!B206,技能效果!B:B,0))="","",INDEX(技能效果!L:L,MATCH(技能效果等级!B206,技能效果!B:B,0)))</f>
        <v/>
      </c>
      <c r="O206" s="95">
        <f>IF(INDEX(技能效果!N:N,MATCH(B206,技能效果!B:B,0))=0,INDEX(技能效果!M:M,MATCH(技能效果等级!B206,技能效果!B:B,0)),INDEX(技能效果!M:M,MATCH(技能效果等级!B206,技能效果!B:B,0))*VLOOKUP(E206,技能数值计算!$C$19:$D$28,2,FALSE))</f>
        <v>0</v>
      </c>
      <c r="P206" s="95"/>
      <c r="Q206" s="95"/>
      <c r="R206" s="95" t="str">
        <f>IF(INDEX(技能效果!O:O,MATCH(技能效果等级!B206,技能效果!B:B,0))="","",INDEX(技能效果!O:O,MATCH(技能效果等级!B206,技能效果!B:B,0)))</f>
        <v/>
      </c>
      <c r="S206" s="95"/>
      <c r="T206" s="95"/>
      <c r="U206" s="95"/>
      <c r="V206" s="96" t="str">
        <f>IF(INDEX(技能效果!AF:AF,MATCH(技能效果等级!B206,技能效果!B:B,0))="","",INDEX(技能效果!AF:AF,MATCH(技能效果等级!B206,技能效果!B:B,0)))</f>
        <v/>
      </c>
      <c r="W206" s="95">
        <f t="shared" si="1"/>
        <v>11</v>
      </c>
      <c r="X206" s="95"/>
      <c r="Y206" s="95"/>
    </row>
    <row r="207" spans="1:25" ht="16.5" x14ac:dyDescent="0.2">
      <c r="A207" s="62">
        <v>204</v>
      </c>
      <c r="B207" s="95">
        <f>INDEX(技能效果!B:B,MATCH(技能效果等级!W207,技能效果!AE:AE,0))</f>
        <v>130600601</v>
      </c>
      <c r="C207" s="95" t="str">
        <f>INDEX(技能效果!C:C,MATCH(技能效果等级!B207,技能效果!B:B,0))</f>
        <v>红莲缇娜普攻伤害</v>
      </c>
      <c r="D207" s="96" t="s">
        <v>873</v>
      </c>
      <c r="E207" s="95">
        <v>10</v>
      </c>
      <c r="F207" s="95">
        <f>INDEX(技能效果!H:H,MATCH(技能效果等级!B207,技能效果!B:B,0))</f>
        <v>1001</v>
      </c>
      <c r="G207" s="95">
        <f>IF(INDEX(技能效果!K:K,MATCH(B207,技能效果!B:B,0))=0,INDEX(技能效果!I:I,MATCH(技能效果等级!B207,技能效果!B:B,0)),INDEX(技能效果!I:I,MATCH(技能效果等级!B207,技能效果!B:B,0))*VLOOKUP(E207,技能数值计算!$C$19:$D$28,2,FALSE))</f>
        <v>1</v>
      </c>
      <c r="H207" s="95">
        <f>INDEX(技能效果!J:J,MATCH(技能效果等级!B207,技能效果!B:B,0))</f>
        <v>0</v>
      </c>
      <c r="I207" s="95"/>
      <c r="J207" s="95"/>
      <c r="K207" s="95"/>
      <c r="L207" s="95"/>
      <c r="M207" s="95"/>
      <c r="N207" s="96" t="str">
        <f>IF(INDEX(技能效果!L:L,MATCH(技能效果等级!B207,技能效果!B:B,0))="","",INDEX(技能效果!L:L,MATCH(技能效果等级!B207,技能效果!B:B,0)))</f>
        <v/>
      </c>
      <c r="O207" s="95">
        <f>IF(INDEX(技能效果!N:N,MATCH(B207,技能效果!B:B,0))=0,INDEX(技能效果!M:M,MATCH(技能效果等级!B207,技能效果!B:B,0)),INDEX(技能效果!M:M,MATCH(技能效果等级!B207,技能效果!B:B,0))*VLOOKUP(E207,技能数值计算!$C$19:$D$28,2,FALSE))</f>
        <v>0</v>
      </c>
      <c r="P207" s="95"/>
      <c r="Q207" s="95"/>
      <c r="R207" s="95" t="str">
        <f>IF(INDEX(技能效果!O:O,MATCH(技能效果等级!B207,技能效果!B:B,0))="","",INDEX(技能效果!O:O,MATCH(技能效果等级!B207,技能效果!B:B,0)))</f>
        <v/>
      </c>
      <c r="S207" s="95"/>
      <c r="T207" s="95"/>
      <c r="U207" s="95"/>
      <c r="V207" s="96" t="str">
        <f>IF(INDEX(技能效果!AF:AF,MATCH(技能效果等级!B207,技能效果!B:B,0))="","",INDEX(技能效果!AF:AF,MATCH(技能效果等级!B207,技能效果!B:B,0)))</f>
        <v/>
      </c>
      <c r="W207" s="95">
        <f t="shared" si="1"/>
        <v>11</v>
      </c>
      <c r="X207" s="95"/>
      <c r="Y207" s="95"/>
    </row>
    <row r="208" spans="1:25" ht="16.5" x14ac:dyDescent="0.2">
      <c r="A208" s="62">
        <v>205</v>
      </c>
      <c r="B208" s="95">
        <f>INDEX(技能效果!B:B,MATCH(技能效果等级!W208,技能效果!AE:AE,0))</f>
        <v>130600602</v>
      </c>
      <c r="C208" s="95" t="str">
        <f>INDEX(技能效果!C:C,MATCH(技能效果等级!B208,技能效果!B:B,0))</f>
        <v>红莲缇娜普攻水晶</v>
      </c>
      <c r="D208" s="96" t="s">
        <v>873</v>
      </c>
      <c r="E208" s="95">
        <v>1</v>
      </c>
      <c r="F208" s="95">
        <f>INDEX(技能效果!H:H,MATCH(技能效果等级!B208,技能效果!B:B,0))</f>
        <v>3001</v>
      </c>
      <c r="G208" s="95">
        <f>IF(INDEX(技能效果!K:K,MATCH(B208,技能效果!B:B,0))=0,INDEX(技能效果!I:I,MATCH(技能效果等级!B208,技能效果!B:B,0)),INDEX(技能效果!I:I,MATCH(技能效果等级!B208,技能效果!B:B,0))*VLOOKUP(E208,技能数值计算!$C$19:$D$28,2,FALSE))</f>
        <v>1</v>
      </c>
      <c r="H208" s="95">
        <f>INDEX(技能效果!J:J,MATCH(技能效果等级!B208,技能效果!B:B,0))</f>
        <v>1</v>
      </c>
      <c r="I208" s="95"/>
      <c r="J208" s="95"/>
      <c r="K208" s="95"/>
      <c r="L208" s="95"/>
      <c r="M208" s="95"/>
      <c r="N208" s="96" t="str">
        <f>IF(INDEX(技能效果!L:L,MATCH(技能效果等级!B208,技能效果!B:B,0))="","",INDEX(技能效果!L:L,MATCH(技能效果等级!B208,技能效果!B:B,0)))</f>
        <v/>
      </c>
      <c r="O208" s="95">
        <f>IF(INDEX(技能效果!N:N,MATCH(B208,技能效果!B:B,0))=0,INDEX(技能效果!M:M,MATCH(技能效果等级!B208,技能效果!B:B,0)),INDEX(技能效果!M:M,MATCH(技能效果等级!B208,技能效果!B:B,0))*VLOOKUP(E208,技能数值计算!$C$19:$D$28,2,FALSE))</f>
        <v>0</v>
      </c>
      <c r="P208" s="95"/>
      <c r="Q208" s="95"/>
      <c r="R208" s="95" t="str">
        <f>IF(INDEX(技能效果!O:O,MATCH(技能效果等级!B208,技能效果!B:B,0))="","",INDEX(技能效果!O:O,MATCH(技能效果等级!B208,技能效果!B:B,0)))</f>
        <v/>
      </c>
      <c r="S208" s="95"/>
      <c r="T208" s="95"/>
      <c r="U208" s="95"/>
      <c r="V208" s="96" t="str">
        <f>IF(INDEX(技能效果!AF:AF,MATCH(技能效果等级!B208,技能效果!B:B,0))="","",INDEX(技能效果!AF:AF,MATCH(技能效果等级!B208,技能效果!B:B,0)))</f>
        <v/>
      </c>
      <c r="W208" s="95">
        <f t="shared" si="1"/>
        <v>12</v>
      </c>
      <c r="X208" s="95"/>
      <c r="Y208" s="95"/>
    </row>
    <row r="209" spans="1:25" ht="16.5" x14ac:dyDescent="0.2">
      <c r="A209" s="62">
        <v>206</v>
      </c>
      <c r="B209" s="95">
        <f>INDEX(技能效果!B:B,MATCH(技能效果等级!W209,技能效果!AE:AE,0))</f>
        <v>130600602</v>
      </c>
      <c r="C209" s="95" t="str">
        <f>INDEX(技能效果!C:C,MATCH(技能效果等级!B209,技能效果!B:B,0))</f>
        <v>红莲缇娜普攻水晶</v>
      </c>
      <c r="D209" s="96" t="s">
        <v>873</v>
      </c>
      <c r="E209" s="95">
        <v>2</v>
      </c>
      <c r="F209" s="95">
        <f>INDEX(技能效果!H:H,MATCH(技能效果等级!B209,技能效果!B:B,0))</f>
        <v>3001</v>
      </c>
      <c r="G209" s="95">
        <f>IF(INDEX(技能效果!K:K,MATCH(B209,技能效果!B:B,0))=0,INDEX(技能效果!I:I,MATCH(技能效果等级!B209,技能效果!B:B,0)),INDEX(技能效果!I:I,MATCH(技能效果等级!B209,技能效果!B:B,0))*VLOOKUP(E209,技能数值计算!$C$19:$D$28,2,FALSE))</f>
        <v>1</v>
      </c>
      <c r="H209" s="95">
        <f>INDEX(技能效果!J:J,MATCH(技能效果等级!B209,技能效果!B:B,0))</f>
        <v>1</v>
      </c>
      <c r="I209" s="95"/>
      <c r="J209" s="95"/>
      <c r="K209" s="95"/>
      <c r="L209" s="95"/>
      <c r="M209" s="95"/>
      <c r="N209" s="96" t="str">
        <f>IF(INDEX(技能效果!L:L,MATCH(技能效果等级!B209,技能效果!B:B,0))="","",INDEX(技能效果!L:L,MATCH(技能效果等级!B209,技能效果!B:B,0)))</f>
        <v/>
      </c>
      <c r="O209" s="95">
        <f>IF(INDEX(技能效果!N:N,MATCH(B209,技能效果!B:B,0))=0,INDEX(技能效果!M:M,MATCH(技能效果等级!B209,技能效果!B:B,0)),INDEX(技能效果!M:M,MATCH(技能效果等级!B209,技能效果!B:B,0))*VLOOKUP(E209,技能数值计算!$C$19:$D$28,2,FALSE))</f>
        <v>0</v>
      </c>
      <c r="P209" s="95"/>
      <c r="Q209" s="95"/>
      <c r="R209" s="95" t="str">
        <f>IF(INDEX(技能效果!O:O,MATCH(技能效果等级!B209,技能效果!B:B,0))="","",INDEX(技能效果!O:O,MATCH(技能效果等级!B209,技能效果!B:B,0)))</f>
        <v/>
      </c>
      <c r="S209" s="95"/>
      <c r="T209" s="95"/>
      <c r="U209" s="95"/>
      <c r="V209" s="96" t="str">
        <f>IF(INDEX(技能效果!AF:AF,MATCH(技能效果等级!B209,技能效果!B:B,0))="","",INDEX(技能效果!AF:AF,MATCH(技能效果等级!B209,技能效果!B:B,0)))</f>
        <v/>
      </c>
      <c r="W209" s="95">
        <f t="shared" si="1"/>
        <v>12</v>
      </c>
      <c r="X209" s="95"/>
      <c r="Y209" s="95"/>
    </row>
    <row r="210" spans="1:25" ht="16.5" x14ac:dyDescent="0.2">
      <c r="A210" s="62">
        <v>207</v>
      </c>
      <c r="B210" s="95">
        <f>INDEX(技能效果!B:B,MATCH(技能效果等级!W210,技能效果!AE:AE,0))</f>
        <v>130600602</v>
      </c>
      <c r="C210" s="95" t="str">
        <f>INDEX(技能效果!C:C,MATCH(技能效果等级!B210,技能效果!B:B,0))</f>
        <v>红莲缇娜普攻水晶</v>
      </c>
      <c r="D210" s="96" t="s">
        <v>873</v>
      </c>
      <c r="E210" s="95">
        <v>3</v>
      </c>
      <c r="F210" s="95">
        <f>INDEX(技能效果!H:H,MATCH(技能效果等级!B210,技能效果!B:B,0))</f>
        <v>3001</v>
      </c>
      <c r="G210" s="95">
        <f>IF(INDEX(技能效果!K:K,MATCH(B210,技能效果!B:B,0))=0,INDEX(技能效果!I:I,MATCH(技能效果等级!B210,技能效果!B:B,0)),INDEX(技能效果!I:I,MATCH(技能效果等级!B210,技能效果!B:B,0))*VLOOKUP(E210,技能数值计算!$C$19:$D$28,2,FALSE))</f>
        <v>1</v>
      </c>
      <c r="H210" s="95">
        <f>INDEX(技能效果!J:J,MATCH(技能效果等级!B210,技能效果!B:B,0))</f>
        <v>1</v>
      </c>
      <c r="I210" s="95"/>
      <c r="J210" s="95"/>
      <c r="K210" s="95"/>
      <c r="L210" s="95"/>
      <c r="M210" s="95"/>
      <c r="N210" s="96" t="str">
        <f>IF(INDEX(技能效果!L:L,MATCH(技能效果等级!B210,技能效果!B:B,0))="","",INDEX(技能效果!L:L,MATCH(技能效果等级!B210,技能效果!B:B,0)))</f>
        <v/>
      </c>
      <c r="O210" s="95">
        <f>IF(INDEX(技能效果!N:N,MATCH(B210,技能效果!B:B,0))=0,INDEX(技能效果!M:M,MATCH(技能效果等级!B210,技能效果!B:B,0)),INDEX(技能效果!M:M,MATCH(技能效果等级!B210,技能效果!B:B,0))*VLOOKUP(E210,技能数值计算!$C$19:$D$28,2,FALSE))</f>
        <v>0</v>
      </c>
      <c r="P210" s="95"/>
      <c r="Q210" s="95"/>
      <c r="R210" s="95" t="str">
        <f>IF(INDEX(技能效果!O:O,MATCH(技能效果等级!B210,技能效果!B:B,0))="","",INDEX(技能效果!O:O,MATCH(技能效果等级!B210,技能效果!B:B,0)))</f>
        <v/>
      </c>
      <c r="S210" s="95"/>
      <c r="T210" s="95"/>
      <c r="U210" s="95"/>
      <c r="V210" s="96" t="str">
        <f>IF(INDEX(技能效果!AF:AF,MATCH(技能效果等级!B210,技能效果!B:B,0))="","",INDEX(技能效果!AF:AF,MATCH(技能效果等级!B210,技能效果!B:B,0)))</f>
        <v/>
      </c>
      <c r="W210" s="95">
        <f t="shared" si="1"/>
        <v>12</v>
      </c>
      <c r="X210" s="95"/>
      <c r="Y210" s="95"/>
    </row>
    <row r="211" spans="1:25" ht="16.5" x14ac:dyDescent="0.2">
      <c r="A211" s="62">
        <v>208</v>
      </c>
      <c r="B211" s="95">
        <f>INDEX(技能效果!B:B,MATCH(技能效果等级!W211,技能效果!AE:AE,0))</f>
        <v>130600602</v>
      </c>
      <c r="C211" s="95" t="str">
        <f>INDEX(技能效果!C:C,MATCH(技能效果等级!B211,技能效果!B:B,0))</f>
        <v>红莲缇娜普攻水晶</v>
      </c>
      <c r="D211" s="96" t="s">
        <v>873</v>
      </c>
      <c r="E211" s="95">
        <v>4</v>
      </c>
      <c r="F211" s="95">
        <f>INDEX(技能效果!H:H,MATCH(技能效果等级!B211,技能效果!B:B,0))</f>
        <v>3001</v>
      </c>
      <c r="G211" s="95">
        <f>IF(INDEX(技能效果!K:K,MATCH(B211,技能效果!B:B,0))=0,INDEX(技能效果!I:I,MATCH(技能效果等级!B211,技能效果!B:B,0)),INDEX(技能效果!I:I,MATCH(技能效果等级!B211,技能效果!B:B,0))*VLOOKUP(E211,技能数值计算!$C$19:$D$28,2,FALSE))</f>
        <v>1</v>
      </c>
      <c r="H211" s="95">
        <f>INDEX(技能效果!J:J,MATCH(技能效果等级!B211,技能效果!B:B,0))</f>
        <v>1</v>
      </c>
      <c r="I211" s="95"/>
      <c r="J211" s="95"/>
      <c r="K211" s="95"/>
      <c r="L211" s="95"/>
      <c r="M211" s="95"/>
      <c r="N211" s="96" t="str">
        <f>IF(INDEX(技能效果!L:L,MATCH(技能效果等级!B211,技能效果!B:B,0))="","",INDEX(技能效果!L:L,MATCH(技能效果等级!B211,技能效果!B:B,0)))</f>
        <v/>
      </c>
      <c r="O211" s="95">
        <f>IF(INDEX(技能效果!N:N,MATCH(B211,技能效果!B:B,0))=0,INDEX(技能效果!M:M,MATCH(技能效果等级!B211,技能效果!B:B,0)),INDEX(技能效果!M:M,MATCH(技能效果等级!B211,技能效果!B:B,0))*VLOOKUP(E211,技能数值计算!$C$19:$D$28,2,FALSE))</f>
        <v>0</v>
      </c>
      <c r="P211" s="95"/>
      <c r="Q211" s="95"/>
      <c r="R211" s="95" t="str">
        <f>IF(INDEX(技能效果!O:O,MATCH(技能效果等级!B211,技能效果!B:B,0))="","",INDEX(技能效果!O:O,MATCH(技能效果等级!B211,技能效果!B:B,0)))</f>
        <v/>
      </c>
      <c r="S211" s="95"/>
      <c r="T211" s="95"/>
      <c r="U211" s="95"/>
      <c r="V211" s="96" t="str">
        <f>IF(INDEX(技能效果!AF:AF,MATCH(技能效果等级!B211,技能效果!B:B,0))="","",INDEX(技能效果!AF:AF,MATCH(技能效果等级!B211,技能效果!B:B,0)))</f>
        <v/>
      </c>
      <c r="W211" s="95">
        <f t="shared" si="1"/>
        <v>12</v>
      </c>
      <c r="X211" s="95"/>
      <c r="Y211" s="95"/>
    </row>
    <row r="212" spans="1:25" ht="16.5" x14ac:dyDescent="0.2">
      <c r="A212" s="62">
        <v>209</v>
      </c>
      <c r="B212" s="95">
        <f>INDEX(技能效果!B:B,MATCH(技能效果等级!W212,技能效果!AE:AE,0))</f>
        <v>130600602</v>
      </c>
      <c r="C212" s="95" t="str">
        <f>INDEX(技能效果!C:C,MATCH(技能效果等级!B212,技能效果!B:B,0))</f>
        <v>红莲缇娜普攻水晶</v>
      </c>
      <c r="D212" s="96" t="s">
        <v>873</v>
      </c>
      <c r="E212" s="95">
        <v>5</v>
      </c>
      <c r="F212" s="95">
        <f>INDEX(技能效果!H:H,MATCH(技能效果等级!B212,技能效果!B:B,0))</f>
        <v>3001</v>
      </c>
      <c r="G212" s="95">
        <f>IF(INDEX(技能效果!K:K,MATCH(B212,技能效果!B:B,0))=0,INDEX(技能效果!I:I,MATCH(技能效果等级!B212,技能效果!B:B,0)),INDEX(技能效果!I:I,MATCH(技能效果等级!B212,技能效果!B:B,0))*VLOOKUP(E212,技能数值计算!$C$19:$D$28,2,FALSE))</f>
        <v>1</v>
      </c>
      <c r="H212" s="95">
        <f>INDEX(技能效果!J:J,MATCH(技能效果等级!B212,技能效果!B:B,0))</f>
        <v>1</v>
      </c>
      <c r="I212" s="95"/>
      <c r="J212" s="95"/>
      <c r="K212" s="95"/>
      <c r="L212" s="95"/>
      <c r="M212" s="95"/>
      <c r="N212" s="96" t="str">
        <f>IF(INDEX(技能效果!L:L,MATCH(技能效果等级!B212,技能效果!B:B,0))="","",INDEX(技能效果!L:L,MATCH(技能效果等级!B212,技能效果!B:B,0)))</f>
        <v/>
      </c>
      <c r="O212" s="95">
        <f>IF(INDEX(技能效果!N:N,MATCH(B212,技能效果!B:B,0))=0,INDEX(技能效果!M:M,MATCH(技能效果等级!B212,技能效果!B:B,0)),INDEX(技能效果!M:M,MATCH(技能效果等级!B212,技能效果!B:B,0))*VLOOKUP(E212,技能数值计算!$C$19:$D$28,2,FALSE))</f>
        <v>0</v>
      </c>
      <c r="P212" s="95"/>
      <c r="Q212" s="95"/>
      <c r="R212" s="95" t="str">
        <f>IF(INDEX(技能效果!O:O,MATCH(技能效果等级!B212,技能效果!B:B,0))="","",INDEX(技能效果!O:O,MATCH(技能效果等级!B212,技能效果!B:B,0)))</f>
        <v/>
      </c>
      <c r="S212" s="95"/>
      <c r="T212" s="95"/>
      <c r="U212" s="95"/>
      <c r="V212" s="96" t="str">
        <f>IF(INDEX(技能效果!AF:AF,MATCH(技能效果等级!B212,技能效果!B:B,0))="","",INDEX(技能效果!AF:AF,MATCH(技能效果等级!B212,技能效果!B:B,0)))</f>
        <v/>
      </c>
      <c r="W212" s="95">
        <f t="shared" si="1"/>
        <v>12</v>
      </c>
      <c r="X212" s="95"/>
      <c r="Y212" s="95"/>
    </row>
    <row r="213" spans="1:25" ht="16.5" x14ac:dyDescent="0.2">
      <c r="A213" s="62">
        <v>210</v>
      </c>
      <c r="B213" s="95">
        <f>INDEX(技能效果!B:B,MATCH(技能效果等级!W213,技能效果!AE:AE,0))</f>
        <v>130600602</v>
      </c>
      <c r="C213" s="95" t="str">
        <f>INDEX(技能效果!C:C,MATCH(技能效果等级!B213,技能效果!B:B,0))</f>
        <v>红莲缇娜普攻水晶</v>
      </c>
      <c r="D213" s="96" t="s">
        <v>873</v>
      </c>
      <c r="E213" s="95">
        <v>6</v>
      </c>
      <c r="F213" s="95">
        <f>INDEX(技能效果!H:H,MATCH(技能效果等级!B213,技能效果!B:B,0))</f>
        <v>3001</v>
      </c>
      <c r="G213" s="95">
        <f>IF(INDEX(技能效果!K:K,MATCH(B213,技能效果!B:B,0))=0,INDEX(技能效果!I:I,MATCH(技能效果等级!B213,技能效果!B:B,0)),INDEX(技能效果!I:I,MATCH(技能效果等级!B213,技能效果!B:B,0))*VLOOKUP(E213,技能数值计算!$C$19:$D$28,2,FALSE))</f>
        <v>1</v>
      </c>
      <c r="H213" s="95">
        <f>INDEX(技能效果!J:J,MATCH(技能效果等级!B213,技能效果!B:B,0))</f>
        <v>1</v>
      </c>
      <c r="I213" s="95"/>
      <c r="J213" s="95"/>
      <c r="K213" s="95"/>
      <c r="L213" s="95"/>
      <c r="M213" s="95"/>
      <c r="N213" s="96" t="str">
        <f>IF(INDEX(技能效果!L:L,MATCH(技能效果等级!B213,技能效果!B:B,0))="","",INDEX(技能效果!L:L,MATCH(技能效果等级!B213,技能效果!B:B,0)))</f>
        <v/>
      </c>
      <c r="O213" s="95">
        <f>IF(INDEX(技能效果!N:N,MATCH(B213,技能效果!B:B,0))=0,INDEX(技能效果!M:M,MATCH(技能效果等级!B213,技能效果!B:B,0)),INDEX(技能效果!M:M,MATCH(技能效果等级!B213,技能效果!B:B,0))*VLOOKUP(E213,技能数值计算!$C$19:$D$28,2,FALSE))</f>
        <v>0</v>
      </c>
      <c r="P213" s="95"/>
      <c r="Q213" s="95"/>
      <c r="R213" s="95" t="str">
        <f>IF(INDEX(技能效果!O:O,MATCH(技能效果等级!B213,技能效果!B:B,0))="","",INDEX(技能效果!O:O,MATCH(技能效果等级!B213,技能效果!B:B,0)))</f>
        <v/>
      </c>
      <c r="S213" s="95"/>
      <c r="T213" s="95"/>
      <c r="U213" s="95"/>
      <c r="V213" s="96" t="str">
        <f>IF(INDEX(技能效果!AF:AF,MATCH(技能效果等级!B213,技能效果!B:B,0))="","",INDEX(技能效果!AF:AF,MATCH(技能效果等级!B213,技能效果!B:B,0)))</f>
        <v/>
      </c>
      <c r="W213" s="95">
        <f t="shared" si="1"/>
        <v>12</v>
      </c>
      <c r="X213" s="95"/>
      <c r="Y213" s="95"/>
    </row>
    <row r="214" spans="1:25" ht="16.5" x14ac:dyDescent="0.2">
      <c r="A214" s="62">
        <v>211</v>
      </c>
      <c r="B214" s="95">
        <f>INDEX(技能效果!B:B,MATCH(技能效果等级!W214,技能效果!AE:AE,0))</f>
        <v>130600602</v>
      </c>
      <c r="C214" s="95" t="str">
        <f>INDEX(技能效果!C:C,MATCH(技能效果等级!B214,技能效果!B:B,0))</f>
        <v>红莲缇娜普攻水晶</v>
      </c>
      <c r="D214" s="96" t="s">
        <v>873</v>
      </c>
      <c r="E214" s="95">
        <v>7</v>
      </c>
      <c r="F214" s="95">
        <f>INDEX(技能效果!H:H,MATCH(技能效果等级!B214,技能效果!B:B,0))</f>
        <v>3001</v>
      </c>
      <c r="G214" s="95">
        <f>IF(INDEX(技能效果!K:K,MATCH(B214,技能效果!B:B,0))=0,INDEX(技能效果!I:I,MATCH(技能效果等级!B214,技能效果!B:B,0)),INDEX(技能效果!I:I,MATCH(技能效果等级!B214,技能效果!B:B,0))*VLOOKUP(E214,技能数值计算!$C$19:$D$28,2,FALSE))</f>
        <v>1</v>
      </c>
      <c r="H214" s="95">
        <f>INDEX(技能效果!J:J,MATCH(技能效果等级!B214,技能效果!B:B,0))</f>
        <v>1</v>
      </c>
      <c r="I214" s="95"/>
      <c r="J214" s="95"/>
      <c r="K214" s="95"/>
      <c r="L214" s="95"/>
      <c r="M214" s="95"/>
      <c r="N214" s="96" t="str">
        <f>IF(INDEX(技能效果!L:L,MATCH(技能效果等级!B214,技能效果!B:B,0))="","",INDEX(技能效果!L:L,MATCH(技能效果等级!B214,技能效果!B:B,0)))</f>
        <v/>
      </c>
      <c r="O214" s="95">
        <f>IF(INDEX(技能效果!N:N,MATCH(B214,技能效果!B:B,0))=0,INDEX(技能效果!M:M,MATCH(技能效果等级!B214,技能效果!B:B,0)),INDEX(技能效果!M:M,MATCH(技能效果等级!B214,技能效果!B:B,0))*VLOOKUP(E214,技能数值计算!$C$19:$D$28,2,FALSE))</f>
        <v>0</v>
      </c>
      <c r="P214" s="95"/>
      <c r="Q214" s="95"/>
      <c r="R214" s="95" t="str">
        <f>IF(INDEX(技能效果!O:O,MATCH(技能效果等级!B214,技能效果!B:B,0))="","",INDEX(技能效果!O:O,MATCH(技能效果等级!B214,技能效果!B:B,0)))</f>
        <v/>
      </c>
      <c r="S214" s="95"/>
      <c r="T214" s="95"/>
      <c r="U214" s="95"/>
      <c r="V214" s="96" t="str">
        <f>IF(INDEX(技能效果!AF:AF,MATCH(技能效果等级!B214,技能效果!B:B,0))="","",INDEX(技能效果!AF:AF,MATCH(技能效果等级!B214,技能效果!B:B,0)))</f>
        <v/>
      </c>
      <c r="W214" s="95">
        <f t="shared" si="1"/>
        <v>12</v>
      </c>
      <c r="X214" s="95"/>
      <c r="Y214" s="95"/>
    </row>
    <row r="215" spans="1:25" ht="16.5" x14ac:dyDescent="0.2">
      <c r="A215" s="62">
        <v>212</v>
      </c>
      <c r="B215" s="95">
        <f>INDEX(技能效果!B:B,MATCH(技能效果等级!W215,技能效果!AE:AE,0))</f>
        <v>130600602</v>
      </c>
      <c r="C215" s="95" t="str">
        <f>INDEX(技能效果!C:C,MATCH(技能效果等级!B215,技能效果!B:B,0))</f>
        <v>红莲缇娜普攻水晶</v>
      </c>
      <c r="D215" s="96" t="s">
        <v>873</v>
      </c>
      <c r="E215" s="95">
        <v>8</v>
      </c>
      <c r="F215" s="95">
        <f>INDEX(技能效果!H:H,MATCH(技能效果等级!B215,技能效果!B:B,0))</f>
        <v>3001</v>
      </c>
      <c r="G215" s="95">
        <f>IF(INDEX(技能效果!K:K,MATCH(B215,技能效果!B:B,0))=0,INDEX(技能效果!I:I,MATCH(技能效果等级!B215,技能效果!B:B,0)),INDEX(技能效果!I:I,MATCH(技能效果等级!B215,技能效果!B:B,0))*VLOOKUP(E215,技能数值计算!$C$19:$D$28,2,FALSE))</f>
        <v>1</v>
      </c>
      <c r="H215" s="95">
        <f>INDEX(技能效果!J:J,MATCH(技能效果等级!B215,技能效果!B:B,0))</f>
        <v>1</v>
      </c>
      <c r="I215" s="95"/>
      <c r="J215" s="95"/>
      <c r="K215" s="95"/>
      <c r="L215" s="95"/>
      <c r="M215" s="95"/>
      <c r="N215" s="96" t="str">
        <f>IF(INDEX(技能效果!L:L,MATCH(技能效果等级!B215,技能效果!B:B,0))="","",INDEX(技能效果!L:L,MATCH(技能效果等级!B215,技能效果!B:B,0)))</f>
        <v/>
      </c>
      <c r="O215" s="95">
        <f>IF(INDEX(技能效果!N:N,MATCH(B215,技能效果!B:B,0))=0,INDEX(技能效果!M:M,MATCH(技能效果等级!B215,技能效果!B:B,0)),INDEX(技能效果!M:M,MATCH(技能效果等级!B215,技能效果!B:B,0))*VLOOKUP(E215,技能数值计算!$C$19:$D$28,2,FALSE))</f>
        <v>0</v>
      </c>
      <c r="P215" s="95"/>
      <c r="Q215" s="95"/>
      <c r="R215" s="95" t="str">
        <f>IF(INDEX(技能效果!O:O,MATCH(技能效果等级!B215,技能效果!B:B,0))="","",INDEX(技能效果!O:O,MATCH(技能效果等级!B215,技能效果!B:B,0)))</f>
        <v/>
      </c>
      <c r="S215" s="95"/>
      <c r="T215" s="95"/>
      <c r="U215" s="95"/>
      <c r="V215" s="96" t="str">
        <f>IF(INDEX(技能效果!AF:AF,MATCH(技能效果等级!B215,技能效果!B:B,0))="","",INDEX(技能效果!AF:AF,MATCH(技能效果等级!B215,技能效果!B:B,0)))</f>
        <v/>
      </c>
      <c r="W215" s="95">
        <f t="shared" si="1"/>
        <v>12</v>
      </c>
      <c r="X215" s="95"/>
      <c r="Y215" s="95"/>
    </row>
    <row r="216" spans="1:25" ht="16.5" x14ac:dyDescent="0.2">
      <c r="A216" s="62">
        <v>213</v>
      </c>
      <c r="B216" s="95">
        <f>INDEX(技能效果!B:B,MATCH(技能效果等级!W216,技能效果!AE:AE,0))</f>
        <v>130600602</v>
      </c>
      <c r="C216" s="95" t="str">
        <f>INDEX(技能效果!C:C,MATCH(技能效果等级!B216,技能效果!B:B,0))</f>
        <v>红莲缇娜普攻水晶</v>
      </c>
      <c r="D216" s="96" t="s">
        <v>873</v>
      </c>
      <c r="E216" s="95">
        <v>9</v>
      </c>
      <c r="F216" s="95">
        <f>INDEX(技能效果!H:H,MATCH(技能效果等级!B216,技能效果!B:B,0))</f>
        <v>3001</v>
      </c>
      <c r="G216" s="95">
        <f>IF(INDEX(技能效果!K:K,MATCH(B216,技能效果!B:B,0))=0,INDEX(技能效果!I:I,MATCH(技能效果等级!B216,技能效果!B:B,0)),INDEX(技能效果!I:I,MATCH(技能效果等级!B216,技能效果!B:B,0))*VLOOKUP(E216,技能数值计算!$C$19:$D$28,2,FALSE))</f>
        <v>1</v>
      </c>
      <c r="H216" s="95">
        <f>INDEX(技能效果!J:J,MATCH(技能效果等级!B216,技能效果!B:B,0))</f>
        <v>1</v>
      </c>
      <c r="I216" s="95"/>
      <c r="J216" s="95"/>
      <c r="K216" s="95"/>
      <c r="L216" s="95"/>
      <c r="M216" s="95"/>
      <c r="N216" s="96" t="str">
        <f>IF(INDEX(技能效果!L:L,MATCH(技能效果等级!B216,技能效果!B:B,0))="","",INDEX(技能效果!L:L,MATCH(技能效果等级!B216,技能效果!B:B,0)))</f>
        <v/>
      </c>
      <c r="O216" s="95">
        <f>IF(INDEX(技能效果!N:N,MATCH(B216,技能效果!B:B,0))=0,INDEX(技能效果!M:M,MATCH(技能效果等级!B216,技能效果!B:B,0)),INDEX(技能效果!M:M,MATCH(技能效果等级!B216,技能效果!B:B,0))*VLOOKUP(E216,技能数值计算!$C$19:$D$28,2,FALSE))</f>
        <v>0</v>
      </c>
      <c r="P216" s="95"/>
      <c r="Q216" s="95"/>
      <c r="R216" s="95" t="str">
        <f>IF(INDEX(技能效果!O:O,MATCH(技能效果等级!B216,技能效果!B:B,0))="","",INDEX(技能效果!O:O,MATCH(技能效果等级!B216,技能效果!B:B,0)))</f>
        <v/>
      </c>
      <c r="S216" s="95"/>
      <c r="T216" s="95"/>
      <c r="U216" s="95"/>
      <c r="V216" s="96" t="str">
        <f>IF(INDEX(技能效果!AF:AF,MATCH(技能效果等级!B216,技能效果!B:B,0))="","",INDEX(技能效果!AF:AF,MATCH(技能效果等级!B216,技能效果!B:B,0)))</f>
        <v/>
      </c>
      <c r="W216" s="95">
        <f t="shared" si="1"/>
        <v>12</v>
      </c>
      <c r="X216" s="95"/>
      <c r="Y216" s="95"/>
    </row>
    <row r="217" spans="1:25" ht="16.5" x14ac:dyDescent="0.2">
      <c r="A217" s="62">
        <v>214</v>
      </c>
      <c r="B217" s="95">
        <f>INDEX(技能效果!B:B,MATCH(技能效果等级!W217,技能效果!AE:AE,0))</f>
        <v>130600602</v>
      </c>
      <c r="C217" s="95" t="str">
        <f>INDEX(技能效果!C:C,MATCH(技能效果等级!B217,技能效果!B:B,0))</f>
        <v>红莲缇娜普攻水晶</v>
      </c>
      <c r="D217" s="96" t="s">
        <v>873</v>
      </c>
      <c r="E217" s="95">
        <v>10</v>
      </c>
      <c r="F217" s="95">
        <f>INDEX(技能效果!H:H,MATCH(技能效果等级!B217,技能效果!B:B,0))</f>
        <v>3001</v>
      </c>
      <c r="G217" s="95">
        <f>IF(INDEX(技能效果!K:K,MATCH(B217,技能效果!B:B,0))=0,INDEX(技能效果!I:I,MATCH(技能效果等级!B217,技能效果!B:B,0)),INDEX(技能效果!I:I,MATCH(技能效果等级!B217,技能效果!B:B,0))*VLOOKUP(E217,技能数值计算!$C$19:$D$28,2,FALSE))</f>
        <v>1</v>
      </c>
      <c r="H217" s="95">
        <f>INDEX(技能效果!J:J,MATCH(技能效果等级!B217,技能效果!B:B,0))</f>
        <v>1</v>
      </c>
      <c r="I217" s="95"/>
      <c r="J217" s="95"/>
      <c r="K217" s="95"/>
      <c r="L217" s="95"/>
      <c r="M217" s="95"/>
      <c r="N217" s="96" t="str">
        <f>IF(INDEX(技能效果!L:L,MATCH(技能效果等级!B217,技能效果!B:B,0))="","",INDEX(技能效果!L:L,MATCH(技能效果等级!B217,技能效果!B:B,0)))</f>
        <v/>
      </c>
      <c r="O217" s="95">
        <f>IF(INDEX(技能效果!N:N,MATCH(B217,技能效果!B:B,0))=0,INDEX(技能效果!M:M,MATCH(技能效果等级!B217,技能效果!B:B,0)),INDEX(技能效果!M:M,MATCH(技能效果等级!B217,技能效果!B:B,0))*VLOOKUP(E217,技能数值计算!$C$19:$D$28,2,FALSE))</f>
        <v>0</v>
      </c>
      <c r="P217" s="95"/>
      <c r="Q217" s="95"/>
      <c r="R217" s="95" t="str">
        <f>IF(INDEX(技能效果!O:O,MATCH(技能效果等级!B217,技能效果!B:B,0))="","",INDEX(技能效果!O:O,MATCH(技能效果等级!B217,技能效果!B:B,0)))</f>
        <v/>
      </c>
      <c r="S217" s="95"/>
      <c r="T217" s="95"/>
      <c r="U217" s="95"/>
      <c r="V217" s="96" t="str">
        <f>IF(INDEX(技能效果!AF:AF,MATCH(技能效果等级!B217,技能效果!B:B,0))="","",INDEX(技能效果!AF:AF,MATCH(技能效果等级!B217,技能效果!B:B,0)))</f>
        <v/>
      </c>
      <c r="W217" s="95">
        <f t="shared" si="1"/>
        <v>12</v>
      </c>
      <c r="X217" s="95"/>
      <c r="Y217" s="95"/>
    </row>
    <row r="218" spans="1:25" ht="16.5" x14ac:dyDescent="0.2">
      <c r="A218" s="62">
        <v>215</v>
      </c>
      <c r="B218" s="95">
        <f>INDEX(技能效果!B:B,MATCH(技能效果等级!W218,技能效果!AE:AE,0))</f>
        <v>130600701</v>
      </c>
      <c r="C218" s="95" t="str">
        <f>INDEX(技能效果!C:C,MATCH(技能效果等级!B218,技能效果!B:B,0))</f>
        <v>战斗曹焱兵普攻伤害</v>
      </c>
      <c r="D218" s="96" t="s">
        <v>873</v>
      </c>
      <c r="E218" s="95">
        <v>1</v>
      </c>
      <c r="F218" s="95">
        <f>INDEX(技能效果!H:H,MATCH(技能效果等级!B218,技能效果!B:B,0))</f>
        <v>1001</v>
      </c>
      <c r="G218" s="95">
        <f>IF(INDEX(技能效果!K:K,MATCH(B218,技能效果!B:B,0))=0,INDEX(技能效果!I:I,MATCH(技能效果等级!B218,技能效果!B:B,0)),INDEX(技能效果!I:I,MATCH(技能效果等级!B218,技能效果!B:B,0))*VLOOKUP(E218,技能数值计算!$C$19:$D$28,2,FALSE))</f>
        <v>1</v>
      </c>
      <c r="H218" s="95">
        <f>INDEX(技能效果!J:J,MATCH(技能效果等级!B218,技能效果!B:B,0))</f>
        <v>0</v>
      </c>
      <c r="I218" s="95"/>
      <c r="J218" s="95"/>
      <c r="K218" s="95"/>
      <c r="L218" s="95"/>
      <c r="M218" s="95"/>
      <c r="N218" s="96" t="str">
        <f>IF(INDEX(技能效果!L:L,MATCH(技能效果等级!B218,技能效果!B:B,0))="","",INDEX(技能效果!L:L,MATCH(技能效果等级!B218,技能效果!B:B,0)))</f>
        <v/>
      </c>
      <c r="O218" s="95">
        <f>IF(INDEX(技能效果!N:N,MATCH(B218,技能效果!B:B,0))=0,INDEX(技能效果!M:M,MATCH(技能效果等级!B218,技能效果!B:B,0)),INDEX(技能效果!M:M,MATCH(技能效果等级!B218,技能效果!B:B,0))*VLOOKUP(E218,技能数值计算!$C$19:$D$28,2,FALSE))</f>
        <v>0</v>
      </c>
      <c r="P218" s="95"/>
      <c r="Q218" s="95"/>
      <c r="R218" s="95" t="str">
        <f>IF(INDEX(技能效果!O:O,MATCH(技能效果等级!B218,技能效果!B:B,0))="","",INDEX(技能效果!O:O,MATCH(技能效果等级!B218,技能效果!B:B,0)))</f>
        <v/>
      </c>
      <c r="S218" s="95"/>
      <c r="T218" s="95"/>
      <c r="U218" s="95"/>
      <c r="V218" s="96" t="str">
        <f>IF(INDEX(技能效果!AF:AF,MATCH(技能效果等级!B218,技能效果!B:B,0))="","",INDEX(技能效果!AF:AF,MATCH(技能效果等级!B218,技能效果!B:B,0)))</f>
        <v/>
      </c>
      <c r="W218" s="95">
        <f t="shared" si="1"/>
        <v>13</v>
      </c>
      <c r="X218" s="95"/>
      <c r="Y218" s="95"/>
    </row>
    <row r="219" spans="1:25" ht="16.5" x14ac:dyDescent="0.2">
      <c r="A219" s="62">
        <v>216</v>
      </c>
      <c r="B219" s="95">
        <f>INDEX(技能效果!B:B,MATCH(技能效果等级!W219,技能效果!AE:AE,0))</f>
        <v>130600701</v>
      </c>
      <c r="C219" s="95" t="str">
        <f>INDEX(技能效果!C:C,MATCH(技能效果等级!B219,技能效果!B:B,0))</f>
        <v>战斗曹焱兵普攻伤害</v>
      </c>
      <c r="D219" s="96" t="s">
        <v>873</v>
      </c>
      <c r="E219" s="95">
        <v>2</v>
      </c>
      <c r="F219" s="95">
        <f>INDEX(技能效果!H:H,MATCH(技能效果等级!B219,技能效果!B:B,0))</f>
        <v>1001</v>
      </c>
      <c r="G219" s="95">
        <f>IF(INDEX(技能效果!K:K,MATCH(B219,技能效果!B:B,0))=0,INDEX(技能效果!I:I,MATCH(技能效果等级!B219,技能效果!B:B,0)),INDEX(技能效果!I:I,MATCH(技能效果等级!B219,技能效果!B:B,0))*VLOOKUP(E219,技能数值计算!$C$19:$D$28,2,FALSE))</f>
        <v>1</v>
      </c>
      <c r="H219" s="95">
        <f>INDEX(技能效果!J:J,MATCH(技能效果等级!B219,技能效果!B:B,0))</f>
        <v>0</v>
      </c>
      <c r="I219" s="95"/>
      <c r="J219" s="95"/>
      <c r="K219" s="95"/>
      <c r="L219" s="95"/>
      <c r="M219" s="95"/>
      <c r="N219" s="96" t="str">
        <f>IF(INDEX(技能效果!L:L,MATCH(技能效果等级!B219,技能效果!B:B,0))="","",INDEX(技能效果!L:L,MATCH(技能效果等级!B219,技能效果!B:B,0)))</f>
        <v/>
      </c>
      <c r="O219" s="95">
        <f>IF(INDEX(技能效果!N:N,MATCH(B219,技能效果!B:B,0))=0,INDEX(技能效果!M:M,MATCH(技能效果等级!B219,技能效果!B:B,0)),INDEX(技能效果!M:M,MATCH(技能效果等级!B219,技能效果!B:B,0))*VLOOKUP(E219,技能数值计算!$C$19:$D$28,2,FALSE))</f>
        <v>0</v>
      </c>
      <c r="P219" s="95"/>
      <c r="Q219" s="95"/>
      <c r="R219" s="95" t="str">
        <f>IF(INDEX(技能效果!O:O,MATCH(技能效果等级!B219,技能效果!B:B,0))="","",INDEX(技能效果!O:O,MATCH(技能效果等级!B219,技能效果!B:B,0)))</f>
        <v/>
      </c>
      <c r="S219" s="95"/>
      <c r="T219" s="95"/>
      <c r="U219" s="95"/>
      <c r="V219" s="96" t="str">
        <f>IF(INDEX(技能效果!AF:AF,MATCH(技能效果等级!B219,技能效果!B:B,0))="","",INDEX(技能效果!AF:AF,MATCH(技能效果等级!B219,技能效果!B:B,0)))</f>
        <v/>
      </c>
      <c r="W219" s="95">
        <f t="shared" si="1"/>
        <v>13</v>
      </c>
      <c r="X219" s="95"/>
      <c r="Y219" s="95"/>
    </row>
    <row r="220" spans="1:25" ht="16.5" x14ac:dyDescent="0.2">
      <c r="A220" s="62">
        <v>217</v>
      </c>
      <c r="B220" s="95">
        <f>INDEX(技能效果!B:B,MATCH(技能效果等级!W220,技能效果!AE:AE,0))</f>
        <v>130600701</v>
      </c>
      <c r="C220" s="95" t="str">
        <f>INDEX(技能效果!C:C,MATCH(技能效果等级!B220,技能效果!B:B,0))</f>
        <v>战斗曹焱兵普攻伤害</v>
      </c>
      <c r="D220" s="96" t="s">
        <v>873</v>
      </c>
      <c r="E220" s="95">
        <v>3</v>
      </c>
      <c r="F220" s="95">
        <f>INDEX(技能效果!H:H,MATCH(技能效果等级!B220,技能效果!B:B,0))</f>
        <v>1001</v>
      </c>
      <c r="G220" s="95">
        <f>IF(INDEX(技能效果!K:K,MATCH(B220,技能效果!B:B,0))=0,INDEX(技能效果!I:I,MATCH(技能效果等级!B220,技能效果!B:B,0)),INDEX(技能效果!I:I,MATCH(技能效果等级!B220,技能效果!B:B,0))*VLOOKUP(E220,技能数值计算!$C$19:$D$28,2,FALSE))</f>
        <v>1</v>
      </c>
      <c r="H220" s="95">
        <f>INDEX(技能效果!J:J,MATCH(技能效果等级!B220,技能效果!B:B,0))</f>
        <v>0</v>
      </c>
      <c r="I220" s="95"/>
      <c r="J220" s="95"/>
      <c r="K220" s="95"/>
      <c r="L220" s="95"/>
      <c r="M220" s="95"/>
      <c r="N220" s="96" t="str">
        <f>IF(INDEX(技能效果!L:L,MATCH(技能效果等级!B220,技能效果!B:B,0))="","",INDEX(技能效果!L:L,MATCH(技能效果等级!B220,技能效果!B:B,0)))</f>
        <v/>
      </c>
      <c r="O220" s="95">
        <f>IF(INDEX(技能效果!N:N,MATCH(B220,技能效果!B:B,0))=0,INDEX(技能效果!M:M,MATCH(技能效果等级!B220,技能效果!B:B,0)),INDEX(技能效果!M:M,MATCH(技能效果等级!B220,技能效果!B:B,0))*VLOOKUP(E220,技能数值计算!$C$19:$D$28,2,FALSE))</f>
        <v>0</v>
      </c>
      <c r="P220" s="95"/>
      <c r="Q220" s="95"/>
      <c r="R220" s="95" t="str">
        <f>IF(INDEX(技能效果!O:O,MATCH(技能效果等级!B220,技能效果!B:B,0))="","",INDEX(技能效果!O:O,MATCH(技能效果等级!B220,技能效果!B:B,0)))</f>
        <v/>
      </c>
      <c r="S220" s="95"/>
      <c r="T220" s="95"/>
      <c r="U220" s="95"/>
      <c r="V220" s="96" t="str">
        <f>IF(INDEX(技能效果!AF:AF,MATCH(技能效果等级!B220,技能效果!B:B,0))="","",INDEX(技能效果!AF:AF,MATCH(技能效果等级!B220,技能效果!B:B,0)))</f>
        <v/>
      </c>
      <c r="W220" s="95">
        <f t="shared" si="1"/>
        <v>13</v>
      </c>
      <c r="X220" s="95"/>
      <c r="Y220" s="95"/>
    </row>
    <row r="221" spans="1:25" ht="16.5" x14ac:dyDescent="0.2">
      <c r="A221" s="62">
        <v>218</v>
      </c>
      <c r="B221" s="95">
        <f>INDEX(技能效果!B:B,MATCH(技能效果等级!W221,技能效果!AE:AE,0))</f>
        <v>130600701</v>
      </c>
      <c r="C221" s="95" t="str">
        <f>INDEX(技能效果!C:C,MATCH(技能效果等级!B221,技能效果!B:B,0))</f>
        <v>战斗曹焱兵普攻伤害</v>
      </c>
      <c r="D221" s="96" t="s">
        <v>873</v>
      </c>
      <c r="E221" s="95">
        <v>4</v>
      </c>
      <c r="F221" s="95">
        <f>INDEX(技能效果!H:H,MATCH(技能效果等级!B221,技能效果!B:B,0))</f>
        <v>1001</v>
      </c>
      <c r="G221" s="95">
        <f>IF(INDEX(技能效果!K:K,MATCH(B221,技能效果!B:B,0))=0,INDEX(技能效果!I:I,MATCH(技能效果等级!B221,技能效果!B:B,0)),INDEX(技能效果!I:I,MATCH(技能效果等级!B221,技能效果!B:B,0))*VLOOKUP(E221,技能数值计算!$C$19:$D$28,2,FALSE))</f>
        <v>1</v>
      </c>
      <c r="H221" s="95">
        <f>INDEX(技能效果!J:J,MATCH(技能效果等级!B221,技能效果!B:B,0))</f>
        <v>0</v>
      </c>
      <c r="I221" s="95"/>
      <c r="J221" s="95"/>
      <c r="K221" s="95"/>
      <c r="L221" s="95"/>
      <c r="M221" s="95"/>
      <c r="N221" s="96" t="str">
        <f>IF(INDEX(技能效果!L:L,MATCH(技能效果等级!B221,技能效果!B:B,0))="","",INDEX(技能效果!L:L,MATCH(技能效果等级!B221,技能效果!B:B,0)))</f>
        <v/>
      </c>
      <c r="O221" s="95">
        <f>IF(INDEX(技能效果!N:N,MATCH(B221,技能效果!B:B,0))=0,INDEX(技能效果!M:M,MATCH(技能效果等级!B221,技能效果!B:B,0)),INDEX(技能效果!M:M,MATCH(技能效果等级!B221,技能效果!B:B,0))*VLOOKUP(E221,技能数值计算!$C$19:$D$28,2,FALSE))</f>
        <v>0</v>
      </c>
      <c r="P221" s="95"/>
      <c r="Q221" s="95"/>
      <c r="R221" s="95" t="str">
        <f>IF(INDEX(技能效果!O:O,MATCH(技能效果等级!B221,技能效果!B:B,0))="","",INDEX(技能效果!O:O,MATCH(技能效果等级!B221,技能效果!B:B,0)))</f>
        <v/>
      </c>
      <c r="S221" s="95"/>
      <c r="T221" s="95"/>
      <c r="U221" s="95"/>
      <c r="V221" s="96" t="str">
        <f>IF(INDEX(技能效果!AF:AF,MATCH(技能效果等级!B221,技能效果!B:B,0))="","",INDEX(技能效果!AF:AF,MATCH(技能效果等级!B221,技能效果!B:B,0)))</f>
        <v/>
      </c>
      <c r="W221" s="95">
        <f t="shared" si="1"/>
        <v>13</v>
      </c>
      <c r="X221" s="95"/>
      <c r="Y221" s="95"/>
    </row>
    <row r="222" spans="1:25" ht="16.5" x14ac:dyDescent="0.2">
      <c r="A222" s="62">
        <v>219</v>
      </c>
      <c r="B222" s="95">
        <f>INDEX(技能效果!B:B,MATCH(技能效果等级!W222,技能效果!AE:AE,0))</f>
        <v>130600701</v>
      </c>
      <c r="C222" s="95" t="str">
        <f>INDEX(技能效果!C:C,MATCH(技能效果等级!B222,技能效果!B:B,0))</f>
        <v>战斗曹焱兵普攻伤害</v>
      </c>
      <c r="D222" s="96" t="s">
        <v>873</v>
      </c>
      <c r="E222" s="95">
        <v>5</v>
      </c>
      <c r="F222" s="95">
        <f>INDEX(技能效果!H:H,MATCH(技能效果等级!B222,技能效果!B:B,0))</f>
        <v>1001</v>
      </c>
      <c r="G222" s="95">
        <f>IF(INDEX(技能效果!K:K,MATCH(B222,技能效果!B:B,0))=0,INDEX(技能效果!I:I,MATCH(技能效果等级!B222,技能效果!B:B,0)),INDEX(技能效果!I:I,MATCH(技能效果等级!B222,技能效果!B:B,0))*VLOOKUP(E222,技能数值计算!$C$19:$D$28,2,FALSE))</f>
        <v>1</v>
      </c>
      <c r="H222" s="95">
        <f>INDEX(技能效果!J:J,MATCH(技能效果等级!B222,技能效果!B:B,0))</f>
        <v>0</v>
      </c>
      <c r="I222" s="95"/>
      <c r="J222" s="95"/>
      <c r="K222" s="95"/>
      <c r="L222" s="95"/>
      <c r="M222" s="95"/>
      <c r="N222" s="96" t="str">
        <f>IF(INDEX(技能效果!L:L,MATCH(技能效果等级!B222,技能效果!B:B,0))="","",INDEX(技能效果!L:L,MATCH(技能效果等级!B222,技能效果!B:B,0)))</f>
        <v/>
      </c>
      <c r="O222" s="95">
        <f>IF(INDEX(技能效果!N:N,MATCH(B222,技能效果!B:B,0))=0,INDEX(技能效果!M:M,MATCH(技能效果等级!B222,技能效果!B:B,0)),INDEX(技能效果!M:M,MATCH(技能效果等级!B222,技能效果!B:B,0))*VLOOKUP(E222,技能数值计算!$C$19:$D$28,2,FALSE))</f>
        <v>0</v>
      </c>
      <c r="P222" s="95"/>
      <c r="Q222" s="95"/>
      <c r="R222" s="95" t="str">
        <f>IF(INDEX(技能效果!O:O,MATCH(技能效果等级!B222,技能效果!B:B,0))="","",INDEX(技能效果!O:O,MATCH(技能效果等级!B222,技能效果!B:B,0)))</f>
        <v/>
      </c>
      <c r="S222" s="95"/>
      <c r="T222" s="95"/>
      <c r="U222" s="95"/>
      <c r="V222" s="96" t="str">
        <f>IF(INDEX(技能效果!AF:AF,MATCH(技能效果等级!B222,技能效果!B:B,0))="","",INDEX(技能效果!AF:AF,MATCH(技能效果等级!B222,技能效果!B:B,0)))</f>
        <v/>
      </c>
      <c r="W222" s="95">
        <f t="shared" si="1"/>
        <v>13</v>
      </c>
      <c r="X222" s="95"/>
      <c r="Y222" s="95"/>
    </row>
    <row r="223" spans="1:25" ht="16.5" x14ac:dyDescent="0.2">
      <c r="A223" s="62">
        <v>220</v>
      </c>
      <c r="B223" s="95">
        <f>INDEX(技能效果!B:B,MATCH(技能效果等级!W223,技能效果!AE:AE,0))</f>
        <v>130600701</v>
      </c>
      <c r="C223" s="95" t="str">
        <f>INDEX(技能效果!C:C,MATCH(技能效果等级!B223,技能效果!B:B,0))</f>
        <v>战斗曹焱兵普攻伤害</v>
      </c>
      <c r="D223" s="96" t="s">
        <v>873</v>
      </c>
      <c r="E223" s="95">
        <v>6</v>
      </c>
      <c r="F223" s="95">
        <f>INDEX(技能效果!H:H,MATCH(技能效果等级!B223,技能效果!B:B,0))</f>
        <v>1001</v>
      </c>
      <c r="G223" s="95">
        <f>IF(INDEX(技能效果!K:K,MATCH(B223,技能效果!B:B,0))=0,INDEX(技能效果!I:I,MATCH(技能效果等级!B223,技能效果!B:B,0)),INDEX(技能效果!I:I,MATCH(技能效果等级!B223,技能效果!B:B,0))*VLOOKUP(E223,技能数值计算!$C$19:$D$28,2,FALSE))</f>
        <v>1</v>
      </c>
      <c r="H223" s="95">
        <f>INDEX(技能效果!J:J,MATCH(技能效果等级!B223,技能效果!B:B,0))</f>
        <v>0</v>
      </c>
      <c r="I223" s="95"/>
      <c r="J223" s="95"/>
      <c r="K223" s="95"/>
      <c r="L223" s="95"/>
      <c r="M223" s="95"/>
      <c r="N223" s="96" t="str">
        <f>IF(INDEX(技能效果!L:L,MATCH(技能效果等级!B223,技能效果!B:B,0))="","",INDEX(技能效果!L:L,MATCH(技能效果等级!B223,技能效果!B:B,0)))</f>
        <v/>
      </c>
      <c r="O223" s="95">
        <f>IF(INDEX(技能效果!N:N,MATCH(B223,技能效果!B:B,0))=0,INDEX(技能效果!M:M,MATCH(技能效果等级!B223,技能效果!B:B,0)),INDEX(技能效果!M:M,MATCH(技能效果等级!B223,技能效果!B:B,0))*VLOOKUP(E223,技能数值计算!$C$19:$D$28,2,FALSE))</f>
        <v>0</v>
      </c>
      <c r="P223" s="95"/>
      <c r="Q223" s="95"/>
      <c r="R223" s="95" t="str">
        <f>IF(INDEX(技能效果!O:O,MATCH(技能效果等级!B223,技能效果!B:B,0))="","",INDEX(技能效果!O:O,MATCH(技能效果等级!B223,技能效果!B:B,0)))</f>
        <v/>
      </c>
      <c r="S223" s="95"/>
      <c r="T223" s="95"/>
      <c r="U223" s="95"/>
      <c r="V223" s="96" t="str">
        <f>IF(INDEX(技能效果!AF:AF,MATCH(技能效果等级!B223,技能效果!B:B,0))="","",INDEX(技能效果!AF:AF,MATCH(技能效果等级!B223,技能效果!B:B,0)))</f>
        <v/>
      </c>
      <c r="W223" s="95">
        <f t="shared" si="1"/>
        <v>13</v>
      </c>
      <c r="X223" s="95"/>
      <c r="Y223" s="95"/>
    </row>
    <row r="224" spans="1:25" ht="16.5" x14ac:dyDescent="0.2">
      <c r="A224" s="62">
        <v>221</v>
      </c>
      <c r="B224" s="95">
        <f>INDEX(技能效果!B:B,MATCH(技能效果等级!W224,技能效果!AE:AE,0))</f>
        <v>130600701</v>
      </c>
      <c r="C224" s="95" t="str">
        <f>INDEX(技能效果!C:C,MATCH(技能效果等级!B224,技能效果!B:B,0))</f>
        <v>战斗曹焱兵普攻伤害</v>
      </c>
      <c r="D224" s="96" t="s">
        <v>873</v>
      </c>
      <c r="E224" s="95">
        <v>7</v>
      </c>
      <c r="F224" s="95">
        <f>INDEX(技能效果!H:H,MATCH(技能效果等级!B224,技能效果!B:B,0))</f>
        <v>1001</v>
      </c>
      <c r="G224" s="95">
        <f>IF(INDEX(技能效果!K:K,MATCH(B224,技能效果!B:B,0))=0,INDEX(技能效果!I:I,MATCH(技能效果等级!B224,技能效果!B:B,0)),INDEX(技能效果!I:I,MATCH(技能效果等级!B224,技能效果!B:B,0))*VLOOKUP(E224,技能数值计算!$C$19:$D$28,2,FALSE))</f>
        <v>1</v>
      </c>
      <c r="H224" s="95">
        <f>INDEX(技能效果!J:J,MATCH(技能效果等级!B224,技能效果!B:B,0))</f>
        <v>0</v>
      </c>
      <c r="I224" s="95"/>
      <c r="J224" s="95"/>
      <c r="K224" s="95"/>
      <c r="L224" s="95"/>
      <c r="M224" s="95"/>
      <c r="N224" s="96" t="str">
        <f>IF(INDEX(技能效果!L:L,MATCH(技能效果等级!B224,技能效果!B:B,0))="","",INDEX(技能效果!L:L,MATCH(技能效果等级!B224,技能效果!B:B,0)))</f>
        <v/>
      </c>
      <c r="O224" s="95">
        <f>IF(INDEX(技能效果!N:N,MATCH(B224,技能效果!B:B,0))=0,INDEX(技能效果!M:M,MATCH(技能效果等级!B224,技能效果!B:B,0)),INDEX(技能效果!M:M,MATCH(技能效果等级!B224,技能效果!B:B,0))*VLOOKUP(E224,技能数值计算!$C$19:$D$28,2,FALSE))</f>
        <v>0</v>
      </c>
      <c r="P224" s="95"/>
      <c r="Q224" s="95"/>
      <c r="R224" s="95" t="str">
        <f>IF(INDEX(技能效果!O:O,MATCH(技能效果等级!B224,技能效果!B:B,0))="","",INDEX(技能效果!O:O,MATCH(技能效果等级!B224,技能效果!B:B,0)))</f>
        <v/>
      </c>
      <c r="S224" s="95"/>
      <c r="T224" s="95"/>
      <c r="U224" s="95"/>
      <c r="V224" s="96" t="str">
        <f>IF(INDEX(技能效果!AF:AF,MATCH(技能效果等级!B224,技能效果!B:B,0))="","",INDEX(技能效果!AF:AF,MATCH(技能效果等级!B224,技能效果!B:B,0)))</f>
        <v/>
      </c>
      <c r="W224" s="95">
        <f t="shared" si="1"/>
        <v>13</v>
      </c>
      <c r="X224" s="95"/>
      <c r="Y224" s="95"/>
    </row>
    <row r="225" spans="1:25" ht="16.5" x14ac:dyDescent="0.2">
      <c r="A225" s="62">
        <v>222</v>
      </c>
      <c r="B225" s="95">
        <f>INDEX(技能效果!B:B,MATCH(技能效果等级!W225,技能效果!AE:AE,0))</f>
        <v>130600701</v>
      </c>
      <c r="C225" s="95" t="str">
        <f>INDEX(技能效果!C:C,MATCH(技能效果等级!B225,技能效果!B:B,0))</f>
        <v>战斗曹焱兵普攻伤害</v>
      </c>
      <c r="D225" s="96" t="s">
        <v>873</v>
      </c>
      <c r="E225" s="95">
        <v>8</v>
      </c>
      <c r="F225" s="95">
        <f>INDEX(技能效果!H:H,MATCH(技能效果等级!B225,技能效果!B:B,0))</f>
        <v>1001</v>
      </c>
      <c r="G225" s="95">
        <f>IF(INDEX(技能效果!K:K,MATCH(B225,技能效果!B:B,0))=0,INDEX(技能效果!I:I,MATCH(技能效果等级!B225,技能效果!B:B,0)),INDEX(技能效果!I:I,MATCH(技能效果等级!B225,技能效果!B:B,0))*VLOOKUP(E225,技能数值计算!$C$19:$D$28,2,FALSE))</f>
        <v>1</v>
      </c>
      <c r="H225" s="95">
        <f>INDEX(技能效果!J:J,MATCH(技能效果等级!B225,技能效果!B:B,0))</f>
        <v>0</v>
      </c>
      <c r="I225" s="95"/>
      <c r="J225" s="95"/>
      <c r="K225" s="95"/>
      <c r="L225" s="95"/>
      <c r="M225" s="95"/>
      <c r="N225" s="96" t="str">
        <f>IF(INDEX(技能效果!L:L,MATCH(技能效果等级!B225,技能效果!B:B,0))="","",INDEX(技能效果!L:L,MATCH(技能效果等级!B225,技能效果!B:B,0)))</f>
        <v/>
      </c>
      <c r="O225" s="95">
        <f>IF(INDEX(技能效果!N:N,MATCH(B225,技能效果!B:B,0))=0,INDEX(技能效果!M:M,MATCH(技能效果等级!B225,技能效果!B:B,0)),INDEX(技能效果!M:M,MATCH(技能效果等级!B225,技能效果!B:B,0))*VLOOKUP(E225,技能数值计算!$C$19:$D$28,2,FALSE))</f>
        <v>0</v>
      </c>
      <c r="P225" s="95"/>
      <c r="Q225" s="95"/>
      <c r="R225" s="95" t="str">
        <f>IF(INDEX(技能效果!O:O,MATCH(技能效果等级!B225,技能效果!B:B,0))="","",INDEX(技能效果!O:O,MATCH(技能效果等级!B225,技能效果!B:B,0)))</f>
        <v/>
      </c>
      <c r="S225" s="95"/>
      <c r="T225" s="95"/>
      <c r="U225" s="95"/>
      <c r="V225" s="96" t="str">
        <f>IF(INDEX(技能效果!AF:AF,MATCH(技能效果等级!B225,技能效果!B:B,0))="","",INDEX(技能效果!AF:AF,MATCH(技能效果等级!B225,技能效果!B:B,0)))</f>
        <v/>
      </c>
      <c r="W225" s="95">
        <f t="shared" si="1"/>
        <v>13</v>
      </c>
      <c r="X225" s="95"/>
      <c r="Y225" s="95"/>
    </row>
    <row r="226" spans="1:25" ht="16.5" x14ac:dyDescent="0.2">
      <c r="A226" s="62">
        <v>223</v>
      </c>
      <c r="B226" s="95">
        <f>INDEX(技能效果!B:B,MATCH(技能效果等级!W226,技能效果!AE:AE,0))</f>
        <v>130600701</v>
      </c>
      <c r="C226" s="95" t="str">
        <f>INDEX(技能效果!C:C,MATCH(技能效果等级!B226,技能效果!B:B,0))</f>
        <v>战斗曹焱兵普攻伤害</v>
      </c>
      <c r="D226" s="96" t="s">
        <v>873</v>
      </c>
      <c r="E226" s="95">
        <v>9</v>
      </c>
      <c r="F226" s="95">
        <f>INDEX(技能效果!H:H,MATCH(技能效果等级!B226,技能效果!B:B,0))</f>
        <v>1001</v>
      </c>
      <c r="G226" s="95">
        <f>IF(INDEX(技能效果!K:K,MATCH(B226,技能效果!B:B,0))=0,INDEX(技能效果!I:I,MATCH(技能效果等级!B226,技能效果!B:B,0)),INDEX(技能效果!I:I,MATCH(技能效果等级!B226,技能效果!B:B,0))*VLOOKUP(E226,技能数值计算!$C$19:$D$28,2,FALSE))</f>
        <v>1</v>
      </c>
      <c r="H226" s="95">
        <f>INDEX(技能效果!J:J,MATCH(技能效果等级!B226,技能效果!B:B,0))</f>
        <v>0</v>
      </c>
      <c r="I226" s="95"/>
      <c r="J226" s="95"/>
      <c r="K226" s="95"/>
      <c r="L226" s="95"/>
      <c r="M226" s="95"/>
      <c r="N226" s="96" t="str">
        <f>IF(INDEX(技能效果!L:L,MATCH(技能效果等级!B226,技能效果!B:B,0))="","",INDEX(技能效果!L:L,MATCH(技能效果等级!B226,技能效果!B:B,0)))</f>
        <v/>
      </c>
      <c r="O226" s="95">
        <f>IF(INDEX(技能效果!N:N,MATCH(B226,技能效果!B:B,0))=0,INDEX(技能效果!M:M,MATCH(技能效果等级!B226,技能效果!B:B,0)),INDEX(技能效果!M:M,MATCH(技能效果等级!B226,技能效果!B:B,0))*VLOOKUP(E226,技能数值计算!$C$19:$D$28,2,FALSE))</f>
        <v>0</v>
      </c>
      <c r="P226" s="95"/>
      <c r="Q226" s="95"/>
      <c r="R226" s="95" t="str">
        <f>IF(INDEX(技能效果!O:O,MATCH(技能效果等级!B226,技能效果!B:B,0))="","",INDEX(技能效果!O:O,MATCH(技能效果等级!B226,技能效果!B:B,0)))</f>
        <v/>
      </c>
      <c r="S226" s="95"/>
      <c r="T226" s="95"/>
      <c r="U226" s="95"/>
      <c r="V226" s="96" t="str">
        <f>IF(INDEX(技能效果!AF:AF,MATCH(技能效果等级!B226,技能效果!B:B,0))="","",INDEX(技能效果!AF:AF,MATCH(技能效果等级!B226,技能效果!B:B,0)))</f>
        <v/>
      </c>
      <c r="W226" s="95">
        <f t="shared" si="1"/>
        <v>13</v>
      </c>
      <c r="X226" s="95"/>
      <c r="Y226" s="95"/>
    </row>
    <row r="227" spans="1:25" ht="16.5" x14ac:dyDescent="0.2">
      <c r="A227" s="62">
        <v>224</v>
      </c>
      <c r="B227" s="95">
        <f>INDEX(技能效果!B:B,MATCH(技能效果等级!W227,技能效果!AE:AE,0))</f>
        <v>130600701</v>
      </c>
      <c r="C227" s="95" t="str">
        <f>INDEX(技能效果!C:C,MATCH(技能效果等级!B227,技能效果!B:B,0))</f>
        <v>战斗曹焱兵普攻伤害</v>
      </c>
      <c r="D227" s="96" t="s">
        <v>873</v>
      </c>
      <c r="E227" s="95">
        <v>10</v>
      </c>
      <c r="F227" s="95">
        <f>INDEX(技能效果!H:H,MATCH(技能效果等级!B227,技能效果!B:B,0))</f>
        <v>1001</v>
      </c>
      <c r="G227" s="95">
        <f>IF(INDEX(技能效果!K:K,MATCH(B227,技能效果!B:B,0))=0,INDEX(技能效果!I:I,MATCH(技能效果等级!B227,技能效果!B:B,0)),INDEX(技能效果!I:I,MATCH(技能效果等级!B227,技能效果!B:B,0))*VLOOKUP(E227,技能数值计算!$C$19:$D$28,2,FALSE))</f>
        <v>1</v>
      </c>
      <c r="H227" s="95">
        <f>INDEX(技能效果!J:J,MATCH(技能效果等级!B227,技能效果!B:B,0))</f>
        <v>0</v>
      </c>
      <c r="I227" s="95"/>
      <c r="J227" s="95"/>
      <c r="K227" s="95"/>
      <c r="L227" s="95"/>
      <c r="M227" s="95"/>
      <c r="N227" s="96" t="str">
        <f>IF(INDEX(技能效果!L:L,MATCH(技能效果等级!B227,技能效果!B:B,0))="","",INDEX(技能效果!L:L,MATCH(技能效果等级!B227,技能效果!B:B,0)))</f>
        <v/>
      </c>
      <c r="O227" s="95">
        <f>IF(INDEX(技能效果!N:N,MATCH(B227,技能效果!B:B,0))=0,INDEX(技能效果!M:M,MATCH(技能效果等级!B227,技能效果!B:B,0)),INDEX(技能效果!M:M,MATCH(技能效果等级!B227,技能效果!B:B,0))*VLOOKUP(E227,技能数值计算!$C$19:$D$28,2,FALSE))</f>
        <v>0</v>
      </c>
      <c r="P227" s="95"/>
      <c r="Q227" s="95"/>
      <c r="R227" s="95" t="str">
        <f>IF(INDEX(技能效果!O:O,MATCH(技能效果等级!B227,技能效果!B:B,0))="","",INDEX(技能效果!O:O,MATCH(技能效果等级!B227,技能效果!B:B,0)))</f>
        <v/>
      </c>
      <c r="S227" s="95"/>
      <c r="T227" s="95"/>
      <c r="U227" s="95"/>
      <c r="V227" s="96" t="str">
        <f>IF(INDEX(技能效果!AF:AF,MATCH(技能效果等级!B227,技能效果!B:B,0))="","",INDEX(技能效果!AF:AF,MATCH(技能效果等级!B227,技能效果!B:B,0)))</f>
        <v/>
      </c>
      <c r="W227" s="95">
        <f t="shared" si="1"/>
        <v>13</v>
      </c>
      <c r="X227" s="95"/>
      <c r="Y227" s="95"/>
    </row>
    <row r="228" spans="1:25" ht="16.5" x14ac:dyDescent="0.2">
      <c r="A228" s="62">
        <v>225</v>
      </c>
      <c r="B228" s="95">
        <f>INDEX(技能效果!B:B,MATCH(技能效果等级!W228,技能效果!AE:AE,0))</f>
        <v>130600702</v>
      </c>
      <c r="C228" s="95" t="str">
        <f>INDEX(技能效果!C:C,MATCH(技能效果等级!B228,技能效果!B:B,0))</f>
        <v>战斗曹焱兵普攻水晶</v>
      </c>
      <c r="D228" s="96" t="s">
        <v>873</v>
      </c>
      <c r="E228" s="95">
        <v>1</v>
      </c>
      <c r="F228" s="95">
        <f>INDEX(技能效果!H:H,MATCH(技能效果等级!B228,技能效果!B:B,0))</f>
        <v>3001</v>
      </c>
      <c r="G228" s="95">
        <f>IF(INDEX(技能效果!K:K,MATCH(B228,技能效果!B:B,0))=0,INDEX(技能效果!I:I,MATCH(技能效果等级!B228,技能效果!B:B,0)),INDEX(技能效果!I:I,MATCH(技能效果等级!B228,技能效果!B:B,0))*VLOOKUP(E228,技能数值计算!$C$19:$D$28,2,FALSE))</f>
        <v>1</v>
      </c>
      <c r="H228" s="95">
        <f>INDEX(技能效果!J:J,MATCH(技能效果等级!B228,技能效果!B:B,0))</f>
        <v>1</v>
      </c>
      <c r="I228" s="95"/>
      <c r="J228" s="95"/>
      <c r="K228" s="95"/>
      <c r="L228" s="95"/>
      <c r="M228" s="95"/>
      <c r="N228" s="96" t="str">
        <f>IF(INDEX(技能效果!L:L,MATCH(技能效果等级!B228,技能效果!B:B,0))="","",INDEX(技能效果!L:L,MATCH(技能效果等级!B228,技能效果!B:B,0)))</f>
        <v/>
      </c>
      <c r="O228" s="95">
        <f>IF(INDEX(技能效果!N:N,MATCH(B228,技能效果!B:B,0))=0,INDEX(技能效果!M:M,MATCH(技能效果等级!B228,技能效果!B:B,0)),INDEX(技能效果!M:M,MATCH(技能效果等级!B228,技能效果!B:B,0))*VLOOKUP(E228,技能数值计算!$C$19:$D$28,2,FALSE))</f>
        <v>0</v>
      </c>
      <c r="P228" s="95"/>
      <c r="Q228" s="95"/>
      <c r="R228" s="95" t="str">
        <f>IF(INDEX(技能效果!O:O,MATCH(技能效果等级!B228,技能效果!B:B,0))="","",INDEX(技能效果!O:O,MATCH(技能效果等级!B228,技能效果!B:B,0)))</f>
        <v/>
      </c>
      <c r="S228" s="95"/>
      <c r="T228" s="95"/>
      <c r="U228" s="95"/>
      <c r="V228" s="96" t="str">
        <f>IF(INDEX(技能效果!AF:AF,MATCH(技能效果等级!B228,技能效果!B:B,0))="","",INDEX(技能效果!AF:AF,MATCH(技能效果等级!B228,技能效果!B:B,0)))</f>
        <v/>
      </c>
      <c r="W228" s="95">
        <f t="shared" si="1"/>
        <v>14</v>
      </c>
      <c r="X228" s="95"/>
      <c r="Y228" s="95"/>
    </row>
    <row r="229" spans="1:25" ht="16.5" x14ac:dyDescent="0.2">
      <c r="A229" s="62">
        <v>226</v>
      </c>
      <c r="B229" s="95">
        <f>INDEX(技能效果!B:B,MATCH(技能效果等级!W229,技能效果!AE:AE,0))</f>
        <v>130600702</v>
      </c>
      <c r="C229" s="95" t="str">
        <f>INDEX(技能效果!C:C,MATCH(技能效果等级!B229,技能效果!B:B,0))</f>
        <v>战斗曹焱兵普攻水晶</v>
      </c>
      <c r="D229" s="96" t="s">
        <v>873</v>
      </c>
      <c r="E229" s="95">
        <v>2</v>
      </c>
      <c r="F229" s="95">
        <f>INDEX(技能效果!H:H,MATCH(技能效果等级!B229,技能效果!B:B,0))</f>
        <v>3001</v>
      </c>
      <c r="G229" s="95">
        <f>IF(INDEX(技能效果!K:K,MATCH(B229,技能效果!B:B,0))=0,INDEX(技能效果!I:I,MATCH(技能效果等级!B229,技能效果!B:B,0)),INDEX(技能效果!I:I,MATCH(技能效果等级!B229,技能效果!B:B,0))*VLOOKUP(E229,技能数值计算!$C$19:$D$28,2,FALSE))</f>
        <v>1</v>
      </c>
      <c r="H229" s="95">
        <f>INDEX(技能效果!J:J,MATCH(技能效果等级!B229,技能效果!B:B,0))</f>
        <v>1</v>
      </c>
      <c r="I229" s="95"/>
      <c r="J229" s="95"/>
      <c r="K229" s="95"/>
      <c r="L229" s="95"/>
      <c r="M229" s="95"/>
      <c r="N229" s="96" t="str">
        <f>IF(INDEX(技能效果!L:L,MATCH(技能效果等级!B229,技能效果!B:B,0))="","",INDEX(技能效果!L:L,MATCH(技能效果等级!B229,技能效果!B:B,0)))</f>
        <v/>
      </c>
      <c r="O229" s="95">
        <f>IF(INDEX(技能效果!N:N,MATCH(B229,技能效果!B:B,0))=0,INDEX(技能效果!M:M,MATCH(技能效果等级!B229,技能效果!B:B,0)),INDEX(技能效果!M:M,MATCH(技能效果等级!B229,技能效果!B:B,0))*VLOOKUP(E229,技能数值计算!$C$19:$D$28,2,FALSE))</f>
        <v>0</v>
      </c>
      <c r="P229" s="95"/>
      <c r="Q229" s="95"/>
      <c r="R229" s="95" t="str">
        <f>IF(INDEX(技能效果!O:O,MATCH(技能效果等级!B229,技能效果!B:B,0))="","",INDEX(技能效果!O:O,MATCH(技能效果等级!B229,技能效果!B:B,0)))</f>
        <v/>
      </c>
      <c r="S229" s="95"/>
      <c r="T229" s="95"/>
      <c r="U229" s="95"/>
      <c r="V229" s="96" t="str">
        <f>IF(INDEX(技能效果!AF:AF,MATCH(技能效果等级!B229,技能效果!B:B,0))="","",INDEX(技能效果!AF:AF,MATCH(技能效果等级!B229,技能效果!B:B,0)))</f>
        <v/>
      </c>
      <c r="W229" s="95">
        <f t="shared" si="1"/>
        <v>14</v>
      </c>
      <c r="X229" s="95"/>
      <c r="Y229" s="95"/>
    </row>
    <row r="230" spans="1:25" ht="16.5" x14ac:dyDescent="0.2">
      <c r="A230" s="62">
        <v>227</v>
      </c>
      <c r="B230" s="95">
        <f>INDEX(技能效果!B:B,MATCH(技能效果等级!W230,技能效果!AE:AE,0))</f>
        <v>130600702</v>
      </c>
      <c r="C230" s="95" t="str">
        <f>INDEX(技能效果!C:C,MATCH(技能效果等级!B230,技能效果!B:B,0))</f>
        <v>战斗曹焱兵普攻水晶</v>
      </c>
      <c r="D230" s="96" t="s">
        <v>873</v>
      </c>
      <c r="E230" s="95">
        <v>3</v>
      </c>
      <c r="F230" s="95">
        <f>INDEX(技能效果!H:H,MATCH(技能效果等级!B230,技能效果!B:B,0))</f>
        <v>3001</v>
      </c>
      <c r="G230" s="95">
        <f>IF(INDEX(技能效果!K:K,MATCH(B230,技能效果!B:B,0))=0,INDEX(技能效果!I:I,MATCH(技能效果等级!B230,技能效果!B:B,0)),INDEX(技能效果!I:I,MATCH(技能效果等级!B230,技能效果!B:B,0))*VLOOKUP(E230,技能数值计算!$C$19:$D$28,2,FALSE))</f>
        <v>1</v>
      </c>
      <c r="H230" s="95">
        <f>INDEX(技能效果!J:J,MATCH(技能效果等级!B230,技能效果!B:B,0))</f>
        <v>1</v>
      </c>
      <c r="I230" s="95"/>
      <c r="J230" s="95"/>
      <c r="K230" s="95"/>
      <c r="L230" s="95"/>
      <c r="M230" s="95"/>
      <c r="N230" s="96" t="str">
        <f>IF(INDEX(技能效果!L:L,MATCH(技能效果等级!B230,技能效果!B:B,0))="","",INDEX(技能效果!L:L,MATCH(技能效果等级!B230,技能效果!B:B,0)))</f>
        <v/>
      </c>
      <c r="O230" s="95">
        <f>IF(INDEX(技能效果!N:N,MATCH(B230,技能效果!B:B,0))=0,INDEX(技能效果!M:M,MATCH(技能效果等级!B230,技能效果!B:B,0)),INDEX(技能效果!M:M,MATCH(技能效果等级!B230,技能效果!B:B,0))*VLOOKUP(E230,技能数值计算!$C$19:$D$28,2,FALSE))</f>
        <v>0</v>
      </c>
      <c r="P230" s="95"/>
      <c r="Q230" s="95"/>
      <c r="R230" s="95" t="str">
        <f>IF(INDEX(技能效果!O:O,MATCH(技能效果等级!B230,技能效果!B:B,0))="","",INDEX(技能效果!O:O,MATCH(技能效果等级!B230,技能效果!B:B,0)))</f>
        <v/>
      </c>
      <c r="S230" s="95"/>
      <c r="T230" s="95"/>
      <c r="U230" s="95"/>
      <c r="V230" s="96" t="str">
        <f>IF(INDEX(技能效果!AF:AF,MATCH(技能效果等级!B230,技能效果!B:B,0))="","",INDEX(技能效果!AF:AF,MATCH(技能效果等级!B230,技能效果!B:B,0)))</f>
        <v/>
      </c>
      <c r="W230" s="95">
        <f t="shared" si="1"/>
        <v>14</v>
      </c>
      <c r="X230" s="95"/>
      <c r="Y230" s="95"/>
    </row>
    <row r="231" spans="1:25" ht="16.5" x14ac:dyDescent="0.2">
      <c r="A231" s="62">
        <v>228</v>
      </c>
      <c r="B231" s="95">
        <f>INDEX(技能效果!B:B,MATCH(技能效果等级!W231,技能效果!AE:AE,0))</f>
        <v>130600702</v>
      </c>
      <c r="C231" s="95" t="str">
        <f>INDEX(技能效果!C:C,MATCH(技能效果等级!B231,技能效果!B:B,0))</f>
        <v>战斗曹焱兵普攻水晶</v>
      </c>
      <c r="D231" s="96" t="s">
        <v>873</v>
      </c>
      <c r="E231" s="95">
        <v>4</v>
      </c>
      <c r="F231" s="95">
        <f>INDEX(技能效果!H:H,MATCH(技能效果等级!B231,技能效果!B:B,0))</f>
        <v>3001</v>
      </c>
      <c r="G231" s="95">
        <f>IF(INDEX(技能效果!K:K,MATCH(B231,技能效果!B:B,0))=0,INDEX(技能效果!I:I,MATCH(技能效果等级!B231,技能效果!B:B,0)),INDEX(技能效果!I:I,MATCH(技能效果等级!B231,技能效果!B:B,0))*VLOOKUP(E231,技能数值计算!$C$19:$D$28,2,FALSE))</f>
        <v>1</v>
      </c>
      <c r="H231" s="95">
        <f>INDEX(技能效果!J:J,MATCH(技能效果等级!B231,技能效果!B:B,0))</f>
        <v>1</v>
      </c>
      <c r="I231" s="95"/>
      <c r="J231" s="95"/>
      <c r="K231" s="95"/>
      <c r="L231" s="95"/>
      <c r="M231" s="95"/>
      <c r="N231" s="96" t="str">
        <f>IF(INDEX(技能效果!L:L,MATCH(技能效果等级!B231,技能效果!B:B,0))="","",INDEX(技能效果!L:L,MATCH(技能效果等级!B231,技能效果!B:B,0)))</f>
        <v/>
      </c>
      <c r="O231" s="95">
        <f>IF(INDEX(技能效果!N:N,MATCH(B231,技能效果!B:B,0))=0,INDEX(技能效果!M:M,MATCH(技能效果等级!B231,技能效果!B:B,0)),INDEX(技能效果!M:M,MATCH(技能效果等级!B231,技能效果!B:B,0))*VLOOKUP(E231,技能数值计算!$C$19:$D$28,2,FALSE))</f>
        <v>0</v>
      </c>
      <c r="P231" s="95"/>
      <c r="Q231" s="95"/>
      <c r="R231" s="95" t="str">
        <f>IF(INDEX(技能效果!O:O,MATCH(技能效果等级!B231,技能效果!B:B,0))="","",INDEX(技能效果!O:O,MATCH(技能效果等级!B231,技能效果!B:B,0)))</f>
        <v/>
      </c>
      <c r="S231" s="95"/>
      <c r="T231" s="95"/>
      <c r="U231" s="95"/>
      <c r="V231" s="96" t="str">
        <f>IF(INDEX(技能效果!AF:AF,MATCH(技能效果等级!B231,技能效果!B:B,0))="","",INDEX(技能效果!AF:AF,MATCH(技能效果等级!B231,技能效果!B:B,0)))</f>
        <v/>
      </c>
      <c r="W231" s="95">
        <f t="shared" si="1"/>
        <v>14</v>
      </c>
      <c r="X231" s="95"/>
      <c r="Y231" s="95"/>
    </row>
    <row r="232" spans="1:25" ht="16.5" x14ac:dyDescent="0.2">
      <c r="A232" s="62">
        <v>229</v>
      </c>
      <c r="B232" s="95">
        <f>INDEX(技能效果!B:B,MATCH(技能效果等级!W232,技能效果!AE:AE,0))</f>
        <v>130600702</v>
      </c>
      <c r="C232" s="95" t="str">
        <f>INDEX(技能效果!C:C,MATCH(技能效果等级!B232,技能效果!B:B,0))</f>
        <v>战斗曹焱兵普攻水晶</v>
      </c>
      <c r="D232" s="96" t="s">
        <v>873</v>
      </c>
      <c r="E232" s="95">
        <v>5</v>
      </c>
      <c r="F232" s="95">
        <f>INDEX(技能效果!H:H,MATCH(技能效果等级!B232,技能效果!B:B,0))</f>
        <v>3001</v>
      </c>
      <c r="G232" s="95">
        <f>IF(INDEX(技能效果!K:K,MATCH(B232,技能效果!B:B,0))=0,INDEX(技能效果!I:I,MATCH(技能效果等级!B232,技能效果!B:B,0)),INDEX(技能效果!I:I,MATCH(技能效果等级!B232,技能效果!B:B,0))*VLOOKUP(E232,技能数值计算!$C$19:$D$28,2,FALSE))</f>
        <v>1</v>
      </c>
      <c r="H232" s="95">
        <f>INDEX(技能效果!J:J,MATCH(技能效果等级!B232,技能效果!B:B,0))</f>
        <v>1</v>
      </c>
      <c r="I232" s="95"/>
      <c r="J232" s="95"/>
      <c r="K232" s="95"/>
      <c r="L232" s="95"/>
      <c r="M232" s="95"/>
      <c r="N232" s="96" t="str">
        <f>IF(INDEX(技能效果!L:L,MATCH(技能效果等级!B232,技能效果!B:B,0))="","",INDEX(技能效果!L:L,MATCH(技能效果等级!B232,技能效果!B:B,0)))</f>
        <v/>
      </c>
      <c r="O232" s="95">
        <f>IF(INDEX(技能效果!N:N,MATCH(B232,技能效果!B:B,0))=0,INDEX(技能效果!M:M,MATCH(技能效果等级!B232,技能效果!B:B,0)),INDEX(技能效果!M:M,MATCH(技能效果等级!B232,技能效果!B:B,0))*VLOOKUP(E232,技能数值计算!$C$19:$D$28,2,FALSE))</f>
        <v>0</v>
      </c>
      <c r="P232" s="95"/>
      <c r="Q232" s="95"/>
      <c r="R232" s="95" t="str">
        <f>IF(INDEX(技能效果!O:O,MATCH(技能效果等级!B232,技能效果!B:B,0))="","",INDEX(技能效果!O:O,MATCH(技能效果等级!B232,技能效果!B:B,0)))</f>
        <v/>
      </c>
      <c r="S232" s="95"/>
      <c r="T232" s="95"/>
      <c r="U232" s="95"/>
      <c r="V232" s="96" t="str">
        <f>IF(INDEX(技能效果!AF:AF,MATCH(技能效果等级!B232,技能效果!B:B,0))="","",INDEX(技能效果!AF:AF,MATCH(技能效果等级!B232,技能效果!B:B,0)))</f>
        <v/>
      </c>
      <c r="W232" s="95">
        <f t="shared" si="1"/>
        <v>14</v>
      </c>
      <c r="X232" s="95"/>
      <c r="Y232" s="95"/>
    </row>
    <row r="233" spans="1:25" ht="16.5" x14ac:dyDescent="0.2">
      <c r="A233" s="62">
        <v>230</v>
      </c>
      <c r="B233" s="95">
        <f>INDEX(技能效果!B:B,MATCH(技能效果等级!W233,技能效果!AE:AE,0))</f>
        <v>130600702</v>
      </c>
      <c r="C233" s="95" t="str">
        <f>INDEX(技能效果!C:C,MATCH(技能效果等级!B233,技能效果!B:B,0))</f>
        <v>战斗曹焱兵普攻水晶</v>
      </c>
      <c r="D233" s="96" t="s">
        <v>873</v>
      </c>
      <c r="E233" s="95">
        <v>6</v>
      </c>
      <c r="F233" s="95">
        <f>INDEX(技能效果!H:H,MATCH(技能效果等级!B233,技能效果!B:B,0))</f>
        <v>3001</v>
      </c>
      <c r="G233" s="95">
        <f>IF(INDEX(技能效果!K:K,MATCH(B233,技能效果!B:B,0))=0,INDEX(技能效果!I:I,MATCH(技能效果等级!B233,技能效果!B:B,0)),INDEX(技能效果!I:I,MATCH(技能效果等级!B233,技能效果!B:B,0))*VLOOKUP(E233,技能数值计算!$C$19:$D$28,2,FALSE))</f>
        <v>1</v>
      </c>
      <c r="H233" s="95">
        <f>INDEX(技能效果!J:J,MATCH(技能效果等级!B233,技能效果!B:B,0))</f>
        <v>1</v>
      </c>
      <c r="I233" s="95"/>
      <c r="J233" s="95"/>
      <c r="K233" s="95"/>
      <c r="L233" s="95"/>
      <c r="M233" s="95"/>
      <c r="N233" s="96" t="str">
        <f>IF(INDEX(技能效果!L:L,MATCH(技能效果等级!B233,技能效果!B:B,0))="","",INDEX(技能效果!L:L,MATCH(技能效果等级!B233,技能效果!B:B,0)))</f>
        <v/>
      </c>
      <c r="O233" s="95">
        <f>IF(INDEX(技能效果!N:N,MATCH(B233,技能效果!B:B,0))=0,INDEX(技能效果!M:M,MATCH(技能效果等级!B233,技能效果!B:B,0)),INDEX(技能效果!M:M,MATCH(技能效果等级!B233,技能效果!B:B,0))*VLOOKUP(E233,技能数值计算!$C$19:$D$28,2,FALSE))</f>
        <v>0</v>
      </c>
      <c r="P233" s="95"/>
      <c r="Q233" s="95"/>
      <c r="R233" s="95" t="str">
        <f>IF(INDEX(技能效果!O:O,MATCH(技能效果等级!B233,技能效果!B:B,0))="","",INDEX(技能效果!O:O,MATCH(技能效果等级!B233,技能效果!B:B,0)))</f>
        <v/>
      </c>
      <c r="S233" s="95"/>
      <c r="T233" s="95"/>
      <c r="U233" s="95"/>
      <c r="V233" s="96" t="str">
        <f>IF(INDEX(技能效果!AF:AF,MATCH(技能效果等级!B233,技能效果!B:B,0))="","",INDEX(技能效果!AF:AF,MATCH(技能效果等级!B233,技能效果!B:B,0)))</f>
        <v/>
      </c>
      <c r="W233" s="95">
        <f t="shared" si="1"/>
        <v>14</v>
      </c>
      <c r="X233" s="95"/>
      <c r="Y233" s="95"/>
    </row>
    <row r="234" spans="1:25" ht="16.5" x14ac:dyDescent="0.2">
      <c r="A234" s="62">
        <v>231</v>
      </c>
      <c r="B234" s="95">
        <f>INDEX(技能效果!B:B,MATCH(技能效果等级!W234,技能效果!AE:AE,0))</f>
        <v>130600702</v>
      </c>
      <c r="C234" s="95" t="str">
        <f>INDEX(技能效果!C:C,MATCH(技能效果等级!B234,技能效果!B:B,0))</f>
        <v>战斗曹焱兵普攻水晶</v>
      </c>
      <c r="D234" s="96" t="s">
        <v>873</v>
      </c>
      <c r="E234" s="95">
        <v>7</v>
      </c>
      <c r="F234" s="95">
        <f>INDEX(技能效果!H:H,MATCH(技能效果等级!B234,技能效果!B:B,0))</f>
        <v>3001</v>
      </c>
      <c r="G234" s="95">
        <f>IF(INDEX(技能效果!K:K,MATCH(B234,技能效果!B:B,0))=0,INDEX(技能效果!I:I,MATCH(技能效果等级!B234,技能效果!B:B,0)),INDEX(技能效果!I:I,MATCH(技能效果等级!B234,技能效果!B:B,0))*VLOOKUP(E234,技能数值计算!$C$19:$D$28,2,FALSE))</f>
        <v>1</v>
      </c>
      <c r="H234" s="95">
        <f>INDEX(技能效果!J:J,MATCH(技能效果等级!B234,技能效果!B:B,0))</f>
        <v>1</v>
      </c>
      <c r="I234" s="95"/>
      <c r="J234" s="95"/>
      <c r="K234" s="95"/>
      <c r="L234" s="95"/>
      <c r="M234" s="95"/>
      <c r="N234" s="96" t="str">
        <f>IF(INDEX(技能效果!L:L,MATCH(技能效果等级!B234,技能效果!B:B,0))="","",INDEX(技能效果!L:L,MATCH(技能效果等级!B234,技能效果!B:B,0)))</f>
        <v/>
      </c>
      <c r="O234" s="95">
        <f>IF(INDEX(技能效果!N:N,MATCH(B234,技能效果!B:B,0))=0,INDEX(技能效果!M:M,MATCH(技能效果等级!B234,技能效果!B:B,0)),INDEX(技能效果!M:M,MATCH(技能效果等级!B234,技能效果!B:B,0))*VLOOKUP(E234,技能数值计算!$C$19:$D$28,2,FALSE))</f>
        <v>0</v>
      </c>
      <c r="P234" s="95"/>
      <c r="Q234" s="95"/>
      <c r="R234" s="95" t="str">
        <f>IF(INDEX(技能效果!O:O,MATCH(技能效果等级!B234,技能效果!B:B,0))="","",INDEX(技能效果!O:O,MATCH(技能效果等级!B234,技能效果!B:B,0)))</f>
        <v/>
      </c>
      <c r="S234" s="95"/>
      <c r="T234" s="95"/>
      <c r="U234" s="95"/>
      <c r="V234" s="96" t="str">
        <f>IF(INDEX(技能效果!AF:AF,MATCH(技能效果等级!B234,技能效果!B:B,0))="","",INDEX(技能效果!AF:AF,MATCH(技能效果等级!B234,技能效果!B:B,0)))</f>
        <v/>
      </c>
      <c r="W234" s="95">
        <f t="shared" si="1"/>
        <v>14</v>
      </c>
      <c r="X234" s="95"/>
      <c r="Y234" s="95"/>
    </row>
    <row r="235" spans="1:25" ht="16.5" x14ac:dyDescent="0.2">
      <c r="A235" s="62">
        <v>232</v>
      </c>
      <c r="B235" s="95">
        <f>INDEX(技能效果!B:B,MATCH(技能效果等级!W235,技能效果!AE:AE,0))</f>
        <v>130600702</v>
      </c>
      <c r="C235" s="95" t="str">
        <f>INDEX(技能效果!C:C,MATCH(技能效果等级!B235,技能效果!B:B,0))</f>
        <v>战斗曹焱兵普攻水晶</v>
      </c>
      <c r="D235" s="96" t="s">
        <v>873</v>
      </c>
      <c r="E235" s="95">
        <v>8</v>
      </c>
      <c r="F235" s="95">
        <f>INDEX(技能效果!H:H,MATCH(技能效果等级!B235,技能效果!B:B,0))</f>
        <v>3001</v>
      </c>
      <c r="G235" s="95">
        <f>IF(INDEX(技能效果!K:K,MATCH(B235,技能效果!B:B,0))=0,INDEX(技能效果!I:I,MATCH(技能效果等级!B235,技能效果!B:B,0)),INDEX(技能效果!I:I,MATCH(技能效果等级!B235,技能效果!B:B,0))*VLOOKUP(E235,技能数值计算!$C$19:$D$28,2,FALSE))</f>
        <v>1</v>
      </c>
      <c r="H235" s="95">
        <f>INDEX(技能效果!J:J,MATCH(技能效果等级!B235,技能效果!B:B,0))</f>
        <v>1</v>
      </c>
      <c r="I235" s="95"/>
      <c r="J235" s="95"/>
      <c r="K235" s="95"/>
      <c r="L235" s="95"/>
      <c r="M235" s="95"/>
      <c r="N235" s="96" t="str">
        <f>IF(INDEX(技能效果!L:L,MATCH(技能效果等级!B235,技能效果!B:B,0))="","",INDEX(技能效果!L:L,MATCH(技能效果等级!B235,技能效果!B:B,0)))</f>
        <v/>
      </c>
      <c r="O235" s="95">
        <f>IF(INDEX(技能效果!N:N,MATCH(B235,技能效果!B:B,0))=0,INDEX(技能效果!M:M,MATCH(技能效果等级!B235,技能效果!B:B,0)),INDEX(技能效果!M:M,MATCH(技能效果等级!B235,技能效果!B:B,0))*VLOOKUP(E235,技能数值计算!$C$19:$D$28,2,FALSE))</f>
        <v>0</v>
      </c>
      <c r="P235" s="95"/>
      <c r="Q235" s="95"/>
      <c r="R235" s="95" t="str">
        <f>IF(INDEX(技能效果!O:O,MATCH(技能效果等级!B235,技能效果!B:B,0))="","",INDEX(技能效果!O:O,MATCH(技能效果等级!B235,技能效果!B:B,0)))</f>
        <v/>
      </c>
      <c r="S235" s="95"/>
      <c r="T235" s="95"/>
      <c r="U235" s="95"/>
      <c r="V235" s="96" t="str">
        <f>IF(INDEX(技能效果!AF:AF,MATCH(技能效果等级!B235,技能效果!B:B,0))="","",INDEX(技能效果!AF:AF,MATCH(技能效果等级!B235,技能效果!B:B,0)))</f>
        <v/>
      </c>
      <c r="W235" s="95">
        <f t="shared" si="1"/>
        <v>14</v>
      </c>
      <c r="X235" s="95"/>
      <c r="Y235" s="95"/>
    </row>
    <row r="236" spans="1:25" ht="16.5" x14ac:dyDescent="0.2">
      <c r="A236" s="62">
        <v>233</v>
      </c>
      <c r="B236" s="95">
        <f>INDEX(技能效果!B:B,MATCH(技能效果等级!W236,技能效果!AE:AE,0))</f>
        <v>130600702</v>
      </c>
      <c r="C236" s="95" t="str">
        <f>INDEX(技能效果!C:C,MATCH(技能效果等级!B236,技能效果!B:B,0))</f>
        <v>战斗曹焱兵普攻水晶</v>
      </c>
      <c r="D236" s="96" t="s">
        <v>873</v>
      </c>
      <c r="E236" s="95">
        <v>9</v>
      </c>
      <c r="F236" s="95">
        <f>INDEX(技能效果!H:H,MATCH(技能效果等级!B236,技能效果!B:B,0))</f>
        <v>3001</v>
      </c>
      <c r="G236" s="95">
        <f>IF(INDEX(技能效果!K:K,MATCH(B236,技能效果!B:B,0))=0,INDEX(技能效果!I:I,MATCH(技能效果等级!B236,技能效果!B:B,0)),INDEX(技能效果!I:I,MATCH(技能效果等级!B236,技能效果!B:B,0))*VLOOKUP(E236,技能数值计算!$C$19:$D$28,2,FALSE))</f>
        <v>1</v>
      </c>
      <c r="H236" s="95">
        <f>INDEX(技能效果!J:J,MATCH(技能效果等级!B236,技能效果!B:B,0))</f>
        <v>1</v>
      </c>
      <c r="I236" s="95"/>
      <c r="J236" s="95"/>
      <c r="K236" s="95"/>
      <c r="L236" s="95"/>
      <c r="M236" s="95"/>
      <c r="N236" s="96" t="str">
        <f>IF(INDEX(技能效果!L:L,MATCH(技能效果等级!B236,技能效果!B:B,0))="","",INDEX(技能效果!L:L,MATCH(技能效果等级!B236,技能效果!B:B,0)))</f>
        <v/>
      </c>
      <c r="O236" s="95">
        <f>IF(INDEX(技能效果!N:N,MATCH(B236,技能效果!B:B,0))=0,INDEX(技能效果!M:M,MATCH(技能效果等级!B236,技能效果!B:B,0)),INDEX(技能效果!M:M,MATCH(技能效果等级!B236,技能效果!B:B,0))*VLOOKUP(E236,技能数值计算!$C$19:$D$28,2,FALSE))</f>
        <v>0</v>
      </c>
      <c r="P236" s="95"/>
      <c r="Q236" s="95"/>
      <c r="R236" s="95" t="str">
        <f>IF(INDEX(技能效果!O:O,MATCH(技能效果等级!B236,技能效果!B:B,0))="","",INDEX(技能效果!O:O,MATCH(技能效果等级!B236,技能效果!B:B,0)))</f>
        <v/>
      </c>
      <c r="S236" s="95"/>
      <c r="T236" s="95"/>
      <c r="U236" s="95"/>
      <c r="V236" s="96" t="str">
        <f>IF(INDEX(技能效果!AF:AF,MATCH(技能效果等级!B236,技能效果!B:B,0))="","",INDEX(技能效果!AF:AF,MATCH(技能效果等级!B236,技能效果!B:B,0)))</f>
        <v/>
      </c>
      <c r="W236" s="95">
        <f t="shared" si="1"/>
        <v>14</v>
      </c>
      <c r="X236" s="95"/>
      <c r="Y236" s="95"/>
    </row>
    <row r="237" spans="1:25" ht="16.5" x14ac:dyDescent="0.2">
      <c r="A237" s="62">
        <v>234</v>
      </c>
      <c r="B237" s="95">
        <f>INDEX(技能效果!B:B,MATCH(技能效果等级!W237,技能效果!AE:AE,0))</f>
        <v>130600702</v>
      </c>
      <c r="C237" s="95" t="str">
        <f>INDEX(技能效果!C:C,MATCH(技能效果等级!B237,技能效果!B:B,0))</f>
        <v>战斗曹焱兵普攻水晶</v>
      </c>
      <c r="D237" s="96" t="s">
        <v>873</v>
      </c>
      <c r="E237" s="95">
        <v>10</v>
      </c>
      <c r="F237" s="95">
        <f>INDEX(技能效果!H:H,MATCH(技能效果等级!B237,技能效果!B:B,0))</f>
        <v>3001</v>
      </c>
      <c r="G237" s="95">
        <f>IF(INDEX(技能效果!K:K,MATCH(B237,技能效果!B:B,0))=0,INDEX(技能效果!I:I,MATCH(技能效果等级!B237,技能效果!B:B,0)),INDEX(技能效果!I:I,MATCH(技能效果等级!B237,技能效果!B:B,0))*VLOOKUP(E237,技能数值计算!$C$19:$D$28,2,FALSE))</f>
        <v>1</v>
      </c>
      <c r="H237" s="95">
        <f>INDEX(技能效果!J:J,MATCH(技能效果等级!B237,技能效果!B:B,0))</f>
        <v>1</v>
      </c>
      <c r="I237" s="95"/>
      <c r="J237" s="95"/>
      <c r="K237" s="95"/>
      <c r="L237" s="95"/>
      <c r="M237" s="95"/>
      <c r="N237" s="96" t="str">
        <f>IF(INDEX(技能效果!L:L,MATCH(技能效果等级!B237,技能效果!B:B,0))="","",INDEX(技能效果!L:L,MATCH(技能效果等级!B237,技能效果!B:B,0)))</f>
        <v/>
      </c>
      <c r="O237" s="95">
        <f>IF(INDEX(技能效果!N:N,MATCH(B237,技能效果!B:B,0))=0,INDEX(技能效果!M:M,MATCH(技能效果等级!B237,技能效果!B:B,0)),INDEX(技能效果!M:M,MATCH(技能效果等级!B237,技能效果!B:B,0))*VLOOKUP(E237,技能数值计算!$C$19:$D$28,2,FALSE))</f>
        <v>0</v>
      </c>
      <c r="P237" s="95"/>
      <c r="Q237" s="95"/>
      <c r="R237" s="95" t="str">
        <f>IF(INDEX(技能效果!O:O,MATCH(技能效果等级!B237,技能效果!B:B,0))="","",INDEX(技能效果!O:O,MATCH(技能效果等级!B237,技能效果!B:B,0)))</f>
        <v/>
      </c>
      <c r="S237" s="95"/>
      <c r="T237" s="95"/>
      <c r="U237" s="95"/>
      <c r="V237" s="96" t="str">
        <f>IF(INDEX(技能效果!AF:AF,MATCH(技能效果等级!B237,技能效果!B:B,0))="","",INDEX(技能效果!AF:AF,MATCH(技能效果等级!B237,技能效果!B:B,0)))</f>
        <v/>
      </c>
      <c r="W237" s="95">
        <f t="shared" ref="W237:W300" si="2">W227+1</f>
        <v>14</v>
      </c>
      <c r="X237" s="95"/>
      <c r="Y237" s="95"/>
    </row>
    <row r="238" spans="1:25" ht="16.5" x14ac:dyDescent="0.2">
      <c r="A238" s="62">
        <v>235</v>
      </c>
      <c r="B238" s="95">
        <f>INDEX(技能效果!B:B,MATCH(技能效果等级!W238,技能效果!AE:AE,0))</f>
        <v>130600801</v>
      </c>
      <c r="C238" s="95" t="str">
        <f>INDEX(技能效果!C:C,MATCH(技能效果等级!B238,技能效果!B:B,0))</f>
        <v>黑尔坎普普攻伤害</v>
      </c>
      <c r="D238" s="96" t="s">
        <v>873</v>
      </c>
      <c r="E238" s="95">
        <v>1</v>
      </c>
      <c r="F238" s="95">
        <f>INDEX(技能效果!H:H,MATCH(技能效果等级!B238,技能效果!B:B,0))</f>
        <v>1001</v>
      </c>
      <c r="G238" s="95">
        <f>IF(INDEX(技能效果!K:K,MATCH(B238,技能效果!B:B,0))=0,INDEX(技能效果!I:I,MATCH(技能效果等级!B238,技能效果!B:B,0)),INDEX(技能效果!I:I,MATCH(技能效果等级!B238,技能效果!B:B,0))*VLOOKUP(E238,技能数值计算!$C$19:$D$28,2,FALSE))</f>
        <v>1</v>
      </c>
      <c r="H238" s="95">
        <f>INDEX(技能效果!J:J,MATCH(技能效果等级!B238,技能效果!B:B,0))</f>
        <v>0</v>
      </c>
      <c r="I238" s="95"/>
      <c r="J238" s="95"/>
      <c r="K238" s="95"/>
      <c r="L238" s="95"/>
      <c r="M238" s="95"/>
      <c r="N238" s="96" t="str">
        <f>IF(INDEX(技能效果!L:L,MATCH(技能效果等级!B238,技能效果!B:B,0))="","",INDEX(技能效果!L:L,MATCH(技能效果等级!B238,技能效果!B:B,0)))</f>
        <v/>
      </c>
      <c r="O238" s="95">
        <f>IF(INDEX(技能效果!N:N,MATCH(B238,技能效果!B:B,0))=0,INDEX(技能效果!M:M,MATCH(技能效果等级!B238,技能效果!B:B,0)),INDEX(技能效果!M:M,MATCH(技能效果等级!B238,技能效果!B:B,0))*VLOOKUP(E238,技能数值计算!$C$19:$D$28,2,FALSE))</f>
        <v>0</v>
      </c>
      <c r="P238" s="95"/>
      <c r="Q238" s="95"/>
      <c r="R238" s="95" t="str">
        <f>IF(INDEX(技能效果!O:O,MATCH(技能效果等级!B238,技能效果!B:B,0))="","",INDEX(技能效果!O:O,MATCH(技能效果等级!B238,技能效果!B:B,0)))</f>
        <v/>
      </c>
      <c r="S238" s="95"/>
      <c r="T238" s="95"/>
      <c r="U238" s="95"/>
      <c r="V238" s="96" t="str">
        <f>IF(INDEX(技能效果!AF:AF,MATCH(技能效果等级!B238,技能效果!B:B,0))="","",INDEX(技能效果!AF:AF,MATCH(技能效果等级!B238,技能效果!B:B,0)))</f>
        <v/>
      </c>
      <c r="W238" s="95">
        <f t="shared" si="2"/>
        <v>15</v>
      </c>
      <c r="X238" s="95"/>
      <c r="Y238" s="95"/>
    </row>
    <row r="239" spans="1:25" ht="16.5" x14ac:dyDescent="0.2">
      <c r="A239" s="62">
        <v>236</v>
      </c>
      <c r="B239" s="95">
        <f>INDEX(技能效果!B:B,MATCH(技能效果等级!W239,技能效果!AE:AE,0))</f>
        <v>130600801</v>
      </c>
      <c r="C239" s="95" t="str">
        <f>INDEX(技能效果!C:C,MATCH(技能效果等级!B239,技能效果!B:B,0))</f>
        <v>黑尔坎普普攻伤害</v>
      </c>
      <c r="D239" s="96" t="s">
        <v>873</v>
      </c>
      <c r="E239" s="95">
        <v>2</v>
      </c>
      <c r="F239" s="95">
        <f>INDEX(技能效果!H:H,MATCH(技能效果等级!B239,技能效果!B:B,0))</f>
        <v>1001</v>
      </c>
      <c r="G239" s="95">
        <f>IF(INDEX(技能效果!K:K,MATCH(B239,技能效果!B:B,0))=0,INDEX(技能效果!I:I,MATCH(技能效果等级!B239,技能效果!B:B,0)),INDEX(技能效果!I:I,MATCH(技能效果等级!B239,技能效果!B:B,0))*VLOOKUP(E239,技能数值计算!$C$19:$D$28,2,FALSE))</f>
        <v>1</v>
      </c>
      <c r="H239" s="95">
        <f>INDEX(技能效果!J:J,MATCH(技能效果等级!B239,技能效果!B:B,0))</f>
        <v>0</v>
      </c>
      <c r="I239" s="95"/>
      <c r="J239" s="95"/>
      <c r="K239" s="95"/>
      <c r="L239" s="95"/>
      <c r="M239" s="95"/>
      <c r="N239" s="96" t="str">
        <f>IF(INDEX(技能效果!L:L,MATCH(技能效果等级!B239,技能效果!B:B,0))="","",INDEX(技能效果!L:L,MATCH(技能效果等级!B239,技能效果!B:B,0)))</f>
        <v/>
      </c>
      <c r="O239" s="95">
        <f>IF(INDEX(技能效果!N:N,MATCH(B239,技能效果!B:B,0))=0,INDEX(技能效果!M:M,MATCH(技能效果等级!B239,技能效果!B:B,0)),INDEX(技能效果!M:M,MATCH(技能效果等级!B239,技能效果!B:B,0))*VLOOKUP(E239,技能数值计算!$C$19:$D$28,2,FALSE))</f>
        <v>0</v>
      </c>
      <c r="P239" s="95"/>
      <c r="Q239" s="95"/>
      <c r="R239" s="95" t="str">
        <f>IF(INDEX(技能效果!O:O,MATCH(技能效果等级!B239,技能效果!B:B,0))="","",INDEX(技能效果!O:O,MATCH(技能效果等级!B239,技能效果!B:B,0)))</f>
        <v/>
      </c>
      <c r="S239" s="95"/>
      <c r="T239" s="95"/>
      <c r="U239" s="95"/>
      <c r="V239" s="96" t="str">
        <f>IF(INDEX(技能效果!AF:AF,MATCH(技能效果等级!B239,技能效果!B:B,0))="","",INDEX(技能效果!AF:AF,MATCH(技能效果等级!B239,技能效果!B:B,0)))</f>
        <v/>
      </c>
      <c r="W239" s="95">
        <f t="shared" si="2"/>
        <v>15</v>
      </c>
      <c r="X239" s="95"/>
      <c r="Y239" s="95"/>
    </row>
    <row r="240" spans="1:25" ht="16.5" x14ac:dyDescent="0.2">
      <c r="A240" s="62">
        <v>237</v>
      </c>
      <c r="B240" s="95">
        <f>INDEX(技能效果!B:B,MATCH(技能效果等级!W240,技能效果!AE:AE,0))</f>
        <v>130600801</v>
      </c>
      <c r="C240" s="95" t="str">
        <f>INDEX(技能效果!C:C,MATCH(技能效果等级!B240,技能效果!B:B,0))</f>
        <v>黑尔坎普普攻伤害</v>
      </c>
      <c r="D240" s="96" t="s">
        <v>873</v>
      </c>
      <c r="E240" s="95">
        <v>3</v>
      </c>
      <c r="F240" s="95">
        <f>INDEX(技能效果!H:H,MATCH(技能效果等级!B240,技能效果!B:B,0))</f>
        <v>1001</v>
      </c>
      <c r="G240" s="95">
        <f>IF(INDEX(技能效果!K:K,MATCH(B240,技能效果!B:B,0))=0,INDEX(技能效果!I:I,MATCH(技能效果等级!B240,技能效果!B:B,0)),INDEX(技能效果!I:I,MATCH(技能效果等级!B240,技能效果!B:B,0))*VLOOKUP(E240,技能数值计算!$C$19:$D$28,2,FALSE))</f>
        <v>1</v>
      </c>
      <c r="H240" s="95">
        <f>INDEX(技能效果!J:J,MATCH(技能效果等级!B240,技能效果!B:B,0))</f>
        <v>0</v>
      </c>
      <c r="I240" s="95"/>
      <c r="J240" s="95"/>
      <c r="K240" s="95"/>
      <c r="L240" s="95"/>
      <c r="M240" s="95"/>
      <c r="N240" s="96" t="str">
        <f>IF(INDEX(技能效果!L:L,MATCH(技能效果等级!B240,技能效果!B:B,0))="","",INDEX(技能效果!L:L,MATCH(技能效果等级!B240,技能效果!B:B,0)))</f>
        <v/>
      </c>
      <c r="O240" s="95">
        <f>IF(INDEX(技能效果!N:N,MATCH(B240,技能效果!B:B,0))=0,INDEX(技能效果!M:M,MATCH(技能效果等级!B240,技能效果!B:B,0)),INDEX(技能效果!M:M,MATCH(技能效果等级!B240,技能效果!B:B,0))*VLOOKUP(E240,技能数值计算!$C$19:$D$28,2,FALSE))</f>
        <v>0</v>
      </c>
      <c r="P240" s="95"/>
      <c r="Q240" s="95"/>
      <c r="R240" s="95" t="str">
        <f>IF(INDEX(技能效果!O:O,MATCH(技能效果等级!B240,技能效果!B:B,0))="","",INDEX(技能效果!O:O,MATCH(技能效果等级!B240,技能效果!B:B,0)))</f>
        <v/>
      </c>
      <c r="S240" s="95"/>
      <c r="T240" s="95"/>
      <c r="U240" s="95"/>
      <c r="V240" s="96" t="str">
        <f>IF(INDEX(技能效果!AF:AF,MATCH(技能效果等级!B240,技能效果!B:B,0))="","",INDEX(技能效果!AF:AF,MATCH(技能效果等级!B240,技能效果!B:B,0)))</f>
        <v/>
      </c>
      <c r="W240" s="95">
        <f t="shared" si="2"/>
        <v>15</v>
      </c>
      <c r="X240" s="95"/>
      <c r="Y240" s="95"/>
    </row>
    <row r="241" spans="1:25" ht="16.5" x14ac:dyDescent="0.2">
      <c r="A241" s="62">
        <v>238</v>
      </c>
      <c r="B241" s="95">
        <f>INDEX(技能效果!B:B,MATCH(技能效果等级!W241,技能效果!AE:AE,0))</f>
        <v>130600801</v>
      </c>
      <c r="C241" s="95" t="str">
        <f>INDEX(技能效果!C:C,MATCH(技能效果等级!B241,技能效果!B:B,0))</f>
        <v>黑尔坎普普攻伤害</v>
      </c>
      <c r="D241" s="96" t="s">
        <v>873</v>
      </c>
      <c r="E241" s="95">
        <v>4</v>
      </c>
      <c r="F241" s="95">
        <f>INDEX(技能效果!H:H,MATCH(技能效果等级!B241,技能效果!B:B,0))</f>
        <v>1001</v>
      </c>
      <c r="G241" s="95">
        <f>IF(INDEX(技能效果!K:K,MATCH(B241,技能效果!B:B,0))=0,INDEX(技能效果!I:I,MATCH(技能效果等级!B241,技能效果!B:B,0)),INDEX(技能效果!I:I,MATCH(技能效果等级!B241,技能效果!B:B,0))*VLOOKUP(E241,技能数值计算!$C$19:$D$28,2,FALSE))</f>
        <v>1</v>
      </c>
      <c r="H241" s="95">
        <f>INDEX(技能效果!J:J,MATCH(技能效果等级!B241,技能效果!B:B,0))</f>
        <v>0</v>
      </c>
      <c r="I241" s="95"/>
      <c r="J241" s="96"/>
      <c r="K241" s="95"/>
      <c r="L241" s="95"/>
      <c r="M241" s="95"/>
      <c r="N241" s="96" t="str">
        <f>IF(INDEX(技能效果!L:L,MATCH(技能效果等级!B241,技能效果!B:B,0))="","",INDEX(技能效果!L:L,MATCH(技能效果等级!B241,技能效果!B:B,0)))</f>
        <v/>
      </c>
      <c r="O241" s="95">
        <f>IF(INDEX(技能效果!N:N,MATCH(B241,技能效果!B:B,0))=0,INDEX(技能效果!M:M,MATCH(技能效果等级!B241,技能效果!B:B,0)),INDEX(技能效果!M:M,MATCH(技能效果等级!B241,技能效果!B:B,0))*VLOOKUP(E241,技能数值计算!$C$19:$D$28,2,FALSE))</f>
        <v>0</v>
      </c>
      <c r="P241" s="95"/>
      <c r="Q241" s="95"/>
      <c r="R241" s="95" t="str">
        <f>IF(INDEX(技能效果!O:O,MATCH(技能效果等级!B241,技能效果!B:B,0))="","",INDEX(技能效果!O:O,MATCH(技能效果等级!B241,技能效果!B:B,0)))</f>
        <v/>
      </c>
      <c r="S241" s="95"/>
      <c r="T241" s="95"/>
      <c r="U241" s="95"/>
      <c r="V241" s="96" t="str">
        <f>IF(INDEX(技能效果!AF:AF,MATCH(技能效果等级!B241,技能效果!B:B,0))="","",INDEX(技能效果!AF:AF,MATCH(技能效果等级!B241,技能效果!B:B,0)))</f>
        <v/>
      </c>
      <c r="W241" s="95">
        <f t="shared" si="2"/>
        <v>15</v>
      </c>
      <c r="X241" s="95"/>
      <c r="Y241" s="95"/>
    </row>
    <row r="242" spans="1:25" ht="16.5" x14ac:dyDescent="0.2">
      <c r="A242" s="62">
        <v>239</v>
      </c>
      <c r="B242" s="95">
        <f>INDEX(技能效果!B:B,MATCH(技能效果等级!W242,技能效果!AE:AE,0))</f>
        <v>130600801</v>
      </c>
      <c r="C242" s="95" t="str">
        <f>INDEX(技能效果!C:C,MATCH(技能效果等级!B242,技能效果!B:B,0))</f>
        <v>黑尔坎普普攻伤害</v>
      </c>
      <c r="D242" s="96" t="s">
        <v>873</v>
      </c>
      <c r="E242" s="95">
        <v>5</v>
      </c>
      <c r="F242" s="95">
        <f>INDEX(技能效果!H:H,MATCH(技能效果等级!B242,技能效果!B:B,0))</f>
        <v>1001</v>
      </c>
      <c r="G242" s="95">
        <f>IF(INDEX(技能效果!K:K,MATCH(B242,技能效果!B:B,0))=0,INDEX(技能效果!I:I,MATCH(技能效果等级!B242,技能效果!B:B,0)),INDEX(技能效果!I:I,MATCH(技能效果等级!B242,技能效果!B:B,0))*VLOOKUP(E242,技能数值计算!$C$19:$D$28,2,FALSE))</f>
        <v>1</v>
      </c>
      <c r="H242" s="95">
        <f>INDEX(技能效果!J:J,MATCH(技能效果等级!B242,技能效果!B:B,0))</f>
        <v>0</v>
      </c>
      <c r="I242" s="95"/>
      <c r="J242" s="96"/>
      <c r="K242" s="95"/>
      <c r="L242" s="95"/>
      <c r="M242" s="95"/>
      <c r="N242" s="96" t="str">
        <f>IF(INDEX(技能效果!L:L,MATCH(技能效果等级!B242,技能效果!B:B,0))="","",INDEX(技能效果!L:L,MATCH(技能效果等级!B242,技能效果!B:B,0)))</f>
        <v/>
      </c>
      <c r="O242" s="95">
        <f>IF(INDEX(技能效果!N:N,MATCH(B242,技能效果!B:B,0))=0,INDEX(技能效果!M:M,MATCH(技能效果等级!B242,技能效果!B:B,0)),INDEX(技能效果!M:M,MATCH(技能效果等级!B242,技能效果!B:B,0))*VLOOKUP(E242,技能数值计算!$C$19:$D$28,2,FALSE))</f>
        <v>0</v>
      </c>
      <c r="P242" s="95"/>
      <c r="Q242" s="95"/>
      <c r="R242" s="95" t="str">
        <f>IF(INDEX(技能效果!O:O,MATCH(技能效果等级!B242,技能效果!B:B,0))="","",INDEX(技能效果!O:O,MATCH(技能效果等级!B242,技能效果!B:B,0)))</f>
        <v/>
      </c>
      <c r="S242" s="95"/>
      <c r="T242" s="95"/>
      <c r="U242" s="95"/>
      <c r="V242" s="96" t="str">
        <f>IF(INDEX(技能效果!AF:AF,MATCH(技能效果等级!B242,技能效果!B:B,0))="","",INDEX(技能效果!AF:AF,MATCH(技能效果等级!B242,技能效果!B:B,0)))</f>
        <v/>
      </c>
      <c r="W242" s="95">
        <f t="shared" si="2"/>
        <v>15</v>
      </c>
      <c r="X242" s="95"/>
      <c r="Y242" s="95"/>
    </row>
    <row r="243" spans="1:25" ht="16.5" x14ac:dyDescent="0.2">
      <c r="A243" s="62">
        <v>240</v>
      </c>
      <c r="B243" s="95">
        <f>INDEX(技能效果!B:B,MATCH(技能效果等级!W243,技能效果!AE:AE,0))</f>
        <v>130600801</v>
      </c>
      <c r="C243" s="95" t="str">
        <f>INDEX(技能效果!C:C,MATCH(技能效果等级!B243,技能效果!B:B,0))</f>
        <v>黑尔坎普普攻伤害</v>
      </c>
      <c r="D243" s="96" t="s">
        <v>873</v>
      </c>
      <c r="E243" s="95">
        <v>6</v>
      </c>
      <c r="F243" s="95">
        <f>INDEX(技能效果!H:H,MATCH(技能效果等级!B243,技能效果!B:B,0))</f>
        <v>1001</v>
      </c>
      <c r="G243" s="95">
        <f>IF(INDEX(技能效果!K:K,MATCH(B243,技能效果!B:B,0))=0,INDEX(技能效果!I:I,MATCH(技能效果等级!B243,技能效果!B:B,0)),INDEX(技能效果!I:I,MATCH(技能效果等级!B243,技能效果!B:B,0))*VLOOKUP(E243,技能数值计算!$C$19:$D$28,2,FALSE))</f>
        <v>1</v>
      </c>
      <c r="H243" s="95">
        <f>INDEX(技能效果!J:J,MATCH(技能效果等级!B243,技能效果!B:B,0))</f>
        <v>0</v>
      </c>
      <c r="I243" s="95"/>
      <c r="J243" s="96"/>
      <c r="K243" s="95"/>
      <c r="L243" s="95"/>
      <c r="M243" s="95"/>
      <c r="N243" s="96" t="str">
        <f>IF(INDEX(技能效果!L:L,MATCH(技能效果等级!B243,技能效果!B:B,0))="","",INDEX(技能效果!L:L,MATCH(技能效果等级!B243,技能效果!B:B,0)))</f>
        <v/>
      </c>
      <c r="O243" s="95">
        <f>IF(INDEX(技能效果!N:N,MATCH(B243,技能效果!B:B,0))=0,INDEX(技能效果!M:M,MATCH(技能效果等级!B243,技能效果!B:B,0)),INDEX(技能效果!M:M,MATCH(技能效果等级!B243,技能效果!B:B,0))*VLOOKUP(E243,技能数值计算!$C$19:$D$28,2,FALSE))</f>
        <v>0</v>
      </c>
      <c r="P243" s="95"/>
      <c r="Q243" s="95"/>
      <c r="R243" s="95" t="str">
        <f>IF(INDEX(技能效果!O:O,MATCH(技能效果等级!B243,技能效果!B:B,0))="","",INDEX(技能效果!O:O,MATCH(技能效果等级!B243,技能效果!B:B,0)))</f>
        <v/>
      </c>
      <c r="S243" s="95"/>
      <c r="T243" s="95"/>
      <c r="U243" s="95"/>
      <c r="V243" s="96" t="str">
        <f>IF(INDEX(技能效果!AF:AF,MATCH(技能效果等级!B243,技能效果!B:B,0))="","",INDEX(技能效果!AF:AF,MATCH(技能效果等级!B243,技能效果!B:B,0)))</f>
        <v/>
      </c>
      <c r="W243" s="95">
        <f t="shared" si="2"/>
        <v>15</v>
      </c>
      <c r="X243" s="95"/>
      <c r="Y243" s="95"/>
    </row>
    <row r="244" spans="1:25" ht="16.5" x14ac:dyDescent="0.2">
      <c r="A244" s="62">
        <v>241</v>
      </c>
      <c r="B244" s="95">
        <f>INDEX(技能效果!B:B,MATCH(技能效果等级!W244,技能效果!AE:AE,0))</f>
        <v>130600801</v>
      </c>
      <c r="C244" s="95" t="str">
        <f>INDEX(技能效果!C:C,MATCH(技能效果等级!B244,技能效果!B:B,0))</f>
        <v>黑尔坎普普攻伤害</v>
      </c>
      <c r="D244" s="96" t="s">
        <v>873</v>
      </c>
      <c r="E244" s="95">
        <v>7</v>
      </c>
      <c r="F244" s="95">
        <f>INDEX(技能效果!H:H,MATCH(技能效果等级!B244,技能效果!B:B,0))</f>
        <v>1001</v>
      </c>
      <c r="G244" s="95">
        <f>IF(INDEX(技能效果!K:K,MATCH(B244,技能效果!B:B,0))=0,INDEX(技能效果!I:I,MATCH(技能效果等级!B244,技能效果!B:B,0)),INDEX(技能效果!I:I,MATCH(技能效果等级!B244,技能效果!B:B,0))*VLOOKUP(E244,技能数值计算!$C$19:$D$28,2,FALSE))</f>
        <v>1</v>
      </c>
      <c r="H244" s="95">
        <f>INDEX(技能效果!J:J,MATCH(技能效果等级!B244,技能效果!B:B,0))</f>
        <v>0</v>
      </c>
      <c r="I244" s="95"/>
      <c r="J244" s="96"/>
      <c r="K244" s="95"/>
      <c r="L244" s="95"/>
      <c r="M244" s="95"/>
      <c r="N244" s="96" t="str">
        <f>IF(INDEX(技能效果!L:L,MATCH(技能效果等级!B244,技能效果!B:B,0))="","",INDEX(技能效果!L:L,MATCH(技能效果等级!B244,技能效果!B:B,0)))</f>
        <v/>
      </c>
      <c r="O244" s="95">
        <f>IF(INDEX(技能效果!N:N,MATCH(B244,技能效果!B:B,0))=0,INDEX(技能效果!M:M,MATCH(技能效果等级!B244,技能效果!B:B,0)),INDEX(技能效果!M:M,MATCH(技能效果等级!B244,技能效果!B:B,0))*VLOOKUP(E244,技能数值计算!$C$19:$D$28,2,FALSE))</f>
        <v>0</v>
      </c>
      <c r="P244" s="95"/>
      <c r="Q244" s="95"/>
      <c r="R244" s="95" t="str">
        <f>IF(INDEX(技能效果!O:O,MATCH(技能效果等级!B244,技能效果!B:B,0))="","",INDEX(技能效果!O:O,MATCH(技能效果等级!B244,技能效果!B:B,0)))</f>
        <v/>
      </c>
      <c r="S244" s="95"/>
      <c r="T244" s="95"/>
      <c r="U244" s="95"/>
      <c r="V244" s="96" t="str">
        <f>IF(INDEX(技能效果!AF:AF,MATCH(技能效果等级!B244,技能效果!B:B,0))="","",INDEX(技能效果!AF:AF,MATCH(技能效果等级!B244,技能效果!B:B,0)))</f>
        <v/>
      </c>
      <c r="W244" s="95">
        <f t="shared" si="2"/>
        <v>15</v>
      </c>
      <c r="X244" s="95"/>
      <c r="Y244" s="95"/>
    </row>
    <row r="245" spans="1:25" ht="16.5" x14ac:dyDescent="0.2">
      <c r="A245" s="62">
        <v>242</v>
      </c>
      <c r="B245" s="95">
        <f>INDEX(技能效果!B:B,MATCH(技能效果等级!W245,技能效果!AE:AE,0))</f>
        <v>130600801</v>
      </c>
      <c r="C245" s="95" t="str">
        <f>INDEX(技能效果!C:C,MATCH(技能效果等级!B245,技能效果!B:B,0))</f>
        <v>黑尔坎普普攻伤害</v>
      </c>
      <c r="D245" s="96" t="s">
        <v>873</v>
      </c>
      <c r="E245" s="95">
        <v>8</v>
      </c>
      <c r="F245" s="95">
        <f>INDEX(技能效果!H:H,MATCH(技能效果等级!B245,技能效果!B:B,0))</f>
        <v>1001</v>
      </c>
      <c r="G245" s="95">
        <f>IF(INDEX(技能效果!K:K,MATCH(B245,技能效果!B:B,0))=0,INDEX(技能效果!I:I,MATCH(技能效果等级!B245,技能效果!B:B,0)),INDEX(技能效果!I:I,MATCH(技能效果等级!B245,技能效果!B:B,0))*VLOOKUP(E245,技能数值计算!$C$19:$D$28,2,FALSE))</f>
        <v>1</v>
      </c>
      <c r="H245" s="95">
        <f>INDEX(技能效果!J:J,MATCH(技能效果等级!B245,技能效果!B:B,0))</f>
        <v>0</v>
      </c>
      <c r="I245" s="95"/>
      <c r="J245" s="96"/>
      <c r="K245" s="95"/>
      <c r="L245" s="95"/>
      <c r="M245" s="95"/>
      <c r="N245" s="96" t="str">
        <f>IF(INDEX(技能效果!L:L,MATCH(技能效果等级!B245,技能效果!B:B,0))="","",INDEX(技能效果!L:L,MATCH(技能效果等级!B245,技能效果!B:B,0)))</f>
        <v/>
      </c>
      <c r="O245" s="95">
        <f>IF(INDEX(技能效果!N:N,MATCH(B245,技能效果!B:B,0))=0,INDEX(技能效果!M:M,MATCH(技能效果等级!B245,技能效果!B:B,0)),INDEX(技能效果!M:M,MATCH(技能效果等级!B245,技能效果!B:B,0))*VLOOKUP(E245,技能数值计算!$C$19:$D$28,2,FALSE))</f>
        <v>0</v>
      </c>
      <c r="P245" s="95"/>
      <c r="Q245" s="95"/>
      <c r="R245" s="95" t="str">
        <f>IF(INDEX(技能效果!O:O,MATCH(技能效果等级!B245,技能效果!B:B,0))="","",INDEX(技能效果!O:O,MATCH(技能效果等级!B245,技能效果!B:B,0)))</f>
        <v/>
      </c>
      <c r="S245" s="95"/>
      <c r="T245" s="95"/>
      <c r="U245" s="95"/>
      <c r="V245" s="96" t="str">
        <f>IF(INDEX(技能效果!AF:AF,MATCH(技能效果等级!B245,技能效果!B:B,0))="","",INDEX(技能效果!AF:AF,MATCH(技能效果等级!B245,技能效果!B:B,0)))</f>
        <v/>
      </c>
      <c r="W245" s="95">
        <f t="shared" si="2"/>
        <v>15</v>
      </c>
      <c r="X245" s="95"/>
      <c r="Y245" s="95"/>
    </row>
    <row r="246" spans="1:25" ht="16.5" x14ac:dyDescent="0.2">
      <c r="A246" s="62">
        <v>243</v>
      </c>
      <c r="B246" s="95">
        <f>INDEX(技能效果!B:B,MATCH(技能效果等级!W246,技能效果!AE:AE,0))</f>
        <v>130600801</v>
      </c>
      <c r="C246" s="95" t="str">
        <f>INDEX(技能效果!C:C,MATCH(技能效果等级!B246,技能效果!B:B,0))</f>
        <v>黑尔坎普普攻伤害</v>
      </c>
      <c r="D246" s="96" t="s">
        <v>873</v>
      </c>
      <c r="E246" s="95">
        <v>9</v>
      </c>
      <c r="F246" s="95">
        <f>INDEX(技能效果!H:H,MATCH(技能效果等级!B246,技能效果!B:B,0))</f>
        <v>1001</v>
      </c>
      <c r="G246" s="95">
        <f>IF(INDEX(技能效果!K:K,MATCH(B246,技能效果!B:B,0))=0,INDEX(技能效果!I:I,MATCH(技能效果等级!B246,技能效果!B:B,0)),INDEX(技能效果!I:I,MATCH(技能效果等级!B246,技能效果!B:B,0))*VLOOKUP(E246,技能数值计算!$C$19:$D$28,2,FALSE))</f>
        <v>1</v>
      </c>
      <c r="H246" s="95">
        <f>INDEX(技能效果!J:J,MATCH(技能效果等级!B246,技能效果!B:B,0))</f>
        <v>0</v>
      </c>
      <c r="I246" s="95"/>
      <c r="J246" s="95"/>
      <c r="K246" s="95"/>
      <c r="L246" s="95"/>
      <c r="M246" s="95"/>
      <c r="N246" s="96" t="str">
        <f>IF(INDEX(技能效果!L:L,MATCH(技能效果等级!B246,技能效果!B:B,0))="","",INDEX(技能效果!L:L,MATCH(技能效果等级!B246,技能效果!B:B,0)))</f>
        <v/>
      </c>
      <c r="O246" s="95">
        <f>IF(INDEX(技能效果!N:N,MATCH(B246,技能效果!B:B,0))=0,INDEX(技能效果!M:M,MATCH(技能效果等级!B246,技能效果!B:B,0)),INDEX(技能效果!M:M,MATCH(技能效果等级!B246,技能效果!B:B,0))*VLOOKUP(E246,技能数值计算!$C$19:$D$28,2,FALSE))</f>
        <v>0</v>
      </c>
      <c r="P246" s="95"/>
      <c r="Q246" s="95"/>
      <c r="R246" s="95" t="str">
        <f>IF(INDEX(技能效果!O:O,MATCH(技能效果等级!B246,技能效果!B:B,0))="","",INDEX(技能效果!O:O,MATCH(技能效果等级!B246,技能效果!B:B,0)))</f>
        <v/>
      </c>
      <c r="S246" s="95"/>
      <c r="T246" s="95"/>
      <c r="U246" s="95"/>
      <c r="V246" s="96" t="str">
        <f>IF(INDEX(技能效果!AF:AF,MATCH(技能效果等级!B246,技能效果!B:B,0))="","",INDEX(技能效果!AF:AF,MATCH(技能效果等级!B246,技能效果!B:B,0)))</f>
        <v/>
      </c>
      <c r="W246" s="95">
        <f t="shared" si="2"/>
        <v>15</v>
      </c>
      <c r="X246" s="95"/>
      <c r="Y246" s="95"/>
    </row>
    <row r="247" spans="1:25" ht="16.5" x14ac:dyDescent="0.2">
      <c r="A247" s="62">
        <v>244</v>
      </c>
      <c r="B247" s="95">
        <f>INDEX(技能效果!B:B,MATCH(技能效果等级!W247,技能效果!AE:AE,0))</f>
        <v>130600801</v>
      </c>
      <c r="C247" s="95" t="str">
        <f>INDEX(技能效果!C:C,MATCH(技能效果等级!B247,技能效果!B:B,0))</f>
        <v>黑尔坎普普攻伤害</v>
      </c>
      <c r="D247" s="96" t="s">
        <v>873</v>
      </c>
      <c r="E247" s="95">
        <v>10</v>
      </c>
      <c r="F247" s="95">
        <f>INDEX(技能效果!H:H,MATCH(技能效果等级!B247,技能效果!B:B,0))</f>
        <v>1001</v>
      </c>
      <c r="G247" s="95">
        <f>IF(INDEX(技能效果!K:K,MATCH(B247,技能效果!B:B,0))=0,INDEX(技能效果!I:I,MATCH(技能效果等级!B247,技能效果!B:B,0)),INDEX(技能效果!I:I,MATCH(技能效果等级!B247,技能效果!B:B,0))*VLOOKUP(E247,技能数值计算!$C$19:$D$28,2,FALSE))</f>
        <v>1</v>
      </c>
      <c r="H247" s="95">
        <f>INDEX(技能效果!J:J,MATCH(技能效果等级!B247,技能效果!B:B,0))</f>
        <v>0</v>
      </c>
      <c r="I247" s="95"/>
      <c r="J247" s="95"/>
      <c r="K247" s="95"/>
      <c r="L247" s="95"/>
      <c r="M247" s="95"/>
      <c r="N247" s="96" t="str">
        <f>IF(INDEX(技能效果!L:L,MATCH(技能效果等级!B247,技能效果!B:B,0))="","",INDEX(技能效果!L:L,MATCH(技能效果等级!B247,技能效果!B:B,0)))</f>
        <v/>
      </c>
      <c r="O247" s="95">
        <f>IF(INDEX(技能效果!N:N,MATCH(B247,技能效果!B:B,0))=0,INDEX(技能效果!M:M,MATCH(技能效果等级!B247,技能效果!B:B,0)),INDEX(技能效果!M:M,MATCH(技能效果等级!B247,技能效果!B:B,0))*VLOOKUP(E247,技能数值计算!$C$19:$D$28,2,FALSE))</f>
        <v>0</v>
      </c>
      <c r="P247" s="95"/>
      <c r="Q247" s="95"/>
      <c r="R247" s="95" t="str">
        <f>IF(INDEX(技能效果!O:O,MATCH(技能效果等级!B247,技能效果!B:B,0))="","",INDEX(技能效果!O:O,MATCH(技能效果等级!B247,技能效果!B:B,0)))</f>
        <v/>
      </c>
      <c r="S247" s="95"/>
      <c r="T247" s="95"/>
      <c r="U247" s="95"/>
      <c r="V247" s="96" t="str">
        <f>IF(INDEX(技能效果!AF:AF,MATCH(技能效果等级!B247,技能效果!B:B,0))="","",INDEX(技能效果!AF:AF,MATCH(技能效果等级!B247,技能效果!B:B,0)))</f>
        <v/>
      </c>
      <c r="W247" s="95">
        <f t="shared" si="2"/>
        <v>15</v>
      </c>
      <c r="X247" s="95"/>
      <c r="Y247" s="95"/>
    </row>
    <row r="248" spans="1:25" ht="16.5" x14ac:dyDescent="0.2">
      <c r="A248" s="62">
        <v>245</v>
      </c>
      <c r="B248" s="95">
        <f>INDEX(技能效果!B:B,MATCH(技能效果等级!W248,技能效果!AE:AE,0))</f>
        <v>130600802</v>
      </c>
      <c r="C248" s="95" t="str">
        <f>INDEX(技能效果!C:C,MATCH(技能效果等级!B248,技能效果!B:B,0))</f>
        <v>黑尔坎普普攻水晶</v>
      </c>
      <c r="D248" s="96" t="s">
        <v>873</v>
      </c>
      <c r="E248" s="95">
        <v>1</v>
      </c>
      <c r="F248" s="95">
        <f>INDEX(技能效果!H:H,MATCH(技能效果等级!B248,技能效果!B:B,0))</f>
        <v>3001</v>
      </c>
      <c r="G248" s="95">
        <f>IF(INDEX(技能效果!K:K,MATCH(B248,技能效果!B:B,0))=0,INDEX(技能效果!I:I,MATCH(技能效果等级!B248,技能效果!B:B,0)),INDEX(技能效果!I:I,MATCH(技能效果等级!B248,技能效果!B:B,0))*VLOOKUP(E248,技能数值计算!$C$19:$D$28,2,FALSE))</f>
        <v>3</v>
      </c>
      <c r="H248" s="95">
        <f>INDEX(技能效果!J:J,MATCH(技能效果等级!B248,技能效果!B:B,0))</f>
        <v>1</v>
      </c>
      <c r="I248" s="95"/>
      <c r="J248" s="95"/>
      <c r="K248" s="95"/>
      <c r="L248" s="95"/>
      <c r="M248" s="95"/>
      <c r="N248" s="96" t="str">
        <f>IF(INDEX(技能效果!L:L,MATCH(技能效果等级!B248,技能效果!B:B,0))="","",INDEX(技能效果!L:L,MATCH(技能效果等级!B248,技能效果!B:B,0)))</f>
        <v/>
      </c>
      <c r="O248" s="95">
        <f>IF(INDEX(技能效果!N:N,MATCH(B248,技能效果!B:B,0))=0,INDEX(技能效果!M:M,MATCH(技能效果等级!B248,技能效果!B:B,0)),INDEX(技能效果!M:M,MATCH(技能效果等级!B248,技能效果!B:B,0))*VLOOKUP(E248,技能数值计算!$C$19:$D$28,2,FALSE))</f>
        <v>0</v>
      </c>
      <c r="P248" s="95"/>
      <c r="Q248" s="95"/>
      <c r="R248" s="95" t="str">
        <f>IF(INDEX(技能效果!O:O,MATCH(技能效果等级!B248,技能效果!B:B,0))="","",INDEX(技能效果!O:O,MATCH(技能效果等级!B248,技能效果!B:B,0)))</f>
        <v/>
      </c>
      <c r="S248" s="95"/>
      <c r="T248" s="95"/>
      <c r="U248" s="95"/>
      <c r="V248" s="96" t="str">
        <f>IF(INDEX(技能效果!AF:AF,MATCH(技能效果等级!B248,技能效果!B:B,0))="","",INDEX(技能效果!AF:AF,MATCH(技能效果等级!B248,技能效果!B:B,0)))</f>
        <v/>
      </c>
      <c r="W248" s="95">
        <f t="shared" si="2"/>
        <v>16</v>
      </c>
      <c r="X248" s="95"/>
      <c r="Y248" s="95"/>
    </row>
    <row r="249" spans="1:25" ht="16.5" x14ac:dyDescent="0.2">
      <c r="A249" s="62">
        <v>246</v>
      </c>
      <c r="B249" s="95">
        <f>INDEX(技能效果!B:B,MATCH(技能效果等级!W249,技能效果!AE:AE,0))</f>
        <v>130600802</v>
      </c>
      <c r="C249" s="95" t="str">
        <f>INDEX(技能效果!C:C,MATCH(技能效果等级!B249,技能效果!B:B,0))</f>
        <v>黑尔坎普普攻水晶</v>
      </c>
      <c r="D249" s="96" t="s">
        <v>873</v>
      </c>
      <c r="E249" s="95">
        <v>2</v>
      </c>
      <c r="F249" s="95">
        <f>INDEX(技能效果!H:H,MATCH(技能效果等级!B249,技能效果!B:B,0))</f>
        <v>3001</v>
      </c>
      <c r="G249" s="95">
        <f>IF(INDEX(技能效果!K:K,MATCH(B249,技能效果!B:B,0))=0,INDEX(技能效果!I:I,MATCH(技能效果等级!B249,技能效果!B:B,0)),INDEX(技能效果!I:I,MATCH(技能效果等级!B249,技能效果!B:B,0))*VLOOKUP(E249,技能数值计算!$C$19:$D$28,2,FALSE))</f>
        <v>3</v>
      </c>
      <c r="H249" s="95">
        <f>INDEX(技能效果!J:J,MATCH(技能效果等级!B249,技能效果!B:B,0))</f>
        <v>1</v>
      </c>
      <c r="I249" s="95"/>
      <c r="J249" s="95"/>
      <c r="K249" s="95"/>
      <c r="L249" s="95"/>
      <c r="M249" s="95"/>
      <c r="N249" s="96" t="str">
        <f>IF(INDEX(技能效果!L:L,MATCH(技能效果等级!B249,技能效果!B:B,0))="","",INDEX(技能效果!L:L,MATCH(技能效果等级!B249,技能效果!B:B,0)))</f>
        <v/>
      </c>
      <c r="O249" s="95">
        <f>IF(INDEX(技能效果!N:N,MATCH(B249,技能效果!B:B,0))=0,INDEX(技能效果!M:M,MATCH(技能效果等级!B249,技能效果!B:B,0)),INDEX(技能效果!M:M,MATCH(技能效果等级!B249,技能效果!B:B,0))*VLOOKUP(E249,技能数值计算!$C$19:$D$28,2,FALSE))</f>
        <v>0</v>
      </c>
      <c r="P249" s="95"/>
      <c r="Q249" s="95"/>
      <c r="R249" s="95" t="str">
        <f>IF(INDEX(技能效果!O:O,MATCH(技能效果等级!B249,技能效果!B:B,0))="","",INDEX(技能效果!O:O,MATCH(技能效果等级!B249,技能效果!B:B,0)))</f>
        <v/>
      </c>
      <c r="S249" s="95"/>
      <c r="T249" s="95"/>
      <c r="U249" s="95"/>
      <c r="V249" s="96" t="str">
        <f>IF(INDEX(技能效果!AF:AF,MATCH(技能效果等级!B249,技能效果!B:B,0))="","",INDEX(技能效果!AF:AF,MATCH(技能效果等级!B249,技能效果!B:B,0)))</f>
        <v/>
      </c>
      <c r="W249" s="95">
        <f t="shared" si="2"/>
        <v>16</v>
      </c>
      <c r="X249" s="95"/>
      <c r="Y249" s="95"/>
    </row>
    <row r="250" spans="1:25" ht="16.5" x14ac:dyDescent="0.2">
      <c r="A250" s="62">
        <v>247</v>
      </c>
      <c r="B250" s="95">
        <f>INDEX(技能效果!B:B,MATCH(技能效果等级!W250,技能效果!AE:AE,0))</f>
        <v>130600802</v>
      </c>
      <c r="C250" s="95" t="str">
        <f>INDEX(技能效果!C:C,MATCH(技能效果等级!B250,技能效果!B:B,0))</f>
        <v>黑尔坎普普攻水晶</v>
      </c>
      <c r="D250" s="96" t="s">
        <v>873</v>
      </c>
      <c r="E250" s="95">
        <v>3</v>
      </c>
      <c r="F250" s="95">
        <f>INDEX(技能效果!H:H,MATCH(技能效果等级!B250,技能效果!B:B,0))</f>
        <v>3001</v>
      </c>
      <c r="G250" s="95">
        <f>IF(INDEX(技能效果!K:K,MATCH(B250,技能效果!B:B,0))=0,INDEX(技能效果!I:I,MATCH(技能效果等级!B250,技能效果!B:B,0)),INDEX(技能效果!I:I,MATCH(技能效果等级!B250,技能效果!B:B,0))*VLOOKUP(E250,技能数值计算!$C$19:$D$28,2,FALSE))</f>
        <v>3</v>
      </c>
      <c r="H250" s="95">
        <f>INDEX(技能效果!J:J,MATCH(技能效果等级!B250,技能效果!B:B,0))</f>
        <v>1</v>
      </c>
      <c r="I250" s="95"/>
      <c r="J250" s="95"/>
      <c r="K250" s="95"/>
      <c r="L250" s="95"/>
      <c r="M250" s="95"/>
      <c r="N250" s="96" t="str">
        <f>IF(INDEX(技能效果!L:L,MATCH(技能效果等级!B250,技能效果!B:B,0))="","",INDEX(技能效果!L:L,MATCH(技能效果等级!B250,技能效果!B:B,0)))</f>
        <v/>
      </c>
      <c r="O250" s="95">
        <f>IF(INDEX(技能效果!N:N,MATCH(B250,技能效果!B:B,0))=0,INDEX(技能效果!M:M,MATCH(技能效果等级!B250,技能效果!B:B,0)),INDEX(技能效果!M:M,MATCH(技能效果等级!B250,技能效果!B:B,0))*VLOOKUP(E250,技能数值计算!$C$19:$D$28,2,FALSE))</f>
        <v>0</v>
      </c>
      <c r="P250" s="95"/>
      <c r="Q250" s="95"/>
      <c r="R250" s="95" t="str">
        <f>IF(INDEX(技能效果!O:O,MATCH(技能效果等级!B250,技能效果!B:B,0))="","",INDEX(技能效果!O:O,MATCH(技能效果等级!B250,技能效果!B:B,0)))</f>
        <v/>
      </c>
      <c r="S250" s="95"/>
      <c r="T250" s="95"/>
      <c r="U250" s="95"/>
      <c r="V250" s="96" t="str">
        <f>IF(INDEX(技能效果!AF:AF,MATCH(技能效果等级!B250,技能效果!B:B,0))="","",INDEX(技能效果!AF:AF,MATCH(技能效果等级!B250,技能效果!B:B,0)))</f>
        <v/>
      </c>
      <c r="W250" s="95">
        <f t="shared" si="2"/>
        <v>16</v>
      </c>
      <c r="X250" s="95"/>
      <c r="Y250" s="95"/>
    </row>
    <row r="251" spans="1:25" ht="16.5" x14ac:dyDescent="0.2">
      <c r="A251" s="62">
        <v>248</v>
      </c>
      <c r="B251" s="95">
        <f>INDEX(技能效果!B:B,MATCH(技能效果等级!W251,技能效果!AE:AE,0))</f>
        <v>130600802</v>
      </c>
      <c r="C251" s="95" t="str">
        <f>INDEX(技能效果!C:C,MATCH(技能效果等级!B251,技能效果!B:B,0))</f>
        <v>黑尔坎普普攻水晶</v>
      </c>
      <c r="D251" s="96" t="s">
        <v>873</v>
      </c>
      <c r="E251" s="95">
        <v>4</v>
      </c>
      <c r="F251" s="95">
        <f>INDEX(技能效果!H:H,MATCH(技能效果等级!B251,技能效果!B:B,0))</f>
        <v>3001</v>
      </c>
      <c r="G251" s="95">
        <f>IF(INDEX(技能效果!K:K,MATCH(B251,技能效果!B:B,0))=0,INDEX(技能效果!I:I,MATCH(技能效果等级!B251,技能效果!B:B,0)),INDEX(技能效果!I:I,MATCH(技能效果等级!B251,技能效果!B:B,0))*VLOOKUP(E251,技能数值计算!$C$19:$D$28,2,FALSE))</f>
        <v>3</v>
      </c>
      <c r="H251" s="95">
        <f>INDEX(技能效果!J:J,MATCH(技能效果等级!B251,技能效果!B:B,0))</f>
        <v>1</v>
      </c>
      <c r="I251" s="95"/>
      <c r="J251" s="95"/>
      <c r="K251" s="95"/>
      <c r="L251" s="95"/>
      <c r="M251" s="95"/>
      <c r="N251" s="96" t="str">
        <f>IF(INDEX(技能效果!L:L,MATCH(技能效果等级!B251,技能效果!B:B,0))="","",INDEX(技能效果!L:L,MATCH(技能效果等级!B251,技能效果!B:B,0)))</f>
        <v/>
      </c>
      <c r="O251" s="95">
        <f>IF(INDEX(技能效果!N:N,MATCH(B251,技能效果!B:B,0))=0,INDEX(技能效果!M:M,MATCH(技能效果等级!B251,技能效果!B:B,0)),INDEX(技能效果!M:M,MATCH(技能效果等级!B251,技能效果!B:B,0))*VLOOKUP(E251,技能数值计算!$C$19:$D$28,2,FALSE))</f>
        <v>0</v>
      </c>
      <c r="P251" s="95"/>
      <c r="Q251" s="95"/>
      <c r="R251" s="95" t="str">
        <f>IF(INDEX(技能效果!O:O,MATCH(技能效果等级!B251,技能效果!B:B,0))="","",INDEX(技能效果!O:O,MATCH(技能效果等级!B251,技能效果!B:B,0)))</f>
        <v/>
      </c>
      <c r="S251" s="95"/>
      <c r="T251" s="95"/>
      <c r="U251" s="95"/>
      <c r="V251" s="96" t="str">
        <f>IF(INDEX(技能效果!AF:AF,MATCH(技能效果等级!B251,技能效果!B:B,0))="","",INDEX(技能效果!AF:AF,MATCH(技能效果等级!B251,技能效果!B:B,0)))</f>
        <v/>
      </c>
      <c r="W251" s="95">
        <f t="shared" si="2"/>
        <v>16</v>
      </c>
      <c r="X251" s="95"/>
      <c r="Y251" s="95"/>
    </row>
    <row r="252" spans="1:25" ht="16.5" x14ac:dyDescent="0.2">
      <c r="A252" s="62">
        <v>249</v>
      </c>
      <c r="B252" s="95">
        <f>INDEX(技能效果!B:B,MATCH(技能效果等级!W252,技能效果!AE:AE,0))</f>
        <v>130600802</v>
      </c>
      <c r="C252" s="95" t="str">
        <f>INDEX(技能效果!C:C,MATCH(技能效果等级!B252,技能效果!B:B,0))</f>
        <v>黑尔坎普普攻水晶</v>
      </c>
      <c r="D252" s="96" t="s">
        <v>873</v>
      </c>
      <c r="E252" s="95">
        <v>5</v>
      </c>
      <c r="F252" s="95">
        <f>INDEX(技能效果!H:H,MATCH(技能效果等级!B252,技能效果!B:B,0))</f>
        <v>3001</v>
      </c>
      <c r="G252" s="95">
        <f>IF(INDEX(技能效果!K:K,MATCH(B252,技能效果!B:B,0))=0,INDEX(技能效果!I:I,MATCH(技能效果等级!B252,技能效果!B:B,0)),INDEX(技能效果!I:I,MATCH(技能效果等级!B252,技能效果!B:B,0))*VLOOKUP(E252,技能数值计算!$C$19:$D$28,2,FALSE))</f>
        <v>3</v>
      </c>
      <c r="H252" s="95">
        <f>INDEX(技能效果!J:J,MATCH(技能效果等级!B252,技能效果!B:B,0))</f>
        <v>1</v>
      </c>
      <c r="I252" s="95"/>
      <c r="J252" s="95"/>
      <c r="K252" s="95"/>
      <c r="L252" s="95"/>
      <c r="M252" s="95"/>
      <c r="N252" s="96" t="str">
        <f>IF(INDEX(技能效果!L:L,MATCH(技能效果等级!B252,技能效果!B:B,0))="","",INDEX(技能效果!L:L,MATCH(技能效果等级!B252,技能效果!B:B,0)))</f>
        <v/>
      </c>
      <c r="O252" s="95">
        <f>IF(INDEX(技能效果!N:N,MATCH(B252,技能效果!B:B,0))=0,INDEX(技能效果!M:M,MATCH(技能效果等级!B252,技能效果!B:B,0)),INDEX(技能效果!M:M,MATCH(技能效果等级!B252,技能效果!B:B,0))*VLOOKUP(E252,技能数值计算!$C$19:$D$28,2,FALSE))</f>
        <v>0</v>
      </c>
      <c r="P252" s="95"/>
      <c r="Q252" s="95"/>
      <c r="R252" s="95" t="str">
        <f>IF(INDEX(技能效果!O:O,MATCH(技能效果等级!B252,技能效果!B:B,0))="","",INDEX(技能效果!O:O,MATCH(技能效果等级!B252,技能效果!B:B,0)))</f>
        <v/>
      </c>
      <c r="S252" s="95"/>
      <c r="T252" s="95"/>
      <c r="U252" s="95"/>
      <c r="V252" s="96" t="str">
        <f>IF(INDEX(技能效果!AF:AF,MATCH(技能效果等级!B252,技能效果!B:B,0))="","",INDEX(技能效果!AF:AF,MATCH(技能效果等级!B252,技能效果!B:B,0)))</f>
        <v/>
      </c>
      <c r="W252" s="95">
        <f t="shared" si="2"/>
        <v>16</v>
      </c>
      <c r="X252" s="95"/>
      <c r="Y252" s="95"/>
    </row>
    <row r="253" spans="1:25" ht="16.5" x14ac:dyDescent="0.2">
      <c r="A253" s="62">
        <v>250</v>
      </c>
      <c r="B253" s="95">
        <f>INDEX(技能效果!B:B,MATCH(技能效果等级!W253,技能效果!AE:AE,0))</f>
        <v>130600802</v>
      </c>
      <c r="C253" s="95" t="str">
        <f>INDEX(技能效果!C:C,MATCH(技能效果等级!B253,技能效果!B:B,0))</f>
        <v>黑尔坎普普攻水晶</v>
      </c>
      <c r="D253" s="96" t="s">
        <v>873</v>
      </c>
      <c r="E253" s="95">
        <v>6</v>
      </c>
      <c r="F253" s="95">
        <f>INDEX(技能效果!H:H,MATCH(技能效果等级!B253,技能效果!B:B,0))</f>
        <v>3001</v>
      </c>
      <c r="G253" s="95">
        <f>IF(INDEX(技能效果!K:K,MATCH(B253,技能效果!B:B,0))=0,INDEX(技能效果!I:I,MATCH(技能效果等级!B253,技能效果!B:B,0)),INDEX(技能效果!I:I,MATCH(技能效果等级!B253,技能效果!B:B,0))*VLOOKUP(E253,技能数值计算!$C$19:$D$28,2,FALSE))</f>
        <v>3</v>
      </c>
      <c r="H253" s="95">
        <f>INDEX(技能效果!J:J,MATCH(技能效果等级!B253,技能效果!B:B,0))</f>
        <v>1</v>
      </c>
      <c r="I253" s="95"/>
      <c r="J253" s="95"/>
      <c r="K253" s="95"/>
      <c r="L253" s="95"/>
      <c r="M253" s="95"/>
      <c r="N253" s="96" t="str">
        <f>IF(INDEX(技能效果!L:L,MATCH(技能效果等级!B253,技能效果!B:B,0))="","",INDEX(技能效果!L:L,MATCH(技能效果等级!B253,技能效果!B:B,0)))</f>
        <v/>
      </c>
      <c r="O253" s="95">
        <f>IF(INDEX(技能效果!N:N,MATCH(B253,技能效果!B:B,0))=0,INDEX(技能效果!M:M,MATCH(技能效果等级!B253,技能效果!B:B,0)),INDEX(技能效果!M:M,MATCH(技能效果等级!B253,技能效果!B:B,0))*VLOOKUP(E253,技能数值计算!$C$19:$D$28,2,FALSE))</f>
        <v>0</v>
      </c>
      <c r="P253" s="95"/>
      <c r="Q253" s="95"/>
      <c r="R253" s="95" t="str">
        <f>IF(INDEX(技能效果!O:O,MATCH(技能效果等级!B253,技能效果!B:B,0))="","",INDEX(技能效果!O:O,MATCH(技能效果等级!B253,技能效果!B:B,0)))</f>
        <v/>
      </c>
      <c r="S253" s="95"/>
      <c r="T253" s="95"/>
      <c r="U253" s="95"/>
      <c r="V253" s="96" t="str">
        <f>IF(INDEX(技能效果!AF:AF,MATCH(技能效果等级!B253,技能效果!B:B,0))="","",INDEX(技能效果!AF:AF,MATCH(技能效果等级!B253,技能效果!B:B,0)))</f>
        <v/>
      </c>
      <c r="W253" s="95">
        <f t="shared" si="2"/>
        <v>16</v>
      </c>
      <c r="X253" s="95"/>
      <c r="Y253" s="95"/>
    </row>
    <row r="254" spans="1:25" ht="16.5" x14ac:dyDescent="0.2">
      <c r="A254" s="62">
        <v>251</v>
      </c>
      <c r="B254" s="95">
        <f>INDEX(技能效果!B:B,MATCH(技能效果等级!W254,技能效果!AE:AE,0))</f>
        <v>130600802</v>
      </c>
      <c r="C254" s="95" t="str">
        <f>INDEX(技能效果!C:C,MATCH(技能效果等级!B254,技能效果!B:B,0))</f>
        <v>黑尔坎普普攻水晶</v>
      </c>
      <c r="D254" s="96" t="s">
        <v>873</v>
      </c>
      <c r="E254" s="95">
        <v>7</v>
      </c>
      <c r="F254" s="95">
        <f>INDEX(技能效果!H:H,MATCH(技能效果等级!B254,技能效果!B:B,0))</f>
        <v>3001</v>
      </c>
      <c r="G254" s="95">
        <f>IF(INDEX(技能效果!K:K,MATCH(B254,技能效果!B:B,0))=0,INDEX(技能效果!I:I,MATCH(技能效果等级!B254,技能效果!B:B,0)),INDEX(技能效果!I:I,MATCH(技能效果等级!B254,技能效果!B:B,0))*VLOOKUP(E254,技能数值计算!$C$19:$D$28,2,FALSE))</f>
        <v>3</v>
      </c>
      <c r="H254" s="95">
        <f>INDEX(技能效果!J:J,MATCH(技能效果等级!B254,技能效果!B:B,0))</f>
        <v>1</v>
      </c>
      <c r="I254" s="95"/>
      <c r="J254" s="95"/>
      <c r="K254" s="95"/>
      <c r="L254" s="95"/>
      <c r="M254" s="95"/>
      <c r="N254" s="96" t="str">
        <f>IF(INDEX(技能效果!L:L,MATCH(技能效果等级!B254,技能效果!B:B,0))="","",INDEX(技能效果!L:L,MATCH(技能效果等级!B254,技能效果!B:B,0)))</f>
        <v/>
      </c>
      <c r="O254" s="95">
        <f>IF(INDEX(技能效果!N:N,MATCH(B254,技能效果!B:B,0))=0,INDEX(技能效果!M:M,MATCH(技能效果等级!B254,技能效果!B:B,0)),INDEX(技能效果!M:M,MATCH(技能效果等级!B254,技能效果!B:B,0))*VLOOKUP(E254,技能数值计算!$C$19:$D$28,2,FALSE))</f>
        <v>0</v>
      </c>
      <c r="P254" s="95"/>
      <c r="Q254" s="95"/>
      <c r="R254" s="95" t="str">
        <f>IF(INDEX(技能效果!O:O,MATCH(技能效果等级!B254,技能效果!B:B,0))="","",INDEX(技能效果!O:O,MATCH(技能效果等级!B254,技能效果!B:B,0)))</f>
        <v/>
      </c>
      <c r="S254" s="95"/>
      <c r="T254" s="95"/>
      <c r="U254" s="95"/>
      <c r="V254" s="96" t="str">
        <f>IF(INDEX(技能效果!AF:AF,MATCH(技能效果等级!B254,技能效果!B:B,0))="","",INDEX(技能效果!AF:AF,MATCH(技能效果等级!B254,技能效果!B:B,0)))</f>
        <v/>
      </c>
      <c r="W254" s="95">
        <f t="shared" si="2"/>
        <v>16</v>
      </c>
      <c r="X254" s="95"/>
      <c r="Y254" s="95"/>
    </row>
    <row r="255" spans="1:25" ht="16.5" x14ac:dyDescent="0.2">
      <c r="A255" s="62">
        <v>252</v>
      </c>
      <c r="B255" s="95">
        <f>INDEX(技能效果!B:B,MATCH(技能效果等级!W255,技能效果!AE:AE,0))</f>
        <v>130600802</v>
      </c>
      <c r="C255" s="95" t="str">
        <f>INDEX(技能效果!C:C,MATCH(技能效果等级!B255,技能效果!B:B,0))</f>
        <v>黑尔坎普普攻水晶</v>
      </c>
      <c r="D255" s="96" t="s">
        <v>873</v>
      </c>
      <c r="E255" s="95">
        <v>8</v>
      </c>
      <c r="F255" s="95">
        <f>INDEX(技能效果!H:H,MATCH(技能效果等级!B255,技能效果!B:B,0))</f>
        <v>3001</v>
      </c>
      <c r="G255" s="95">
        <f>IF(INDEX(技能效果!K:K,MATCH(B255,技能效果!B:B,0))=0,INDEX(技能效果!I:I,MATCH(技能效果等级!B255,技能效果!B:B,0)),INDEX(技能效果!I:I,MATCH(技能效果等级!B255,技能效果!B:B,0))*VLOOKUP(E255,技能数值计算!$C$19:$D$28,2,FALSE))</f>
        <v>3</v>
      </c>
      <c r="H255" s="95">
        <f>INDEX(技能效果!J:J,MATCH(技能效果等级!B255,技能效果!B:B,0))</f>
        <v>1</v>
      </c>
      <c r="I255" s="95"/>
      <c r="J255" s="95"/>
      <c r="K255" s="95"/>
      <c r="L255" s="95"/>
      <c r="M255" s="95"/>
      <c r="N255" s="96" t="str">
        <f>IF(INDEX(技能效果!L:L,MATCH(技能效果等级!B255,技能效果!B:B,0))="","",INDEX(技能效果!L:L,MATCH(技能效果等级!B255,技能效果!B:B,0)))</f>
        <v/>
      </c>
      <c r="O255" s="95">
        <f>IF(INDEX(技能效果!N:N,MATCH(B255,技能效果!B:B,0))=0,INDEX(技能效果!M:M,MATCH(技能效果等级!B255,技能效果!B:B,0)),INDEX(技能效果!M:M,MATCH(技能效果等级!B255,技能效果!B:B,0))*VLOOKUP(E255,技能数值计算!$C$19:$D$28,2,FALSE))</f>
        <v>0</v>
      </c>
      <c r="P255" s="95"/>
      <c r="Q255" s="95"/>
      <c r="R255" s="95" t="str">
        <f>IF(INDEX(技能效果!O:O,MATCH(技能效果等级!B255,技能效果!B:B,0))="","",INDEX(技能效果!O:O,MATCH(技能效果等级!B255,技能效果!B:B,0)))</f>
        <v/>
      </c>
      <c r="S255" s="95"/>
      <c r="T255" s="95"/>
      <c r="U255" s="95"/>
      <c r="V255" s="96" t="str">
        <f>IF(INDEX(技能效果!AF:AF,MATCH(技能效果等级!B255,技能效果!B:B,0))="","",INDEX(技能效果!AF:AF,MATCH(技能效果等级!B255,技能效果!B:B,0)))</f>
        <v/>
      </c>
      <c r="W255" s="95">
        <f t="shared" si="2"/>
        <v>16</v>
      </c>
      <c r="X255" s="95"/>
      <c r="Y255" s="95"/>
    </row>
    <row r="256" spans="1:25" ht="16.5" x14ac:dyDescent="0.2">
      <c r="A256" s="62">
        <v>253</v>
      </c>
      <c r="B256" s="95">
        <f>INDEX(技能效果!B:B,MATCH(技能效果等级!W256,技能效果!AE:AE,0))</f>
        <v>130600802</v>
      </c>
      <c r="C256" s="95" t="str">
        <f>INDEX(技能效果!C:C,MATCH(技能效果等级!B256,技能效果!B:B,0))</f>
        <v>黑尔坎普普攻水晶</v>
      </c>
      <c r="D256" s="96" t="s">
        <v>873</v>
      </c>
      <c r="E256" s="95">
        <v>9</v>
      </c>
      <c r="F256" s="95">
        <f>INDEX(技能效果!H:H,MATCH(技能效果等级!B256,技能效果!B:B,0))</f>
        <v>3001</v>
      </c>
      <c r="G256" s="95">
        <f>IF(INDEX(技能效果!K:K,MATCH(B256,技能效果!B:B,0))=0,INDEX(技能效果!I:I,MATCH(技能效果等级!B256,技能效果!B:B,0)),INDEX(技能效果!I:I,MATCH(技能效果等级!B256,技能效果!B:B,0))*VLOOKUP(E256,技能数值计算!$C$19:$D$28,2,FALSE))</f>
        <v>3</v>
      </c>
      <c r="H256" s="95">
        <f>INDEX(技能效果!J:J,MATCH(技能效果等级!B256,技能效果!B:B,0))</f>
        <v>1</v>
      </c>
      <c r="I256" s="95"/>
      <c r="J256" s="95"/>
      <c r="K256" s="95"/>
      <c r="L256" s="95"/>
      <c r="M256" s="95"/>
      <c r="N256" s="96" t="str">
        <f>IF(INDEX(技能效果!L:L,MATCH(技能效果等级!B256,技能效果!B:B,0))="","",INDEX(技能效果!L:L,MATCH(技能效果等级!B256,技能效果!B:B,0)))</f>
        <v/>
      </c>
      <c r="O256" s="95">
        <f>IF(INDEX(技能效果!N:N,MATCH(B256,技能效果!B:B,0))=0,INDEX(技能效果!M:M,MATCH(技能效果等级!B256,技能效果!B:B,0)),INDEX(技能效果!M:M,MATCH(技能效果等级!B256,技能效果!B:B,0))*VLOOKUP(E256,技能数值计算!$C$19:$D$28,2,FALSE))</f>
        <v>0</v>
      </c>
      <c r="P256" s="95"/>
      <c r="Q256" s="95"/>
      <c r="R256" s="95" t="str">
        <f>IF(INDEX(技能效果!O:O,MATCH(技能效果等级!B256,技能效果!B:B,0))="","",INDEX(技能效果!O:O,MATCH(技能效果等级!B256,技能效果!B:B,0)))</f>
        <v/>
      </c>
      <c r="S256" s="95"/>
      <c r="T256" s="95"/>
      <c r="U256" s="95"/>
      <c r="V256" s="96" t="str">
        <f>IF(INDEX(技能效果!AF:AF,MATCH(技能效果等级!B256,技能效果!B:B,0))="","",INDEX(技能效果!AF:AF,MATCH(技能效果等级!B256,技能效果!B:B,0)))</f>
        <v/>
      </c>
      <c r="W256" s="95">
        <f t="shared" si="2"/>
        <v>16</v>
      </c>
      <c r="X256" s="95"/>
      <c r="Y256" s="95"/>
    </row>
    <row r="257" spans="1:25" ht="16.5" x14ac:dyDescent="0.2">
      <c r="A257" s="62">
        <v>254</v>
      </c>
      <c r="B257" s="95">
        <f>INDEX(技能效果!B:B,MATCH(技能效果等级!W257,技能效果!AE:AE,0))</f>
        <v>130600802</v>
      </c>
      <c r="C257" s="95" t="str">
        <f>INDEX(技能效果!C:C,MATCH(技能效果等级!B257,技能效果!B:B,0))</f>
        <v>黑尔坎普普攻水晶</v>
      </c>
      <c r="D257" s="96" t="s">
        <v>873</v>
      </c>
      <c r="E257" s="95">
        <v>10</v>
      </c>
      <c r="F257" s="95">
        <f>INDEX(技能效果!H:H,MATCH(技能效果等级!B257,技能效果!B:B,0))</f>
        <v>3001</v>
      </c>
      <c r="G257" s="95">
        <f>IF(INDEX(技能效果!K:K,MATCH(B257,技能效果!B:B,0))=0,INDEX(技能效果!I:I,MATCH(技能效果等级!B257,技能效果!B:B,0)),INDEX(技能效果!I:I,MATCH(技能效果等级!B257,技能效果!B:B,0))*VLOOKUP(E257,技能数值计算!$C$19:$D$28,2,FALSE))</f>
        <v>3</v>
      </c>
      <c r="H257" s="95">
        <f>INDEX(技能效果!J:J,MATCH(技能效果等级!B257,技能效果!B:B,0))</f>
        <v>1</v>
      </c>
      <c r="I257" s="95"/>
      <c r="J257" s="95"/>
      <c r="K257" s="95"/>
      <c r="L257" s="95"/>
      <c r="M257" s="95"/>
      <c r="N257" s="96" t="str">
        <f>IF(INDEX(技能效果!L:L,MATCH(技能效果等级!B257,技能效果!B:B,0))="","",INDEX(技能效果!L:L,MATCH(技能效果等级!B257,技能效果!B:B,0)))</f>
        <v/>
      </c>
      <c r="O257" s="95">
        <f>IF(INDEX(技能效果!N:N,MATCH(B257,技能效果!B:B,0))=0,INDEX(技能效果!M:M,MATCH(技能效果等级!B257,技能效果!B:B,0)),INDEX(技能效果!M:M,MATCH(技能效果等级!B257,技能效果!B:B,0))*VLOOKUP(E257,技能数值计算!$C$19:$D$28,2,FALSE))</f>
        <v>0</v>
      </c>
      <c r="P257" s="95"/>
      <c r="Q257" s="95"/>
      <c r="R257" s="95" t="str">
        <f>IF(INDEX(技能效果!O:O,MATCH(技能效果等级!B257,技能效果!B:B,0))="","",INDEX(技能效果!O:O,MATCH(技能效果等级!B257,技能效果!B:B,0)))</f>
        <v/>
      </c>
      <c r="S257" s="95"/>
      <c r="T257" s="95"/>
      <c r="U257" s="95"/>
      <c r="V257" s="96" t="str">
        <f>IF(INDEX(技能效果!AF:AF,MATCH(技能效果等级!B257,技能效果!B:B,0))="","",INDEX(技能效果!AF:AF,MATCH(技能效果等级!B257,技能效果!B:B,0)))</f>
        <v/>
      </c>
      <c r="W257" s="95">
        <f t="shared" si="2"/>
        <v>16</v>
      </c>
      <c r="X257" s="95"/>
      <c r="Y257" s="95"/>
    </row>
    <row r="258" spans="1:25" ht="16.5" x14ac:dyDescent="0.2">
      <c r="A258" s="62">
        <v>255</v>
      </c>
      <c r="B258" s="95">
        <f>INDEX(技能效果!B:B,MATCH(技能效果等级!W258,技能效果!AE:AE,0))</f>
        <v>130600901</v>
      </c>
      <c r="C258" s="95" t="str">
        <f>INDEX(技能效果!C:C,MATCH(技能效果等级!B258,技能效果!B:B,0))</f>
        <v>北落师门普攻伤害</v>
      </c>
      <c r="D258" s="96" t="s">
        <v>873</v>
      </c>
      <c r="E258" s="95">
        <v>1</v>
      </c>
      <c r="F258" s="95">
        <f>INDEX(技能效果!H:H,MATCH(技能效果等级!B258,技能效果!B:B,0))</f>
        <v>1001</v>
      </c>
      <c r="G258" s="95">
        <f>IF(INDEX(技能效果!K:K,MATCH(B258,技能效果!B:B,0))=0,INDEX(技能效果!I:I,MATCH(技能效果等级!B258,技能效果!B:B,0)),INDEX(技能效果!I:I,MATCH(技能效果等级!B258,技能效果!B:B,0))*VLOOKUP(E258,技能数值计算!$C$19:$D$28,2,FALSE))</f>
        <v>1</v>
      </c>
      <c r="H258" s="95">
        <f>INDEX(技能效果!J:J,MATCH(技能效果等级!B258,技能效果!B:B,0))</f>
        <v>0</v>
      </c>
      <c r="I258" s="95"/>
      <c r="J258" s="95"/>
      <c r="K258" s="95"/>
      <c r="L258" s="95"/>
      <c r="M258" s="95"/>
      <c r="N258" s="96" t="str">
        <f>IF(INDEX(技能效果!L:L,MATCH(技能效果等级!B258,技能效果!B:B,0))="","",INDEX(技能效果!L:L,MATCH(技能效果等级!B258,技能效果!B:B,0)))</f>
        <v/>
      </c>
      <c r="O258" s="95">
        <f>IF(INDEX(技能效果!N:N,MATCH(B258,技能效果!B:B,0))=0,INDEX(技能效果!M:M,MATCH(技能效果等级!B258,技能效果!B:B,0)),INDEX(技能效果!M:M,MATCH(技能效果等级!B258,技能效果!B:B,0))*VLOOKUP(E258,技能数值计算!$C$19:$D$28,2,FALSE))</f>
        <v>0</v>
      </c>
      <c r="P258" s="95"/>
      <c r="Q258" s="95"/>
      <c r="R258" s="95" t="str">
        <f>IF(INDEX(技能效果!O:O,MATCH(技能效果等级!B258,技能效果!B:B,0))="","",INDEX(技能效果!O:O,MATCH(技能效果等级!B258,技能效果!B:B,0)))</f>
        <v/>
      </c>
      <c r="S258" s="95"/>
      <c r="T258" s="95"/>
      <c r="U258" s="95"/>
      <c r="V258" s="96" t="str">
        <f>IF(INDEX(技能效果!AF:AF,MATCH(技能效果等级!B258,技能效果!B:B,0))="","",INDEX(技能效果!AF:AF,MATCH(技能效果等级!B258,技能效果!B:B,0)))</f>
        <v/>
      </c>
      <c r="W258" s="95">
        <f t="shared" si="2"/>
        <v>17</v>
      </c>
      <c r="X258" s="95"/>
      <c r="Y258" s="95"/>
    </row>
    <row r="259" spans="1:25" ht="16.5" x14ac:dyDescent="0.2">
      <c r="A259" s="62">
        <v>256</v>
      </c>
      <c r="B259" s="95">
        <f>INDEX(技能效果!B:B,MATCH(技能效果等级!W259,技能效果!AE:AE,0))</f>
        <v>130600901</v>
      </c>
      <c r="C259" s="95" t="str">
        <f>INDEX(技能效果!C:C,MATCH(技能效果等级!B259,技能效果!B:B,0))</f>
        <v>北落师门普攻伤害</v>
      </c>
      <c r="D259" s="96" t="s">
        <v>873</v>
      </c>
      <c r="E259" s="95">
        <v>2</v>
      </c>
      <c r="F259" s="95">
        <f>INDEX(技能效果!H:H,MATCH(技能效果等级!B259,技能效果!B:B,0))</f>
        <v>1001</v>
      </c>
      <c r="G259" s="95">
        <f>IF(INDEX(技能效果!K:K,MATCH(B259,技能效果!B:B,0))=0,INDEX(技能效果!I:I,MATCH(技能效果等级!B259,技能效果!B:B,0)),INDEX(技能效果!I:I,MATCH(技能效果等级!B259,技能效果!B:B,0))*VLOOKUP(E259,技能数值计算!$C$19:$D$28,2,FALSE))</f>
        <v>1</v>
      </c>
      <c r="H259" s="95">
        <f>INDEX(技能效果!J:J,MATCH(技能效果等级!B259,技能效果!B:B,0))</f>
        <v>0</v>
      </c>
      <c r="I259" s="95"/>
      <c r="J259" s="95"/>
      <c r="K259" s="95"/>
      <c r="L259" s="95"/>
      <c r="M259" s="95"/>
      <c r="N259" s="96" t="str">
        <f>IF(INDEX(技能效果!L:L,MATCH(技能效果等级!B259,技能效果!B:B,0))="","",INDEX(技能效果!L:L,MATCH(技能效果等级!B259,技能效果!B:B,0)))</f>
        <v/>
      </c>
      <c r="O259" s="95">
        <f>IF(INDEX(技能效果!N:N,MATCH(B259,技能效果!B:B,0))=0,INDEX(技能效果!M:M,MATCH(技能效果等级!B259,技能效果!B:B,0)),INDEX(技能效果!M:M,MATCH(技能效果等级!B259,技能效果!B:B,0))*VLOOKUP(E259,技能数值计算!$C$19:$D$28,2,FALSE))</f>
        <v>0</v>
      </c>
      <c r="P259" s="95"/>
      <c r="Q259" s="95"/>
      <c r="R259" s="95" t="str">
        <f>IF(INDEX(技能效果!O:O,MATCH(技能效果等级!B259,技能效果!B:B,0))="","",INDEX(技能效果!O:O,MATCH(技能效果等级!B259,技能效果!B:B,0)))</f>
        <v/>
      </c>
      <c r="S259" s="95"/>
      <c r="T259" s="95"/>
      <c r="U259" s="95"/>
      <c r="V259" s="96" t="str">
        <f>IF(INDEX(技能效果!AF:AF,MATCH(技能效果等级!B259,技能效果!B:B,0))="","",INDEX(技能效果!AF:AF,MATCH(技能效果等级!B259,技能效果!B:B,0)))</f>
        <v/>
      </c>
      <c r="W259" s="95">
        <f t="shared" si="2"/>
        <v>17</v>
      </c>
      <c r="X259" s="95"/>
      <c r="Y259" s="95"/>
    </row>
    <row r="260" spans="1:25" ht="16.5" x14ac:dyDescent="0.2">
      <c r="A260" s="62">
        <v>257</v>
      </c>
      <c r="B260" s="95">
        <f>INDEX(技能效果!B:B,MATCH(技能效果等级!W260,技能效果!AE:AE,0))</f>
        <v>130600901</v>
      </c>
      <c r="C260" s="95" t="str">
        <f>INDEX(技能效果!C:C,MATCH(技能效果等级!B260,技能效果!B:B,0))</f>
        <v>北落师门普攻伤害</v>
      </c>
      <c r="D260" s="96" t="s">
        <v>873</v>
      </c>
      <c r="E260" s="95">
        <v>3</v>
      </c>
      <c r="F260" s="95">
        <f>INDEX(技能效果!H:H,MATCH(技能效果等级!B260,技能效果!B:B,0))</f>
        <v>1001</v>
      </c>
      <c r="G260" s="95">
        <f>IF(INDEX(技能效果!K:K,MATCH(B260,技能效果!B:B,0))=0,INDEX(技能效果!I:I,MATCH(技能效果等级!B260,技能效果!B:B,0)),INDEX(技能效果!I:I,MATCH(技能效果等级!B260,技能效果!B:B,0))*VLOOKUP(E260,技能数值计算!$C$19:$D$28,2,FALSE))</f>
        <v>1</v>
      </c>
      <c r="H260" s="95">
        <f>INDEX(技能效果!J:J,MATCH(技能效果等级!B260,技能效果!B:B,0))</f>
        <v>0</v>
      </c>
      <c r="I260" s="95"/>
      <c r="J260" s="95"/>
      <c r="K260" s="95"/>
      <c r="L260" s="95"/>
      <c r="M260" s="95"/>
      <c r="N260" s="96" t="str">
        <f>IF(INDEX(技能效果!L:L,MATCH(技能效果等级!B260,技能效果!B:B,0))="","",INDEX(技能效果!L:L,MATCH(技能效果等级!B260,技能效果!B:B,0)))</f>
        <v/>
      </c>
      <c r="O260" s="95">
        <f>IF(INDEX(技能效果!N:N,MATCH(B260,技能效果!B:B,0))=0,INDEX(技能效果!M:M,MATCH(技能效果等级!B260,技能效果!B:B,0)),INDEX(技能效果!M:M,MATCH(技能效果等级!B260,技能效果!B:B,0))*VLOOKUP(E260,技能数值计算!$C$19:$D$28,2,FALSE))</f>
        <v>0</v>
      </c>
      <c r="P260" s="95"/>
      <c r="Q260" s="95"/>
      <c r="R260" s="95" t="str">
        <f>IF(INDEX(技能效果!O:O,MATCH(技能效果等级!B260,技能效果!B:B,0))="","",INDEX(技能效果!O:O,MATCH(技能效果等级!B260,技能效果!B:B,0)))</f>
        <v/>
      </c>
      <c r="S260" s="95"/>
      <c r="T260" s="95"/>
      <c r="U260" s="95"/>
      <c r="V260" s="96" t="str">
        <f>IF(INDEX(技能效果!AF:AF,MATCH(技能效果等级!B260,技能效果!B:B,0))="","",INDEX(技能效果!AF:AF,MATCH(技能效果等级!B260,技能效果!B:B,0)))</f>
        <v/>
      </c>
      <c r="W260" s="95">
        <f t="shared" si="2"/>
        <v>17</v>
      </c>
      <c r="X260" s="95"/>
      <c r="Y260" s="95"/>
    </row>
    <row r="261" spans="1:25" ht="16.5" x14ac:dyDescent="0.2">
      <c r="A261" s="62">
        <v>258</v>
      </c>
      <c r="B261" s="95">
        <f>INDEX(技能效果!B:B,MATCH(技能效果等级!W261,技能效果!AE:AE,0))</f>
        <v>130600901</v>
      </c>
      <c r="C261" s="95" t="str">
        <f>INDEX(技能效果!C:C,MATCH(技能效果等级!B261,技能效果!B:B,0))</f>
        <v>北落师门普攻伤害</v>
      </c>
      <c r="D261" s="96" t="s">
        <v>873</v>
      </c>
      <c r="E261" s="95">
        <v>4</v>
      </c>
      <c r="F261" s="95">
        <f>INDEX(技能效果!H:H,MATCH(技能效果等级!B261,技能效果!B:B,0))</f>
        <v>1001</v>
      </c>
      <c r="G261" s="95">
        <f>IF(INDEX(技能效果!K:K,MATCH(B261,技能效果!B:B,0))=0,INDEX(技能效果!I:I,MATCH(技能效果等级!B261,技能效果!B:B,0)),INDEX(技能效果!I:I,MATCH(技能效果等级!B261,技能效果!B:B,0))*VLOOKUP(E261,技能数值计算!$C$19:$D$28,2,FALSE))</f>
        <v>1</v>
      </c>
      <c r="H261" s="95">
        <f>INDEX(技能效果!J:J,MATCH(技能效果等级!B261,技能效果!B:B,0))</f>
        <v>0</v>
      </c>
      <c r="I261" s="95"/>
      <c r="J261" s="95"/>
      <c r="K261" s="95"/>
      <c r="L261" s="95"/>
      <c r="M261" s="95"/>
      <c r="N261" s="96" t="str">
        <f>IF(INDEX(技能效果!L:L,MATCH(技能效果等级!B261,技能效果!B:B,0))="","",INDEX(技能效果!L:L,MATCH(技能效果等级!B261,技能效果!B:B,0)))</f>
        <v/>
      </c>
      <c r="O261" s="95">
        <f>IF(INDEX(技能效果!N:N,MATCH(B261,技能效果!B:B,0))=0,INDEX(技能效果!M:M,MATCH(技能效果等级!B261,技能效果!B:B,0)),INDEX(技能效果!M:M,MATCH(技能效果等级!B261,技能效果!B:B,0))*VLOOKUP(E261,技能数值计算!$C$19:$D$28,2,FALSE))</f>
        <v>0</v>
      </c>
      <c r="P261" s="95"/>
      <c r="Q261" s="95"/>
      <c r="R261" s="95" t="str">
        <f>IF(INDEX(技能效果!O:O,MATCH(技能效果等级!B261,技能效果!B:B,0))="","",INDEX(技能效果!O:O,MATCH(技能效果等级!B261,技能效果!B:B,0)))</f>
        <v/>
      </c>
      <c r="S261" s="95"/>
      <c r="T261" s="95"/>
      <c r="U261" s="95"/>
      <c r="V261" s="96" t="str">
        <f>IF(INDEX(技能效果!AF:AF,MATCH(技能效果等级!B261,技能效果!B:B,0))="","",INDEX(技能效果!AF:AF,MATCH(技能效果等级!B261,技能效果!B:B,0)))</f>
        <v/>
      </c>
      <c r="W261" s="95">
        <f t="shared" si="2"/>
        <v>17</v>
      </c>
      <c r="X261" s="95"/>
      <c r="Y261" s="95"/>
    </row>
    <row r="262" spans="1:25" ht="16.5" x14ac:dyDescent="0.2">
      <c r="A262" s="62">
        <v>259</v>
      </c>
      <c r="B262" s="95">
        <f>INDEX(技能效果!B:B,MATCH(技能效果等级!W262,技能效果!AE:AE,0))</f>
        <v>130600901</v>
      </c>
      <c r="C262" s="95" t="str">
        <f>INDEX(技能效果!C:C,MATCH(技能效果等级!B262,技能效果!B:B,0))</f>
        <v>北落师门普攻伤害</v>
      </c>
      <c r="D262" s="96" t="s">
        <v>873</v>
      </c>
      <c r="E262" s="95">
        <v>5</v>
      </c>
      <c r="F262" s="95">
        <f>INDEX(技能效果!H:H,MATCH(技能效果等级!B262,技能效果!B:B,0))</f>
        <v>1001</v>
      </c>
      <c r="G262" s="95">
        <f>IF(INDEX(技能效果!K:K,MATCH(B262,技能效果!B:B,0))=0,INDEX(技能效果!I:I,MATCH(技能效果等级!B262,技能效果!B:B,0)),INDEX(技能效果!I:I,MATCH(技能效果等级!B262,技能效果!B:B,0))*VLOOKUP(E262,技能数值计算!$C$19:$D$28,2,FALSE))</f>
        <v>1</v>
      </c>
      <c r="H262" s="95">
        <f>INDEX(技能效果!J:J,MATCH(技能效果等级!B262,技能效果!B:B,0))</f>
        <v>0</v>
      </c>
      <c r="I262" s="95"/>
      <c r="J262" s="95"/>
      <c r="K262" s="95"/>
      <c r="L262" s="95"/>
      <c r="M262" s="95"/>
      <c r="N262" s="96" t="str">
        <f>IF(INDEX(技能效果!L:L,MATCH(技能效果等级!B262,技能效果!B:B,0))="","",INDEX(技能效果!L:L,MATCH(技能效果等级!B262,技能效果!B:B,0)))</f>
        <v/>
      </c>
      <c r="O262" s="95">
        <f>IF(INDEX(技能效果!N:N,MATCH(B262,技能效果!B:B,0))=0,INDEX(技能效果!M:M,MATCH(技能效果等级!B262,技能效果!B:B,0)),INDEX(技能效果!M:M,MATCH(技能效果等级!B262,技能效果!B:B,0))*VLOOKUP(E262,技能数值计算!$C$19:$D$28,2,FALSE))</f>
        <v>0</v>
      </c>
      <c r="P262" s="95"/>
      <c r="Q262" s="95"/>
      <c r="R262" s="95" t="str">
        <f>IF(INDEX(技能效果!O:O,MATCH(技能效果等级!B262,技能效果!B:B,0))="","",INDEX(技能效果!O:O,MATCH(技能效果等级!B262,技能效果!B:B,0)))</f>
        <v/>
      </c>
      <c r="S262" s="95"/>
      <c r="T262" s="95"/>
      <c r="U262" s="95"/>
      <c r="V262" s="96" t="str">
        <f>IF(INDEX(技能效果!AF:AF,MATCH(技能效果等级!B262,技能效果!B:B,0))="","",INDEX(技能效果!AF:AF,MATCH(技能效果等级!B262,技能效果!B:B,0)))</f>
        <v/>
      </c>
      <c r="W262" s="95">
        <f t="shared" si="2"/>
        <v>17</v>
      </c>
      <c r="X262" s="95"/>
      <c r="Y262" s="95"/>
    </row>
    <row r="263" spans="1:25" ht="16.5" x14ac:dyDescent="0.2">
      <c r="A263" s="62">
        <v>260</v>
      </c>
      <c r="B263" s="95">
        <f>INDEX(技能效果!B:B,MATCH(技能效果等级!W263,技能效果!AE:AE,0))</f>
        <v>130600901</v>
      </c>
      <c r="C263" s="95" t="str">
        <f>INDEX(技能效果!C:C,MATCH(技能效果等级!B263,技能效果!B:B,0))</f>
        <v>北落师门普攻伤害</v>
      </c>
      <c r="D263" s="96" t="s">
        <v>873</v>
      </c>
      <c r="E263" s="95">
        <v>6</v>
      </c>
      <c r="F263" s="95">
        <f>INDEX(技能效果!H:H,MATCH(技能效果等级!B263,技能效果!B:B,0))</f>
        <v>1001</v>
      </c>
      <c r="G263" s="95">
        <f>IF(INDEX(技能效果!K:K,MATCH(B263,技能效果!B:B,0))=0,INDEX(技能效果!I:I,MATCH(技能效果等级!B263,技能效果!B:B,0)),INDEX(技能效果!I:I,MATCH(技能效果等级!B263,技能效果!B:B,0))*VLOOKUP(E263,技能数值计算!$C$19:$D$28,2,FALSE))</f>
        <v>1</v>
      </c>
      <c r="H263" s="95">
        <f>INDEX(技能效果!J:J,MATCH(技能效果等级!B263,技能效果!B:B,0))</f>
        <v>0</v>
      </c>
      <c r="I263" s="95"/>
      <c r="J263" s="95"/>
      <c r="K263" s="95"/>
      <c r="L263" s="95"/>
      <c r="M263" s="95"/>
      <c r="N263" s="96" t="str">
        <f>IF(INDEX(技能效果!L:L,MATCH(技能效果等级!B263,技能效果!B:B,0))="","",INDEX(技能效果!L:L,MATCH(技能效果等级!B263,技能效果!B:B,0)))</f>
        <v/>
      </c>
      <c r="O263" s="95">
        <f>IF(INDEX(技能效果!N:N,MATCH(B263,技能效果!B:B,0))=0,INDEX(技能效果!M:M,MATCH(技能效果等级!B263,技能效果!B:B,0)),INDEX(技能效果!M:M,MATCH(技能效果等级!B263,技能效果!B:B,0))*VLOOKUP(E263,技能数值计算!$C$19:$D$28,2,FALSE))</f>
        <v>0</v>
      </c>
      <c r="P263" s="95"/>
      <c r="Q263" s="95"/>
      <c r="R263" s="95" t="str">
        <f>IF(INDEX(技能效果!O:O,MATCH(技能效果等级!B263,技能效果!B:B,0))="","",INDEX(技能效果!O:O,MATCH(技能效果等级!B263,技能效果!B:B,0)))</f>
        <v/>
      </c>
      <c r="S263" s="95"/>
      <c r="T263" s="95"/>
      <c r="U263" s="95"/>
      <c r="V263" s="96" t="str">
        <f>IF(INDEX(技能效果!AF:AF,MATCH(技能效果等级!B263,技能效果!B:B,0))="","",INDEX(技能效果!AF:AF,MATCH(技能效果等级!B263,技能效果!B:B,0)))</f>
        <v/>
      </c>
      <c r="W263" s="95">
        <f t="shared" si="2"/>
        <v>17</v>
      </c>
      <c r="X263" s="95"/>
      <c r="Y263" s="95"/>
    </row>
    <row r="264" spans="1:25" ht="16.5" x14ac:dyDescent="0.2">
      <c r="A264" s="62">
        <v>261</v>
      </c>
      <c r="B264" s="95">
        <f>INDEX(技能效果!B:B,MATCH(技能效果等级!W264,技能效果!AE:AE,0))</f>
        <v>130600901</v>
      </c>
      <c r="C264" s="95" t="str">
        <f>INDEX(技能效果!C:C,MATCH(技能效果等级!B264,技能效果!B:B,0))</f>
        <v>北落师门普攻伤害</v>
      </c>
      <c r="D264" s="96" t="s">
        <v>873</v>
      </c>
      <c r="E264" s="95">
        <v>7</v>
      </c>
      <c r="F264" s="95">
        <f>INDEX(技能效果!H:H,MATCH(技能效果等级!B264,技能效果!B:B,0))</f>
        <v>1001</v>
      </c>
      <c r="G264" s="95">
        <f>IF(INDEX(技能效果!K:K,MATCH(B264,技能效果!B:B,0))=0,INDEX(技能效果!I:I,MATCH(技能效果等级!B264,技能效果!B:B,0)),INDEX(技能效果!I:I,MATCH(技能效果等级!B264,技能效果!B:B,0))*VLOOKUP(E264,技能数值计算!$C$19:$D$28,2,FALSE))</f>
        <v>1</v>
      </c>
      <c r="H264" s="95">
        <f>INDEX(技能效果!J:J,MATCH(技能效果等级!B264,技能效果!B:B,0))</f>
        <v>0</v>
      </c>
      <c r="I264" s="95"/>
      <c r="J264" s="95"/>
      <c r="K264" s="95"/>
      <c r="L264" s="95"/>
      <c r="M264" s="95"/>
      <c r="N264" s="96" t="str">
        <f>IF(INDEX(技能效果!L:L,MATCH(技能效果等级!B264,技能效果!B:B,0))="","",INDEX(技能效果!L:L,MATCH(技能效果等级!B264,技能效果!B:B,0)))</f>
        <v/>
      </c>
      <c r="O264" s="95">
        <f>IF(INDEX(技能效果!N:N,MATCH(B264,技能效果!B:B,0))=0,INDEX(技能效果!M:M,MATCH(技能效果等级!B264,技能效果!B:B,0)),INDEX(技能效果!M:M,MATCH(技能效果等级!B264,技能效果!B:B,0))*VLOOKUP(E264,技能数值计算!$C$19:$D$28,2,FALSE))</f>
        <v>0</v>
      </c>
      <c r="P264" s="95"/>
      <c r="Q264" s="95"/>
      <c r="R264" s="95" t="str">
        <f>IF(INDEX(技能效果!O:O,MATCH(技能效果等级!B264,技能效果!B:B,0))="","",INDEX(技能效果!O:O,MATCH(技能效果等级!B264,技能效果!B:B,0)))</f>
        <v/>
      </c>
      <c r="S264" s="95"/>
      <c r="T264" s="95"/>
      <c r="U264" s="95"/>
      <c r="V264" s="96" t="str">
        <f>IF(INDEX(技能效果!AF:AF,MATCH(技能效果等级!B264,技能效果!B:B,0))="","",INDEX(技能效果!AF:AF,MATCH(技能效果等级!B264,技能效果!B:B,0)))</f>
        <v/>
      </c>
      <c r="W264" s="95">
        <f t="shared" si="2"/>
        <v>17</v>
      </c>
      <c r="X264" s="95"/>
      <c r="Y264" s="95"/>
    </row>
    <row r="265" spans="1:25" ht="16.5" x14ac:dyDescent="0.2">
      <c r="A265" s="62">
        <v>262</v>
      </c>
      <c r="B265" s="95">
        <f>INDEX(技能效果!B:B,MATCH(技能效果等级!W265,技能效果!AE:AE,0))</f>
        <v>130600901</v>
      </c>
      <c r="C265" s="95" t="str">
        <f>INDEX(技能效果!C:C,MATCH(技能效果等级!B265,技能效果!B:B,0))</f>
        <v>北落师门普攻伤害</v>
      </c>
      <c r="D265" s="96" t="s">
        <v>873</v>
      </c>
      <c r="E265" s="95">
        <v>8</v>
      </c>
      <c r="F265" s="95">
        <f>INDEX(技能效果!H:H,MATCH(技能效果等级!B265,技能效果!B:B,0))</f>
        <v>1001</v>
      </c>
      <c r="G265" s="95">
        <f>IF(INDEX(技能效果!K:K,MATCH(B265,技能效果!B:B,0))=0,INDEX(技能效果!I:I,MATCH(技能效果等级!B265,技能效果!B:B,0)),INDEX(技能效果!I:I,MATCH(技能效果等级!B265,技能效果!B:B,0))*VLOOKUP(E265,技能数值计算!$C$19:$D$28,2,FALSE))</f>
        <v>1</v>
      </c>
      <c r="H265" s="95">
        <f>INDEX(技能效果!J:J,MATCH(技能效果等级!B265,技能效果!B:B,0))</f>
        <v>0</v>
      </c>
      <c r="I265" s="95"/>
      <c r="J265" s="95"/>
      <c r="K265" s="95"/>
      <c r="L265" s="95"/>
      <c r="M265" s="95"/>
      <c r="N265" s="96" t="str">
        <f>IF(INDEX(技能效果!L:L,MATCH(技能效果等级!B265,技能效果!B:B,0))="","",INDEX(技能效果!L:L,MATCH(技能效果等级!B265,技能效果!B:B,0)))</f>
        <v/>
      </c>
      <c r="O265" s="95">
        <f>IF(INDEX(技能效果!N:N,MATCH(B265,技能效果!B:B,0))=0,INDEX(技能效果!M:M,MATCH(技能效果等级!B265,技能效果!B:B,0)),INDEX(技能效果!M:M,MATCH(技能效果等级!B265,技能效果!B:B,0))*VLOOKUP(E265,技能数值计算!$C$19:$D$28,2,FALSE))</f>
        <v>0</v>
      </c>
      <c r="P265" s="95"/>
      <c r="Q265" s="95"/>
      <c r="R265" s="95" t="str">
        <f>IF(INDEX(技能效果!O:O,MATCH(技能效果等级!B265,技能效果!B:B,0))="","",INDEX(技能效果!O:O,MATCH(技能效果等级!B265,技能效果!B:B,0)))</f>
        <v/>
      </c>
      <c r="S265" s="95"/>
      <c r="T265" s="95"/>
      <c r="U265" s="95"/>
      <c r="V265" s="96" t="str">
        <f>IF(INDEX(技能效果!AF:AF,MATCH(技能效果等级!B265,技能效果!B:B,0))="","",INDEX(技能效果!AF:AF,MATCH(技能效果等级!B265,技能效果!B:B,0)))</f>
        <v/>
      </c>
      <c r="W265" s="95">
        <f t="shared" si="2"/>
        <v>17</v>
      </c>
      <c r="X265" s="95"/>
      <c r="Y265" s="95"/>
    </row>
    <row r="266" spans="1:25" ht="16.5" x14ac:dyDescent="0.2">
      <c r="A266" s="62">
        <v>263</v>
      </c>
      <c r="B266" s="95">
        <f>INDEX(技能效果!B:B,MATCH(技能效果等级!W266,技能效果!AE:AE,0))</f>
        <v>130600901</v>
      </c>
      <c r="C266" s="95" t="str">
        <f>INDEX(技能效果!C:C,MATCH(技能效果等级!B266,技能效果!B:B,0))</f>
        <v>北落师门普攻伤害</v>
      </c>
      <c r="D266" s="96" t="s">
        <v>873</v>
      </c>
      <c r="E266" s="95">
        <v>9</v>
      </c>
      <c r="F266" s="95">
        <f>INDEX(技能效果!H:H,MATCH(技能效果等级!B266,技能效果!B:B,0))</f>
        <v>1001</v>
      </c>
      <c r="G266" s="95">
        <f>IF(INDEX(技能效果!K:K,MATCH(B266,技能效果!B:B,0))=0,INDEX(技能效果!I:I,MATCH(技能效果等级!B266,技能效果!B:B,0)),INDEX(技能效果!I:I,MATCH(技能效果等级!B266,技能效果!B:B,0))*VLOOKUP(E266,技能数值计算!$C$19:$D$28,2,FALSE))</f>
        <v>1</v>
      </c>
      <c r="H266" s="95">
        <f>INDEX(技能效果!J:J,MATCH(技能效果等级!B266,技能效果!B:B,0))</f>
        <v>0</v>
      </c>
      <c r="I266" s="95"/>
      <c r="J266" s="95"/>
      <c r="K266" s="95"/>
      <c r="L266" s="95"/>
      <c r="M266" s="95"/>
      <c r="N266" s="96" t="str">
        <f>IF(INDEX(技能效果!L:L,MATCH(技能效果等级!B266,技能效果!B:B,0))="","",INDEX(技能效果!L:L,MATCH(技能效果等级!B266,技能效果!B:B,0)))</f>
        <v/>
      </c>
      <c r="O266" s="95">
        <f>IF(INDEX(技能效果!N:N,MATCH(B266,技能效果!B:B,0))=0,INDEX(技能效果!M:M,MATCH(技能效果等级!B266,技能效果!B:B,0)),INDEX(技能效果!M:M,MATCH(技能效果等级!B266,技能效果!B:B,0))*VLOOKUP(E266,技能数值计算!$C$19:$D$28,2,FALSE))</f>
        <v>0</v>
      </c>
      <c r="P266" s="95"/>
      <c r="Q266" s="95"/>
      <c r="R266" s="95" t="str">
        <f>IF(INDEX(技能效果!O:O,MATCH(技能效果等级!B266,技能效果!B:B,0))="","",INDEX(技能效果!O:O,MATCH(技能效果等级!B266,技能效果!B:B,0)))</f>
        <v/>
      </c>
      <c r="S266" s="95"/>
      <c r="T266" s="95"/>
      <c r="U266" s="95"/>
      <c r="V266" s="96" t="str">
        <f>IF(INDEX(技能效果!AF:AF,MATCH(技能效果等级!B266,技能效果!B:B,0))="","",INDEX(技能效果!AF:AF,MATCH(技能效果等级!B266,技能效果!B:B,0)))</f>
        <v/>
      </c>
      <c r="W266" s="95">
        <f t="shared" si="2"/>
        <v>17</v>
      </c>
      <c r="X266" s="95"/>
      <c r="Y266" s="95"/>
    </row>
    <row r="267" spans="1:25" ht="16.5" x14ac:dyDescent="0.2">
      <c r="A267" s="62">
        <v>264</v>
      </c>
      <c r="B267" s="95">
        <f>INDEX(技能效果!B:B,MATCH(技能效果等级!W267,技能效果!AE:AE,0))</f>
        <v>130600901</v>
      </c>
      <c r="C267" s="95" t="str">
        <f>INDEX(技能效果!C:C,MATCH(技能效果等级!B267,技能效果!B:B,0))</f>
        <v>北落师门普攻伤害</v>
      </c>
      <c r="D267" s="96" t="s">
        <v>873</v>
      </c>
      <c r="E267" s="95">
        <v>10</v>
      </c>
      <c r="F267" s="95">
        <f>INDEX(技能效果!H:H,MATCH(技能效果等级!B267,技能效果!B:B,0))</f>
        <v>1001</v>
      </c>
      <c r="G267" s="95">
        <f>IF(INDEX(技能效果!K:K,MATCH(B267,技能效果!B:B,0))=0,INDEX(技能效果!I:I,MATCH(技能效果等级!B267,技能效果!B:B,0)),INDEX(技能效果!I:I,MATCH(技能效果等级!B267,技能效果!B:B,0))*VLOOKUP(E267,技能数值计算!$C$19:$D$28,2,FALSE))</f>
        <v>1</v>
      </c>
      <c r="H267" s="95">
        <f>INDEX(技能效果!J:J,MATCH(技能效果等级!B267,技能效果!B:B,0))</f>
        <v>0</v>
      </c>
      <c r="I267" s="95"/>
      <c r="J267" s="95"/>
      <c r="K267" s="95"/>
      <c r="L267" s="95"/>
      <c r="M267" s="95"/>
      <c r="N267" s="96" t="str">
        <f>IF(INDEX(技能效果!L:L,MATCH(技能效果等级!B267,技能效果!B:B,0))="","",INDEX(技能效果!L:L,MATCH(技能效果等级!B267,技能效果!B:B,0)))</f>
        <v/>
      </c>
      <c r="O267" s="95">
        <f>IF(INDEX(技能效果!N:N,MATCH(B267,技能效果!B:B,0))=0,INDEX(技能效果!M:M,MATCH(技能效果等级!B267,技能效果!B:B,0)),INDEX(技能效果!M:M,MATCH(技能效果等级!B267,技能效果!B:B,0))*VLOOKUP(E267,技能数值计算!$C$19:$D$28,2,FALSE))</f>
        <v>0</v>
      </c>
      <c r="P267" s="95"/>
      <c r="Q267" s="95"/>
      <c r="R267" s="95" t="str">
        <f>IF(INDEX(技能效果!O:O,MATCH(技能效果等级!B267,技能效果!B:B,0))="","",INDEX(技能效果!O:O,MATCH(技能效果等级!B267,技能效果!B:B,0)))</f>
        <v/>
      </c>
      <c r="S267" s="95"/>
      <c r="T267" s="95"/>
      <c r="U267" s="95"/>
      <c r="V267" s="96" t="str">
        <f>IF(INDEX(技能效果!AF:AF,MATCH(技能效果等级!B267,技能效果!B:B,0))="","",INDEX(技能效果!AF:AF,MATCH(技能效果等级!B267,技能效果!B:B,0)))</f>
        <v/>
      </c>
      <c r="W267" s="95">
        <f t="shared" si="2"/>
        <v>17</v>
      </c>
      <c r="X267" s="95"/>
      <c r="Y267" s="95"/>
    </row>
    <row r="268" spans="1:25" ht="16.5" x14ac:dyDescent="0.2">
      <c r="A268" s="62">
        <v>265</v>
      </c>
      <c r="B268" s="95">
        <f>INDEX(技能效果!B:B,MATCH(技能效果等级!W268,技能效果!AE:AE,0))</f>
        <v>130600902</v>
      </c>
      <c r="C268" s="95" t="str">
        <f>INDEX(技能效果!C:C,MATCH(技能效果等级!B268,技能效果!B:B,0))</f>
        <v>北落师门普攻水晶</v>
      </c>
      <c r="D268" s="96" t="s">
        <v>873</v>
      </c>
      <c r="E268" s="95">
        <v>1</v>
      </c>
      <c r="F268" s="95">
        <f>INDEX(技能效果!H:H,MATCH(技能效果等级!B268,技能效果!B:B,0))</f>
        <v>3001</v>
      </c>
      <c r="G268" s="95">
        <f>IF(INDEX(技能效果!K:K,MATCH(B268,技能效果!B:B,0))=0,INDEX(技能效果!I:I,MATCH(技能效果等级!B268,技能效果!B:B,0)),INDEX(技能效果!I:I,MATCH(技能效果等级!B268,技能效果!B:B,0))*VLOOKUP(E268,技能数值计算!$C$19:$D$28,2,FALSE))</f>
        <v>1</v>
      </c>
      <c r="H268" s="95">
        <f>INDEX(技能效果!J:J,MATCH(技能效果等级!B268,技能效果!B:B,0))</f>
        <v>1</v>
      </c>
      <c r="I268" s="95"/>
      <c r="J268" s="95"/>
      <c r="K268" s="95"/>
      <c r="L268" s="95"/>
      <c r="M268" s="95"/>
      <c r="N268" s="96" t="str">
        <f>IF(INDEX(技能效果!L:L,MATCH(技能效果等级!B268,技能效果!B:B,0))="","",INDEX(技能效果!L:L,MATCH(技能效果等级!B268,技能效果!B:B,0)))</f>
        <v/>
      </c>
      <c r="O268" s="95">
        <f>IF(INDEX(技能效果!N:N,MATCH(B268,技能效果!B:B,0))=0,INDEX(技能效果!M:M,MATCH(技能效果等级!B268,技能效果!B:B,0)),INDEX(技能效果!M:M,MATCH(技能效果等级!B268,技能效果!B:B,0))*VLOOKUP(E268,技能数值计算!$C$19:$D$28,2,FALSE))</f>
        <v>0</v>
      </c>
      <c r="P268" s="95"/>
      <c r="Q268" s="95"/>
      <c r="R268" s="95" t="str">
        <f>IF(INDEX(技能效果!O:O,MATCH(技能效果等级!B268,技能效果!B:B,0))="","",INDEX(技能效果!O:O,MATCH(技能效果等级!B268,技能效果!B:B,0)))</f>
        <v/>
      </c>
      <c r="S268" s="95"/>
      <c r="T268" s="95"/>
      <c r="U268" s="95"/>
      <c r="V268" s="96" t="str">
        <f>IF(INDEX(技能效果!AF:AF,MATCH(技能效果等级!B268,技能效果!B:B,0))="","",INDEX(技能效果!AF:AF,MATCH(技能效果等级!B268,技能效果!B:B,0)))</f>
        <v/>
      </c>
      <c r="W268" s="95">
        <f t="shared" si="2"/>
        <v>18</v>
      </c>
      <c r="X268" s="95"/>
      <c r="Y268" s="95"/>
    </row>
    <row r="269" spans="1:25" ht="16.5" x14ac:dyDescent="0.2">
      <c r="A269" s="62">
        <v>266</v>
      </c>
      <c r="B269" s="95">
        <f>INDEX(技能效果!B:B,MATCH(技能效果等级!W269,技能效果!AE:AE,0))</f>
        <v>130600902</v>
      </c>
      <c r="C269" s="95" t="str">
        <f>INDEX(技能效果!C:C,MATCH(技能效果等级!B269,技能效果!B:B,0))</f>
        <v>北落师门普攻水晶</v>
      </c>
      <c r="D269" s="96" t="s">
        <v>873</v>
      </c>
      <c r="E269" s="95">
        <v>2</v>
      </c>
      <c r="F269" s="95">
        <f>INDEX(技能效果!H:H,MATCH(技能效果等级!B269,技能效果!B:B,0))</f>
        <v>3001</v>
      </c>
      <c r="G269" s="95">
        <f>IF(INDEX(技能效果!K:K,MATCH(B269,技能效果!B:B,0))=0,INDEX(技能效果!I:I,MATCH(技能效果等级!B269,技能效果!B:B,0)),INDEX(技能效果!I:I,MATCH(技能效果等级!B269,技能效果!B:B,0))*VLOOKUP(E269,技能数值计算!$C$19:$D$28,2,FALSE))</f>
        <v>1</v>
      </c>
      <c r="H269" s="95">
        <f>INDEX(技能效果!J:J,MATCH(技能效果等级!B269,技能效果!B:B,0))</f>
        <v>1</v>
      </c>
      <c r="I269" s="95"/>
      <c r="J269" s="95"/>
      <c r="K269" s="95"/>
      <c r="L269" s="95"/>
      <c r="M269" s="95"/>
      <c r="N269" s="96" t="str">
        <f>IF(INDEX(技能效果!L:L,MATCH(技能效果等级!B269,技能效果!B:B,0))="","",INDEX(技能效果!L:L,MATCH(技能效果等级!B269,技能效果!B:B,0)))</f>
        <v/>
      </c>
      <c r="O269" s="95">
        <f>IF(INDEX(技能效果!N:N,MATCH(B269,技能效果!B:B,0))=0,INDEX(技能效果!M:M,MATCH(技能效果等级!B269,技能效果!B:B,0)),INDEX(技能效果!M:M,MATCH(技能效果等级!B269,技能效果!B:B,0))*VLOOKUP(E269,技能数值计算!$C$19:$D$28,2,FALSE))</f>
        <v>0</v>
      </c>
      <c r="P269" s="95"/>
      <c r="Q269" s="95"/>
      <c r="R269" s="95" t="str">
        <f>IF(INDEX(技能效果!O:O,MATCH(技能效果等级!B269,技能效果!B:B,0))="","",INDEX(技能效果!O:O,MATCH(技能效果等级!B269,技能效果!B:B,0)))</f>
        <v/>
      </c>
      <c r="S269" s="95"/>
      <c r="T269" s="95"/>
      <c r="U269" s="95"/>
      <c r="V269" s="96" t="str">
        <f>IF(INDEX(技能效果!AF:AF,MATCH(技能效果等级!B269,技能效果!B:B,0))="","",INDEX(技能效果!AF:AF,MATCH(技能效果等级!B269,技能效果!B:B,0)))</f>
        <v/>
      </c>
      <c r="W269" s="95">
        <f t="shared" si="2"/>
        <v>18</v>
      </c>
      <c r="X269" s="95"/>
      <c r="Y269" s="95"/>
    </row>
    <row r="270" spans="1:25" ht="16.5" x14ac:dyDescent="0.2">
      <c r="A270" s="62">
        <v>267</v>
      </c>
      <c r="B270" s="95">
        <f>INDEX(技能效果!B:B,MATCH(技能效果等级!W270,技能效果!AE:AE,0))</f>
        <v>130600902</v>
      </c>
      <c r="C270" s="95" t="str">
        <f>INDEX(技能效果!C:C,MATCH(技能效果等级!B270,技能效果!B:B,0))</f>
        <v>北落师门普攻水晶</v>
      </c>
      <c r="D270" s="96" t="s">
        <v>873</v>
      </c>
      <c r="E270" s="95">
        <v>3</v>
      </c>
      <c r="F270" s="95">
        <f>INDEX(技能效果!H:H,MATCH(技能效果等级!B270,技能效果!B:B,0))</f>
        <v>3001</v>
      </c>
      <c r="G270" s="95">
        <f>IF(INDEX(技能效果!K:K,MATCH(B270,技能效果!B:B,0))=0,INDEX(技能效果!I:I,MATCH(技能效果等级!B270,技能效果!B:B,0)),INDEX(技能效果!I:I,MATCH(技能效果等级!B270,技能效果!B:B,0))*VLOOKUP(E270,技能数值计算!$C$19:$D$28,2,FALSE))</f>
        <v>1</v>
      </c>
      <c r="H270" s="95">
        <f>INDEX(技能效果!J:J,MATCH(技能效果等级!B270,技能效果!B:B,0))</f>
        <v>1</v>
      </c>
      <c r="I270" s="95"/>
      <c r="J270" s="95"/>
      <c r="K270" s="95"/>
      <c r="L270" s="95"/>
      <c r="M270" s="95"/>
      <c r="N270" s="96" t="str">
        <f>IF(INDEX(技能效果!L:L,MATCH(技能效果等级!B270,技能效果!B:B,0))="","",INDEX(技能效果!L:L,MATCH(技能效果等级!B270,技能效果!B:B,0)))</f>
        <v/>
      </c>
      <c r="O270" s="95">
        <f>IF(INDEX(技能效果!N:N,MATCH(B270,技能效果!B:B,0))=0,INDEX(技能效果!M:M,MATCH(技能效果等级!B270,技能效果!B:B,0)),INDEX(技能效果!M:M,MATCH(技能效果等级!B270,技能效果!B:B,0))*VLOOKUP(E270,技能数值计算!$C$19:$D$28,2,FALSE))</f>
        <v>0</v>
      </c>
      <c r="P270" s="95"/>
      <c r="Q270" s="95"/>
      <c r="R270" s="95" t="str">
        <f>IF(INDEX(技能效果!O:O,MATCH(技能效果等级!B270,技能效果!B:B,0))="","",INDEX(技能效果!O:O,MATCH(技能效果等级!B270,技能效果!B:B,0)))</f>
        <v/>
      </c>
      <c r="S270" s="95"/>
      <c r="T270" s="95"/>
      <c r="U270" s="95"/>
      <c r="V270" s="96" t="str">
        <f>IF(INDEX(技能效果!AF:AF,MATCH(技能效果等级!B270,技能效果!B:B,0))="","",INDEX(技能效果!AF:AF,MATCH(技能效果等级!B270,技能效果!B:B,0)))</f>
        <v/>
      </c>
      <c r="W270" s="95">
        <f t="shared" si="2"/>
        <v>18</v>
      </c>
      <c r="X270" s="95"/>
      <c r="Y270" s="95"/>
    </row>
    <row r="271" spans="1:25" ht="16.5" x14ac:dyDescent="0.2">
      <c r="A271" s="62">
        <v>268</v>
      </c>
      <c r="B271" s="95">
        <f>INDEX(技能效果!B:B,MATCH(技能效果等级!W271,技能效果!AE:AE,0))</f>
        <v>130600902</v>
      </c>
      <c r="C271" s="95" t="str">
        <f>INDEX(技能效果!C:C,MATCH(技能效果等级!B271,技能效果!B:B,0))</f>
        <v>北落师门普攻水晶</v>
      </c>
      <c r="D271" s="96" t="s">
        <v>873</v>
      </c>
      <c r="E271" s="95">
        <v>4</v>
      </c>
      <c r="F271" s="95">
        <f>INDEX(技能效果!H:H,MATCH(技能效果等级!B271,技能效果!B:B,0))</f>
        <v>3001</v>
      </c>
      <c r="G271" s="95">
        <f>IF(INDEX(技能效果!K:K,MATCH(B271,技能效果!B:B,0))=0,INDEX(技能效果!I:I,MATCH(技能效果等级!B271,技能效果!B:B,0)),INDEX(技能效果!I:I,MATCH(技能效果等级!B271,技能效果!B:B,0))*VLOOKUP(E271,技能数值计算!$C$19:$D$28,2,FALSE))</f>
        <v>1</v>
      </c>
      <c r="H271" s="95">
        <f>INDEX(技能效果!J:J,MATCH(技能效果等级!B271,技能效果!B:B,0))</f>
        <v>1</v>
      </c>
      <c r="I271" s="95"/>
      <c r="J271" s="95"/>
      <c r="K271" s="95"/>
      <c r="L271" s="95"/>
      <c r="M271" s="95"/>
      <c r="N271" s="96" t="str">
        <f>IF(INDEX(技能效果!L:L,MATCH(技能效果等级!B271,技能效果!B:B,0))="","",INDEX(技能效果!L:L,MATCH(技能效果等级!B271,技能效果!B:B,0)))</f>
        <v/>
      </c>
      <c r="O271" s="95">
        <f>IF(INDEX(技能效果!N:N,MATCH(B271,技能效果!B:B,0))=0,INDEX(技能效果!M:M,MATCH(技能效果等级!B271,技能效果!B:B,0)),INDEX(技能效果!M:M,MATCH(技能效果等级!B271,技能效果!B:B,0))*VLOOKUP(E271,技能数值计算!$C$19:$D$28,2,FALSE))</f>
        <v>0</v>
      </c>
      <c r="P271" s="95"/>
      <c r="Q271" s="95"/>
      <c r="R271" s="95" t="str">
        <f>IF(INDEX(技能效果!O:O,MATCH(技能效果等级!B271,技能效果!B:B,0))="","",INDEX(技能效果!O:O,MATCH(技能效果等级!B271,技能效果!B:B,0)))</f>
        <v/>
      </c>
      <c r="S271" s="95"/>
      <c r="T271" s="95"/>
      <c r="U271" s="95"/>
      <c r="V271" s="96" t="str">
        <f>IF(INDEX(技能效果!AF:AF,MATCH(技能效果等级!B271,技能效果!B:B,0))="","",INDEX(技能效果!AF:AF,MATCH(技能效果等级!B271,技能效果!B:B,0)))</f>
        <v/>
      </c>
      <c r="W271" s="95">
        <f t="shared" si="2"/>
        <v>18</v>
      </c>
      <c r="X271" s="95"/>
      <c r="Y271" s="95"/>
    </row>
    <row r="272" spans="1:25" ht="16.5" x14ac:dyDescent="0.2">
      <c r="A272" s="62">
        <v>269</v>
      </c>
      <c r="B272" s="95">
        <f>INDEX(技能效果!B:B,MATCH(技能效果等级!W272,技能效果!AE:AE,0))</f>
        <v>130600902</v>
      </c>
      <c r="C272" s="95" t="str">
        <f>INDEX(技能效果!C:C,MATCH(技能效果等级!B272,技能效果!B:B,0))</f>
        <v>北落师门普攻水晶</v>
      </c>
      <c r="D272" s="96" t="s">
        <v>873</v>
      </c>
      <c r="E272" s="95">
        <v>5</v>
      </c>
      <c r="F272" s="95">
        <f>INDEX(技能效果!H:H,MATCH(技能效果等级!B272,技能效果!B:B,0))</f>
        <v>3001</v>
      </c>
      <c r="G272" s="95">
        <f>IF(INDEX(技能效果!K:K,MATCH(B272,技能效果!B:B,0))=0,INDEX(技能效果!I:I,MATCH(技能效果等级!B272,技能效果!B:B,0)),INDEX(技能效果!I:I,MATCH(技能效果等级!B272,技能效果!B:B,0))*VLOOKUP(E272,技能数值计算!$C$19:$D$28,2,FALSE))</f>
        <v>1</v>
      </c>
      <c r="H272" s="95">
        <f>INDEX(技能效果!J:J,MATCH(技能效果等级!B272,技能效果!B:B,0))</f>
        <v>1</v>
      </c>
      <c r="I272" s="95"/>
      <c r="J272" s="95"/>
      <c r="K272" s="95"/>
      <c r="L272" s="95"/>
      <c r="M272" s="95"/>
      <c r="N272" s="96" t="str">
        <f>IF(INDEX(技能效果!L:L,MATCH(技能效果等级!B272,技能效果!B:B,0))="","",INDEX(技能效果!L:L,MATCH(技能效果等级!B272,技能效果!B:B,0)))</f>
        <v/>
      </c>
      <c r="O272" s="95">
        <f>IF(INDEX(技能效果!N:N,MATCH(B272,技能效果!B:B,0))=0,INDEX(技能效果!M:M,MATCH(技能效果等级!B272,技能效果!B:B,0)),INDEX(技能效果!M:M,MATCH(技能效果等级!B272,技能效果!B:B,0))*VLOOKUP(E272,技能数值计算!$C$19:$D$28,2,FALSE))</f>
        <v>0</v>
      </c>
      <c r="P272" s="95"/>
      <c r="Q272" s="95"/>
      <c r="R272" s="95" t="str">
        <f>IF(INDEX(技能效果!O:O,MATCH(技能效果等级!B272,技能效果!B:B,0))="","",INDEX(技能效果!O:O,MATCH(技能效果等级!B272,技能效果!B:B,0)))</f>
        <v/>
      </c>
      <c r="S272" s="95"/>
      <c r="T272" s="95"/>
      <c r="U272" s="95"/>
      <c r="V272" s="96" t="str">
        <f>IF(INDEX(技能效果!AF:AF,MATCH(技能效果等级!B272,技能效果!B:B,0))="","",INDEX(技能效果!AF:AF,MATCH(技能效果等级!B272,技能效果!B:B,0)))</f>
        <v/>
      </c>
      <c r="W272" s="95">
        <f t="shared" si="2"/>
        <v>18</v>
      </c>
      <c r="X272" s="95"/>
      <c r="Y272" s="95"/>
    </row>
    <row r="273" spans="1:25" ht="16.5" x14ac:dyDescent="0.2">
      <c r="A273" s="62">
        <v>270</v>
      </c>
      <c r="B273" s="95">
        <f>INDEX(技能效果!B:B,MATCH(技能效果等级!W273,技能效果!AE:AE,0))</f>
        <v>130600902</v>
      </c>
      <c r="C273" s="95" t="str">
        <f>INDEX(技能效果!C:C,MATCH(技能效果等级!B273,技能效果!B:B,0))</f>
        <v>北落师门普攻水晶</v>
      </c>
      <c r="D273" s="96" t="s">
        <v>873</v>
      </c>
      <c r="E273" s="95">
        <v>6</v>
      </c>
      <c r="F273" s="95">
        <f>INDEX(技能效果!H:H,MATCH(技能效果等级!B273,技能效果!B:B,0))</f>
        <v>3001</v>
      </c>
      <c r="G273" s="95">
        <f>IF(INDEX(技能效果!K:K,MATCH(B273,技能效果!B:B,0))=0,INDEX(技能效果!I:I,MATCH(技能效果等级!B273,技能效果!B:B,0)),INDEX(技能效果!I:I,MATCH(技能效果等级!B273,技能效果!B:B,0))*VLOOKUP(E273,技能数值计算!$C$19:$D$28,2,FALSE))</f>
        <v>1</v>
      </c>
      <c r="H273" s="95">
        <f>INDEX(技能效果!J:J,MATCH(技能效果等级!B273,技能效果!B:B,0))</f>
        <v>1</v>
      </c>
      <c r="I273" s="95"/>
      <c r="J273" s="95"/>
      <c r="K273" s="95"/>
      <c r="L273" s="95"/>
      <c r="M273" s="95"/>
      <c r="N273" s="96" t="str">
        <f>IF(INDEX(技能效果!L:L,MATCH(技能效果等级!B273,技能效果!B:B,0))="","",INDEX(技能效果!L:L,MATCH(技能效果等级!B273,技能效果!B:B,0)))</f>
        <v/>
      </c>
      <c r="O273" s="95">
        <f>IF(INDEX(技能效果!N:N,MATCH(B273,技能效果!B:B,0))=0,INDEX(技能效果!M:M,MATCH(技能效果等级!B273,技能效果!B:B,0)),INDEX(技能效果!M:M,MATCH(技能效果等级!B273,技能效果!B:B,0))*VLOOKUP(E273,技能数值计算!$C$19:$D$28,2,FALSE))</f>
        <v>0</v>
      </c>
      <c r="P273" s="95"/>
      <c r="Q273" s="95"/>
      <c r="R273" s="95" t="str">
        <f>IF(INDEX(技能效果!O:O,MATCH(技能效果等级!B273,技能效果!B:B,0))="","",INDEX(技能效果!O:O,MATCH(技能效果等级!B273,技能效果!B:B,0)))</f>
        <v/>
      </c>
      <c r="S273" s="95"/>
      <c r="T273" s="95"/>
      <c r="U273" s="95"/>
      <c r="V273" s="96" t="str">
        <f>IF(INDEX(技能效果!AF:AF,MATCH(技能效果等级!B273,技能效果!B:B,0))="","",INDEX(技能效果!AF:AF,MATCH(技能效果等级!B273,技能效果!B:B,0)))</f>
        <v/>
      </c>
      <c r="W273" s="95">
        <f t="shared" si="2"/>
        <v>18</v>
      </c>
      <c r="X273" s="95"/>
      <c r="Y273" s="95"/>
    </row>
    <row r="274" spans="1:25" ht="16.5" x14ac:dyDescent="0.2">
      <c r="A274" s="62">
        <v>271</v>
      </c>
      <c r="B274" s="95">
        <f>INDEX(技能效果!B:B,MATCH(技能效果等级!W274,技能效果!AE:AE,0))</f>
        <v>130600902</v>
      </c>
      <c r="C274" s="95" t="str">
        <f>INDEX(技能效果!C:C,MATCH(技能效果等级!B274,技能效果!B:B,0))</f>
        <v>北落师门普攻水晶</v>
      </c>
      <c r="D274" s="96" t="s">
        <v>873</v>
      </c>
      <c r="E274" s="95">
        <v>7</v>
      </c>
      <c r="F274" s="95">
        <f>INDEX(技能效果!H:H,MATCH(技能效果等级!B274,技能效果!B:B,0))</f>
        <v>3001</v>
      </c>
      <c r="G274" s="95">
        <f>IF(INDEX(技能效果!K:K,MATCH(B274,技能效果!B:B,0))=0,INDEX(技能效果!I:I,MATCH(技能效果等级!B274,技能效果!B:B,0)),INDEX(技能效果!I:I,MATCH(技能效果等级!B274,技能效果!B:B,0))*VLOOKUP(E274,技能数值计算!$C$19:$D$28,2,FALSE))</f>
        <v>1</v>
      </c>
      <c r="H274" s="95">
        <f>INDEX(技能效果!J:J,MATCH(技能效果等级!B274,技能效果!B:B,0))</f>
        <v>1</v>
      </c>
      <c r="I274" s="95"/>
      <c r="J274" s="95"/>
      <c r="K274" s="95"/>
      <c r="L274" s="95"/>
      <c r="M274" s="95"/>
      <c r="N274" s="96" t="str">
        <f>IF(INDEX(技能效果!L:L,MATCH(技能效果等级!B274,技能效果!B:B,0))="","",INDEX(技能效果!L:L,MATCH(技能效果等级!B274,技能效果!B:B,0)))</f>
        <v/>
      </c>
      <c r="O274" s="95">
        <f>IF(INDEX(技能效果!N:N,MATCH(B274,技能效果!B:B,0))=0,INDEX(技能效果!M:M,MATCH(技能效果等级!B274,技能效果!B:B,0)),INDEX(技能效果!M:M,MATCH(技能效果等级!B274,技能效果!B:B,0))*VLOOKUP(E274,技能数值计算!$C$19:$D$28,2,FALSE))</f>
        <v>0</v>
      </c>
      <c r="P274" s="95"/>
      <c r="Q274" s="95"/>
      <c r="R274" s="95" t="str">
        <f>IF(INDEX(技能效果!O:O,MATCH(技能效果等级!B274,技能效果!B:B,0))="","",INDEX(技能效果!O:O,MATCH(技能效果等级!B274,技能效果!B:B,0)))</f>
        <v/>
      </c>
      <c r="S274" s="95"/>
      <c r="T274" s="95"/>
      <c r="U274" s="95"/>
      <c r="V274" s="96" t="str">
        <f>IF(INDEX(技能效果!AF:AF,MATCH(技能效果等级!B274,技能效果!B:B,0))="","",INDEX(技能效果!AF:AF,MATCH(技能效果等级!B274,技能效果!B:B,0)))</f>
        <v/>
      </c>
      <c r="W274" s="95">
        <f t="shared" si="2"/>
        <v>18</v>
      </c>
      <c r="X274" s="95"/>
      <c r="Y274" s="95"/>
    </row>
    <row r="275" spans="1:25" ht="16.5" x14ac:dyDescent="0.2">
      <c r="A275" s="62">
        <v>272</v>
      </c>
      <c r="B275" s="95">
        <f>INDEX(技能效果!B:B,MATCH(技能效果等级!W275,技能效果!AE:AE,0))</f>
        <v>130600902</v>
      </c>
      <c r="C275" s="95" t="str">
        <f>INDEX(技能效果!C:C,MATCH(技能效果等级!B275,技能效果!B:B,0))</f>
        <v>北落师门普攻水晶</v>
      </c>
      <c r="D275" s="96" t="s">
        <v>873</v>
      </c>
      <c r="E275" s="95">
        <v>8</v>
      </c>
      <c r="F275" s="95">
        <f>INDEX(技能效果!H:H,MATCH(技能效果等级!B275,技能效果!B:B,0))</f>
        <v>3001</v>
      </c>
      <c r="G275" s="95">
        <f>IF(INDEX(技能效果!K:K,MATCH(B275,技能效果!B:B,0))=0,INDEX(技能效果!I:I,MATCH(技能效果等级!B275,技能效果!B:B,0)),INDEX(技能效果!I:I,MATCH(技能效果等级!B275,技能效果!B:B,0))*VLOOKUP(E275,技能数值计算!$C$19:$D$28,2,FALSE))</f>
        <v>1</v>
      </c>
      <c r="H275" s="95">
        <f>INDEX(技能效果!J:J,MATCH(技能效果等级!B275,技能效果!B:B,0))</f>
        <v>1</v>
      </c>
      <c r="I275" s="95"/>
      <c r="J275" s="95"/>
      <c r="K275" s="95"/>
      <c r="L275" s="95"/>
      <c r="M275" s="95"/>
      <c r="N275" s="96" t="str">
        <f>IF(INDEX(技能效果!L:L,MATCH(技能效果等级!B275,技能效果!B:B,0))="","",INDEX(技能效果!L:L,MATCH(技能效果等级!B275,技能效果!B:B,0)))</f>
        <v/>
      </c>
      <c r="O275" s="95">
        <f>IF(INDEX(技能效果!N:N,MATCH(B275,技能效果!B:B,0))=0,INDEX(技能效果!M:M,MATCH(技能效果等级!B275,技能效果!B:B,0)),INDEX(技能效果!M:M,MATCH(技能效果等级!B275,技能效果!B:B,0))*VLOOKUP(E275,技能数值计算!$C$19:$D$28,2,FALSE))</f>
        <v>0</v>
      </c>
      <c r="P275" s="95"/>
      <c r="Q275" s="95"/>
      <c r="R275" s="95" t="str">
        <f>IF(INDEX(技能效果!O:O,MATCH(技能效果等级!B275,技能效果!B:B,0))="","",INDEX(技能效果!O:O,MATCH(技能效果等级!B275,技能效果!B:B,0)))</f>
        <v/>
      </c>
      <c r="S275" s="95"/>
      <c r="T275" s="95"/>
      <c r="U275" s="95"/>
      <c r="V275" s="96" t="str">
        <f>IF(INDEX(技能效果!AF:AF,MATCH(技能效果等级!B275,技能效果!B:B,0))="","",INDEX(技能效果!AF:AF,MATCH(技能效果等级!B275,技能效果!B:B,0)))</f>
        <v/>
      </c>
      <c r="W275" s="95">
        <f t="shared" si="2"/>
        <v>18</v>
      </c>
      <c r="X275" s="95"/>
      <c r="Y275" s="95"/>
    </row>
    <row r="276" spans="1:25" ht="16.5" x14ac:dyDescent="0.2">
      <c r="A276" s="62">
        <v>273</v>
      </c>
      <c r="B276" s="95">
        <f>INDEX(技能效果!B:B,MATCH(技能效果等级!W276,技能效果!AE:AE,0))</f>
        <v>130600902</v>
      </c>
      <c r="C276" s="95" t="str">
        <f>INDEX(技能效果!C:C,MATCH(技能效果等级!B276,技能效果!B:B,0))</f>
        <v>北落师门普攻水晶</v>
      </c>
      <c r="D276" s="96" t="s">
        <v>873</v>
      </c>
      <c r="E276" s="95">
        <v>9</v>
      </c>
      <c r="F276" s="95">
        <f>INDEX(技能效果!H:H,MATCH(技能效果等级!B276,技能效果!B:B,0))</f>
        <v>3001</v>
      </c>
      <c r="G276" s="95">
        <f>IF(INDEX(技能效果!K:K,MATCH(B276,技能效果!B:B,0))=0,INDEX(技能效果!I:I,MATCH(技能效果等级!B276,技能效果!B:B,0)),INDEX(技能效果!I:I,MATCH(技能效果等级!B276,技能效果!B:B,0))*VLOOKUP(E276,技能数值计算!$C$19:$D$28,2,FALSE))</f>
        <v>1</v>
      </c>
      <c r="H276" s="95">
        <f>INDEX(技能效果!J:J,MATCH(技能效果等级!B276,技能效果!B:B,0))</f>
        <v>1</v>
      </c>
      <c r="I276" s="95"/>
      <c r="J276" s="95"/>
      <c r="K276" s="95"/>
      <c r="L276" s="95"/>
      <c r="M276" s="95"/>
      <c r="N276" s="96" t="str">
        <f>IF(INDEX(技能效果!L:L,MATCH(技能效果等级!B276,技能效果!B:B,0))="","",INDEX(技能效果!L:L,MATCH(技能效果等级!B276,技能效果!B:B,0)))</f>
        <v/>
      </c>
      <c r="O276" s="95">
        <f>IF(INDEX(技能效果!N:N,MATCH(B276,技能效果!B:B,0))=0,INDEX(技能效果!M:M,MATCH(技能效果等级!B276,技能效果!B:B,0)),INDEX(技能效果!M:M,MATCH(技能效果等级!B276,技能效果!B:B,0))*VLOOKUP(E276,技能数值计算!$C$19:$D$28,2,FALSE))</f>
        <v>0</v>
      </c>
      <c r="P276" s="95"/>
      <c r="Q276" s="95"/>
      <c r="R276" s="95" t="str">
        <f>IF(INDEX(技能效果!O:O,MATCH(技能效果等级!B276,技能效果!B:B,0))="","",INDEX(技能效果!O:O,MATCH(技能效果等级!B276,技能效果!B:B,0)))</f>
        <v/>
      </c>
      <c r="S276" s="95"/>
      <c r="T276" s="95"/>
      <c r="U276" s="95"/>
      <c r="V276" s="96" t="str">
        <f>IF(INDEX(技能效果!AF:AF,MATCH(技能效果等级!B276,技能效果!B:B,0))="","",INDEX(技能效果!AF:AF,MATCH(技能效果等级!B276,技能效果!B:B,0)))</f>
        <v/>
      </c>
      <c r="W276" s="95">
        <f t="shared" si="2"/>
        <v>18</v>
      </c>
      <c r="X276" s="95"/>
      <c r="Y276" s="95"/>
    </row>
    <row r="277" spans="1:25" ht="16.5" x14ac:dyDescent="0.2">
      <c r="A277" s="62">
        <v>274</v>
      </c>
      <c r="B277" s="95">
        <f>INDEX(技能效果!B:B,MATCH(技能效果等级!W277,技能效果!AE:AE,0))</f>
        <v>130600902</v>
      </c>
      <c r="C277" s="95" t="str">
        <f>INDEX(技能效果!C:C,MATCH(技能效果等级!B277,技能效果!B:B,0))</f>
        <v>北落师门普攻水晶</v>
      </c>
      <c r="D277" s="96" t="s">
        <v>873</v>
      </c>
      <c r="E277" s="95">
        <v>10</v>
      </c>
      <c r="F277" s="95">
        <f>INDEX(技能效果!H:H,MATCH(技能效果等级!B277,技能效果!B:B,0))</f>
        <v>3001</v>
      </c>
      <c r="G277" s="95">
        <f>IF(INDEX(技能效果!K:K,MATCH(B277,技能效果!B:B,0))=0,INDEX(技能效果!I:I,MATCH(技能效果等级!B277,技能效果!B:B,0)),INDEX(技能效果!I:I,MATCH(技能效果等级!B277,技能效果!B:B,0))*VLOOKUP(E277,技能数值计算!$C$19:$D$28,2,FALSE))</f>
        <v>1</v>
      </c>
      <c r="H277" s="95">
        <f>INDEX(技能效果!J:J,MATCH(技能效果等级!B277,技能效果!B:B,0))</f>
        <v>1</v>
      </c>
      <c r="I277" s="95"/>
      <c r="J277" s="95"/>
      <c r="K277" s="95"/>
      <c r="L277" s="95"/>
      <c r="M277" s="95"/>
      <c r="N277" s="96" t="str">
        <f>IF(INDEX(技能效果!L:L,MATCH(技能效果等级!B277,技能效果!B:B,0))="","",INDEX(技能效果!L:L,MATCH(技能效果等级!B277,技能效果!B:B,0)))</f>
        <v/>
      </c>
      <c r="O277" s="95">
        <f>IF(INDEX(技能效果!N:N,MATCH(B277,技能效果!B:B,0))=0,INDEX(技能效果!M:M,MATCH(技能效果等级!B277,技能效果!B:B,0)),INDEX(技能效果!M:M,MATCH(技能效果等级!B277,技能效果!B:B,0))*VLOOKUP(E277,技能数值计算!$C$19:$D$28,2,FALSE))</f>
        <v>0</v>
      </c>
      <c r="P277" s="95"/>
      <c r="Q277" s="95"/>
      <c r="R277" s="95" t="str">
        <f>IF(INDEX(技能效果!O:O,MATCH(技能效果等级!B277,技能效果!B:B,0))="","",INDEX(技能效果!O:O,MATCH(技能效果等级!B277,技能效果!B:B,0)))</f>
        <v/>
      </c>
      <c r="S277" s="95"/>
      <c r="T277" s="95"/>
      <c r="U277" s="95"/>
      <c r="V277" s="96" t="str">
        <f>IF(INDEX(技能效果!AF:AF,MATCH(技能效果等级!B277,技能效果!B:B,0))="","",INDEX(技能效果!AF:AF,MATCH(技能效果等级!B277,技能效果!B:B,0)))</f>
        <v/>
      </c>
      <c r="W277" s="95">
        <f t="shared" si="2"/>
        <v>18</v>
      </c>
      <c r="X277" s="95"/>
      <c r="Y277" s="95"/>
    </row>
    <row r="278" spans="1:25" ht="16.5" x14ac:dyDescent="0.2">
      <c r="A278" s="62">
        <v>275</v>
      </c>
      <c r="B278" s="95">
        <f>INDEX(技能效果!B:B,MATCH(技能效果等级!W278,技能效果!AE:AE,0))</f>
        <v>130601001</v>
      </c>
      <c r="C278" s="95" t="str">
        <f>INDEX(技能效果!C:C,MATCH(技能效果等级!B278,技能效果!B:B,0))</f>
        <v>盖文普攻伤害</v>
      </c>
      <c r="D278" s="96" t="s">
        <v>873</v>
      </c>
      <c r="E278" s="95">
        <v>1</v>
      </c>
      <c r="F278" s="95">
        <f>INDEX(技能效果!H:H,MATCH(技能效果等级!B278,技能效果!B:B,0))</f>
        <v>1001</v>
      </c>
      <c r="G278" s="95">
        <f>IF(INDEX(技能效果!K:K,MATCH(B278,技能效果!B:B,0))=0,INDEX(技能效果!I:I,MATCH(技能效果等级!B278,技能效果!B:B,0)),INDEX(技能效果!I:I,MATCH(技能效果等级!B278,技能效果!B:B,0))*VLOOKUP(E278,技能数值计算!$C$19:$D$28,2,FALSE))</f>
        <v>1</v>
      </c>
      <c r="H278" s="95">
        <f>INDEX(技能效果!J:J,MATCH(技能效果等级!B278,技能效果!B:B,0))</f>
        <v>0</v>
      </c>
      <c r="I278" s="95"/>
      <c r="J278" s="95"/>
      <c r="K278" s="95"/>
      <c r="L278" s="95"/>
      <c r="M278" s="95"/>
      <c r="N278" s="96" t="str">
        <f>IF(INDEX(技能效果!L:L,MATCH(技能效果等级!B278,技能效果!B:B,0))="","",INDEX(技能效果!L:L,MATCH(技能效果等级!B278,技能效果!B:B,0)))</f>
        <v/>
      </c>
      <c r="O278" s="95">
        <f>IF(INDEX(技能效果!N:N,MATCH(B278,技能效果!B:B,0))=0,INDEX(技能效果!M:M,MATCH(技能效果等级!B278,技能效果!B:B,0)),INDEX(技能效果!M:M,MATCH(技能效果等级!B278,技能效果!B:B,0))*VLOOKUP(E278,技能数值计算!$C$19:$D$28,2,FALSE))</f>
        <v>0</v>
      </c>
      <c r="P278" s="95"/>
      <c r="Q278" s="95"/>
      <c r="R278" s="95" t="str">
        <f>IF(INDEX(技能效果!O:O,MATCH(技能效果等级!B278,技能效果!B:B,0))="","",INDEX(技能效果!O:O,MATCH(技能效果等级!B278,技能效果!B:B,0)))</f>
        <v/>
      </c>
      <c r="S278" s="95"/>
      <c r="T278" s="95"/>
      <c r="U278" s="95"/>
      <c r="V278" s="96" t="str">
        <f>IF(INDEX(技能效果!AF:AF,MATCH(技能效果等级!B278,技能效果!B:B,0))="","",INDEX(技能效果!AF:AF,MATCH(技能效果等级!B278,技能效果!B:B,0)))</f>
        <v/>
      </c>
      <c r="W278" s="95">
        <f t="shared" si="2"/>
        <v>19</v>
      </c>
      <c r="X278" s="95"/>
      <c r="Y278" s="95"/>
    </row>
    <row r="279" spans="1:25" ht="16.5" x14ac:dyDescent="0.2">
      <c r="A279" s="62">
        <v>276</v>
      </c>
      <c r="B279" s="95">
        <f>INDEX(技能效果!B:B,MATCH(技能效果等级!W279,技能效果!AE:AE,0))</f>
        <v>130601001</v>
      </c>
      <c r="C279" s="95" t="str">
        <f>INDEX(技能效果!C:C,MATCH(技能效果等级!B279,技能效果!B:B,0))</f>
        <v>盖文普攻伤害</v>
      </c>
      <c r="D279" s="96" t="s">
        <v>873</v>
      </c>
      <c r="E279" s="95">
        <v>2</v>
      </c>
      <c r="F279" s="95">
        <f>INDEX(技能效果!H:H,MATCH(技能效果等级!B279,技能效果!B:B,0))</f>
        <v>1001</v>
      </c>
      <c r="G279" s="95">
        <f>IF(INDEX(技能效果!K:K,MATCH(B279,技能效果!B:B,0))=0,INDEX(技能效果!I:I,MATCH(技能效果等级!B279,技能效果!B:B,0)),INDEX(技能效果!I:I,MATCH(技能效果等级!B279,技能效果!B:B,0))*VLOOKUP(E279,技能数值计算!$C$19:$D$28,2,FALSE))</f>
        <v>1</v>
      </c>
      <c r="H279" s="95">
        <f>INDEX(技能效果!J:J,MATCH(技能效果等级!B279,技能效果!B:B,0))</f>
        <v>0</v>
      </c>
      <c r="I279" s="95"/>
      <c r="J279" s="95"/>
      <c r="K279" s="95"/>
      <c r="L279" s="95"/>
      <c r="M279" s="95"/>
      <c r="N279" s="96" t="str">
        <f>IF(INDEX(技能效果!L:L,MATCH(技能效果等级!B279,技能效果!B:B,0))="","",INDEX(技能效果!L:L,MATCH(技能效果等级!B279,技能效果!B:B,0)))</f>
        <v/>
      </c>
      <c r="O279" s="95">
        <f>IF(INDEX(技能效果!N:N,MATCH(B279,技能效果!B:B,0))=0,INDEX(技能效果!M:M,MATCH(技能效果等级!B279,技能效果!B:B,0)),INDEX(技能效果!M:M,MATCH(技能效果等级!B279,技能效果!B:B,0))*VLOOKUP(E279,技能数值计算!$C$19:$D$28,2,FALSE))</f>
        <v>0</v>
      </c>
      <c r="P279" s="95"/>
      <c r="Q279" s="95"/>
      <c r="R279" s="95" t="str">
        <f>IF(INDEX(技能效果!O:O,MATCH(技能效果等级!B279,技能效果!B:B,0))="","",INDEX(技能效果!O:O,MATCH(技能效果等级!B279,技能效果!B:B,0)))</f>
        <v/>
      </c>
      <c r="S279" s="95"/>
      <c r="T279" s="95"/>
      <c r="U279" s="95"/>
      <c r="V279" s="96" t="str">
        <f>IF(INDEX(技能效果!AF:AF,MATCH(技能效果等级!B279,技能效果!B:B,0))="","",INDEX(技能效果!AF:AF,MATCH(技能效果等级!B279,技能效果!B:B,0)))</f>
        <v/>
      </c>
      <c r="W279" s="95">
        <f t="shared" si="2"/>
        <v>19</v>
      </c>
      <c r="X279" s="95"/>
      <c r="Y279" s="95"/>
    </row>
    <row r="280" spans="1:25" ht="16.5" x14ac:dyDescent="0.2">
      <c r="A280" s="62">
        <v>277</v>
      </c>
      <c r="B280" s="95">
        <f>INDEX(技能效果!B:B,MATCH(技能效果等级!W280,技能效果!AE:AE,0))</f>
        <v>130601001</v>
      </c>
      <c r="C280" s="95" t="str">
        <f>INDEX(技能效果!C:C,MATCH(技能效果等级!B280,技能效果!B:B,0))</f>
        <v>盖文普攻伤害</v>
      </c>
      <c r="D280" s="96" t="s">
        <v>873</v>
      </c>
      <c r="E280" s="95">
        <v>3</v>
      </c>
      <c r="F280" s="95">
        <f>INDEX(技能效果!H:H,MATCH(技能效果等级!B280,技能效果!B:B,0))</f>
        <v>1001</v>
      </c>
      <c r="G280" s="95">
        <f>IF(INDEX(技能效果!K:K,MATCH(B280,技能效果!B:B,0))=0,INDEX(技能效果!I:I,MATCH(技能效果等级!B280,技能效果!B:B,0)),INDEX(技能效果!I:I,MATCH(技能效果等级!B280,技能效果!B:B,0))*VLOOKUP(E280,技能数值计算!$C$19:$D$28,2,FALSE))</f>
        <v>1</v>
      </c>
      <c r="H280" s="95">
        <f>INDEX(技能效果!J:J,MATCH(技能效果等级!B280,技能效果!B:B,0))</f>
        <v>0</v>
      </c>
      <c r="I280" s="95"/>
      <c r="J280" s="95"/>
      <c r="K280" s="95"/>
      <c r="L280" s="95"/>
      <c r="M280" s="95"/>
      <c r="N280" s="96" t="str">
        <f>IF(INDEX(技能效果!L:L,MATCH(技能效果等级!B280,技能效果!B:B,0))="","",INDEX(技能效果!L:L,MATCH(技能效果等级!B280,技能效果!B:B,0)))</f>
        <v/>
      </c>
      <c r="O280" s="95">
        <f>IF(INDEX(技能效果!N:N,MATCH(B280,技能效果!B:B,0))=0,INDEX(技能效果!M:M,MATCH(技能效果等级!B280,技能效果!B:B,0)),INDEX(技能效果!M:M,MATCH(技能效果等级!B280,技能效果!B:B,0))*VLOOKUP(E280,技能数值计算!$C$19:$D$28,2,FALSE))</f>
        <v>0</v>
      </c>
      <c r="P280" s="95"/>
      <c r="Q280" s="95"/>
      <c r="R280" s="95" t="str">
        <f>IF(INDEX(技能效果!O:O,MATCH(技能效果等级!B280,技能效果!B:B,0))="","",INDEX(技能效果!O:O,MATCH(技能效果等级!B280,技能效果!B:B,0)))</f>
        <v/>
      </c>
      <c r="S280" s="95"/>
      <c r="T280" s="95"/>
      <c r="U280" s="95"/>
      <c r="V280" s="96" t="str">
        <f>IF(INDEX(技能效果!AF:AF,MATCH(技能效果等级!B280,技能效果!B:B,0))="","",INDEX(技能效果!AF:AF,MATCH(技能效果等级!B280,技能效果!B:B,0)))</f>
        <v/>
      </c>
      <c r="W280" s="95">
        <f t="shared" si="2"/>
        <v>19</v>
      </c>
      <c r="X280" s="95"/>
      <c r="Y280" s="95"/>
    </row>
    <row r="281" spans="1:25" ht="16.5" x14ac:dyDescent="0.2">
      <c r="A281" s="62">
        <v>278</v>
      </c>
      <c r="B281" s="95">
        <f>INDEX(技能效果!B:B,MATCH(技能效果等级!W281,技能效果!AE:AE,0))</f>
        <v>130601001</v>
      </c>
      <c r="C281" s="95" t="str">
        <f>INDEX(技能效果!C:C,MATCH(技能效果等级!B281,技能效果!B:B,0))</f>
        <v>盖文普攻伤害</v>
      </c>
      <c r="D281" s="96" t="s">
        <v>873</v>
      </c>
      <c r="E281" s="95">
        <v>4</v>
      </c>
      <c r="F281" s="95">
        <f>INDEX(技能效果!H:H,MATCH(技能效果等级!B281,技能效果!B:B,0))</f>
        <v>1001</v>
      </c>
      <c r="G281" s="95">
        <f>IF(INDEX(技能效果!K:K,MATCH(B281,技能效果!B:B,0))=0,INDEX(技能效果!I:I,MATCH(技能效果等级!B281,技能效果!B:B,0)),INDEX(技能效果!I:I,MATCH(技能效果等级!B281,技能效果!B:B,0))*VLOOKUP(E281,技能数值计算!$C$19:$D$28,2,FALSE))</f>
        <v>1</v>
      </c>
      <c r="H281" s="95">
        <f>INDEX(技能效果!J:J,MATCH(技能效果等级!B281,技能效果!B:B,0))</f>
        <v>0</v>
      </c>
      <c r="I281" s="95"/>
      <c r="J281" s="95"/>
      <c r="K281" s="95"/>
      <c r="L281" s="95"/>
      <c r="M281" s="95"/>
      <c r="N281" s="96" t="str">
        <f>IF(INDEX(技能效果!L:L,MATCH(技能效果等级!B281,技能效果!B:B,0))="","",INDEX(技能效果!L:L,MATCH(技能效果等级!B281,技能效果!B:B,0)))</f>
        <v/>
      </c>
      <c r="O281" s="95">
        <f>IF(INDEX(技能效果!N:N,MATCH(B281,技能效果!B:B,0))=0,INDEX(技能效果!M:M,MATCH(技能效果等级!B281,技能效果!B:B,0)),INDEX(技能效果!M:M,MATCH(技能效果等级!B281,技能效果!B:B,0))*VLOOKUP(E281,技能数值计算!$C$19:$D$28,2,FALSE))</f>
        <v>0</v>
      </c>
      <c r="P281" s="95"/>
      <c r="Q281" s="95"/>
      <c r="R281" s="95" t="str">
        <f>IF(INDEX(技能效果!O:O,MATCH(技能效果等级!B281,技能效果!B:B,0))="","",INDEX(技能效果!O:O,MATCH(技能效果等级!B281,技能效果!B:B,0)))</f>
        <v/>
      </c>
      <c r="S281" s="95"/>
      <c r="T281" s="95"/>
      <c r="U281" s="95"/>
      <c r="V281" s="96" t="str">
        <f>IF(INDEX(技能效果!AF:AF,MATCH(技能效果等级!B281,技能效果!B:B,0))="","",INDEX(技能效果!AF:AF,MATCH(技能效果等级!B281,技能效果!B:B,0)))</f>
        <v/>
      </c>
      <c r="W281" s="95">
        <f t="shared" si="2"/>
        <v>19</v>
      </c>
      <c r="X281" s="95"/>
      <c r="Y281" s="95"/>
    </row>
    <row r="282" spans="1:25" ht="16.5" x14ac:dyDescent="0.2">
      <c r="A282" s="62">
        <v>279</v>
      </c>
      <c r="B282" s="95">
        <f>INDEX(技能效果!B:B,MATCH(技能效果等级!W282,技能效果!AE:AE,0))</f>
        <v>130601001</v>
      </c>
      <c r="C282" s="95" t="str">
        <f>INDEX(技能效果!C:C,MATCH(技能效果等级!B282,技能效果!B:B,0))</f>
        <v>盖文普攻伤害</v>
      </c>
      <c r="D282" s="96" t="s">
        <v>873</v>
      </c>
      <c r="E282" s="95">
        <v>5</v>
      </c>
      <c r="F282" s="95">
        <f>INDEX(技能效果!H:H,MATCH(技能效果等级!B282,技能效果!B:B,0))</f>
        <v>1001</v>
      </c>
      <c r="G282" s="95">
        <f>IF(INDEX(技能效果!K:K,MATCH(B282,技能效果!B:B,0))=0,INDEX(技能效果!I:I,MATCH(技能效果等级!B282,技能效果!B:B,0)),INDEX(技能效果!I:I,MATCH(技能效果等级!B282,技能效果!B:B,0))*VLOOKUP(E282,技能数值计算!$C$19:$D$28,2,FALSE))</f>
        <v>1</v>
      </c>
      <c r="H282" s="95">
        <f>INDEX(技能效果!J:J,MATCH(技能效果等级!B282,技能效果!B:B,0))</f>
        <v>0</v>
      </c>
      <c r="I282" s="95"/>
      <c r="J282" s="95"/>
      <c r="K282" s="95"/>
      <c r="L282" s="95"/>
      <c r="M282" s="95"/>
      <c r="N282" s="96" t="str">
        <f>IF(INDEX(技能效果!L:L,MATCH(技能效果等级!B282,技能效果!B:B,0))="","",INDEX(技能效果!L:L,MATCH(技能效果等级!B282,技能效果!B:B,0)))</f>
        <v/>
      </c>
      <c r="O282" s="95">
        <f>IF(INDEX(技能效果!N:N,MATCH(B282,技能效果!B:B,0))=0,INDEX(技能效果!M:M,MATCH(技能效果等级!B282,技能效果!B:B,0)),INDEX(技能效果!M:M,MATCH(技能效果等级!B282,技能效果!B:B,0))*VLOOKUP(E282,技能数值计算!$C$19:$D$28,2,FALSE))</f>
        <v>0</v>
      </c>
      <c r="P282" s="95"/>
      <c r="Q282" s="95"/>
      <c r="R282" s="95" t="str">
        <f>IF(INDEX(技能效果!O:O,MATCH(技能效果等级!B282,技能效果!B:B,0))="","",INDEX(技能效果!O:O,MATCH(技能效果等级!B282,技能效果!B:B,0)))</f>
        <v/>
      </c>
      <c r="S282" s="95"/>
      <c r="T282" s="95"/>
      <c r="U282" s="95"/>
      <c r="V282" s="96" t="str">
        <f>IF(INDEX(技能效果!AF:AF,MATCH(技能效果等级!B282,技能效果!B:B,0))="","",INDEX(技能效果!AF:AF,MATCH(技能效果等级!B282,技能效果!B:B,0)))</f>
        <v/>
      </c>
      <c r="W282" s="95">
        <f t="shared" si="2"/>
        <v>19</v>
      </c>
      <c r="X282" s="95"/>
      <c r="Y282" s="95"/>
    </row>
    <row r="283" spans="1:25" ht="16.5" x14ac:dyDescent="0.2">
      <c r="A283" s="62">
        <v>280</v>
      </c>
      <c r="B283" s="95">
        <f>INDEX(技能效果!B:B,MATCH(技能效果等级!W283,技能效果!AE:AE,0))</f>
        <v>130601001</v>
      </c>
      <c r="C283" s="95" t="str">
        <f>INDEX(技能效果!C:C,MATCH(技能效果等级!B283,技能效果!B:B,0))</f>
        <v>盖文普攻伤害</v>
      </c>
      <c r="D283" s="96" t="s">
        <v>873</v>
      </c>
      <c r="E283" s="95">
        <v>6</v>
      </c>
      <c r="F283" s="95">
        <f>INDEX(技能效果!H:H,MATCH(技能效果等级!B283,技能效果!B:B,0))</f>
        <v>1001</v>
      </c>
      <c r="G283" s="95">
        <f>IF(INDEX(技能效果!K:K,MATCH(B283,技能效果!B:B,0))=0,INDEX(技能效果!I:I,MATCH(技能效果等级!B283,技能效果!B:B,0)),INDEX(技能效果!I:I,MATCH(技能效果等级!B283,技能效果!B:B,0))*VLOOKUP(E283,技能数值计算!$C$19:$D$28,2,FALSE))</f>
        <v>1</v>
      </c>
      <c r="H283" s="95">
        <f>INDEX(技能效果!J:J,MATCH(技能效果等级!B283,技能效果!B:B,0))</f>
        <v>0</v>
      </c>
      <c r="I283" s="95"/>
      <c r="J283" s="95"/>
      <c r="K283" s="95"/>
      <c r="L283" s="95"/>
      <c r="M283" s="95"/>
      <c r="N283" s="96" t="str">
        <f>IF(INDEX(技能效果!L:L,MATCH(技能效果等级!B283,技能效果!B:B,0))="","",INDEX(技能效果!L:L,MATCH(技能效果等级!B283,技能效果!B:B,0)))</f>
        <v/>
      </c>
      <c r="O283" s="95">
        <f>IF(INDEX(技能效果!N:N,MATCH(B283,技能效果!B:B,0))=0,INDEX(技能效果!M:M,MATCH(技能效果等级!B283,技能效果!B:B,0)),INDEX(技能效果!M:M,MATCH(技能效果等级!B283,技能效果!B:B,0))*VLOOKUP(E283,技能数值计算!$C$19:$D$28,2,FALSE))</f>
        <v>0</v>
      </c>
      <c r="P283" s="95"/>
      <c r="Q283" s="95"/>
      <c r="R283" s="95" t="str">
        <f>IF(INDEX(技能效果!O:O,MATCH(技能效果等级!B283,技能效果!B:B,0))="","",INDEX(技能效果!O:O,MATCH(技能效果等级!B283,技能效果!B:B,0)))</f>
        <v/>
      </c>
      <c r="S283" s="95"/>
      <c r="T283" s="95"/>
      <c r="U283" s="95"/>
      <c r="V283" s="96" t="str">
        <f>IF(INDEX(技能效果!AF:AF,MATCH(技能效果等级!B283,技能效果!B:B,0))="","",INDEX(技能效果!AF:AF,MATCH(技能效果等级!B283,技能效果!B:B,0)))</f>
        <v/>
      </c>
      <c r="W283" s="95">
        <f t="shared" si="2"/>
        <v>19</v>
      </c>
      <c r="X283" s="95"/>
      <c r="Y283" s="95"/>
    </row>
    <row r="284" spans="1:25" ht="16.5" x14ac:dyDescent="0.2">
      <c r="A284" s="62">
        <v>281</v>
      </c>
      <c r="B284" s="95">
        <f>INDEX(技能效果!B:B,MATCH(技能效果等级!W284,技能效果!AE:AE,0))</f>
        <v>130601001</v>
      </c>
      <c r="C284" s="95" t="str">
        <f>INDEX(技能效果!C:C,MATCH(技能效果等级!B284,技能效果!B:B,0))</f>
        <v>盖文普攻伤害</v>
      </c>
      <c r="D284" s="96" t="s">
        <v>873</v>
      </c>
      <c r="E284" s="95">
        <v>7</v>
      </c>
      <c r="F284" s="95">
        <f>INDEX(技能效果!H:H,MATCH(技能效果等级!B284,技能效果!B:B,0))</f>
        <v>1001</v>
      </c>
      <c r="G284" s="95">
        <f>IF(INDEX(技能效果!K:K,MATCH(B284,技能效果!B:B,0))=0,INDEX(技能效果!I:I,MATCH(技能效果等级!B284,技能效果!B:B,0)),INDEX(技能效果!I:I,MATCH(技能效果等级!B284,技能效果!B:B,0))*VLOOKUP(E284,技能数值计算!$C$19:$D$28,2,FALSE))</f>
        <v>1</v>
      </c>
      <c r="H284" s="95">
        <f>INDEX(技能效果!J:J,MATCH(技能效果等级!B284,技能效果!B:B,0))</f>
        <v>0</v>
      </c>
      <c r="I284" s="95"/>
      <c r="J284" s="95"/>
      <c r="K284" s="95"/>
      <c r="L284" s="95"/>
      <c r="M284" s="95"/>
      <c r="N284" s="96" t="str">
        <f>IF(INDEX(技能效果!L:L,MATCH(技能效果等级!B284,技能效果!B:B,0))="","",INDEX(技能效果!L:L,MATCH(技能效果等级!B284,技能效果!B:B,0)))</f>
        <v/>
      </c>
      <c r="O284" s="95">
        <f>IF(INDEX(技能效果!N:N,MATCH(B284,技能效果!B:B,0))=0,INDEX(技能效果!M:M,MATCH(技能效果等级!B284,技能效果!B:B,0)),INDEX(技能效果!M:M,MATCH(技能效果等级!B284,技能效果!B:B,0))*VLOOKUP(E284,技能数值计算!$C$19:$D$28,2,FALSE))</f>
        <v>0</v>
      </c>
      <c r="P284" s="95"/>
      <c r="Q284" s="95"/>
      <c r="R284" s="95" t="str">
        <f>IF(INDEX(技能效果!O:O,MATCH(技能效果等级!B284,技能效果!B:B,0))="","",INDEX(技能效果!O:O,MATCH(技能效果等级!B284,技能效果!B:B,0)))</f>
        <v/>
      </c>
      <c r="S284" s="95"/>
      <c r="T284" s="95"/>
      <c r="U284" s="95"/>
      <c r="V284" s="96" t="str">
        <f>IF(INDEX(技能效果!AF:AF,MATCH(技能效果等级!B284,技能效果!B:B,0))="","",INDEX(技能效果!AF:AF,MATCH(技能效果等级!B284,技能效果!B:B,0)))</f>
        <v/>
      </c>
      <c r="W284" s="95">
        <f t="shared" si="2"/>
        <v>19</v>
      </c>
      <c r="X284" s="95"/>
      <c r="Y284" s="95"/>
    </row>
    <row r="285" spans="1:25" ht="16.5" x14ac:dyDescent="0.2">
      <c r="A285" s="62">
        <v>282</v>
      </c>
      <c r="B285" s="95">
        <f>INDEX(技能效果!B:B,MATCH(技能效果等级!W285,技能效果!AE:AE,0))</f>
        <v>130601001</v>
      </c>
      <c r="C285" s="95" t="str">
        <f>INDEX(技能效果!C:C,MATCH(技能效果等级!B285,技能效果!B:B,0))</f>
        <v>盖文普攻伤害</v>
      </c>
      <c r="D285" s="96" t="s">
        <v>873</v>
      </c>
      <c r="E285" s="95">
        <v>8</v>
      </c>
      <c r="F285" s="95">
        <f>INDEX(技能效果!H:H,MATCH(技能效果等级!B285,技能效果!B:B,0))</f>
        <v>1001</v>
      </c>
      <c r="G285" s="95">
        <f>IF(INDEX(技能效果!K:K,MATCH(B285,技能效果!B:B,0))=0,INDEX(技能效果!I:I,MATCH(技能效果等级!B285,技能效果!B:B,0)),INDEX(技能效果!I:I,MATCH(技能效果等级!B285,技能效果!B:B,0))*VLOOKUP(E285,技能数值计算!$C$19:$D$28,2,FALSE))</f>
        <v>1</v>
      </c>
      <c r="H285" s="95">
        <f>INDEX(技能效果!J:J,MATCH(技能效果等级!B285,技能效果!B:B,0))</f>
        <v>0</v>
      </c>
      <c r="I285" s="95"/>
      <c r="J285" s="95"/>
      <c r="K285" s="95"/>
      <c r="L285" s="95"/>
      <c r="M285" s="95"/>
      <c r="N285" s="96" t="str">
        <f>IF(INDEX(技能效果!L:L,MATCH(技能效果等级!B285,技能效果!B:B,0))="","",INDEX(技能效果!L:L,MATCH(技能效果等级!B285,技能效果!B:B,0)))</f>
        <v/>
      </c>
      <c r="O285" s="95">
        <f>IF(INDEX(技能效果!N:N,MATCH(B285,技能效果!B:B,0))=0,INDEX(技能效果!M:M,MATCH(技能效果等级!B285,技能效果!B:B,0)),INDEX(技能效果!M:M,MATCH(技能效果等级!B285,技能效果!B:B,0))*VLOOKUP(E285,技能数值计算!$C$19:$D$28,2,FALSE))</f>
        <v>0</v>
      </c>
      <c r="P285" s="95"/>
      <c r="Q285" s="95"/>
      <c r="R285" s="95" t="str">
        <f>IF(INDEX(技能效果!O:O,MATCH(技能效果等级!B285,技能效果!B:B,0))="","",INDEX(技能效果!O:O,MATCH(技能效果等级!B285,技能效果!B:B,0)))</f>
        <v/>
      </c>
      <c r="S285" s="95"/>
      <c r="T285" s="95"/>
      <c r="U285" s="95"/>
      <c r="V285" s="96" t="str">
        <f>IF(INDEX(技能效果!AF:AF,MATCH(技能效果等级!B285,技能效果!B:B,0))="","",INDEX(技能效果!AF:AF,MATCH(技能效果等级!B285,技能效果!B:B,0)))</f>
        <v/>
      </c>
      <c r="W285" s="95">
        <f t="shared" si="2"/>
        <v>19</v>
      </c>
      <c r="X285" s="95"/>
      <c r="Y285" s="95"/>
    </row>
    <row r="286" spans="1:25" ht="16.5" x14ac:dyDescent="0.2">
      <c r="A286" s="62">
        <v>283</v>
      </c>
      <c r="B286" s="95">
        <f>INDEX(技能效果!B:B,MATCH(技能效果等级!W286,技能效果!AE:AE,0))</f>
        <v>130601001</v>
      </c>
      <c r="C286" s="95" t="str">
        <f>INDEX(技能效果!C:C,MATCH(技能效果等级!B286,技能效果!B:B,0))</f>
        <v>盖文普攻伤害</v>
      </c>
      <c r="D286" s="96" t="s">
        <v>873</v>
      </c>
      <c r="E286" s="95">
        <v>9</v>
      </c>
      <c r="F286" s="95">
        <f>INDEX(技能效果!H:H,MATCH(技能效果等级!B286,技能效果!B:B,0))</f>
        <v>1001</v>
      </c>
      <c r="G286" s="95">
        <f>IF(INDEX(技能效果!K:K,MATCH(B286,技能效果!B:B,0))=0,INDEX(技能效果!I:I,MATCH(技能效果等级!B286,技能效果!B:B,0)),INDEX(技能效果!I:I,MATCH(技能效果等级!B286,技能效果!B:B,0))*VLOOKUP(E286,技能数值计算!$C$19:$D$28,2,FALSE))</f>
        <v>1</v>
      </c>
      <c r="H286" s="95">
        <f>INDEX(技能效果!J:J,MATCH(技能效果等级!B286,技能效果!B:B,0))</f>
        <v>0</v>
      </c>
      <c r="I286" s="95"/>
      <c r="J286" s="95"/>
      <c r="K286" s="95"/>
      <c r="L286" s="95"/>
      <c r="M286" s="95"/>
      <c r="N286" s="96" t="str">
        <f>IF(INDEX(技能效果!L:L,MATCH(技能效果等级!B286,技能效果!B:B,0))="","",INDEX(技能效果!L:L,MATCH(技能效果等级!B286,技能效果!B:B,0)))</f>
        <v/>
      </c>
      <c r="O286" s="95">
        <f>IF(INDEX(技能效果!N:N,MATCH(B286,技能效果!B:B,0))=0,INDEX(技能效果!M:M,MATCH(技能效果等级!B286,技能效果!B:B,0)),INDEX(技能效果!M:M,MATCH(技能效果等级!B286,技能效果!B:B,0))*VLOOKUP(E286,技能数值计算!$C$19:$D$28,2,FALSE))</f>
        <v>0</v>
      </c>
      <c r="P286" s="95"/>
      <c r="Q286" s="95"/>
      <c r="R286" s="95" t="str">
        <f>IF(INDEX(技能效果!O:O,MATCH(技能效果等级!B286,技能效果!B:B,0))="","",INDEX(技能效果!O:O,MATCH(技能效果等级!B286,技能效果!B:B,0)))</f>
        <v/>
      </c>
      <c r="S286" s="95"/>
      <c r="T286" s="95"/>
      <c r="U286" s="95"/>
      <c r="V286" s="96" t="str">
        <f>IF(INDEX(技能效果!AF:AF,MATCH(技能效果等级!B286,技能效果!B:B,0))="","",INDEX(技能效果!AF:AF,MATCH(技能效果等级!B286,技能效果!B:B,0)))</f>
        <v/>
      </c>
      <c r="W286" s="95">
        <f t="shared" si="2"/>
        <v>19</v>
      </c>
      <c r="X286" s="95"/>
      <c r="Y286" s="95"/>
    </row>
    <row r="287" spans="1:25" ht="16.5" x14ac:dyDescent="0.2">
      <c r="A287" s="62">
        <v>284</v>
      </c>
      <c r="B287" s="95">
        <f>INDEX(技能效果!B:B,MATCH(技能效果等级!W287,技能效果!AE:AE,0))</f>
        <v>130601001</v>
      </c>
      <c r="C287" s="95" t="str">
        <f>INDEX(技能效果!C:C,MATCH(技能效果等级!B287,技能效果!B:B,0))</f>
        <v>盖文普攻伤害</v>
      </c>
      <c r="D287" s="96" t="s">
        <v>873</v>
      </c>
      <c r="E287" s="95">
        <v>10</v>
      </c>
      <c r="F287" s="95">
        <f>INDEX(技能效果!H:H,MATCH(技能效果等级!B287,技能效果!B:B,0))</f>
        <v>1001</v>
      </c>
      <c r="G287" s="95">
        <f>IF(INDEX(技能效果!K:K,MATCH(B287,技能效果!B:B,0))=0,INDEX(技能效果!I:I,MATCH(技能效果等级!B287,技能效果!B:B,0)),INDEX(技能效果!I:I,MATCH(技能效果等级!B287,技能效果!B:B,0))*VLOOKUP(E287,技能数值计算!$C$19:$D$28,2,FALSE))</f>
        <v>1</v>
      </c>
      <c r="H287" s="95">
        <f>INDEX(技能效果!J:J,MATCH(技能效果等级!B287,技能效果!B:B,0))</f>
        <v>0</v>
      </c>
      <c r="I287" s="95"/>
      <c r="J287" s="95"/>
      <c r="K287" s="95"/>
      <c r="L287" s="95"/>
      <c r="M287" s="95"/>
      <c r="N287" s="96" t="str">
        <f>IF(INDEX(技能效果!L:L,MATCH(技能效果等级!B287,技能效果!B:B,0))="","",INDEX(技能效果!L:L,MATCH(技能效果等级!B287,技能效果!B:B,0)))</f>
        <v/>
      </c>
      <c r="O287" s="95">
        <f>IF(INDEX(技能效果!N:N,MATCH(B287,技能效果!B:B,0))=0,INDEX(技能效果!M:M,MATCH(技能效果等级!B287,技能效果!B:B,0)),INDEX(技能效果!M:M,MATCH(技能效果等级!B287,技能效果!B:B,0))*VLOOKUP(E287,技能数值计算!$C$19:$D$28,2,FALSE))</f>
        <v>0</v>
      </c>
      <c r="P287" s="95"/>
      <c r="Q287" s="95"/>
      <c r="R287" s="95" t="str">
        <f>IF(INDEX(技能效果!O:O,MATCH(技能效果等级!B287,技能效果!B:B,0))="","",INDEX(技能效果!O:O,MATCH(技能效果等级!B287,技能效果!B:B,0)))</f>
        <v/>
      </c>
      <c r="S287" s="95"/>
      <c r="T287" s="95"/>
      <c r="U287" s="95"/>
      <c r="V287" s="96" t="str">
        <f>IF(INDEX(技能效果!AF:AF,MATCH(技能效果等级!B287,技能效果!B:B,0))="","",INDEX(技能效果!AF:AF,MATCH(技能效果等级!B287,技能效果!B:B,0)))</f>
        <v/>
      </c>
      <c r="W287" s="95">
        <f t="shared" si="2"/>
        <v>19</v>
      </c>
      <c r="X287" s="95"/>
      <c r="Y287" s="95"/>
    </row>
    <row r="288" spans="1:25" ht="16.5" x14ac:dyDescent="0.2">
      <c r="A288" s="62">
        <v>285</v>
      </c>
      <c r="B288" s="95">
        <f>INDEX(技能效果!B:B,MATCH(技能效果等级!W288,技能效果!AE:AE,0))</f>
        <v>130601002</v>
      </c>
      <c r="C288" s="95" t="str">
        <f>INDEX(技能效果!C:C,MATCH(技能效果等级!B288,技能效果!B:B,0))</f>
        <v>盖文普攻水晶</v>
      </c>
      <c r="D288" s="96" t="s">
        <v>873</v>
      </c>
      <c r="E288" s="95">
        <v>1</v>
      </c>
      <c r="F288" s="95">
        <f>INDEX(技能效果!H:H,MATCH(技能效果等级!B288,技能效果!B:B,0))</f>
        <v>3001</v>
      </c>
      <c r="G288" s="95">
        <f>IF(INDEX(技能效果!K:K,MATCH(B288,技能效果!B:B,0))=0,INDEX(技能效果!I:I,MATCH(技能效果等级!B288,技能效果!B:B,0)),INDEX(技能效果!I:I,MATCH(技能效果等级!B288,技能效果!B:B,0))*VLOOKUP(E288,技能数值计算!$C$19:$D$28,2,FALSE))</f>
        <v>3</v>
      </c>
      <c r="H288" s="95">
        <f>INDEX(技能效果!J:J,MATCH(技能效果等级!B288,技能效果!B:B,0))</f>
        <v>1</v>
      </c>
      <c r="I288" s="95"/>
      <c r="J288" s="95"/>
      <c r="K288" s="95"/>
      <c r="L288" s="95"/>
      <c r="M288" s="95"/>
      <c r="N288" s="96" t="str">
        <f>IF(INDEX(技能效果!L:L,MATCH(技能效果等级!B288,技能效果!B:B,0))="","",INDEX(技能效果!L:L,MATCH(技能效果等级!B288,技能效果!B:B,0)))</f>
        <v/>
      </c>
      <c r="O288" s="95">
        <f>IF(INDEX(技能效果!N:N,MATCH(B288,技能效果!B:B,0))=0,INDEX(技能效果!M:M,MATCH(技能效果等级!B288,技能效果!B:B,0)),INDEX(技能效果!M:M,MATCH(技能效果等级!B288,技能效果!B:B,0))*VLOOKUP(E288,技能数值计算!$C$19:$D$28,2,FALSE))</f>
        <v>0</v>
      </c>
      <c r="P288" s="95"/>
      <c r="Q288" s="95"/>
      <c r="R288" s="95" t="str">
        <f>IF(INDEX(技能效果!O:O,MATCH(技能效果等级!B288,技能效果!B:B,0))="","",INDEX(技能效果!O:O,MATCH(技能效果等级!B288,技能效果!B:B,0)))</f>
        <v/>
      </c>
      <c r="S288" s="95"/>
      <c r="T288" s="95"/>
      <c r="U288" s="95"/>
      <c r="V288" s="96" t="str">
        <f>IF(INDEX(技能效果!AF:AF,MATCH(技能效果等级!B288,技能效果!B:B,0))="","",INDEX(技能效果!AF:AF,MATCH(技能效果等级!B288,技能效果!B:B,0)))</f>
        <v/>
      </c>
      <c r="W288" s="95">
        <f t="shared" si="2"/>
        <v>20</v>
      </c>
      <c r="X288" s="95"/>
      <c r="Y288" s="95"/>
    </row>
    <row r="289" spans="1:25" ht="16.5" x14ac:dyDescent="0.2">
      <c r="A289" s="62">
        <v>286</v>
      </c>
      <c r="B289" s="95">
        <f>INDEX(技能效果!B:B,MATCH(技能效果等级!W289,技能效果!AE:AE,0))</f>
        <v>130601002</v>
      </c>
      <c r="C289" s="95" t="str">
        <f>INDEX(技能效果!C:C,MATCH(技能效果等级!B289,技能效果!B:B,0))</f>
        <v>盖文普攻水晶</v>
      </c>
      <c r="D289" s="96" t="s">
        <v>873</v>
      </c>
      <c r="E289" s="95">
        <v>2</v>
      </c>
      <c r="F289" s="95">
        <f>INDEX(技能效果!H:H,MATCH(技能效果等级!B289,技能效果!B:B,0))</f>
        <v>3001</v>
      </c>
      <c r="G289" s="95">
        <f>IF(INDEX(技能效果!K:K,MATCH(B289,技能效果!B:B,0))=0,INDEX(技能效果!I:I,MATCH(技能效果等级!B289,技能效果!B:B,0)),INDEX(技能效果!I:I,MATCH(技能效果等级!B289,技能效果!B:B,0))*VLOOKUP(E289,技能数值计算!$C$19:$D$28,2,FALSE))</f>
        <v>3</v>
      </c>
      <c r="H289" s="95">
        <f>INDEX(技能效果!J:J,MATCH(技能效果等级!B289,技能效果!B:B,0))</f>
        <v>1</v>
      </c>
      <c r="I289" s="95"/>
      <c r="J289" s="95"/>
      <c r="K289" s="95"/>
      <c r="L289" s="95"/>
      <c r="M289" s="95"/>
      <c r="N289" s="96" t="str">
        <f>IF(INDEX(技能效果!L:L,MATCH(技能效果等级!B289,技能效果!B:B,0))="","",INDEX(技能效果!L:L,MATCH(技能效果等级!B289,技能效果!B:B,0)))</f>
        <v/>
      </c>
      <c r="O289" s="95">
        <f>IF(INDEX(技能效果!N:N,MATCH(B289,技能效果!B:B,0))=0,INDEX(技能效果!M:M,MATCH(技能效果等级!B289,技能效果!B:B,0)),INDEX(技能效果!M:M,MATCH(技能效果等级!B289,技能效果!B:B,0))*VLOOKUP(E289,技能数值计算!$C$19:$D$28,2,FALSE))</f>
        <v>0</v>
      </c>
      <c r="P289" s="95"/>
      <c r="Q289" s="95"/>
      <c r="R289" s="95" t="str">
        <f>IF(INDEX(技能效果!O:O,MATCH(技能效果等级!B289,技能效果!B:B,0))="","",INDEX(技能效果!O:O,MATCH(技能效果等级!B289,技能效果!B:B,0)))</f>
        <v/>
      </c>
      <c r="S289" s="95"/>
      <c r="T289" s="95"/>
      <c r="U289" s="95"/>
      <c r="V289" s="96" t="str">
        <f>IF(INDEX(技能效果!AF:AF,MATCH(技能效果等级!B289,技能效果!B:B,0))="","",INDEX(技能效果!AF:AF,MATCH(技能效果等级!B289,技能效果!B:B,0)))</f>
        <v/>
      </c>
      <c r="W289" s="95">
        <f t="shared" si="2"/>
        <v>20</v>
      </c>
      <c r="X289" s="95"/>
      <c r="Y289" s="95"/>
    </row>
    <row r="290" spans="1:25" ht="16.5" x14ac:dyDescent="0.2">
      <c r="A290" s="62">
        <v>287</v>
      </c>
      <c r="B290" s="95">
        <f>INDEX(技能效果!B:B,MATCH(技能效果等级!W290,技能效果!AE:AE,0))</f>
        <v>130601002</v>
      </c>
      <c r="C290" s="95" t="str">
        <f>INDEX(技能效果!C:C,MATCH(技能效果等级!B290,技能效果!B:B,0))</f>
        <v>盖文普攻水晶</v>
      </c>
      <c r="D290" s="96" t="s">
        <v>873</v>
      </c>
      <c r="E290" s="95">
        <v>3</v>
      </c>
      <c r="F290" s="95">
        <f>INDEX(技能效果!H:H,MATCH(技能效果等级!B290,技能效果!B:B,0))</f>
        <v>3001</v>
      </c>
      <c r="G290" s="95">
        <f>IF(INDEX(技能效果!K:K,MATCH(B290,技能效果!B:B,0))=0,INDEX(技能效果!I:I,MATCH(技能效果等级!B290,技能效果!B:B,0)),INDEX(技能效果!I:I,MATCH(技能效果等级!B290,技能效果!B:B,0))*VLOOKUP(E290,技能数值计算!$C$19:$D$28,2,FALSE))</f>
        <v>3</v>
      </c>
      <c r="H290" s="95">
        <f>INDEX(技能效果!J:J,MATCH(技能效果等级!B290,技能效果!B:B,0))</f>
        <v>1</v>
      </c>
      <c r="I290" s="95"/>
      <c r="J290" s="95"/>
      <c r="K290" s="95"/>
      <c r="L290" s="95"/>
      <c r="M290" s="95"/>
      <c r="N290" s="96" t="str">
        <f>IF(INDEX(技能效果!L:L,MATCH(技能效果等级!B290,技能效果!B:B,0))="","",INDEX(技能效果!L:L,MATCH(技能效果等级!B290,技能效果!B:B,0)))</f>
        <v/>
      </c>
      <c r="O290" s="95">
        <f>IF(INDEX(技能效果!N:N,MATCH(B290,技能效果!B:B,0))=0,INDEX(技能效果!M:M,MATCH(技能效果等级!B290,技能效果!B:B,0)),INDEX(技能效果!M:M,MATCH(技能效果等级!B290,技能效果!B:B,0))*VLOOKUP(E290,技能数值计算!$C$19:$D$28,2,FALSE))</f>
        <v>0</v>
      </c>
      <c r="P290" s="95"/>
      <c r="Q290" s="95"/>
      <c r="R290" s="95" t="str">
        <f>IF(INDEX(技能效果!O:O,MATCH(技能效果等级!B290,技能效果!B:B,0))="","",INDEX(技能效果!O:O,MATCH(技能效果等级!B290,技能效果!B:B,0)))</f>
        <v/>
      </c>
      <c r="S290" s="95"/>
      <c r="T290" s="95"/>
      <c r="U290" s="95"/>
      <c r="V290" s="96" t="str">
        <f>IF(INDEX(技能效果!AF:AF,MATCH(技能效果等级!B290,技能效果!B:B,0))="","",INDEX(技能效果!AF:AF,MATCH(技能效果等级!B290,技能效果!B:B,0)))</f>
        <v/>
      </c>
      <c r="W290" s="95">
        <f t="shared" si="2"/>
        <v>20</v>
      </c>
      <c r="X290" s="95"/>
      <c r="Y290" s="95"/>
    </row>
    <row r="291" spans="1:25" ht="16.5" x14ac:dyDescent="0.2">
      <c r="A291" s="62">
        <v>288</v>
      </c>
      <c r="B291" s="95">
        <f>INDEX(技能效果!B:B,MATCH(技能效果等级!W291,技能效果!AE:AE,0))</f>
        <v>130601002</v>
      </c>
      <c r="C291" s="95" t="str">
        <f>INDEX(技能效果!C:C,MATCH(技能效果等级!B291,技能效果!B:B,0))</f>
        <v>盖文普攻水晶</v>
      </c>
      <c r="D291" s="96" t="s">
        <v>873</v>
      </c>
      <c r="E291" s="95">
        <v>4</v>
      </c>
      <c r="F291" s="95">
        <f>INDEX(技能效果!H:H,MATCH(技能效果等级!B291,技能效果!B:B,0))</f>
        <v>3001</v>
      </c>
      <c r="G291" s="95">
        <f>IF(INDEX(技能效果!K:K,MATCH(B291,技能效果!B:B,0))=0,INDEX(技能效果!I:I,MATCH(技能效果等级!B291,技能效果!B:B,0)),INDEX(技能效果!I:I,MATCH(技能效果等级!B291,技能效果!B:B,0))*VLOOKUP(E291,技能数值计算!$C$19:$D$28,2,FALSE))</f>
        <v>3</v>
      </c>
      <c r="H291" s="95">
        <f>INDEX(技能效果!J:J,MATCH(技能效果等级!B291,技能效果!B:B,0))</f>
        <v>1</v>
      </c>
      <c r="I291" s="95"/>
      <c r="J291" s="95"/>
      <c r="K291" s="95"/>
      <c r="L291" s="95"/>
      <c r="M291" s="95"/>
      <c r="N291" s="96" t="str">
        <f>IF(INDEX(技能效果!L:L,MATCH(技能效果等级!B291,技能效果!B:B,0))="","",INDEX(技能效果!L:L,MATCH(技能效果等级!B291,技能效果!B:B,0)))</f>
        <v/>
      </c>
      <c r="O291" s="95">
        <f>IF(INDEX(技能效果!N:N,MATCH(B291,技能效果!B:B,0))=0,INDEX(技能效果!M:M,MATCH(技能效果等级!B291,技能效果!B:B,0)),INDEX(技能效果!M:M,MATCH(技能效果等级!B291,技能效果!B:B,0))*VLOOKUP(E291,技能数值计算!$C$19:$D$28,2,FALSE))</f>
        <v>0</v>
      </c>
      <c r="P291" s="95"/>
      <c r="Q291" s="95"/>
      <c r="R291" s="95" t="str">
        <f>IF(INDEX(技能效果!O:O,MATCH(技能效果等级!B291,技能效果!B:B,0))="","",INDEX(技能效果!O:O,MATCH(技能效果等级!B291,技能效果!B:B,0)))</f>
        <v/>
      </c>
      <c r="S291" s="95"/>
      <c r="T291" s="95"/>
      <c r="U291" s="95"/>
      <c r="V291" s="96" t="str">
        <f>IF(INDEX(技能效果!AF:AF,MATCH(技能效果等级!B291,技能效果!B:B,0))="","",INDEX(技能效果!AF:AF,MATCH(技能效果等级!B291,技能效果!B:B,0)))</f>
        <v/>
      </c>
      <c r="W291" s="95">
        <f t="shared" si="2"/>
        <v>20</v>
      </c>
      <c r="X291" s="95"/>
      <c r="Y291" s="95"/>
    </row>
    <row r="292" spans="1:25" ht="16.5" x14ac:dyDescent="0.2">
      <c r="A292" s="62">
        <v>289</v>
      </c>
      <c r="B292" s="95">
        <f>INDEX(技能效果!B:B,MATCH(技能效果等级!W292,技能效果!AE:AE,0))</f>
        <v>130601002</v>
      </c>
      <c r="C292" s="95" t="str">
        <f>INDEX(技能效果!C:C,MATCH(技能效果等级!B292,技能效果!B:B,0))</f>
        <v>盖文普攻水晶</v>
      </c>
      <c r="D292" s="96" t="s">
        <v>873</v>
      </c>
      <c r="E292" s="95">
        <v>5</v>
      </c>
      <c r="F292" s="95">
        <f>INDEX(技能效果!H:H,MATCH(技能效果等级!B292,技能效果!B:B,0))</f>
        <v>3001</v>
      </c>
      <c r="G292" s="95">
        <f>IF(INDEX(技能效果!K:K,MATCH(B292,技能效果!B:B,0))=0,INDEX(技能效果!I:I,MATCH(技能效果等级!B292,技能效果!B:B,0)),INDEX(技能效果!I:I,MATCH(技能效果等级!B292,技能效果!B:B,0))*VLOOKUP(E292,技能数值计算!$C$19:$D$28,2,FALSE))</f>
        <v>3</v>
      </c>
      <c r="H292" s="95">
        <f>INDEX(技能效果!J:J,MATCH(技能效果等级!B292,技能效果!B:B,0))</f>
        <v>1</v>
      </c>
      <c r="I292" s="95"/>
      <c r="J292" s="95"/>
      <c r="K292" s="95"/>
      <c r="L292" s="95"/>
      <c r="M292" s="95"/>
      <c r="N292" s="96" t="str">
        <f>IF(INDEX(技能效果!L:L,MATCH(技能效果等级!B292,技能效果!B:B,0))="","",INDEX(技能效果!L:L,MATCH(技能效果等级!B292,技能效果!B:B,0)))</f>
        <v/>
      </c>
      <c r="O292" s="95">
        <f>IF(INDEX(技能效果!N:N,MATCH(B292,技能效果!B:B,0))=0,INDEX(技能效果!M:M,MATCH(技能效果等级!B292,技能效果!B:B,0)),INDEX(技能效果!M:M,MATCH(技能效果等级!B292,技能效果!B:B,0))*VLOOKUP(E292,技能数值计算!$C$19:$D$28,2,FALSE))</f>
        <v>0</v>
      </c>
      <c r="P292" s="95"/>
      <c r="Q292" s="95"/>
      <c r="R292" s="95" t="str">
        <f>IF(INDEX(技能效果!O:O,MATCH(技能效果等级!B292,技能效果!B:B,0))="","",INDEX(技能效果!O:O,MATCH(技能效果等级!B292,技能效果!B:B,0)))</f>
        <v/>
      </c>
      <c r="S292" s="95"/>
      <c r="T292" s="95"/>
      <c r="U292" s="95"/>
      <c r="V292" s="96" t="str">
        <f>IF(INDEX(技能效果!AF:AF,MATCH(技能效果等级!B292,技能效果!B:B,0))="","",INDEX(技能效果!AF:AF,MATCH(技能效果等级!B292,技能效果!B:B,0)))</f>
        <v/>
      </c>
      <c r="W292" s="95">
        <f t="shared" si="2"/>
        <v>20</v>
      </c>
      <c r="X292" s="95"/>
      <c r="Y292" s="95"/>
    </row>
    <row r="293" spans="1:25" ht="16.5" x14ac:dyDescent="0.2">
      <c r="A293" s="62">
        <v>290</v>
      </c>
      <c r="B293" s="95">
        <f>INDEX(技能效果!B:B,MATCH(技能效果等级!W293,技能效果!AE:AE,0))</f>
        <v>130601002</v>
      </c>
      <c r="C293" s="95" t="str">
        <f>INDEX(技能效果!C:C,MATCH(技能效果等级!B293,技能效果!B:B,0))</f>
        <v>盖文普攻水晶</v>
      </c>
      <c r="D293" s="96" t="s">
        <v>873</v>
      </c>
      <c r="E293" s="95">
        <v>6</v>
      </c>
      <c r="F293" s="95">
        <f>INDEX(技能效果!H:H,MATCH(技能效果等级!B293,技能效果!B:B,0))</f>
        <v>3001</v>
      </c>
      <c r="G293" s="95">
        <f>IF(INDEX(技能效果!K:K,MATCH(B293,技能效果!B:B,0))=0,INDEX(技能效果!I:I,MATCH(技能效果等级!B293,技能效果!B:B,0)),INDEX(技能效果!I:I,MATCH(技能效果等级!B293,技能效果!B:B,0))*VLOOKUP(E293,技能数值计算!$C$19:$D$28,2,FALSE))</f>
        <v>3</v>
      </c>
      <c r="H293" s="95">
        <f>INDEX(技能效果!J:J,MATCH(技能效果等级!B293,技能效果!B:B,0))</f>
        <v>1</v>
      </c>
      <c r="I293" s="95"/>
      <c r="J293" s="95"/>
      <c r="K293" s="95"/>
      <c r="L293" s="95"/>
      <c r="M293" s="95"/>
      <c r="N293" s="96" t="str">
        <f>IF(INDEX(技能效果!L:L,MATCH(技能效果等级!B293,技能效果!B:B,0))="","",INDEX(技能效果!L:L,MATCH(技能效果等级!B293,技能效果!B:B,0)))</f>
        <v/>
      </c>
      <c r="O293" s="95">
        <f>IF(INDEX(技能效果!N:N,MATCH(B293,技能效果!B:B,0))=0,INDEX(技能效果!M:M,MATCH(技能效果等级!B293,技能效果!B:B,0)),INDEX(技能效果!M:M,MATCH(技能效果等级!B293,技能效果!B:B,0))*VLOOKUP(E293,技能数值计算!$C$19:$D$28,2,FALSE))</f>
        <v>0</v>
      </c>
      <c r="P293" s="95"/>
      <c r="Q293" s="95"/>
      <c r="R293" s="95" t="str">
        <f>IF(INDEX(技能效果!O:O,MATCH(技能效果等级!B293,技能效果!B:B,0))="","",INDEX(技能效果!O:O,MATCH(技能效果等级!B293,技能效果!B:B,0)))</f>
        <v/>
      </c>
      <c r="S293" s="95"/>
      <c r="T293" s="95"/>
      <c r="U293" s="95"/>
      <c r="V293" s="96" t="str">
        <f>IF(INDEX(技能效果!AF:AF,MATCH(技能效果等级!B293,技能效果!B:B,0))="","",INDEX(技能效果!AF:AF,MATCH(技能效果等级!B293,技能效果!B:B,0)))</f>
        <v/>
      </c>
      <c r="W293" s="95">
        <f t="shared" si="2"/>
        <v>20</v>
      </c>
      <c r="X293" s="95"/>
      <c r="Y293" s="95"/>
    </row>
    <row r="294" spans="1:25" ht="16.5" x14ac:dyDescent="0.2">
      <c r="A294" s="62">
        <v>291</v>
      </c>
      <c r="B294" s="95">
        <f>INDEX(技能效果!B:B,MATCH(技能效果等级!W294,技能效果!AE:AE,0))</f>
        <v>130601002</v>
      </c>
      <c r="C294" s="95" t="str">
        <f>INDEX(技能效果!C:C,MATCH(技能效果等级!B294,技能效果!B:B,0))</f>
        <v>盖文普攻水晶</v>
      </c>
      <c r="D294" s="96" t="s">
        <v>873</v>
      </c>
      <c r="E294" s="95">
        <v>7</v>
      </c>
      <c r="F294" s="95">
        <f>INDEX(技能效果!H:H,MATCH(技能效果等级!B294,技能效果!B:B,0))</f>
        <v>3001</v>
      </c>
      <c r="G294" s="95">
        <f>IF(INDEX(技能效果!K:K,MATCH(B294,技能效果!B:B,0))=0,INDEX(技能效果!I:I,MATCH(技能效果等级!B294,技能效果!B:B,0)),INDEX(技能效果!I:I,MATCH(技能效果等级!B294,技能效果!B:B,0))*VLOOKUP(E294,技能数值计算!$C$19:$D$28,2,FALSE))</f>
        <v>3</v>
      </c>
      <c r="H294" s="95">
        <f>INDEX(技能效果!J:J,MATCH(技能效果等级!B294,技能效果!B:B,0))</f>
        <v>1</v>
      </c>
      <c r="I294" s="95"/>
      <c r="J294" s="95"/>
      <c r="K294" s="95"/>
      <c r="L294" s="95"/>
      <c r="M294" s="95"/>
      <c r="N294" s="96" t="str">
        <f>IF(INDEX(技能效果!L:L,MATCH(技能效果等级!B294,技能效果!B:B,0))="","",INDEX(技能效果!L:L,MATCH(技能效果等级!B294,技能效果!B:B,0)))</f>
        <v/>
      </c>
      <c r="O294" s="95">
        <f>IF(INDEX(技能效果!N:N,MATCH(B294,技能效果!B:B,0))=0,INDEX(技能效果!M:M,MATCH(技能效果等级!B294,技能效果!B:B,0)),INDEX(技能效果!M:M,MATCH(技能效果等级!B294,技能效果!B:B,0))*VLOOKUP(E294,技能数值计算!$C$19:$D$28,2,FALSE))</f>
        <v>0</v>
      </c>
      <c r="P294" s="95"/>
      <c r="Q294" s="95"/>
      <c r="R294" s="95" t="str">
        <f>IF(INDEX(技能效果!O:O,MATCH(技能效果等级!B294,技能效果!B:B,0))="","",INDEX(技能效果!O:O,MATCH(技能效果等级!B294,技能效果!B:B,0)))</f>
        <v/>
      </c>
      <c r="S294" s="95"/>
      <c r="T294" s="95"/>
      <c r="U294" s="95"/>
      <c r="V294" s="96" t="str">
        <f>IF(INDEX(技能效果!AF:AF,MATCH(技能效果等级!B294,技能效果!B:B,0))="","",INDEX(技能效果!AF:AF,MATCH(技能效果等级!B294,技能效果!B:B,0)))</f>
        <v/>
      </c>
      <c r="W294" s="95">
        <f t="shared" si="2"/>
        <v>20</v>
      </c>
      <c r="X294" s="95"/>
      <c r="Y294" s="95"/>
    </row>
    <row r="295" spans="1:25" ht="16.5" x14ac:dyDescent="0.2">
      <c r="A295" s="62">
        <v>292</v>
      </c>
      <c r="B295" s="95">
        <f>INDEX(技能效果!B:B,MATCH(技能效果等级!W295,技能效果!AE:AE,0))</f>
        <v>130601002</v>
      </c>
      <c r="C295" s="95" t="str">
        <f>INDEX(技能效果!C:C,MATCH(技能效果等级!B295,技能效果!B:B,0))</f>
        <v>盖文普攻水晶</v>
      </c>
      <c r="D295" s="96" t="s">
        <v>873</v>
      </c>
      <c r="E295" s="95">
        <v>8</v>
      </c>
      <c r="F295" s="95">
        <f>INDEX(技能效果!H:H,MATCH(技能效果等级!B295,技能效果!B:B,0))</f>
        <v>3001</v>
      </c>
      <c r="G295" s="95">
        <f>IF(INDEX(技能效果!K:K,MATCH(B295,技能效果!B:B,0))=0,INDEX(技能效果!I:I,MATCH(技能效果等级!B295,技能效果!B:B,0)),INDEX(技能效果!I:I,MATCH(技能效果等级!B295,技能效果!B:B,0))*VLOOKUP(E295,技能数值计算!$C$19:$D$28,2,FALSE))</f>
        <v>3</v>
      </c>
      <c r="H295" s="95">
        <f>INDEX(技能效果!J:J,MATCH(技能效果等级!B295,技能效果!B:B,0))</f>
        <v>1</v>
      </c>
      <c r="I295" s="95"/>
      <c r="J295" s="95"/>
      <c r="K295" s="95"/>
      <c r="L295" s="95"/>
      <c r="M295" s="95"/>
      <c r="N295" s="96" t="str">
        <f>IF(INDEX(技能效果!L:L,MATCH(技能效果等级!B295,技能效果!B:B,0))="","",INDEX(技能效果!L:L,MATCH(技能效果等级!B295,技能效果!B:B,0)))</f>
        <v/>
      </c>
      <c r="O295" s="95">
        <f>IF(INDEX(技能效果!N:N,MATCH(B295,技能效果!B:B,0))=0,INDEX(技能效果!M:M,MATCH(技能效果等级!B295,技能效果!B:B,0)),INDEX(技能效果!M:M,MATCH(技能效果等级!B295,技能效果!B:B,0))*VLOOKUP(E295,技能数值计算!$C$19:$D$28,2,FALSE))</f>
        <v>0</v>
      </c>
      <c r="P295" s="95"/>
      <c r="Q295" s="95"/>
      <c r="R295" s="95" t="str">
        <f>IF(INDEX(技能效果!O:O,MATCH(技能效果等级!B295,技能效果!B:B,0))="","",INDEX(技能效果!O:O,MATCH(技能效果等级!B295,技能效果!B:B,0)))</f>
        <v/>
      </c>
      <c r="S295" s="95"/>
      <c r="T295" s="95"/>
      <c r="U295" s="95"/>
      <c r="V295" s="96" t="str">
        <f>IF(INDEX(技能效果!AF:AF,MATCH(技能效果等级!B295,技能效果!B:B,0))="","",INDEX(技能效果!AF:AF,MATCH(技能效果等级!B295,技能效果!B:B,0)))</f>
        <v/>
      </c>
      <c r="W295" s="95">
        <f t="shared" si="2"/>
        <v>20</v>
      </c>
      <c r="X295" s="95"/>
      <c r="Y295" s="95"/>
    </row>
    <row r="296" spans="1:25" ht="16.5" x14ac:dyDescent="0.2">
      <c r="A296" s="62">
        <v>293</v>
      </c>
      <c r="B296" s="95">
        <f>INDEX(技能效果!B:B,MATCH(技能效果等级!W296,技能效果!AE:AE,0))</f>
        <v>130601002</v>
      </c>
      <c r="C296" s="95" t="str">
        <f>INDEX(技能效果!C:C,MATCH(技能效果等级!B296,技能效果!B:B,0))</f>
        <v>盖文普攻水晶</v>
      </c>
      <c r="D296" s="96" t="s">
        <v>873</v>
      </c>
      <c r="E296" s="95">
        <v>9</v>
      </c>
      <c r="F296" s="95">
        <f>INDEX(技能效果!H:H,MATCH(技能效果等级!B296,技能效果!B:B,0))</f>
        <v>3001</v>
      </c>
      <c r="G296" s="95">
        <f>IF(INDEX(技能效果!K:K,MATCH(B296,技能效果!B:B,0))=0,INDEX(技能效果!I:I,MATCH(技能效果等级!B296,技能效果!B:B,0)),INDEX(技能效果!I:I,MATCH(技能效果等级!B296,技能效果!B:B,0))*VLOOKUP(E296,技能数值计算!$C$19:$D$28,2,FALSE))</f>
        <v>3</v>
      </c>
      <c r="H296" s="95">
        <f>INDEX(技能效果!J:J,MATCH(技能效果等级!B296,技能效果!B:B,0))</f>
        <v>1</v>
      </c>
      <c r="I296" s="95"/>
      <c r="J296" s="95"/>
      <c r="K296" s="95"/>
      <c r="L296" s="95"/>
      <c r="M296" s="95"/>
      <c r="N296" s="96" t="str">
        <f>IF(INDEX(技能效果!L:L,MATCH(技能效果等级!B296,技能效果!B:B,0))="","",INDEX(技能效果!L:L,MATCH(技能效果等级!B296,技能效果!B:B,0)))</f>
        <v/>
      </c>
      <c r="O296" s="95">
        <f>IF(INDEX(技能效果!N:N,MATCH(B296,技能效果!B:B,0))=0,INDEX(技能效果!M:M,MATCH(技能效果等级!B296,技能效果!B:B,0)),INDEX(技能效果!M:M,MATCH(技能效果等级!B296,技能效果!B:B,0))*VLOOKUP(E296,技能数值计算!$C$19:$D$28,2,FALSE))</f>
        <v>0</v>
      </c>
      <c r="P296" s="95"/>
      <c r="Q296" s="95"/>
      <c r="R296" s="95" t="str">
        <f>IF(INDEX(技能效果!O:O,MATCH(技能效果等级!B296,技能效果!B:B,0))="","",INDEX(技能效果!O:O,MATCH(技能效果等级!B296,技能效果!B:B,0)))</f>
        <v/>
      </c>
      <c r="S296" s="95"/>
      <c r="T296" s="95"/>
      <c r="U296" s="95"/>
      <c r="V296" s="96" t="str">
        <f>IF(INDEX(技能效果!AF:AF,MATCH(技能效果等级!B296,技能效果!B:B,0))="","",INDEX(技能效果!AF:AF,MATCH(技能效果等级!B296,技能效果!B:B,0)))</f>
        <v/>
      </c>
      <c r="W296" s="95">
        <f t="shared" si="2"/>
        <v>20</v>
      </c>
      <c r="X296" s="95"/>
      <c r="Y296" s="95"/>
    </row>
    <row r="297" spans="1:25" ht="16.5" x14ac:dyDescent="0.2">
      <c r="A297" s="62">
        <v>294</v>
      </c>
      <c r="B297" s="95">
        <f>INDEX(技能效果!B:B,MATCH(技能效果等级!W297,技能效果!AE:AE,0))</f>
        <v>130601002</v>
      </c>
      <c r="C297" s="95" t="str">
        <f>INDEX(技能效果!C:C,MATCH(技能效果等级!B297,技能效果!B:B,0))</f>
        <v>盖文普攻水晶</v>
      </c>
      <c r="D297" s="96" t="s">
        <v>873</v>
      </c>
      <c r="E297" s="95">
        <v>10</v>
      </c>
      <c r="F297" s="95">
        <f>INDEX(技能效果!H:H,MATCH(技能效果等级!B297,技能效果!B:B,0))</f>
        <v>3001</v>
      </c>
      <c r="G297" s="95">
        <f>IF(INDEX(技能效果!K:K,MATCH(B297,技能效果!B:B,0))=0,INDEX(技能效果!I:I,MATCH(技能效果等级!B297,技能效果!B:B,0)),INDEX(技能效果!I:I,MATCH(技能效果等级!B297,技能效果!B:B,0))*VLOOKUP(E297,技能数值计算!$C$19:$D$28,2,FALSE))</f>
        <v>3</v>
      </c>
      <c r="H297" s="95">
        <f>INDEX(技能效果!J:J,MATCH(技能效果等级!B297,技能效果!B:B,0))</f>
        <v>1</v>
      </c>
      <c r="I297" s="95"/>
      <c r="J297" s="95"/>
      <c r="K297" s="95"/>
      <c r="L297" s="95"/>
      <c r="M297" s="95"/>
      <c r="N297" s="96" t="str">
        <f>IF(INDEX(技能效果!L:L,MATCH(技能效果等级!B297,技能效果!B:B,0))="","",INDEX(技能效果!L:L,MATCH(技能效果等级!B297,技能效果!B:B,0)))</f>
        <v/>
      </c>
      <c r="O297" s="95">
        <f>IF(INDEX(技能效果!N:N,MATCH(B297,技能效果!B:B,0))=0,INDEX(技能效果!M:M,MATCH(技能效果等级!B297,技能效果!B:B,0)),INDEX(技能效果!M:M,MATCH(技能效果等级!B297,技能效果!B:B,0))*VLOOKUP(E297,技能数值计算!$C$19:$D$28,2,FALSE))</f>
        <v>0</v>
      </c>
      <c r="P297" s="95"/>
      <c r="Q297" s="95"/>
      <c r="R297" s="95" t="str">
        <f>IF(INDEX(技能效果!O:O,MATCH(技能效果等级!B297,技能效果!B:B,0))="","",INDEX(技能效果!O:O,MATCH(技能效果等级!B297,技能效果!B:B,0)))</f>
        <v/>
      </c>
      <c r="S297" s="95"/>
      <c r="T297" s="95"/>
      <c r="U297" s="95"/>
      <c r="V297" s="96" t="str">
        <f>IF(INDEX(技能效果!AF:AF,MATCH(技能效果等级!B297,技能效果!B:B,0))="","",INDEX(技能效果!AF:AF,MATCH(技能效果等级!B297,技能效果!B:B,0)))</f>
        <v/>
      </c>
      <c r="W297" s="95">
        <f t="shared" si="2"/>
        <v>20</v>
      </c>
      <c r="X297" s="95"/>
      <c r="Y297" s="95"/>
    </row>
    <row r="298" spans="1:25" ht="16.5" x14ac:dyDescent="0.2">
      <c r="A298" s="62">
        <v>295</v>
      </c>
      <c r="B298" s="95">
        <f>INDEX(技能效果!B:B,MATCH(技能效果等级!W298,技能效果!AE:AE,0))</f>
        <v>130601101</v>
      </c>
      <c r="C298" s="95" t="str">
        <f>INDEX(技能效果!C:C,MATCH(技能效果等级!B298,技能效果!B:B,0))</f>
        <v>阎风吒普攻伤害</v>
      </c>
      <c r="D298" s="96" t="s">
        <v>873</v>
      </c>
      <c r="E298" s="95">
        <v>1</v>
      </c>
      <c r="F298" s="95">
        <f>INDEX(技能效果!H:H,MATCH(技能效果等级!B298,技能效果!B:B,0))</f>
        <v>1001</v>
      </c>
      <c r="G298" s="95">
        <f>IF(INDEX(技能效果!K:K,MATCH(B298,技能效果!B:B,0))=0,INDEX(技能效果!I:I,MATCH(技能效果等级!B298,技能效果!B:B,0)),INDEX(技能效果!I:I,MATCH(技能效果等级!B298,技能效果!B:B,0))*VLOOKUP(E298,技能数值计算!$C$19:$D$28,2,FALSE))</f>
        <v>1</v>
      </c>
      <c r="H298" s="95">
        <f>INDEX(技能效果!J:J,MATCH(技能效果等级!B298,技能效果!B:B,0))</f>
        <v>0</v>
      </c>
      <c r="I298" s="95"/>
      <c r="J298" s="95"/>
      <c r="K298" s="95"/>
      <c r="L298" s="95"/>
      <c r="M298" s="95"/>
      <c r="N298" s="96" t="str">
        <f>IF(INDEX(技能效果!L:L,MATCH(技能效果等级!B298,技能效果!B:B,0))="","",INDEX(技能效果!L:L,MATCH(技能效果等级!B298,技能效果!B:B,0)))</f>
        <v/>
      </c>
      <c r="O298" s="95">
        <f>IF(INDEX(技能效果!N:N,MATCH(B298,技能效果!B:B,0))=0,INDEX(技能效果!M:M,MATCH(技能效果等级!B298,技能效果!B:B,0)),INDEX(技能效果!M:M,MATCH(技能效果等级!B298,技能效果!B:B,0))*VLOOKUP(E298,技能数值计算!$C$19:$D$28,2,FALSE))</f>
        <v>0</v>
      </c>
      <c r="P298" s="95"/>
      <c r="Q298" s="95"/>
      <c r="R298" s="95" t="str">
        <f>IF(INDEX(技能效果!O:O,MATCH(技能效果等级!B298,技能效果!B:B,0))="","",INDEX(技能效果!O:O,MATCH(技能效果等级!B298,技能效果!B:B,0)))</f>
        <v/>
      </c>
      <c r="S298" s="95"/>
      <c r="T298" s="95"/>
      <c r="U298" s="95"/>
      <c r="V298" s="96" t="str">
        <f>IF(INDEX(技能效果!AF:AF,MATCH(技能效果等级!B298,技能效果!B:B,0))="","",INDEX(技能效果!AF:AF,MATCH(技能效果等级!B298,技能效果!B:B,0)))</f>
        <v/>
      </c>
      <c r="W298" s="95">
        <f t="shared" si="2"/>
        <v>21</v>
      </c>
      <c r="X298" s="95"/>
      <c r="Y298" s="95"/>
    </row>
    <row r="299" spans="1:25" ht="16.5" x14ac:dyDescent="0.2">
      <c r="A299" s="62">
        <v>296</v>
      </c>
      <c r="B299" s="95">
        <f>INDEX(技能效果!B:B,MATCH(技能效果等级!W299,技能效果!AE:AE,0))</f>
        <v>130601101</v>
      </c>
      <c r="C299" s="95" t="str">
        <f>INDEX(技能效果!C:C,MATCH(技能效果等级!B299,技能效果!B:B,0))</f>
        <v>阎风吒普攻伤害</v>
      </c>
      <c r="D299" s="96" t="s">
        <v>873</v>
      </c>
      <c r="E299" s="95">
        <v>2</v>
      </c>
      <c r="F299" s="95">
        <f>INDEX(技能效果!H:H,MATCH(技能效果等级!B299,技能效果!B:B,0))</f>
        <v>1001</v>
      </c>
      <c r="G299" s="95">
        <f>IF(INDEX(技能效果!K:K,MATCH(B299,技能效果!B:B,0))=0,INDEX(技能效果!I:I,MATCH(技能效果等级!B299,技能效果!B:B,0)),INDEX(技能效果!I:I,MATCH(技能效果等级!B299,技能效果!B:B,0))*VLOOKUP(E299,技能数值计算!$C$19:$D$28,2,FALSE))</f>
        <v>1</v>
      </c>
      <c r="H299" s="95">
        <f>INDEX(技能效果!J:J,MATCH(技能效果等级!B299,技能效果!B:B,0))</f>
        <v>0</v>
      </c>
      <c r="I299" s="95"/>
      <c r="J299" s="95"/>
      <c r="K299" s="95"/>
      <c r="L299" s="95"/>
      <c r="M299" s="95"/>
      <c r="N299" s="96" t="str">
        <f>IF(INDEX(技能效果!L:L,MATCH(技能效果等级!B299,技能效果!B:B,0))="","",INDEX(技能效果!L:L,MATCH(技能效果等级!B299,技能效果!B:B,0)))</f>
        <v/>
      </c>
      <c r="O299" s="95">
        <f>IF(INDEX(技能效果!N:N,MATCH(B299,技能效果!B:B,0))=0,INDEX(技能效果!M:M,MATCH(技能效果等级!B299,技能效果!B:B,0)),INDEX(技能效果!M:M,MATCH(技能效果等级!B299,技能效果!B:B,0))*VLOOKUP(E299,技能数值计算!$C$19:$D$28,2,FALSE))</f>
        <v>0</v>
      </c>
      <c r="P299" s="95"/>
      <c r="Q299" s="95"/>
      <c r="R299" s="95" t="str">
        <f>IF(INDEX(技能效果!O:O,MATCH(技能效果等级!B299,技能效果!B:B,0))="","",INDEX(技能效果!O:O,MATCH(技能效果等级!B299,技能效果!B:B,0)))</f>
        <v/>
      </c>
      <c r="S299" s="95"/>
      <c r="T299" s="95"/>
      <c r="U299" s="95"/>
      <c r="V299" s="96" t="str">
        <f>IF(INDEX(技能效果!AF:AF,MATCH(技能效果等级!B299,技能效果!B:B,0))="","",INDEX(技能效果!AF:AF,MATCH(技能效果等级!B299,技能效果!B:B,0)))</f>
        <v/>
      </c>
      <c r="W299" s="95">
        <f t="shared" si="2"/>
        <v>21</v>
      </c>
      <c r="X299" s="95"/>
      <c r="Y299" s="95"/>
    </row>
    <row r="300" spans="1:25" ht="16.5" x14ac:dyDescent="0.2">
      <c r="A300" s="62">
        <v>297</v>
      </c>
      <c r="B300" s="95">
        <f>INDEX(技能效果!B:B,MATCH(技能效果等级!W300,技能效果!AE:AE,0))</f>
        <v>130601101</v>
      </c>
      <c r="C300" s="95" t="str">
        <f>INDEX(技能效果!C:C,MATCH(技能效果等级!B300,技能效果!B:B,0))</f>
        <v>阎风吒普攻伤害</v>
      </c>
      <c r="D300" s="96" t="s">
        <v>873</v>
      </c>
      <c r="E300" s="95">
        <v>3</v>
      </c>
      <c r="F300" s="95">
        <f>INDEX(技能效果!H:H,MATCH(技能效果等级!B300,技能效果!B:B,0))</f>
        <v>1001</v>
      </c>
      <c r="G300" s="95">
        <f>IF(INDEX(技能效果!K:K,MATCH(B300,技能效果!B:B,0))=0,INDEX(技能效果!I:I,MATCH(技能效果等级!B300,技能效果!B:B,0)),INDEX(技能效果!I:I,MATCH(技能效果等级!B300,技能效果!B:B,0))*VLOOKUP(E300,技能数值计算!$C$19:$D$28,2,FALSE))</f>
        <v>1</v>
      </c>
      <c r="H300" s="95">
        <f>INDEX(技能效果!J:J,MATCH(技能效果等级!B300,技能效果!B:B,0))</f>
        <v>0</v>
      </c>
      <c r="I300" s="95"/>
      <c r="J300" s="95"/>
      <c r="K300" s="95"/>
      <c r="L300" s="95"/>
      <c r="M300" s="95"/>
      <c r="N300" s="96" t="str">
        <f>IF(INDEX(技能效果!L:L,MATCH(技能效果等级!B300,技能效果!B:B,0))="","",INDEX(技能效果!L:L,MATCH(技能效果等级!B300,技能效果!B:B,0)))</f>
        <v/>
      </c>
      <c r="O300" s="95">
        <f>IF(INDEX(技能效果!N:N,MATCH(B300,技能效果!B:B,0))=0,INDEX(技能效果!M:M,MATCH(技能效果等级!B300,技能效果!B:B,0)),INDEX(技能效果!M:M,MATCH(技能效果等级!B300,技能效果!B:B,0))*VLOOKUP(E300,技能数值计算!$C$19:$D$28,2,FALSE))</f>
        <v>0</v>
      </c>
      <c r="P300" s="95"/>
      <c r="Q300" s="95"/>
      <c r="R300" s="95" t="str">
        <f>IF(INDEX(技能效果!O:O,MATCH(技能效果等级!B300,技能效果!B:B,0))="","",INDEX(技能效果!O:O,MATCH(技能效果等级!B300,技能效果!B:B,0)))</f>
        <v/>
      </c>
      <c r="S300" s="95"/>
      <c r="T300" s="95"/>
      <c r="U300" s="95"/>
      <c r="V300" s="96" t="str">
        <f>IF(INDEX(技能效果!AF:AF,MATCH(技能效果等级!B300,技能效果!B:B,0))="","",INDEX(技能效果!AF:AF,MATCH(技能效果等级!B300,技能效果!B:B,0)))</f>
        <v/>
      </c>
      <c r="W300" s="95">
        <f t="shared" si="2"/>
        <v>21</v>
      </c>
      <c r="X300" s="95"/>
      <c r="Y300" s="95"/>
    </row>
    <row r="301" spans="1:25" ht="16.5" x14ac:dyDescent="0.2">
      <c r="A301" s="62">
        <v>298</v>
      </c>
      <c r="B301" s="95">
        <f>INDEX(技能效果!B:B,MATCH(技能效果等级!W301,技能效果!AE:AE,0))</f>
        <v>130601101</v>
      </c>
      <c r="C301" s="95" t="str">
        <f>INDEX(技能效果!C:C,MATCH(技能效果等级!B301,技能效果!B:B,0))</f>
        <v>阎风吒普攻伤害</v>
      </c>
      <c r="D301" s="96" t="s">
        <v>873</v>
      </c>
      <c r="E301" s="95">
        <v>4</v>
      </c>
      <c r="F301" s="95">
        <f>INDEX(技能效果!H:H,MATCH(技能效果等级!B301,技能效果!B:B,0))</f>
        <v>1001</v>
      </c>
      <c r="G301" s="95">
        <f>IF(INDEX(技能效果!K:K,MATCH(B301,技能效果!B:B,0))=0,INDEX(技能效果!I:I,MATCH(技能效果等级!B301,技能效果!B:B,0)),INDEX(技能效果!I:I,MATCH(技能效果等级!B301,技能效果!B:B,0))*VLOOKUP(E301,技能数值计算!$C$19:$D$28,2,FALSE))</f>
        <v>1</v>
      </c>
      <c r="H301" s="95">
        <f>INDEX(技能效果!J:J,MATCH(技能效果等级!B301,技能效果!B:B,0))</f>
        <v>0</v>
      </c>
      <c r="I301" s="95"/>
      <c r="J301" s="95"/>
      <c r="K301" s="95"/>
      <c r="L301" s="95"/>
      <c r="M301" s="95"/>
      <c r="N301" s="96" t="str">
        <f>IF(INDEX(技能效果!L:L,MATCH(技能效果等级!B301,技能效果!B:B,0))="","",INDEX(技能效果!L:L,MATCH(技能效果等级!B301,技能效果!B:B,0)))</f>
        <v/>
      </c>
      <c r="O301" s="95">
        <f>IF(INDEX(技能效果!N:N,MATCH(B301,技能效果!B:B,0))=0,INDEX(技能效果!M:M,MATCH(技能效果等级!B301,技能效果!B:B,0)),INDEX(技能效果!M:M,MATCH(技能效果等级!B301,技能效果!B:B,0))*VLOOKUP(E301,技能数值计算!$C$19:$D$28,2,FALSE))</f>
        <v>0</v>
      </c>
      <c r="P301" s="95"/>
      <c r="Q301" s="95"/>
      <c r="R301" s="95" t="str">
        <f>IF(INDEX(技能效果!O:O,MATCH(技能效果等级!B301,技能效果!B:B,0))="","",INDEX(技能效果!O:O,MATCH(技能效果等级!B301,技能效果!B:B,0)))</f>
        <v/>
      </c>
      <c r="S301" s="95"/>
      <c r="T301" s="95"/>
      <c r="U301" s="95"/>
      <c r="V301" s="96" t="str">
        <f>IF(INDEX(技能效果!AF:AF,MATCH(技能效果等级!B301,技能效果!B:B,0))="","",INDEX(技能效果!AF:AF,MATCH(技能效果等级!B301,技能效果!B:B,0)))</f>
        <v/>
      </c>
      <c r="W301" s="95">
        <f t="shared" ref="W301:W364" si="3">W291+1</f>
        <v>21</v>
      </c>
      <c r="X301" s="95"/>
      <c r="Y301" s="95"/>
    </row>
    <row r="302" spans="1:25" ht="16.5" x14ac:dyDescent="0.2">
      <c r="A302" s="62">
        <v>299</v>
      </c>
      <c r="B302" s="95">
        <f>INDEX(技能效果!B:B,MATCH(技能效果等级!W302,技能效果!AE:AE,0))</f>
        <v>130601101</v>
      </c>
      <c r="C302" s="95" t="str">
        <f>INDEX(技能效果!C:C,MATCH(技能效果等级!B302,技能效果!B:B,0))</f>
        <v>阎风吒普攻伤害</v>
      </c>
      <c r="D302" s="96" t="s">
        <v>873</v>
      </c>
      <c r="E302" s="95">
        <v>5</v>
      </c>
      <c r="F302" s="95">
        <f>INDEX(技能效果!H:H,MATCH(技能效果等级!B302,技能效果!B:B,0))</f>
        <v>1001</v>
      </c>
      <c r="G302" s="95">
        <f>IF(INDEX(技能效果!K:K,MATCH(B302,技能效果!B:B,0))=0,INDEX(技能效果!I:I,MATCH(技能效果等级!B302,技能效果!B:B,0)),INDEX(技能效果!I:I,MATCH(技能效果等级!B302,技能效果!B:B,0))*VLOOKUP(E302,技能数值计算!$C$19:$D$28,2,FALSE))</f>
        <v>1</v>
      </c>
      <c r="H302" s="95">
        <f>INDEX(技能效果!J:J,MATCH(技能效果等级!B302,技能效果!B:B,0))</f>
        <v>0</v>
      </c>
      <c r="I302" s="95"/>
      <c r="J302" s="95"/>
      <c r="K302" s="95"/>
      <c r="L302" s="95"/>
      <c r="M302" s="95"/>
      <c r="N302" s="96" t="str">
        <f>IF(INDEX(技能效果!L:L,MATCH(技能效果等级!B302,技能效果!B:B,0))="","",INDEX(技能效果!L:L,MATCH(技能效果等级!B302,技能效果!B:B,0)))</f>
        <v/>
      </c>
      <c r="O302" s="95">
        <f>IF(INDEX(技能效果!N:N,MATCH(B302,技能效果!B:B,0))=0,INDEX(技能效果!M:M,MATCH(技能效果等级!B302,技能效果!B:B,0)),INDEX(技能效果!M:M,MATCH(技能效果等级!B302,技能效果!B:B,0))*VLOOKUP(E302,技能数值计算!$C$19:$D$28,2,FALSE))</f>
        <v>0</v>
      </c>
      <c r="P302" s="95"/>
      <c r="Q302" s="95"/>
      <c r="R302" s="95" t="str">
        <f>IF(INDEX(技能效果!O:O,MATCH(技能效果等级!B302,技能效果!B:B,0))="","",INDEX(技能效果!O:O,MATCH(技能效果等级!B302,技能效果!B:B,0)))</f>
        <v/>
      </c>
      <c r="S302" s="95"/>
      <c r="T302" s="95"/>
      <c r="U302" s="95"/>
      <c r="V302" s="96" t="str">
        <f>IF(INDEX(技能效果!AF:AF,MATCH(技能效果等级!B302,技能效果!B:B,0))="","",INDEX(技能效果!AF:AF,MATCH(技能效果等级!B302,技能效果!B:B,0)))</f>
        <v/>
      </c>
      <c r="W302" s="95">
        <f t="shared" si="3"/>
        <v>21</v>
      </c>
      <c r="X302" s="95"/>
      <c r="Y302" s="95"/>
    </row>
    <row r="303" spans="1:25" ht="16.5" x14ac:dyDescent="0.2">
      <c r="A303" s="62">
        <v>300</v>
      </c>
      <c r="B303" s="95">
        <f>INDEX(技能效果!B:B,MATCH(技能效果等级!W303,技能效果!AE:AE,0))</f>
        <v>130601101</v>
      </c>
      <c r="C303" s="95" t="str">
        <f>INDEX(技能效果!C:C,MATCH(技能效果等级!B303,技能效果!B:B,0))</f>
        <v>阎风吒普攻伤害</v>
      </c>
      <c r="D303" s="96" t="s">
        <v>873</v>
      </c>
      <c r="E303" s="95">
        <v>6</v>
      </c>
      <c r="F303" s="95">
        <f>INDEX(技能效果!H:H,MATCH(技能效果等级!B303,技能效果!B:B,0))</f>
        <v>1001</v>
      </c>
      <c r="G303" s="95">
        <f>IF(INDEX(技能效果!K:K,MATCH(B303,技能效果!B:B,0))=0,INDEX(技能效果!I:I,MATCH(技能效果等级!B303,技能效果!B:B,0)),INDEX(技能效果!I:I,MATCH(技能效果等级!B303,技能效果!B:B,0))*VLOOKUP(E303,技能数值计算!$C$19:$D$28,2,FALSE))</f>
        <v>1</v>
      </c>
      <c r="H303" s="95">
        <f>INDEX(技能效果!J:J,MATCH(技能效果等级!B303,技能效果!B:B,0))</f>
        <v>0</v>
      </c>
      <c r="I303" s="95"/>
      <c r="J303" s="95"/>
      <c r="K303" s="95"/>
      <c r="L303" s="95"/>
      <c r="M303" s="95"/>
      <c r="N303" s="96" t="str">
        <f>IF(INDEX(技能效果!L:L,MATCH(技能效果等级!B303,技能效果!B:B,0))="","",INDEX(技能效果!L:L,MATCH(技能效果等级!B303,技能效果!B:B,0)))</f>
        <v/>
      </c>
      <c r="O303" s="95">
        <f>IF(INDEX(技能效果!N:N,MATCH(B303,技能效果!B:B,0))=0,INDEX(技能效果!M:M,MATCH(技能效果等级!B303,技能效果!B:B,0)),INDEX(技能效果!M:M,MATCH(技能效果等级!B303,技能效果!B:B,0))*VLOOKUP(E303,技能数值计算!$C$19:$D$28,2,FALSE))</f>
        <v>0</v>
      </c>
      <c r="P303" s="95"/>
      <c r="Q303" s="95"/>
      <c r="R303" s="95" t="str">
        <f>IF(INDEX(技能效果!O:O,MATCH(技能效果等级!B303,技能效果!B:B,0))="","",INDEX(技能效果!O:O,MATCH(技能效果等级!B303,技能效果!B:B,0)))</f>
        <v/>
      </c>
      <c r="S303" s="95"/>
      <c r="T303" s="95"/>
      <c r="U303" s="95"/>
      <c r="V303" s="96" t="str">
        <f>IF(INDEX(技能效果!AF:AF,MATCH(技能效果等级!B303,技能效果!B:B,0))="","",INDEX(技能效果!AF:AF,MATCH(技能效果等级!B303,技能效果!B:B,0)))</f>
        <v/>
      </c>
      <c r="W303" s="95">
        <f t="shared" si="3"/>
        <v>21</v>
      </c>
      <c r="X303" s="95"/>
      <c r="Y303" s="95"/>
    </row>
    <row r="304" spans="1:25" ht="16.5" x14ac:dyDescent="0.2">
      <c r="A304" s="62">
        <v>301</v>
      </c>
      <c r="B304" s="95">
        <f>INDEX(技能效果!B:B,MATCH(技能效果等级!W304,技能效果!AE:AE,0))</f>
        <v>130601101</v>
      </c>
      <c r="C304" s="95" t="str">
        <f>INDEX(技能效果!C:C,MATCH(技能效果等级!B304,技能效果!B:B,0))</f>
        <v>阎风吒普攻伤害</v>
      </c>
      <c r="D304" s="96" t="s">
        <v>873</v>
      </c>
      <c r="E304" s="95">
        <v>7</v>
      </c>
      <c r="F304" s="95">
        <f>INDEX(技能效果!H:H,MATCH(技能效果等级!B304,技能效果!B:B,0))</f>
        <v>1001</v>
      </c>
      <c r="G304" s="95">
        <f>IF(INDEX(技能效果!K:K,MATCH(B304,技能效果!B:B,0))=0,INDEX(技能效果!I:I,MATCH(技能效果等级!B304,技能效果!B:B,0)),INDEX(技能效果!I:I,MATCH(技能效果等级!B304,技能效果!B:B,0))*VLOOKUP(E304,技能数值计算!$C$19:$D$28,2,FALSE))</f>
        <v>1</v>
      </c>
      <c r="H304" s="95">
        <f>INDEX(技能效果!J:J,MATCH(技能效果等级!B304,技能效果!B:B,0))</f>
        <v>0</v>
      </c>
      <c r="I304" s="95"/>
      <c r="J304" s="95"/>
      <c r="K304" s="95"/>
      <c r="L304" s="95"/>
      <c r="M304" s="95"/>
      <c r="N304" s="96" t="str">
        <f>IF(INDEX(技能效果!L:L,MATCH(技能效果等级!B304,技能效果!B:B,0))="","",INDEX(技能效果!L:L,MATCH(技能效果等级!B304,技能效果!B:B,0)))</f>
        <v/>
      </c>
      <c r="O304" s="95">
        <f>IF(INDEX(技能效果!N:N,MATCH(B304,技能效果!B:B,0))=0,INDEX(技能效果!M:M,MATCH(技能效果等级!B304,技能效果!B:B,0)),INDEX(技能效果!M:M,MATCH(技能效果等级!B304,技能效果!B:B,0))*VLOOKUP(E304,技能数值计算!$C$19:$D$28,2,FALSE))</f>
        <v>0</v>
      </c>
      <c r="P304" s="95"/>
      <c r="Q304" s="95"/>
      <c r="R304" s="95" t="str">
        <f>IF(INDEX(技能效果!O:O,MATCH(技能效果等级!B304,技能效果!B:B,0))="","",INDEX(技能效果!O:O,MATCH(技能效果等级!B304,技能效果!B:B,0)))</f>
        <v/>
      </c>
      <c r="S304" s="95"/>
      <c r="T304" s="95"/>
      <c r="U304" s="95"/>
      <c r="V304" s="96" t="str">
        <f>IF(INDEX(技能效果!AF:AF,MATCH(技能效果等级!B304,技能效果!B:B,0))="","",INDEX(技能效果!AF:AF,MATCH(技能效果等级!B304,技能效果!B:B,0)))</f>
        <v/>
      </c>
      <c r="W304" s="95">
        <f t="shared" si="3"/>
        <v>21</v>
      </c>
      <c r="X304" s="95"/>
      <c r="Y304" s="95"/>
    </row>
    <row r="305" spans="1:25" ht="16.5" x14ac:dyDescent="0.2">
      <c r="A305" s="62">
        <v>302</v>
      </c>
      <c r="B305" s="95">
        <f>INDEX(技能效果!B:B,MATCH(技能效果等级!W305,技能效果!AE:AE,0))</f>
        <v>130601101</v>
      </c>
      <c r="C305" s="95" t="str">
        <f>INDEX(技能效果!C:C,MATCH(技能效果等级!B305,技能效果!B:B,0))</f>
        <v>阎风吒普攻伤害</v>
      </c>
      <c r="D305" s="96" t="s">
        <v>873</v>
      </c>
      <c r="E305" s="95">
        <v>8</v>
      </c>
      <c r="F305" s="95">
        <f>INDEX(技能效果!H:H,MATCH(技能效果等级!B305,技能效果!B:B,0))</f>
        <v>1001</v>
      </c>
      <c r="G305" s="95">
        <f>IF(INDEX(技能效果!K:K,MATCH(B305,技能效果!B:B,0))=0,INDEX(技能效果!I:I,MATCH(技能效果等级!B305,技能效果!B:B,0)),INDEX(技能效果!I:I,MATCH(技能效果等级!B305,技能效果!B:B,0))*VLOOKUP(E305,技能数值计算!$C$19:$D$28,2,FALSE))</f>
        <v>1</v>
      </c>
      <c r="H305" s="95">
        <f>INDEX(技能效果!J:J,MATCH(技能效果等级!B305,技能效果!B:B,0))</f>
        <v>0</v>
      </c>
      <c r="I305" s="95"/>
      <c r="J305" s="95"/>
      <c r="K305" s="95"/>
      <c r="L305" s="95"/>
      <c r="M305" s="95"/>
      <c r="N305" s="96" t="str">
        <f>IF(INDEX(技能效果!L:L,MATCH(技能效果等级!B305,技能效果!B:B,0))="","",INDEX(技能效果!L:L,MATCH(技能效果等级!B305,技能效果!B:B,0)))</f>
        <v/>
      </c>
      <c r="O305" s="95">
        <f>IF(INDEX(技能效果!N:N,MATCH(B305,技能效果!B:B,0))=0,INDEX(技能效果!M:M,MATCH(技能效果等级!B305,技能效果!B:B,0)),INDEX(技能效果!M:M,MATCH(技能效果等级!B305,技能效果!B:B,0))*VLOOKUP(E305,技能数值计算!$C$19:$D$28,2,FALSE))</f>
        <v>0</v>
      </c>
      <c r="P305" s="95"/>
      <c r="Q305" s="95"/>
      <c r="R305" s="95" t="str">
        <f>IF(INDEX(技能效果!O:O,MATCH(技能效果等级!B305,技能效果!B:B,0))="","",INDEX(技能效果!O:O,MATCH(技能效果等级!B305,技能效果!B:B,0)))</f>
        <v/>
      </c>
      <c r="S305" s="95"/>
      <c r="T305" s="95"/>
      <c r="U305" s="95"/>
      <c r="V305" s="96" t="str">
        <f>IF(INDEX(技能效果!AF:AF,MATCH(技能效果等级!B305,技能效果!B:B,0))="","",INDEX(技能效果!AF:AF,MATCH(技能效果等级!B305,技能效果!B:B,0)))</f>
        <v/>
      </c>
      <c r="W305" s="95">
        <f t="shared" si="3"/>
        <v>21</v>
      </c>
      <c r="X305" s="95"/>
      <c r="Y305" s="95"/>
    </row>
    <row r="306" spans="1:25" ht="16.5" x14ac:dyDescent="0.2">
      <c r="A306" s="62">
        <v>303</v>
      </c>
      <c r="B306" s="95">
        <f>INDEX(技能效果!B:B,MATCH(技能效果等级!W306,技能效果!AE:AE,0))</f>
        <v>130601101</v>
      </c>
      <c r="C306" s="95" t="str">
        <f>INDEX(技能效果!C:C,MATCH(技能效果等级!B306,技能效果!B:B,0))</f>
        <v>阎风吒普攻伤害</v>
      </c>
      <c r="D306" s="96" t="s">
        <v>873</v>
      </c>
      <c r="E306" s="95">
        <v>9</v>
      </c>
      <c r="F306" s="95">
        <f>INDEX(技能效果!H:H,MATCH(技能效果等级!B306,技能效果!B:B,0))</f>
        <v>1001</v>
      </c>
      <c r="G306" s="95">
        <f>IF(INDEX(技能效果!K:K,MATCH(B306,技能效果!B:B,0))=0,INDEX(技能效果!I:I,MATCH(技能效果等级!B306,技能效果!B:B,0)),INDEX(技能效果!I:I,MATCH(技能效果等级!B306,技能效果!B:B,0))*VLOOKUP(E306,技能数值计算!$C$19:$D$28,2,FALSE))</f>
        <v>1</v>
      </c>
      <c r="H306" s="95">
        <f>INDEX(技能效果!J:J,MATCH(技能效果等级!B306,技能效果!B:B,0))</f>
        <v>0</v>
      </c>
      <c r="I306" s="95"/>
      <c r="J306" s="95"/>
      <c r="K306" s="95"/>
      <c r="L306" s="95"/>
      <c r="M306" s="95"/>
      <c r="N306" s="96" t="str">
        <f>IF(INDEX(技能效果!L:L,MATCH(技能效果等级!B306,技能效果!B:B,0))="","",INDEX(技能效果!L:L,MATCH(技能效果等级!B306,技能效果!B:B,0)))</f>
        <v/>
      </c>
      <c r="O306" s="95">
        <f>IF(INDEX(技能效果!N:N,MATCH(B306,技能效果!B:B,0))=0,INDEX(技能效果!M:M,MATCH(技能效果等级!B306,技能效果!B:B,0)),INDEX(技能效果!M:M,MATCH(技能效果等级!B306,技能效果!B:B,0))*VLOOKUP(E306,技能数值计算!$C$19:$D$28,2,FALSE))</f>
        <v>0</v>
      </c>
      <c r="P306" s="95"/>
      <c r="Q306" s="95"/>
      <c r="R306" s="95" t="str">
        <f>IF(INDEX(技能效果!O:O,MATCH(技能效果等级!B306,技能效果!B:B,0))="","",INDEX(技能效果!O:O,MATCH(技能效果等级!B306,技能效果!B:B,0)))</f>
        <v/>
      </c>
      <c r="S306" s="95"/>
      <c r="T306" s="95"/>
      <c r="U306" s="95"/>
      <c r="V306" s="96" t="str">
        <f>IF(INDEX(技能效果!AF:AF,MATCH(技能效果等级!B306,技能效果!B:B,0))="","",INDEX(技能效果!AF:AF,MATCH(技能效果等级!B306,技能效果!B:B,0)))</f>
        <v/>
      </c>
      <c r="W306" s="95">
        <f t="shared" si="3"/>
        <v>21</v>
      </c>
      <c r="X306" s="95"/>
      <c r="Y306" s="95"/>
    </row>
    <row r="307" spans="1:25" ht="16.5" x14ac:dyDescent="0.2">
      <c r="A307" s="62">
        <v>304</v>
      </c>
      <c r="B307" s="95">
        <f>INDEX(技能效果!B:B,MATCH(技能效果等级!W307,技能效果!AE:AE,0))</f>
        <v>130601101</v>
      </c>
      <c r="C307" s="95" t="str">
        <f>INDEX(技能效果!C:C,MATCH(技能效果等级!B307,技能效果!B:B,0))</f>
        <v>阎风吒普攻伤害</v>
      </c>
      <c r="D307" s="96" t="s">
        <v>873</v>
      </c>
      <c r="E307" s="95">
        <v>10</v>
      </c>
      <c r="F307" s="95">
        <f>INDEX(技能效果!H:H,MATCH(技能效果等级!B307,技能效果!B:B,0))</f>
        <v>1001</v>
      </c>
      <c r="G307" s="95">
        <f>IF(INDEX(技能效果!K:K,MATCH(B307,技能效果!B:B,0))=0,INDEX(技能效果!I:I,MATCH(技能效果等级!B307,技能效果!B:B,0)),INDEX(技能效果!I:I,MATCH(技能效果等级!B307,技能效果!B:B,0))*VLOOKUP(E307,技能数值计算!$C$19:$D$28,2,FALSE))</f>
        <v>1</v>
      </c>
      <c r="H307" s="95">
        <f>INDEX(技能效果!J:J,MATCH(技能效果等级!B307,技能效果!B:B,0))</f>
        <v>0</v>
      </c>
      <c r="I307" s="95"/>
      <c r="J307" s="95"/>
      <c r="K307" s="95"/>
      <c r="L307" s="95"/>
      <c r="M307" s="95"/>
      <c r="N307" s="96" t="str">
        <f>IF(INDEX(技能效果!L:L,MATCH(技能效果等级!B307,技能效果!B:B,0))="","",INDEX(技能效果!L:L,MATCH(技能效果等级!B307,技能效果!B:B,0)))</f>
        <v/>
      </c>
      <c r="O307" s="95">
        <f>IF(INDEX(技能效果!N:N,MATCH(B307,技能效果!B:B,0))=0,INDEX(技能效果!M:M,MATCH(技能效果等级!B307,技能效果!B:B,0)),INDEX(技能效果!M:M,MATCH(技能效果等级!B307,技能效果!B:B,0))*VLOOKUP(E307,技能数值计算!$C$19:$D$28,2,FALSE))</f>
        <v>0</v>
      </c>
      <c r="P307" s="95"/>
      <c r="Q307" s="95"/>
      <c r="R307" s="95" t="str">
        <f>IF(INDEX(技能效果!O:O,MATCH(技能效果等级!B307,技能效果!B:B,0))="","",INDEX(技能效果!O:O,MATCH(技能效果等级!B307,技能效果!B:B,0)))</f>
        <v/>
      </c>
      <c r="S307" s="95"/>
      <c r="T307" s="95"/>
      <c r="U307" s="95"/>
      <c r="V307" s="96" t="str">
        <f>IF(INDEX(技能效果!AF:AF,MATCH(技能效果等级!B307,技能效果!B:B,0))="","",INDEX(技能效果!AF:AF,MATCH(技能效果等级!B307,技能效果!B:B,0)))</f>
        <v/>
      </c>
      <c r="W307" s="95">
        <f t="shared" si="3"/>
        <v>21</v>
      </c>
      <c r="X307" s="95"/>
      <c r="Y307" s="95"/>
    </row>
    <row r="308" spans="1:25" ht="16.5" x14ac:dyDescent="0.2">
      <c r="A308" s="62">
        <v>305</v>
      </c>
      <c r="B308" s="95">
        <f>INDEX(技能效果!B:B,MATCH(技能效果等级!W308,技能效果!AE:AE,0))</f>
        <v>130601102</v>
      </c>
      <c r="C308" s="95" t="str">
        <f>INDEX(技能效果!C:C,MATCH(技能效果等级!B308,技能效果!B:B,0))</f>
        <v>阎风吒普攻水晶</v>
      </c>
      <c r="D308" s="96" t="s">
        <v>873</v>
      </c>
      <c r="E308" s="95">
        <v>1</v>
      </c>
      <c r="F308" s="95">
        <f>INDEX(技能效果!H:H,MATCH(技能效果等级!B308,技能效果!B:B,0))</f>
        <v>3001</v>
      </c>
      <c r="G308" s="95">
        <f>IF(INDEX(技能效果!K:K,MATCH(B308,技能效果!B:B,0))=0,INDEX(技能效果!I:I,MATCH(技能效果等级!B308,技能效果!B:B,0)),INDEX(技能效果!I:I,MATCH(技能效果等级!B308,技能效果!B:B,0))*VLOOKUP(E308,技能数值计算!$C$19:$D$28,2,FALSE))</f>
        <v>3</v>
      </c>
      <c r="H308" s="95">
        <f>INDEX(技能效果!J:J,MATCH(技能效果等级!B308,技能效果!B:B,0))</f>
        <v>1</v>
      </c>
      <c r="I308" s="95"/>
      <c r="J308" s="95"/>
      <c r="K308" s="95"/>
      <c r="L308" s="95"/>
      <c r="M308" s="95"/>
      <c r="N308" s="96" t="str">
        <f>IF(INDEX(技能效果!L:L,MATCH(技能效果等级!B308,技能效果!B:B,0))="","",INDEX(技能效果!L:L,MATCH(技能效果等级!B308,技能效果!B:B,0)))</f>
        <v/>
      </c>
      <c r="O308" s="95">
        <f>IF(INDEX(技能效果!N:N,MATCH(B308,技能效果!B:B,0))=0,INDEX(技能效果!M:M,MATCH(技能效果等级!B308,技能效果!B:B,0)),INDEX(技能效果!M:M,MATCH(技能效果等级!B308,技能效果!B:B,0))*VLOOKUP(E308,技能数值计算!$C$19:$D$28,2,FALSE))</f>
        <v>0</v>
      </c>
      <c r="P308" s="95"/>
      <c r="Q308" s="95"/>
      <c r="R308" s="95" t="str">
        <f>IF(INDEX(技能效果!O:O,MATCH(技能效果等级!B308,技能效果!B:B,0))="","",INDEX(技能效果!O:O,MATCH(技能效果等级!B308,技能效果!B:B,0)))</f>
        <v/>
      </c>
      <c r="S308" s="95"/>
      <c r="T308" s="95"/>
      <c r="U308" s="95"/>
      <c r="V308" s="96" t="str">
        <f>IF(INDEX(技能效果!AF:AF,MATCH(技能效果等级!B308,技能效果!B:B,0))="","",INDEX(技能效果!AF:AF,MATCH(技能效果等级!B308,技能效果!B:B,0)))</f>
        <v/>
      </c>
      <c r="W308" s="95">
        <f t="shared" si="3"/>
        <v>22</v>
      </c>
      <c r="X308" s="95"/>
      <c r="Y308" s="95"/>
    </row>
    <row r="309" spans="1:25" ht="16.5" x14ac:dyDescent="0.2">
      <c r="A309" s="62">
        <v>306</v>
      </c>
      <c r="B309" s="95">
        <f>INDEX(技能效果!B:B,MATCH(技能效果等级!W309,技能效果!AE:AE,0))</f>
        <v>130601102</v>
      </c>
      <c r="C309" s="95" t="str">
        <f>INDEX(技能效果!C:C,MATCH(技能效果等级!B309,技能效果!B:B,0))</f>
        <v>阎风吒普攻水晶</v>
      </c>
      <c r="D309" s="96" t="s">
        <v>873</v>
      </c>
      <c r="E309" s="95">
        <v>2</v>
      </c>
      <c r="F309" s="95">
        <f>INDEX(技能效果!H:H,MATCH(技能效果等级!B309,技能效果!B:B,0))</f>
        <v>3001</v>
      </c>
      <c r="G309" s="95">
        <f>IF(INDEX(技能效果!K:K,MATCH(B309,技能效果!B:B,0))=0,INDEX(技能效果!I:I,MATCH(技能效果等级!B309,技能效果!B:B,0)),INDEX(技能效果!I:I,MATCH(技能效果等级!B309,技能效果!B:B,0))*VLOOKUP(E309,技能数值计算!$C$19:$D$28,2,FALSE))</f>
        <v>3</v>
      </c>
      <c r="H309" s="95">
        <f>INDEX(技能效果!J:J,MATCH(技能效果等级!B309,技能效果!B:B,0))</f>
        <v>1</v>
      </c>
      <c r="I309" s="95"/>
      <c r="J309" s="95"/>
      <c r="K309" s="95"/>
      <c r="L309" s="95"/>
      <c r="M309" s="95"/>
      <c r="N309" s="96" t="str">
        <f>IF(INDEX(技能效果!L:L,MATCH(技能效果等级!B309,技能效果!B:B,0))="","",INDEX(技能效果!L:L,MATCH(技能效果等级!B309,技能效果!B:B,0)))</f>
        <v/>
      </c>
      <c r="O309" s="95">
        <f>IF(INDEX(技能效果!N:N,MATCH(B309,技能效果!B:B,0))=0,INDEX(技能效果!M:M,MATCH(技能效果等级!B309,技能效果!B:B,0)),INDEX(技能效果!M:M,MATCH(技能效果等级!B309,技能效果!B:B,0))*VLOOKUP(E309,技能数值计算!$C$19:$D$28,2,FALSE))</f>
        <v>0</v>
      </c>
      <c r="P309" s="95"/>
      <c r="Q309" s="95"/>
      <c r="R309" s="95" t="str">
        <f>IF(INDEX(技能效果!O:O,MATCH(技能效果等级!B309,技能效果!B:B,0))="","",INDEX(技能效果!O:O,MATCH(技能效果等级!B309,技能效果!B:B,0)))</f>
        <v/>
      </c>
      <c r="S309" s="95"/>
      <c r="T309" s="95"/>
      <c r="U309" s="95"/>
      <c r="V309" s="96" t="str">
        <f>IF(INDEX(技能效果!AF:AF,MATCH(技能效果等级!B309,技能效果!B:B,0))="","",INDEX(技能效果!AF:AF,MATCH(技能效果等级!B309,技能效果!B:B,0)))</f>
        <v/>
      </c>
      <c r="W309" s="95">
        <f t="shared" si="3"/>
        <v>22</v>
      </c>
      <c r="X309" s="95"/>
      <c r="Y309" s="95"/>
    </row>
    <row r="310" spans="1:25" ht="16.5" x14ac:dyDescent="0.2">
      <c r="A310" s="62">
        <v>307</v>
      </c>
      <c r="B310" s="95">
        <f>INDEX(技能效果!B:B,MATCH(技能效果等级!W310,技能效果!AE:AE,0))</f>
        <v>130601102</v>
      </c>
      <c r="C310" s="95" t="str">
        <f>INDEX(技能效果!C:C,MATCH(技能效果等级!B310,技能效果!B:B,0))</f>
        <v>阎风吒普攻水晶</v>
      </c>
      <c r="D310" s="96" t="s">
        <v>873</v>
      </c>
      <c r="E310" s="95">
        <v>3</v>
      </c>
      <c r="F310" s="95">
        <f>INDEX(技能效果!H:H,MATCH(技能效果等级!B310,技能效果!B:B,0))</f>
        <v>3001</v>
      </c>
      <c r="G310" s="95">
        <f>IF(INDEX(技能效果!K:K,MATCH(B310,技能效果!B:B,0))=0,INDEX(技能效果!I:I,MATCH(技能效果等级!B310,技能效果!B:B,0)),INDEX(技能效果!I:I,MATCH(技能效果等级!B310,技能效果!B:B,0))*VLOOKUP(E310,技能数值计算!$C$19:$D$28,2,FALSE))</f>
        <v>3</v>
      </c>
      <c r="H310" s="95">
        <f>INDEX(技能效果!J:J,MATCH(技能效果等级!B310,技能效果!B:B,0))</f>
        <v>1</v>
      </c>
      <c r="I310" s="95"/>
      <c r="J310" s="95"/>
      <c r="K310" s="95"/>
      <c r="L310" s="95"/>
      <c r="M310" s="95"/>
      <c r="N310" s="96" t="str">
        <f>IF(INDEX(技能效果!L:L,MATCH(技能效果等级!B310,技能效果!B:B,0))="","",INDEX(技能效果!L:L,MATCH(技能效果等级!B310,技能效果!B:B,0)))</f>
        <v/>
      </c>
      <c r="O310" s="95">
        <f>IF(INDEX(技能效果!N:N,MATCH(B310,技能效果!B:B,0))=0,INDEX(技能效果!M:M,MATCH(技能效果等级!B310,技能效果!B:B,0)),INDEX(技能效果!M:M,MATCH(技能效果等级!B310,技能效果!B:B,0))*VLOOKUP(E310,技能数值计算!$C$19:$D$28,2,FALSE))</f>
        <v>0</v>
      </c>
      <c r="P310" s="95"/>
      <c r="Q310" s="95"/>
      <c r="R310" s="95" t="str">
        <f>IF(INDEX(技能效果!O:O,MATCH(技能效果等级!B310,技能效果!B:B,0))="","",INDEX(技能效果!O:O,MATCH(技能效果等级!B310,技能效果!B:B,0)))</f>
        <v/>
      </c>
      <c r="S310" s="95"/>
      <c r="T310" s="95"/>
      <c r="U310" s="95"/>
      <c r="V310" s="96" t="str">
        <f>IF(INDEX(技能效果!AF:AF,MATCH(技能效果等级!B310,技能效果!B:B,0))="","",INDEX(技能效果!AF:AF,MATCH(技能效果等级!B310,技能效果!B:B,0)))</f>
        <v/>
      </c>
      <c r="W310" s="95">
        <f t="shared" si="3"/>
        <v>22</v>
      </c>
      <c r="X310" s="95"/>
      <c r="Y310" s="95"/>
    </row>
    <row r="311" spans="1:25" ht="16.5" x14ac:dyDescent="0.2">
      <c r="A311" s="62">
        <v>308</v>
      </c>
      <c r="B311" s="95">
        <f>INDEX(技能效果!B:B,MATCH(技能效果等级!W311,技能效果!AE:AE,0))</f>
        <v>130601102</v>
      </c>
      <c r="C311" s="95" t="str">
        <f>INDEX(技能效果!C:C,MATCH(技能效果等级!B311,技能效果!B:B,0))</f>
        <v>阎风吒普攻水晶</v>
      </c>
      <c r="D311" s="96" t="s">
        <v>873</v>
      </c>
      <c r="E311" s="95">
        <v>4</v>
      </c>
      <c r="F311" s="95">
        <f>INDEX(技能效果!H:H,MATCH(技能效果等级!B311,技能效果!B:B,0))</f>
        <v>3001</v>
      </c>
      <c r="G311" s="95">
        <f>IF(INDEX(技能效果!K:K,MATCH(B311,技能效果!B:B,0))=0,INDEX(技能效果!I:I,MATCH(技能效果等级!B311,技能效果!B:B,0)),INDEX(技能效果!I:I,MATCH(技能效果等级!B311,技能效果!B:B,0))*VLOOKUP(E311,技能数值计算!$C$19:$D$28,2,FALSE))</f>
        <v>3</v>
      </c>
      <c r="H311" s="95">
        <f>INDEX(技能效果!J:J,MATCH(技能效果等级!B311,技能效果!B:B,0))</f>
        <v>1</v>
      </c>
      <c r="I311" s="95"/>
      <c r="J311" s="95"/>
      <c r="K311" s="95"/>
      <c r="L311" s="95"/>
      <c r="M311" s="95"/>
      <c r="N311" s="96" t="str">
        <f>IF(INDEX(技能效果!L:L,MATCH(技能效果等级!B311,技能效果!B:B,0))="","",INDEX(技能效果!L:L,MATCH(技能效果等级!B311,技能效果!B:B,0)))</f>
        <v/>
      </c>
      <c r="O311" s="95">
        <f>IF(INDEX(技能效果!N:N,MATCH(B311,技能效果!B:B,0))=0,INDEX(技能效果!M:M,MATCH(技能效果等级!B311,技能效果!B:B,0)),INDEX(技能效果!M:M,MATCH(技能效果等级!B311,技能效果!B:B,0))*VLOOKUP(E311,技能数值计算!$C$19:$D$28,2,FALSE))</f>
        <v>0</v>
      </c>
      <c r="P311" s="95"/>
      <c r="Q311" s="95"/>
      <c r="R311" s="95" t="str">
        <f>IF(INDEX(技能效果!O:O,MATCH(技能效果等级!B311,技能效果!B:B,0))="","",INDEX(技能效果!O:O,MATCH(技能效果等级!B311,技能效果!B:B,0)))</f>
        <v/>
      </c>
      <c r="S311" s="95"/>
      <c r="T311" s="95"/>
      <c r="U311" s="95"/>
      <c r="V311" s="96" t="str">
        <f>IF(INDEX(技能效果!AF:AF,MATCH(技能效果等级!B311,技能效果!B:B,0))="","",INDEX(技能效果!AF:AF,MATCH(技能效果等级!B311,技能效果!B:B,0)))</f>
        <v/>
      </c>
      <c r="W311" s="95">
        <f t="shared" si="3"/>
        <v>22</v>
      </c>
      <c r="X311" s="95"/>
      <c r="Y311" s="95"/>
    </row>
    <row r="312" spans="1:25" ht="16.5" x14ac:dyDescent="0.2">
      <c r="A312" s="62">
        <v>309</v>
      </c>
      <c r="B312" s="95">
        <f>INDEX(技能效果!B:B,MATCH(技能效果等级!W312,技能效果!AE:AE,0))</f>
        <v>130601102</v>
      </c>
      <c r="C312" s="95" t="str">
        <f>INDEX(技能效果!C:C,MATCH(技能效果等级!B312,技能效果!B:B,0))</f>
        <v>阎风吒普攻水晶</v>
      </c>
      <c r="D312" s="96" t="s">
        <v>873</v>
      </c>
      <c r="E312" s="95">
        <v>5</v>
      </c>
      <c r="F312" s="95">
        <f>INDEX(技能效果!H:H,MATCH(技能效果等级!B312,技能效果!B:B,0))</f>
        <v>3001</v>
      </c>
      <c r="G312" s="95">
        <f>IF(INDEX(技能效果!K:K,MATCH(B312,技能效果!B:B,0))=0,INDEX(技能效果!I:I,MATCH(技能效果等级!B312,技能效果!B:B,0)),INDEX(技能效果!I:I,MATCH(技能效果等级!B312,技能效果!B:B,0))*VLOOKUP(E312,技能数值计算!$C$19:$D$28,2,FALSE))</f>
        <v>3</v>
      </c>
      <c r="H312" s="95">
        <f>INDEX(技能效果!J:J,MATCH(技能效果等级!B312,技能效果!B:B,0))</f>
        <v>1</v>
      </c>
      <c r="I312" s="95"/>
      <c r="J312" s="95"/>
      <c r="K312" s="95"/>
      <c r="L312" s="95"/>
      <c r="M312" s="95"/>
      <c r="N312" s="96" t="str">
        <f>IF(INDEX(技能效果!L:L,MATCH(技能效果等级!B312,技能效果!B:B,0))="","",INDEX(技能效果!L:L,MATCH(技能效果等级!B312,技能效果!B:B,0)))</f>
        <v/>
      </c>
      <c r="O312" s="95">
        <f>IF(INDEX(技能效果!N:N,MATCH(B312,技能效果!B:B,0))=0,INDEX(技能效果!M:M,MATCH(技能效果等级!B312,技能效果!B:B,0)),INDEX(技能效果!M:M,MATCH(技能效果等级!B312,技能效果!B:B,0))*VLOOKUP(E312,技能数值计算!$C$19:$D$28,2,FALSE))</f>
        <v>0</v>
      </c>
      <c r="P312" s="95"/>
      <c r="Q312" s="95"/>
      <c r="R312" s="95" t="str">
        <f>IF(INDEX(技能效果!O:O,MATCH(技能效果等级!B312,技能效果!B:B,0))="","",INDEX(技能效果!O:O,MATCH(技能效果等级!B312,技能效果!B:B,0)))</f>
        <v/>
      </c>
      <c r="S312" s="95"/>
      <c r="T312" s="95"/>
      <c r="U312" s="95"/>
      <c r="V312" s="96" t="str">
        <f>IF(INDEX(技能效果!AF:AF,MATCH(技能效果等级!B312,技能效果!B:B,0))="","",INDEX(技能效果!AF:AF,MATCH(技能效果等级!B312,技能效果!B:B,0)))</f>
        <v/>
      </c>
      <c r="W312" s="95">
        <f t="shared" si="3"/>
        <v>22</v>
      </c>
      <c r="X312" s="95"/>
      <c r="Y312" s="95"/>
    </row>
    <row r="313" spans="1:25" ht="16.5" x14ac:dyDescent="0.2">
      <c r="A313" s="62">
        <v>310</v>
      </c>
      <c r="B313" s="95">
        <f>INDEX(技能效果!B:B,MATCH(技能效果等级!W313,技能效果!AE:AE,0))</f>
        <v>130601102</v>
      </c>
      <c r="C313" s="95" t="str">
        <f>INDEX(技能效果!C:C,MATCH(技能效果等级!B313,技能效果!B:B,0))</f>
        <v>阎风吒普攻水晶</v>
      </c>
      <c r="D313" s="96" t="s">
        <v>873</v>
      </c>
      <c r="E313" s="95">
        <v>6</v>
      </c>
      <c r="F313" s="95">
        <f>INDEX(技能效果!H:H,MATCH(技能效果等级!B313,技能效果!B:B,0))</f>
        <v>3001</v>
      </c>
      <c r="G313" s="95">
        <f>IF(INDEX(技能效果!K:K,MATCH(B313,技能效果!B:B,0))=0,INDEX(技能效果!I:I,MATCH(技能效果等级!B313,技能效果!B:B,0)),INDEX(技能效果!I:I,MATCH(技能效果等级!B313,技能效果!B:B,0))*VLOOKUP(E313,技能数值计算!$C$19:$D$28,2,FALSE))</f>
        <v>3</v>
      </c>
      <c r="H313" s="95">
        <f>INDEX(技能效果!J:J,MATCH(技能效果等级!B313,技能效果!B:B,0))</f>
        <v>1</v>
      </c>
      <c r="I313" s="95"/>
      <c r="J313" s="95"/>
      <c r="K313" s="95"/>
      <c r="L313" s="95"/>
      <c r="M313" s="95"/>
      <c r="N313" s="96" t="str">
        <f>IF(INDEX(技能效果!L:L,MATCH(技能效果等级!B313,技能效果!B:B,0))="","",INDEX(技能效果!L:L,MATCH(技能效果等级!B313,技能效果!B:B,0)))</f>
        <v/>
      </c>
      <c r="O313" s="95">
        <f>IF(INDEX(技能效果!N:N,MATCH(B313,技能效果!B:B,0))=0,INDEX(技能效果!M:M,MATCH(技能效果等级!B313,技能效果!B:B,0)),INDEX(技能效果!M:M,MATCH(技能效果等级!B313,技能效果!B:B,0))*VLOOKUP(E313,技能数值计算!$C$19:$D$28,2,FALSE))</f>
        <v>0</v>
      </c>
      <c r="P313" s="95"/>
      <c r="Q313" s="95"/>
      <c r="R313" s="95" t="str">
        <f>IF(INDEX(技能效果!O:O,MATCH(技能效果等级!B313,技能效果!B:B,0))="","",INDEX(技能效果!O:O,MATCH(技能效果等级!B313,技能效果!B:B,0)))</f>
        <v/>
      </c>
      <c r="S313" s="95"/>
      <c r="T313" s="95"/>
      <c r="U313" s="95"/>
      <c r="V313" s="96" t="str">
        <f>IF(INDEX(技能效果!AF:AF,MATCH(技能效果等级!B313,技能效果!B:B,0))="","",INDEX(技能效果!AF:AF,MATCH(技能效果等级!B313,技能效果!B:B,0)))</f>
        <v/>
      </c>
      <c r="W313" s="95">
        <f t="shared" si="3"/>
        <v>22</v>
      </c>
      <c r="X313" s="95"/>
      <c r="Y313" s="95"/>
    </row>
    <row r="314" spans="1:25" ht="16.5" x14ac:dyDescent="0.2">
      <c r="A314" s="62">
        <v>311</v>
      </c>
      <c r="B314" s="95">
        <f>INDEX(技能效果!B:B,MATCH(技能效果等级!W314,技能效果!AE:AE,0))</f>
        <v>130601102</v>
      </c>
      <c r="C314" s="95" t="str">
        <f>INDEX(技能效果!C:C,MATCH(技能效果等级!B314,技能效果!B:B,0))</f>
        <v>阎风吒普攻水晶</v>
      </c>
      <c r="D314" s="96" t="s">
        <v>873</v>
      </c>
      <c r="E314" s="95">
        <v>7</v>
      </c>
      <c r="F314" s="95">
        <f>INDEX(技能效果!H:H,MATCH(技能效果等级!B314,技能效果!B:B,0))</f>
        <v>3001</v>
      </c>
      <c r="G314" s="95">
        <f>IF(INDEX(技能效果!K:K,MATCH(B314,技能效果!B:B,0))=0,INDEX(技能效果!I:I,MATCH(技能效果等级!B314,技能效果!B:B,0)),INDEX(技能效果!I:I,MATCH(技能效果等级!B314,技能效果!B:B,0))*VLOOKUP(E314,技能数值计算!$C$19:$D$28,2,FALSE))</f>
        <v>3</v>
      </c>
      <c r="H314" s="95">
        <f>INDEX(技能效果!J:J,MATCH(技能效果等级!B314,技能效果!B:B,0))</f>
        <v>1</v>
      </c>
      <c r="I314" s="95"/>
      <c r="J314" s="95"/>
      <c r="K314" s="95"/>
      <c r="L314" s="95"/>
      <c r="M314" s="95"/>
      <c r="N314" s="96" t="str">
        <f>IF(INDEX(技能效果!L:L,MATCH(技能效果等级!B314,技能效果!B:B,0))="","",INDEX(技能效果!L:L,MATCH(技能效果等级!B314,技能效果!B:B,0)))</f>
        <v/>
      </c>
      <c r="O314" s="95">
        <f>IF(INDEX(技能效果!N:N,MATCH(B314,技能效果!B:B,0))=0,INDEX(技能效果!M:M,MATCH(技能效果等级!B314,技能效果!B:B,0)),INDEX(技能效果!M:M,MATCH(技能效果等级!B314,技能效果!B:B,0))*VLOOKUP(E314,技能数值计算!$C$19:$D$28,2,FALSE))</f>
        <v>0</v>
      </c>
      <c r="P314" s="95"/>
      <c r="Q314" s="95"/>
      <c r="R314" s="95" t="str">
        <f>IF(INDEX(技能效果!O:O,MATCH(技能效果等级!B314,技能效果!B:B,0))="","",INDEX(技能效果!O:O,MATCH(技能效果等级!B314,技能效果!B:B,0)))</f>
        <v/>
      </c>
      <c r="S314" s="95"/>
      <c r="T314" s="95"/>
      <c r="U314" s="95"/>
      <c r="V314" s="96" t="str">
        <f>IF(INDEX(技能效果!AF:AF,MATCH(技能效果等级!B314,技能效果!B:B,0))="","",INDEX(技能效果!AF:AF,MATCH(技能效果等级!B314,技能效果!B:B,0)))</f>
        <v/>
      </c>
      <c r="W314" s="95">
        <f t="shared" si="3"/>
        <v>22</v>
      </c>
      <c r="X314" s="95"/>
      <c r="Y314" s="95"/>
    </row>
    <row r="315" spans="1:25" ht="16.5" x14ac:dyDescent="0.2">
      <c r="A315" s="62">
        <v>312</v>
      </c>
      <c r="B315" s="95">
        <f>INDEX(技能效果!B:B,MATCH(技能效果等级!W315,技能效果!AE:AE,0))</f>
        <v>130601102</v>
      </c>
      <c r="C315" s="95" t="str">
        <f>INDEX(技能效果!C:C,MATCH(技能效果等级!B315,技能效果!B:B,0))</f>
        <v>阎风吒普攻水晶</v>
      </c>
      <c r="D315" s="96" t="s">
        <v>873</v>
      </c>
      <c r="E315" s="95">
        <v>8</v>
      </c>
      <c r="F315" s="95">
        <f>INDEX(技能效果!H:H,MATCH(技能效果等级!B315,技能效果!B:B,0))</f>
        <v>3001</v>
      </c>
      <c r="G315" s="95">
        <f>IF(INDEX(技能效果!K:K,MATCH(B315,技能效果!B:B,0))=0,INDEX(技能效果!I:I,MATCH(技能效果等级!B315,技能效果!B:B,0)),INDEX(技能效果!I:I,MATCH(技能效果等级!B315,技能效果!B:B,0))*VLOOKUP(E315,技能数值计算!$C$19:$D$28,2,FALSE))</f>
        <v>3</v>
      </c>
      <c r="H315" s="95">
        <f>INDEX(技能效果!J:J,MATCH(技能效果等级!B315,技能效果!B:B,0))</f>
        <v>1</v>
      </c>
      <c r="I315" s="95"/>
      <c r="J315" s="95"/>
      <c r="K315" s="95"/>
      <c r="L315" s="95"/>
      <c r="M315" s="95"/>
      <c r="N315" s="96" t="str">
        <f>IF(INDEX(技能效果!L:L,MATCH(技能效果等级!B315,技能效果!B:B,0))="","",INDEX(技能效果!L:L,MATCH(技能效果等级!B315,技能效果!B:B,0)))</f>
        <v/>
      </c>
      <c r="O315" s="95">
        <f>IF(INDEX(技能效果!N:N,MATCH(B315,技能效果!B:B,0))=0,INDEX(技能效果!M:M,MATCH(技能效果等级!B315,技能效果!B:B,0)),INDEX(技能效果!M:M,MATCH(技能效果等级!B315,技能效果!B:B,0))*VLOOKUP(E315,技能数值计算!$C$19:$D$28,2,FALSE))</f>
        <v>0</v>
      </c>
      <c r="P315" s="95"/>
      <c r="Q315" s="95"/>
      <c r="R315" s="95" t="str">
        <f>IF(INDEX(技能效果!O:O,MATCH(技能效果等级!B315,技能效果!B:B,0))="","",INDEX(技能效果!O:O,MATCH(技能效果等级!B315,技能效果!B:B,0)))</f>
        <v/>
      </c>
      <c r="S315" s="95"/>
      <c r="T315" s="95"/>
      <c r="U315" s="95"/>
      <c r="V315" s="96" t="str">
        <f>IF(INDEX(技能效果!AF:AF,MATCH(技能效果等级!B315,技能效果!B:B,0))="","",INDEX(技能效果!AF:AF,MATCH(技能效果等级!B315,技能效果!B:B,0)))</f>
        <v/>
      </c>
      <c r="W315" s="95">
        <f t="shared" si="3"/>
        <v>22</v>
      </c>
      <c r="X315" s="95"/>
      <c r="Y315" s="95"/>
    </row>
    <row r="316" spans="1:25" ht="16.5" x14ac:dyDescent="0.2">
      <c r="A316" s="62">
        <v>313</v>
      </c>
      <c r="B316" s="95">
        <f>INDEX(技能效果!B:B,MATCH(技能效果等级!W316,技能效果!AE:AE,0))</f>
        <v>130601102</v>
      </c>
      <c r="C316" s="95" t="str">
        <f>INDEX(技能效果!C:C,MATCH(技能效果等级!B316,技能效果!B:B,0))</f>
        <v>阎风吒普攻水晶</v>
      </c>
      <c r="D316" s="96" t="s">
        <v>873</v>
      </c>
      <c r="E316" s="95">
        <v>9</v>
      </c>
      <c r="F316" s="95">
        <f>INDEX(技能效果!H:H,MATCH(技能效果等级!B316,技能效果!B:B,0))</f>
        <v>3001</v>
      </c>
      <c r="G316" s="95">
        <f>IF(INDEX(技能效果!K:K,MATCH(B316,技能效果!B:B,0))=0,INDEX(技能效果!I:I,MATCH(技能效果等级!B316,技能效果!B:B,0)),INDEX(技能效果!I:I,MATCH(技能效果等级!B316,技能效果!B:B,0))*VLOOKUP(E316,技能数值计算!$C$19:$D$28,2,FALSE))</f>
        <v>3</v>
      </c>
      <c r="H316" s="95">
        <f>INDEX(技能效果!J:J,MATCH(技能效果等级!B316,技能效果!B:B,0))</f>
        <v>1</v>
      </c>
      <c r="I316" s="95"/>
      <c r="J316" s="95"/>
      <c r="K316" s="95"/>
      <c r="L316" s="95"/>
      <c r="M316" s="95"/>
      <c r="N316" s="96" t="str">
        <f>IF(INDEX(技能效果!L:L,MATCH(技能效果等级!B316,技能效果!B:B,0))="","",INDEX(技能效果!L:L,MATCH(技能效果等级!B316,技能效果!B:B,0)))</f>
        <v/>
      </c>
      <c r="O316" s="95">
        <f>IF(INDEX(技能效果!N:N,MATCH(B316,技能效果!B:B,0))=0,INDEX(技能效果!M:M,MATCH(技能效果等级!B316,技能效果!B:B,0)),INDEX(技能效果!M:M,MATCH(技能效果等级!B316,技能效果!B:B,0))*VLOOKUP(E316,技能数值计算!$C$19:$D$28,2,FALSE))</f>
        <v>0</v>
      </c>
      <c r="P316" s="95"/>
      <c r="Q316" s="95"/>
      <c r="R316" s="95" t="str">
        <f>IF(INDEX(技能效果!O:O,MATCH(技能效果等级!B316,技能效果!B:B,0))="","",INDEX(技能效果!O:O,MATCH(技能效果等级!B316,技能效果!B:B,0)))</f>
        <v/>
      </c>
      <c r="S316" s="95"/>
      <c r="T316" s="95"/>
      <c r="U316" s="95"/>
      <c r="V316" s="96" t="str">
        <f>IF(INDEX(技能效果!AF:AF,MATCH(技能效果等级!B316,技能效果!B:B,0))="","",INDEX(技能效果!AF:AF,MATCH(技能效果等级!B316,技能效果!B:B,0)))</f>
        <v/>
      </c>
      <c r="W316" s="95">
        <f t="shared" si="3"/>
        <v>22</v>
      </c>
      <c r="X316" s="95"/>
      <c r="Y316" s="95"/>
    </row>
    <row r="317" spans="1:25" ht="16.5" x14ac:dyDescent="0.2">
      <c r="A317" s="62">
        <v>314</v>
      </c>
      <c r="B317" s="95">
        <f>INDEX(技能效果!B:B,MATCH(技能效果等级!W317,技能效果!AE:AE,0))</f>
        <v>130601102</v>
      </c>
      <c r="C317" s="95" t="str">
        <f>INDEX(技能效果!C:C,MATCH(技能效果等级!B317,技能效果!B:B,0))</f>
        <v>阎风吒普攻水晶</v>
      </c>
      <c r="D317" s="96" t="s">
        <v>873</v>
      </c>
      <c r="E317" s="95">
        <v>10</v>
      </c>
      <c r="F317" s="95">
        <f>INDEX(技能效果!H:H,MATCH(技能效果等级!B317,技能效果!B:B,0))</f>
        <v>3001</v>
      </c>
      <c r="G317" s="95">
        <f>IF(INDEX(技能效果!K:K,MATCH(B317,技能效果!B:B,0))=0,INDEX(技能效果!I:I,MATCH(技能效果等级!B317,技能效果!B:B,0)),INDEX(技能效果!I:I,MATCH(技能效果等级!B317,技能效果!B:B,0))*VLOOKUP(E317,技能数值计算!$C$19:$D$28,2,FALSE))</f>
        <v>3</v>
      </c>
      <c r="H317" s="95">
        <f>INDEX(技能效果!J:J,MATCH(技能效果等级!B317,技能效果!B:B,0))</f>
        <v>1</v>
      </c>
      <c r="I317" s="95"/>
      <c r="J317" s="95"/>
      <c r="K317" s="95"/>
      <c r="L317" s="95"/>
      <c r="M317" s="95"/>
      <c r="N317" s="96" t="str">
        <f>IF(INDEX(技能效果!L:L,MATCH(技能效果等级!B317,技能效果!B:B,0))="","",INDEX(技能效果!L:L,MATCH(技能效果等级!B317,技能效果!B:B,0)))</f>
        <v/>
      </c>
      <c r="O317" s="95">
        <f>IF(INDEX(技能效果!N:N,MATCH(B317,技能效果!B:B,0))=0,INDEX(技能效果!M:M,MATCH(技能效果等级!B317,技能效果!B:B,0)),INDEX(技能效果!M:M,MATCH(技能效果等级!B317,技能效果!B:B,0))*VLOOKUP(E317,技能数值计算!$C$19:$D$28,2,FALSE))</f>
        <v>0</v>
      </c>
      <c r="P317" s="95"/>
      <c r="Q317" s="95"/>
      <c r="R317" s="95" t="str">
        <f>IF(INDEX(技能效果!O:O,MATCH(技能效果等级!B317,技能效果!B:B,0))="","",INDEX(技能效果!O:O,MATCH(技能效果等级!B317,技能效果!B:B,0)))</f>
        <v/>
      </c>
      <c r="S317" s="95"/>
      <c r="T317" s="95"/>
      <c r="U317" s="95"/>
      <c r="V317" s="96" t="str">
        <f>IF(INDEX(技能效果!AF:AF,MATCH(技能效果等级!B317,技能效果!B:B,0))="","",INDEX(技能效果!AF:AF,MATCH(技能效果等级!B317,技能效果!B:B,0)))</f>
        <v/>
      </c>
      <c r="W317" s="95">
        <f t="shared" si="3"/>
        <v>22</v>
      </c>
      <c r="X317" s="95"/>
      <c r="Y317" s="95"/>
    </row>
    <row r="318" spans="1:25" ht="16.5" x14ac:dyDescent="0.2">
      <c r="A318" s="62">
        <v>315</v>
      </c>
      <c r="B318" s="95">
        <f>INDEX(技能效果!B:B,MATCH(技能效果等级!W318,技能效果!AE:AE,0))</f>
        <v>130601201</v>
      </c>
      <c r="C318" s="95" t="str">
        <f>INDEX(技能效果!C:C,MATCH(技能效果等级!B318,技能效果!B:B,0))</f>
        <v>南御夫普攻伤害</v>
      </c>
      <c r="D318" s="96" t="s">
        <v>873</v>
      </c>
      <c r="E318" s="95">
        <v>1</v>
      </c>
      <c r="F318" s="95">
        <f>INDEX(技能效果!H:H,MATCH(技能效果等级!B318,技能效果!B:B,0))</f>
        <v>1001</v>
      </c>
      <c r="G318" s="95">
        <f>IF(INDEX(技能效果!K:K,MATCH(B318,技能效果!B:B,0))=0,INDEX(技能效果!I:I,MATCH(技能效果等级!B318,技能效果!B:B,0)),INDEX(技能效果!I:I,MATCH(技能效果等级!B318,技能效果!B:B,0))*VLOOKUP(E318,技能数值计算!$C$19:$D$28,2,FALSE))</f>
        <v>1</v>
      </c>
      <c r="H318" s="95">
        <f>INDEX(技能效果!J:J,MATCH(技能效果等级!B318,技能效果!B:B,0))</f>
        <v>0</v>
      </c>
      <c r="I318" s="95"/>
      <c r="J318" s="95"/>
      <c r="K318" s="95"/>
      <c r="L318" s="95"/>
      <c r="M318" s="95"/>
      <c r="N318" s="96" t="str">
        <f>IF(INDEX(技能效果!L:L,MATCH(技能效果等级!B318,技能效果!B:B,0))="","",INDEX(技能效果!L:L,MATCH(技能效果等级!B318,技能效果!B:B,0)))</f>
        <v/>
      </c>
      <c r="O318" s="95">
        <f>IF(INDEX(技能效果!N:N,MATCH(B318,技能效果!B:B,0))=0,INDEX(技能效果!M:M,MATCH(技能效果等级!B318,技能效果!B:B,0)),INDEX(技能效果!M:M,MATCH(技能效果等级!B318,技能效果!B:B,0))*VLOOKUP(E318,技能数值计算!$C$19:$D$28,2,FALSE))</f>
        <v>0</v>
      </c>
      <c r="P318" s="95"/>
      <c r="Q318" s="95"/>
      <c r="R318" s="95" t="str">
        <f>IF(INDEX(技能效果!O:O,MATCH(技能效果等级!B318,技能效果!B:B,0))="","",INDEX(技能效果!O:O,MATCH(技能效果等级!B318,技能效果!B:B,0)))</f>
        <v/>
      </c>
      <c r="S318" s="95"/>
      <c r="T318" s="95"/>
      <c r="U318" s="95"/>
      <c r="V318" s="96" t="str">
        <f>IF(INDEX(技能效果!AF:AF,MATCH(技能效果等级!B318,技能效果!B:B,0))="","",INDEX(技能效果!AF:AF,MATCH(技能效果等级!B318,技能效果!B:B,0)))</f>
        <v/>
      </c>
      <c r="W318" s="95">
        <f t="shared" si="3"/>
        <v>23</v>
      </c>
      <c r="X318" s="95"/>
      <c r="Y318" s="95"/>
    </row>
    <row r="319" spans="1:25" ht="16.5" x14ac:dyDescent="0.2">
      <c r="A319" s="62">
        <v>316</v>
      </c>
      <c r="B319" s="95">
        <f>INDEX(技能效果!B:B,MATCH(技能效果等级!W319,技能效果!AE:AE,0))</f>
        <v>130601201</v>
      </c>
      <c r="C319" s="95" t="str">
        <f>INDEX(技能效果!C:C,MATCH(技能效果等级!B319,技能效果!B:B,0))</f>
        <v>南御夫普攻伤害</v>
      </c>
      <c r="D319" s="96" t="s">
        <v>873</v>
      </c>
      <c r="E319" s="95">
        <v>2</v>
      </c>
      <c r="F319" s="95">
        <f>INDEX(技能效果!H:H,MATCH(技能效果等级!B319,技能效果!B:B,0))</f>
        <v>1001</v>
      </c>
      <c r="G319" s="95">
        <f>IF(INDEX(技能效果!K:K,MATCH(B319,技能效果!B:B,0))=0,INDEX(技能效果!I:I,MATCH(技能效果等级!B319,技能效果!B:B,0)),INDEX(技能效果!I:I,MATCH(技能效果等级!B319,技能效果!B:B,0))*VLOOKUP(E319,技能数值计算!$C$19:$D$28,2,FALSE))</f>
        <v>1</v>
      </c>
      <c r="H319" s="95">
        <f>INDEX(技能效果!J:J,MATCH(技能效果等级!B319,技能效果!B:B,0))</f>
        <v>0</v>
      </c>
      <c r="I319" s="95"/>
      <c r="J319" s="95"/>
      <c r="K319" s="95"/>
      <c r="L319" s="95"/>
      <c r="M319" s="95"/>
      <c r="N319" s="96" t="str">
        <f>IF(INDEX(技能效果!L:L,MATCH(技能效果等级!B319,技能效果!B:B,0))="","",INDEX(技能效果!L:L,MATCH(技能效果等级!B319,技能效果!B:B,0)))</f>
        <v/>
      </c>
      <c r="O319" s="95">
        <f>IF(INDEX(技能效果!N:N,MATCH(B319,技能效果!B:B,0))=0,INDEX(技能效果!M:M,MATCH(技能效果等级!B319,技能效果!B:B,0)),INDEX(技能效果!M:M,MATCH(技能效果等级!B319,技能效果!B:B,0))*VLOOKUP(E319,技能数值计算!$C$19:$D$28,2,FALSE))</f>
        <v>0</v>
      </c>
      <c r="P319" s="95"/>
      <c r="Q319" s="95"/>
      <c r="R319" s="95" t="str">
        <f>IF(INDEX(技能效果!O:O,MATCH(技能效果等级!B319,技能效果!B:B,0))="","",INDEX(技能效果!O:O,MATCH(技能效果等级!B319,技能效果!B:B,0)))</f>
        <v/>
      </c>
      <c r="S319" s="95"/>
      <c r="T319" s="95"/>
      <c r="U319" s="95"/>
      <c r="V319" s="96" t="str">
        <f>IF(INDEX(技能效果!AF:AF,MATCH(技能效果等级!B319,技能效果!B:B,0))="","",INDEX(技能效果!AF:AF,MATCH(技能效果等级!B319,技能效果!B:B,0)))</f>
        <v/>
      </c>
      <c r="W319" s="95">
        <f t="shared" si="3"/>
        <v>23</v>
      </c>
      <c r="X319" s="95"/>
      <c r="Y319" s="95"/>
    </row>
    <row r="320" spans="1:25" ht="16.5" x14ac:dyDescent="0.2">
      <c r="A320" s="62">
        <v>317</v>
      </c>
      <c r="B320" s="95">
        <f>INDEX(技能效果!B:B,MATCH(技能效果等级!W320,技能效果!AE:AE,0))</f>
        <v>130601201</v>
      </c>
      <c r="C320" s="95" t="str">
        <f>INDEX(技能效果!C:C,MATCH(技能效果等级!B320,技能效果!B:B,0))</f>
        <v>南御夫普攻伤害</v>
      </c>
      <c r="D320" s="96" t="s">
        <v>873</v>
      </c>
      <c r="E320" s="95">
        <v>3</v>
      </c>
      <c r="F320" s="95">
        <f>INDEX(技能效果!H:H,MATCH(技能效果等级!B320,技能效果!B:B,0))</f>
        <v>1001</v>
      </c>
      <c r="G320" s="95">
        <f>IF(INDEX(技能效果!K:K,MATCH(B320,技能效果!B:B,0))=0,INDEX(技能效果!I:I,MATCH(技能效果等级!B320,技能效果!B:B,0)),INDEX(技能效果!I:I,MATCH(技能效果等级!B320,技能效果!B:B,0))*VLOOKUP(E320,技能数值计算!$C$19:$D$28,2,FALSE))</f>
        <v>1</v>
      </c>
      <c r="H320" s="95">
        <f>INDEX(技能效果!J:J,MATCH(技能效果等级!B320,技能效果!B:B,0))</f>
        <v>0</v>
      </c>
      <c r="I320" s="95"/>
      <c r="J320" s="95"/>
      <c r="K320" s="95"/>
      <c r="L320" s="95"/>
      <c r="M320" s="95"/>
      <c r="N320" s="96" t="str">
        <f>IF(INDEX(技能效果!L:L,MATCH(技能效果等级!B320,技能效果!B:B,0))="","",INDEX(技能效果!L:L,MATCH(技能效果等级!B320,技能效果!B:B,0)))</f>
        <v/>
      </c>
      <c r="O320" s="95">
        <f>IF(INDEX(技能效果!N:N,MATCH(B320,技能效果!B:B,0))=0,INDEX(技能效果!M:M,MATCH(技能效果等级!B320,技能效果!B:B,0)),INDEX(技能效果!M:M,MATCH(技能效果等级!B320,技能效果!B:B,0))*VLOOKUP(E320,技能数值计算!$C$19:$D$28,2,FALSE))</f>
        <v>0</v>
      </c>
      <c r="P320" s="95"/>
      <c r="Q320" s="95"/>
      <c r="R320" s="95" t="str">
        <f>IF(INDEX(技能效果!O:O,MATCH(技能效果等级!B320,技能效果!B:B,0))="","",INDEX(技能效果!O:O,MATCH(技能效果等级!B320,技能效果!B:B,0)))</f>
        <v/>
      </c>
      <c r="S320" s="95"/>
      <c r="T320" s="95"/>
      <c r="U320" s="95"/>
      <c r="V320" s="96" t="str">
        <f>IF(INDEX(技能效果!AF:AF,MATCH(技能效果等级!B320,技能效果!B:B,0))="","",INDEX(技能效果!AF:AF,MATCH(技能效果等级!B320,技能效果!B:B,0)))</f>
        <v/>
      </c>
      <c r="W320" s="95">
        <f t="shared" si="3"/>
        <v>23</v>
      </c>
      <c r="X320" s="95"/>
      <c r="Y320" s="95"/>
    </row>
    <row r="321" spans="1:25" ht="16.5" x14ac:dyDescent="0.2">
      <c r="A321" s="62">
        <v>318</v>
      </c>
      <c r="B321" s="95">
        <f>INDEX(技能效果!B:B,MATCH(技能效果等级!W321,技能效果!AE:AE,0))</f>
        <v>130601201</v>
      </c>
      <c r="C321" s="95" t="str">
        <f>INDEX(技能效果!C:C,MATCH(技能效果等级!B321,技能效果!B:B,0))</f>
        <v>南御夫普攻伤害</v>
      </c>
      <c r="D321" s="96" t="s">
        <v>873</v>
      </c>
      <c r="E321" s="95">
        <v>4</v>
      </c>
      <c r="F321" s="95">
        <f>INDEX(技能效果!H:H,MATCH(技能效果等级!B321,技能效果!B:B,0))</f>
        <v>1001</v>
      </c>
      <c r="G321" s="95">
        <f>IF(INDEX(技能效果!K:K,MATCH(B321,技能效果!B:B,0))=0,INDEX(技能效果!I:I,MATCH(技能效果等级!B321,技能效果!B:B,0)),INDEX(技能效果!I:I,MATCH(技能效果等级!B321,技能效果!B:B,0))*VLOOKUP(E321,技能数值计算!$C$19:$D$28,2,FALSE))</f>
        <v>1</v>
      </c>
      <c r="H321" s="95">
        <f>INDEX(技能效果!J:J,MATCH(技能效果等级!B321,技能效果!B:B,0))</f>
        <v>0</v>
      </c>
      <c r="I321" s="95"/>
      <c r="J321" s="95"/>
      <c r="K321" s="95"/>
      <c r="L321" s="95"/>
      <c r="M321" s="95"/>
      <c r="N321" s="96" t="str">
        <f>IF(INDEX(技能效果!L:L,MATCH(技能效果等级!B321,技能效果!B:B,0))="","",INDEX(技能效果!L:L,MATCH(技能效果等级!B321,技能效果!B:B,0)))</f>
        <v/>
      </c>
      <c r="O321" s="95">
        <f>IF(INDEX(技能效果!N:N,MATCH(B321,技能效果!B:B,0))=0,INDEX(技能效果!M:M,MATCH(技能效果等级!B321,技能效果!B:B,0)),INDEX(技能效果!M:M,MATCH(技能效果等级!B321,技能效果!B:B,0))*VLOOKUP(E321,技能数值计算!$C$19:$D$28,2,FALSE))</f>
        <v>0</v>
      </c>
      <c r="P321" s="95"/>
      <c r="Q321" s="95"/>
      <c r="R321" s="95" t="str">
        <f>IF(INDEX(技能效果!O:O,MATCH(技能效果等级!B321,技能效果!B:B,0))="","",INDEX(技能效果!O:O,MATCH(技能效果等级!B321,技能效果!B:B,0)))</f>
        <v/>
      </c>
      <c r="S321" s="95"/>
      <c r="T321" s="95"/>
      <c r="U321" s="95"/>
      <c r="V321" s="96" t="str">
        <f>IF(INDEX(技能效果!AF:AF,MATCH(技能效果等级!B321,技能效果!B:B,0))="","",INDEX(技能效果!AF:AF,MATCH(技能效果等级!B321,技能效果!B:B,0)))</f>
        <v/>
      </c>
      <c r="W321" s="95">
        <f t="shared" si="3"/>
        <v>23</v>
      </c>
      <c r="X321" s="95"/>
      <c r="Y321" s="95"/>
    </row>
    <row r="322" spans="1:25" ht="16.5" x14ac:dyDescent="0.2">
      <c r="A322" s="62">
        <v>319</v>
      </c>
      <c r="B322" s="95">
        <f>INDEX(技能效果!B:B,MATCH(技能效果等级!W322,技能效果!AE:AE,0))</f>
        <v>130601201</v>
      </c>
      <c r="C322" s="95" t="str">
        <f>INDEX(技能效果!C:C,MATCH(技能效果等级!B322,技能效果!B:B,0))</f>
        <v>南御夫普攻伤害</v>
      </c>
      <c r="D322" s="96" t="s">
        <v>873</v>
      </c>
      <c r="E322" s="95">
        <v>5</v>
      </c>
      <c r="F322" s="95">
        <f>INDEX(技能效果!H:H,MATCH(技能效果等级!B322,技能效果!B:B,0))</f>
        <v>1001</v>
      </c>
      <c r="G322" s="95">
        <f>IF(INDEX(技能效果!K:K,MATCH(B322,技能效果!B:B,0))=0,INDEX(技能效果!I:I,MATCH(技能效果等级!B322,技能效果!B:B,0)),INDEX(技能效果!I:I,MATCH(技能效果等级!B322,技能效果!B:B,0))*VLOOKUP(E322,技能数值计算!$C$19:$D$28,2,FALSE))</f>
        <v>1</v>
      </c>
      <c r="H322" s="95">
        <f>INDEX(技能效果!J:J,MATCH(技能效果等级!B322,技能效果!B:B,0))</f>
        <v>0</v>
      </c>
      <c r="I322" s="95"/>
      <c r="J322" s="95"/>
      <c r="K322" s="95"/>
      <c r="L322" s="95"/>
      <c r="M322" s="95"/>
      <c r="N322" s="96" t="str">
        <f>IF(INDEX(技能效果!L:L,MATCH(技能效果等级!B322,技能效果!B:B,0))="","",INDEX(技能效果!L:L,MATCH(技能效果等级!B322,技能效果!B:B,0)))</f>
        <v/>
      </c>
      <c r="O322" s="95">
        <f>IF(INDEX(技能效果!N:N,MATCH(B322,技能效果!B:B,0))=0,INDEX(技能效果!M:M,MATCH(技能效果等级!B322,技能效果!B:B,0)),INDEX(技能效果!M:M,MATCH(技能效果等级!B322,技能效果!B:B,0))*VLOOKUP(E322,技能数值计算!$C$19:$D$28,2,FALSE))</f>
        <v>0</v>
      </c>
      <c r="P322" s="95"/>
      <c r="Q322" s="95"/>
      <c r="R322" s="95" t="str">
        <f>IF(INDEX(技能效果!O:O,MATCH(技能效果等级!B322,技能效果!B:B,0))="","",INDEX(技能效果!O:O,MATCH(技能效果等级!B322,技能效果!B:B,0)))</f>
        <v/>
      </c>
      <c r="S322" s="95"/>
      <c r="T322" s="95"/>
      <c r="U322" s="95"/>
      <c r="V322" s="96" t="str">
        <f>IF(INDEX(技能效果!AF:AF,MATCH(技能效果等级!B322,技能效果!B:B,0))="","",INDEX(技能效果!AF:AF,MATCH(技能效果等级!B322,技能效果!B:B,0)))</f>
        <v/>
      </c>
      <c r="W322" s="95">
        <f t="shared" si="3"/>
        <v>23</v>
      </c>
      <c r="X322" s="95"/>
      <c r="Y322" s="95"/>
    </row>
    <row r="323" spans="1:25" ht="16.5" x14ac:dyDescent="0.2">
      <c r="A323" s="62">
        <v>320</v>
      </c>
      <c r="B323" s="95">
        <f>INDEX(技能效果!B:B,MATCH(技能效果等级!W323,技能效果!AE:AE,0))</f>
        <v>130601201</v>
      </c>
      <c r="C323" s="95" t="str">
        <f>INDEX(技能效果!C:C,MATCH(技能效果等级!B323,技能效果!B:B,0))</f>
        <v>南御夫普攻伤害</v>
      </c>
      <c r="D323" s="96" t="s">
        <v>873</v>
      </c>
      <c r="E323" s="95">
        <v>6</v>
      </c>
      <c r="F323" s="95">
        <f>INDEX(技能效果!H:H,MATCH(技能效果等级!B323,技能效果!B:B,0))</f>
        <v>1001</v>
      </c>
      <c r="G323" s="95">
        <f>IF(INDEX(技能效果!K:K,MATCH(B323,技能效果!B:B,0))=0,INDEX(技能效果!I:I,MATCH(技能效果等级!B323,技能效果!B:B,0)),INDEX(技能效果!I:I,MATCH(技能效果等级!B323,技能效果!B:B,0))*VLOOKUP(E323,技能数值计算!$C$19:$D$28,2,FALSE))</f>
        <v>1</v>
      </c>
      <c r="H323" s="95">
        <f>INDEX(技能效果!J:J,MATCH(技能效果等级!B323,技能效果!B:B,0))</f>
        <v>0</v>
      </c>
      <c r="I323" s="95"/>
      <c r="J323" s="95"/>
      <c r="K323" s="95"/>
      <c r="L323" s="95"/>
      <c r="M323" s="95"/>
      <c r="N323" s="96" t="str">
        <f>IF(INDEX(技能效果!L:L,MATCH(技能效果等级!B323,技能效果!B:B,0))="","",INDEX(技能效果!L:L,MATCH(技能效果等级!B323,技能效果!B:B,0)))</f>
        <v/>
      </c>
      <c r="O323" s="95">
        <f>IF(INDEX(技能效果!N:N,MATCH(B323,技能效果!B:B,0))=0,INDEX(技能效果!M:M,MATCH(技能效果等级!B323,技能效果!B:B,0)),INDEX(技能效果!M:M,MATCH(技能效果等级!B323,技能效果!B:B,0))*VLOOKUP(E323,技能数值计算!$C$19:$D$28,2,FALSE))</f>
        <v>0</v>
      </c>
      <c r="P323" s="95"/>
      <c r="Q323" s="95"/>
      <c r="R323" s="95" t="str">
        <f>IF(INDEX(技能效果!O:O,MATCH(技能效果等级!B323,技能效果!B:B,0))="","",INDEX(技能效果!O:O,MATCH(技能效果等级!B323,技能效果!B:B,0)))</f>
        <v/>
      </c>
      <c r="S323" s="95"/>
      <c r="T323" s="95"/>
      <c r="U323" s="95"/>
      <c r="V323" s="96" t="str">
        <f>IF(INDEX(技能效果!AF:AF,MATCH(技能效果等级!B323,技能效果!B:B,0))="","",INDEX(技能效果!AF:AF,MATCH(技能效果等级!B323,技能效果!B:B,0)))</f>
        <v/>
      </c>
      <c r="W323" s="95">
        <f t="shared" si="3"/>
        <v>23</v>
      </c>
      <c r="X323" s="95"/>
      <c r="Y323" s="95"/>
    </row>
    <row r="324" spans="1:25" ht="16.5" x14ac:dyDescent="0.2">
      <c r="A324" s="62">
        <v>321</v>
      </c>
      <c r="B324" s="95">
        <f>INDEX(技能效果!B:B,MATCH(技能效果等级!W324,技能效果!AE:AE,0))</f>
        <v>130601201</v>
      </c>
      <c r="C324" s="95" t="str">
        <f>INDEX(技能效果!C:C,MATCH(技能效果等级!B324,技能效果!B:B,0))</f>
        <v>南御夫普攻伤害</v>
      </c>
      <c r="D324" s="96" t="s">
        <v>873</v>
      </c>
      <c r="E324" s="95">
        <v>7</v>
      </c>
      <c r="F324" s="95">
        <f>INDEX(技能效果!H:H,MATCH(技能效果等级!B324,技能效果!B:B,0))</f>
        <v>1001</v>
      </c>
      <c r="G324" s="95">
        <f>IF(INDEX(技能效果!K:K,MATCH(B324,技能效果!B:B,0))=0,INDEX(技能效果!I:I,MATCH(技能效果等级!B324,技能效果!B:B,0)),INDEX(技能效果!I:I,MATCH(技能效果等级!B324,技能效果!B:B,0))*VLOOKUP(E324,技能数值计算!$C$19:$D$28,2,FALSE))</f>
        <v>1</v>
      </c>
      <c r="H324" s="95">
        <f>INDEX(技能效果!J:J,MATCH(技能效果等级!B324,技能效果!B:B,0))</f>
        <v>0</v>
      </c>
      <c r="I324" s="95"/>
      <c r="J324" s="95"/>
      <c r="K324" s="95"/>
      <c r="L324" s="95"/>
      <c r="M324" s="95"/>
      <c r="N324" s="96" t="str">
        <f>IF(INDEX(技能效果!L:L,MATCH(技能效果等级!B324,技能效果!B:B,0))="","",INDEX(技能效果!L:L,MATCH(技能效果等级!B324,技能效果!B:B,0)))</f>
        <v/>
      </c>
      <c r="O324" s="95">
        <f>IF(INDEX(技能效果!N:N,MATCH(B324,技能效果!B:B,0))=0,INDEX(技能效果!M:M,MATCH(技能效果等级!B324,技能效果!B:B,0)),INDEX(技能效果!M:M,MATCH(技能效果等级!B324,技能效果!B:B,0))*VLOOKUP(E324,技能数值计算!$C$19:$D$28,2,FALSE))</f>
        <v>0</v>
      </c>
      <c r="P324" s="95"/>
      <c r="Q324" s="95"/>
      <c r="R324" s="95" t="str">
        <f>IF(INDEX(技能效果!O:O,MATCH(技能效果等级!B324,技能效果!B:B,0))="","",INDEX(技能效果!O:O,MATCH(技能效果等级!B324,技能效果!B:B,0)))</f>
        <v/>
      </c>
      <c r="S324" s="95"/>
      <c r="T324" s="95"/>
      <c r="U324" s="95"/>
      <c r="V324" s="96" t="str">
        <f>IF(INDEX(技能效果!AF:AF,MATCH(技能效果等级!B324,技能效果!B:B,0))="","",INDEX(技能效果!AF:AF,MATCH(技能效果等级!B324,技能效果!B:B,0)))</f>
        <v/>
      </c>
      <c r="W324" s="95">
        <f t="shared" si="3"/>
        <v>23</v>
      </c>
      <c r="X324" s="95"/>
      <c r="Y324" s="95"/>
    </row>
    <row r="325" spans="1:25" ht="16.5" x14ac:dyDescent="0.2">
      <c r="A325" s="62">
        <v>322</v>
      </c>
      <c r="B325" s="95">
        <f>INDEX(技能效果!B:B,MATCH(技能效果等级!W325,技能效果!AE:AE,0))</f>
        <v>130601201</v>
      </c>
      <c r="C325" s="95" t="str">
        <f>INDEX(技能效果!C:C,MATCH(技能效果等级!B325,技能效果!B:B,0))</f>
        <v>南御夫普攻伤害</v>
      </c>
      <c r="D325" s="96" t="s">
        <v>873</v>
      </c>
      <c r="E325" s="95">
        <v>8</v>
      </c>
      <c r="F325" s="95">
        <f>INDEX(技能效果!H:H,MATCH(技能效果等级!B325,技能效果!B:B,0))</f>
        <v>1001</v>
      </c>
      <c r="G325" s="95">
        <f>IF(INDEX(技能效果!K:K,MATCH(B325,技能效果!B:B,0))=0,INDEX(技能效果!I:I,MATCH(技能效果等级!B325,技能效果!B:B,0)),INDEX(技能效果!I:I,MATCH(技能效果等级!B325,技能效果!B:B,0))*VLOOKUP(E325,技能数值计算!$C$19:$D$28,2,FALSE))</f>
        <v>1</v>
      </c>
      <c r="H325" s="95">
        <f>INDEX(技能效果!J:J,MATCH(技能效果等级!B325,技能效果!B:B,0))</f>
        <v>0</v>
      </c>
      <c r="I325" s="95"/>
      <c r="J325" s="95"/>
      <c r="K325" s="95"/>
      <c r="L325" s="95"/>
      <c r="M325" s="95"/>
      <c r="N325" s="96" t="str">
        <f>IF(INDEX(技能效果!L:L,MATCH(技能效果等级!B325,技能效果!B:B,0))="","",INDEX(技能效果!L:L,MATCH(技能效果等级!B325,技能效果!B:B,0)))</f>
        <v/>
      </c>
      <c r="O325" s="95">
        <f>IF(INDEX(技能效果!N:N,MATCH(B325,技能效果!B:B,0))=0,INDEX(技能效果!M:M,MATCH(技能效果等级!B325,技能效果!B:B,0)),INDEX(技能效果!M:M,MATCH(技能效果等级!B325,技能效果!B:B,0))*VLOOKUP(E325,技能数值计算!$C$19:$D$28,2,FALSE))</f>
        <v>0</v>
      </c>
      <c r="P325" s="95"/>
      <c r="Q325" s="95"/>
      <c r="R325" s="95" t="str">
        <f>IF(INDEX(技能效果!O:O,MATCH(技能效果等级!B325,技能效果!B:B,0))="","",INDEX(技能效果!O:O,MATCH(技能效果等级!B325,技能效果!B:B,0)))</f>
        <v/>
      </c>
      <c r="S325" s="95"/>
      <c r="T325" s="95"/>
      <c r="U325" s="95"/>
      <c r="V325" s="96" t="str">
        <f>IF(INDEX(技能效果!AF:AF,MATCH(技能效果等级!B325,技能效果!B:B,0))="","",INDEX(技能效果!AF:AF,MATCH(技能效果等级!B325,技能效果!B:B,0)))</f>
        <v/>
      </c>
      <c r="W325" s="95">
        <f t="shared" si="3"/>
        <v>23</v>
      </c>
      <c r="X325" s="95"/>
      <c r="Y325" s="95"/>
    </row>
    <row r="326" spans="1:25" ht="16.5" x14ac:dyDescent="0.2">
      <c r="A326" s="62">
        <v>323</v>
      </c>
      <c r="B326" s="95">
        <f>INDEX(技能效果!B:B,MATCH(技能效果等级!W326,技能效果!AE:AE,0))</f>
        <v>130601201</v>
      </c>
      <c r="C326" s="95" t="str">
        <f>INDEX(技能效果!C:C,MATCH(技能效果等级!B326,技能效果!B:B,0))</f>
        <v>南御夫普攻伤害</v>
      </c>
      <c r="D326" s="96" t="s">
        <v>873</v>
      </c>
      <c r="E326" s="95">
        <v>9</v>
      </c>
      <c r="F326" s="95">
        <f>INDEX(技能效果!H:H,MATCH(技能效果等级!B326,技能效果!B:B,0))</f>
        <v>1001</v>
      </c>
      <c r="G326" s="95">
        <f>IF(INDEX(技能效果!K:K,MATCH(B326,技能效果!B:B,0))=0,INDEX(技能效果!I:I,MATCH(技能效果等级!B326,技能效果!B:B,0)),INDEX(技能效果!I:I,MATCH(技能效果等级!B326,技能效果!B:B,0))*VLOOKUP(E326,技能数值计算!$C$19:$D$28,2,FALSE))</f>
        <v>1</v>
      </c>
      <c r="H326" s="95">
        <f>INDEX(技能效果!J:J,MATCH(技能效果等级!B326,技能效果!B:B,0))</f>
        <v>0</v>
      </c>
      <c r="I326" s="95"/>
      <c r="J326" s="95"/>
      <c r="K326" s="95"/>
      <c r="L326" s="95"/>
      <c r="M326" s="95"/>
      <c r="N326" s="96" t="str">
        <f>IF(INDEX(技能效果!L:L,MATCH(技能效果等级!B326,技能效果!B:B,0))="","",INDEX(技能效果!L:L,MATCH(技能效果等级!B326,技能效果!B:B,0)))</f>
        <v/>
      </c>
      <c r="O326" s="95">
        <f>IF(INDEX(技能效果!N:N,MATCH(B326,技能效果!B:B,0))=0,INDEX(技能效果!M:M,MATCH(技能效果等级!B326,技能效果!B:B,0)),INDEX(技能效果!M:M,MATCH(技能效果等级!B326,技能效果!B:B,0))*VLOOKUP(E326,技能数值计算!$C$19:$D$28,2,FALSE))</f>
        <v>0</v>
      </c>
      <c r="P326" s="95"/>
      <c r="Q326" s="95"/>
      <c r="R326" s="95" t="str">
        <f>IF(INDEX(技能效果!O:O,MATCH(技能效果等级!B326,技能效果!B:B,0))="","",INDEX(技能效果!O:O,MATCH(技能效果等级!B326,技能效果!B:B,0)))</f>
        <v/>
      </c>
      <c r="S326" s="95"/>
      <c r="T326" s="95"/>
      <c r="U326" s="95"/>
      <c r="V326" s="96" t="str">
        <f>IF(INDEX(技能效果!AF:AF,MATCH(技能效果等级!B326,技能效果!B:B,0))="","",INDEX(技能效果!AF:AF,MATCH(技能效果等级!B326,技能效果!B:B,0)))</f>
        <v/>
      </c>
      <c r="W326" s="95">
        <f t="shared" si="3"/>
        <v>23</v>
      </c>
      <c r="X326" s="95"/>
      <c r="Y326" s="95"/>
    </row>
    <row r="327" spans="1:25" ht="16.5" x14ac:dyDescent="0.2">
      <c r="A327" s="62">
        <v>324</v>
      </c>
      <c r="B327" s="95">
        <f>INDEX(技能效果!B:B,MATCH(技能效果等级!W327,技能效果!AE:AE,0))</f>
        <v>130601201</v>
      </c>
      <c r="C327" s="95" t="str">
        <f>INDEX(技能效果!C:C,MATCH(技能效果等级!B327,技能效果!B:B,0))</f>
        <v>南御夫普攻伤害</v>
      </c>
      <c r="D327" s="96" t="s">
        <v>873</v>
      </c>
      <c r="E327" s="95">
        <v>10</v>
      </c>
      <c r="F327" s="95">
        <f>INDEX(技能效果!H:H,MATCH(技能效果等级!B327,技能效果!B:B,0))</f>
        <v>1001</v>
      </c>
      <c r="G327" s="95">
        <f>IF(INDEX(技能效果!K:K,MATCH(B327,技能效果!B:B,0))=0,INDEX(技能效果!I:I,MATCH(技能效果等级!B327,技能效果!B:B,0)),INDEX(技能效果!I:I,MATCH(技能效果等级!B327,技能效果!B:B,0))*VLOOKUP(E327,技能数值计算!$C$19:$D$28,2,FALSE))</f>
        <v>1</v>
      </c>
      <c r="H327" s="95">
        <f>INDEX(技能效果!J:J,MATCH(技能效果等级!B327,技能效果!B:B,0))</f>
        <v>0</v>
      </c>
      <c r="I327" s="95"/>
      <c r="J327" s="95"/>
      <c r="K327" s="95"/>
      <c r="L327" s="95"/>
      <c r="M327" s="95"/>
      <c r="N327" s="96" t="str">
        <f>IF(INDEX(技能效果!L:L,MATCH(技能效果等级!B327,技能效果!B:B,0))="","",INDEX(技能效果!L:L,MATCH(技能效果等级!B327,技能效果!B:B,0)))</f>
        <v/>
      </c>
      <c r="O327" s="95">
        <f>IF(INDEX(技能效果!N:N,MATCH(B327,技能效果!B:B,0))=0,INDEX(技能效果!M:M,MATCH(技能效果等级!B327,技能效果!B:B,0)),INDEX(技能效果!M:M,MATCH(技能效果等级!B327,技能效果!B:B,0))*VLOOKUP(E327,技能数值计算!$C$19:$D$28,2,FALSE))</f>
        <v>0</v>
      </c>
      <c r="P327" s="95"/>
      <c r="Q327" s="95"/>
      <c r="R327" s="95" t="str">
        <f>IF(INDEX(技能效果!O:O,MATCH(技能效果等级!B327,技能效果!B:B,0))="","",INDEX(技能效果!O:O,MATCH(技能效果等级!B327,技能效果!B:B,0)))</f>
        <v/>
      </c>
      <c r="S327" s="95"/>
      <c r="T327" s="95"/>
      <c r="U327" s="95"/>
      <c r="V327" s="96" t="str">
        <f>IF(INDEX(技能效果!AF:AF,MATCH(技能效果等级!B327,技能效果!B:B,0))="","",INDEX(技能效果!AF:AF,MATCH(技能效果等级!B327,技能效果!B:B,0)))</f>
        <v/>
      </c>
      <c r="W327" s="95">
        <f t="shared" si="3"/>
        <v>23</v>
      </c>
      <c r="X327" s="95"/>
      <c r="Y327" s="95"/>
    </row>
    <row r="328" spans="1:25" ht="16.5" x14ac:dyDescent="0.2">
      <c r="A328" s="62">
        <v>325</v>
      </c>
      <c r="B328" s="95">
        <f>INDEX(技能效果!B:B,MATCH(技能效果等级!W328,技能效果!AE:AE,0))</f>
        <v>130601202</v>
      </c>
      <c r="C328" s="95" t="str">
        <f>INDEX(技能效果!C:C,MATCH(技能效果等级!B328,技能效果!B:B,0))</f>
        <v>南御夫普攻水晶</v>
      </c>
      <c r="D328" s="96" t="s">
        <v>873</v>
      </c>
      <c r="E328" s="95">
        <v>1</v>
      </c>
      <c r="F328" s="95">
        <f>INDEX(技能效果!H:H,MATCH(技能效果等级!B328,技能效果!B:B,0))</f>
        <v>3001</v>
      </c>
      <c r="G328" s="95">
        <f>IF(INDEX(技能效果!K:K,MATCH(B328,技能效果!B:B,0))=0,INDEX(技能效果!I:I,MATCH(技能效果等级!B328,技能效果!B:B,0)),INDEX(技能效果!I:I,MATCH(技能效果等级!B328,技能效果!B:B,0))*VLOOKUP(E328,技能数值计算!$C$19:$D$28,2,FALSE))</f>
        <v>2</v>
      </c>
      <c r="H328" s="95">
        <f>INDEX(技能效果!J:J,MATCH(技能效果等级!B328,技能效果!B:B,0))</f>
        <v>1</v>
      </c>
      <c r="I328" s="95"/>
      <c r="J328" s="95"/>
      <c r="K328" s="95"/>
      <c r="L328" s="95"/>
      <c r="M328" s="95"/>
      <c r="N328" s="96" t="str">
        <f>IF(INDEX(技能效果!L:L,MATCH(技能效果等级!B328,技能效果!B:B,0))="","",INDEX(技能效果!L:L,MATCH(技能效果等级!B328,技能效果!B:B,0)))</f>
        <v/>
      </c>
      <c r="O328" s="95">
        <f>IF(INDEX(技能效果!N:N,MATCH(B328,技能效果!B:B,0))=0,INDEX(技能效果!M:M,MATCH(技能效果等级!B328,技能效果!B:B,0)),INDEX(技能效果!M:M,MATCH(技能效果等级!B328,技能效果!B:B,0))*VLOOKUP(E328,技能数值计算!$C$19:$D$28,2,FALSE))</f>
        <v>0</v>
      </c>
      <c r="P328" s="95"/>
      <c r="Q328" s="95"/>
      <c r="R328" s="95" t="str">
        <f>IF(INDEX(技能效果!O:O,MATCH(技能效果等级!B328,技能效果!B:B,0))="","",INDEX(技能效果!O:O,MATCH(技能效果等级!B328,技能效果!B:B,0)))</f>
        <v/>
      </c>
      <c r="S328" s="95"/>
      <c r="T328" s="95"/>
      <c r="U328" s="95"/>
      <c r="V328" s="96" t="str">
        <f>IF(INDEX(技能效果!AF:AF,MATCH(技能效果等级!B328,技能效果!B:B,0))="","",INDEX(技能效果!AF:AF,MATCH(技能效果等级!B328,技能效果!B:B,0)))</f>
        <v/>
      </c>
      <c r="W328" s="95">
        <f t="shared" si="3"/>
        <v>24</v>
      </c>
      <c r="X328" s="95"/>
      <c r="Y328" s="95"/>
    </row>
    <row r="329" spans="1:25" ht="16.5" x14ac:dyDescent="0.2">
      <c r="A329" s="62">
        <v>326</v>
      </c>
      <c r="B329" s="95">
        <f>INDEX(技能效果!B:B,MATCH(技能效果等级!W329,技能效果!AE:AE,0))</f>
        <v>130601202</v>
      </c>
      <c r="C329" s="95" t="str">
        <f>INDEX(技能效果!C:C,MATCH(技能效果等级!B329,技能效果!B:B,0))</f>
        <v>南御夫普攻水晶</v>
      </c>
      <c r="D329" s="96" t="s">
        <v>873</v>
      </c>
      <c r="E329" s="95">
        <v>2</v>
      </c>
      <c r="F329" s="95">
        <f>INDEX(技能效果!H:H,MATCH(技能效果等级!B329,技能效果!B:B,0))</f>
        <v>3001</v>
      </c>
      <c r="G329" s="95">
        <f>IF(INDEX(技能效果!K:K,MATCH(B329,技能效果!B:B,0))=0,INDEX(技能效果!I:I,MATCH(技能效果等级!B329,技能效果!B:B,0)),INDEX(技能效果!I:I,MATCH(技能效果等级!B329,技能效果!B:B,0))*VLOOKUP(E329,技能数值计算!$C$19:$D$28,2,FALSE))</f>
        <v>2</v>
      </c>
      <c r="H329" s="95">
        <f>INDEX(技能效果!J:J,MATCH(技能效果等级!B329,技能效果!B:B,0))</f>
        <v>1</v>
      </c>
      <c r="I329" s="95"/>
      <c r="J329" s="95"/>
      <c r="K329" s="95"/>
      <c r="L329" s="95"/>
      <c r="M329" s="95"/>
      <c r="N329" s="96" t="str">
        <f>IF(INDEX(技能效果!L:L,MATCH(技能效果等级!B329,技能效果!B:B,0))="","",INDEX(技能效果!L:L,MATCH(技能效果等级!B329,技能效果!B:B,0)))</f>
        <v/>
      </c>
      <c r="O329" s="95">
        <f>IF(INDEX(技能效果!N:N,MATCH(B329,技能效果!B:B,0))=0,INDEX(技能效果!M:M,MATCH(技能效果等级!B329,技能效果!B:B,0)),INDEX(技能效果!M:M,MATCH(技能效果等级!B329,技能效果!B:B,0))*VLOOKUP(E329,技能数值计算!$C$19:$D$28,2,FALSE))</f>
        <v>0</v>
      </c>
      <c r="P329" s="95"/>
      <c r="Q329" s="95"/>
      <c r="R329" s="95" t="str">
        <f>IF(INDEX(技能效果!O:O,MATCH(技能效果等级!B329,技能效果!B:B,0))="","",INDEX(技能效果!O:O,MATCH(技能效果等级!B329,技能效果!B:B,0)))</f>
        <v/>
      </c>
      <c r="S329" s="95"/>
      <c r="T329" s="95"/>
      <c r="U329" s="95"/>
      <c r="V329" s="96" t="str">
        <f>IF(INDEX(技能效果!AF:AF,MATCH(技能效果等级!B329,技能效果!B:B,0))="","",INDEX(技能效果!AF:AF,MATCH(技能效果等级!B329,技能效果!B:B,0)))</f>
        <v/>
      </c>
      <c r="W329" s="95">
        <f t="shared" si="3"/>
        <v>24</v>
      </c>
      <c r="X329" s="95"/>
      <c r="Y329" s="95"/>
    </row>
    <row r="330" spans="1:25" ht="16.5" x14ac:dyDescent="0.2">
      <c r="A330" s="62">
        <v>327</v>
      </c>
      <c r="B330" s="95">
        <f>INDEX(技能效果!B:B,MATCH(技能效果等级!W330,技能效果!AE:AE,0))</f>
        <v>130601202</v>
      </c>
      <c r="C330" s="95" t="str">
        <f>INDEX(技能效果!C:C,MATCH(技能效果等级!B330,技能效果!B:B,0))</f>
        <v>南御夫普攻水晶</v>
      </c>
      <c r="D330" s="96" t="s">
        <v>873</v>
      </c>
      <c r="E330" s="95">
        <v>3</v>
      </c>
      <c r="F330" s="95">
        <f>INDEX(技能效果!H:H,MATCH(技能效果等级!B330,技能效果!B:B,0))</f>
        <v>3001</v>
      </c>
      <c r="G330" s="95">
        <f>IF(INDEX(技能效果!K:K,MATCH(B330,技能效果!B:B,0))=0,INDEX(技能效果!I:I,MATCH(技能效果等级!B330,技能效果!B:B,0)),INDEX(技能效果!I:I,MATCH(技能效果等级!B330,技能效果!B:B,0))*VLOOKUP(E330,技能数值计算!$C$19:$D$28,2,FALSE))</f>
        <v>2</v>
      </c>
      <c r="H330" s="95">
        <f>INDEX(技能效果!J:J,MATCH(技能效果等级!B330,技能效果!B:B,0))</f>
        <v>1</v>
      </c>
      <c r="I330" s="95"/>
      <c r="J330" s="95"/>
      <c r="K330" s="95"/>
      <c r="L330" s="95"/>
      <c r="M330" s="95"/>
      <c r="N330" s="96" t="str">
        <f>IF(INDEX(技能效果!L:L,MATCH(技能效果等级!B330,技能效果!B:B,0))="","",INDEX(技能效果!L:L,MATCH(技能效果等级!B330,技能效果!B:B,0)))</f>
        <v/>
      </c>
      <c r="O330" s="95">
        <f>IF(INDEX(技能效果!N:N,MATCH(B330,技能效果!B:B,0))=0,INDEX(技能效果!M:M,MATCH(技能效果等级!B330,技能效果!B:B,0)),INDEX(技能效果!M:M,MATCH(技能效果等级!B330,技能效果!B:B,0))*VLOOKUP(E330,技能数值计算!$C$19:$D$28,2,FALSE))</f>
        <v>0</v>
      </c>
      <c r="P330" s="95"/>
      <c r="Q330" s="95"/>
      <c r="R330" s="95" t="str">
        <f>IF(INDEX(技能效果!O:O,MATCH(技能效果等级!B330,技能效果!B:B,0))="","",INDEX(技能效果!O:O,MATCH(技能效果等级!B330,技能效果!B:B,0)))</f>
        <v/>
      </c>
      <c r="S330" s="95"/>
      <c r="T330" s="95"/>
      <c r="U330" s="95"/>
      <c r="V330" s="96" t="str">
        <f>IF(INDEX(技能效果!AF:AF,MATCH(技能效果等级!B330,技能效果!B:B,0))="","",INDEX(技能效果!AF:AF,MATCH(技能效果等级!B330,技能效果!B:B,0)))</f>
        <v/>
      </c>
      <c r="W330" s="95">
        <f t="shared" si="3"/>
        <v>24</v>
      </c>
      <c r="X330" s="95"/>
      <c r="Y330" s="95"/>
    </row>
    <row r="331" spans="1:25" ht="16.5" x14ac:dyDescent="0.2">
      <c r="A331" s="62">
        <v>328</v>
      </c>
      <c r="B331" s="95">
        <f>INDEX(技能效果!B:B,MATCH(技能效果等级!W331,技能效果!AE:AE,0))</f>
        <v>130601202</v>
      </c>
      <c r="C331" s="95" t="str">
        <f>INDEX(技能效果!C:C,MATCH(技能效果等级!B331,技能效果!B:B,0))</f>
        <v>南御夫普攻水晶</v>
      </c>
      <c r="D331" s="96" t="s">
        <v>873</v>
      </c>
      <c r="E331" s="95">
        <v>4</v>
      </c>
      <c r="F331" s="95">
        <f>INDEX(技能效果!H:H,MATCH(技能效果等级!B331,技能效果!B:B,0))</f>
        <v>3001</v>
      </c>
      <c r="G331" s="95">
        <f>IF(INDEX(技能效果!K:K,MATCH(B331,技能效果!B:B,0))=0,INDEX(技能效果!I:I,MATCH(技能效果等级!B331,技能效果!B:B,0)),INDEX(技能效果!I:I,MATCH(技能效果等级!B331,技能效果!B:B,0))*VLOOKUP(E331,技能数值计算!$C$19:$D$28,2,FALSE))</f>
        <v>2</v>
      </c>
      <c r="H331" s="95">
        <f>INDEX(技能效果!J:J,MATCH(技能效果等级!B331,技能效果!B:B,0))</f>
        <v>1</v>
      </c>
      <c r="I331" s="95"/>
      <c r="J331" s="95"/>
      <c r="K331" s="95"/>
      <c r="L331" s="95"/>
      <c r="M331" s="95"/>
      <c r="N331" s="96" t="str">
        <f>IF(INDEX(技能效果!L:L,MATCH(技能效果等级!B331,技能效果!B:B,0))="","",INDEX(技能效果!L:L,MATCH(技能效果等级!B331,技能效果!B:B,0)))</f>
        <v/>
      </c>
      <c r="O331" s="95">
        <f>IF(INDEX(技能效果!N:N,MATCH(B331,技能效果!B:B,0))=0,INDEX(技能效果!M:M,MATCH(技能效果等级!B331,技能效果!B:B,0)),INDEX(技能效果!M:M,MATCH(技能效果等级!B331,技能效果!B:B,0))*VLOOKUP(E331,技能数值计算!$C$19:$D$28,2,FALSE))</f>
        <v>0</v>
      </c>
      <c r="P331" s="95"/>
      <c r="Q331" s="95"/>
      <c r="R331" s="95" t="str">
        <f>IF(INDEX(技能效果!O:O,MATCH(技能效果等级!B331,技能效果!B:B,0))="","",INDEX(技能效果!O:O,MATCH(技能效果等级!B331,技能效果!B:B,0)))</f>
        <v/>
      </c>
      <c r="S331" s="95"/>
      <c r="T331" s="95"/>
      <c r="U331" s="95"/>
      <c r="V331" s="96" t="str">
        <f>IF(INDEX(技能效果!AF:AF,MATCH(技能效果等级!B331,技能效果!B:B,0))="","",INDEX(技能效果!AF:AF,MATCH(技能效果等级!B331,技能效果!B:B,0)))</f>
        <v/>
      </c>
      <c r="W331" s="95">
        <f t="shared" si="3"/>
        <v>24</v>
      </c>
      <c r="X331" s="95"/>
      <c r="Y331" s="95"/>
    </row>
    <row r="332" spans="1:25" ht="16.5" x14ac:dyDescent="0.2">
      <c r="A332" s="62">
        <v>329</v>
      </c>
      <c r="B332" s="95">
        <f>INDEX(技能效果!B:B,MATCH(技能效果等级!W332,技能效果!AE:AE,0))</f>
        <v>130601202</v>
      </c>
      <c r="C332" s="95" t="str">
        <f>INDEX(技能效果!C:C,MATCH(技能效果等级!B332,技能效果!B:B,0))</f>
        <v>南御夫普攻水晶</v>
      </c>
      <c r="D332" s="96" t="s">
        <v>873</v>
      </c>
      <c r="E332" s="95">
        <v>5</v>
      </c>
      <c r="F332" s="95">
        <f>INDEX(技能效果!H:H,MATCH(技能效果等级!B332,技能效果!B:B,0))</f>
        <v>3001</v>
      </c>
      <c r="G332" s="95">
        <f>IF(INDEX(技能效果!K:K,MATCH(B332,技能效果!B:B,0))=0,INDEX(技能效果!I:I,MATCH(技能效果等级!B332,技能效果!B:B,0)),INDEX(技能效果!I:I,MATCH(技能效果等级!B332,技能效果!B:B,0))*VLOOKUP(E332,技能数值计算!$C$19:$D$28,2,FALSE))</f>
        <v>2</v>
      </c>
      <c r="H332" s="95">
        <f>INDEX(技能效果!J:J,MATCH(技能效果等级!B332,技能效果!B:B,0))</f>
        <v>1</v>
      </c>
      <c r="I332" s="95"/>
      <c r="J332" s="95"/>
      <c r="K332" s="95"/>
      <c r="L332" s="95"/>
      <c r="M332" s="95"/>
      <c r="N332" s="96" t="str">
        <f>IF(INDEX(技能效果!L:L,MATCH(技能效果等级!B332,技能效果!B:B,0))="","",INDEX(技能效果!L:L,MATCH(技能效果等级!B332,技能效果!B:B,0)))</f>
        <v/>
      </c>
      <c r="O332" s="95">
        <f>IF(INDEX(技能效果!N:N,MATCH(B332,技能效果!B:B,0))=0,INDEX(技能效果!M:M,MATCH(技能效果等级!B332,技能效果!B:B,0)),INDEX(技能效果!M:M,MATCH(技能效果等级!B332,技能效果!B:B,0))*VLOOKUP(E332,技能数值计算!$C$19:$D$28,2,FALSE))</f>
        <v>0</v>
      </c>
      <c r="P332" s="95"/>
      <c r="Q332" s="95"/>
      <c r="R332" s="95" t="str">
        <f>IF(INDEX(技能效果!O:O,MATCH(技能效果等级!B332,技能效果!B:B,0))="","",INDEX(技能效果!O:O,MATCH(技能效果等级!B332,技能效果!B:B,0)))</f>
        <v/>
      </c>
      <c r="S332" s="95"/>
      <c r="T332" s="95"/>
      <c r="U332" s="95"/>
      <c r="V332" s="96" t="str">
        <f>IF(INDEX(技能效果!AF:AF,MATCH(技能效果等级!B332,技能效果!B:B,0))="","",INDEX(技能效果!AF:AF,MATCH(技能效果等级!B332,技能效果!B:B,0)))</f>
        <v/>
      </c>
      <c r="W332" s="95">
        <f t="shared" si="3"/>
        <v>24</v>
      </c>
      <c r="X332" s="95"/>
      <c r="Y332" s="95"/>
    </row>
    <row r="333" spans="1:25" ht="16.5" x14ac:dyDescent="0.2">
      <c r="A333" s="62">
        <v>330</v>
      </c>
      <c r="B333" s="95">
        <f>INDEX(技能效果!B:B,MATCH(技能效果等级!W333,技能效果!AE:AE,0))</f>
        <v>130601202</v>
      </c>
      <c r="C333" s="95" t="str">
        <f>INDEX(技能效果!C:C,MATCH(技能效果等级!B333,技能效果!B:B,0))</f>
        <v>南御夫普攻水晶</v>
      </c>
      <c r="D333" s="96" t="s">
        <v>873</v>
      </c>
      <c r="E333" s="95">
        <v>6</v>
      </c>
      <c r="F333" s="95">
        <f>INDEX(技能效果!H:H,MATCH(技能效果等级!B333,技能效果!B:B,0))</f>
        <v>3001</v>
      </c>
      <c r="G333" s="95">
        <f>IF(INDEX(技能效果!K:K,MATCH(B333,技能效果!B:B,0))=0,INDEX(技能效果!I:I,MATCH(技能效果等级!B333,技能效果!B:B,0)),INDEX(技能效果!I:I,MATCH(技能效果等级!B333,技能效果!B:B,0))*VLOOKUP(E333,技能数值计算!$C$19:$D$28,2,FALSE))</f>
        <v>2</v>
      </c>
      <c r="H333" s="95">
        <f>INDEX(技能效果!J:J,MATCH(技能效果等级!B333,技能效果!B:B,0))</f>
        <v>1</v>
      </c>
      <c r="I333" s="95"/>
      <c r="J333" s="95"/>
      <c r="K333" s="95"/>
      <c r="L333" s="95"/>
      <c r="M333" s="95"/>
      <c r="N333" s="96" t="str">
        <f>IF(INDEX(技能效果!L:L,MATCH(技能效果等级!B333,技能效果!B:B,0))="","",INDEX(技能效果!L:L,MATCH(技能效果等级!B333,技能效果!B:B,0)))</f>
        <v/>
      </c>
      <c r="O333" s="95">
        <f>IF(INDEX(技能效果!N:N,MATCH(B333,技能效果!B:B,0))=0,INDEX(技能效果!M:M,MATCH(技能效果等级!B333,技能效果!B:B,0)),INDEX(技能效果!M:M,MATCH(技能效果等级!B333,技能效果!B:B,0))*VLOOKUP(E333,技能数值计算!$C$19:$D$28,2,FALSE))</f>
        <v>0</v>
      </c>
      <c r="P333" s="95"/>
      <c r="Q333" s="95"/>
      <c r="R333" s="95" t="str">
        <f>IF(INDEX(技能效果!O:O,MATCH(技能效果等级!B333,技能效果!B:B,0))="","",INDEX(技能效果!O:O,MATCH(技能效果等级!B333,技能效果!B:B,0)))</f>
        <v/>
      </c>
      <c r="S333" s="95"/>
      <c r="T333" s="95"/>
      <c r="U333" s="95"/>
      <c r="V333" s="96" t="str">
        <f>IF(INDEX(技能效果!AF:AF,MATCH(技能效果等级!B333,技能效果!B:B,0))="","",INDEX(技能效果!AF:AF,MATCH(技能效果等级!B333,技能效果!B:B,0)))</f>
        <v/>
      </c>
      <c r="W333" s="95">
        <f t="shared" si="3"/>
        <v>24</v>
      </c>
      <c r="X333" s="95"/>
      <c r="Y333" s="95"/>
    </row>
    <row r="334" spans="1:25" ht="16.5" x14ac:dyDescent="0.2">
      <c r="A334" s="62">
        <v>331</v>
      </c>
      <c r="B334" s="95">
        <f>INDEX(技能效果!B:B,MATCH(技能效果等级!W334,技能效果!AE:AE,0))</f>
        <v>130601202</v>
      </c>
      <c r="C334" s="95" t="str">
        <f>INDEX(技能效果!C:C,MATCH(技能效果等级!B334,技能效果!B:B,0))</f>
        <v>南御夫普攻水晶</v>
      </c>
      <c r="D334" s="96" t="s">
        <v>873</v>
      </c>
      <c r="E334" s="95">
        <v>7</v>
      </c>
      <c r="F334" s="95">
        <f>INDEX(技能效果!H:H,MATCH(技能效果等级!B334,技能效果!B:B,0))</f>
        <v>3001</v>
      </c>
      <c r="G334" s="95">
        <f>IF(INDEX(技能效果!K:K,MATCH(B334,技能效果!B:B,0))=0,INDEX(技能效果!I:I,MATCH(技能效果等级!B334,技能效果!B:B,0)),INDEX(技能效果!I:I,MATCH(技能效果等级!B334,技能效果!B:B,0))*VLOOKUP(E334,技能数值计算!$C$19:$D$28,2,FALSE))</f>
        <v>2</v>
      </c>
      <c r="H334" s="95">
        <f>INDEX(技能效果!J:J,MATCH(技能效果等级!B334,技能效果!B:B,0))</f>
        <v>1</v>
      </c>
      <c r="I334" s="95"/>
      <c r="J334" s="95"/>
      <c r="K334" s="95"/>
      <c r="L334" s="95"/>
      <c r="M334" s="95"/>
      <c r="N334" s="96" t="str">
        <f>IF(INDEX(技能效果!L:L,MATCH(技能效果等级!B334,技能效果!B:B,0))="","",INDEX(技能效果!L:L,MATCH(技能效果等级!B334,技能效果!B:B,0)))</f>
        <v/>
      </c>
      <c r="O334" s="95">
        <f>IF(INDEX(技能效果!N:N,MATCH(B334,技能效果!B:B,0))=0,INDEX(技能效果!M:M,MATCH(技能效果等级!B334,技能效果!B:B,0)),INDEX(技能效果!M:M,MATCH(技能效果等级!B334,技能效果!B:B,0))*VLOOKUP(E334,技能数值计算!$C$19:$D$28,2,FALSE))</f>
        <v>0</v>
      </c>
      <c r="P334" s="95"/>
      <c r="Q334" s="95"/>
      <c r="R334" s="95" t="str">
        <f>IF(INDEX(技能效果!O:O,MATCH(技能效果等级!B334,技能效果!B:B,0))="","",INDEX(技能效果!O:O,MATCH(技能效果等级!B334,技能效果!B:B,0)))</f>
        <v/>
      </c>
      <c r="S334" s="95"/>
      <c r="T334" s="95"/>
      <c r="U334" s="95"/>
      <c r="V334" s="96" t="str">
        <f>IF(INDEX(技能效果!AF:AF,MATCH(技能效果等级!B334,技能效果!B:B,0))="","",INDEX(技能效果!AF:AF,MATCH(技能效果等级!B334,技能效果!B:B,0)))</f>
        <v/>
      </c>
      <c r="W334" s="95">
        <f t="shared" si="3"/>
        <v>24</v>
      </c>
      <c r="X334" s="95"/>
      <c r="Y334" s="95"/>
    </row>
    <row r="335" spans="1:25" ht="16.5" x14ac:dyDescent="0.2">
      <c r="A335" s="62">
        <v>332</v>
      </c>
      <c r="B335" s="95">
        <f>INDEX(技能效果!B:B,MATCH(技能效果等级!W335,技能效果!AE:AE,0))</f>
        <v>130601202</v>
      </c>
      <c r="C335" s="95" t="str">
        <f>INDEX(技能效果!C:C,MATCH(技能效果等级!B335,技能效果!B:B,0))</f>
        <v>南御夫普攻水晶</v>
      </c>
      <c r="D335" s="96" t="s">
        <v>873</v>
      </c>
      <c r="E335" s="95">
        <v>8</v>
      </c>
      <c r="F335" s="95">
        <f>INDEX(技能效果!H:H,MATCH(技能效果等级!B335,技能效果!B:B,0))</f>
        <v>3001</v>
      </c>
      <c r="G335" s="95">
        <f>IF(INDEX(技能效果!K:K,MATCH(B335,技能效果!B:B,0))=0,INDEX(技能效果!I:I,MATCH(技能效果等级!B335,技能效果!B:B,0)),INDEX(技能效果!I:I,MATCH(技能效果等级!B335,技能效果!B:B,0))*VLOOKUP(E335,技能数值计算!$C$19:$D$28,2,FALSE))</f>
        <v>2</v>
      </c>
      <c r="H335" s="95">
        <f>INDEX(技能效果!J:J,MATCH(技能效果等级!B335,技能效果!B:B,0))</f>
        <v>1</v>
      </c>
      <c r="I335" s="95"/>
      <c r="J335" s="95"/>
      <c r="K335" s="95"/>
      <c r="L335" s="95"/>
      <c r="M335" s="95"/>
      <c r="N335" s="96" t="str">
        <f>IF(INDEX(技能效果!L:L,MATCH(技能效果等级!B335,技能效果!B:B,0))="","",INDEX(技能效果!L:L,MATCH(技能效果等级!B335,技能效果!B:B,0)))</f>
        <v/>
      </c>
      <c r="O335" s="95">
        <f>IF(INDEX(技能效果!N:N,MATCH(B335,技能效果!B:B,0))=0,INDEX(技能效果!M:M,MATCH(技能效果等级!B335,技能效果!B:B,0)),INDEX(技能效果!M:M,MATCH(技能效果等级!B335,技能效果!B:B,0))*VLOOKUP(E335,技能数值计算!$C$19:$D$28,2,FALSE))</f>
        <v>0</v>
      </c>
      <c r="P335" s="95"/>
      <c r="Q335" s="95"/>
      <c r="R335" s="95" t="str">
        <f>IF(INDEX(技能效果!O:O,MATCH(技能效果等级!B335,技能效果!B:B,0))="","",INDEX(技能效果!O:O,MATCH(技能效果等级!B335,技能效果!B:B,0)))</f>
        <v/>
      </c>
      <c r="S335" s="95"/>
      <c r="T335" s="95"/>
      <c r="U335" s="95"/>
      <c r="V335" s="96" t="str">
        <f>IF(INDEX(技能效果!AF:AF,MATCH(技能效果等级!B335,技能效果!B:B,0))="","",INDEX(技能效果!AF:AF,MATCH(技能效果等级!B335,技能效果!B:B,0)))</f>
        <v/>
      </c>
      <c r="W335" s="95">
        <f t="shared" si="3"/>
        <v>24</v>
      </c>
      <c r="X335" s="95"/>
      <c r="Y335" s="95"/>
    </row>
    <row r="336" spans="1:25" ht="16.5" x14ac:dyDescent="0.2">
      <c r="A336" s="62">
        <v>333</v>
      </c>
      <c r="B336" s="95">
        <f>INDEX(技能效果!B:B,MATCH(技能效果等级!W336,技能效果!AE:AE,0))</f>
        <v>130601202</v>
      </c>
      <c r="C336" s="95" t="str">
        <f>INDEX(技能效果!C:C,MATCH(技能效果等级!B336,技能效果!B:B,0))</f>
        <v>南御夫普攻水晶</v>
      </c>
      <c r="D336" s="96" t="s">
        <v>873</v>
      </c>
      <c r="E336" s="95">
        <v>9</v>
      </c>
      <c r="F336" s="95">
        <f>INDEX(技能效果!H:H,MATCH(技能效果等级!B336,技能效果!B:B,0))</f>
        <v>3001</v>
      </c>
      <c r="G336" s="95">
        <f>IF(INDEX(技能效果!K:K,MATCH(B336,技能效果!B:B,0))=0,INDEX(技能效果!I:I,MATCH(技能效果等级!B336,技能效果!B:B,0)),INDEX(技能效果!I:I,MATCH(技能效果等级!B336,技能效果!B:B,0))*VLOOKUP(E336,技能数值计算!$C$19:$D$28,2,FALSE))</f>
        <v>2</v>
      </c>
      <c r="H336" s="95">
        <f>INDEX(技能效果!J:J,MATCH(技能效果等级!B336,技能效果!B:B,0))</f>
        <v>1</v>
      </c>
      <c r="I336" s="95"/>
      <c r="J336" s="95"/>
      <c r="K336" s="95"/>
      <c r="L336" s="95"/>
      <c r="M336" s="95"/>
      <c r="N336" s="96" t="str">
        <f>IF(INDEX(技能效果!L:L,MATCH(技能效果等级!B336,技能效果!B:B,0))="","",INDEX(技能效果!L:L,MATCH(技能效果等级!B336,技能效果!B:B,0)))</f>
        <v/>
      </c>
      <c r="O336" s="95">
        <f>IF(INDEX(技能效果!N:N,MATCH(B336,技能效果!B:B,0))=0,INDEX(技能效果!M:M,MATCH(技能效果等级!B336,技能效果!B:B,0)),INDEX(技能效果!M:M,MATCH(技能效果等级!B336,技能效果!B:B,0))*VLOOKUP(E336,技能数值计算!$C$19:$D$28,2,FALSE))</f>
        <v>0</v>
      </c>
      <c r="P336" s="95"/>
      <c r="Q336" s="95"/>
      <c r="R336" s="95" t="str">
        <f>IF(INDEX(技能效果!O:O,MATCH(技能效果等级!B336,技能效果!B:B,0))="","",INDEX(技能效果!O:O,MATCH(技能效果等级!B336,技能效果!B:B,0)))</f>
        <v/>
      </c>
      <c r="S336" s="95"/>
      <c r="T336" s="95"/>
      <c r="U336" s="95"/>
      <c r="V336" s="96" t="str">
        <f>IF(INDEX(技能效果!AF:AF,MATCH(技能效果等级!B336,技能效果!B:B,0))="","",INDEX(技能效果!AF:AF,MATCH(技能效果等级!B336,技能效果!B:B,0)))</f>
        <v/>
      </c>
      <c r="W336" s="95">
        <f t="shared" si="3"/>
        <v>24</v>
      </c>
      <c r="X336" s="95"/>
      <c r="Y336" s="95"/>
    </row>
    <row r="337" spans="1:25" ht="16.5" x14ac:dyDescent="0.2">
      <c r="A337" s="62">
        <v>334</v>
      </c>
      <c r="B337" s="95">
        <f>INDEX(技能效果!B:B,MATCH(技能效果等级!W337,技能效果!AE:AE,0))</f>
        <v>130601202</v>
      </c>
      <c r="C337" s="95" t="str">
        <f>INDEX(技能效果!C:C,MATCH(技能效果等级!B337,技能效果!B:B,0))</f>
        <v>南御夫普攻水晶</v>
      </c>
      <c r="D337" s="96" t="s">
        <v>873</v>
      </c>
      <c r="E337" s="95">
        <v>10</v>
      </c>
      <c r="F337" s="95">
        <f>INDEX(技能效果!H:H,MATCH(技能效果等级!B337,技能效果!B:B,0))</f>
        <v>3001</v>
      </c>
      <c r="G337" s="95">
        <f>IF(INDEX(技能效果!K:K,MATCH(B337,技能效果!B:B,0))=0,INDEX(技能效果!I:I,MATCH(技能效果等级!B337,技能效果!B:B,0)),INDEX(技能效果!I:I,MATCH(技能效果等级!B337,技能效果!B:B,0))*VLOOKUP(E337,技能数值计算!$C$19:$D$28,2,FALSE))</f>
        <v>2</v>
      </c>
      <c r="H337" s="95">
        <f>INDEX(技能效果!J:J,MATCH(技能效果等级!B337,技能效果!B:B,0))</f>
        <v>1</v>
      </c>
      <c r="I337" s="95"/>
      <c r="J337" s="95"/>
      <c r="K337" s="95"/>
      <c r="L337" s="95"/>
      <c r="M337" s="95"/>
      <c r="N337" s="96" t="str">
        <f>IF(INDEX(技能效果!L:L,MATCH(技能效果等级!B337,技能效果!B:B,0))="","",INDEX(技能效果!L:L,MATCH(技能效果等级!B337,技能效果!B:B,0)))</f>
        <v/>
      </c>
      <c r="O337" s="95">
        <f>IF(INDEX(技能效果!N:N,MATCH(B337,技能效果!B:B,0))=0,INDEX(技能效果!M:M,MATCH(技能效果等级!B337,技能效果!B:B,0)),INDEX(技能效果!M:M,MATCH(技能效果等级!B337,技能效果!B:B,0))*VLOOKUP(E337,技能数值计算!$C$19:$D$28,2,FALSE))</f>
        <v>0</v>
      </c>
      <c r="P337" s="95"/>
      <c r="Q337" s="95"/>
      <c r="R337" s="95" t="str">
        <f>IF(INDEX(技能效果!O:O,MATCH(技能效果等级!B337,技能效果!B:B,0))="","",INDEX(技能效果!O:O,MATCH(技能效果等级!B337,技能效果!B:B,0)))</f>
        <v/>
      </c>
      <c r="S337" s="95"/>
      <c r="T337" s="95"/>
      <c r="U337" s="95"/>
      <c r="V337" s="96" t="str">
        <f>IF(INDEX(技能效果!AF:AF,MATCH(技能效果等级!B337,技能效果!B:B,0))="","",INDEX(技能效果!AF:AF,MATCH(技能效果等级!B337,技能效果!B:B,0)))</f>
        <v/>
      </c>
      <c r="W337" s="95">
        <f t="shared" si="3"/>
        <v>24</v>
      </c>
      <c r="X337" s="95"/>
      <c r="Y337" s="95"/>
    </row>
    <row r="338" spans="1:25" ht="16.5" x14ac:dyDescent="0.2">
      <c r="A338" s="62">
        <v>335</v>
      </c>
      <c r="B338" s="95">
        <f>INDEX(技能效果!B:B,MATCH(技能效果等级!W338,技能效果!AE:AE,0))</f>
        <v>130601301</v>
      </c>
      <c r="C338" s="95" t="str">
        <f>INDEX(技能效果!C:C,MATCH(技能效果等级!B338,技能效果!B:B,0))</f>
        <v>吉拉普攻伤害</v>
      </c>
      <c r="D338" s="96" t="s">
        <v>873</v>
      </c>
      <c r="E338" s="95">
        <v>1</v>
      </c>
      <c r="F338" s="95">
        <f>INDEX(技能效果!H:H,MATCH(技能效果等级!B338,技能效果!B:B,0))</f>
        <v>1001</v>
      </c>
      <c r="G338" s="95">
        <f>IF(INDEX(技能效果!K:K,MATCH(B338,技能效果!B:B,0))=0,INDEX(技能效果!I:I,MATCH(技能效果等级!B338,技能效果!B:B,0)),INDEX(技能效果!I:I,MATCH(技能效果等级!B338,技能效果!B:B,0))*VLOOKUP(E338,技能数值计算!$C$19:$D$28,2,FALSE))</f>
        <v>1</v>
      </c>
      <c r="H338" s="95">
        <f>INDEX(技能效果!J:J,MATCH(技能效果等级!B338,技能效果!B:B,0))</f>
        <v>0</v>
      </c>
      <c r="I338" s="95"/>
      <c r="J338" s="95"/>
      <c r="K338" s="95"/>
      <c r="L338" s="95"/>
      <c r="M338" s="95"/>
      <c r="N338" s="96" t="str">
        <f>IF(INDEX(技能效果!L:L,MATCH(技能效果等级!B338,技能效果!B:B,0))="","",INDEX(技能效果!L:L,MATCH(技能效果等级!B338,技能效果!B:B,0)))</f>
        <v/>
      </c>
      <c r="O338" s="95">
        <f>IF(INDEX(技能效果!N:N,MATCH(B338,技能效果!B:B,0))=0,INDEX(技能效果!M:M,MATCH(技能效果等级!B338,技能效果!B:B,0)),INDEX(技能效果!M:M,MATCH(技能效果等级!B338,技能效果!B:B,0))*VLOOKUP(E338,技能数值计算!$C$19:$D$28,2,FALSE))</f>
        <v>0</v>
      </c>
      <c r="P338" s="95"/>
      <c r="Q338" s="95"/>
      <c r="R338" s="95" t="str">
        <f>IF(INDEX(技能效果!O:O,MATCH(技能效果等级!B338,技能效果!B:B,0))="","",INDEX(技能效果!O:O,MATCH(技能效果等级!B338,技能效果!B:B,0)))</f>
        <v/>
      </c>
      <c r="S338" s="95"/>
      <c r="T338" s="95"/>
      <c r="U338" s="95"/>
      <c r="V338" s="96" t="str">
        <f>IF(INDEX(技能效果!AF:AF,MATCH(技能效果等级!B338,技能效果!B:B,0))="","",INDEX(技能效果!AF:AF,MATCH(技能效果等级!B338,技能效果!B:B,0)))</f>
        <v/>
      </c>
      <c r="W338" s="95">
        <f t="shared" si="3"/>
        <v>25</v>
      </c>
      <c r="X338" s="95"/>
      <c r="Y338" s="95"/>
    </row>
    <row r="339" spans="1:25" ht="16.5" x14ac:dyDescent="0.2">
      <c r="A339" s="62">
        <v>336</v>
      </c>
      <c r="B339" s="95">
        <f>INDEX(技能效果!B:B,MATCH(技能效果等级!W339,技能效果!AE:AE,0))</f>
        <v>130601301</v>
      </c>
      <c r="C339" s="95" t="str">
        <f>INDEX(技能效果!C:C,MATCH(技能效果等级!B339,技能效果!B:B,0))</f>
        <v>吉拉普攻伤害</v>
      </c>
      <c r="D339" s="96" t="s">
        <v>873</v>
      </c>
      <c r="E339" s="95">
        <v>2</v>
      </c>
      <c r="F339" s="95">
        <f>INDEX(技能效果!H:H,MATCH(技能效果等级!B339,技能效果!B:B,0))</f>
        <v>1001</v>
      </c>
      <c r="G339" s="95">
        <f>IF(INDEX(技能效果!K:K,MATCH(B339,技能效果!B:B,0))=0,INDEX(技能效果!I:I,MATCH(技能效果等级!B339,技能效果!B:B,0)),INDEX(技能效果!I:I,MATCH(技能效果等级!B339,技能效果!B:B,0))*VLOOKUP(E339,技能数值计算!$C$19:$D$28,2,FALSE))</f>
        <v>1</v>
      </c>
      <c r="H339" s="95">
        <f>INDEX(技能效果!J:J,MATCH(技能效果等级!B339,技能效果!B:B,0))</f>
        <v>0</v>
      </c>
      <c r="I339" s="95"/>
      <c r="J339" s="95"/>
      <c r="K339" s="95"/>
      <c r="L339" s="95"/>
      <c r="M339" s="95"/>
      <c r="N339" s="96" t="str">
        <f>IF(INDEX(技能效果!L:L,MATCH(技能效果等级!B339,技能效果!B:B,0))="","",INDEX(技能效果!L:L,MATCH(技能效果等级!B339,技能效果!B:B,0)))</f>
        <v/>
      </c>
      <c r="O339" s="95">
        <f>IF(INDEX(技能效果!N:N,MATCH(B339,技能效果!B:B,0))=0,INDEX(技能效果!M:M,MATCH(技能效果等级!B339,技能效果!B:B,0)),INDEX(技能效果!M:M,MATCH(技能效果等级!B339,技能效果!B:B,0))*VLOOKUP(E339,技能数值计算!$C$19:$D$28,2,FALSE))</f>
        <v>0</v>
      </c>
      <c r="P339" s="95"/>
      <c r="Q339" s="95"/>
      <c r="R339" s="95" t="str">
        <f>IF(INDEX(技能效果!O:O,MATCH(技能效果等级!B339,技能效果!B:B,0))="","",INDEX(技能效果!O:O,MATCH(技能效果等级!B339,技能效果!B:B,0)))</f>
        <v/>
      </c>
      <c r="S339" s="95"/>
      <c r="T339" s="95"/>
      <c r="U339" s="95"/>
      <c r="V339" s="96" t="str">
        <f>IF(INDEX(技能效果!AF:AF,MATCH(技能效果等级!B339,技能效果!B:B,0))="","",INDEX(技能效果!AF:AF,MATCH(技能效果等级!B339,技能效果!B:B,0)))</f>
        <v/>
      </c>
      <c r="W339" s="95">
        <f t="shared" si="3"/>
        <v>25</v>
      </c>
      <c r="X339" s="95"/>
      <c r="Y339" s="95"/>
    </row>
    <row r="340" spans="1:25" ht="16.5" x14ac:dyDescent="0.2">
      <c r="A340" s="62">
        <v>337</v>
      </c>
      <c r="B340" s="95">
        <f>INDEX(技能效果!B:B,MATCH(技能效果等级!W340,技能效果!AE:AE,0))</f>
        <v>130601301</v>
      </c>
      <c r="C340" s="95" t="str">
        <f>INDEX(技能效果!C:C,MATCH(技能效果等级!B340,技能效果!B:B,0))</f>
        <v>吉拉普攻伤害</v>
      </c>
      <c r="D340" s="96" t="s">
        <v>873</v>
      </c>
      <c r="E340" s="95">
        <v>3</v>
      </c>
      <c r="F340" s="95">
        <f>INDEX(技能效果!H:H,MATCH(技能效果等级!B340,技能效果!B:B,0))</f>
        <v>1001</v>
      </c>
      <c r="G340" s="95">
        <f>IF(INDEX(技能效果!K:K,MATCH(B340,技能效果!B:B,0))=0,INDEX(技能效果!I:I,MATCH(技能效果等级!B340,技能效果!B:B,0)),INDEX(技能效果!I:I,MATCH(技能效果等级!B340,技能效果!B:B,0))*VLOOKUP(E340,技能数值计算!$C$19:$D$28,2,FALSE))</f>
        <v>1</v>
      </c>
      <c r="H340" s="95">
        <f>INDEX(技能效果!J:J,MATCH(技能效果等级!B340,技能效果!B:B,0))</f>
        <v>0</v>
      </c>
      <c r="I340" s="95"/>
      <c r="J340" s="95"/>
      <c r="K340" s="95"/>
      <c r="L340" s="95"/>
      <c r="M340" s="95"/>
      <c r="N340" s="96" t="str">
        <f>IF(INDEX(技能效果!L:L,MATCH(技能效果等级!B340,技能效果!B:B,0))="","",INDEX(技能效果!L:L,MATCH(技能效果等级!B340,技能效果!B:B,0)))</f>
        <v/>
      </c>
      <c r="O340" s="95">
        <f>IF(INDEX(技能效果!N:N,MATCH(B340,技能效果!B:B,0))=0,INDEX(技能效果!M:M,MATCH(技能效果等级!B340,技能效果!B:B,0)),INDEX(技能效果!M:M,MATCH(技能效果等级!B340,技能效果!B:B,0))*VLOOKUP(E340,技能数值计算!$C$19:$D$28,2,FALSE))</f>
        <v>0</v>
      </c>
      <c r="P340" s="95"/>
      <c r="Q340" s="95"/>
      <c r="R340" s="95" t="str">
        <f>IF(INDEX(技能效果!O:O,MATCH(技能效果等级!B340,技能效果!B:B,0))="","",INDEX(技能效果!O:O,MATCH(技能效果等级!B340,技能效果!B:B,0)))</f>
        <v/>
      </c>
      <c r="S340" s="95"/>
      <c r="T340" s="95"/>
      <c r="U340" s="95"/>
      <c r="V340" s="96" t="str">
        <f>IF(INDEX(技能效果!AF:AF,MATCH(技能效果等级!B340,技能效果!B:B,0))="","",INDEX(技能效果!AF:AF,MATCH(技能效果等级!B340,技能效果!B:B,0)))</f>
        <v/>
      </c>
      <c r="W340" s="95">
        <f t="shared" si="3"/>
        <v>25</v>
      </c>
      <c r="X340" s="95"/>
      <c r="Y340" s="95"/>
    </row>
    <row r="341" spans="1:25" ht="16.5" x14ac:dyDescent="0.2">
      <c r="A341" s="62">
        <v>338</v>
      </c>
      <c r="B341" s="95">
        <f>INDEX(技能效果!B:B,MATCH(技能效果等级!W341,技能效果!AE:AE,0))</f>
        <v>130601301</v>
      </c>
      <c r="C341" s="95" t="str">
        <f>INDEX(技能效果!C:C,MATCH(技能效果等级!B341,技能效果!B:B,0))</f>
        <v>吉拉普攻伤害</v>
      </c>
      <c r="D341" s="96" t="s">
        <v>873</v>
      </c>
      <c r="E341" s="95">
        <v>4</v>
      </c>
      <c r="F341" s="95">
        <f>INDEX(技能效果!H:H,MATCH(技能效果等级!B341,技能效果!B:B,0))</f>
        <v>1001</v>
      </c>
      <c r="G341" s="95">
        <f>IF(INDEX(技能效果!K:K,MATCH(B341,技能效果!B:B,0))=0,INDEX(技能效果!I:I,MATCH(技能效果等级!B341,技能效果!B:B,0)),INDEX(技能效果!I:I,MATCH(技能效果等级!B341,技能效果!B:B,0))*VLOOKUP(E341,技能数值计算!$C$19:$D$28,2,FALSE))</f>
        <v>1</v>
      </c>
      <c r="H341" s="95">
        <f>INDEX(技能效果!J:J,MATCH(技能效果等级!B341,技能效果!B:B,0))</f>
        <v>0</v>
      </c>
      <c r="I341" s="95"/>
      <c r="J341" s="95"/>
      <c r="K341" s="95"/>
      <c r="L341" s="95"/>
      <c r="M341" s="95"/>
      <c r="N341" s="96" t="str">
        <f>IF(INDEX(技能效果!L:L,MATCH(技能效果等级!B341,技能效果!B:B,0))="","",INDEX(技能效果!L:L,MATCH(技能效果等级!B341,技能效果!B:B,0)))</f>
        <v/>
      </c>
      <c r="O341" s="95">
        <f>IF(INDEX(技能效果!N:N,MATCH(B341,技能效果!B:B,0))=0,INDEX(技能效果!M:M,MATCH(技能效果等级!B341,技能效果!B:B,0)),INDEX(技能效果!M:M,MATCH(技能效果等级!B341,技能效果!B:B,0))*VLOOKUP(E341,技能数值计算!$C$19:$D$28,2,FALSE))</f>
        <v>0</v>
      </c>
      <c r="P341" s="95"/>
      <c r="Q341" s="95"/>
      <c r="R341" s="95" t="str">
        <f>IF(INDEX(技能效果!O:O,MATCH(技能效果等级!B341,技能效果!B:B,0))="","",INDEX(技能效果!O:O,MATCH(技能效果等级!B341,技能效果!B:B,0)))</f>
        <v/>
      </c>
      <c r="S341" s="95"/>
      <c r="T341" s="95"/>
      <c r="U341" s="95"/>
      <c r="V341" s="96" t="str">
        <f>IF(INDEX(技能效果!AF:AF,MATCH(技能效果等级!B341,技能效果!B:B,0))="","",INDEX(技能效果!AF:AF,MATCH(技能效果等级!B341,技能效果!B:B,0)))</f>
        <v/>
      </c>
      <c r="W341" s="95">
        <f t="shared" si="3"/>
        <v>25</v>
      </c>
      <c r="X341" s="95"/>
      <c r="Y341" s="95"/>
    </row>
    <row r="342" spans="1:25" ht="16.5" x14ac:dyDescent="0.2">
      <c r="A342" s="62">
        <v>339</v>
      </c>
      <c r="B342" s="95">
        <f>INDEX(技能效果!B:B,MATCH(技能效果等级!W342,技能效果!AE:AE,0))</f>
        <v>130601301</v>
      </c>
      <c r="C342" s="95" t="str">
        <f>INDEX(技能效果!C:C,MATCH(技能效果等级!B342,技能效果!B:B,0))</f>
        <v>吉拉普攻伤害</v>
      </c>
      <c r="D342" s="96" t="s">
        <v>873</v>
      </c>
      <c r="E342" s="95">
        <v>5</v>
      </c>
      <c r="F342" s="95">
        <f>INDEX(技能效果!H:H,MATCH(技能效果等级!B342,技能效果!B:B,0))</f>
        <v>1001</v>
      </c>
      <c r="G342" s="95">
        <f>IF(INDEX(技能效果!K:K,MATCH(B342,技能效果!B:B,0))=0,INDEX(技能效果!I:I,MATCH(技能效果等级!B342,技能效果!B:B,0)),INDEX(技能效果!I:I,MATCH(技能效果等级!B342,技能效果!B:B,0))*VLOOKUP(E342,技能数值计算!$C$19:$D$28,2,FALSE))</f>
        <v>1</v>
      </c>
      <c r="H342" s="95">
        <f>INDEX(技能效果!J:J,MATCH(技能效果等级!B342,技能效果!B:B,0))</f>
        <v>0</v>
      </c>
      <c r="I342" s="95"/>
      <c r="J342" s="95"/>
      <c r="K342" s="95"/>
      <c r="L342" s="95"/>
      <c r="M342" s="95"/>
      <c r="N342" s="96" t="str">
        <f>IF(INDEX(技能效果!L:L,MATCH(技能效果等级!B342,技能效果!B:B,0))="","",INDEX(技能效果!L:L,MATCH(技能效果等级!B342,技能效果!B:B,0)))</f>
        <v/>
      </c>
      <c r="O342" s="95">
        <f>IF(INDEX(技能效果!N:N,MATCH(B342,技能效果!B:B,0))=0,INDEX(技能效果!M:M,MATCH(技能效果等级!B342,技能效果!B:B,0)),INDEX(技能效果!M:M,MATCH(技能效果等级!B342,技能效果!B:B,0))*VLOOKUP(E342,技能数值计算!$C$19:$D$28,2,FALSE))</f>
        <v>0</v>
      </c>
      <c r="P342" s="95"/>
      <c r="Q342" s="95"/>
      <c r="R342" s="95" t="str">
        <f>IF(INDEX(技能效果!O:O,MATCH(技能效果等级!B342,技能效果!B:B,0))="","",INDEX(技能效果!O:O,MATCH(技能效果等级!B342,技能效果!B:B,0)))</f>
        <v/>
      </c>
      <c r="S342" s="95"/>
      <c r="T342" s="95"/>
      <c r="U342" s="95"/>
      <c r="V342" s="96" t="str">
        <f>IF(INDEX(技能效果!AF:AF,MATCH(技能效果等级!B342,技能效果!B:B,0))="","",INDEX(技能效果!AF:AF,MATCH(技能效果等级!B342,技能效果!B:B,0)))</f>
        <v/>
      </c>
      <c r="W342" s="95">
        <f t="shared" si="3"/>
        <v>25</v>
      </c>
      <c r="X342" s="95"/>
      <c r="Y342" s="95"/>
    </row>
    <row r="343" spans="1:25" ht="16.5" x14ac:dyDescent="0.2">
      <c r="A343" s="62">
        <v>340</v>
      </c>
      <c r="B343" s="95">
        <f>INDEX(技能效果!B:B,MATCH(技能效果等级!W343,技能效果!AE:AE,0))</f>
        <v>130601301</v>
      </c>
      <c r="C343" s="95" t="str">
        <f>INDEX(技能效果!C:C,MATCH(技能效果等级!B343,技能效果!B:B,0))</f>
        <v>吉拉普攻伤害</v>
      </c>
      <c r="D343" s="96" t="s">
        <v>873</v>
      </c>
      <c r="E343" s="95">
        <v>6</v>
      </c>
      <c r="F343" s="95">
        <f>INDEX(技能效果!H:H,MATCH(技能效果等级!B343,技能效果!B:B,0))</f>
        <v>1001</v>
      </c>
      <c r="G343" s="95">
        <f>IF(INDEX(技能效果!K:K,MATCH(B343,技能效果!B:B,0))=0,INDEX(技能效果!I:I,MATCH(技能效果等级!B343,技能效果!B:B,0)),INDEX(技能效果!I:I,MATCH(技能效果等级!B343,技能效果!B:B,0))*VLOOKUP(E343,技能数值计算!$C$19:$D$28,2,FALSE))</f>
        <v>1</v>
      </c>
      <c r="H343" s="95">
        <f>INDEX(技能效果!J:J,MATCH(技能效果等级!B343,技能效果!B:B,0))</f>
        <v>0</v>
      </c>
      <c r="I343" s="95"/>
      <c r="J343" s="95"/>
      <c r="K343" s="95"/>
      <c r="L343" s="95"/>
      <c r="M343" s="95"/>
      <c r="N343" s="96" t="str">
        <f>IF(INDEX(技能效果!L:L,MATCH(技能效果等级!B343,技能效果!B:B,0))="","",INDEX(技能效果!L:L,MATCH(技能效果等级!B343,技能效果!B:B,0)))</f>
        <v/>
      </c>
      <c r="O343" s="95">
        <f>IF(INDEX(技能效果!N:N,MATCH(B343,技能效果!B:B,0))=0,INDEX(技能效果!M:M,MATCH(技能效果等级!B343,技能效果!B:B,0)),INDEX(技能效果!M:M,MATCH(技能效果等级!B343,技能效果!B:B,0))*VLOOKUP(E343,技能数值计算!$C$19:$D$28,2,FALSE))</f>
        <v>0</v>
      </c>
      <c r="P343" s="95"/>
      <c r="Q343" s="95"/>
      <c r="R343" s="95" t="str">
        <f>IF(INDEX(技能效果!O:O,MATCH(技能效果等级!B343,技能效果!B:B,0))="","",INDEX(技能效果!O:O,MATCH(技能效果等级!B343,技能效果!B:B,0)))</f>
        <v/>
      </c>
      <c r="S343" s="95"/>
      <c r="T343" s="95"/>
      <c r="U343" s="95"/>
      <c r="V343" s="96" t="str">
        <f>IF(INDEX(技能效果!AF:AF,MATCH(技能效果等级!B343,技能效果!B:B,0))="","",INDEX(技能效果!AF:AF,MATCH(技能效果等级!B343,技能效果!B:B,0)))</f>
        <v/>
      </c>
      <c r="W343" s="95">
        <f t="shared" si="3"/>
        <v>25</v>
      </c>
      <c r="X343" s="95"/>
      <c r="Y343" s="95"/>
    </row>
    <row r="344" spans="1:25" ht="16.5" x14ac:dyDescent="0.2">
      <c r="A344" s="62">
        <v>341</v>
      </c>
      <c r="B344" s="95">
        <f>INDEX(技能效果!B:B,MATCH(技能效果等级!W344,技能效果!AE:AE,0))</f>
        <v>130601301</v>
      </c>
      <c r="C344" s="95" t="str">
        <f>INDEX(技能效果!C:C,MATCH(技能效果等级!B344,技能效果!B:B,0))</f>
        <v>吉拉普攻伤害</v>
      </c>
      <c r="D344" s="96" t="s">
        <v>873</v>
      </c>
      <c r="E344" s="95">
        <v>7</v>
      </c>
      <c r="F344" s="95">
        <f>INDEX(技能效果!H:H,MATCH(技能效果等级!B344,技能效果!B:B,0))</f>
        <v>1001</v>
      </c>
      <c r="G344" s="95">
        <f>IF(INDEX(技能效果!K:K,MATCH(B344,技能效果!B:B,0))=0,INDEX(技能效果!I:I,MATCH(技能效果等级!B344,技能效果!B:B,0)),INDEX(技能效果!I:I,MATCH(技能效果等级!B344,技能效果!B:B,0))*VLOOKUP(E344,技能数值计算!$C$19:$D$28,2,FALSE))</f>
        <v>1</v>
      </c>
      <c r="H344" s="95">
        <f>INDEX(技能效果!J:J,MATCH(技能效果等级!B344,技能效果!B:B,0))</f>
        <v>0</v>
      </c>
      <c r="I344" s="95"/>
      <c r="J344" s="95"/>
      <c r="K344" s="95"/>
      <c r="L344" s="95"/>
      <c r="M344" s="95"/>
      <c r="N344" s="96" t="str">
        <f>IF(INDEX(技能效果!L:L,MATCH(技能效果等级!B344,技能效果!B:B,0))="","",INDEX(技能效果!L:L,MATCH(技能效果等级!B344,技能效果!B:B,0)))</f>
        <v/>
      </c>
      <c r="O344" s="95">
        <f>IF(INDEX(技能效果!N:N,MATCH(B344,技能效果!B:B,0))=0,INDEX(技能效果!M:M,MATCH(技能效果等级!B344,技能效果!B:B,0)),INDEX(技能效果!M:M,MATCH(技能效果等级!B344,技能效果!B:B,0))*VLOOKUP(E344,技能数值计算!$C$19:$D$28,2,FALSE))</f>
        <v>0</v>
      </c>
      <c r="P344" s="95"/>
      <c r="Q344" s="95"/>
      <c r="R344" s="95" t="str">
        <f>IF(INDEX(技能效果!O:O,MATCH(技能效果等级!B344,技能效果!B:B,0))="","",INDEX(技能效果!O:O,MATCH(技能效果等级!B344,技能效果!B:B,0)))</f>
        <v/>
      </c>
      <c r="S344" s="95"/>
      <c r="T344" s="95"/>
      <c r="U344" s="95"/>
      <c r="V344" s="96" t="str">
        <f>IF(INDEX(技能效果!AF:AF,MATCH(技能效果等级!B344,技能效果!B:B,0))="","",INDEX(技能效果!AF:AF,MATCH(技能效果等级!B344,技能效果!B:B,0)))</f>
        <v/>
      </c>
      <c r="W344" s="95">
        <f t="shared" si="3"/>
        <v>25</v>
      </c>
      <c r="X344" s="95"/>
      <c r="Y344" s="95"/>
    </row>
    <row r="345" spans="1:25" ht="16.5" x14ac:dyDescent="0.2">
      <c r="A345" s="62">
        <v>342</v>
      </c>
      <c r="B345" s="95">
        <f>INDEX(技能效果!B:B,MATCH(技能效果等级!W345,技能效果!AE:AE,0))</f>
        <v>130601301</v>
      </c>
      <c r="C345" s="95" t="str">
        <f>INDEX(技能效果!C:C,MATCH(技能效果等级!B345,技能效果!B:B,0))</f>
        <v>吉拉普攻伤害</v>
      </c>
      <c r="D345" s="96" t="s">
        <v>873</v>
      </c>
      <c r="E345" s="95">
        <v>8</v>
      </c>
      <c r="F345" s="95">
        <f>INDEX(技能效果!H:H,MATCH(技能效果等级!B345,技能效果!B:B,0))</f>
        <v>1001</v>
      </c>
      <c r="G345" s="95">
        <f>IF(INDEX(技能效果!K:K,MATCH(B345,技能效果!B:B,0))=0,INDEX(技能效果!I:I,MATCH(技能效果等级!B345,技能效果!B:B,0)),INDEX(技能效果!I:I,MATCH(技能效果等级!B345,技能效果!B:B,0))*VLOOKUP(E345,技能数值计算!$C$19:$D$28,2,FALSE))</f>
        <v>1</v>
      </c>
      <c r="H345" s="95">
        <f>INDEX(技能效果!J:J,MATCH(技能效果等级!B345,技能效果!B:B,0))</f>
        <v>0</v>
      </c>
      <c r="I345" s="95"/>
      <c r="J345" s="95"/>
      <c r="K345" s="95"/>
      <c r="L345" s="95"/>
      <c r="M345" s="95"/>
      <c r="N345" s="96" t="str">
        <f>IF(INDEX(技能效果!L:L,MATCH(技能效果等级!B345,技能效果!B:B,0))="","",INDEX(技能效果!L:L,MATCH(技能效果等级!B345,技能效果!B:B,0)))</f>
        <v/>
      </c>
      <c r="O345" s="95">
        <f>IF(INDEX(技能效果!N:N,MATCH(B345,技能效果!B:B,0))=0,INDEX(技能效果!M:M,MATCH(技能效果等级!B345,技能效果!B:B,0)),INDEX(技能效果!M:M,MATCH(技能效果等级!B345,技能效果!B:B,0))*VLOOKUP(E345,技能数值计算!$C$19:$D$28,2,FALSE))</f>
        <v>0</v>
      </c>
      <c r="P345" s="95"/>
      <c r="Q345" s="95"/>
      <c r="R345" s="95" t="str">
        <f>IF(INDEX(技能效果!O:O,MATCH(技能效果等级!B345,技能效果!B:B,0))="","",INDEX(技能效果!O:O,MATCH(技能效果等级!B345,技能效果!B:B,0)))</f>
        <v/>
      </c>
      <c r="S345" s="95"/>
      <c r="T345" s="95"/>
      <c r="U345" s="95"/>
      <c r="V345" s="96" t="str">
        <f>IF(INDEX(技能效果!AF:AF,MATCH(技能效果等级!B345,技能效果!B:B,0))="","",INDEX(技能效果!AF:AF,MATCH(技能效果等级!B345,技能效果!B:B,0)))</f>
        <v/>
      </c>
      <c r="W345" s="95">
        <f t="shared" si="3"/>
        <v>25</v>
      </c>
      <c r="X345" s="95"/>
      <c r="Y345" s="95"/>
    </row>
    <row r="346" spans="1:25" ht="16.5" x14ac:dyDescent="0.2">
      <c r="A346" s="62">
        <v>343</v>
      </c>
      <c r="B346" s="95">
        <f>INDEX(技能效果!B:B,MATCH(技能效果等级!W346,技能效果!AE:AE,0))</f>
        <v>130601301</v>
      </c>
      <c r="C346" s="95" t="str">
        <f>INDEX(技能效果!C:C,MATCH(技能效果等级!B346,技能效果!B:B,0))</f>
        <v>吉拉普攻伤害</v>
      </c>
      <c r="D346" s="96" t="s">
        <v>873</v>
      </c>
      <c r="E346" s="95">
        <v>9</v>
      </c>
      <c r="F346" s="95">
        <f>INDEX(技能效果!H:H,MATCH(技能效果等级!B346,技能效果!B:B,0))</f>
        <v>1001</v>
      </c>
      <c r="G346" s="95">
        <f>IF(INDEX(技能效果!K:K,MATCH(B346,技能效果!B:B,0))=0,INDEX(技能效果!I:I,MATCH(技能效果等级!B346,技能效果!B:B,0)),INDEX(技能效果!I:I,MATCH(技能效果等级!B346,技能效果!B:B,0))*VLOOKUP(E346,技能数值计算!$C$19:$D$28,2,FALSE))</f>
        <v>1</v>
      </c>
      <c r="H346" s="95">
        <f>INDEX(技能效果!J:J,MATCH(技能效果等级!B346,技能效果!B:B,0))</f>
        <v>0</v>
      </c>
      <c r="I346" s="95"/>
      <c r="J346" s="95"/>
      <c r="K346" s="95"/>
      <c r="L346" s="95"/>
      <c r="M346" s="95"/>
      <c r="N346" s="96" t="str">
        <f>IF(INDEX(技能效果!L:L,MATCH(技能效果等级!B346,技能效果!B:B,0))="","",INDEX(技能效果!L:L,MATCH(技能效果等级!B346,技能效果!B:B,0)))</f>
        <v/>
      </c>
      <c r="O346" s="95">
        <f>IF(INDEX(技能效果!N:N,MATCH(B346,技能效果!B:B,0))=0,INDEX(技能效果!M:M,MATCH(技能效果等级!B346,技能效果!B:B,0)),INDEX(技能效果!M:M,MATCH(技能效果等级!B346,技能效果!B:B,0))*VLOOKUP(E346,技能数值计算!$C$19:$D$28,2,FALSE))</f>
        <v>0</v>
      </c>
      <c r="P346" s="95"/>
      <c r="Q346" s="95"/>
      <c r="R346" s="95" t="str">
        <f>IF(INDEX(技能效果!O:O,MATCH(技能效果等级!B346,技能效果!B:B,0))="","",INDEX(技能效果!O:O,MATCH(技能效果等级!B346,技能效果!B:B,0)))</f>
        <v/>
      </c>
      <c r="S346" s="95"/>
      <c r="T346" s="95"/>
      <c r="U346" s="95"/>
      <c r="V346" s="96" t="str">
        <f>IF(INDEX(技能效果!AF:AF,MATCH(技能效果等级!B346,技能效果!B:B,0))="","",INDEX(技能效果!AF:AF,MATCH(技能效果等级!B346,技能效果!B:B,0)))</f>
        <v/>
      </c>
      <c r="W346" s="95">
        <f t="shared" si="3"/>
        <v>25</v>
      </c>
      <c r="X346" s="95"/>
      <c r="Y346" s="95"/>
    </row>
    <row r="347" spans="1:25" ht="16.5" x14ac:dyDescent="0.2">
      <c r="A347" s="62">
        <v>344</v>
      </c>
      <c r="B347" s="95">
        <f>INDEX(技能效果!B:B,MATCH(技能效果等级!W347,技能效果!AE:AE,0))</f>
        <v>130601301</v>
      </c>
      <c r="C347" s="95" t="str">
        <f>INDEX(技能效果!C:C,MATCH(技能效果等级!B347,技能效果!B:B,0))</f>
        <v>吉拉普攻伤害</v>
      </c>
      <c r="D347" s="96" t="s">
        <v>873</v>
      </c>
      <c r="E347" s="95">
        <v>10</v>
      </c>
      <c r="F347" s="95">
        <f>INDEX(技能效果!H:H,MATCH(技能效果等级!B347,技能效果!B:B,0))</f>
        <v>1001</v>
      </c>
      <c r="G347" s="95">
        <f>IF(INDEX(技能效果!K:K,MATCH(B347,技能效果!B:B,0))=0,INDEX(技能效果!I:I,MATCH(技能效果等级!B347,技能效果!B:B,0)),INDEX(技能效果!I:I,MATCH(技能效果等级!B347,技能效果!B:B,0))*VLOOKUP(E347,技能数值计算!$C$19:$D$28,2,FALSE))</f>
        <v>1</v>
      </c>
      <c r="H347" s="95">
        <f>INDEX(技能效果!J:J,MATCH(技能效果等级!B347,技能效果!B:B,0))</f>
        <v>0</v>
      </c>
      <c r="I347" s="95"/>
      <c r="J347" s="95"/>
      <c r="K347" s="95"/>
      <c r="L347" s="95"/>
      <c r="M347" s="95"/>
      <c r="N347" s="96" t="str">
        <f>IF(INDEX(技能效果!L:L,MATCH(技能效果等级!B347,技能效果!B:B,0))="","",INDEX(技能效果!L:L,MATCH(技能效果等级!B347,技能效果!B:B,0)))</f>
        <v/>
      </c>
      <c r="O347" s="95">
        <f>IF(INDEX(技能效果!N:N,MATCH(B347,技能效果!B:B,0))=0,INDEX(技能效果!M:M,MATCH(技能效果等级!B347,技能效果!B:B,0)),INDEX(技能效果!M:M,MATCH(技能效果等级!B347,技能效果!B:B,0))*VLOOKUP(E347,技能数值计算!$C$19:$D$28,2,FALSE))</f>
        <v>0</v>
      </c>
      <c r="P347" s="95"/>
      <c r="Q347" s="95"/>
      <c r="R347" s="95" t="str">
        <f>IF(INDEX(技能效果!O:O,MATCH(技能效果等级!B347,技能效果!B:B,0))="","",INDEX(技能效果!O:O,MATCH(技能效果等级!B347,技能效果!B:B,0)))</f>
        <v/>
      </c>
      <c r="S347" s="95"/>
      <c r="T347" s="95"/>
      <c r="U347" s="95"/>
      <c r="V347" s="96" t="str">
        <f>IF(INDEX(技能效果!AF:AF,MATCH(技能效果等级!B347,技能效果!B:B,0))="","",INDEX(技能效果!AF:AF,MATCH(技能效果等级!B347,技能效果!B:B,0)))</f>
        <v/>
      </c>
      <c r="W347" s="95">
        <f t="shared" si="3"/>
        <v>25</v>
      </c>
      <c r="X347" s="95"/>
      <c r="Y347" s="95"/>
    </row>
    <row r="348" spans="1:25" ht="16.5" x14ac:dyDescent="0.2">
      <c r="A348" s="62">
        <v>345</v>
      </c>
      <c r="B348" s="95">
        <f>INDEX(技能效果!B:B,MATCH(技能效果等级!W348,技能效果!AE:AE,0))</f>
        <v>130601302</v>
      </c>
      <c r="C348" s="95" t="str">
        <f>INDEX(技能效果!C:C,MATCH(技能效果等级!B348,技能效果!B:B,0))</f>
        <v>吉拉普攻水晶</v>
      </c>
      <c r="D348" s="96" t="s">
        <v>873</v>
      </c>
      <c r="E348" s="95">
        <v>1</v>
      </c>
      <c r="F348" s="95">
        <f>INDEX(技能效果!H:H,MATCH(技能效果等级!B348,技能效果!B:B,0))</f>
        <v>3001</v>
      </c>
      <c r="G348" s="95">
        <f>IF(INDEX(技能效果!K:K,MATCH(B348,技能效果!B:B,0))=0,INDEX(技能效果!I:I,MATCH(技能效果等级!B348,技能效果!B:B,0)),INDEX(技能效果!I:I,MATCH(技能效果等级!B348,技能效果!B:B,0))*VLOOKUP(E348,技能数值计算!$C$19:$D$28,2,FALSE))</f>
        <v>1</v>
      </c>
      <c r="H348" s="95">
        <f>INDEX(技能效果!J:J,MATCH(技能效果等级!B348,技能效果!B:B,0))</f>
        <v>1</v>
      </c>
      <c r="I348" s="95"/>
      <c r="J348" s="95"/>
      <c r="K348" s="95"/>
      <c r="L348" s="95"/>
      <c r="M348" s="95"/>
      <c r="N348" s="96" t="str">
        <f>IF(INDEX(技能效果!L:L,MATCH(技能效果等级!B348,技能效果!B:B,0))="","",INDEX(技能效果!L:L,MATCH(技能效果等级!B348,技能效果!B:B,0)))</f>
        <v/>
      </c>
      <c r="O348" s="95">
        <f>IF(INDEX(技能效果!N:N,MATCH(B348,技能效果!B:B,0))=0,INDEX(技能效果!M:M,MATCH(技能效果等级!B348,技能效果!B:B,0)),INDEX(技能效果!M:M,MATCH(技能效果等级!B348,技能效果!B:B,0))*VLOOKUP(E348,技能数值计算!$C$19:$D$28,2,FALSE))</f>
        <v>0</v>
      </c>
      <c r="P348" s="95"/>
      <c r="Q348" s="95"/>
      <c r="R348" s="95" t="str">
        <f>IF(INDEX(技能效果!O:O,MATCH(技能效果等级!B348,技能效果!B:B,0))="","",INDEX(技能效果!O:O,MATCH(技能效果等级!B348,技能效果!B:B,0)))</f>
        <v/>
      </c>
      <c r="S348" s="95"/>
      <c r="T348" s="95"/>
      <c r="U348" s="95"/>
      <c r="V348" s="96" t="str">
        <f>IF(INDEX(技能效果!AF:AF,MATCH(技能效果等级!B348,技能效果!B:B,0))="","",INDEX(技能效果!AF:AF,MATCH(技能效果等级!B348,技能效果!B:B,0)))</f>
        <v/>
      </c>
      <c r="W348" s="95">
        <f t="shared" si="3"/>
        <v>26</v>
      </c>
      <c r="X348" s="95"/>
      <c r="Y348" s="95"/>
    </row>
    <row r="349" spans="1:25" ht="16.5" x14ac:dyDescent="0.2">
      <c r="A349" s="62">
        <v>346</v>
      </c>
      <c r="B349" s="95">
        <f>INDEX(技能效果!B:B,MATCH(技能效果等级!W349,技能效果!AE:AE,0))</f>
        <v>130601302</v>
      </c>
      <c r="C349" s="95" t="str">
        <f>INDEX(技能效果!C:C,MATCH(技能效果等级!B349,技能效果!B:B,0))</f>
        <v>吉拉普攻水晶</v>
      </c>
      <c r="D349" s="96" t="s">
        <v>873</v>
      </c>
      <c r="E349" s="95">
        <v>2</v>
      </c>
      <c r="F349" s="95">
        <f>INDEX(技能效果!H:H,MATCH(技能效果等级!B349,技能效果!B:B,0))</f>
        <v>3001</v>
      </c>
      <c r="G349" s="95">
        <f>IF(INDEX(技能效果!K:K,MATCH(B349,技能效果!B:B,0))=0,INDEX(技能效果!I:I,MATCH(技能效果等级!B349,技能效果!B:B,0)),INDEX(技能效果!I:I,MATCH(技能效果等级!B349,技能效果!B:B,0))*VLOOKUP(E349,技能数值计算!$C$19:$D$28,2,FALSE))</f>
        <v>1</v>
      </c>
      <c r="H349" s="95">
        <f>INDEX(技能效果!J:J,MATCH(技能效果等级!B349,技能效果!B:B,0))</f>
        <v>1</v>
      </c>
      <c r="I349" s="95"/>
      <c r="J349" s="95"/>
      <c r="K349" s="95"/>
      <c r="L349" s="95"/>
      <c r="M349" s="95"/>
      <c r="N349" s="96" t="str">
        <f>IF(INDEX(技能效果!L:L,MATCH(技能效果等级!B349,技能效果!B:B,0))="","",INDEX(技能效果!L:L,MATCH(技能效果等级!B349,技能效果!B:B,0)))</f>
        <v/>
      </c>
      <c r="O349" s="95">
        <f>IF(INDEX(技能效果!N:N,MATCH(B349,技能效果!B:B,0))=0,INDEX(技能效果!M:M,MATCH(技能效果等级!B349,技能效果!B:B,0)),INDEX(技能效果!M:M,MATCH(技能效果等级!B349,技能效果!B:B,0))*VLOOKUP(E349,技能数值计算!$C$19:$D$28,2,FALSE))</f>
        <v>0</v>
      </c>
      <c r="P349" s="95"/>
      <c r="Q349" s="95"/>
      <c r="R349" s="95" t="str">
        <f>IF(INDEX(技能效果!O:O,MATCH(技能效果等级!B349,技能效果!B:B,0))="","",INDEX(技能效果!O:O,MATCH(技能效果等级!B349,技能效果!B:B,0)))</f>
        <v/>
      </c>
      <c r="S349" s="95"/>
      <c r="T349" s="95"/>
      <c r="U349" s="95"/>
      <c r="V349" s="96" t="str">
        <f>IF(INDEX(技能效果!AF:AF,MATCH(技能效果等级!B349,技能效果!B:B,0))="","",INDEX(技能效果!AF:AF,MATCH(技能效果等级!B349,技能效果!B:B,0)))</f>
        <v/>
      </c>
      <c r="W349" s="95">
        <f t="shared" si="3"/>
        <v>26</v>
      </c>
      <c r="X349" s="95"/>
      <c r="Y349" s="95"/>
    </row>
    <row r="350" spans="1:25" ht="16.5" x14ac:dyDescent="0.2">
      <c r="A350" s="62">
        <v>347</v>
      </c>
      <c r="B350" s="95">
        <f>INDEX(技能效果!B:B,MATCH(技能效果等级!W350,技能效果!AE:AE,0))</f>
        <v>130601302</v>
      </c>
      <c r="C350" s="95" t="str">
        <f>INDEX(技能效果!C:C,MATCH(技能效果等级!B350,技能效果!B:B,0))</f>
        <v>吉拉普攻水晶</v>
      </c>
      <c r="D350" s="96" t="s">
        <v>873</v>
      </c>
      <c r="E350" s="95">
        <v>3</v>
      </c>
      <c r="F350" s="95">
        <f>INDEX(技能效果!H:H,MATCH(技能效果等级!B350,技能效果!B:B,0))</f>
        <v>3001</v>
      </c>
      <c r="G350" s="95">
        <f>IF(INDEX(技能效果!K:K,MATCH(B350,技能效果!B:B,0))=0,INDEX(技能效果!I:I,MATCH(技能效果等级!B350,技能效果!B:B,0)),INDEX(技能效果!I:I,MATCH(技能效果等级!B350,技能效果!B:B,0))*VLOOKUP(E350,技能数值计算!$C$19:$D$28,2,FALSE))</f>
        <v>1</v>
      </c>
      <c r="H350" s="95">
        <f>INDEX(技能效果!J:J,MATCH(技能效果等级!B350,技能效果!B:B,0))</f>
        <v>1</v>
      </c>
      <c r="I350" s="95"/>
      <c r="J350" s="95"/>
      <c r="K350" s="95"/>
      <c r="L350" s="95"/>
      <c r="M350" s="95"/>
      <c r="N350" s="96" t="str">
        <f>IF(INDEX(技能效果!L:L,MATCH(技能效果等级!B350,技能效果!B:B,0))="","",INDEX(技能效果!L:L,MATCH(技能效果等级!B350,技能效果!B:B,0)))</f>
        <v/>
      </c>
      <c r="O350" s="95">
        <f>IF(INDEX(技能效果!N:N,MATCH(B350,技能效果!B:B,0))=0,INDEX(技能效果!M:M,MATCH(技能效果等级!B350,技能效果!B:B,0)),INDEX(技能效果!M:M,MATCH(技能效果等级!B350,技能效果!B:B,0))*VLOOKUP(E350,技能数值计算!$C$19:$D$28,2,FALSE))</f>
        <v>0</v>
      </c>
      <c r="P350" s="95"/>
      <c r="Q350" s="95"/>
      <c r="R350" s="95" t="str">
        <f>IF(INDEX(技能效果!O:O,MATCH(技能效果等级!B350,技能效果!B:B,0))="","",INDEX(技能效果!O:O,MATCH(技能效果等级!B350,技能效果!B:B,0)))</f>
        <v/>
      </c>
      <c r="S350" s="95"/>
      <c r="T350" s="95"/>
      <c r="U350" s="95"/>
      <c r="V350" s="96" t="str">
        <f>IF(INDEX(技能效果!AF:AF,MATCH(技能效果等级!B350,技能效果!B:B,0))="","",INDEX(技能效果!AF:AF,MATCH(技能效果等级!B350,技能效果!B:B,0)))</f>
        <v/>
      </c>
      <c r="W350" s="95">
        <f t="shared" si="3"/>
        <v>26</v>
      </c>
      <c r="X350" s="95"/>
      <c r="Y350" s="95"/>
    </row>
    <row r="351" spans="1:25" ht="16.5" x14ac:dyDescent="0.2">
      <c r="A351" s="62">
        <v>348</v>
      </c>
      <c r="B351" s="95">
        <f>INDEX(技能效果!B:B,MATCH(技能效果等级!W351,技能效果!AE:AE,0))</f>
        <v>130601302</v>
      </c>
      <c r="C351" s="95" t="str">
        <f>INDEX(技能效果!C:C,MATCH(技能效果等级!B351,技能效果!B:B,0))</f>
        <v>吉拉普攻水晶</v>
      </c>
      <c r="D351" s="96" t="s">
        <v>873</v>
      </c>
      <c r="E351" s="95">
        <v>4</v>
      </c>
      <c r="F351" s="95">
        <f>INDEX(技能效果!H:H,MATCH(技能效果等级!B351,技能效果!B:B,0))</f>
        <v>3001</v>
      </c>
      <c r="G351" s="95">
        <f>IF(INDEX(技能效果!K:K,MATCH(B351,技能效果!B:B,0))=0,INDEX(技能效果!I:I,MATCH(技能效果等级!B351,技能效果!B:B,0)),INDEX(技能效果!I:I,MATCH(技能效果等级!B351,技能效果!B:B,0))*VLOOKUP(E351,技能数值计算!$C$19:$D$28,2,FALSE))</f>
        <v>1</v>
      </c>
      <c r="H351" s="95">
        <f>INDEX(技能效果!J:J,MATCH(技能效果等级!B351,技能效果!B:B,0))</f>
        <v>1</v>
      </c>
      <c r="I351" s="95"/>
      <c r="J351" s="95"/>
      <c r="K351" s="95"/>
      <c r="L351" s="95"/>
      <c r="M351" s="95"/>
      <c r="N351" s="96" t="str">
        <f>IF(INDEX(技能效果!L:L,MATCH(技能效果等级!B351,技能效果!B:B,0))="","",INDEX(技能效果!L:L,MATCH(技能效果等级!B351,技能效果!B:B,0)))</f>
        <v/>
      </c>
      <c r="O351" s="95">
        <f>IF(INDEX(技能效果!N:N,MATCH(B351,技能效果!B:B,0))=0,INDEX(技能效果!M:M,MATCH(技能效果等级!B351,技能效果!B:B,0)),INDEX(技能效果!M:M,MATCH(技能效果等级!B351,技能效果!B:B,0))*VLOOKUP(E351,技能数值计算!$C$19:$D$28,2,FALSE))</f>
        <v>0</v>
      </c>
      <c r="P351" s="95"/>
      <c r="Q351" s="95"/>
      <c r="R351" s="95" t="str">
        <f>IF(INDEX(技能效果!O:O,MATCH(技能效果等级!B351,技能效果!B:B,0))="","",INDEX(技能效果!O:O,MATCH(技能效果等级!B351,技能效果!B:B,0)))</f>
        <v/>
      </c>
      <c r="S351" s="95"/>
      <c r="T351" s="95"/>
      <c r="U351" s="95"/>
      <c r="V351" s="96" t="str">
        <f>IF(INDEX(技能效果!AF:AF,MATCH(技能效果等级!B351,技能效果!B:B,0))="","",INDEX(技能效果!AF:AF,MATCH(技能效果等级!B351,技能效果!B:B,0)))</f>
        <v/>
      </c>
      <c r="W351" s="95">
        <f t="shared" si="3"/>
        <v>26</v>
      </c>
      <c r="X351" s="95"/>
      <c r="Y351" s="95"/>
    </row>
    <row r="352" spans="1:25" ht="16.5" x14ac:dyDescent="0.2">
      <c r="A352" s="62">
        <v>349</v>
      </c>
      <c r="B352" s="95">
        <f>INDEX(技能效果!B:B,MATCH(技能效果等级!W352,技能效果!AE:AE,0))</f>
        <v>130601302</v>
      </c>
      <c r="C352" s="95" t="str">
        <f>INDEX(技能效果!C:C,MATCH(技能效果等级!B352,技能效果!B:B,0))</f>
        <v>吉拉普攻水晶</v>
      </c>
      <c r="D352" s="96" t="s">
        <v>873</v>
      </c>
      <c r="E352" s="95">
        <v>5</v>
      </c>
      <c r="F352" s="95">
        <f>INDEX(技能效果!H:H,MATCH(技能效果等级!B352,技能效果!B:B,0))</f>
        <v>3001</v>
      </c>
      <c r="G352" s="95">
        <f>IF(INDEX(技能效果!K:K,MATCH(B352,技能效果!B:B,0))=0,INDEX(技能效果!I:I,MATCH(技能效果等级!B352,技能效果!B:B,0)),INDEX(技能效果!I:I,MATCH(技能效果等级!B352,技能效果!B:B,0))*VLOOKUP(E352,技能数值计算!$C$19:$D$28,2,FALSE))</f>
        <v>1</v>
      </c>
      <c r="H352" s="95">
        <f>INDEX(技能效果!J:J,MATCH(技能效果等级!B352,技能效果!B:B,0))</f>
        <v>1</v>
      </c>
      <c r="I352" s="95"/>
      <c r="J352" s="95"/>
      <c r="K352" s="95"/>
      <c r="L352" s="95"/>
      <c r="M352" s="95"/>
      <c r="N352" s="96" t="str">
        <f>IF(INDEX(技能效果!L:L,MATCH(技能效果等级!B352,技能效果!B:B,0))="","",INDEX(技能效果!L:L,MATCH(技能效果等级!B352,技能效果!B:B,0)))</f>
        <v/>
      </c>
      <c r="O352" s="95">
        <f>IF(INDEX(技能效果!N:N,MATCH(B352,技能效果!B:B,0))=0,INDEX(技能效果!M:M,MATCH(技能效果等级!B352,技能效果!B:B,0)),INDEX(技能效果!M:M,MATCH(技能效果等级!B352,技能效果!B:B,0))*VLOOKUP(E352,技能数值计算!$C$19:$D$28,2,FALSE))</f>
        <v>0</v>
      </c>
      <c r="P352" s="95"/>
      <c r="Q352" s="95"/>
      <c r="R352" s="95" t="str">
        <f>IF(INDEX(技能效果!O:O,MATCH(技能效果等级!B352,技能效果!B:B,0))="","",INDEX(技能效果!O:O,MATCH(技能效果等级!B352,技能效果!B:B,0)))</f>
        <v/>
      </c>
      <c r="S352" s="95"/>
      <c r="T352" s="95"/>
      <c r="U352" s="95"/>
      <c r="V352" s="96" t="str">
        <f>IF(INDEX(技能效果!AF:AF,MATCH(技能效果等级!B352,技能效果!B:B,0))="","",INDEX(技能效果!AF:AF,MATCH(技能效果等级!B352,技能效果!B:B,0)))</f>
        <v/>
      </c>
      <c r="W352" s="95">
        <f t="shared" si="3"/>
        <v>26</v>
      </c>
      <c r="X352" s="95"/>
      <c r="Y352" s="95"/>
    </row>
    <row r="353" spans="1:25" ht="16.5" x14ac:dyDescent="0.2">
      <c r="A353" s="62">
        <v>350</v>
      </c>
      <c r="B353" s="95">
        <f>INDEX(技能效果!B:B,MATCH(技能效果等级!W353,技能效果!AE:AE,0))</f>
        <v>130601302</v>
      </c>
      <c r="C353" s="95" t="str">
        <f>INDEX(技能效果!C:C,MATCH(技能效果等级!B353,技能效果!B:B,0))</f>
        <v>吉拉普攻水晶</v>
      </c>
      <c r="D353" s="96" t="s">
        <v>873</v>
      </c>
      <c r="E353" s="95">
        <v>6</v>
      </c>
      <c r="F353" s="95">
        <f>INDEX(技能效果!H:H,MATCH(技能效果等级!B353,技能效果!B:B,0))</f>
        <v>3001</v>
      </c>
      <c r="G353" s="95">
        <f>IF(INDEX(技能效果!K:K,MATCH(B353,技能效果!B:B,0))=0,INDEX(技能效果!I:I,MATCH(技能效果等级!B353,技能效果!B:B,0)),INDEX(技能效果!I:I,MATCH(技能效果等级!B353,技能效果!B:B,0))*VLOOKUP(E353,技能数值计算!$C$19:$D$28,2,FALSE))</f>
        <v>1</v>
      </c>
      <c r="H353" s="95">
        <f>INDEX(技能效果!J:J,MATCH(技能效果等级!B353,技能效果!B:B,0))</f>
        <v>1</v>
      </c>
      <c r="I353" s="95"/>
      <c r="J353" s="95"/>
      <c r="K353" s="95"/>
      <c r="L353" s="95"/>
      <c r="M353" s="95"/>
      <c r="N353" s="96" t="str">
        <f>IF(INDEX(技能效果!L:L,MATCH(技能效果等级!B353,技能效果!B:B,0))="","",INDEX(技能效果!L:L,MATCH(技能效果等级!B353,技能效果!B:B,0)))</f>
        <v/>
      </c>
      <c r="O353" s="95">
        <f>IF(INDEX(技能效果!N:N,MATCH(B353,技能效果!B:B,0))=0,INDEX(技能效果!M:M,MATCH(技能效果等级!B353,技能效果!B:B,0)),INDEX(技能效果!M:M,MATCH(技能效果等级!B353,技能效果!B:B,0))*VLOOKUP(E353,技能数值计算!$C$19:$D$28,2,FALSE))</f>
        <v>0</v>
      </c>
      <c r="P353" s="95"/>
      <c r="Q353" s="95"/>
      <c r="R353" s="95" t="str">
        <f>IF(INDEX(技能效果!O:O,MATCH(技能效果等级!B353,技能效果!B:B,0))="","",INDEX(技能效果!O:O,MATCH(技能效果等级!B353,技能效果!B:B,0)))</f>
        <v/>
      </c>
      <c r="S353" s="95"/>
      <c r="T353" s="95"/>
      <c r="U353" s="95"/>
      <c r="V353" s="96" t="str">
        <f>IF(INDEX(技能效果!AF:AF,MATCH(技能效果等级!B353,技能效果!B:B,0))="","",INDEX(技能效果!AF:AF,MATCH(技能效果等级!B353,技能效果!B:B,0)))</f>
        <v/>
      </c>
      <c r="W353" s="95">
        <f t="shared" si="3"/>
        <v>26</v>
      </c>
      <c r="X353" s="95"/>
      <c r="Y353" s="95"/>
    </row>
    <row r="354" spans="1:25" ht="16.5" x14ac:dyDescent="0.2">
      <c r="A354" s="62">
        <v>351</v>
      </c>
      <c r="B354" s="95">
        <f>INDEX(技能效果!B:B,MATCH(技能效果等级!W354,技能效果!AE:AE,0))</f>
        <v>130601302</v>
      </c>
      <c r="C354" s="95" t="str">
        <f>INDEX(技能效果!C:C,MATCH(技能效果等级!B354,技能效果!B:B,0))</f>
        <v>吉拉普攻水晶</v>
      </c>
      <c r="D354" s="96" t="s">
        <v>873</v>
      </c>
      <c r="E354" s="95">
        <v>7</v>
      </c>
      <c r="F354" s="95">
        <f>INDEX(技能效果!H:H,MATCH(技能效果等级!B354,技能效果!B:B,0))</f>
        <v>3001</v>
      </c>
      <c r="G354" s="95">
        <f>IF(INDEX(技能效果!K:K,MATCH(B354,技能效果!B:B,0))=0,INDEX(技能效果!I:I,MATCH(技能效果等级!B354,技能效果!B:B,0)),INDEX(技能效果!I:I,MATCH(技能效果等级!B354,技能效果!B:B,0))*VLOOKUP(E354,技能数值计算!$C$19:$D$28,2,FALSE))</f>
        <v>1</v>
      </c>
      <c r="H354" s="95">
        <f>INDEX(技能效果!J:J,MATCH(技能效果等级!B354,技能效果!B:B,0))</f>
        <v>1</v>
      </c>
      <c r="I354" s="95"/>
      <c r="J354" s="95"/>
      <c r="K354" s="95"/>
      <c r="L354" s="95"/>
      <c r="M354" s="95"/>
      <c r="N354" s="96" t="str">
        <f>IF(INDEX(技能效果!L:L,MATCH(技能效果等级!B354,技能效果!B:B,0))="","",INDEX(技能效果!L:L,MATCH(技能效果等级!B354,技能效果!B:B,0)))</f>
        <v/>
      </c>
      <c r="O354" s="95">
        <f>IF(INDEX(技能效果!N:N,MATCH(B354,技能效果!B:B,0))=0,INDEX(技能效果!M:M,MATCH(技能效果等级!B354,技能效果!B:B,0)),INDEX(技能效果!M:M,MATCH(技能效果等级!B354,技能效果!B:B,0))*VLOOKUP(E354,技能数值计算!$C$19:$D$28,2,FALSE))</f>
        <v>0</v>
      </c>
      <c r="P354" s="95"/>
      <c r="Q354" s="95"/>
      <c r="R354" s="95" t="str">
        <f>IF(INDEX(技能效果!O:O,MATCH(技能效果等级!B354,技能效果!B:B,0))="","",INDEX(技能效果!O:O,MATCH(技能效果等级!B354,技能效果!B:B,0)))</f>
        <v/>
      </c>
      <c r="S354" s="95"/>
      <c r="T354" s="95"/>
      <c r="U354" s="95"/>
      <c r="V354" s="96" t="str">
        <f>IF(INDEX(技能效果!AF:AF,MATCH(技能效果等级!B354,技能效果!B:B,0))="","",INDEX(技能效果!AF:AF,MATCH(技能效果等级!B354,技能效果!B:B,0)))</f>
        <v/>
      </c>
      <c r="W354" s="95">
        <f t="shared" si="3"/>
        <v>26</v>
      </c>
      <c r="X354" s="95"/>
      <c r="Y354" s="95"/>
    </row>
    <row r="355" spans="1:25" ht="16.5" x14ac:dyDescent="0.2">
      <c r="A355" s="62">
        <v>352</v>
      </c>
      <c r="B355" s="95">
        <f>INDEX(技能效果!B:B,MATCH(技能效果等级!W355,技能效果!AE:AE,0))</f>
        <v>130601302</v>
      </c>
      <c r="C355" s="95" t="str">
        <f>INDEX(技能效果!C:C,MATCH(技能效果等级!B355,技能效果!B:B,0))</f>
        <v>吉拉普攻水晶</v>
      </c>
      <c r="D355" s="96" t="s">
        <v>873</v>
      </c>
      <c r="E355" s="95">
        <v>8</v>
      </c>
      <c r="F355" s="95">
        <f>INDEX(技能效果!H:H,MATCH(技能效果等级!B355,技能效果!B:B,0))</f>
        <v>3001</v>
      </c>
      <c r="G355" s="95">
        <f>IF(INDEX(技能效果!K:K,MATCH(B355,技能效果!B:B,0))=0,INDEX(技能效果!I:I,MATCH(技能效果等级!B355,技能效果!B:B,0)),INDEX(技能效果!I:I,MATCH(技能效果等级!B355,技能效果!B:B,0))*VLOOKUP(E355,技能数值计算!$C$19:$D$28,2,FALSE))</f>
        <v>1</v>
      </c>
      <c r="H355" s="95">
        <f>INDEX(技能效果!J:J,MATCH(技能效果等级!B355,技能效果!B:B,0))</f>
        <v>1</v>
      </c>
      <c r="I355" s="95"/>
      <c r="J355" s="95"/>
      <c r="K355" s="95"/>
      <c r="L355" s="95"/>
      <c r="M355" s="95"/>
      <c r="N355" s="96" t="str">
        <f>IF(INDEX(技能效果!L:L,MATCH(技能效果等级!B355,技能效果!B:B,0))="","",INDEX(技能效果!L:L,MATCH(技能效果等级!B355,技能效果!B:B,0)))</f>
        <v/>
      </c>
      <c r="O355" s="95">
        <f>IF(INDEX(技能效果!N:N,MATCH(B355,技能效果!B:B,0))=0,INDEX(技能效果!M:M,MATCH(技能效果等级!B355,技能效果!B:B,0)),INDEX(技能效果!M:M,MATCH(技能效果等级!B355,技能效果!B:B,0))*VLOOKUP(E355,技能数值计算!$C$19:$D$28,2,FALSE))</f>
        <v>0</v>
      </c>
      <c r="P355" s="95"/>
      <c r="Q355" s="95"/>
      <c r="R355" s="95" t="str">
        <f>IF(INDEX(技能效果!O:O,MATCH(技能效果等级!B355,技能效果!B:B,0))="","",INDEX(技能效果!O:O,MATCH(技能效果等级!B355,技能效果!B:B,0)))</f>
        <v/>
      </c>
      <c r="S355" s="95"/>
      <c r="T355" s="95"/>
      <c r="U355" s="95"/>
      <c r="V355" s="96" t="str">
        <f>IF(INDEX(技能效果!AF:AF,MATCH(技能效果等级!B355,技能效果!B:B,0))="","",INDEX(技能效果!AF:AF,MATCH(技能效果等级!B355,技能效果!B:B,0)))</f>
        <v/>
      </c>
      <c r="W355" s="95">
        <f t="shared" si="3"/>
        <v>26</v>
      </c>
      <c r="X355" s="95"/>
      <c r="Y355" s="95"/>
    </row>
    <row r="356" spans="1:25" ht="16.5" x14ac:dyDescent="0.2">
      <c r="A356" s="62">
        <v>353</v>
      </c>
      <c r="B356" s="95">
        <f>INDEX(技能效果!B:B,MATCH(技能效果等级!W356,技能效果!AE:AE,0))</f>
        <v>130601302</v>
      </c>
      <c r="C356" s="95" t="str">
        <f>INDEX(技能效果!C:C,MATCH(技能效果等级!B356,技能效果!B:B,0))</f>
        <v>吉拉普攻水晶</v>
      </c>
      <c r="D356" s="96" t="s">
        <v>873</v>
      </c>
      <c r="E356" s="95">
        <v>9</v>
      </c>
      <c r="F356" s="95">
        <f>INDEX(技能效果!H:H,MATCH(技能效果等级!B356,技能效果!B:B,0))</f>
        <v>3001</v>
      </c>
      <c r="G356" s="95">
        <f>IF(INDEX(技能效果!K:K,MATCH(B356,技能效果!B:B,0))=0,INDEX(技能效果!I:I,MATCH(技能效果等级!B356,技能效果!B:B,0)),INDEX(技能效果!I:I,MATCH(技能效果等级!B356,技能效果!B:B,0))*VLOOKUP(E356,技能数值计算!$C$19:$D$28,2,FALSE))</f>
        <v>1</v>
      </c>
      <c r="H356" s="95">
        <f>INDEX(技能效果!J:J,MATCH(技能效果等级!B356,技能效果!B:B,0))</f>
        <v>1</v>
      </c>
      <c r="I356" s="95"/>
      <c r="J356" s="95"/>
      <c r="K356" s="95"/>
      <c r="L356" s="95"/>
      <c r="M356" s="95"/>
      <c r="N356" s="96" t="str">
        <f>IF(INDEX(技能效果!L:L,MATCH(技能效果等级!B356,技能效果!B:B,0))="","",INDEX(技能效果!L:L,MATCH(技能效果等级!B356,技能效果!B:B,0)))</f>
        <v/>
      </c>
      <c r="O356" s="95">
        <f>IF(INDEX(技能效果!N:N,MATCH(B356,技能效果!B:B,0))=0,INDEX(技能效果!M:M,MATCH(技能效果等级!B356,技能效果!B:B,0)),INDEX(技能效果!M:M,MATCH(技能效果等级!B356,技能效果!B:B,0))*VLOOKUP(E356,技能数值计算!$C$19:$D$28,2,FALSE))</f>
        <v>0</v>
      </c>
      <c r="P356" s="95"/>
      <c r="Q356" s="95"/>
      <c r="R356" s="95" t="str">
        <f>IF(INDEX(技能效果!O:O,MATCH(技能效果等级!B356,技能效果!B:B,0))="","",INDEX(技能效果!O:O,MATCH(技能效果等级!B356,技能效果!B:B,0)))</f>
        <v/>
      </c>
      <c r="S356" s="95"/>
      <c r="T356" s="95"/>
      <c r="U356" s="95"/>
      <c r="V356" s="96" t="str">
        <f>IF(INDEX(技能效果!AF:AF,MATCH(技能效果等级!B356,技能效果!B:B,0))="","",INDEX(技能效果!AF:AF,MATCH(技能效果等级!B356,技能效果!B:B,0)))</f>
        <v/>
      </c>
      <c r="W356" s="95">
        <f t="shared" si="3"/>
        <v>26</v>
      </c>
      <c r="X356" s="95"/>
      <c r="Y356" s="95"/>
    </row>
    <row r="357" spans="1:25" ht="16.5" x14ac:dyDescent="0.2">
      <c r="A357" s="62">
        <v>354</v>
      </c>
      <c r="B357" s="95">
        <f>INDEX(技能效果!B:B,MATCH(技能效果等级!W357,技能效果!AE:AE,0))</f>
        <v>130601302</v>
      </c>
      <c r="C357" s="95" t="str">
        <f>INDEX(技能效果!C:C,MATCH(技能效果等级!B357,技能效果!B:B,0))</f>
        <v>吉拉普攻水晶</v>
      </c>
      <c r="D357" s="96" t="s">
        <v>873</v>
      </c>
      <c r="E357" s="95">
        <v>10</v>
      </c>
      <c r="F357" s="95">
        <f>INDEX(技能效果!H:H,MATCH(技能效果等级!B357,技能效果!B:B,0))</f>
        <v>3001</v>
      </c>
      <c r="G357" s="95">
        <f>IF(INDEX(技能效果!K:K,MATCH(B357,技能效果!B:B,0))=0,INDEX(技能效果!I:I,MATCH(技能效果等级!B357,技能效果!B:B,0)),INDEX(技能效果!I:I,MATCH(技能效果等级!B357,技能效果!B:B,0))*VLOOKUP(E357,技能数值计算!$C$19:$D$28,2,FALSE))</f>
        <v>1</v>
      </c>
      <c r="H357" s="95">
        <f>INDEX(技能效果!J:J,MATCH(技能效果等级!B357,技能效果!B:B,0))</f>
        <v>1</v>
      </c>
      <c r="I357" s="95"/>
      <c r="J357" s="95"/>
      <c r="K357" s="95"/>
      <c r="L357" s="95"/>
      <c r="M357" s="95"/>
      <c r="N357" s="96" t="str">
        <f>IF(INDEX(技能效果!L:L,MATCH(技能效果等级!B357,技能效果!B:B,0))="","",INDEX(技能效果!L:L,MATCH(技能效果等级!B357,技能效果!B:B,0)))</f>
        <v/>
      </c>
      <c r="O357" s="95">
        <f>IF(INDEX(技能效果!N:N,MATCH(B357,技能效果!B:B,0))=0,INDEX(技能效果!M:M,MATCH(技能效果等级!B357,技能效果!B:B,0)),INDEX(技能效果!M:M,MATCH(技能效果等级!B357,技能效果!B:B,0))*VLOOKUP(E357,技能数值计算!$C$19:$D$28,2,FALSE))</f>
        <v>0</v>
      </c>
      <c r="P357" s="95"/>
      <c r="Q357" s="95"/>
      <c r="R357" s="95" t="str">
        <f>IF(INDEX(技能效果!O:O,MATCH(技能效果等级!B357,技能效果!B:B,0))="","",INDEX(技能效果!O:O,MATCH(技能效果等级!B357,技能效果!B:B,0)))</f>
        <v/>
      </c>
      <c r="S357" s="95"/>
      <c r="T357" s="95"/>
      <c r="U357" s="95"/>
      <c r="V357" s="96" t="str">
        <f>IF(INDEX(技能效果!AF:AF,MATCH(技能效果等级!B357,技能效果!B:B,0))="","",INDEX(技能效果!AF:AF,MATCH(技能效果等级!B357,技能效果!B:B,0)))</f>
        <v/>
      </c>
      <c r="W357" s="95">
        <f t="shared" si="3"/>
        <v>26</v>
      </c>
      <c r="X357" s="95"/>
      <c r="Y357" s="95"/>
    </row>
    <row r="358" spans="1:25" ht="16.5" x14ac:dyDescent="0.2">
      <c r="A358" s="62">
        <v>355</v>
      </c>
      <c r="B358" s="95">
        <f>INDEX(技能效果!B:B,MATCH(技能效果等级!W358,技能效果!AE:AE,0))</f>
        <v>130601401</v>
      </c>
      <c r="C358" s="95" t="str">
        <f>INDEX(技能效果!C:C,MATCH(技能效果等级!B358,技能效果!B:B,0))</f>
        <v>吕仙宫普攻伤害</v>
      </c>
      <c r="D358" s="96" t="s">
        <v>873</v>
      </c>
      <c r="E358" s="95">
        <v>1</v>
      </c>
      <c r="F358" s="95">
        <f>INDEX(技能效果!H:H,MATCH(技能效果等级!B358,技能效果!B:B,0))</f>
        <v>1001</v>
      </c>
      <c r="G358" s="95">
        <f>IF(INDEX(技能效果!K:K,MATCH(B358,技能效果!B:B,0))=0,INDEX(技能效果!I:I,MATCH(技能效果等级!B358,技能效果!B:B,0)),INDEX(技能效果!I:I,MATCH(技能效果等级!B358,技能效果!B:B,0))*VLOOKUP(E358,技能数值计算!$C$19:$D$28,2,FALSE))</f>
        <v>1</v>
      </c>
      <c r="H358" s="95">
        <f>INDEX(技能效果!J:J,MATCH(技能效果等级!B358,技能效果!B:B,0))</f>
        <v>0</v>
      </c>
      <c r="I358" s="95"/>
      <c r="J358" s="95"/>
      <c r="K358" s="95"/>
      <c r="L358" s="95"/>
      <c r="M358" s="95"/>
      <c r="N358" s="96" t="str">
        <f>IF(INDEX(技能效果!L:L,MATCH(技能效果等级!B358,技能效果!B:B,0))="","",INDEX(技能效果!L:L,MATCH(技能效果等级!B358,技能效果!B:B,0)))</f>
        <v/>
      </c>
      <c r="O358" s="95">
        <f>IF(INDEX(技能效果!N:N,MATCH(B358,技能效果!B:B,0))=0,INDEX(技能效果!M:M,MATCH(技能效果等级!B358,技能效果!B:B,0)),INDEX(技能效果!M:M,MATCH(技能效果等级!B358,技能效果!B:B,0))*VLOOKUP(E358,技能数值计算!$C$19:$D$28,2,FALSE))</f>
        <v>0</v>
      </c>
      <c r="P358" s="95"/>
      <c r="Q358" s="95"/>
      <c r="R358" s="95" t="str">
        <f>IF(INDEX(技能效果!O:O,MATCH(技能效果等级!B358,技能效果!B:B,0))="","",INDEX(技能效果!O:O,MATCH(技能效果等级!B358,技能效果!B:B,0)))</f>
        <v/>
      </c>
      <c r="S358" s="95"/>
      <c r="T358" s="95"/>
      <c r="U358" s="95"/>
      <c r="V358" s="96" t="str">
        <f>IF(INDEX(技能效果!AF:AF,MATCH(技能效果等级!B358,技能效果!B:B,0))="","",INDEX(技能效果!AF:AF,MATCH(技能效果等级!B358,技能效果!B:B,0)))</f>
        <v/>
      </c>
      <c r="W358" s="95">
        <f t="shared" si="3"/>
        <v>27</v>
      </c>
      <c r="X358" s="95"/>
      <c r="Y358" s="95"/>
    </row>
    <row r="359" spans="1:25" ht="16.5" x14ac:dyDescent="0.2">
      <c r="A359" s="62">
        <v>356</v>
      </c>
      <c r="B359" s="95">
        <f>INDEX(技能效果!B:B,MATCH(技能效果等级!W359,技能效果!AE:AE,0))</f>
        <v>130601401</v>
      </c>
      <c r="C359" s="95" t="str">
        <f>INDEX(技能效果!C:C,MATCH(技能效果等级!B359,技能效果!B:B,0))</f>
        <v>吕仙宫普攻伤害</v>
      </c>
      <c r="D359" s="96" t="s">
        <v>873</v>
      </c>
      <c r="E359" s="95">
        <v>2</v>
      </c>
      <c r="F359" s="95">
        <f>INDEX(技能效果!H:H,MATCH(技能效果等级!B359,技能效果!B:B,0))</f>
        <v>1001</v>
      </c>
      <c r="G359" s="95">
        <f>IF(INDEX(技能效果!K:K,MATCH(B359,技能效果!B:B,0))=0,INDEX(技能效果!I:I,MATCH(技能效果等级!B359,技能效果!B:B,0)),INDEX(技能效果!I:I,MATCH(技能效果等级!B359,技能效果!B:B,0))*VLOOKUP(E359,技能数值计算!$C$19:$D$28,2,FALSE))</f>
        <v>1</v>
      </c>
      <c r="H359" s="95">
        <f>INDEX(技能效果!J:J,MATCH(技能效果等级!B359,技能效果!B:B,0))</f>
        <v>0</v>
      </c>
      <c r="I359" s="95"/>
      <c r="J359" s="95"/>
      <c r="K359" s="95"/>
      <c r="L359" s="95"/>
      <c r="M359" s="95"/>
      <c r="N359" s="96" t="str">
        <f>IF(INDEX(技能效果!L:L,MATCH(技能效果等级!B359,技能效果!B:B,0))="","",INDEX(技能效果!L:L,MATCH(技能效果等级!B359,技能效果!B:B,0)))</f>
        <v/>
      </c>
      <c r="O359" s="95">
        <f>IF(INDEX(技能效果!N:N,MATCH(B359,技能效果!B:B,0))=0,INDEX(技能效果!M:M,MATCH(技能效果等级!B359,技能效果!B:B,0)),INDEX(技能效果!M:M,MATCH(技能效果等级!B359,技能效果!B:B,0))*VLOOKUP(E359,技能数值计算!$C$19:$D$28,2,FALSE))</f>
        <v>0</v>
      </c>
      <c r="P359" s="95"/>
      <c r="Q359" s="95"/>
      <c r="R359" s="95" t="str">
        <f>IF(INDEX(技能效果!O:O,MATCH(技能效果等级!B359,技能效果!B:B,0))="","",INDEX(技能效果!O:O,MATCH(技能效果等级!B359,技能效果!B:B,0)))</f>
        <v/>
      </c>
      <c r="S359" s="95"/>
      <c r="T359" s="95"/>
      <c r="U359" s="95"/>
      <c r="V359" s="96" t="str">
        <f>IF(INDEX(技能效果!AF:AF,MATCH(技能效果等级!B359,技能效果!B:B,0))="","",INDEX(技能效果!AF:AF,MATCH(技能效果等级!B359,技能效果!B:B,0)))</f>
        <v/>
      </c>
      <c r="W359" s="95">
        <f t="shared" si="3"/>
        <v>27</v>
      </c>
      <c r="X359" s="95"/>
      <c r="Y359" s="95"/>
    </row>
    <row r="360" spans="1:25" ht="16.5" x14ac:dyDescent="0.2">
      <c r="A360" s="62">
        <v>357</v>
      </c>
      <c r="B360" s="95">
        <f>INDEX(技能效果!B:B,MATCH(技能效果等级!W360,技能效果!AE:AE,0))</f>
        <v>130601401</v>
      </c>
      <c r="C360" s="95" t="str">
        <f>INDEX(技能效果!C:C,MATCH(技能效果等级!B360,技能效果!B:B,0))</f>
        <v>吕仙宫普攻伤害</v>
      </c>
      <c r="D360" s="96" t="s">
        <v>873</v>
      </c>
      <c r="E360" s="95">
        <v>3</v>
      </c>
      <c r="F360" s="95">
        <f>INDEX(技能效果!H:H,MATCH(技能效果等级!B360,技能效果!B:B,0))</f>
        <v>1001</v>
      </c>
      <c r="G360" s="95">
        <f>IF(INDEX(技能效果!K:K,MATCH(B360,技能效果!B:B,0))=0,INDEX(技能效果!I:I,MATCH(技能效果等级!B360,技能效果!B:B,0)),INDEX(技能效果!I:I,MATCH(技能效果等级!B360,技能效果!B:B,0))*VLOOKUP(E360,技能数值计算!$C$19:$D$28,2,FALSE))</f>
        <v>1</v>
      </c>
      <c r="H360" s="95">
        <f>INDEX(技能效果!J:J,MATCH(技能效果等级!B360,技能效果!B:B,0))</f>
        <v>0</v>
      </c>
      <c r="I360" s="95"/>
      <c r="J360" s="95"/>
      <c r="K360" s="95"/>
      <c r="L360" s="95"/>
      <c r="M360" s="95"/>
      <c r="N360" s="96" t="str">
        <f>IF(INDEX(技能效果!L:L,MATCH(技能效果等级!B360,技能效果!B:B,0))="","",INDEX(技能效果!L:L,MATCH(技能效果等级!B360,技能效果!B:B,0)))</f>
        <v/>
      </c>
      <c r="O360" s="95">
        <f>IF(INDEX(技能效果!N:N,MATCH(B360,技能效果!B:B,0))=0,INDEX(技能效果!M:M,MATCH(技能效果等级!B360,技能效果!B:B,0)),INDEX(技能效果!M:M,MATCH(技能效果等级!B360,技能效果!B:B,0))*VLOOKUP(E360,技能数值计算!$C$19:$D$28,2,FALSE))</f>
        <v>0</v>
      </c>
      <c r="P360" s="95"/>
      <c r="Q360" s="95"/>
      <c r="R360" s="95" t="str">
        <f>IF(INDEX(技能效果!O:O,MATCH(技能效果等级!B360,技能效果!B:B,0))="","",INDEX(技能效果!O:O,MATCH(技能效果等级!B360,技能效果!B:B,0)))</f>
        <v/>
      </c>
      <c r="S360" s="95"/>
      <c r="T360" s="95"/>
      <c r="U360" s="95"/>
      <c r="V360" s="96" t="str">
        <f>IF(INDEX(技能效果!AF:AF,MATCH(技能效果等级!B360,技能效果!B:B,0))="","",INDEX(技能效果!AF:AF,MATCH(技能效果等级!B360,技能效果!B:B,0)))</f>
        <v/>
      </c>
      <c r="W360" s="95">
        <f t="shared" si="3"/>
        <v>27</v>
      </c>
      <c r="X360" s="95"/>
      <c r="Y360" s="95"/>
    </row>
    <row r="361" spans="1:25" ht="16.5" x14ac:dyDescent="0.2">
      <c r="A361" s="62">
        <v>358</v>
      </c>
      <c r="B361" s="95">
        <f>INDEX(技能效果!B:B,MATCH(技能效果等级!W361,技能效果!AE:AE,0))</f>
        <v>130601401</v>
      </c>
      <c r="C361" s="95" t="str">
        <f>INDEX(技能效果!C:C,MATCH(技能效果等级!B361,技能效果!B:B,0))</f>
        <v>吕仙宫普攻伤害</v>
      </c>
      <c r="D361" s="96" t="s">
        <v>873</v>
      </c>
      <c r="E361" s="95">
        <v>4</v>
      </c>
      <c r="F361" s="95">
        <f>INDEX(技能效果!H:H,MATCH(技能效果等级!B361,技能效果!B:B,0))</f>
        <v>1001</v>
      </c>
      <c r="G361" s="95">
        <f>IF(INDEX(技能效果!K:K,MATCH(B361,技能效果!B:B,0))=0,INDEX(技能效果!I:I,MATCH(技能效果等级!B361,技能效果!B:B,0)),INDEX(技能效果!I:I,MATCH(技能效果等级!B361,技能效果!B:B,0))*VLOOKUP(E361,技能数值计算!$C$19:$D$28,2,FALSE))</f>
        <v>1</v>
      </c>
      <c r="H361" s="95">
        <f>INDEX(技能效果!J:J,MATCH(技能效果等级!B361,技能效果!B:B,0))</f>
        <v>0</v>
      </c>
      <c r="I361" s="95"/>
      <c r="J361" s="95"/>
      <c r="K361" s="95"/>
      <c r="L361" s="95"/>
      <c r="M361" s="95"/>
      <c r="N361" s="96" t="str">
        <f>IF(INDEX(技能效果!L:L,MATCH(技能效果等级!B361,技能效果!B:B,0))="","",INDEX(技能效果!L:L,MATCH(技能效果等级!B361,技能效果!B:B,0)))</f>
        <v/>
      </c>
      <c r="O361" s="95">
        <f>IF(INDEX(技能效果!N:N,MATCH(B361,技能效果!B:B,0))=0,INDEX(技能效果!M:M,MATCH(技能效果等级!B361,技能效果!B:B,0)),INDEX(技能效果!M:M,MATCH(技能效果等级!B361,技能效果!B:B,0))*VLOOKUP(E361,技能数值计算!$C$19:$D$28,2,FALSE))</f>
        <v>0</v>
      </c>
      <c r="P361" s="95"/>
      <c r="Q361" s="95"/>
      <c r="R361" s="95" t="str">
        <f>IF(INDEX(技能效果!O:O,MATCH(技能效果等级!B361,技能效果!B:B,0))="","",INDEX(技能效果!O:O,MATCH(技能效果等级!B361,技能效果!B:B,0)))</f>
        <v/>
      </c>
      <c r="S361" s="95"/>
      <c r="T361" s="95"/>
      <c r="U361" s="95"/>
      <c r="V361" s="96" t="str">
        <f>IF(INDEX(技能效果!AF:AF,MATCH(技能效果等级!B361,技能效果!B:B,0))="","",INDEX(技能效果!AF:AF,MATCH(技能效果等级!B361,技能效果!B:B,0)))</f>
        <v/>
      </c>
      <c r="W361" s="95">
        <f t="shared" si="3"/>
        <v>27</v>
      </c>
      <c r="X361" s="95"/>
      <c r="Y361" s="95"/>
    </row>
    <row r="362" spans="1:25" ht="16.5" x14ac:dyDescent="0.2">
      <c r="A362" s="62">
        <v>359</v>
      </c>
      <c r="B362" s="95">
        <f>INDEX(技能效果!B:B,MATCH(技能效果等级!W362,技能效果!AE:AE,0))</f>
        <v>130601401</v>
      </c>
      <c r="C362" s="95" t="str">
        <f>INDEX(技能效果!C:C,MATCH(技能效果等级!B362,技能效果!B:B,0))</f>
        <v>吕仙宫普攻伤害</v>
      </c>
      <c r="D362" s="96" t="s">
        <v>873</v>
      </c>
      <c r="E362" s="95">
        <v>5</v>
      </c>
      <c r="F362" s="95">
        <f>INDEX(技能效果!H:H,MATCH(技能效果等级!B362,技能效果!B:B,0))</f>
        <v>1001</v>
      </c>
      <c r="G362" s="95">
        <f>IF(INDEX(技能效果!K:K,MATCH(B362,技能效果!B:B,0))=0,INDEX(技能效果!I:I,MATCH(技能效果等级!B362,技能效果!B:B,0)),INDEX(技能效果!I:I,MATCH(技能效果等级!B362,技能效果!B:B,0))*VLOOKUP(E362,技能数值计算!$C$19:$D$28,2,FALSE))</f>
        <v>1</v>
      </c>
      <c r="H362" s="95">
        <f>INDEX(技能效果!J:J,MATCH(技能效果等级!B362,技能效果!B:B,0))</f>
        <v>0</v>
      </c>
      <c r="I362" s="95"/>
      <c r="J362" s="95"/>
      <c r="K362" s="95"/>
      <c r="L362" s="95"/>
      <c r="M362" s="95"/>
      <c r="N362" s="96" t="str">
        <f>IF(INDEX(技能效果!L:L,MATCH(技能效果等级!B362,技能效果!B:B,0))="","",INDEX(技能效果!L:L,MATCH(技能效果等级!B362,技能效果!B:B,0)))</f>
        <v/>
      </c>
      <c r="O362" s="95">
        <f>IF(INDEX(技能效果!N:N,MATCH(B362,技能效果!B:B,0))=0,INDEX(技能效果!M:M,MATCH(技能效果等级!B362,技能效果!B:B,0)),INDEX(技能效果!M:M,MATCH(技能效果等级!B362,技能效果!B:B,0))*VLOOKUP(E362,技能数值计算!$C$19:$D$28,2,FALSE))</f>
        <v>0</v>
      </c>
      <c r="P362" s="95"/>
      <c r="Q362" s="95"/>
      <c r="R362" s="95" t="str">
        <f>IF(INDEX(技能效果!O:O,MATCH(技能效果等级!B362,技能效果!B:B,0))="","",INDEX(技能效果!O:O,MATCH(技能效果等级!B362,技能效果!B:B,0)))</f>
        <v/>
      </c>
      <c r="S362" s="95"/>
      <c r="T362" s="95"/>
      <c r="U362" s="95"/>
      <c r="V362" s="96" t="str">
        <f>IF(INDEX(技能效果!AF:AF,MATCH(技能效果等级!B362,技能效果!B:B,0))="","",INDEX(技能效果!AF:AF,MATCH(技能效果等级!B362,技能效果!B:B,0)))</f>
        <v/>
      </c>
      <c r="W362" s="95">
        <f t="shared" si="3"/>
        <v>27</v>
      </c>
      <c r="X362" s="95"/>
      <c r="Y362" s="95"/>
    </row>
    <row r="363" spans="1:25" ht="16.5" x14ac:dyDescent="0.2">
      <c r="A363" s="62">
        <v>360</v>
      </c>
      <c r="B363" s="95">
        <f>INDEX(技能效果!B:B,MATCH(技能效果等级!W363,技能效果!AE:AE,0))</f>
        <v>130601401</v>
      </c>
      <c r="C363" s="95" t="str">
        <f>INDEX(技能效果!C:C,MATCH(技能效果等级!B363,技能效果!B:B,0))</f>
        <v>吕仙宫普攻伤害</v>
      </c>
      <c r="D363" s="96" t="s">
        <v>873</v>
      </c>
      <c r="E363" s="95">
        <v>6</v>
      </c>
      <c r="F363" s="95">
        <f>INDEX(技能效果!H:H,MATCH(技能效果等级!B363,技能效果!B:B,0))</f>
        <v>1001</v>
      </c>
      <c r="G363" s="95">
        <f>IF(INDEX(技能效果!K:K,MATCH(B363,技能效果!B:B,0))=0,INDEX(技能效果!I:I,MATCH(技能效果等级!B363,技能效果!B:B,0)),INDEX(技能效果!I:I,MATCH(技能效果等级!B363,技能效果!B:B,0))*VLOOKUP(E363,技能数值计算!$C$19:$D$28,2,FALSE))</f>
        <v>1</v>
      </c>
      <c r="H363" s="95">
        <f>INDEX(技能效果!J:J,MATCH(技能效果等级!B363,技能效果!B:B,0))</f>
        <v>0</v>
      </c>
      <c r="I363" s="95"/>
      <c r="J363" s="95"/>
      <c r="K363" s="95"/>
      <c r="L363" s="95"/>
      <c r="M363" s="95"/>
      <c r="N363" s="96" t="str">
        <f>IF(INDEX(技能效果!L:L,MATCH(技能效果等级!B363,技能效果!B:B,0))="","",INDEX(技能效果!L:L,MATCH(技能效果等级!B363,技能效果!B:B,0)))</f>
        <v/>
      </c>
      <c r="O363" s="95">
        <f>IF(INDEX(技能效果!N:N,MATCH(B363,技能效果!B:B,0))=0,INDEX(技能效果!M:M,MATCH(技能效果等级!B363,技能效果!B:B,0)),INDEX(技能效果!M:M,MATCH(技能效果等级!B363,技能效果!B:B,0))*VLOOKUP(E363,技能数值计算!$C$19:$D$28,2,FALSE))</f>
        <v>0</v>
      </c>
      <c r="P363" s="95"/>
      <c r="Q363" s="95"/>
      <c r="R363" s="95" t="str">
        <f>IF(INDEX(技能效果!O:O,MATCH(技能效果等级!B363,技能效果!B:B,0))="","",INDEX(技能效果!O:O,MATCH(技能效果等级!B363,技能效果!B:B,0)))</f>
        <v/>
      </c>
      <c r="S363" s="95"/>
      <c r="T363" s="95"/>
      <c r="U363" s="95"/>
      <c r="V363" s="96" t="str">
        <f>IF(INDEX(技能效果!AF:AF,MATCH(技能效果等级!B363,技能效果!B:B,0))="","",INDEX(技能效果!AF:AF,MATCH(技能效果等级!B363,技能效果!B:B,0)))</f>
        <v/>
      </c>
      <c r="W363" s="95">
        <f t="shared" si="3"/>
        <v>27</v>
      </c>
      <c r="X363" s="95"/>
      <c r="Y363" s="95"/>
    </row>
    <row r="364" spans="1:25" ht="16.5" x14ac:dyDescent="0.2">
      <c r="A364" s="62">
        <v>361</v>
      </c>
      <c r="B364" s="95">
        <f>INDEX(技能效果!B:B,MATCH(技能效果等级!W364,技能效果!AE:AE,0))</f>
        <v>130601401</v>
      </c>
      <c r="C364" s="95" t="str">
        <f>INDEX(技能效果!C:C,MATCH(技能效果等级!B364,技能效果!B:B,0))</f>
        <v>吕仙宫普攻伤害</v>
      </c>
      <c r="D364" s="96" t="s">
        <v>873</v>
      </c>
      <c r="E364" s="95">
        <v>7</v>
      </c>
      <c r="F364" s="95">
        <f>INDEX(技能效果!H:H,MATCH(技能效果等级!B364,技能效果!B:B,0))</f>
        <v>1001</v>
      </c>
      <c r="G364" s="95">
        <f>IF(INDEX(技能效果!K:K,MATCH(B364,技能效果!B:B,0))=0,INDEX(技能效果!I:I,MATCH(技能效果等级!B364,技能效果!B:B,0)),INDEX(技能效果!I:I,MATCH(技能效果等级!B364,技能效果!B:B,0))*VLOOKUP(E364,技能数值计算!$C$19:$D$28,2,FALSE))</f>
        <v>1</v>
      </c>
      <c r="H364" s="95">
        <f>INDEX(技能效果!J:J,MATCH(技能效果等级!B364,技能效果!B:B,0))</f>
        <v>0</v>
      </c>
      <c r="I364" s="95"/>
      <c r="J364" s="95"/>
      <c r="K364" s="95"/>
      <c r="L364" s="95"/>
      <c r="M364" s="95"/>
      <c r="N364" s="96" t="str">
        <f>IF(INDEX(技能效果!L:L,MATCH(技能效果等级!B364,技能效果!B:B,0))="","",INDEX(技能效果!L:L,MATCH(技能效果等级!B364,技能效果!B:B,0)))</f>
        <v/>
      </c>
      <c r="O364" s="95">
        <f>IF(INDEX(技能效果!N:N,MATCH(B364,技能效果!B:B,0))=0,INDEX(技能效果!M:M,MATCH(技能效果等级!B364,技能效果!B:B,0)),INDEX(技能效果!M:M,MATCH(技能效果等级!B364,技能效果!B:B,0))*VLOOKUP(E364,技能数值计算!$C$19:$D$28,2,FALSE))</f>
        <v>0</v>
      </c>
      <c r="P364" s="95"/>
      <c r="Q364" s="95"/>
      <c r="R364" s="95" t="str">
        <f>IF(INDEX(技能效果!O:O,MATCH(技能效果等级!B364,技能效果!B:B,0))="","",INDEX(技能效果!O:O,MATCH(技能效果等级!B364,技能效果!B:B,0)))</f>
        <v/>
      </c>
      <c r="S364" s="95"/>
      <c r="T364" s="95"/>
      <c r="U364" s="95"/>
      <c r="V364" s="96" t="str">
        <f>IF(INDEX(技能效果!AF:AF,MATCH(技能效果等级!B364,技能效果!B:B,0))="","",INDEX(技能效果!AF:AF,MATCH(技能效果等级!B364,技能效果!B:B,0)))</f>
        <v/>
      </c>
      <c r="W364" s="95">
        <f t="shared" si="3"/>
        <v>27</v>
      </c>
      <c r="X364" s="95"/>
      <c r="Y364" s="95"/>
    </row>
    <row r="365" spans="1:25" ht="16.5" x14ac:dyDescent="0.2">
      <c r="A365" s="62">
        <v>362</v>
      </c>
      <c r="B365" s="95">
        <f>INDEX(技能效果!B:B,MATCH(技能效果等级!W365,技能效果!AE:AE,0))</f>
        <v>130601401</v>
      </c>
      <c r="C365" s="95" t="str">
        <f>INDEX(技能效果!C:C,MATCH(技能效果等级!B365,技能效果!B:B,0))</f>
        <v>吕仙宫普攻伤害</v>
      </c>
      <c r="D365" s="96" t="s">
        <v>873</v>
      </c>
      <c r="E365" s="95">
        <v>8</v>
      </c>
      <c r="F365" s="95">
        <f>INDEX(技能效果!H:H,MATCH(技能效果等级!B365,技能效果!B:B,0))</f>
        <v>1001</v>
      </c>
      <c r="G365" s="95">
        <f>IF(INDEX(技能效果!K:K,MATCH(B365,技能效果!B:B,0))=0,INDEX(技能效果!I:I,MATCH(技能效果等级!B365,技能效果!B:B,0)),INDEX(技能效果!I:I,MATCH(技能效果等级!B365,技能效果!B:B,0))*VLOOKUP(E365,技能数值计算!$C$19:$D$28,2,FALSE))</f>
        <v>1</v>
      </c>
      <c r="H365" s="95">
        <f>INDEX(技能效果!J:J,MATCH(技能效果等级!B365,技能效果!B:B,0))</f>
        <v>0</v>
      </c>
      <c r="I365" s="95"/>
      <c r="J365" s="95"/>
      <c r="K365" s="95"/>
      <c r="L365" s="95"/>
      <c r="M365" s="95"/>
      <c r="N365" s="96" t="str">
        <f>IF(INDEX(技能效果!L:L,MATCH(技能效果等级!B365,技能效果!B:B,0))="","",INDEX(技能效果!L:L,MATCH(技能效果等级!B365,技能效果!B:B,0)))</f>
        <v/>
      </c>
      <c r="O365" s="95">
        <f>IF(INDEX(技能效果!N:N,MATCH(B365,技能效果!B:B,0))=0,INDEX(技能效果!M:M,MATCH(技能效果等级!B365,技能效果!B:B,0)),INDEX(技能效果!M:M,MATCH(技能效果等级!B365,技能效果!B:B,0))*VLOOKUP(E365,技能数值计算!$C$19:$D$28,2,FALSE))</f>
        <v>0</v>
      </c>
      <c r="P365" s="95"/>
      <c r="Q365" s="95"/>
      <c r="R365" s="95" t="str">
        <f>IF(INDEX(技能效果!O:O,MATCH(技能效果等级!B365,技能效果!B:B,0))="","",INDEX(技能效果!O:O,MATCH(技能效果等级!B365,技能效果!B:B,0)))</f>
        <v/>
      </c>
      <c r="S365" s="95"/>
      <c r="T365" s="95"/>
      <c r="U365" s="95"/>
      <c r="V365" s="96" t="str">
        <f>IF(INDEX(技能效果!AF:AF,MATCH(技能效果等级!B365,技能效果!B:B,0))="","",INDEX(技能效果!AF:AF,MATCH(技能效果等级!B365,技能效果!B:B,0)))</f>
        <v/>
      </c>
      <c r="W365" s="95">
        <f t="shared" ref="W365:W428" si="4">W355+1</f>
        <v>27</v>
      </c>
      <c r="X365" s="95"/>
      <c r="Y365" s="95"/>
    </row>
    <row r="366" spans="1:25" ht="16.5" x14ac:dyDescent="0.2">
      <c r="A366" s="62">
        <v>363</v>
      </c>
      <c r="B366" s="95">
        <f>INDEX(技能效果!B:B,MATCH(技能效果等级!W366,技能效果!AE:AE,0))</f>
        <v>130601401</v>
      </c>
      <c r="C366" s="95" t="str">
        <f>INDEX(技能效果!C:C,MATCH(技能效果等级!B366,技能效果!B:B,0))</f>
        <v>吕仙宫普攻伤害</v>
      </c>
      <c r="D366" s="96" t="s">
        <v>873</v>
      </c>
      <c r="E366" s="95">
        <v>9</v>
      </c>
      <c r="F366" s="95">
        <f>INDEX(技能效果!H:H,MATCH(技能效果等级!B366,技能效果!B:B,0))</f>
        <v>1001</v>
      </c>
      <c r="G366" s="95">
        <f>IF(INDEX(技能效果!K:K,MATCH(B366,技能效果!B:B,0))=0,INDEX(技能效果!I:I,MATCH(技能效果等级!B366,技能效果!B:B,0)),INDEX(技能效果!I:I,MATCH(技能效果等级!B366,技能效果!B:B,0))*VLOOKUP(E366,技能数值计算!$C$19:$D$28,2,FALSE))</f>
        <v>1</v>
      </c>
      <c r="H366" s="95">
        <f>INDEX(技能效果!J:J,MATCH(技能效果等级!B366,技能效果!B:B,0))</f>
        <v>0</v>
      </c>
      <c r="I366" s="95"/>
      <c r="J366" s="95"/>
      <c r="K366" s="95"/>
      <c r="L366" s="95"/>
      <c r="M366" s="95"/>
      <c r="N366" s="96" t="str">
        <f>IF(INDEX(技能效果!L:L,MATCH(技能效果等级!B366,技能效果!B:B,0))="","",INDEX(技能效果!L:L,MATCH(技能效果等级!B366,技能效果!B:B,0)))</f>
        <v/>
      </c>
      <c r="O366" s="95">
        <f>IF(INDEX(技能效果!N:N,MATCH(B366,技能效果!B:B,0))=0,INDEX(技能效果!M:M,MATCH(技能效果等级!B366,技能效果!B:B,0)),INDEX(技能效果!M:M,MATCH(技能效果等级!B366,技能效果!B:B,0))*VLOOKUP(E366,技能数值计算!$C$19:$D$28,2,FALSE))</f>
        <v>0</v>
      </c>
      <c r="P366" s="95"/>
      <c r="Q366" s="95"/>
      <c r="R366" s="95" t="str">
        <f>IF(INDEX(技能效果!O:O,MATCH(技能效果等级!B366,技能效果!B:B,0))="","",INDEX(技能效果!O:O,MATCH(技能效果等级!B366,技能效果!B:B,0)))</f>
        <v/>
      </c>
      <c r="S366" s="95"/>
      <c r="T366" s="95"/>
      <c r="U366" s="95"/>
      <c r="V366" s="96" t="str">
        <f>IF(INDEX(技能效果!AF:AF,MATCH(技能效果等级!B366,技能效果!B:B,0))="","",INDEX(技能效果!AF:AF,MATCH(技能效果等级!B366,技能效果!B:B,0)))</f>
        <v/>
      </c>
      <c r="W366" s="95">
        <f t="shared" si="4"/>
        <v>27</v>
      </c>
      <c r="X366" s="95"/>
      <c r="Y366" s="95"/>
    </row>
    <row r="367" spans="1:25" ht="16.5" x14ac:dyDescent="0.2">
      <c r="A367" s="62">
        <v>364</v>
      </c>
      <c r="B367" s="95">
        <f>INDEX(技能效果!B:B,MATCH(技能效果等级!W367,技能效果!AE:AE,0))</f>
        <v>130601401</v>
      </c>
      <c r="C367" s="95" t="str">
        <f>INDEX(技能效果!C:C,MATCH(技能效果等级!B367,技能效果!B:B,0))</f>
        <v>吕仙宫普攻伤害</v>
      </c>
      <c r="D367" s="96" t="s">
        <v>873</v>
      </c>
      <c r="E367" s="95">
        <v>10</v>
      </c>
      <c r="F367" s="95">
        <f>INDEX(技能效果!H:H,MATCH(技能效果等级!B367,技能效果!B:B,0))</f>
        <v>1001</v>
      </c>
      <c r="G367" s="95">
        <f>IF(INDEX(技能效果!K:K,MATCH(B367,技能效果!B:B,0))=0,INDEX(技能效果!I:I,MATCH(技能效果等级!B367,技能效果!B:B,0)),INDEX(技能效果!I:I,MATCH(技能效果等级!B367,技能效果!B:B,0))*VLOOKUP(E367,技能数值计算!$C$19:$D$28,2,FALSE))</f>
        <v>1</v>
      </c>
      <c r="H367" s="95">
        <f>INDEX(技能效果!J:J,MATCH(技能效果等级!B367,技能效果!B:B,0))</f>
        <v>0</v>
      </c>
      <c r="I367" s="95"/>
      <c r="J367" s="95"/>
      <c r="K367" s="95"/>
      <c r="L367" s="95"/>
      <c r="M367" s="95"/>
      <c r="N367" s="96" t="str">
        <f>IF(INDEX(技能效果!L:L,MATCH(技能效果等级!B367,技能效果!B:B,0))="","",INDEX(技能效果!L:L,MATCH(技能效果等级!B367,技能效果!B:B,0)))</f>
        <v/>
      </c>
      <c r="O367" s="95">
        <f>IF(INDEX(技能效果!N:N,MATCH(B367,技能效果!B:B,0))=0,INDEX(技能效果!M:M,MATCH(技能效果等级!B367,技能效果!B:B,0)),INDEX(技能效果!M:M,MATCH(技能效果等级!B367,技能效果!B:B,0))*VLOOKUP(E367,技能数值计算!$C$19:$D$28,2,FALSE))</f>
        <v>0</v>
      </c>
      <c r="P367" s="95"/>
      <c r="Q367" s="95"/>
      <c r="R367" s="95" t="str">
        <f>IF(INDEX(技能效果!O:O,MATCH(技能效果等级!B367,技能效果!B:B,0))="","",INDEX(技能效果!O:O,MATCH(技能效果等级!B367,技能效果!B:B,0)))</f>
        <v/>
      </c>
      <c r="S367" s="95"/>
      <c r="T367" s="95"/>
      <c r="U367" s="95"/>
      <c r="V367" s="96" t="str">
        <f>IF(INDEX(技能效果!AF:AF,MATCH(技能效果等级!B367,技能效果!B:B,0))="","",INDEX(技能效果!AF:AF,MATCH(技能效果等级!B367,技能效果!B:B,0)))</f>
        <v/>
      </c>
      <c r="W367" s="95">
        <f t="shared" si="4"/>
        <v>27</v>
      </c>
      <c r="X367" s="95"/>
      <c r="Y367" s="95"/>
    </row>
    <row r="368" spans="1:25" ht="16.5" x14ac:dyDescent="0.2">
      <c r="A368" s="62">
        <v>365</v>
      </c>
      <c r="B368" s="95">
        <f>INDEX(技能效果!B:B,MATCH(技能效果等级!W368,技能效果!AE:AE,0))</f>
        <v>130601402</v>
      </c>
      <c r="C368" s="95" t="str">
        <f>INDEX(技能效果!C:C,MATCH(技能效果等级!B368,技能效果!B:B,0))</f>
        <v>吕仙宫普攻水晶</v>
      </c>
      <c r="D368" s="96" t="s">
        <v>873</v>
      </c>
      <c r="E368" s="95">
        <v>1</v>
      </c>
      <c r="F368" s="95">
        <f>INDEX(技能效果!H:H,MATCH(技能效果等级!B368,技能效果!B:B,0))</f>
        <v>3001</v>
      </c>
      <c r="G368" s="95">
        <f>IF(INDEX(技能效果!K:K,MATCH(B368,技能效果!B:B,0))=0,INDEX(技能效果!I:I,MATCH(技能效果等级!B368,技能效果!B:B,0)),INDEX(技能效果!I:I,MATCH(技能效果等级!B368,技能效果!B:B,0))*VLOOKUP(E368,技能数值计算!$C$19:$D$28,2,FALSE))</f>
        <v>2</v>
      </c>
      <c r="H368" s="95">
        <f>INDEX(技能效果!J:J,MATCH(技能效果等级!B368,技能效果!B:B,0))</f>
        <v>1</v>
      </c>
      <c r="I368" s="95"/>
      <c r="J368" s="95"/>
      <c r="K368" s="95"/>
      <c r="L368" s="95"/>
      <c r="M368" s="95"/>
      <c r="N368" s="96" t="str">
        <f>IF(INDEX(技能效果!L:L,MATCH(技能效果等级!B368,技能效果!B:B,0))="","",INDEX(技能效果!L:L,MATCH(技能效果等级!B368,技能效果!B:B,0)))</f>
        <v/>
      </c>
      <c r="O368" s="95">
        <f>IF(INDEX(技能效果!N:N,MATCH(B368,技能效果!B:B,0))=0,INDEX(技能效果!M:M,MATCH(技能效果等级!B368,技能效果!B:B,0)),INDEX(技能效果!M:M,MATCH(技能效果等级!B368,技能效果!B:B,0))*VLOOKUP(E368,技能数值计算!$C$19:$D$28,2,FALSE))</f>
        <v>0</v>
      </c>
      <c r="P368" s="95"/>
      <c r="Q368" s="95"/>
      <c r="R368" s="95" t="str">
        <f>IF(INDEX(技能效果!O:O,MATCH(技能效果等级!B368,技能效果!B:B,0))="","",INDEX(技能效果!O:O,MATCH(技能效果等级!B368,技能效果!B:B,0)))</f>
        <v/>
      </c>
      <c r="S368" s="95"/>
      <c r="T368" s="95"/>
      <c r="U368" s="95"/>
      <c r="V368" s="96" t="str">
        <f>IF(INDEX(技能效果!AF:AF,MATCH(技能效果等级!B368,技能效果!B:B,0))="","",INDEX(技能效果!AF:AF,MATCH(技能效果等级!B368,技能效果!B:B,0)))</f>
        <v/>
      </c>
      <c r="W368" s="95">
        <f t="shared" si="4"/>
        <v>28</v>
      </c>
      <c r="X368" s="95"/>
      <c r="Y368" s="95"/>
    </row>
    <row r="369" spans="1:25" ht="16.5" x14ac:dyDescent="0.2">
      <c r="A369" s="62">
        <v>366</v>
      </c>
      <c r="B369" s="95">
        <f>INDEX(技能效果!B:B,MATCH(技能效果等级!W369,技能效果!AE:AE,0))</f>
        <v>130601402</v>
      </c>
      <c r="C369" s="95" t="str">
        <f>INDEX(技能效果!C:C,MATCH(技能效果等级!B369,技能效果!B:B,0))</f>
        <v>吕仙宫普攻水晶</v>
      </c>
      <c r="D369" s="96" t="s">
        <v>873</v>
      </c>
      <c r="E369" s="95">
        <v>2</v>
      </c>
      <c r="F369" s="95">
        <f>INDEX(技能效果!H:H,MATCH(技能效果等级!B369,技能效果!B:B,0))</f>
        <v>3001</v>
      </c>
      <c r="G369" s="95">
        <f>IF(INDEX(技能效果!K:K,MATCH(B369,技能效果!B:B,0))=0,INDEX(技能效果!I:I,MATCH(技能效果等级!B369,技能效果!B:B,0)),INDEX(技能效果!I:I,MATCH(技能效果等级!B369,技能效果!B:B,0))*VLOOKUP(E369,技能数值计算!$C$19:$D$28,2,FALSE))</f>
        <v>2</v>
      </c>
      <c r="H369" s="95">
        <f>INDEX(技能效果!J:J,MATCH(技能效果等级!B369,技能效果!B:B,0))</f>
        <v>1</v>
      </c>
      <c r="I369" s="95"/>
      <c r="J369" s="95"/>
      <c r="K369" s="95"/>
      <c r="L369" s="95"/>
      <c r="M369" s="95"/>
      <c r="N369" s="96" t="str">
        <f>IF(INDEX(技能效果!L:L,MATCH(技能效果等级!B369,技能效果!B:B,0))="","",INDEX(技能效果!L:L,MATCH(技能效果等级!B369,技能效果!B:B,0)))</f>
        <v/>
      </c>
      <c r="O369" s="95">
        <f>IF(INDEX(技能效果!N:N,MATCH(B369,技能效果!B:B,0))=0,INDEX(技能效果!M:M,MATCH(技能效果等级!B369,技能效果!B:B,0)),INDEX(技能效果!M:M,MATCH(技能效果等级!B369,技能效果!B:B,0))*VLOOKUP(E369,技能数值计算!$C$19:$D$28,2,FALSE))</f>
        <v>0</v>
      </c>
      <c r="P369" s="95"/>
      <c r="Q369" s="95"/>
      <c r="R369" s="95" t="str">
        <f>IF(INDEX(技能效果!O:O,MATCH(技能效果等级!B369,技能效果!B:B,0))="","",INDEX(技能效果!O:O,MATCH(技能效果等级!B369,技能效果!B:B,0)))</f>
        <v/>
      </c>
      <c r="S369" s="95"/>
      <c r="T369" s="95"/>
      <c r="U369" s="95"/>
      <c r="V369" s="96" t="str">
        <f>IF(INDEX(技能效果!AF:AF,MATCH(技能效果等级!B369,技能效果!B:B,0))="","",INDEX(技能效果!AF:AF,MATCH(技能效果等级!B369,技能效果!B:B,0)))</f>
        <v/>
      </c>
      <c r="W369" s="95">
        <f t="shared" si="4"/>
        <v>28</v>
      </c>
      <c r="X369" s="95"/>
      <c r="Y369" s="95"/>
    </row>
    <row r="370" spans="1:25" ht="16.5" x14ac:dyDescent="0.2">
      <c r="A370" s="62">
        <v>367</v>
      </c>
      <c r="B370" s="95">
        <f>INDEX(技能效果!B:B,MATCH(技能效果等级!W370,技能效果!AE:AE,0))</f>
        <v>130601402</v>
      </c>
      <c r="C370" s="95" t="str">
        <f>INDEX(技能效果!C:C,MATCH(技能效果等级!B370,技能效果!B:B,0))</f>
        <v>吕仙宫普攻水晶</v>
      </c>
      <c r="D370" s="96" t="s">
        <v>873</v>
      </c>
      <c r="E370" s="95">
        <v>3</v>
      </c>
      <c r="F370" s="95">
        <f>INDEX(技能效果!H:H,MATCH(技能效果等级!B370,技能效果!B:B,0))</f>
        <v>3001</v>
      </c>
      <c r="G370" s="95">
        <f>IF(INDEX(技能效果!K:K,MATCH(B370,技能效果!B:B,0))=0,INDEX(技能效果!I:I,MATCH(技能效果等级!B370,技能效果!B:B,0)),INDEX(技能效果!I:I,MATCH(技能效果等级!B370,技能效果!B:B,0))*VLOOKUP(E370,技能数值计算!$C$19:$D$28,2,FALSE))</f>
        <v>2</v>
      </c>
      <c r="H370" s="95">
        <f>INDEX(技能效果!J:J,MATCH(技能效果等级!B370,技能效果!B:B,0))</f>
        <v>1</v>
      </c>
      <c r="I370" s="95"/>
      <c r="J370" s="95"/>
      <c r="K370" s="95"/>
      <c r="L370" s="95"/>
      <c r="M370" s="95"/>
      <c r="N370" s="96" t="str">
        <f>IF(INDEX(技能效果!L:L,MATCH(技能效果等级!B370,技能效果!B:B,0))="","",INDEX(技能效果!L:L,MATCH(技能效果等级!B370,技能效果!B:B,0)))</f>
        <v/>
      </c>
      <c r="O370" s="95">
        <f>IF(INDEX(技能效果!N:N,MATCH(B370,技能效果!B:B,0))=0,INDEX(技能效果!M:M,MATCH(技能效果等级!B370,技能效果!B:B,0)),INDEX(技能效果!M:M,MATCH(技能效果等级!B370,技能效果!B:B,0))*VLOOKUP(E370,技能数值计算!$C$19:$D$28,2,FALSE))</f>
        <v>0</v>
      </c>
      <c r="P370" s="95"/>
      <c r="Q370" s="95"/>
      <c r="R370" s="95" t="str">
        <f>IF(INDEX(技能效果!O:O,MATCH(技能效果等级!B370,技能效果!B:B,0))="","",INDEX(技能效果!O:O,MATCH(技能效果等级!B370,技能效果!B:B,0)))</f>
        <v/>
      </c>
      <c r="S370" s="95"/>
      <c r="T370" s="95"/>
      <c r="U370" s="95"/>
      <c r="V370" s="96" t="str">
        <f>IF(INDEX(技能效果!AF:AF,MATCH(技能效果等级!B370,技能效果!B:B,0))="","",INDEX(技能效果!AF:AF,MATCH(技能效果等级!B370,技能效果!B:B,0)))</f>
        <v/>
      </c>
      <c r="W370" s="95">
        <f t="shared" si="4"/>
        <v>28</v>
      </c>
      <c r="X370" s="95"/>
      <c r="Y370" s="95"/>
    </row>
    <row r="371" spans="1:25" ht="16.5" x14ac:dyDescent="0.2">
      <c r="A371" s="62">
        <v>368</v>
      </c>
      <c r="B371" s="95">
        <f>INDEX(技能效果!B:B,MATCH(技能效果等级!W371,技能效果!AE:AE,0))</f>
        <v>130601402</v>
      </c>
      <c r="C371" s="95" t="str">
        <f>INDEX(技能效果!C:C,MATCH(技能效果等级!B371,技能效果!B:B,0))</f>
        <v>吕仙宫普攻水晶</v>
      </c>
      <c r="D371" s="96" t="s">
        <v>873</v>
      </c>
      <c r="E371" s="95">
        <v>4</v>
      </c>
      <c r="F371" s="95">
        <f>INDEX(技能效果!H:H,MATCH(技能效果等级!B371,技能效果!B:B,0))</f>
        <v>3001</v>
      </c>
      <c r="G371" s="95">
        <f>IF(INDEX(技能效果!K:K,MATCH(B371,技能效果!B:B,0))=0,INDEX(技能效果!I:I,MATCH(技能效果等级!B371,技能效果!B:B,0)),INDEX(技能效果!I:I,MATCH(技能效果等级!B371,技能效果!B:B,0))*VLOOKUP(E371,技能数值计算!$C$19:$D$28,2,FALSE))</f>
        <v>2</v>
      </c>
      <c r="H371" s="95">
        <f>INDEX(技能效果!J:J,MATCH(技能效果等级!B371,技能效果!B:B,0))</f>
        <v>1</v>
      </c>
      <c r="I371" s="95"/>
      <c r="J371" s="95"/>
      <c r="K371" s="95"/>
      <c r="L371" s="95"/>
      <c r="M371" s="95"/>
      <c r="N371" s="96" t="str">
        <f>IF(INDEX(技能效果!L:L,MATCH(技能效果等级!B371,技能效果!B:B,0))="","",INDEX(技能效果!L:L,MATCH(技能效果等级!B371,技能效果!B:B,0)))</f>
        <v/>
      </c>
      <c r="O371" s="95">
        <f>IF(INDEX(技能效果!N:N,MATCH(B371,技能效果!B:B,0))=0,INDEX(技能效果!M:M,MATCH(技能效果等级!B371,技能效果!B:B,0)),INDEX(技能效果!M:M,MATCH(技能效果等级!B371,技能效果!B:B,0))*VLOOKUP(E371,技能数值计算!$C$19:$D$28,2,FALSE))</f>
        <v>0</v>
      </c>
      <c r="P371" s="95"/>
      <c r="Q371" s="95"/>
      <c r="R371" s="95" t="str">
        <f>IF(INDEX(技能效果!O:O,MATCH(技能效果等级!B371,技能效果!B:B,0))="","",INDEX(技能效果!O:O,MATCH(技能效果等级!B371,技能效果!B:B,0)))</f>
        <v/>
      </c>
      <c r="S371" s="95"/>
      <c r="T371" s="95"/>
      <c r="U371" s="95"/>
      <c r="V371" s="96" t="str">
        <f>IF(INDEX(技能效果!AF:AF,MATCH(技能效果等级!B371,技能效果!B:B,0))="","",INDEX(技能效果!AF:AF,MATCH(技能效果等级!B371,技能效果!B:B,0)))</f>
        <v/>
      </c>
      <c r="W371" s="95">
        <f t="shared" si="4"/>
        <v>28</v>
      </c>
      <c r="X371" s="95"/>
      <c r="Y371" s="95"/>
    </row>
    <row r="372" spans="1:25" ht="16.5" x14ac:dyDescent="0.2">
      <c r="A372" s="62">
        <v>369</v>
      </c>
      <c r="B372" s="95">
        <f>INDEX(技能效果!B:B,MATCH(技能效果等级!W372,技能效果!AE:AE,0))</f>
        <v>130601402</v>
      </c>
      <c r="C372" s="95" t="str">
        <f>INDEX(技能效果!C:C,MATCH(技能效果等级!B372,技能效果!B:B,0))</f>
        <v>吕仙宫普攻水晶</v>
      </c>
      <c r="D372" s="96" t="s">
        <v>873</v>
      </c>
      <c r="E372" s="95">
        <v>5</v>
      </c>
      <c r="F372" s="95">
        <f>INDEX(技能效果!H:H,MATCH(技能效果等级!B372,技能效果!B:B,0))</f>
        <v>3001</v>
      </c>
      <c r="G372" s="95">
        <f>IF(INDEX(技能效果!K:K,MATCH(B372,技能效果!B:B,0))=0,INDEX(技能效果!I:I,MATCH(技能效果等级!B372,技能效果!B:B,0)),INDEX(技能效果!I:I,MATCH(技能效果等级!B372,技能效果!B:B,0))*VLOOKUP(E372,技能数值计算!$C$19:$D$28,2,FALSE))</f>
        <v>2</v>
      </c>
      <c r="H372" s="95">
        <f>INDEX(技能效果!J:J,MATCH(技能效果等级!B372,技能效果!B:B,0))</f>
        <v>1</v>
      </c>
      <c r="I372" s="95"/>
      <c r="J372" s="95"/>
      <c r="K372" s="95"/>
      <c r="L372" s="95"/>
      <c r="M372" s="95"/>
      <c r="N372" s="96" t="str">
        <f>IF(INDEX(技能效果!L:L,MATCH(技能效果等级!B372,技能效果!B:B,0))="","",INDEX(技能效果!L:L,MATCH(技能效果等级!B372,技能效果!B:B,0)))</f>
        <v/>
      </c>
      <c r="O372" s="95">
        <f>IF(INDEX(技能效果!N:N,MATCH(B372,技能效果!B:B,0))=0,INDEX(技能效果!M:M,MATCH(技能效果等级!B372,技能效果!B:B,0)),INDEX(技能效果!M:M,MATCH(技能效果等级!B372,技能效果!B:B,0))*VLOOKUP(E372,技能数值计算!$C$19:$D$28,2,FALSE))</f>
        <v>0</v>
      </c>
      <c r="P372" s="95"/>
      <c r="Q372" s="95"/>
      <c r="R372" s="95" t="str">
        <f>IF(INDEX(技能效果!O:O,MATCH(技能效果等级!B372,技能效果!B:B,0))="","",INDEX(技能效果!O:O,MATCH(技能效果等级!B372,技能效果!B:B,0)))</f>
        <v/>
      </c>
      <c r="S372" s="95"/>
      <c r="T372" s="95"/>
      <c r="U372" s="95"/>
      <c r="V372" s="96" t="str">
        <f>IF(INDEX(技能效果!AF:AF,MATCH(技能效果等级!B372,技能效果!B:B,0))="","",INDEX(技能效果!AF:AF,MATCH(技能效果等级!B372,技能效果!B:B,0)))</f>
        <v/>
      </c>
      <c r="W372" s="95">
        <f t="shared" si="4"/>
        <v>28</v>
      </c>
      <c r="X372" s="95"/>
      <c r="Y372" s="95"/>
    </row>
    <row r="373" spans="1:25" ht="16.5" x14ac:dyDescent="0.2">
      <c r="A373" s="62">
        <v>370</v>
      </c>
      <c r="B373" s="95">
        <f>INDEX(技能效果!B:B,MATCH(技能效果等级!W373,技能效果!AE:AE,0))</f>
        <v>130601402</v>
      </c>
      <c r="C373" s="95" t="str">
        <f>INDEX(技能效果!C:C,MATCH(技能效果等级!B373,技能效果!B:B,0))</f>
        <v>吕仙宫普攻水晶</v>
      </c>
      <c r="D373" s="96" t="s">
        <v>873</v>
      </c>
      <c r="E373" s="95">
        <v>6</v>
      </c>
      <c r="F373" s="95">
        <f>INDEX(技能效果!H:H,MATCH(技能效果等级!B373,技能效果!B:B,0))</f>
        <v>3001</v>
      </c>
      <c r="G373" s="95">
        <f>IF(INDEX(技能效果!K:K,MATCH(B373,技能效果!B:B,0))=0,INDEX(技能效果!I:I,MATCH(技能效果等级!B373,技能效果!B:B,0)),INDEX(技能效果!I:I,MATCH(技能效果等级!B373,技能效果!B:B,0))*VLOOKUP(E373,技能数值计算!$C$19:$D$28,2,FALSE))</f>
        <v>2</v>
      </c>
      <c r="H373" s="95">
        <f>INDEX(技能效果!J:J,MATCH(技能效果等级!B373,技能效果!B:B,0))</f>
        <v>1</v>
      </c>
      <c r="I373" s="95"/>
      <c r="J373" s="95"/>
      <c r="K373" s="95"/>
      <c r="L373" s="95"/>
      <c r="M373" s="95"/>
      <c r="N373" s="96" t="str">
        <f>IF(INDEX(技能效果!L:L,MATCH(技能效果等级!B373,技能效果!B:B,0))="","",INDEX(技能效果!L:L,MATCH(技能效果等级!B373,技能效果!B:B,0)))</f>
        <v/>
      </c>
      <c r="O373" s="95">
        <f>IF(INDEX(技能效果!N:N,MATCH(B373,技能效果!B:B,0))=0,INDEX(技能效果!M:M,MATCH(技能效果等级!B373,技能效果!B:B,0)),INDEX(技能效果!M:M,MATCH(技能效果等级!B373,技能效果!B:B,0))*VLOOKUP(E373,技能数值计算!$C$19:$D$28,2,FALSE))</f>
        <v>0</v>
      </c>
      <c r="P373" s="95"/>
      <c r="Q373" s="95"/>
      <c r="R373" s="95" t="str">
        <f>IF(INDEX(技能效果!O:O,MATCH(技能效果等级!B373,技能效果!B:B,0))="","",INDEX(技能效果!O:O,MATCH(技能效果等级!B373,技能效果!B:B,0)))</f>
        <v/>
      </c>
      <c r="S373" s="95"/>
      <c r="T373" s="95"/>
      <c r="U373" s="95"/>
      <c r="V373" s="96" t="str">
        <f>IF(INDEX(技能效果!AF:AF,MATCH(技能效果等级!B373,技能效果!B:B,0))="","",INDEX(技能效果!AF:AF,MATCH(技能效果等级!B373,技能效果!B:B,0)))</f>
        <v/>
      </c>
      <c r="W373" s="95">
        <f t="shared" si="4"/>
        <v>28</v>
      </c>
      <c r="X373" s="95"/>
      <c r="Y373" s="95"/>
    </row>
    <row r="374" spans="1:25" ht="16.5" x14ac:dyDescent="0.2">
      <c r="A374" s="62">
        <v>371</v>
      </c>
      <c r="B374" s="95">
        <f>INDEX(技能效果!B:B,MATCH(技能效果等级!W374,技能效果!AE:AE,0))</f>
        <v>130601402</v>
      </c>
      <c r="C374" s="95" t="str">
        <f>INDEX(技能效果!C:C,MATCH(技能效果等级!B374,技能效果!B:B,0))</f>
        <v>吕仙宫普攻水晶</v>
      </c>
      <c r="D374" s="96" t="s">
        <v>873</v>
      </c>
      <c r="E374" s="95">
        <v>7</v>
      </c>
      <c r="F374" s="95">
        <f>INDEX(技能效果!H:H,MATCH(技能效果等级!B374,技能效果!B:B,0))</f>
        <v>3001</v>
      </c>
      <c r="G374" s="95">
        <f>IF(INDEX(技能效果!K:K,MATCH(B374,技能效果!B:B,0))=0,INDEX(技能效果!I:I,MATCH(技能效果等级!B374,技能效果!B:B,0)),INDEX(技能效果!I:I,MATCH(技能效果等级!B374,技能效果!B:B,0))*VLOOKUP(E374,技能数值计算!$C$19:$D$28,2,FALSE))</f>
        <v>2</v>
      </c>
      <c r="H374" s="95">
        <f>INDEX(技能效果!J:J,MATCH(技能效果等级!B374,技能效果!B:B,0))</f>
        <v>1</v>
      </c>
      <c r="I374" s="95"/>
      <c r="J374" s="95"/>
      <c r="K374" s="95"/>
      <c r="L374" s="95"/>
      <c r="M374" s="95"/>
      <c r="N374" s="96" t="str">
        <f>IF(INDEX(技能效果!L:L,MATCH(技能效果等级!B374,技能效果!B:B,0))="","",INDEX(技能效果!L:L,MATCH(技能效果等级!B374,技能效果!B:B,0)))</f>
        <v/>
      </c>
      <c r="O374" s="95">
        <f>IF(INDEX(技能效果!N:N,MATCH(B374,技能效果!B:B,0))=0,INDEX(技能效果!M:M,MATCH(技能效果等级!B374,技能效果!B:B,0)),INDEX(技能效果!M:M,MATCH(技能效果等级!B374,技能效果!B:B,0))*VLOOKUP(E374,技能数值计算!$C$19:$D$28,2,FALSE))</f>
        <v>0</v>
      </c>
      <c r="P374" s="95"/>
      <c r="Q374" s="95"/>
      <c r="R374" s="95" t="str">
        <f>IF(INDEX(技能效果!O:O,MATCH(技能效果等级!B374,技能效果!B:B,0))="","",INDEX(技能效果!O:O,MATCH(技能效果等级!B374,技能效果!B:B,0)))</f>
        <v/>
      </c>
      <c r="S374" s="95"/>
      <c r="T374" s="95"/>
      <c r="U374" s="95"/>
      <c r="V374" s="96" t="str">
        <f>IF(INDEX(技能效果!AF:AF,MATCH(技能效果等级!B374,技能效果!B:B,0))="","",INDEX(技能效果!AF:AF,MATCH(技能效果等级!B374,技能效果!B:B,0)))</f>
        <v/>
      </c>
      <c r="W374" s="95">
        <f t="shared" si="4"/>
        <v>28</v>
      </c>
      <c r="X374" s="95"/>
      <c r="Y374" s="95"/>
    </row>
    <row r="375" spans="1:25" ht="16.5" x14ac:dyDescent="0.2">
      <c r="A375" s="62">
        <v>372</v>
      </c>
      <c r="B375" s="95">
        <f>INDEX(技能效果!B:B,MATCH(技能效果等级!W375,技能效果!AE:AE,0))</f>
        <v>130601402</v>
      </c>
      <c r="C375" s="95" t="str">
        <f>INDEX(技能效果!C:C,MATCH(技能效果等级!B375,技能效果!B:B,0))</f>
        <v>吕仙宫普攻水晶</v>
      </c>
      <c r="D375" s="96" t="s">
        <v>873</v>
      </c>
      <c r="E375" s="95">
        <v>8</v>
      </c>
      <c r="F375" s="95">
        <f>INDEX(技能效果!H:H,MATCH(技能效果等级!B375,技能效果!B:B,0))</f>
        <v>3001</v>
      </c>
      <c r="G375" s="95">
        <f>IF(INDEX(技能效果!K:K,MATCH(B375,技能效果!B:B,0))=0,INDEX(技能效果!I:I,MATCH(技能效果等级!B375,技能效果!B:B,0)),INDEX(技能效果!I:I,MATCH(技能效果等级!B375,技能效果!B:B,0))*VLOOKUP(E375,技能数值计算!$C$19:$D$28,2,FALSE))</f>
        <v>2</v>
      </c>
      <c r="H375" s="95">
        <f>INDEX(技能效果!J:J,MATCH(技能效果等级!B375,技能效果!B:B,0))</f>
        <v>1</v>
      </c>
      <c r="I375" s="95"/>
      <c r="J375" s="95"/>
      <c r="K375" s="95"/>
      <c r="L375" s="95"/>
      <c r="M375" s="95"/>
      <c r="N375" s="96" t="str">
        <f>IF(INDEX(技能效果!L:L,MATCH(技能效果等级!B375,技能效果!B:B,0))="","",INDEX(技能效果!L:L,MATCH(技能效果等级!B375,技能效果!B:B,0)))</f>
        <v/>
      </c>
      <c r="O375" s="95">
        <f>IF(INDEX(技能效果!N:N,MATCH(B375,技能效果!B:B,0))=0,INDEX(技能效果!M:M,MATCH(技能效果等级!B375,技能效果!B:B,0)),INDEX(技能效果!M:M,MATCH(技能效果等级!B375,技能效果!B:B,0))*VLOOKUP(E375,技能数值计算!$C$19:$D$28,2,FALSE))</f>
        <v>0</v>
      </c>
      <c r="P375" s="95"/>
      <c r="Q375" s="95"/>
      <c r="R375" s="95" t="str">
        <f>IF(INDEX(技能效果!O:O,MATCH(技能效果等级!B375,技能效果!B:B,0))="","",INDEX(技能效果!O:O,MATCH(技能效果等级!B375,技能效果!B:B,0)))</f>
        <v/>
      </c>
      <c r="S375" s="95"/>
      <c r="T375" s="95"/>
      <c r="U375" s="95"/>
      <c r="V375" s="96" t="str">
        <f>IF(INDEX(技能效果!AF:AF,MATCH(技能效果等级!B375,技能效果!B:B,0))="","",INDEX(技能效果!AF:AF,MATCH(技能效果等级!B375,技能效果!B:B,0)))</f>
        <v/>
      </c>
      <c r="W375" s="95">
        <f t="shared" si="4"/>
        <v>28</v>
      </c>
      <c r="X375" s="95"/>
      <c r="Y375" s="95"/>
    </row>
    <row r="376" spans="1:25" ht="16.5" x14ac:dyDescent="0.2">
      <c r="A376" s="62">
        <v>373</v>
      </c>
      <c r="B376" s="95">
        <f>INDEX(技能效果!B:B,MATCH(技能效果等级!W376,技能效果!AE:AE,0))</f>
        <v>130601402</v>
      </c>
      <c r="C376" s="95" t="str">
        <f>INDEX(技能效果!C:C,MATCH(技能效果等级!B376,技能效果!B:B,0))</f>
        <v>吕仙宫普攻水晶</v>
      </c>
      <c r="D376" s="96" t="s">
        <v>873</v>
      </c>
      <c r="E376" s="95">
        <v>9</v>
      </c>
      <c r="F376" s="95">
        <f>INDEX(技能效果!H:H,MATCH(技能效果等级!B376,技能效果!B:B,0))</f>
        <v>3001</v>
      </c>
      <c r="G376" s="95">
        <f>IF(INDEX(技能效果!K:K,MATCH(B376,技能效果!B:B,0))=0,INDEX(技能效果!I:I,MATCH(技能效果等级!B376,技能效果!B:B,0)),INDEX(技能效果!I:I,MATCH(技能效果等级!B376,技能效果!B:B,0))*VLOOKUP(E376,技能数值计算!$C$19:$D$28,2,FALSE))</f>
        <v>2</v>
      </c>
      <c r="H376" s="95">
        <f>INDEX(技能效果!J:J,MATCH(技能效果等级!B376,技能效果!B:B,0))</f>
        <v>1</v>
      </c>
      <c r="I376" s="95"/>
      <c r="J376" s="95"/>
      <c r="K376" s="95"/>
      <c r="L376" s="95"/>
      <c r="M376" s="95"/>
      <c r="N376" s="96" t="str">
        <f>IF(INDEX(技能效果!L:L,MATCH(技能效果等级!B376,技能效果!B:B,0))="","",INDEX(技能效果!L:L,MATCH(技能效果等级!B376,技能效果!B:B,0)))</f>
        <v/>
      </c>
      <c r="O376" s="95">
        <f>IF(INDEX(技能效果!N:N,MATCH(B376,技能效果!B:B,0))=0,INDEX(技能效果!M:M,MATCH(技能效果等级!B376,技能效果!B:B,0)),INDEX(技能效果!M:M,MATCH(技能效果等级!B376,技能效果!B:B,0))*VLOOKUP(E376,技能数值计算!$C$19:$D$28,2,FALSE))</f>
        <v>0</v>
      </c>
      <c r="P376" s="95"/>
      <c r="Q376" s="95"/>
      <c r="R376" s="95" t="str">
        <f>IF(INDEX(技能效果!O:O,MATCH(技能效果等级!B376,技能效果!B:B,0))="","",INDEX(技能效果!O:O,MATCH(技能效果等级!B376,技能效果!B:B,0)))</f>
        <v/>
      </c>
      <c r="S376" s="95"/>
      <c r="T376" s="95"/>
      <c r="U376" s="95"/>
      <c r="V376" s="96" t="str">
        <f>IF(INDEX(技能效果!AF:AF,MATCH(技能效果等级!B376,技能效果!B:B,0))="","",INDEX(技能效果!AF:AF,MATCH(技能效果等级!B376,技能效果!B:B,0)))</f>
        <v/>
      </c>
      <c r="W376" s="95">
        <f t="shared" si="4"/>
        <v>28</v>
      </c>
      <c r="X376" s="95"/>
      <c r="Y376" s="95"/>
    </row>
    <row r="377" spans="1:25" ht="16.5" x14ac:dyDescent="0.2">
      <c r="A377" s="62">
        <v>374</v>
      </c>
      <c r="B377" s="95">
        <f>INDEX(技能效果!B:B,MATCH(技能效果等级!W377,技能效果!AE:AE,0))</f>
        <v>130601402</v>
      </c>
      <c r="C377" s="95" t="str">
        <f>INDEX(技能效果!C:C,MATCH(技能效果等级!B377,技能效果!B:B,0))</f>
        <v>吕仙宫普攻水晶</v>
      </c>
      <c r="D377" s="96" t="s">
        <v>873</v>
      </c>
      <c r="E377" s="95">
        <v>10</v>
      </c>
      <c r="F377" s="95">
        <f>INDEX(技能效果!H:H,MATCH(技能效果等级!B377,技能效果!B:B,0))</f>
        <v>3001</v>
      </c>
      <c r="G377" s="95">
        <f>IF(INDEX(技能效果!K:K,MATCH(B377,技能效果!B:B,0))=0,INDEX(技能效果!I:I,MATCH(技能效果等级!B377,技能效果!B:B,0)),INDEX(技能效果!I:I,MATCH(技能效果等级!B377,技能效果!B:B,0))*VLOOKUP(E377,技能数值计算!$C$19:$D$28,2,FALSE))</f>
        <v>2</v>
      </c>
      <c r="H377" s="95">
        <f>INDEX(技能效果!J:J,MATCH(技能效果等级!B377,技能效果!B:B,0))</f>
        <v>1</v>
      </c>
      <c r="I377" s="95"/>
      <c r="J377" s="95"/>
      <c r="K377" s="95"/>
      <c r="L377" s="95"/>
      <c r="M377" s="95"/>
      <c r="N377" s="96" t="str">
        <f>IF(INDEX(技能效果!L:L,MATCH(技能效果等级!B377,技能效果!B:B,0))="","",INDEX(技能效果!L:L,MATCH(技能效果等级!B377,技能效果!B:B,0)))</f>
        <v/>
      </c>
      <c r="O377" s="95">
        <f>IF(INDEX(技能效果!N:N,MATCH(B377,技能效果!B:B,0))=0,INDEX(技能效果!M:M,MATCH(技能效果等级!B377,技能效果!B:B,0)),INDEX(技能效果!M:M,MATCH(技能效果等级!B377,技能效果!B:B,0))*VLOOKUP(E377,技能数值计算!$C$19:$D$28,2,FALSE))</f>
        <v>0</v>
      </c>
      <c r="P377" s="95"/>
      <c r="Q377" s="95"/>
      <c r="R377" s="95" t="str">
        <f>IF(INDEX(技能效果!O:O,MATCH(技能效果等级!B377,技能效果!B:B,0))="","",INDEX(技能效果!O:O,MATCH(技能效果等级!B377,技能效果!B:B,0)))</f>
        <v/>
      </c>
      <c r="S377" s="95"/>
      <c r="T377" s="95"/>
      <c r="U377" s="95"/>
      <c r="V377" s="96" t="str">
        <f>IF(INDEX(技能效果!AF:AF,MATCH(技能效果等级!B377,技能效果!B:B,0))="","",INDEX(技能效果!AF:AF,MATCH(技能效果等级!B377,技能效果!B:B,0)))</f>
        <v/>
      </c>
      <c r="W377" s="95">
        <f t="shared" si="4"/>
        <v>28</v>
      </c>
      <c r="X377" s="95"/>
      <c r="Y377" s="95"/>
    </row>
    <row r="378" spans="1:25" ht="16.5" x14ac:dyDescent="0.2">
      <c r="A378" s="62">
        <v>375</v>
      </c>
      <c r="B378" s="95">
        <f>INDEX(技能效果!B:B,MATCH(技能效果等级!W378,技能效果!AE:AE,0))</f>
        <v>130601501</v>
      </c>
      <c r="C378" s="95" t="str">
        <f>INDEX(技能效果!C:C,MATCH(技能效果等级!B378,技能效果!B:B,0))</f>
        <v>阎巧巧普攻伤害</v>
      </c>
      <c r="D378" s="96" t="s">
        <v>873</v>
      </c>
      <c r="E378" s="95">
        <v>1</v>
      </c>
      <c r="F378" s="95">
        <f>INDEX(技能效果!H:H,MATCH(技能效果等级!B378,技能效果!B:B,0))</f>
        <v>1001</v>
      </c>
      <c r="G378" s="95">
        <f>IF(INDEX(技能效果!K:K,MATCH(B378,技能效果!B:B,0))=0,INDEX(技能效果!I:I,MATCH(技能效果等级!B378,技能效果!B:B,0)),INDEX(技能效果!I:I,MATCH(技能效果等级!B378,技能效果!B:B,0))*VLOOKUP(E378,技能数值计算!$C$19:$D$28,2,FALSE))</f>
        <v>1</v>
      </c>
      <c r="H378" s="95">
        <f>INDEX(技能效果!J:J,MATCH(技能效果等级!B378,技能效果!B:B,0))</f>
        <v>0</v>
      </c>
      <c r="I378" s="95"/>
      <c r="J378" s="95"/>
      <c r="K378" s="95"/>
      <c r="L378" s="95"/>
      <c r="M378" s="95"/>
      <c r="N378" s="96" t="str">
        <f>IF(INDEX(技能效果!L:L,MATCH(技能效果等级!B378,技能效果!B:B,0))="","",INDEX(技能效果!L:L,MATCH(技能效果等级!B378,技能效果!B:B,0)))</f>
        <v/>
      </c>
      <c r="O378" s="95">
        <f>IF(INDEX(技能效果!N:N,MATCH(B378,技能效果!B:B,0))=0,INDEX(技能效果!M:M,MATCH(技能效果等级!B378,技能效果!B:B,0)),INDEX(技能效果!M:M,MATCH(技能效果等级!B378,技能效果!B:B,0))*VLOOKUP(E378,技能数值计算!$C$19:$D$28,2,FALSE))</f>
        <v>0</v>
      </c>
      <c r="P378" s="95"/>
      <c r="Q378" s="95"/>
      <c r="R378" s="95" t="str">
        <f>IF(INDEX(技能效果!O:O,MATCH(技能效果等级!B378,技能效果!B:B,0))="","",INDEX(技能效果!O:O,MATCH(技能效果等级!B378,技能效果!B:B,0)))</f>
        <v/>
      </c>
      <c r="S378" s="95"/>
      <c r="T378" s="95"/>
      <c r="U378" s="95"/>
      <c r="V378" s="96" t="str">
        <f>IF(INDEX(技能效果!AF:AF,MATCH(技能效果等级!B378,技能效果!B:B,0))="","",INDEX(技能效果!AF:AF,MATCH(技能效果等级!B378,技能效果!B:B,0)))</f>
        <v/>
      </c>
      <c r="W378" s="95">
        <f t="shared" si="4"/>
        <v>29</v>
      </c>
      <c r="X378" s="95"/>
      <c r="Y378" s="95"/>
    </row>
    <row r="379" spans="1:25" ht="16.5" x14ac:dyDescent="0.2">
      <c r="A379" s="62">
        <v>376</v>
      </c>
      <c r="B379" s="95">
        <f>INDEX(技能效果!B:B,MATCH(技能效果等级!W379,技能效果!AE:AE,0))</f>
        <v>130601501</v>
      </c>
      <c r="C379" s="95" t="str">
        <f>INDEX(技能效果!C:C,MATCH(技能效果等级!B379,技能效果!B:B,0))</f>
        <v>阎巧巧普攻伤害</v>
      </c>
      <c r="D379" s="96" t="s">
        <v>873</v>
      </c>
      <c r="E379" s="95">
        <v>2</v>
      </c>
      <c r="F379" s="95">
        <f>INDEX(技能效果!H:H,MATCH(技能效果等级!B379,技能效果!B:B,0))</f>
        <v>1001</v>
      </c>
      <c r="G379" s="95">
        <f>IF(INDEX(技能效果!K:K,MATCH(B379,技能效果!B:B,0))=0,INDEX(技能效果!I:I,MATCH(技能效果等级!B379,技能效果!B:B,0)),INDEX(技能效果!I:I,MATCH(技能效果等级!B379,技能效果!B:B,0))*VLOOKUP(E379,技能数值计算!$C$19:$D$28,2,FALSE))</f>
        <v>1</v>
      </c>
      <c r="H379" s="95">
        <f>INDEX(技能效果!J:J,MATCH(技能效果等级!B379,技能效果!B:B,0))</f>
        <v>0</v>
      </c>
      <c r="I379" s="95"/>
      <c r="J379" s="95"/>
      <c r="K379" s="95"/>
      <c r="L379" s="95"/>
      <c r="M379" s="95"/>
      <c r="N379" s="96" t="str">
        <f>IF(INDEX(技能效果!L:L,MATCH(技能效果等级!B379,技能效果!B:B,0))="","",INDEX(技能效果!L:L,MATCH(技能效果等级!B379,技能效果!B:B,0)))</f>
        <v/>
      </c>
      <c r="O379" s="95">
        <f>IF(INDEX(技能效果!N:N,MATCH(B379,技能效果!B:B,0))=0,INDEX(技能效果!M:M,MATCH(技能效果等级!B379,技能效果!B:B,0)),INDEX(技能效果!M:M,MATCH(技能效果等级!B379,技能效果!B:B,0))*VLOOKUP(E379,技能数值计算!$C$19:$D$28,2,FALSE))</f>
        <v>0</v>
      </c>
      <c r="P379" s="95"/>
      <c r="Q379" s="95"/>
      <c r="R379" s="95" t="str">
        <f>IF(INDEX(技能效果!O:O,MATCH(技能效果等级!B379,技能效果!B:B,0))="","",INDEX(技能效果!O:O,MATCH(技能效果等级!B379,技能效果!B:B,0)))</f>
        <v/>
      </c>
      <c r="S379" s="95"/>
      <c r="T379" s="95"/>
      <c r="U379" s="95"/>
      <c r="V379" s="96" t="str">
        <f>IF(INDEX(技能效果!AF:AF,MATCH(技能效果等级!B379,技能效果!B:B,0))="","",INDEX(技能效果!AF:AF,MATCH(技能效果等级!B379,技能效果!B:B,0)))</f>
        <v/>
      </c>
      <c r="W379" s="95">
        <f t="shared" si="4"/>
        <v>29</v>
      </c>
      <c r="X379" s="95"/>
      <c r="Y379" s="95"/>
    </row>
    <row r="380" spans="1:25" ht="16.5" x14ac:dyDescent="0.2">
      <c r="A380" s="62">
        <v>377</v>
      </c>
      <c r="B380" s="95">
        <f>INDEX(技能效果!B:B,MATCH(技能效果等级!W380,技能效果!AE:AE,0))</f>
        <v>130601501</v>
      </c>
      <c r="C380" s="95" t="str">
        <f>INDEX(技能效果!C:C,MATCH(技能效果等级!B380,技能效果!B:B,0))</f>
        <v>阎巧巧普攻伤害</v>
      </c>
      <c r="D380" s="96" t="s">
        <v>873</v>
      </c>
      <c r="E380" s="95">
        <v>3</v>
      </c>
      <c r="F380" s="95">
        <f>INDEX(技能效果!H:H,MATCH(技能效果等级!B380,技能效果!B:B,0))</f>
        <v>1001</v>
      </c>
      <c r="G380" s="95">
        <f>IF(INDEX(技能效果!K:K,MATCH(B380,技能效果!B:B,0))=0,INDEX(技能效果!I:I,MATCH(技能效果等级!B380,技能效果!B:B,0)),INDEX(技能效果!I:I,MATCH(技能效果等级!B380,技能效果!B:B,0))*VLOOKUP(E380,技能数值计算!$C$19:$D$28,2,FALSE))</f>
        <v>1</v>
      </c>
      <c r="H380" s="95">
        <f>INDEX(技能效果!J:J,MATCH(技能效果等级!B380,技能效果!B:B,0))</f>
        <v>0</v>
      </c>
      <c r="I380" s="95"/>
      <c r="J380" s="95"/>
      <c r="K380" s="95"/>
      <c r="L380" s="95"/>
      <c r="M380" s="95"/>
      <c r="N380" s="96" t="str">
        <f>IF(INDEX(技能效果!L:L,MATCH(技能效果等级!B380,技能效果!B:B,0))="","",INDEX(技能效果!L:L,MATCH(技能效果等级!B380,技能效果!B:B,0)))</f>
        <v/>
      </c>
      <c r="O380" s="95">
        <f>IF(INDEX(技能效果!N:N,MATCH(B380,技能效果!B:B,0))=0,INDEX(技能效果!M:M,MATCH(技能效果等级!B380,技能效果!B:B,0)),INDEX(技能效果!M:M,MATCH(技能效果等级!B380,技能效果!B:B,0))*VLOOKUP(E380,技能数值计算!$C$19:$D$28,2,FALSE))</f>
        <v>0</v>
      </c>
      <c r="P380" s="95"/>
      <c r="Q380" s="95"/>
      <c r="R380" s="95" t="str">
        <f>IF(INDEX(技能效果!O:O,MATCH(技能效果等级!B380,技能效果!B:B,0))="","",INDEX(技能效果!O:O,MATCH(技能效果等级!B380,技能效果!B:B,0)))</f>
        <v/>
      </c>
      <c r="S380" s="95"/>
      <c r="T380" s="95"/>
      <c r="U380" s="95"/>
      <c r="V380" s="96" t="str">
        <f>IF(INDEX(技能效果!AF:AF,MATCH(技能效果等级!B380,技能效果!B:B,0))="","",INDEX(技能效果!AF:AF,MATCH(技能效果等级!B380,技能效果!B:B,0)))</f>
        <v/>
      </c>
      <c r="W380" s="95">
        <f t="shared" si="4"/>
        <v>29</v>
      </c>
      <c r="X380" s="95"/>
      <c r="Y380" s="95"/>
    </row>
    <row r="381" spans="1:25" ht="16.5" x14ac:dyDescent="0.2">
      <c r="A381" s="62">
        <v>378</v>
      </c>
      <c r="B381" s="95">
        <f>INDEX(技能效果!B:B,MATCH(技能效果等级!W381,技能效果!AE:AE,0))</f>
        <v>130601501</v>
      </c>
      <c r="C381" s="95" t="str">
        <f>INDEX(技能效果!C:C,MATCH(技能效果等级!B381,技能效果!B:B,0))</f>
        <v>阎巧巧普攻伤害</v>
      </c>
      <c r="D381" s="96" t="s">
        <v>873</v>
      </c>
      <c r="E381" s="95">
        <v>4</v>
      </c>
      <c r="F381" s="95">
        <f>INDEX(技能效果!H:H,MATCH(技能效果等级!B381,技能效果!B:B,0))</f>
        <v>1001</v>
      </c>
      <c r="G381" s="95">
        <f>IF(INDEX(技能效果!K:K,MATCH(B381,技能效果!B:B,0))=0,INDEX(技能效果!I:I,MATCH(技能效果等级!B381,技能效果!B:B,0)),INDEX(技能效果!I:I,MATCH(技能效果等级!B381,技能效果!B:B,0))*VLOOKUP(E381,技能数值计算!$C$19:$D$28,2,FALSE))</f>
        <v>1</v>
      </c>
      <c r="H381" s="95">
        <f>INDEX(技能效果!J:J,MATCH(技能效果等级!B381,技能效果!B:B,0))</f>
        <v>0</v>
      </c>
      <c r="I381" s="95"/>
      <c r="J381" s="95"/>
      <c r="K381" s="95"/>
      <c r="L381" s="95"/>
      <c r="M381" s="95"/>
      <c r="N381" s="96" t="str">
        <f>IF(INDEX(技能效果!L:L,MATCH(技能效果等级!B381,技能效果!B:B,0))="","",INDEX(技能效果!L:L,MATCH(技能效果等级!B381,技能效果!B:B,0)))</f>
        <v/>
      </c>
      <c r="O381" s="95">
        <f>IF(INDEX(技能效果!N:N,MATCH(B381,技能效果!B:B,0))=0,INDEX(技能效果!M:M,MATCH(技能效果等级!B381,技能效果!B:B,0)),INDEX(技能效果!M:M,MATCH(技能效果等级!B381,技能效果!B:B,0))*VLOOKUP(E381,技能数值计算!$C$19:$D$28,2,FALSE))</f>
        <v>0</v>
      </c>
      <c r="P381" s="95"/>
      <c r="Q381" s="95"/>
      <c r="R381" s="95" t="str">
        <f>IF(INDEX(技能效果!O:O,MATCH(技能效果等级!B381,技能效果!B:B,0))="","",INDEX(技能效果!O:O,MATCH(技能效果等级!B381,技能效果!B:B,0)))</f>
        <v/>
      </c>
      <c r="S381" s="95"/>
      <c r="T381" s="95"/>
      <c r="U381" s="95"/>
      <c r="V381" s="96" t="str">
        <f>IF(INDEX(技能效果!AF:AF,MATCH(技能效果等级!B381,技能效果!B:B,0))="","",INDEX(技能效果!AF:AF,MATCH(技能效果等级!B381,技能效果!B:B,0)))</f>
        <v/>
      </c>
      <c r="W381" s="95">
        <f t="shared" si="4"/>
        <v>29</v>
      </c>
      <c r="X381" s="95"/>
      <c r="Y381" s="95"/>
    </row>
    <row r="382" spans="1:25" ht="16.5" x14ac:dyDescent="0.2">
      <c r="A382" s="62">
        <v>379</v>
      </c>
      <c r="B382" s="95">
        <f>INDEX(技能效果!B:B,MATCH(技能效果等级!W382,技能效果!AE:AE,0))</f>
        <v>130601501</v>
      </c>
      <c r="C382" s="95" t="str">
        <f>INDEX(技能效果!C:C,MATCH(技能效果等级!B382,技能效果!B:B,0))</f>
        <v>阎巧巧普攻伤害</v>
      </c>
      <c r="D382" s="96" t="s">
        <v>873</v>
      </c>
      <c r="E382" s="95">
        <v>5</v>
      </c>
      <c r="F382" s="95">
        <f>INDEX(技能效果!H:H,MATCH(技能效果等级!B382,技能效果!B:B,0))</f>
        <v>1001</v>
      </c>
      <c r="G382" s="95">
        <f>IF(INDEX(技能效果!K:K,MATCH(B382,技能效果!B:B,0))=0,INDEX(技能效果!I:I,MATCH(技能效果等级!B382,技能效果!B:B,0)),INDEX(技能效果!I:I,MATCH(技能效果等级!B382,技能效果!B:B,0))*VLOOKUP(E382,技能数值计算!$C$19:$D$28,2,FALSE))</f>
        <v>1</v>
      </c>
      <c r="H382" s="95">
        <f>INDEX(技能效果!J:J,MATCH(技能效果等级!B382,技能效果!B:B,0))</f>
        <v>0</v>
      </c>
      <c r="I382" s="95"/>
      <c r="J382" s="95"/>
      <c r="K382" s="95"/>
      <c r="L382" s="95"/>
      <c r="M382" s="95"/>
      <c r="N382" s="96" t="str">
        <f>IF(INDEX(技能效果!L:L,MATCH(技能效果等级!B382,技能效果!B:B,0))="","",INDEX(技能效果!L:L,MATCH(技能效果等级!B382,技能效果!B:B,0)))</f>
        <v/>
      </c>
      <c r="O382" s="95">
        <f>IF(INDEX(技能效果!N:N,MATCH(B382,技能效果!B:B,0))=0,INDEX(技能效果!M:M,MATCH(技能效果等级!B382,技能效果!B:B,0)),INDEX(技能效果!M:M,MATCH(技能效果等级!B382,技能效果!B:B,0))*VLOOKUP(E382,技能数值计算!$C$19:$D$28,2,FALSE))</f>
        <v>0</v>
      </c>
      <c r="P382" s="95"/>
      <c r="Q382" s="95"/>
      <c r="R382" s="95" t="str">
        <f>IF(INDEX(技能效果!O:O,MATCH(技能效果等级!B382,技能效果!B:B,0))="","",INDEX(技能效果!O:O,MATCH(技能效果等级!B382,技能效果!B:B,0)))</f>
        <v/>
      </c>
      <c r="S382" s="95"/>
      <c r="T382" s="95"/>
      <c r="U382" s="95"/>
      <c r="V382" s="96" t="str">
        <f>IF(INDEX(技能效果!AF:AF,MATCH(技能效果等级!B382,技能效果!B:B,0))="","",INDEX(技能效果!AF:AF,MATCH(技能效果等级!B382,技能效果!B:B,0)))</f>
        <v/>
      </c>
      <c r="W382" s="95">
        <f t="shared" si="4"/>
        <v>29</v>
      </c>
      <c r="X382" s="95"/>
      <c r="Y382" s="95"/>
    </row>
    <row r="383" spans="1:25" ht="16.5" x14ac:dyDescent="0.2">
      <c r="A383" s="62">
        <v>380</v>
      </c>
      <c r="B383" s="95">
        <f>INDEX(技能效果!B:B,MATCH(技能效果等级!W383,技能效果!AE:AE,0))</f>
        <v>130601501</v>
      </c>
      <c r="C383" s="95" t="str">
        <f>INDEX(技能效果!C:C,MATCH(技能效果等级!B383,技能效果!B:B,0))</f>
        <v>阎巧巧普攻伤害</v>
      </c>
      <c r="D383" s="96" t="s">
        <v>873</v>
      </c>
      <c r="E383" s="95">
        <v>6</v>
      </c>
      <c r="F383" s="95">
        <f>INDEX(技能效果!H:H,MATCH(技能效果等级!B383,技能效果!B:B,0))</f>
        <v>1001</v>
      </c>
      <c r="G383" s="95">
        <f>IF(INDEX(技能效果!K:K,MATCH(B383,技能效果!B:B,0))=0,INDEX(技能效果!I:I,MATCH(技能效果等级!B383,技能效果!B:B,0)),INDEX(技能效果!I:I,MATCH(技能效果等级!B383,技能效果!B:B,0))*VLOOKUP(E383,技能数值计算!$C$19:$D$28,2,FALSE))</f>
        <v>1</v>
      </c>
      <c r="H383" s="95">
        <f>INDEX(技能效果!J:J,MATCH(技能效果等级!B383,技能效果!B:B,0))</f>
        <v>0</v>
      </c>
      <c r="I383" s="95"/>
      <c r="J383" s="95"/>
      <c r="K383" s="95"/>
      <c r="L383" s="95"/>
      <c r="M383" s="95"/>
      <c r="N383" s="96" t="str">
        <f>IF(INDEX(技能效果!L:L,MATCH(技能效果等级!B383,技能效果!B:B,0))="","",INDEX(技能效果!L:L,MATCH(技能效果等级!B383,技能效果!B:B,0)))</f>
        <v/>
      </c>
      <c r="O383" s="95">
        <f>IF(INDEX(技能效果!N:N,MATCH(B383,技能效果!B:B,0))=0,INDEX(技能效果!M:M,MATCH(技能效果等级!B383,技能效果!B:B,0)),INDEX(技能效果!M:M,MATCH(技能效果等级!B383,技能效果!B:B,0))*VLOOKUP(E383,技能数值计算!$C$19:$D$28,2,FALSE))</f>
        <v>0</v>
      </c>
      <c r="P383" s="95"/>
      <c r="Q383" s="95"/>
      <c r="R383" s="95" t="str">
        <f>IF(INDEX(技能效果!O:O,MATCH(技能效果等级!B383,技能效果!B:B,0))="","",INDEX(技能效果!O:O,MATCH(技能效果等级!B383,技能效果!B:B,0)))</f>
        <v/>
      </c>
      <c r="S383" s="95"/>
      <c r="T383" s="95"/>
      <c r="U383" s="95"/>
      <c r="V383" s="96" t="str">
        <f>IF(INDEX(技能效果!AF:AF,MATCH(技能效果等级!B383,技能效果!B:B,0))="","",INDEX(技能效果!AF:AF,MATCH(技能效果等级!B383,技能效果!B:B,0)))</f>
        <v/>
      </c>
      <c r="W383" s="95">
        <f t="shared" si="4"/>
        <v>29</v>
      </c>
      <c r="X383" s="95"/>
      <c r="Y383" s="95"/>
    </row>
    <row r="384" spans="1:25" ht="16.5" x14ac:dyDescent="0.2">
      <c r="A384" s="62">
        <v>381</v>
      </c>
      <c r="B384" s="95">
        <f>INDEX(技能效果!B:B,MATCH(技能效果等级!W384,技能效果!AE:AE,0))</f>
        <v>130601501</v>
      </c>
      <c r="C384" s="95" t="str">
        <f>INDEX(技能效果!C:C,MATCH(技能效果等级!B384,技能效果!B:B,0))</f>
        <v>阎巧巧普攻伤害</v>
      </c>
      <c r="D384" s="96" t="s">
        <v>873</v>
      </c>
      <c r="E384" s="95">
        <v>7</v>
      </c>
      <c r="F384" s="95">
        <f>INDEX(技能效果!H:H,MATCH(技能效果等级!B384,技能效果!B:B,0))</f>
        <v>1001</v>
      </c>
      <c r="G384" s="95">
        <f>IF(INDEX(技能效果!K:K,MATCH(B384,技能效果!B:B,0))=0,INDEX(技能效果!I:I,MATCH(技能效果等级!B384,技能效果!B:B,0)),INDEX(技能效果!I:I,MATCH(技能效果等级!B384,技能效果!B:B,0))*VLOOKUP(E384,技能数值计算!$C$19:$D$28,2,FALSE))</f>
        <v>1</v>
      </c>
      <c r="H384" s="95">
        <f>INDEX(技能效果!J:J,MATCH(技能效果等级!B384,技能效果!B:B,0))</f>
        <v>0</v>
      </c>
      <c r="I384" s="95"/>
      <c r="J384" s="95"/>
      <c r="K384" s="95"/>
      <c r="L384" s="95"/>
      <c r="M384" s="95"/>
      <c r="N384" s="96" t="str">
        <f>IF(INDEX(技能效果!L:L,MATCH(技能效果等级!B384,技能效果!B:B,0))="","",INDEX(技能效果!L:L,MATCH(技能效果等级!B384,技能效果!B:B,0)))</f>
        <v/>
      </c>
      <c r="O384" s="95">
        <f>IF(INDEX(技能效果!N:N,MATCH(B384,技能效果!B:B,0))=0,INDEX(技能效果!M:M,MATCH(技能效果等级!B384,技能效果!B:B,0)),INDEX(技能效果!M:M,MATCH(技能效果等级!B384,技能效果!B:B,0))*VLOOKUP(E384,技能数值计算!$C$19:$D$28,2,FALSE))</f>
        <v>0</v>
      </c>
      <c r="P384" s="95"/>
      <c r="Q384" s="95"/>
      <c r="R384" s="95" t="str">
        <f>IF(INDEX(技能效果!O:O,MATCH(技能效果等级!B384,技能效果!B:B,0))="","",INDEX(技能效果!O:O,MATCH(技能效果等级!B384,技能效果!B:B,0)))</f>
        <v/>
      </c>
      <c r="S384" s="95"/>
      <c r="T384" s="95"/>
      <c r="U384" s="95"/>
      <c r="V384" s="96" t="str">
        <f>IF(INDEX(技能效果!AF:AF,MATCH(技能效果等级!B384,技能效果!B:B,0))="","",INDEX(技能效果!AF:AF,MATCH(技能效果等级!B384,技能效果!B:B,0)))</f>
        <v/>
      </c>
      <c r="W384" s="95">
        <f t="shared" si="4"/>
        <v>29</v>
      </c>
      <c r="X384" s="95"/>
      <c r="Y384" s="95"/>
    </row>
    <row r="385" spans="1:25" ht="16.5" x14ac:dyDescent="0.2">
      <c r="A385" s="62">
        <v>382</v>
      </c>
      <c r="B385" s="95">
        <f>INDEX(技能效果!B:B,MATCH(技能效果等级!W385,技能效果!AE:AE,0))</f>
        <v>130601501</v>
      </c>
      <c r="C385" s="95" t="str">
        <f>INDEX(技能效果!C:C,MATCH(技能效果等级!B385,技能效果!B:B,0))</f>
        <v>阎巧巧普攻伤害</v>
      </c>
      <c r="D385" s="96" t="s">
        <v>873</v>
      </c>
      <c r="E385" s="95">
        <v>8</v>
      </c>
      <c r="F385" s="95">
        <f>INDEX(技能效果!H:H,MATCH(技能效果等级!B385,技能效果!B:B,0))</f>
        <v>1001</v>
      </c>
      <c r="G385" s="95">
        <f>IF(INDEX(技能效果!K:K,MATCH(B385,技能效果!B:B,0))=0,INDEX(技能效果!I:I,MATCH(技能效果等级!B385,技能效果!B:B,0)),INDEX(技能效果!I:I,MATCH(技能效果等级!B385,技能效果!B:B,0))*VLOOKUP(E385,技能数值计算!$C$19:$D$28,2,FALSE))</f>
        <v>1</v>
      </c>
      <c r="H385" s="95">
        <f>INDEX(技能效果!J:J,MATCH(技能效果等级!B385,技能效果!B:B,0))</f>
        <v>0</v>
      </c>
      <c r="I385" s="95"/>
      <c r="J385" s="95"/>
      <c r="K385" s="95"/>
      <c r="L385" s="95"/>
      <c r="M385" s="95"/>
      <c r="N385" s="96" t="str">
        <f>IF(INDEX(技能效果!L:L,MATCH(技能效果等级!B385,技能效果!B:B,0))="","",INDEX(技能效果!L:L,MATCH(技能效果等级!B385,技能效果!B:B,0)))</f>
        <v/>
      </c>
      <c r="O385" s="95">
        <f>IF(INDEX(技能效果!N:N,MATCH(B385,技能效果!B:B,0))=0,INDEX(技能效果!M:M,MATCH(技能效果等级!B385,技能效果!B:B,0)),INDEX(技能效果!M:M,MATCH(技能效果等级!B385,技能效果!B:B,0))*VLOOKUP(E385,技能数值计算!$C$19:$D$28,2,FALSE))</f>
        <v>0</v>
      </c>
      <c r="P385" s="95"/>
      <c r="Q385" s="95"/>
      <c r="R385" s="95" t="str">
        <f>IF(INDEX(技能效果!O:O,MATCH(技能效果等级!B385,技能效果!B:B,0))="","",INDEX(技能效果!O:O,MATCH(技能效果等级!B385,技能效果!B:B,0)))</f>
        <v/>
      </c>
      <c r="S385" s="95"/>
      <c r="T385" s="95"/>
      <c r="U385" s="95"/>
      <c r="V385" s="96" t="str">
        <f>IF(INDEX(技能效果!AF:AF,MATCH(技能效果等级!B385,技能效果!B:B,0))="","",INDEX(技能效果!AF:AF,MATCH(技能效果等级!B385,技能效果!B:B,0)))</f>
        <v/>
      </c>
      <c r="W385" s="95">
        <f t="shared" si="4"/>
        <v>29</v>
      </c>
      <c r="X385" s="95"/>
      <c r="Y385" s="95"/>
    </row>
    <row r="386" spans="1:25" ht="16.5" x14ac:dyDescent="0.2">
      <c r="A386" s="62">
        <v>383</v>
      </c>
      <c r="B386" s="95">
        <f>INDEX(技能效果!B:B,MATCH(技能效果等级!W386,技能效果!AE:AE,0))</f>
        <v>130601501</v>
      </c>
      <c r="C386" s="95" t="str">
        <f>INDEX(技能效果!C:C,MATCH(技能效果等级!B386,技能效果!B:B,0))</f>
        <v>阎巧巧普攻伤害</v>
      </c>
      <c r="D386" s="96" t="s">
        <v>873</v>
      </c>
      <c r="E386" s="95">
        <v>9</v>
      </c>
      <c r="F386" s="95">
        <f>INDEX(技能效果!H:H,MATCH(技能效果等级!B386,技能效果!B:B,0))</f>
        <v>1001</v>
      </c>
      <c r="G386" s="95">
        <f>IF(INDEX(技能效果!K:K,MATCH(B386,技能效果!B:B,0))=0,INDEX(技能效果!I:I,MATCH(技能效果等级!B386,技能效果!B:B,0)),INDEX(技能效果!I:I,MATCH(技能效果等级!B386,技能效果!B:B,0))*VLOOKUP(E386,技能数值计算!$C$19:$D$28,2,FALSE))</f>
        <v>1</v>
      </c>
      <c r="H386" s="95">
        <f>INDEX(技能效果!J:J,MATCH(技能效果等级!B386,技能效果!B:B,0))</f>
        <v>0</v>
      </c>
      <c r="I386" s="95"/>
      <c r="J386" s="95"/>
      <c r="K386" s="95"/>
      <c r="L386" s="95"/>
      <c r="M386" s="95"/>
      <c r="N386" s="96" t="str">
        <f>IF(INDEX(技能效果!L:L,MATCH(技能效果等级!B386,技能效果!B:B,0))="","",INDEX(技能效果!L:L,MATCH(技能效果等级!B386,技能效果!B:B,0)))</f>
        <v/>
      </c>
      <c r="O386" s="95">
        <f>IF(INDEX(技能效果!N:N,MATCH(B386,技能效果!B:B,0))=0,INDEX(技能效果!M:M,MATCH(技能效果等级!B386,技能效果!B:B,0)),INDEX(技能效果!M:M,MATCH(技能效果等级!B386,技能效果!B:B,0))*VLOOKUP(E386,技能数值计算!$C$19:$D$28,2,FALSE))</f>
        <v>0</v>
      </c>
      <c r="P386" s="95"/>
      <c r="Q386" s="95"/>
      <c r="R386" s="95" t="str">
        <f>IF(INDEX(技能效果!O:O,MATCH(技能效果等级!B386,技能效果!B:B,0))="","",INDEX(技能效果!O:O,MATCH(技能效果等级!B386,技能效果!B:B,0)))</f>
        <v/>
      </c>
      <c r="S386" s="95"/>
      <c r="T386" s="95"/>
      <c r="U386" s="95"/>
      <c r="V386" s="96" t="str">
        <f>IF(INDEX(技能效果!AF:AF,MATCH(技能效果等级!B386,技能效果!B:B,0))="","",INDEX(技能效果!AF:AF,MATCH(技能效果等级!B386,技能效果!B:B,0)))</f>
        <v/>
      </c>
      <c r="W386" s="95">
        <f t="shared" si="4"/>
        <v>29</v>
      </c>
      <c r="X386" s="95"/>
      <c r="Y386" s="95"/>
    </row>
    <row r="387" spans="1:25" ht="16.5" x14ac:dyDescent="0.2">
      <c r="A387" s="62">
        <v>384</v>
      </c>
      <c r="B387" s="95">
        <f>INDEX(技能效果!B:B,MATCH(技能效果等级!W387,技能效果!AE:AE,0))</f>
        <v>130601501</v>
      </c>
      <c r="C387" s="95" t="str">
        <f>INDEX(技能效果!C:C,MATCH(技能效果等级!B387,技能效果!B:B,0))</f>
        <v>阎巧巧普攻伤害</v>
      </c>
      <c r="D387" s="96" t="s">
        <v>873</v>
      </c>
      <c r="E387" s="95">
        <v>10</v>
      </c>
      <c r="F387" s="95">
        <f>INDEX(技能效果!H:H,MATCH(技能效果等级!B387,技能效果!B:B,0))</f>
        <v>1001</v>
      </c>
      <c r="G387" s="95">
        <f>IF(INDEX(技能效果!K:K,MATCH(B387,技能效果!B:B,0))=0,INDEX(技能效果!I:I,MATCH(技能效果等级!B387,技能效果!B:B,0)),INDEX(技能效果!I:I,MATCH(技能效果等级!B387,技能效果!B:B,0))*VLOOKUP(E387,技能数值计算!$C$19:$D$28,2,FALSE))</f>
        <v>1</v>
      </c>
      <c r="H387" s="95">
        <f>INDEX(技能效果!J:J,MATCH(技能效果等级!B387,技能效果!B:B,0))</f>
        <v>0</v>
      </c>
      <c r="I387" s="95"/>
      <c r="J387" s="95"/>
      <c r="K387" s="95"/>
      <c r="L387" s="95"/>
      <c r="M387" s="95"/>
      <c r="N387" s="96" t="str">
        <f>IF(INDEX(技能效果!L:L,MATCH(技能效果等级!B387,技能效果!B:B,0))="","",INDEX(技能效果!L:L,MATCH(技能效果等级!B387,技能效果!B:B,0)))</f>
        <v/>
      </c>
      <c r="O387" s="95">
        <f>IF(INDEX(技能效果!N:N,MATCH(B387,技能效果!B:B,0))=0,INDEX(技能效果!M:M,MATCH(技能效果等级!B387,技能效果!B:B,0)),INDEX(技能效果!M:M,MATCH(技能效果等级!B387,技能效果!B:B,0))*VLOOKUP(E387,技能数值计算!$C$19:$D$28,2,FALSE))</f>
        <v>0</v>
      </c>
      <c r="P387" s="95"/>
      <c r="Q387" s="95"/>
      <c r="R387" s="95" t="str">
        <f>IF(INDEX(技能效果!O:O,MATCH(技能效果等级!B387,技能效果!B:B,0))="","",INDEX(技能效果!O:O,MATCH(技能效果等级!B387,技能效果!B:B,0)))</f>
        <v/>
      </c>
      <c r="S387" s="95"/>
      <c r="T387" s="95"/>
      <c r="U387" s="95"/>
      <c r="V387" s="96" t="str">
        <f>IF(INDEX(技能效果!AF:AF,MATCH(技能效果等级!B387,技能效果!B:B,0))="","",INDEX(技能效果!AF:AF,MATCH(技能效果等级!B387,技能效果!B:B,0)))</f>
        <v/>
      </c>
      <c r="W387" s="95">
        <f t="shared" si="4"/>
        <v>29</v>
      </c>
      <c r="X387" s="95"/>
      <c r="Y387" s="95"/>
    </row>
    <row r="388" spans="1:25" ht="16.5" x14ac:dyDescent="0.2">
      <c r="A388" s="62">
        <v>385</v>
      </c>
      <c r="B388" s="95">
        <f>INDEX(技能效果!B:B,MATCH(技能效果等级!W388,技能效果!AE:AE,0))</f>
        <v>130601502</v>
      </c>
      <c r="C388" s="95" t="str">
        <f>INDEX(技能效果!C:C,MATCH(技能效果等级!B388,技能效果!B:B,0))</f>
        <v>阎巧巧普攻水晶</v>
      </c>
      <c r="D388" s="96" t="s">
        <v>873</v>
      </c>
      <c r="E388" s="95">
        <v>1</v>
      </c>
      <c r="F388" s="95">
        <f>INDEX(技能效果!H:H,MATCH(技能效果等级!B388,技能效果!B:B,0))</f>
        <v>3001</v>
      </c>
      <c r="G388" s="95">
        <f>IF(INDEX(技能效果!K:K,MATCH(B388,技能效果!B:B,0))=0,INDEX(技能效果!I:I,MATCH(技能效果等级!B388,技能效果!B:B,0)),INDEX(技能效果!I:I,MATCH(技能效果等级!B388,技能效果!B:B,0))*VLOOKUP(E388,技能数值计算!$C$19:$D$28,2,FALSE))</f>
        <v>2</v>
      </c>
      <c r="H388" s="95">
        <f>INDEX(技能效果!J:J,MATCH(技能效果等级!B388,技能效果!B:B,0))</f>
        <v>1</v>
      </c>
      <c r="I388" s="95"/>
      <c r="J388" s="95"/>
      <c r="K388" s="95"/>
      <c r="L388" s="95"/>
      <c r="M388" s="95"/>
      <c r="N388" s="96" t="str">
        <f>IF(INDEX(技能效果!L:L,MATCH(技能效果等级!B388,技能效果!B:B,0))="","",INDEX(技能效果!L:L,MATCH(技能效果等级!B388,技能效果!B:B,0)))</f>
        <v/>
      </c>
      <c r="O388" s="95">
        <f>IF(INDEX(技能效果!N:N,MATCH(B388,技能效果!B:B,0))=0,INDEX(技能效果!M:M,MATCH(技能效果等级!B388,技能效果!B:B,0)),INDEX(技能效果!M:M,MATCH(技能效果等级!B388,技能效果!B:B,0))*VLOOKUP(E388,技能数值计算!$C$19:$D$28,2,FALSE))</f>
        <v>0</v>
      </c>
      <c r="P388" s="95"/>
      <c r="Q388" s="95"/>
      <c r="R388" s="95" t="str">
        <f>IF(INDEX(技能效果!O:O,MATCH(技能效果等级!B388,技能效果!B:B,0))="","",INDEX(技能效果!O:O,MATCH(技能效果等级!B388,技能效果!B:B,0)))</f>
        <v/>
      </c>
      <c r="S388" s="95"/>
      <c r="T388" s="95"/>
      <c r="U388" s="95"/>
      <c r="V388" s="96" t="str">
        <f>IF(INDEX(技能效果!AF:AF,MATCH(技能效果等级!B388,技能效果!B:B,0))="","",INDEX(技能效果!AF:AF,MATCH(技能效果等级!B388,技能效果!B:B,0)))</f>
        <v/>
      </c>
      <c r="W388" s="95">
        <f t="shared" si="4"/>
        <v>30</v>
      </c>
      <c r="X388" s="95"/>
      <c r="Y388" s="95"/>
    </row>
    <row r="389" spans="1:25" ht="16.5" x14ac:dyDescent="0.2">
      <c r="A389" s="62">
        <v>386</v>
      </c>
      <c r="B389" s="95">
        <f>INDEX(技能效果!B:B,MATCH(技能效果等级!W389,技能效果!AE:AE,0))</f>
        <v>130601502</v>
      </c>
      <c r="C389" s="95" t="str">
        <f>INDEX(技能效果!C:C,MATCH(技能效果等级!B389,技能效果!B:B,0))</f>
        <v>阎巧巧普攻水晶</v>
      </c>
      <c r="D389" s="96" t="s">
        <v>873</v>
      </c>
      <c r="E389" s="95">
        <v>2</v>
      </c>
      <c r="F389" s="95">
        <f>INDEX(技能效果!H:H,MATCH(技能效果等级!B389,技能效果!B:B,0))</f>
        <v>3001</v>
      </c>
      <c r="G389" s="95">
        <f>IF(INDEX(技能效果!K:K,MATCH(B389,技能效果!B:B,0))=0,INDEX(技能效果!I:I,MATCH(技能效果等级!B389,技能效果!B:B,0)),INDEX(技能效果!I:I,MATCH(技能效果等级!B389,技能效果!B:B,0))*VLOOKUP(E389,技能数值计算!$C$19:$D$28,2,FALSE))</f>
        <v>2</v>
      </c>
      <c r="H389" s="95">
        <f>INDEX(技能效果!J:J,MATCH(技能效果等级!B389,技能效果!B:B,0))</f>
        <v>1</v>
      </c>
      <c r="I389" s="95"/>
      <c r="J389" s="95"/>
      <c r="K389" s="95"/>
      <c r="L389" s="95"/>
      <c r="M389" s="95"/>
      <c r="N389" s="96" t="str">
        <f>IF(INDEX(技能效果!L:L,MATCH(技能效果等级!B389,技能效果!B:B,0))="","",INDEX(技能效果!L:L,MATCH(技能效果等级!B389,技能效果!B:B,0)))</f>
        <v/>
      </c>
      <c r="O389" s="95">
        <f>IF(INDEX(技能效果!N:N,MATCH(B389,技能效果!B:B,0))=0,INDEX(技能效果!M:M,MATCH(技能效果等级!B389,技能效果!B:B,0)),INDEX(技能效果!M:M,MATCH(技能效果等级!B389,技能效果!B:B,0))*VLOOKUP(E389,技能数值计算!$C$19:$D$28,2,FALSE))</f>
        <v>0</v>
      </c>
      <c r="P389" s="95"/>
      <c r="Q389" s="95"/>
      <c r="R389" s="95" t="str">
        <f>IF(INDEX(技能效果!O:O,MATCH(技能效果等级!B389,技能效果!B:B,0))="","",INDEX(技能效果!O:O,MATCH(技能效果等级!B389,技能效果!B:B,0)))</f>
        <v/>
      </c>
      <c r="S389" s="95"/>
      <c r="T389" s="95"/>
      <c r="U389" s="95"/>
      <c r="V389" s="96" t="str">
        <f>IF(INDEX(技能效果!AF:AF,MATCH(技能效果等级!B389,技能效果!B:B,0))="","",INDEX(技能效果!AF:AF,MATCH(技能效果等级!B389,技能效果!B:B,0)))</f>
        <v/>
      </c>
      <c r="W389" s="95">
        <f t="shared" si="4"/>
        <v>30</v>
      </c>
      <c r="X389" s="95"/>
      <c r="Y389" s="95"/>
    </row>
    <row r="390" spans="1:25" ht="16.5" x14ac:dyDescent="0.2">
      <c r="A390" s="62">
        <v>387</v>
      </c>
      <c r="B390" s="95">
        <f>INDEX(技能效果!B:B,MATCH(技能效果等级!W390,技能效果!AE:AE,0))</f>
        <v>130601502</v>
      </c>
      <c r="C390" s="95" t="str">
        <f>INDEX(技能效果!C:C,MATCH(技能效果等级!B390,技能效果!B:B,0))</f>
        <v>阎巧巧普攻水晶</v>
      </c>
      <c r="D390" s="96" t="s">
        <v>873</v>
      </c>
      <c r="E390" s="95">
        <v>3</v>
      </c>
      <c r="F390" s="95">
        <f>INDEX(技能效果!H:H,MATCH(技能效果等级!B390,技能效果!B:B,0))</f>
        <v>3001</v>
      </c>
      <c r="G390" s="95">
        <f>IF(INDEX(技能效果!K:K,MATCH(B390,技能效果!B:B,0))=0,INDEX(技能效果!I:I,MATCH(技能效果等级!B390,技能效果!B:B,0)),INDEX(技能效果!I:I,MATCH(技能效果等级!B390,技能效果!B:B,0))*VLOOKUP(E390,技能数值计算!$C$19:$D$28,2,FALSE))</f>
        <v>2</v>
      </c>
      <c r="H390" s="95">
        <f>INDEX(技能效果!J:J,MATCH(技能效果等级!B390,技能效果!B:B,0))</f>
        <v>1</v>
      </c>
      <c r="I390" s="95"/>
      <c r="J390" s="95"/>
      <c r="K390" s="95"/>
      <c r="L390" s="95"/>
      <c r="M390" s="95"/>
      <c r="N390" s="96" t="str">
        <f>IF(INDEX(技能效果!L:L,MATCH(技能效果等级!B390,技能效果!B:B,0))="","",INDEX(技能效果!L:L,MATCH(技能效果等级!B390,技能效果!B:B,0)))</f>
        <v/>
      </c>
      <c r="O390" s="95">
        <f>IF(INDEX(技能效果!N:N,MATCH(B390,技能效果!B:B,0))=0,INDEX(技能效果!M:M,MATCH(技能效果等级!B390,技能效果!B:B,0)),INDEX(技能效果!M:M,MATCH(技能效果等级!B390,技能效果!B:B,0))*VLOOKUP(E390,技能数值计算!$C$19:$D$28,2,FALSE))</f>
        <v>0</v>
      </c>
      <c r="P390" s="95"/>
      <c r="Q390" s="95"/>
      <c r="R390" s="95" t="str">
        <f>IF(INDEX(技能效果!O:O,MATCH(技能效果等级!B390,技能效果!B:B,0))="","",INDEX(技能效果!O:O,MATCH(技能效果等级!B390,技能效果!B:B,0)))</f>
        <v/>
      </c>
      <c r="S390" s="95"/>
      <c r="T390" s="95"/>
      <c r="U390" s="95"/>
      <c r="V390" s="96" t="str">
        <f>IF(INDEX(技能效果!AF:AF,MATCH(技能效果等级!B390,技能效果!B:B,0))="","",INDEX(技能效果!AF:AF,MATCH(技能效果等级!B390,技能效果!B:B,0)))</f>
        <v/>
      </c>
      <c r="W390" s="95">
        <f t="shared" si="4"/>
        <v>30</v>
      </c>
      <c r="X390" s="95"/>
      <c r="Y390" s="95"/>
    </row>
    <row r="391" spans="1:25" ht="16.5" x14ac:dyDescent="0.2">
      <c r="A391" s="62">
        <v>388</v>
      </c>
      <c r="B391" s="95">
        <f>INDEX(技能效果!B:B,MATCH(技能效果等级!W391,技能效果!AE:AE,0))</f>
        <v>130601502</v>
      </c>
      <c r="C391" s="95" t="str">
        <f>INDEX(技能效果!C:C,MATCH(技能效果等级!B391,技能效果!B:B,0))</f>
        <v>阎巧巧普攻水晶</v>
      </c>
      <c r="D391" s="96" t="s">
        <v>873</v>
      </c>
      <c r="E391" s="95">
        <v>4</v>
      </c>
      <c r="F391" s="95">
        <f>INDEX(技能效果!H:H,MATCH(技能效果等级!B391,技能效果!B:B,0))</f>
        <v>3001</v>
      </c>
      <c r="G391" s="95">
        <f>IF(INDEX(技能效果!K:K,MATCH(B391,技能效果!B:B,0))=0,INDEX(技能效果!I:I,MATCH(技能效果等级!B391,技能效果!B:B,0)),INDEX(技能效果!I:I,MATCH(技能效果等级!B391,技能效果!B:B,0))*VLOOKUP(E391,技能数值计算!$C$19:$D$28,2,FALSE))</f>
        <v>2</v>
      </c>
      <c r="H391" s="95">
        <f>INDEX(技能效果!J:J,MATCH(技能效果等级!B391,技能效果!B:B,0))</f>
        <v>1</v>
      </c>
      <c r="I391" s="95"/>
      <c r="J391" s="95"/>
      <c r="K391" s="95"/>
      <c r="L391" s="95"/>
      <c r="M391" s="95"/>
      <c r="N391" s="96" t="str">
        <f>IF(INDEX(技能效果!L:L,MATCH(技能效果等级!B391,技能效果!B:B,0))="","",INDEX(技能效果!L:L,MATCH(技能效果等级!B391,技能效果!B:B,0)))</f>
        <v/>
      </c>
      <c r="O391" s="95">
        <f>IF(INDEX(技能效果!N:N,MATCH(B391,技能效果!B:B,0))=0,INDEX(技能效果!M:M,MATCH(技能效果等级!B391,技能效果!B:B,0)),INDEX(技能效果!M:M,MATCH(技能效果等级!B391,技能效果!B:B,0))*VLOOKUP(E391,技能数值计算!$C$19:$D$28,2,FALSE))</f>
        <v>0</v>
      </c>
      <c r="P391" s="95"/>
      <c r="Q391" s="95"/>
      <c r="R391" s="95" t="str">
        <f>IF(INDEX(技能效果!O:O,MATCH(技能效果等级!B391,技能效果!B:B,0))="","",INDEX(技能效果!O:O,MATCH(技能效果等级!B391,技能效果!B:B,0)))</f>
        <v/>
      </c>
      <c r="S391" s="95"/>
      <c r="T391" s="95"/>
      <c r="U391" s="95"/>
      <c r="V391" s="96" t="str">
        <f>IF(INDEX(技能效果!AF:AF,MATCH(技能效果等级!B391,技能效果!B:B,0))="","",INDEX(技能效果!AF:AF,MATCH(技能效果等级!B391,技能效果!B:B,0)))</f>
        <v/>
      </c>
      <c r="W391" s="95">
        <f t="shared" si="4"/>
        <v>30</v>
      </c>
      <c r="X391" s="95"/>
      <c r="Y391" s="95"/>
    </row>
    <row r="392" spans="1:25" ht="16.5" x14ac:dyDescent="0.2">
      <c r="A392" s="62">
        <v>389</v>
      </c>
      <c r="B392" s="95">
        <f>INDEX(技能效果!B:B,MATCH(技能效果等级!W392,技能效果!AE:AE,0))</f>
        <v>130601502</v>
      </c>
      <c r="C392" s="95" t="str">
        <f>INDEX(技能效果!C:C,MATCH(技能效果等级!B392,技能效果!B:B,0))</f>
        <v>阎巧巧普攻水晶</v>
      </c>
      <c r="D392" s="96" t="s">
        <v>873</v>
      </c>
      <c r="E392" s="95">
        <v>5</v>
      </c>
      <c r="F392" s="95">
        <f>INDEX(技能效果!H:H,MATCH(技能效果等级!B392,技能效果!B:B,0))</f>
        <v>3001</v>
      </c>
      <c r="G392" s="95">
        <f>IF(INDEX(技能效果!K:K,MATCH(B392,技能效果!B:B,0))=0,INDEX(技能效果!I:I,MATCH(技能效果等级!B392,技能效果!B:B,0)),INDEX(技能效果!I:I,MATCH(技能效果等级!B392,技能效果!B:B,0))*VLOOKUP(E392,技能数值计算!$C$19:$D$28,2,FALSE))</f>
        <v>2</v>
      </c>
      <c r="H392" s="95">
        <f>INDEX(技能效果!J:J,MATCH(技能效果等级!B392,技能效果!B:B,0))</f>
        <v>1</v>
      </c>
      <c r="I392" s="95"/>
      <c r="J392" s="95"/>
      <c r="K392" s="95"/>
      <c r="L392" s="95"/>
      <c r="M392" s="95"/>
      <c r="N392" s="96" t="str">
        <f>IF(INDEX(技能效果!L:L,MATCH(技能效果等级!B392,技能效果!B:B,0))="","",INDEX(技能效果!L:L,MATCH(技能效果等级!B392,技能效果!B:B,0)))</f>
        <v/>
      </c>
      <c r="O392" s="95">
        <f>IF(INDEX(技能效果!N:N,MATCH(B392,技能效果!B:B,0))=0,INDEX(技能效果!M:M,MATCH(技能效果等级!B392,技能效果!B:B,0)),INDEX(技能效果!M:M,MATCH(技能效果等级!B392,技能效果!B:B,0))*VLOOKUP(E392,技能数值计算!$C$19:$D$28,2,FALSE))</f>
        <v>0</v>
      </c>
      <c r="P392" s="95"/>
      <c r="Q392" s="95"/>
      <c r="R392" s="95" t="str">
        <f>IF(INDEX(技能效果!O:O,MATCH(技能效果等级!B392,技能效果!B:B,0))="","",INDEX(技能效果!O:O,MATCH(技能效果等级!B392,技能效果!B:B,0)))</f>
        <v/>
      </c>
      <c r="S392" s="95"/>
      <c r="T392" s="95"/>
      <c r="U392" s="95"/>
      <c r="V392" s="96" t="str">
        <f>IF(INDEX(技能效果!AF:AF,MATCH(技能效果等级!B392,技能效果!B:B,0))="","",INDEX(技能效果!AF:AF,MATCH(技能效果等级!B392,技能效果!B:B,0)))</f>
        <v/>
      </c>
      <c r="W392" s="95">
        <f t="shared" si="4"/>
        <v>30</v>
      </c>
      <c r="X392" s="95"/>
      <c r="Y392" s="95"/>
    </row>
    <row r="393" spans="1:25" ht="16.5" x14ac:dyDescent="0.2">
      <c r="A393" s="62">
        <v>390</v>
      </c>
      <c r="B393" s="95">
        <f>INDEX(技能效果!B:B,MATCH(技能效果等级!W393,技能效果!AE:AE,0))</f>
        <v>130601502</v>
      </c>
      <c r="C393" s="95" t="str">
        <f>INDEX(技能效果!C:C,MATCH(技能效果等级!B393,技能效果!B:B,0))</f>
        <v>阎巧巧普攻水晶</v>
      </c>
      <c r="D393" s="96" t="s">
        <v>873</v>
      </c>
      <c r="E393" s="95">
        <v>6</v>
      </c>
      <c r="F393" s="95">
        <f>INDEX(技能效果!H:H,MATCH(技能效果等级!B393,技能效果!B:B,0))</f>
        <v>3001</v>
      </c>
      <c r="G393" s="95">
        <f>IF(INDEX(技能效果!K:K,MATCH(B393,技能效果!B:B,0))=0,INDEX(技能效果!I:I,MATCH(技能效果等级!B393,技能效果!B:B,0)),INDEX(技能效果!I:I,MATCH(技能效果等级!B393,技能效果!B:B,0))*VLOOKUP(E393,技能数值计算!$C$19:$D$28,2,FALSE))</f>
        <v>2</v>
      </c>
      <c r="H393" s="95">
        <f>INDEX(技能效果!J:J,MATCH(技能效果等级!B393,技能效果!B:B,0))</f>
        <v>1</v>
      </c>
      <c r="I393" s="95"/>
      <c r="J393" s="95"/>
      <c r="K393" s="95"/>
      <c r="L393" s="95"/>
      <c r="M393" s="95"/>
      <c r="N393" s="96" t="str">
        <f>IF(INDEX(技能效果!L:L,MATCH(技能效果等级!B393,技能效果!B:B,0))="","",INDEX(技能效果!L:L,MATCH(技能效果等级!B393,技能效果!B:B,0)))</f>
        <v/>
      </c>
      <c r="O393" s="95">
        <f>IF(INDEX(技能效果!N:N,MATCH(B393,技能效果!B:B,0))=0,INDEX(技能效果!M:M,MATCH(技能效果等级!B393,技能效果!B:B,0)),INDEX(技能效果!M:M,MATCH(技能效果等级!B393,技能效果!B:B,0))*VLOOKUP(E393,技能数值计算!$C$19:$D$28,2,FALSE))</f>
        <v>0</v>
      </c>
      <c r="P393" s="95"/>
      <c r="Q393" s="95"/>
      <c r="R393" s="95" t="str">
        <f>IF(INDEX(技能效果!O:O,MATCH(技能效果等级!B393,技能效果!B:B,0))="","",INDEX(技能效果!O:O,MATCH(技能效果等级!B393,技能效果!B:B,0)))</f>
        <v/>
      </c>
      <c r="S393" s="95"/>
      <c r="T393" s="95"/>
      <c r="U393" s="95"/>
      <c r="V393" s="96" t="str">
        <f>IF(INDEX(技能效果!AF:AF,MATCH(技能效果等级!B393,技能效果!B:B,0))="","",INDEX(技能效果!AF:AF,MATCH(技能效果等级!B393,技能效果!B:B,0)))</f>
        <v/>
      </c>
      <c r="W393" s="95">
        <f t="shared" si="4"/>
        <v>30</v>
      </c>
      <c r="X393" s="95"/>
      <c r="Y393" s="95"/>
    </row>
    <row r="394" spans="1:25" ht="16.5" x14ac:dyDescent="0.2">
      <c r="A394" s="62">
        <v>391</v>
      </c>
      <c r="B394" s="95">
        <f>INDEX(技能效果!B:B,MATCH(技能效果等级!W394,技能效果!AE:AE,0))</f>
        <v>130601502</v>
      </c>
      <c r="C394" s="95" t="str">
        <f>INDEX(技能效果!C:C,MATCH(技能效果等级!B394,技能效果!B:B,0))</f>
        <v>阎巧巧普攻水晶</v>
      </c>
      <c r="D394" s="96" t="s">
        <v>873</v>
      </c>
      <c r="E394" s="95">
        <v>7</v>
      </c>
      <c r="F394" s="95">
        <f>INDEX(技能效果!H:H,MATCH(技能效果等级!B394,技能效果!B:B,0))</f>
        <v>3001</v>
      </c>
      <c r="G394" s="95">
        <f>IF(INDEX(技能效果!K:K,MATCH(B394,技能效果!B:B,0))=0,INDEX(技能效果!I:I,MATCH(技能效果等级!B394,技能效果!B:B,0)),INDEX(技能效果!I:I,MATCH(技能效果等级!B394,技能效果!B:B,0))*VLOOKUP(E394,技能数值计算!$C$19:$D$28,2,FALSE))</f>
        <v>2</v>
      </c>
      <c r="H394" s="95">
        <f>INDEX(技能效果!J:J,MATCH(技能效果等级!B394,技能效果!B:B,0))</f>
        <v>1</v>
      </c>
      <c r="I394" s="95"/>
      <c r="J394" s="95"/>
      <c r="K394" s="95"/>
      <c r="L394" s="95"/>
      <c r="M394" s="95"/>
      <c r="N394" s="96" t="str">
        <f>IF(INDEX(技能效果!L:L,MATCH(技能效果等级!B394,技能效果!B:B,0))="","",INDEX(技能效果!L:L,MATCH(技能效果等级!B394,技能效果!B:B,0)))</f>
        <v/>
      </c>
      <c r="O394" s="95">
        <f>IF(INDEX(技能效果!N:N,MATCH(B394,技能效果!B:B,0))=0,INDEX(技能效果!M:M,MATCH(技能效果等级!B394,技能效果!B:B,0)),INDEX(技能效果!M:M,MATCH(技能效果等级!B394,技能效果!B:B,0))*VLOOKUP(E394,技能数值计算!$C$19:$D$28,2,FALSE))</f>
        <v>0</v>
      </c>
      <c r="P394" s="95"/>
      <c r="Q394" s="95"/>
      <c r="R394" s="95" t="str">
        <f>IF(INDEX(技能效果!O:O,MATCH(技能效果等级!B394,技能效果!B:B,0))="","",INDEX(技能效果!O:O,MATCH(技能效果等级!B394,技能效果!B:B,0)))</f>
        <v/>
      </c>
      <c r="S394" s="95"/>
      <c r="T394" s="95"/>
      <c r="U394" s="95"/>
      <c r="V394" s="96" t="str">
        <f>IF(INDEX(技能效果!AF:AF,MATCH(技能效果等级!B394,技能效果!B:B,0))="","",INDEX(技能效果!AF:AF,MATCH(技能效果等级!B394,技能效果!B:B,0)))</f>
        <v/>
      </c>
      <c r="W394" s="95">
        <f t="shared" si="4"/>
        <v>30</v>
      </c>
      <c r="X394" s="95"/>
      <c r="Y394" s="95"/>
    </row>
    <row r="395" spans="1:25" ht="16.5" x14ac:dyDescent="0.2">
      <c r="A395" s="62">
        <v>392</v>
      </c>
      <c r="B395" s="95">
        <f>INDEX(技能效果!B:B,MATCH(技能效果等级!W395,技能效果!AE:AE,0))</f>
        <v>130601502</v>
      </c>
      <c r="C395" s="95" t="str">
        <f>INDEX(技能效果!C:C,MATCH(技能效果等级!B395,技能效果!B:B,0))</f>
        <v>阎巧巧普攻水晶</v>
      </c>
      <c r="D395" s="96" t="s">
        <v>873</v>
      </c>
      <c r="E395" s="95">
        <v>8</v>
      </c>
      <c r="F395" s="95">
        <f>INDEX(技能效果!H:H,MATCH(技能效果等级!B395,技能效果!B:B,0))</f>
        <v>3001</v>
      </c>
      <c r="G395" s="95">
        <f>IF(INDEX(技能效果!K:K,MATCH(B395,技能效果!B:B,0))=0,INDEX(技能效果!I:I,MATCH(技能效果等级!B395,技能效果!B:B,0)),INDEX(技能效果!I:I,MATCH(技能效果等级!B395,技能效果!B:B,0))*VLOOKUP(E395,技能数值计算!$C$19:$D$28,2,FALSE))</f>
        <v>2</v>
      </c>
      <c r="H395" s="95">
        <f>INDEX(技能效果!J:J,MATCH(技能效果等级!B395,技能效果!B:B,0))</f>
        <v>1</v>
      </c>
      <c r="I395" s="95"/>
      <c r="J395" s="95"/>
      <c r="K395" s="95"/>
      <c r="L395" s="95"/>
      <c r="M395" s="95"/>
      <c r="N395" s="96" t="str">
        <f>IF(INDEX(技能效果!L:L,MATCH(技能效果等级!B395,技能效果!B:B,0))="","",INDEX(技能效果!L:L,MATCH(技能效果等级!B395,技能效果!B:B,0)))</f>
        <v/>
      </c>
      <c r="O395" s="95">
        <f>IF(INDEX(技能效果!N:N,MATCH(B395,技能效果!B:B,0))=0,INDEX(技能效果!M:M,MATCH(技能效果等级!B395,技能效果!B:B,0)),INDEX(技能效果!M:M,MATCH(技能效果等级!B395,技能效果!B:B,0))*VLOOKUP(E395,技能数值计算!$C$19:$D$28,2,FALSE))</f>
        <v>0</v>
      </c>
      <c r="P395" s="95"/>
      <c r="Q395" s="95"/>
      <c r="R395" s="95" t="str">
        <f>IF(INDEX(技能效果!O:O,MATCH(技能效果等级!B395,技能效果!B:B,0))="","",INDEX(技能效果!O:O,MATCH(技能效果等级!B395,技能效果!B:B,0)))</f>
        <v/>
      </c>
      <c r="S395" s="95"/>
      <c r="T395" s="95"/>
      <c r="U395" s="95"/>
      <c r="V395" s="96" t="str">
        <f>IF(INDEX(技能效果!AF:AF,MATCH(技能效果等级!B395,技能效果!B:B,0))="","",INDEX(技能效果!AF:AF,MATCH(技能效果等级!B395,技能效果!B:B,0)))</f>
        <v/>
      </c>
      <c r="W395" s="95">
        <f t="shared" si="4"/>
        <v>30</v>
      </c>
      <c r="X395" s="95"/>
      <c r="Y395" s="95"/>
    </row>
    <row r="396" spans="1:25" ht="16.5" x14ac:dyDescent="0.2">
      <c r="A396" s="62">
        <v>393</v>
      </c>
      <c r="B396" s="95">
        <f>INDEX(技能效果!B:B,MATCH(技能效果等级!W396,技能效果!AE:AE,0))</f>
        <v>130601502</v>
      </c>
      <c r="C396" s="95" t="str">
        <f>INDEX(技能效果!C:C,MATCH(技能效果等级!B396,技能效果!B:B,0))</f>
        <v>阎巧巧普攻水晶</v>
      </c>
      <c r="D396" s="96" t="s">
        <v>873</v>
      </c>
      <c r="E396" s="95">
        <v>9</v>
      </c>
      <c r="F396" s="95">
        <f>INDEX(技能效果!H:H,MATCH(技能效果等级!B396,技能效果!B:B,0))</f>
        <v>3001</v>
      </c>
      <c r="G396" s="95">
        <f>IF(INDEX(技能效果!K:K,MATCH(B396,技能效果!B:B,0))=0,INDEX(技能效果!I:I,MATCH(技能效果等级!B396,技能效果!B:B,0)),INDEX(技能效果!I:I,MATCH(技能效果等级!B396,技能效果!B:B,0))*VLOOKUP(E396,技能数值计算!$C$19:$D$28,2,FALSE))</f>
        <v>2</v>
      </c>
      <c r="H396" s="95">
        <f>INDEX(技能效果!J:J,MATCH(技能效果等级!B396,技能效果!B:B,0))</f>
        <v>1</v>
      </c>
      <c r="I396" s="95"/>
      <c r="J396" s="95"/>
      <c r="K396" s="95"/>
      <c r="L396" s="95"/>
      <c r="M396" s="95"/>
      <c r="N396" s="96" t="str">
        <f>IF(INDEX(技能效果!L:L,MATCH(技能效果等级!B396,技能效果!B:B,0))="","",INDEX(技能效果!L:L,MATCH(技能效果等级!B396,技能效果!B:B,0)))</f>
        <v/>
      </c>
      <c r="O396" s="95">
        <f>IF(INDEX(技能效果!N:N,MATCH(B396,技能效果!B:B,0))=0,INDEX(技能效果!M:M,MATCH(技能效果等级!B396,技能效果!B:B,0)),INDEX(技能效果!M:M,MATCH(技能效果等级!B396,技能效果!B:B,0))*VLOOKUP(E396,技能数值计算!$C$19:$D$28,2,FALSE))</f>
        <v>0</v>
      </c>
      <c r="P396" s="95"/>
      <c r="Q396" s="95"/>
      <c r="R396" s="95" t="str">
        <f>IF(INDEX(技能效果!O:O,MATCH(技能效果等级!B396,技能效果!B:B,0))="","",INDEX(技能效果!O:O,MATCH(技能效果等级!B396,技能效果!B:B,0)))</f>
        <v/>
      </c>
      <c r="S396" s="95"/>
      <c r="T396" s="95"/>
      <c r="U396" s="95"/>
      <c r="V396" s="96" t="str">
        <f>IF(INDEX(技能效果!AF:AF,MATCH(技能效果等级!B396,技能效果!B:B,0))="","",INDEX(技能效果!AF:AF,MATCH(技能效果等级!B396,技能效果!B:B,0)))</f>
        <v/>
      </c>
      <c r="W396" s="95">
        <f t="shared" si="4"/>
        <v>30</v>
      </c>
      <c r="X396" s="95"/>
      <c r="Y396" s="95"/>
    </row>
    <row r="397" spans="1:25" ht="16.5" x14ac:dyDescent="0.2">
      <c r="A397" s="62">
        <v>394</v>
      </c>
      <c r="B397" s="95">
        <f>INDEX(技能效果!B:B,MATCH(技能效果等级!W397,技能效果!AE:AE,0))</f>
        <v>130601502</v>
      </c>
      <c r="C397" s="95" t="str">
        <f>INDEX(技能效果!C:C,MATCH(技能效果等级!B397,技能效果!B:B,0))</f>
        <v>阎巧巧普攻水晶</v>
      </c>
      <c r="D397" s="96" t="s">
        <v>873</v>
      </c>
      <c r="E397" s="95">
        <v>10</v>
      </c>
      <c r="F397" s="95">
        <f>INDEX(技能效果!H:H,MATCH(技能效果等级!B397,技能效果!B:B,0))</f>
        <v>3001</v>
      </c>
      <c r="G397" s="95">
        <f>IF(INDEX(技能效果!K:K,MATCH(B397,技能效果!B:B,0))=0,INDEX(技能效果!I:I,MATCH(技能效果等级!B397,技能效果!B:B,0)),INDEX(技能效果!I:I,MATCH(技能效果等级!B397,技能效果!B:B,0))*VLOOKUP(E397,技能数值计算!$C$19:$D$28,2,FALSE))</f>
        <v>2</v>
      </c>
      <c r="H397" s="95">
        <f>INDEX(技能效果!J:J,MATCH(技能效果等级!B397,技能效果!B:B,0))</f>
        <v>1</v>
      </c>
      <c r="I397" s="95"/>
      <c r="J397" s="95"/>
      <c r="K397" s="95"/>
      <c r="L397" s="95"/>
      <c r="M397" s="95"/>
      <c r="N397" s="96" t="str">
        <f>IF(INDEX(技能效果!L:L,MATCH(技能效果等级!B397,技能效果!B:B,0))="","",INDEX(技能效果!L:L,MATCH(技能效果等级!B397,技能效果!B:B,0)))</f>
        <v/>
      </c>
      <c r="O397" s="95">
        <f>IF(INDEX(技能效果!N:N,MATCH(B397,技能效果!B:B,0))=0,INDEX(技能效果!M:M,MATCH(技能效果等级!B397,技能效果!B:B,0)),INDEX(技能效果!M:M,MATCH(技能效果等级!B397,技能效果!B:B,0))*VLOOKUP(E397,技能数值计算!$C$19:$D$28,2,FALSE))</f>
        <v>0</v>
      </c>
      <c r="P397" s="95"/>
      <c r="Q397" s="95"/>
      <c r="R397" s="95" t="str">
        <f>IF(INDEX(技能效果!O:O,MATCH(技能效果等级!B397,技能效果!B:B,0))="","",INDEX(技能效果!O:O,MATCH(技能效果等级!B397,技能效果!B:B,0)))</f>
        <v/>
      </c>
      <c r="S397" s="95"/>
      <c r="T397" s="95"/>
      <c r="U397" s="95"/>
      <c r="V397" s="96" t="str">
        <f>IF(INDEX(技能效果!AF:AF,MATCH(技能效果等级!B397,技能效果!B:B,0))="","",INDEX(技能效果!AF:AF,MATCH(技能效果等级!B397,技能效果!B:B,0)))</f>
        <v/>
      </c>
      <c r="W397" s="95">
        <f t="shared" si="4"/>
        <v>30</v>
      </c>
      <c r="X397" s="95"/>
      <c r="Y397" s="95"/>
    </row>
    <row r="398" spans="1:25" ht="16.5" x14ac:dyDescent="0.2">
      <c r="A398" s="62">
        <v>395</v>
      </c>
      <c r="B398" s="95">
        <f>INDEX(技能效果!B:B,MATCH(技能效果等级!W398,技能效果!AE:AE,0))</f>
        <v>130601701</v>
      </c>
      <c r="C398" s="95" t="str">
        <f>INDEX(技能效果!C:C,MATCH(技能效果等级!B398,技能效果!B:B,0))</f>
        <v>诸葛一心普攻伤害</v>
      </c>
      <c r="D398" s="96" t="s">
        <v>873</v>
      </c>
      <c r="E398" s="95">
        <v>1</v>
      </c>
      <c r="F398" s="95">
        <f>INDEX(技能效果!H:H,MATCH(技能效果等级!B398,技能效果!B:B,0))</f>
        <v>1001</v>
      </c>
      <c r="G398" s="95">
        <f>IF(INDEX(技能效果!K:K,MATCH(B398,技能效果!B:B,0))=0,INDEX(技能效果!I:I,MATCH(技能效果等级!B398,技能效果!B:B,0)),INDEX(技能效果!I:I,MATCH(技能效果等级!B398,技能效果!B:B,0))*VLOOKUP(E398,技能数值计算!$C$19:$D$28,2,FALSE))</f>
        <v>1</v>
      </c>
      <c r="H398" s="95">
        <f>INDEX(技能效果!J:J,MATCH(技能效果等级!B398,技能效果!B:B,0))</f>
        <v>0</v>
      </c>
      <c r="I398" s="95"/>
      <c r="J398" s="95"/>
      <c r="K398" s="95"/>
      <c r="L398" s="95"/>
      <c r="M398" s="95"/>
      <c r="N398" s="96" t="str">
        <f>IF(INDEX(技能效果!L:L,MATCH(技能效果等级!B398,技能效果!B:B,0))="","",INDEX(技能效果!L:L,MATCH(技能效果等级!B398,技能效果!B:B,0)))</f>
        <v/>
      </c>
      <c r="O398" s="95">
        <f>IF(INDEX(技能效果!N:N,MATCH(B398,技能效果!B:B,0))=0,INDEX(技能效果!M:M,MATCH(技能效果等级!B398,技能效果!B:B,0)),INDEX(技能效果!M:M,MATCH(技能效果等级!B398,技能效果!B:B,0))*VLOOKUP(E398,技能数值计算!$C$19:$D$28,2,FALSE))</f>
        <v>0</v>
      </c>
      <c r="P398" s="95"/>
      <c r="Q398" s="95"/>
      <c r="R398" s="95" t="str">
        <f>IF(INDEX(技能效果!O:O,MATCH(技能效果等级!B398,技能效果!B:B,0))="","",INDEX(技能效果!O:O,MATCH(技能效果等级!B398,技能效果!B:B,0)))</f>
        <v/>
      </c>
      <c r="S398" s="95"/>
      <c r="T398" s="95"/>
      <c r="U398" s="95"/>
      <c r="V398" s="96" t="str">
        <f>IF(INDEX(技能效果!AF:AF,MATCH(技能效果等级!B398,技能效果!B:B,0))="","",INDEX(技能效果!AF:AF,MATCH(技能效果等级!B398,技能效果!B:B,0)))</f>
        <v/>
      </c>
      <c r="W398" s="95">
        <f t="shared" si="4"/>
        <v>31</v>
      </c>
      <c r="X398" s="95"/>
      <c r="Y398" s="95"/>
    </row>
    <row r="399" spans="1:25" ht="16.5" x14ac:dyDescent="0.2">
      <c r="A399" s="62">
        <v>396</v>
      </c>
      <c r="B399" s="95">
        <f>INDEX(技能效果!B:B,MATCH(技能效果等级!W399,技能效果!AE:AE,0))</f>
        <v>130601701</v>
      </c>
      <c r="C399" s="95" t="str">
        <f>INDEX(技能效果!C:C,MATCH(技能效果等级!B399,技能效果!B:B,0))</f>
        <v>诸葛一心普攻伤害</v>
      </c>
      <c r="D399" s="96" t="s">
        <v>873</v>
      </c>
      <c r="E399" s="95">
        <v>2</v>
      </c>
      <c r="F399" s="95">
        <f>INDEX(技能效果!H:H,MATCH(技能效果等级!B399,技能效果!B:B,0))</f>
        <v>1001</v>
      </c>
      <c r="G399" s="95">
        <f>IF(INDEX(技能效果!K:K,MATCH(B399,技能效果!B:B,0))=0,INDEX(技能效果!I:I,MATCH(技能效果等级!B399,技能效果!B:B,0)),INDEX(技能效果!I:I,MATCH(技能效果等级!B399,技能效果!B:B,0))*VLOOKUP(E399,技能数值计算!$C$19:$D$28,2,FALSE))</f>
        <v>1</v>
      </c>
      <c r="H399" s="95">
        <f>INDEX(技能效果!J:J,MATCH(技能效果等级!B399,技能效果!B:B,0))</f>
        <v>0</v>
      </c>
      <c r="I399" s="95"/>
      <c r="J399" s="95"/>
      <c r="K399" s="95"/>
      <c r="L399" s="95"/>
      <c r="M399" s="95"/>
      <c r="N399" s="96" t="str">
        <f>IF(INDEX(技能效果!L:L,MATCH(技能效果等级!B399,技能效果!B:B,0))="","",INDEX(技能效果!L:L,MATCH(技能效果等级!B399,技能效果!B:B,0)))</f>
        <v/>
      </c>
      <c r="O399" s="95">
        <f>IF(INDEX(技能效果!N:N,MATCH(B399,技能效果!B:B,0))=0,INDEX(技能效果!M:M,MATCH(技能效果等级!B399,技能效果!B:B,0)),INDEX(技能效果!M:M,MATCH(技能效果等级!B399,技能效果!B:B,0))*VLOOKUP(E399,技能数值计算!$C$19:$D$28,2,FALSE))</f>
        <v>0</v>
      </c>
      <c r="P399" s="95"/>
      <c r="Q399" s="95"/>
      <c r="R399" s="95" t="str">
        <f>IF(INDEX(技能效果!O:O,MATCH(技能效果等级!B399,技能效果!B:B,0))="","",INDEX(技能效果!O:O,MATCH(技能效果等级!B399,技能效果!B:B,0)))</f>
        <v/>
      </c>
      <c r="S399" s="95"/>
      <c r="T399" s="95"/>
      <c r="U399" s="95"/>
      <c r="V399" s="96" t="str">
        <f>IF(INDEX(技能效果!AF:AF,MATCH(技能效果等级!B399,技能效果!B:B,0))="","",INDEX(技能效果!AF:AF,MATCH(技能效果等级!B399,技能效果!B:B,0)))</f>
        <v/>
      </c>
      <c r="W399" s="95">
        <f t="shared" si="4"/>
        <v>31</v>
      </c>
      <c r="X399" s="95"/>
      <c r="Y399" s="95"/>
    </row>
    <row r="400" spans="1:25" ht="16.5" x14ac:dyDescent="0.2">
      <c r="A400" s="62">
        <v>397</v>
      </c>
      <c r="B400" s="95">
        <f>INDEX(技能效果!B:B,MATCH(技能效果等级!W400,技能效果!AE:AE,0))</f>
        <v>130601701</v>
      </c>
      <c r="C400" s="95" t="str">
        <f>INDEX(技能效果!C:C,MATCH(技能效果等级!B400,技能效果!B:B,0))</f>
        <v>诸葛一心普攻伤害</v>
      </c>
      <c r="D400" s="96" t="s">
        <v>873</v>
      </c>
      <c r="E400" s="95">
        <v>3</v>
      </c>
      <c r="F400" s="95">
        <f>INDEX(技能效果!H:H,MATCH(技能效果等级!B400,技能效果!B:B,0))</f>
        <v>1001</v>
      </c>
      <c r="G400" s="95">
        <f>IF(INDEX(技能效果!K:K,MATCH(B400,技能效果!B:B,0))=0,INDEX(技能效果!I:I,MATCH(技能效果等级!B400,技能效果!B:B,0)),INDEX(技能效果!I:I,MATCH(技能效果等级!B400,技能效果!B:B,0))*VLOOKUP(E400,技能数值计算!$C$19:$D$28,2,FALSE))</f>
        <v>1</v>
      </c>
      <c r="H400" s="95">
        <f>INDEX(技能效果!J:J,MATCH(技能效果等级!B400,技能效果!B:B,0))</f>
        <v>0</v>
      </c>
      <c r="I400" s="95"/>
      <c r="J400" s="95"/>
      <c r="K400" s="95"/>
      <c r="L400" s="95"/>
      <c r="M400" s="95"/>
      <c r="N400" s="96" t="str">
        <f>IF(INDEX(技能效果!L:L,MATCH(技能效果等级!B400,技能效果!B:B,0))="","",INDEX(技能效果!L:L,MATCH(技能效果等级!B400,技能效果!B:B,0)))</f>
        <v/>
      </c>
      <c r="O400" s="95">
        <f>IF(INDEX(技能效果!N:N,MATCH(B400,技能效果!B:B,0))=0,INDEX(技能效果!M:M,MATCH(技能效果等级!B400,技能效果!B:B,0)),INDEX(技能效果!M:M,MATCH(技能效果等级!B400,技能效果!B:B,0))*VLOOKUP(E400,技能数值计算!$C$19:$D$28,2,FALSE))</f>
        <v>0</v>
      </c>
      <c r="P400" s="95"/>
      <c r="Q400" s="95"/>
      <c r="R400" s="95" t="str">
        <f>IF(INDEX(技能效果!O:O,MATCH(技能效果等级!B400,技能效果!B:B,0))="","",INDEX(技能效果!O:O,MATCH(技能效果等级!B400,技能效果!B:B,0)))</f>
        <v/>
      </c>
      <c r="S400" s="95"/>
      <c r="T400" s="95"/>
      <c r="U400" s="95"/>
      <c r="V400" s="96" t="str">
        <f>IF(INDEX(技能效果!AF:AF,MATCH(技能效果等级!B400,技能效果!B:B,0))="","",INDEX(技能效果!AF:AF,MATCH(技能效果等级!B400,技能效果!B:B,0)))</f>
        <v/>
      </c>
      <c r="W400" s="95">
        <f t="shared" si="4"/>
        <v>31</v>
      </c>
      <c r="X400" s="95"/>
      <c r="Y400" s="95"/>
    </row>
    <row r="401" spans="1:25" ht="16.5" x14ac:dyDescent="0.2">
      <c r="A401" s="62">
        <v>398</v>
      </c>
      <c r="B401" s="95">
        <f>INDEX(技能效果!B:B,MATCH(技能效果等级!W401,技能效果!AE:AE,0))</f>
        <v>130601701</v>
      </c>
      <c r="C401" s="95" t="str">
        <f>INDEX(技能效果!C:C,MATCH(技能效果等级!B401,技能效果!B:B,0))</f>
        <v>诸葛一心普攻伤害</v>
      </c>
      <c r="D401" s="96" t="s">
        <v>873</v>
      </c>
      <c r="E401" s="95">
        <v>4</v>
      </c>
      <c r="F401" s="95">
        <f>INDEX(技能效果!H:H,MATCH(技能效果等级!B401,技能效果!B:B,0))</f>
        <v>1001</v>
      </c>
      <c r="G401" s="95">
        <f>IF(INDEX(技能效果!K:K,MATCH(B401,技能效果!B:B,0))=0,INDEX(技能效果!I:I,MATCH(技能效果等级!B401,技能效果!B:B,0)),INDEX(技能效果!I:I,MATCH(技能效果等级!B401,技能效果!B:B,0))*VLOOKUP(E401,技能数值计算!$C$19:$D$28,2,FALSE))</f>
        <v>1</v>
      </c>
      <c r="H401" s="95">
        <f>INDEX(技能效果!J:J,MATCH(技能效果等级!B401,技能效果!B:B,0))</f>
        <v>0</v>
      </c>
      <c r="I401" s="95"/>
      <c r="J401" s="95"/>
      <c r="K401" s="95"/>
      <c r="L401" s="95"/>
      <c r="M401" s="95"/>
      <c r="N401" s="96" t="str">
        <f>IF(INDEX(技能效果!L:L,MATCH(技能效果等级!B401,技能效果!B:B,0))="","",INDEX(技能效果!L:L,MATCH(技能效果等级!B401,技能效果!B:B,0)))</f>
        <v/>
      </c>
      <c r="O401" s="95">
        <f>IF(INDEX(技能效果!N:N,MATCH(B401,技能效果!B:B,0))=0,INDEX(技能效果!M:M,MATCH(技能效果等级!B401,技能效果!B:B,0)),INDEX(技能效果!M:M,MATCH(技能效果等级!B401,技能效果!B:B,0))*VLOOKUP(E401,技能数值计算!$C$19:$D$28,2,FALSE))</f>
        <v>0</v>
      </c>
      <c r="P401" s="95"/>
      <c r="Q401" s="95"/>
      <c r="R401" s="95" t="str">
        <f>IF(INDEX(技能效果!O:O,MATCH(技能效果等级!B401,技能效果!B:B,0))="","",INDEX(技能效果!O:O,MATCH(技能效果等级!B401,技能效果!B:B,0)))</f>
        <v/>
      </c>
      <c r="S401" s="95"/>
      <c r="T401" s="95"/>
      <c r="U401" s="95"/>
      <c r="V401" s="96" t="str">
        <f>IF(INDEX(技能效果!AF:AF,MATCH(技能效果等级!B401,技能效果!B:B,0))="","",INDEX(技能效果!AF:AF,MATCH(技能效果等级!B401,技能效果!B:B,0)))</f>
        <v/>
      </c>
      <c r="W401" s="95">
        <f t="shared" si="4"/>
        <v>31</v>
      </c>
      <c r="X401" s="95"/>
      <c r="Y401" s="95"/>
    </row>
    <row r="402" spans="1:25" ht="16.5" x14ac:dyDescent="0.2">
      <c r="A402" s="62">
        <v>399</v>
      </c>
      <c r="B402" s="95">
        <f>INDEX(技能效果!B:B,MATCH(技能效果等级!W402,技能效果!AE:AE,0))</f>
        <v>130601701</v>
      </c>
      <c r="C402" s="95" t="str">
        <f>INDEX(技能效果!C:C,MATCH(技能效果等级!B402,技能效果!B:B,0))</f>
        <v>诸葛一心普攻伤害</v>
      </c>
      <c r="D402" s="96" t="s">
        <v>873</v>
      </c>
      <c r="E402" s="95">
        <v>5</v>
      </c>
      <c r="F402" s="95">
        <f>INDEX(技能效果!H:H,MATCH(技能效果等级!B402,技能效果!B:B,0))</f>
        <v>1001</v>
      </c>
      <c r="G402" s="95">
        <f>IF(INDEX(技能效果!K:K,MATCH(B402,技能效果!B:B,0))=0,INDEX(技能效果!I:I,MATCH(技能效果等级!B402,技能效果!B:B,0)),INDEX(技能效果!I:I,MATCH(技能效果等级!B402,技能效果!B:B,0))*VLOOKUP(E402,技能数值计算!$C$19:$D$28,2,FALSE))</f>
        <v>1</v>
      </c>
      <c r="H402" s="95">
        <f>INDEX(技能效果!J:J,MATCH(技能效果等级!B402,技能效果!B:B,0))</f>
        <v>0</v>
      </c>
      <c r="I402" s="95"/>
      <c r="J402" s="95"/>
      <c r="K402" s="95"/>
      <c r="L402" s="95"/>
      <c r="M402" s="95"/>
      <c r="N402" s="96" t="str">
        <f>IF(INDEX(技能效果!L:L,MATCH(技能效果等级!B402,技能效果!B:B,0))="","",INDEX(技能效果!L:L,MATCH(技能效果等级!B402,技能效果!B:B,0)))</f>
        <v/>
      </c>
      <c r="O402" s="95">
        <f>IF(INDEX(技能效果!N:N,MATCH(B402,技能效果!B:B,0))=0,INDEX(技能效果!M:M,MATCH(技能效果等级!B402,技能效果!B:B,0)),INDEX(技能效果!M:M,MATCH(技能效果等级!B402,技能效果!B:B,0))*VLOOKUP(E402,技能数值计算!$C$19:$D$28,2,FALSE))</f>
        <v>0</v>
      </c>
      <c r="P402" s="95"/>
      <c r="Q402" s="95"/>
      <c r="R402" s="95" t="str">
        <f>IF(INDEX(技能效果!O:O,MATCH(技能效果等级!B402,技能效果!B:B,0))="","",INDEX(技能效果!O:O,MATCH(技能效果等级!B402,技能效果!B:B,0)))</f>
        <v/>
      </c>
      <c r="S402" s="95"/>
      <c r="T402" s="95"/>
      <c r="U402" s="95"/>
      <c r="V402" s="96" t="str">
        <f>IF(INDEX(技能效果!AF:AF,MATCH(技能效果等级!B402,技能效果!B:B,0))="","",INDEX(技能效果!AF:AF,MATCH(技能效果等级!B402,技能效果!B:B,0)))</f>
        <v/>
      </c>
      <c r="W402" s="95">
        <f t="shared" si="4"/>
        <v>31</v>
      </c>
      <c r="X402" s="95"/>
      <c r="Y402" s="95"/>
    </row>
    <row r="403" spans="1:25" ht="16.5" x14ac:dyDescent="0.2">
      <c r="A403" s="62">
        <v>400</v>
      </c>
      <c r="B403" s="95">
        <f>INDEX(技能效果!B:B,MATCH(技能效果等级!W403,技能效果!AE:AE,0))</f>
        <v>130601701</v>
      </c>
      <c r="C403" s="95" t="str">
        <f>INDEX(技能效果!C:C,MATCH(技能效果等级!B403,技能效果!B:B,0))</f>
        <v>诸葛一心普攻伤害</v>
      </c>
      <c r="D403" s="96" t="s">
        <v>873</v>
      </c>
      <c r="E403" s="95">
        <v>6</v>
      </c>
      <c r="F403" s="95">
        <f>INDEX(技能效果!H:H,MATCH(技能效果等级!B403,技能效果!B:B,0))</f>
        <v>1001</v>
      </c>
      <c r="G403" s="95">
        <f>IF(INDEX(技能效果!K:K,MATCH(B403,技能效果!B:B,0))=0,INDEX(技能效果!I:I,MATCH(技能效果等级!B403,技能效果!B:B,0)),INDEX(技能效果!I:I,MATCH(技能效果等级!B403,技能效果!B:B,0))*VLOOKUP(E403,技能数值计算!$C$19:$D$28,2,FALSE))</f>
        <v>1</v>
      </c>
      <c r="H403" s="95">
        <f>INDEX(技能效果!J:J,MATCH(技能效果等级!B403,技能效果!B:B,0))</f>
        <v>0</v>
      </c>
      <c r="I403" s="95"/>
      <c r="J403" s="95"/>
      <c r="K403" s="95"/>
      <c r="L403" s="95"/>
      <c r="M403" s="95"/>
      <c r="N403" s="96" t="str">
        <f>IF(INDEX(技能效果!L:L,MATCH(技能效果等级!B403,技能效果!B:B,0))="","",INDEX(技能效果!L:L,MATCH(技能效果等级!B403,技能效果!B:B,0)))</f>
        <v/>
      </c>
      <c r="O403" s="95">
        <f>IF(INDEX(技能效果!N:N,MATCH(B403,技能效果!B:B,0))=0,INDEX(技能效果!M:M,MATCH(技能效果等级!B403,技能效果!B:B,0)),INDEX(技能效果!M:M,MATCH(技能效果等级!B403,技能效果!B:B,0))*VLOOKUP(E403,技能数值计算!$C$19:$D$28,2,FALSE))</f>
        <v>0</v>
      </c>
      <c r="P403" s="95"/>
      <c r="Q403" s="95"/>
      <c r="R403" s="95" t="str">
        <f>IF(INDEX(技能效果!O:O,MATCH(技能效果等级!B403,技能效果!B:B,0))="","",INDEX(技能效果!O:O,MATCH(技能效果等级!B403,技能效果!B:B,0)))</f>
        <v/>
      </c>
      <c r="S403" s="95"/>
      <c r="T403" s="95"/>
      <c r="U403" s="95"/>
      <c r="V403" s="96" t="str">
        <f>IF(INDEX(技能效果!AF:AF,MATCH(技能效果等级!B403,技能效果!B:B,0))="","",INDEX(技能效果!AF:AF,MATCH(技能效果等级!B403,技能效果!B:B,0)))</f>
        <v/>
      </c>
      <c r="W403" s="95">
        <f t="shared" si="4"/>
        <v>31</v>
      </c>
      <c r="X403" s="95"/>
      <c r="Y403" s="95"/>
    </row>
    <row r="404" spans="1:25" ht="16.5" x14ac:dyDescent="0.2">
      <c r="A404" s="62">
        <v>401</v>
      </c>
      <c r="B404" s="95">
        <f>INDEX(技能效果!B:B,MATCH(技能效果等级!W404,技能效果!AE:AE,0))</f>
        <v>130601701</v>
      </c>
      <c r="C404" s="95" t="str">
        <f>INDEX(技能效果!C:C,MATCH(技能效果等级!B404,技能效果!B:B,0))</f>
        <v>诸葛一心普攻伤害</v>
      </c>
      <c r="D404" s="96" t="s">
        <v>873</v>
      </c>
      <c r="E404" s="95">
        <v>7</v>
      </c>
      <c r="F404" s="95">
        <f>INDEX(技能效果!H:H,MATCH(技能效果等级!B404,技能效果!B:B,0))</f>
        <v>1001</v>
      </c>
      <c r="G404" s="95">
        <f>IF(INDEX(技能效果!K:K,MATCH(B404,技能效果!B:B,0))=0,INDEX(技能效果!I:I,MATCH(技能效果等级!B404,技能效果!B:B,0)),INDEX(技能效果!I:I,MATCH(技能效果等级!B404,技能效果!B:B,0))*VLOOKUP(E404,技能数值计算!$C$19:$D$28,2,FALSE))</f>
        <v>1</v>
      </c>
      <c r="H404" s="95">
        <f>INDEX(技能效果!J:J,MATCH(技能效果等级!B404,技能效果!B:B,0))</f>
        <v>0</v>
      </c>
      <c r="I404" s="95"/>
      <c r="J404" s="95"/>
      <c r="K404" s="95"/>
      <c r="L404" s="95"/>
      <c r="M404" s="95"/>
      <c r="N404" s="96" t="str">
        <f>IF(INDEX(技能效果!L:L,MATCH(技能效果等级!B404,技能效果!B:B,0))="","",INDEX(技能效果!L:L,MATCH(技能效果等级!B404,技能效果!B:B,0)))</f>
        <v/>
      </c>
      <c r="O404" s="95">
        <f>IF(INDEX(技能效果!N:N,MATCH(B404,技能效果!B:B,0))=0,INDEX(技能效果!M:M,MATCH(技能效果等级!B404,技能效果!B:B,0)),INDEX(技能效果!M:M,MATCH(技能效果等级!B404,技能效果!B:B,0))*VLOOKUP(E404,技能数值计算!$C$19:$D$28,2,FALSE))</f>
        <v>0</v>
      </c>
      <c r="P404" s="95"/>
      <c r="Q404" s="95"/>
      <c r="R404" s="95" t="str">
        <f>IF(INDEX(技能效果!O:O,MATCH(技能效果等级!B404,技能效果!B:B,0))="","",INDEX(技能效果!O:O,MATCH(技能效果等级!B404,技能效果!B:B,0)))</f>
        <v/>
      </c>
      <c r="S404" s="95"/>
      <c r="T404" s="95"/>
      <c r="U404" s="95"/>
      <c r="V404" s="96" t="str">
        <f>IF(INDEX(技能效果!AF:AF,MATCH(技能效果等级!B404,技能效果!B:B,0))="","",INDEX(技能效果!AF:AF,MATCH(技能效果等级!B404,技能效果!B:B,0)))</f>
        <v/>
      </c>
      <c r="W404" s="95">
        <f t="shared" si="4"/>
        <v>31</v>
      </c>
      <c r="X404" s="95"/>
      <c r="Y404" s="95"/>
    </row>
    <row r="405" spans="1:25" ht="16.5" x14ac:dyDescent="0.2">
      <c r="A405" s="62">
        <v>402</v>
      </c>
      <c r="B405" s="95">
        <f>INDEX(技能效果!B:B,MATCH(技能效果等级!W405,技能效果!AE:AE,0))</f>
        <v>130601701</v>
      </c>
      <c r="C405" s="95" t="str">
        <f>INDEX(技能效果!C:C,MATCH(技能效果等级!B405,技能效果!B:B,0))</f>
        <v>诸葛一心普攻伤害</v>
      </c>
      <c r="D405" s="96" t="s">
        <v>873</v>
      </c>
      <c r="E405" s="95">
        <v>8</v>
      </c>
      <c r="F405" s="95">
        <f>INDEX(技能效果!H:H,MATCH(技能效果等级!B405,技能效果!B:B,0))</f>
        <v>1001</v>
      </c>
      <c r="G405" s="95">
        <f>IF(INDEX(技能效果!K:K,MATCH(B405,技能效果!B:B,0))=0,INDEX(技能效果!I:I,MATCH(技能效果等级!B405,技能效果!B:B,0)),INDEX(技能效果!I:I,MATCH(技能效果等级!B405,技能效果!B:B,0))*VLOOKUP(E405,技能数值计算!$C$19:$D$28,2,FALSE))</f>
        <v>1</v>
      </c>
      <c r="H405" s="95">
        <f>INDEX(技能效果!J:J,MATCH(技能效果等级!B405,技能效果!B:B,0))</f>
        <v>0</v>
      </c>
      <c r="I405" s="95"/>
      <c r="J405" s="95"/>
      <c r="K405" s="95"/>
      <c r="L405" s="95"/>
      <c r="M405" s="95"/>
      <c r="N405" s="96" t="str">
        <f>IF(INDEX(技能效果!L:L,MATCH(技能效果等级!B405,技能效果!B:B,0))="","",INDEX(技能效果!L:L,MATCH(技能效果等级!B405,技能效果!B:B,0)))</f>
        <v/>
      </c>
      <c r="O405" s="95">
        <f>IF(INDEX(技能效果!N:N,MATCH(B405,技能效果!B:B,0))=0,INDEX(技能效果!M:M,MATCH(技能效果等级!B405,技能效果!B:B,0)),INDEX(技能效果!M:M,MATCH(技能效果等级!B405,技能效果!B:B,0))*VLOOKUP(E405,技能数值计算!$C$19:$D$28,2,FALSE))</f>
        <v>0</v>
      </c>
      <c r="P405" s="95"/>
      <c r="Q405" s="95"/>
      <c r="R405" s="95" t="str">
        <f>IF(INDEX(技能效果!O:O,MATCH(技能效果等级!B405,技能效果!B:B,0))="","",INDEX(技能效果!O:O,MATCH(技能效果等级!B405,技能效果!B:B,0)))</f>
        <v/>
      </c>
      <c r="S405" s="95"/>
      <c r="T405" s="95"/>
      <c r="U405" s="95"/>
      <c r="V405" s="96" t="str">
        <f>IF(INDEX(技能效果!AF:AF,MATCH(技能效果等级!B405,技能效果!B:B,0))="","",INDEX(技能效果!AF:AF,MATCH(技能效果等级!B405,技能效果!B:B,0)))</f>
        <v/>
      </c>
      <c r="W405" s="95">
        <f t="shared" si="4"/>
        <v>31</v>
      </c>
      <c r="X405" s="95"/>
      <c r="Y405" s="95"/>
    </row>
    <row r="406" spans="1:25" ht="16.5" x14ac:dyDescent="0.2">
      <c r="A406" s="62">
        <v>403</v>
      </c>
      <c r="B406" s="95">
        <f>INDEX(技能效果!B:B,MATCH(技能效果等级!W406,技能效果!AE:AE,0))</f>
        <v>130601701</v>
      </c>
      <c r="C406" s="95" t="str">
        <f>INDEX(技能效果!C:C,MATCH(技能效果等级!B406,技能效果!B:B,0))</f>
        <v>诸葛一心普攻伤害</v>
      </c>
      <c r="D406" s="96" t="s">
        <v>873</v>
      </c>
      <c r="E406" s="95">
        <v>9</v>
      </c>
      <c r="F406" s="95">
        <f>INDEX(技能效果!H:H,MATCH(技能效果等级!B406,技能效果!B:B,0))</f>
        <v>1001</v>
      </c>
      <c r="G406" s="95">
        <f>IF(INDEX(技能效果!K:K,MATCH(B406,技能效果!B:B,0))=0,INDEX(技能效果!I:I,MATCH(技能效果等级!B406,技能效果!B:B,0)),INDEX(技能效果!I:I,MATCH(技能效果等级!B406,技能效果!B:B,0))*VLOOKUP(E406,技能数值计算!$C$19:$D$28,2,FALSE))</f>
        <v>1</v>
      </c>
      <c r="H406" s="95">
        <f>INDEX(技能效果!J:J,MATCH(技能效果等级!B406,技能效果!B:B,0))</f>
        <v>0</v>
      </c>
      <c r="I406" s="95"/>
      <c r="J406" s="95"/>
      <c r="K406" s="95"/>
      <c r="L406" s="95"/>
      <c r="M406" s="95"/>
      <c r="N406" s="96" t="str">
        <f>IF(INDEX(技能效果!L:L,MATCH(技能效果等级!B406,技能效果!B:B,0))="","",INDEX(技能效果!L:L,MATCH(技能效果等级!B406,技能效果!B:B,0)))</f>
        <v/>
      </c>
      <c r="O406" s="95">
        <f>IF(INDEX(技能效果!N:N,MATCH(B406,技能效果!B:B,0))=0,INDEX(技能效果!M:M,MATCH(技能效果等级!B406,技能效果!B:B,0)),INDEX(技能效果!M:M,MATCH(技能效果等级!B406,技能效果!B:B,0))*VLOOKUP(E406,技能数值计算!$C$19:$D$28,2,FALSE))</f>
        <v>0</v>
      </c>
      <c r="P406" s="95"/>
      <c r="Q406" s="95"/>
      <c r="R406" s="95" t="str">
        <f>IF(INDEX(技能效果!O:O,MATCH(技能效果等级!B406,技能效果!B:B,0))="","",INDEX(技能效果!O:O,MATCH(技能效果等级!B406,技能效果!B:B,0)))</f>
        <v/>
      </c>
      <c r="S406" s="95"/>
      <c r="T406" s="95"/>
      <c r="U406" s="95"/>
      <c r="V406" s="96" t="str">
        <f>IF(INDEX(技能效果!AF:AF,MATCH(技能效果等级!B406,技能效果!B:B,0))="","",INDEX(技能效果!AF:AF,MATCH(技能效果等级!B406,技能效果!B:B,0)))</f>
        <v/>
      </c>
      <c r="W406" s="95">
        <f t="shared" si="4"/>
        <v>31</v>
      </c>
      <c r="X406" s="95"/>
      <c r="Y406" s="95"/>
    </row>
    <row r="407" spans="1:25" ht="16.5" x14ac:dyDescent="0.2">
      <c r="A407" s="62">
        <v>404</v>
      </c>
      <c r="B407" s="95">
        <f>INDEX(技能效果!B:B,MATCH(技能效果等级!W407,技能效果!AE:AE,0))</f>
        <v>130601701</v>
      </c>
      <c r="C407" s="95" t="str">
        <f>INDEX(技能效果!C:C,MATCH(技能效果等级!B407,技能效果!B:B,0))</f>
        <v>诸葛一心普攻伤害</v>
      </c>
      <c r="D407" s="96" t="s">
        <v>873</v>
      </c>
      <c r="E407" s="95">
        <v>10</v>
      </c>
      <c r="F407" s="95">
        <f>INDEX(技能效果!H:H,MATCH(技能效果等级!B407,技能效果!B:B,0))</f>
        <v>1001</v>
      </c>
      <c r="G407" s="95">
        <f>IF(INDEX(技能效果!K:K,MATCH(B407,技能效果!B:B,0))=0,INDEX(技能效果!I:I,MATCH(技能效果等级!B407,技能效果!B:B,0)),INDEX(技能效果!I:I,MATCH(技能效果等级!B407,技能效果!B:B,0))*VLOOKUP(E407,技能数值计算!$C$19:$D$28,2,FALSE))</f>
        <v>1</v>
      </c>
      <c r="H407" s="95">
        <f>INDEX(技能效果!J:J,MATCH(技能效果等级!B407,技能效果!B:B,0))</f>
        <v>0</v>
      </c>
      <c r="I407" s="95"/>
      <c r="J407" s="95"/>
      <c r="K407" s="95"/>
      <c r="L407" s="95"/>
      <c r="M407" s="95"/>
      <c r="N407" s="96" t="str">
        <f>IF(INDEX(技能效果!L:L,MATCH(技能效果等级!B407,技能效果!B:B,0))="","",INDEX(技能效果!L:L,MATCH(技能效果等级!B407,技能效果!B:B,0)))</f>
        <v/>
      </c>
      <c r="O407" s="95">
        <f>IF(INDEX(技能效果!N:N,MATCH(B407,技能效果!B:B,0))=0,INDEX(技能效果!M:M,MATCH(技能效果等级!B407,技能效果!B:B,0)),INDEX(技能效果!M:M,MATCH(技能效果等级!B407,技能效果!B:B,0))*VLOOKUP(E407,技能数值计算!$C$19:$D$28,2,FALSE))</f>
        <v>0</v>
      </c>
      <c r="P407" s="95"/>
      <c r="Q407" s="95"/>
      <c r="R407" s="95" t="str">
        <f>IF(INDEX(技能效果!O:O,MATCH(技能效果等级!B407,技能效果!B:B,0))="","",INDEX(技能效果!O:O,MATCH(技能效果等级!B407,技能效果!B:B,0)))</f>
        <v/>
      </c>
      <c r="S407" s="95"/>
      <c r="T407" s="95"/>
      <c r="U407" s="95"/>
      <c r="V407" s="96" t="str">
        <f>IF(INDEX(技能效果!AF:AF,MATCH(技能效果等级!B407,技能效果!B:B,0))="","",INDEX(技能效果!AF:AF,MATCH(技能效果等级!B407,技能效果!B:B,0)))</f>
        <v/>
      </c>
      <c r="W407" s="95">
        <f t="shared" si="4"/>
        <v>31</v>
      </c>
      <c r="X407" s="95"/>
      <c r="Y407" s="95"/>
    </row>
    <row r="408" spans="1:25" ht="16.5" x14ac:dyDescent="0.2">
      <c r="A408" s="62">
        <v>405</v>
      </c>
      <c r="B408" s="95">
        <f>INDEX(技能效果!B:B,MATCH(技能效果等级!W408,技能效果!AE:AE,0))</f>
        <v>130601702</v>
      </c>
      <c r="C408" s="95" t="str">
        <f>INDEX(技能效果!C:C,MATCH(技能效果等级!B408,技能效果!B:B,0))</f>
        <v>诸葛一心普攻水晶</v>
      </c>
      <c r="D408" s="96" t="s">
        <v>873</v>
      </c>
      <c r="E408" s="95">
        <v>1</v>
      </c>
      <c r="F408" s="95">
        <f>INDEX(技能效果!H:H,MATCH(技能效果等级!B408,技能效果!B:B,0))</f>
        <v>3001</v>
      </c>
      <c r="G408" s="95">
        <f>IF(INDEX(技能效果!K:K,MATCH(B408,技能效果!B:B,0))=0,INDEX(技能效果!I:I,MATCH(技能效果等级!B408,技能效果!B:B,0)),INDEX(技能效果!I:I,MATCH(技能效果等级!B408,技能效果!B:B,0))*VLOOKUP(E408,技能数值计算!$C$19:$D$28,2,FALSE))</f>
        <v>1</v>
      </c>
      <c r="H408" s="95">
        <f>INDEX(技能效果!J:J,MATCH(技能效果等级!B408,技能效果!B:B,0))</f>
        <v>1</v>
      </c>
      <c r="I408" s="95"/>
      <c r="J408" s="95"/>
      <c r="K408" s="95"/>
      <c r="L408" s="95"/>
      <c r="M408" s="95"/>
      <c r="N408" s="96" t="str">
        <f>IF(INDEX(技能效果!L:L,MATCH(技能效果等级!B408,技能效果!B:B,0))="","",INDEX(技能效果!L:L,MATCH(技能效果等级!B408,技能效果!B:B,0)))</f>
        <v/>
      </c>
      <c r="O408" s="95">
        <f>IF(INDEX(技能效果!N:N,MATCH(B408,技能效果!B:B,0))=0,INDEX(技能效果!M:M,MATCH(技能效果等级!B408,技能效果!B:B,0)),INDEX(技能效果!M:M,MATCH(技能效果等级!B408,技能效果!B:B,0))*VLOOKUP(E408,技能数值计算!$C$19:$D$28,2,FALSE))</f>
        <v>0</v>
      </c>
      <c r="P408" s="95"/>
      <c r="Q408" s="95"/>
      <c r="R408" s="95" t="str">
        <f>IF(INDEX(技能效果!O:O,MATCH(技能效果等级!B408,技能效果!B:B,0))="","",INDEX(技能效果!O:O,MATCH(技能效果等级!B408,技能效果!B:B,0)))</f>
        <v/>
      </c>
      <c r="S408" s="95"/>
      <c r="T408" s="95"/>
      <c r="U408" s="95"/>
      <c r="V408" s="96" t="str">
        <f>IF(INDEX(技能效果!AF:AF,MATCH(技能效果等级!B408,技能效果!B:B,0))="","",INDEX(技能效果!AF:AF,MATCH(技能效果等级!B408,技能效果!B:B,0)))</f>
        <v/>
      </c>
      <c r="W408" s="95">
        <f t="shared" si="4"/>
        <v>32</v>
      </c>
      <c r="X408" s="95"/>
      <c r="Y408" s="95"/>
    </row>
    <row r="409" spans="1:25" ht="16.5" x14ac:dyDescent="0.2">
      <c r="A409" s="62">
        <v>406</v>
      </c>
      <c r="B409" s="95">
        <f>INDEX(技能效果!B:B,MATCH(技能效果等级!W409,技能效果!AE:AE,0))</f>
        <v>130601702</v>
      </c>
      <c r="C409" s="95" t="str">
        <f>INDEX(技能效果!C:C,MATCH(技能效果等级!B409,技能效果!B:B,0))</f>
        <v>诸葛一心普攻水晶</v>
      </c>
      <c r="D409" s="96" t="s">
        <v>873</v>
      </c>
      <c r="E409" s="95">
        <v>2</v>
      </c>
      <c r="F409" s="95">
        <f>INDEX(技能效果!H:H,MATCH(技能效果等级!B409,技能效果!B:B,0))</f>
        <v>3001</v>
      </c>
      <c r="G409" s="95">
        <f>IF(INDEX(技能效果!K:K,MATCH(B409,技能效果!B:B,0))=0,INDEX(技能效果!I:I,MATCH(技能效果等级!B409,技能效果!B:B,0)),INDEX(技能效果!I:I,MATCH(技能效果等级!B409,技能效果!B:B,0))*VLOOKUP(E409,技能数值计算!$C$19:$D$28,2,FALSE))</f>
        <v>1</v>
      </c>
      <c r="H409" s="95">
        <f>INDEX(技能效果!J:J,MATCH(技能效果等级!B409,技能效果!B:B,0))</f>
        <v>1</v>
      </c>
      <c r="I409" s="95"/>
      <c r="J409" s="95"/>
      <c r="K409" s="95"/>
      <c r="L409" s="95"/>
      <c r="M409" s="95"/>
      <c r="N409" s="96" t="str">
        <f>IF(INDEX(技能效果!L:L,MATCH(技能效果等级!B409,技能效果!B:B,0))="","",INDEX(技能效果!L:L,MATCH(技能效果等级!B409,技能效果!B:B,0)))</f>
        <v/>
      </c>
      <c r="O409" s="95">
        <f>IF(INDEX(技能效果!N:N,MATCH(B409,技能效果!B:B,0))=0,INDEX(技能效果!M:M,MATCH(技能效果等级!B409,技能效果!B:B,0)),INDEX(技能效果!M:M,MATCH(技能效果等级!B409,技能效果!B:B,0))*VLOOKUP(E409,技能数值计算!$C$19:$D$28,2,FALSE))</f>
        <v>0</v>
      </c>
      <c r="P409" s="95"/>
      <c r="Q409" s="95"/>
      <c r="R409" s="95" t="str">
        <f>IF(INDEX(技能效果!O:O,MATCH(技能效果等级!B409,技能效果!B:B,0))="","",INDEX(技能效果!O:O,MATCH(技能效果等级!B409,技能效果!B:B,0)))</f>
        <v/>
      </c>
      <c r="S409" s="95"/>
      <c r="T409" s="95"/>
      <c r="U409" s="95"/>
      <c r="V409" s="96" t="str">
        <f>IF(INDEX(技能效果!AF:AF,MATCH(技能效果等级!B409,技能效果!B:B,0))="","",INDEX(技能效果!AF:AF,MATCH(技能效果等级!B409,技能效果!B:B,0)))</f>
        <v/>
      </c>
      <c r="W409" s="95">
        <f t="shared" si="4"/>
        <v>32</v>
      </c>
      <c r="X409" s="95"/>
      <c r="Y409" s="95"/>
    </row>
    <row r="410" spans="1:25" ht="16.5" x14ac:dyDescent="0.2">
      <c r="A410" s="62">
        <v>407</v>
      </c>
      <c r="B410" s="95">
        <f>INDEX(技能效果!B:B,MATCH(技能效果等级!W410,技能效果!AE:AE,0))</f>
        <v>130601702</v>
      </c>
      <c r="C410" s="95" t="str">
        <f>INDEX(技能效果!C:C,MATCH(技能效果等级!B410,技能效果!B:B,0))</f>
        <v>诸葛一心普攻水晶</v>
      </c>
      <c r="D410" s="96" t="s">
        <v>873</v>
      </c>
      <c r="E410" s="95">
        <v>3</v>
      </c>
      <c r="F410" s="95">
        <f>INDEX(技能效果!H:H,MATCH(技能效果等级!B410,技能效果!B:B,0))</f>
        <v>3001</v>
      </c>
      <c r="G410" s="95">
        <f>IF(INDEX(技能效果!K:K,MATCH(B410,技能效果!B:B,0))=0,INDEX(技能效果!I:I,MATCH(技能效果等级!B410,技能效果!B:B,0)),INDEX(技能效果!I:I,MATCH(技能效果等级!B410,技能效果!B:B,0))*VLOOKUP(E410,技能数值计算!$C$19:$D$28,2,FALSE))</f>
        <v>1</v>
      </c>
      <c r="H410" s="95">
        <f>INDEX(技能效果!J:J,MATCH(技能效果等级!B410,技能效果!B:B,0))</f>
        <v>1</v>
      </c>
      <c r="I410" s="95"/>
      <c r="J410" s="95"/>
      <c r="K410" s="95"/>
      <c r="L410" s="95"/>
      <c r="M410" s="95"/>
      <c r="N410" s="96" t="str">
        <f>IF(INDEX(技能效果!L:L,MATCH(技能效果等级!B410,技能效果!B:B,0))="","",INDEX(技能效果!L:L,MATCH(技能效果等级!B410,技能效果!B:B,0)))</f>
        <v/>
      </c>
      <c r="O410" s="95">
        <f>IF(INDEX(技能效果!N:N,MATCH(B410,技能效果!B:B,0))=0,INDEX(技能效果!M:M,MATCH(技能效果等级!B410,技能效果!B:B,0)),INDEX(技能效果!M:M,MATCH(技能效果等级!B410,技能效果!B:B,0))*VLOOKUP(E410,技能数值计算!$C$19:$D$28,2,FALSE))</f>
        <v>0</v>
      </c>
      <c r="P410" s="95"/>
      <c r="Q410" s="95"/>
      <c r="R410" s="95" t="str">
        <f>IF(INDEX(技能效果!O:O,MATCH(技能效果等级!B410,技能效果!B:B,0))="","",INDEX(技能效果!O:O,MATCH(技能效果等级!B410,技能效果!B:B,0)))</f>
        <v/>
      </c>
      <c r="S410" s="95"/>
      <c r="T410" s="95"/>
      <c r="U410" s="95"/>
      <c r="V410" s="96" t="str">
        <f>IF(INDEX(技能效果!AF:AF,MATCH(技能效果等级!B410,技能效果!B:B,0))="","",INDEX(技能效果!AF:AF,MATCH(技能效果等级!B410,技能效果!B:B,0)))</f>
        <v/>
      </c>
      <c r="W410" s="95">
        <f t="shared" si="4"/>
        <v>32</v>
      </c>
      <c r="X410" s="95"/>
      <c r="Y410" s="95"/>
    </row>
    <row r="411" spans="1:25" ht="16.5" x14ac:dyDescent="0.2">
      <c r="A411" s="62">
        <v>408</v>
      </c>
      <c r="B411" s="95">
        <f>INDEX(技能效果!B:B,MATCH(技能效果等级!W411,技能效果!AE:AE,0))</f>
        <v>130601702</v>
      </c>
      <c r="C411" s="95" t="str">
        <f>INDEX(技能效果!C:C,MATCH(技能效果等级!B411,技能效果!B:B,0))</f>
        <v>诸葛一心普攻水晶</v>
      </c>
      <c r="D411" s="96" t="s">
        <v>873</v>
      </c>
      <c r="E411" s="95">
        <v>4</v>
      </c>
      <c r="F411" s="95">
        <f>INDEX(技能效果!H:H,MATCH(技能效果等级!B411,技能效果!B:B,0))</f>
        <v>3001</v>
      </c>
      <c r="G411" s="95">
        <f>IF(INDEX(技能效果!K:K,MATCH(B411,技能效果!B:B,0))=0,INDEX(技能效果!I:I,MATCH(技能效果等级!B411,技能效果!B:B,0)),INDEX(技能效果!I:I,MATCH(技能效果等级!B411,技能效果!B:B,0))*VLOOKUP(E411,技能数值计算!$C$19:$D$28,2,FALSE))</f>
        <v>1</v>
      </c>
      <c r="H411" s="95">
        <f>INDEX(技能效果!J:J,MATCH(技能效果等级!B411,技能效果!B:B,0))</f>
        <v>1</v>
      </c>
      <c r="I411" s="95"/>
      <c r="J411" s="95"/>
      <c r="K411" s="95"/>
      <c r="L411" s="95"/>
      <c r="M411" s="95"/>
      <c r="N411" s="96" t="str">
        <f>IF(INDEX(技能效果!L:L,MATCH(技能效果等级!B411,技能效果!B:B,0))="","",INDEX(技能效果!L:L,MATCH(技能效果等级!B411,技能效果!B:B,0)))</f>
        <v/>
      </c>
      <c r="O411" s="95">
        <f>IF(INDEX(技能效果!N:N,MATCH(B411,技能效果!B:B,0))=0,INDEX(技能效果!M:M,MATCH(技能效果等级!B411,技能效果!B:B,0)),INDEX(技能效果!M:M,MATCH(技能效果等级!B411,技能效果!B:B,0))*VLOOKUP(E411,技能数值计算!$C$19:$D$28,2,FALSE))</f>
        <v>0</v>
      </c>
      <c r="P411" s="95"/>
      <c r="Q411" s="95"/>
      <c r="R411" s="95" t="str">
        <f>IF(INDEX(技能效果!O:O,MATCH(技能效果等级!B411,技能效果!B:B,0))="","",INDEX(技能效果!O:O,MATCH(技能效果等级!B411,技能效果!B:B,0)))</f>
        <v/>
      </c>
      <c r="S411" s="95"/>
      <c r="T411" s="95"/>
      <c r="U411" s="95"/>
      <c r="V411" s="96" t="str">
        <f>IF(INDEX(技能效果!AF:AF,MATCH(技能效果等级!B411,技能效果!B:B,0))="","",INDEX(技能效果!AF:AF,MATCH(技能效果等级!B411,技能效果!B:B,0)))</f>
        <v/>
      </c>
      <c r="W411" s="95">
        <f t="shared" si="4"/>
        <v>32</v>
      </c>
      <c r="X411" s="95"/>
      <c r="Y411" s="95"/>
    </row>
    <row r="412" spans="1:25" ht="16.5" x14ac:dyDescent="0.2">
      <c r="A412" s="62">
        <v>409</v>
      </c>
      <c r="B412" s="95">
        <f>INDEX(技能效果!B:B,MATCH(技能效果等级!W412,技能效果!AE:AE,0))</f>
        <v>130601702</v>
      </c>
      <c r="C412" s="95" t="str">
        <f>INDEX(技能效果!C:C,MATCH(技能效果等级!B412,技能效果!B:B,0))</f>
        <v>诸葛一心普攻水晶</v>
      </c>
      <c r="D412" s="96" t="s">
        <v>873</v>
      </c>
      <c r="E412" s="95">
        <v>5</v>
      </c>
      <c r="F412" s="95">
        <f>INDEX(技能效果!H:H,MATCH(技能效果等级!B412,技能效果!B:B,0))</f>
        <v>3001</v>
      </c>
      <c r="G412" s="95">
        <f>IF(INDEX(技能效果!K:K,MATCH(B412,技能效果!B:B,0))=0,INDEX(技能效果!I:I,MATCH(技能效果等级!B412,技能效果!B:B,0)),INDEX(技能效果!I:I,MATCH(技能效果等级!B412,技能效果!B:B,0))*VLOOKUP(E412,技能数值计算!$C$19:$D$28,2,FALSE))</f>
        <v>1</v>
      </c>
      <c r="H412" s="95">
        <f>INDEX(技能效果!J:J,MATCH(技能效果等级!B412,技能效果!B:B,0))</f>
        <v>1</v>
      </c>
      <c r="I412" s="95"/>
      <c r="J412" s="95"/>
      <c r="K412" s="95"/>
      <c r="L412" s="95"/>
      <c r="M412" s="95"/>
      <c r="N412" s="96" t="str">
        <f>IF(INDEX(技能效果!L:L,MATCH(技能效果等级!B412,技能效果!B:B,0))="","",INDEX(技能效果!L:L,MATCH(技能效果等级!B412,技能效果!B:B,0)))</f>
        <v/>
      </c>
      <c r="O412" s="95">
        <f>IF(INDEX(技能效果!N:N,MATCH(B412,技能效果!B:B,0))=0,INDEX(技能效果!M:M,MATCH(技能效果等级!B412,技能效果!B:B,0)),INDEX(技能效果!M:M,MATCH(技能效果等级!B412,技能效果!B:B,0))*VLOOKUP(E412,技能数值计算!$C$19:$D$28,2,FALSE))</f>
        <v>0</v>
      </c>
      <c r="P412" s="95"/>
      <c r="Q412" s="95"/>
      <c r="R412" s="95" t="str">
        <f>IF(INDEX(技能效果!O:O,MATCH(技能效果等级!B412,技能效果!B:B,0))="","",INDEX(技能效果!O:O,MATCH(技能效果等级!B412,技能效果!B:B,0)))</f>
        <v/>
      </c>
      <c r="S412" s="95"/>
      <c r="T412" s="95"/>
      <c r="U412" s="95"/>
      <c r="V412" s="96" t="str">
        <f>IF(INDEX(技能效果!AF:AF,MATCH(技能效果等级!B412,技能效果!B:B,0))="","",INDEX(技能效果!AF:AF,MATCH(技能效果等级!B412,技能效果!B:B,0)))</f>
        <v/>
      </c>
      <c r="W412" s="95">
        <f t="shared" si="4"/>
        <v>32</v>
      </c>
      <c r="X412" s="95"/>
      <c r="Y412" s="95"/>
    </row>
    <row r="413" spans="1:25" ht="16.5" x14ac:dyDescent="0.2">
      <c r="A413" s="62">
        <v>410</v>
      </c>
      <c r="B413" s="95">
        <f>INDEX(技能效果!B:B,MATCH(技能效果等级!W413,技能效果!AE:AE,0))</f>
        <v>130601702</v>
      </c>
      <c r="C413" s="95" t="str">
        <f>INDEX(技能效果!C:C,MATCH(技能效果等级!B413,技能效果!B:B,0))</f>
        <v>诸葛一心普攻水晶</v>
      </c>
      <c r="D413" s="96" t="s">
        <v>873</v>
      </c>
      <c r="E413" s="95">
        <v>6</v>
      </c>
      <c r="F413" s="95">
        <f>INDEX(技能效果!H:H,MATCH(技能效果等级!B413,技能效果!B:B,0))</f>
        <v>3001</v>
      </c>
      <c r="G413" s="95">
        <f>IF(INDEX(技能效果!K:K,MATCH(B413,技能效果!B:B,0))=0,INDEX(技能效果!I:I,MATCH(技能效果等级!B413,技能效果!B:B,0)),INDEX(技能效果!I:I,MATCH(技能效果等级!B413,技能效果!B:B,0))*VLOOKUP(E413,技能数值计算!$C$19:$D$28,2,FALSE))</f>
        <v>1</v>
      </c>
      <c r="H413" s="95">
        <f>INDEX(技能效果!J:J,MATCH(技能效果等级!B413,技能效果!B:B,0))</f>
        <v>1</v>
      </c>
      <c r="I413" s="95"/>
      <c r="J413" s="95"/>
      <c r="K413" s="95"/>
      <c r="L413" s="95"/>
      <c r="M413" s="95"/>
      <c r="N413" s="96" t="str">
        <f>IF(INDEX(技能效果!L:L,MATCH(技能效果等级!B413,技能效果!B:B,0))="","",INDEX(技能效果!L:L,MATCH(技能效果等级!B413,技能效果!B:B,0)))</f>
        <v/>
      </c>
      <c r="O413" s="95">
        <f>IF(INDEX(技能效果!N:N,MATCH(B413,技能效果!B:B,0))=0,INDEX(技能效果!M:M,MATCH(技能效果等级!B413,技能效果!B:B,0)),INDEX(技能效果!M:M,MATCH(技能效果等级!B413,技能效果!B:B,0))*VLOOKUP(E413,技能数值计算!$C$19:$D$28,2,FALSE))</f>
        <v>0</v>
      </c>
      <c r="P413" s="95"/>
      <c r="Q413" s="95"/>
      <c r="R413" s="95" t="str">
        <f>IF(INDEX(技能效果!O:O,MATCH(技能效果等级!B413,技能效果!B:B,0))="","",INDEX(技能效果!O:O,MATCH(技能效果等级!B413,技能效果!B:B,0)))</f>
        <v/>
      </c>
      <c r="S413" s="95"/>
      <c r="T413" s="95"/>
      <c r="U413" s="95"/>
      <c r="V413" s="96" t="str">
        <f>IF(INDEX(技能效果!AF:AF,MATCH(技能效果等级!B413,技能效果!B:B,0))="","",INDEX(技能效果!AF:AF,MATCH(技能效果等级!B413,技能效果!B:B,0)))</f>
        <v/>
      </c>
      <c r="W413" s="95">
        <f t="shared" si="4"/>
        <v>32</v>
      </c>
      <c r="X413" s="95"/>
      <c r="Y413" s="95"/>
    </row>
    <row r="414" spans="1:25" ht="16.5" x14ac:dyDescent="0.2">
      <c r="A414" s="62">
        <v>411</v>
      </c>
      <c r="B414" s="95">
        <f>INDEX(技能效果!B:B,MATCH(技能效果等级!W414,技能效果!AE:AE,0))</f>
        <v>130601702</v>
      </c>
      <c r="C414" s="95" t="str">
        <f>INDEX(技能效果!C:C,MATCH(技能效果等级!B414,技能效果!B:B,0))</f>
        <v>诸葛一心普攻水晶</v>
      </c>
      <c r="D414" s="96" t="s">
        <v>873</v>
      </c>
      <c r="E414" s="95">
        <v>7</v>
      </c>
      <c r="F414" s="95">
        <f>INDEX(技能效果!H:H,MATCH(技能效果等级!B414,技能效果!B:B,0))</f>
        <v>3001</v>
      </c>
      <c r="G414" s="95">
        <f>IF(INDEX(技能效果!K:K,MATCH(B414,技能效果!B:B,0))=0,INDEX(技能效果!I:I,MATCH(技能效果等级!B414,技能效果!B:B,0)),INDEX(技能效果!I:I,MATCH(技能效果等级!B414,技能效果!B:B,0))*VLOOKUP(E414,技能数值计算!$C$19:$D$28,2,FALSE))</f>
        <v>1</v>
      </c>
      <c r="H414" s="95">
        <f>INDEX(技能效果!J:J,MATCH(技能效果等级!B414,技能效果!B:B,0))</f>
        <v>1</v>
      </c>
      <c r="I414" s="95"/>
      <c r="J414" s="95"/>
      <c r="K414" s="95"/>
      <c r="L414" s="95"/>
      <c r="M414" s="95"/>
      <c r="N414" s="96" t="str">
        <f>IF(INDEX(技能效果!L:L,MATCH(技能效果等级!B414,技能效果!B:B,0))="","",INDEX(技能效果!L:L,MATCH(技能效果等级!B414,技能效果!B:B,0)))</f>
        <v/>
      </c>
      <c r="O414" s="95">
        <f>IF(INDEX(技能效果!N:N,MATCH(B414,技能效果!B:B,0))=0,INDEX(技能效果!M:M,MATCH(技能效果等级!B414,技能效果!B:B,0)),INDEX(技能效果!M:M,MATCH(技能效果等级!B414,技能效果!B:B,0))*VLOOKUP(E414,技能数值计算!$C$19:$D$28,2,FALSE))</f>
        <v>0</v>
      </c>
      <c r="P414" s="95"/>
      <c r="Q414" s="95"/>
      <c r="R414" s="95" t="str">
        <f>IF(INDEX(技能效果!O:O,MATCH(技能效果等级!B414,技能效果!B:B,0))="","",INDEX(技能效果!O:O,MATCH(技能效果等级!B414,技能效果!B:B,0)))</f>
        <v/>
      </c>
      <c r="S414" s="95"/>
      <c r="T414" s="95"/>
      <c r="U414" s="95"/>
      <c r="V414" s="96" t="str">
        <f>IF(INDEX(技能效果!AF:AF,MATCH(技能效果等级!B414,技能效果!B:B,0))="","",INDEX(技能效果!AF:AF,MATCH(技能效果等级!B414,技能效果!B:B,0)))</f>
        <v/>
      </c>
      <c r="W414" s="95">
        <f t="shared" si="4"/>
        <v>32</v>
      </c>
      <c r="X414" s="95"/>
      <c r="Y414" s="95"/>
    </row>
    <row r="415" spans="1:25" ht="16.5" x14ac:dyDescent="0.2">
      <c r="A415" s="62">
        <v>412</v>
      </c>
      <c r="B415" s="95">
        <f>INDEX(技能效果!B:B,MATCH(技能效果等级!W415,技能效果!AE:AE,0))</f>
        <v>130601702</v>
      </c>
      <c r="C415" s="95" t="str">
        <f>INDEX(技能效果!C:C,MATCH(技能效果等级!B415,技能效果!B:B,0))</f>
        <v>诸葛一心普攻水晶</v>
      </c>
      <c r="D415" s="96" t="s">
        <v>873</v>
      </c>
      <c r="E415" s="95">
        <v>8</v>
      </c>
      <c r="F415" s="95">
        <f>INDEX(技能效果!H:H,MATCH(技能效果等级!B415,技能效果!B:B,0))</f>
        <v>3001</v>
      </c>
      <c r="G415" s="95">
        <f>IF(INDEX(技能效果!K:K,MATCH(B415,技能效果!B:B,0))=0,INDEX(技能效果!I:I,MATCH(技能效果等级!B415,技能效果!B:B,0)),INDEX(技能效果!I:I,MATCH(技能效果等级!B415,技能效果!B:B,0))*VLOOKUP(E415,技能数值计算!$C$19:$D$28,2,FALSE))</f>
        <v>1</v>
      </c>
      <c r="H415" s="95">
        <f>INDEX(技能效果!J:J,MATCH(技能效果等级!B415,技能效果!B:B,0))</f>
        <v>1</v>
      </c>
      <c r="I415" s="95"/>
      <c r="J415" s="95"/>
      <c r="K415" s="95"/>
      <c r="L415" s="95"/>
      <c r="M415" s="95"/>
      <c r="N415" s="96" t="str">
        <f>IF(INDEX(技能效果!L:L,MATCH(技能效果等级!B415,技能效果!B:B,0))="","",INDEX(技能效果!L:L,MATCH(技能效果等级!B415,技能效果!B:B,0)))</f>
        <v/>
      </c>
      <c r="O415" s="95">
        <f>IF(INDEX(技能效果!N:N,MATCH(B415,技能效果!B:B,0))=0,INDEX(技能效果!M:M,MATCH(技能效果等级!B415,技能效果!B:B,0)),INDEX(技能效果!M:M,MATCH(技能效果等级!B415,技能效果!B:B,0))*VLOOKUP(E415,技能数值计算!$C$19:$D$28,2,FALSE))</f>
        <v>0</v>
      </c>
      <c r="P415" s="95"/>
      <c r="Q415" s="95"/>
      <c r="R415" s="95" t="str">
        <f>IF(INDEX(技能效果!O:O,MATCH(技能效果等级!B415,技能效果!B:B,0))="","",INDEX(技能效果!O:O,MATCH(技能效果等级!B415,技能效果!B:B,0)))</f>
        <v/>
      </c>
      <c r="S415" s="95"/>
      <c r="T415" s="95"/>
      <c r="U415" s="95"/>
      <c r="V415" s="96" t="str">
        <f>IF(INDEX(技能效果!AF:AF,MATCH(技能效果等级!B415,技能效果!B:B,0))="","",INDEX(技能效果!AF:AF,MATCH(技能效果等级!B415,技能效果!B:B,0)))</f>
        <v/>
      </c>
      <c r="W415" s="95">
        <f t="shared" si="4"/>
        <v>32</v>
      </c>
      <c r="X415" s="95"/>
      <c r="Y415" s="95"/>
    </row>
    <row r="416" spans="1:25" ht="16.5" x14ac:dyDescent="0.2">
      <c r="A416" s="62">
        <v>413</v>
      </c>
      <c r="B416" s="95">
        <f>INDEX(技能效果!B:B,MATCH(技能效果等级!W416,技能效果!AE:AE,0))</f>
        <v>130601702</v>
      </c>
      <c r="C416" s="95" t="str">
        <f>INDEX(技能效果!C:C,MATCH(技能效果等级!B416,技能效果!B:B,0))</f>
        <v>诸葛一心普攻水晶</v>
      </c>
      <c r="D416" s="96" t="s">
        <v>873</v>
      </c>
      <c r="E416" s="95">
        <v>9</v>
      </c>
      <c r="F416" s="95">
        <f>INDEX(技能效果!H:H,MATCH(技能效果等级!B416,技能效果!B:B,0))</f>
        <v>3001</v>
      </c>
      <c r="G416" s="95">
        <f>IF(INDEX(技能效果!K:K,MATCH(B416,技能效果!B:B,0))=0,INDEX(技能效果!I:I,MATCH(技能效果等级!B416,技能效果!B:B,0)),INDEX(技能效果!I:I,MATCH(技能效果等级!B416,技能效果!B:B,0))*VLOOKUP(E416,技能数值计算!$C$19:$D$28,2,FALSE))</f>
        <v>1</v>
      </c>
      <c r="H416" s="95">
        <f>INDEX(技能效果!J:J,MATCH(技能效果等级!B416,技能效果!B:B,0))</f>
        <v>1</v>
      </c>
      <c r="I416" s="95"/>
      <c r="J416" s="95"/>
      <c r="K416" s="95"/>
      <c r="L416" s="95"/>
      <c r="M416" s="95"/>
      <c r="N416" s="96" t="str">
        <f>IF(INDEX(技能效果!L:L,MATCH(技能效果等级!B416,技能效果!B:B,0))="","",INDEX(技能效果!L:L,MATCH(技能效果等级!B416,技能效果!B:B,0)))</f>
        <v/>
      </c>
      <c r="O416" s="95">
        <f>IF(INDEX(技能效果!N:N,MATCH(B416,技能效果!B:B,0))=0,INDEX(技能效果!M:M,MATCH(技能效果等级!B416,技能效果!B:B,0)),INDEX(技能效果!M:M,MATCH(技能效果等级!B416,技能效果!B:B,0))*VLOOKUP(E416,技能数值计算!$C$19:$D$28,2,FALSE))</f>
        <v>0</v>
      </c>
      <c r="P416" s="95"/>
      <c r="Q416" s="95"/>
      <c r="R416" s="95" t="str">
        <f>IF(INDEX(技能效果!O:O,MATCH(技能效果等级!B416,技能效果!B:B,0))="","",INDEX(技能效果!O:O,MATCH(技能效果等级!B416,技能效果!B:B,0)))</f>
        <v/>
      </c>
      <c r="S416" s="95"/>
      <c r="T416" s="95"/>
      <c r="U416" s="95"/>
      <c r="V416" s="96" t="str">
        <f>IF(INDEX(技能效果!AF:AF,MATCH(技能效果等级!B416,技能效果!B:B,0))="","",INDEX(技能效果!AF:AF,MATCH(技能效果等级!B416,技能效果!B:B,0)))</f>
        <v/>
      </c>
      <c r="W416" s="95">
        <f t="shared" si="4"/>
        <v>32</v>
      </c>
      <c r="X416" s="95"/>
      <c r="Y416" s="95"/>
    </row>
    <row r="417" spans="1:25" ht="16.5" x14ac:dyDescent="0.2">
      <c r="A417" s="62">
        <v>414</v>
      </c>
      <c r="B417" s="95">
        <f>INDEX(技能效果!B:B,MATCH(技能效果等级!W417,技能效果!AE:AE,0))</f>
        <v>130601702</v>
      </c>
      <c r="C417" s="95" t="str">
        <f>INDEX(技能效果!C:C,MATCH(技能效果等级!B417,技能效果!B:B,0))</f>
        <v>诸葛一心普攻水晶</v>
      </c>
      <c r="D417" s="96" t="s">
        <v>873</v>
      </c>
      <c r="E417" s="95">
        <v>10</v>
      </c>
      <c r="F417" s="95">
        <f>INDEX(技能效果!H:H,MATCH(技能效果等级!B417,技能效果!B:B,0))</f>
        <v>3001</v>
      </c>
      <c r="G417" s="95">
        <f>IF(INDEX(技能效果!K:K,MATCH(B417,技能效果!B:B,0))=0,INDEX(技能效果!I:I,MATCH(技能效果等级!B417,技能效果!B:B,0)),INDEX(技能效果!I:I,MATCH(技能效果等级!B417,技能效果!B:B,0))*VLOOKUP(E417,技能数值计算!$C$19:$D$28,2,FALSE))</f>
        <v>1</v>
      </c>
      <c r="H417" s="95">
        <f>INDEX(技能效果!J:J,MATCH(技能效果等级!B417,技能效果!B:B,0))</f>
        <v>1</v>
      </c>
      <c r="I417" s="95"/>
      <c r="J417" s="95"/>
      <c r="K417" s="95"/>
      <c r="L417" s="95"/>
      <c r="M417" s="95"/>
      <c r="N417" s="96" t="str">
        <f>IF(INDEX(技能效果!L:L,MATCH(技能效果等级!B417,技能效果!B:B,0))="","",INDEX(技能效果!L:L,MATCH(技能效果等级!B417,技能效果!B:B,0)))</f>
        <v/>
      </c>
      <c r="O417" s="95">
        <f>IF(INDEX(技能效果!N:N,MATCH(B417,技能效果!B:B,0))=0,INDEX(技能效果!M:M,MATCH(技能效果等级!B417,技能效果!B:B,0)),INDEX(技能效果!M:M,MATCH(技能效果等级!B417,技能效果!B:B,0))*VLOOKUP(E417,技能数值计算!$C$19:$D$28,2,FALSE))</f>
        <v>0</v>
      </c>
      <c r="P417" s="95"/>
      <c r="Q417" s="95"/>
      <c r="R417" s="95" t="str">
        <f>IF(INDEX(技能效果!O:O,MATCH(技能效果等级!B417,技能效果!B:B,0))="","",INDEX(技能效果!O:O,MATCH(技能效果等级!B417,技能效果!B:B,0)))</f>
        <v/>
      </c>
      <c r="S417" s="95"/>
      <c r="T417" s="95"/>
      <c r="U417" s="95"/>
      <c r="V417" s="96" t="str">
        <f>IF(INDEX(技能效果!AF:AF,MATCH(技能效果等级!B417,技能效果!B:B,0))="","",INDEX(技能效果!AF:AF,MATCH(技能效果等级!B417,技能效果!B:B,0)))</f>
        <v/>
      </c>
      <c r="W417" s="95">
        <f t="shared" si="4"/>
        <v>32</v>
      </c>
      <c r="X417" s="95"/>
      <c r="Y417" s="95"/>
    </row>
    <row r="418" spans="1:25" ht="16.5" x14ac:dyDescent="0.2">
      <c r="A418" s="62">
        <v>415</v>
      </c>
      <c r="B418" s="95">
        <f>INDEX(技能效果!B:B,MATCH(技能效果等级!W418,技能效果!AE:AE,0))</f>
        <v>130602001</v>
      </c>
      <c r="C418" s="95" t="str">
        <f>INDEX(技能效果!C:C,MATCH(技能效果等级!B418,技能效果!B:B,0))</f>
        <v>姬烟华普攻伤害</v>
      </c>
      <c r="D418" s="96" t="s">
        <v>873</v>
      </c>
      <c r="E418" s="95">
        <v>1</v>
      </c>
      <c r="F418" s="95">
        <f>INDEX(技能效果!H:H,MATCH(技能效果等级!B418,技能效果!B:B,0))</f>
        <v>1001</v>
      </c>
      <c r="G418" s="95">
        <f>IF(INDEX(技能效果!K:K,MATCH(B418,技能效果!B:B,0))=0,INDEX(技能效果!I:I,MATCH(技能效果等级!B418,技能效果!B:B,0)),INDEX(技能效果!I:I,MATCH(技能效果等级!B418,技能效果!B:B,0))*VLOOKUP(E418,技能数值计算!$C$19:$D$28,2,FALSE))</f>
        <v>1</v>
      </c>
      <c r="H418" s="95">
        <f>INDEX(技能效果!J:J,MATCH(技能效果等级!B418,技能效果!B:B,0))</f>
        <v>0</v>
      </c>
      <c r="I418" s="95"/>
      <c r="J418" s="95"/>
      <c r="K418" s="95"/>
      <c r="L418" s="95"/>
      <c r="M418" s="95"/>
      <c r="N418" s="96" t="str">
        <f>IF(INDEX(技能效果!L:L,MATCH(技能效果等级!B418,技能效果!B:B,0))="","",INDEX(技能效果!L:L,MATCH(技能效果等级!B418,技能效果!B:B,0)))</f>
        <v/>
      </c>
      <c r="O418" s="95">
        <f>IF(INDEX(技能效果!N:N,MATCH(B418,技能效果!B:B,0))=0,INDEX(技能效果!M:M,MATCH(技能效果等级!B418,技能效果!B:B,0)),INDEX(技能效果!M:M,MATCH(技能效果等级!B418,技能效果!B:B,0))*VLOOKUP(E418,技能数值计算!$C$19:$D$28,2,FALSE))</f>
        <v>0</v>
      </c>
      <c r="P418" s="95"/>
      <c r="Q418" s="95"/>
      <c r="R418" s="95" t="str">
        <f>IF(INDEX(技能效果!O:O,MATCH(技能效果等级!B418,技能效果!B:B,0))="","",INDEX(技能效果!O:O,MATCH(技能效果等级!B418,技能效果!B:B,0)))</f>
        <v/>
      </c>
      <c r="S418" s="95"/>
      <c r="T418" s="95"/>
      <c r="U418" s="95"/>
      <c r="V418" s="96" t="str">
        <f>IF(INDEX(技能效果!AF:AF,MATCH(技能效果等级!B418,技能效果!B:B,0))="","",INDEX(技能效果!AF:AF,MATCH(技能效果等级!B418,技能效果!B:B,0)))</f>
        <v/>
      </c>
      <c r="W418" s="95">
        <f t="shared" si="4"/>
        <v>33</v>
      </c>
      <c r="X418" s="95"/>
      <c r="Y418" s="95"/>
    </row>
    <row r="419" spans="1:25" ht="16.5" x14ac:dyDescent="0.2">
      <c r="A419" s="62">
        <v>416</v>
      </c>
      <c r="B419" s="95">
        <f>INDEX(技能效果!B:B,MATCH(技能效果等级!W419,技能效果!AE:AE,0))</f>
        <v>130602001</v>
      </c>
      <c r="C419" s="95" t="str">
        <f>INDEX(技能效果!C:C,MATCH(技能效果等级!B419,技能效果!B:B,0))</f>
        <v>姬烟华普攻伤害</v>
      </c>
      <c r="D419" s="96" t="s">
        <v>873</v>
      </c>
      <c r="E419" s="95">
        <v>2</v>
      </c>
      <c r="F419" s="95">
        <f>INDEX(技能效果!H:H,MATCH(技能效果等级!B419,技能效果!B:B,0))</f>
        <v>1001</v>
      </c>
      <c r="G419" s="95">
        <f>IF(INDEX(技能效果!K:K,MATCH(B419,技能效果!B:B,0))=0,INDEX(技能效果!I:I,MATCH(技能效果等级!B419,技能效果!B:B,0)),INDEX(技能效果!I:I,MATCH(技能效果等级!B419,技能效果!B:B,0))*VLOOKUP(E419,技能数值计算!$C$19:$D$28,2,FALSE))</f>
        <v>1</v>
      </c>
      <c r="H419" s="95">
        <f>INDEX(技能效果!J:J,MATCH(技能效果等级!B419,技能效果!B:B,0))</f>
        <v>0</v>
      </c>
      <c r="I419" s="95"/>
      <c r="J419" s="95"/>
      <c r="K419" s="95"/>
      <c r="L419" s="95"/>
      <c r="M419" s="95"/>
      <c r="N419" s="96" t="str">
        <f>IF(INDEX(技能效果!L:L,MATCH(技能效果等级!B419,技能效果!B:B,0))="","",INDEX(技能效果!L:L,MATCH(技能效果等级!B419,技能效果!B:B,0)))</f>
        <v/>
      </c>
      <c r="O419" s="95">
        <f>IF(INDEX(技能效果!N:N,MATCH(B419,技能效果!B:B,0))=0,INDEX(技能效果!M:M,MATCH(技能效果等级!B419,技能效果!B:B,0)),INDEX(技能效果!M:M,MATCH(技能效果等级!B419,技能效果!B:B,0))*VLOOKUP(E419,技能数值计算!$C$19:$D$28,2,FALSE))</f>
        <v>0</v>
      </c>
      <c r="P419" s="95"/>
      <c r="Q419" s="95"/>
      <c r="R419" s="95" t="str">
        <f>IF(INDEX(技能效果!O:O,MATCH(技能效果等级!B419,技能效果!B:B,0))="","",INDEX(技能效果!O:O,MATCH(技能效果等级!B419,技能效果!B:B,0)))</f>
        <v/>
      </c>
      <c r="S419" s="95"/>
      <c r="T419" s="95"/>
      <c r="U419" s="95"/>
      <c r="V419" s="96" t="str">
        <f>IF(INDEX(技能效果!AF:AF,MATCH(技能效果等级!B419,技能效果!B:B,0))="","",INDEX(技能效果!AF:AF,MATCH(技能效果等级!B419,技能效果!B:B,0)))</f>
        <v/>
      </c>
      <c r="W419" s="95">
        <f t="shared" si="4"/>
        <v>33</v>
      </c>
      <c r="X419" s="95"/>
      <c r="Y419" s="95"/>
    </row>
    <row r="420" spans="1:25" ht="16.5" x14ac:dyDescent="0.2">
      <c r="A420" s="62">
        <v>417</v>
      </c>
      <c r="B420" s="95">
        <f>INDEX(技能效果!B:B,MATCH(技能效果等级!W420,技能效果!AE:AE,0))</f>
        <v>130602001</v>
      </c>
      <c r="C420" s="95" t="str">
        <f>INDEX(技能效果!C:C,MATCH(技能效果等级!B420,技能效果!B:B,0))</f>
        <v>姬烟华普攻伤害</v>
      </c>
      <c r="D420" s="96" t="s">
        <v>873</v>
      </c>
      <c r="E420" s="95">
        <v>3</v>
      </c>
      <c r="F420" s="95">
        <f>INDEX(技能效果!H:H,MATCH(技能效果等级!B420,技能效果!B:B,0))</f>
        <v>1001</v>
      </c>
      <c r="G420" s="95">
        <f>IF(INDEX(技能效果!K:K,MATCH(B420,技能效果!B:B,0))=0,INDEX(技能效果!I:I,MATCH(技能效果等级!B420,技能效果!B:B,0)),INDEX(技能效果!I:I,MATCH(技能效果等级!B420,技能效果!B:B,0))*VLOOKUP(E420,技能数值计算!$C$19:$D$28,2,FALSE))</f>
        <v>1</v>
      </c>
      <c r="H420" s="95">
        <f>INDEX(技能效果!J:J,MATCH(技能效果等级!B420,技能效果!B:B,0))</f>
        <v>0</v>
      </c>
      <c r="I420" s="95"/>
      <c r="J420" s="95"/>
      <c r="K420" s="95"/>
      <c r="L420" s="95"/>
      <c r="M420" s="95"/>
      <c r="N420" s="96" t="str">
        <f>IF(INDEX(技能效果!L:L,MATCH(技能效果等级!B420,技能效果!B:B,0))="","",INDEX(技能效果!L:L,MATCH(技能效果等级!B420,技能效果!B:B,0)))</f>
        <v/>
      </c>
      <c r="O420" s="95">
        <f>IF(INDEX(技能效果!N:N,MATCH(B420,技能效果!B:B,0))=0,INDEX(技能效果!M:M,MATCH(技能效果等级!B420,技能效果!B:B,0)),INDEX(技能效果!M:M,MATCH(技能效果等级!B420,技能效果!B:B,0))*VLOOKUP(E420,技能数值计算!$C$19:$D$28,2,FALSE))</f>
        <v>0</v>
      </c>
      <c r="P420" s="95"/>
      <c r="Q420" s="95"/>
      <c r="R420" s="95" t="str">
        <f>IF(INDEX(技能效果!O:O,MATCH(技能效果等级!B420,技能效果!B:B,0))="","",INDEX(技能效果!O:O,MATCH(技能效果等级!B420,技能效果!B:B,0)))</f>
        <v/>
      </c>
      <c r="S420" s="95"/>
      <c r="T420" s="95"/>
      <c r="U420" s="95"/>
      <c r="V420" s="96" t="str">
        <f>IF(INDEX(技能效果!AF:AF,MATCH(技能效果等级!B420,技能效果!B:B,0))="","",INDEX(技能效果!AF:AF,MATCH(技能效果等级!B420,技能效果!B:B,0)))</f>
        <v/>
      </c>
      <c r="W420" s="95">
        <f t="shared" si="4"/>
        <v>33</v>
      </c>
      <c r="X420" s="95"/>
      <c r="Y420" s="95"/>
    </row>
    <row r="421" spans="1:25" ht="16.5" x14ac:dyDescent="0.2">
      <c r="A421" s="62">
        <v>418</v>
      </c>
      <c r="B421" s="95">
        <f>INDEX(技能效果!B:B,MATCH(技能效果等级!W421,技能效果!AE:AE,0))</f>
        <v>130602001</v>
      </c>
      <c r="C421" s="95" t="str">
        <f>INDEX(技能效果!C:C,MATCH(技能效果等级!B421,技能效果!B:B,0))</f>
        <v>姬烟华普攻伤害</v>
      </c>
      <c r="D421" s="96" t="s">
        <v>873</v>
      </c>
      <c r="E421" s="95">
        <v>4</v>
      </c>
      <c r="F421" s="95">
        <f>INDEX(技能效果!H:H,MATCH(技能效果等级!B421,技能效果!B:B,0))</f>
        <v>1001</v>
      </c>
      <c r="G421" s="95">
        <f>IF(INDEX(技能效果!K:K,MATCH(B421,技能效果!B:B,0))=0,INDEX(技能效果!I:I,MATCH(技能效果等级!B421,技能效果!B:B,0)),INDEX(技能效果!I:I,MATCH(技能效果等级!B421,技能效果!B:B,0))*VLOOKUP(E421,技能数值计算!$C$19:$D$28,2,FALSE))</f>
        <v>1</v>
      </c>
      <c r="H421" s="95">
        <f>INDEX(技能效果!J:J,MATCH(技能效果等级!B421,技能效果!B:B,0))</f>
        <v>0</v>
      </c>
      <c r="I421" s="95"/>
      <c r="J421" s="95"/>
      <c r="K421" s="95"/>
      <c r="L421" s="95"/>
      <c r="M421" s="95"/>
      <c r="N421" s="96" t="str">
        <f>IF(INDEX(技能效果!L:L,MATCH(技能效果等级!B421,技能效果!B:B,0))="","",INDEX(技能效果!L:L,MATCH(技能效果等级!B421,技能效果!B:B,0)))</f>
        <v/>
      </c>
      <c r="O421" s="95">
        <f>IF(INDEX(技能效果!N:N,MATCH(B421,技能效果!B:B,0))=0,INDEX(技能效果!M:M,MATCH(技能效果等级!B421,技能效果!B:B,0)),INDEX(技能效果!M:M,MATCH(技能效果等级!B421,技能效果!B:B,0))*VLOOKUP(E421,技能数值计算!$C$19:$D$28,2,FALSE))</f>
        <v>0</v>
      </c>
      <c r="P421" s="95"/>
      <c r="Q421" s="95"/>
      <c r="R421" s="95" t="str">
        <f>IF(INDEX(技能效果!O:O,MATCH(技能效果等级!B421,技能效果!B:B,0))="","",INDEX(技能效果!O:O,MATCH(技能效果等级!B421,技能效果!B:B,0)))</f>
        <v/>
      </c>
      <c r="S421" s="95"/>
      <c r="T421" s="95"/>
      <c r="U421" s="95"/>
      <c r="V421" s="96" t="str">
        <f>IF(INDEX(技能效果!AF:AF,MATCH(技能效果等级!B421,技能效果!B:B,0))="","",INDEX(技能效果!AF:AF,MATCH(技能效果等级!B421,技能效果!B:B,0)))</f>
        <v/>
      </c>
      <c r="W421" s="95">
        <f t="shared" si="4"/>
        <v>33</v>
      </c>
      <c r="X421" s="95"/>
      <c r="Y421" s="95"/>
    </row>
    <row r="422" spans="1:25" ht="16.5" x14ac:dyDescent="0.2">
      <c r="A422" s="62">
        <v>419</v>
      </c>
      <c r="B422" s="95">
        <f>INDEX(技能效果!B:B,MATCH(技能效果等级!W422,技能效果!AE:AE,0))</f>
        <v>130602001</v>
      </c>
      <c r="C422" s="95" t="str">
        <f>INDEX(技能效果!C:C,MATCH(技能效果等级!B422,技能效果!B:B,0))</f>
        <v>姬烟华普攻伤害</v>
      </c>
      <c r="D422" s="96" t="s">
        <v>873</v>
      </c>
      <c r="E422" s="95">
        <v>5</v>
      </c>
      <c r="F422" s="95">
        <f>INDEX(技能效果!H:H,MATCH(技能效果等级!B422,技能效果!B:B,0))</f>
        <v>1001</v>
      </c>
      <c r="G422" s="95">
        <f>IF(INDEX(技能效果!K:K,MATCH(B422,技能效果!B:B,0))=0,INDEX(技能效果!I:I,MATCH(技能效果等级!B422,技能效果!B:B,0)),INDEX(技能效果!I:I,MATCH(技能效果等级!B422,技能效果!B:B,0))*VLOOKUP(E422,技能数值计算!$C$19:$D$28,2,FALSE))</f>
        <v>1</v>
      </c>
      <c r="H422" s="95">
        <f>INDEX(技能效果!J:J,MATCH(技能效果等级!B422,技能效果!B:B,0))</f>
        <v>0</v>
      </c>
      <c r="I422" s="95"/>
      <c r="J422" s="95"/>
      <c r="K422" s="95"/>
      <c r="L422" s="95"/>
      <c r="M422" s="95"/>
      <c r="N422" s="96" t="str">
        <f>IF(INDEX(技能效果!L:L,MATCH(技能效果等级!B422,技能效果!B:B,0))="","",INDEX(技能效果!L:L,MATCH(技能效果等级!B422,技能效果!B:B,0)))</f>
        <v/>
      </c>
      <c r="O422" s="95">
        <f>IF(INDEX(技能效果!N:N,MATCH(B422,技能效果!B:B,0))=0,INDEX(技能效果!M:M,MATCH(技能效果等级!B422,技能效果!B:B,0)),INDEX(技能效果!M:M,MATCH(技能效果等级!B422,技能效果!B:B,0))*VLOOKUP(E422,技能数值计算!$C$19:$D$28,2,FALSE))</f>
        <v>0</v>
      </c>
      <c r="P422" s="95"/>
      <c r="Q422" s="95"/>
      <c r="R422" s="95" t="str">
        <f>IF(INDEX(技能效果!O:O,MATCH(技能效果等级!B422,技能效果!B:B,0))="","",INDEX(技能效果!O:O,MATCH(技能效果等级!B422,技能效果!B:B,0)))</f>
        <v/>
      </c>
      <c r="S422" s="95"/>
      <c r="T422" s="95"/>
      <c r="U422" s="95"/>
      <c r="V422" s="96" t="str">
        <f>IF(INDEX(技能效果!AF:AF,MATCH(技能效果等级!B422,技能效果!B:B,0))="","",INDEX(技能效果!AF:AF,MATCH(技能效果等级!B422,技能效果!B:B,0)))</f>
        <v/>
      </c>
      <c r="W422" s="95">
        <f t="shared" si="4"/>
        <v>33</v>
      </c>
      <c r="X422" s="95"/>
      <c r="Y422" s="95"/>
    </row>
    <row r="423" spans="1:25" ht="16.5" x14ac:dyDescent="0.2">
      <c r="A423" s="62">
        <v>420</v>
      </c>
      <c r="B423" s="95">
        <f>INDEX(技能效果!B:B,MATCH(技能效果等级!W423,技能效果!AE:AE,0))</f>
        <v>130602001</v>
      </c>
      <c r="C423" s="95" t="str">
        <f>INDEX(技能效果!C:C,MATCH(技能效果等级!B423,技能效果!B:B,0))</f>
        <v>姬烟华普攻伤害</v>
      </c>
      <c r="D423" s="96" t="s">
        <v>873</v>
      </c>
      <c r="E423" s="95">
        <v>6</v>
      </c>
      <c r="F423" s="95">
        <f>INDEX(技能效果!H:H,MATCH(技能效果等级!B423,技能效果!B:B,0))</f>
        <v>1001</v>
      </c>
      <c r="G423" s="95">
        <f>IF(INDEX(技能效果!K:K,MATCH(B423,技能效果!B:B,0))=0,INDEX(技能效果!I:I,MATCH(技能效果等级!B423,技能效果!B:B,0)),INDEX(技能效果!I:I,MATCH(技能效果等级!B423,技能效果!B:B,0))*VLOOKUP(E423,技能数值计算!$C$19:$D$28,2,FALSE))</f>
        <v>1</v>
      </c>
      <c r="H423" s="95">
        <f>INDEX(技能效果!J:J,MATCH(技能效果等级!B423,技能效果!B:B,0))</f>
        <v>0</v>
      </c>
      <c r="I423" s="95"/>
      <c r="J423" s="95"/>
      <c r="K423" s="95"/>
      <c r="L423" s="95"/>
      <c r="M423" s="95"/>
      <c r="N423" s="96" t="str">
        <f>IF(INDEX(技能效果!L:L,MATCH(技能效果等级!B423,技能效果!B:B,0))="","",INDEX(技能效果!L:L,MATCH(技能效果等级!B423,技能效果!B:B,0)))</f>
        <v/>
      </c>
      <c r="O423" s="95">
        <f>IF(INDEX(技能效果!N:N,MATCH(B423,技能效果!B:B,0))=0,INDEX(技能效果!M:M,MATCH(技能效果等级!B423,技能效果!B:B,0)),INDEX(技能效果!M:M,MATCH(技能效果等级!B423,技能效果!B:B,0))*VLOOKUP(E423,技能数值计算!$C$19:$D$28,2,FALSE))</f>
        <v>0</v>
      </c>
      <c r="P423" s="95"/>
      <c r="Q423" s="95"/>
      <c r="R423" s="95" t="str">
        <f>IF(INDEX(技能效果!O:O,MATCH(技能效果等级!B423,技能效果!B:B,0))="","",INDEX(技能效果!O:O,MATCH(技能效果等级!B423,技能效果!B:B,0)))</f>
        <v/>
      </c>
      <c r="S423" s="95"/>
      <c r="T423" s="95"/>
      <c r="U423" s="95"/>
      <c r="V423" s="96" t="str">
        <f>IF(INDEX(技能效果!AF:AF,MATCH(技能效果等级!B423,技能效果!B:B,0))="","",INDEX(技能效果!AF:AF,MATCH(技能效果等级!B423,技能效果!B:B,0)))</f>
        <v/>
      </c>
      <c r="W423" s="95">
        <f t="shared" si="4"/>
        <v>33</v>
      </c>
      <c r="X423" s="95"/>
      <c r="Y423" s="95"/>
    </row>
    <row r="424" spans="1:25" ht="16.5" x14ac:dyDescent="0.2">
      <c r="A424" s="62">
        <v>421</v>
      </c>
      <c r="B424" s="95">
        <f>INDEX(技能效果!B:B,MATCH(技能效果等级!W424,技能效果!AE:AE,0))</f>
        <v>130602001</v>
      </c>
      <c r="C424" s="95" t="str">
        <f>INDEX(技能效果!C:C,MATCH(技能效果等级!B424,技能效果!B:B,0))</f>
        <v>姬烟华普攻伤害</v>
      </c>
      <c r="D424" s="96" t="s">
        <v>873</v>
      </c>
      <c r="E424" s="95">
        <v>7</v>
      </c>
      <c r="F424" s="95">
        <f>INDEX(技能效果!H:H,MATCH(技能效果等级!B424,技能效果!B:B,0))</f>
        <v>1001</v>
      </c>
      <c r="G424" s="95">
        <f>IF(INDEX(技能效果!K:K,MATCH(B424,技能效果!B:B,0))=0,INDEX(技能效果!I:I,MATCH(技能效果等级!B424,技能效果!B:B,0)),INDEX(技能效果!I:I,MATCH(技能效果等级!B424,技能效果!B:B,0))*VLOOKUP(E424,技能数值计算!$C$19:$D$28,2,FALSE))</f>
        <v>1</v>
      </c>
      <c r="H424" s="95">
        <f>INDEX(技能效果!J:J,MATCH(技能效果等级!B424,技能效果!B:B,0))</f>
        <v>0</v>
      </c>
      <c r="I424" s="95"/>
      <c r="J424" s="95"/>
      <c r="K424" s="95"/>
      <c r="L424" s="95"/>
      <c r="M424" s="95"/>
      <c r="N424" s="96" t="str">
        <f>IF(INDEX(技能效果!L:L,MATCH(技能效果等级!B424,技能效果!B:B,0))="","",INDEX(技能效果!L:L,MATCH(技能效果等级!B424,技能效果!B:B,0)))</f>
        <v/>
      </c>
      <c r="O424" s="95">
        <f>IF(INDEX(技能效果!N:N,MATCH(B424,技能效果!B:B,0))=0,INDEX(技能效果!M:M,MATCH(技能效果等级!B424,技能效果!B:B,0)),INDEX(技能效果!M:M,MATCH(技能效果等级!B424,技能效果!B:B,0))*VLOOKUP(E424,技能数值计算!$C$19:$D$28,2,FALSE))</f>
        <v>0</v>
      </c>
      <c r="P424" s="95"/>
      <c r="Q424" s="95"/>
      <c r="R424" s="95" t="str">
        <f>IF(INDEX(技能效果!O:O,MATCH(技能效果等级!B424,技能效果!B:B,0))="","",INDEX(技能效果!O:O,MATCH(技能效果等级!B424,技能效果!B:B,0)))</f>
        <v/>
      </c>
      <c r="S424" s="95"/>
      <c r="T424" s="95"/>
      <c r="U424" s="95"/>
      <c r="V424" s="96" t="str">
        <f>IF(INDEX(技能效果!AF:AF,MATCH(技能效果等级!B424,技能效果!B:B,0))="","",INDEX(技能效果!AF:AF,MATCH(技能效果等级!B424,技能效果!B:B,0)))</f>
        <v/>
      </c>
      <c r="W424" s="95">
        <f t="shared" si="4"/>
        <v>33</v>
      </c>
      <c r="X424" s="95"/>
      <c r="Y424" s="95"/>
    </row>
    <row r="425" spans="1:25" ht="16.5" x14ac:dyDescent="0.2">
      <c r="A425" s="62">
        <v>422</v>
      </c>
      <c r="B425" s="95">
        <f>INDEX(技能效果!B:B,MATCH(技能效果等级!W425,技能效果!AE:AE,0))</f>
        <v>130602001</v>
      </c>
      <c r="C425" s="95" t="str">
        <f>INDEX(技能效果!C:C,MATCH(技能效果等级!B425,技能效果!B:B,0))</f>
        <v>姬烟华普攻伤害</v>
      </c>
      <c r="D425" s="96" t="s">
        <v>873</v>
      </c>
      <c r="E425" s="95">
        <v>8</v>
      </c>
      <c r="F425" s="95">
        <f>INDEX(技能效果!H:H,MATCH(技能效果等级!B425,技能效果!B:B,0))</f>
        <v>1001</v>
      </c>
      <c r="G425" s="95">
        <f>IF(INDEX(技能效果!K:K,MATCH(B425,技能效果!B:B,0))=0,INDEX(技能效果!I:I,MATCH(技能效果等级!B425,技能效果!B:B,0)),INDEX(技能效果!I:I,MATCH(技能效果等级!B425,技能效果!B:B,0))*VLOOKUP(E425,技能数值计算!$C$19:$D$28,2,FALSE))</f>
        <v>1</v>
      </c>
      <c r="H425" s="95">
        <f>INDEX(技能效果!J:J,MATCH(技能效果等级!B425,技能效果!B:B,0))</f>
        <v>0</v>
      </c>
      <c r="I425" s="95"/>
      <c r="J425" s="95"/>
      <c r="K425" s="95"/>
      <c r="L425" s="95"/>
      <c r="M425" s="95"/>
      <c r="N425" s="96" t="str">
        <f>IF(INDEX(技能效果!L:L,MATCH(技能效果等级!B425,技能效果!B:B,0))="","",INDEX(技能效果!L:L,MATCH(技能效果等级!B425,技能效果!B:B,0)))</f>
        <v/>
      </c>
      <c r="O425" s="95">
        <f>IF(INDEX(技能效果!N:N,MATCH(B425,技能效果!B:B,0))=0,INDEX(技能效果!M:M,MATCH(技能效果等级!B425,技能效果!B:B,0)),INDEX(技能效果!M:M,MATCH(技能效果等级!B425,技能效果!B:B,0))*VLOOKUP(E425,技能数值计算!$C$19:$D$28,2,FALSE))</f>
        <v>0</v>
      </c>
      <c r="P425" s="95"/>
      <c r="Q425" s="95"/>
      <c r="R425" s="95" t="str">
        <f>IF(INDEX(技能效果!O:O,MATCH(技能效果等级!B425,技能效果!B:B,0))="","",INDEX(技能效果!O:O,MATCH(技能效果等级!B425,技能效果!B:B,0)))</f>
        <v/>
      </c>
      <c r="S425" s="95"/>
      <c r="T425" s="95"/>
      <c r="U425" s="95"/>
      <c r="V425" s="96" t="str">
        <f>IF(INDEX(技能效果!AF:AF,MATCH(技能效果等级!B425,技能效果!B:B,0))="","",INDEX(技能效果!AF:AF,MATCH(技能效果等级!B425,技能效果!B:B,0)))</f>
        <v/>
      </c>
      <c r="W425" s="95">
        <f t="shared" si="4"/>
        <v>33</v>
      </c>
      <c r="X425" s="95"/>
      <c r="Y425" s="95"/>
    </row>
    <row r="426" spans="1:25" ht="16.5" x14ac:dyDescent="0.2">
      <c r="A426" s="62">
        <v>423</v>
      </c>
      <c r="B426" s="95">
        <f>INDEX(技能效果!B:B,MATCH(技能效果等级!W426,技能效果!AE:AE,0))</f>
        <v>130602001</v>
      </c>
      <c r="C426" s="95" t="str">
        <f>INDEX(技能效果!C:C,MATCH(技能效果等级!B426,技能效果!B:B,0))</f>
        <v>姬烟华普攻伤害</v>
      </c>
      <c r="D426" s="96" t="s">
        <v>873</v>
      </c>
      <c r="E426" s="95">
        <v>9</v>
      </c>
      <c r="F426" s="95">
        <f>INDEX(技能效果!H:H,MATCH(技能效果等级!B426,技能效果!B:B,0))</f>
        <v>1001</v>
      </c>
      <c r="G426" s="95">
        <f>IF(INDEX(技能效果!K:K,MATCH(B426,技能效果!B:B,0))=0,INDEX(技能效果!I:I,MATCH(技能效果等级!B426,技能效果!B:B,0)),INDEX(技能效果!I:I,MATCH(技能效果等级!B426,技能效果!B:B,0))*VLOOKUP(E426,技能数值计算!$C$19:$D$28,2,FALSE))</f>
        <v>1</v>
      </c>
      <c r="H426" s="95">
        <f>INDEX(技能效果!J:J,MATCH(技能效果等级!B426,技能效果!B:B,0))</f>
        <v>0</v>
      </c>
      <c r="I426" s="95"/>
      <c r="J426" s="95"/>
      <c r="K426" s="95"/>
      <c r="L426" s="95"/>
      <c r="M426" s="95"/>
      <c r="N426" s="96" t="str">
        <f>IF(INDEX(技能效果!L:L,MATCH(技能效果等级!B426,技能效果!B:B,0))="","",INDEX(技能效果!L:L,MATCH(技能效果等级!B426,技能效果!B:B,0)))</f>
        <v/>
      </c>
      <c r="O426" s="95">
        <f>IF(INDEX(技能效果!N:N,MATCH(B426,技能效果!B:B,0))=0,INDEX(技能效果!M:M,MATCH(技能效果等级!B426,技能效果!B:B,0)),INDEX(技能效果!M:M,MATCH(技能效果等级!B426,技能效果!B:B,0))*VLOOKUP(E426,技能数值计算!$C$19:$D$28,2,FALSE))</f>
        <v>0</v>
      </c>
      <c r="P426" s="95"/>
      <c r="Q426" s="95"/>
      <c r="R426" s="95" t="str">
        <f>IF(INDEX(技能效果!O:O,MATCH(技能效果等级!B426,技能效果!B:B,0))="","",INDEX(技能效果!O:O,MATCH(技能效果等级!B426,技能效果!B:B,0)))</f>
        <v/>
      </c>
      <c r="S426" s="95"/>
      <c r="T426" s="95"/>
      <c r="U426" s="95"/>
      <c r="V426" s="96" t="str">
        <f>IF(INDEX(技能效果!AF:AF,MATCH(技能效果等级!B426,技能效果!B:B,0))="","",INDEX(技能效果!AF:AF,MATCH(技能效果等级!B426,技能效果!B:B,0)))</f>
        <v/>
      </c>
      <c r="W426" s="95">
        <f t="shared" si="4"/>
        <v>33</v>
      </c>
      <c r="X426" s="95"/>
      <c r="Y426" s="95"/>
    </row>
    <row r="427" spans="1:25" ht="16.5" x14ac:dyDescent="0.2">
      <c r="A427" s="62">
        <v>424</v>
      </c>
      <c r="B427" s="95">
        <f>INDEX(技能效果!B:B,MATCH(技能效果等级!W427,技能效果!AE:AE,0))</f>
        <v>130602001</v>
      </c>
      <c r="C427" s="95" t="str">
        <f>INDEX(技能效果!C:C,MATCH(技能效果等级!B427,技能效果!B:B,0))</f>
        <v>姬烟华普攻伤害</v>
      </c>
      <c r="D427" s="96" t="s">
        <v>873</v>
      </c>
      <c r="E427" s="95">
        <v>10</v>
      </c>
      <c r="F427" s="95">
        <f>INDEX(技能效果!H:H,MATCH(技能效果等级!B427,技能效果!B:B,0))</f>
        <v>1001</v>
      </c>
      <c r="G427" s="95">
        <f>IF(INDEX(技能效果!K:K,MATCH(B427,技能效果!B:B,0))=0,INDEX(技能效果!I:I,MATCH(技能效果等级!B427,技能效果!B:B,0)),INDEX(技能效果!I:I,MATCH(技能效果等级!B427,技能效果!B:B,0))*VLOOKUP(E427,技能数值计算!$C$19:$D$28,2,FALSE))</f>
        <v>1</v>
      </c>
      <c r="H427" s="95">
        <f>INDEX(技能效果!J:J,MATCH(技能效果等级!B427,技能效果!B:B,0))</f>
        <v>0</v>
      </c>
      <c r="I427" s="95"/>
      <c r="J427" s="95"/>
      <c r="K427" s="95"/>
      <c r="L427" s="95"/>
      <c r="M427" s="95"/>
      <c r="N427" s="96" t="str">
        <f>IF(INDEX(技能效果!L:L,MATCH(技能效果等级!B427,技能效果!B:B,0))="","",INDEX(技能效果!L:L,MATCH(技能效果等级!B427,技能效果!B:B,0)))</f>
        <v/>
      </c>
      <c r="O427" s="95">
        <f>IF(INDEX(技能效果!N:N,MATCH(B427,技能效果!B:B,0))=0,INDEX(技能效果!M:M,MATCH(技能效果等级!B427,技能效果!B:B,0)),INDEX(技能效果!M:M,MATCH(技能效果等级!B427,技能效果!B:B,0))*VLOOKUP(E427,技能数值计算!$C$19:$D$28,2,FALSE))</f>
        <v>0</v>
      </c>
      <c r="P427" s="95"/>
      <c r="Q427" s="95"/>
      <c r="R427" s="95" t="str">
        <f>IF(INDEX(技能效果!O:O,MATCH(技能效果等级!B427,技能效果!B:B,0))="","",INDEX(技能效果!O:O,MATCH(技能效果等级!B427,技能效果!B:B,0)))</f>
        <v/>
      </c>
      <c r="S427" s="95"/>
      <c r="T427" s="95"/>
      <c r="U427" s="95"/>
      <c r="V427" s="96" t="str">
        <f>IF(INDEX(技能效果!AF:AF,MATCH(技能效果等级!B427,技能效果!B:B,0))="","",INDEX(技能效果!AF:AF,MATCH(技能效果等级!B427,技能效果!B:B,0)))</f>
        <v/>
      </c>
      <c r="W427" s="95">
        <f t="shared" si="4"/>
        <v>33</v>
      </c>
      <c r="X427" s="95"/>
      <c r="Y427" s="95"/>
    </row>
    <row r="428" spans="1:25" ht="16.5" x14ac:dyDescent="0.2">
      <c r="A428" s="62">
        <v>425</v>
      </c>
      <c r="B428" s="95">
        <f>INDEX(技能效果!B:B,MATCH(技能效果等级!W428,技能效果!AE:AE,0))</f>
        <v>130602002</v>
      </c>
      <c r="C428" s="95" t="str">
        <f>INDEX(技能效果!C:C,MATCH(技能效果等级!B428,技能效果!B:B,0))</f>
        <v>姬烟华普攻水晶</v>
      </c>
      <c r="D428" s="96" t="s">
        <v>873</v>
      </c>
      <c r="E428" s="95">
        <v>1</v>
      </c>
      <c r="F428" s="95">
        <f>INDEX(技能效果!H:H,MATCH(技能效果等级!B428,技能效果!B:B,0))</f>
        <v>3001</v>
      </c>
      <c r="G428" s="95">
        <f>IF(INDEX(技能效果!K:K,MATCH(B428,技能效果!B:B,0))=0,INDEX(技能效果!I:I,MATCH(技能效果等级!B428,技能效果!B:B,0)),INDEX(技能效果!I:I,MATCH(技能效果等级!B428,技能效果!B:B,0))*VLOOKUP(E428,技能数值计算!$C$19:$D$28,2,FALSE))</f>
        <v>2</v>
      </c>
      <c r="H428" s="95">
        <f>INDEX(技能效果!J:J,MATCH(技能效果等级!B428,技能效果!B:B,0))</f>
        <v>1</v>
      </c>
      <c r="I428" s="95"/>
      <c r="J428" s="95"/>
      <c r="K428" s="95"/>
      <c r="L428" s="95"/>
      <c r="M428" s="95"/>
      <c r="N428" s="96" t="str">
        <f>IF(INDEX(技能效果!L:L,MATCH(技能效果等级!B428,技能效果!B:B,0))="","",INDEX(技能效果!L:L,MATCH(技能效果等级!B428,技能效果!B:B,0)))</f>
        <v/>
      </c>
      <c r="O428" s="95">
        <f>IF(INDEX(技能效果!N:N,MATCH(B428,技能效果!B:B,0))=0,INDEX(技能效果!M:M,MATCH(技能效果等级!B428,技能效果!B:B,0)),INDEX(技能效果!M:M,MATCH(技能效果等级!B428,技能效果!B:B,0))*VLOOKUP(E428,技能数值计算!$C$19:$D$28,2,FALSE))</f>
        <v>0</v>
      </c>
      <c r="P428" s="95"/>
      <c r="Q428" s="95"/>
      <c r="R428" s="95" t="str">
        <f>IF(INDEX(技能效果!O:O,MATCH(技能效果等级!B428,技能效果!B:B,0))="","",INDEX(技能效果!O:O,MATCH(技能效果等级!B428,技能效果!B:B,0)))</f>
        <v/>
      </c>
      <c r="S428" s="95"/>
      <c r="T428" s="95"/>
      <c r="U428" s="95"/>
      <c r="V428" s="96" t="str">
        <f>IF(INDEX(技能效果!AF:AF,MATCH(技能效果等级!B428,技能效果!B:B,0))="","",INDEX(技能效果!AF:AF,MATCH(技能效果等级!B428,技能效果!B:B,0)))</f>
        <v/>
      </c>
      <c r="W428" s="95">
        <f t="shared" si="4"/>
        <v>34</v>
      </c>
      <c r="X428" s="95"/>
      <c r="Y428" s="95"/>
    </row>
    <row r="429" spans="1:25" ht="16.5" x14ac:dyDescent="0.2">
      <c r="A429" s="62">
        <v>426</v>
      </c>
      <c r="B429" s="95">
        <f>INDEX(技能效果!B:B,MATCH(技能效果等级!W429,技能效果!AE:AE,0))</f>
        <v>130602002</v>
      </c>
      <c r="C429" s="95" t="str">
        <f>INDEX(技能效果!C:C,MATCH(技能效果等级!B429,技能效果!B:B,0))</f>
        <v>姬烟华普攻水晶</v>
      </c>
      <c r="D429" s="96" t="s">
        <v>873</v>
      </c>
      <c r="E429" s="95">
        <v>2</v>
      </c>
      <c r="F429" s="95">
        <f>INDEX(技能效果!H:H,MATCH(技能效果等级!B429,技能效果!B:B,0))</f>
        <v>3001</v>
      </c>
      <c r="G429" s="95">
        <f>IF(INDEX(技能效果!K:K,MATCH(B429,技能效果!B:B,0))=0,INDEX(技能效果!I:I,MATCH(技能效果等级!B429,技能效果!B:B,0)),INDEX(技能效果!I:I,MATCH(技能效果等级!B429,技能效果!B:B,0))*VLOOKUP(E429,技能数值计算!$C$19:$D$28,2,FALSE))</f>
        <v>2</v>
      </c>
      <c r="H429" s="95">
        <f>INDEX(技能效果!J:J,MATCH(技能效果等级!B429,技能效果!B:B,0))</f>
        <v>1</v>
      </c>
      <c r="I429" s="95"/>
      <c r="J429" s="95"/>
      <c r="K429" s="95"/>
      <c r="L429" s="95"/>
      <c r="M429" s="95"/>
      <c r="N429" s="96" t="str">
        <f>IF(INDEX(技能效果!L:L,MATCH(技能效果等级!B429,技能效果!B:B,0))="","",INDEX(技能效果!L:L,MATCH(技能效果等级!B429,技能效果!B:B,0)))</f>
        <v/>
      </c>
      <c r="O429" s="95">
        <f>IF(INDEX(技能效果!N:N,MATCH(B429,技能效果!B:B,0))=0,INDEX(技能效果!M:M,MATCH(技能效果等级!B429,技能效果!B:B,0)),INDEX(技能效果!M:M,MATCH(技能效果等级!B429,技能效果!B:B,0))*VLOOKUP(E429,技能数值计算!$C$19:$D$28,2,FALSE))</f>
        <v>0</v>
      </c>
      <c r="P429" s="95"/>
      <c r="Q429" s="95"/>
      <c r="R429" s="95" t="str">
        <f>IF(INDEX(技能效果!O:O,MATCH(技能效果等级!B429,技能效果!B:B,0))="","",INDEX(技能效果!O:O,MATCH(技能效果等级!B429,技能效果!B:B,0)))</f>
        <v/>
      </c>
      <c r="S429" s="95"/>
      <c r="T429" s="95"/>
      <c r="U429" s="95"/>
      <c r="V429" s="96" t="str">
        <f>IF(INDEX(技能效果!AF:AF,MATCH(技能效果等级!B429,技能效果!B:B,0))="","",INDEX(技能效果!AF:AF,MATCH(技能效果等级!B429,技能效果!B:B,0)))</f>
        <v/>
      </c>
      <c r="W429" s="95">
        <f t="shared" ref="W429:W492" si="5">W419+1</f>
        <v>34</v>
      </c>
      <c r="X429" s="95"/>
      <c r="Y429" s="95"/>
    </row>
    <row r="430" spans="1:25" ht="16.5" x14ac:dyDescent="0.2">
      <c r="A430" s="62">
        <v>427</v>
      </c>
      <c r="B430" s="95">
        <f>INDEX(技能效果!B:B,MATCH(技能效果等级!W430,技能效果!AE:AE,0))</f>
        <v>130602002</v>
      </c>
      <c r="C430" s="95" t="str">
        <f>INDEX(技能效果!C:C,MATCH(技能效果等级!B430,技能效果!B:B,0))</f>
        <v>姬烟华普攻水晶</v>
      </c>
      <c r="D430" s="96" t="s">
        <v>873</v>
      </c>
      <c r="E430" s="95">
        <v>3</v>
      </c>
      <c r="F430" s="95">
        <f>INDEX(技能效果!H:H,MATCH(技能效果等级!B430,技能效果!B:B,0))</f>
        <v>3001</v>
      </c>
      <c r="G430" s="95">
        <f>IF(INDEX(技能效果!K:K,MATCH(B430,技能效果!B:B,0))=0,INDEX(技能效果!I:I,MATCH(技能效果等级!B430,技能效果!B:B,0)),INDEX(技能效果!I:I,MATCH(技能效果等级!B430,技能效果!B:B,0))*VLOOKUP(E430,技能数值计算!$C$19:$D$28,2,FALSE))</f>
        <v>2</v>
      </c>
      <c r="H430" s="95">
        <f>INDEX(技能效果!J:J,MATCH(技能效果等级!B430,技能效果!B:B,0))</f>
        <v>1</v>
      </c>
      <c r="I430" s="95"/>
      <c r="J430" s="95"/>
      <c r="K430" s="95"/>
      <c r="L430" s="95"/>
      <c r="M430" s="95"/>
      <c r="N430" s="96" t="str">
        <f>IF(INDEX(技能效果!L:L,MATCH(技能效果等级!B430,技能效果!B:B,0))="","",INDEX(技能效果!L:L,MATCH(技能效果等级!B430,技能效果!B:B,0)))</f>
        <v/>
      </c>
      <c r="O430" s="95">
        <f>IF(INDEX(技能效果!N:N,MATCH(B430,技能效果!B:B,0))=0,INDEX(技能效果!M:M,MATCH(技能效果等级!B430,技能效果!B:B,0)),INDEX(技能效果!M:M,MATCH(技能效果等级!B430,技能效果!B:B,0))*VLOOKUP(E430,技能数值计算!$C$19:$D$28,2,FALSE))</f>
        <v>0</v>
      </c>
      <c r="P430" s="95"/>
      <c r="Q430" s="95"/>
      <c r="R430" s="95" t="str">
        <f>IF(INDEX(技能效果!O:O,MATCH(技能效果等级!B430,技能效果!B:B,0))="","",INDEX(技能效果!O:O,MATCH(技能效果等级!B430,技能效果!B:B,0)))</f>
        <v/>
      </c>
      <c r="S430" s="95"/>
      <c r="T430" s="95"/>
      <c r="U430" s="95"/>
      <c r="V430" s="96" t="str">
        <f>IF(INDEX(技能效果!AF:AF,MATCH(技能效果等级!B430,技能效果!B:B,0))="","",INDEX(技能效果!AF:AF,MATCH(技能效果等级!B430,技能效果!B:B,0)))</f>
        <v/>
      </c>
      <c r="W430" s="95">
        <f t="shared" si="5"/>
        <v>34</v>
      </c>
      <c r="X430" s="95"/>
      <c r="Y430" s="95"/>
    </row>
    <row r="431" spans="1:25" ht="16.5" x14ac:dyDescent="0.2">
      <c r="A431" s="62">
        <v>428</v>
      </c>
      <c r="B431" s="95">
        <f>INDEX(技能效果!B:B,MATCH(技能效果等级!W431,技能效果!AE:AE,0))</f>
        <v>130602002</v>
      </c>
      <c r="C431" s="95" t="str">
        <f>INDEX(技能效果!C:C,MATCH(技能效果等级!B431,技能效果!B:B,0))</f>
        <v>姬烟华普攻水晶</v>
      </c>
      <c r="D431" s="96" t="s">
        <v>873</v>
      </c>
      <c r="E431" s="95">
        <v>4</v>
      </c>
      <c r="F431" s="95">
        <f>INDEX(技能效果!H:H,MATCH(技能效果等级!B431,技能效果!B:B,0))</f>
        <v>3001</v>
      </c>
      <c r="G431" s="95">
        <f>IF(INDEX(技能效果!K:K,MATCH(B431,技能效果!B:B,0))=0,INDEX(技能效果!I:I,MATCH(技能效果等级!B431,技能效果!B:B,0)),INDEX(技能效果!I:I,MATCH(技能效果等级!B431,技能效果!B:B,0))*VLOOKUP(E431,技能数值计算!$C$19:$D$28,2,FALSE))</f>
        <v>2</v>
      </c>
      <c r="H431" s="95">
        <f>INDEX(技能效果!J:J,MATCH(技能效果等级!B431,技能效果!B:B,0))</f>
        <v>1</v>
      </c>
      <c r="I431" s="95"/>
      <c r="J431" s="95"/>
      <c r="K431" s="95"/>
      <c r="L431" s="95"/>
      <c r="M431" s="95"/>
      <c r="N431" s="96" t="str">
        <f>IF(INDEX(技能效果!L:L,MATCH(技能效果等级!B431,技能效果!B:B,0))="","",INDEX(技能效果!L:L,MATCH(技能效果等级!B431,技能效果!B:B,0)))</f>
        <v/>
      </c>
      <c r="O431" s="95">
        <f>IF(INDEX(技能效果!N:N,MATCH(B431,技能效果!B:B,0))=0,INDEX(技能效果!M:M,MATCH(技能效果等级!B431,技能效果!B:B,0)),INDEX(技能效果!M:M,MATCH(技能效果等级!B431,技能效果!B:B,0))*VLOOKUP(E431,技能数值计算!$C$19:$D$28,2,FALSE))</f>
        <v>0</v>
      </c>
      <c r="P431" s="95"/>
      <c r="Q431" s="95"/>
      <c r="R431" s="95" t="str">
        <f>IF(INDEX(技能效果!O:O,MATCH(技能效果等级!B431,技能效果!B:B,0))="","",INDEX(技能效果!O:O,MATCH(技能效果等级!B431,技能效果!B:B,0)))</f>
        <v/>
      </c>
      <c r="S431" s="95"/>
      <c r="T431" s="95"/>
      <c r="U431" s="95"/>
      <c r="V431" s="96" t="str">
        <f>IF(INDEX(技能效果!AF:AF,MATCH(技能效果等级!B431,技能效果!B:B,0))="","",INDEX(技能效果!AF:AF,MATCH(技能效果等级!B431,技能效果!B:B,0)))</f>
        <v/>
      </c>
      <c r="W431" s="95">
        <f t="shared" si="5"/>
        <v>34</v>
      </c>
      <c r="X431" s="95"/>
      <c r="Y431" s="95"/>
    </row>
    <row r="432" spans="1:25" ht="16.5" x14ac:dyDescent="0.2">
      <c r="A432" s="62">
        <v>429</v>
      </c>
      <c r="B432" s="95">
        <f>INDEX(技能效果!B:B,MATCH(技能效果等级!W432,技能效果!AE:AE,0))</f>
        <v>130602002</v>
      </c>
      <c r="C432" s="95" t="str">
        <f>INDEX(技能效果!C:C,MATCH(技能效果等级!B432,技能效果!B:B,0))</f>
        <v>姬烟华普攻水晶</v>
      </c>
      <c r="D432" s="96" t="s">
        <v>873</v>
      </c>
      <c r="E432" s="95">
        <v>5</v>
      </c>
      <c r="F432" s="95">
        <f>INDEX(技能效果!H:H,MATCH(技能效果等级!B432,技能效果!B:B,0))</f>
        <v>3001</v>
      </c>
      <c r="G432" s="95">
        <f>IF(INDEX(技能效果!K:K,MATCH(B432,技能效果!B:B,0))=0,INDEX(技能效果!I:I,MATCH(技能效果等级!B432,技能效果!B:B,0)),INDEX(技能效果!I:I,MATCH(技能效果等级!B432,技能效果!B:B,0))*VLOOKUP(E432,技能数值计算!$C$19:$D$28,2,FALSE))</f>
        <v>2</v>
      </c>
      <c r="H432" s="95">
        <f>INDEX(技能效果!J:J,MATCH(技能效果等级!B432,技能效果!B:B,0))</f>
        <v>1</v>
      </c>
      <c r="I432" s="95"/>
      <c r="J432" s="95"/>
      <c r="K432" s="95"/>
      <c r="L432" s="95"/>
      <c r="M432" s="95"/>
      <c r="N432" s="96" t="str">
        <f>IF(INDEX(技能效果!L:L,MATCH(技能效果等级!B432,技能效果!B:B,0))="","",INDEX(技能效果!L:L,MATCH(技能效果等级!B432,技能效果!B:B,0)))</f>
        <v/>
      </c>
      <c r="O432" s="95">
        <f>IF(INDEX(技能效果!N:N,MATCH(B432,技能效果!B:B,0))=0,INDEX(技能效果!M:M,MATCH(技能效果等级!B432,技能效果!B:B,0)),INDEX(技能效果!M:M,MATCH(技能效果等级!B432,技能效果!B:B,0))*VLOOKUP(E432,技能数值计算!$C$19:$D$28,2,FALSE))</f>
        <v>0</v>
      </c>
      <c r="P432" s="95"/>
      <c r="Q432" s="95"/>
      <c r="R432" s="95" t="str">
        <f>IF(INDEX(技能效果!O:O,MATCH(技能效果等级!B432,技能效果!B:B,0))="","",INDEX(技能效果!O:O,MATCH(技能效果等级!B432,技能效果!B:B,0)))</f>
        <v/>
      </c>
      <c r="S432" s="95"/>
      <c r="T432" s="95"/>
      <c r="U432" s="95"/>
      <c r="V432" s="96" t="str">
        <f>IF(INDEX(技能效果!AF:AF,MATCH(技能效果等级!B432,技能效果!B:B,0))="","",INDEX(技能效果!AF:AF,MATCH(技能效果等级!B432,技能效果!B:B,0)))</f>
        <v/>
      </c>
      <c r="W432" s="95">
        <f t="shared" si="5"/>
        <v>34</v>
      </c>
      <c r="X432" s="95"/>
      <c r="Y432" s="95"/>
    </row>
    <row r="433" spans="1:25" ht="16.5" x14ac:dyDescent="0.2">
      <c r="A433" s="62">
        <v>430</v>
      </c>
      <c r="B433" s="95">
        <f>INDEX(技能效果!B:B,MATCH(技能效果等级!W433,技能效果!AE:AE,0))</f>
        <v>130602002</v>
      </c>
      <c r="C433" s="95" t="str">
        <f>INDEX(技能效果!C:C,MATCH(技能效果等级!B433,技能效果!B:B,0))</f>
        <v>姬烟华普攻水晶</v>
      </c>
      <c r="D433" s="96" t="s">
        <v>873</v>
      </c>
      <c r="E433" s="95">
        <v>6</v>
      </c>
      <c r="F433" s="95">
        <f>INDEX(技能效果!H:H,MATCH(技能效果等级!B433,技能效果!B:B,0))</f>
        <v>3001</v>
      </c>
      <c r="G433" s="95">
        <f>IF(INDEX(技能效果!K:K,MATCH(B433,技能效果!B:B,0))=0,INDEX(技能效果!I:I,MATCH(技能效果等级!B433,技能效果!B:B,0)),INDEX(技能效果!I:I,MATCH(技能效果等级!B433,技能效果!B:B,0))*VLOOKUP(E433,技能数值计算!$C$19:$D$28,2,FALSE))</f>
        <v>2</v>
      </c>
      <c r="H433" s="95">
        <f>INDEX(技能效果!J:J,MATCH(技能效果等级!B433,技能效果!B:B,0))</f>
        <v>1</v>
      </c>
      <c r="I433" s="95"/>
      <c r="J433" s="95"/>
      <c r="K433" s="95"/>
      <c r="L433" s="95"/>
      <c r="M433" s="95"/>
      <c r="N433" s="96" t="str">
        <f>IF(INDEX(技能效果!L:L,MATCH(技能效果等级!B433,技能效果!B:B,0))="","",INDEX(技能效果!L:L,MATCH(技能效果等级!B433,技能效果!B:B,0)))</f>
        <v/>
      </c>
      <c r="O433" s="95">
        <f>IF(INDEX(技能效果!N:N,MATCH(B433,技能效果!B:B,0))=0,INDEX(技能效果!M:M,MATCH(技能效果等级!B433,技能效果!B:B,0)),INDEX(技能效果!M:M,MATCH(技能效果等级!B433,技能效果!B:B,0))*VLOOKUP(E433,技能数值计算!$C$19:$D$28,2,FALSE))</f>
        <v>0</v>
      </c>
      <c r="P433" s="95"/>
      <c r="Q433" s="95"/>
      <c r="R433" s="95" t="str">
        <f>IF(INDEX(技能效果!O:O,MATCH(技能效果等级!B433,技能效果!B:B,0))="","",INDEX(技能效果!O:O,MATCH(技能效果等级!B433,技能效果!B:B,0)))</f>
        <v/>
      </c>
      <c r="S433" s="95"/>
      <c r="T433" s="95"/>
      <c r="U433" s="95"/>
      <c r="V433" s="96" t="str">
        <f>IF(INDEX(技能效果!AF:AF,MATCH(技能效果等级!B433,技能效果!B:B,0))="","",INDEX(技能效果!AF:AF,MATCH(技能效果等级!B433,技能效果!B:B,0)))</f>
        <v/>
      </c>
      <c r="W433" s="95">
        <f t="shared" si="5"/>
        <v>34</v>
      </c>
      <c r="X433" s="95"/>
      <c r="Y433" s="95"/>
    </row>
    <row r="434" spans="1:25" ht="16.5" x14ac:dyDescent="0.2">
      <c r="A434" s="62">
        <v>431</v>
      </c>
      <c r="B434" s="95">
        <f>INDEX(技能效果!B:B,MATCH(技能效果等级!W434,技能效果!AE:AE,0))</f>
        <v>130602002</v>
      </c>
      <c r="C434" s="95" t="str">
        <f>INDEX(技能效果!C:C,MATCH(技能效果等级!B434,技能效果!B:B,0))</f>
        <v>姬烟华普攻水晶</v>
      </c>
      <c r="D434" s="96" t="s">
        <v>873</v>
      </c>
      <c r="E434" s="95">
        <v>7</v>
      </c>
      <c r="F434" s="95">
        <f>INDEX(技能效果!H:H,MATCH(技能效果等级!B434,技能效果!B:B,0))</f>
        <v>3001</v>
      </c>
      <c r="G434" s="95">
        <f>IF(INDEX(技能效果!K:K,MATCH(B434,技能效果!B:B,0))=0,INDEX(技能效果!I:I,MATCH(技能效果等级!B434,技能效果!B:B,0)),INDEX(技能效果!I:I,MATCH(技能效果等级!B434,技能效果!B:B,0))*VLOOKUP(E434,技能数值计算!$C$19:$D$28,2,FALSE))</f>
        <v>2</v>
      </c>
      <c r="H434" s="95">
        <f>INDEX(技能效果!J:J,MATCH(技能效果等级!B434,技能效果!B:B,0))</f>
        <v>1</v>
      </c>
      <c r="I434" s="95"/>
      <c r="J434" s="95"/>
      <c r="K434" s="95"/>
      <c r="L434" s="95"/>
      <c r="M434" s="95"/>
      <c r="N434" s="96" t="str">
        <f>IF(INDEX(技能效果!L:L,MATCH(技能效果等级!B434,技能效果!B:B,0))="","",INDEX(技能效果!L:L,MATCH(技能效果等级!B434,技能效果!B:B,0)))</f>
        <v/>
      </c>
      <c r="O434" s="95">
        <f>IF(INDEX(技能效果!N:N,MATCH(B434,技能效果!B:B,0))=0,INDEX(技能效果!M:M,MATCH(技能效果等级!B434,技能效果!B:B,0)),INDEX(技能效果!M:M,MATCH(技能效果等级!B434,技能效果!B:B,0))*VLOOKUP(E434,技能数值计算!$C$19:$D$28,2,FALSE))</f>
        <v>0</v>
      </c>
      <c r="P434" s="95"/>
      <c r="Q434" s="95"/>
      <c r="R434" s="95" t="str">
        <f>IF(INDEX(技能效果!O:O,MATCH(技能效果等级!B434,技能效果!B:B,0))="","",INDEX(技能效果!O:O,MATCH(技能效果等级!B434,技能效果!B:B,0)))</f>
        <v/>
      </c>
      <c r="S434" s="95"/>
      <c r="T434" s="95"/>
      <c r="U434" s="95"/>
      <c r="V434" s="96" t="str">
        <f>IF(INDEX(技能效果!AF:AF,MATCH(技能效果等级!B434,技能效果!B:B,0))="","",INDEX(技能效果!AF:AF,MATCH(技能效果等级!B434,技能效果!B:B,0)))</f>
        <v/>
      </c>
      <c r="W434" s="95">
        <f t="shared" si="5"/>
        <v>34</v>
      </c>
      <c r="X434" s="95"/>
      <c r="Y434" s="95"/>
    </row>
    <row r="435" spans="1:25" ht="16.5" x14ac:dyDescent="0.2">
      <c r="A435" s="62">
        <v>432</v>
      </c>
      <c r="B435" s="95">
        <f>INDEX(技能效果!B:B,MATCH(技能效果等级!W435,技能效果!AE:AE,0))</f>
        <v>130602002</v>
      </c>
      <c r="C435" s="95" t="str">
        <f>INDEX(技能效果!C:C,MATCH(技能效果等级!B435,技能效果!B:B,0))</f>
        <v>姬烟华普攻水晶</v>
      </c>
      <c r="D435" s="96" t="s">
        <v>873</v>
      </c>
      <c r="E435" s="95">
        <v>8</v>
      </c>
      <c r="F435" s="95">
        <f>INDEX(技能效果!H:H,MATCH(技能效果等级!B435,技能效果!B:B,0))</f>
        <v>3001</v>
      </c>
      <c r="G435" s="95">
        <f>IF(INDEX(技能效果!K:K,MATCH(B435,技能效果!B:B,0))=0,INDEX(技能效果!I:I,MATCH(技能效果等级!B435,技能效果!B:B,0)),INDEX(技能效果!I:I,MATCH(技能效果等级!B435,技能效果!B:B,0))*VLOOKUP(E435,技能数值计算!$C$19:$D$28,2,FALSE))</f>
        <v>2</v>
      </c>
      <c r="H435" s="95">
        <f>INDEX(技能效果!J:J,MATCH(技能效果等级!B435,技能效果!B:B,0))</f>
        <v>1</v>
      </c>
      <c r="I435" s="95"/>
      <c r="J435" s="95"/>
      <c r="K435" s="95"/>
      <c r="L435" s="95"/>
      <c r="M435" s="95"/>
      <c r="N435" s="96" t="str">
        <f>IF(INDEX(技能效果!L:L,MATCH(技能效果等级!B435,技能效果!B:B,0))="","",INDEX(技能效果!L:L,MATCH(技能效果等级!B435,技能效果!B:B,0)))</f>
        <v/>
      </c>
      <c r="O435" s="95">
        <f>IF(INDEX(技能效果!N:N,MATCH(B435,技能效果!B:B,0))=0,INDEX(技能效果!M:M,MATCH(技能效果等级!B435,技能效果!B:B,0)),INDEX(技能效果!M:M,MATCH(技能效果等级!B435,技能效果!B:B,0))*VLOOKUP(E435,技能数值计算!$C$19:$D$28,2,FALSE))</f>
        <v>0</v>
      </c>
      <c r="P435" s="95"/>
      <c r="Q435" s="95"/>
      <c r="R435" s="95" t="str">
        <f>IF(INDEX(技能效果!O:O,MATCH(技能效果等级!B435,技能效果!B:B,0))="","",INDEX(技能效果!O:O,MATCH(技能效果等级!B435,技能效果!B:B,0)))</f>
        <v/>
      </c>
      <c r="S435" s="95"/>
      <c r="T435" s="95"/>
      <c r="U435" s="95"/>
      <c r="V435" s="96" t="str">
        <f>IF(INDEX(技能效果!AF:AF,MATCH(技能效果等级!B435,技能效果!B:B,0))="","",INDEX(技能效果!AF:AF,MATCH(技能效果等级!B435,技能效果!B:B,0)))</f>
        <v/>
      </c>
      <c r="W435" s="95">
        <f t="shared" si="5"/>
        <v>34</v>
      </c>
      <c r="X435" s="95"/>
      <c r="Y435" s="95"/>
    </row>
    <row r="436" spans="1:25" ht="16.5" x14ac:dyDescent="0.2">
      <c r="A436" s="62">
        <v>433</v>
      </c>
      <c r="B436" s="95">
        <f>INDEX(技能效果!B:B,MATCH(技能效果等级!W436,技能效果!AE:AE,0))</f>
        <v>130602002</v>
      </c>
      <c r="C436" s="95" t="str">
        <f>INDEX(技能效果!C:C,MATCH(技能效果等级!B436,技能效果!B:B,0))</f>
        <v>姬烟华普攻水晶</v>
      </c>
      <c r="D436" s="96" t="s">
        <v>873</v>
      </c>
      <c r="E436" s="95">
        <v>9</v>
      </c>
      <c r="F436" s="95">
        <f>INDEX(技能效果!H:H,MATCH(技能效果等级!B436,技能效果!B:B,0))</f>
        <v>3001</v>
      </c>
      <c r="G436" s="95">
        <f>IF(INDEX(技能效果!K:K,MATCH(B436,技能效果!B:B,0))=0,INDEX(技能效果!I:I,MATCH(技能效果等级!B436,技能效果!B:B,0)),INDEX(技能效果!I:I,MATCH(技能效果等级!B436,技能效果!B:B,0))*VLOOKUP(E436,技能数值计算!$C$19:$D$28,2,FALSE))</f>
        <v>2</v>
      </c>
      <c r="H436" s="95">
        <f>INDEX(技能效果!J:J,MATCH(技能效果等级!B436,技能效果!B:B,0))</f>
        <v>1</v>
      </c>
      <c r="I436" s="95"/>
      <c r="J436" s="95"/>
      <c r="K436" s="95"/>
      <c r="L436" s="95"/>
      <c r="M436" s="95"/>
      <c r="N436" s="96" t="str">
        <f>IF(INDEX(技能效果!L:L,MATCH(技能效果等级!B436,技能效果!B:B,0))="","",INDEX(技能效果!L:L,MATCH(技能效果等级!B436,技能效果!B:B,0)))</f>
        <v/>
      </c>
      <c r="O436" s="95">
        <f>IF(INDEX(技能效果!N:N,MATCH(B436,技能效果!B:B,0))=0,INDEX(技能效果!M:M,MATCH(技能效果等级!B436,技能效果!B:B,0)),INDEX(技能效果!M:M,MATCH(技能效果等级!B436,技能效果!B:B,0))*VLOOKUP(E436,技能数值计算!$C$19:$D$28,2,FALSE))</f>
        <v>0</v>
      </c>
      <c r="P436" s="95"/>
      <c r="Q436" s="95"/>
      <c r="R436" s="95" t="str">
        <f>IF(INDEX(技能效果!O:O,MATCH(技能效果等级!B436,技能效果!B:B,0))="","",INDEX(技能效果!O:O,MATCH(技能效果等级!B436,技能效果!B:B,0)))</f>
        <v/>
      </c>
      <c r="S436" s="95"/>
      <c r="T436" s="95"/>
      <c r="U436" s="95"/>
      <c r="V436" s="96" t="str">
        <f>IF(INDEX(技能效果!AF:AF,MATCH(技能效果等级!B436,技能效果!B:B,0))="","",INDEX(技能效果!AF:AF,MATCH(技能效果等级!B436,技能效果!B:B,0)))</f>
        <v/>
      </c>
      <c r="W436" s="95">
        <f t="shared" si="5"/>
        <v>34</v>
      </c>
      <c r="X436" s="95"/>
      <c r="Y436" s="95"/>
    </row>
    <row r="437" spans="1:25" ht="16.5" x14ac:dyDescent="0.2">
      <c r="A437" s="62">
        <v>434</v>
      </c>
      <c r="B437" s="95">
        <f>INDEX(技能效果!B:B,MATCH(技能效果等级!W437,技能效果!AE:AE,0))</f>
        <v>130602002</v>
      </c>
      <c r="C437" s="95" t="str">
        <f>INDEX(技能效果!C:C,MATCH(技能效果等级!B437,技能效果!B:B,0))</f>
        <v>姬烟华普攻水晶</v>
      </c>
      <c r="D437" s="96" t="s">
        <v>873</v>
      </c>
      <c r="E437" s="95">
        <v>10</v>
      </c>
      <c r="F437" s="95">
        <f>INDEX(技能效果!H:H,MATCH(技能效果等级!B437,技能效果!B:B,0))</f>
        <v>3001</v>
      </c>
      <c r="G437" s="95">
        <f>IF(INDEX(技能效果!K:K,MATCH(B437,技能效果!B:B,0))=0,INDEX(技能效果!I:I,MATCH(技能效果等级!B437,技能效果!B:B,0)),INDEX(技能效果!I:I,MATCH(技能效果等级!B437,技能效果!B:B,0))*VLOOKUP(E437,技能数值计算!$C$19:$D$28,2,FALSE))</f>
        <v>2</v>
      </c>
      <c r="H437" s="95">
        <f>INDEX(技能效果!J:J,MATCH(技能效果等级!B437,技能效果!B:B,0))</f>
        <v>1</v>
      </c>
      <c r="I437" s="95"/>
      <c r="J437" s="95"/>
      <c r="K437" s="95"/>
      <c r="L437" s="95"/>
      <c r="M437" s="95"/>
      <c r="N437" s="96" t="str">
        <f>IF(INDEX(技能效果!L:L,MATCH(技能效果等级!B437,技能效果!B:B,0))="","",INDEX(技能效果!L:L,MATCH(技能效果等级!B437,技能效果!B:B,0)))</f>
        <v/>
      </c>
      <c r="O437" s="95">
        <f>IF(INDEX(技能效果!N:N,MATCH(B437,技能效果!B:B,0))=0,INDEX(技能效果!M:M,MATCH(技能效果等级!B437,技能效果!B:B,0)),INDEX(技能效果!M:M,MATCH(技能效果等级!B437,技能效果!B:B,0))*VLOOKUP(E437,技能数值计算!$C$19:$D$28,2,FALSE))</f>
        <v>0</v>
      </c>
      <c r="P437" s="95"/>
      <c r="Q437" s="95"/>
      <c r="R437" s="95" t="str">
        <f>IF(INDEX(技能效果!O:O,MATCH(技能效果等级!B437,技能效果!B:B,0))="","",INDEX(技能效果!O:O,MATCH(技能效果等级!B437,技能效果!B:B,0)))</f>
        <v/>
      </c>
      <c r="S437" s="95"/>
      <c r="T437" s="95"/>
      <c r="U437" s="95"/>
      <c r="V437" s="96" t="str">
        <f>IF(INDEX(技能效果!AF:AF,MATCH(技能效果等级!B437,技能效果!B:B,0))="","",INDEX(技能效果!AF:AF,MATCH(技能效果等级!B437,技能效果!B:B,0)))</f>
        <v/>
      </c>
      <c r="W437" s="95">
        <f t="shared" si="5"/>
        <v>34</v>
      </c>
      <c r="X437" s="95"/>
      <c r="Y437" s="95"/>
    </row>
    <row r="438" spans="1:25" ht="16.5" x14ac:dyDescent="0.2">
      <c r="A438" s="62">
        <v>435</v>
      </c>
      <c r="B438" s="95">
        <f>INDEX(技能效果!B:B,MATCH(技能效果等级!W438,技能效果!AE:AE,0))</f>
        <v>130602201</v>
      </c>
      <c r="C438" s="95" t="str">
        <f>INDEX(技能效果!C:C,MATCH(技能效果等级!B438,技能效果!B:B,0))</f>
        <v>幻普攻伤害</v>
      </c>
      <c r="D438" s="96" t="s">
        <v>873</v>
      </c>
      <c r="E438" s="95">
        <v>1</v>
      </c>
      <c r="F438" s="95">
        <f>INDEX(技能效果!H:H,MATCH(技能效果等级!B438,技能效果!B:B,0))</f>
        <v>1001</v>
      </c>
      <c r="G438" s="95">
        <f>IF(INDEX(技能效果!K:K,MATCH(B438,技能效果!B:B,0))=0,INDEX(技能效果!I:I,MATCH(技能效果等级!B438,技能效果!B:B,0)),INDEX(技能效果!I:I,MATCH(技能效果等级!B438,技能效果!B:B,0))*VLOOKUP(E438,技能数值计算!$C$19:$D$28,2,FALSE))</f>
        <v>1</v>
      </c>
      <c r="H438" s="95">
        <f>INDEX(技能效果!J:J,MATCH(技能效果等级!B438,技能效果!B:B,0))</f>
        <v>0</v>
      </c>
      <c r="I438" s="95"/>
      <c r="J438" s="95"/>
      <c r="K438" s="95"/>
      <c r="L438" s="95"/>
      <c r="M438" s="95"/>
      <c r="N438" s="96" t="str">
        <f>IF(INDEX(技能效果!L:L,MATCH(技能效果等级!B438,技能效果!B:B,0))="","",INDEX(技能效果!L:L,MATCH(技能效果等级!B438,技能效果!B:B,0)))</f>
        <v/>
      </c>
      <c r="O438" s="95">
        <f>IF(INDEX(技能效果!N:N,MATCH(B438,技能效果!B:B,0))=0,INDEX(技能效果!M:M,MATCH(技能效果等级!B438,技能效果!B:B,0)),INDEX(技能效果!M:M,MATCH(技能效果等级!B438,技能效果!B:B,0))*VLOOKUP(E438,技能数值计算!$C$19:$D$28,2,FALSE))</f>
        <v>0</v>
      </c>
      <c r="P438" s="95"/>
      <c r="Q438" s="95"/>
      <c r="R438" s="95" t="str">
        <f>IF(INDEX(技能效果!O:O,MATCH(技能效果等级!B438,技能效果!B:B,0))="","",INDEX(技能效果!O:O,MATCH(技能效果等级!B438,技能效果!B:B,0)))</f>
        <v/>
      </c>
      <c r="S438" s="95"/>
      <c r="T438" s="95"/>
      <c r="U438" s="95"/>
      <c r="V438" s="96" t="str">
        <f>IF(INDEX(技能效果!AF:AF,MATCH(技能效果等级!B438,技能效果!B:B,0))="","",INDEX(技能效果!AF:AF,MATCH(技能效果等级!B438,技能效果!B:B,0)))</f>
        <v/>
      </c>
      <c r="W438" s="95">
        <f t="shared" si="5"/>
        <v>35</v>
      </c>
      <c r="X438" s="95"/>
      <c r="Y438" s="95"/>
    </row>
    <row r="439" spans="1:25" ht="16.5" x14ac:dyDescent="0.2">
      <c r="A439" s="62">
        <v>436</v>
      </c>
      <c r="B439" s="95">
        <f>INDEX(技能效果!B:B,MATCH(技能效果等级!W439,技能效果!AE:AE,0))</f>
        <v>130602201</v>
      </c>
      <c r="C439" s="95" t="str">
        <f>INDEX(技能效果!C:C,MATCH(技能效果等级!B439,技能效果!B:B,0))</f>
        <v>幻普攻伤害</v>
      </c>
      <c r="D439" s="96" t="s">
        <v>873</v>
      </c>
      <c r="E439" s="95">
        <v>2</v>
      </c>
      <c r="F439" s="95">
        <f>INDEX(技能效果!H:H,MATCH(技能效果等级!B439,技能效果!B:B,0))</f>
        <v>1001</v>
      </c>
      <c r="G439" s="95">
        <f>IF(INDEX(技能效果!K:K,MATCH(B439,技能效果!B:B,0))=0,INDEX(技能效果!I:I,MATCH(技能效果等级!B439,技能效果!B:B,0)),INDEX(技能效果!I:I,MATCH(技能效果等级!B439,技能效果!B:B,0))*VLOOKUP(E439,技能数值计算!$C$19:$D$28,2,FALSE))</f>
        <v>1</v>
      </c>
      <c r="H439" s="95">
        <f>INDEX(技能效果!J:J,MATCH(技能效果等级!B439,技能效果!B:B,0))</f>
        <v>0</v>
      </c>
      <c r="I439" s="95"/>
      <c r="J439" s="95"/>
      <c r="K439" s="95"/>
      <c r="L439" s="95"/>
      <c r="M439" s="95"/>
      <c r="N439" s="96" t="str">
        <f>IF(INDEX(技能效果!L:L,MATCH(技能效果等级!B439,技能效果!B:B,0))="","",INDEX(技能效果!L:L,MATCH(技能效果等级!B439,技能效果!B:B,0)))</f>
        <v/>
      </c>
      <c r="O439" s="95">
        <f>IF(INDEX(技能效果!N:N,MATCH(B439,技能效果!B:B,0))=0,INDEX(技能效果!M:M,MATCH(技能效果等级!B439,技能效果!B:B,0)),INDEX(技能效果!M:M,MATCH(技能效果等级!B439,技能效果!B:B,0))*VLOOKUP(E439,技能数值计算!$C$19:$D$28,2,FALSE))</f>
        <v>0</v>
      </c>
      <c r="P439" s="95"/>
      <c r="Q439" s="95"/>
      <c r="R439" s="95" t="str">
        <f>IF(INDEX(技能效果!O:O,MATCH(技能效果等级!B439,技能效果!B:B,0))="","",INDEX(技能效果!O:O,MATCH(技能效果等级!B439,技能效果!B:B,0)))</f>
        <v/>
      </c>
      <c r="S439" s="95"/>
      <c r="T439" s="95"/>
      <c r="U439" s="95"/>
      <c r="V439" s="96" t="str">
        <f>IF(INDEX(技能效果!AF:AF,MATCH(技能效果等级!B439,技能效果!B:B,0))="","",INDEX(技能效果!AF:AF,MATCH(技能效果等级!B439,技能效果!B:B,0)))</f>
        <v/>
      </c>
      <c r="W439" s="95">
        <f t="shared" si="5"/>
        <v>35</v>
      </c>
      <c r="X439" s="95"/>
      <c r="Y439" s="95"/>
    </row>
    <row r="440" spans="1:25" ht="16.5" x14ac:dyDescent="0.2">
      <c r="A440" s="62">
        <v>437</v>
      </c>
      <c r="B440" s="95">
        <f>INDEX(技能效果!B:B,MATCH(技能效果等级!W440,技能效果!AE:AE,0))</f>
        <v>130602201</v>
      </c>
      <c r="C440" s="95" t="str">
        <f>INDEX(技能效果!C:C,MATCH(技能效果等级!B440,技能效果!B:B,0))</f>
        <v>幻普攻伤害</v>
      </c>
      <c r="D440" s="96" t="s">
        <v>873</v>
      </c>
      <c r="E440" s="95">
        <v>3</v>
      </c>
      <c r="F440" s="95">
        <f>INDEX(技能效果!H:H,MATCH(技能效果等级!B440,技能效果!B:B,0))</f>
        <v>1001</v>
      </c>
      <c r="G440" s="95">
        <f>IF(INDEX(技能效果!K:K,MATCH(B440,技能效果!B:B,0))=0,INDEX(技能效果!I:I,MATCH(技能效果等级!B440,技能效果!B:B,0)),INDEX(技能效果!I:I,MATCH(技能效果等级!B440,技能效果!B:B,0))*VLOOKUP(E440,技能数值计算!$C$19:$D$28,2,FALSE))</f>
        <v>1</v>
      </c>
      <c r="H440" s="95">
        <f>INDEX(技能效果!J:J,MATCH(技能效果等级!B440,技能效果!B:B,0))</f>
        <v>0</v>
      </c>
      <c r="I440" s="95"/>
      <c r="J440" s="95"/>
      <c r="K440" s="95"/>
      <c r="L440" s="95"/>
      <c r="M440" s="95"/>
      <c r="N440" s="96" t="str">
        <f>IF(INDEX(技能效果!L:L,MATCH(技能效果等级!B440,技能效果!B:B,0))="","",INDEX(技能效果!L:L,MATCH(技能效果等级!B440,技能效果!B:B,0)))</f>
        <v/>
      </c>
      <c r="O440" s="95">
        <f>IF(INDEX(技能效果!N:N,MATCH(B440,技能效果!B:B,0))=0,INDEX(技能效果!M:M,MATCH(技能效果等级!B440,技能效果!B:B,0)),INDEX(技能效果!M:M,MATCH(技能效果等级!B440,技能效果!B:B,0))*VLOOKUP(E440,技能数值计算!$C$19:$D$28,2,FALSE))</f>
        <v>0</v>
      </c>
      <c r="P440" s="95"/>
      <c r="Q440" s="95"/>
      <c r="R440" s="95" t="str">
        <f>IF(INDEX(技能效果!O:O,MATCH(技能效果等级!B440,技能效果!B:B,0))="","",INDEX(技能效果!O:O,MATCH(技能效果等级!B440,技能效果!B:B,0)))</f>
        <v/>
      </c>
      <c r="S440" s="95"/>
      <c r="T440" s="95"/>
      <c r="U440" s="95"/>
      <c r="V440" s="96" t="str">
        <f>IF(INDEX(技能效果!AF:AF,MATCH(技能效果等级!B440,技能效果!B:B,0))="","",INDEX(技能效果!AF:AF,MATCH(技能效果等级!B440,技能效果!B:B,0)))</f>
        <v/>
      </c>
      <c r="W440" s="95">
        <f t="shared" si="5"/>
        <v>35</v>
      </c>
      <c r="X440" s="95"/>
      <c r="Y440" s="95"/>
    </row>
    <row r="441" spans="1:25" ht="16.5" x14ac:dyDescent="0.2">
      <c r="A441" s="62">
        <v>438</v>
      </c>
      <c r="B441" s="95">
        <f>INDEX(技能效果!B:B,MATCH(技能效果等级!W441,技能效果!AE:AE,0))</f>
        <v>130602201</v>
      </c>
      <c r="C441" s="95" t="str">
        <f>INDEX(技能效果!C:C,MATCH(技能效果等级!B441,技能效果!B:B,0))</f>
        <v>幻普攻伤害</v>
      </c>
      <c r="D441" s="96" t="s">
        <v>873</v>
      </c>
      <c r="E441" s="95">
        <v>4</v>
      </c>
      <c r="F441" s="95">
        <f>INDEX(技能效果!H:H,MATCH(技能效果等级!B441,技能效果!B:B,0))</f>
        <v>1001</v>
      </c>
      <c r="G441" s="95">
        <f>IF(INDEX(技能效果!K:K,MATCH(B441,技能效果!B:B,0))=0,INDEX(技能效果!I:I,MATCH(技能效果等级!B441,技能效果!B:B,0)),INDEX(技能效果!I:I,MATCH(技能效果等级!B441,技能效果!B:B,0))*VLOOKUP(E441,技能数值计算!$C$19:$D$28,2,FALSE))</f>
        <v>1</v>
      </c>
      <c r="H441" s="95">
        <f>INDEX(技能效果!J:J,MATCH(技能效果等级!B441,技能效果!B:B,0))</f>
        <v>0</v>
      </c>
      <c r="I441" s="95"/>
      <c r="J441" s="95"/>
      <c r="K441" s="95"/>
      <c r="L441" s="95"/>
      <c r="M441" s="95"/>
      <c r="N441" s="96" t="str">
        <f>IF(INDEX(技能效果!L:L,MATCH(技能效果等级!B441,技能效果!B:B,0))="","",INDEX(技能效果!L:L,MATCH(技能效果等级!B441,技能效果!B:B,0)))</f>
        <v/>
      </c>
      <c r="O441" s="95">
        <f>IF(INDEX(技能效果!N:N,MATCH(B441,技能效果!B:B,0))=0,INDEX(技能效果!M:M,MATCH(技能效果等级!B441,技能效果!B:B,0)),INDEX(技能效果!M:M,MATCH(技能效果等级!B441,技能效果!B:B,0))*VLOOKUP(E441,技能数值计算!$C$19:$D$28,2,FALSE))</f>
        <v>0</v>
      </c>
      <c r="P441" s="95"/>
      <c r="Q441" s="95"/>
      <c r="R441" s="95" t="str">
        <f>IF(INDEX(技能效果!O:O,MATCH(技能效果等级!B441,技能效果!B:B,0))="","",INDEX(技能效果!O:O,MATCH(技能效果等级!B441,技能效果!B:B,0)))</f>
        <v/>
      </c>
      <c r="S441" s="95"/>
      <c r="T441" s="95"/>
      <c r="U441" s="95"/>
      <c r="V441" s="96" t="str">
        <f>IF(INDEX(技能效果!AF:AF,MATCH(技能效果等级!B441,技能效果!B:B,0))="","",INDEX(技能效果!AF:AF,MATCH(技能效果等级!B441,技能效果!B:B,0)))</f>
        <v/>
      </c>
      <c r="W441" s="95">
        <f t="shared" si="5"/>
        <v>35</v>
      </c>
      <c r="X441" s="95"/>
      <c r="Y441" s="95"/>
    </row>
    <row r="442" spans="1:25" ht="16.5" x14ac:dyDescent="0.2">
      <c r="A442" s="62">
        <v>439</v>
      </c>
      <c r="B442" s="95">
        <f>INDEX(技能效果!B:B,MATCH(技能效果等级!W442,技能效果!AE:AE,0))</f>
        <v>130602201</v>
      </c>
      <c r="C442" s="95" t="str">
        <f>INDEX(技能效果!C:C,MATCH(技能效果等级!B442,技能效果!B:B,0))</f>
        <v>幻普攻伤害</v>
      </c>
      <c r="D442" s="96" t="s">
        <v>873</v>
      </c>
      <c r="E442" s="95">
        <v>5</v>
      </c>
      <c r="F442" s="95">
        <f>INDEX(技能效果!H:H,MATCH(技能效果等级!B442,技能效果!B:B,0))</f>
        <v>1001</v>
      </c>
      <c r="G442" s="95">
        <f>IF(INDEX(技能效果!K:K,MATCH(B442,技能效果!B:B,0))=0,INDEX(技能效果!I:I,MATCH(技能效果等级!B442,技能效果!B:B,0)),INDEX(技能效果!I:I,MATCH(技能效果等级!B442,技能效果!B:B,0))*VLOOKUP(E442,技能数值计算!$C$19:$D$28,2,FALSE))</f>
        <v>1</v>
      </c>
      <c r="H442" s="95">
        <f>INDEX(技能效果!J:J,MATCH(技能效果等级!B442,技能效果!B:B,0))</f>
        <v>0</v>
      </c>
      <c r="I442" s="95"/>
      <c r="J442" s="95"/>
      <c r="K442" s="95"/>
      <c r="L442" s="95"/>
      <c r="M442" s="95"/>
      <c r="N442" s="96" t="str">
        <f>IF(INDEX(技能效果!L:L,MATCH(技能效果等级!B442,技能效果!B:B,0))="","",INDEX(技能效果!L:L,MATCH(技能效果等级!B442,技能效果!B:B,0)))</f>
        <v/>
      </c>
      <c r="O442" s="95">
        <f>IF(INDEX(技能效果!N:N,MATCH(B442,技能效果!B:B,0))=0,INDEX(技能效果!M:M,MATCH(技能效果等级!B442,技能效果!B:B,0)),INDEX(技能效果!M:M,MATCH(技能效果等级!B442,技能效果!B:B,0))*VLOOKUP(E442,技能数值计算!$C$19:$D$28,2,FALSE))</f>
        <v>0</v>
      </c>
      <c r="P442" s="95"/>
      <c r="Q442" s="95"/>
      <c r="R442" s="95" t="str">
        <f>IF(INDEX(技能效果!O:O,MATCH(技能效果等级!B442,技能效果!B:B,0))="","",INDEX(技能效果!O:O,MATCH(技能效果等级!B442,技能效果!B:B,0)))</f>
        <v/>
      </c>
      <c r="S442" s="95"/>
      <c r="T442" s="95"/>
      <c r="U442" s="95"/>
      <c r="V442" s="96" t="str">
        <f>IF(INDEX(技能效果!AF:AF,MATCH(技能效果等级!B442,技能效果!B:B,0))="","",INDEX(技能效果!AF:AF,MATCH(技能效果等级!B442,技能效果!B:B,0)))</f>
        <v/>
      </c>
      <c r="W442" s="95">
        <f t="shared" si="5"/>
        <v>35</v>
      </c>
      <c r="X442" s="95"/>
      <c r="Y442" s="95"/>
    </row>
    <row r="443" spans="1:25" ht="16.5" x14ac:dyDescent="0.2">
      <c r="A443" s="62">
        <v>440</v>
      </c>
      <c r="B443" s="95">
        <f>INDEX(技能效果!B:B,MATCH(技能效果等级!W443,技能效果!AE:AE,0))</f>
        <v>130602201</v>
      </c>
      <c r="C443" s="95" t="str">
        <f>INDEX(技能效果!C:C,MATCH(技能效果等级!B443,技能效果!B:B,0))</f>
        <v>幻普攻伤害</v>
      </c>
      <c r="D443" s="96" t="s">
        <v>873</v>
      </c>
      <c r="E443" s="95">
        <v>6</v>
      </c>
      <c r="F443" s="95">
        <f>INDEX(技能效果!H:H,MATCH(技能效果等级!B443,技能效果!B:B,0))</f>
        <v>1001</v>
      </c>
      <c r="G443" s="95">
        <f>IF(INDEX(技能效果!K:K,MATCH(B443,技能效果!B:B,0))=0,INDEX(技能效果!I:I,MATCH(技能效果等级!B443,技能效果!B:B,0)),INDEX(技能效果!I:I,MATCH(技能效果等级!B443,技能效果!B:B,0))*VLOOKUP(E443,技能数值计算!$C$19:$D$28,2,FALSE))</f>
        <v>1</v>
      </c>
      <c r="H443" s="95">
        <f>INDEX(技能效果!J:J,MATCH(技能效果等级!B443,技能效果!B:B,0))</f>
        <v>0</v>
      </c>
      <c r="I443" s="95"/>
      <c r="J443" s="95"/>
      <c r="K443" s="95"/>
      <c r="L443" s="95"/>
      <c r="M443" s="95"/>
      <c r="N443" s="96" t="str">
        <f>IF(INDEX(技能效果!L:L,MATCH(技能效果等级!B443,技能效果!B:B,0))="","",INDEX(技能效果!L:L,MATCH(技能效果等级!B443,技能效果!B:B,0)))</f>
        <v/>
      </c>
      <c r="O443" s="95">
        <f>IF(INDEX(技能效果!N:N,MATCH(B443,技能效果!B:B,0))=0,INDEX(技能效果!M:M,MATCH(技能效果等级!B443,技能效果!B:B,0)),INDEX(技能效果!M:M,MATCH(技能效果等级!B443,技能效果!B:B,0))*VLOOKUP(E443,技能数值计算!$C$19:$D$28,2,FALSE))</f>
        <v>0</v>
      </c>
      <c r="P443" s="95"/>
      <c r="Q443" s="95"/>
      <c r="R443" s="95" t="str">
        <f>IF(INDEX(技能效果!O:O,MATCH(技能效果等级!B443,技能效果!B:B,0))="","",INDEX(技能效果!O:O,MATCH(技能效果等级!B443,技能效果!B:B,0)))</f>
        <v/>
      </c>
      <c r="S443" s="95"/>
      <c r="T443" s="95"/>
      <c r="U443" s="95"/>
      <c r="V443" s="96" t="str">
        <f>IF(INDEX(技能效果!AF:AF,MATCH(技能效果等级!B443,技能效果!B:B,0))="","",INDEX(技能效果!AF:AF,MATCH(技能效果等级!B443,技能效果!B:B,0)))</f>
        <v/>
      </c>
      <c r="W443" s="95">
        <f t="shared" si="5"/>
        <v>35</v>
      </c>
      <c r="X443" s="95"/>
      <c r="Y443" s="95"/>
    </row>
    <row r="444" spans="1:25" ht="16.5" x14ac:dyDescent="0.2">
      <c r="A444" s="62">
        <v>441</v>
      </c>
      <c r="B444" s="95">
        <f>INDEX(技能效果!B:B,MATCH(技能效果等级!W444,技能效果!AE:AE,0))</f>
        <v>130602201</v>
      </c>
      <c r="C444" s="95" t="str">
        <f>INDEX(技能效果!C:C,MATCH(技能效果等级!B444,技能效果!B:B,0))</f>
        <v>幻普攻伤害</v>
      </c>
      <c r="D444" s="96" t="s">
        <v>873</v>
      </c>
      <c r="E444" s="95">
        <v>7</v>
      </c>
      <c r="F444" s="95">
        <f>INDEX(技能效果!H:H,MATCH(技能效果等级!B444,技能效果!B:B,0))</f>
        <v>1001</v>
      </c>
      <c r="G444" s="95">
        <f>IF(INDEX(技能效果!K:K,MATCH(B444,技能效果!B:B,0))=0,INDEX(技能效果!I:I,MATCH(技能效果等级!B444,技能效果!B:B,0)),INDEX(技能效果!I:I,MATCH(技能效果等级!B444,技能效果!B:B,0))*VLOOKUP(E444,技能数值计算!$C$19:$D$28,2,FALSE))</f>
        <v>1</v>
      </c>
      <c r="H444" s="95">
        <f>INDEX(技能效果!J:J,MATCH(技能效果等级!B444,技能效果!B:B,0))</f>
        <v>0</v>
      </c>
      <c r="I444" s="95"/>
      <c r="J444" s="95"/>
      <c r="K444" s="95"/>
      <c r="L444" s="95"/>
      <c r="M444" s="95"/>
      <c r="N444" s="96" t="str">
        <f>IF(INDEX(技能效果!L:L,MATCH(技能效果等级!B444,技能效果!B:B,0))="","",INDEX(技能效果!L:L,MATCH(技能效果等级!B444,技能效果!B:B,0)))</f>
        <v/>
      </c>
      <c r="O444" s="95">
        <f>IF(INDEX(技能效果!N:N,MATCH(B444,技能效果!B:B,0))=0,INDEX(技能效果!M:M,MATCH(技能效果等级!B444,技能效果!B:B,0)),INDEX(技能效果!M:M,MATCH(技能效果等级!B444,技能效果!B:B,0))*VLOOKUP(E444,技能数值计算!$C$19:$D$28,2,FALSE))</f>
        <v>0</v>
      </c>
      <c r="P444" s="95"/>
      <c r="Q444" s="95"/>
      <c r="R444" s="95" t="str">
        <f>IF(INDEX(技能效果!O:O,MATCH(技能效果等级!B444,技能效果!B:B,0))="","",INDEX(技能效果!O:O,MATCH(技能效果等级!B444,技能效果!B:B,0)))</f>
        <v/>
      </c>
      <c r="S444" s="95"/>
      <c r="T444" s="95"/>
      <c r="U444" s="95"/>
      <c r="V444" s="96" t="str">
        <f>IF(INDEX(技能效果!AF:AF,MATCH(技能效果等级!B444,技能效果!B:B,0))="","",INDEX(技能效果!AF:AF,MATCH(技能效果等级!B444,技能效果!B:B,0)))</f>
        <v/>
      </c>
      <c r="W444" s="95">
        <f t="shared" si="5"/>
        <v>35</v>
      </c>
      <c r="X444" s="95"/>
      <c r="Y444" s="95"/>
    </row>
    <row r="445" spans="1:25" ht="16.5" x14ac:dyDescent="0.2">
      <c r="A445" s="62">
        <v>442</v>
      </c>
      <c r="B445" s="95">
        <f>INDEX(技能效果!B:B,MATCH(技能效果等级!W445,技能效果!AE:AE,0))</f>
        <v>130602201</v>
      </c>
      <c r="C445" s="95" t="str">
        <f>INDEX(技能效果!C:C,MATCH(技能效果等级!B445,技能效果!B:B,0))</f>
        <v>幻普攻伤害</v>
      </c>
      <c r="D445" s="96" t="s">
        <v>873</v>
      </c>
      <c r="E445" s="95">
        <v>8</v>
      </c>
      <c r="F445" s="95">
        <f>INDEX(技能效果!H:H,MATCH(技能效果等级!B445,技能效果!B:B,0))</f>
        <v>1001</v>
      </c>
      <c r="G445" s="95">
        <f>IF(INDEX(技能效果!K:K,MATCH(B445,技能效果!B:B,0))=0,INDEX(技能效果!I:I,MATCH(技能效果等级!B445,技能效果!B:B,0)),INDEX(技能效果!I:I,MATCH(技能效果等级!B445,技能效果!B:B,0))*VLOOKUP(E445,技能数值计算!$C$19:$D$28,2,FALSE))</f>
        <v>1</v>
      </c>
      <c r="H445" s="95">
        <f>INDEX(技能效果!J:J,MATCH(技能效果等级!B445,技能效果!B:B,0))</f>
        <v>0</v>
      </c>
      <c r="I445" s="95"/>
      <c r="J445" s="95"/>
      <c r="K445" s="95"/>
      <c r="L445" s="95"/>
      <c r="M445" s="95"/>
      <c r="N445" s="96" t="str">
        <f>IF(INDEX(技能效果!L:L,MATCH(技能效果等级!B445,技能效果!B:B,0))="","",INDEX(技能效果!L:L,MATCH(技能效果等级!B445,技能效果!B:B,0)))</f>
        <v/>
      </c>
      <c r="O445" s="95">
        <f>IF(INDEX(技能效果!N:N,MATCH(B445,技能效果!B:B,0))=0,INDEX(技能效果!M:M,MATCH(技能效果等级!B445,技能效果!B:B,0)),INDEX(技能效果!M:M,MATCH(技能效果等级!B445,技能效果!B:B,0))*VLOOKUP(E445,技能数值计算!$C$19:$D$28,2,FALSE))</f>
        <v>0</v>
      </c>
      <c r="P445" s="95"/>
      <c r="Q445" s="95"/>
      <c r="R445" s="95" t="str">
        <f>IF(INDEX(技能效果!O:O,MATCH(技能效果等级!B445,技能效果!B:B,0))="","",INDEX(技能效果!O:O,MATCH(技能效果等级!B445,技能效果!B:B,0)))</f>
        <v/>
      </c>
      <c r="S445" s="95"/>
      <c r="T445" s="95"/>
      <c r="U445" s="95"/>
      <c r="V445" s="96" t="str">
        <f>IF(INDEX(技能效果!AF:AF,MATCH(技能效果等级!B445,技能效果!B:B,0))="","",INDEX(技能效果!AF:AF,MATCH(技能效果等级!B445,技能效果!B:B,0)))</f>
        <v/>
      </c>
      <c r="W445" s="95">
        <f t="shared" si="5"/>
        <v>35</v>
      </c>
      <c r="X445" s="95"/>
      <c r="Y445" s="95"/>
    </row>
    <row r="446" spans="1:25" ht="16.5" x14ac:dyDescent="0.2">
      <c r="A446" s="62">
        <v>443</v>
      </c>
      <c r="B446" s="95">
        <f>INDEX(技能效果!B:B,MATCH(技能效果等级!W446,技能效果!AE:AE,0))</f>
        <v>130602201</v>
      </c>
      <c r="C446" s="95" t="str">
        <f>INDEX(技能效果!C:C,MATCH(技能效果等级!B446,技能效果!B:B,0))</f>
        <v>幻普攻伤害</v>
      </c>
      <c r="D446" s="96" t="s">
        <v>873</v>
      </c>
      <c r="E446" s="95">
        <v>9</v>
      </c>
      <c r="F446" s="95">
        <f>INDEX(技能效果!H:H,MATCH(技能效果等级!B446,技能效果!B:B,0))</f>
        <v>1001</v>
      </c>
      <c r="G446" s="95">
        <f>IF(INDEX(技能效果!K:K,MATCH(B446,技能效果!B:B,0))=0,INDEX(技能效果!I:I,MATCH(技能效果等级!B446,技能效果!B:B,0)),INDEX(技能效果!I:I,MATCH(技能效果等级!B446,技能效果!B:B,0))*VLOOKUP(E446,技能数值计算!$C$19:$D$28,2,FALSE))</f>
        <v>1</v>
      </c>
      <c r="H446" s="95">
        <f>INDEX(技能效果!J:J,MATCH(技能效果等级!B446,技能效果!B:B,0))</f>
        <v>0</v>
      </c>
      <c r="I446" s="95"/>
      <c r="J446" s="95"/>
      <c r="K446" s="95"/>
      <c r="L446" s="95"/>
      <c r="M446" s="95"/>
      <c r="N446" s="96" t="str">
        <f>IF(INDEX(技能效果!L:L,MATCH(技能效果等级!B446,技能效果!B:B,0))="","",INDEX(技能效果!L:L,MATCH(技能效果等级!B446,技能效果!B:B,0)))</f>
        <v/>
      </c>
      <c r="O446" s="95">
        <f>IF(INDEX(技能效果!N:N,MATCH(B446,技能效果!B:B,0))=0,INDEX(技能效果!M:M,MATCH(技能效果等级!B446,技能效果!B:B,0)),INDEX(技能效果!M:M,MATCH(技能效果等级!B446,技能效果!B:B,0))*VLOOKUP(E446,技能数值计算!$C$19:$D$28,2,FALSE))</f>
        <v>0</v>
      </c>
      <c r="P446" s="95"/>
      <c r="Q446" s="95"/>
      <c r="R446" s="95" t="str">
        <f>IF(INDEX(技能效果!O:O,MATCH(技能效果等级!B446,技能效果!B:B,0))="","",INDEX(技能效果!O:O,MATCH(技能效果等级!B446,技能效果!B:B,0)))</f>
        <v/>
      </c>
      <c r="S446" s="95"/>
      <c r="T446" s="95"/>
      <c r="U446" s="95"/>
      <c r="V446" s="96" t="str">
        <f>IF(INDEX(技能效果!AF:AF,MATCH(技能效果等级!B446,技能效果!B:B,0))="","",INDEX(技能效果!AF:AF,MATCH(技能效果等级!B446,技能效果!B:B,0)))</f>
        <v/>
      </c>
      <c r="W446" s="95">
        <f t="shared" si="5"/>
        <v>35</v>
      </c>
      <c r="X446" s="95"/>
      <c r="Y446" s="95"/>
    </row>
    <row r="447" spans="1:25" ht="16.5" x14ac:dyDescent="0.2">
      <c r="A447" s="62">
        <v>444</v>
      </c>
      <c r="B447" s="95">
        <f>INDEX(技能效果!B:B,MATCH(技能效果等级!W447,技能效果!AE:AE,0))</f>
        <v>130602201</v>
      </c>
      <c r="C447" s="95" t="str">
        <f>INDEX(技能效果!C:C,MATCH(技能效果等级!B447,技能效果!B:B,0))</f>
        <v>幻普攻伤害</v>
      </c>
      <c r="D447" s="96" t="s">
        <v>873</v>
      </c>
      <c r="E447" s="95">
        <v>10</v>
      </c>
      <c r="F447" s="95">
        <f>INDEX(技能效果!H:H,MATCH(技能效果等级!B447,技能效果!B:B,0))</f>
        <v>1001</v>
      </c>
      <c r="G447" s="95">
        <f>IF(INDEX(技能效果!K:K,MATCH(B447,技能效果!B:B,0))=0,INDEX(技能效果!I:I,MATCH(技能效果等级!B447,技能效果!B:B,0)),INDEX(技能效果!I:I,MATCH(技能效果等级!B447,技能效果!B:B,0))*VLOOKUP(E447,技能数值计算!$C$19:$D$28,2,FALSE))</f>
        <v>1</v>
      </c>
      <c r="H447" s="95">
        <f>INDEX(技能效果!J:J,MATCH(技能效果等级!B447,技能效果!B:B,0))</f>
        <v>0</v>
      </c>
      <c r="I447" s="95"/>
      <c r="J447" s="95"/>
      <c r="K447" s="95"/>
      <c r="L447" s="95"/>
      <c r="M447" s="95"/>
      <c r="N447" s="96" t="str">
        <f>IF(INDEX(技能效果!L:L,MATCH(技能效果等级!B447,技能效果!B:B,0))="","",INDEX(技能效果!L:L,MATCH(技能效果等级!B447,技能效果!B:B,0)))</f>
        <v/>
      </c>
      <c r="O447" s="95">
        <f>IF(INDEX(技能效果!N:N,MATCH(B447,技能效果!B:B,0))=0,INDEX(技能效果!M:M,MATCH(技能效果等级!B447,技能效果!B:B,0)),INDEX(技能效果!M:M,MATCH(技能效果等级!B447,技能效果!B:B,0))*VLOOKUP(E447,技能数值计算!$C$19:$D$28,2,FALSE))</f>
        <v>0</v>
      </c>
      <c r="P447" s="95"/>
      <c r="Q447" s="95"/>
      <c r="R447" s="95" t="str">
        <f>IF(INDEX(技能效果!O:O,MATCH(技能效果等级!B447,技能效果!B:B,0))="","",INDEX(技能效果!O:O,MATCH(技能效果等级!B447,技能效果!B:B,0)))</f>
        <v/>
      </c>
      <c r="S447" s="95"/>
      <c r="T447" s="95"/>
      <c r="U447" s="95"/>
      <c r="V447" s="96" t="str">
        <f>IF(INDEX(技能效果!AF:AF,MATCH(技能效果等级!B447,技能效果!B:B,0))="","",INDEX(技能效果!AF:AF,MATCH(技能效果等级!B447,技能效果!B:B,0)))</f>
        <v/>
      </c>
      <c r="W447" s="95">
        <f t="shared" si="5"/>
        <v>35</v>
      </c>
      <c r="X447" s="95"/>
      <c r="Y447" s="95"/>
    </row>
    <row r="448" spans="1:25" ht="16.5" x14ac:dyDescent="0.2">
      <c r="A448" s="62">
        <v>445</v>
      </c>
      <c r="B448" s="95">
        <f>INDEX(技能效果!B:B,MATCH(技能效果等级!W448,技能效果!AE:AE,0))</f>
        <v>130602202</v>
      </c>
      <c r="C448" s="95" t="str">
        <f>INDEX(技能效果!C:C,MATCH(技能效果等级!B448,技能效果!B:B,0))</f>
        <v>幻普攻水晶</v>
      </c>
      <c r="D448" s="96" t="s">
        <v>873</v>
      </c>
      <c r="E448" s="95">
        <v>1</v>
      </c>
      <c r="F448" s="95">
        <f>INDEX(技能效果!H:H,MATCH(技能效果等级!B448,技能效果!B:B,0))</f>
        <v>3001</v>
      </c>
      <c r="G448" s="95">
        <f>IF(INDEX(技能效果!K:K,MATCH(B448,技能效果!B:B,0))=0,INDEX(技能效果!I:I,MATCH(技能效果等级!B448,技能效果!B:B,0)),INDEX(技能效果!I:I,MATCH(技能效果等级!B448,技能效果!B:B,0))*VLOOKUP(E448,技能数值计算!$C$19:$D$28,2,FALSE))</f>
        <v>3</v>
      </c>
      <c r="H448" s="95">
        <f>INDEX(技能效果!J:J,MATCH(技能效果等级!B448,技能效果!B:B,0))</f>
        <v>1</v>
      </c>
      <c r="I448" s="95"/>
      <c r="J448" s="95"/>
      <c r="K448" s="95"/>
      <c r="L448" s="95"/>
      <c r="M448" s="95"/>
      <c r="N448" s="96" t="str">
        <f>IF(INDEX(技能效果!L:L,MATCH(技能效果等级!B448,技能效果!B:B,0))="","",INDEX(技能效果!L:L,MATCH(技能效果等级!B448,技能效果!B:B,0)))</f>
        <v/>
      </c>
      <c r="O448" s="95">
        <f>IF(INDEX(技能效果!N:N,MATCH(B448,技能效果!B:B,0))=0,INDEX(技能效果!M:M,MATCH(技能效果等级!B448,技能效果!B:B,0)),INDEX(技能效果!M:M,MATCH(技能效果等级!B448,技能效果!B:B,0))*VLOOKUP(E448,技能数值计算!$C$19:$D$28,2,FALSE))</f>
        <v>0</v>
      </c>
      <c r="P448" s="95"/>
      <c r="Q448" s="95"/>
      <c r="R448" s="95" t="str">
        <f>IF(INDEX(技能效果!O:O,MATCH(技能效果等级!B448,技能效果!B:B,0))="","",INDEX(技能效果!O:O,MATCH(技能效果等级!B448,技能效果!B:B,0)))</f>
        <v/>
      </c>
      <c r="S448" s="95"/>
      <c r="T448" s="95"/>
      <c r="U448" s="95"/>
      <c r="V448" s="96" t="str">
        <f>IF(INDEX(技能效果!AF:AF,MATCH(技能效果等级!B448,技能效果!B:B,0))="","",INDEX(技能效果!AF:AF,MATCH(技能效果等级!B448,技能效果!B:B,0)))</f>
        <v/>
      </c>
      <c r="W448" s="95">
        <f t="shared" si="5"/>
        <v>36</v>
      </c>
      <c r="X448" s="95"/>
      <c r="Y448" s="95"/>
    </row>
    <row r="449" spans="1:25" ht="16.5" x14ac:dyDescent="0.2">
      <c r="A449" s="62">
        <v>446</v>
      </c>
      <c r="B449" s="95">
        <f>INDEX(技能效果!B:B,MATCH(技能效果等级!W449,技能效果!AE:AE,0))</f>
        <v>130602202</v>
      </c>
      <c r="C449" s="95" t="str">
        <f>INDEX(技能效果!C:C,MATCH(技能效果等级!B449,技能效果!B:B,0))</f>
        <v>幻普攻水晶</v>
      </c>
      <c r="D449" s="96" t="s">
        <v>873</v>
      </c>
      <c r="E449" s="95">
        <v>2</v>
      </c>
      <c r="F449" s="95">
        <f>INDEX(技能效果!H:H,MATCH(技能效果等级!B449,技能效果!B:B,0))</f>
        <v>3001</v>
      </c>
      <c r="G449" s="95">
        <f>IF(INDEX(技能效果!K:K,MATCH(B449,技能效果!B:B,0))=0,INDEX(技能效果!I:I,MATCH(技能效果等级!B449,技能效果!B:B,0)),INDEX(技能效果!I:I,MATCH(技能效果等级!B449,技能效果!B:B,0))*VLOOKUP(E449,技能数值计算!$C$19:$D$28,2,FALSE))</f>
        <v>3</v>
      </c>
      <c r="H449" s="95">
        <f>INDEX(技能效果!J:J,MATCH(技能效果等级!B449,技能效果!B:B,0))</f>
        <v>1</v>
      </c>
      <c r="I449" s="95"/>
      <c r="J449" s="95"/>
      <c r="K449" s="95"/>
      <c r="L449" s="95"/>
      <c r="M449" s="95"/>
      <c r="N449" s="96" t="str">
        <f>IF(INDEX(技能效果!L:L,MATCH(技能效果等级!B449,技能效果!B:B,0))="","",INDEX(技能效果!L:L,MATCH(技能效果等级!B449,技能效果!B:B,0)))</f>
        <v/>
      </c>
      <c r="O449" s="95">
        <f>IF(INDEX(技能效果!N:N,MATCH(B449,技能效果!B:B,0))=0,INDEX(技能效果!M:M,MATCH(技能效果等级!B449,技能效果!B:B,0)),INDEX(技能效果!M:M,MATCH(技能效果等级!B449,技能效果!B:B,0))*VLOOKUP(E449,技能数值计算!$C$19:$D$28,2,FALSE))</f>
        <v>0</v>
      </c>
      <c r="P449" s="95"/>
      <c r="Q449" s="95"/>
      <c r="R449" s="95" t="str">
        <f>IF(INDEX(技能效果!O:O,MATCH(技能效果等级!B449,技能效果!B:B,0))="","",INDEX(技能效果!O:O,MATCH(技能效果等级!B449,技能效果!B:B,0)))</f>
        <v/>
      </c>
      <c r="S449" s="95"/>
      <c r="T449" s="95"/>
      <c r="U449" s="95"/>
      <c r="V449" s="96" t="str">
        <f>IF(INDEX(技能效果!AF:AF,MATCH(技能效果等级!B449,技能效果!B:B,0))="","",INDEX(技能效果!AF:AF,MATCH(技能效果等级!B449,技能效果!B:B,0)))</f>
        <v/>
      </c>
      <c r="W449" s="95">
        <f t="shared" si="5"/>
        <v>36</v>
      </c>
      <c r="X449" s="95"/>
      <c r="Y449" s="95"/>
    </row>
    <row r="450" spans="1:25" ht="16.5" x14ac:dyDescent="0.2">
      <c r="A450" s="62">
        <v>447</v>
      </c>
      <c r="B450" s="95">
        <f>INDEX(技能效果!B:B,MATCH(技能效果等级!W450,技能效果!AE:AE,0))</f>
        <v>130602202</v>
      </c>
      <c r="C450" s="95" t="str">
        <f>INDEX(技能效果!C:C,MATCH(技能效果等级!B450,技能效果!B:B,0))</f>
        <v>幻普攻水晶</v>
      </c>
      <c r="D450" s="96" t="s">
        <v>873</v>
      </c>
      <c r="E450" s="95">
        <v>3</v>
      </c>
      <c r="F450" s="95">
        <f>INDEX(技能效果!H:H,MATCH(技能效果等级!B450,技能效果!B:B,0))</f>
        <v>3001</v>
      </c>
      <c r="G450" s="95">
        <f>IF(INDEX(技能效果!K:K,MATCH(B450,技能效果!B:B,0))=0,INDEX(技能效果!I:I,MATCH(技能效果等级!B450,技能效果!B:B,0)),INDEX(技能效果!I:I,MATCH(技能效果等级!B450,技能效果!B:B,0))*VLOOKUP(E450,技能数值计算!$C$19:$D$28,2,FALSE))</f>
        <v>3</v>
      </c>
      <c r="H450" s="95">
        <f>INDEX(技能效果!J:J,MATCH(技能效果等级!B450,技能效果!B:B,0))</f>
        <v>1</v>
      </c>
      <c r="I450" s="95"/>
      <c r="J450" s="95"/>
      <c r="K450" s="95"/>
      <c r="L450" s="95"/>
      <c r="M450" s="95"/>
      <c r="N450" s="96" t="str">
        <f>IF(INDEX(技能效果!L:L,MATCH(技能效果等级!B450,技能效果!B:B,0))="","",INDEX(技能效果!L:L,MATCH(技能效果等级!B450,技能效果!B:B,0)))</f>
        <v/>
      </c>
      <c r="O450" s="95">
        <f>IF(INDEX(技能效果!N:N,MATCH(B450,技能效果!B:B,0))=0,INDEX(技能效果!M:M,MATCH(技能效果等级!B450,技能效果!B:B,0)),INDEX(技能效果!M:M,MATCH(技能效果等级!B450,技能效果!B:B,0))*VLOOKUP(E450,技能数值计算!$C$19:$D$28,2,FALSE))</f>
        <v>0</v>
      </c>
      <c r="P450" s="95"/>
      <c r="Q450" s="95"/>
      <c r="R450" s="95" t="str">
        <f>IF(INDEX(技能效果!O:O,MATCH(技能效果等级!B450,技能效果!B:B,0))="","",INDEX(技能效果!O:O,MATCH(技能效果等级!B450,技能效果!B:B,0)))</f>
        <v/>
      </c>
      <c r="S450" s="95"/>
      <c r="T450" s="95"/>
      <c r="U450" s="95"/>
      <c r="V450" s="96" t="str">
        <f>IF(INDEX(技能效果!AF:AF,MATCH(技能效果等级!B450,技能效果!B:B,0))="","",INDEX(技能效果!AF:AF,MATCH(技能效果等级!B450,技能效果!B:B,0)))</f>
        <v/>
      </c>
      <c r="W450" s="95">
        <f t="shared" si="5"/>
        <v>36</v>
      </c>
      <c r="X450" s="95"/>
      <c r="Y450" s="95"/>
    </row>
    <row r="451" spans="1:25" ht="16.5" x14ac:dyDescent="0.2">
      <c r="A451" s="62">
        <v>448</v>
      </c>
      <c r="B451" s="95">
        <f>INDEX(技能效果!B:B,MATCH(技能效果等级!W451,技能效果!AE:AE,0))</f>
        <v>130602202</v>
      </c>
      <c r="C451" s="95" t="str">
        <f>INDEX(技能效果!C:C,MATCH(技能效果等级!B451,技能效果!B:B,0))</f>
        <v>幻普攻水晶</v>
      </c>
      <c r="D451" s="96" t="s">
        <v>873</v>
      </c>
      <c r="E451" s="95">
        <v>4</v>
      </c>
      <c r="F451" s="95">
        <f>INDEX(技能效果!H:H,MATCH(技能效果等级!B451,技能效果!B:B,0))</f>
        <v>3001</v>
      </c>
      <c r="G451" s="95">
        <f>IF(INDEX(技能效果!K:K,MATCH(B451,技能效果!B:B,0))=0,INDEX(技能效果!I:I,MATCH(技能效果等级!B451,技能效果!B:B,0)),INDEX(技能效果!I:I,MATCH(技能效果等级!B451,技能效果!B:B,0))*VLOOKUP(E451,技能数值计算!$C$19:$D$28,2,FALSE))</f>
        <v>3</v>
      </c>
      <c r="H451" s="95">
        <f>INDEX(技能效果!J:J,MATCH(技能效果等级!B451,技能效果!B:B,0))</f>
        <v>1</v>
      </c>
      <c r="I451" s="95"/>
      <c r="J451" s="95"/>
      <c r="K451" s="95"/>
      <c r="L451" s="95"/>
      <c r="M451" s="95"/>
      <c r="N451" s="96" t="str">
        <f>IF(INDEX(技能效果!L:L,MATCH(技能效果等级!B451,技能效果!B:B,0))="","",INDEX(技能效果!L:L,MATCH(技能效果等级!B451,技能效果!B:B,0)))</f>
        <v/>
      </c>
      <c r="O451" s="95">
        <f>IF(INDEX(技能效果!N:N,MATCH(B451,技能效果!B:B,0))=0,INDEX(技能效果!M:M,MATCH(技能效果等级!B451,技能效果!B:B,0)),INDEX(技能效果!M:M,MATCH(技能效果等级!B451,技能效果!B:B,0))*VLOOKUP(E451,技能数值计算!$C$19:$D$28,2,FALSE))</f>
        <v>0</v>
      </c>
      <c r="P451" s="95"/>
      <c r="Q451" s="95"/>
      <c r="R451" s="95" t="str">
        <f>IF(INDEX(技能效果!O:O,MATCH(技能效果等级!B451,技能效果!B:B,0))="","",INDEX(技能效果!O:O,MATCH(技能效果等级!B451,技能效果!B:B,0)))</f>
        <v/>
      </c>
      <c r="S451" s="95"/>
      <c r="T451" s="95"/>
      <c r="U451" s="95"/>
      <c r="V451" s="96" t="str">
        <f>IF(INDEX(技能效果!AF:AF,MATCH(技能效果等级!B451,技能效果!B:B,0))="","",INDEX(技能效果!AF:AF,MATCH(技能效果等级!B451,技能效果!B:B,0)))</f>
        <v/>
      </c>
      <c r="W451" s="95">
        <f t="shared" si="5"/>
        <v>36</v>
      </c>
      <c r="X451" s="95"/>
      <c r="Y451" s="95"/>
    </row>
    <row r="452" spans="1:25" ht="16.5" x14ac:dyDescent="0.2">
      <c r="A452" s="62">
        <v>449</v>
      </c>
      <c r="B452" s="95">
        <f>INDEX(技能效果!B:B,MATCH(技能效果等级!W452,技能效果!AE:AE,0))</f>
        <v>130602202</v>
      </c>
      <c r="C452" s="95" t="str">
        <f>INDEX(技能效果!C:C,MATCH(技能效果等级!B452,技能效果!B:B,0))</f>
        <v>幻普攻水晶</v>
      </c>
      <c r="D452" s="96" t="s">
        <v>873</v>
      </c>
      <c r="E452" s="95">
        <v>5</v>
      </c>
      <c r="F452" s="95">
        <f>INDEX(技能效果!H:H,MATCH(技能效果等级!B452,技能效果!B:B,0))</f>
        <v>3001</v>
      </c>
      <c r="G452" s="95">
        <f>IF(INDEX(技能效果!K:K,MATCH(B452,技能效果!B:B,0))=0,INDEX(技能效果!I:I,MATCH(技能效果等级!B452,技能效果!B:B,0)),INDEX(技能效果!I:I,MATCH(技能效果等级!B452,技能效果!B:B,0))*VLOOKUP(E452,技能数值计算!$C$19:$D$28,2,FALSE))</f>
        <v>3</v>
      </c>
      <c r="H452" s="95">
        <f>INDEX(技能效果!J:J,MATCH(技能效果等级!B452,技能效果!B:B,0))</f>
        <v>1</v>
      </c>
      <c r="I452" s="95"/>
      <c r="J452" s="95"/>
      <c r="K452" s="95"/>
      <c r="L452" s="95"/>
      <c r="M452" s="95"/>
      <c r="N452" s="96" t="str">
        <f>IF(INDEX(技能效果!L:L,MATCH(技能效果等级!B452,技能效果!B:B,0))="","",INDEX(技能效果!L:L,MATCH(技能效果等级!B452,技能效果!B:B,0)))</f>
        <v/>
      </c>
      <c r="O452" s="95">
        <f>IF(INDEX(技能效果!N:N,MATCH(B452,技能效果!B:B,0))=0,INDEX(技能效果!M:M,MATCH(技能效果等级!B452,技能效果!B:B,0)),INDEX(技能效果!M:M,MATCH(技能效果等级!B452,技能效果!B:B,0))*VLOOKUP(E452,技能数值计算!$C$19:$D$28,2,FALSE))</f>
        <v>0</v>
      </c>
      <c r="P452" s="95"/>
      <c r="Q452" s="95"/>
      <c r="R452" s="95" t="str">
        <f>IF(INDEX(技能效果!O:O,MATCH(技能效果等级!B452,技能效果!B:B,0))="","",INDEX(技能效果!O:O,MATCH(技能效果等级!B452,技能效果!B:B,0)))</f>
        <v/>
      </c>
      <c r="S452" s="95"/>
      <c r="T452" s="95"/>
      <c r="U452" s="95"/>
      <c r="V452" s="96" t="str">
        <f>IF(INDEX(技能效果!AF:AF,MATCH(技能效果等级!B452,技能效果!B:B,0))="","",INDEX(技能效果!AF:AF,MATCH(技能效果等级!B452,技能效果!B:B,0)))</f>
        <v/>
      </c>
      <c r="W452" s="95">
        <f t="shared" si="5"/>
        <v>36</v>
      </c>
      <c r="X452" s="95"/>
      <c r="Y452" s="95"/>
    </row>
    <row r="453" spans="1:25" ht="16.5" x14ac:dyDescent="0.2">
      <c r="A453" s="62">
        <v>450</v>
      </c>
      <c r="B453" s="95">
        <f>INDEX(技能效果!B:B,MATCH(技能效果等级!W453,技能效果!AE:AE,0))</f>
        <v>130602202</v>
      </c>
      <c r="C453" s="95" t="str">
        <f>INDEX(技能效果!C:C,MATCH(技能效果等级!B453,技能效果!B:B,0))</f>
        <v>幻普攻水晶</v>
      </c>
      <c r="D453" s="96" t="s">
        <v>873</v>
      </c>
      <c r="E453" s="95">
        <v>6</v>
      </c>
      <c r="F453" s="95">
        <f>INDEX(技能效果!H:H,MATCH(技能效果等级!B453,技能效果!B:B,0))</f>
        <v>3001</v>
      </c>
      <c r="G453" s="95">
        <f>IF(INDEX(技能效果!K:K,MATCH(B453,技能效果!B:B,0))=0,INDEX(技能效果!I:I,MATCH(技能效果等级!B453,技能效果!B:B,0)),INDEX(技能效果!I:I,MATCH(技能效果等级!B453,技能效果!B:B,0))*VLOOKUP(E453,技能数值计算!$C$19:$D$28,2,FALSE))</f>
        <v>3</v>
      </c>
      <c r="H453" s="95">
        <f>INDEX(技能效果!J:J,MATCH(技能效果等级!B453,技能效果!B:B,0))</f>
        <v>1</v>
      </c>
      <c r="I453" s="95"/>
      <c r="J453" s="95"/>
      <c r="K453" s="95"/>
      <c r="L453" s="95"/>
      <c r="M453" s="95"/>
      <c r="N453" s="96" t="str">
        <f>IF(INDEX(技能效果!L:L,MATCH(技能效果等级!B453,技能效果!B:B,0))="","",INDEX(技能效果!L:L,MATCH(技能效果等级!B453,技能效果!B:B,0)))</f>
        <v/>
      </c>
      <c r="O453" s="95">
        <f>IF(INDEX(技能效果!N:N,MATCH(B453,技能效果!B:B,0))=0,INDEX(技能效果!M:M,MATCH(技能效果等级!B453,技能效果!B:B,0)),INDEX(技能效果!M:M,MATCH(技能效果等级!B453,技能效果!B:B,0))*VLOOKUP(E453,技能数值计算!$C$19:$D$28,2,FALSE))</f>
        <v>0</v>
      </c>
      <c r="P453" s="95"/>
      <c r="Q453" s="95"/>
      <c r="R453" s="95" t="str">
        <f>IF(INDEX(技能效果!O:O,MATCH(技能效果等级!B453,技能效果!B:B,0))="","",INDEX(技能效果!O:O,MATCH(技能效果等级!B453,技能效果!B:B,0)))</f>
        <v/>
      </c>
      <c r="S453" s="95"/>
      <c r="T453" s="95"/>
      <c r="U453" s="95"/>
      <c r="V453" s="96" t="str">
        <f>IF(INDEX(技能效果!AF:AF,MATCH(技能效果等级!B453,技能效果!B:B,0))="","",INDEX(技能效果!AF:AF,MATCH(技能效果等级!B453,技能效果!B:B,0)))</f>
        <v/>
      </c>
      <c r="W453" s="95">
        <f t="shared" si="5"/>
        <v>36</v>
      </c>
      <c r="X453" s="95"/>
      <c r="Y453" s="95"/>
    </row>
    <row r="454" spans="1:25" ht="16.5" x14ac:dyDescent="0.2">
      <c r="A454" s="62">
        <v>451</v>
      </c>
      <c r="B454" s="95">
        <f>INDEX(技能效果!B:B,MATCH(技能效果等级!W454,技能效果!AE:AE,0))</f>
        <v>130602202</v>
      </c>
      <c r="C454" s="95" t="str">
        <f>INDEX(技能效果!C:C,MATCH(技能效果等级!B454,技能效果!B:B,0))</f>
        <v>幻普攻水晶</v>
      </c>
      <c r="D454" s="96" t="s">
        <v>873</v>
      </c>
      <c r="E454" s="95">
        <v>7</v>
      </c>
      <c r="F454" s="95">
        <f>INDEX(技能效果!H:H,MATCH(技能效果等级!B454,技能效果!B:B,0))</f>
        <v>3001</v>
      </c>
      <c r="G454" s="95">
        <f>IF(INDEX(技能效果!K:K,MATCH(B454,技能效果!B:B,0))=0,INDEX(技能效果!I:I,MATCH(技能效果等级!B454,技能效果!B:B,0)),INDEX(技能效果!I:I,MATCH(技能效果等级!B454,技能效果!B:B,0))*VLOOKUP(E454,技能数值计算!$C$19:$D$28,2,FALSE))</f>
        <v>3</v>
      </c>
      <c r="H454" s="95">
        <f>INDEX(技能效果!J:J,MATCH(技能效果等级!B454,技能效果!B:B,0))</f>
        <v>1</v>
      </c>
      <c r="I454" s="95"/>
      <c r="J454" s="95"/>
      <c r="K454" s="95"/>
      <c r="L454" s="95"/>
      <c r="M454" s="95"/>
      <c r="N454" s="96" t="str">
        <f>IF(INDEX(技能效果!L:L,MATCH(技能效果等级!B454,技能效果!B:B,0))="","",INDEX(技能效果!L:L,MATCH(技能效果等级!B454,技能效果!B:B,0)))</f>
        <v/>
      </c>
      <c r="O454" s="95">
        <f>IF(INDEX(技能效果!N:N,MATCH(B454,技能效果!B:B,0))=0,INDEX(技能效果!M:M,MATCH(技能效果等级!B454,技能效果!B:B,0)),INDEX(技能效果!M:M,MATCH(技能效果等级!B454,技能效果!B:B,0))*VLOOKUP(E454,技能数值计算!$C$19:$D$28,2,FALSE))</f>
        <v>0</v>
      </c>
      <c r="P454" s="95"/>
      <c r="Q454" s="95"/>
      <c r="R454" s="95" t="str">
        <f>IF(INDEX(技能效果!O:O,MATCH(技能效果等级!B454,技能效果!B:B,0))="","",INDEX(技能效果!O:O,MATCH(技能效果等级!B454,技能效果!B:B,0)))</f>
        <v/>
      </c>
      <c r="S454" s="95"/>
      <c r="T454" s="95"/>
      <c r="U454" s="95"/>
      <c r="V454" s="96" t="str">
        <f>IF(INDEX(技能效果!AF:AF,MATCH(技能效果等级!B454,技能效果!B:B,0))="","",INDEX(技能效果!AF:AF,MATCH(技能效果等级!B454,技能效果!B:B,0)))</f>
        <v/>
      </c>
      <c r="W454" s="95">
        <f t="shared" si="5"/>
        <v>36</v>
      </c>
      <c r="X454" s="95"/>
      <c r="Y454" s="95"/>
    </row>
    <row r="455" spans="1:25" ht="16.5" x14ac:dyDescent="0.2">
      <c r="A455" s="62">
        <v>452</v>
      </c>
      <c r="B455" s="95">
        <f>INDEX(技能效果!B:B,MATCH(技能效果等级!W455,技能效果!AE:AE,0))</f>
        <v>130602202</v>
      </c>
      <c r="C455" s="95" t="str">
        <f>INDEX(技能效果!C:C,MATCH(技能效果等级!B455,技能效果!B:B,0))</f>
        <v>幻普攻水晶</v>
      </c>
      <c r="D455" s="96" t="s">
        <v>873</v>
      </c>
      <c r="E455" s="95">
        <v>8</v>
      </c>
      <c r="F455" s="95">
        <f>INDEX(技能效果!H:H,MATCH(技能效果等级!B455,技能效果!B:B,0))</f>
        <v>3001</v>
      </c>
      <c r="G455" s="95">
        <f>IF(INDEX(技能效果!K:K,MATCH(B455,技能效果!B:B,0))=0,INDEX(技能效果!I:I,MATCH(技能效果等级!B455,技能效果!B:B,0)),INDEX(技能效果!I:I,MATCH(技能效果等级!B455,技能效果!B:B,0))*VLOOKUP(E455,技能数值计算!$C$19:$D$28,2,FALSE))</f>
        <v>3</v>
      </c>
      <c r="H455" s="95">
        <f>INDEX(技能效果!J:J,MATCH(技能效果等级!B455,技能效果!B:B,0))</f>
        <v>1</v>
      </c>
      <c r="I455" s="95"/>
      <c r="J455" s="95"/>
      <c r="K455" s="95"/>
      <c r="L455" s="95"/>
      <c r="M455" s="95"/>
      <c r="N455" s="96" t="str">
        <f>IF(INDEX(技能效果!L:L,MATCH(技能效果等级!B455,技能效果!B:B,0))="","",INDEX(技能效果!L:L,MATCH(技能效果等级!B455,技能效果!B:B,0)))</f>
        <v/>
      </c>
      <c r="O455" s="95">
        <f>IF(INDEX(技能效果!N:N,MATCH(B455,技能效果!B:B,0))=0,INDEX(技能效果!M:M,MATCH(技能效果等级!B455,技能效果!B:B,0)),INDEX(技能效果!M:M,MATCH(技能效果等级!B455,技能效果!B:B,0))*VLOOKUP(E455,技能数值计算!$C$19:$D$28,2,FALSE))</f>
        <v>0</v>
      </c>
      <c r="P455" s="95"/>
      <c r="Q455" s="95"/>
      <c r="R455" s="95" t="str">
        <f>IF(INDEX(技能效果!O:O,MATCH(技能效果等级!B455,技能效果!B:B,0))="","",INDEX(技能效果!O:O,MATCH(技能效果等级!B455,技能效果!B:B,0)))</f>
        <v/>
      </c>
      <c r="S455" s="95"/>
      <c r="T455" s="95"/>
      <c r="U455" s="95"/>
      <c r="V455" s="96" t="str">
        <f>IF(INDEX(技能效果!AF:AF,MATCH(技能效果等级!B455,技能效果!B:B,0))="","",INDEX(技能效果!AF:AF,MATCH(技能效果等级!B455,技能效果!B:B,0)))</f>
        <v/>
      </c>
      <c r="W455" s="95">
        <f t="shared" si="5"/>
        <v>36</v>
      </c>
      <c r="X455" s="95"/>
      <c r="Y455" s="95"/>
    </row>
    <row r="456" spans="1:25" ht="16.5" x14ac:dyDescent="0.2">
      <c r="A456" s="62">
        <v>453</v>
      </c>
      <c r="B456" s="95">
        <f>INDEX(技能效果!B:B,MATCH(技能效果等级!W456,技能效果!AE:AE,0))</f>
        <v>130602202</v>
      </c>
      <c r="C456" s="95" t="str">
        <f>INDEX(技能效果!C:C,MATCH(技能效果等级!B456,技能效果!B:B,0))</f>
        <v>幻普攻水晶</v>
      </c>
      <c r="D456" s="96" t="s">
        <v>873</v>
      </c>
      <c r="E456" s="95">
        <v>9</v>
      </c>
      <c r="F456" s="95">
        <f>INDEX(技能效果!H:H,MATCH(技能效果等级!B456,技能效果!B:B,0))</f>
        <v>3001</v>
      </c>
      <c r="G456" s="95">
        <f>IF(INDEX(技能效果!K:K,MATCH(B456,技能效果!B:B,0))=0,INDEX(技能效果!I:I,MATCH(技能效果等级!B456,技能效果!B:B,0)),INDEX(技能效果!I:I,MATCH(技能效果等级!B456,技能效果!B:B,0))*VLOOKUP(E456,技能数值计算!$C$19:$D$28,2,FALSE))</f>
        <v>3</v>
      </c>
      <c r="H456" s="95">
        <f>INDEX(技能效果!J:J,MATCH(技能效果等级!B456,技能效果!B:B,0))</f>
        <v>1</v>
      </c>
      <c r="I456" s="95"/>
      <c r="J456" s="95"/>
      <c r="K456" s="95"/>
      <c r="L456" s="95"/>
      <c r="M456" s="95"/>
      <c r="N456" s="96" t="str">
        <f>IF(INDEX(技能效果!L:L,MATCH(技能效果等级!B456,技能效果!B:B,0))="","",INDEX(技能效果!L:L,MATCH(技能效果等级!B456,技能效果!B:B,0)))</f>
        <v/>
      </c>
      <c r="O456" s="95">
        <f>IF(INDEX(技能效果!N:N,MATCH(B456,技能效果!B:B,0))=0,INDEX(技能效果!M:M,MATCH(技能效果等级!B456,技能效果!B:B,0)),INDEX(技能效果!M:M,MATCH(技能效果等级!B456,技能效果!B:B,0))*VLOOKUP(E456,技能数值计算!$C$19:$D$28,2,FALSE))</f>
        <v>0</v>
      </c>
      <c r="P456" s="95"/>
      <c r="Q456" s="95"/>
      <c r="R456" s="95" t="str">
        <f>IF(INDEX(技能效果!O:O,MATCH(技能效果等级!B456,技能效果!B:B,0))="","",INDEX(技能效果!O:O,MATCH(技能效果等级!B456,技能效果!B:B,0)))</f>
        <v/>
      </c>
      <c r="S456" s="95"/>
      <c r="T456" s="95"/>
      <c r="U456" s="95"/>
      <c r="V456" s="96" t="str">
        <f>IF(INDEX(技能效果!AF:AF,MATCH(技能效果等级!B456,技能效果!B:B,0))="","",INDEX(技能效果!AF:AF,MATCH(技能效果等级!B456,技能效果!B:B,0)))</f>
        <v/>
      </c>
      <c r="W456" s="95">
        <f t="shared" si="5"/>
        <v>36</v>
      </c>
      <c r="X456" s="95"/>
      <c r="Y456" s="95"/>
    </row>
    <row r="457" spans="1:25" ht="16.5" x14ac:dyDescent="0.2">
      <c r="A457" s="62">
        <v>454</v>
      </c>
      <c r="B457" s="95">
        <f>INDEX(技能效果!B:B,MATCH(技能效果等级!W457,技能效果!AE:AE,0))</f>
        <v>130602202</v>
      </c>
      <c r="C457" s="95" t="str">
        <f>INDEX(技能效果!C:C,MATCH(技能效果等级!B457,技能效果!B:B,0))</f>
        <v>幻普攻水晶</v>
      </c>
      <c r="D457" s="96" t="s">
        <v>873</v>
      </c>
      <c r="E457" s="95">
        <v>10</v>
      </c>
      <c r="F457" s="95">
        <f>INDEX(技能效果!H:H,MATCH(技能效果等级!B457,技能效果!B:B,0))</f>
        <v>3001</v>
      </c>
      <c r="G457" s="95">
        <f>IF(INDEX(技能效果!K:K,MATCH(B457,技能效果!B:B,0))=0,INDEX(技能效果!I:I,MATCH(技能效果等级!B457,技能效果!B:B,0)),INDEX(技能效果!I:I,MATCH(技能效果等级!B457,技能效果!B:B,0))*VLOOKUP(E457,技能数值计算!$C$19:$D$28,2,FALSE))</f>
        <v>3</v>
      </c>
      <c r="H457" s="95">
        <f>INDEX(技能效果!J:J,MATCH(技能效果等级!B457,技能效果!B:B,0))</f>
        <v>1</v>
      </c>
      <c r="I457" s="95"/>
      <c r="J457" s="95"/>
      <c r="K457" s="95"/>
      <c r="L457" s="95"/>
      <c r="M457" s="95"/>
      <c r="N457" s="96" t="str">
        <f>IF(INDEX(技能效果!L:L,MATCH(技能效果等级!B457,技能效果!B:B,0))="","",INDEX(技能效果!L:L,MATCH(技能效果等级!B457,技能效果!B:B,0)))</f>
        <v/>
      </c>
      <c r="O457" s="95">
        <f>IF(INDEX(技能效果!N:N,MATCH(B457,技能效果!B:B,0))=0,INDEX(技能效果!M:M,MATCH(技能效果等级!B457,技能效果!B:B,0)),INDEX(技能效果!M:M,MATCH(技能效果等级!B457,技能效果!B:B,0))*VLOOKUP(E457,技能数值计算!$C$19:$D$28,2,FALSE))</f>
        <v>0</v>
      </c>
      <c r="P457" s="95"/>
      <c r="Q457" s="95"/>
      <c r="R457" s="95" t="str">
        <f>IF(INDEX(技能效果!O:O,MATCH(技能效果等级!B457,技能效果!B:B,0))="","",INDEX(技能效果!O:O,MATCH(技能效果等级!B457,技能效果!B:B,0)))</f>
        <v/>
      </c>
      <c r="S457" s="95"/>
      <c r="T457" s="95"/>
      <c r="U457" s="95"/>
      <c r="V457" s="96" t="str">
        <f>IF(INDEX(技能效果!AF:AF,MATCH(技能效果等级!B457,技能效果!B:B,0))="","",INDEX(技能效果!AF:AF,MATCH(技能效果等级!B457,技能效果!B:B,0)))</f>
        <v/>
      </c>
      <c r="W457" s="95">
        <f t="shared" si="5"/>
        <v>36</v>
      </c>
      <c r="X457" s="95"/>
      <c r="Y457" s="95"/>
    </row>
    <row r="458" spans="1:25" ht="16.5" x14ac:dyDescent="0.2">
      <c r="A458" s="62">
        <v>455</v>
      </c>
      <c r="B458" s="95">
        <f>INDEX(技能效果!B:B,MATCH(技能效果等级!W458,技能效果!AE:AE,0))</f>
        <v>130700101</v>
      </c>
      <c r="C458" s="95" t="str">
        <f>INDEX(技能效果!C:C,MATCH(技能效果等级!B458,技能效果!B:B,0))</f>
        <v>关羽普攻伤害</v>
      </c>
      <c r="D458" s="96" t="s">
        <v>873</v>
      </c>
      <c r="E458" s="95">
        <v>1</v>
      </c>
      <c r="F458" s="95">
        <f>INDEX(技能效果!H:H,MATCH(技能效果等级!B458,技能效果!B:B,0))</f>
        <v>1001</v>
      </c>
      <c r="G458" s="95">
        <f>IF(INDEX(技能效果!K:K,MATCH(B458,技能效果!B:B,0))=0,INDEX(技能效果!I:I,MATCH(技能效果等级!B458,技能效果!B:B,0)),INDEX(技能效果!I:I,MATCH(技能效果等级!B458,技能效果!B:B,0))*VLOOKUP(E458,技能数值计算!$C$19:$D$28,2,FALSE))</f>
        <v>1</v>
      </c>
      <c r="H458" s="95">
        <f>INDEX(技能效果!J:J,MATCH(技能效果等级!B458,技能效果!B:B,0))</f>
        <v>0</v>
      </c>
      <c r="I458" s="95"/>
      <c r="J458" s="95"/>
      <c r="K458" s="95"/>
      <c r="L458" s="95"/>
      <c r="M458" s="95"/>
      <c r="N458" s="96" t="str">
        <f>IF(INDEX(技能效果!L:L,MATCH(技能效果等级!B458,技能效果!B:B,0))="","",INDEX(技能效果!L:L,MATCH(技能效果等级!B458,技能效果!B:B,0)))</f>
        <v/>
      </c>
      <c r="O458" s="95">
        <f>IF(INDEX(技能效果!N:N,MATCH(B458,技能效果!B:B,0))=0,INDEX(技能效果!M:M,MATCH(技能效果等级!B458,技能效果!B:B,0)),INDEX(技能效果!M:M,MATCH(技能效果等级!B458,技能效果!B:B,0))*VLOOKUP(E458,技能数值计算!$C$19:$D$28,2,FALSE))</f>
        <v>0</v>
      </c>
      <c r="P458" s="95"/>
      <c r="Q458" s="95"/>
      <c r="R458" s="95" t="str">
        <f>IF(INDEX(技能效果!O:O,MATCH(技能效果等级!B458,技能效果!B:B,0))="","",INDEX(技能效果!O:O,MATCH(技能效果等级!B458,技能效果!B:B,0)))</f>
        <v/>
      </c>
      <c r="S458" s="95"/>
      <c r="T458" s="95"/>
      <c r="U458" s="95"/>
      <c r="V458" s="96" t="str">
        <f>IF(INDEX(技能效果!AF:AF,MATCH(技能效果等级!B458,技能效果!B:B,0))="","",INDEX(技能效果!AF:AF,MATCH(技能效果等级!B458,技能效果!B:B,0)))</f>
        <v/>
      </c>
      <c r="W458" s="95">
        <f t="shared" si="5"/>
        <v>37</v>
      </c>
      <c r="X458" s="95"/>
      <c r="Y458" s="95"/>
    </row>
    <row r="459" spans="1:25" ht="16.5" x14ac:dyDescent="0.2">
      <c r="A459" s="62">
        <v>456</v>
      </c>
      <c r="B459" s="95">
        <f>INDEX(技能效果!B:B,MATCH(技能效果等级!W459,技能效果!AE:AE,0))</f>
        <v>130700101</v>
      </c>
      <c r="C459" s="95" t="str">
        <f>INDEX(技能效果!C:C,MATCH(技能效果等级!B459,技能效果!B:B,0))</f>
        <v>关羽普攻伤害</v>
      </c>
      <c r="D459" s="96" t="s">
        <v>873</v>
      </c>
      <c r="E459" s="95">
        <v>2</v>
      </c>
      <c r="F459" s="95">
        <f>INDEX(技能效果!H:H,MATCH(技能效果等级!B459,技能效果!B:B,0))</f>
        <v>1001</v>
      </c>
      <c r="G459" s="95">
        <f>IF(INDEX(技能效果!K:K,MATCH(B459,技能效果!B:B,0))=0,INDEX(技能效果!I:I,MATCH(技能效果等级!B459,技能效果!B:B,0)),INDEX(技能效果!I:I,MATCH(技能效果等级!B459,技能效果!B:B,0))*VLOOKUP(E459,技能数值计算!$C$19:$D$28,2,FALSE))</f>
        <v>1</v>
      </c>
      <c r="H459" s="95">
        <f>INDEX(技能效果!J:J,MATCH(技能效果等级!B459,技能效果!B:B,0))</f>
        <v>0</v>
      </c>
      <c r="I459" s="95"/>
      <c r="J459" s="95"/>
      <c r="K459" s="95"/>
      <c r="L459" s="95"/>
      <c r="M459" s="95"/>
      <c r="N459" s="96" t="str">
        <f>IF(INDEX(技能效果!L:L,MATCH(技能效果等级!B459,技能效果!B:B,0))="","",INDEX(技能效果!L:L,MATCH(技能效果等级!B459,技能效果!B:B,0)))</f>
        <v/>
      </c>
      <c r="O459" s="95">
        <f>IF(INDEX(技能效果!N:N,MATCH(B459,技能效果!B:B,0))=0,INDEX(技能效果!M:M,MATCH(技能效果等级!B459,技能效果!B:B,0)),INDEX(技能效果!M:M,MATCH(技能效果等级!B459,技能效果!B:B,0))*VLOOKUP(E459,技能数值计算!$C$19:$D$28,2,FALSE))</f>
        <v>0</v>
      </c>
      <c r="P459" s="95"/>
      <c r="Q459" s="95"/>
      <c r="R459" s="95" t="str">
        <f>IF(INDEX(技能效果!O:O,MATCH(技能效果等级!B459,技能效果!B:B,0))="","",INDEX(技能效果!O:O,MATCH(技能效果等级!B459,技能效果!B:B,0)))</f>
        <v/>
      </c>
      <c r="S459" s="95"/>
      <c r="T459" s="95"/>
      <c r="U459" s="95"/>
      <c r="V459" s="96" t="str">
        <f>IF(INDEX(技能效果!AF:AF,MATCH(技能效果等级!B459,技能效果!B:B,0))="","",INDEX(技能效果!AF:AF,MATCH(技能效果等级!B459,技能效果!B:B,0)))</f>
        <v/>
      </c>
      <c r="W459" s="95">
        <f t="shared" si="5"/>
        <v>37</v>
      </c>
      <c r="X459" s="95"/>
      <c r="Y459" s="95"/>
    </row>
    <row r="460" spans="1:25" ht="16.5" x14ac:dyDescent="0.2">
      <c r="A460" s="62">
        <v>457</v>
      </c>
      <c r="B460" s="95">
        <f>INDEX(技能效果!B:B,MATCH(技能效果等级!W460,技能效果!AE:AE,0))</f>
        <v>130700101</v>
      </c>
      <c r="C460" s="95" t="str">
        <f>INDEX(技能效果!C:C,MATCH(技能效果等级!B460,技能效果!B:B,0))</f>
        <v>关羽普攻伤害</v>
      </c>
      <c r="D460" s="96" t="s">
        <v>873</v>
      </c>
      <c r="E460" s="95">
        <v>3</v>
      </c>
      <c r="F460" s="95">
        <f>INDEX(技能效果!H:H,MATCH(技能效果等级!B460,技能效果!B:B,0))</f>
        <v>1001</v>
      </c>
      <c r="G460" s="95">
        <f>IF(INDEX(技能效果!K:K,MATCH(B460,技能效果!B:B,0))=0,INDEX(技能效果!I:I,MATCH(技能效果等级!B460,技能效果!B:B,0)),INDEX(技能效果!I:I,MATCH(技能效果等级!B460,技能效果!B:B,0))*VLOOKUP(E460,技能数值计算!$C$19:$D$28,2,FALSE))</f>
        <v>1</v>
      </c>
      <c r="H460" s="95">
        <f>INDEX(技能效果!J:J,MATCH(技能效果等级!B460,技能效果!B:B,0))</f>
        <v>0</v>
      </c>
      <c r="I460" s="95"/>
      <c r="J460" s="95"/>
      <c r="K460" s="95"/>
      <c r="L460" s="95"/>
      <c r="M460" s="95"/>
      <c r="N460" s="96" t="str">
        <f>IF(INDEX(技能效果!L:L,MATCH(技能效果等级!B460,技能效果!B:B,0))="","",INDEX(技能效果!L:L,MATCH(技能效果等级!B460,技能效果!B:B,0)))</f>
        <v/>
      </c>
      <c r="O460" s="95">
        <f>IF(INDEX(技能效果!N:N,MATCH(B460,技能效果!B:B,0))=0,INDEX(技能效果!M:M,MATCH(技能效果等级!B460,技能效果!B:B,0)),INDEX(技能效果!M:M,MATCH(技能效果等级!B460,技能效果!B:B,0))*VLOOKUP(E460,技能数值计算!$C$19:$D$28,2,FALSE))</f>
        <v>0</v>
      </c>
      <c r="P460" s="95"/>
      <c r="Q460" s="95"/>
      <c r="R460" s="95" t="str">
        <f>IF(INDEX(技能效果!O:O,MATCH(技能效果等级!B460,技能效果!B:B,0))="","",INDEX(技能效果!O:O,MATCH(技能效果等级!B460,技能效果!B:B,0)))</f>
        <v/>
      </c>
      <c r="S460" s="95"/>
      <c r="T460" s="95"/>
      <c r="U460" s="95"/>
      <c r="V460" s="96" t="str">
        <f>IF(INDEX(技能效果!AF:AF,MATCH(技能效果等级!B460,技能效果!B:B,0))="","",INDEX(技能效果!AF:AF,MATCH(技能效果等级!B460,技能效果!B:B,0)))</f>
        <v/>
      </c>
      <c r="W460" s="95">
        <f t="shared" si="5"/>
        <v>37</v>
      </c>
      <c r="X460" s="95"/>
      <c r="Y460" s="95"/>
    </row>
    <row r="461" spans="1:25" ht="16.5" x14ac:dyDescent="0.2">
      <c r="A461" s="62">
        <v>458</v>
      </c>
      <c r="B461" s="95">
        <f>INDEX(技能效果!B:B,MATCH(技能效果等级!W461,技能效果!AE:AE,0))</f>
        <v>130700101</v>
      </c>
      <c r="C461" s="95" t="str">
        <f>INDEX(技能效果!C:C,MATCH(技能效果等级!B461,技能效果!B:B,0))</f>
        <v>关羽普攻伤害</v>
      </c>
      <c r="D461" s="96" t="s">
        <v>873</v>
      </c>
      <c r="E461" s="95">
        <v>4</v>
      </c>
      <c r="F461" s="95">
        <f>INDEX(技能效果!H:H,MATCH(技能效果等级!B461,技能效果!B:B,0))</f>
        <v>1001</v>
      </c>
      <c r="G461" s="95">
        <f>IF(INDEX(技能效果!K:K,MATCH(B461,技能效果!B:B,0))=0,INDEX(技能效果!I:I,MATCH(技能效果等级!B461,技能效果!B:B,0)),INDEX(技能效果!I:I,MATCH(技能效果等级!B461,技能效果!B:B,0))*VLOOKUP(E461,技能数值计算!$C$19:$D$28,2,FALSE))</f>
        <v>1</v>
      </c>
      <c r="H461" s="95">
        <f>INDEX(技能效果!J:J,MATCH(技能效果等级!B461,技能效果!B:B,0))</f>
        <v>0</v>
      </c>
      <c r="I461" s="95"/>
      <c r="J461" s="95"/>
      <c r="K461" s="95"/>
      <c r="L461" s="95"/>
      <c r="M461" s="95"/>
      <c r="N461" s="96" t="str">
        <f>IF(INDEX(技能效果!L:L,MATCH(技能效果等级!B461,技能效果!B:B,0))="","",INDEX(技能效果!L:L,MATCH(技能效果等级!B461,技能效果!B:B,0)))</f>
        <v/>
      </c>
      <c r="O461" s="95">
        <f>IF(INDEX(技能效果!N:N,MATCH(B461,技能效果!B:B,0))=0,INDEX(技能效果!M:M,MATCH(技能效果等级!B461,技能效果!B:B,0)),INDEX(技能效果!M:M,MATCH(技能效果等级!B461,技能效果!B:B,0))*VLOOKUP(E461,技能数值计算!$C$19:$D$28,2,FALSE))</f>
        <v>0</v>
      </c>
      <c r="P461" s="95"/>
      <c r="Q461" s="95"/>
      <c r="R461" s="95" t="str">
        <f>IF(INDEX(技能效果!O:O,MATCH(技能效果等级!B461,技能效果!B:B,0))="","",INDEX(技能效果!O:O,MATCH(技能效果等级!B461,技能效果!B:B,0)))</f>
        <v/>
      </c>
      <c r="S461" s="95"/>
      <c r="T461" s="95"/>
      <c r="U461" s="95"/>
      <c r="V461" s="96" t="str">
        <f>IF(INDEX(技能效果!AF:AF,MATCH(技能效果等级!B461,技能效果!B:B,0))="","",INDEX(技能效果!AF:AF,MATCH(技能效果等级!B461,技能效果!B:B,0)))</f>
        <v/>
      </c>
      <c r="W461" s="95">
        <f t="shared" si="5"/>
        <v>37</v>
      </c>
      <c r="X461" s="95"/>
      <c r="Y461" s="95"/>
    </row>
    <row r="462" spans="1:25" ht="16.5" x14ac:dyDescent="0.2">
      <c r="A462" s="62">
        <v>459</v>
      </c>
      <c r="B462" s="95">
        <f>INDEX(技能效果!B:B,MATCH(技能效果等级!W462,技能效果!AE:AE,0))</f>
        <v>130700101</v>
      </c>
      <c r="C462" s="95" t="str">
        <f>INDEX(技能效果!C:C,MATCH(技能效果等级!B462,技能效果!B:B,0))</f>
        <v>关羽普攻伤害</v>
      </c>
      <c r="D462" s="96" t="s">
        <v>873</v>
      </c>
      <c r="E462" s="95">
        <v>5</v>
      </c>
      <c r="F462" s="95">
        <f>INDEX(技能效果!H:H,MATCH(技能效果等级!B462,技能效果!B:B,0))</f>
        <v>1001</v>
      </c>
      <c r="G462" s="95">
        <f>IF(INDEX(技能效果!K:K,MATCH(B462,技能效果!B:B,0))=0,INDEX(技能效果!I:I,MATCH(技能效果等级!B462,技能效果!B:B,0)),INDEX(技能效果!I:I,MATCH(技能效果等级!B462,技能效果!B:B,0))*VLOOKUP(E462,技能数值计算!$C$19:$D$28,2,FALSE))</f>
        <v>1</v>
      </c>
      <c r="H462" s="95">
        <f>INDEX(技能效果!J:J,MATCH(技能效果等级!B462,技能效果!B:B,0))</f>
        <v>0</v>
      </c>
      <c r="I462" s="95"/>
      <c r="J462" s="95"/>
      <c r="K462" s="95"/>
      <c r="L462" s="95"/>
      <c r="M462" s="95"/>
      <c r="N462" s="96" t="str">
        <f>IF(INDEX(技能效果!L:L,MATCH(技能效果等级!B462,技能效果!B:B,0))="","",INDEX(技能效果!L:L,MATCH(技能效果等级!B462,技能效果!B:B,0)))</f>
        <v/>
      </c>
      <c r="O462" s="95">
        <f>IF(INDEX(技能效果!N:N,MATCH(B462,技能效果!B:B,0))=0,INDEX(技能效果!M:M,MATCH(技能效果等级!B462,技能效果!B:B,0)),INDEX(技能效果!M:M,MATCH(技能效果等级!B462,技能效果!B:B,0))*VLOOKUP(E462,技能数值计算!$C$19:$D$28,2,FALSE))</f>
        <v>0</v>
      </c>
      <c r="P462" s="95"/>
      <c r="Q462" s="95"/>
      <c r="R462" s="95" t="str">
        <f>IF(INDEX(技能效果!O:O,MATCH(技能效果等级!B462,技能效果!B:B,0))="","",INDEX(技能效果!O:O,MATCH(技能效果等级!B462,技能效果!B:B,0)))</f>
        <v/>
      </c>
      <c r="S462" s="95"/>
      <c r="T462" s="95"/>
      <c r="U462" s="95"/>
      <c r="V462" s="96" t="str">
        <f>IF(INDEX(技能效果!AF:AF,MATCH(技能效果等级!B462,技能效果!B:B,0))="","",INDEX(技能效果!AF:AF,MATCH(技能效果等级!B462,技能效果!B:B,0)))</f>
        <v/>
      </c>
      <c r="W462" s="95">
        <f t="shared" si="5"/>
        <v>37</v>
      </c>
      <c r="X462" s="95"/>
      <c r="Y462" s="95"/>
    </row>
    <row r="463" spans="1:25" ht="16.5" x14ac:dyDescent="0.2">
      <c r="A463" s="62">
        <v>460</v>
      </c>
      <c r="B463" s="95">
        <f>INDEX(技能效果!B:B,MATCH(技能效果等级!W463,技能效果!AE:AE,0))</f>
        <v>130700101</v>
      </c>
      <c r="C463" s="95" t="str">
        <f>INDEX(技能效果!C:C,MATCH(技能效果等级!B463,技能效果!B:B,0))</f>
        <v>关羽普攻伤害</v>
      </c>
      <c r="D463" s="96" t="s">
        <v>873</v>
      </c>
      <c r="E463" s="95">
        <v>6</v>
      </c>
      <c r="F463" s="95">
        <f>INDEX(技能效果!H:H,MATCH(技能效果等级!B463,技能效果!B:B,0))</f>
        <v>1001</v>
      </c>
      <c r="G463" s="95">
        <f>IF(INDEX(技能效果!K:K,MATCH(B463,技能效果!B:B,0))=0,INDEX(技能效果!I:I,MATCH(技能效果等级!B463,技能效果!B:B,0)),INDEX(技能效果!I:I,MATCH(技能效果等级!B463,技能效果!B:B,0))*VLOOKUP(E463,技能数值计算!$C$19:$D$28,2,FALSE))</f>
        <v>1</v>
      </c>
      <c r="H463" s="95">
        <f>INDEX(技能效果!J:J,MATCH(技能效果等级!B463,技能效果!B:B,0))</f>
        <v>0</v>
      </c>
      <c r="I463" s="95"/>
      <c r="J463" s="95"/>
      <c r="K463" s="95"/>
      <c r="L463" s="95"/>
      <c r="M463" s="95"/>
      <c r="N463" s="96" t="str">
        <f>IF(INDEX(技能效果!L:L,MATCH(技能效果等级!B463,技能效果!B:B,0))="","",INDEX(技能效果!L:L,MATCH(技能效果等级!B463,技能效果!B:B,0)))</f>
        <v/>
      </c>
      <c r="O463" s="95">
        <f>IF(INDEX(技能效果!N:N,MATCH(B463,技能效果!B:B,0))=0,INDEX(技能效果!M:M,MATCH(技能效果等级!B463,技能效果!B:B,0)),INDEX(技能效果!M:M,MATCH(技能效果等级!B463,技能效果!B:B,0))*VLOOKUP(E463,技能数值计算!$C$19:$D$28,2,FALSE))</f>
        <v>0</v>
      </c>
      <c r="P463" s="95"/>
      <c r="Q463" s="95"/>
      <c r="R463" s="95" t="str">
        <f>IF(INDEX(技能效果!O:O,MATCH(技能效果等级!B463,技能效果!B:B,0))="","",INDEX(技能效果!O:O,MATCH(技能效果等级!B463,技能效果!B:B,0)))</f>
        <v/>
      </c>
      <c r="S463" s="95"/>
      <c r="T463" s="95"/>
      <c r="U463" s="95"/>
      <c r="V463" s="96" t="str">
        <f>IF(INDEX(技能效果!AF:AF,MATCH(技能效果等级!B463,技能效果!B:B,0))="","",INDEX(技能效果!AF:AF,MATCH(技能效果等级!B463,技能效果!B:B,0)))</f>
        <v/>
      </c>
      <c r="W463" s="95">
        <f t="shared" si="5"/>
        <v>37</v>
      </c>
      <c r="X463" s="95"/>
      <c r="Y463" s="95"/>
    </row>
    <row r="464" spans="1:25" ht="16.5" x14ac:dyDescent="0.2">
      <c r="A464" s="62">
        <v>461</v>
      </c>
      <c r="B464" s="95">
        <f>INDEX(技能效果!B:B,MATCH(技能效果等级!W464,技能效果!AE:AE,0))</f>
        <v>130700101</v>
      </c>
      <c r="C464" s="95" t="str">
        <f>INDEX(技能效果!C:C,MATCH(技能效果等级!B464,技能效果!B:B,0))</f>
        <v>关羽普攻伤害</v>
      </c>
      <c r="D464" s="96" t="s">
        <v>873</v>
      </c>
      <c r="E464" s="95">
        <v>7</v>
      </c>
      <c r="F464" s="95">
        <f>INDEX(技能效果!H:H,MATCH(技能效果等级!B464,技能效果!B:B,0))</f>
        <v>1001</v>
      </c>
      <c r="G464" s="95">
        <f>IF(INDEX(技能效果!K:K,MATCH(B464,技能效果!B:B,0))=0,INDEX(技能效果!I:I,MATCH(技能效果等级!B464,技能效果!B:B,0)),INDEX(技能效果!I:I,MATCH(技能效果等级!B464,技能效果!B:B,0))*VLOOKUP(E464,技能数值计算!$C$19:$D$28,2,FALSE))</f>
        <v>1</v>
      </c>
      <c r="H464" s="95">
        <f>INDEX(技能效果!J:J,MATCH(技能效果等级!B464,技能效果!B:B,0))</f>
        <v>0</v>
      </c>
      <c r="I464" s="95"/>
      <c r="J464" s="95"/>
      <c r="K464" s="95"/>
      <c r="L464" s="95"/>
      <c r="M464" s="95"/>
      <c r="N464" s="96" t="str">
        <f>IF(INDEX(技能效果!L:L,MATCH(技能效果等级!B464,技能效果!B:B,0))="","",INDEX(技能效果!L:L,MATCH(技能效果等级!B464,技能效果!B:B,0)))</f>
        <v/>
      </c>
      <c r="O464" s="95">
        <f>IF(INDEX(技能效果!N:N,MATCH(B464,技能效果!B:B,0))=0,INDEX(技能效果!M:M,MATCH(技能效果等级!B464,技能效果!B:B,0)),INDEX(技能效果!M:M,MATCH(技能效果等级!B464,技能效果!B:B,0))*VLOOKUP(E464,技能数值计算!$C$19:$D$28,2,FALSE))</f>
        <v>0</v>
      </c>
      <c r="P464" s="95"/>
      <c r="Q464" s="95"/>
      <c r="R464" s="95" t="str">
        <f>IF(INDEX(技能效果!O:O,MATCH(技能效果等级!B464,技能效果!B:B,0))="","",INDEX(技能效果!O:O,MATCH(技能效果等级!B464,技能效果!B:B,0)))</f>
        <v/>
      </c>
      <c r="S464" s="95"/>
      <c r="T464" s="95"/>
      <c r="U464" s="95"/>
      <c r="V464" s="96" t="str">
        <f>IF(INDEX(技能效果!AF:AF,MATCH(技能效果等级!B464,技能效果!B:B,0))="","",INDEX(技能效果!AF:AF,MATCH(技能效果等级!B464,技能效果!B:B,0)))</f>
        <v/>
      </c>
      <c r="W464" s="95">
        <f t="shared" si="5"/>
        <v>37</v>
      </c>
      <c r="X464" s="95"/>
      <c r="Y464" s="95"/>
    </row>
    <row r="465" spans="1:25" ht="16.5" x14ac:dyDescent="0.2">
      <c r="A465" s="62">
        <v>462</v>
      </c>
      <c r="B465" s="95">
        <f>INDEX(技能效果!B:B,MATCH(技能效果等级!W465,技能效果!AE:AE,0))</f>
        <v>130700101</v>
      </c>
      <c r="C465" s="95" t="str">
        <f>INDEX(技能效果!C:C,MATCH(技能效果等级!B465,技能效果!B:B,0))</f>
        <v>关羽普攻伤害</v>
      </c>
      <c r="D465" s="96" t="s">
        <v>873</v>
      </c>
      <c r="E465" s="95">
        <v>8</v>
      </c>
      <c r="F465" s="95">
        <f>INDEX(技能效果!H:H,MATCH(技能效果等级!B465,技能效果!B:B,0))</f>
        <v>1001</v>
      </c>
      <c r="G465" s="95">
        <f>IF(INDEX(技能效果!K:K,MATCH(B465,技能效果!B:B,0))=0,INDEX(技能效果!I:I,MATCH(技能效果等级!B465,技能效果!B:B,0)),INDEX(技能效果!I:I,MATCH(技能效果等级!B465,技能效果!B:B,0))*VLOOKUP(E465,技能数值计算!$C$19:$D$28,2,FALSE))</f>
        <v>1</v>
      </c>
      <c r="H465" s="95">
        <f>INDEX(技能效果!J:J,MATCH(技能效果等级!B465,技能效果!B:B,0))</f>
        <v>0</v>
      </c>
      <c r="I465" s="95"/>
      <c r="J465" s="95"/>
      <c r="K465" s="95"/>
      <c r="L465" s="95"/>
      <c r="M465" s="95"/>
      <c r="N465" s="96" t="str">
        <f>IF(INDEX(技能效果!L:L,MATCH(技能效果等级!B465,技能效果!B:B,0))="","",INDEX(技能效果!L:L,MATCH(技能效果等级!B465,技能效果!B:B,0)))</f>
        <v/>
      </c>
      <c r="O465" s="95">
        <f>IF(INDEX(技能效果!N:N,MATCH(B465,技能效果!B:B,0))=0,INDEX(技能效果!M:M,MATCH(技能效果等级!B465,技能效果!B:B,0)),INDEX(技能效果!M:M,MATCH(技能效果等级!B465,技能效果!B:B,0))*VLOOKUP(E465,技能数值计算!$C$19:$D$28,2,FALSE))</f>
        <v>0</v>
      </c>
      <c r="P465" s="95"/>
      <c r="Q465" s="95"/>
      <c r="R465" s="95" t="str">
        <f>IF(INDEX(技能效果!O:O,MATCH(技能效果等级!B465,技能效果!B:B,0))="","",INDEX(技能效果!O:O,MATCH(技能效果等级!B465,技能效果!B:B,0)))</f>
        <v/>
      </c>
      <c r="S465" s="95"/>
      <c r="T465" s="95"/>
      <c r="U465" s="95"/>
      <c r="V465" s="96" t="str">
        <f>IF(INDEX(技能效果!AF:AF,MATCH(技能效果等级!B465,技能效果!B:B,0))="","",INDEX(技能效果!AF:AF,MATCH(技能效果等级!B465,技能效果!B:B,0)))</f>
        <v/>
      </c>
      <c r="W465" s="95">
        <f t="shared" si="5"/>
        <v>37</v>
      </c>
      <c r="X465" s="95"/>
      <c r="Y465" s="95"/>
    </row>
    <row r="466" spans="1:25" ht="16.5" x14ac:dyDescent="0.2">
      <c r="A466" s="62">
        <v>463</v>
      </c>
      <c r="B466" s="95">
        <f>INDEX(技能效果!B:B,MATCH(技能效果等级!W466,技能效果!AE:AE,0))</f>
        <v>130700101</v>
      </c>
      <c r="C466" s="95" t="str">
        <f>INDEX(技能效果!C:C,MATCH(技能效果等级!B466,技能效果!B:B,0))</f>
        <v>关羽普攻伤害</v>
      </c>
      <c r="D466" s="96" t="s">
        <v>873</v>
      </c>
      <c r="E466" s="95">
        <v>9</v>
      </c>
      <c r="F466" s="95">
        <f>INDEX(技能效果!H:H,MATCH(技能效果等级!B466,技能效果!B:B,0))</f>
        <v>1001</v>
      </c>
      <c r="G466" s="95">
        <f>IF(INDEX(技能效果!K:K,MATCH(B466,技能效果!B:B,0))=0,INDEX(技能效果!I:I,MATCH(技能效果等级!B466,技能效果!B:B,0)),INDEX(技能效果!I:I,MATCH(技能效果等级!B466,技能效果!B:B,0))*VLOOKUP(E466,技能数值计算!$C$19:$D$28,2,FALSE))</f>
        <v>1</v>
      </c>
      <c r="H466" s="95">
        <f>INDEX(技能效果!J:J,MATCH(技能效果等级!B466,技能效果!B:B,0))</f>
        <v>0</v>
      </c>
      <c r="I466" s="95"/>
      <c r="J466" s="95"/>
      <c r="K466" s="95"/>
      <c r="L466" s="95"/>
      <c r="M466" s="95"/>
      <c r="N466" s="96" t="str">
        <f>IF(INDEX(技能效果!L:L,MATCH(技能效果等级!B466,技能效果!B:B,0))="","",INDEX(技能效果!L:L,MATCH(技能效果等级!B466,技能效果!B:B,0)))</f>
        <v/>
      </c>
      <c r="O466" s="95">
        <f>IF(INDEX(技能效果!N:N,MATCH(B466,技能效果!B:B,0))=0,INDEX(技能效果!M:M,MATCH(技能效果等级!B466,技能效果!B:B,0)),INDEX(技能效果!M:M,MATCH(技能效果等级!B466,技能效果!B:B,0))*VLOOKUP(E466,技能数值计算!$C$19:$D$28,2,FALSE))</f>
        <v>0</v>
      </c>
      <c r="P466" s="95"/>
      <c r="Q466" s="95"/>
      <c r="R466" s="95" t="str">
        <f>IF(INDEX(技能效果!O:O,MATCH(技能效果等级!B466,技能效果!B:B,0))="","",INDEX(技能效果!O:O,MATCH(技能效果等级!B466,技能效果!B:B,0)))</f>
        <v/>
      </c>
      <c r="S466" s="95"/>
      <c r="T466" s="95"/>
      <c r="U466" s="95"/>
      <c r="V466" s="96" t="str">
        <f>IF(INDEX(技能效果!AF:AF,MATCH(技能效果等级!B466,技能效果!B:B,0))="","",INDEX(技能效果!AF:AF,MATCH(技能效果等级!B466,技能效果!B:B,0)))</f>
        <v/>
      </c>
      <c r="W466" s="95">
        <f t="shared" si="5"/>
        <v>37</v>
      </c>
      <c r="X466" s="95"/>
      <c r="Y466" s="95"/>
    </row>
    <row r="467" spans="1:25" ht="16.5" x14ac:dyDescent="0.2">
      <c r="A467" s="62">
        <v>464</v>
      </c>
      <c r="B467" s="95">
        <f>INDEX(技能效果!B:B,MATCH(技能效果等级!W467,技能效果!AE:AE,0))</f>
        <v>130700101</v>
      </c>
      <c r="C467" s="95" t="str">
        <f>INDEX(技能效果!C:C,MATCH(技能效果等级!B467,技能效果!B:B,0))</f>
        <v>关羽普攻伤害</v>
      </c>
      <c r="D467" s="96" t="s">
        <v>873</v>
      </c>
      <c r="E467" s="95">
        <v>10</v>
      </c>
      <c r="F467" s="95">
        <f>INDEX(技能效果!H:H,MATCH(技能效果等级!B467,技能效果!B:B,0))</f>
        <v>1001</v>
      </c>
      <c r="G467" s="95">
        <f>IF(INDEX(技能效果!K:K,MATCH(B467,技能效果!B:B,0))=0,INDEX(技能效果!I:I,MATCH(技能效果等级!B467,技能效果!B:B,0)),INDEX(技能效果!I:I,MATCH(技能效果等级!B467,技能效果!B:B,0))*VLOOKUP(E467,技能数值计算!$C$19:$D$28,2,FALSE))</f>
        <v>1</v>
      </c>
      <c r="H467" s="95">
        <f>INDEX(技能效果!J:J,MATCH(技能效果等级!B467,技能效果!B:B,0))</f>
        <v>0</v>
      </c>
      <c r="I467" s="95"/>
      <c r="J467" s="95"/>
      <c r="K467" s="95"/>
      <c r="L467" s="95"/>
      <c r="M467" s="95"/>
      <c r="N467" s="96" t="str">
        <f>IF(INDEX(技能效果!L:L,MATCH(技能效果等级!B467,技能效果!B:B,0))="","",INDEX(技能效果!L:L,MATCH(技能效果等级!B467,技能效果!B:B,0)))</f>
        <v/>
      </c>
      <c r="O467" s="95">
        <f>IF(INDEX(技能效果!N:N,MATCH(B467,技能效果!B:B,0))=0,INDEX(技能效果!M:M,MATCH(技能效果等级!B467,技能效果!B:B,0)),INDEX(技能效果!M:M,MATCH(技能效果等级!B467,技能效果!B:B,0))*VLOOKUP(E467,技能数值计算!$C$19:$D$28,2,FALSE))</f>
        <v>0</v>
      </c>
      <c r="P467" s="95"/>
      <c r="Q467" s="95"/>
      <c r="R467" s="95" t="str">
        <f>IF(INDEX(技能效果!O:O,MATCH(技能效果等级!B467,技能效果!B:B,0))="","",INDEX(技能效果!O:O,MATCH(技能效果等级!B467,技能效果!B:B,0)))</f>
        <v/>
      </c>
      <c r="S467" s="95"/>
      <c r="T467" s="95"/>
      <c r="U467" s="95"/>
      <c r="V467" s="96" t="str">
        <f>IF(INDEX(技能效果!AF:AF,MATCH(技能效果等级!B467,技能效果!B:B,0))="","",INDEX(技能效果!AF:AF,MATCH(技能效果等级!B467,技能效果!B:B,0)))</f>
        <v/>
      </c>
      <c r="W467" s="95">
        <f t="shared" si="5"/>
        <v>37</v>
      </c>
      <c r="X467" s="95"/>
      <c r="Y467" s="95"/>
    </row>
    <row r="468" spans="1:25" ht="16.5" x14ac:dyDescent="0.2">
      <c r="A468" s="62">
        <v>465</v>
      </c>
      <c r="B468" s="95">
        <f>INDEX(技能效果!B:B,MATCH(技能效果等级!W468,技能效果!AE:AE,0))</f>
        <v>130700102</v>
      </c>
      <c r="C468" s="95" t="str">
        <f>INDEX(技能效果!C:C,MATCH(技能效果等级!B468,技能效果!B:B,0))</f>
        <v>关羽普攻水晶</v>
      </c>
      <c r="D468" s="96" t="s">
        <v>873</v>
      </c>
      <c r="E468" s="95">
        <v>1</v>
      </c>
      <c r="F468" s="95">
        <f>INDEX(技能效果!H:H,MATCH(技能效果等级!B468,技能效果!B:B,0))</f>
        <v>3006</v>
      </c>
      <c r="G468" s="95">
        <f>IF(INDEX(技能效果!K:K,MATCH(B468,技能效果!B:B,0))=0,INDEX(技能效果!I:I,MATCH(技能效果等级!B468,技能效果!B:B,0)),INDEX(技能效果!I:I,MATCH(技能效果等级!B468,技能效果!B:B,0))*VLOOKUP(E468,技能数值计算!$C$19:$D$28,2,FALSE))</f>
        <v>1</v>
      </c>
      <c r="H468" s="95">
        <f>INDEX(技能效果!J:J,MATCH(技能效果等级!B468,技能效果!B:B,0))</f>
        <v>0</v>
      </c>
      <c r="I468" s="95"/>
      <c r="J468" s="95"/>
      <c r="K468" s="95"/>
      <c r="L468" s="95"/>
      <c r="M468" s="95"/>
      <c r="N468" s="96" t="str">
        <f>IF(INDEX(技能效果!L:L,MATCH(技能效果等级!B468,技能效果!B:B,0))="","",INDEX(技能效果!L:L,MATCH(技能效果等级!B468,技能效果!B:B,0)))</f>
        <v/>
      </c>
      <c r="O468" s="95">
        <f>IF(INDEX(技能效果!N:N,MATCH(B468,技能效果!B:B,0))=0,INDEX(技能效果!M:M,MATCH(技能效果等级!B468,技能效果!B:B,0)),INDEX(技能效果!M:M,MATCH(技能效果等级!B468,技能效果!B:B,0))*VLOOKUP(E468,技能数值计算!$C$19:$D$28,2,FALSE))</f>
        <v>0</v>
      </c>
      <c r="P468" s="95"/>
      <c r="Q468" s="95"/>
      <c r="R468" s="95" t="str">
        <f>IF(INDEX(技能效果!O:O,MATCH(技能效果等级!B468,技能效果!B:B,0))="","",INDEX(技能效果!O:O,MATCH(技能效果等级!B468,技能效果!B:B,0)))</f>
        <v/>
      </c>
      <c r="S468" s="95"/>
      <c r="T468" s="95"/>
      <c r="U468" s="95"/>
      <c r="V468" s="96" t="str">
        <f>IF(INDEX(技能效果!AF:AF,MATCH(技能效果等级!B468,技能效果!B:B,0))="","",INDEX(技能效果!AF:AF,MATCH(技能效果等级!B468,技能效果!B:B,0)))</f>
        <v/>
      </c>
      <c r="W468" s="95">
        <f t="shared" si="5"/>
        <v>38</v>
      </c>
      <c r="X468" s="95"/>
      <c r="Y468" s="95"/>
    </row>
    <row r="469" spans="1:25" ht="16.5" x14ac:dyDescent="0.2">
      <c r="A469" s="62">
        <v>466</v>
      </c>
      <c r="B469" s="95">
        <f>INDEX(技能效果!B:B,MATCH(技能效果等级!W469,技能效果!AE:AE,0))</f>
        <v>130700102</v>
      </c>
      <c r="C469" s="95" t="str">
        <f>INDEX(技能效果!C:C,MATCH(技能效果等级!B469,技能效果!B:B,0))</f>
        <v>关羽普攻水晶</v>
      </c>
      <c r="D469" s="96" t="s">
        <v>873</v>
      </c>
      <c r="E469" s="95">
        <v>2</v>
      </c>
      <c r="F469" s="95">
        <f>INDEX(技能效果!H:H,MATCH(技能效果等级!B469,技能效果!B:B,0))</f>
        <v>3006</v>
      </c>
      <c r="G469" s="95">
        <f>IF(INDEX(技能效果!K:K,MATCH(B469,技能效果!B:B,0))=0,INDEX(技能效果!I:I,MATCH(技能效果等级!B469,技能效果!B:B,0)),INDEX(技能效果!I:I,MATCH(技能效果等级!B469,技能效果!B:B,0))*VLOOKUP(E469,技能数值计算!$C$19:$D$28,2,FALSE))</f>
        <v>1</v>
      </c>
      <c r="H469" s="95">
        <f>INDEX(技能效果!J:J,MATCH(技能效果等级!B469,技能效果!B:B,0))</f>
        <v>0</v>
      </c>
      <c r="I469" s="95"/>
      <c r="J469" s="95"/>
      <c r="K469" s="95"/>
      <c r="L469" s="95"/>
      <c r="M469" s="95"/>
      <c r="N469" s="96" t="str">
        <f>IF(INDEX(技能效果!L:L,MATCH(技能效果等级!B469,技能效果!B:B,0))="","",INDEX(技能效果!L:L,MATCH(技能效果等级!B469,技能效果!B:B,0)))</f>
        <v/>
      </c>
      <c r="O469" s="95">
        <f>IF(INDEX(技能效果!N:N,MATCH(B469,技能效果!B:B,0))=0,INDEX(技能效果!M:M,MATCH(技能效果等级!B469,技能效果!B:B,0)),INDEX(技能效果!M:M,MATCH(技能效果等级!B469,技能效果!B:B,0))*VLOOKUP(E469,技能数值计算!$C$19:$D$28,2,FALSE))</f>
        <v>0</v>
      </c>
      <c r="P469" s="95"/>
      <c r="Q469" s="95"/>
      <c r="R469" s="95" t="str">
        <f>IF(INDEX(技能效果!O:O,MATCH(技能效果等级!B469,技能效果!B:B,0))="","",INDEX(技能效果!O:O,MATCH(技能效果等级!B469,技能效果!B:B,0)))</f>
        <v/>
      </c>
      <c r="S469" s="95"/>
      <c r="T469" s="95"/>
      <c r="U469" s="95"/>
      <c r="V469" s="96" t="str">
        <f>IF(INDEX(技能效果!AF:AF,MATCH(技能效果等级!B469,技能效果!B:B,0))="","",INDEX(技能效果!AF:AF,MATCH(技能效果等级!B469,技能效果!B:B,0)))</f>
        <v/>
      </c>
      <c r="W469" s="95">
        <f t="shared" si="5"/>
        <v>38</v>
      </c>
      <c r="X469" s="95"/>
      <c r="Y469" s="95"/>
    </row>
    <row r="470" spans="1:25" ht="16.5" x14ac:dyDescent="0.2">
      <c r="A470" s="62">
        <v>467</v>
      </c>
      <c r="B470" s="95">
        <f>INDEX(技能效果!B:B,MATCH(技能效果等级!W470,技能效果!AE:AE,0))</f>
        <v>130700102</v>
      </c>
      <c r="C470" s="95" t="str">
        <f>INDEX(技能效果!C:C,MATCH(技能效果等级!B470,技能效果!B:B,0))</f>
        <v>关羽普攻水晶</v>
      </c>
      <c r="D470" s="96" t="s">
        <v>873</v>
      </c>
      <c r="E470" s="95">
        <v>3</v>
      </c>
      <c r="F470" s="95">
        <f>INDEX(技能效果!H:H,MATCH(技能效果等级!B470,技能效果!B:B,0))</f>
        <v>3006</v>
      </c>
      <c r="G470" s="95">
        <f>IF(INDEX(技能效果!K:K,MATCH(B470,技能效果!B:B,0))=0,INDEX(技能效果!I:I,MATCH(技能效果等级!B470,技能效果!B:B,0)),INDEX(技能效果!I:I,MATCH(技能效果等级!B470,技能效果!B:B,0))*VLOOKUP(E470,技能数值计算!$C$19:$D$28,2,FALSE))</f>
        <v>1</v>
      </c>
      <c r="H470" s="95">
        <f>INDEX(技能效果!J:J,MATCH(技能效果等级!B470,技能效果!B:B,0))</f>
        <v>0</v>
      </c>
      <c r="I470" s="95"/>
      <c r="J470" s="95"/>
      <c r="K470" s="95"/>
      <c r="L470" s="95"/>
      <c r="M470" s="95"/>
      <c r="N470" s="96" t="str">
        <f>IF(INDEX(技能效果!L:L,MATCH(技能效果等级!B470,技能效果!B:B,0))="","",INDEX(技能效果!L:L,MATCH(技能效果等级!B470,技能效果!B:B,0)))</f>
        <v/>
      </c>
      <c r="O470" s="95">
        <f>IF(INDEX(技能效果!N:N,MATCH(B470,技能效果!B:B,0))=0,INDEX(技能效果!M:M,MATCH(技能效果等级!B470,技能效果!B:B,0)),INDEX(技能效果!M:M,MATCH(技能效果等级!B470,技能效果!B:B,0))*VLOOKUP(E470,技能数值计算!$C$19:$D$28,2,FALSE))</f>
        <v>0</v>
      </c>
      <c r="P470" s="95"/>
      <c r="Q470" s="95"/>
      <c r="R470" s="95" t="str">
        <f>IF(INDEX(技能效果!O:O,MATCH(技能效果等级!B470,技能效果!B:B,0))="","",INDEX(技能效果!O:O,MATCH(技能效果等级!B470,技能效果!B:B,0)))</f>
        <v/>
      </c>
      <c r="S470" s="95"/>
      <c r="T470" s="95"/>
      <c r="U470" s="95"/>
      <c r="V470" s="96" t="str">
        <f>IF(INDEX(技能效果!AF:AF,MATCH(技能效果等级!B470,技能效果!B:B,0))="","",INDEX(技能效果!AF:AF,MATCH(技能效果等级!B470,技能效果!B:B,0)))</f>
        <v/>
      </c>
      <c r="W470" s="95">
        <f t="shared" si="5"/>
        <v>38</v>
      </c>
      <c r="X470" s="95"/>
      <c r="Y470" s="95"/>
    </row>
    <row r="471" spans="1:25" ht="16.5" x14ac:dyDescent="0.2">
      <c r="A471" s="62">
        <v>468</v>
      </c>
      <c r="B471" s="95">
        <f>INDEX(技能效果!B:B,MATCH(技能效果等级!W471,技能效果!AE:AE,0))</f>
        <v>130700102</v>
      </c>
      <c r="C471" s="95" t="str">
        <f>INDEX(技能效果!C:C,MATCH(技能效果等级!B471,技能效果!B:B,0))</f>
        <v>关羽普攻水晶</v>
      </c>
      <c r="D471" s="96" t="s">
        <v>873</v>
      </c>
      <c r="E471" s="95">
        <v>4</v>
      </c>
      <c r="F471" s="95">
        <f>INDEX(技能效果!H:H,MATCH(技能效果等级!B471,技能效果!B:B,0))</f>
        <v>3006</v>
      </c>
      <c r="G471" s="95">
        <f>IF(INDEX(技能效果!K:K,MATCH(B471,技能效果!B:B,0))=0,INDEX(技能效果!I:I,MATCH(技能效果等级!B471,技能效果!B:B,0)),INDEX(技能效果!I:I,MATCH(技能效果等级!B471,技能效果!B:B,0))*VLOOKUP(E471,技能数值计算!$C$19:$D$28,2,FALSE))</f>
        <v>1</v>
      </c>
      <c r="H471" s="95">
        <f>INDEX(技能效果!J:J,MATCH(技能效果等级!B471,技能效果!B:B,0))</f>
        <v>0</v>
      </c>
      <c r="I471" s="95"/>
      <c r="J471" s="95"/>
      <c r="K471" s="95"/>
      <c r="L471" s="95"/>
      <c r="M471" s="95"/>
      <c r="N471" s="96" t="str">
        <f>IF(INDEX(技能效果!L:L,MATCH(技能效果等级!B471,技能效果!B:B,0))="","",INDEX(技能效果!L:L,MATCH(技能效果等级!B471,技能效果!B:B,0)))</f>
        <v/>
      </c>
      <c r="O471" s="95">
        <f>IF(INDEX(技能效果!N:N,MATCH(B471,技能效果!B:B,0))=0,INDEX(技能效果!M:M,MATCH(技能效果等级!B471,技能效果!B:B,0)),INDEX(技能效果!M:M,MATCH(技能效果等级!B471,技能效果!B:B,0))*VLOOKUP(E471,技能数值计算!$C$19:$D$28,2,FALSE))</f>
        <v>0</v>
      </c>
      <c r="P471" s="95"/>
      <c r="Q471" s="95"/>
      <c r="R471" s="95" t="str">
        <f>IF(INDEX(技能效果!O:O,MATCH(技能效果等级!B471,技能效果!B:B,0))="","",INDEX(技能效果!O:O,MATCH(技能效果等级!B471,技能效果!B:B,0)))</f>
        <v/>
      </c>
      <c r="S471" s="95"/>
      <c r="T471" s="95"/>
      <c r="U471" s="95"/>
      <c r="V471" s="96" t="str">
        <f>IF(INDEX(技能效果!AF:AF,MATCH(技能效果等级!B471,技能效果!B:B,0))="","",INDEX(技能效果!AF:AF,MATCH(技能效果等级!B471,技能效果!B:B,0)))</f>
        <v/>
      </c>
      <c r="W471" s="95">
        <f t="shared" si="5"/>
        <v>38</v>
      </c>
      <c r="X471" s="95"/>
      <c r="Y471" s="95"/>
    </row>
    <row r="472" spans="1:25" ht="16.5" x14ac:dyDescent="0.2">
      <c r="A472" s="62">
        <v>469</v>
      </c>
      <c r="B472" s="95">
        <f>INDEX(技能效果!B:B,MATCH(技能效果等级!W472,技能效果!AE:AE,0))</f>
        <v>130700102</v>
      </c>
      <c r="C472" s="95" t="str">
        <f>INDEX(技能效果!C:C,MATCH(技能效果等级!B472,技能效果!B:B,0))</f>
        <v>关羽普攻水晶</v>
      </c>
      <c r="D472" s="96" t="s">
        <v>873</v>
      </c>
      <c r="E472" s="95">
        <v>5</v>
      </c>
      <c r="F472" s="95">
        <f>INDEX(技能效果!H:H,MATCH(技能效果等级!B472,技能效果!B:B,0))</f>
        <v>3006</v>
      </c>
      <c r="G472" s="95">
        <f>IF(INDEX(技能效果!K:K,MATCH(B472,技能效果!B:B,0))=0,INDEX(技能效果!I:I,MATCH(技能效果等级!B472,技能效果!B:B,0)),INDEX(技能效果!I:I,MATCH(技能效果等级!B472,技能效果!B:B,0))*VLOOKUP(E472,技能数值计算!$C$19:$D$28,2,FALSE))</f>
        <v>1</v>
      </c>
      <c r="H472" s="95">
        <f>INDEX(技能效果!J:J,MATCH(技能效果等级!B472,技能效果!B:B,0))</f>
        <v>0</v>
      </c>
      <c r="I472" s="95"/>
      <c r="J472" s="95"/>
      <c r="K472" s="95"/>
      <c r="L472" s="95"/>
      <c r="M472" s="95"/>
      <c r="N472" s="96" t="str">
        <f>IF(INDEX(技能效果!L:L,MATCH(技能效果等级!B472,技能效果!B:B,0))="","",INDEX(技能效果!L:L,MATCH(技能效果等级!B472,技能效果!B:B,0)))</f>
        <v/>
      </c>
      <c r="O472" s="95">
        <f>IF(INDEX(技能效果!N:N,MATCH(B472,技能效果!B:B,0))=0,INDEX(技能效果!M:M,MATCH(技能效果等级!B472,技能效果!B:B,0)),INDEX(技能效果!M:M,MATCH(技能效果等级!B472,技能效果!B:B,0))*VLOOKUP(E472,技能数值计算!$C$19:$D$28,2,FALSE))</f>
        <v>0</v>
      </c>
      <c r="P472" s="95"/>
      <c r="Q472" s="95"/>
      <c r="R472" s="95" t="str">
        <f>IF(INDEX(技能效果!O:O,MATCH(技能效果等级!B472,技能效果!B:B,0))="","",INDEX(技能效果!O:O,MATCH(技能效果等级!B472,技能效果!B:B,0)))</f>
        <v/>
      </c>
      <c r="S472" s="95"/>
      <c r="T472" s="95"/>
      <c r="U472" s="95"/>
      <c r="V472" s="96" t="str">
        <f>IF(INDEX(技能效果!AF:AF,MATCH(技能效果等级!B472,技能效果!B:B,0))="","",INDEX(技能效果!AF:AF,MATCH(技能效果等级!B472,技能效果!B:B,0)))</f>
        <v/>
      </c>
      <c r="W472" s="95">
        <f t="shared" si="5"/>
        <v>38</v>
      </c>
      <c r="X472" s="95"/>
      <c r="Y472" s="95"/>
    </row>
    <row r="473" spans="1:25" ht="16.5" x14ac:dyDescent="0.2">
      <c r="A473" s="62">
        <v>470</v>
      </c>
      <c r="B473" s="95">
        <f>INDEX(技能效果!B:B,MATCH(技能效果等级!W473,技能效果!AE:AE,0))</f>
        <v>130700102</v>
      </c>
      <c r="C473" s="95" t="str">
        <f>INDEX(技能效果!C:C,MATCH(技能效果等级!B473,技能效果!B:B,0))</f>
        <v>关羽普攻水晶</v>
      </c>
      <c r="D473" s="96" t="s">
        <v>873</v>
      </c>
      <c r="E473" s="95">
        <v>6</v>
      </c>
      <c r="F473" s="95">
        <f>INDEX(技能效果!H:H,MATCH(技能效果等级!B473,技能效果!B:B,0))</f>
        <v>3006</v>
      </c>
      <c r="G473" s="95">
        <f>IF(INDEX(技能效果!K:K,MATCH(B473,技能效果!B:B,0))=0,INDEX(技能效果!I:I,MATCH(技能效果等级!B473,技能效果!B:B,0)),INDEX(技能效果!I:I,MATCH(技能效果等级!B473,技能效果!B:B,0))*VLOOKUP(E473,技能数值计算!$C$19:$D$28,2,FALSE))</f>
        <v>1</v>
      </c>
      <c r="H473" s="95">
        <f>INDEX(技能效果!J:J,MATCH(技能效果等级!B473,技能效果!B:B,0))</f>
        <v>0</v>
      </c>
      <c r="I473" s="95"/>
      <c r="J473" s="95"/>
      <c r="K473" s="95"/>
      <c r="L473" s="95"/>
      <c r="M473" s="95"/>
      <c r="N473" s="96" t="str">
        <f>IF(INDEX(技能效果!L:L,MATCH(技能效果等级!B473,技能效果!B:B,0))="","",INDEX(技能效果!L:L,MATCH(技能效果等级!B473,技能效果!B:B,0)))</f>
        <v/>
      </c>
      <c r="O473" s="95">
        <f>IF(INDEX(技能效果!N:N,MATCH(B473,技能效果!B:B,0))=0,INDEX(技能效果!M:M,MATCH(技能效果等级!B473,技能效果!B:B,0)),INDEX(技能效果!M:M,MATCH(技能效果等级!B473,技能效果!B:B,0))*VLOOKUP(E473,技能数值计算!$C$19:$D$28,2,FALSE))</f>
        <v>0</v>
      </c>
      <c r="P473" s="95"/>
      <c r="Q473" s="95"/>
      <c r="R473" s="95" t="str">
        <f>IF(INDEX(技能效果!O:O,MATCH(技能效果等级!B473,技能效果!B:B,0))="","",INDEX(技能效果!O:O,MATCH(技能效果等级!B473,技能效果!B:B,0)))</f>
        <v/>
      </c>
      <c r="S473" s="95"/>
      <c r="T473" s="95"/>
      <c r="U473" s="95"/>
      <c r="V473" s="96" t="str">
        <f>IF(INDEX(技能效果!AF:AF,MATCH(技能效果等级!B473,技能效果!B:B,0))="","",INDEX(技能效果!AF:AF,MATCH(技能效果等级!B473,技能效果!B:B,0)))</f>
        <v/>
      </c>
      <c r="W473" s="95">
        <f t="shared" si="5"/>
        <v>38</v>
      </c>
      <c r="X473" s="95"/>
      <c r="Y473" s="95"/>
    </row>
    <row r="474" spans="1:25" ht="16.5" x14ac:dyDescent="0.2">
      <c r="A474" s="62">
        <v>471</v>
      </c>
      <c r="B474" s="95">
        <f>INDEX(技能效果!B:B,MATCH(技能效果等级!W474,技能效果!AE:AE,0))</f>
        <v>130700102</v>
      </c>
      <c r="C474" s="95" t="str">
        <f>INDEX(技能效果!C:C,MATCH(技能效果等级!B474,技能效果!B:B,0))</f>
        <v>关羽普攻水晶</v>
      </c>
      <c r="D474" s="96" t="s">
        <v>873</v>
      </c>
      <c r="E474" s="95">
        <v>7</v>
      </c>
      <c r="F474" s="95">
        <f>INDEX(技能效果!H:H,MATCH(技能效果等级!B474,技能效果!B:B,0))</f>
        <v>3006</v>
      </c>
      <c r="G474" s="95">
        <f>IF(INDEX(技能效果!K:K,MATCH(B474,技能效果!B:B,0))=0,INDEX(技能效果!I:I,MATCH(技能效果等级!B474,技能效果!B:B,0)),INDEX(技能效果!I:I,MATCH(技能效果等级!B474,技能效果!B:B,0))*VLOOKUP(E474,技能数值计算!$C$19:$D$28,2,FALSE))</f>
        <v>1</v>
      </c>
      <c r="H474" s="95">
        <f>INDEX(技能效果!J:J,MATCH(技能效果等级!B474,技能效果!B:B,0))</f>
        <v>0</v>
      </c>
      <c r="I474" s="95"/>
      <c r="J474" s="95"/>
      <c r="K474" s="95"/>
      <c r="L474" s="95"/>
      <c r="M474" s="95"/>
      <c r="N474" s="96" t="str">
        <f>IF(INDEX(技能效果!L:L,MATCH(技能效果等级!B474,技能效果!B:B,0))="","",INDEX(技能效果!L:L,MATCH(技能效果等级!B474,技能效果!B:B,0)))</f>
        <v/>
      </c>
      <c r="O474" s="95">
        <f>IF(INDEX(技能效果!N:N,MATCH(B474,技能效果!B:B,0))=0,INDEX(技能效果!M:M,MATCH(技能效果等级!B474,技能效果!B:B,0)),INDEX(技能效果!M:M,MATCH(技能效果等级!B474,技能效果!B:B,0))*VLOOKUP(E474,技能数值计算!$C$19:$D$28,2,FALSE))</f>
        <v>0</v>
      </c>
      <c r="P474" s="95"/>
      <c r="Q474" s="95"/>
      <c r="R474" s="95" t="str">
        <f>IF(INDEX(技能效果!O:O,MATCH(技能效果等级!B474,技能效果!B:B,0))="","",INDEX(技能效果!O:O,MATCH(技能效果等级!B474,技能效果!B:B,0)))</f>
        <v/>
      </c>
      <c r="S474" s="95"/>
      <c r="T474" s="95"/>
      <c r="U474" s="95"/>
      <c r="V474" s="96" t="str">
        <f>IF(INDEX(技能效果!AF:AF,MATCH(技能效果等级!B474,技能效果!B:B,0))="","",INDEX(技能效果!AF:AF,MATCH(技能效果等级!B474,技能效果!B:B,0)))</f>
        <v/>
      </c>
      <c r="W474" s="95">
        <f t="shared" si="5"/>
        <v>38</v>
      </c>
      <c r="X474" s="95"/>
      <c r="Y474" s="95"/>
    </row>
    <row r="475" spans="1:25" ht="16.5" x14ac:dyDescent="0.2">
      <c r="A475" s="62">
        <v>472</v>
      </c>
      <c r="B475" s="95">
        <f>INDEX(技能效果!B:B,MATCH(技能效果等级!W475,技能效果!AE:AE,0))</f>
        <v>130700102</v>
      </c>
      <c r="C475" s="95" t="str">
        <f>INDEX(技能效果!C:C,MATCH(技能效果等级!B475,技能效果!B:B,0))</f>
        <v>关羽普攻水晶</v>
      </c>
      <c r="D475" s="96" t="s">
        <v>873</v>
      </c>
      <c r="E475" s="95">
        <v>8</v>
      </c>
      <c r="F475" s="95">
        <f>INDEX(技能效果!H:H,MATCH(技能效果等级!B475,技能效果!B:B,0))</f>
        <v>3006</v>
      </c>
      <c r="G475" s="95">
        <f>IF(INDEX(技能效果!K:K,MATCH(B475,技能效果!B:B,0))=0,INDEX(技能效果!I:I,MATCH(技能效果等级!B475,技能效果!B:B,0)),INDEX(技能效果!I:I,MATCH(技能效果等级!B475,技能效果!B:B,0))*VLOOKUP(E475,技能数值计算!$C$19:$D$28,2,FALSE))</f>
        <v>1</v>
      </c>
      <c r="H475" s="95">
        <f>INDEX(技能效果!J:J,MATCH(技能效果等级!B475,技能效果!B:B,0))</f>
        <v>0</v>
      </c>
      <c r="I475" s="95"/>
      <c r="J475" s="95"/>
      <c r="K475" s="95"/>
      <c r="L475" s="95"/>
      <c r="M475" s="95"/>
      <c r="N475" s="96" t="str">
        <f>IF(INDEX(技能效果!L:L,MATCH(技能效果等级!B475,技能效果!B:B,0))="","",INDEX(技能效果!L:L,MATCH(技能效果等级!B475,技能效果!B:B,0)))</f>
        <v/>
      </c>
      <c r="O475" s="95">
        <f>IF(INDEX(技能效果!N:N,MATCH(B475,技能效果!B:B,0))=0,INDEX(技能效果!M:M,MATCH(技能效果等级!B475,技能效果!B:B,0)),INDEX(技能效果!M:M,MATCH(技能效果等级!B475,技能效果!B:B,0))*VLOOKUP(E475,技能数值计算!$C$19:$D$28,2,FALSE))</f>
        <v>0</v>
      </c>
      <c r="P475" s="95"/>
      <c r="Q475" s="95"/>
      <c r="R475" s="95" t="str">
        <f>IF(INDEX(技能效果!O:O,MATCH(技能效果等级!B475,技能效果!B:B,0))="","",INDEX(技能效果!O:O,MATCH(技能效果等级!B475,技能效果!B:B,0)))</f>
        <v/>
      </c>
      <c r="S475" s="95"/>
      <c r="T475" s="95"/>
      <c r="U475" s="95"/>
      <c r="V475" s="96" t="str">
        <f>IF(INDEX(技能效果!AF:AF,MATCH(技能效果等级!B475,技能效果!B:B,0))="","",INDEX(技能效果!AF:AF,MATCH(技能效果等级!B475,技能效果!B:B,0)))</f>
        <v/>
      </c>
      <c r="W475" s="95">
        <f t="shared" si="5"/>
        <v>38</v>
      </c>
      <c r="X475" s="95"/>
      <c r="Y475" s="95"/>
    </row>
    <row r="476" spans="1:25" ht="16.5" x14ac:dyDescent="0.2">
      <c r="A476" s="62">
        <v>473</v>
      </c>
      <c r="B476" s="95">
        <f>INDEX(技能效果!B:B,MATCH(技能效果等级!W476,技能效果!AE:AE,0))</f>
        <v>130700102</v>
      </c>
      <c r="C476" s="95" t="str">
        <f>INDEX(技能效果!C:C,MATCH(技能效果等级!B476,技能效果!B:B,0))</f>
        <v>关羽普攻水晶</v>
      </c>
      <c r="D476" s="96" t="s">
        <v>873</v>
      </c>
      <c r="E476" s="95">
        <v>9</v>
      </c>
      <c r="F476" s="95">
        <f>INDEX(技能效果!H:H,MATCH(技能效果等级!B476,技能效果!B:B,0))</f>
        <v>3006</v>
      </c>
      <c r="G476" s="95">
        <f>IF(INDEX(技能效果!K:K,MATCH(B476,技能效果!B:B,0))=0,INDEX(技能效果!I:I,MATCH(技能效果等级!B476,技能效果!B:B,0)),INDEX(技能效果!I:I,MATCH(技能效果等级!B476,技能效果!B:B,0))*VLOOKUP(E476,技能数值计算!$C$19:$D$28,2,FALSE))</f>
        <v>1</v>
      </c>
      <c r="H476" s="95">
        <f>INDEX(技能效果!J:J,MATCH(技能效果等级!B476,技能效果!B:B,0))</f>
        <v>0</v>
      </c>
      <c r="I476" s="95"/>
      <c r="J476" s="95"/>
      <c r="K476" s="95"/>
      <c r="L476" s="95"/>
      <c r="M476" s="95"/>
      <c r="N476" s="96" t="str">
        <f>IF(INDEX(技能效果!L:L,MATCH(技能效果等级!B476,技能效果!B:B,0))="","",INDEX(技能效果!L:L,MATCH(技能效果等级!B476,技能效果!B:B,0)))</f>
        <v/>
      </c>
      <c r="O476" s="95">
        <f>IF(INDEX(技能效果!N:N,MATCH(B476,技能效果!B:B,0))=0,INDEX(技能效果!M:M,MATCH(技能效果等级!B476,技能效果!B:B,0)),INDEX(技能效果!M:M,MATCH(技能效果等级!B476,技能效果!B:B,0))*VLOOKUP(E476,技能数值计算!$C$19:$D$28,2,FALSE))</f>
        <v>0</v>
      </c>
      <c r="P476" s="95"/>
      <c r="Q476" s="95"/>
      <c r="R476" s="95" t="str">
        <f>IF(INDEX(技能效果!O:O,MATCH(技能效果等级!B476,技能效果!B:B,0))="","",INDEX(技能效果!O:O,MATCH(技能效果等级!B476,技能效果!B:B,0)))</f>
        <v/>
      </c>
      <c r="S476" s="95"/>
      <c r="T476" s="95"/>
      <c r="U476" s="95"/>
      <c r="V476" s="96" t="str">
        <f>IF(INDEX(技能效果!AF:AF,MATCH(技能效果等级!B476,技能效果!B:B,0))="","",INDEX(技能效果!AF:AF,MATCH(技能效果等级!B476,技能效果!B:B,0)))</f>
        <v/>
      </c>
      <c r="W476" s="95">
        <f t="shared" si="5"/>
        <v>38</v>
      </c>
      <c r="X476" s="95"/>
      <c r="Y476" s="95"/>
    </row>
    <row r="477" spans="1:25" ht="16.5" x14ac:dyDescent="0.2">
      <c r="A477" s="62">
        <v>474</v>
      </c>
      <c r="B477" s="95">
        <f>INDEX(技能效果!B:B,MATCH(技能效果等级!W477,技能效果!AE:AE,0))</f>
        <v>130700102</v>
      </c>
      <c r="C477" s="95" t="str">
        <f>INDEX(技能效果!C:C,MATCH(技能效果等级!B477,技能效果!B:B,0))</f>
        <v>关羽普攻水晶</v>
      </c>
      <c r="D477" s="96" t="s">
        <v>873</v>
      </c>
      <c r="E477" s="95">
        <v>10</v>
      </c>
      <c r="F477" s="95">
        <f>INDEX(技能效果!H:H,MATCH(技能效果等级!B477,技能效果!B:B,0))</f>
        <v>3006</v>
      </c>
      <c r="G477" s="95">
        <f>IF(INDEX(技能效果!K:K,MATCH(B477,技能效果!B:B,0))=0,INDEX(技能效果!I:I,MATCH(技能效果等级!B477,技能效果!B:B,0)),INDEX(技能效果!I:I,MATCH(技能效果等级!B477,技能效果!B:B,0))*VLOOKUP(E477,技能数值计算!$C$19:$D$28,2,FALSE))</f>
        <v>1</v>
      </c>
      <c r="H477" s="95">
        <f>INDEX(技能效果!J:J,MATCH(技能效果等级!B477,技能效果!B:B,0))</f>
        <v>0</v>
      </c>
      <c r="I477" s="95"/>
      <c r="J477" s="95"/>
      <c r="K477" s="95"/>
      <c r="L477" s="95"/>
      <c r="M477" s="95"/>
      <c r="N477" s="96" t="str">
        <f>IF(INDEX(技能效果!L:L,MATCH(技能效果等级!B477,技能效果!B:B,0))="","",INDEX(技能效果!L:L,MATCH(技能效果等级!B477,技能效果!B:B,0)))</f>
        <v/>
      </c>
      <c r="O477" s="95">
        <f>IF(INDEX(技能效果!N:N,MATCH(B477,技能效果!B:B,0))=0,INDEX(技能效果!M:M,MATCH(技能效果等级!B477,技能效果!B:B,0)),INDEX(技能效果!M:M,MATCH(技能效果等级!B477,技能效果!B:B,0))*VLOOKUP(E477,技能数值计算!$C$19:$D$28,2,FALSE))</f>
        <v>0</v>
      </c>
      <c r="P477" s="95"/>
      <c r="Q477" s="95"/>
      <c r="R477" s="95" t="str">
        <f>IF(INDEX(技能效果!O:O,MATCH(技能效果等级!B477,技能效果!B:B,0))="","",INDEX(技能效果!O:O,MATCH(技能效果等级!B477,技能效果!B:B,0)))</f>
        <v/>
      </c>
      <c r="S477" s="95"/>
      <c r="T477" s="95"/>
      <c r="U477" s="95"/>
      <c r="V477" s="96" t="str">
        <f>IF(INDEX(技能效果!AF:AF,MATCH(技能效果等级!B477,技能效果!B:B,0))="","",INDEX(技能效果!AF:AF,MATCH(技能效果等级!B477,技能效果!B:B,0)))</f>
        <v/>
      </c>
      <c r="W477" s="95">
        <f t="shared" si="5"/>
        <v>38</v>
      </c>
      <c r="X477" s="95"/>
      <c r="Y477" s="95"/>
    </row>
    <row r="478" spans="1:25" ht="16.5" x14ac:dyDescent="0.2">
      <c r="A478" s="62">
        <v>475</v>
      </c>
      <c r="B478" s="95">
        <f>INDEX(技能效果!B:B,MATCH(技能效果等级!W478,技能效果!AE:AE,0))</f>
        <v>130700201</v>
      </c>
      <c r="C478" s="95" t="str">
        <f>INDEX(技能效果!C:C,MATCH(技能效果等级!B478,技能效果!B:B,0))</f>
        <v>许褚普攻伤害</v>
      </c>
      <c r="D478" s="96" t="s">
        <v>873</v>
      </c>
      <c r="E478" s="95">
        <v>1</v>
      </c>
      <c r="F478" s="95">
        <f>INDEX(技能效果!H:H,MATCH(技能效果等级!B478,技能效果!B:B,0))</f>
        <v>1001</v>
      </c>
      <c r="G478" s="95">
        <f>IF(INDEX(技能效果!K:K,MATCH(B478,技能效果!B:B,0))=0,INDEX(技能效果!I:I,MATCH(技能效果等级!B478,技能效果!B:B,0)),INDEX(技能效果!I:I,MATCH(技能效果等级!B478,技能效果!B:B,0))*VLOOKUP(E478,技能数值计算!$C$19:$D$28,2,FALSE))</f>
        <v>1</v>
      </c>
      <c r="H478" s="95">
        <f>INDEX(技能效果!J:J,MATCH(技能效果等级!B478,技能效果!B:B,0))</f>
        <v>0</v>
      </c>
      <c r="I478" s="95"/>
      <c r="J478" s="95"/>
      <c r="K478" s="95"/>
      <c r="L478" s="95"/>
      <c r="M478" s="95"/>
      <c r="N478" s="96" t="str">
        <f>IF(INDEX(技能效果!L:L,MATCH(技能效果等级!B478,技能效果!B:B,0))="","",INDEX(技能效果!L:L,MATCH(技能效果等级!B478,技能效果!B:B,0)))</f>
        <v/>
      </c>
      <c r="O478" s="95">
        <f>IF(INDEX(技能效果!N:N,MATCH(B478,技能效果!B:B,0))=0,INDEX(技能效果!M:M,MATCH(技能效果等级!B478,技能效果!B:B,0)),INDEX(技能效果!M:M,MATCH(技能效果等级!B478,技能效果!B:B,0))*VLOOKUP(E478,技能数值计算!$C$19:$D$28,2,FALSE))</f>
        <v>0</v>
      </c>
      <c r="P478" s="95"/>
      <c r="Q478" s="95"/>
      <c r="R478" s="95" t="str">
        <f>IF(INDEX(技能效果!O:O,MATCH(技能效果等级!B478,技能效果!B:B,0))="","",INDEX(技能效果!O:O,MATCH(技能效果等级!B478,技能效果!B:B,0)))</f>
        <v/>
      </c>
      <c r="S478" s="95"/>
      <c r="T478" s="95"/>
      <c r="U478" s="95"/>
      <c r="V478" s="96" t="str">
        <f>IF(INDEX(技能效果!AF:AF,MATCH(技能效果等级!B478,技能效果!B:B,0))="","",INDEX(技能效果!AF:AF,MATCH(技能效果等级!B478,技能效果!B:B,0)))</f>
        <v/>
      </c>
      <c r="W478" s="95">
        <f t="shared" si="5"/>
        <v>39</v>
      </c>
      <c r="X478" s="95"/>
      <c r="Y478" s="95"/>
    </row>
    <row r="479" spans="1:25" ht="16.5" x14ac:dyDescent="0.2">
      <c r="A479" s="62">
        <v>476</v>
      </c>
      <c r="B479" s="95">
        <f>INDEX(技能效果!B:B,MATCH(技能效果等级!W479,技能效果!AE:AE,0))</f>
        <v>130700201</v>
      </c>
      <c r="C479" s="95" t="str">
        <f>INDEX(技能效果!C:C,MATCH(技能效果等级!B479,技能效果!B:B,0))</f>
        <v>许褚普攻伤害</v>
      </c>
      <c r="D479" s="96" t="s">
        <v>873</v>
      </c>
      <c r="E479" s="95">
        <v>2</v>
      </c>
      <c r="F479" s="95">
        <f>INDEX(技能效果!H:H,MATCH(技能效果等级!B479,技能效果!B:B,0))</f>
        <v>1001</v>
      </c>
      <c r="G479" s="95">
        <f>IF(INDEX(技能效果!K:K,MATCH(B479,技能效果!B:B,0))=0,INDEX(技能效果!I:I,MATCH(技能效果等级!B479,技能效果!B:B,0)),INDEX(技能效果!I:I,MATCH(技能效果等级!B479,技能效果!B:B,0))*VLOOKUP(E479,技能数值计算!$C$19:$D$28,2,FALSE))</f>
        <v>1</v>
      </c>
      <c r="H479" s="95">
        <f>INDEX(技能效果!J:J,MATCH(技能效果等级!B479,技能效果!B:B,0))</f>
        <v>0</v>
      </c>
      <c r="I479" s="95"/>
      <c r="J479" s="95"/>
      <c r="K479" s="95"/>
      <c r="L479" s="95"/>
      <c r="M479" s="95"/>
      <c r="N479" s="96" t="str">
        <f>IF(INDEX(技能效果!L:L,MATCH(技能效果等级!B479,技能效果!B:B,0))="","",INDEX(技能效果!L:L,MATCH(技能效果等级!B479,技能效果!B:B,0)))</f>
        <v/>
      </c>
      <c r="O479" s="95">
        <f>IF(INDEX(技能效果!N:N,MATCH(B479,技能效果!B:B,0))=0,INDEX(技能效果!M:M,MATCH(技能效果等级!B479,技能效果!B:B,0)),INDEX(技能效果!M:M,MATCH(技能效果等级!B479,技能效果!B:B,0))*VLOOKUP(E479,技能数值计算!$C$19:$D$28,2,FALSE))</f>
        <v>0</v>
      </c>
      <c r="P479" s="95"/>
      <c r="Q479" s="95"/>
      <c r="R479" s="95" t="str">
        <f>IF(INDEX(技能效果!O:O,MATCH(技能效果等级!B479,技能效果!B:B,0))="","",INDEX(技能效果!O:O,MATCH(技能效果等级!B479,技能效果!B:B,0)))</f>
        <v/>
      </c>
      <c r="S479" s="95"/>
      <c r="T479" s="95"/>
      <c r="U479" s="95"/>
      <c r="V479" s="96" t="str">
        <f>IF(INDEX(技能效果!AF:AF,MATCH(技能效果等级!B479,技能效果!B:B,0))="","",INDEX(技能效果!AF:AF,MATCH(技能效果等级!B479,技能效果!B:B,0)))</f>
        <v/>
      </c>
      <c r="W479" s="95">
        <f t="shared" si="5"/>
        <v>39</v>
      </c>
      <c r="X479" s="95"/>
      <c r="Y479" s="95"/>
    </row>
    <row r="480" spans="1:25" ht="16.5" x14ac:dyDescent="0.2">
      <c r="A480" s="62">
        <v>477</v>
      </c>
      <c r="B480" s="95">
        <f>INDEX(技能效果!B:B,MATCH(技能效果等级!W480,技能效果!AE:AE,0))</f>
        <v>130700201</v>
      </c>
      <c r="C480" s="95" t="str">
        <f>INDEX(技能效果!C:C,MATCH(技能效果等级!B480,技能效果!B:B,0))</f>
        <v>许褚普攻伤害</v>
      </c>
      <c r="D480" s="96" t="s">
        <v>873</v>
      </c>
      <c r="E480" s="95">
        <v>3</v>
      </c>
      <c r="F480" s="95">
        <f>INDEX(技能效果!H:H,MATCH(技能效果等级!B480,技能效果!B:B,0))</f>
        <v>1001</v>
      </c>
      <c r="G480" s="95">
        <f>IF(INDEX(技能效果!K:K,MATCH(B480,技能效果!B:B,0))=0,INDEX(技能效果!I:I,MATCH(技能效果等级!B480,技能效果!B:B,0)),INDEX(技能效果!I:I,MATCH(技能效果等级!B480,技能效果!B:B,0))*VLOOKUP(E480,技能数值计算!$C$19:$D$28,2,FALSE))</f>
        <v>1</v>
      </c>
      <c r="H480" s="95">
        <f>INDEX(技能效果!J:J,MATCH(技能效果等级!B480,技能效果!B:B,0))</f>
        <v>0</v>
      </c>
      <c r="I480" s="95"/>
      <c r="J480" s="95"/>
      <c r="K480" s="95"/>
      <c r="L480" s="95"/>
      <c r="M480" s="95"/>
      <c r="N480" s="96" t="str">
        <f>IF(INDEX(技能效果!L:L,MATCH(技能效果等级!B480,技能效果!B:B,0))="","",INDEX(技能效果!L:L,MATCH(技能效果等级!B480,技能效果!B:B,0)))</f>
        <v/>
      </c>
      <c r="O480" s="95">
        <f>IF(INDEX(技能效果!N:N,MATCH(B480,技能效果!B:B,0))=0,INDEX(技能效果!M:M,MATCH(技能效果等级!B480,技能效果!B:B,0)),INDEX(技能效果!M:M,MATCH(技能效果等级!B480,技能效果!B:B,0))*VLOOKUP(E480,技能数值计算!$C$19:$D$28,2,FALSE))</f>
        <v>0</v>
      </c>
      <c r="P480" s="95"/>
      <c r="Q480" s="95"/>
      <c r="R480" s="95" t="str">
        <f>IF(INDEX(技能效果!O:O,MATCH(技能效果等级!B480,技能效果!B:B,0))="","",INDEX(技能效果!O:O,MATCH(技能效果等级!B480,技能效果!B:B,0)))</f>
        <v/>
      </c>
      <c r="S480" s="95"/>
      <c r="T480" s="95"/>
      <c r="U480" s="95"/>
      <c r="V480" s="96" t="str">
        <f>IF(INDEX(技能效果!AF:AF,MATCH(技能效果等级!B480,技能效果!B:B,0))="","",INDEX(技能效果!AF:AF,MATCH(技能效果等级!B480,技能效果!B:B,0)))</f>
        <v/>
      </c>
      <c r="W480" s="95">
        <f t="shared" si="5"/>
        <v>39</v>
      </c>
      <c r="X480" s="95"/>
      <c r="Y480" s="95"/>
    </row>
    <row r="481" spans="1:25" ht="16.5" x14ac:dyDescent="0.2">
      <c r="A481" s="62">
        <v>478</v>
      </c>
      <c r="B481" s="95">
        <f>INDEX(技能效果!B:B,MATCH(技能效果等级!W481,技能效果!AE:AE,0))</f>
        <v>130700201</v>
      </c>
      <c r="C481" s="95" t="str">
        <f>INDEX(技能效果!C:C,MATCH(技能效果等级!B481,技能效果!B:B,0))</f>
        <v>许褚普攻伤害</v>
      </c>
      <c r="D481" s="96" t="s">
        <v>873</v>
      </c>
      <c r="E481" s="95">
        <v>4</v>
      </c>
      <c r="F481" s="95">
        <f>INDEX(技能效果!H:H,MATCH(技能效果等级!B481,技能效果!B:B,0))</f>
        <v>1001</v>
      </c>
      <c r="G481" s="95">
        <f>IF(INDEX(技能效果!K:K,MATCH(B481,技能效果!B:B,0))=0,INDEX(技能效果!I:I,MATCH(技能效果等级!B481,技能效果!B:B,0)),INDEX(技能效果!I:I,MATCH(技能效果等级!B481,技能效果!B:B,0))*VLOOKUP(E481,技能数值计算!$C$19:$D$28,2,FALSE))</f>
        <v>1</v>
      </c>
      <c r="H481" s="95">
        <f>INDEX(技能效果!J:J,MATCH(技能效果等级!B481,技能效果!B:B,0))</f>
        <v>0</v>
      </c>
      <c r="I481" s="95"/>
      <c r="J481" s="95"/>
      <c r="K481" s="95"/>
      <c r="L481" s="95"/>
      <c r="M481" s="95"/>
      <c r="N481" s="96" t="str">
        <f>IF(INDEX(技能效果!L:L,MATCH(技能效果等级!B481,技能效果!B:B,0))="","",INDEX(技能效果!L:L,MATCH(技能效果等级!B481,技能效果!B:B,0)))</f>
        <v/>
      </c>
      <c r="O481" s="95">
        <f>IF(INDEX(技能效果!N:N,MATCH(B481,技能效果!B:B,0))=0,INDEX(技能效果!M:M,MATCH(技能效果等级!B481,技能效果!B:B,0)),INDEX(技能效果!M:M,MATCH(技能效果等级!B481,技能效果!B:B,0))*VLOOKUP(E481,技能数值计算!$C$19:$D$28,2,FALSE))</f>
        <v>0</v>
      </c>
      <c r="P481" s="95"/>
      <c r="Q481" s="95"/>
      <c r="R481" s="95" t="str">
        <f>IF(INDEX(技能效果!O:O,MATCH(技能效果等级!B481,技能效果!B:B,0))="","",INDEX(技能效果!O:O,MATCH(技能效果等级!B481,技能效果!B:B,0)))</f>
        <v/>
      </c>
      <c r="S481" s="95"/>
      <c r="T481" s="95"/>
      <c r="U481" s="95"/>
      <c r="V481" s="96" t="str">
        <f>IF(INDEX(技能效果!AF:AF,MATCH(技能效果等级!B481,技能效果!B:B,0))="","",INDEX(技能效果!AF:AF,MATCH(技能效果等级!B481,技能效果!B:B,0)))</f>
        <v/>
      </c>
      <c r="W481" s="95">
        <f t="shared" si="5"/>
        <v>39</v>
      </c>
      <c r="X481" s="95"/>
      <c r="Y481" s="95"/>
    </row>
    <row r="482" spans="1:25" ht="16.5" x14ac:dyDescent="0.2">
      <c r="A482" s="62">
        <v>479</v>
      </c>
      <c r="B482" s="95">
        <f>INDEX(技能效果!B:B,MATCH(技能效果等级!W482,技能效果!AE:AE,0))</f>
        <v>130700201</v>
      </c>
      <c r="C482" s="95" t="str">
        <f>INDEX(技能效果!C:C,MATCH(技能效果等级!B482,技能效果!B:B,0))</f>
        <v>许褚普攻伤害</v>
      </c>
      <c r="D482" s="96" t="s">
        <v>873</v>
      </c>
      <c r="E482" s="95">
        <v>5</v>
      </c>
      <c r="F482" s="95">
        <f>INDEX(技能效果!H:H,MATCH(技能效果等级!B482,技能效果!B:B,0))</f>
        <v>1001</v>
      </c>
      <c r="G482" s="95">
        <f>IF(INDEX(技能效果!K:K,MATCH(B482,技能效果!B:B,0))=0,INDEX(技能效果!I:I,MATCH(技能效果等级!B482,技能效果!B:B,0)),INDEX(技能效果!I:I,MATCH(技能效果等级!B482,技能效果!B:B,0))*VLOOKUP(E482,技能数值计算!$C$19:$D$28,2,FALSE))</f>
        <v>1</v>
      </c>
      <c r="H482" s="95">
        <f>INDEX(技能效果!J:J,MATCH(技能效果等级!B482,技能效果!B:B,0))</f>
        <v>0</v>
      </c>
      <c r="I482" s="95"/>
      <c r="J482" s="95"/>
      <c r="K482" s="95"/>
      <c r="L482" s="95"/>
      <c r="M482" s="95"/>
      <c r="N482" s="96" t="str">
        <f>IF(INDEX(技能效果!L:L,MATCH(技能效果等级!B482,技能效果!B:B,0))="","",INDEX(技能效果!L:L,MATCH(技能效果等级!B482,技能效果!B:B,0)))</f>
        <v/>
      </c>
      <c r="O482" s="95">
        <f>IF(INDEX(技能效果!N:N,MATCH(B482,技能效果!B:B,0))=0,INDEX(技能效果!M:M,MATCH(技能效果等级!B482,技能效果!B:B,0)),INDEX(技能效果!M:M,MATCH(技能效果等级!B482,技能效果!B:B,0))*VLOOKUP(E482,技能数值计算!$C$19:$D$28,2,FALSE))</f>
        <v>0</v>
      </c>
      <c r="P482" s="95"/>
      <c r="Q482" s="95"/>
      <c r="R482" s="95" t="str">
        <f>IF(INDEX(技能效果!O:O,MATCH(技能效果等级!B482,技能效果!B:B,0))="","",INDEX(技能效果!O:O,MATCH(技能效果等级!B482,技能效果!B:B,0)))</f>
        <v/>
      </c>
      <c r="S482" s="95"/>
      <c r="T482" s="95"/>
      <c r="U482" s="95"/>
      <c r="V482" s="96" t="str">
        <f>IF(INDEX(技能效果!AF:AF,MATCH(技能效果等级!B482,技能效果!B:B,0))="","",INDEX(技能效果!AF:AF,MATCH(技能效果等级!B482,技能效果!B:B,0)))</f>
        <v/>
      </c>
      <c r="W482" s="95">
        <f t="shared" si="5"/>
        <v>39</v>
      </c>
      <c r="X482" s="95"/>
      <c r="Y482" s="95"/>
    </row>
    <row r="483" spans="1:25" ht="16.5" x14ac:dyDescent="0.2">
      <c r="A483" s="62">
        <v>480</v>
      </c>
      <c r="B483" s="95">
        <f>INDEX(技能效果!B:B,MATCH(技能效果等级!W483,技能效果!AE:AE,0))</f>
        <v>130700201</v>
      </c>
      <c r="C483" s="95" t="str">
        <f>INDEX(技能效果!C:C,MATCH(技能效果等级!B483,技能效果!B:B,0))</f>
        <v>许褚普攻伤害</v>
      </c>
      <c r="D483" s="96" t="s">
        <v>873</v>
      </c>
      <c r="E483" s="95">
        <v>6</v>
      </c>
      <c r="F483" s="95">
        <f>INDEX(技能效果!H:H,MATCH(技能效果等级!B483,技能效果!B:B,0))</f>
        <v>1001</v>
      </c>
      <c r="G483" s="95">
        <f>IF(INDEX(技能效果!K:K,MATCH(B483,技能效果!B:B,0))=0,INDEX(技能效果!I:I,MATCH(技能效果等级!B483,技能效果!B:B,0)),INDEX(技能效果!I:I,MATCH(技能效果等级!B483,技能效果!B:B,0))*VLOOKUP(E483,技能数值计算!$C$19:$D$28,2,FALSE))</f>
        <v>1</v>
      </c>
      <c r="H483" s="95">
        <f>INDEX(技能效果!J:J,MATCH(技能效果等级!B483,技能效果!B:B,0))</f>
        <v>0</v>
      </c>
      <c r="I483" s="95"/>
      <c r="J483" s="95"/>
      <c r="K483" s="95"/>
      <c r="L483" s="95"/>
      <c r="M483" s="95"/>
      <c r="N483" s="96" t="str">
        <f>IF(INDEX(技能效果!L:L,MATCH(技能效果等级!B483,技能效果!B:B,0))="","",INDEX(技能效果!L:L,MATCH(技能效果等级!B483,技能效果!B:B,0)))</f>
        <v/>
      </c>
      <c r="O483" s="95">
        <f>IF(INDEX(技能效果!N:N,MATCH(B483,技能效果!B:B,0))=0,INDEX(技能效果!M:M,MATCH(技能效果等级!B483,技能效果!B:B,0)),INDEX(技能效果!M:M,MATCH(技能效果等级!B483,技能效果!B:B,0))*VLOOKUP(E483,技能数值计算!$C$19:$D$28,2,FALSE))</f>
        <v>0</v>
      </c>
      <c r="P483" s="95"/>
      <c r="Q483" s="95"/>
      <c r="R483" s="95" t="str">
        <f>IF(INDEX(技能效果!O:O,MATCH(技能效果等级!B483,技能效果!B:B,0))="","",INDEX(技能效果!O:O,MATCH(技能效果等级!B483,技能效果!B:B,0)))</f>
        <v/>
      </c>
      <c r="S483" s="95"/>
      <c r="T483" s="95"/>
      <c r="U483" s="95"/>
      <c r="V483" s="96" t="str">
        <f>IF(INDEX(技能效果!AF:AF,MATCH(技能效果等级!B483,技能效果!B:B,0))="","",INDEX(技能效果!AF:AF,MATCH(技能效果等级!B483,技能效果!B:B,0)))</f>
        <v/>
      </c>
      <c r="W483" s="95">
        <f t="shared" si="5"/>
        <v>39</v>
      </c>
      <c r="X483" s="95"/>
      <c r="Y483" s="95"/>
    </row>
    <row r="484" spans="1:25" ht="16.5" x14ac:dyDescent="0.2">
      <c r="A484" s="62">
        <v>481</v>
      </c>
      <c r="B484" s="95">
        <f>INDEX(技能效果!B:B,MATCH(技能效果等级!W484,技能效果!AE:AE,0))</f>
        <v>130700201</v>
      </c>
      <c r="C484" s="95" t="str">
        <f>INDEX(技能效果!C:C,MATCH(技能效果等级!B484,技能效果!B:B,0))</f>
        <v>许褚普攻伤害</v>
      </c>
      <c r="D484" s="96" t="s">
        <v>873</v>
      </c>
      <c r="E484" s="95">
        <v>7</v>
      </c>
      <c r="F484" s="95">
        <f>INDEX(技能效果!H:H,MATCH(技能效果等级!B484,技能效果!B:B,0))</f>
        <v>1001</v>
      </c>
      <c r="G484" s="95">
        <f>IF(INDEX(技能效果!K:K,MATCH(B484,技能效果!B:B,0))=0,INDEX(技能效果!I:I,MATCH(技能效果等级!B484,技能效果!B:B,0)),INDEX(技能效果!I:I,MATCH(技能效果等级!B484,技能效果!B:B,0))*VLOOKUP(E484,技能数值计算!$C$19:$D$28,2,FALSE))</f>
        <v>1</v>
      </c>
      <c r="H484" s="95">
        <f>INDEX(技能效果!J:J,MATCH(技能效果等级!B484,技能效果!B:B,0))</f>
        <v>0</v>
      </c>
      <c r="I484" s="95"/>
      <c r="J484" s="95"/>
      <c r="K484" s="95"/>
      <c r="L484" s="95"/>
      <c r="M484" s="95"/>
      <c r="N484" s="96" t="str">
        <f>IF(INDEX(技能效果!L:L,MATCH(技能效果等级!B484,技能效果!B:B,0))="","",INDEX(技能效果!L:L,MATCH(技能效果等级!B484,技能效果!B:B,0)))</f>
        <v/>
      </c>
      <c r="O484" s="95">
        <f>IF(INDEX(技能效果!N:N,MATCH(B484,技能效果!B:B,0))=0,INDEX(技能效果!M:M,MATCH(技能效果等级!B484,技能效果!B:B,0)),INDEX(技能效果!M:M,MATCH(技能效果等级!B484,技能效果!B:B,0))*VLOOKUP(E484,技能数值计算!$C$19:$D$28,2,FALSE))</f>
        <v>0</v>
      </c>
      <c r="P484" s="95"/>
      <c r="Q484" s="95"/>
      <c r="R484" s="95" t="str">
        <f>IF(INDEX(技能效果!O:O,MATCH(技能效果等级!B484,技能效果!B:B,0))="","",INDEX(技能效果!O:O,MATCH(技能效果等级!B484,技能效果!B:B,0)))</f>
        <v/>
      </c>
      <c r="S484" s="95"/>
      <c r="T484" s="95"/>
      <c r="U484" s="95"/>
      <c r="V484" s="96" t="str">
        <f>IF(INDEX(技能效果!AF:AF,MATCH(技能效果等级!B484,技能效果!B:B,0))="","",INDEX(技能效果!AF:AF,MATCH(技能效果等级!B484,技能效果!B:B,0)))</f>
        <v/>
      </c>
      <c r="W484" s="95">
        <f t="shared" si="5"/>
        <v>39</v>
      </c>
      <c r="X484" s="95"/>
      <c r="Y484" s="95"/>
    </row>
    <row r="485" spans="1:25" ht="16.5" x14ac:dyDescent="0.2">
      <c r="A485" s="62">
        <v>482</v>
      </c>
      <c r="B485" s="95">
        <f>INDEX(技能效果!B:B,MATCH(技能效果等级!W485,技能效果!AE:AE,0))</f>
        <v>130700201</v>
      </c>
      <c r="C485" s="95" t="str">
        <f>INDEX(技能效果!C:C,MATCH(技能效果等级!B485,技能效果!B:B,0))</f>
        <v>许褚普攻伤害</v>
      </c>
      <c r="D485" s="96" t="s">
        <v>873</v>
      </c>
      <c r="E485" s="95">
        <v>8</v>
      </c>
      <c r="F485" s="95">
        <f>INDEX(技能效果!H:H,MATCH(技能效果等级!B485,技能效果!B:B,0))</f>
        <v>1001</v>
      </c>
      <c r="G485" s="95">
        <f>IF(INDEX(技能效果!K:K,MATCH(B485,技能效果!B:B,0))=0,INDEX(技能效果!I:I,MATCH(技能效果等级!B485,技能效果!B:B,0)),INDEX(技能效果!I:I,MATCH(技能效果等级!B485,技能效果!B:B,0))*VLOOKUP(E485,技能数值计算!$C$19:$D$28,2,FALSE))</f>
        <v>1</v>
      </c>
      <c r="H485" s="95">
        <f>INDEX(技能效果!J:J,MATCH(技能效果等级!B485,技能效果!B:B,0))</f>
        <v>0</v>
      </c>
      <c r="I485" s="95"/>
      <c r="J485" s="95"/>
      <c r="K485" s="95"/>
      <c r="L485" s="95"/>
      <c r="M485" s="95"/>
      <c r="N485" s="96" t="str">
        <f>IF(INDEX(技能效果!L:L,MATCH(技能效果等级!B485,技能效果!B:B,0))="","",INDEX(技能效果!L:L,MATCH(技能效果等级!B485,技能效果!B:B,0)))</f>
        <v/>
      </c>
      <c r="O485" s="95">
        <f>IF(INDEX(技能效果!N:N,MATCH(B485,技能效果!B:B,0))=0,INDEX(技能效果!M:M,MATCH(技能效果等级!B485,技能效果!B:B,0)),INDEX(技能效果!M:M,MATCH(技能效果等级!B485,技能效果!B:B,0))*VLOOKUP(E485,技能数值计算!$C$19:$D$28,2,FALSE))</f>
        <v>0</v>
      </c>
      <c r="P485" s="95"/>
      <c r="Q485" s="95"/>
      <c r="R485" s="95" t="str">
        <f>IF(INDEX(技能效果!O:O,MATCH(技能效果等级!B485,技能效果!B:B,0))="","",INDEX(技能效果!O:O,MATCH(技能效果等级!B485,技能效果!B:B,0)))</f>
        <v/>
      </c>
      <c r="S485" s="95"/>
      <c r="T485" s="95"/>
      <c r="U485" s="95"/>
      <c r="V485" s="96" t="str">
        <f>IF(INDEX(技能效果!AF:AF,MATCH(技能效果等级!B485,技能效果!B:B,0))="","",INDEX(技能效果!AF:AF,MATCH(技能效果等级!B485,技能效果!B:B,0)))</f>
        <v/>
      </c>
      <c r="W485" s="95">
        <f t="shared" si="5"/>
        <v>39</v>
      </c>
      <c r="X485" s="95"/>
      <c r="Y485" s="95"/>
    </row>
    <row r="486" spans="1:25" ht="16.5" x14ac:dyDescent="0.2">
      <c r="A486" s="62">
        <v>483</v>
      </c>
      <c r="B486" s="95">
        <f>INDEX(技能效果!B:B,MATCH(技能效果等级!W486,技能效果!AE:AE,0))</f>
        <v>130700201</v>
      </c>
      <c r="C486" s="95" t="str">
        <f>INDEX(技能效果!C:C,MATCH(技能效果等级!B486,技能效果!B:B,0))</f>
        <v>许褚普攻伤害</v>
      </c>
      <c r="D486" s="96" t="s">
        <v>873</v>
      </c>
      <c r="E486" s="95">
        <v>9</v>
      </c>
      <c r="F486" s="95">
        <f>INDEX(技能效果!H:H,MATCH(技能效果等级!B486,技能效果!B:B,0))</f>
        <v>1001</v>
      </c>
      <c r="G486" s="95">
        <f>IF(INDEX(技能效果!K:K,MATCH(B486,技能效果!B:B,0))=0,INDEX(技能效果!I:I,MATCH(技能效果等级!B486,技能效果!B:B,0)),INDEX(技能效果!I:I,MATCH(技能效果等级!B486,技能效果!B:B,0))*VLOOKUP(E486,技能数值计算!$C$19:$D$28,2,FALSE))</f>
        <v>1</v>
      </c>
      <c r="H486" s="95">
        <f>INDEX(技能效果!J:J,MATCH(技能效果等级!B486,技能效果!B:B,0))</f>
        <v>0</v>
      </c>
      <c r="I486" s="95"/>
      <c r="J486" s="95"/>
      <c r="K486" s="95"/>
      <c r="L486" s="95"/>
      <c r="M486" s="95"/>
      <c r="N486" s="96" t="str">
        <f>IF(INDEX(技能效果!L:L,MATCH(技能效果等级!B486,技能效果!B:B,0))="","",INDEX(技能效果!L:L,MATCH(技能效果等级!B486,技能效果!B:B,0)))</f>
        <v/>
      </c>
      <c r="O486" s="95">
        <f>IF(INDEX(技能效果!N:N,MATCH(B486,技能效果!B:B,0))=0,INDEX(技能效果!M:M,MATCH(技能效果等级!B486,技能效果!B:B,0)),INDEX(技能效果!M:M,MATCH(技能效果等级!B486,技能效果!B:B,0))*VLOOKUP(E486,技能数值计算!$C$19:$D$28,2,FALSE))</f>
        <v>0</v>
      </c>
      <c r="P486" s="95"/>
      <c r="Q486" s="95"/>
      <c r="R486" s="95" t="str">
        <f>IF(INDEX(技能效果!O:O,MATCH(技能效果等级!B486,技能效果!B:B,0))="","",INDEX(技能效果!O:O,MATCH(技能效果等级!B486,技能效果!B:B,0)))</f>
        <v/>
      </c>
      <c r="S486" s="95"/>
      <c r="T486" s="95"/>
      <c r="U486" s="95"/>
      <c r="V486" s="96" t="str">
        <f>IF(INDEX(技能效果!AF:AF,MATCH(技能效果等级!B486,技能效果!B:B,0))="","",INDEX(技能效果!AF:AF,MATCH(技能效果等级!B486,技能效果!B:B,0)))</f>
        <v/>
      </c>
      <c r="W486" s="95">
        <f t="shared" si="5"/>
        <v>39</v>
      </c>
      <c r="X486" s="95"/>
      <c r="Y486" s="95"/>
    </row>
    <row r="487" spans="1:25" ht="16.5" x14ac:dyDescent="0.2">
      <c r="A487" s="62">
        <v>484</v>
      </c>
      <c r="B487" s="95">
        <f>INDEX(技能效果!B:B,MATCH(技能效果等级!W487,技能效果!AE:AE,0))</f>
        <v>130700201</v>
      </c>
      <c r="C487" s="95" t="str">
        <f>INDEX(技能效果!C:C,MATCH(技能效果等级!B487,技能效果!B:B,0))</f>
        <v>许褚普攻伤害</v>
      </c>
      <c r="D487" s="96" t="s">
        <v>873</v>
      </c>
      <c r="E487" s="95">
        <v>10</v>
      </c>
      <c r="F487" s="95">
        <f>INDEX(技能效果!H:H,MATCH(技能效果等级!B487,技能效果!B:B,0))</f>
        <v>1001</v>
      </c>
      <c r="G487" s="95">
        <f>IF(INDEX(技能效果!K:K,MATCH(B487,技能效果!B:B,0))=0,INDEX(技能效果!I:I,MATCH(技能效果等级!B487,技能效果!B:B,0)),INDEX(技能效果!I:I,MATCH(技能效果等级!B487,技能效果!B:B,0))*VLOOKUP(E487,技能数值计算!$C$19:$D$28,2,FALSE))</f>
        <v>1</v>
      </c>
      <c r="H487" s="95">
        <f>INDEX(技能效果!J:J,MATCH(技能效果等级!B487,技能效果!B:B,0))</f>
        <v>0</v>
      </c>
      <c r="I487" s="95"/>
      <c r="J487" s="95"/>
      <c r="K487" s="95"/>
      <c r="L487" s="95"/>
      <c r="M487" s="95"/>
      <c r="N487" s="96" t="str">
        <f>IF(INDEX(技能效果!L:L,MATCH(技能效果等级!B487,技能效果!B:B,0))="","",INDEX(技能效果!L:L,MATCH(技能效果等级!B487,技能效果!B:B,0)))</f>
        <v/>
      </c>
      <c r="O487" s="95">
        <f>IF(INDEX(技能效果!N:N,MATCH(B487,技能效果!B:B,0))=0,INDEX(技能效果!M:M,MATCH(技能效果等级!B487,技能效果!B:B,0)),INDEX(技能效果!M:M,MATCH(技能效果等级!B487,技能效果!B:B,0))*VLOOKUP(E487,技能数值计算!$C$19:$D$28,2,FALSE))</f>
        <v>0</v>
      </c>
      <c r="P487" s="95"/>
      <c r="Q487" s="95"/>
      <c r="R487" s="95" t="str">
        <f>IF(INDEX(技能效果!O:O,MATCH(技能效果等级!B487,技能效果!B:B,0))="","",INDEX(技能效果!O:O,MATCH(技能效果等级!B487,技能效果!B:B,0)))</f>
        <v/>
      </c>
      <c r="S487" s="95"/>
      <c r="T487" s="95"/>
      <c r="U487" s="95"/>
      <c r="V487" s="96" t="str">
        <f>IF(INDEX(技能效果!AF:AF,MATCH(技能效果等级!B487,技能效果!B:B,0))="","",INDEX(技能效果!AF:AF,MATCH(技能效果等级!B487,技能效果!B:B,0)))</f>
        <v/>
      </c>
      <c r="W487" s="95">
        <f t="shared" si="5"/>
        <v>39</v>
      </c>
      <c r="X487" s="95"/>
      <c r="Y487" s="95"/>
    </row>
    <row r="488" spans="1:25" ht="16.5" x14ac:dyDescent="0.2">
      <c r="A488" s="62">
        <v>485</v>
      </c>
      <c r="B488" s="95">
        <f>INDEX(技能效果!B:B,MATCH(技能效果等级!W488,技能效果!AE:AE,0))</f>
        <v>130700202</v>
      </c>
      <c r="C488" s="95" t="str">
        <f>INDEX(技能效果!C:C,MATCH(技能效果等级!B488,技能效果!B:B,0))</f>
        <v>许褚普攻水晶</v>
      </c>
      <c r="D488" s="96" t="s">
        <v>873</v>
      </c>
      <c r="E488" s="95">
        <v>1</v>
      </c>
      <c r="F488" s="95">
        <f>INDEX(技能效果!H:H,MATCH(技能效果等级!B488,技能效果!B:B,0))</f>
        <v>3006</v>
      </c>
      <c r="G488" s="95">
        <f>IF(INDEX(技能效果!K:K,MATCH(B488,技能效果!B:B,0))=0,INDEX(技能效果!I:I,MATCH(技能效果等级!B488,技能效果!B:B,0)),INDEX(技能效果!I:I,MATCH(技能效果等级!B488,技能效果!B:B,0))*VLOOKUP(E488,技能数值计算!$C$19:$D$28,2,FALSE))</f>
        <v>1</v>
      </c>
      <c r="H488" s="95">
        <f>INDEX(技能效果!J:J,MATCH(技能效果等级!B488,技能效果!B:B,0))</f>
        <v>0</v>
      </c>
      <c r="I488" s="95"/>
      <c r="J488" s="95"/>
      <c r="K488" s="95"/>
      <c r="L488" s="95"/>
      <c r="M488" s="95"/>
      <c r="N488" s="96" t="str">
        <f>IF(INDEX(技能效果!L:L,MATCH(技能效果等级!B488,技能效果!B:B,0))="","",INDEX(技能效果!L:L,MATCH(技能效果等级!B488,技能效果!B:B,0)))</f>
        <v/>
      </c>
      <c r="O488" s="95">
        <f>IF(INDEX(技能效果!N:N,MATCH(B488,技能效果!B:B,0))=0,INDEX(技能效果!M:M,MATCH(技能效果等级!B488,技能效果!B:B,0)),INDEX(技能效果!M:M,MATCH(技能效果等级!B488,技能效果!B:B,0))*VLOOKUP(E488,技能数值计算!$C$19:$D$28,2,FALSE))</f>
        <v>0</v>
      </c>
      <c r="P488" s="95"/>
      <c r="Q488" s="95"/>
      <c r="R488" s="95" t="str">
        <f>IF(INDEX(技能效果!O:O,MATCH(技能效果等级!B488,技能效果!B:B,0))="","",INDEX(技能效果!O:O,MATCH(技能效果等级!B488,技能效果!B:B,0)))</f>
        <v/>
      </c>
      <c r="S488" s="95"/>
      <c r="T488" s="95"/>
      <c r="U488" s="95"/>
      <c r="V488" s="96" t="str">
        <f>IF(INDEX(技能效果!AF:AF,MATCH(技能效果等级!B488,技能效果!B:B,0))="","",INDEX(技能效果!AF:AF,MATCH(技能效果等级!B488,技能效果!B:B,0)))</f>
        <v/>
      </c>
      <c r="W488" s="95">
        <f t="shared" si="5"/>
        <v>40</v>
      </c>
      <c r="X488" s="95"/>
      <c r="Y488" s="95"/>
    </row>
    <row r="489" spans="1:25" ht="16.5" x14ac:dyDescent="0.2">
      <c r="A489" s="62">
        <v>486</v>
      </c>
      <c r="B489" s="95">
        <f>INDEX(技能效果!B:B,MATCH(技能效果等级!W489,技能效果!AE:AE,0))</f>
        <v>130700202</v>
      </c>
      <c r="C489" s="95" t="str">
        <f>INDEX(技能效果!C:C,MATCH(技能效果等级!B489,技能效果!B:B,0))</f>
        <v>许褚普攻水晶</v>
      </c>
      <c r="D489" s="96" t="s">
        <v>873</v>
      </c>
      <c r="E489" s="95">
        <v>2</v>
      </c>
      <c r="F489" s="95">
        <f>INDEX(技能效果!H:H,MATCH(技能效果等级!B489,技能效果!B:B,0))</f>
        <v>3006</v>
      </c>
      <c r="G489" s="95">
        <f>IF(INDEX(技能效果!K:K,MATCH(B489,技能效果!B:B,0))=0,INDEX(技能效果!I:I,MATCH(技能效果等级!B489,技能效果!B:B,0)),INDEX(技能效果!I:I,MATCH(技能效果等级!B489,技能效果!B:B,0))*VLOOKUP(E489,技能数值计算!$C$19:$D$28,2,FALSE))</f>
        <v>1</v>
      </c>
      <c r="H489" s="95">
        <f>INDEX(技能效果!J:J,MATCH(技能效果等级!B489,技能效果!B:B,0))</f>
        <v>0</v>
      </c>
      <c r="I489" s="95"/>
      <c r="J489" s="95"/>
      <c r="K489" s="95"/>
      <c r="L489" s="95"/>
      <c r="M489" s="95"/>
      <c r="N489" s="96" t="str">
        <f>IF(INDEX(技能效果!L:L,MATCH(技能效果等级!B489,技能效果!B:B,0))="","",INDEX(技能效果!L:L,MATCH(技能效果等级!B489,技能效果!B:B,0)))</f>
        <v/>
      </c>
      <c r="O489" s="95">
        <f>IF(INDEX(技能效果!N:N,MATCH(B489,技能效果!B:B,0))=0,INDEX(技能效果!M:M,MATCH(技能效果等级!B489,技能效果!B:B,0)),INDEX(技能效果!M:M,MATCH(技能效果等级!B489,技能效果!B:B,0))*VLOOKUP(E489,技能数值计算!$C$19:$D$28,2,FALSE))</f>
        <v>0</v>
      </c>
      <c r="P489" s="95"/>
      <c r="Q489" s="95"/>
      <c r="R489" s="95" t="str">
        <f>IF(INDEX(技能效果!O:O,MATCH(技能效果等级!B489,技能效果!B:B,0))="","",INDEX(技能效果!O:O,MATCH(技能效果等级!B489,技能效果!B:B,0)))</f>
        <v/>
      </c>
      <c r="S489" s="95"/>
      <c r="T489" s="95"/>
      <c r="U489" s="95"/>
      <c r="V489" s="96" t="str">
        <f>IF(INDEX(技能效果!AF:AF,MATCH(技能效果等级!B489,技能效果!B:B,0))="","",INDEX(技能效果!AF:AF,MATCH(技能效果等级!B489,技能效果!B:B,0)))</f>
        <v/>
      </c>
      <c r="W489" s="95">
        <f t="shared" si="5"/>
        <v>40</v>
      </c>
      <c r="X489" s="95"/>
      <c r="Y489" s="95"/>
    </row>
    <row r="490" spans="1:25" ht="16.5" x14ac:dyDescent="0.2">
      <c r="A490" s="62">
        <v>487</v>
      </c>
      <c r="B490" s="95">
        <f>INDEX(技能效果!B:B,MATCH(技能效果等级!W490,技能效果!AE:AE,0))</f>
        <v>130700202</v>
      </c>
      <c r="C490" s="95" t="str">
        <f>INDEX(技能效果!C:C,MATCH(技能效果等级!B490,技能效果!B:B,0))</f>
        <v>许褚普攻水晶</v>
      </c>
      <c r="D490" s="96" t="s">
        <v>873</v>
      </c>
      <c r="E490" s="95">
        <v>3</v>
      </c>
      <c r="F490" s="95">
        <f>INDEX(技能效果!H:H,MATCH(技能效果等级!B490,技能效果!B:B,0))</f>
        <v>3006</v>
      </c>
      <c r="G490" s="95">
        <f>IF(INDEX(技能效果!K:K,MATCH(B490,技能效果!B:B,0))=0,INDEX(技能效果!I:I,MATCH(技能效果等级!B490,技能效果!B:B,0)),INDEX(技能效果!I:I,MATCH(技能效果等级!B490,技能效果!B:B,0))*VLOOKUP(E490,技能数值计算!$C$19:$D$28,2,FALSE))</f>
        <v>1</v>
      </c>
      <c r="H490" s="95">
        <f>INDEX(技能效果!J:J,MATCH(技能效果等级!B490,技能效果!B:B,0))</f>
        <v>0</v>
      </c>
      <c r="I490" s="95"/>
      <c r="J490" s="95"/>
      <c r="K490" s="95"/>
      <c r="L490" s="95"/>
      <c r="M490" s="95"/>
      <c r="N490" s="96" t="str">
        <f>IF(INDEX(技能效果!L:L,MATCH(技能效果等级!B490,技能效果!B:B,0))="","",INDEX(技能效果!L:L,MATCH(技能效果等级!B490,技能效果!B:B,0)))</f>
        <v/>
      </c>
      <c r="O490" s="95">
        <f>IF(INDEX(技能效果!N:N,MATCH(B490,技能效果!B:B,0))=0,INDEX(技能效果!M:M,MATCH(技能效果等级!B490,技能效果!B:B,0)),INDEX(技能效果!M:M,MATCH(技能效果等级!B490,技能效果!B:B,0))*VLOOKUP(E490,技能数值计算!$C$19:$D$28,2,FALSE))</f>
        <v>0</v>
      </c>
      <c r="P490" s="95"/>
      <c r="Q490" s="95"/>
      <c r="R490" s="95" t="str">
        <f>IF(INDEX(技能效果!O:O,MATCH(技能效果等级!B490,技能效果!B:B,0))="","",INDEX(技能效果!O:O,MATCH(技能效果等级!B490,技能效果!B:B,0)))</f>
        <v/>
      </c>
      <c r="S490" s="95"/>
      <c r="T490" s="95"/>
      <c r="U490" s="95"/>
      <c r="V490" s="96" t="str">
        <f>IF(INDEX(技能效果!AF:AF,MATCH(技能效果等级!B490,技能效果!B:B,0))="","",INDEX(技能效果!AF:AF,MATCH(技能效果等级!B490,技能效果!B:B,0)))</f>
        <v/>
      </c>
      <c r="W490" s="95">
        <f t="shared" si="5"/>
        <v>40</v>
      </c>
      <c r="X490" s="95"/>
      <c r="Y490" s="95"/>
    </row>
    <row r="491" spans="1:25" ht="16.5" x14ac:dyDescent="0.2">
      <c r="A491" s="62">
        <v>488</v>
      </c>
      <c r="B491" s="95">
        <f>INDEX(技能效果!B:B,MATCH(技能效果等级!W491,技能效果!AE:AE,0))</f>
        <v>130700202</v>
      </c>
      <c r="C491" s="95" t="str">
        <f>INDEX(技能效果!C:C,MATCH(技能效果等级!B491,技能效果!B:B,0))</f>
        <v>许褚普攻水晶</v>
      </c>
      <c r="D491" s="96" t="s">
        <v>873</v>
      </c>
      <c r="E491" s="95">
        <v>4</v>
      </c>
      <c r="F491" s="95">
        <f>INDEX(技能效果!H:H,MATCH(技能效果等级!B491,技能效果!B:B,0))</f>
        <v>3006</v>
      </c>
      <c r="G491" s="95">
        <f>IF(INDEX(技能效果!K:K,MATCH(B491,技能效果!B:B,0))=0,INDEX(技能效果!I:I,MATCH(技能效果等级!B491,技能效果!B:B,0)),INDEX(技能效果!I:I,MATCH(技能效果等级!B491,技能效果!B:B,0))*VLOOKUP(E491,技能数值计算!$C$19:$D$28,2,FALSE))</f>
        <v>1</v>
      </c>
      <c r="H491" s="95">
        <f>INDEX(技能效果!J:J,MATCH(技能效果等级!B491,技能效果!B:B,0))</f>
        <v>0</v>
      </c>
      <c r="I491" s="95"/>
      <c r="J491" s="95"/>
      <c r="K491" s="95"/>
      <c r="L491" s="95"/>
      <c r="M491" s="95"/>
      <c r="N491" s="96" t="str">
        <f>IF(INDEX(技能效果!L:L,MATCH(技能效果等级!B491,技能效果!B:B,0))="","",INDEX(技能效果!L:L,MATCH(技能效果等级!B491,技能效果!B:B,0)))</f>
        <v/>
      </c>
      <c r="O491" s="95">
        <f>IF(INDEX(技能效果!N:N,MATCH(B491,技能效果!B:B,0))=0,INDEX(技能效果!M:M,MATCH(技能效果等级!B491,技能效果!B:B,0)),INDEX(技能效果!M:M,MATCH(技能效果等级!B491,技能效果!B:B,0))*VLOOKUP(E491,技能数值计算!$C$19:$D$28,2,FALSE))</f>
        <v>0</v>
      </c>
      <c r="P491" s="95"/>
      <c r="Q491" s="95"/>
      <c r="R491" s="95" t="str">
        <f>IF(INDEX(技能效果!O:O,MATCH(技能效果等级!B491,技能效果!B:B,0))="","",INDEX(技能效果!O:O,MATCH(技能效果等级!B491,技能效果!B:B,0)))</f>
        <v/>
      </c>
      <c r="S491" s="95"/>
      <c r="T491" s="95"/>
      <c r="U491" s="95"/>
      <c r="V491" s="96" t="str">
        <f>IF(INDEX(技能效果!AF:AF,MATCH(技能效果等级!B491,技能效果!B:B,0))="","",INDEX(技能效果!AF:AF,MATCH(技能效果等级!B491,技能效果!B:B,0)))</f>
        <v/>
      </c>
      <c r="W491" s="95">
        <f t="shared" si="5"/>
        <v>40</v>
      </c>
      <c r="X491" s="95"/>
      <c r="Y491" s="95"/>
    </row>
    <row r="492" spans="1:25" ht="16.5" x14ac:dyDescent="0.2">
      <c r="A492" s="62">
        <v>489</v>
      </c>
      <c r="B492" s="95">
        <f>INDEX(技能效果!B:B,MATCH(技能效果等级!W492,技能效果!AE:AE,0))</f>
        <v>130700202</v>
      </c>
      <c r="C492" s="95" t="str">
        <f>INDEX(技能效果!C:C,MATCH(技能效果等级!B492,技能效果!B:B,0))</f>
        <v>许褚普攻水晶</v>
      </c>
      <c r="D492" s="96" t="s">
        <v>873</v>
      </c>
      <c r="E492" s="95">
        <v>5</v>
      </c>
      <c r="F492" s="95">
        <f>INDEX(技能效果!H:H,MATCH(技能效果等级!B492,技能效果!B:B,0))</f>
        <v>3006</v>
      </c>
      <c r="G492" s="95">
        <f>IF(INDEX(技能效果!K:K,MATCH(B492,技能效果!B:B,0))=0,INDEX(技能效果!I:I,MATCH(技能效果等级!B492,技能效果!B:B,0)),INDEX(技能效果!I:I,MATCH(技能效果等级!B492,技能效果!B:B,0))*VLOOKUP(E492,技能数值计算!$C$19:$D$28,2,FALSE))</f>
        <v>1</v>
      </c>
      <c r="H492" s="95">
        <f>INDEX(技能效果!J:J,MATCH(技能效果等级!B492,技能效果!B:B,0))</f>
        <v>0</v>
      </c>
      <c r="I492" s="95"/>
      <c r="J492" s="95"/>
      <c r="K492" s="95"/>
      <c r="L492" s="95"/>
      <c r="M492" s="95"/>
      <c r="N492" s="96" t="str">
        <f>IF(INDEX(技能效果!L:L,MATCH(技能效果等级!B492,技能效果!B:B,0))="","",INDEX(技能效果!L:L,MATCH(技能效果等级!B492,技能效果!B:B,0)))</f>
        <v/>
      </c>
      <c r="O492" s="95">
        <f>IF(INDEX(技能效果!N:N,MATCH(B492,技能效果!B:B,0))=0,INDEX(技能效果!M:M,MATCH(技能效果等级!B492,技能效果!B:B,0)),INDEX(技能效果!M:M,MATCH(技能效果等级!B492,技能效果!B:B,0))*VLOOKUP(E492,技能数值计算!$C$19:$D$28,2,FALSE))</f>
        <v>0</v>
      </c>
      <c r="P492" s="95"/>
      <c r="Q492" s="95"/>
      <c r="R492" s="95" t="str">
        <f>IF(INDEX(技能效果!O:O,MATCH(技能效果等级!B492,技能效果!B:B,0))="","",INDEX(技能效果!O:O,MATCH(技能效果等级!B492,技能效果!B:B,0)))</f>
        <v/>
      </c>
      <c r="S492" s="95"/>
      <c r="T492" s="95"/>
      <c r="U492" s="95"/>
      <c r="V492" s="96" t="str">
        <f>IF(INDEX(技能效果!AF:AF,MATCH(技能效果等级!B492,技能效果!B:B,0))="","",INDEX(技能效果!AF:AF,MATCH(技能效果等级!B492,技能效果!B:B,0)))</f>
        <v/>
      </c>
      <c r="W492" s="95">
        <f t="shared" si="5"/>
        <v>40</v>
      </c>
      <c r="X492" s="95"/>
      <c r="Y492" s="95"/>
    </row>
    <row r="493" spans="1:25" ht="16.5" x14ac:dyDescent="0.2">
      <c r="A493" s="62">
        <v>490</v>
      </c>
      <c r="B493" s="95">
        <f>INDEX(技能效果!B:B,MATCH(技能效果等级!W493,技能效果!AE:AE,0))</f>
        <v>130700202</v>
      </c>
      <c r="C493" s="95" t="str">
        <f>INDEX(技能效果!C:C,MATCH(技能效果等级!B493,技能效果!B:B,0))</f>
        <v>许褚普攻水晶</v>
      </c>
      <c r="D493" s="96" t="s">
        <v>873</v>
      </c>
      <c r="E493" s="95">
        <v>6</v>
      </c>
      <c r="F493" s="95">
        <f>INDEX(技能效果!H:H,MATCH(技能效果等级!B493,技能效果!B:B,0))</f>
        <v>3006</v>
      </c>
      <c r="G493" s="95">
        <f>IF(INDEX(技能效果!K:K,MATCH(B493,技能效果!B:B,0))=0,INDEX(技能效果!I:I,MATCH(技能效果等级!B493,技能效果!B:B,0)),INDEX(技能效果!I:I,MATCH(技能效果等级!B493,技能效果!B:B,0))*VLOOKUP(E493,技能数值计算!$C$19:$D$28,2,FALSE))</f>
        <v>1</v>
      </c>
      <c r="H493" s="95">
        <f>INDEX(技能效果!J:J,MATCH(技能效果等级!B493,技能效果!B:B,0))</f>
        <v>0</v>
      </c>
      <c r="I493" s="95"/>
      <c r="J493" s="95"/>
      <c r="K493" s="95"/>
      <c r="L493" s="95"/>
      <c r="M493" s="95"/>
      <c r="N493" s="96" t="str">
        <f>IF(INDEX(技能效果!L:L,MATCH(技能效果等级!B493,技能效果!B:B,0))="","",INDEX(技能效果!L:L,MATCH(技能效果等级!B493,技能效果!B:B,0)))</f>
        <v/>
      </c>
      <c r="O493" s="95">
        <f>IF(INDEX(技能效果!N:N,MATCH(B493,技能效果!B:B,0))=0,INDEX(技能效果!M:M,MATCH(技能效果等级!B493,技能效果!B:B,0)),INDEX(技能效果!M:M,MATCH(技能效果等级!B493,技能效果!B:B,0))*VLOOKUP(E493,技能数值计算!$C$19:$D$28,2,FALSE))</f>
        <v>0</v>
      </c>
      <c r="P493" s="95"/>
      <c r="Q493" s="95"/>
      <c r="R493" s="95" t="str">
        <f>IF(INDEX(技能效果!O:O,MATCH(技能效果等级!B493,技能效果!B:B,0))="","",INDEX(技能效果!O:O,MATCH(技能效果等级!B493,技能效果!B:B,0)))</f>
        <v/>
      </c>
      <c r="S493" s="95"/>
      <c r="T493" s="95"/>
      <c r="U493" s="95"/>
      <c r="V493" s="96" t="str">
        <f>IF(INDEX(技能效果!AF:AF,MATCH(技能效果等级!B493,技能效果!B:B,0))="","",INDEX(技能效果!AF:AF,MATCH(技能效果等级!B493,技能效果!B:B,0)))</f>
        <v/>
      </c>
      <c r="W493" s="95">
        <f t="shared" ref="W493:W556" si="6">W483+1</f>
        <v>40</v>
      </c>
      <c r="X493" s="95"/>
      <c r="Y493" s="95"/>
    </row>
    <row r="494" spans="1:25" ht="16.5" x14ac:dyDescent="0.2">
      <c r="A494" s="62">
        <v>491</v>
      </c>
      <c r="B494" s="95">
        <f>INDEX(技能效果!B:B,MATCH(技能效果等级!W494,技能效果!AE:AE,0))</f>
        <v>130700202</v>
      </c>
      <c r="C494" s="95" t="str">
        <f>INDEX(技能效果!C:C,MATCH(技能效果等级!B494,技能效果!B:B,0))</f>
        <v>许褚普攻水晶</v>
      </c>
      <c r="D494" s="96" t="s">
        <v>873</v>
      </c>
      <c r="E494" s="95">
        <v>7</v>
      </c>
      <c r="F494" s="95">
        <f>INDEX(技能效果!H:H,MATCH(技能效果等级!B494,技能效果!B:B,0))</f>
        <v>3006</v>
      </c>
      <c r="G494" s="95">
        <f>IF(INDEX(技能效果!K:K,MATCH(B494,技能效果!B:B,0))=0,INDEX(技能效果!I:I,MATCH(技能效果等级!B494,技能效果!B:B,0)),INDEX(技能效果!I:I,MATCH(技能效果等级!B494,技能效果!B:B,0))*VLOOKUP(E494,技能数值计算!$C$19:$D$28,2,FALSE))</f>
        <v>1</v>
      </c>
      <c r="H494" s="95">
        <f>INDEX(技能效果!J:J,MATCH(技能效果等级!B494,技能效果!B:B,0))</f>
        <v>0</v>
      </c>
      <c r="I494" s="95"/>
      <c r="J494" s="95"/>
      <c r="K494" s="95"/>
      <c r="L494" s="95"/>
      <c r="M494" s="95"/>
      <c r="N494" s="96" t="str">
        <f>IF(INDEX(技能效果!L:L,MATCH(技能效果等级!B494,技能效果!B:B,0))="","",INDEX(技能效果!L:L,MATCH(技能效果等级!B494,技能效果!B:B,0)))</f>
        <v/>
      </c>
      <c r="O494" s="95">
        <f>IF(INDEX(技能效果!N:N,MATCH(B494,技能效果!B:B,0))=0,INDEX(技能效果!M:M,MATCH(技能效果等级!B494,技能效果!B:B,0)),INDEX(技能效果!M:M,MATCH(技能效果等级!B494,技能效果!B:B,0))*VLOOKUP(E494,技能数值计算!$C$19:$D$28,2,FALSE))</f>
        <v>0</v>
      </c>
      <c r="P494" s="95"/>
      <c r="Q494" s="95"/>
      <c r="R494" s="95" t="str">
        <f>IF(INDEX(技能效果!O:O,MATCH(技能效果等级!B494,技能效果!B:B,0))="","",INDEX(技能效果!O:O,MATCH(技能效果等级!B494,技能效果!B:B,0)))</f>
        <v/>
      </c>
      <c r="S494" s="95"/>
      <c r="T494" s="95"/>
      <c r="U494" s="95"/>
      <c r="V494" s="96" t="str">
        <f>IF(INDEX(技能效果!AF:AF,MATCH(技能效果等级!B494,技能效果!B:B,0))="","",INDEX(技能效果!AF:AF,MATCH(技能效果等级!B494,技能效果!B:B,0)))</f>
        <v/>
      </c>
      <c r="W494" s="95">
        <f t="shared" si="6"/>
        <v>40</v>
      </c>
      <c r="X494" s="95"/>
      <c r="Y494" s="95"/>
    </row>
    <row r="495" spans="1:25" ht="16.5" x14ac:dyDescent="0.2">
      <c r="A495" s="62">
        <v>492</v>
      </c>
      <c r="B495" s="95">
        <f>INDEX(技能效果!B:B,MATCH(技能效果等级!W495,技能效果!AE:AE,0))</f>
        <v>130700202</v>
      </c>
      <c r="C495" s="95" t="str">
        <f>INDEX(技能效果!C:C,MATCH(技能效果等级!B495,技能效果!B:B,0))</f>
        <v>许褚普攻水晶</v>
      </c>
      <c r="D495" s="96" t="s">
        <v>873</v>
      </c>
      <c r="E495" s="95">
        <v>8</v>
      </c>
      <c r="F495" s="95">
        <f>INDEX(技能效果!H:H,MATCH(技能效果等级!B495,技能效果!B:B,0))</f>
        <v>3006</v>
      </c>
      <c r="G495" s="95">
        <f>IF(INDEX(技能效果!K:K,MATCH(B495,技能效果!B:B,0))=0,INDEX(技能效果!I:I,MATCH(技能效果等级!B495,技能效果!B:B,0)),INDEX(技能效果!I:I,MATCH(技能效果等级!B495,技能效果!B:B,0))*VLOOKUP(E495,技能数值计算!$C$19:$D$28,2,FALSE))</f>
        <v>1</v>
      </c>
      <c r="H495" s="95">
        <f>INDEX(技能效果!J:J,MATCH(技能效果等级!B495,技能效果!B:B,0))</f>
        <v>0</v>
      </c>
      <c r="I495" s="95"/>
      <c r="J495" s="95"/>
      <c r="K495" s="95"/>
      <c r="L495" s="95"/>
      <c r="M495" s="95"/>
      <c r="N495" s="96" t="str">
        <f>IF(INDEX(技能效果!L:L,MATCH(技能效果等级!B495,技能效果!B:B,0))="","",INDEX(技能效果!L:L,MATCH(技能效果等级!B495,技能效果!B:B,0)))</f>
        <v/>
      </c>
      <c r="O495" s="95">
        <f>IF(INDEX(技能效果!N:N,MATCH(B495,技能效果!B:B,0))=0,INDEX(技能效果!M:M,MATCH(技能效果等级!B495,技能效果!B:B,0)),INDEX(技能效果!M:M,MATCH(技能效果等级!B495,技能效果!B:B,0))*VLOOKUP(E495,技能数值计算!$C$19:$D$28,2,FALSE))</f>
        <v>0</v>
      </c>
      <c r="P495" s="95"/>
      <c r="Q495" s="95"/>
      <c r="R495" s="95" t="str">
        <f>IF(INDEX(技能效果!O:O,MATCH(技能效果等级!B495,技能效果!B:B,0))="","",INDEX(技能效果!O:O,MATCH(技能效果等级!B495,技能效果!B:B,0)))</f>
        <v/>
      </c>
      <c r="S495" s="95"/>
      <c r="T495" s="95"/>
      <c r="U495" s="95"/>
      <c r="V495" s="96" t="str">
        <f>IF(INDEX(技能效果!AF:AF,MATCH(技能效果等级!B495,技能效果!B:B,0))="","",INDEX(技能效果!AF:AF,MATCH(技能效果等级!B495,技能效果!B:B,0)))</f>
        <v/>
      </c>
      <c r="W495" s="95">
        <f t="shared" si="6"/>
        <v>40</v>
      </c>
      <c r="X495" s="95"/>
      <c r="Y495" s="95"/>
    </row>
    <row r="496" spans="1:25" ht="16.5" x14ac:dyDescent="0.2">
      <c r="A496" s="62">
        <v>493</v>
      </c>
      <c r="B496" s="95">
        <f>INDEX(技能效果!B:B,MATCH(技能效果等级!W496,技能效果!AE:AE,0))</f>
        <v>130700202</v>
      </c>
      <c r="C496" s="95" t="str">
        <f>INDEX(技能效果!C:C,MATCH(技能效果等级!B496,技能效果!B:B,0))</f>
        <v>许褚普攻水晶</v>
      </c>
      <c r="D496" s="96" t="s">
        <v>873</v>
      </c>
      <c r="E496" s="95">
        <v>9</v>
      </c>
      <c r="F496" s="95">
        <f>INDEX(技能效果!H:H,MATCH(技能效果等级!B496,技能效果!B:B,0))</f>
        <v>3006</v>
      </c>
      <c r="G496" s="95">
        <f>IF(INDEX(技能效果!K:K,MATCH(B496,技能效果!B:B,0))=0,INDEX(技能效果!I:I,MATCH(技能效果等级!B496,技能效果!B:B,0)),INDEX(技能效果!I:I,MATCH(技能效果等级!B496,技能效果!B:B,0))*VLOOKUP(E496,技能数值计算!$C$19:$D$28,2,FALSE))</f>
        <v>1</v>
      </c>
      <c r="H496" s="95">
        <f>INDEX(技能效果!J:J,MATCH(技能效果等级!B496,技能效果!B:B,0))</f>
        <v>0</v>
      </c>
      <c r="I496" s="95"/>
      <c r="J496" s="95"/>
      <c r="K496" s="95"/>
      <c r="L496" s="95"/>
      <c r="M496" s="95"/>
      <c r="N496" s="96" t="str">
        <f>IF(INDEX(技能效果!L:L,MATCH(技能效果等级!B496,技能效果!B:B,0))="","",INDEX(技能效果!L:L,MATCH(技能效果等级!B496,技能效果!B:B,0)))</f>
        <v/>
      </c>
      <c r="O496" s="95">
        <f>IF(INDEX(技能效果!N:N,MATCH(B496,技能效果!B:B,0))=0,INDEX(技能效果!M:M,MATCH(技能效果等级!B496,技能效果!B:B,0)),INDEX(技能效果!M:M,MATCH(技能效果等级!B496,技能效果!B:B,0))*VLOOKUP(E496,技能数值计算!$C$19:$D$28,2,FALSE))</f>
        <v>0</v>
      </c>
      <c r="P496" s="95"/>
      <c r="Q496" s="95"/>
      <c r="R496" s="95" t="str">
        <f>IF(INDEX(技能效果!O:O,MATCH(技能效果等级!B496,技能效果!B:B,0))="","",INDEX(技能效果!O:O,MATCH(技能效果等级!B496,技能效果!B:B,0)))</f>
        <v/>
      </c>
      <c r="S496" s="95"/>
      <c r="T496" s="95"/>
      <c r="U496" s="95"/>
      <c r="V496" s="96" t="str">
        <f>IF(INDEX(技能效果!AF:AF,MATCH(技能效果等级!B496,技能效果!B:B,0))="","",INDEX(技能效果!AF:AF,MATCH(技能效果等级!B496,技能效果!B:B,0)))</f>
        <v/>
      </c>
      <c r="W496" s="95">
        <f t="shared" si="6"/>
        <v>40</v>
      </c>
      <c r="X496" s="95"/>
      <c r="Y496" s="95"/>
    </row>
    <row r="497" spans="1:25" ht="16.5" x14ac:dyDescent="0.2">
      <c r="A497" s="62">
        <v>494</v>
      </c>
      <c r="B497" s="95">
        <f>INDEX(技能效果!B:B,MATCH(技能效果等级!W497,技能效果!AE:AE,0))</f>
        <v>130700202</v>
      </c>
      <c r="C497" s="95" t="str">
        <f>INDEX(技能效果!C:C,MATCH(技能效果等级!B497,技能效果!B:B,0))</f>
        <v>许褚普攻水晶</v>
      </c>
      <c r="D497" s="96" t="s">
        <v>873</v>
      </c>
      <c r="E497" s="95">
        <v>10</v>
      </c>
      <c r="F497" s="95">
        <f>INDEX(技能效果!H:H,MATCH(技能效果等级!B497,技能效果!B:B,0))</f>
        <v>3006</v>
      </c>
      <c r="G497" s="95">
        <f>IF(INDEX(技能效果!K:K,MATCH(B497,技能效果!B:B,0))=0,INDEX(技能效果!I:I,MATCH(技能效果等级!B497,技能效果!B:B,0)),INDEX(技能效果!I:I,MATCH(技能效果等级!B497,技能效果!B:B,0))*VLOOKUP(E497,技能数值计算!$C$19:$D$28,2,FALSE))</f>
        <v>1</v>
      </c>
      <c r="H497" s="95">
        <f>INDEX(技能效果!J:J,MATCH(技能效果等级!B497,技能效果!B:B,0))</f>
        <v>0</v>
      </c>
      <c r="I497" s="95"/>
      <c r="J497" s="95"/>
      <c r="K497" s="95"/>
      <c r="L497" s="95"/>
      <c r="M497" s="95"/>
      <c r="N497" s="96" t="str">
        <f>IF(INDEX(技能效果!L:L,MATCH(技能效果等级!B497,技能效果!B:B,0))="","",INDEX(技能效果!L:L,MATCH(技能效果等级!B497,技能效果!B:B,0)))</f>
        <v/>
      </c>
      <c r="O497" s="95">
        <f>IF(INDEX(技能效果!N:N,MATCH(B497,技能效果!B:B,0))=0,INDEX(技能效果!M:M,MATCH(技能效果等级!B497,技能效果!B:B,0)),INDEX(技能效果!M:M,MATCH(技能效果等级!B497,技能效果!B:B,0))*VLOOKUP(E497,技能数值计算!$C$19:$D$28,2,FALSE))</f>
        <v>0</v>
      </c>
      <c r="P497" s="95"/>
      <c r="Q497" s="95"/>
      <c r="R497" s="95" t="str">
        <f>IF(INDEX(技能效果!O:O,MATCH(技能效果等级!B497,技能效果!B:B,0))="","",INDEX(技能效果!O:O,MATCH(技能效果等级!B497,技能效果!B:B,0)))</f>
        <v/>
      </c>
      <c r="S497" s="95"/>
      <c r="T497" s="95"/>
      <c r="U497" s="95"/>
      <c r="V497" s="96" t="str">
        <f>IF(INDEX(技能效果!AF:AF,MATCH(技能效果等级!B497,技能效果!B:B,0))="","",INDEX(技能效果!AF:AF,MATCH(技能效果等级!B497,技能效果!B:B,0)))</f>
        <v/>
      </c>
      <c r="W497" s="95">
        <f t="shared" si="6"/>
        <v>40</v>
      </c>
      <c r="X497" s="95"/>
      <c r="Y497" s="95"/>
    </row>
    <row r="498" spans="1:25" ht="16.5" x14ac:dyDescent="0.2">
      <c r="A498" s="62">
        <v>495</v>
      </c>
      <c r="B498" s="95">
        <f>INDEX(技能效果!B:B,MATCH(技能效果等级!W498,技能效果!AE:AE,0))</f>
        <v>130700301</v>
      </c>
      <c r="C498" s="95" t="str">
        <f>INDEX(技能效果!C:C,MATCH(技能效果等级!B498,技能效果!B:B,0))</f>
        <v>典韦普攻伤害</v>
      </c>
      <c r="D498" s="96" t="s">
        <v>873</v>
      </c>
      <c r="E498" s="95">
        <v>1</v>
      </c>
      <c r="F498" s="95">
        <f>INDEX(技能效果!H:H,MATCH(技能效果等级!B498,技能效果!B:B,0))</f>
        <v>1001</v>
      </c>
      <c r="G498" s="95">
        <f>IF(INDEX(技能效果!K:K,MATCH(B498,技能效果!B:B,0))=0,INDEX(技能效果!I:I,MATCH(技能效果等级!B498,技能效果!B:B,0)),INDEX(技能效果!I:I,MATCH(技能效果等级!B498,技能效果!B:B,0))*VLOOKUP(E498,技能数值计算!$C$19:$D$28,2,FALSE))</f>
        <v>1</v>
      </c>
      <c r="H498" s="95">
        <f>INDEX(技能效果!J:J,MATCH(技能效果等级!B498,技能效果!B:B,0))</f>
        <v>0</v>
      </c>
      <c r="I498" s="95"/>
      <c r="J498" s="95"/>
      <c r="K498" s="95"/>
      <c r="L498" s="95"/>
      <c r="M498" s="95"/>
      <c r="N498" s="96" t="str">
        <f>IF(INDEX(技能效果!L:L,MATCH(技能效果等级!B498,技能效果!B:B,0))="","",INDEX(技能效果!L:L,MATCH(技能效果等级!B498,技能效果!B:B,0)))</f>
        <v/>
      </c>
      <c r="O498" s="95">
        <f>IF(INDEX(技能效果!N:N,MATCH(B498,技能效果!B:B,0))=0,INDEX(技能效果!M:M,MATCH(技能效果等级!B498,技能效果!B:B,0)),INDEX(技能效果!M:M,MATCH(技能效果等级!B498,技能效果!B:B,0))*VLOOKUP(E498,技能数值计算!$C$19:$D$28,2,FALSE))</f>
        <v>0</v>
      </c>
      <c r="P498" s="95"/>
      <c r="Q498" s="95"/>
      <c r="R498" s="95" t="str">
        <f>IF(INDEX(技能效果!O:O,MATCH(技能效果等级!B498,技能效果!B:B,0))="","",INDEX(技能效果!O:O,MATCH(技能效果等级!B498,技能效果!B:B,0)))</f>
        <v/>
      </c>
      <c r="S498" s="95"/>
      <c r="T498" s="95"/>
      <c r="U498" s="95"/>
      <c r="V498" s="96" t="str">
        <f>IF(INDEX(技能效果!AF:AF,MATCH(技能效果等级!B498,技能效果!B:B,0))="","",INDEX(技能效果!AF:AF,MATCH(技能效果等级!B498,技能效果!B:B,0)))</f>
        <v/>
      </c>
      <c r="W498" s="95">
        <f t="shared" si="6"/>
        <v>41</v>
      </c>
      <c r="X498" s="95"/>
      <c r="Y498" s="95"/>
    </row>
    <row r="499" spans="1:25" ht="16.5" x14ac:dyDescent="0.2">
      <c r="A499" s="62">
        <v>496</v>
      </c>
      <c r="B499" s="95">
        <f>INDEX(技能效果!B:B,MATCH(技能效果等级!W499,技能效果!AE:AE,0))</f>
        <v>130700301</v>
      </c>
      <c r="C499" s="95" t="str">
        <f>INDEX(技能效果!C:C,MATCH(技能效果等级!B499,技能效果!B:B,0))</f>
        <v>典韦普攻伤害</v>
      </c>
      <c r="D499" s="96" t="s">
        <v>873</v>
      </c>
      <c r="E499" s="95">
        <v>2</v>
      </c>
      <c r="F499" s="95">
        <f>INDEX(技能效果!H:H,MATCH(技能效果等级!B499,技能效果!B:B,0))</f>
        <v>1001</v>
      </c>
      <c r="G499" s="95">
        <f>IF(INDEX(技能效果!K:K,MATCH(B499,技能效果!B:B,0))=0,INDEX(技能效果!I:I,MATCH(技能效果等级!B499,技能效果!B:B,0)),INDEX(技能效果!I:I,MATCH(技能效果等级!B499,技能效果!B:B,0))*VLOOKUP(E499,技能数值计算!$C$19:$D$28,2,FALSE))</f>
        <v>1</v>
      </c>
      <c r="H499" s="95">
        <f>INDEX(技能效果!J:J,MATCH(技能效果等级!B499,技能效果!B:B,0))</f>
        <v>0</v>
      </c>
      <c r="I499" s="95"/>
      <c r="J499" s="95"/>
      <c r="K499" s="95"/>
      <c r="L499" s="95"/>
      <c r="M499" s="95"/>
      <c r="N499" s="96" t="str">
        <f>IF(INDEX(技能效果!L:L,MATCH(技能效果等级!B499,技能效果!B:B,0))="","",INDEX(技能效果!L:L,MATCH(技能效果等级!B499,技能效果!B:B,0)))</f>
        <v/>
      </c>
      <c r="O499" s="95">
        <f>IF(INDEX(技能效果!N:N,MATCH(B499,技能效果!B:B,0))=0,INDEX(技能效果!M:M,MATCH(技能效果等级!B499,技能效果!B:B,0)),INDEX(技能效果!M:M,MATCH(技能效果等级!B499,技能效果!B:B,0))*VLOOKUP(E499,技能数值计算!$C$19:$D$28,2,FALSE))</f>
        <v>0</v>
      </c>
      <c r="P499" s="95"/>
      <c r="Q499" s="95"/>
      <c r="R499" s="95" t="str">
        <f>IF(INDEX(技能效果!O:O,MATCH(技能效果等级!B499,技能效果!B:B,0))="","",INDEX(技能效果!O:O,MATCH(技能效果等级!B499,技能效果!B:B,0)))</f>
        <v/>
      </c>
      <c r="S499" s="95"/>
      <c r="T499" s="95"/>
      <c r="U499" s="95"/>
      <c r="V499" s="96" t="str">
        <f>IF(INDEX(技能效果!AF:AF,MATCH(技能效果等级!B499,技能效果!B:B,0))="","",INDEX(技能效果!AF:AF,MATCH(技能效果等级!B499,技能效果!B:B,0)))</f>
        <v/>
      </c>
      <c r="W499" s="95">
        <f t="shared" si="6"/>
        <v>41</v>
      </c>
      <c r="X499" s="95"/>
      <c r="Y499" s="95"/>
    </row>
    <row r="500" spans="1:25" ht="16.5" x14ac:dyDescent="0.2">
      <c r="A500" s="62">
        <v>497</v>
      </c>
      <c r="B500" s="95">
        <f>INDEX(技能效果!B:B,MATCH(技能效果等级!W500,技能效果!AE:AE,0))</f>
        <v>130700301</v>
      </c>
      <c r="C500" s="95" t="str">
        <f>INDEX(技能效果!C:C,MATCH(技能效果等级!B500,技能效果!B:B,0))</f>
        <v>典韦普攻伤害</v>
      </c>
      <c r="D500" s="96" t="s">
        <v>873</v>
      </c>
      <c r="E500" s="95">
        <v>3</v>
      </c>
      <c r="F500" s="95">
        <f>INDEX(技能效果!H:H,MATCH(技能效果等级!B500,技能效果!B:B,0))</f>
        <v>1001</v>
      </c>
      <c r="G500" s="95">
        <f>IF(INDEX(技能效果!K:K,MATCH(B500,技能效果!B:B,0))=0,INDEX(技能效果!I:I,MATCH(技能效果等级!B500,技能效果!B:B,0)),INDEX(技能效果!I:I,MATCH(技能效果等级!B500,技能效果!B:B,0))*VLOOKUP(E500,技能数值计算!$C$19:$D$28,2,FALSE))</f>
        <v>1</v>
      </c>
      <c r="H500" s="95">
        <f>INDEX(技能效果!J:J,MATCH(技能效果等级!B500,技能效果!B:B,0))</f>
        <v>0</v>
      </c>
      <c r="I500" s="95"/>
      <c r="J500" s="95"/>
      <c r="K500" s="95"/>
      <c r="L500" s="95"/>
      <c r="M500" s="95"/>
      <c r="N500" s="96" t="str">
        <f>IF(INDEX(技能效果!L:L,MATCH(技能效果等级!B500,技能效果!B:B,0))="","",INDEX(技能效果!L:L,MATCH(技能效果等级!B500,技能效果!B:B,0)))</f>
        <v/>
      </c>
      <c r="O500" s="95">
        <f>IF(INDEX(技能效果!N:N,MATCH(B500,技能效果!B:B,0))=0,INDEX(技能效果!M:M,MATCH(技能效果等级!B500,技能效果!B:B,0)),INDEX(技能效果!M:M,MATCH(技能效果等级!B500,技能效果!B:B,0))*VLOOKUP(E500,技能数值计算!$C$19:$D$28,2,FALSE))</f>
        <v>0</v>
      </c>
      <c r="P500" s="95"/>
      <c r="Q500" s="95"/>
      <c r="R500" s="95" t="str">
        <f>IF(INDEX(技能效果!O:O,MATCH(技能效果等级!B500,技能效果!B:B,0))="","",INDEX(技能效果!O:O,MATCH(技能效果等级!B500,技能效果!B:B,0)))</f>
        <v/>
      </c>
      <c r="S500" s="95"/>
      <c r="T500" s="95"/>
      <c r="U500" s="95"/>
      <c r="V500" s="96" t="str">
        <f>IF(INDEX(技能效果!AF:AF,MATCH(技能效果等级!B500,技能效果!B:B,0))="","",INDEX(技能效果!AF:AF,MATCH(技能效果等级!B500,技能效果!B:B,0)))</f>
        <v/>
      </c>
      <c r="W500" s="95">
        <f t="shared" si="6"/>
        <v>41</v>
      </c>
      <c r="X500" s="95"/>
      <c r="Y500" s="95"/>
    </row>
    <row r="501" spans="1:25" ht="16.5" x14ac:dyDescent="0.2">
      <c r="A501" s="62">
        <v>498</v>
      </c>
      <c r="B501" s="95">
        <f>INDEX(技能效果!B:B,MATCH(技能效果等级!W501,技能效果!AE:AE,0))</f>
        <v>130700301</v>
      </c>
      <c r="C501" s="95" t="str">
        <f>INDEX(技能效果!C:C,MATCH(技能效果等级!B501,技能效果!B:B,0))</f>
        <v>典韦普攻伤害</v>
      </c>
      <c r="D501" s="96" t="s">
        <v>873</v>
      </c>
      <c r="E501" s="95">
        <v>4</v>
      </c>
      <c r="F501" s="95">
        <f>INDEX(技能效果!H:H,MATCH(技能效果等级!B501,技能效果!B:B,0))</f>
        <v>1001</v>
      </c>
      <c r="G501" s="95">
        <f>IF(INDEX(技能效果!K:K,MATCH(B501,技能效果!B:B,0))=0,INDEX(技能效果!I:I,MATCH(技能效果等级!B501,技能效果!B:B,0)),INDEX(技能效果!I:I,MATCH(技能效果等级!B501,技能效果!B:B,0))*VLOOKUP(E501,技能数值计算!$C$19:$D$28,2,FALSE))</f>
        <v>1</v>
      </c>
      <c r="H501" s="95">
        <f>INDEX(技能效果!J:J,MATCH(技能效果等级!B501,技能效果!B:B,0))</f>
        <v>0</v>
      </c>
      <c r="I501" s="95"/>
      <c r="J501" s="95"/>
      <c r="K501" s="95"/>
      <c r="L501" s="95"/>
      <c r="M501" s="95"/>
      <c r="N501" s="96" t="str">
        <f>IF(INDEX(技能效果!L:L,MATCH(技能效果等级!B501,技能效果!B:B,0))="","",INDEX(技能效果!L:L,MATCH(技能效果等级!B501,技能效果!B:B,0)))</f>
        <v/>
      </c>
      <c r="O501" s="95">
        <f>IF(INDEX(技能效果!N:N,MATCH(B501,技能效果!B:B,0))=0,INDEX(技能效果!M:M,MATCH(技能效果等级!B501,技能效果!B:B,0)),INDEX(技能效果!M:M,MATCH(技能效果等级!B501,技能效果!B:B,0))*VLOOKUP(E501,技能数值计算!$C$19:$D$28,2,FALSE))</f>
        <v>0</v>
      </c>
      <c r="P501" s="95"/>
      <c r="Q501" s="95"/>
      <c r="R501" s="95" t="str">
        <f>IF(INDEX(技能效果!O:O,MATCH(技能效果等级!B501,技能效果!B:B,0))="","",INDEX(技能效果!O:O,MATCH(技能效果等级!B501,技能效果!B:B,0)))</f>
        <v/>
      </c>
      <c r="S501" s="95"/>
      <c r="T501" s="95"/>
      <c r="U501" s="95"/>
      <c r="V501" s="96" t="str">
        <f>IF(INDEX(技能效果!AF:AF,MATCH(技能效果等级!B501,技能效果!B:B,0))="","",INDEX(技能效果!AF:AF,MATCH(技能效果等级!B501,技能效果!B:B,0)))</f>
        <v/>
      </c>
      <c r="W501" s="95">
        <f t="shared" si="6"/>
        <v>41</v>
      </c>
      <c r="X501" s="95"/>
      <c r="Y501" s="95"/>
    </row>
    <row r="502" spans="1:25" ht="16.5" x14ac:dyDescent="0.2">
      <c r="A502" s="62">
        <v>499</v>
      </c>
      <c r="B502" s="95">
        <f>INDEX(技能效果!B:B,MATCH(技能效果等级!W502,技能效果!AE:AE,0))</f>
        <v>130700301</v>
      </c>
      <c r="C502" s="95" t="str">
        <f>INDEX(技能效果!C:C,MATCH(技能效果等级!B502,技能效果!B:B,0))</f>
        <v>典韦普攻伤害</v>
      </c>
      <c r="D502" s="96" t="s">
        <v>873</v>
      </c>
      <c r="E502" s="95">
        <v>5</v>
      </c>
      <c r="F502" s="95">
        <f>INDEX(技能效果!H:H,MATCH(技能效果等级!B502,技能效果!B:B,0))</f>
        <v>1001</v>
      </c>
      <c r="G502" s="95">
        <f>IF(INDEX(技能效果!K:K,MATCH(B502,技能效果!B:B,0))=0,INDEX(技能效果!I:I,MATCH(技能效果等级!B502,技能效果!B:B,0)),INDEX(技能效果!I:I,MATCH(技能效果等级!B502,技能效果!B:B,0))*VLOOKUP(E502,技能数值计算!$C$19:$D$28,2,FALSE))</f>
        <v>1</v>
      </c>
      <c r="H502" s="95">
        <f>INDEX(技能效果!J:J,MATCH(技能效果等级!B502,技能效果!B:B,0))</f>
        <v>0</v>
      </c>
      <c r="I502" s="95"/>
      <c r="J502" s="95"/>
      <c r="K502" s="95"/>
      <c r="L502" s="95"/>
      <c r="M502" s="95"/>
      <c r="N502" s="96" t="str">
        <f>IF(INDEX(技能效果!L:L,MATCH(技能效果等级!B502,技能效果!B:B,0))="","",INDEX(技能效果!L:L,MATCH(技能效果等级!B502,技能效果!B:B,0)))</f>
        <v/>
      </c>
      <c r="O502" s="95">
        <f>IF(INDEX(技能效果!N:N,MATCH(B502,技能效果!B:B,0))=0,INDEX(技能效果!M:M,MATCH(技能效果等级!B502,技能效果!B:B,0)),INDEX(技能效果!M:M,MATCH(技能效果等级!B502,技能效果!B:B,0))*VLOOKUP(E502,技能数值计算!$C$19:$D$28,2,FALSE))</f>
        <v>0</v>
      </c>
      <c r="P502" s="95"/>
      <c r="Q502" s="95"/>
      <c r="R502" s="95" t="str">
        <f>IF(INDEX(技能效果!O:O,MATCH(技能效果等级!B502,技能效果!B:B,0))="","",INDEX(技能效果!O:O,MATCH(技能效果等级!B502,技能效果!B:B,0)))</f>
        <v/>
      </c>
      <c r="S502" s="95"/>
      <c r="T502" s="95"/>
      <c r="U502" s="95"/>
      <c r="V502" s="96" t="str">
        <f>IF(INDEX(技能效果!AF:AF,MATCH(技能效果等级!B502,技能效果!B:B,0))="","",INDEX(技能效果!AF:AF,MATCH(技能效果等级!B502,技能效果!B:B,0)))</f>
        <v/>
      </c>
      <c r="W502" s="95">
        <f t="shared" si="6"/>
        <v>41</v>
      </c>
      <c r="X502" s="95"/>
      <c r="Y502" s="95"/>
    </row>
    <row r="503" spans="1:25" ht="16.5" x14ac:dyDescent="0.2">
      <c r="A503" s="62">
        <v>500</v>
      </c>
      <c r="B503" s="95">
        <f>INDEX(技能效果!B:B,MATCH(技能效果等级!W503,技能效果!AE:AE,0))</f>
        <v>130700301</v>
      </c>
      <c r="C503" s="95" t="str">
        <f>INDEX(技能效果!C:C,MATCH(技能效果等级!B503,技能效果!B:B,0))</f>
        <v>典韦普攻伤害</v>
      </c>
      <c r="D503" s="96" t="s">
        <v>873</v>
      </c>
      <c r="E503" s="95">
        <v>6</v>
      </c>
      <c r="F503" s="95">
        <f>INDEX(技能效果!H:H,MATCH(技能效果等级!B503,技能效果!B:B,0))</f>
        <v>1001</v>
      </c>
      <c r="G503" s="95">
        <f>IF(INDEX(技能效果!K:K,MATCH(B503,技能效果!B:B,0))=0,INDEX(技能效果!I:I,MATCH(技能效果等级!B503,技能效果!B:B,0)),INDEX(技能效果!I:I,MATCH(技能效果等级!B503,技能效果!B:B,0))*VLOOKUP(E503,技能数值计算!$C$19:$D$28,2,FALSE))</f>
        <v>1</v>
      </c>
      <c r="H503" s="95">
        <f>INDEX(技能效果!J:J,MATCH(技能效果等级!B503,技能效果!B:B,0))</f>
        <v>0</v>
      </c>
      <c r="I503" s="95"/>
      <c r="J503" s="95"/>
      <c r="K503" s="95"/>
      <c r="L503" s="95"/>
      <c r="M503" s="95"/>
      <c r="N503" s="96" t="str">
        <f>IF(INDEX(技能效果!L:L,MATCH(技能效果等级!B503,技能效果!B:B,0))="","",INDEX(技能效果!L:L,MATCH(技能效果等级!B503,技能效果!B:B,0)))</f>
        <v/>
      </c>
      <c r="O503" s="95">
        <f>IF(INDEX(技能效果!N:N,MATCH(B503,技能效果!B:B,0))=0,INDEX(技能效果!M:M,MATCH(技能效果等级!B503,技能效果!B:B,0)),INDEX(技能效果!M:M,MATCH(技能效果等级!B503,技能效果!B:B,0))*VLOOKUP(E503,技能数值计算!$C$19:$D$28,2,FALSE))</f>
        <v>0</v>
      </c>
      <c r="P503" s="95"/>
      <c r="Q503" s="95"/>
      <c r="R503" s="95" t="str">
        <f>IF(INDEX(技能效果!O:O,MATCH(技能效果等级!B503,技能效果!B:B,0))="","",INDEX(技能效果!O:O,MATCH(技能效果等级!B503,技能效果!B:B,0)))</f>
        <v/>
      </c>
      <c r="S503" s="95"/>
      <c r="T503" s="95"/>
      <c r="U503" s="95"/>
      <c r="V503" s="96" t="str">
        <f>IF(INDEX(技能效果!AF:AF,MATCH(技能效果等级!B503,技能效果!B:B,0))="","",INDEX(技能效果!AF:AF,MATCH(技能效果等级!B503,技能效果!B:B,0)))</f>
        <v/>
      </c>
      <c r="W503" s="95">
        <f t="shared" si="6"/>
        <v>41</v>
      </c>
      <c r="X503" s="95"/>
      <c r="Y503" s="95"/>
    </row>
    <row r="504" spans="1:25" ht="16.5" x14ac:dyDescent="0.2">
      <c r="A504" s="62">
        <v>501</v>
      </c>
      <c r="B504" s="95">
        <f>INDEX(技能效果!B:B,MATCH(技能效果等级!W504,技能效果!AE:AE,0))</f>
        <v>130700301</v>
      </c>
      <c r="C504" s="95" t="str">
        <f>INDEX(技能效果!C:C,MATCH(技能效果等级!B504,技能效果!B:B,0))</f>
        <v>典韦普攻伤害</v>
      </c>
      <c r="D504" s="96" t="s">
        <v>873</v>
      </c>
      <c r="E504" s="95">
        <v>7</v>
      </c>
      <c r="F504" s="95">
        <f>INDEX(技能效果!H:H,MATCH(技能效果等级!B504,技能效果!B:B,0))</f>
        <v>1001</v>
      </c>
      <c r="G504" s="95">
        <f>IF(INDEX(技能效果!K:K,MATCH(B504,技能效果!B:B,0))=0,INDEX(技能效果!I:I,MATCH(技能效果等级!B504,技能效果!B:B,0)),INDEX(技能效果!I:I,MATCH(技能效果等级!B504,技能效果!B:B,0))*VLOOKUP(E504,技能数值计算!$C$19:$D$28,2,FALSE))</f>
        <v>1</v>
      </c>
      <c r="H504" s="95">
        <f>INDEX(技能效果!J:J,MATCH(技能效果等级!B504,技能效果!B:B,0))</f>
        <v>0</v>
      </c>
      <c r="I504" s="95"/>
      <c r="J504" s="95"/>
      <c r="K504" s="95"/>
      <c r="L504" s="95"/>
      <c r="M504" s="95"/>
      <c r="N504" s="96" t="str">
        <f>IF(INDEX(技能效果!L:L,MATCH(技能效果等级!B504,技能效果!B:B,0))="","",INDEX(技能效果!L:L,MATCH(技能效果等级!B504,技能效果!B:B,0)))</f>
        <v/>
      </c>
      <c r="O504" s="95">
        <f>IF(INDEX(技能效果!N:N,MATCH(B504,技能效果!B:B,0))=0,INDEX(技能效果!M:M,MATCH(技能效果等级!B504,技能效果!B:B,0)),INDEX(技能效果!M:M,MATCH(技能效果等级!B504,技能效果!B:B,0))*VLOOKUP(E504,技能数值计算!$C$19:$D$28,2,FALSE))</f>
        <v>0</v>
      </c>
      <c r="P504" s="95"/>
      <c r="Q504" s="95"/>
      <c r="R504" s="95" t="str">
        <f>IF(INDEX(技能效果!O:O,MATCH(技能效果等级!B504,技能效果!B:B,0))="","",INDEX(技能效果!O:O,MATCH(技能效果等级!B504,技能效果!B:B,0)))</f>
        <v/>
      </c>
      <c r="S504" s="95"/>
      <c r="T504" s="95"/>
      <c r="U504" s="95"/>
      <c r="V504" s="96" t="str">
        <f>IF(INDEX(技能效果!AF:AF,MATCH(技能效果等级!B504,技能效果!B:B,0))="","",INDEX(技能效果!AF:AF,MATCH(技能效果等级!B504,技能效果!B:B,0)))</f>
        <v/>
      </c>
      <c r="W504" s="95">
        <f t="shared" si="6"/>
        <v>41</v>
      </c>
      <c r="X504" s="95"/>
      <c r="Y504" s="95"/>
    </row>
    <row r="505" spans="1:25" ht="16.5" x14ac:dyDescent="0.2">
      <c r="A505" s="62">
        <v>502</v>
      </c>
      <c r="B505" s="95">
        <f>INDEX(技能效果!B:B,MATCH(技能效果等级!W505,技能效果!AE:AE,0))</f>
        <v>130700301</v>
      </c>
      <c r="C505" s="95" t="str">
        <f>INDEX(技能效果!C:C,MATCH(技能效果等级!B505,技能效果!B:B,0))</f>
        <v>典韦普攻伤害</v>
      </c>
      <c r="D505" s="96" t="s">
        <v>873</v>
      </c>
      <c r="E505" s="95">
        <v>8</v>
      </c>
      <c r="F505" s="95">
        <f>INDEX(技能效果!H:H,MATCH(技能效果等级!B505,技能效果!B:B,0))</f>
        <v>1001</v>
      </c>
      <c r="G505" s="95">
        <f>IF(INDEX(技能效果!K:K,MATCH(B505,技能效果!B:B,0))=0,INDEX(技能效果!I:I,MATCH(技能效果等级!B505,技能效果!B:B,0)),INDEX(技能效果!I:I,MATCH(技能效果等级!B505,技能效果!B:B,0))*VLOOKUP(E505,技能数值计算!$C$19:$D$28,2,FALSE))</f>
        <v>1</v>
      </c>
      <c r="H505" s="95">
        <f>INDEX(技能效果!J:J,MATCH(技能效果等级!B505,技能效果!B:B,0))</f>
        <v>0</v>
      </c>
      <c r="I505" s="95"/>
      <c r="J505" s="95"/>
      <c r="K505" s="95"/>
      <c r="L505" s="95"/>
      <c r="M505" s="95"/>
      <c r="N505" s="96" t="str">
        <f>IF(INDEX(技能效果!L:L,MATCH(技能效果等级!B505,技能效果!B:B,0))="","",INDEX(技能效果!L:L,MATCH(技能效果等级!B505,技能效果!B:B,0)))</f>
        <v/>
      </c>
      <c r="O505" s="95">
        <f>IF(INDEX(技能效果!N:N,MATCH(B505,技能效果!B:B,0))=0,INDEX(技能效果!M:M,MATCH(技能效果等级!B505,技能效果!B:B,0)),INDEX(技能效果!M:M,MATCH(技能效果等级!B505,技能效果!B:B,0))*VLOOKUP(E505,技能数值计算!$C$19:$D$28,2,FALSE))</f>
        <v>0</v>
      </c>
      <c r="P505" s="95"/>
      <c r="Q505" s="95"/>
      <c r="R505" s="95" t="str">
        <f>IF(INDEX(技能效果!O:O,MATCH(技能效果等级!B505,技能效果!B:B,0))="","",INDEX(技能效果!O:O,MATCH(技能效果等级!B505,技能效果!B:B,0)))</f>
        <v/>
      </c>
      <c r="S505" s="95"/>
      <c r="T505" s="95"/>
      <c r="U505" s="95"/>
      <c r="V505" s="96" t="str">
        <f>IF(INDEX(技能效果!AF:AF,MATCH(技能效果等级!B505,技能效果!B:B,0))="","",INDEX(技能效果!AF:AF,MATCH(技能效果等级!B505,技能效果!B:B,0)))</f>
        <v/>
      </c>
      <c r="W505" s="95">
        <f t="shared" si="6"/>
        <v>41</v>
      </c>
      <c r="X505" s="95"/>
      <c r="Y505" s="95"/>
    </row>
    <row r="506" spans="1:25" ht="16.5" x14ac:dyDescent="0.2">
      <c r="A506" s="62">
        <v>503</v>
      </c>
      <c r="B506" s="95">
        <f>INDEX(技能效果!B:B,MATCH(技能效果等级!W506,技能效果!AE:AE,0))</f>
        <v>130700301</v>
      </c>
      <c r="C506" s="95" t="str">
        <f>INDEX(技能效果!C:C,MATCH(技能效果等级!B506,技能效果!B:B,0))</f>
        <v>典韦普攻伤害</v>
      </c>
      <c r="D506" s="96" t="s">
        <v>873</v>
      </c>
      <c r="E506" s="95">
        <v>9</v>
      </c>
      <c r="F506" s="95">
        <f>INDEX(技能效果!H:H,MATCH(技能效果等级!B506,技能效果!B:B,0))</f>
        <v>1001</v>
      </c>
      <c r="G506" s="95">
        <f>IF(INDEX(技能效果!K:K,MATCH(B506,技能效果!B:B,0))=0,INDEX(技能效果!I:I,MATCH(技能效果等级!B506,技能效果!B:B,0)),INDEX(技能效果!I:I,MATCH(技能效果等级!B506,技能效果!B:B,0))*VLOOKUP(E506,技能数值计算!$C$19:$D$28,2,FALSE))</f>
        <v>1</v>
      </c>
      <c r="H506" s="95">
        <f>INDEX(技能效果!J:J,MATCH(技能效果等级!B506,技能效果!B:B,0))</f>
        <v>0</v>
      </c>
      <c r="I506" s="95"/>
      <c r="J506" s="95"/>
      <c r="K506" s="95"/>
      <c r="L506" s="95"/>
      <c r="M506" s="95"/>
      <c r="N506" s="96" t="str">
        <f>IF(INDEX(技能效果!L:L,MATCH(技能效果等级!B506,技能效果!B:B,0))="","",INDEX(技能效果!L:L,MATCH(技能效果等级!B506,技能效果!B:B,0)))</f>
        <v/>
      </c>
      <c r="O506" s="95">
        <f>IF(INDEX(技能效果!N:N,MATCH(B506,技能效果!B:B,0))=0,INDEX(技能效果!M:M,MATCH(技能效果等级!B506,技能效果!B:B,0)),INDEX(技能效果!M:M,MATCH(技能效果等级!B506,技能效果!B:B,0))*VLOOKUP(E506,技能数值计算!$C$19:$D$28,2,FALSE))</f>
        <v>0</v>
      </c>
      <c r="P506" s="95"/>
      <c r="Q506" s="95"/>
      <c r="R506" s="95" t="str">
        <f>IF(INDEX(技能效果!O:O,MATCH(技能效果等级!B506,技能效果!B:B,0))="","",INDEX(技能效果!O:O,MATCH(技能效果等级!B506,技能效果!B:B,0)))</f>
        <v/>
      </c>
      <c r="S506" s="95"/>
      <c r="T506" s="95"/>
      <c r="U506" s="95"/>
      <c r="V506" s="96" t="str">
        <f>IF(INDEX(技能效果!AF:AF,MATCH(技能效果等级!B506,技能效果!B:B,0))="","",INDEX(技能效果!AF:AF,MATCH(技能效果等级!B506,技能效果!B:B,0)))</f>
        <v/>
      </c>
      <c r="W506" s="95">
        <f t="shared" si="6"/>
        <v>41</v>
      </c>
      <c r="X506" s="95"/>
      <c r="Y506" s="95"/>
    </row>
    <row r="507" spans="1:25" ht="16.5" x14ac:dyDescent="0.2">
      <c r="A507" s="62">
        <v>504</v>
      </c>
      <c r="B507" s="95">
        <f>INDEX(技能效果!B:B,MATCH(技能效果等级!W507,技能效果!AE:AE,0))</f>
        <v>130700301</v>
      </c>
      <c r="C507" s="95" t="str">
        <f>INDEX(技能效果!C:C,MATCH(技能效果等级!B507,技能效果!B:B,0))</f>
        <v>典韦普攻伤害</v>
      </c>
      <c r="D507" s="96" t="s">
        <v>873</v>
      </c>
      <c r="E507" s="95">
        <v>10</v>
      </c>
      <c r="F507" s="95">
        <f>INDEX(技能效果!H:H,MATCH(技能效果等级!B507,技能效果!B:B,0))</f>
        <v>1001</v>
      </c>
      <c r="G507" s="95">
        <f>IF(INDEX(技能效果!K:K,MATCH(B507,技能效果!B:B,0))=0,INDEX(技能效果!I:I,MATCH(技能效果等级!B507,技能效果!B:B,0)),INDEX(技能效果!I:I,MATCH(技能效果等级!B507,技能效果!B:B,0))*VLOOKUP(E507,技能数值计算!$C$19:$D$28,2,FALSE))</f>
        <v>1</v>
      </c>
      <c r="H507" s="95">
        <f>INDEX(技能效果!J:J,MATCH(技能效果等级!B507,技能效果!B:B,0))</f>
        <v>0</v>
      </c>
      <c r="I507" s="95"/>
      <c r="J507" s="95"/>
      <c r="K507" s="95"/>
      <c r="L507" s="95"/>
      <c r="M507" s="95"/>
      <c r="N507" s="96" t="str">
        <f>IF(INDEX(技能效果!L:L,MATCH(技能效果等级!B507,技能效果!B:B,0))="","",INDEX(技能效果!L:L,MATCH(技能效果等级!B507,技能效果!B:B,0)))</f>
        <v/>
      </c>
      <c r="O507" s="95">
        <f>IF(INDEX(技能效果!N:N,MATCH(B507,技能效果!B:B,0))=0,INDEX(技能效果!M:M,MATCH(技能效果等级!B507,技能效果!B:B,0)),INDEX(技能效果!M:M,MATCH(技能效果等级!B507,技能效果!B:B,0))*VLOOKUP(E507,技能数值计算!$C$19:$D$28,2,FALSE))</f>
        <v>0</v>
      </c>
      <c r="P507" s="95"/>
      <c r="Q507" s="95"/>
      <c r="R507" s="95" t="str">
        <f>IF(INDEX(技能效果!O:O,MATCH(技能效果等级!B507,技能效果!B:B,0))="","",INDEX(技能效果!O:O,MATCH(技能效果等级!B507,技能效果!B:B,0)))</f>
        <v/>
      </c>
      <c r="S507" s="95"/>
      <c r="T507" s="95"/>
      <c r="U507" s="95"/>
      <c r="V507" s="96" t="str">
        <f>IF(INDEX(技能效果!AF:AF,MATCH(技能效果等级!B507,技能效果!B:B,0))="","",INDEX(技能效果!AF:AF,MATCH(技能效果等级!B507,技能效果!B:B,0)))</f>
        <v/>
      </c>
      <c r="W507" s="95">
        <f t="shared" si="6"/>
        <v>41</v>
      </c>
      <c r="X507" s="95"/>
      <c r="Y507" s="95"/>
    </row>
    <row r="508" spans="1:25" ht="16.5" x14ac:dyDescent="0.2">
      <c r="A508" s="62">
        <v>505</v>
      </c>
      <c r="B508" s="95">
        <f>INDEX(技能效果!B:B,MATCH(技能效果等级!W508,技能效果!AE:AE,0))</f>
        <v>130700302</v>
      </c>
      <c r="C508" s="95" t="str">
        <f>INDEX(技能效果!C:C,MATCH(技能效果等级!B508,技能效果!B:B,0))</f>
        <v>典韦普攻水晶</v>
      </c>
      <c r="D508" s="96" t="s">
        <v>873</v>
      </c>
      <c r="E508" s="95">
        <v>1</v>
      </c>
      <c r="F508" s="95">
        <f>INDEX(技能效果!H:H,MATCH(技能效果等级!B508,技能效果!B:B,0))</f>
        <v>3006</v>
      </c>
      <c r="G508" s="95">
        <f>IF(INDEX(技能效果!K:K,MATCH(B508,技能效果!B:B,0))=0,INDEX(技能效果!I:I,MATCH(技能效果等级!B508,技能效果!B:B,0)),INDEX(技能效果!I:I,MATCH(技能效果等级!B508,技能效果!B:B,0))*VLOOKUP(E508,技能数值计算!$C$19:$D$28,2,FALSE))</f>
        <v>1</v>
      </c>
      <c r="H508" s="95">
        <f>INDEX(技能效果!J:J,MATCH(技能效果等级!B508,技能效果!B:B,0))</f>
        <v>0</v>
      </c>
      <c r="I508" s="95"/>
      <c r="J508" s="95"/>
      <c r="K508" s="95"/>
      <c r="L508" s="95"/>
      <c r="M508" s="95"/>
      <c r="N508" s="96" t="str">
        <f>IF(INDEX(技能效果!L:L,MATCH(技能效果等级!B508,技能效果!B:B,0))="","",INDEX(技能效果!L:L,MATCH(技能效果等级!B508,技能效果!B:B,0)))</f>
        <v/>
      </c>
      <c r="O508" s="95">
        <f>IF(INDEX(技能效果!N:N,MATCH(B508,技能效果!B:B,0))=0,INDEX(技能效果!M:M,MATCH(技能效果等级!B508,技能效果!B:B,0)),INDEX(技能效果!M:M,MATCH(技能效果等级!B508,技能效果!B:B,0))*VLOOKUP(E508,技能数值计算!$C$19:$D$28,2,FALSE))</f>
        <v>0</v>
      </c>
      <c r="P508" s="95"/>
      <c r="Q508" s="95"/>
      <c r="R508" s="95" t="str">
        <f>IF(INDEX(技能效果!O:O,MATCH(技能效果等级!B508,技能效果!B:B,0))="","",INDEX(技能效果!O:O,MATCH(技能效果等级!B508,技能效果!B:B,0)))</f>
        <v/>
      </c>
      <c r="S508" s="95"/>
      <c r="T508" s="95"/>
      <c r="U508" s="95"/>
      <c r="V508" s="96" t="str">
        <f>IF(INDEX(技能效果!AF:AF,MATCH(技能效果等级!B508,技能效果!B:B,0))="","",INDEX(技能效果!AF:AF,MATCH(技能效果等级!B508,技能效果!B:B,0)))</f>
        <v/>
      </c>
      <c r="W508" s="95">
        <f t="shared" si="6"/>
        <v>42</v>
      </c>
      <c r="X508" s="95"/>
      <c r="Y508" s="95"/>
    </row>
    <row r="509" spans="1:25" ht="16.5" x14ac:dyDescent="0.2">
      <c r="A509" s="62">
        <v>506</v>
      </c>
      <c r="B509" s="95">
        <f>INDEX(技能效果!B:B,MATCH(技能效果等级!W509,技能效果!AE:AE,0))</f>
        <v>130700302</v>
      </c>
      <c r="C509" s="95" t="str">
        <f>INDEX(技能效果!C:C,MATCH(技能效果等级!B509,技能效果!B:B,0))</f>
        <v>典韦普攻水晶</v>
      </c>
      <c r="D509" s="96" t="s">
        <v>873</v>
      </c>
      <c r="E509" s="95">
        <v>2</v>
      </c>
      <c r="F509" s="95">
        <f>INDEX(技能效果!H:H,MATCH(技能效果等级!B509,技能效果!B:B,0))</f>
        <v>3006</v>
      </c>
      <c r="G509" s="95">
        <f>IF(INDEX(技能效果!K:K,MATCH(B509,技能效果!B:B,0))=0,INDEX(技能效果!I:I,MATCH(技能效果等级!B509,技能效果!B:B,0)),INDEX(技能效果!I:I,MATCH(技能效果等级!B509,技能效果!B:B,0))*VLOOKUP(E509,技能数值计算!$C$19:$D$28,2,FALSE))</f>
        <v>1</v>
      </c>
      <c r="H509" s="95">
        <f>INDEX(技能效果!J:J,MATCH(技能效果等级!B509,技能效果!B:B,0))</f>
        <v>0</v>
      </c>
      <c r="I509" s="95"/>
      <c r="J509" s="95"/>
      <c r="K509" s="95"/>
      <c r="L509" s="95"/>
      <c r="M509" s="95"/>
      <c r="N509" s="96" t="str">
        <f>IF(INDEX(技能效果!L:L,MATCH(技能效果等级!B509,技能效果!B:B,0))="","",INDEX(技能效果!L:L,MATCH(技能效果等级!B509,技能效果!B:B,0)))</f>
        <v/>
      </c>
      <c r="O509" s="95">
        <f>IF(INDEX(技能效果!N:N,MATCH(B509,技能效果!B:B,0))=0,INDEX(技能效果!M:M,MATCH(技能效果等级!B509,技能效果!B:B,0)),INDEX(技能效果!M:M,MATCH(技能效果等级!B509,技能效果!B:B,0))*VLOOKUP(E509,技能数值计算!$C$19:$D$28,2,FALSE))</f>
        <v>0</v>
      </c>
      <c r="P509" s="95"/>
      <c r="Q509" s="95"/>
      <c r="R509" s="95" t="str">
        <f>IF(INDEX(技能效果!O:O,MATCH(技能效果等级!B509,技能效果!B:B,0))="","",INDEX(技能效果!O:O,MATCH(技能效果等级!B509,技能效果!B:B,0)))</f>
        <v/>
      </c>
      <c r="S509" s="95"/>
      <c r="T509" s="95"/>
      <c r="U509" s="95"/>
      <c r="V509" s="96" t="str">
        <f>IF(INDEX(技能效果!AF:AF,MATCH(技能效果等级!B509,技能效果!B:B,0))="","",INDEX(技能效果!AF:AF,MATCH(技能效果等级!B509,技能效果!B:B,0)))</f>
        <v/>
      </c>
      <c r="W509" s="95">
        <f t="shared" si="6"/>
        <v>42</v>
      </c>
      <c r="X509" s="95"/>
      <c r="Y509" s="95"/>
    </row>
    <row r="510" spans="1:25" ht="16.5" x14ac:dyDescent="0.2">
      <c r="A510" s="62">
        <v>507</v>
      </c>
      <c r="B510" s="95">
        <f>INDEX(技能效果!B:B,MATCH(技能效果等级!W510,技能效果!AE:AE,0))</f>
        <v>130700302</v>
      </c>
      <c r="C510" s="95" t="str">
        <f>INDEX(技能效果!C:C,MATCH(技能效果等级!B510,技能效果!B:B,0))</f>
        <v>典韦普攻水晶</v>
      </c>
      <c r="D510" s="96" t="s">
        <v>873</v>
      </c>
      <c r="E510" s="95">
        <v>3</v>
      </c>
      <c r="F510" s="95">
        <f>INDEX(技能效果!H:H,MATCH(技能效果等级!B510,技能效果!B:B,0))</f>
        <v>3006</v>
      </c>
      <c r="G510" s="95">
        <f>IF(INDEX(技能效果!K:K,MATCH(B510,技能效果!B:B,0))=0,INDEX(技能效果!I:I,MATCH(技能效果等级!B510,技能效果!B:B,0)),INDEX(技能效果!I:I,MATCH(技能效果等级!B510,技能效果!B:B,0))*VLOOKUP(E510,技能数值计算!$C$19:$D$28,2,FALSE))</f>
        <v>1</v>
      </c>
      <c r="H510" s="95">
        <f>INDEX(技能效果!J:J,MATCH(技能效果等级!B510,技能效果!B:B,0))</f>
        <v>0</v>
      </c>
      <c r="I510" s="95"/>
      <c r="J510" s="95"/>
      <c r="K510" s="95"/>
      <c r="L510" s="95"/>
      <c r="M510" s="95"/>
      <c r="N510" s="96" t="str">
        <f>IF(INDEX(技能效果!L:L,MATCH(技能效果等级!B510,技能效果!B:B,0))="","",INDEX(技能效果!L:L,MATCH(技能效果等级!B510,技能效果!B:B,0)))</f>
        <v/>
      </c>
      <c r="O510" s="95">
        <f>IF(INDEX(技能效果!N:N,MATCH(B510,技能效果!B:B,0))=0,INDEX(技能效果!M:M,MATCH(技能效果等级!B510,技能效果!B:B,0)),INDEX(技能效果!M:M,MATCH(技能效果等级!B510,技能效果!B:B,0))*VLOOKUP(E510,技能数值计算!$C$19:$D$28,2,FALSE))</f>
        <v>0</v>
      </c>
      <c r="P510" s="95"/>
      <c r="Q510" s="95"/>
      <c r="R510" s="95" t="str">
        <f>IF(INDEX(技能效果!O:O,MATCH(技能效果等级!B510,技能效果!B:B,0))="","",INDEX(技能效果!O:O,MATCH(技能效果等级!B510,技能效果!B:B,0)))</f>
        <v/>
      </c>
      <c r="S510" s="95"/>
      <c r="T510" s="95"/>
      <c r="U510" s="95"/>
      <c r="V510" s="96" t="str">
        <f>IF(INDEX(技能效果!AF:AF,MATCH(技能效果等级!B510,技能效果!B:B,0))="","",INDEX(技能效果!AF:AF,MATCH(技能效果等级!B510,技能效果!B:B,0)))</f>
        <v/>
      </c>
      <c r="W510" s="95">
        <f t="shared" si="6"/>
        <v>42</v>
      </c>
      <c r="X510" s="95"/>
      <c r="Y510" s="95"/>
    </row>
    <row r="511" spans="1:25" ht="16.5" x14ac:dyDescent="0.2">
      <c r="A511" s="62">
        <v>508</v>
      </c>
      <c r="B511" s="95">
        <f>INDEX(技能效果!B:B,MATCH(技能效果等级!W511,技能效果!AE:AE,0))</f>
        <v>130700302</v>
      </c>
      <c r="C511" s="95" t="str">
        <f>INDEX(技能效果!C:C,MATCH(技能效果等级!B511,技能效果!B:B,0))</f>
        <v>典韦普攻水晶</v>
      </c>
      <c r="D511" s="96" t="s">
        <v>873</v>
      </c>
      <c r="E511" s="95">
        <v>4</v>
      </c>
      <c r="F511" s="95">
        <f>INDEX(技能效果!H:H,MATCH(技能效果等级!B511,技能效果!B:B,0))</f>
        <v>3006</v>
      </c>
      <c r="G511" s="95">
        <f>IF(INDEX(技能效果!K:K,MATCH(B511,技能效果!B:B,0))=0,INDEX(技能效果!I:I,MATCH(技能效果等级!B511,技能效果!B:B,0)),INDEX(技能效果!I:I,MATCH(技能效果等级!B511,技能效果!B:B,0))*VLOOKUP(E511,技能数值计算!$C$19:$D$28,2,FALSE))</f>
        <v>1</v>
      </c>
      <c r="H511" s="95">
        <f>INDEX(技能效果!J:J,MATCH(技能效果等级!B511,技能效果!B:B,0))</f>
        <v>0</v>
      </c>
      <c r="I511" s="95"/>
      <c r="J511" s="95"/>
      <c r="K511" s="95"/>
      <c r="L511" s="95"/>
      <c r="M511" s="95"/>
      <c r="N511" s="96" t="str">
        <f>IF(INDEX(技能效果!L:L,MATCH(技能效果等级!B511,技能效果!B:B,0))="","",INDEX(技能效果!L:L,MATCH(技能效果等级!B511,技能效果!B:B,0)))</f>
        <v/>
      </c>
      <c r="O511" s="95">
        <f>IF(INDEX(技能效果!N:N,MATCH(B511,技能效果!B:B,0))=0,INDEX(技能效果!M:M,MATCH(技能效果等级!B511,技能效果!B:B,0)),INDEX(技能效果!M:M,MATCH(技能效果等级!B511,技能效果!B:B,0))*VLOOKUP(E511,技能数值计算!$C$19:$D$28,2,FALSE))</f>
        <v>0</v>
      </c>
      <c r="P511" s="95"/>
      <c r="Q511" s="95"/>
      <c r="R511" s="95" t="str">
        <f>IF(INDEX(技能效果!O:O,MATCH(技能效果等级!B511,技能效果!B:B,0))="","",INDEX(技能效果!O:O,MATCH(技能效果等级!B511,技能效果!B:B,0)))</f>
        <v/>
      </c>
      <c r="S511" s="95"/>
      <c r="T511" s="95"/>
      <c r="U511" s="95"/>
      <c r="V511" s="96" t="str">
        <f>IF(INDEX(技能效果!AF:AF,MATCH(技能效果等级!B511,技能效果!B:B,0))="","",INDEX(技能效果!AF:AF,MATCH(技能效果等级!B511,技能效果!B:B,0)))</f>
        <v/>
      </c>
      <c r="W511" s="95">
        <f t="shared" si="6"/>
        <v>42</v>
      </c>
      <c r="X511" s="95"/>
      <c r="Y511" s="95"/>
    </row>
    <row r="512" spans="1:25" ht="16.5" x14ac:dyDescent="0.2">
      <c r="A512" s="62">
        <v>509</v>
      </c>
      <c r="B512" s="95">
        <f>INDEX(技能效果!B:B,MATCH(技能效果等级!W512,技能效果!AE:AE,0))</f>
        <v>130700302</v>
      </c>
      <c r="C512" s="95" t="str">
        <f>INDEX(技能效果!C:C,MATCH(技能效果等级!B512,技能效果!B:B,0))</f>
        <v>典韦普攻水晶</v>
      </c>
      <c r="D512" s="96" t="s">
        <v>873</v>
      </c>
      <c r="E512" s="95">
        <v>5</v>
      </c>
      <c r="F512" s="95">
        <f>INDEX(技能效果!H:H,MATCH(技能效果等级!B512,技能效果!B:B,0))</f>
        <v>3006</v>
      </c>
      <c r="G512" s="95">
        <f>IF(INDEX(技能效果!K:K,MATCH(B512,技能效果!B:B,0))=0,INDEX(技能效果!I:I,MATCH(技能效果等级!B512,技能效果!B:B,0)),INDEX(技能效果!I:I,MATCH(技能效果等级!B512,技能效果!B:B,0))*VLOOKUP(E512,技能数值计算!$C$19:$D$28,2,FALSE))</f>
        <v>1</v>
      </c>
      <c r="H512" s="95">
        <f>INDEX(技能效果!J:J,MATCH(技能效果等级!B512,技能效果!B:B,0))</f>
        <v>0</v>
      </c>
      <c r="I512" s="95"/>
      <c r="J512" s="95"/>
      <c r="K512" s="95"/>
      <c r="L512" s="95"/>
      <c r="M512" s="95"/>
      <c r="N512" s="96" t="str">
        <f>IF(INDEX(技能效果!L:L,MATCH(技能效果等级!B512,技能效果!B:B,0))="","",INDEX(技能效果!L:L,MATCH(技能效果等级!B512,技能效果!B:B,0)))</f>
        <v/>
      </c>
      <c r="O512" s="95">
        <f>IF(INDEX(技能效果!N:N,MATCH(B512,技能效果!B:B,0))=0,INDEX(技能效果!M:M,MATCH(技能效果等级!B512,技能效果!B:B,0)),INDEX(技能效果!M:M,MATCH(技能效果等级!B512,技能效果!B:B,0))*VLOOKUP(E512,技能数值计算!$C$19:$D$28,2,FALSE))</f>
        <v>0</v>
      </c>
      <c r="P512" s="95"/>
      <c r="Q512" s="95"/>
      <c r="R512" s="95" t="str">
        <f>IF(INDEX(技能效果!O:O,MATCH(技能效果等级!B512,技能效果!B:B,0))="","",INDEX(技能效果!O:O,MATCH(技能效果等级!B512,技能效果!B:B,0)))</f>
        <v/>
      </c>
      <c r="S512" s="95"/>
      <c r="T512" s="95"/>
      <c r="U512" s="95"/>
      <c r="V512" s="96" t="str">
        <f>IF(INDEX(技能效果!AF:AF,MATCH(技能效果等级!B512,技能效果!B:B,0))="","",INDEX(技能效果!AF:AF,MATCH(技能效果等级!B512,技能效果!B:B,0)))</f>
        <v/>
      </c>
      <c r="W512" s="95">
        <f t="shared" si="6"/>
        <v>42</v>
      </c>
      <c r="X512" s="95"/>
      <c r="Y512" s="95"/>
    </row>
    <row r="513" spans="1:25" ht="16.5" x14ac:dyDescent="0.2">
      <c r="A513" s="62">
        <v>510</v>
      </c>
      <c r="B513" s="95">
        <f>INDEX(技能效果!B:B,MATCH(技能效果等级!W513,技能效果!AE:AE,0))</f>
        <v>130700302</v>
      </c>
      <c r="C513" s="95" t="str">
        <f>INDEX(技能效果!C:C,MATCH(技能效果等级!B513,技能效果!B:B,0))</f>
        <v>典韦普攻水晶</v>
      </c>
      <c r="D513" s="96" t="s">
        <v>873</v>
      </c>
      <c r="E513" s="95">
        <v>6</v>
      </c>
      <c r="F513" s="95">
        <f>INDEX(技能效果!H:H,MATCH(技能效果等级!B513,技能效果!B:B,0))</f>
        <v>3006</v>
      </c>
      <c r="G513" s="95">
        <f>IF(INDEX(技能效果!K:K,MATCH(B513,技能效果!B:B,0))=0,INDEX(技能效果!I:I,MATCH(技能效果等级!B513,技能效果!B:B,0)),INDEX(技能效果!I:I,MATCH(技能效果等级!B513,技能效果!B:B,0))*VLOOKUP(E513,技能数值计算!$C$19:$D$28,2,FALSE))</f>
        <v>1</v>
      </c>
      <c r="H513" s="95">
        <f>INDEX(技能效果!J:J,MATCH(技能效果等级!B513,技能效果!B:B,0))</f>
        <v>0</v>
      </c>
      <c r="I513" s="95"/>
      <c r="J513" s="95"/>
      <c r="K513" s="95"/>
      <c r="L513" s="95"/>
      <c r="M513" s="95"/>
      <c r="N513" s="96" t="str">
        <f>IF(INDEX(技能效果!L:L,MATCH(技能效果等级!B513,技能效果!B:B,0))="","",INDEX(技能效果!L:L,MATCH(技能效果等级!B513,技能效果!B:B,0)))</f>
        <v/>
      </c>
      <c r="O513" s="95">
        <f>IF(INDEX(技能效果!N:N,MATCH(B513,技能效果!B:B,0))=0,INDEX(技能效果!M:M,MATCH(技能效果等级!B513,技能效果!B:B,0)),INDEX(技能效果!M:M,MATCH(技能效果等级!B513,技能效果!B:B,0))*VLOOKUP(E513,技能数值计算!$C$19:$D$28,2,FALSE))</f>
        <v>0</v>
      </c>
      <c r="P513" s="95"/>
      <c r="Q513" s="95"/>
      <c r="R513" s="95" t="str">
        <f>IF(INDEX(技能效果!O:O,MATCH(技能效果等级!B513,技能效果!B:B,0))="","",INDEX(技能效果!O:O,MATCH(技能效果等级!B513,技能效果!B:B,0)))</f>
        <v/>
      </c>
      <c r="S513" s="95"/>
      <c r="T513" s="95"/>
      <c r="U513" s="95"/>
      <c r="V513" s="96" t="str">
        <f>IF(INDEX(技能效果!AF:AF,MATCH(技能效果等级!B513,技能效果!B:B,0))="","",INDEX(技能效果!AF:AF,MATCH(技能效果等级!B513,技能效果!B:B,0)))</f>
        <v/>
      </c>
      <c r="W513" s="95">
        <f t="shared" si="6"/>
        <v>42</v>
      </c>
      <c r="X513" s="95"/>
      <c r="Y513" s="95"/>
    </row>
    <row r="514" spans="1:25" ht="16.5" x14ac:dyDescent="0.2">
      <c r="A514" s="62">
        <v>511</v>
      </c>
      <c r="B514" s="95">
        <f>INDEX(技能效果!B:B,MATCH(技能效果等级!W514,技能效果!AE:AE,0))</f>
        <v>130700302</v>
      </c>
      <c r="C514" s="95" t="str">
        <f>INDEX(技能效果!C:C,MATCH(技能效果等级!B514,技能效果!B:B,0))</f>
        <v>典韦普攻水晶</v>
      </c>
      <c r="D514" s="96" t="s">
        <v>873</v>
      </c>
      <c r="E514" s="95">
        <v>7</v>
      </c>
      <c r="F514" s="95">
        <f>INDEX(技能效果!H:H,MATCH(技能效果等级!B514,技能效果!B:B,0))</f>
        <v>3006</v>
      </c>
      <c r="G514" s="95">
        <f>IF(INDEX(技能效果!K:K,MATCH(B514,技能效果!B:B,0))=0,INDEX(技能效果!I:I,MATCH(技能效果等级!B514,技能效果!B:B,0)),INDEX(技能效果!I:I,MATCH(技能效果等级!B514,技能效果!B:B,0))*VLOOKUP(E514,技能数值计算!$C$19:$D$28,2,FALSE))</f>
        <v>1</v>
      </c>
      <c r="H514" s="95">
        <f>INDEX(技能效果!J:J,MATCH(技能效果等级!B514,技能效果!B:B,0))</f>
        <v>0</v>
      </c>
      <c r="I514" s="95"/>
      <c r="J514" s="95"/>
      <c r="K514" s="95"/>
      <c r="L514" s="95"/>
      <c r="M514" s="95"/>
      <c r="N514" s="96" t="str">
        <f>IF(INDEX(技能效果!L:L,MATCH(技能效果等级!B514,技能效果!B:B,0))="","",INDEX(技能效果!L:L,MATCH(技能效果等级!B514,技能效果!B:B,0)))</f>
        <v/>
      </c>
      <c r="O514" s="95">
        <f>IF(INDEX(技能效果!N:N,MATCH(B514,技能效果!B:B,0))=0,INDEX(技能效果!M:M,MATCH(技能效果等级!B514,技能效果!B:B,0)),INDEX(技能效果!M:M,MATCH(技能效果等级!B514,技能效果!B:B,0))*VLOOKUP(E514,技能数值计算!$C$19:$D$28,2,FALSE))</f>
        <v>0</v>
      </c>
      <c r="P514" s="95"/>
      <c r="Q514" s="95"/>
      <c r="R514" s="95" t="str">
        <f>IF(INDEX(技能效果!O:O,MATCH(技能效果等级!B514,技能效果!B:B,0))="","",INDEX(技能效果!O:O,MATCH(技能效果等级!B514,技能效果!B:B,0)))</f>
        <v/>
      </c>
      <c r="S514" s="95"/>
      <c r="T514" s="95"/>
      <c r="U514" s="95"/>
      <c r="V514" s="96" t="str">
        <f>IF(INDEX(技能效果!AF:AF,MATCH(技能效果等级!B514,技能效果!B:B,0))="","",INDEX(技能效果!AF:AF,MATCH(技能效果等级!B514,技能效果!B:B,0)))</f>
        <v/>
      </c>
      <c r="W514" s="95">
        <f t="shared" si="6"/>
        <v>42</v>
      </c>
      <c r="X514" s="95"/>
      <c r="Y514" s="95"/>
    </row>
    <row r="515" spans="1:25" ht="16.5" x14ac:dyDescent="0.2">
      <c r="A515" s="62">
        <v>512</v>
      </c>
      <c r="B515" s="95">
        <f>INDEX(技能效果!B:B,MATCH(技能效果等级!W515,技能效果!AE:AE,0))</f>
        <v>130700302</v>
      </c>
      <c r="C515" s="95" t="str">
        <f>INDEX(技能效果!C:C,MATCH(技能效果等级!B515,技能效果!B:B,0))</f>
        <v>典韦普攻水晶</v>
      </c>
      <c r="D515" s="96" t="s">
        <v>873</v>
      </c>
      <c r="E515" s="95">
        <v>8</v>
      </c>
      <c r="F515" s="95">
        <f>INDEX(技能效果!H:H,MATCH(技能效果等级!B515,技能效果!B:B,0))</f>
        <v>3006</v>
      </c>
      <c r="G515" s="95">
        <f>IF(INDEX(技能效果!K:K,MATCH(B515,技能效果!B:B,0))=0,INDEX(技能效果!I:I,MATCH(技能效果等级!B515,技能效果!B:B,0)),INDEX(技能效果!I:I,MATCH(技能效果等级!B515,技能效果!B:B,0))*VLOOKUP(E515,技能数值计算!$C$19:$D$28,2,FALSE))</f>
        <v>1</v>
      </c>
      <c r="H515" s="95">
        <f>INDEX(技能效果!J:J,MATCH(技能效果等级!B515,技能效果!B:B,0))</f>
        <v>0</v>
      </c>
      <c r="I515" s="95"/>
      <c r="J515" s="95"/>
      <c r="K515" s="95"/>
      <c r="L515" s="95"/>
      <c r="M515" s="95"/>
      <c r="N515" s="96" t="str">
        <f>IF(INDEX(技能效果!L:L,MATCH(技能效果等级!B515,技能效果!B:B,0))="","",INDEX(技能效果!L:L,MATCH(技能效果等级!B515,技能效果!B:B,0)))</f>
        <v/>
      </c>
      <c r="O515" s="95">
        <f>IF(INDEX(技能效果!N:N,MATCH(B515,技能效果!B:B,0))=0,INDEX(技能效果!M:M,MATCH(技能效果等级!B515,技能效果!B:B,0)),INDEX(技能效果!M:M,MATCH(技能效果等级!B515,技能效果!B:B,0))*VLOOKUP(E515,技能数值计算!$C$19:$D$28,2,FALSE))</f>
        <v>0</v>
      </c>
      <c r="P515" s="95"/>
      <c r="Q515" s="95"/>
      <c r="R515" s="95" t="str">
        <f>IF(INDEX(技能效果!O:O,MATCH(技能效果等级!B515,技能效果!B:B,0))="","",INDEX(技能效果!O:O,MATCH(技能效果等级!B515,技能效果!B:B,0)))</f>
        <v/>
      </c>
      <c r="S515" s="95"/>
      <c r="T515" s="95"/>
      <c r="U515" s="95"/>
      <c r="V515" s="96" t="str">
        <f>IF(INDEX(技能效果!AF:AF,MATCH(技能效果等级!B515,技能效果!B:B,0))="","",INDEX(技能效果!AF:AF,MATCH(技能效果等级!B515,技能效果!B:B,0)))</f>
        <v/>
      </c>
      <c r="W515" s="95">
        <f t="shared" si="6"/>
        <v>42</v>
      </c>
      <c r="X515" s="95"/>
      <c r="Y515" s="95"/>
    </row>
    <row r="516" spans="1:25" ht="16.5" x14ac:dyDescent="0.2">
      <c r="A516" s="62">
        <v>513</v>
      </c>
      <c r="B516" s="95">
        <f>INDEX(技能效果!B:B,MATCH(技能效果等级!W516,技能效果!AE:AE,0))</f>
        <v>130700302</v>
      </c>
      <c r="C516" s="95" t="str">
        <f>INDEX(技能效果!C:C,MATCH(技能效果等级!B516,技能效果!B:B,0))</f>
        <v>典韦普攻水晶</v>
      </c>
      <c r="D516" s="96" t="s">
        <v>873</v>
      </c>
      <c r="E516" s="95">
        <v>9</v>
      </c>
      <c r="F516" s="95">
        <f>INDEX(技能效果!H:H,MATCH(技能效果等级!B516,技能效果!B:B,0))</f>
        <v>3006</v>
      </c>
      <c r="G516" s="95">
        <f>IF(INDEX(技能效果!K:K,MATCH(B516,技能效果!B:B,0))=0,INDEX(技能效果!I:I,MATCH(技能效果等级!B516,技能效果!B:B,0)),INDEX(技能效果!I:I,MATCH(技能效果等级!B516,技能效果!B:B,0))*VLOOKUP(E516,技能数值计算!$C$19:$D$28,2,FALSE))</f>
        <v>1</v>
      </c>
      <c r="H516" s="95">
        <f>INDEX(技能效果!J:J,MATCH(技能效果等级!B516,技能效果!B:B,0))</f>
        <v>0</v>
      </c>
      <c r="I516" s="95"/>
      <c r="J516" s="95"/>
      <c r="K516" s="95"/>
      <c r="L516" s="95"/>
      <c r="M516" s="95"/>
      <c r="N516" s="96" t="str">
        <f>IF(INDEX(技能效果!L:L,MATCH(技能效果等级!B516,技能效果!B:B,0))="","",INDEX(技能效果!L:L,MATCH(技能效果等级!B516,技能效果!B:B,0)))</f>
        <v/>
      </c>
      <c r="O516" s="95">
        <f>IF(INDEX(技能效果!N:N,MATCH(B516,技能效果!B:B,0))=0,INDEX(技能效果!M:M,MATCH(技能效果等级!B516,技能效果!B:B,0)),INDEX(技能效果!M:M,MATCH(技能效果等级!B516,技能效果!B:B,0))*VLOOKUP(E516,技能数值计算!$C$19:$D$28,2,FALSE))</f>
        <v>0</v>
      </c>
      <c r="P516" s="95"/>
      <c r="Q516" s="95"/>
      <c r="R516" s="95" t="str">
        <f>IF(INDEX(技能效果!O:O,MATCH(技能效果等级!B516,技能效果!B:B,0))="","",INDEX(技能效果!O:O,MATCH(技能效果等级!B516,技能效果!B:B,0)))</f>
        <v/>
      </c>
      <c r="S516" s="95"/>
      <c r="T516" s="95"/>
      <c r="U516" s="95"/>
      <c r="V516" s="96" t="str">
        <f>IF(INDEX(技能效果!AF:AF,MATCH(技能效果等级!B516,技能效果!B:B,0))="","",INDEX(技能效果!AF:AF,MATCH(技能效果等级!B516,技能效果!B:B,0)))</f>
        <v/>
      </c>
      <c r="W516" s="95">
        <f t="shared" si="6"/>
        <v>42</v>
      </c>
      <c r="X516" s="95"/>
      <c r="Y516" s="95"/>
    </row>
    <row r="517" spans="1:25" ht="16.5" x14ac:dyDescent="0.2">
      <c r="A517" s="62">
        <v>514</v>
      </c>
      <c r="B517" s="95">
        <f>INDEX(技能效果!B:B,MATCH(技能效果等级!W517,技能效果!AE:AE,0))</f>
        <v>130700302</v>
      </c>
      <c r="C517" s="95" t="str">
        <f>INDEX(技能效果!C:C,MATCH(技能效果等级!B517,技能效果!B:B,0))</f>
        <v>典韦普攻水晶</v>
      </c>
      <c r="D517" s="96" t="s">
        <v>873</v>
      </c>
      <c r="E517" s="95">
        <v>10</v>
      </c>
      <c r="F517" s="95">
        <f>INDEX(技能效果!H:H,MATCH(技能效果等级!B517,技能效果!B:B,0))</f>
        <v>3006</v>
      </c>
      <c r="G517" s="95">
        <f>IF(INDEX(技能效果!K:K,MATCH(B517,技能效果!B:B,0))=0,INDEX(技能效果!I:I,MATCH(技能效果等级!B517,技能效果!B:B,0)),INDEX(技能效果!I:I,MATCH(技能效果等级!B517,技能效果!B:B,0))*VLOOKUP(E517,技能数值计算!$C$19:$D$28,2,FALSE))</f>
        <v>1</v>
      </c>
      <c r="H517" s="95">
        <f>INDEX(技能效果!J:J,MATCH(技能效果等级!B517,技能效果!B:B,0))</f>
        <v>0</v>
      </c>
      <c r="I517" s="95"/>
      <c r="J517" s="95"/>
      <c r="K517" s="95"/>
      <c r="L517" s="95"/>
      <c r="M517" s="95"/>
      <c r="N517" s="96" t="str">
        <f>IF(INDEX(技能效果!L:L,MATCH(技能效果等级!B517,技能效果!B:B,0))="","",INDEX(技能效果!L:L,MATCH(技能效果等级!B517,技能效果!B:B,0)))</f>
        <v/>
      </c>
      <c r="O517" s="95">
        <f>IF(INDEX(技能效果!N:N,MATCH(B517,技能效果!B:B,0))=0,INDEX(技能效果!M:M,MATCH(技能效果等级!B517,技能效果!B:B,0)),INDEX(技能效果!M:M,MATCH(技能效果等级!B517,技能效果!B:B,0))*VLOOKUP(E517,技能数值计算!$C$19:$D$28,2,FALSE))</f>
        <v>0</v>
      </c>
      <c r="P517" s="95"/>
      <c r="Q517" s="95"/>
      <c r="R517" s="95" t="str">
        <f>IF(INDEX(技能效果!O:O,MATCH(技能效果等级!B517,技能效果!B:B,0))="","",INDEX(技能效果!O:O,MATCH(技能效果等级!B517,技能效果!B:B,0)))</f>
        <v/>
      </c>
      <c r="S517" s="95"/>
      <c r="T517" s="95"/>
      <c r="U517" s="95"/>
      <c r="V517" s="96" t="str">
        <f>IF(INDEX(技能效果!AF:AF,MATCH(技能效果等级!B517,技能效果!B:B,0))="","",INDEX(技能效果!AF:AF,MATCH(技能效果等级!B517,技能效果!B:B,0)))</f>
        <v/>
      </c>
      <c r="W517" s="95">
        <f t="shared" si="6"/>
        <v>42</v>
      </c>
      <c r="X517" s="95"/>
      <c r="Y517" s="95"/>
    </row>
    <row r="518" spans="1:25" ht="16.5" x14ac:dyDescent="0.2">
      <c r="A518" s="62">
        <v>515</v>
      </c>
      <c r="B518" s="95">
        <f>INDEX(技能效果!B:B,MATCH(技能效果等级!W518,技能效果!AE:AE,0))</f>
        <v>130700401</v>
      </c>
      <c r="C518" s="95" t="str">
        <f>INDEX(技能效果!C:C,MATCH(技能效果等级!B518,技能效果!B:B,0))</f>
        <v>唐流雨普攻伤害</v>
      </c>
      <c r="D518" s="96" t="s">
        <v>873</v>
      </c>
      <c r="E518" s="95">
        <v>1</v>
      </c>
      <c r="F518" s="95">
        <f>INDEX(技能效果!H:H,MATCH(技能效果等级!B518,技能效果!B:B,0))</f>
        <v>1001</v>
      </c>
      <c r="G518" s="95">
        <f>IF(INDEX(技能效果!K:K,MATCH(B518,技能效果!B:B,0))=0,INDEX(技能效果!I:I,MATCH(技能效果等级!B518,技能效果!B:B,0)),INDEX(技能效果!I:I,MATCH(技能效果等级!B518,技能效果!B:B,0))*VLOOKUP(E518,技能数值计算!$C$19:$D$28,2,FALSE))</f>
        <v>1</v>
      </c>
      <c r="H518" s="95">
        <f>INDEX(技能效果!J:J,MATCH(技能效果等级!B518,技能效果!B:B,0))</f>
        <v>0</v>
      </c>
      <c r="I518" s="95"/>
      <c r="J518" s="95"/>
      <c r="K518" s="95"/>
      <c r="L518" s="95"/>
      <c r="M518" s="95"/>
      <c r="N518" s="96" t="str">
        <f>IF(INDEX(技能效果!L:L,MATCH(技能效果等级!B518,技能效果!B:B,0))="","",INDEX(技能效果!L:L,MATCH(技能效果等级!B518,技能效果!B:B,0)))</f>
        <v/>
      </c>
      <c r="O518" s="95">
        <f>IF(INDEX(技能效果!N:N,MATCH(B518,技能效果!B:B,0))=0,INDEX(技能效果!M:M,MATCH(技能效果等级!B518,技能效果!B:B,0)),INDEX(技能效果!M:M,MATCH(技能效果等级!B518,技能效果!B:B,0))*VLOOKUP(E518,技能数值计算!$C$19:$D$28,2,FALSE))</f>
        <v>0</v>
      </c>
      <c r="P518" s="95"/>
      <c r="Q518" s="95"/>
      <c r="R518" s="95" t="str">
        <f>IF(INDEX(技能效果!O:O,MATCH(技能效果等级!B518,技能效果!B:B,0))="","",INDEX(技能效果!O:O,MATCH(技能效果等级!B518,技能效果!B:B,0)))</f>
        <v/>
      </c>
      <c r="S518" s="95"/>
      <c r="T518" s="95"/>
      <c r="U518" s="95"/>
      <c r="V518" s="96" t="str">
        <f>IF(INDEX(技能效果!AF:AF,MATCH(技能效果等级!B518,技能效果!B:B,0))="","",INDEX(技能效果!AF:AF,MATCH(技能效果等级!B518,技能效果!B:B,0)))</f>
        <v/>
      </c>
      <c r="W518" s="95">
        <f t="shared" si="6"/>
        <v>43</v>
      </c>
      <c r="X518" s="95"/>
      <c r="Y518" s="95"/>
    </row>
    <row r="519" spans="1:25" ht="16.5" x14ac:dyDescent="0.2">
      <c r="A519" s="62">
        <v>516</v>
      </c>
      <c r="B519" s="95">
        <f>INDEX(技能效果!B:B,MATCH(技能效果等级!W519,技能效果!AE:AE,0))</f>
        <v>130700401</v>
      </c>
      <c r="C519" s="95" t="str">
        <f>INDEX(技能效果!C:C,MATCH(技能效果等级!B519,技能效果!B:B,0))</f>
        <v>唐流雨普攻伤害</v>
      </c>
      <c r="D519" s="96" t="s">
        <v>873</v>
      </c>
      <c r="E519" s="95">
        <v>2</v>
      </c>
      <c r="F519" s="95">
        <f>INDEX(技能效果!H:H,MATCH(技能效果等级!B519,技能效果!B:B,0))</f>
        <v>1001</v>
      </c>
      <c r="G519" s="95">
        <f>IF(INDEX(技能效果!K:K,MATCH(B519,技能效果!B:B,0))=0,INDEX(技能效果!I:I,MATCH(技能效果等级!B519,技能效果!B:B,0)),INDEX(技能效果!I:I,MATCH(技能效果等级!B519,技能效果!B:B,0))*VLOOKUP(E519,技能数值计算!$C$19:$D$28,2,FALSE))</f>
        <v>1</v>
      </c>
      <c r="H519" s="95">
        <f>INDEX(技能效果!J:J,MATCH(技能效果等级!B519,技能效果!B:B,0))</f>
        <v>0</v>
      </c>
      <c r="I519" s="95"/>
      <c r="J519" s="95"/>
      <c r="K519" s="95"/>
      <c r="L519" s="95"/>
      <c r="M519" s="95"/>
      <c r="N519" s="96" t="str">
        <f>IF(INDEX(技能效果!L:L,MATCH(技能效果等级!B519,技能效果!B:B,0))="","",INDEX(技能效果!L:L,MATCH(技能效果等级!B519,技能效果!B:B,0)))</f>
        <v/>
      </c>
      <c r="O519" s="95">
        <f>IF(INDEX(技能效果!N:N,MATCH(B519,技能效果!B:B,0))=0,INDEX(技能效果!M:M,MATCH(技能效果等级!B519,技能效果!B:B,0)),INDEX(技能效果!M:M,MATCH(技能效果等级!B519,技能效果!B:B,0))*VLOOKUP(E519,技能数值计算!$C$19:$D$28,2,FALSE))</f>
        <v>0</v>
      </c>
      <c r="P519" s="95"/>
      <c r="Q519" s="95"/>
      <c r="R519" s="95" t="str">
        <f>IF(INDEX(技能效果!O:O,MATCH(技能效果等级!B519,技能效果!B:B,0))="","",INDEX(技能效果!O:O,MATCH(技能效果等级!B519,技能效果!B:B,0)))</f>
        <v/>
      </c>
      <c r="S519" s="95"/>
      <c r="T519" s="95"/>
      <c r="U519" s="95"/>
      <c r="V519" s="96" t="str">
        <f>IF(INDEX(技能效果!AF:AF,MATCH(技能效果等级!B519,技能效果!B:B,0))="","",INDEX(技能效果!AF:AF,MATCH(技能效果等级!B519,技能效果!B:B,0)))</f>
        <v/>
      </c>
      <c r="W519" s="95">
        <f t="shared" si="6"/>
        <v>43</v>
      </c>
      <c r="X519" s="95"/>
      <c r="Y519" s="95"/>
    </row>
    <row r="520" spans="1:25" ht="16.5" x14ac:dyDescent="0.2">
      <c r="A520" s="62">
        <v>517</v>
      </c>
      <c r="B520" s="95">
        <f>INDEX(技能效果!B:B,MATCH(技能效果等级!W520,技能效果!AE:AE,0))</f>
        <v>130700401</v>
      </c>
      <c r="C520" s="95" t="str">
        <f>INDEX(技能效果!C:C,MATCH(技能效果等级!B520,技能效果!B:B,0))</f>
        <v>唐流雨普攻伤害</v>
      </c>
      <c r="D520" s="96" t="s">
        <v>873</v>
      </c>
      <c r="E520" s="95">
        <v>3</v>
      </c>
      <c r="F520" s="95">
        <f>INDEX(技能效果!H:H,MATCH(技能效果等级!B520,技能效果!B:B,0))</f>
        <v>1001</v>
      </c>
      <c r="G520" s="95">
        <f>IF(INDEX(技能效果!K:K,MATCH(B520,技能效果!B:B,0))=0,INDEX(技能效果!I:I,MATCH(技能效果等级!B520,技能效果!B:B,0)),INDEX(技能效果!I:I,MATCH(技能效果等级!B520,技能效果!B:B,0))*VLOOKUP(E520,技能数值计算!$C$19:$D$28,2,FALSE))</f>
        <v>1</v>
      </c>
      <c r="H520" s="95">
        <f>INDEX(技能效果!J:J,MATCH(技能效果等级!B520,技能效果!B:B,0))</f>
        <v>0</v>
      </c>
      <c r="I520" s="95"/>
      <c r="J520" s="95"/>
      <c r="K520" s="95"/>
      <c r="L520" s="95"/>
      <c r="M520" s="95"/>
      <c r="N520" s="96" t="str">
        <f>IF(INDEX(技能效果!L:L,MATCH(技能效果等级!B520,技能效果!B:B,0))="","",INDEX(技能效果!L:L,MATCH(技能效果等级!B520,技能效果!B:B,0)))</f>
        <v/>
      </c>
      <c r="O520" s="95">
        <f>IF(INDEX(技能效果!N:N,MATCH(B520,技能效果!B:B,0))=0,INDEX(技能效果!M:M,MATCH(技能效果等级!B520,技能效果!B:B,0)),INDEX(技能效果!M:M,MATCH(技能效果等级!B520,技能效果!B:B,0))*VLOOKUP(E520,技能数值计算!$C$19:$D$28,2,FALSE))</f>
        <v>0</v>
      </c>
      <c r="P520" s="95"/>
      <c r="Q520" s="95"/>
      <c r="R520" s="95" t="str">
        <f>IF(INDEX(技能效果!O:O,MATCH(技能效果等级!B520,技能效果!B:B,0))="","",INDEX(技能效果!O:O,MATCH(技能效果等级!B520,技能效果!B:B,0)))</f>
        <v/>
      </c>
      <c r="S520" s="95"/>
      <c r="T520" s="95"/>
      <c r="U520" s="95"/>
      <c r="V520" s="96" t="str">
        <f>IF(INDEX(技能效果!AF:AF,MATCH(技能效果等级!B520,技能效果!B:B,0))="","",INDEX(技能效果!AF:AF,MATCH(技能效果等级!B520,技能效果!B:B,0)))</f>
        <v/>
      </c>
      <c r="W520" s="95">
        <f t="shared" si="6"/>
        <v>43</v>
      </c>
      <c r="X520" s="95"/>
      <c r="Y520" s="95"/>
    </row>
    <row r="521" spans="1:25" ht="16.5" x14ac:dyDescent="0.2">
      <c r="A521" s="62">
        <v>518</v>
      </c>
      <c r="B521" s="95">
        <f>INDEX(技能效果!B:B,MATCH(技能效果等级!W521,技能效果!AE:AE,0))</f>
        <v>130700401</v>
      </c>
      <c r="C521" s="95" t="str">
        <f>INDEX(技能效果!C:C,MATCH(技能效果等级!B521,技能效果!B:B,0))</f>
        <v>唐流雨普攻伤害</v>
      </c>
      <c r="D521" s="96" t="s">
        <v>873</v>
      </c>
      <c r="E521" s="95">
        <v>4</v>
      </c>
      <c r="F521" s="95">
        <f>INDEX(技能效果!H:H,MATCH(技能效果等级!B521,技能效果!B:B,0))</f>
        <v>1001</v>
      </c>
      <c r="G521" s="95">
        <f>IF(INDEX(技能效果!K:K,MATCH(B521,技能效果!B:B,0))=0,INDEX(技能效果!I:I,MATCH(技能效果等级!B521,技能效果!B:B,0)),INDEX(技能效果!I:I,MATCH(技能效果等级!B521,技能效果!B:B,0))*VLOOKUP(E521,技能数值计算!$C$19:$D$28,2,FALSE))</f>
        <v>1</v>
      </c>
      <c r="H521" s="95">
        <f>INDEX(技能效果!J:J,MATCH(技能效果等级!B521,技能效果!B:B,0))</f>
        <v>0</v>
      </c>
      <c r="I521" s="95"/>
      <c r="J521" s="95"/>
      <c r="K521" s="95"/>
      <c r="L521" s="95"/>
      <c r="M521" s="95"/>
      <c r="N521" s="96" t="str">
        <f>IF(INDEX(技能效果!L:L,MATCH(技能效果等级!B521,技能效果!B:B,0))="","",INDEX(技能效果!L:L,MATCH(技能效果等级!B521,技能效果!B:B,0)))</f>
        <v/>
      </c>
      <c r="O521" s="95">
        <f>IF(INDEX(技能效果!N:N,MATCH(B521,技能效果!B:B,0))=0,INDEX(技能效果!M:M,MATCH(技能效果等级!B521,技能效果!B:B,0)),INDEX(技能效果!M:M,MATCH(技能效果等级!B521,技能效果!B:B,0))*VLOOKUP(E521,技能数值计算!$C$19:$D$28,2,FALSE))</f>
        <v>0</v>
      </c>
      <c r="P521" s="95"/>
      <c r="Q521" s="95"/>
      <c r="R521" s="95" t="str">
        <f>IF(INDEX(技能效果!O:O,MATCH(技能效果等级!B521,技能效果!B:B,0))="","",INDEX(技能效果!O:O,MATCH(技能效果等级!B521,技能效果!B:B,0)))</f>
        <v/>
      </c>
      <c r="S521" s="95"/>
      <c r="T521" s="95"/>
      <c r="U521" s="95"/>
      <c r="V521" s="96" t="str">
        <f>IF(INDEX(技能效果!AF:AF,MATCH(技能效果等级!B521,技能效果!B:B,0))="","",INDEX(技能效果!AF:AF,MATCH(技能效果等级!B521,技能效果!B:B,0)))</f>
        <v/>
      </c>
      <c r="W521" s="95">
        <f t="shared" si="6"/>
        <v>43</v>
      </c>
      <c r="X521" s="95"/>
      <c r="Y521" s="95"/>
    </row>
    <row r="522" spans="1:25" ht="16.5" x14ac:dyDescent="0.2">
      <c r="A522" s="62">
        <v>519</v>
      </c>
      <c r="B522" s="95">
        <f>INDEX(技能效果!B:B,MATCH(技能效果等级!W522,技能效果!AE:AE,0))</f>
        <v>130700401</v>
      </c>
      <c r="C522" s="95" t="str">
        <f>INDEX(技能效果!C:C,MATCH(技能效果等级!B522,技能效果!B:B,0))</f>
        <v>唐流雨普攻伤害</v>
      </c>
      <c r="D522" s="96" t="s">
        <v>873</v>
      </c>
      <c r="E522" s="95">
        <v>5</v>
      </c>
      <c r="F522" s="95">
        <f>INDEX(技能效果!H:H,MATCH(技能效果等级!B522,技能效果!B:B,0))</f>
        <v>1001</v>
      </c>
      <c r="G522" s="95">
        <f>IF(INDEX(技能效果!K:K,MATCH(B522,技能效果!B:B,0))=0,INDEX(技能效果!I:I,MATCH(技能效果等级!B522,技能效果!B:B,0)),INDEX(技能效果!I:I,MATCH(技能效果等级!B522,技能效果!B:B,0))*VLOOKUP(E522,技能数值计算!$C$19:$D$28,2,FALSE))</f>
        <v>1</v>
      </c>
      <c r="H522" s="95">
        <f>INDEX(技能效果!J:J,MATCH(技能效果等级!B522,技能效果!B:B,0))</f>
        <v>0</v>
      </c>
      <c r="I522" s="95"/>
      <c r="J522" s="95"/>
      <c r="K522" s="95"/>
      <c r="L522" s="95"/>
      <c r="M522" s="95"/>
      <c r="N522" s="96" t="str">
        <f>IF(INDEX(技能效果!L:L,MATCH(技能效果等级!B522,技能效果!B:B,0))="","",INDEX(技能效果!L:L,MATCH(技能效果等级!B522,技能效果!B:B,0)))</f>
        <v/>
      </c>
      <c r="O522" s="95">
        <f>IF(INDEX(技能效果!N:N,MATCH(B522,技能效果!B:B,0))=0,INDEX(技能效果!M:M,MATCH(技能效果等级!B522,技能效果!B:B,0)),INDEX(技能效果!M:M,MATCH(技能效果等级!B522,技能效果!B:B,0))*VLOOKUP(E522,技能数值计算!$C$19:$D$28,2,FALSE))</f>
        <v>0</v>
      </c>
      <c r="P522" s="95"/>
      <c r="Q522" s="95"/>
      <c r="R522" s="95" t="str">
        <f>IF(INDEX(技能效果!O:O,MATCH(技能效果等级!B522,技能效果!B:B,0))="","",INDEX(技能效果!O:O,MATCH(技能效果等级!B522,技能效果!B:B,0)))</f>
        <v/>
      </c>
      <c r="S522" s="95"/>
      <c r="T522" s="95"/>
      <c r="U522" s="95"/>
      <c r="V522" s="96" t="str">
        <f>IF(INDEX(技能效果!AF:AF,MATCH(技能效果等级!B522,技能效果!B:B,0))="","",INDEX(技能效果!AF:AF,MATCH(技能效果等级!B522,技能效果!B:B,0)))</f>
        <v/>
      </c>
      <c r="W522" s="95">
        <f t="shared" si="6"/>
        <v>43</v>
      </c>
      <c r="X522" s="95"/>
      <c r="Y522" s="95"/>
    </row>
    <row r="523" spans="1:25" ht="16.5" x14ac:dyDescent="0.2">
      <c r="A523" s="62">
        <v>520</v>
      </c>
      <c r="B523" s="95">
        <f>INDEX(技能效果!B:B,MATCH(技能效果等级!W523,技能效果!AE:AE,0))</f>
        <v>130700401</v>
      </c>
      <c r="C523" s="95" t="str">
        <f>INDEX(技能效果!C:C,MATCH(技能效果等级!B523,技能效果!B:B,0))</f>
        <v>唐流雨普攻伤害</v>
      </c>
      <c r="D523" s="96" t="s">
        <v>873</v>
      </c>
      <c r="E523" s="95">
        <v>6</v>
      </c>
      <c r="F523" s="95">
        <f>INDEX(技能效果!H:H,MATCH(技能效果等级!B523,技能效果!B:B,0))</f>
        <v>1001</v>
      </c>
      <c r="G523" s="95">
        <f>IF(INDEX(技能效果!K:K,MATCH(B523,技能效果!B:B,0))=0,INDEX(技能效果!I:I,MATCH(技能效果等级!B523,技能效果!B:B,0)),INDEX(技能效果!I:I,MATCH(技能效果等级!B523,技能效果!B:B,0))*VLOOKUP(E523,技能数值计算!$C$19:$D$28,2,FALSE))</f>
        <v>1</v>
      </c>
      <c r="H523" s="95">
        <f>INDEX(技能效果!J:J,MATCH(技能效果等级!B523,技能效果!B:B,0))</f>
        <v>0</v>
      </c>
      <c r="I523" s="95"/>
      <c r="J523" s="95"/>
      <c r="K523" s="95"/>
      <c r="L523" s="95"/>
      <c r="M523" s="95"/>
      <c r="N523" s="96" t="str">
        <f>IF(INDEX(技能效果!L:L,MATCH(技能效果等级!B523,技能效果!B:B,0))="","",INDEX(技能效果!L:L,MATCH(技能效果等级!B523,技能效果!B:B,0)))</f>
        <v/>
      </c>
      <c r="O523" s="95">
        <f>IF(INDEX(技能效果!N:N,MATCH(B523,技能效果!B:B,0))=0,INDEX(技能效果!M:M,MATCH(技能效果等级!B523,技能效果!B:B,0)),INDEX(技能效果!M:M,MATCH(技能效果等级!B523,技能效果!B:B,0))*VLOOKUP(E523,技能数值计算!$C$19:$D$28,2,FALSE))</f>
        <v>0</v>
      </c>
      <c r="P523" s="95"/>
      <c r="Q523" s="95"/>
      <c r="R523" s="95" t="str">
        <f>IF(INDEX(技能效果!O:O,MATCH(技能效果等级!B523,技能效果!B:B,0))="","",INDEX(技能效果!O:O,MATCH(技能效果等级!B523,技能效果!B:B,0)))</f>
        <v/>
      </c>
      <c r="S523" s="95"/>
      <c r="T523" s="95"/>
      <c r="U523" s="95"/>
      <c r="V523" s="96" t="str">
        <f>IF(INDEX(技能效果!AF:AF,MATCH(技能效果等级!B523,技能效果!B:B,0))="","",INDEX(技能效果!AF:AF,MATCH(技能效果等级!B523,技能效果!B:B,0)))</f>
        <v/>
      </c>
      <c r="W523" s="95">
        <f t="shared" si="6"/>
        <v>43</v>
      </c>
      <c r="X523" s="95"/>
      <c r="Y523" s="95"/>
    </row>
    <row r="524" spans="1:25" ht="16.5" x14ac:dyDescent="0.2">
      <c r="A524" s="62">
        <v>521</v>
      </c>
      <c r="B524" s="95">
        <f>INDEX(技能效果!B:B,MATCH(技能效果等级!W524,技能效果!AE:AE,0))</f>
        <v>130700401</v>
      </c>
      <c r="C524" s="95" t="str">
        <f>INDEX(技能效果!C:C,MATCH(技能效果等级!B524,技能效果!B:B,0))</f>
        <v>唐流雨普攻伤害</v>
      </c>
      <c r="D524" s="96" t="s">
        <v>873</v>
      </c>
      <c r="E524" s="95">
        <v>7</v>
      </c>
      <c r="F524" s="95">
        <f>INDEX(技能效果!H:H,MATCH(技能效果等级!B524,技能效果!B:B,0))</f>
        <v>1001</v>
      </c>
      <c r="G524" s="95">
        <f>IF(INDEX(技能效果!K:K,MATCH(B524,技能效果!B:B,0))=0,INDEX(技能效果!I:I,MATCH(技能效果等级!B524,技能效果!B:B,0)),INDEX(技能效果!I:I,MATCH(技能效果等级!B524,技能效果!B:B,0))*VLOOKUP(E524,技能数值计算!$C$19:$D$28,2,FALSE))</f>
        <v>1</v>
      </c>
      <c r="H524" s="95">
        <f>INDEX(技能效果!J:J,MATCH(技能效果等级!B524,技能效果!B:B,0))</f>
        <v>0</v>
      </c>
      <c r="I524" s="95"/>
      <c r="J524" s="95"/>
      <c r="K524" s="95"/>
      <c r="L524" s="95"/>
      <c r="M524" s="95"/>
      <c r="N524" s="96" t="str">
        <f>IF(INDEX(技能效果!L:L,MATCH(技能效果等级!B524,技能效果!B:B,0))="","",INDEX(技能效果!L:L,MATCH(技能效果等级!B524,技能效果!B:B,0)))</f>
        <v/>
      </c>
      <c r="O524" s="95">
        <f>IF(INDEX(技能效果!N:N,MATCH(B524,技能效果!B:B,0))=0,INDEX(技能效果!M:M,MATCH(技能效果等级!B524,技能效果!B:B,0)),INDEX(技能效果!M:M,MATCH(技能效果等级!B524,技能效果!B:B,0))*VLOOKUP(E524,技能数值计算!$C$19:$D$28,2,FALSE))</f>
        <v>0</v>
      </c>
      <c r="P524" s="95"/>
      <c r="Q524" s="95"/>
      <c r="R524" s="95" t="str">
        <f>IF(INDEX(技能效果!O:O,MATCH(技能效果等级!B524,技能效果!B:B,0))="","",INDEX(技能效果!O:O,MATCH(技能效果等级!B524,技能效果!B:B,0)))</f>
        <v/>
      </c>
      <c r="S524" s="95"/>
      <c r="T524" s="95"/>
      <c r="U524" s="95"/>
      <c r="V524" s="96" t="str">
        <f>IF(INDEX(技能效果!AF:AF,MATCH(技能效果等级!B524,技能效果!B:B,0))="","",INDEX(技能效果!AF:AF,MATCH(技能效果等级!B524,技能效果!B:B,0)))</f>
        <v/>
      </c>
      <c r="W524" s="95">
        <f t="shared" si="6"/>
        <v>43</v>
      </c>
      <c r="X524" s="95"/>
      <c r="Y524" s="95"/>
    </row>
    <row r="525" spans="1:25" ht="16.5" x14ac:dyDescent="0.2">
      <c r="A525" s="62">
        <v>522</v>
      </c>
      <c r="B525" s="95">
        <f>INDEX(技能效果!B:B,MATCH(技能效果等级!W525,技能效果!AE:AE,0))</f>
        <v>130700401</v>
      </c>
      <c r="C525" s="95" t="str">
        <f>INDEX(技能效果!C:C,MATCH(技能效果等级!B525,技能效果!B:B,0))</f>
        <v>唐流雨普攻伤害</v>
      </c>
      <c r="D525" s="96" t="s">
        <v>873</v>
      </c>
      <c r="E525" s="95">
        <v>8</v>
      </c>
      <c r="F525" s="95">
        <f>INDEX(技能效果!H:H,MATCH(技能效果等级!B525,技能效果!B:B,0))</f>
        <v>1001</v>
      </c>
      <c r="G525" s="95">
        <f>IF(INDEX(技能效果!K:K,MATCH(B525,技能效果!B:B,0))=0,INDEX(技能效果!I:I,MATCH(技能效果等级!B525,技能效果!B:B,0)),INDEX(技能效果!I:I,MATCH(技能效果等级!B525,技能效果!B:B,0))*VLOOKUP(E525,技能数值计算!$C$19:$D$28,2,FALSE))</f>
        <v>1</v>
      </c>
      <c r="H525" s="95">
        <f>INDEX(技能效果!J:J,MATCH(技能效果等级!B525,技能效果!B:B,0))</f>
        <v>0</v>
      </c>
      <c r="I525" s="95"/>
      <c r="J525" s="95"/>
      <c r="K525" s="95"/>
      <c r="L525" s="95"/>
      <c r="M525" s="95"/>
      <c r="N525" s="96" t="str">
        <f>IF(INDEX(技能效果!L:L,MATCH(技能效果等级!B525,技能效果!B:B,0))="","",INDEX(技能效果!L:L,MATCH(技能效果等级!B525,技能效果!B:B,0)))</f>
        <v/>
      </c>
      <c r="O525" s="95">
        <f>IF(INDEX(技能效果!N:N,MATCH(B525,技能效果!B:B,0))=0,INDEX(技能效果!M:M,MATCH(技能效果等级!B525,技能效果!B:B,0)),INDEX(技能效果!M:M,MATCH(技能效果等级!B525,技能效果!B:B,0))*VLOOKUP(E525,技能数值计算!$C$19:$D$28,2,FALSE))</f>
        <v>0</v>
      </c>
      <c r="P525" s="95"/>
      <c r="Q525" s="95"/>
      <c r="R525" s="95" t="str">
        <f>IF(INDEX(技能效果!O:O,MATCH(技能效果等级!B525,技能效果!B:B,0))="","",INDEX(技能效果!O:O,MATCH(技能效果等级!B525,技能效果!B:B,0)))</f>
        <v/>
      </c>
      <c r="S525" s="95"/>
      <c r="T525" s="95"/>
      <c r="U525" s="95"/>
      <c r="V525" s="96" t="str">
        <f>IF(INDEX(技能效果!AF:AF,MATCH(技能效果等级!B525,技能效果!B:B,0))="","",INDEX(技能效果!AF:AF,MATCH(技能效果等级!B525,技能效果!B:B,0)))</f>
        <v/>
      </c>
      <c r="W525" s="95">
        <f t="shared" si="6"/>
        <v>43</v>
      </c>
      <c r="X525" s="95"/>
      <c r="Y525" s="95"/>
    </row>
    <row r="526" spans="1:25" ht="16.5" x14ac:dyDescent="0.2">
      <c r="A526" s="62">
        <v>523</v>
      </c>
      <c r="B526" s="95">
        <f>INDEX(技能效果!B:B,MATCH(技能效果等级!W526,技能效果!AE:AE,0))</f>
        <v>130700401</v>
      </c>
      <c r="C526" s="95" t="str">
        <f>INDEX(技能效果!C:C,MATCH(技能效果等级!B526,技能效果!B:B,0))</f>
        <v>唐流雨普攻伤害</v>
      </c>
      <c r="D526" s="96" t="s">
        <v>873</v>
      </c>
      <c r="E526" s="95">
        <v>9</v>
      </c>
      <c r="F526" s="95">
        <f>INDEX(技能效果!H:H,MATCH(技能效果等级!B526,技能效果!B:B,0))</f>
        <v>1001</v>
      </c>
      <c r="G526" s="95">
        <f>IF(INDEX(技能效果!K:K,MATCH(B526,技能效果!B:B,0))=0,INDEX(技能效果!I:I,MATCH(技能效果等级!B526,技能效果!B:B,0)),INDEX(技能效果!I:I,MATCH(技能效果等级!B526,技能效果!B:B,0))*VLOOKUP(E526,技能数值计算!$C$19:$D$28,2,FALSE))</f>
        <v>1</v>
      </c>
      <c r="H526" s="95">
        <f>INDEX(技能效果!J:J,MATCH(技能效果等级!B526,技能效果!B:B,0))</f>
        <v>0</v>
      </c>
      <c r="I526" s="95"/>
      <c r="J526" s="95"/>
      <c r="K526" s="95"/>
      <c r="L526" s="95"/>
      <c r="M526" s="95"/>
      <c r="N526" s="96" t="str">
        <f>IF(INDEX(技能效果!L:L,MATCH(技能效果等级!B526,技能效果!B:B,0))="","",INDEX(技能效果!L:L,MATCH(技能效果等级!B526,技能效果!B:B,0)))</f>
        <v/>
      </c>
      <c r="O526" s="95">
        <f>IF(INDEX(技能效果!N:N,MATCH(B526,技能效果!B:B,0))=0,INDEX(技能效果!M:M,MATCH(技能效果等级!B526,技能效果!B:B,0)),INDEX(技能效果!M:M,MATCH(技能效果等级!B526,技能效果!B:B,0))*VLOOKUP(E526,技能数值计算!$C$19:$D$28,2,FALSE))</f>
        <v>0</v>
      </c>
      <c r="P526" s="95"/>
      <c r="Q526" s="95"/>
      <c r="R526" s="95" t="str">
        <f>IF(INDEX(技能效果!O:O,MATCH(技能效果等级!B526,技能效果!B:B,0))="","",INDEX(技能效果!O:O,MATCH(技能效果等级!B526,技能效果!B:B,0)))</f>
        <v/>
      </c>
      <c r="S526" s="95"/>
      <c r="T526" s="95"/>
      <c r="U526" s="95"/>
      <c r="V526" s="96" t="str">
        <f>IF(INDEX(技能效果!AF:AF,MATCH(技能效果等级!B526,技能效果!B:B,0))="","",INDEX(技能效果!AF:AF,MATCH(技能效果等级!B526,技能效果!B:B,0)))</f>
        <v/>
      </c>
      <c r="W526" s="95">
        <f t="shared" si="6"/>
        <v>43</v>
      </c>
      <c r="X526" s="95"/>
      <c r="Y526" s="95"/>
    </row>
    <row r="527" spans="1:25" ht="16.5" x14ac:dyDescent="0.2">
      <c r="A527" s="62">
        <v>524</v>
      </c>
      <c r="B527" s="95">
        <f>INDEX(技能效果!B:B,MATCH(技能效果等级!W527,技能效果!AE:AE,0))</f>
        <v>130700401</v>
      </c>
      <c r="C527" s="95" t="str">
        <f>INDEX(技能效果!C:C,MATCH(技能效果等级!B527,技能效果!B:B,0))</f>
        <v>唐流雨普攻伤害</v>
      </c>
      <c r="D527" s="96" t="s">
        <v>873</v>
      </c>
      <c r="E527" s="95">
        <v>10</v>
      </c>
      <c r="F527" s="95">
        <f>INDEX(技能效果!H:H,MATCH(技能效果等级!B527,技能效果!B:B,0))</f>
        <v>1001</v>
      </c>
      <c r="G527" s="95">
        <f>IF(INDEX(技能效果!K:K,MATCH(B527,技能效果!B:B,0))=0,INDEX(技能效果!I:I,MATCH(技能效果等级!B527,技能效果!B:B,0)),INDEX(技能效果!I:I,MATCH(技能效果等级!B527,技能效果!B:B,0))*VLOOKUP(E527,技能数值计算!$C$19:$D$28,2,FALSE))</f>
        <v>1</v>
      </c>
      <c r="H527" s="95">
        <f>INDEX(技能效果!J:J,MATCH(技能效果等级!B527,技能效果!B:B,0))</f>
        <v>0</v>
      </c>
      <c r="I527" s="95"/>
      <c r="J527" s="95"/>
      <c r="K527" s="95"/>
      <c r="L527" s="95"/>
      <c r="M527" s="95"/>
      <c r="N527" s="96" t="str">
        <f>IF(INDEX(技能效果!L:L,MATCH(技能效果等级!B527,技能效果!B:B,0))="","",INDEX(技能效果!L:L,MATCH(技能效果等级!B527,技能效果!B:B,0)))</f>
        <v/>
      </c>
      <c r="O527" s="95">
        <f>IF(INDEX(技能效果!N:N,MATCH(B527,技能效果!B:B,0))=0,INDEX(技能效果!M:M,MATCH(技能效果等级!B527,技能效果!B:B,0)),INDEX(技能效果!M:M,MATCH(技能效果等级!B527,技能效果!B:B,0))*VLOOKUP(E527,技能数值计算!$C$19:$D$28,2,FALSE))</f>
        <v>0</v>
      </c>
      <c r="P527" s="95"/>
      <c r="Q527" s="95"/>
      <c r="R527" s="95" t="str">
        <f>IF(INDEX(技能效果!O:O,MATCH(技能效果等级!B527,技能效果!B:B,0))="","",INDEX(技能效果!O:O,MATCH(技能效果等级!B527,技能效果!B:B,0)))</f>
        <v/>
      </c>
      <c r="S527" s="95"/>
      <c r="T527" s="95"/>
      <c r="U527" s="95"/>
      <c r="V527" s="96" t="str">
        <f>IF(INDEX(技能效果!AF:AF,MATCH(技能效果等级!B527,技能效果!B:B,0))="","",INDEX(技能效果!AF:AF,MATCH(技能效果等级!B527,技能效果!B:B,0)))</f>
        <v/>
      </c>
      <c r="W527" s="95">
        <f t="shared" si="6"/>
        <v>43</v>
      </c>
      <c r="X527" s="95"/>
      <c r="Y527" s="95"/>
    </row>
    <row r="528" spans="1:25" ht="16.5" x14ac:dyDescent="0.2">
      <c r="A528" s="62">
        <v>525</v>
      </c>
      <c r="B528" s="95">
        <f>INDEX(技能效果!B:B,MATCH(技能效果等级!W528,技能效果!AE:AE,0))</f>
        <v>130700402</v>
      </c>
      <c r="C528" s="95" t="str">
        <f>INDEX(技能效果!C:C,MATCH(技能效果等级!B528,技能效果!B:B,0))</f>
        <v>唐流雨普攻水晶</v>
      </c>
      <c r="D528" s="96" t="s">
        <v>873</v>
      </c>
      <c r="E528" s="95">
        <v>1</v>
      </c>
      <c r="F528" s="95">
        <f>INDEX(技能效果!H:H,MATCH(技能效果等级!B528,技能效果!B:B,0))</f>
        <v>3006</v>
      </c>
      <c r="G528" s="95">
        <f>IF(INDEX(技能效果!K:K,MATCH(B528,技能效果!B:B,0))=0,INDEX(技能效果!I:I,MATCH(技能效果等级!B528,技能效果!B:B,0)),INDEX(技能效果!I:I,MATCH(技能效果等级!B528,技能效果!B:B,0))*VLOOKUP(E528,技能数值计算!$C$19:$D$28,2,FALSE))</f>
        <v>1</v>
      </c>
      <c r="H528" s="95">
        <f>INDEX(技能效果!J:J,MATCH(技能效果等级!B528,技能效果!B:B,0))</f>
        <v>0</v>
      </c>
      <c r="I528" s="95"/>
      <c r="J528" s="95"/>
      <c r="K528" s="95"/>
      <c r="L528" s="95"/>
      <c r="M528" s="95"/>
      <c r="N528" s="96" t="str">
        <f>IF(INDEX(技能效果!L:L,MATCH(技能效果等级!B528,技能效果!B:B,0))="","",INDEX(技能效果!L:L,MATCH(技能效果等级!B528,技能效果!B:B,0)))</f>
        <v/>
      </c>
      <c r="O528" s="95">
        <f>IF(INDEX(技能效果!N:N,MATCH(B528,技能效果!B:B,0))=0,INDEX(技能效果!M:M,MATCH(技能效果等级!B528,技能效果!B:B,0)),INDEX(技能效果!M:M,MATCH(技能效果等级!B528,技能效果!B:B,0))*VLOOKUP(E528,技能数值计算!$C$19:$D$28,2,FALSE))</f>
        <v>0</v>
      </c>
      <c r="P528" s="95"/>
      <c r="Q528" s="95"/>
      <c r="R528" s="95" t="str">
        <f>IF(INDEX(技能效果!O:O,MATCH(技能效果等级!B528,技能效果!B:B,0))="","",INDEX(技能效果!O:O,MATCH(技能效果等级!B528,技能效果!B:B,0)))</f>
        <v/>
      </c>
      <c r="S528" s="95"/>
      <c r="T528" s="95"/>
      <c r="U528" s="95"/>
      <c r="V528" s="96" t="str">
        <f>IF(INDEX(技能效果!AF:AF,MATCH(技能效果等级!B528,技能效果!B:B,0))="","",INDEX(技能效果!AF:AF,MATCH(技能效果等级!B528,技能效果!B:B,0)))</f>
        <v/>
      </c>
      <c r="W528" s="95">
        <f t="shared" si="6"/>
        <v>44</v>
      </c>
      <c r="X528" s="95"/>
      <c r="Y528" s="95"/>
    </row>
    <row r="529" spans="1:25" ht="16.5" x14ac:dyDescent="0.2">
      <c r="A529" s="62">
        <v>526</v>
      </c>
      <c r="B529" s="95">
        <f>INDEX(技能效果!B:B,MATCH(技能效果等级!W529,技能效果!AE:AE,0))</f>
        <v>130700402</v>
      </c>
      <c r="C529" s="95" t="str">
        <f>INDEX(技能效果!C:C,MATCH(技能效果等级!B529,技能效果!B:B,0))</f>
        <v>唐流雨普攻水晶</v>
      </c>
      <c r="D529" s="96" t="s">
        <v>873</v>
      </c>
      <c r="E529" s="95">
        <v>2</v>
      </c>
      <c r="F529" s="95">
        <f>INDEX(技能效果!H:H,MATCH(技能效果等级!B529,技能效果!B:B,0))</f>
        <v>3006</v>
      </c>
      <c r="G529" s="95">
        <f>IF(INDEX(技能效果!K:K,MATCH(B529,技能效果!B:B,0))=0,INDEX(技能效果!I:I,MATCH(技能效果等级!B529,技能效果!B:B,0)),INDEX(技能效果!I:I,MATCH(技能效果等级!B529,技能效果!B:B,0))*VLOOKUP(E529,技能数值计算!$C$19:$D$28,2,FALSE))</f>
        <v>1</v>
      </c>
      <c r="H529" s="95">
        <f>INDEX(技能效果!J:J,MATCH(技能效果等级!B529,技能效果!B:B,0))</f>
        <v>0</v>
      </c>
      <c r="I529" s="95"/>
      <c r="J529" s="95"/>
      <c r="K529" s="95"/>
      <c r="L529" s="95"/>
      <c r="M529" s="95"/>
      <c r="N529" s="96" t="str">
        <f>IF(INDEX(技能效果!L:L,MATCH(技能效果等级!B529,技能效果!B:B,0))="","",INDEX(技能效果!L:L,MATCH(技能效果等级!B529,技能效果!B:B,0)))</f>
        <v/>
      </c>
      <c r="O529" s="95">
        <f>IF(INDEX(技能效果!N:N,MATCH(B529,技能效果!B:B,0))=0,INDEX(技能效果!M:M,MATCH(技能效果等级!B529,技能效果!B:B,0)),INDEX(技能效果!M:M,MATCH(技能效果等级!B529,技能效果!B:B,0))*VLOOKUP(E529,技能数值计算!$C$19:$D$28,2,FALSE))</f>
        <v>0</v>
      </c>
      <c r="P529" s="95"/>
      <c r="Q529" s="95"/>
      <c r="R529" s="95" t="str">
        <f>IF(INDEX(技能效果!O:O,MATCH(技能效果等级!B529,技能效果!B:B,0))="","",INDEX(技能效果!O:O,MATCH(技能效果等级!B529,技能效果!B:B,0)))</f>
        <v/>
      </c>
      <c r="S529" s="95"/>
      <c r="T529" s="95"/>
      <c r="U529" s="95"/>
      <c r="V529" s="96" t="str">
        <f>IF(INDEX(技能效果!AF:AF,MATCH(技能效果等级!B529,技能效果!B:B,0))="","",INDEX(技能效果!AF:AF,MATCH(技能效果等级!B529,技能效果!B:B,0)))</f>
        <v/>
      </c>
      <c r="W529" s="95">
        <f t="shared" si="6"/>
        <v>44</v>
      </c>
      <c r="X529" s="95"/>
      <c r="Y529" s="95"/>
    </row>
    <row r="530" spans="1:25" ht="16.5" x14ac:dyDescent="0.2">
      <c r="A530" s="62">
        <v>527</v>
      </c>
      <c r="B530" s="95">
        <f>INDEX(技能效果!B:B,MATCH(技能效果等级!W530,技能效果!AE:AE,0))</f>
        <v>130700402</v>
      </c>
      <c r="C530" s="95" t="str">
        <f>INDEX(技能效果!C:C,MATCH(技能效果等级!B530,技能效果!B:B,0))</f>
        <v>唐流雨普攻水晶</v>
      </c>
      <c r="D530" s="96" t="s">
        <v>873</v>
      </c>
      <c r="E530" s="95">
        <v>3</v>
      </c>
      <c r="F530" s="95">
        <f>INDEX(技能效果!H:H,MATCH(技能效果等级!B530,技能效果!B:B,0))</f>
        <v>3006</v>
      </c>
      <c r="G530" s="95">
        <f>IF(INDEX(技能效果!K:K,MATCH(B530,技能效果!B:B,0))=0,INDEX(技能效果!I:I,MATCH(技能效果等级!B530,技能效果!B:B,0)),INDEX(技能效果!I:I,MATCH(技能效果等级!B530,技能效果!B:B,0))*VLOOKUP(E530,技能数值计算!$C$19:$D$28,2,FALSE))</f>
        <v>1</v>
      </c>
      <c r="H530" s="95">
        <f>INDEX(技能效果!J:J,MATCH(技能效果等级!B530,技能效果!B:B,0))</f>
        <v>0</v>
      </c>
      <c r="I530" s="95"/>
      <c r="J530" s="95"/>
      <c r="K530" s="95"/>
      <c r="L530" s="95"/>
      <c r="M530" s="95"/>
      <c r="N530" s="96" t="str">
        <f>IF(INDEX(技能效果!L:L,MATCH(技能效果等级!B530,技能效果!B:B,0))="","",INDEX(技能效果!L:L,MATCH(技能效果等级!B530,技能效果!B:B,0)))</f>
        <v/>
      </c>
      <c r="O530" s="95">
        <f>IF(INDEX(技能效果!N:N,MATCH(B530,技能效果!B:B,0))=0,INDEX(技能效果!M:M,MATCH(技能效果等级!B530,技能效果!B:B,0)),INDEX(技能效果!M:M,MATCH(技能效果等级!B530,技能效果!B:B,0))*VLOOKUP(E530,技能数值计算!$C$19:$D$28,2,FALSE))</f>
        <v>0</v>
      </c>
      <c r="P530" s="95"/>
      <c r="Q530" s="95"/>
      <c r="R530" s="95" t="str">
        <f>IF(INDEX(技能效果!O:O,MATCH(技能效果等级!B530,技能效果!B:B,0))="","",INDEX(技能效果!O:O,MATCH(技能效果等级!B530,技能效果!B:B,0)))</f>
        <v/>
      </c>
      <c r="S530" s="95"/>
      <c r="T530" s="95"/>
      <c r="U530" s="95"/>
      <c r="V530" s="96" t="str">
        <f>IF(INDEX(技能效果!AF:AF,MATCH(技能效果等级!B530,技能效果!B:B,0))="","",INDEX(技能效果!AF:AF,MATCH(技能效果等级!B530,技能效果!B:B,0)))</f>
        <v/>
      </c>
      <c r="W530" s="95">
        <f t="shared" si="6"/>
        <v>44</v>
      </c>
      <c r="X530" s="95"/>
      <c r="Y530" s="95"/>
    </row>
    <row r="531" spans="1:25" ht="16.5" x14ac:dyDescent="0.2">
      <c r="A531" s="62">
        <v>528</v>
      </c>
      <c r="B531" s="95">
        <f>INDEX(技能效果!B:B,MATCH(技能效果等级!W531,技能效果!AE:AE,0))</f>
        <v>130700402</v>
      </c>
      <c r="C531" s="95" t="str">
        <f>INDEX(技能效果!C:C,MATCH(技能效果等级!B531,技能效果!B:B,0))</f>
        <v>唐流雨普攻水晶</v>
      </c>
      <c r="D531" s="96" t="s">
        <v>873</v>
      </c>
      <c r="E531" s="95">
        <v>4</v>
      </c>
      <c r="F531" s="95">
        <f>INDEX(技能效果!H:H,MATCH(技能效果等级!B531,技能效果!B:B,0))</f>
        <v>3006</v>
      </c>
      <c r="G531" s="95">
        <f>IF(INDEX(技能效果!K:K,MATCH(B531,技能效果!B:B,0))=0,INDEX(技能效果!I:I,MATCH(技能效果等级!B531,技能效果!B:B,0)),INDEX(技能效果!I:I,MATCH(技能效果等级!B531,技能效果!B:B,0))*VLOOKUP(E531,技能数值计算!$C$19:$D$28,2,FALSE))</f>
        <v>1</v>
      </c>
      <c r="H531" s="95">
        <f>INDEX(技能效果!J:J,MATCH(技能效果等级!B531,技能效果!B:B,0))</f>
        <v>0</v>
      </c>
      <c r="I531" s="95"/>
      <c r="J531" s="95"/>
      <c r="K531" s="95"/>
      <c r="L531" s="95"/>
      <c r="M531" s="95"/>
      <c r="N531" s="96" t="str">
        <f>IF(INDEX(技能效果!L:L,MATCH(技能效果等级!B531,技能效果!B:B,0))="","",INDEX(技能效果!L:L,MATCH(技能效果等级!B531,技能效果!B:B,0)))</f>
        <v/>
      </c>
      <c r="O531" s="95">
        <f>IF(INDEX(技能效果!N:N,MATCH(B531,技能效果!B:B,0))=0,INDEX(技能效果!M:M,MATCH(技能效果等级!B531,技能效果!B:B,0)),INDEX(技能效果!M:M,MATCH(技能效果等级!B531,技能效果!B:B,0))*VLOOKUP(E531,技能数值计算!$C$19:$D$28,2,FALSE))</f>
        <v>0</v>
      </c>
      <c r="P531" s="95"/>
      <c r="Q531" s="95"/>
      <c r="R531" s="95" t="str">
        <f>IF(INDEX(技能效果!O:O,MATCH(技能效果等级!B531,技能效果!B:B,0))="","",INDEX(技能效果!O:O,MATCH(技能效果等级!B531,技能效果!B:B,0)))</f>
        <v/>
      </c>
      <c r="S531" s="95"/>
      <c r="T531" s="95"/>
      <c r="U531" s="95"/>
      <c r="V531" s="96" t="str">
        <f>IF(INDEX(技能效果!AF:AF,MATCH(技能效果等级!B531,技能效果!B:B,0))="","",INDEX(技能效果!AF:AF,MATCH(技能效果等级!B531,技能效果!B:B,0)))</f>
        <v/>
      </c>
      <c r="W531" s="95">
        <f t="shared" si="6"/>
        <v>44</v>
      </c>
      <c r="X531" s="95"/>
      <c r="Y531" s="95"/>
    </row>
    <row r="532" spans="1:25" ht="16.5" x14ac:dyDescent="0.2">
      <c r="A532" s="62">
        <v>529</v>
      </c>
      <c r="B532" s="95">
        <f>INDEX(技能效果!B:B,MATCH(技能效果等级!W532,技能效果!AE:AE,0))</f>
        <v>130700402</v>
      </c>
      <c r="C532" s="95" t="str">
        <f>INDEX(技能效果!C:C,MATCH(技能效果等级!B532,技能效果!B:B,0))</f>
        <v>唐流雨普攻水晶</v>
      </c>
      <c r="D532" s="96" t="s">
        <v>873</v>
      </c>
      <c r="E532" s="95">
        <v>5</v>
      </c>
      <c r="F532" s="95">
        <f>INDEX(技能效果!H:H,MATCH(技能效果等级!B532,技能效果!B:B,0))</f>
        <v>3006</v>
      </c>
      <c r="G532" s="95">
        <f>IF(INDEX(技能效果!K:K,MATCH(B532,技能效果!B:B,0))=0,INDEX(技能效果!I:I,MATCH(技能效果等级!B532,技能效果!B:B,0)),INDEX(技能效果!I:I,MATCH(技能效果等级!B532,技能效果!B:B,0))*VLOOKUP(E532,技能数值计算!$C$19:$D$28,2,FALSE))</f>
        <v>1</v>
      </c>
      <c r="H532" s="95">
        <f>INDEX(技能效果!J:J,MATCH(技能效果等级!B532,技能效果!B:B,0))</f>
        <v>0</v>
      </c>
      <c r="I532" s="95"/>
      <c r="J532" s="95"/>
      <c r="K532" s="95"/>
      <c r="L532" s="95"/>
      <c r="M532" s="95"/>
      <c r="N532" s="96" t="str">
        <f>IF(INDEX(技能效果!L:L,MATCH(技能效果等级!B532,技能效果!B:B,0))="","",INDEX(技能效果!L:L,MATCH(技能效果等级!B532,技能效果!B:B,0)))</f>
        <v/>
      </c>
      <c r="O532" s="95">
        <f>IF(INDEX(技能效果!N:N,MATCH(B532,技能效果!B:B,0))=0,INDEX(技能效果!M:M,MATCH(技能效果等级!B532,技能效果!B:B,0)),INDEX(技能效果!M:M,MATCH(技能效果等级!B532,技能效果!B:B,0))*VLOOKUP(E532,技能数值计算!$C$19:$D$28,2,FALSE))</f>
        <v>0</v>
      </c>
      <c r="P532" s="95"/>
      <c r="Q532" s="95"/>
      <c r="R532" s="95" t="str">
        <f>IF(INDEX(技能效果!O:O,MATCH(技能效果等级!B532,技能效果!B:B,0))="","",INDEX(技能效果!O:O,MATCH(技能效果等级!B532,技能效果!B:B,0)))</f>
        <v/>
      </c>
      <c r="S532" s="95"/>
      <c r="T532" s="95"/>
      <c r="U532" s="95"/>
      <c r="V532" s="96" t="str">
        <f>IF(INDEX(技能效果!AF:AF,MATCH(技能效果等级!B532,技能效果!B:B,0))="","",INDEX(技能效果!AF:AF,MATCH(技能效果等级!B532,技能效果!B:B,0)))</f>
        <v/>
      </c>
      <c r="W532" s="95">
        <f t="shared" si="6"/>
        <v>44</v>
      </c>
      <c r="X532" s="95"/>
      <c r="Y532" s="95"/>
    </row>
    <row r="533" spans="1:25" ht="16.5" x14ac:dyDescent="0.2">
      <c r="A533" s="62">
        <v>530</v>
      </c>
      <c r="B533" s="95">
        <f>INDEX(技能效果!B:B,MATCH(技能效果等级!W533,技能效果!AE:AE,0))</f>
        <v>130700402</v>
      </c>
      <c r="C533" s="95" t="str">
        <f>INDEX(技能效果!C:C,MATCH(技能效果等级!B533,技能效果!B:B,0))</f>
        <v>唐流雨普攻水晶</v>
      </c>
      <c r="D533" s="96" t="s">
        <v>873</v>
      </c>
      <c r="E533" s="95">
        <v>6</v>
      </c>
      <c r="F533" s="95">
        <f>INDEX(技能效果!H:H,MATCH(技能效果等级!B533,技能效果!B:B,0))</f>
        <v>3006</v>
      </c>
      <c r="G533" s="95">
        <f>IF(INDEX(技能效果!K:K,MATCH(B533,技能效果!B:B,0))=0,INDEX(技能效果!I:I,MATCH(技能效果等级!B533,技能效果!B:B,0)),INDEX(技能效果!I:I,MATCH(技能效果等级!B533,技能效果!B:B,0))*VLOOKUP(E533,技能数值计算!$C$19:$D$28,2,FALSE))</f>
        <v>1</v>
      </c>
      <c r="H533" s="95">
        <f>INDEX(技能效果!J:J,MATCH(技能效果等级!B533,技能效果!B:B,0))</f>
        <v>0</v>
      </c>
      <c r="I533" s="95"/>
      <c r="J533" s="95"/>
      <c r="K533" s="95"/>
      <c r="L533" s="95"/>
      <c r="M533" s="95"/>
      <c r="N533" s="96" t="str">
        <f>IF(INDEX(技能效果!L:L,MATCH(技能效果等级!B533,技能效果!B:B,0))="","",INDEX(技能效果!L:L,MATCH(技能效果等级!B533,技能效果!B:B,0)))</f>
        <v/>
      </c>
      <c r="O533" s="95">
        <f>IF(INDEX(技能效果!N:N,MATCH(B533,技能效果!B:B,0))=0,INDEX(技能效果!M:M,MATCH(技能效果等级!B533,技能效果!B:B,0)),INDEX(技能效果!M:M,MATCH(技能效果等级!B533,技能效果!B:B,0))*VLOOKUP(E533,技能数值计算!$C$19:$D$28,2,FALSE))</f>
        <v>0</v>
      </c>
      <c r="P533" s="95"/>
      <c r="Q533" s="95"/>
      <c r="R533" s="95" t="str">
        <f>IF(INDEX(技能效果!O:O,MATCH(技能效果等级!B533,技能效果!B:B,0))="","",INDEX(技能效果!O:O,MATCH(技能效果等级!B533,技能效果!B:B,0)))</f>
        <v/>
      </c>
      <c r="S533" s="95"/>
      <c r="T533" s="95"/>
      <c r="U533" s="95"/>
      <c r="V533" s="96" t="str">
        <f>IF(INDEX(技能效果!AF:AF,MATCH(技能效果等级!B533,技能效果!B:B,0))="","",INDEX(技能效果!AF:AF,MATCH(技能效果等级!B533,技能效果!B:B,0)))</f>
        <v/>
      </c>
      <c r="W533" s="95">
        <f t="shared" si="6"/>
        <v>44</v>
      </c>
      <c r="X533" s="95"/>
      <c r="Y533" s="95"/>
    </row>
    <row r="534" spans="1:25" ht="16.5" x14ac:dyDescent="0.2">
      <c r="A534" s="62">
        <v>531</v>
      </c>
      <c r="B534" s="95">
        <f>INDEX(技能效果!B:B,MATCH(技能效果等级!W534,技能效果!AE:AE,0))</f>
        <v>130700402</v>
      </c>
      <c r="C534" s="95" t="str">
        <f>INDEX(技能效果!C:C,MATCH(技能效果等级!B534,技能效果!B:B,0))</f>
        <v>唐流雨普攻水晶</v>
      </c>
      <c r="D534" s="96" t="s">
        <v>873</v>
      </c>
      <c r="E534" s="95">
        <v>7</v>
      </c>
      <c r="F534" s="95">
        <f>INDEX(技能效果!H:H,MATCH(技能效果等级!B534,技能效果!B:B,0))</f>
        <v>3006</v>
      </c>
      <c r="G534" s="95">
        <f>IF(INDEX(技能效果!K:K,MATCH(B534,技能效果!B:B,0))=0,INDEX(技能效果!I:I,MATCH(技能效果等级!B534,技能效果!B:B,0)),INDEX(技能效果!I:I,MATCH(技能效果等级!B534,技能效果!B:B,0))*VLOOKUP(E534,技能数值计算!$C$19:$D$28,2,FALSE))</f>
        <v>1</v>
      </c>
      <c r="H534" s="95">
        <f>INDEX(技能效果!J:J,MATCH(技能效果等级!B534,技能效果!B:B,0))</f>
        <v>0</v>
      </c>
      <c r="I534" s="95"/>
      <c r="J534" s="95"/>
      <c r="K534" s="95"/>
      <c r="L534" s="95"/>
      <c r="M534" s="95"/>
      <c r="N534" s="96" t="str">
        <f>IF(INDEX(技能效果!L:L,MATCH(技能效果等级!B534,技能效果!B:B,0))="","",INDEX(技能效果!L:L,MATCH(技能效果等级!B534,技能效果!B:B,0)))</f>
        <v/>
      </c>
      <c r="O534" s="95">
        <f>IF(INDEX(技能效果!N:N,MATCH(B534,技能效果!B:B,0))=0,INDEX(技能效果!M:M,MATCH(技能效果等级!B534,技能效果!B:B,0)),INDEX(技能效果!M:M,MATCH(技能效果等级!B534,技能效果!B:B,0))*VLOOKUP(E534,技能数值计算!$C$19:$D$28,2,FALSE))</f>
        <v>0</v>
      </c>
      <c r="P534" s="95"/>
      <c r="Q534" s="95"/>
      <c r="R534" s="95" t="str">
        <f>IF(INDEX(技能效果!O:O,MATCH(技能效果等级!B534,技能效果!B:B,0))="","",INDEX(技能效果!O:O,MATCH(技能效果等级!B534,技能效果!B:B,0)))</f>
        <v/>
      </c>
      <c r="S534" s="95"/>
      <c r="T534" s="95"/>
      <c r="U534" s="95"/>
      <c r="V534" s="96" t="str">
        <f>IF(INDEX(技能效果!AF:AF,MATCH(技能效果等级!B534,技能效果!B:B,0))="","",INDEX(技能效果!AF:AF,MATCH(技能效果等级!B534,技能效果!B:B,0)))</f>
        <v/>
      </c>
      <c r="W534" s="95">
        <f t="shared" si="6"/>
        <v>44</v>
      </c>
      <c r="X534" s="95"/>
      <c r="Y534" s="95"/>
    </row>
    <row r="535" spans="1:25" ht="16.5" x14ac:dyDescent="0.2">
      <c r="A535" s="62">
        <v>532</v>
      </c>
      <c r="B535" s="95">
        <f>INDEX(技能效果!B:B,MATCH(技能效果等级!W535,技能效果!AE:AE,0))</f>
        <v>130700402</v>
      </c>
      <c r="C535" s="95" t="str">
        <f>INDEX(技能效果!C:C,MATCH(技能效果等级!B535,技能效果!B:B,0))</f>
        <v>唐流雨普攻水晶</v>
      </c>
      <c r="D535" s="96" t="s">
        <v>873</v>
      </c>
      <c r="E535" s="95">
        <v>8</v>
      </c>
      <c r="F535" s="95">
        <f>INDEX(技能效果!H:H,MATCH(技能效果等级!B535,技能效果!B:B,0))</f>
        <v>3006</v>
      </c>
      <c r="G535" s="95">
        <f>IF(INDEX(技能效果!K:K,MATCH(B535,技能效果!B:B,0))=0,INDEX(技能效果!I:I,MATCH(技能效果等级!B535,技能效果!B:B,0)),INDEX(技能效果!I:I,MATCH(技能效果等级!B535,技能效果!B:B,0))*VLOOKUP(E535,技能数值计算!$C$19:$D$28,2,FALSE))</f>
        <v>1</v>
      </c>
      <c r="H535" s="95">
        <f>INDEX(技能效果!J:J,MATCH(技能效果等级!B535,技能效果!B:B,0))</f>
        <v>0</v>
      </c>
      <c r="I535" s="95"/>
      <c r="J535" s="95"/>
      <c r="K535" s="95"/>
      <c r="L535" s="95"/>
      <c r="M535" s="95"/>
      <c r="N535" s="96" t="str">
        <f>IF(INDEX(技能效果!L:L,MATCH(技能效果等级!B535,技能效果!B:B,0))="","",INDEX(技能效果!L:L,MATCH(技能效果等级!B535,技能效果!B:B,0)))</f>
        <v/>
      </c>
      <c r="O535" s="95">
        <f>IF(INDEX(技能效果!N:N,MATCH(B535,技能效果!B:B,0))=0,INDEX(技能效果!M:M,MATCH(技能效果等级!B535,技能效果!B:B,0)),INDEX(技能效果!M:M,MATCH(技能效果等级!B535,技能效果!B:B,0))*VLOOKUP(E535,技能数值计算!$C$19:$D$28,2,FALSE))</f>
        <v>0</v>
      </c>
      <c r="P535" s="95"/>
      <c r="Q535" s="95"/>
      <c r="R535" s="95" t="str">
        <f>IF(INDEX(技能效果!O:O,MATCH(技能效果等级!B535,技能效果!B:B,0))="","",INDEX(技能效果!O:O,MATCH(技能效果等级!B535,技能效果!B:B,0)))</f>
        <v/>
      </c>
      <c r="S535" s="95"/>
      <c r="T535" s="95"/>
      <c r="U535" s="95"/>
      <c r="V535" s="96" t="str">
        <f>IF(INDEX(技能效果!AF:AF,MATCH(技能效果等级!B535,技能效果!B:B,0))="","",INDEX(技能效果!AF:AF,MATCH(技能效果等级!B535,技能效果!B:B,0)))</f>
        <v/>
      </c>
      <c r="W535" s="95">
        <f t="shared" si="6"/>
        <v>44</v>
      </c>
      <c r="X535" s="95"/>
      <c r="Y535" s="95"/>
    </row>
    <row r="536" spans="1:25" ht="16.5" x14ac:dyDescent="0.2">
      <c r="A536" s="62">
        <v>533</v>
      </c>
      <c r="B536" s="95">
        <f>INDEX(技能效果!B:B,MATCH(技能效果等级!W536,技能效果!AE:AE,0))</f>
        <v>130700402</v>
      </c>
      <c r="C536" s="95" t="str">
        <f>INDEX(技能效果!C:C,MATCH(技能效果等级!B536,技能效果!B:B,0))</f>
        <v>唐流雨普攻水晶</v>
      </c>
      <c r="D536" s="96" t="s">
        <v>873</v>
      </c>
      <c r="E536" s="95">
        <v>9</v>
      </c>
      <c r="F536" s="95">
        <f>INDEX(技能效果!H:H,MATCH(技能效果等级!B536,技能效果!B:B,0))</f>
        <v>3006</v>
      </c>
      <c r="G536" s="95">
        <f>IF(INDEX(技能效果!K:K,MATCH(B536,技能效果!B:B,0))=0,INDEX(技能效果!I:I,MATCH(技能效果等级!B536,技能效果!B:B,0)),INDEX(技能效果!I:I,MATCH(技能效果等级!B536,技能效果!B:B,0))*VLOOKUP(E536,技能数值计算!$C$19:$D$28,2,FALSE))</f>
        <v>1</v>
      </c>
      <c r="H536" s="95">
        <f>INDEX(技能效果!J:J,MATCH(技能效果等级!B536,技能效果!B:B,0))</f>
        <v>0</v>
      </c>
      <c r="I536" s="95"/>
      <c r="J536" s="95"/>
      <c r="K536" s="95"/>
      <c r="L536" s="95"/>
      <c r="M536" s="95"/>
      <c r="N536" s="96" t="str">
        <f>IF(INDEX(技能效果!L:L,MATCH(技能效果等级!B536,技能效果!B:B,0))="","",INDEX(技能效果!L:L,MATCH(技能效果等级!B536,技能效果!B:B,0)))</f>
        <v/>
      </c>
      <c r="O536" s="95">
        <f>IF(INDEX(技能效果!N:N,MATCH(B536,技能效果!B:B,0))=0,INDEX(技能效果!M:M,MATCH(技能效果等级!B536,技能效果!B:B,0)),INDEX(技能效果!M:M,MATCH(技能效果等级!B536,技能效果!B:B,0))*VLOOKUP(E536,技能数值计算!$C$19:$D$28,2,FALSE))</f>
        <v>0</v>
      </c>
      <c r="P536" s="95"/>
      <c r="Q536" s="95"/>
      <c r="R536" s="95" t="str">
        <f>IF(INDEX(技能效果!O:O,MATCH(技能效果等级!B536,技能效果!B:B,0))="","",INDEX(技能效果!O:O,MATCH(技能效果等级!B536,技能效果!B:B,0)))</f>
        <v/>
      </c>
      <c r="S536" s="95"/>
      <c r="T536" s="95"/>
      <c r="U536" s="95"/>
      <c r="V536" s="96" t="str">
        <f>IF(INDEX(技能效果!AF:AF,MATCH(技能效果等级!B536,技能效果!B:B,0))="","",INDEX(技能效果!AF:AF,MATCH(技能效果等级!B536,技能效果!B:B,0)))</f>
        <v/>
      </c>
      <c r="W536" s="95">
        <f t="shared" si="6"/>
        <v>44</v>
      </c>
      <c r="X536" s="95"/>
      <c r="Y536" s="95"/>
    </row>
    <row r="537" spans="1:25" ht="16.5" x14ac:dyDescent="0.2">
      <c r="A537" s="62">
        <v>534</v>
      </c>
      <c r="B537" s="95">
        <f>INDEX(技能效果!B:B,MATCH(技能效果等级!W537,技能效果!AE:AE,0))</f>
        <v>130700402</v>
      </c>
      <c r="C537" s="95" t="str">
        <f>INDEX(技能效果!C:C,MATCH(技能效果等级!B537,技能效果!B:B,0))</f>
        <v>唐流雨普攻水晶</v>
      </c>
      <c r="D537" s="96" t="s">
        <v>873</v>
      </c>
      <c r="E537" s="95">
        <v>10</v>
      </c>
      <c r="F537" s="95">
        <f>INDEX(技能效果!H:H,MATCH(技能效果等级!B537,技能效果!B:B,0))</f>
        <v>3006</v>
      </c>
      <c r="G537" s="95">
        <f>IF(INDEX(技能效果!K:K,MATCH(B537,技能效果!B:B,0))=0,INDEX(技能效果!I:I,MATCH(技能效果等级!B537,技能效果!B:B,0)),INDEX(技能效果!I:I,MATCH(技能效果等级!B537,技能效果!B:B,0))*VLOOKUP(E537,技能数值计算!$C$19:$D$28,2,FALSE))</f>
        <v>1</v>
      </c>
      <c r="H537" s="95">
        <f>INDEX(技能效果!J:J,MATCH(技能效果等级!B537,技能效果!B:B,0))</f>
        <v>0</v>
      </c>
      <c r="I537" s="95"/>
      <c r="J537" s="95"/>
      <c r="K537" s="95"/>
      <c r="L537" s="95"/>
      <c r="M537" s="95"/>
      <c r="N537" s="96" t="str">
        <f>IF(INDEX(技能效果!L:L,MATCH(技能效果等级!B537,技能效果!B:B,0))="","",INDEX(技能效果!L:L,MATCH(技能效果等级!B537,技能效果!B:B,0)))</f>
        <v/>
      </c>
      <c r="O537" s="95">
        <f>IF(INDEX(技能效果!N:N,MATCH(B537,技能效果!B:B,0))=0,INDEX(技能效果!M:M,MATCH(技能效果等级!B537,技能效果!B:B,0)),INDEX(技能效果!M:M,MATCH(技能效果等级!B537,技能效果!B:B,0))*VLOOKUP(E537,技能数值计算!$C$19:$D$28,2,FALSE))</f>
        <v>0</v>
      </c>
      <c r="P537" s="95"/>
      <c r="Q537" s="95"/>
      <c r="R537" s="95" t="str">
        <f>IF(INDEX(技能效果!O:O,MATCH(技能效果等级!B537,技能效果!B:B,0))="","",INDEX(技能效果!O:O,MATCH(技能效果等级!B537,技能效果!B:B,0)))</f>
        <v/>
      </c>
      <c r="S537" s="95"/>
      <c r="T537" s="95"/>
      <c r="U537" s="95"/>
      <c r="V537" s="96" t="str">
        <f>IF(INDEX(技能效果!AF:AF,MATCH(技能效果等级!B537,技能效果!B:B,0))="","",INDEX(技能效果!AF:AF,MATCH(技能效果等级!B537,技能效果!B:B,0)))</f>
        <v/>
      </c>
      <c r="W537" s="95">
        <f t="shared" si="6"/>
        <v>44</v>
      </c>
      <c r="X537" s="95"/>
      <c r="Y537" s="95"/>
    </row>
    <row r="538" spans="1:25" ht="16.5" x14ac:dyDescent="0.2">
      <c r="A538" s="62">
        <v>535</v>
      </c>
      <c r="B538" s="95">
        <f>INDEX(技能效果!B:B,MATCH(技能效果等级!W538,技能效果!AE:AE,0))</f>
        <v>130700501</v>
      </c>
      <c r="C538" s="95" t="str">
        <f>INDEX(技能效果!C:C,MATCH(技能效果等级!B538,技能效果!B:B,0))</f>
        <v>李轩辕普攻伤害</v>
      </c>
      <c r="D538" s="96" t="s">
        <v>873</v>
      </c>
      <c r="E538" s="95">
        <v>1</v>
      </c>
      <c r="F538" s="95">
        <f>INDEX(技能效果!H:H,MATCH(技能效果等级!B538,技能效果!B:B,0))</f>
        <v>1001</v>
      </c>
      <c r="G538" s="95">
        <f>IF(INDEX(技能效果!K:K,MATCH(B538,技能效果!B:B,0))=0,INDEX(技能效果!I:I,MATCH(技能效果等级!B538,技能效果!B:B,0)),INDEX(技能效果!I:I,MATCH(技能效果等级!B538,技能效果!B:B,0))*VLOOKUP(E538,技能数值计算!$C$19:$D$28,2,FALSE))</f>
        <v>1</v>
      </c>
      <c r="H538" s="95">
        <f>INDEX(技能效果!J:J,MATCH(技能效果等级!B538,技能效果!B:B,0))</f>
        <v>0</v>
      </c>
      <c r="I538" s="95"/>
      <c r="J538" s="95"/>
      <c r="K538" s="95"/>
      <c r="L538" s="95"/>
      <c r="M538" s="95"/>
      <c r="N538" s="96" t="str">
        <f>IF(INDEX(技能效果!L:L,MATCH(技能效果等级!B538,技能效果!B:B,0))="","",INDEX(技能效果!L:L,MATCH(技能效果等级!B538,技能效果!B:B,0)))</f>
        <v/>
      </c>
      <c r="O538" s="95">
        <f>IF(INDEX(技能效果!N:N,MATCH(B538,技能效果!B:B,0))=0,INDEX(技能效果!M:M,MATCH(技能效果等级!B538,技能效果!B:B,0)),INDEX(技能效果!M:M,MATCH(技能效果等级!B538,技能效果!B:B,0))*VLOOKUP(E538,技能数值计算!$C$19:$D$28,2,FALSE))</f>
        <v>0</v>
      </c>
      <c r="P538" s="95"/>
      <c r="Q538" s="95"/>
      <c r="R538" s="95" t="str">
        <f>IF(INDEX(技能效果!O:O,MATCH(技能效果等级!B538,技能效果!B:B,0))="","",INDEX(技能效果!O:O,MATCH(技能效果等级!B538,技能效果!B:B,0)))</f>
        <v/>
      </c>
      <c r="S538" s="95"/>
      <c r="T538" s="95"/>
      <c r="U538" s="95"/>
      <c r="V538" s="96" t="str">
        <f>IF(INDEX(技能效果!AF:AF,MATCH(技能效果等级!B538,技能效果!B:B,0))="","",INDEX(技能效果!AF:AF,MATCH(技能效果等级!B538,技能效果!B:B,0)))</f>
        <v/>
      </c>
      <c r="W538" s="95">
        <f t="shared" si="6"/>
        <v>45</v>
      </c>
      <c r="X538" s="95"/>
      <c r="Y538" s="95"/>
    </row>
    <row r="539" spans="1:25" ht="16.5" x14ac:dyDescent="0.2">
      <c r="A539" s="62">
        <v>536</v>
      </c>
      <c r="B539" s="95">
        <f>INDEX(技能效果!B:B,MATCH(技能效果等级!W539,技能效果!AE:AE,0))</f>
        <v>130700501</v>
      </c>
      <c r="C539" s="95" t="str">
        <f>INDEX(技能效果!C:C,MATCH(技能效果等级!B539,技能效果!B:B,0))</f>
        <v>李轩辕普攻伤害</v>
      </c>
      <c r="D539" s="96" t="s">
        <v>873</v>
      </c>
      <c r="E539" s="95">
        <v>2</v>
      </c>
      <c r="F539" s="95">
        <f>INDEX(技能效果!H:H,MATCH(技能效果等级!B539,技能效果!B:B,0))</f>
        <v>1001</v>
      </c>
      <c r="G539" s="95">
        <f>IF(INDEX(技能效果!K:K,MATCH(B539,技能效果!B:B,0))=0,INDEX(技能效果!I:I,MATCH(技能效果等级!B539,技能效果!B:B,0)),INDEX(技能效果!I:I,MATCH(技能效果等级!B539,技能效果!B:B,0))*VLOOKUP(E539,技能数值计算!$C$19:$D$28,2,FALSE))</f>
        <v>1</v>
      </c>
      <c r="H539" s="95">
        <f>INDEX(技能效果!J:J,MATCH(技能效果等级!B539,技能效果!B:B,0))</f>
        <v>0</v>
      </c>
      <c r="I539" s="95"/>
      <c r="J539" s="95"/>
      <c r="K539" s="95"/>
      <c r="L539" s="95"/>
      <c r="M539" s="95"/>
      <c r="N539" s="96" t="str">
        <f>IF(INDEX(技能效果!L:L,MATCH(技能效果等级!B539,技能效果!B:B,0))="","",INDEX(技能效果!L:L,MATCH(技能效果等级!B539,技能效果!B:B,0)))</f>
        <v/>
      </c>
      <c r="O539" s="95">
        <f>IF(INDEX(技能效果!N:N,MATCH(B539,技能效果!B:B,0))=0,INDEX(技能效果!M:M,MATCH(技能效果等级!B539,技能效果!B:B,0)),INDEX(技能效果!M:M,MATCH(技能效果等级!B539,技能效果!B:B,0))*VLOOKUP(E539,技能数值计算!$C$19:$D$28,2,FALSE))</f>
        <v>0</v>
      </c>
      <c r="P539" s="95"/>
      <c r="Q539" s="95"/>
      <c r="R539" s="95" t="str">
        <f>IF(INDEX(技能效果!O:O,MATCH(技能效果等级!B539,技能效果!B:B,0))="","",INDEX(技能效果!O:O,MATCH(技能效果等级!B539,技能效果!B:B,0)))</f>
        <v/>
      </c>
      <c r="S539" s="95"/>
      <c r="T539" s="95"/>
      <c r="U539" s="95"/>
      <c r="V539" s="96" t="str">
        <f>IF(INDEX(技能效果!AF:AF,MATCH(技能效果等级!B539,技能效果!B:B,0))="","",INDEX(技能效果!AF:AF,MATCH(技能效果等级!B539,技能效果!B:B,0)))</f>
        <v/>
      </c>
      <c r="W539" s="95">
        <f t="shared" si="6"/>
        <v>45</v>
      </c>
      <c r="X539" s="95"/>
      <c r="Y539" s="95"/>
    </row>
    <row r="540" spans="1:25" ht="16.5" x14ac:dyDescent="0.2">
      <c r="A540" s="62">
        <v>537</v>
      </c>
      <c r="B540" s="95">
        <f>INDEX(技能效果!B:B,MATCH(技能效果等级!W540,技能效果!AE:AE,0))</f>
        <v>130700501</v>
      </c>
      <c r="C540" s="95" t="str">
        <f>INDEX(技能效果!C:C,MATCH(技能效果等级!B540,技能效果!B:B,0))</f>
        <v>李轩辕普攻伤害</v>
      </c>
      <c r="D540" s="96" t="s">
        <v>873</v>
      </c>
      <c r="E540" s="95">
        <v>3</v>
      </c>
      <c r="F540" s="95">
        <f>INDEX(技能效果!H:H,MATCH(技能效果等级!B540,技能效果!B:B,0))</f>
        <v>1001</v>
      </c>
      <c r="G540" s="95">
        <f>IF(INDEX(技能效果!K:K,MATCH(B540,技能效果!B:B,0))=0,INDEX(技能效果!I:I,MATCH(技能效果等级!B540,技能效果!B:B,0)),INDEX(技能效果!I:I,MATCH(技能效果等级!B540,技能效果!B:B,0))*VLOOKUP(E540,技能数值计算!$C$19:$D$28,2,FALSE))</f>
        <v>1</v>
      </c>
      <c r="H540" s="95">
        <f>INDEX(技能效果!J:J,MATCH(技能效果等级!B540,技能效果!B:B,0))</f>
        <v>0</v>
      </c>
      <c r="I540" s="95"/>
      <c r="J540" s="95"/>
      <c r="K540" s="95"/>
      <c r="L540" s="95"/>
      <c r="M540" s="95"/>
      <c r="N540" s="96" t="str">
        <f>IF(INDEX(技能效果!L:L,MATCH(技能效果等级!B540,技能效果!B:B,0))="","",INDEX(技能效果!L:L,MATCH(技能效果等级!B540,技能效果!B:B,0)))</f>
        <v/>
      </c>
      <c r="O540" s="95">
        <f>IF(INDEX(技能效果!N:N,MATCH(B540,技能效果!B:B,0))=0,INDEX(技能效果!M:M,MATCH(技能效果等级!B540,技能效果!B:B,0)),INDEX(技能效果!M:M,MATCH(技能效果等级!B540,技能效果!B:B,0))*VLOOKUP(E540,技能数值计算!$C$19:$D$28,2,FALSE))</f>
        <v>0</v>
      </c>
      <c r="P540" s="95"/>
      <c r="Q540" s="95"/>
      <c r="R540" s="95" t="str">
        <f>IF(INDEX(技能效果!O:O,MATCH(技能效果等级!B540,技能效果!B:B,0))="","",INDEX(技能效果!O:O,MATCH(技能效果等级!B540,技能效果!B:B,0)))</f>
        <v/>
      </c>
      <c r="S540" s="95"/>
      <c r="T540" s="95"/>
      <c r="U540" s="95"/>
      <c r="V540" s="96" t="str">
        <f>IF(INDEX(技能效果!AF:AF,MATCH(技能效果等级!B540,技能效果!B:B,0))="","",INDEX(技能效果!AF:AF,MATCH(技能效果等级!B540,技能效果!B:B,0)))</f>
        <v/>
      </c>
      <c r="W540" s="95">
        <f t="shared" si="6"/>
        <v>45</v>
      </c>
      <c r="X540" s="95"/>
      <c r="Y540" s="95"/>
    </row>
    <row r="541" spans="1:25" ht="16.5" x14ac:dyDescent="0.2">
      <c r="A541" s="62">
        <v>538</v>
      </c>
      <c r="B541" s="95">
        <f>INDEX(技能效果!B:B,MATCH(技能效果等级!W541,技能效果!AE:AE,0))</f>
        <v>130700501</v>
      </c>
      <c r="C541" s="95" t="str">
        <f>INDEX(技能效果!C:C,MATCH(技能效果等级!B541,技能效果!B:B,0))</f>
        <v>李轩辕普攻伤害</v>
      </c>
      <c r="D541" s="96" t="s">
        <v>873</v>
      </c>
      <c r="E541" s="95">
        <v>4</v>
      </c>
      <c r="F541" s="95">
        <f>INDEX(技能效果!H:H,MATCH(技能效果等级!B541,技能效果!B:B,0))</f>
        <v>1001</v>
      </c>
      <c r="G541" s="95">
        <f>IF(INDEX(技能效果!K:K,MATCH(B541,技能效果!B:B,0))=0,INDEX(技能效果!I:I,MATCH(技能效果等级!B541,技能效果!B:B,0)),INDEX(技能效果!I:I,MATCH(技能效果等级!B541,技能效果!B:B,0))*VLOOKUP(E541,技能数值计算!$C$19:$D$28,2,FALSE))</f>
        <v>1</v>
      </c>
      <c r="H541" s="95">
        <f>INDEX(技能效果!J:J,MATCH(技能效果等级!B541,技能效果!B:B,0))</f>
        <v>0</v>
      </c>
      <c r="I541" s="95"/>
      <c r="J541" s="95"/>
      <c r="K541" s="95"/>
      <c r="L541" s="95"/>
      <c r="M541" s="95"/>
      <c r="N541" s="96" t="str">
        <f>IF(INDEX(技能效果!L:L,MATCH(技能效果等级!B541,技能效果!B:B,0))="","",INDEX(技能效果!L:L,MATCH(技能效果等级!B541,技能效果!B:B,0)))</f>
        <v/>
      </c>
      <c r="O541" s="95">
        <f>IF(INDEX(技能效果!N:N,MATCH(B541,技能效果!B:B,0))=0,INDEX(技能效果!M:M,MATCH(技能效果等级!B541,技能效果!B:B,0)),INDEX(技能效果!M:M,MATCH(技能效果等级!B541,技能效果!B:B,0))*VLOOKUP(E541,技能数值计算!$C$19:$D$28,2,FALSE))</f>
        <v>0</v>
      </c>
      <c r="P541" s="95"/>
      <c r="Q541" s="95"/>
      <c r="R541" s="95" t="str">
        <f>IF(INDEX(技能效果!O:O,MATCH(技能效果等级!B541,技能效果!B:B,0))="","",INDEX(技能效果!O:O,MATCH(技能效果等级!B541,技能效果!B:B,0)))</f>
        <v/>
      </c>
      <c r="S541" s="95"/>
      <c r="T541" s="95"/>
      <c r="U541" s="95"/>
      <c r="V541" s="96" t="str">
        <f>IF(INDEX(技能效果!AF:AF,MATCH(技能效果等级!B541,技能效果!B:B,0))="","",INDEX(技能效果!AF:AF,MATCH(技能效果等级!B541,技能效果!B:B,0)))</f>
        <v/>
      </c>
      <c r="W541" s="95">
        <f t="shared" si="6"/>
        <v>45</v>
      </c>
      <c r="X541" s="95"/>
      <c r="Y541" s="95"/>
    </row>
    <row r="542" spans="1:25" ht="16.5" x14ac:dyDescent="0.2">
      <c r="A542" s="62">
        <v>539</v>
      </c>
      <c r="B542" s="95">
        <f>INDEX(技能效果!B:B,MATCH(技能效果等级!W542,技能效果!AE:AE,0))</f>
        <v>130700501</v>
      </c>
      <c r="C542" s="95" t="str">
        <f>INDEX(技能效果!C:C,MATCH(技能效果等级!B542,技能效果!B:B,0))</f>
        <v>李轩辕普攻伤害</v>
      </c>
      <c r="D542" s="96" t="s">
        <v>873</v>
      </c>
      <c r="E542" s="95">
        <v>5</v>
      </c>
      <c r="F542" s="95">
        <f>INDEX(技能效果!H:H,MATCH(技能效果等级!B542,技能效果!B:B,0))</f>
        <v>1001</v>
      </c>
      <c r="G542" s="95">
        <f>IF(INDEX(技能效果!K:K,MATCH(B542,技能效果!B:B,0))=0,INDEX(技能效果!I:I,MATCH(技能效果等级!B542,技能效果!B:B,0)),INDEX(技能效果!I:I,MATCH(技能效果等级!B542,技能效果!B:B,0))*VLOOKUP(E542,技能数值计算!$C$19:$D$28,2,FALSE))</f>
        <v>1</v>
      </c>
      <c r="H542" s="95">
        <f>INDEX(技能效果!J:J,MATCH(技能效果等级!B542,技能效果!B:B,0))</f>
        <v>0</v>
      </c>
      <c r="I542" s="95"/>
      <c r="J542" s="95"/>
      <c r="K542" s="95"/>
      <c r="L542" s="95"/>
      <c r="M542" s="95"/>
      <c r="N542" s="96" t="str">
        <f>IF(INDEX(技能效果!L:L,MATCH(技能效果等级!B542,技能效果!B:B,0))="","",INDEX(技能效果!L:L,MATCH(技能效果等级!B542,技能效果!B:B,0)))</f>
        <v/>
      </c>
      <c r="O542" s="95">
        <f>IF(INDEX(技能效果!N:N,MATCH(B542,技能效果!B:B,0))=0,INDEX(技能效果!M:M,MATCH(技能效果等级!B542,技能效果!B:B,0)),INDEX(技能效果!M:M,MATCH(技能效果等级!B542,技能效果!B:B,0))*VLOOKUP(E542,技能数值计算!$C$19:$D$28,2,FALSE))</f>
        <v>0</v>
      </c>
      <c r="P542" s="95"/>
      <c r="Q542" s="95"/>
      <c r="R542" s="95" t="str">
        <f>IF(INDEX(技能效果!O:O,MATCH(技能效果等级!B542,技能效果!B:B,0))="","",INDEX(技能效果!O:O,MATCH(技能效果等级!B542,技能效果!B:B,0)))</f>
        <v/>
      </c>
      <c r="S542" s="95"/>
      <c r="T542" s="95"/>
      <c r="U542" s="95"/>
      <c r="V542" s="96" t="str">
        <f>IF(INDEX(技能效果!AF:AF,MATCH(技能效果等级!B542,技能效果!B:B,0))="","",INDEX(技能效果!AF:AF,MATCH(技能效果等级!B542,技能效果!B:B,0)))</f>
        <v/>
      </c>
      <c r="W542" s="95">
        <f t="shared" si="6"/>
        <v>45</v>
      </c>
      <c r="X542" s="95"/>
      <c r="Y542" s="95"/>
    </row>
    <row r="543" spans="1:25" ht="16.5" x14ac:dyDescent="0.2">
      <c r="A543" s="62">
        <v>540</v>
      </c>
      <c r="B543" s="95">
        <f>INDEX(技能效果!B:B,MATCH(技能效果等级!W543,技能效果!AE:AE,0))</f>
        <v>130700501</v>
      </c>
      <c r="C543" s="95" t="str">
        <f>INDEX(技能效果!C:C,MATCH(技能效果等级!B543,技能效果!B:B,0))</f>
        <v>李轩辕普攻伤害</v>
      </c>
      <c r="D543" s="96" t="s">
        <v>873</v>
      </c>
      <c r="E543" s="95">
        <v>6</v>
      </c>
      <c r="F543" s="95">
        <f>INDEX(技能效果!H:H,MATCH(技能效果等级!B543,技能效果!B:B,0))</f>
        <v>1001</v>
      </c>
      <c r="G543" s="95">
        <f>IF(INDEX(技能效果!K:K,MATCH(B543,技能效果!B:B,0))=0,INDEX(技能效果!I:I,MATCH(技能效果等级!B543,技能效果!B:B,0)),INDEX(技能效果!I:I,MATCH(技能效果等级!B543,技能效果!B:B,0))*VLOOKUP(E543,技能数值计算!$C$19:$D$28,2,FALSE))</f>
        <v>1</v>
      </c>
      <c r="H543" s="95">
        <f>INDEX(技能效果!J:J,MATCH(技能效果等级!B543,技能效果!B:B,0))</f>
        <v>0</v>
      </c>
      <c r="I543" s="95"/>
      <c r="J543" s="95"/>
      <c r="K543" s="95"/>
      <c r="L543" s="95"/>
      <c r="M543" s="95"/>
      <c r="N543" s="96" t="str">
        <f>IF(INDEX(技能效果!L:L,MATCH(技能效果等级!B543,技能效果!B:B,0))="","",INDEX(技能效果!L:L,MATCH(技能效果等级!B543,技能效果!B:B,0)))</f>
        <v/>
      </c>
      <c r="O543" s="95">
        <f>IF(INDEX(技能效果!N:N,MATCH(B543,技能效果!B:B,0))=0,INDEX(技能效果!M:M,MATCH(技能效果等级!B543,技能效果!B:B,0)),INDEX(技能效果!M:M,MATCH(技能效果等级!B543,技能效果!B:B,0))*VLOOKUP(E543,技能数值计算!$C$19:$D$28,2,FALSE))</f>
        <v>0</v>
      </c>
      <c r="P543" s="95"/>
      <c r="Q543" s="95"/>
      <c r="R543" s="95" t="str">
        <f>IF(INDEX(技能效果!O:O,MATCH(技能效果等级!B543,技能效果!B:B,0))="","",INDEX(技能效果!O:O,MATCH(技能效果等级!B543,技能效果!B:B,0)))</f>
        <v/>
      </c>
      <c r="S543" s="95"/>
      <c r="T543" s="95"/>
      <c r="U543" s="95"/>
      <c r="V543" s="96" t="str">
        <f>IF(INDEX(技能效果!AF:AF,MATCH(技能效果等级!B543,技能效果!B:B,0))="","",INDEX(技能效果!AF:AF,MATCH(技能效果等级!B543,技能效果!B:B,0)))</f>
        <v/>
      </c>
      <c r="W543" s="95">
        <f t="shared" si="6"/>
        <v>45</v>
      </c>
      <c r="X543" s="95"/>
      <c r="Y543" s="95"/>
    </row>
    <row r="544" spans="1:25" ht="16.5" x14ac:dyDescent="0.2">
      <c r="A544" s="62">
        <v>541</v>
      </c>
      <c r="B544" s="95">
        <f>INDEX(技能效果!B:B,MATCH(技能效果等级!W544,技能效果!AE:AE,0))</f>
        <v>130700501</v>
      </c>
      <c r="C544" s="95" t="str">
        <f>INDEX(技能效果!C:C,MATCH(技能效果等级!B544,技能效果!B:B,0))</f>
        <v>李轩辕普攻伤害</v>
      </c>
      <c r="D544" s="96" t="s">
        <v>873</v>
      </c>
      <c r="E544" s="95">
        <v>7</v>
      </c>
      <c r="F544" s="95">
        <f>INDEX(技能效果!H:H,MATCH(技能效果等级!B544,技能效果!B:B,0))</f>
        <v>1001</v>
      </c>
      <c r="G544" s="95">
        <f>IF(INDEX(技能效果!K:K,MATCH(B544,技能效果!B:B,0))=0,INDEX(技能效果!I:I,MATCH(技能效果等级!B544,技能效果!B:B,0)),INDEX(技能效果!I:I,MATCH(技能效果等级!B544,技能效果!B:B,0))*VLOOKUP(E544,技能数值计算!$C$19:$D$28,2,FALSE))</f>
        <v>1</v>
      </c>
      <c r="H544" s="95">
        <f>INDEX(技能效果!J:J,MATCH(技能效果等级!B544,技能效果!B:B,0))</f>
        <v>0</v>
      </c>
      <c r="I544" s="95"/>
      <c r="J544" s="95"/>
      <c r="K544" s="95"/>
      <c r="L544" s="95"/>
      <c r="M544" s="95"/>
      <c r="N544" s="96" t="str">
        <f>IF(INDEX(技能效果!L:L,MATCH(技能效果等级!B544,技能效果!B:B,0))="","",INDEX(技能效果!L:L,MATCH(技能效果等级!B544,技能效果!B:B,0)))</f>
        <v/>
      </c>
      <c r="O544" s="95">
        <f>IF(INDEX(技能效果!N:N,MATCH(B544,技能效果!B:B,0))=0,INDEX(技能效果!M:M,MATCH(技能效果等级!B544,技能效果!B:B,0)),INDEX(技能效果!M:M,MATCH(技能效果等级!B544,技能效果!B:B,0))*VLOOKUP(E544,技能数值计算!$C$19:$D$28,2,FALSE))</f>
        <v>0</v>
      </c>
      <c r="P544" s="95"/>
      <c r="Q544" s="95"/>
      <c r="R544" s="95" t="str">
        <f>IF(INDEX(技能效果!O:O,MATCH(技能效果等级!B544,技能效果!B:B,0))="","",INDEX(技能效果!O:O,MATCH(技能效果等级!B544,技能效果!B:B,0)))</f>
        <v/>
      </c>
      <c r="S544" s="95"/>
      <c r="T544" s="95"/>
      <c r="U544" s="95"/>
      <c r="V544" s="96" t="str">
        <f>IF(INDEX(技能效果!AF:AF,MATCH(技能效果等级!B544,技能效果!B:B,0))="","",INDEX(技能效果!AF:AF,MATCH(技能效果等级!B544,技能效果!B:B,0)))</f>
        <v/>
      </c>
      <c r="W544" s="95">
        <f t="shared" si="6"/>
        <v>45</v>
      </c>
      <c r="X544" s="95"/>
      <c r="Y544" s="95"/>
    </row>
    <row r="545" spans="1:25" ht="16.5" x14ac:dyDescent="0.2">
      <c r="A545" s="62">
        <v>542</v>
      </c>
      <c r="B545" s="95">
        <f>INDEX(技能效果!B:B,MATCH(技能效果等级!W545,技能效果!AE:AE,0))</f>
        <v>130700501</v>
      </c>
      <c r="C545" s="95" t="str">
        <f>INDEX(技能效果!C:C,MATCH(技能效果等级!B545,技能效果!B:B,0))</f>
        <v>李轩辕普攻伤害</v>
      </c>
      <c r="D545" s="96" t="s">
        <v>873</v>
      </c>
      <c r="E545" s="95">
        <v>8</v>
      </c>
      <c r="F545" s="95">
        <f>INDEX(技能效果!H:H,MATCH(技能效果等级!B545,技能效果!B:B,0))</f>
        <v>1001</v>
      </c>
      <c r="G545" s="95">
        <f>IF(INDEX(技能效果!K:K,MATCH(B545,技能效果!B:B,0))=0,INDEX(技能效果!I:I,MATCH(技能效果等级!B545,技能效果!B:B,0)),INDEX(技能效果!I:I,MATCH(技能效果等级!B545,技能效果!B:B,0))*VLOOKUP(E545,技能数值计算!$C$19:$D$28,2,FALSE))</f>
        <v>1</v>
      </c>
      <c r="H545" s="95">
        <f>INDEX(技能效果!J:J,MATCH(技能效果等级!B545,技能效果!B:B,0))</f>
        <v>0</v>
      </c>
      <c r="I545" s="95"/>
      <c r="J545" s="95"/>
      <c r="K545" s="95"/>
      <c r="L545" s="95"/>
      <c r="M545" s="95"/>
      <c r="N545" s="96" t="str">
        <f>IF(INDEX(技能效果!L:L,MATCH(技能效果等级!B545,技能效果!B:B,0))="","",INDEX(技能效果!L:L,MATCH(技能效果等级!B545,技能效果!B:B,0)))</f>
        <v/>
      </c>
      <c r="O545" s="95">
        <f>IF(INDEX(技能效果!N:N,MATCH(B545,技能效果!B:B,0))=0,INDEX(技能效果!M:M,MATCH(技能效果等级!B545,技能效果!B:B,0)),INDEX(技能效果!M:M,MATCH(技能效果等级!B545,技能效果!B:B,0))*VLOOKUP(E545,技能数值计算!$C$19:$D$28,2,FALSE))</f>
        <v>0</v>
      </c>
      <c r="P545" s="95"/>
      <c r="Q545" s="95"/>
      <c r="R545" s="95" t="str">
        <f>IF(INDEX(技能效果!O:O,MATCH(技能效果等级!B545,技能效果!B:B,0))="","",INDEX(技能效果!O:O,MATCH(技能效果等级!B545,技能效果!B:B,0)))</f>
        <v/>
      </c>
      <c r="S545" s="95"/>
      <c r="T545" s="95"/>
      <c r="U545" s="95"/>
      <c r="V545" s="96" t="str">
        <f>IF(INDEX(技能效果!AF:AF,MATCH(技能效果等级!B545,技能效果!B:B,0))="","",INDEX(技能效果!AF:AF,MATCH(技能效果等级!B545,技能效果!B:B,0)))</f>
        <v/>
      </c>
      <c r="W545" s="95">
        <f t="shared" si="6"/>
        <v>45</v>
      </c>
      <c r="X545" s="95"/>
      <c r="Y545" s="95"/>
    </row>
    <row r="546" spans="1:25" ht="16.5" x14ac:dyDescent="0.2">
      <c r="A546" s="62">
        <v>543</v>
      </c>
      <c r="B546" s="95">
        <f>INDEX(技能效果!B:B,MATCH(技能效果等级!W546,技能效果!AE:AE,0))</f>
        <v>130700501</v>
      </c>
      <c r="C546" s="95" t="str">
        <f>INDEX(技能效果!C:C,MATCH(技能效果等级!B546,技能效果!B:B,0))</f>
        <v>李轩辕普攻伤害</v>
      </c>
      <c r="D546" s="96" t="s">
        <v>873</v>
      </c>
      <c r="E546" s="95">
        <v>9</v>
      </c>
      <c r="F546" s="95">
        <f>INDEX(技能效果!H:H,MATCH(技能效果等级!B546,技能效果!B:B,0))</f>
        <v>1001</v>
      </c>
      <c r="G546" s="95">
        <f>IF(INDEX(技能效果!K:K,MATCH(B546,技能效果!B:B,0))=0,INDEX(技能效果!I:I,MATCH(技能效果等级!B546,技能效果!B:B,0)),INDEX(技能效果!I:I,MATCH(技能效果等级!B546,技能效果!B:B,0))*VLOOKUP(E546,技能数值计算!$C$19:$D$28,2,FALSE))</f>
        <v>1</v>
      </c>
      <c r="H546" s="95">
        <f>INDEX(技能效果!J:J,MATCH(技能效果等级!B546,技能效果!B:B,0))</f>
        <v>0</v>
      </c>
      <c r="I546" s="95"/>
      <c r="J546" s="95"/>
      <c r="K546" s="95"/>
      <c r="L546" s="95"/>
      <c r="M546" s="95"/>
      <c r="N546" s="96" t="str">
        <f>IF(INDEX(技能效果!L:L,MATCH(技能效果等级!B546,技能效果!B:B,0))="","",INDEX(技能效果!L:L,MATCH(技能效果等级!B546,技能效果!B:B,0)))</f>
        <v/>
      </c>
      <c r="O546" s="95">
        <f>IF(INDEX(技能效果!N:N,MATCH(B546,技能效果!B:B,0))=0,INDEX(技能效果!M:M,MATCH(技能效果等级!B546,技能效果!B:B,0)),INDEX(技能效果!M:M,MATCH(技能效果等级!B546,技能效果!B:B,0))*VLOOKUP(E546,技能数值计算!$C$19:$D$28,2,FALSE))</f>
        <v>0</v>
      </c>
      <c r="P546" s="95"/>
      <c r="Q546" s="95"/>
      <c r="R546" s="95" t="str">
        <f>IF(INDEX(技能效果!O:O,MATCH(技能效果等级!B546,技能效果!B:B,0))="","",INDEX(技能效果!O:O,MATCH(技能效果等级!B546,技能效果!B:B,0)))</f>
        <v/>
      </c>
      <c r="S546" s="95"/>
      <c r="T546" s="95"/>
      <c r="U546" s="95"/>
      <c r="V546" s="96" t="str">
        <f>IF(INDEX(技能效果!AF:AF,MATCH(技能效果等级!B546,技能效果!B:B,0))="","",INDEX(技能效果!AF:AF,MATCH(技能效果等级!B546,技能效果!B:B,0)))</f>
        <v/>
      </c>
      <c r="W546" s="95">
        <f t="shared" si="6"/>
        <v>45</v>
      </c>
      <c r="X546" s="95"/>
      <c r="Y546" s="95"/>
    </row>
    <row r="547" spans="1:25" ht="16.5" x14ac:dyDescent="0.2">
      <c r="A547" s="62">
        <v>544</v>
      </c>
      <c r="B547" s="95">
        <f>INDEX(技能效果!B:B,MATCH(技能效果等级!W547,技能效果!AE:AE,0))</f>
        <v>130700501</v>
      </c>
      <c r="C547" s="95" t="str">
        <f>INDEX(技能效果!C:C,MATCH(技能效果等级!B547,技能效果!B:B,0))</f>
        <v>李轩辕普攻伤害</v>
      </c>
      <c r="D547" s="96" t="s">
        <v>873</v>
      </c>
      <c r="E547" s="95">
        <v>10</v>
      </c>
      <c r="F547" s="95">
        <f>INDEX(技能效果!H:H,MATCH(技能效果等级!B547,技能效果!B:B,0))</f>
        <v>1001</v>
      </c>
      <c r="G547" s="95">
        <f>IF(INDEX(技能效果!K:K,MATCH(B547,技能效果!B:B,0))=0,INDEX(技能效果!I:I,MATCH(技能效果等级!B547,技能效果!B:B,0)),INDEX(技能效果!I:I,MATCH(技能效果等级!B547,技能效果!B:B,0))*VLOOKUP(E547,技能数值计算!$C$19:$D$28,2,FALSE))</f>
        <v>1</v>
      </c>
      <c r="H547" s="95">
        <f>INDEX(技能效果!J:J,MATCH(技能效果等级!B547,技能效果!B:B,0))</f>
        <v>0</v>
      </c>
      <c r="I547" s="95"/>
      <c r="J547" s="95"/>
      <c r="K547" s="95"/>
      <c r="L547" s="95"/>
      <c r="M547" s="95"/>
      <c r="N547" s="96" t="str">
        <f>IF(INDEX(技能效果!L:L,MATCH(技能效果等级!B547,技能效果!B:B,0))="","",INDEX(技能效果!L:L,MATCH(技能效果等级!B547,技能效果!B:B,0)))</f>
        <v/>
      </c>
      <c r="O547" s="95">
        <f>IF(INDEX(技能效果!N:N,MATCH(B547,技能效果!B:B,0))=0,INDEX(技能效果!M:M,MATCH(技能效果等级!B547,技能效果!B:B,0)),INDEX(技能效果!M:M,MATCH(技能效果等级!B547,技能效果!B:B,0))*VLOOKUP(E547,技能数值计算!$C$19:$D$28,2,FALSE))</f>
        <v>0</v>
      </c>
      <c r="P547" s="95"/>
      <c r="Q547" s="95"/>
      <c r="R547" s="95" t="str">
        <f>IF(INDEX(技能效果!O:O,MATCH(技能效果等级!B547,技能效果!B:B,0))="","",INDEX(技能效果!O:O,MATCH(技能效果等级!B547,技能效果!B:B,0)))</f>
        <v/>
      </c>
      <c r="S547" s="95"/>
      <c r="T547" s="95"/>
      <c r="U547" s="95"/>
      <c r="V547" s="96" t="str">
        <f>IF(INDEX(技能效果!AF:AF,MATCH(技能效果等级!B547,技能效果!B:B,0))="","",INDEX(技能效果!AF:AF,MATCH(技能效果等级!B547,技能效果!B:B,0)))</f>
        <v/>
      </c>
      <c r="W547" s="95">
        <f t="shared" si="6"/>
        <v>45</v>
      </c>
      <c r="X547" s="95"/>
      <c r="Y547" s="95"/>
    </row>
    <row r="548" spans="1:25" ht="16.5" x14ac:dyDescent="0.2">
      <c r="A548" s="62">
        <v>545</v>
      </c>
      <c r="B548" s="95">
        <f>INDEX(技能效果!B:B,MATCH(技能效果等级!W548,技能效果!AE:AE,0))</f>
        <v>130700502</v>
      </c>
      <c r="C548" s="95" t="str">
        <f>INDEX(技能效果!C:C,MATCH(技能效果等级!B548,技能效果!B:B,0))</f>
        <v>李轩辕普攻水晶</v>
      </c>
      <c r="D548" s="96" t="s">
        <v>873</v>
      </c>
      <c r="E548" s="95">
        <v>1</v>
      </c>
      <c r="F548" s="95">
        <f>INDEX(技能效果!H:H,MATCH(技能效果等级!B548,技能效果!B:B,0))</f>
        <v>3006</v>
      </c>
      <c r="G548" s="95">
        <f>IF(INDEX(技能效果!K:K,MATCH(B548,技能效果!B:B,0))=0,INDEX(技能效果!I:I,MATCH(技能效果等级!B548,技能效果!B:B,0)),INDEX(技能效果!I:I,MATCH(技能效果等级!B548,技能效果!B:B,0))*VLOOKUP(E548,技能数值计算!$C$19:$D$28,2,FALSE))</f>
        <v>1</v>
      </c>
      <c r="H548" s="95">
        <f>INDEX(技能效果!J:J,MATCH(技能效果等级!B548,技能效果!B:B,0))</f>
        <v>0</v>
      </c>
      <c r="I548" s="95"/>
      <c r="J548" s="95"/>
      <c r="K548" s="95"/>
      <c r="L548" s="95"/>
      <c r="M548" s="95"/>
      <c r="N548" s="96" t="str">
        <f>IF(INDEX(技能效果!L:L,MATCH(技能效果等级!B548,技能效果!B:B,0))="","",INDEX(技能效果!L:L,MATCH(技能效果等级!B548,技能效果!B:B,0)))</f>
        <v/>
      </c>
      <c r="O548" s="95">
        <f>IF(INDEX(技能效果!N:N,MATCH(B548,技能效果!B:B,0))=0,INDEX(技能效果!M:M,MATCH(技能效果等级!B548,技能效果!B:B,0)),INDEX(技能效果!M:M,MATCH(技能效果等级!B548,技能效果!B:B,0))*VLOOKUP(E548,技能数值计算!$C$19:$D$28,2,FALSE))</f>
        <v>0</v>
      </c>
      <c r="P548" s="95"/>
      <c r="Q548" s="95"/>
      <c r="R548" s="95" t="str">
        <f>IF(INDEX(技能效果!O:O,MATCH(技能效果等级!B548,技能效果!B:B,0))="","",INDEX(技能效果!O:O,MATCH(技能效果等级!B548,技能效果!B:B,0)))</f>
        <v/>
      </c>
      <c r="S548" s="95"/>
      <c r="T548" s="95"/>
      <c r="U548" s="95"/>
      <c r="V548" s="96" t="str">
        <f>IF(INDEX(技能效果!AF:AF,MATCH(技能效果等级!B548,技能效果!B:B,0))="","",INDEX(技能效果!AF:AF,MATCH(技能效果等级!B548,技能效果!B:B,0)))</f>
        <v/>
      </c>
      <c r="W548" s="95">
        <f t="shared" si="6"/>
        <v>46</v>
      </c>
      <c r="X548" s="95"/>
      <c r="Y548" s="95"/>
    </row>
    <row r="549" spans="1:25" ht="16.5" x14ac:dyDescent="0.2">
      <c r="A549" s="62">
        <v>546</v>
      </c>
      <c r="B549" s="95">
        <f>INDEX(技能效果!B:B,MATCH(技能效果等级!W549,技能效果!AE:AE,0))</f>
        <v>130700502</v>
      </c>
      <c r="C549" s="95" t="str">
        <f>INDEX(技能效果!C:C,MATCH(技能效果等级!B549,技能效果!B:B,0))</f>
        <v>李轩辕普攻水晶</v>
      </c>
      <c r="D549" s="96" t="s">
        <v>873</v>
      </c>
      <c r="E549" s="95">
        <v>2</v>
      </c>
      <c r="F549" s="95">
        <f>INDEX(技能效果!H:H,MATCH(技能效果等级!B549,技能效果!B:B,0))</f>
        <v>3006</v>
      </c>
      <c r="G549" s="95">
        <f>IF(INDEX(技能效果!K:K,MATCH(B549,技能效果!B:B,0))=0,INDEX(技能效果!I:I,MATCH(技能效果等级!B549,技能效果!B:B,0)),INDEX(技能效果!I:I,MATCH(技能效果等级!B549,技能效果!B:B,0))*VLOOKUP(E549,技能数值计算!$C$19:$D$28,2,FALSE))</f>
        <v>1</v>
      </c>
      <c r="H549" s="95">
        <f>INDEX(技能效果!J:J,MATCH(技能效果等级!B549,技能效果!B:B,0))</f>
        <v>0</v>
      </c>
      <c r="I549" s="95"/>
      <c r="J549" s="95"/>
      <c r="K549" s="95"/>
      <c r="L549" s="95"/>
      <c r="M549" s="95"/>
      <c r="N549" s="96" t="str">
        <f>IF(INDEX(技能效果!L:L,MATCH(技能效果等级!B549,技能效果!B:B,0))="","",INDEX(技能效果!L:L,MATCH(技能效果等级!B549,技能效果!B:B,0)))</f>
        <v/>
      </c>
      <c r="O549" s="95">
        <f>IF(INDEX(技能效果!N:N,MATCH(B549,技能效果!B:B,0))=0,INDEX(技能效果!M:M,MATCH(技能效果等级!B549,技能效果!B:B,0)),INDEX(技能效果!M:M,MATCH(技能效果等级!B549,技能效果!B:B,0))*VLOOKUP(E549,技能数值计算!$C$19:$D$28,2,FALSE))</f>
        <v>0</v>
      </c>
      <c r="P549" s="95"/>
      <c r="Q549" s="95"/>
      <c r="R549" s="95" t="str">
        <f>IF(INDEX(技能效果!O:O,MATCH(技能效果等级!B549,技能效果!B:B,0))="","",INDEX(技能效果!O:O,MATCH(技能效果等级!B549,技能效果!B:B,0)))</f>
        <v/>
      </c>
      <c r="S549" s="95"/>
      <c r="T549" s="95"/>
      <c r="U549" s="95"/>
      <c r="V549" s="96" t="str">
        <f>IF(INDEX(技能效果!AF:AF,MATCH(技能效果等级!B549,技能效果!B:B,0))="","",INDEX(技能效果!AF:AF,MATCH(技能效果等级!B549,技能效果!B:B,0)))</f>
        <v/>
      </c>
      <c r="W549" s="95">
        <f t="shared" si="6"/>
        <v>46</v>
      </c>
      <c r="X549" s="95"/>
      <c r="Y549" s="95"/>
    </row>
    <row r="550" spans="1:25" ht="16.5" x14ac:dyDescent="0.2">
      <c r="A550" s="62">
        <v>547</v>
      </c>
      <c r="B550" s="95">
        <f>INDEX(技能效果!B:B,MATCH(技能效果等级!W550,技能效果!AE:AE,0))</f>
        <v>130700502</v>
      </c>
      <c r="C550" s="95" t="str">
        <f>INDEX(技能效果!C:C,MATCH(技能效果等级!B550,技能效果!B:B,0))</f>
        <v>李轩辕普攻水晶</v>
      </c>
      <c r="D550" s="96" t="s">
        <v>873</v>
      </c>
      <c r="E550" s="95">
        <v>3</v>
      </c>
      <c r="F550" s="95">
        <f>INDEX(技能效果!H:H,MATCH(技能效果等级!B550,技能效果!B:B,0))</f>
        <v>3006</v>
      </c>
      <c r="G550" s="95">
        <f>IF(INDEX(技能效果!K:K,MATCH(B550,技能效果!B:B,0))=0,INDEX(技能效果!I:I,MATCH(技能效果等级!B550,技能效果!B:B,0)),INDEX(技能效果!I:I,MATCH(技能效果等级!B550,技能效果!B:B,0))*VLOOKUP(E550,技能数值计算!$C$19:$D$28,2,FALSE))</f>
        <v>1</v>
      </c>
      <c r="H550" s="95">
        <f>INDEX(技能效果!J:J,MATCH(技能效果等级!B550,技能效果!B:B,0))</f>
        <v>0</v>
      </c>
      <c r="I550" s="95"/>
      <c r="J550" s="95"/>
      <c r="K550" s="95"/>
      <c r="L550" s="95"/>
      <c r="M550" s="95"/>
      <c r="N550" s="96" t="str">
        <f>IF(INDEX(技能效果!L:L,MATCH(技能效果等级!B550,技能效果!B:B,0))="","",INDEX(技能效果!L:L,MATCH(技能效果等级!B550,技能效果!B:B,0)))</f>
        <v/>
      </c>
      <c r="O550" s="95">
        <f>IF(INDEX(技能效果!N:N,MATCH(B550,技能效果!B:B,0))=0,INDEX(技能效果!M:M,MATCH(技能效果等级!B550,技能效果!B:B,0)),INDEX(技能效果!M:M,MATCH(技能效果等级!B550,技能效果!B:B,0))*VLOOKUP(E550,技能数值计算!$C$19:$D$28,2,FALSE))</f>
        <v>0</v>
      </c>
      <c r="P550" s="95"/>
      <c r="Q550" s="95"/>
      <c r="R550" s="95" t="str">
        <f>IF(INDEX(技能效果!O:O,MATCH(技能效果等级!B550,技能效果!B:B,0))="","",INDEX(技能效果!O:O,MATCH(技能效果等级!B550,技能效果!B:B,0)))</f>
        <v/>
      </c>
      <c r="S550" s="95"/>
      <c r="T550" s="95"/>
      <c r="U550" s="95"/>
      <c r="V550" s="96" t="str">
        <f>IF(INDEX(技能效果!AF:AF,MATCH(技能效果等级!B550,技能效果!B:B,0))="","",INDEX(技能效果!AF:AF,MATCH(技能效果等级!B550,技能效果!B:B,0)))</f>
        <v/>
      </c>
      <c r="W550" s="95">
        <f t="shared" si="6"/>
        <v>46</v>
      </c>
      <c r="X550" s="95"/>
      <c r="Y550" s="95"/>
    </row>
    <row r="551" spans="1:25" ht="16.5" x14ac:dyDescent="0.2">
      <c r="A551" s="62">
        <v>548</v>
      </c>
      <c r="B551" s="95">
        <f>INDEX(技能效果!B:B,MATCH(技能效果等级!W551,技能效果!AE:AE,0))</f>
        <v>130700502</v>
      </c>
      <c r="C551" s="95" t="str">
        <f>INDEX(技能效果!C:C,MATCH(技能效果等级!B551,技能效果!B:B,0))</f>
        <v>李轩辕普攻水晶</v>
      </c>
      <c r="D551" s="96" t="s">
        <v>873</v>
      </c>
      <c r="E551" s="95">
        <v>4</v>
      </c>
      <c r="F551" s="95">
        <f>INDEX(技能效果!H:H,MATCH(技能效果等级!B551,技能效果!B:B,0))</f>
        <v>3006</v>
      </c>
      <c r="G551" s="95">
        <f>IF(INDEX(技能效果!K:K,MATCH(B551,技能效果!B:B,0))=0,INDEX(技能效果!I:I,MATCH(技能效果等级!B551,技能效果!B:B,0)),INDEX(技能效果!I:I,MATCH(技能效果等级!B551,技能效果!B:B,0))*VLOOKUP(E551,技能数值计算!$C$19:$D$28,2,FALSE))</f>
        <v>1</v>
      </c>
      <c r="H551" s="95">
        <f>INDEX(技能效果!J:J,MATCH(技能效果等级!B551,技能效果!B:B,0))</f>
        <v>0</v>
      </c>
      <c r="I551" s="95"/>
      <c r="J551" s="95"/>
      <c r="K551" s="95"/>
      <c r="L551" s="95"/>
      <c r="M551" s="95"/>
      <c r="N551" s="96" t="str">
        <f>IF(INDEX(技能效果!L:L,MATCH(技能效果等级!B551,技能效果!B:B,0))="","",INDEX(技能效果!L:L,MATCH(技能效果等级!B551,技能效果!B:B,0)))</f>
        <v/>
      </c>
      <c r="O551" s="95">
        <f>IF(INDEX(技能效果!N:N,MATCH(B551,技能效果!B:B,0))=0,INDEX(技能效果!M:M,MATCH(技能效果等级!B551,技能效果!B:B,0)),INDEX(技能效果!M:M,MATCH(技能效果等级!B551,技能效果!B:B,0))*VLOOKUP(E551,技能数值计算!$C$19:$D$28,2,FALSE))</f>
        <v>0</v>
      </c>
      <c r="P551" s="95"/>
      <c r="Q551" s="95"/>
      <c r="R551" s="95" t="str">
        <f>IF(INDEX(技能效果!O:O,MATCH(技能效果等级!B551,技能效果!B:B,0))="","",INDEX(技能效果!O:O,MATCH(技能效果等级!B551,技能效果!B:B,0)))</f>
        <v/>
      </c>
      <c r="S551" s="95"/>
      <c r="T551" s="95"/>
      <c r="U551" s="95"/>
      <c r="V551" s="96" t="str">
        <f>IF(INDEX(技能效果!AF:AF,MATCH(技能效果等级!B551,技能效果!B:B,0))="","",INDEX(技能效果!AF:AF,MATCH(技能效果等级!B551,技能效果!B:B,0)))</f>
        <v/>
      </c>
      <c r="W551" s="95">
        <f t="shared" si="6"/>
        <v>46</v>
      </c>
      <c r="X551" s="95"/>
      <c r="Y551" s="95"/>
    </row>
    <row r="552" spans="1:25" ht="16.5" x14ac:dyDescent="0.2">
      <c r="A552" s="62">
        <v>549</v>
      </c>
      <c r="B552" s="95">
        <f>INDEX(技能效果!B:B,MATCH(技能效果等级!W552,技能效果!AE:AE,0))</f>
        <v>130700502</v>
      </c>
      <c r="C552" s="95" t="str">
        <f>INDEX(技能效果!C:C,MATCH(技能效果等级!B552,技能效果!B:B,0))</f>
        <v>李轩辕普攻水晶</v>
      </c>
      <c r="D552" s="96" t="s">
        <v>873</v>
      </c>
      <c r="E552" s="95">
        <v>5</v>
      </c>
      <c r="F552" s="95">
        <f>INDEX(技能效果!H:H,MATCH(技能效果等级!B552,技能效果!B:B,0))</f>
        <v>3006</v>
      </c>
      <c r="G552" s="95">
        <f>IF(INDEX(技能效果!K:K,MATCH(B552,技能效果!B:B,0))=0,INDEX(技能效果!I:I,MATCH(技能效果等级!B552,技能效果!B:B,0)),INDEX(技能效果!I:I,MATCH(技能效果等级!B552,技能效果!B:B,0))*VLOOKUP(E552,技能数值计算!$C$19:$D$28,2,FALSE))</f>
        <v>1</v>
      </c>
      <c r="H552" s="95">
        <f>INDEX(技能效果!J:J,MATCH(技能效果等级!B552,技能效果!B:B,0))</f>
        <v>0</v>
      </c>
      <c r="I552" s="95"/>
      <c r="J552" s="95"/>
      <c r="K552" s="95"/>
      <c r="L552" s="95"/>
      <c r="M552" s="95"/>
      <c r="N552" s="96" t="str">
        <f>IF(INDEX(技能效果!L:L,MATCH(技能效果等级!B552,技能效果!B:B,0))="","",INDEX(技能效果!L:L,MATCH(技能效果等级!B552,技能效果!B:B,0)))</f>
        <v/>
      </c>
      <c r="O552" s="95">
        <f>IF(INDEX(技能效果!N:N,MATCH(B552,技能效果!B:B,0))=0,INDEX(技能效果!M:M,MATCH(技能效果等级!B552,技能效果!B:B,0)),INDEX(技能效果!M:M,MATCH(技能效果等级!B552,技能效果!B:B,0))*VLOOKUP(E552,技能数值计算!$C$19:$D$28,2,FALSE))</f>
        <v>0</v>
      </c>
      <c r="P552" s="95"/>
      <c r="Q552" s="95"/>
      <c r="R552" s="95" t="str">
        <f>IF(INDEX(技能效果!O:O,MATCH(技能效果等级!B552,技能效果!B:B,0))="","",INDEX(技能效果!O:O,MATCH(技能效果等级!B552,技能效果!B:B,0)))</f>
        <v/>
      </c>
      <c r="S552" s="95"/>
      <c r="T552" s="95"/>
      <c r="U552" s="95"/>
      <c r="V552" s="96" t="str">
        <f>IF(INDEX(技能效果!AF:AF,MATCH(技能效果等级!B552,技能效果!B:B,0))="","",INDEX(技能效果!AF:AF,MATCH(技能效果等级!B552,技能效果!B:B,0)))</f>
        <v/>
      </c>
      <c r="W552" s="95">
        <f t="shared" si="6"/>
        <v>46</v>
      </c>
      <c r="X552" s="95"/>
      <c r="Y552" s="95"/>
    </row>
    <row r="553" spans="1:25" ht="16.5" x14ac:dyDescent="0.2">
      <c r="A553" s="62">
        <v>550</v>
      </c>
      <c r="B553" s="95">
        <f>INDEX(技能效果!B:B,MATCH(技能效果等级!W553,技能效果!AE:AE,0))</f>
        <v>130700502</v>
      </c>
      <c r="C553" s="95" t="str">
        <f>INDEX(技能效果!C:C,MATCH(技能效果等级!B553,技能效果!B:B,0))</f>
        <v>李轩辕普攻水晶</v>
      </c>
      <c r="D553" s="96" t="s">
        <v>873</v>
      </c>
      <c r="E553" s="95">
        <v>6</v>
      </c>
      <c r="F553" s="95">
        <f>INDEX(技能效果!H:H,MATCH(技能效果等级!B553,技能效果!B:B,0))</f>
        <v>3006</v>
      </c>
      <c r="G553" s="95">
        <f>IF(INDEX(技能效果!K:K,MATCH(B553,技能效果!B:B,0))=0,INDEX(技能效果!I:I,MATCH(技能效果等级!B553,技能效果!B:B,0)),INDEX(技能效果!I:I,MATCH(技能效果等级!B553,技能效果!B:B,0))*VLOOKUP(E553,技能数值计算!$C$19:$D$28,2,FALSE))</f>
        <v>1</v>
      </c>
      <c r="H553" s="95">
        <f>INDEX(技能效果!J:J,MATCH(技能效果等级!B553,技能效果!B:B,0))</f>
        <v>0</v>
      </c>
      <c r="I553" s="95"/>
      <c r="J553" s="95"/>
      <c r="K553" s="95"/>
      <c r="L553" s="95"/>
      <c r="M553" s="95"/>
      <c r="N553" s="96" t="str">
        <f>IF(INDEX(技能效果!L:L,MATCH(技能效果等级!B553,技能效果!B:B,0))="","",INDEX(技能效果!L:L,MATCH(技能效果等级!B553,技能效果!B:B,0)))</f>
        <v/>
      </c>
      <c r="O553" s="95">
        <f>IF(INDEX(技能效果!N:N,MATCH(B553,技能效果!B:B,0))=0,INDEX(技能效果!M:M,MATCH(技能效果等级!B553,技能效果!B:B,0)),INDEX(技能效果!M:M,MATCH(技能效果等级!B553,技能效果!B:B,0))*VLOOKUP(E553,技能数值计算!$C$19:$D$28,2,FALSE))</f>
        <v>0</v>
      </c>
      <c r="P553" s="95"/>
      <c r="Q553" s="95"/>
      <c r="R553" s="95" t="str">
        <f>IF(INDEX(技能效果!O:O,MATCH(技能效果等级!B553,技能效果!B:B,0))="","",INDEX(技能效果!O:O,MATCH(技能效果等级!B553,技能效果!B:B,0)))</f>
        <v/>
      </c>
      <c r="S553" s="95"/>
      <c r="T553" s="95"/>
      <c r="U553" s="95"/>
      <c r="V553" s="96" t="str">
        <f>IF(INDEX(技能效果!AF:AF,MATCH(技能效果等级!B553,技能效果!B:B,0))="","",INDEX(技能效果!AF:AF,MATCH(技能效果等级!B553,技能效果!B:B,0)))</f>
        <v/>
      </c>
      <c r="W553" s="95">
        <f t="shared" si="6"/>
        <v>46</v>
      </c>
      <c r="X553" s="95"/>
      <c r="Y553" s="95"/>
    </row>
    <row r="554" spans="1:25" ht="16.5" x14ac:dyDescent="0.2">
      <c r="A554" s="62">
        <v>551</v>
      </c>
      <c r="B554" s="95">
        <f>INDEX(技能效果!B:B,MATCH(技能效果等级!W554,技能效果!AE:AE,0))</f>
        <v>130700502</v>
      </c>
      <c r="C554" s="95" t="str">
        <f>INDEX(技能效果!C:C,MATCH(技能效果等级!B554,技能效果!B:B,0))</f>
        <v>李轩辕普攻水晶</v>
      </c>
      <c r="D554" s="96" t="s">
        <v>873</v>
      </c>
      <c r="E554" s="95">
        <v>7</v>
      </c>
      <c r="F554" s="95">
        <f>INDEX(技能效果!H:H,MATCH(技能效果等级!B554,技能效果!B:B,0))</f>
        <v>3006</v>
      </c>
      <c r="G554" s="95">
        <f>IF(INDEX(技能效果!K:K,MATCH(B554,技能效果!B:B,0))=0,INDEX(技能效果!I:I,MATCH(技能效果等级!B554,技能效果!B:B,0)),INDEX(技能效果!I:I,MATCH(技能效果等级!B554,技能效果!B:B,0))*VLOOKUP(E554,技能数值计算!$C$19:$D$28,2,FALSE))</f>
        <v>1</v>
      </c>
      <c r="H554" s="95">
        <f>INDEX(技能效果!J:J,MATCH(技能效果等级!B554,技能效果!B:B,0))</f>
        <v>0</v>
      </c>
      <c r="I554" s="95"/>
      <c r="J554" s="95"/>
      <c r="K554" s="95"/>
      <c r="L554" s="95"/>
      <c r="M554" s="95"/>
      <c r="N554" s="96" t="str">
        <f>IF(INDEX(技能效果!L:L,MATCH(技能效果等级!B554,技能效果!B:B,0))="","",INDEX(技能效果!L:L,MATCH(技能效果等级!B554,技能效果!B:B,0)))</f>
        <v/>
      </c>
      <c r="O554" s="95">
        <f>IF(INDEX(技能效果!N:N,MATCH(B554,技能效果!B:B,0))=0,INDEX(技能效果!M:M,MATCH(技能效果等级!B554,技能效果!B:B,0)),INDEX(技能效果!M:M,MATCH(技能效果等级!B554,技能效果!B:B,0))*VLOOKUP(E554,技能数值计算!$C$19:$D$28,2,FALSE))</f>
        <v>0</v>
      </c>
      <c r="P554" s="95"/>
      <c r="Q554" s="95"/>
      <c r="R554" s="95" t="str">
        <f>IF(INDEX(技能效果!O:O,MATCH(技能效果等级!B554,技能效果!B:B,0))="","",INDEX(技能效果!O:O,MATCH(技能效果等级!B554,技能效果!B:B,0)))</f>
        <v/>
      </c>
      <c r="S554" s="95"/>
      <c r="T554" s="95"/>
      <c r="U554" s="95"/>
      <c r="V554" s="96" t="str">
        <f>IF(INDEX(技能效果!AF:AF,MATCH(技能效果等级!B554,技能效果!B:B,0))="","",INDEX(技能效果!AF:AF,MATCH(技能效果等级!B554,技能效果!B:B,0)))</f>
        <v/>
      </c>
      <c r="W554" s="95">
        <f t="shared" si="6"/>
        <v>46</v>
      </c>
      <c r="X554" s="95"/>
      <c r="Y554" s="95"/>
    </row>
    <row r="555" spans="1:25" ht="16.5" x14ac:dyDescent="0.2">
      <c r="A555" s="62">
        <v>552</v>
      </c>
      <c r="B555" s="95">
        <f>INDEX(技能效果!B:B,MATCH(技能效果等级!W555,技能效果!AE:AE,0))</f>
        <v>130700502</v>
      </c>
      <c r="C555" s="95" t="str">
        <f>INDEX(技能效果!C:C,MATCH(技能效果等级!B555,技能效果!B:B,0))</f>
        <v>李轩辕普攻水晶</v>
      </c>
      <c r="D555" s="96" t="s">
        <v>873</v>
      </c>
      <c r="E555" s="95">
        <v>8</v>
      </c>
      <c r="F555" s="95">
        <f>INDEX(技能效果!H:H,MATCH(技能效果等级!B555,技能效果!B:B,0))</f>
        <v>3006</v>
      </c>
      <c r="G555" s="95">
        <f>IF(INDEX(技能效果!K:K,MATCH(B555,技能效果!B:B,0))=0,INDEX(技能效果!I:I,MATCH(技能效果等级!B555,技能效果!B:B,0)),INDEX(技能效果!I:I,MATCH(技能效果等级!B555,技能效果!B:B,0))*VLOOKUP(E555,技能数值计算!$C$19:$D$28,2,FALSE))</f>
        <v>1</v>
      </c>
      <c r="H555" s="95">
        <f>INDEX(技能效果!J:J,MATCH(技能效果等级!B555,技能效果!B:B,0))</f>
        <v>0</v>
      </c>
      <c r="I555" s="95"/>
      <c r="J555" s="95"/>
      <c r="K555" s="95"/>
      <c r="L555" s="95"/>
      <c r="M555" s="95"/>
      <c r="N555" s="96" t="str">
        <f>IF(INDEX(技能效果!L:L,MATCH(技能效果等级!B555,技能效果!B:B,0))="","",INDEX(技能效果!L:L,MATCH(技能效果等级!B555,技能效果!B:B,0)))</f>
        <v/>
      </c>
      <c r="O555" s="95">
        <f>IF(INDEX(技能效果!N:N,MATCH(B555,技能效果!B:B,0))=0,INDEX(技能效果!M:M,MATCH(技能效果等级!B555,技能效果!B:B,0)),INDEX(技能效果!M:M,MATCH(技能效果等级!B555,技能效果!B:B,0))*VLOOKUP(E555,技能数值计算!$C$19:$D$28,2,FALSE))</f>
        <v>0</v>
      </c>
      <c r="P555" s="95"/>
      <c r="Q555" s="95"/>
      <c r="R555" s="95" t="str">
        <f>IF(INDEX(技能效果!O:O,MATCH(技能效果等级!B555,技能效果!B:B,0))="","",INDEX(技能效果!O:O,MATCH(技能效果等级!B555,技能效果!B:B,0)))</f>
        <v/>
      </c>
      <c r="S555" s="95"/>
      <c r="T555" s="95"/>
      <c r="U555" s="95"/>
      <c r="V555" s="96" t="str">
        <f>IF(INDEX(技能效果!AF:AF,MATCH(技能效果等级!B555,技能效果!B:B,0))="","",INDEX(技能效果!AF:AF,MATCH(技能效果等级!B555,技能效果!B:B,0)))</f>
        <v/>
      </c>
      <c r="W555" s="95">
        <f t="shared" si="6"/>
        <v>46</v>
      </c>
      <c r="X555" s="95"/>
      <c r="Y555" s="95"/>
    </row>
    <row r="556" spans="1:25" ht="16.5" x14ac:dyDescent="0.2">
      <c r="A556" s="62">
        <v>553</v>
      </c>
      <c r="B556" s="95">
        <f>INDEX(技能效果!B:B,MATCH(技能效果等级!W556,技能效果!AE:AE,0))</f>
        <v>130700502</v>
      </c>
      <c r="C556" s="95" t="str">
        <f>INDEX(技能效果!C:C,MATCH(技能效果等级!B556,技能效果!B:B,0))</f>
        <v>李轩辕普攻水晶</v>
      </c>
      <c r="D556" s="96" t="s">
        <v>873</v>
      </c>
      <c r="E556" s="95">
        <v>9</v>
      </c>
      <c r="F556" s="95">
        <f>INDEX(技能效果!H:H,MATCH(技能效果等级!B556,技能效果!B:B,0))</f>
        <v>3006</v>
      </c>
      <c r="G556" s="95">
        <f>IF(INDEX(技能效果!K:K,MATCH(B556,技能效果!B:B,0))=0,INDEX(技能效果!I:I,MATCH(技能效果等级!B556,技能效果!B:B,0)),INDEX(技能效果!I:I,MATCH(技能效果等级!B556,技能效果!B:B,0))*VLOOKUP(E556,技能数值计算!$C$19:$D$28,2,FALSE))</f>
        <v>1</v>
      </c>
      <c r="H556" s="95">
        <f>INDEX(技能效果!J:J,MATCH(技能效果等级!B556,技能效果!B:B,0))</f>
        <v>0</v>
      </c>
      <c r="I556" s="95"/>
      <c r="J556" s="95"/>
      <c r="K556" s="95"/>
      <c r="L556" s="95"/>
      <c r="M556" s="95"/>
      <c r="N556" s="96" t="str">
        <f>IF(INDEX(技能效果!L:L,MATCH(技能效果等级!B556,技能效果!B:B,0))="","",INDEX(技能效果!L:L,MATCH(技能效果等级!B556,技能效果!B:B,0)))</f>
        <v/>
      </c>
      <c r="O556" s="95">
        <f>IF(INDEX(技能效果!N:N,MATCH(B556,技能效果!B:B,0))=0,INDEX(技能效果!M:M,MATCH(技能效果等级!B556,技能效果!B:B,0)),INDEX(技能效果!M:M,MATCH(技能效果等级!B556,技能效果!B:B,0))*VLOOKUP(E556,技能数值计算!$C$19:$D$28,2,FALSE))</f>
        <v>0</v>
      </c>
      <c r="P556" s="95"/>
      <c r="Q556" s="95"/>
      <c r="R556" s="95" t="str">
        <f>IF(INDEX(技能效果!O:O,MATCH(技能效果等级!B556,技能效果!B:B,0))="","",INDEX(技能效果!O:O,MATCH(技能效果等级!B556,技能效果!B:B,0)))</f>
        <v/>
      </c>
      <c r="S556" s="95"/>
      <c r="T556" s="95"/>
      <c r="U556" s="95"/>
      <c r="V556" s="96" t="str">
        <f>IF(INDEX(技能效果!AF:AF,MATCH(技能效果等级!B556,技能效果!B:B,0))="","",INDEX(技能效果!AF:AF,MATCH(技能效果等级!B556,技能效果!B:B,0)))</f>
        <v/>
      </c>
      <c r="W556" s="95">
        <f t="shared" si="6"/>
        <v>46</v>
      </c>
      <c r="X556" s="95"/>
      <c r="Y556" s="95"/>
    </row>
    <row r="557" spans="1:25" ht="16.5" x14ac:dyDescent="0.2">
      <c r="A557" s="62">
        <v>554</v>
      </c>
      <c r="B557" s="95">
        <f>INDEX(技能效果!B:B,MATCH(技能效果等级!W557,技能效果!AE:AE,0))</f>
        <v>130700502</v>
      </c>
      <c r="C557" s="95" t="str">
        <f>INDEX(技能效果!C:C,MATCH(技能效果等级!B557,技能效果!B:B,0))</f>
        <v>李轩辕普攻水晶</v>
      </c>
      <c r="D557" s="96" t="s">
        <v>873</v>
      </c>
      <c r="E557" s="95">
        <v>10</v>
      </c>
      <c r="F557" s="95">
        <f>INDEX(技能效果!H:H,MATCH(技能效果等级!B557,技能效果!B:B,0))</f>
        <v>3006</v>
      </c>
      <c r="G557" s="95">
        <f>IF(INDEX(技能效果!K:K,MATCH(B557,技能效果!B:B,0))=0,INDEX(技能效果!I:I,MATCH(技能效果等级!B557,技能效果!B:B,0)),INDEX(技能效果!I:I,MATCH(技能效果等级!B557,技能效果!B:B,0))*VLOOKUP(E557,技能数值计算!$C$19:$D$28,2,FALSE))</f>
        <v>1</v>
      </c>
      <c r="H557" s="95">
        <f>INDEX(技能效果!J:J,MATCH(技能效果等级!B557,技能效果!B:B,0))</f>
        <v>0</v>
      </c>
      <c r="I557" s="95"/>
      <c r="J557" s="95"/>
      <c r="K557" s="95"/>
      <c r="L557" s="95"/>
      <c r="M557" s="95"/>
      <c r="N557" s="96" t="str">
        <f>IF(INDEX(技能效果!L:L,MATCH(技能效果等级!B557,技能效果!B:B,0))="","",INDEX(技能效果!L:L,MATCH(技能效果等级!B557,技能效果!B:B,0)))</f>
        <v/>
      </c>
      <c r="O557" s="95">
        <f>IF(INDEX(技能效果!N:N,MATCH(B557,技能效果!B:B,0))=0,INDEX(技能效果!M:M,MATCH(技能效果等级!B557,技能效果!B:B,0)),INDEX(技能效果!M:M,MATCH(技能效果等级!B557,技能效果!B:B,0))*VLOOKUP(E557,技能数值计算!$C$19:$D$28,2,FALSE))</f>
        <v>0</v>
      </c>
      <c r="P557" s="95"/>
      <c r="Q557" s="95"/>
      <c r="R557" s="95" t="str">
        <f>IF(INDEX(技能效果!O:O,MATCH(技能效果等级!B557,技能效果!B:B,0))="","",INDEX(技能效果!O:O,MATCH(技能效果等级!B557,技能效果!B:B,0)))</f>
        <v/>
      </c>
      <c r="S557" s="95"/>
      <c r="T557" s="95"/>
      <c r="U557" s="95"/>
      <c r="V557" s="96" t="str">
        <f>IF(INDEX(技能效果!AF:AF,MATCH(技能效果等级!B557,技能效果!B:B,0))="","",INDEX(技能效果!AF:AF,MATCH(技能效果等级!B557,技能效果!B:B,0)))</f>
        <v/>
      </c>
      <c r="W557" s="95">
        <f t="shared" ref="W557:W620" si="7">W547+1</f>
        <v>46</v>
      </c>
      <c r="X557" s="95"/>
      <c r="Y557" s="95"/>
    </row>
    <row r="558" spans="1:25" ht="16.5" x14ac:dyDescent="0.2">
      <c r="A558" s="62">
        <v>555</v>
      </c>
      <c r="B558" s="95">
        <f>INDEX(技能效果!B:B,MATCH(技能效果等级!W558,技能效果!AE:AE,0))</f>
        <v>130700601</v>
      </c>
      <c r="C558" s="95" t="str">
        <f>INDEX(技能效果!C:C,MATCH(技能效果等级!B558,技能效果!B:B,0))</f>
        <v>项羽普攻伤害</v>
      </c>
      <c r="D558" s="96" t="s">
        <v>873</v>
      </c>
      <c r="E558" s="95">
        <v>1</v>
      </c>
      <c r="F558" s="95">
        <f>INDEX(技能效果!H:H,MATCH(技能效果等级!B558,技能效果!B:B,0))</f>
        <v>1001</v>
      </c>
      <c r="G558" s="95">
        <f>IF(INDEX(技能效果!K:K,MATCH(B558,技能效果!B:B,0))=0,INDEX(技能效果!I:I,MATCH(技能效果等级!B558,技能效果!B:B,0)),INDEX(技能效果!I:I,MATCH(技能效果等级!B558,技能效果!B:B,0))*VLOOKUP(E558,技能数值计算!$C$19:$D$28,2,FALSE))</f>
        <v>1</v>
      </c>
      <c r="H558" s="95">
        <f>INDEX(技能效果!J:J,MATCH(技能效果等级!B558,技能效果!B:B,0))</f>
        <v>0</v>
      </c>
      <c r="I558" s="95"/>
      <c r="J558" s="95"/>
      <c r="K558" s="95"/>
      <c r="L558" s="95"/>
      <c r="M558" s="95"/>
      <c r="N558" s="96" t="str">
        <f>IF(INDEX(技能效果!L:L,MATCH(技能效果等级!B558,技能效果!B:B,0))="","",INDEX(技能效果!L:L,MATCH(技能效果等级!B558,技能效果!B:B,0)))</f>
        <v/>
      </c>
      <c r="O558" s="95">
        <f>IF(INDEX(技能效果!N:N,MATCH(B558,技能效果!B:B,0))=0,INDEX(技能效果!M:M,MATCH(技能效果等级!B558,技能效果!B:B,0)),INDEX(技能效果!M:M,MATCH(技能效果等级!B558,技能效果!B:B,0))*VLOOKUP(E558,技能数值计算!$C$19:$D$28,2,FALSE))</f>
        <v>0</v>
      </c>
      <c r="P558" s="95"/>
      <c r="Q558" s="95"/>
      <c r="R558" s="95" t="str">
        <f>IF(INDEX(技能效果!O:O,MATCH(技能效果等级!B558,技能效果!B:B,0))="","",INDEX(技能效果!O:O,MATCH(技能效果等级!B558,技能效果!B:B,0)))</f>
        <v/>
      </c>
      <c r="S558" s="95"/>
      <c r="T558" s="95"/>
      <c r="U558" s="95"/>
      <c r="V558" s="96" t="str">
        <f>IF(INDEX(技能效果!AF:AF,MATCH(技能效果等级!B558,技能效果!B:B,0))="","",INDEX(技能效果!AF:AF,MATCH(技能效果等级!B558,技能效果!B:B,0)))</f>
        <v/>
      </c>
      <c r="W558" s="95">
        <f t="shared" si="7"/>
        <v>47</v>
      </c>
      <c r="X558" s="95"/>
      <c r="Y558" s="95"/>
    </row>
    <row r="559" spans="1:25" ht="16.5" x14ac:dyDescent="0.2">
      <c r="A559" s="62">
        <v>556</v>
      </c>
      <c r="B559" s="95">
        <f>INDEX(技能效果!B:B,MATCH(技能效果等级!W559,技能效果!AE:AE,0))</f>
        <v>130700601</v>
      </c>
      <c r="C559" s="95" t="str">
        <f>INDEX(技能效果!C:C,MATCH(技能效果等级!B559,技能效果!B:B,0))</f>
        <v>项羽普攻伤害</v>
      </c>
      <c r="D559" s="96" t="s">
        <v>873</v>
      </c>
      <c r="E559" s="95">
        <v>2</v>
      </c>
      <c r="F559" s="95">
        <f>INDEX(技能效果!H:H,MATCH(技能效果等级!B559,技能效果!B:B,0))</f>
        <v>1001</v>
      </c>
      <c r="G559" s="95">
        <f>IF(INDEX(技能效果!K:K,MATCH(B559,技能效果!B:B,0))=0,INDEX(技能效果!I:I,MATCH(技能效果等级!B559,技能效果!B:B,0)),INDEX(技能效果!I:I,MATCH(技能效果等级!B559,技能效果!B:B,0))*VLOOKUP(E559,技能数值计算!$C$19:$D$28,2,FALSE))</f>
        <v>1</v>
      </c>
      <c r="H559" s="95">
        <f>INDEX(技能效果!J:J,MATCH(技能效果等级!B559,技能效果!B:B,0))</f>
        <v>0</v>
      </c>
      <c r="I559" s="95"/>
      <c r="J559" s="95"/>
      <c r="K559" s="95"/>
      <c r="L559" s="95"/>
      <c r="M559" s="95"/>
      <c r="N559" s="96" t="str">
        <f>IF(INDEX(技能效果!L:L,MATCH(技能效果等级!B559,技能效果!B:B,0))="","",INDEX(技能效果!L:L,MATCH(技能效果等级!B559,技能效果!B:B,0)))</f>
        <v/>
      </c>
      <c r="O559" s="95">
        <f>IF(INDEX(技能效果!N:N,MATCH(B559,技能效果!B:B,0))=0,INDEX(技能效果!M:M,MATCH(技能效果等级!B559,技能效果!B:B,0)),INDEX(技能效果!M:M,MATCH(技能效果等级!B559,技能效果!B:B,0))*VLOOKUP(E559,技能数值计算!$C$19:$D$28,2,FALSE))</f>
        <v>0</v>
      </c>
      <c r="P559" s="95"/>
      <c r="Q559" s="95"/>
      <c r="R559" s="95" t="str">
        <f>IF(INDEX(技能效果!O:O,MATCH(技能效果等级!B559,技能效果!B:B,0))="","",INDEX(技能效果!O:O,MATCH(技能效果等级!B559,技能效果!B:B,0)))</f>
        <v/>
      </c>
      <c r="S559" s="95"/>
      <c r="T559" s="95"/>
      <c r="U559" s="95"/>
      <c r="V559" s="96" t="str">
        <f>IF(INDEX(技能效果!AF:AF,MATCH(技能效果等级!B559,技能效果!B:B,0))="","",INDEX(技能效果!AF:AF,MATCH(技能效果等级!B559,技能效果!B:B,0)))</f>
        <v/>
      </c>
      <c r="W559" s="95">
        <f t="shared" si="7"/>
        <v>47</v>
      </c>
      <c r="X559" s="95"/>
      <c r="Y559" s="95"/>
    </row>
    <row r="560" spans="1:25" ht="16.5" x14ac:dyDescent="0.2">
      <c r="A560" s="62">
        <v>557</v>
      </c>
      <c r="B560" s="95">
        <f>INDEX(技能效果!B:B,MATCH(技能效果等级!W560,技能效果!AE:AE,0))</f>
        <v>130700601</v>
      </c>
      <c r="C560" s="95" t="str">
        <f>INDEX(技能效果!C:C,MATCH(技能效果等级!B560,技能效果!B:B,0))</f>
        <v>项羽普攻伤害</v>
      </c>
      <c r="D560" s="96" t="s">
        <v>873</v>
      </c>
      <c r="E560" s="95">
        <v>3</v>
      </c>
      <c r="F560" s="95">
        <f>INDEX(技能效果!H:H,MATCH(技能效果等级!B560,技能效果!B:B,0))</f>
        <v>1001</v>
      </c>
      <c r="G560" s="95">
        <f>IF(INDEX(技能效果!K:K,MATCH(B560,技能效果!B:B,0))=0,INDEX(技能效果!I:I,MATCH(技能效果等级!B560,技能效果!B:B,0)),INDEX(技能效果!I:I,MATCH(技能效果等级!B560,技能效果!B:B,0))*VLOOKUP(E560,技能数值计算!$C$19:$D$28,2,FALSE))</f>
        <v>1</v>
      </c>
      <c r="H560" s="95">
        <f>INDEX(技能效果!J:J,MATCH(技能效果等级!B560,技能效果!B:B,0))</f>
        <v>0</v>
      </c>
      <c r="I560" s="95"/>
      <c r="J560" s="95"/>
      <c r="K560" s="95"/>
      <c r="L560" s="95"/>
      <c r="M560" s="95"/>
      <c r="N560" s="96" t="str">
        <f>IF(INDEX(技能效果!L:L,MATCH(技能效果等级!B560,技能效果!B:B,0))="","",INDEX(技能效果!L:L,MATCH(技能效果等级!B560,技能效果!B:B,0)))</f>
        <v/>
      </c>
      <c r="O560" s="95">
        <f>IF(INDEX(技能效果!N:N,MATCH(B560,技能效果!B:B,0))=0,INDEX(技能效果!M:M,MATCH(技能效果等级!B560,技能效果!B:B,0)),INDEX(技能效果!M:M,MATCH(技能效果等级!B560,技能效果!B:B,0))*VLOOKUP(E560,技能数值计算!$C$19:$D$28,2,FALSE))</f>
        <v>0</v>
      </c>
      <c r="P560" s="95"/>
      <c r="Q560" s="95"/>
      <c r="R560" s="95" t="str">
        <f>IF(INDEX(技能效果!O:O,MATCH(技能效果等级!B560,技能效果!B:B,0))="","",INDEX(技能效果!O:O,MATCH(技能效果等级!B560,技能效果!B:B,0)))</f>
        <v/>
      </c>
      <c r="S560" s="95"/>
      <c r="T560" s="95"/>
      <c r="U560" s="95"/>
      <c r="V560" s="96" t="str">
        <f>IF(INDEX(技能效果!AF:AF,MATCH(技能效果等级!B560,技能效果!B:B,0))="","",INDEX(技能效果!AF:AF,MATCH(技能效果等级!B560,技能效果!B:B,0)))</f>
        <v/>
      </c>
      <c r="W560" s="95">
        <f t="shared" si="7"/>
        <v>47</v>
      </c>
      <c r="X560" s="95"/>
      <c r="Y560" s="95"/>
    </row>
    <row r="561" spans="1:25" ht="16.5" x14ac:dyDescent="0.2">
      <c r="A561" s="62">
        <v>558</v>
      </c>
      <c r="B561" s="95">
        <f>INDEX(技能效果!B:B,MATCH(技能效果等级!W561,技能效果!AE:AE,0))</f>
        <v>130700601</v>
      </c>
      <c r="C561" s="95" t="str">
        <f>INDEX(技能效果!C:C,MATCH(技能效果等级!B561,技能效果!B:B,0))</f>
        <v>项羽普攻伤害</v>
      </c>
      <c r="D561" s="96" t="s">
        <v>873</v>
      </c>
      <c r="E561" s="95">
        <v>4</v>
      </c>
      <c r="F561" s="95">
        <f>INDEX(技能效果!H:H,MATCH(技能效果等级!B561,技能效果!B:B,0))</f>
        <v>1001</v>
      </c>
      <c r="G561" s="95">
        <f>IF(INDEX(技能效果!K:K,MATCH(B561,技能效果!B:B,0))=0,INDEX(技能效果!I:I,MATCH(技能效果等级!B561,技能效果!B:B,0)),INDEX(技能效果!I:I,MATCH(技能效果等级!B561,技能效果!B:B,0))*VLOOKUP(E561,技能数值计算!$C$19:$D$28,2,FALSE))</f>
        <v>1</v>
      </c>
      <c r="H561" s="95">
        <f>INDEX(技能效果!J:J,MATCH(技能效果等级!B561,技能效果!B:B,0))</f>
        <v>0</v>
      </c>
      <c r="I561" s="95"/>
      <c r="J561" s="95"/>
      <c r="K561" s="95"/>
      <c r="L561" s="95"/>
      <c r="M561" s="95"/>
      <c r="N561" s="96" t="str">
        <f>IF(INDEX(技能效果!L:L,MATCH(技能效果等级!B561,技能效果!B:B,0))="","",INDEX(技能效果!L:L,MATCH(技能效果等级!B561,技能效果!B:B,0)))</f>
        <v/>
      </c>
      <c r="O561" s="95">
        <f>IF(INDEX(技能效果!N:N,MATCH(B561,技能效果!B:B,0))=0,INDEX(技能效果!M:M,MATCH(技能效果等级!B561,技能效果!B:B,0)),INDEX(技能效果!M:M,MATCH(技能效果等级!B561,技能效果!B:B,0))*VLOOKUP(E561,技能数值计算!$C$19:$D$28,2,FALSE))</f>
        <v>0</v>
      </c>
      <c r="P561" s="95"/>
      <c r="Q561" s="95"/>
      <c r="R561" s="95" t="str">
        <f>IF(INDEX(技能效果!O:O,MATCH(技能效果等级!B561,技能效果!B:B,0))="","",INDEX(技能效果!O:O,MATCH(技能效果等级!B561,技能效果!B:B,0)))</f>
        <v/>
      </c>
      <c r="S561" s="95"/>
      <c r="T561" s="95"/>
      <c r="U561" s="95"/>
      <c r="V561" s="96" t="str">
        <f>IF(INDEX(技能效果!AF:AF,MATCH(技能效果等级!B561,技能效果!B:B,0))="","",INDEX(技能效果!AF:AF,MATCH(技能效果等级!B561,技能效果!B:B,0)))</f>
        <v/>
      </c>
      <c r="W561" s="95">
        <f t="shared" si="7"/>
        <v>47</v>
      </c>
      <c r="X561" s="95"/>
      <c r="Y561" s="95"/>
    </row>
    <row r="562" spans="1:25" ht="16.5" x14ac:dyDescent="0.2">
      <c r="A562" s="62">
        <v>559</v>
      </c>
      <c r="B562" s="95">
        <f>INDEX(技能效果!B:B,MATCH(技能效果等级!W562,技能效果!AE:AE,0))</f>
        <v>130700601</v>
      </c>
      <c r="C562" s="95" t="str">
        <f>INDEX(技能效果!C:C,MATCH(技能效果等级!B562,技能效果!B:B,0))</f>
        <v>项羽普攻伤害</v>
      </c>
      <c r="D562" s="96" t="s">
        <v>873</v>
      </c>
      <c r="E562" s="95">
        <v>5</v>
      </c>
      <c r="F562" s="95">
        <f>INDEX(技能效果!H:H,MATCH(技能效果等级!B562,技能效果!B:B,0))</f>
        <v>1001</v>
      </c>
      <c r="G562" s="95">
        <f>IF(INDEX(技能效果!K:K,MATCH(B562,技能效果!B:B,0))=0,INDEX(技能效果!I:I,MATCH(技能效果等级!B562,技能效果!B:B,0)),INDEX(技能效果!I:I,MATCH(技能效果等级!B562,技能效果!B:B,0))*VLOOKUP(E562,技能数值计算!$C$19:$D$28,2,FALSE))</f>
        <v>1</v>
      </c>
      <c r="H562" s="95">
        <f>INDEX(技能效果!J:J,MATCH(技能效果等级!B562,技能效果!B:B,0))</f>
        <v>0</v>
      </c>
      <c r="I562" s="95"/>
      <c r="J562" s="95"/>
      <c r="K562" s="95"/>
      <c r="L562" s="95"/>
      <c r="M562" s="95"/>
      <c r="N562" s="96" t="str">
        <f>IF(INDEX(技能效果!L:L,MATCH(技能效果等级!B562,技能效果!B:B,0))="","",INDEX(技能效果!L:L,MATCH(技能效果等级!B562,技能效果!B:B,0)))</f>
        <v/>
      </c>
      <c r="O562" s="95">
        <f>IF(INDEX(技能效果!N:N,MATCH(B562,技能效果!B:B,0))=0,INDEX(技能效果!M:M,MATCH(技能效果等级!B562,技能效果!B:B,0)),INDEX(技能效果!M:M,MATCH(技能效果等级!B562,技能效果!B:B,0))*VLOOKUP(E562,技能数值计算!$C$19:$D$28,2,FALSE))</f>
        <v>0</v>
      </c>
      <c r="P562" s="95"/>
      <c r="Q562" s="95"/>
      <c r="R562" s="95" t="str">
        <f>IF(INDEX(技能效果!O:O,MATCH(技能效果等级!B562,技能效果!B:B,0))="","",INDEX(技能效果!O:O,MATCH(技能效果等级!B562,技能效果!B:B,0)))</f>
        <v/>
      </c>
      <c r="S562" s="95"/>
      <c r="T562" s="95"/>
      <c r="U562" s="95"/>
      <c r="V562" s="96" t="str">
        <f>IF(INDEX(技能效果!AF:AF,MATCH(技能效果等级!B562,技能效果!B:B,0))="","",INDEX(技能效果!AF:AF,MATCH(技能效果等级!B562,技能效果!B:B,0)))</f>
        <v/>
      </c>
      <c r="W562" s="95">
        <f t="shared" si="7"/>
        <v>47</v>
      </c>
      <c r="X562" s="95"/>
      <c r="Y562" s="95"/>
    </row>
    <row r="563" spans="1:25" ht="16.5" x14ac:dyDescent="0.2">
      <c r="A563" s="62">
        <v>560</v>
      </c>
      <c r="B563" s="95">
        <f>INDEX(技能效果!B:B,MATCH(技能效果等级!W563,技能效果!AE:AE,0))</f>
        <v>130700601</v>
      </c>
      <c r="C563" s="95" t="str">
        <f>INDEX(技能效果!C:C,MATCH(技能效果等级!B563,技能效果!B:B,0))</f>
        <v>项羽普攻伤害</v>
      </c>
      <c r="D563" s="96" t="s">
        <v>873</v>
      </c>
      <c r="E563" s="95">
        <v>6</v>
      </c>
      <c r="F563" s="95">
        <f>INDEX(技能效果!H:H,MATCH(技能效果等级!B563,技能效果!B:B,0))</f>
        <v>1001</v>
      </c>
      <c r="G563" s="95">
        <f>IF(INDEX(技能效果!K:K,MATCH(B563,技能效果!B:B,0))=0,INDEX(技能效果!I:I,MATCH(技能效果等级!B563,技能效果!B:B,0)),INDEX(技能效果!I:I,MATCH(技能效果等级!B563,技能效果!B:B,0))*VLOOKUP(E563,技能数值计算!$C$19:$D$28,2,FALSE))</f>
        <v>1</v>
      </c>
      <c r="H563" s="95">
        <f>INDEX(技能效果!J:J,MATCH(技能效果等级!B563,技能效果!B:B,0))</f>
        <v>0</v>
      </c>
      <c r="I563" s="95"/>
      <c r="J563" s="95"/>
      <c r="K563" s="95"/>
      <c r="L563" s="95"/>
      <c r="M563" s="95"/>
      <c r="N563" s="96" t="str">
        <f>IF(INDEX(技能效果!L:L,MATCH(技能效果等级!B563,技能效果!B:B,0))="","",INDEX(技能效果!L:L,MATCH(技能效果等级!B563,技能效果!B:B,0)))</f>
        <v/>
      </c>
      <c r="O563" s="95">
        <f>IF(INDEX(技能效果!N:N,MATCH(B563,技能效果!B:B,0))=0,INDEX(技能效果!M:M,MATCH(技能效果等级!B563,技能效果!B:B,0)),INDEX(技能效果!M:M,MATCH(技能效果等级!B563,技能效果!B:B,0))*VLOOKUP(E563,技能数值计算!$C$19:$D$28,2,FALSE))</f>
        <v>0</v>
      </c>
      <c r="P563" s="95"/>
      <c r="Q563" s="95"/>
      <c r="R563" s="95" t="str">
        <f>IF(INDEX(技能效果!O:O,MATCH(技能效果等级!B563,技能效果!B:B,0))="","",INDEX(技能效果!O:O,MATCH(技能效果等级!B563,技能效果!B:B,0)))</f>
        <v/>
      </c>
      <c r="S563" s="95"/>
      <c r="T563" s="95"/>
      <c r="U563" s="95"/>
      <c r="V563" s="96" t="str">
        <f>IF(INDEX(技能效果!AF:AF,MATCH(技能效果等级!B563,技能效果!B:B,0))="","",INDEX(技能效果!AF:AF,MATCH(技能效果等级!B563,技能效果!B:B,0)))</f>
        <v/>
      </c>
      <c r="W563" s="95">
        <f t="shared" si="7"/>
        <v>47</v>
      </c>
      <c r="X563" s="95"/>
      <c r="Y563" s="95"/>
    </row>
    <row r="564" spans="1:25" ht="16.5" x14ac:dyDescent="0.2">
      <c r="A564" s="62">
        <v>561</v>
      </c>
      <c r="B564" s="95">
        <f>INDEX(技能效果!B:B,MATCH(技能效果等级!W564,技能效果!AE:AE,0))</f>
        <v>130700601</v>
      </c>
      <c r="C564" s="95" t="str">
        <f>INDEX(技能效果!C:C,MATCH(技能效果等级!B564,技能效果!B:B,0))</f>
        <v>项羽普攻伤害</v>
      </c>
      <c r="D564" s="96" t="s">
        <v>873</v>
      </c>
      <c r="E564" s="95">
        <v>7</v>
      </c>
      <c r="F564" s="95">
        <f>INDEX(技能效果!H:H,MATCH(技能效果等级!B564,技能效果!B:B,0))</f>
        <v>1001</v>
      </c>
      <c r="G564" s="95">
        <f>IF(INDEX(技能效果!K:K,MATCH(B564,技能效果!B:B,0))=0,INDEX(技能效果!I:I,MATCH(技能效果等级!B564,技能效果!B:B,0)),INDEX(技能效果!I:I,MATCH(技能效果等级!B564,技能效果!B:B,0))*VLOOKUP(E564,技能数值计算!$C$19:$D$28,2,FALSE))</f>
        <v>1</v>
      </c>
      <c r="H564" s="95">
        <f>INDEX(技能效果!J:J,MATCH(技能效果等级!B564,技能效果!B:B,0))</f>
        <v>0</v>
      </c>
      <c r="I564" s="95"/>
      <c r="J564" s="95"/>
      <c r="K564" s="95"/>
      <c r="L564" s="95"/>
      <c r="M564" s="95"/>
      <c r="N564" s="96" t="str">
        <f>IF(INDEX(技能效果!L:L,MATCH(技能效果等级!B564,技能效果!B:B,0))="","",INDEX(技能效果!L:L,MATCH(技能效果等级!B564,技能效果!B:B,0)))</f>
        <v/>
      </c>
      <c r="O564" s="95">
        <f>IF(INDEX(技能效果!N:N,MATCH(B564,技能效果!B:B,0))=0,INDEX(技能效果!M:M,MATCH(技能效果等级!B564,技能效果!B:B,0)),INDEX(技能效果!M:M,MATCH(技能效果等级!B564,技能效果!B:B,0))*VLOOKUP(E564,技能数值计算!$C$19:$D$28,2,FALSE))</f>
        <v>0</v>
      </c>
      <c r="P564" s="95"/>
      <c r="Q564" s="95"/>
      <c r="R564" s="95" t="str">
        <f>IF(INDEX(技能效果!O:O,MATCH(技能效果等级!B564,技能效果!B:B,0))="","",INDEX(技能效果!O:O,MATCH(技能效果等级!B564,技能效果!B:B,0)))</f>
        <v/>
      </c>
      <c r="S564" s="95"/>
      <c r="T564" s="95"/>
      <c r="U564" s="95"/>
      <c r="V564" s="96" t="str">
        <f>IF(INDEX(技能效果!AF:AF,MATCH(技能效果等级!B564,技能效果!B:B,0))="","",INDEX(技能效果!AF:AF,MATCH(技能效果等级!B564,技能效果!B:B,0)))</f>
        <v/>
      </c>
      <c r="W564" s="95">
        <f t="shared" si="7"/>
        <v>47</v>
      </c>
      <c r="X564" s="95"/>
      <c r="Y564" s="95"/>
    </row>
    <row r="565" spans="1:25" ht="16.5" x14ac:dyDescent="0.2">
      <c r="A565" s="62">
        <v>562</v>
      </c>
      <c r="B565" s="95">
        <f>INDEX(技能效果!B:B,MATCH(技能效果等级!W565,技能效果!AE:AE,0))</f>
        <v>130700601</v>
      </c>
      <c r="C565" s="95" t="str">
        <f>INDEX(技能效果!C:C,MATCH(技能效果等级!B565,技能效果!B:B,0))</f>
        <v>项羽普攻伤害</v>
      </c>
      <c r="D565" s="96" t="s">
        <v>873</v>
      </c>
      <c r="E565" s="95">
        <v>8</v>
      </c>
      <c r="F565" s="95">
        <f>INDEX(技能效果!H:H,MATCH(技能效果等级!B565,技能效果!B:B,0))</f>
        <v>1001</v>
      </c>
      <c r="G565" s="95">
        <f>IF(INDEX(技能效果!K:K,MATCH(B565,技能效果!B:B,0))=0,INDEX(技能效果!I:I,MATCH(技能效果等级!B565,技能效果!B:B,0)),INDEX(技能效果!I:I,MATCH(技能效果等级!B565,技能效果!B:B,0))*VLOOKUP(E565,技能数值计算!$C$19:$D$28,2,FALSE))</f>
        <v>1</v>
      </c>
      <c r="H565" s="95">
        <f>INDEX(技能效果!J:J,MATCH(技能效果等级!B565,技能效果!B:B,0))</f>
        <v>0</v>
      </c>
      <c r="I565" s="95"/>
      <c r="J565" s="95"/>
      <c r="K565" s="95"/>
      <c r="L565" s="95"/>
      <c r="M565" s="95"/>
      <c r="N565" s="96" t="str">
        <f>IF(INDEX(技能效果!L:L,MATCH(技能效果等级!B565,技能效果!B:B,0))="","",INDEX(技能效果!L:L,MATCH(技能效果等级!B565,技能效果!B:B,0)))</f>
        <v/>
      </c>
      <c r="O565" s="95">
        <f>IF(INDEX(技能效果!N:N,MATCH(B565,技能效果!B:B,0))=0,INDEX(技能效果!M:M,MATCH(技能效果等级!B565,技能效果!B:B,0)),INDEX(技能效果!M:M,MATCH(技能效果等级!B565,技能效果!B:B,0))*VLOOKUP(E565,技能数值计算!$C$19:$D$28,2,FALSE))</f>
        <v>0</v>
      </c>
      <c r="P565" s="95"/>
      <c r="Q565" s="95"/>
      <c r="R565" s="95" t="str">
        <f>IF(INDEX(技能效果!O:O,MATCH(技能效果等级!B565,技能效果!B:B,0))="","",INDEX(技能效果!O:O,MATCH(技能效果等级!B565,技能效果!B:B,0)))</f>
        <v/>
      </c>
      <c r="S565" s="95"/>
      <c r="T565" s="95"/>
      <c r="U565" s="95"/>
      <c r="V565" s="96" t="str">
        <f>IF(INDEX(技能效果!AF:AF,MATCH(技能效果等级!B565,技能效果!B:B,0))="","",INDEX(技能效果!AF:AF,MATCH(技能效果等级!B565,技能效果!B:B,0)))</f>
        <v/>
      </c>
      <c r="W565" s="95">
        <f t="shared" si="7"/>
        <v>47</v>
      </c>
      <c r="X565" s="95"/>
      <c r="Y565" s="95"/>
    </row>
    <row r="566" spans="1:25" ht="16.5" x14ac:dyDescent="0.2">
      <c r="A566" s="62">
        <v>563</v>
      </c>
      <c r="B566" s="95">
        <f>INDEX(技能效果!B:B,MATCH(技能效果等级!W566,技能效果!AE:AE,0))</f>
        <v>130700601</v>
      </c>
      <c r="C566" s="95" t="str">
        <f>INDEX(技能效果!C:C,MATCH(技能效果等级!B566,技能效果!B:B,0))</f>
        <v>项羽普攻伤害</v>
      </c>
      <c r="D566" s="96" t="s">
        <v>873</v>
      </c>
      <c r="E566" s="95">
        <v>9</v>
      </c>
      <c r="F566" s="95">
        <f>INDEX(技能效果!H:H,MATCH(技能效果等级!B566,技能效果!B:B,0))</f>
        <v>1001</v>
      </c>
      <c r="G566" s="95">
        <f>IF(INDEX(技能效果!K:K,MATCH(B566,技能效果!B:B,0))=0,INDEX(技能效果!I:I,MATCH(技能效果等级!B566,技能效果!B:B,0)),INDEX(技能效果!I:I,MATCH(技能效果等级!B566,技能效果!B:B,0))*VLOOKUP(E566,技能数值计算!$C$19:$D$28,2,FALSE))</f>
        <v>1</v>
      </c>
      <c r="H566" s="95">
        <f>INDEX(技能效果!J:J,MATCH(技能效果等级!B566,技能效果!B:B,0))</f>
        <v>0</v>
      </c>
      <c r="I566" s="95"/>
      <c r="J566" s="95"/>
      <c r="K566" s="95"/>
      <c r="L566" s="95"/>
      <c r="M566" s="95"/>
      <c r="N566" s="96" t="str">
        <f>IF(INDEX(技能效果!L:L,MATCH(技能效果等级!B566,技能效果!B:B,0))="","",INDEX(技能效果!L:L,MATCH(技能效果等级!B566,技能效果!B:B,0)))</f>
        <v/>
      </c>
      <c r="O566" s="95">
        <f>IF(INDEX(技能效果!N:N,MATCH(B566,技能效果!B:B,0))=0,INDEX(技能效果!M:M,MATCH(技能效果等级!B566,技能效果!B:B,0)),INDEX(技能效果!M:M,MATCH(技能效果等级!B566,技能效果!B:B,0))*VLOOKUP(E566,技能数值计算!$C$19:$D$28,2,FALSE))</f>
        <v>0</v>
      </c>
      <c r="P566" s="95"/>
      <c r="Q566" s="95"/>
      <c r="R566" s="95" t="str">
        <f>IF(INDEX(技能效果!O:O,MATCH(技能效果等级!B566,技能效果!B:B,0))="","",INDEX(技能效果!O:O,MATCH(技能效果等级!B566,技能效果!B:B,0)))</f>
        <v/>
      </c>
      <c r="S566" s="95"/>
      <c r="T566" s="95"/>
      <c r="U566" s="95"/>
      <c r="V566" s="96" t="str">
        <f>IF(INDEX(技能效果!AF:AF,MATCH(技能效果等级!B566,技能效果!B:B,0))="","",INDEX(技能效果!AF:AF,MATCH(技能效果等级!B566,技能效果!B:B,0)))</f>
        <v/>
      </c>
      <c r="W566" s="95">
        <f t="shared" si="7"/>
        <v>47</v>
      </c>
      <c r="X566" s="95"/>
      <c r="Y566" s="95"/>
    </row>
    <row r="567" spans="1:25" ht="16.5" x14ac:dyDescent="0.2">
      <c r="A567" s="62">
        <v>564</v>
      </c>
      <c r="B567" s="95">
        <f>INDEX(技能效果!B:B,MATCH(技能效果等级!W567,技能效果!AE:AE,0))</f>
        <v>130700601</v>
      </c>
      <c r="C567" s="95" t="str">
        <f>INDEX(技能效果!C:C,MATCH(技能效果等级!B567,技能效果!B:B,0))</f>
        <v>项羽普攻伤害</v>
      </c>
      <c r="D567" s="96" t="s">
        <v>873</v>
      </c>
      <c r="E567" s="95">
        <v>10</v>
      </c>
      <c r="F567" s="95">
        <f>INDEX(技能效果!H:H,MATCH(技能效果等级!B567,技能效果!B:B,0))</f>
        <v>1001</v>
      </c>
      <c r="G567" s="95">
        <f>IF(INDEX(技能效果!K:K,MATCH(B567,技能效果!B:B,0))=0,INDEX(技能效果!I:I,MATCH(技能效果等级!B567,技能效果!B:B,0)),INDEX(技能效果!I:I,MATCH(技能效果等级!B567,技能效果!B:B,0))*VLOOKUP(E567,技能数值计算!$C$19:$D$28,2,FALSE))</f>
        <v>1</v>
      </c>
      <c r="H567" s="95">
        <f>INDEX(技能效果!J:J,MATCH(技能效果等级!B567,技能效果!B:B,0))</f>
        <v>0</v>
      </c>
      <c r="I567" s="95"/>
      <c r="J567" s="95"/>
      <c r="K567" s="95"/>
      <c r="L567" s="95"/>
      <c r="M567" s="95"/>
      <c r="N567" s="96" t="str">
        <f>IF(INDEX(技能效果!L:L,MATCH(技能效果等级!B567,技能效果!B:B,0))="","",INDEX(技能效果!L:L,MATCH(技能效果等级!B567,技能效果!B:B,0)))</f>
        <v/>
      </c>
      <c r="O567" s="95">
        <f>IF(INDEX(技能效果!N:N,MATCH(B567,技能效果!B:B,0))=0,INDEX(技能效果!M:M,MATCH(技能效果等级!B567,技能效果!B:B,0)),INDEX(技能效果!M:M,MATCH(技能效果等级!B567,技能效果!B:B,0))*VLOOKUP(E567,技能数值计算!$C$19:$D$28,2,FALSE))</f>
        <v>0</v>
      </c>
      <c r="P567" s="95"/>
      <c r="Q567" s="95"/>
      <c r="R567" s="95" t="str">
        <f>IF(INDEX(技能效果!O:O,MATCH(技能效果等级!B567,技能效果!B:B,0))="","",INDEX(技能效果!O:O,MATCH(技能效果等级!B567,技能效果!B:B,0)))</f>
        <v/>
      </c>
      <c r="S567" s="95"/>
      <c r="T567" s="95"/>
      <c r="U567" s="95"/>
      <c r="V567" s="96" t="str">
        <f>IF(INDEX(技能效果!AF:AF,MATCH(技能效果等级!B567,技能效果!B:B,0))="","",INDEX(技能效果!AF:AF,MATCH(技能效果等级!B567,技能效果!B:B,0)))</f>
        <v/>
      </c>
      <c r="W567" s="95">
        <f t="shared" si="7"/>
        <v>47</v>
      </c>
      <c r="X567" s="95"/>
      <c r="Y567" s="95"/>
    </row>
    <row r="568" spans="1:25" ht="16.5" x14ac:dyDescent="0.2">
      <c r="A568" s="62">
        <v>565</v>
      </c>
      <c r="B568" s="95">
        <f>INDEX(技能效果!B:B,MATCH(技能效果等级!W568,技能效果!AE:AE,0))</f>
        <v>130700602</v>
      </c>
      <c r="C568" s="95" t="str">
        <f>INDEX(技能效果!C:C,MATCH(技能效果等级!B568,技能效果!B:B,0))</f>
        <v>项羽普攻水晶</v>
      </c>
      <c r="D568" s="96" t="s">
        <v>873</v>
      </c>
      <c r="E568" s="95">
        <v>1</v>
      </c>
      <c r="F568" s="95">
        <f>INDEX(技能效果!H:H,MATCH(技能效果等级!B568,技能效果!B:B,0))</f>
        <v>3006</v>
      </c>
      <c r="G568" s="95">
        <f>IF(INDEX(技能效果!K:K,MATCH(B568,技能效果!B:B,0))=0,INDEX(技能效果!I:I,MATCH(技能效果等级!B568,技能效果!B:B,0)),INDEX(技能效果!I:I,MATCH(技能效果等级!B568,技能效果!B:B,0))*VLOOKUP(E568,技能数值计算!$C$19:$D$28,2,FALSE))</f>
        <v>1</v>
      </c>
      <c r="H568" s="95">
        <f>INDEX(技能效果!J:J,MATCH(技能效果等级!B568,技能效果!B:B,0))</f>
        <v>0</v>
      </c>
      <c r="I568" s="95"/>
      <c r="J568" s="95"/>
      <c r="K568" s="95"/>
      <c r="L568" s="95"/>
      <c r="M568" s="95"/>
      <c r="N568" s="96" t="str">
        <f>IF(INDEX(技能效果!L:L,MATCH(技能效果等级!B568,技能效果!B:B,0))="","",INDEX(技能效果!L:L,MATCH(技能效果等级!B568,技能效果!B:B,0)))</f>
        <v/>
      </c>
      <c r="O568" s="95">
        <f>IF(INDEX(技能效果!N:N,MATCH(B568,技能效果!B:B,0))=0,INDEX(技能效果!M:M,MATCH(技能效果等级!B568,技能效果!B:B,0)),INDEX(技能效果!M:M,MATCH(技能效果等级!B568,技能效果!B:B,0))*VLOOKUP(E568,技能数值计算!$C$19:$D$28,2,FALSE))</f>
        <v>0</v>
      </c>
      <c r="P568" s="95"/>
      <c r="Q568" s="95"/>
      <c r="R568" s="95" t="str">
        <f>IF(INDEX(技能效果!O:O,MATCH(技能效果等级!B568,技能效果!B:B,0))="","",INDEX(技能效果!O:O,MATCH(技能效果等级!B568,技能效果!B:B,0)))</f>
        <v/>
      </c>
      <c r="S568" s="95"/>
      <c r="T568" s="95"/>
      <c r="U568" s="95"/>
      <c r="V568" s="96" t="str">
        <f>IF(INDEX(技能效果!AF:AF,MATCH(技能效果等级!B568,技能效果!B:B,0))="","",INDEX(技能效果!AF:AF,MATCH(技能效果等级!B568,技能效果!B:B,0)))</f>
        <v/>
      </c>
      <c r="W568" s="95">
        <f t="shared" si="7"/>
        <v>48</v>
      </c>
      <c r="X568" s="95"/>
      <c r="Y568" s="95"/>
    </row>
    <row r="569" spans="1:25" ht="16.5" x14ac:dyDescent="0.2">
      <c r="A569" s="62">
        <v>566</v>
      </c>
      <c r="B569" s="95">
        <f>INDEX(技能效果!B:B,MATCH(技能效果等级!W569,技能效果!AE:AE,0))</f>
        <v>130700602</v>
      </c>
      <c r="C569" s="95" t="str">
        <f>INDEX(技能效果!C:C,MATCH(技能效果等级!B569,技能效果!B:B,0))</f>
        <v>项羽普攻水晶</v>
      </c>
      <c r="D569" s="96" t="s">
        <v>873</v>
      </c>
      <c r="E569" s="95">
        <v>2</v>
      </c>
      <c r="F569" s="95">
        <f>INDEX(技能效果!H:H,MATCH(技能效果等级!B569,技能效果!B:B,0))</f>
        <v>3006</v>
      </c>
      <c r="G569" s="95">
        <f>IF(INDEX(技能效果!K:K,MATCH(B569,技能效果!B:B,0))=0,INDEX(技能效果!I:I,MATCH(技能效果等级!B569,技能效果!B:B,0)),INDEX(技能效果!I:I,MATCH(技能效果等级!B569,技能效果!B:B,0))*VLOOKUP(E569,技能数值计算!$C$19:$D$28,2,FALSE))</f>
        <v>1</v>
      </c>
      <c r="H569" s="95">
        <f>INDEX(技能效果!J:J,MATCH(技能效果等级!B569,技能效果!B:B,0))</f>
        <v>0</v>
      </c>
      <c r="I569" s="95"/>
      <c r="J569" s="95"/>
      <c r="K569" s="95"/>
      <c r="L569" s="95"/>
      <c r="M569" s="95"/>
      <c r="N569" s="96" t="str">
        <f>IF(INDEX(技能效果!L:L,MATCH(技能效果等级!B569,技能效果!B:B,0))="","",INDEX(技能效果!L:L,MATCH(技能效果等级!B569,技能效果!B:B,0)))</f>
        <v/>
      </c>
      <c r="O569" s="95">
        <f>IF(INDEX(技能效果!N:N,MATCH(B569,技能效果!B:B,0))=0,INDEX(技能效果!M:M,MATCH(技能效果等级!B569,技能效果!B:B,0)),INDEX(技能效果!M:M,MATCH(技能效果等级!B569,技能效果!B:B,0))*VLOOKUP(E569,技能数值计算!$C$19:$D$28,2,FALSE))</f>
        <v>0</v>
      </c>
      <c r="P569" s="95"/>
      <c r="Q569" s="95"/>
      <c r="R569" s="95" t="str">
        <f>IF(INDEX(技能效果!O:O,MATCH(技能效果等级!B569,技能效果!B:B,0))="","",INDEX(技能效果!O:O,MATCH(技能效果等级!B569,技能效果!B:B,0)))</f>
        <v/>
      </c>
      <c r="S569" s="95"/>
      <c r="T569" s="95"/>
      <c r="U569" s="95"/>
      <c r="V569" s="96" t="str">
        <f>IF(INDEX(技能效果!AF:AF,MATCH(技能效果等级!B569,技能效果!B:B,0))="","",INDEX(技能效果!AF:AF,MATCH(技能效果等级!B569,技能效果!B:B,0)))</f>
        <v/>
      </c>
      <c r="W569" s="95">
        <f t="shared" si="7"/>
        <v>48</v>
      </c>
      <c r="X569" s="95"/>
      <c r="Y569" s="95"/>
    </row>
    <row r="570" spans="1:25" ht="16.5" x14ac:dyDescent="0.2">
      <c r="A570" s="62">
        <v>567</v>
      </c>
      <c r="B570" s="95">
        <f>INDEX(技能效果!B:B,MATCH(技能效果等级!W570,技能效果!AE:AE,0))</f>
        <v>130700602</v>
      </c>
      <c r="C570" s="95" t="str">
        <f>INDEX(技能效果!C:C,MATCH(技能效果等级!B570,技能效果!B:B,0))</f>
        <v>项羽普攻水晶</v>
      </c>
      <c r="D570" s="96" t="s">
        <v>873</v>
      </c>
      <c r="E570" s="95">
        <v>3</v>
      </c>
      <c r="F570" s="95">
        <f>INDEX(技能效果!H:H,MATCH(技能效果等级!B570,技能效果!B:B,0))</f>
        <v>3006</v>
      </c>
      <c r="G570" s="95">
        <f>IF(INDEX(技能效果!K:K,MATCH(B570,技能效果!B:B,0))=0,INDEX(技能效果!I:I,MATCH(技能效果等级!B570,技能效果!B:B,0)),INDEX(技能效果!I:I,MATCH(技能效果等级!B570,技能效果!B:B,0))*VLOOKUP(E570,技能数值计算!$C$19:$D$28,2,FALSE))</f>
        <v>1</v>
      </c>
      <c r="H570" s="95">
        <f>INDEX(技能效果!J:J,MATCH(技能效果等级!B570,技能效果!B:B,0))</f>
        <v>0</v>
      </c>
      <c r="I570" s="95"/>
      <c r="J570" s="95"/>
      <c r="K570" s="95"/>
      <c r="L570" s="95"/>
      <c r="M570" s="95"/>
      <c r="N570" s="96" t="str">
        <f>IF(INDEX(技能效果!L:L,MATCH(技能效果等级!B570,技能效果!B:B,0))="","",INDEX(技能效果!L:L,MATCH(技能效果等级!B570,技能效果!B:B,0)))</f>
        <v/>
      </c>
      <c r="O570" s="95">
        <f>IF(INDEX(技能效果!N:N,MATCH(B570,技能效果!B:B,0))=0,INDEX(技能效果!M:M,MATCH(技能效果等级!B570,技能效果!B:B,0)),INDEX(技能效果!M:M,MATCH(技能效果等级!B570,技能效果!B:B,0))*VLOOKUP(E570,技能数值计算!$C$19:$D$28,2,FALSE))</f>
        <v>0</v>
      </c>
      <c r="P570" s="95"/>
      <c r="Q570" s="95"/>
      <c r="R570" s="95" t="str">
        <f>IF(INDEX(技能效果!O:O,MATCH(技能效果等级!B570,技能效果!B:B,0))="","",INDEX(技能效果!O:O,MATCH(技能效果等级!B570,技能效果!B:B,0)))</f>
        <v/>
      </c>
      <c r="S570" s="95"/>
      <c r="T570" s="95"/>
      <c r="U570" s="95"/>
      <c r="V570" s="96" t="str">
        <f>IF(INDEX(技能效果!AF:AF,MATCH(技能效果等级!B570,技能效果!B:B,0))="","",INDEX(技能效果!AF:AF,MATCH(技能效果等级!B570,技能效果!B:B,0)))</f>
        <v/>
      </c>
      <c r="W570" s="95">
        <f t="shared" si="7"/>
        <v>48</v>
      </c>
      <c r="X570" s="95"/>
      <c r="Y570" s="95"/>
    </row>
    <row r="571" spans="1:25" ht="16.5" x14ac:dyDescent="0.2">
      <c r="A571" s="62">
        <v>568</v>
      </c>
      <c r="B571" s="95">
        <f>INDEX(技能效果!B:B,MATCH(技能效果等级!W571,技能效果!AE:AE,0))</f>
        <v>130700602</v>
      </c>
      <c r="C571" s="95" t="str">
        <f>INDEX(技能效果!C:C,MATCH(技能效果等级!B571,技能效果!B:B,0))</f>
        <v>项羽普攻水晶</v>
      </c>
      <c r="D571" s="96" t="s">
        <v>873</v>
      </c>
      <c r="E571" s="95">
        <v>4</v>
      </c>
      <c r="F571" s="95">
        <f>INDEX(技能效果!H:H,MATCH(技能效果等级!B571,技能效果!B:B,0))</f>
        <v>3006</v>
      </c>
      <c r="G571" s="95">
        <f>IF(INDEX(技能效果!K:K,MATCH(B571,技能效果!B:B,0))=0,INDEX(技能效果!I:I,MATCH(技能效果等级!B571,技能效果!B:B,0)),INDEX(技能效果!I:I,MATCH(技能效果等级!B571,技能效果!B:B,0))*VLOOKUP(E571,技能数值计算!$C$19:$D$28,2,FALSE))</f>
        <v>1</v>
      </c>
      <c r="H571" s="95">
        <f>INDEX(技能效果!J:J,MATCH(技能效果等级!B571,技能效果!B:B,0))</f>
        <v>0</v>
      </c>
      <c r="I571" s="95"/>
      <c r="J571" s="95"/>
      <c r="K571" s="95"/>
      <c r="L571" s="95"/>
      <c r="M571" s="95"/>
      <c r="N571" s="96" t="str">
        <f>IF(INDEX(技能效果!L:L,MATCH(技能效果等级!B571,技能效果!B:B,0))="","",INDEX(技能效果!L:L,MATCH(技能效果等级!B571,技能效果!B:B,0)))</f>
        <v/>
      </c>
      <c r="O571" s="95">
        <f>IF(INDEX(技能效果!N:N,MATCH(B571,技能效果!B:B,0))=0,INDEX(技能效果!M:M,MATCH(技能效果等级!B571,技能效果!B:B,0)),INDEX(技能效果!M:M,MATCH(技能效果等级!B571,技能效果!B:B,0))*VLOOKUP(E571,技能数值计算!$C$19:$D$28,2,FALSE))</f>
        <v>0</v>
      </c>
      <c r="P571" s="95"/>
      <c r="Q571" s="95"/>
      <c r="R571" s="95" t="str">
        <f>IF(INDEX(技能效果!O:O,MATCH(技能效果等级!B571,技能效果!B:B,0))="","",INDEX(技能效果!O:O,MATCH(技能效果等级!B571,技能效果!B:B,0)))</f>
        <v/>
      </c>
      <c r="S571" s="95"/>
      <c r="T571" s="95"/>
      <c r="U571" s="95"/>
      <c r="V571" s="96" t="str">
        <f>IF(INDEX(技能效果!AF:AF,MATCH(技能效果等级!B571,技能效果!B:B,0))="","",INDEX(技能效果!AF:AF,MATCH(技能效果等级!B571,技能效果!B:B,0)))</f>
        <v/>
      </c>
      <c r="W571" s="95">
        <f t="shared" si="7"/>
        <v>48</v>
      </c>
      <c r="X571" s="95"/>
      <c r="Y571" s="95"/>
    </row>
    <row r="572" spans="1:25" ht="16.5" x14ac:dyDescent="0.2">
      <c r="A572" s="62">
        <v>569</v>
      </c>
      <c r="B572" s="95">
        <f>INDEX(技能效果!B:B,MATCH(技能效果等级!W572,技能效果!AE:AE,0))</f>
        <v>130700602</v>
      </c>
      <c r="C572" s="95" t="str">
        <f>INDEX(技能效果!C:C,MATCH(技能效果等级!B572,技能效果!B:B,0))</f>
        <v>项羽普攻水晶</v>
      </c>
      <c r="D572" s="96" t="s">
        <v>873</v>
      </c>
      <c r="E572" s="95">
        <v>5</v>
      </c>
      <c r="F572" s="95">
        <f>INDEX(技能效果!H:H,MATCH(技能效果等级!B572,技能效果!B:B,0))</f>
        <v>3006</v>
      </c>
      <c r="G572" s="95">
        <f>IF(INDEX(技能效果!K:K,MATCH(B572,技能效果!B:B,0))=0,INDEX(技能效果!I:I,MATCH(技能效果等级!B572,技能效果!B:B,0)),INDEX(技能效果!I:I,MATCH(技能效果等级!B572,技能效果!B:B,0))*VLOOKUP(E572,技能数值计算!$C$19:$D$28,2,FALSE))</f>
        <v>1</v>
      </c>
      <c r="H572" s="95">
        <f>INDEX(技能效果!J:J,MATCH(技能效果等级!B572,技能效果!B:B,0))</f>
        <v>0</v>
      </c>
      <c r="I572" s="95"/>
      <c r="J572" s="95"/>
      <c r="K572" s="95"/>
      <c r="L572" s="95"/>
      <c r="M572" s="95"/>
      <c r="N572" s="96" t="str">
        <f>IF(INDEX(技能效果!L:L,MATCH(技能效果等级!B572,技能效果!B:B,0))="","",INDEX(技能效果!L:L,MATCH(技能效果等级!B572,技能效果!B:B,0)))</f>
        <v/>
      </c>
      <c r="O572" s="95">
        <f>IF(INDEX(技能效果!N:N,MATCH(B572,技能效果!B:B,0))=0,INDEX(技能效果!M:M,MATCH(技能效果等级!B572,技能效果!B:B,0)),INDEX(技能效果!M:M,MATCH(技能效果等级!B572,技能效果!B:B,0))*VLOOKUP(E572,技能数值计算!$C$19:$D$28,2,FALSE))</f>
        <v>0</v>
      </c>
      <c r="P572" s="95"/>
      <c r="Q572" s="95"/>
      <c r="R572" s="95" t="str">
        <f>IF(INDEX(技能效果!O:O,MATCH(技能效果等级!B572,技能效果!B:B,0))="","",INDEX(技能效果!O:O,MATCH(技能效果等级!B572,技能效果!B:B,0)))</f>
        <v/>
      </c>
      <c r="S572" s="95"/>
      <c r="T572" s="95"/>
      <c r="U572" s="95"/>
      <c r="V572" s="96" t="str">
        <f>IF(INDEX(技能效果!AF:AF,MATCH(技能效果等级!B572,技能效果!B:B,0))="","",INDEX(技能效果!AF:AF,MATCH(技能效果等级!B572,技能效果!B:B,0)))</f>
        <v/>
      </c>
      <c r="W572" s="95">
        <f t="shared" si="7"/>
        <v>48</v>
      </c>
      <c r="X572" s="95"/>
      <c r="Y572" s="95"/>
    </row>
    <row r="573" spans="1:25" ht="16.5" x14ac:dyDescent="0.2">
      <c r="A573" s="62">
        <v>570</v>
      </c>
      <c r="B573" s="95">
        <f>INDEX(技能效果!B:B,MATCH(技能效果等级!W573,技能效果!AE:AE,0))</f>
        <v>130700602</v>
      </c>
      <c r="C573" s="95" t="str">
        <f>INDEX(技能效果!C:C,MATCH(技能效果等级!B573,技能效果!B:B,0))</f>
        <v>项羽普攻水晶</v>
      </c>
      <c r="D573" s="96" t="s">
        <v>873</v>
      </c>
      <c r="E573" s="95">
        <v>6</v>
      </c>
      <c r="F573" s="95">
        <f>INDEX(技能效果!H:H,MATCH(技能效果等级!B573,技能效果!B:B,0))</f>
        <v>3006</v>
      </c>
      <c r="G573" s="95">
        <f>IF(INDEX(技能效果!K:K,MATCH(B573,技能效果!B:B,0))=0,INDEX(技能效果!I:I,MATCH(技能效果等级!B573,技能效果!B:B,0)),INDEX(技能效果!I:I,MATCH(技能效果等级!B573,技能效果!B:B,0))*VLOOKUP(E573,技能数值计算!$C$19:$D$28,2,FALSE))</f>
        <v>1</v>
      </c>
      <c r="H573" s="95">
        <f>INDEX(技能效果!J:J,MATCH(技能效果等级!B573,技能效果!B:B,0))</f>
        <v>0</v>
      </c>
      <c r="I573" s="95"/>
      <c r="J573" s="95"/>
      <c r="K573" s="95"/>
      <c r="L573" s="95"/>
      <c r="M573" s="95"/>
      <c r="N573" s="96" t="str">
        <f>IF(INDEX(技能效果!L:L,MATCH(技能效果等级!B573,技能效果!B:B,0))="","",INDEX(技能效果!L:L,MATCH(技能效果等级!B573,技能效果!B:B,0)))</f>
        <v/>
      </c>
      <c r="O573" s="95">
        <f>IF(INDEX(技能效果!N:N,MATCH(B573,技能效果!B:B,0))=0,INDEX(技能效果!M:M,MATCH(技能效果等级!B573,技能效果!B:B,0)),INDEX(技能效果!M:M,MATCH(技能效果等级!B573,技能效果!B:B,0))*VLOOKUP(E573,技能数值计算!$C$19:$D$28,2,FALSE))</f>
        <v>0</v>
      </c>
      <c r="P573" s="95"/>
      <c r="Q573" s="95"/>
      <c r="R573" s="95" t="str">
        <f>IF(INDEX(技能效果!O:O,MATCH(技能效果等级!B573,技能效果!B:B,0))="","",INDEX(技能效果!O:O,MATCH(技能效果等级!B573,技能效果!B:B,0)))</f>
        <v/>
      </c>
      <c r="S573" s="95"/>
      <c r="T573" s="95"/>
      <c r="U573" s="95"/>
      <c r="V573" s="96" t="str">
        <f>IF(INDEX(技能效果!AF:AF,MATCH(技能效果等级!B573,技能效果!B:B,0))="","",INDEX(技能效果!AF:AF,MATCH(技能效果等级!B573,技能效果!B:B,0)))</f>
        <v/>
      </c>
      <c r="W573" s="95">
        <f t="shared" si="7"/>
        <v>48</v>
      </c>
      <c r="X573" s="95"/>
      <c r="Y573" s="95"/>
    </row>
    <row r="574" spans="1:25" ht="16.5" x14ac:dyDescent="0.2">
      <c r="A574" s="62">
        <v>571</v>
      </c>
      <c r="B574" s="95">
        <f>INDEX(技能效果!B:B,MATCH(技能效果等级!W574,技能效果!AE:AE,0))</f>
        <v>130700602</v>
      </c>
      <c r="C574" s="95" t="str">
        <f>INDEX(技能效果!C:C,MATCH(技能效果等级!B574,技能效果!B:B,0))</f>
        <v>项羽普攻水晶</v>
      </c>
      <c r="D574" s="96" t="s">
        <v>873</v>
      </c>
      <c r="E574" s="95">
        <v>7</v>
      </c>
      <c r="F574" s="95">
        <f>INDEX(技能效果!H:H,MATCH(技能效果等级!B574,技能效果!B:B,0))</f>
        <v>3006</v>
      </c>
      <c r="G574" s="95">
        <f>IF(INDEX(技能效果!K:K,MATCH(B574,技能效果!B:B,0))=0,INDEX(技能效果!I:I,MATCH(技能效果等级!B574,技能效果!B:B,0)),INDEX(技能效果!I:I,MATCH(技能效果等级!B574,技能效果!B:B,0))*VLOOKUP(E574,技能数值计算!$C$19:$D$28,2,FALSE))</f>
        <v>1</v>
      </c>
      <c r="H574" s="95">
        <f>INDEX(技能效果!J:J,MATCH(技能效果等级!B574,技能效果!B:B,0))</f>
        <v>0</v>
      </c>
      <c r="I574" s="95"/>
      <c r="J574" s="95"/>
      <c r="K574" s="95"/>
      <c r="L574" s="95"/>
      <c r="M574" s="95"/>
      <c r="N574" s="96" t="str">
        <f>IF(INDEX(技能效果!L:L,MATCH(技能效果等级!B574,技能效果!B:B,0))="","",INDEX(技能效果!L:L,MATCH(技能效果等级!B574,技能效果!B:B,0)))</f>
        <v/>
      </c>
      <c r="O574" s="95">
        <f>IF(INDEX(技能效果!N:N,MATCH(B574,技能效果!B:B,0))=0,INDEX(技能效果!M:M,MATCH(技能效果等级!B574,技能效果!B:B,0)),INDEX(技能效果!M:M,MATCH(技能效果等级!B574,技能效果!B:B,0))*VLOOKUP(E574,技能数值计算!$C$19:$D$28,2,FALSE))</f>
        <v>0</v>
      </c>
      <c r="P574" s="95"/>
      <c r="Q574" s="95"/>
      <c r="R574" s="95" t="str">
        <f>IF(INDEX(技能效果!O:O,MATCH(技能效果等级!B574,技能效果!B:B,0))="","",INDEX(技能效果!O:O,MATCH(技能效果等级!B574,技能效果!B:B,0)))</f>
        <v/>
      </c>
      <c r="S574" s="95"/>
      <c r="T574" s="95"/>
      <c r="U574" s="95"/>
      <c r="V574" s="96" t="str">
        <f>IF(INDEX(技能效果!AF:AF,MATCH(技能效果等级!B574,技能效果!B:B,0))="","",INDEX(技能效果!AF:AF,MATCH(技能效果等级!B574,技能效果!B:B,0)))</f>
        <v/>
      </c>
      <c r="W574" s="95">
        <f t="shared" si="7"/>
        <v>48</v>
      </c>
      <c r="X574" s="95"/>
      <c r="Y574" s="95"/>
    </row>
    <row r="575" spans="1:25" ht="16.5" x14ac:dyDescent="0.2">
      <c r="A575" s="62">
        <v>572</v>
      </c>
      <c r="B575" s="95">
        <f>INDEX(技能效果!B:B,MATCH(技能效果等级!W575,技能效果!AE:AE,0))</f>
        <v>130700602</v>
      </c>
      <c r="C575" s="95" t="str">
        <f>INDEX(技能效果!C:C,MATCH(技能效果等级!B575,技能效果!B:B,0))</f>
        <v>项羽普攻水晶</v>
      </c>
      <c r="D575" s="96" t="s">
        <v>873</v>
      </c>
      <c r="E575" s="95">
        <v>8</v>
      </c>
      <c r="F575" s="95">
        <f>INDEX(技能效果!H:H,MATCH(技能效果等级!B575,技能效果!B:B,0))</f>
        <v>3006</v>
      </c>
      <c r="G575" s="95">
        <f>IF(INDEX(技能效果!K:K,MATCH(B575,技能效果!B:B,0))=0,INDEX(技能效果!I:I,MATCH(技能效果等级!B575,技能效果!B:B,0)),INDEX(技能效果!I:I,MATCH(技能效果等级!B575,技能效果!B:B,0))*VLOOKUP(E575,技能数值计算!$C$19:$D$28,2,FALSE))</f>
        <v>1</v>
      </c>
      <c r="H575" s="95">
        <f>INDEX(技能效果!J:J,MATCH(技能效果等级!B575,技能效果!B:B,0))</f>
        <v>0</v>
      </c>
      <c r="I575" s="95"/>
      <c r="J575" s="95"/>
      <c r="K575" s="95"/>
      <c r="L575" s="95"/>
      <c r="M575" s="95"/>
      <c r="N575" s="96" t="str">
        <f>IF(INDEX(技能效果!L:L,MATCH(技能效果等级!B575,技能效果!B:B,0))="","",INDEX(技能效果!L:L,MATCH(技能效果等级!B575,技能效果!B:B,0)))</f>
        <v/>
      </c>
      <c r="O575" s="95">
        <f>IF(INDEX(技能效果!N:N,MATCH(B575,技能效果!B:B,0))=0,INDEX(技能效果!M:M,MATCH(技能效果等级!B575,技能效果!B:B,0)),INDEX(技能效果!M:M,MATCH(技能效果等级!B575,技能效果!B:B,0))*VLOOKUP(E575,技能数值计算!$C$19:$D$28,2,FALSE))</f>
        <v>0</v>
      </c>
      <c r="P575" s="95"/>
      <c r="Q575" s="95"/>
      <c r="R575" s="95" t="str">
        <f>IF(INDEX(技能效果!O:O,MATCH(技能效果等级!B575,技能效果!B:B,0))="","",INDEX(技能效果!O:O,MATCH(技能效果等级!B575,技能效果!B:B,0)))</f>
        <v/>
      </c>
      <c r="S575" s="95"/>
      <c r="T575" s="95"/>
      <c r="U575" s="95"/>
      <c r="V575" s="96" t="str">
        <f>IF(INDEX(技能效果!AF:AF,MATCH(技能效果等级!B575,技能效果!B:B,0))="","",INDEX(技能效果!AF:AF,MATCH(技能效果等级!B575,技能效果!B:B,0)))</f>
        <v/>
      </c>
      <c r="W575" s="95">
        <f t="shared" si="7"/>
        <v>48</v>
      </c>
      <c r="X575" s="95"/>
      <c r="Y575" s="95"/>
    </row>
    <row r="576" spans="1:25" ht="16.5" x14ac:dyDescent="0.2">
      <c r="A576" s="62">
        <v>573</v>
      </c>
      <c r="B576" s="95">
        <f>INDEX(技能效果!B:B,MATCH(技能效果等级!W576,技能效果!AE:AE,0))</f>
        <v>130700602</v>
      </c>
      <c r="C576" s="95" t="str">
        <f>INDEX(技能效果!C:C,MATCH(技能效果等级!B576,技能效果!B:B,0))</f>
        <v>项羽普攻水晶</v>
      </c>
      <c r="D576" s="96" t="s">
        <v>873</v>
      </c>
      <c r="E576" s="95">
        <v>9</v>
      </c>
      <c r="F576" s="95">
        <f>INDEX(技能效果!H:H,MATCH(技能效果等级!B576,技能效果!B:B,0))</f>
        <v>3006</v>
      </c>
      <c r="G576" s="95">
        <f>IF(INDEX(技能效果!K:K,MATCH(B576,技能效果!B:B,0))=0,INDEX(技能效果!I:I,MATCH(技能效果等级!B576,技能效果!B:B,0)),INDEX(技能效果!I:I,MATCH(技能效果等级!B576,技能效果!B:B,0))*VLOOKUP(E576,技能数值计算!$C$19:$D$28,2,FALSE))</f>
        <v>1</v>
      </c>
      <c r="H576" s="95">
        <f>INDEX(技能效果!J:J,MATCH(技能效果等级!B576,技能效果!B:B,0))</f>
        <v>0</v>
      </c>
      <c r="I576" s="95"/>
      <c r="J576" s="95"/>
      <c r="K576" s="95"/>
      <c r="L576" s="95"/>
      <c r="M576" s="95"/>
      <c r="N576" s="96" t="str">
        <f>IF(INDEX(技能效果!L:L,MATCH(技能效果等级!B576,技能效果!B:B,0))="","",INDEX(技能效果!L:L,MATCH(技能效果等级!B576,技能效果!B:B,0)))</f>
        <v/>
      </c>
      <c r="O576" s="95">
        <f>IF(INDEX(技能效果!N:N,MATCH(B576,技能效果!B:B,0))=0,INDEX(技能效果!M:M,MATCH(技能效果等级!B576,技能效果!B:B,0)),INDEX(技能效果!M:M,MATCH(技能效果等级!B576,技能效果!B:B,0))*VLOOKUP(E576,技能数值计算!$C$19:$D$28,2,FALSE))</f>
        <v>0</v>
      </c>
      <c r="P576" s="95"/>
      <c r="Q576" s="95"/>
      <c r="R576" s="95" t="str">
        <f>IF(INDEX(技能效果!O:O,MATCH(技能效果等级!B576,技能效果!B:B,0))="","",INDEX(技能效果!O:O,MATCH(技能效果等级!B576,技能效果!B:B,0)))</f>
        <v/>
      </c>
      <c r="S576" s="95"/>
      <c r="T576" s="95"/>
      <c r="U576" s="95"/>
      <c r="V576" s="96" t="str">
        <f>IF(INDEX(技能效果!AF:AF,MATCH(技能效果等级!B576,技能效果!B:B,0))="","",INDEX(技能效果!AF:AF,MATCH(技能效果等级!B576,技能效果!B:B,0)))</f>
        <v/>
      </c>
      <c r="W576" s="95">
        <f t="shared" si="7"/>
        <v>48</v>
      </c>
      <c r="X576" s="95"/>
      <c r="Y576" s="95"/>
    </row>
    <row r="577" spans="1:25" ht="16.5" x14ac:dyDescent="0.2">
      <c r="A577" s="62">
        <v>574</v>
      </c>
      <c r="B577" s="95">
        <f>INDEX(技能效果!B:B,MATCH(技能效果等级!W577,技能效果!AE:AE,0))</f>
        <v>130700602</v>
      </c>
      <c r="C577" s="95" t="str">
        <f>INDEX(技能效果!C:C,MATCH(技能效果等级!B577,技能效果!B:B,0))</f>
        <v>项羽普攻水晶</v>
      </c>
      <c r="D577" s="96" t="s">
        <v>873</v>
      </c>
      <c r="E577" s="95">
        <v>10</v>
      </c>
      <c r="F577" s="95">
        <f>INDEX(技能效果!H:H,MATCH(技能效果等级!B577,技能效果!B:B,0))</f>
        <v>3006</v>
      </c>
      <c r="G577" s="95">
        <f>IF(INDEX(技能效果!K:K,MATCH(B577,技能效果!B:B,0))=0,INDEX(技能效果!I:I,MATCH(技能效果等级!B577,技能效果!B:B,0)),INDEX(技能效果!I:I,MATCH(技能效果等级!B577,技能效果!B:B,0))*VLOOKUP(E577,技能数值计算!$C$19:$D$28,2,FALSE))</f>
        <v>1</v>
      </c>
      <c r="H577" s="95">
        <f>INDEX(技能效果!J:J,MATCH(技能效果等级!B577,技能效果!B:B,0))</f>
        <v>0</v>
      </c>
      <c r="I577" s="95"/>
      <c r="J577" s="95"/>
      <c r="K577" s="95"/>
      <c r="L577" s="95"/>
      <c r="M577" s="95"/>
      <c r="N577" s="96" t="str">
        <f>IF(INDEX(技能效果!L:L,MATCH(技能效果等级!B577,技能效果!B:B,0))="","",INDEX(技能效果!L:L,MATCH(技能效果等级!B577,技能效果!B:B,0)))</f>
        <v/>
      </c>
      <c r="O577" s="95">
        <f>IF(INDEX(技能效果!N:N,MATCH(B577,技能效果!B:B,0))=0,INDEX(技能效果!M:M,MATCH(技能效果等级!B577,技能效果!B:B,0)),INDEX(技能效果!M:M,MATCH(技能效果等级!B577,技能效果!B:B,0))*VLOOKUP(E577,技能数值计算!$C$19:$D$28,2,FALSE))</f>
        <v>0</v>
      </c>
      <c r="P577" s="95"/>
      <c r="Q577" s="95"/>
      <c r="R577" s="95" t="str">
        <f>IF(INDEX(技能效果!O:O,MATCH(技能效果等级!B577,技能效果!B:B,0))="","",INDEX(技能效果!O:O,MATCH(技能效果等级!B577,技能效果!B:B,0)))</f>
        <v/>
      </c>
      <c r="S577" s="95"/>
      <c r="T577" s="95"/>
      <c r="U577" s="95"/>
      <c r="V577" s="96" t="str">
        <f>IF(INDEX(技能效果!AF:AF,MATCH(技能效果等级!B577,技能效果!B:B,0))="","",INDEX(技能效果!AF:AF,MATCH(技能效果等级!B577,技能效果!B:B,0)))</f>
        <v/>
      </c>
      <c r="W577" s="95">
        <f t="shared" si="7"/>
        <v>48</v>
      </c>
      <c r="X577" s="95"/>
      <c r="Y577" s="95"/>
    </row>
    <row r="578" spans="1:25" ht="16.5" x14ac:dyDescent="0.2">
      <c r="A578" s="62">
        <v>575</v>
      </c>
      <c r="B578" s="95">
        <f>INDEX(技能效果!B:B,MATCH(技能效果等级!W578,技能效果!AE:AE,0))</f>
        <v>130700701</v>
      </c>
      <c r="C578" s="95" t="str">
        <f>INDEX(技能效果!C:C,MATCH(技能效果等级!B578,技能效果!B:B,0))</f>
        <v>天使缇娜普攻伤害</v>
      </c>
      <c r="D578" s="96" t="s">
        <v>873</v>
      </c>
      <c r="E578" s="95">
        <v>1</v>
      </c>
      <c r="F578" s="95">
        <f>INDEX(技能效果!H:H,MATCH(技能效果等级!B578,技能效果!B:B,0))</f>
        <v>1001</v>
      </c>
      <c r="G578" s="95">
        <f>IF(INDEX(技能效果!K:K,MATCH(B578,技能效果!B:B,0))=0,INDEX(技能效果!I:I,MATCH(技能效果等级!B578,技能效果!B:B,0)),INDEX(技能效果!I:I,MATCH(技能效果等级!B578,技能效果!B:B,0))*VLOOKUP(E578,技能数值计算!$C$19:$D$28,2,FALSE))</f>
        <v>1</v>
      </c>
      <c r="H578" s="95">
        <f>INDEX(技能效果!J:J,MATCH(技能效果等级!B578,技能效果!B:B,0))</f>
        <v>0</v>
      </c>
      <c r="I578" s="95"/>
      <c r="J578" s="95"/>
      <c r="K578" s="95"/>
      <c r="L578" s="95"/>
      <c r="M578" s="95"/>
      <c r="N578" s="96" t="str">
        <f>IF(INDEX(技能效果!L:L,MATCH(技能效果等级!B578,技能效果!B:B,0))="","",INDEX(技能效果!L:L,MATCH(技能效果等级!B578,技能效果!B:B,0)))</f>
        <v/>
      </c>
      <c r="O578" s="95">
        <f>IF(INDEX(技能效果!N:N,MATCH(B578,技能效果!B:B,0))=0,INDEX(技能效果!M:M,MATCH(技能效果等级!B578,技能效果!B:B,0)),INDEX(技能效果!M:M,MATCH(技能效果等级!B578,技能效果!B:B,0))*VLOOKUP(E578,技能数值计算!$C$19:$D$28,2,FALSE))</f>
        <v>0</v>
      </c>
      <c r="P578" s="95"/>
      <c r="Q578" s="95"/>
      <c r="R578" s="95" t="str">
        <f>IF(INDEX(技能效果!O:O,MATCH(技能效果等级!B578,技能效果!B:B,0))="","",INDEX(技能效果!O:O,MATCH(技能效果等级!B578,技能效果!B:B,0)))</f>
        <v/>
      </c>
      <c r="S578" s="95"/>
      <c r="T578" s="95"/>
      <c r="U578" s="95"/>
      <c r="V578" s="96" t="str">
        <f>IF(INDEX(技能效果!AF:AF,MATCH(技能效果等级!B578,技能效果!B:B,0))="","",INDEX(技能效果!AF:AF,MATCH(技能效果等级!B578,技能效果!B:B,0)))</f>
        <v/>
      </c>
      <c r="W578" s="95">
        <f t="shared" si="7"/>
        <v>49</v>
      </c>
      <c r="X578" s="95"/>
      <c r="Y578" s="95"/>
    </row>
    <row r="579" spans="1:25" ht="16.5" x14ac:dyDescent="0.2">
      <c r="A579" s="62">
        <v>576</v>
      </c>
      <c r="B579" s="95">
        <f>INDEX(技能效果!B:B,MATCH(技能效果等级!W579,技能效果!AE:AE,0))</f>
        <v>130700701</v>
      </c>
      <c r="C579" s="95" t="str">
        <f>INDEX(技能效果!C:C,MATCH(技能效果等级!B579,技能效果!B:B,0))</f>
        <v>天使缇娜普攻伤害</v>
      </c>
      <c r="D579" s="96" t="s">
        <v>873</v>
      </c>
      <c r="E579" s="95">
        <v>2</v>
      </c>
      <c r="F579" s="95">
        <f>INDEX(技能效果!H:H,MATCH(技能效果等级!B579,技能效果!B:B,0))</f>
        <v>1001</v>
      </c>
      <c r="G579" s="95">
        <f>IF(INDEX(技能效果!K:K,MATCH(B579,技能效果!B:B,0))=0,INDEX(技能效果!I:I,MATCH(技能效果等级!B579,技能效果!B:B,0)),INDEX(技能效果!I:I,MATCH(技能效果等级!B579,技能效果!B:B,0))*VLOOKUP(E579,技能数值计算!$C$19:$D$28,2,FALSE))</f>
        <v>1</v>
      </c>
      <c r="H579" s="95">
        <f>INDEX(技能效果!J:J,MATCH(技能效果等级!B579,技能效果!B:B,0))</f>
        <v>0</v>
      </c>
      <c r="I579" s="95"/>
      <c r="J579" s="95"/>
      <c r="K579" s="95"/>
      <c r="L579" s="95"/>
      <c r="M579" s="95"/>
      <c r="N579" s="96" t="str">
        <f>IF(INDEX(技能效果!L:L,MATCH(技能效果等级!B579,技能效果!B:B,0))="","",INDEX(技能效果!L:L,MATCH(技能效果等级!B579,技能效果!B:B,0)))</f>
        <v/>
      </c>
      <c r="O579" s="95">
        <f>IF(INDEX(技能效果!N:N,MATCH(B579,技能效果!B:B,0))=0,INDEX(技能效果!M:M,MATCH(技能效果等级!B579,技能效果!B:B,0)),INDEX(技能效果!M:M,MATCH(技能效果等级!B579,技能效果!B:B,0))*VLOOKUP(E579,技能数值计算!$C$19:$D$28,2,FALSE))</f>
        <v>0</v>
      </c>
      <c r="P579" s="95"/>
      <c r="Q579" s="95"/>
      <c r="R579" s="95" t="str">
        <f>IF(INDEX(技能效果!O:O,MATCH(技能效果等级!B579,技能效果!B:B,0))="","",INDEX(技能效果!O:O,MATCH(技能效果等级!B579,技能效果!B:B,0)))</f>
        <v/>
      </c>
      <c r="S579" s="95"/>
      <c r="T579" s="95"/>
      <c r="U579" s="95"/>
      <c r="V579" s="96" t="str">
        <f>IF(INDEX(技能效果!AF:AF,MATCH(技能效果等级!B579,技能效果!B:B,0))="","",INDEX(技能效果!AF:AF,MATCH(技能效果等级!B579,技能效果!B:B,0)))</f>
        <v/>
      </c>
      <c r="W579" s="95">
        <f t="shared" si="7"/>
        <v>49</v>
      </c>
      <c r="X579" s="95"/>
      <c r="Y579" s="95"/>
    </row>
    <row r="580" spans="1:25" ht="16.5" x14ac:dyDescent="0.2">
      <c r="A580" s="62">
        <v>577</v>
      </c>
      <c r="B580" s="95">
        <f>INDEX(技能效果!B:B,MATCH(技能效果等级!W580,技能效果!AE:AE,0))</f>
        <v>130700701</v>
      </c>
      <c r="C580" s="95" t="str">
        <f>INDEX(技能效果!C:C,MATCH(技能效果等级!B580,技能效果!B:B,0))</f>
        <v>天使缇娜普攻伤害</v>
      </c>
      <c r="D580" s="96" t="s">
        <v>873</v>
      </c>
      <c r="E580" s="95">
        <v>3</v>
      </c>
      <c r="F580" s="95">
        <f>INDEX(技能效果!H:H,MATCH(技能效果等级!B580,技能效果!B:B,0))</f>
        <v>1001</v>
      </c>
      <c r="G580" s="95">
        <f>IF(INDEX(技能效果!K:K,MATCH(B580,技能效果!B:B,0))=0,INDEX(技能效果!I:I,MATCH(技能效果等级!B580,技能效果!B:B,0)),INDEX(技能效果!I:I,MATCH(技能效果等级!B580,技能效果!B:B,0))*VLOOKUP(E580,技能数值计算!$C$19:$D$28,2,FALSE))</f>
        <v>1</v>
      </c>
      <c r="H580" s="95">
        <f>INDEX(技能效果!J:J,MATCH(技能效果等级!B580,技能效果!B:B,0))</f>
        <v>0</v>
      </c>
      <c r="I580" s="95"/>
      <c r="J580" s="95"/>
      <c r="K580" s="95"/>
      <c r="L580" s="95"/>
      <c r="M580" s="95"/>
      <c r="N580" s="96" t="str">
        <f>IF(INDEX(技能效果!L:L,MATCH(技能效果等级!B580,技能效果!B:B,0))="","",INDEX(技能效果!L:L,MATCH(技能效果等级!B580,技能效果!B:B,0)))</f>
        <v/>
      </c>
      <c r="O580" s="95">
        <f>IF(INDEX(技能效果!N:N,MATCH(B580,技能效果!B:B,0))=0,INDEX(技能效果!M:M,MATCH(技能效果等级!B580,技能效果!B:B,0)),INDEX(技能效果!M:M,MATCH(技能效果等级!B580,技能效果!B:B,0))*VLOOKUP(E580,技能数值计算!$C$19:$D$28,2,FALSE))</f>
        <v>0</v>
      </c>
      <c r="P580" s="95"/>
      <c r="Q580" s="95"/>
      <c r="R580" s="95" t="str">
        <f>IF(INDEX(技能效果!O:O,MATCH(技能效果等级!B580,技能效果!B:B,0))="","",INDEX(技能效果!O:O,MATCH(技能效果等级!B580,技能效果!B:B,0)))</f>
        <v/>
      </c>
      <c r="S580" s="95"/>
      <c r="T580" s="95"/>
      <c r="U580" s="95"/>
      <c r="V580" s="96" t="str">
        <f>IF(INDEX(技能效果!AF:AF,MATCH(技能效果等级!B580,技能效果!B:B,0))="","",INDEX(技能效果!AF:AF,MATCH(技能效果等级!B580,技能效果!B:B,0)))</f>
        <v/>
      </c>
      <c r="W580" s="95">
        <f t="shared" si="7"/>
        <v>49</v>
      </c>
      <c r="X580" s="95"/>
      <c r="Y580" s="95"/>
    </row>
    <row r="581" spans="1:25" ht="16.5" x14ac:dyDescent="0.2">
      <c r="A581" s="62">
        <v>578</v>
      </c>
      <c r="B581" s="95">
        <f>INDEX(技能效果!B:B,MATCH(技能效果等级!W581,技能效果!AE:AE,0))</f>
        <v>130700701</v>
      </c>
      <c r="C581" s="95" t="str">
        <f>INDEX(技能效果!C:C,MATCH(技能效果等级!B581,技能效果!B:B,0))</f>
        <v>天使缇娜普攻伤害</v>
      </c>
      <c r="D581" s="96" t="s">
        <v>873</v>
      </c>
      <c r="E581" s="95">
        <v>4</v>
      </c>
      <c r="F581" s="95">
        <f>INDEX(技能效果!H:H,MATCH(技能效果等级!B581,技能效果!B:B,0))</f>
        <v>1001</v>
      </c>
      <c r="G581" s="95">
        <f>IF(INDEX(技能效果!K:K,MATCH(B581,技能效果!B:B,0))=0,INDEX(技能效果!I:I,MATCH(技能效果等级!B581,技能效果!B:B,0)),INDEX(技能效果!I:I,MATCH(技能效果等级!B581,技能效果!B:B,0))*VLOOKUP(E581,技能数值计算!$C$19:$D$28,2,FALSE))</f>
        <v>1</v>
      </c>
      <c r="H581" s="95">
        <f>INDEX(技能效果!J:J,MATCH(技能效果等级!B581,技能效果!B:B,0))</f>
        <v>0</v>
      </c>
      <c r="I581" s="95"/>
      <c r="J581" s="95"/>
      <c r="K581" s="95"/>
      <c r="L581" s="95"/>
      <c r="M581" s="95"/>
      <c r="N581" s="96" t="str">
        <f>IF(INDEX(技能效果!L:L,MATCH(技能效果等级!B581,技能效果!B:B,0))="","",INDEX(技能效果!L:L,MATCH(技能效果等级!B581,技能效果!B:B,0)))</f>
        <v/>
      </c>
      <c r="O581" s="95">
        <f>IF(INDEX(技能效果!N:N,MATCH(B581,技能效果!B:B,0))=0,INDEX(技能效果!M:M,MATCH(技能效果等级!B581,技能效果!B:B,0)),INDEX(技能效果!M:M,MATCH(技能效果等级!B581,技能效果!B:B,0))*VLOOKUP(E581,技能数值计算!$C$19:$D$28,2,FALSE))</f>
        <v>0</v>
      </c>
      <c r="P581" s="95"/>
      <c r="Q581" s="95"/>
      <c r="R581" s="95" t="str">
        <f>IF(INDEX(技能效果!O:O,MATCH(技能效果等级!B581,技能效果!B:B,0))="","",INDEX(技能效果!O:O,MATCH(技能效果等级!B581,技能效果!B:B,0)))</f>
        <v/>
      </c>
      <c r="S581" s="95"/>
      <c r="T581" s="95"/>
      <c r="U581" s="95"/>
      <c r="V581" s="96" t="str">
        <f>IF(INDEX(技能效果!AF:AF,MATCH(技能效果等级!B581,技能效果!B:B,0))="","",INDEX(技能效果!AF:AF,MATCH(技能效果等级!B581,技能效果!B:B,0)))</f>
        <v/>
      </c>
      <c r="W581" s="95">
        <f t="shared" si="7"/>
        <v>49</v>
      </c>
      <c r="X581" s="95"/>
      <c r="Y581" s="95"/>
    </row>
    <row r="582" spans="1:25" ht="16.5" x14ac:dyDescent="0.2">
      <c r="A582" s="62">
        <v>579</v>
      </c>
      <c r="B582" s="95">
        <f>INDEX(技能效果!B:B,MATCH(技能效果等级!W582,技能效果!AE:AE,0))</f>
        <v>130700701</v>
      </c>
      <c r="C582" s="95" t="str">
        <f>INDEX(技能效果!C:C,MATCH(技能效果等级!B582,技能效果!B:B,0))</f>
        <v>天使缇娜普攻伤害</v>
      </c>
      <c r="D582" s="96" t="s">
        <v>873</v>
      </c>
      <c r="E582" s="95">
        <v>5</v>
      </c>
      <c r="F582" s="95">
        <f>INDEX(技能效果!H:H,MATCH(技能效果等级!B582,技能效果!B:B,0))</f>
        <v>1001</v>
      </c>
      <c r="G582" s="95">
        <f>IF(INDEX(技能效果!K:K,MATCH(B582,技能效果!B:B,0))=0,INDEX(技能效果!I:I,MATCH(技能效果等级!B582,技能效果!B:B,0)),INDEX(技能效果!I:I,MATCH(技能效果等级!B582,技能效果!B:B,0))*VLOOKUP(E582,技能数值计算!$C$19:$D$28,2,FALSE))</f>
        <v>1</v>
      </c>
      <c r="H582" s="95">
        <f>INDEX(技能效果!J:J,MATCH(技能效果等级!B582,技能效果!B:B,0))</f>
        <v>0</v>
      </c>
      <c r="I582" s="95"/>
      <c r="J582" s="95"/>
      <c r="K582" s="95"/>
      <c r="L582" s="95"/>
      <c r="M582" s="95"/>
      <c r="N582" s="96" t="str">
        <f>IF(INDEX(技能效果!L:L,MATCH(技能效果等级!B582,技能效果!B:B,0))="","",INDEX(技能效果!L:L,MATCH(技能效果等级!B582,技能效果!B:B,0)))</f>
        <v/>
      </c>
      <c r="O582" s="95">
        <f>IF(INDEX(技能效果!N:N,MATCH(B582,技能效果!B:B,0))=0,INDEX(技能效果!M:M,MATCH(技能效果等级!B582,技能效果!B:B,0)),INDEX(技能效果!M:M,MATCH(技能效果等级!B582,技能效果!B:B,0))*VLOOKUP(E582,技能数值计算!$C$19:$D$28,2,FALSE))</f>
        <v>0</v>
      </c>
      <c r="P582" s="95"/>
      <c r="Q582" s="95"/>
      <c r="R582" s="95" t="str">
        <f>IF(INDEX(技能效果!O:O,MATCH(技能效果等级!B582,技能效果!B:B,0))="","",INDEX(技能效果!O:O,MATCH(技能效果等级!B582,技能效果!B:B,0)))</f>
        <v/>
      </c>
      <c r="S582" s="95"/>
      <c r="T582" s="95"/>
      <c r="U582" s="95"/>
      <c r="V582" s="96" t="str">
        <f>IF(INDEX(技能效果!AF:AF,MATCH(技能效果等级!B582,技能效果!B:B,0))="","",INDEX(技能效果!AF:AF,MATCH(技能效果等级!B582,技能效果!B:B,0)))</f>
        <v/>
      </c>
      <c r="W582" s="95">
        <f t="shared" si="7"/>
        <v>49</v>
      </c>
      <c r="X582" s="95"/>
      <c r="Y582" s="95"/>
    </row>
    <row r="583" spans="1:25" ht="16.5" x14ac:dyDescent="0.2">
      <c r="A583" s="62">
        <v>580</v>
      </c>
      <c r="B583" s="95">
        <f>INDEX(技能效果!B:B,MATCH(技能效果等级!W583,技能效果!AE:AE,0))</f>
        <v>130700701</v>
      </c>
      <c r="C583" s="95" t="str">
        <f>INDEX(技能效果!C:C,MATCH(技能效果等级!B583,技能效果!B:B,0))</f>
        <v>天使缇娜普攻伤害</v>
      </c>
      <c r="D583" s="96" t="s">
        <v>873</v>
      </c>
      <c r="E583" s="95">
        <v>6</v>
      </c>
      <c r="F583" s="95">
        <f>INDEX(技能效果!H:H,MATCH(技能效果等级!B583,技能效果!B:B,0))</f>
        <v>1001</v>
      </c>
      <c r="G583" s="95">
        <f>IF(INDEX(技能效果!K:K,MATCH(B583,技能效果!B:B,0))=0,INDEX(技能效果!I:I,MATCH(技能效果等级!B583,技能效果!B:B,0)),INDEX(技能效果!I:I,MATCH(技能效果等级!B583,技能效果!B:B,0))*VLOOKUP(E583,技能数值计算!$C$19:$D$28,2,FALSE))</f>
        <v>1</v>
      </c>
      <c r="H583" s="95">
        <f>INDEX(技能效果!J:J,MATCH(技能效果等级!B583,技能效果!B:B,0))</f>
        <v>0</v>
      </c>
      <c r="I583" s="95"/>
      <c r="J583" s="95"/>
      <c r="K583" s="95"/>
      <c r="L583" s="95"/>
      <c r="M583" s="95"/>
      <c r="N583" s="96" t="str">
        <f>IF(INDEX(技能效果!L:L,MATCH(技能效果等级!B583,技能效果!B:B,0))="","",INDEX(技能效果!L:L,MATCH(技能效果等级!B583,技能效果!B:B,0)))</f>
        <v/>
      </c>
      <c r="O583" s="95">
        <f>IF(INDEX(技能效果!N:N,MATCH(B583,技能效果!B:B,0))=0,INDEX(技能效果!M:M,MATCH(技能效果等级!B583,技能效果!B:B,0)),INDEX(技能效果!M:M,MATCH(技能效果等级!B583,技能效果!B:B,0))*VLOOKUP(E583,技能数值计算!$C$19:$D$28,2,FALSE))</f>
        <v>0</v>
      </c>
      <c r="P583" s="95"/>
      <c r="Q583" s="95"/>
      <c r="R583" s="95" t="str">
        <f>IF(INDEX(技能效果!O:O,MATCH(技能效果等级!B583,技能效果!B:B,0))="","",INDEX(技能效果!O:O,MATCH(技能效果等级!B583,技能效果!B:B,0)))</f>
        <v/>
      </c>
      <c r="S583" s="95"/>
      <c r="T583" s="95"/>
      <c r="U583" s="95"/>
      <c r="V583" s="96" t="str">
        <f>IF(INDEX(技能效果!AF:AF,MATCH(技能效果等级!B583,技能效果!B:B,0))="","",INDEX(技能效果!AF:AF,MATCH(技能效果等级!B583,技能效果!B:B,0)))</f>
        <v/>
      </c>
      <c r="W583" s="95">
        <f t="shared" si="7"/>
        <v>49</v>
      </c>
      <c r="X583" s="95"/>
      <c r="Y583" s="95"/>
    </row>
    <row r="584" spans="1:25" ht="16.5" x14ac:dyDescent="0.2">
      <c r="A584" s="62">
        <v>581</v>
      </c>
      <c r="B584" s="95">
        <f>INDEX(技能效果!B:B,MATCH(技能效果等级!W584,技能效果!AE:AE,0))</f>
        <v>130700701</v>
      </c>
      <c r="C584" s="95" t="str">
        <f>INDEX(技能效果!C:C,MATCH(技能效果等级!B584,技能效果!B:B,0))</f>
        <v>天使缇娜普攻伤害</v>
      </c>
      <c r="D584" s="96" t="s">
        <v>873</v>
      </c>
      <c r="E584" s="95">
        <v>7</v>
      </c>
      <c r="F584" s="95">
        <f>INDEX(技能效果!H:H,MATCH(技能效果等级!B584,技能效果!B:B,0))</f>
        <v>1001</v>
      </c>
      <c r="G584" s="95">
        <f>IF(INDEX(技能效果!K:K,MATCH(B584,技能效果!B:B,0))=0,INDEX(技能效果!I:I,MATCH(技能效果等级!B584,技能效果!B:B,0)),INDEX(技能效果!I:I,MATCH(技能效果等级!B584,技能效果!B:B,0))*VLOOKUP(E584,技能数值计算!$C$19:$D$28,2,FALSE))</f>
        <v>1</v>
      </c>
      <c r="H584" s="95">
        <f>INDEX(技能效果!J:J,MATCH(技能效果等级!B584,技能效果!B:B,0))</f>
        <v>0</v>
      </c>
      <c r="I584" s="95"/>
      <c r="J584" s="95"/>
      <c r="K584" s="95"/>
      <c r="L584" s="95"/>
      <c r="M584" s="95"/>
      <c r="N584" s="96" t="str">
        <f>IF(INDEX(技能效果!L:L,MATCH(技能效果等级!B584,技能效果!B:B,0))="","",INDEX(技能效果!L:L,MATCH(技能效果等级!B584,技能效果!B:B,0)))</f>
        <v/>
      </c>
      <c r="O584" s="95">
        <f>IF(INDEX(技能效果!N:N,MATCH(B584,技能效果!B:B,0))=0,INDEX(技能效果!M:M,MATCH(技能效果等级!B584,技能效果!B:B,0)),INDEX(技能效果!M:M,MATCH(技能效果等级!B584,技能效果!B:B,0))*VLOOKUP(E584,技能数值计算!$C$19:$D$28,2,FALSE))</f>
        <v>0</v>
      </c>
      <c r="P584" s="95"/>
      <c r="Q584" s="95"/>
      <c r="R584" s="95" t="str">
        <f>IF(INDEX(技能效果!O:O,MATCH(技能效果等级!B584,技能效果!B:B,0))="","",INDEX(技能效果!O:O,MATCH(技能效果等级!B584,技能效果!B:B,0)))</f>
        <v/>
      </c>
      <c r="S584" s="95"/>
      <c r="T584" s="95"/>
      <c r="U584" s="95"/>
      <c r="V584" s="96" t="str">
        <f>IF(INDEX(技能效果!AF:AF,MATCH(技能效果等级!B584,技能效果!B:B,0))="","",INDEX(技能效果!AF:AF,MATCH(技能效果等级!B584,技能效果!B:B,0)))</f>
        <v/>
      </c>
      <c r="W584" s="95">
        <f t="shared" si="7"/>
        <v>49</v>
      </c>
      <c r="X584" s="95"/>
      <c r="Y584" s="95"/>
    </row>
    <row r="585" spans="1:25" ht="16.5" x14ac:dyDescent="0.2">
      <c r="A585" s="62">
        <v>582</v>
      </c>
      <c r="B585" s="95">
        <f>INDEX(技能效果!B:B,MATCH(技能效果等级!W585,技能效果!AE:AE,0))</f>
        <v>130700701</v>
      </c>
      <c r="C585" s="95" t="str">
        <f>INDEX(技能效果!C:C,MATCH(技能效果等级!B585,技能效果!B:B,0))</f>
        <v>天使缇娜普攻伤害</v>
      </c>
      <c r="D585" s="96" t="s">
        <v>873</v>
      </c>
      <c r="E585" s="95">
        <v>8</v>
      </c>
      <c r="F585" s="95">
        <f>INDEX(技能效果!H:H,MATCH(技能效果等级!B585,技能效果!B:B,0))</f>
        <v>1001</v>
      </c>
      <c r="G585" s="95">
        <f>IF(INDEX(技能效果!K:K,MATCH(B585,技能效果!B:B,0))=0,INDEX(技能效果!I:I,MATCH(技能效果等级!B585,技能效果!B:B,0)),INDEX(技能效果!I:I,MATCH(技能效果等级!B585,技能效果!B:B,0))*VLOOKUP(E585,技能数值计算!$C$19:$D$28,2,FALSE))</f>
        <v>1</v>
      </c>
      <c r="H585" s="95">
        <f>INDEX(技能效果!J:J,MATCH(技能效果等级!B585,技能效果!B:B,0))</f>
        <v>0</v>
      </c>
      <c r="I585" s="95"/>
      <c r="J585" s="95"/>
      <c r="K585" s="95"/>
      <c r="L585" s="95"/>
      <c r="M585" s="95"/>
      <c r="N585" s="96" t="str">
        <f>IF(INDEX(技能效果!L:L,MATCH(技能效果等级!B585,技能效果!B:B,0))="","",INDEX(技能效果!L:L,MATCH(技能效果等级!B585,技能效果!B:B,0)))</f>
        <v/>
      </c>
      <c r="O585" s="95">
        <f>IF(INDEX(技能效果!N:N,MATCH(B585,技能效果!B:B,0))=0,INDEX(技能效果!M:M,MATCH(技能效果等级!B585,技能效果!B:B,0)),INDEX(技能效果!M:M,MATCH(技能效果等级!B585,技能效果!B:B,0))*VLOOKUP(E585,技能数值计算!$C$19:$D$28,2,FALSE))</f>
        <v>0</v>
      </c>
      <c r="P585" s="95"/>
      <c r="Q585" s="95"/>
      <c r="R585" s="95" t="str">
        <f>IF(INDEX(技能效果!O:O,MATCH(技能效果等级!B585,技能效果!B:B,0))="","",INDEX(技能效果!O:O,MATCH(技能效果等级!B585,技能效果!B:B,0)))</f>
        <v/>
      </c>
      <c r="S585" s="95"/>
      <c r="T585" s="95"/>
      <c r="U585" s="95"/>
      <c r="V585" s="96" t="str">
        <f>IF(INDEX(技能效果!AF:AF,MATCH(技能效果等级!B585,技能效果!B:B,0))="","",INDEX(技能效果!AF:AF,MATCH(技能效果等级!B585,技能效果!B:B,0)))</f>
        <v/>
      </c>
      <c r="W585" s="95">
        <f t="shared" si="7"/>
        <v>49</v>
      </c>
      <c r="X585" s="95"/>
      <c r="Y585" s="95"/>
    </row>
    <row r="586" spans="1:25" ht="16.5" x14ac:dyDescent="0.2">
      <c r="A586" s="62">
        <v>583</v>
      </c>
      <c r="B586" s="95">
        <f>INDEX(技能效果!B:B,MATCH(技能效果等级!W586,技能效果!AE:AE,0))</f>
        <v>130700701</v>
      </c>
      <c r="C586" s="95" t="str">
        <f>INDEX(技能效果!C:C,MATCH(技能效果等级!B586,技能效果!B:B,0))</f>
        <v>天使缇娜普攻伤害</v>
      </c>
      <c r="D586" s="96" t="s">
        <v>873</v>
      </c>
      <c r="E586" s="95">
        <v>9</v>
      </c>
      <c r="F586" s="95">
        <f>INDEX(技能效果!H:H,MATCH(技能效果等级!B586,技能效果!B:B,0))</f>
        <v>1001</v>
      </c>
      <c r="G586" s="95">
        <f>IF(INDEX(技能效果!K:K,MATCH(B586,技能效果!B:B,0))=0,INDEX(技能效果!I:I,MATCH(技能效果等级!B586,技能效果!B:B,0)),INDEX(技能效果!I:I,MATCH(技能效果等级!B586,技能效果!B:B,0))*VLOOKUP(E586,技能数值计算!$C$19:$D$28,2,FALSE))</f>
        <v>1</v>
      </c>
      <c r="H586" s="95">
        <f>INDEX(技能效果!J:J,MATCH(技能效果等级!B586,技能效果!B:B,0))</f>
        <v>0</v>
      </c>
      <c r="I586" s="95"/>
      <c r="J586" s="95"/>
      <c r="K586" s="95"/>
      <c r="L586" s="95"/>
      <c r="M586" s="95"/>
      <c r="N586" s="96" t="str">
        <f>IF(INDEX(技能效果!L:L,MATCH(技能效果等级!B586,技能效果!B:B,0))="","",INDEX(技能效果!L:L,MATCH(技能效果等级!B586,技能效果!B:B,0)))</f>
        <v/>
      </c>
      <c r="O586" s="95">
        <f>IF(INDEX(技能效果!N:N,MATCH(B586,技能效果!B:B,0))=0,INDEX(技能效果!M:M,MATCH(技能效果等级!B586,技能效果!B:B,0)),INDEX(技能效果!M:M,MATCH(技能效果等级!B586,技能效果!B:B,0))*VLOOKUP(E586,技能数值计算!$C$19:$D$28,2,FALSE))</f>
        <v>0</v>
      </c>
      <c r="P586" s="95"/>
      <c r="Q586" s="95"/>
      <c r="R586" s="95" t="str">
        <f>IF(INDEX(技能效果!O:O,MATCH(技能效果等级!B586,技能效果!B:B,0))="","",INDEX(技能效果!O:O,MATCH(技能效果等级!B586,技能效果!B:B,0)))</f>
        <v/>
      </c>
      <c r="S586" s="95"/>
      <c r="T586" s="95"/>
      <c r="U586" s="95"/>
      <c r="V586" s="96" t="str">
        <f>IF(INDEX(技能效果!AF:AF,MATCH(技能效果等级!B586,技能效果!B:B,0))="","",INDEX(技能效果!AF:AF,MATCH(技能效果等级!B586,技能效果!B:B,0)))</f>
        <v/>
      </c>
      <c r="W586" s="95">
        <f t="shared" si="7"/>
        <v>49</v>
      </c>
      <c r="X586" s="95"/>
      <c r="Y586" s="95"/>
    </row>
    <row r="587" spans="1:25" ht="16.5" x14ac:dyDescent="0.2">
      <c r="A587" s="62">
        <v>584</v>
      </c>
      <c r="B587" s="95">
        <f>INDEX(技能效果!B:B,MATCH(技能效果等级!W587,技能效果!AE:AE,0))</f>
        <v>130700701</v>
      </c>
      <c r="C587" s="95" t="str">
        <f>INDEX(技能效果!C:C,MATCH(技能效果等级!B587,技能效果!B:B,0))</f>
        <v>天使缇娜普攻伤害</v>
      </c>
      <c r="D587" s="96" t="s">
        <v>873</v>
      </c>
      <c r="E587" s="95">
        <v>10</v>
      </c>
      <c r="F587" s="95">
        <f>INDEX(技能效果!H:H,MATCH(技能效果等级!B587,技能效果!B:B,0))</f>
        <v>1001</v>
      </c>
      <c r="G587" s="95">
        <f>IF(INDEX(技能效果!K:K,MATCH(B587,技能效果!B:B,0))=0,INDEX(技能效果!I:I,MATCH(技能效果等级!B587,技能效果!B:B,0)),INDEX(技能效果!I:I,MATCH(技能效果等级!B587,技能效果!B:B,0))*VLOOKUP(E587,技能数值计算!$C$19:$D$28,2,FALSE))</f>
        <v>1</v>
      </c>
      <c r="H587" s="95">
        <f>INDEX(技能效果!J:J,MATCH(技能效果等级!B587,技能效果!B:B,0))</f>
        <v>0</v>
      </c>
      <c r="I587" s="95"/>
      <c r="J587" s="95"/>
      <c r="K587" s="95"/>
      <c r="L587" s="95"/>
      <c r="M587" s="95"/>
      <c r="N587" s="96" t="str">
        <f>IF(INDEX(技能效果!L:L,MATCH(技能效果等级!B587,技能效果!B:B,0))="","",INDEX(技能效果!L:L,MATCH(技能效果等级!B587,技能效果!B:B,0)))</f>
        <v/>
      </c>
      <c r="O587" s="95">
        <f>IF(INDEX(技能效果!N:N,MATCH(B587,技能效果!B:B,0))=0,INDEX(技能效果!M:M,MATCH(技能效果等级!B587,技能效果!B:B,0)),INDEX(技能效果!M:M,MATCH(技能效果等级!B587,技能效果!B:B,0))*VLOOKUP(E587,技能数值计算!$C$19:$D$28,2,FALSE))</f>
        <v>0</v>
      </c>
      <c r="P587" s="95"/>
      <c r="Q587" s="95"/>
      <c r="R587" s="95" t="str">
        <f>IF(INDEX(技能效果!O:O,MATCH(技能效果等级!B587,技能效果!B:B,0))="","",INDEX(技能效果!O:O,MATCH(技能效果等级!B587,技能效果!B:B,0)))</f>
        <v/>
      </c>
      <c r="S587" s="95"/>
      <c r="T587" s="95"/>
      <c r="U587" s="95"/>
      <c r="V587" s="96" t="str">
        <f>IF(INDEX(技能效果!AF:AF,MATCH(技能效果等级!B587,技能效果!B:B,0))="","",INDEX(技能效果!AF:AF,MATCH(技能效果等级!B587,技能效果!B:B,0)))</f>
        <v/>
      </c>
      <c r="W587" s="95">
        <f t="shared" si="7"/>
        <v>49</v>
      </c>
      <c r="X587" s="95"/>
      <c r="Y587" s="95"/>
    </row>
    <row r="588" spans="1:25" ht="16.5" x14ac:dyDescent="0.2">
      <c r="A588" s="62">
        <v>585</v>
      </c>
      <c r="B588" s="95">
        <f>INDEX(技能效果!B:B,MATCH(技能效果等级!W588,技能效果!AE:AE,0))</f>
        <v>130700702</v>
      </c>
      <c r="C588" s="95" t="str">
        <f>INDEX(技能效果!C:C,MATCH(技能效果等级!B588,技能效果!B:B,0))</f>
        <v>天使缇娜普攻水晶</v>
      </c>
      <c r="D588" s="96" t="s">
        <v>873</v>
      </c>
      <c r="E588" s="95">
        <v>1</v>
      </c>
      <c r="F588" s="95">
        <f>INDEX(技能效果!H:H,MATCH(技能效果等级!B588,技能效果!B:B,0))</f>
        <v>3006</v>
      </c>
      <c r="G588" s="95">
        <f>IF(INDEX(技能效果!K:K,MATCH(B588,技能效果!B:B,0))=0,INDEX(技能效果!I:I,MATCH(技能效果等级!B588,技能效果!B:B,0)),INDEX(技能效果!I:I,MATCH(技能效果等级!B588,技能效果!B:B,0))*VLOOKUP(E588,技能数值计算!$C$19:$D$28,2,FALSE))</f>
        <v>1</v>
      </c>
      <c r="H588" s="95">
        <f>INDEX(技能效果!J:J,MATCH(技能效果等级!B588,技能效果!B:B,0))</f>
        <v>0</v>
      </c>
      <c r="I588" s="95"/>
      <c r="J588" s="95"/>
      <c r="K588" s="95"/>
      <c r="L588" s="95"/>
      <c r="M588" s="95"/>
      <c r="N588" s="96" t="str">
        <f>IF(INDEX(技能效果!L:L,MATCH(技能效果等级!B588,技能效果!B:B,0))="","",INDEX(技能效果!L:L,MATCH(技能效果等级!B588,技能效果!B:B,0)))</f>
        <v/>
      </c>
      <c r="O588" s="95">
        <f>IF(INDEX(技能效果!N:N,MATCH(B588,技能效果!B:B,0))=0,INDEX(技能效果!M:M,MATCH(技能效果等级!B588,技能效果!B:B,0)),INDEX(技能效果!M:M,MATCH(技能效果等级!B588,技能效果!B:B,0))*VLOOKUP(E588,技能数值计算!$C$19:$D$28,2,FALSE))</f>
        <v>0</v>
      </c>
      <c r="P588" s="95"/>
      <c r="Q588" s="95"/>
      <c r="R588" s="95" t="str">
        <f>IF(INDEX(技能效果!O:O,MATCH(技能效果等级!B588,技能效果!B:B,0))="","",INDEX(技能效果!O:O,MATCH(技能效果等级!B588,技能效果!B:B,0)))</f>
        <v/>
      </c>
      <c r="S588" s="95"/>
      <c r="T588" s="95"/>
      <c r="U588" s="95"/>
      <c r="V588" s="96" t="str">
        <f>IF(INDEX(技能效果!AF:AF,MATCH(技能效果等级!B588,技能效果!B:B,0))="","",INDEX(技能效果!AF:AF,MATCH(技能效果等级!B588,技能效果!B:B,0)))</f>
        <v/>
      </c>
      <c r="W588" s="95">
        <f t="shared" si="7"/>
        <v>50</v>
      </c>
      <c r="X588" s="95"/>
      <c r="Y588" s="95"/>
    </row>
    <row r="589" spans="1:25" ht="16.5" x14ac:dyDescent="0.2">
      <c r="A589" s="62">
        <v>586</v>
      </c>
      <c r="B589" s="95">
        <f>INDEX(技能效果!B:B,MATCH(技能效果等级!W589,技能效果!AE:AE,0))</f>
        <v>130700702</v>
      </c>
      <c r="C589" s="95" t="str">
        <f>INDEX(技能效果!C:C,MATCH(技能效果等级!B589,技能效果!B:B,0))</f>
        <v>天使缇娜普攻水晶</v>
      </c>
      <c r="D589" s="96" t="s">
        <v>873</v>
      </c>
      <c r="E589" s="95">
        <v>2</v>
      </c>
      <c r="F589" s="95">
        <f>INDEX(技能效果!H:H,MATCH(技能效果等级!B589,技能效果!B:B,0))</f>
        <v>3006</v>
      </c>
      <c r="G589" s="95">
        <f>IF(INDEX(技能效果!K:K,MATCH(B589,技能效果!B:B,0))=0,INDEX(技能效果!I:I,MATCH(技能效果等级!B589,技能效果!B:B,0)),INDEX(技能效果!I:I,MATCH(技能效果等级!B589,技能效果!B:B,0))*VLOOKUP(E589,技能数值计算!$C$19:$D$28,2,FALSE))</f>
        <v>1</v>
      </c>
      <c r="H589" s="95">
        <f>INDEX(技能效果!J:J,MATCH(技能效果等级!B589,技能效果!B:B,0))</f>
        <v>0</v>
      </c>
      <c r="I589" s="95"/>
      <c r="J589" s="95"/>
      <c r="K589" s="95"/>
      <c r="L589" s="95"/>
      <c r="M589" s="95"/>
      <c r="N589" s="96" t="str">
        <f>IF(INDEX(技能效果!L:L,MATCH(技能效果等级!B589,技能效果!B:B,0))="","",INDEX(技能效果!L:L,MATCH(技能效果等级!B589,技能效果!B:B,0)))</f>
        <v/>
      </c>
      <c r="O589" s="95">
        <f>IF(INDEX(技能效果!N:N,MATCH(B589,技能效果!B:B,0))=0,INDEX(技能效果!M:M,MATCH(技能效果等级!B589,技能效果!B:B,0)),INDEX(技能效果!M:M,MATCH(技能效果等级!B589,技能效果!B:B,0))*VLOOKUP(E589,技能数值计算!$C$19:$D$28,2,FALSE))</f>
        <v>0</v>
      </c>
      <c r="P589" s="95"/>
      <c r="Q589" s="95"/>
      <c r="R589" s="95" t="str">
        <f>IF(INDEX(技能效果!O:O,MATCH(技能效果等级!B589,技能效果!B:B,0))="","",INDEX(技能效果!O:O,MATCH(技能效果等级!B589,技能效果!B:B,0)))</f>
        <v/>
      </c>
      <c r="S589" s="95"/>
      <c r="T589" s="95"/>
      <c r="U589" s="95"/>
      <c r="V589" s="96" t="str">
        <f>IF(INDEX(技能效果!AF:AF,MATCH(技能效果等级!B589,技能效果!B:B,0))="","",INDEX(技能效果!AF:AF,MATCH(技能效果等级!B589,技能效果!B:B,0)))</f>
        <v/>
      </c>
      <c r="W589" s="95">
        <f t="shared" si="7"/>
        <v>50</v>
      </c>
      <c r="X589" s="95"/>
      <c r="Y589" s="95"/>
    </row>
    <row r="590" spans="1:25" ht="16.5" x14ac:dyDescent="0.2">
      <c r="A590" s="62">
        <v>587</v>
      </c>
      <c r="B590" s="95">
        <f>INDEX(技能效果!B:B,MATCH(技能效果等级!W590,技能效果!AE:AE,0))</f>
        <v>130700702</v>
      </c>
      <c r="C590" s="95" t="str">
        <f>INDEX(技能效果!C:C,MATCH(技能效果等级!B590,技能效果!B:B,0))</f>
        <v>天使缇娜普攻水晶</v>
      </c>
      <c r="D590" s="96" t="s">
        <v>873</v>
      </c>
      <c r="E590" s="95">
        <v>3</v>
      </c>
      <c r="F590" s="95">
        <f>INDEX(技能效果!H:H,MATCH(技能效果等级!B590,技能效果!B:B,0))</f>
        <v>3006</v>
      </c>
      <c r="G590" s="95">
        <f>IF(INDEX(技能效果!K:K,MATCH(B590,技能效果!B:B,0))=0,INDEX(技能效果!I:I,MATCH(技能效果等级!B590,技能效果!B:B,0)),INDEX(技能效果!I:I,MATCH(技能效果等级!B590,技能效果!B:B,0))*VLOOKUP(E590,技能数值计算!$C$19:$D$28,2,FALSE))</f>
        <v>1</v>
      </c>
      <c r="H590" s="95">
        <f>INDEX(技能效果!J:J,MATCH(技能效果等级!B590,技能效果!B:B,0))</f>
        <v>0</v>
      </c>
      <c r="I590" s="95"/>
      <c r="J590" s="95"/>
      <c r="K590" s="95"/>
      <c r="L590" s="95"/>
      <c r="M590" s="95"/>
      <c r="N590" s="96" t="str">
        <f>IF(INDEX(技能效果!L:L,MATCH(技能效果等级!B590,技能效果!B:B,0))="","",INDEX(技能效果!L:L,MATCH(技能效果等级!B590,技能效果!B:B,0)))</f>
        <v/>
      </c>
      <c r="O590" s="95">
        <f>IF(INDEX(技能效果!N:N,MATCH(B590,技能效果!B:B,0))=0,INDEX(技能效果!M:M,MATCH(技能效果等级!B590,技能效果!B:B,0)),INDEX(技能效果!M:M,MATCH(技能效果等级!B590,技能效果!B:B,0))*VLOOKUP(E590,技能数值计算!$C$19:$D$28,2,FALSE))</f>
        <v>0</v>
      </c>
      <c r="P590" s="95"/>
      <c r="Q590" s="95"/>
      <c r="R590" s="95" t="str">
        <f>IF(INDEX(技能效果!O:O,MATCH(技能效果等级!B590,技能效果!B:B,0))="","",INDEX(技能效果!O:O,MATCH(技能效果等级!B590,技能效果!B:B,0)))</f>
        <v/>
      </c>
      <c r="S590" s="95"/>
      <c r="T590" s="95"/>
      <c r="U590" s="95"/>
      <c r="V590" s="96" t="str">
        <f>IF(INDEX(技能效果!AF:AF,MATCH(技能效果等级!B590,技能效果!B:B,0))="","",INDEX(技能效果!AF:AF,MATCH(技能效果等级!B590,技能效果!B:B,0)))</f>
        <v/>
      </c>
      <c r="W590" s="95">
        <f t="shared" si="7"/>
        <v>50</v>
      </c>
      <c r="X590" s="95"/>
      <c r="Y590" s="95"/>
    </row>
    <row r="591" spans="1:25" ht="16.5" x14ac:dyDescent="0.2">
      <c r="A591" s="62">
        <v>588</v>
      </c>
      <c r="B591" s="95">
        <f>INDEX(技能效果!B:B,MATCH(技能效果等级!W591,技能效果!AE:AE,0))</f>
        <v>130700702</v>
      </c>
      <c r="C591" s="95" t="str">
        <f>INDEX(技能效果!C:C,MATCH(技能效果等级!B591,技能效果!B:B,0))</f>
        <v>天使缇娜普攻水晶</v>
      </c>
      <c r="D591" s="96" t="s">
        <v>873</v>
      </c>
      <c r="E591" s="95">
        <v>4</v>
      </c>
      <c r="F591" s="95">
        <f>INDEX(技能效果!H:H,MATCH(技能效果等级!B591,技能效果!B:B,0))</f>
        <v>3006</v>
      </c>
      <c r="G591" s="95">
        <f>IF(INDEX(技能效果!K:K,MATCH(B591,技能效果!B:B,0))=0,INDEX(技能效果!I:I,MATCH(技能效果等级!B591,技能效果!B:B,0)),INDEX(技能效果!I:I,MATCH(技能效果等级!B591,技能效果!B:B,0))*VLOOKUP(E591,技能数值计算!$C$19:$D$28,2,FALSE))</f>
        <v>1</v>
      </c>
      <c r="H591" s="95">
        <f>INDEX(技能效果!J:J,MATCH(技能效果等级!B591,技能效果!B:B,0))</f>
        <v>0</v>
      </c>
      <c r="I591" s="95"/>
      <c r="J591" s="95"/>
      <c r="K591" s="95"/>
      <c r="L591" s="95"/>
      <c r="M591" s="95"/>
      <c r="N591" s="96" t="str">
        <f>IF(INDEX(技能效果!L:L,MATCH(技能效果等级!B591,技能效果!B:B,0))="","",INDEX(技能效果!L:L,MATCH(技能效果等级!B591,技能效果!B:B,0)))</f>
        <v/>
      </c>
      <c r="O591" s="95">
        <f>IF(INDEX(技能效果!N:N,MATCH(B591,技能效果!B:B,0))=0,INDEX(技能效果!M:M,MATCH(技能效果等级!B591,技能效果!B:B,0)),INDEX(技能效果!M:M,MATCH(技能效果等级!B591,技能效果!B:B,0))*VLOOKUP(E591,技能数值计算!$C$19:$D$28,2,FALSE))</f>
        <v>0</v>
      </c>
      <c r="P591" s="95"/>
      <c r="Q591" s="95"/>
      <c r="R591" s="95" t="str">
        <f>IF(INDEX(技能效果!O:O,MATCH(技能效果等级!B591,技能效果!B:B,0))="","",INDEX(技能效果!O:O,MATCH(技能效果等级!B591,技能效果!B:B,0)))</f>
        <v/>
      </c>
      <c r="S591" s="95"/>
      <c r="T591" s="95"/>
      <c r="U591" s="95"/>
      <c r="V591" s="96" t="str">
        <f>IF(INDEX(技能效果!AF:AF,MATCH(技能效果等级!B591,技能效果!B:B,0))="","",INDEX(技能效果!AF:AF,MATCH(技能效果等级!B591,技能效果!B:B,0)))</f>
        <v/>
      </c>
      <c r="W591" s="95">
        <f t="shared" si="7"/>
        <v>50</v>
      </c>
      <c r="X591" s="95"/>
      <c r="Y591" s="95"/>
    </row>
    <row r="592" spans="1:25" ht="16.5" x14ac:dyDescent="0.2">
      <c r="A592" s="62">
        <v>589</v>
      </c>
      <c r="B592" s="95">
        <f>INDEX(技能效果!B:B,MATCH(技能效果等级!W592,技能效果!AE:AE,0))</f>
        <v>130700702</v>
      </c>
      <c r="C592" s="95" t="str">
        <f>INDEX(技能效果!C:C,MATCH(技能效果等级!B592,技能效果!B:B,0))</f>
        <v>天使缇娜普攻水晶</v>
      </c>
      <c r="D592" s="96" t="s">
        <v>873</v>
      </c>
      <c r="E592" s="95">
        <v>5</v>
      </c>
      <c r="F592" s="95">
        <f>INDEX(技能效果!H:H,MATCH(技能效果等级!B592,技能效果!B:B,0))</f>
        <v>3006</v>
      </c>
      <c r="G592" s="95">
        <f>IF(INDEX(技能效果!K:K,MATCH(B592,技能效果!B:B,0))=0,INDEX(技能效果!I:I,MATCH(技能效果等级!B592,技能效果!B:B,0)),INDEX(技能效果!I:I,MATCH(技能效果等级!B592,技能效果!B:B,0))*VLOOKUP(E592,技能数值计算!$C$19:$D$28,2,FALSE))</f>
        <v>1</v>
      </c>
      <c r="H592" s="95">
        <f>INDEX(技能效果!J:J,MATCH(技能效果等级!B592,技能效果!B:B,0))</f>
        <v>0</v>
      </c>
      <c r="I592" s="95"/>
      <c r="J592" s="95"/>
      <c r="K592" s="95"/>
      <c r="L592" s="95"/>
      <c r="M592" s="95"/>
      <c r="N592" s="96" t="str">
        <f>IF(INDEX(技能效果!L:L,MATCH(技能效果等级!B592,技能效果!B:B,0))="","",INDEX(技能效果!L:L,MATCH(技能效果等级!B592,技能效果!B:B,0)))</f>
        <v/>
      </c>
      <c r="O592" s="95">
        <f>IF(INDEX(技能效果!N:N,MATCH(B592,技能效果!B:B,0))=0,INDEX(技能效果!M:M,MATCH(技能效果等级!B592,技能效果!B:B,0)),INDEX(技能效果!M:M,MATCH(技能效果等级!B592,技能效果!B:B,0))*VLOOKUP(E592,技能数值计算!$C$19:$D$28,2,FALSE))</f>
        <v>0</v>
      </c>
      <c r="P592" s="95"/>
      <c r="Q592" s="95"/>
      <c r="R592" s="95" t="str">
        <f>IF(INDEX(技能效果!O:O,MATCH(技能效果等级!B592,技能效果!B:B,0))="","",INDEX(技能效果!O:O,MATCH(技能效果等级!B592,技能效果!B:B,0)))</f>
        <v/>
      </c>
      <c r="S592" s="95"/>
      <c r="T592" s="95"/>
      <c r="U592" s="95"/>
      <c r="V592" s="96" t="str">
        <f>IF(INDEX(技能效果!AF:AF,MATCH(技能效果等级!B592,技能效果!B:B,0))="","",INDEX(技能效果!AF:AF,MATCH(技能效果等级!B592,技能效果!B:B,0)))</f>
        <v/>
      </c>
      <c r="W592" s="95">
        <f t="shared" si="7"/>
        <v>50</v>
      </c>
      <c r="X592" s="95"/>
      <c r="Y592" s="95"/>
    </row>
    <row r="593" spans="1:25" ht="16.5" x14ac:dyDescent="0.2">
      <c r="A593" s="62">
        <v>590</v>
      </c>
      <c r="B593" s="95">
        <f>INDEX(技能效果!B:B,MATCH(技能效果等级!W593,技能效果!AE:AE,0))</f>
        <v>130700702</v>
      </c>
      <c r="C593" s="95" t="str">
        <f>INDEX(技能效果!C:C,MATCH(技能效果等级!B593,技能效果!B:B,0))</f>
        <v>天使缇娜普攻水晶</v>
      </c>
      <c r="D593" s="96" t="s">
        <v>873</v>
      </c>
      <c r="E593" s="95">
        <v>6</v>
      </c>
      <c r="F593" s="95">
        <f>INDEX(技能效果!H:H,MATCH(技能效果等级!B593,技能效果!B:B,0))</f>
        <v>3006</v>
      </c>
      <c r="G593" s="95">
        <f>IF(INDEX(技能效果!K:K,MATCH(B593,技能效果!B:B,0))=0,INDEX(技能效果!I:I,MATCH(技能效果等级!B593,技能效果!B:B,0)),INDEX(技能效果!I:I,MATCH(技能效果等级!B593,技能效果!B:B,0))*VLOOKUP(E593,技能数值计算!$C$19:$D$28,2,FALSE))</f>
        <v>1</v>
      </c>
      <c r="H593" s="95">
        <f>INDEX(技能效果!J:J,MATCH(技能效果等级!B593,技能效果!B:B,0))</f>
        <v>0</v>
      </c>
      <c r="I593" s="95"/>
      <c r="J593" s="95"/>
      <c r="K593" s="95"/>
      <c r="L593" s="95"/>
      <c r="M593" s="95"/>
      <c r="N593" s="96" t="str">
        <f>IF(INDEX(技能效果!L:L,MATCH(技能效果等级!B593,技能效果!B:B,0))="","",INDEX(技能效果!L:L,MATCH(技能效果等级!B593,技能效果!B:B,0)))</f>
        <v/>
      </c>
      <c r="O593" s="95">
        <f>IF(INDEX(技能效果!N:N,MATCH(B593,技能效果!B:B,0))=0,INDEX(技能效果!M:M,MATCH(技能效果等级!B593,技能效果!B:B,0)),INDEX(技能效果!M:M,MATCH(技能效果等级!B593,技能效果!B:B,0))*VLOOKUP(E593,技能数值计算!$C$19:$D$28,2,FALSE))</f>
        <v>0</v>
      </c>
      <c r="P593" s="95"/>
      <c r="Q593" s="95"/>
      <c r="R593" s="95" t="str">
        <f>IF(INDEX(技能效果!O:O,MATCH(技能效果等级!B593,技能效果!B:B,0))="","",INDEX(技能效果!O:O,MATCH(技能效果等级!B593,技能效果!B:B,0)))</f>
        <v/>
      </c>
      <c r="S593" s="95"/>
      <c r="T593" s="95"/>
      <c r="U593" s="95"/>
      <c r="V593" s="96" t="str">
        <f>IF(INDEX(技能效果!AF:AF,MATCH(技能效果等级!B593,技能效果!B:B,0))="","",INDEX(技能效果!AF:AF,MATCH(技能效果等级!B593,技能效果!B:B,0)))</f>
        <v/>
      </c>
      <c r="W593" s="95">
        <f t="shared" si="7"/>
        <v>50</v>
      </c>
      <c r="X593" s="95"/>
      <c r="Y593" s="95"/>
    </row>
    <row r="594" spans="1:25" ht="16.5" x14ac:dyDescent="0.2">
      <c r="A594" s="62">
        <v>591</v>
      </c>
      <c r="B594" s="95">
        <f>INDEX(技能效果!B:B,MATCH(技能效果等级!W594,技能效果!AE:AE,0))</f>
        <v>130700702</v>
      </c>
      <c r="C594" s="95" t="str">
        <f>INDEX(技能效果!C:C,MATCH(技能效果等级!B594,技能效果!B:B,0))</f>
        <v>天使缇娜普攻水晶</v>
      </c>
      <c r="D594" s="96" t="s">
        <v>873</v>
      </c>
      <c r="E594" s="95">
        <v>7</v>
      </c>
      <c r="F594" s="95">
        <f>INDEX(技能效果!H:H,MATCH(技能效果等级!B594,技能效果!B:B,0))</f>
        <v>3006</v>
      </c>
      <c r="G594" s="95">
        <f>IF(INDEX(技能效果!K:K,MATCH(B594,技能效果!B:B,0))=0,INDEX(技能效果!I:I,MATCH(技能效果等级!B594,技能效果!B:B,0)),INDEX(技能效果!I:I,MATCH(技能效果等级!B594,技能效果!B:B,0))*VLOOKUP(E594,技能数值计算!$C$19:$D$28,2,FALSE))</f>
        <v>1</v>
      </c>
      <c r="H594" s="95">
        <f>INDEX(技能效果!J:J,MATCH(技能效果等级!B594,技能效果!B:B,0))</f>
        <v>0</v>
      </c>
      <c r="I594" s="95"/>
      <c r="J594" s="95"/>
      <c r="K594" s="95"/>
      <c r="L594" s="95"/>
      <c r="M594" s="95"/>
      <c r="N594" s="96" t="str">
        <f>IF(INDEX(技能效果!L:L,MATCH(技能效果等级!B594,技能效果!B:B,0))="","",INDEX(技能效果!L:L,MATCH(技能效果等级!B594,技能效果!B:B,0)))</f>
        <v/>
      </c>
      <c r="O594" s="95">
        <f>IF(INDEX(技能效果!N:N,MATCH(B594,技能效果!B:B,0))=0,INDEX(技能效果!M:M,MATCH(技能效果等级!B594,技能效果!B:B,0)),INDEX(技能效果!M:M,MATCH(技能效果等级!B594,技能效果!B:B,0))*VLOOKUP(E594,技能数值计算!$C$19:$D$28,2,FALSE))</f>
        <v>0</v>
      </c>
      <c r="P594" s="95"/>
      <c r="Q594" s="95"/>
      <c r="R594" s="95" t="str">
        <f>IF(INDEX(技能效果!O:O,MATCH(技能效果等级!B594,技能效果!B:B,0))="","",INDEX(技能效果!O:O,MATCH(技能效果等级!B594,技能效果!B:B,0)))</f>
        <v/>
      </c>
      <c r="S594" s="95"/>
      <c r="T594" s="95"/>
      <c r="U594" s="95"/>
      <c r="V594" s="96" t="str">
        <f>IF(INDEX(技能效果!AF:AF,MATCH(技能效果等级!B594,技能效果!B:B,0))="","",INDEX(技能效果!AF:AF,MATCH(技能效果等级!B594,技能效果!B:B,0)))</f>
        <v/>
      </c>
      <c r="W594" s="95">
        <f t="shared" si="7"/>
        <v>50</v>
      </c>
      <c r="X594" s="95"/>
      <c r="Y594" s="95"/>
    </row>
    <row r="595" spans="1:25" ht="16.5" x14ac:dyDescent="0.2">
      <c r="A595" s="62">
        <v>592</v>
      </c>
      <c r="B595" s="95">
        <f>INDEX(技能效果!B:B,MATCH(技能效果等级!W595,技能效果!AE:AE,0))</f>
        <v>130700702</v>
      </c>
      <c r="C595" s="95" t="str">
        <f>INDEX(技能效果!C:C,MATCH(技能效果等级!B595,技能效果!B:B,0))</f>
        <v>天使缇娜普攻水晶</v>
      </c>
      <c r="D595" s="96" t="s">
        <v>873</v>
      </c>
      <c r="E595" s="95">
        <v>8</v>
      </c>
      <c r="F595" s="95">
        <f>INDEX(技能效果!H:H,MATCH(技能效果等级!B595,技能效果!B:B,0))</f>
        <v>3006</v>
      </c>
      <c r="G595" s="95">
        <f>IF(INDEX(技能效果!K:K,MATCH(B595,技能效果!B:B,0))=0,INDEX(技能效果!I:I,MATCH(技能效果等级!B595,技能效果!B:B,0)),INDEX(技能效果!I:I,MATCH(技能效果等级!B595,技能效果!B:B,0))*VLOOKUP(E595,技能数值计算!$C$19:$D$28,2,FALSE))</f>
        <v>1</v>
      </c>
      <c r="H595" s="95">
        <f>INDEX(技能效果!J:J,MATCH(技能效果等级!B595,技能效果!B:B,0))</f>
        <v>0</v>
      </c>
      <c r="I595" s="95"/>
      <c r="J595" s="95"/>
      <c r="K595" s="95"/>
      <c r="L595" s="95"/>
      <c r="M595" s="95"/>
      <c r="N595" s="96" t="str">
        <f>IF(INDEX(技能效果!L:L,MATCH(技能效果等级!B595,技能效果!B:B,0))="","",INDEX(技能效果!L:L,MATCH(技能效果等级!B595,技能效果!B:B,0)))</f>
        <v/>
      </c>
      <c r="O595" s="95">
        <f>IF(INDEX(技能效果!N:N,MATCH(B595,技能效果!B:B,0))=0,INDEX(技能效果!M:M,MATCH(技能效果等级!B595,技能效果!B:B,0)),INDEX(技能效果!M:M,MATCH(技能效果等级!B595,技能效果!B:B,0))*VLOOKUP(E595,技能数值计算!$C$19:$D$28,2,FALSE))</f>
        <v>0</v>
      </c>
      <c r="P595" s="95"/>
      <c r="Q595" s="95"/>
      <c r="R595" s="95" t="str">
        <f>IF(INDEX(技能效果!O:O,MATCH(技能效果等级!B595,技能效果!B:B,0))="","",INDEX(技能效果!O:O,MATCH(技能效果等级!B595,技能效果!B:B,0)))</f>
        <v/>
      </c>
      <c r="S595" s="95"/>
      <c r="T595" s="95"/>
      <c r="U595" s="95"/>
      <c r="V595" s="96" t="str">
        <f>IF(INDEX(技能效果!AF:AF,MATCH(技能效果等级!B595,技能效果!B:B,0))="","",INDEX(技能效果!AF:AF,MATCH(技能效果等级!B595,技能效果!B:B,0)))</f>
        <v/>
      </c>
      <c r="W595" s="95">
        <f t="shared" si="7"/>
        <v>50</v>
      </c>
      <c r="X595" s="95"/>
      <c r="Y595" s="95"/>
    </row>
    <row r="596" spans="1:25" ht="16.5" x14ac:dyDescent="0.2">
      <c r="A596" s="62">
        <v>593</v>
      </c>
      <c r="B596" s="95">
        <f>INDEX(技能效果!B:B,MATCH(技能效果等级!W596,技能效果!AE:AE,0))</f>
        <v>130700702</v>
      </c>
      <c r="C596" s="95" t="str">
        <f>INDEX(技能效果!C:C,MATCH(技能效果等级!B596,技能效果!B:B,0))</f>
        <v>天使缇娜普攻水晶</v>
      </c>
      <c r="D596" s="96" t="s">
        <v>873</v>
      </c>
      <c r="E596" s="95">
        <v>9</v>
      </c>
      <c r="F596" s="95">
        <f>INDEX(技能效果!H:H,MATCH(技能效果等级!B596,技能效果!B:B,0))</f>
        <v>3006</v>
      </c>
      <c r="G596" s="95">
        <f>IF(INDEX(技能效果!K:K,MATCH(B596,技能效果!B:B,0))=0,INDEX(技能效果!I:I,MATCH(技能效果等级!B596,技能效果!B:B,0)),INDEX(技能效果!I:I,MATCH(技能效果等级!B596,技能效果!B:B,0))*VLOOKUP(E596,技能数值计算!$C$19:$D$28,2,FALSE))</f>
        <v>1</v>
      </c>
      <c r="H596" s="95">
        <f>INDEX(技能效果!J:J,MATCH(技能效果等级!B596,技能效果!B:B,0))</f>
        <v>0</v>
      </c>
      <c r="I596" s="95"/>
      <c r="J596" s="95"/>
      <c r="K596" s="95"/>
      <c r="L596" s="95"/>
      <c r="M596" s="95"/>
      <c r="N596" s="96" t="str">
        <f>IF(INDEX(技能效果!L:L,MATCH(技能效果等级!B596,技能效果!B:B,0))="","",INDEX(技能效果!L:L,MATCH(技能效果等级!B596,技能效果!B:B,0)))</f>
        <v/>
      </c>
      <c r="O596" s="95">
        <f>IF(INDEX(技能效果!N:N,MATCH(B596,技能效果!B:B,0))=0,INDEX(技能效果!M:M,MATCH(技能效果等级!B596,技能效果!B:B,0)),INDEX(技能效果!M:M,MATCH(技能效果等级!B596,技能效果!B:B,0))*VLOOKUP(E596,技能数值计算!$C$19:$D$28,2,FALSE))</f>
        <v>0</v>
      </c>
      <c r="P596" s="95"/>
      <c r="Q596" s="95"/>
      <c r="R596" s="95" t="str">
        <f>IF(INDEX(技能效果!O:O,MATCH(技能效果等级!B596,技能效果!B:B,0))="","",INDEX(技能效果!O:O,MATCH(技能效果等级!B596,技能效果!B:B,0)))</f>
        <v/>
      </c>
      <c r="S596" s="95"/>
      <c r="T596" s="95"/>
      <c r="U596" s="95"/>
      <c r="V596" s="96" t="str">
        <f>IF(INDEX(技能效果!AF:AF,MATCH(技能效果等级!B596,技能效果!B:B,0))="","",INDEX(技能效果!AF:AF,MATCH(技能效果等级!B596,技能效果!B:B,0)))</f>
        <v/>
      </c>
      <c r="W596" s="95">
        <f t="shared" si="7"/>
        <v>50</v>
      </c>
      <c r="X596" s="95"/>
      <c r="Y596" s="95"/>
    </row>
    <row r="597" spans="1:25" ht="16.5" x14ac:dyDescent="0.2">
      <c r="A597" s="62">
        <v>594</v>
      </c>
      <c r="B597" s="95">
        <f>INDEX(技能效果!B:B,MATCH(技能效果等级!W597,技能效果!AE:AE,0))</f>
        <v>130700702</v>
      </c>
      <c r="C597" s="95" t="str">
        <f>INDEX(技能效果!C:C,MATCH(技能效果等级!B597,技能效果!B:B,0))</f>
        <v>天使缇娜普攻水晶</v>
      </c>
      <c r="D597" s="96" t="s">
        <v>873</v>
      </c>
      <c r="E597" s="95">
        <v>10</v>
      </c>
      <c r="F597" s="95">
        <f>INDEX(技能效果!H:H,MATCH(技能效果等级!B597,技能效果!B:B,0))</f>
        <v>3006</v>
      </c>
      <c r="G597" s="95">
        <f>IF(INDEX(技能效果!K:K,MATCH(B597,技能效果!B:B,0))=0,INDEX(技能效果!I:I,MATCH(技能效果等级!B597,技能效果!B:B,0)),INDEX(技能效果!I:I,MATCH(技能效果等级!B597,技能效果!B:B,0))*VLOOKUP(E597,技能数值计算!$C$19:$D$28,2,FALSE))</f>
        <v>1</v>
      </c>
      <c r="H597" s="95">
        <f>INDEX(技能效果!J:J,MATCH(技能效果等级!B597,技能效果!B:B,0))</f>
        <v>0</v>
      </c>
      <c r="I597" s="95"/>
      <c r="J597" s="95"/>
      <c r="K597" s="95"/>
      <c r="L597" s="95"/>
      <c r="M597" s="95"/>
      <c r="N597" s="96" t="str">
        <f>IF(INDEX(技能效果!L:L,MATCH(技能效果等级!B597,技能效果!B:B,0))="","",INDEX(技能效果!L:L,MATCH(技能效果等级!B597,技能效果!B:B,0)))</f>
        <v/>
      </c>
      <c r="O597" s="95">
        <f>IF(INDEX(技能效果!N:N,MATCH(B597,技能效果!B:B,0))=0,INDEX(技能效果!M:M,MATCH(技能效果等级!B597,技能效果!B:B,0)),INDEX(技能效果!M:M,MATCH(技能效果等级!B597,技能效果!B:B,0))*VLOOKUP(E597,技能数值计算!$C$19:$D$28,2,FALSE))</f>
        <v>0</v>
      </c>
      <c r="P597" s="95"/>
      <c r="Q597" s="95"/>
      <c r="R597" s="95" t="str">
        <f>IF(INDEX(技能效果!O:O,MATCH(技能效果等级!B597,技能效果!B:B,0))="","",INDEX(技能效果!O:O,MATCH(技能效果等级!B597,技能效果!B:B,0)))</f>
        <v/>
      </c>
      <c r="S597" s="95"/>
      <c r="T597" s="95"/>
      <c r="U597" s="95"/>
      <c r="V597" s="96" t="str">
        <f>IF(INDEX(技能效果!AF:AF,MATCH(技能效果等级!B597,技能效果!B:B,0))="","",INDEX(技能效果!AF:AF,MATCH(技能效果等级!B597,技能效果!B:B,0)))</f>
        <v/>
      </c>
      <c r="W597" s="95">
        <f t="shared" si="7"/>
        <v>50</v>
      </c>
      <c r="X597" s="95"/>
      <c r="Y597" s="95"/>
    </row>
    <row r="598" spans="1:25" ht="16.5" x14ac:dyDescent="0.2">
      <c r="A598" s="62">
        <v>595</v>
      </c>
      <c r="B598" s="95">
        <f>INDEX(技能效果!B:B,MATCH(技能效果等级!W598,技能效果!AE:AE,0))</f>
        <v>130700801</v>
      </c>
      <c r="C598" s="95" t="str">
        <f>INDEX(技能效果!C:C,MATCH(技能效果等级!B598,技能效果!B:B,0))</f>
        <v>夏侯渊普攻伤害</v>
      </c>
      <c r="D598" s="96" t="s">
        <v>873</v>
      </c>
      <c r="E598" s="95">
        <v>1</v>
      </c>
      <c r="F598" s="95">
        <f>INDEX(技能效果!H:H,MATCH(技能效果等级!B598,技能效果!B:B,0))</f>
        <v>1001</v>
      </c>
      <c r="G598" s="95">
        <f>IF(INDEX(技能效果!K:K,MATCH(B598,技能效果!B:B,0))=0,INDEX(技能效果!I:I,MATCH(技能效果等级!B598,技能效果!B:B,0)),INDEX(技能效果!I:I,MATCH(技能效果等级!B598,技能效果!B:B,0))*VLOOKUP(E598,技能数值计算!$C$19:$D$28,2,FALSE))</f>
        <v>1</v>
      </c>
      <c r="H598" s="95">
        <f>INDEX(技能效果!J:J,MATCH(技能效果等级!B598,技能效果!B:B,0))</f>
        <v>0</v>
      </c>
      <c r="I598" s="95"/>
      <c r="J598" s="95"/>
      <c r="K598" s="95"/>
      <c r="L598" s="95"/>
      <c r="M598" s="95"/>
      <c r="N598" s="96" t="str">
        <f>IF(INDEX(技能效果!L:L,MATCH(技能效果等级!B598,技能效果!B:B,0))="","",INDEX(技能效果!L:L,MATCH(技能效果等级!B598,技能效果!B:B,0)))</f>
        <v/>
      </c>
      <c r="O598" s="95">
        <f>IF(INDEX(技能效果!N:N,MATCH(B598,技能效果!B:B,0))=0,INDEX(技能效果!M:M,MATCH(技能效果等级!B598,技能效果!B:B,0)),INDEX(技能效果!M:M,MATCH(技能效果等级!B598,技能效果!B:B,0))*VLOOKUP(E598,技能数值计算!$C$19:$D$28,2,FALSE))</f>
        <v>0</v>
      </c>
      <c r="P598" s="95"/>
      <c r="Q598" s="95"/>
      <c r="R598" s="95" t="str">
        <f>IF(INDEX(技能效果!O:O,MATCH(技能效果等级!B598,技能效果!B:B,0))="","",INDEX(技能效果!O:O,MATCH(技能效果等级!B598,技能效果!B:B,0)))</f>
        <v/>
      </c>
      <c r="S598" s="95"/>
      <c r="T598" s="95"/>
      <c r="U598" s="95"/>
      <c r="V598" s="96" t="str">
        <f>IF(INDEX(技能效果!AF:AF,MATCH(技能效果等级!B598,技能效果!B:B,0))="","",INDEX(技能效果!AF:AF,MATCH(技能效果等级!B598,技能效果!B:B,0)))</f>
        <v/>
      </c>
      <c r="W598" s="95">
        <f t="shared" si="7"/>
        <v>51</v>
      </c>
      <c r="X598" s="95"/>
      <c r="Y598" s="95"/>
    </row>
    <row r="599" spans="1:25" ht="16.5" x14ac:dyDescent="0.2">
      <c r="A599" s="62">
        <v>596</v>
      </c>
      <c r="B599" s="95">
        <f>INDEX(技能效果!B:B,MATCH(技能效果等级!W599,技能效果!AE:AE,0))</f>
        <v>130700801</v>
      </c>
      <c r="C599" s="95" t="str">
        <f>INDEX(技能效果!C:C,MATCH(技能效果等级!B599,技能效果!B:B,0))</f>
        <v>夏侯渊普攻伤害</v>
      </c>
      <c r="D599" s="96" t="s">
        <v>873</v>
      </c>
      <c r="E599" s="95">
        <v>2</v>
      </c>
      <c r="F599" s="95">
        <f>INDEX(技能效果!H:H,MATCH(技能效果等级!B599,技能效果!B:B,0))</f>
        <v>1001</v>
      </c>
      <c r="G599" s="95">
        <f>IF(INDEX(技能效果!K:K,MATCH(B599,技能效果!B:B,0))=0,INDEX(技能效果!I:I,MATCH(技能效果等级!B599,技能效果!B:B,0)),INDEX(技能效果!I:I,MATCH(技能效果等级!B599,技能效果!B:B,0))*VLOOKUP(E599,技能数值计算!$C$19:$D$28,2,FALSE))</f>
        <v>1</v>
      </c>
      <c r="H599" s="95">
        <f>INDEX(技能效果!J:J,MATCH(技能效果等级!B599,技能效果!B:B,0))</f>
        <v>0</v>
      </c>
      <c r="I599" s="95"/>
      <c r="J599" s="95"/>
      <c r="K599" s="95"/>
      <c r="L599" s="95"/>
      <c r="M599" s="95"/>
      <c r="N599" s="96" t="str">
        <f>IF(INDEX(技能效果!L:L,MATCH(技能效果等级!B599,技能效果!B:B,0))="","",INDEX(技能效果!L:L,MATCH(技能效果等级!B599,技能效果!B:B,0)))</f>
        <v/>
      </c>
      <c r="O599" s="95">
        <f>IF(INDEX(技能效果!N:N,MATCH(B599,技能效果!B:B,0))=0,INDEX(技能效果!M:M,MATCH(技能效果等级!B599,技能效果!B:B,0)),INDEX(技能效果!M:M,MATCH(技能效果等级!B599,技能效果!B:B,0))*VLOOKUP(E599,技能数值计算!$C$19:$D$28,2,FALSE))</f>
        <v>0</v>
      </c>
      <c r="P599" s="95"/>
      <c r="Q599" s="95"/>
      <c r="R599" s="95" t="str">
        <f>IF(INDEX(技能效果!O:O,MATCH(技能效果等级!B599,技能效果!B:B,0))="","",INDEX(技能效果!O:O,MATCH(技能效果等级!B599,技能效果!B:B,0)))</f>
        <v/>
      </c>
      <c r="S599" s="95"/>
      <c r="T599" s="95"/>
      <c r="U599" s="95"/>
      <c r="V599" s="96" t="str">
        <f>IF(INDEX(技能效果!AF:AF,MATCH(技能效果等级!B599,技能效果!B:B,0))="","",INDEX(技能效果!AF:AF,MATCH(技能效果等级!B599,技能效果!B:B,0)))</f>
        <v/>
      </c>
      <c r="W599" s="95">
        <f t="shared" si="7"/>
        <v>51</v>
      </c>
      <c r="X599" s="95"/>
      <c r="Y599" s="95"/>
    </row>
    <row r="600" spans="1:25" ht="16.5" x14ac:dyDescent="0.2">
      <c r="A600" s="62">
        <v>597</v>
      </c>
      <c r="B600" s="95">
        <f>INDEX(技能效果!B:B,MATCH(技能效果等级!W600,技能效果!AE:AE,0))</f>
        <v>130700801</v>
      </c>
      <c r="C600" s="95" t="str">
        <f>INDEX(技能效果!C:C,MATCH(技能效果等级!B600,技能效果!B:B,0))</f>
        <v>夏侯渊普攻伤害</v>
      </c>
      <c r="D600" s="96" t="s">
        <v>873</v>
      </c>
      <c r="E600" s="95">
        <v>3</v>
      </c>
      <c r="F600" s="95">
        <f>INDEX(技能效果!H:H,MATCH(技能效果等级!B600,技能效果!B:B,0))</f>
        <v>1001</v>
      </c>
      <c r="G600" s="95">
        <f>IF(INDEX(技能效果!K:K,MATCH(B600,技能效果!B:B,0))=0,INDEX(技能效果!I:I,MATCH(技能效果等级!B600,技能效果!B:B,0)),INDEX(技能效果!I:I,MATCH(技能效果等级!B600,技能效果!B:B,0))*VLOOKUP(E600,技能数值计算!$C$19:$D$28,2,FALSE))</f>
        <v>1</v>
      </c>
      <c r="H600" s="95">
        <f>INDEX(技能效果!J:J,MATCH(技能效果等级!B600,技能效果!B:B,0))</f>
        <v>0</v>
      </c>
      <c r="I600" s="95"/>
      <c r="J600" s="95"/>
      <c r="K600" s="95"/>
      <c r="L600" s="95"/>
      <c r="M600" s="95"/>
      <c r="N600" s="96" t="str">
        <f>IF(INDEX(技能效果!L:L,MATCH(技能效果等级!B600,技能效果!B:B,0))="","",INDEX(技能效果!L:L,MATCH(技能效果等级!B600,技能效果!B:B,0)))</f>
        <v/>
      </c>
      <c r="O600" s="95">
        <f>IF(INDEX(技能效果!N:N,MATCH(B600,技能效果!B:B,0))=0,INDEX(技能效果!M:M,MATCH(技能效果等级!B600,技能效果!B:B,0)),INDEX(技能效果!M:M,MATCH(技能效果等级!B600,技能效果!B:B,0))*VLOOKUP(E600,技能数值计算!$C$19:$D$28,2,FALSE))</f>
        <v>0</v>
      </c>
      <c r="P600" s="95"/>
      <c r="Q600" s="95"/>
      <c r="R600" s="95" t="str">
        <f>IF(INDEX(技能效果!O:O,MATCH(技能效果等级!B600,技能效果!B:B,0))="","",INDEX(技能效果!O:O,MATCH(技能效果等级!B600,技能效果!B:B,0)))</f>
        <v/>
      </c>
      <c r="S600" s="95"/>
      <c r="T600" s="95"/>
      <c r="U600" s="95"/>
      <c r="V600" s="96" t="str">
        <f>IF(INDEX(技能效果!AF:AF,MATCH(技能效果等级!B600,技能效果!B:B,0))="","",INDEX(技能效果!AF:AF,MATCH(技能效果等级!B600,技能效果!B:B,0)))</f>
        <v/>
      </c>
      <c r="W600" s="95">
        <f t="shared" si="7"/>
        <v>51</v>
      </c>
      <c r="X600" s="95"/>
      <c r="Y600" s="95"/>
    </row>
    <row r="601" spans="1:25" ht="16.5" x14ac:dyDescent="0.2">
      <c r="A601" s="62">
        <v>598</v>
      </c>
      <c r="B601" s="95">
        <f>INDEX(技能效果!B:B,MATCH(技能效果等级!W601,技能效果!AE:AE,0))</f>
        <v>130700801</v>
      </c>
      <c r="C601" s="95" t="str">
        <f>INDEX(技能效果!C:C,MATCH(技能效果等级!B601,技能效果!B:B,0))</f>
        <v>夏侯渊普攻伤害</v>
      </c>
      <c r="D601" s="96" t="s">
        <v>873</v>
      </c>
      <c r="E601" s="95">
        <v>4</v>
      </c>
      <c r="F601" s="95">
        <f>INDEX(技能效果!H:H,MATCH(技能效果等级!B601,技能效果!B:B,0))</f>
        <v>1001</v>
      </c>
      <c r="G601" s="95">
        <f>IF(INDEX(技能效果!K:K,MATCH(B601,技能效果!B:B,0))=0,INDEX(技能效果!I:I,MATCH(技能效果等级!B601,技能效果!B:B,0)),INDEX(技能效果!I:I,MATCH(技能效果等级!B601,技能效果!B:B,0))*VLOOKUP(E601,技能数值计算!$C$19:$D$28,2,FALSE))</f>
        <v>1</v>
      </c>
      <c r="H601" s="95">
        <f>INDEX(技能效果!J:J,MATCH(技能效果等级!B601,技能效果!B:B,0))</f>
        <v>0</v>
      </c>
      <c r="I601" s="95"/>
      <c r="J601" s="95"/>
      <c r="K601" s="95"/>
      <c r="L601" s="95"/>
      <c r="M601" s="95"/>
      <c r="N601" s="96" t="str">
        <f>IF(INDEX(技能效果!L:L,MATCH(技能效果等级!B601,技能效果!B:B,0))="","",INDEX(技能效果!L:L,MATCH(技能效果等级!B601,技能效果!B:B,0)))</f>
        <v/>
      </c>
      <c r="O601" s="95">
        <f>IF(INDEX(技能效果!N:N,MATCH(B601,技能效果!B:B,0))=0,INDEX(技能效果!M:M,MATCH(技能效果等级!B601,技能效果!B:B,0)),INDEX(技能效果!M:M,MATCH(技能效果等级!B601,技能效果!B:B,0))*VLOOKUP(E601,技能数值计算!$C$19:$D$28,2,FALSE))</f>
        <v>0</v>
      </c>
      <c r="P601" s="95"/>
      <c r="Q601" s="95"/>
      <c r="R601" s="95" t="str">
        <f>IF(INDEX(技能效果!O:O,MATCH(技能效果等级!B601,技能效果!B:B,0))="","",INDEX(技能效果!O:O,MATCH(技能效果等级!B601,技能效果!B:B,0)))</f>
        <v/>
      </c>
      <c r="S601" s="95"/>
      <c r="T601" s="95"/>
      <c r="U601" s="95"/>
      <c r="V601" s="96" t="str">
        <f>IF(INDEX(技能效果!AF:AF,MATCH(技能效果等级!B601,技能效果!B:B,0))="","",INDEX(技能效果!AF:AF,MATCH(技能效果等级!B601,技能效果!B:B,0)))</f>
        <v/>
      </c>
      <c r="W601" s="95">
        <f t="shared" si="7"/>
        <v>51</v>
      </c>
      <c r="X601" s="95"/>
      <c r="Y601" s="95"/>
    </row>
    <row r="602" spans="1:25" ht="16.5" x14ac:dyDescent="0.2">
      <c r="A602" s="62">
        <v>599</v>
      </c>
      <c r="B602" s="95">
        <f>INDEX(技能效果!B:B,MATCH(技能效果等级!W602,技能效果!AE:AE,0))</f>
        <v>130700801</v>
      </c>
      <c r="C602" s="95" t="str">
        <f>INDEX(技能效果!C:C,MATCH(技能效果等级!B602,技能效果!B:B,0))</f>
        <v>夏侯渊普攻伤害</v>
      </c>
      <c r="D602" s="96" t="s">
        <v>873</v>
      </c>
      <c r="E602" s="95">
        <v>5</v>
      </c>
      <c r="F602" s="95">
        <f>INDEX(技能效果!H:H,MATCH(技能效果等级!B602,技能效果!B:B,0))</f>
        <v>1001</v>
      </c>
      <c r="G602" s="95">
        <f>IF(INDEX(技能效果!K:K,MATCH(B602,技能效果!B:B,0))=0,INDEX(技能效果!I:I,MATCH(技能效果等级!B602,技能效果!B:B,0)),INDEX(技能效果!I:I,MATCH(技能效果等级!B602,技能效果!B:B,0))*VLOOKUP(E602,技能数值计算!$C$19:$D$28,2,FALSE))</f>
        <v>1</v>
      </c>
      <c r="H602" s="95">
        <f>INDEX(技能效果!J:J,MATCH(技能效果等级!B602,技能效果!B:B,0))</f>
        <v>0</v>
      </c>
      <c r="I602" s="95"/>
      <c r="J602" s="95"/>
      <c r="K602" s="95"/>
      <c r="L602" s="95"/>
      <c r="M602" s="95"/>
      <c r="N602" s="96" t="str">
        <f>IF(INDEX(技能效果!L:L,MATCH(技能效果等级!B602,技能效果!B:B,0))="","",INDEX(技能效果!L:L,MATCH(技能效果等级!B602,技能效果!B:B,0)))</f>
        <v/>
      </c>
      <c r="O602" s="95">
        <f>IF(INDEX(技能效果!N:N,MATCH(B602,技能效果!B:B,0))=0,INDEX(技能效果!M:M,MATCH(技能效果等级!B602,技能效果!B:B,0)),INDEX(技能效果!M:M,MATCH(技能效果等级!B602,技能效果!B:B,0))*VLOOKUP(E602,技能数值计算!$C$19:$D$28,2,FALSE))</f>
        <v>0</v>
      </c>
      <c r="P602" s="95"/>
      <c r="Q602" s="95"/>
      <c r="R602" s="95" t="str">
        <f>IF(INDEX(技能效果!O:O,MATCH(技能效果等级!B602,技能效果!B:B,0))="","",INDEX(技能效果!O:O,MATCH(技能效果等级!B602,技能效果!B:B,0)))</f>
        <v/>
      </c>
      <c r="S602" s="95"/>
      <c r="T602" s="95"/>
      <c r="U602" s="95"/>
      <c r="V602" s="96" t="str">
        <f>IF(INDEX(技能效果!AF:AF,MATCH(技能效果等级!B602,技能效果!B:B,0))="","",INDEX(技能效果!AF:AF,MATCH(技能效果等级!B602,技能效果!B:B,0)))</f>
        <v/>
      </c>
      <c r="W602" s="95">
        <f t="shared" si="7"/>
        <v>51</v>
      </c>
      <c r="X602" s="95"/>
      <c r="Y602" s="95"/>
    </row>
    <row r="603" spans="1:25" ht="16.5" x14ac:dyDescent="0.2">
      <c r="A603" s="62">
        <v>600</v>
      </c>
      <c r="B603" s="95">
        <f>INDEX(技能效果!B:B,MATCH(技能效果等级!W603,技能效果!AE:AE,0))</f>
        <v>130700801</v>
      </c>
      <c r="C603" s="95" t="str">
        <f>INDEX(技能效果!C:C,MATCH(技能效果等级!B603,技能效果!B:B,0))</f>
        <v>夏侯渊普攻伤害</v>
      </c>
      <c r="D603" s="96" t="s">
        <v>873</v>
      </c>
      <c r="E603" s="95">
        <v>6</v>
      </c>
      <c r="F603" s="95">
        <f>INDEX(技能效果!H:H,MATCH(技能效果等级!B603,技能效果!B:B,0))</f>
        <v>1001</v>
      </c>
      <c r="G603" s="95">
        <f>IF(INDEX(技能效果!K:K,MATCH(B603,技能效果!B:B,0))=0,INDEX(技能效果!I:I,MATCH(技能效果等级!B603,技能效果!B:B,0)),INDEX(技能效果!I:I,MATCH(技能效果等级!B603,技能效果!B:B,0))*VLOOKUP(E603,技能数值计算!$C$19:$D$28,2,FALSE))</f>
        <v>1</v>
      </c>
      <c r="H603" s="95">
        <f>INDEX(技能效果!J:J,MATCH(技能效果等级!B603,技能效果!B:B,0))</f>
        <v>0</v>
      </c>
      <c r="I603" s="95"/>
      <c r="J603" s="95"/>
      <c r="K603" s="95"/>
      <c r="L603" s="95"/>
      <c r="M603" s="95"/>
      <c r="N603" s="96" t="str">
        <f>IF(INDEX(技能效果!L:L,MATCH(技能效果等级!B603,技能效果!B:B,0))="","",INDEX(技能效果!L:L,MATCH(技能效果等级!B603,技能效果!B:B,0)))</f>
        <v/>
      </c>
      <c r="O603" s="95">
        <f>IF(INDEX(技能效果!N:N,MATCH(B603,技能效果!B:B,0))=0,INDEX(技能效果!M:M,MATCH(技能效果等级!B603,技能效果!B:B,0)),INDEX(技能效果!M:M,MATCH(技能效果等级!B603,技能效果!B:B,0))*VLOOKUP(E603,技能数值计算!$C$19:$D$28,2,FALSE))</f>
        <v>0</v>
      </c>
      <c r="P603" s="95"/>
      <c r="Q603" s="95"/>
      <c r="R603" s="95" t="str">
        <f>IF(INDEX(技能效果!O:O,MATCH(技能效果等级!B603,技能效果!B:B,0))="","",INDEX(技能效果!O:O,MATCH(技能效果等级!B603,技能效果!B:B,0)))</f>
        <v/>
      </c>
      <c r="S603" s="95"/>
      <c r="T603" s="95"/>
      <c r="U603" s="95"/>
      <c r="V603" s="96" t="str">
        <f>IF(INDEX(技能效果!AF:AF,MATCH(技能效果等级!B603,技能效果!B:B,0))="","",INDEX(技能效果!AF:AF,MATCH(技能效果等级!B603,技能效果!B:B,0)))</f>
        <v/>
      </c>
      <c r="W603" s="95">
        <f t="shared" si="7"/>
        <v>51</v>
      </c>
      <c r="X603" s="95"/>
      <c r="Y603" s="95"/>
    </row>
    <row r="604" spans="1:25" ht="16.5" x14ac:dyDescent="0.2">
      <c r="A604" s="62">
        <v>601</v>
      </c>
      <c r="B604" s="95">
        <f>INDEX(技能效果!B:B,MATCH(技能效果等级!W604,技能效果!AE:AE,0))</f>
        <v>130700801</v>
      </c>
      <c r="C604" s="95" t="str">
        <f>INDEX(技能效果!C:C,MATCH(技能效果等级!B604,技能效果!B:B,0))</f>
        <v>夏侯渊普攻伤害</v>
      </c>
      <c r="D604" s="96" t="s">
        <v>873</v>
      </c>
      <c r="E604" s="95">
        <v>7</v>
      </c>
      <c r="F604" s="95">
        <f>INDEX(技能效果!H:H,MATCH(技能效果等级!B604,技能效果!B:B,0))</f>
        <v>1001</v>
      </c>
      <c r="G604" s="95">
        <f>IF(INDEX(技能效果!K:K,MATCH(B604,技能效果!B:B,0))=0,INDEX(技能效果!I:I,MATCH(技能效果等级!B604,技能效果!B:B,0)),INDEX(技能效果!I:I,MATCH(技能效果等级!B604,技能效果!B:B,0))*VLOOKUP(E604,技能数值计算!$C$19:$D$28,2,FALSE))</f>
        <v>1</v>
      </c>
      <c r="H604" s="95">
        <f>INDEX(技能效果!J:J,MATCH(技能效果等级!B604,技能效果!B:B,0))</f>
        <v>0</v>
      </c>
      <c r="I604" s="95"/>
      <c r="J604" s="95"/>
      <c r="K604" s="95"/>
      <c r="L604" s="95"/>
      <c r="M604" s="95"/>
      <c r="N604" s="96" t="str">
        <f>IF(INDEX(技能效果!L:L,MATCH(技能效果等级!B604,技能效果!B:B,0))="","",INDEX(技能效果!L:L,MATCH(技能效果等级!B604,技能效果!B:B,0)))</f>
        <v/>
      </c>
      <c r="O604" s="95">
        <f>IF(INDEX(技能效果!N:N,MATCH(B604,技能效果!B:B,0))=0,INDEX(技能效果!M:M,MATCH(技能效果等级!B604,技能效果!B:B,0)),INDEX(技能效果!M:M,MATCH(技能效果等级!B604,技能效果!B:B,0))*VLOOKUP(E604,技能数值计算!$C$19:$D$28,2,FALSE))</f>
        <v>0</v>
      </c>
      <c r="P604" s="95"/>
      <c r="Q604" s="95"/>
      <c r="R604" s="95" t="str">
        <f>IF(INDEX(技能效果!O:O,MATCH(技能效果等级!B604,技能效果!B:B,0))="","",INDEX(技能效果!O:O,MATCH(技能效果等级!B604,技能效果!B:B,0)))</f>
        <v/>
      </c>
      <c r="S604" s="95"/>
      <c r="T604" s="95"/>
      <c r="U604" s="95"/>
      <c r="V604" s="96" t="str">
        <f>IF(INDEX(技能效果!AF:AF,MATCH(技能效果等级!B604,技能效果!B:B,0))="","",INDEX(技能效果!AF:AF,MATCH(技能效果等级!B604,技能效果!B:B,0)))</f>
        <v/>
      </c>
      <c r="W604" s="95">
        <f t="shared" si="7"/>
        <v>51</v>
      </c>
      <c r="X604" s="95"/>
      <c r="Y604" s="95"/>
    </row>
    <row r="605" spans="1:25" ht="16.5" x14ac:dyDescent="0.2">
      <c r="A605" s="62">
        <v>602</v>
      </c>
      <c r="B605" s="95">
        <f>INDEX(技能效果!B:B,MATCH(技能效果等级!W605,技能效果!AE:AE,0))</f>
        <v>130700801</v>
      </c>
      <c r="C605" s="95" t="str">
        <f>INDEX(技能效果!C:C,MATCH(技能效果等级!B605,技能效果!B:B,0))</f>
        <v>夏侯渊普攻伤害</v>
      </c>
      <c r="D605" s="96" t="s">
        <v>873</v>
      </c>
      <c r="E605" s="95">
        <v>8</v>
      </c>
      <c r="F605" s="95">
        <f>INDEX(技能效果!H:H,MATCH(技能效果等级!B605,技能效果!B:B,0))</f>
        <v>1001</v>
      </c>
      <c r="G605" s="95">
        <f>IF(INDEX(技能效果!K:K,MATCH(B605,技能效果!B:B,0))=0,INDEX(技能效果!I:I,MATCH(技能效果等级!B605,技能效果!B:B,0)),INDEX(技能效果!I:I,MATCH(技能效果等级!B605,技能效果!B:B,0))*VLOOKUP(E605,技能数值计算!$C$19:$D$28,2,FALSE))</f>
        <v>1</v>
      </c>
      <c r="H605" s="95">
        <f>INDEX(技能效果!J:J,MATCH(技能效果等级!B605,技能效果!B:B,0))</f>
        <v>0</v>
      </c>
      <c r="I605" s="95"/>
      <c r="J605" s="95"/>
      <c r="K605" s="95"/>
      <c r="L605" s="95"/>
      <c r="M605" s="95"/>
      <c r="N605" s="96" t="str">
        <f>IF(INDEX(技能效果!L:L,MATCH(技能效果等级!B605,技能效果!B:B,0))="","",INDEX(技能效果!L:L,MATCH(技能效果等级!B605,技能效果!B:B,0)))</f>
        <v/>
      </c>
      <c r="O605" s="95">
        <f>IF(INDEX(技能效果!N:N,MATCH(B605,技能效果!B:B,0))=0,INDEX(技能效果!M:M,MATCH(技能效果等级!B605,技能效果!B:B,0)),INDEX(技能效果!M:M,MATCH(技能效果等级!B605,技能效果!B:B,0))*VLOOKUP(E605,技能数值计算!$C$19:$D$28,2,FALSE))</f>
        <v>0</v>
      </c>
      <c r="P605" s="95"/>
      <c r="Q605" s="95"/>
      <c r="R605" s="95" t="str">
        <f>IF(INDEX(技能效果!O:O,MATCH(技能效果等级!B605,技能效果!B:B,0))="","",INDEX(技能效果!O:O,MATCH(技能效果等级!B605,技能效果!B:B,0)))</f>
        <v/>
      </c>
      <c r="S605" s="95"/>
      <c r="T605" s="95"/>
      <c r="U605" s="95"/>
      <c r="V605" s="96" t="str">
        <f>IF(INDEX(技能效果!AF:AF,MATCH(技能效果等级!B605,技能效果!B:B,0))="","",INDEX(技能效果!AF:AF,MATCH(技能效果等级!B605,技能效果!B:B,0)))</f>
        <v/>
      </c>
      <c r="W605" s="95">
        <f t="shared" si="7"/>
        <v>51</v>
      </c>
      <c r="X605" s="95"/>
      <c r="Y605" s="95"/>
    </row>
    <row r="606" spans="1:25" ht="16.5" x14ac:dyDescent="0.2">
      <c r="A606" s="62">
        <v>603</v>
      </c>
      <c r="B606" s="95">
        <f>INDEX(技能效果!B:B,MATCH(技能效果等级!W606,技能效果!AE:AE,0))</f>
        <v>130700801</v>
      </c>
      <c r="C606" s="95" t="str">
        <f>INDEX(技能效果!C:C,MATCH(技能效果等级!B606,技能效果!B:B,0))</f>
        <v>夏侯渊普攻伤害</v>
      </c>
      <c r="D606" s="96" t="s">
        <v>873</v>
      </c>
      <c r="E606" s="95">
        <v>9</v>
      </c>
      <c r="F606" s="95">
        <f>INDEX(技能效果!H:H,MATCH(技能效果等级!B606,技能效果!B:B,0))</f>
        <v>1001</v>
      </c>
      <c r="G606" s="95">
        <f>IF(INDEX(技能效果!K:K,MATCH(B606,技能效果!B:B,0))=0,INDEX(技能效果!I:I,MATCH(技能效果等级!B606,技能效果!B:B,0)),INDEX(技能效果!I:I,MATCH(技能效果等级!B606,技能效果!B:B,0))*VLOOKUP(E606,技能数值计算!$C$19:$D$28,2,FALSE))</f>
        <v>1</v>
      </c>
      <c r="H606" s="95">
        <f>INDEX(技能效果!J:J,MATCH(技能效果等级!B606,技能效果!B:B,0))</f>
        <v>0</v>
      </c>
      <c r="I606" s="95"/>
      <c r="J606" s="95"/>
      <c r="K606" s="95"/>
      <c r="L606" s="95"/>
      <c r="M606" s="95"/>
      <c r="N606" s="96" t="str">
        <f>IF(INDEX(技能效果!L:L,MATCH(技能效果等级!B606,技能效果!B:B,0))="","",INDEX(技能效果!L:L,MATCH(技能效果等级!B606,技能效果!B:B,0)))</f>
        <v/>
      </c>
      <c r="O606" s="95">
        <f>IF(INDEX(技能效果!N:N,MATCH(B606,技能效果!B:B,0))=0,INDEX(技能效果!M:M,MATCH(技能效果等级!B606,技能效果!B:B,0)),INDEX(技能效果!M:M,MATCH(技能效果等级!B606,技能效果!B:B,0))*VLOOKUP(E606,技能数值计算!$C$19:$D$28,2,FALSE))</f>
        <v>0</v>
      </c>
      <c r="P606" s="95"/>
      <c r="Q606" s="95"/>
      <c r="R606" s="95" t="str">
        <f>IF(INDEX(技能效果!O:O,MATCH(技能效果等级!B606,技能效果!B:B,0))="","",INDEX(技能效果!O:O,MATCH(技能效果等级!B606,技能效果!B:B,0)))</f>
        <v/>
      </c>
      <c r="S606" s="95"/>
      <c r="T606" s="95"/>
      <c r="U606" s="95"/>
      <c r="V606" s="96" t="str">
        <f>IF(INDEX(技能效果!AF:AF,MATCH(技能效果等级!B606,技能效果!B:B,0))="","",INDEX(技能效果!AF:AF,MATCH(技能效果等级!B606,技能效果!B:B,0)))</f>
        <v/>
      </c>
      <c r="W606" s="95">
        <f t="shared" si="7"/>
        <v>51</v>
      </c>
      <c r="X606" s="95"/>
      <c r="Y606" s="95"/>
    </row>
    <row r="607" spans="1:25" ht="16.5" x14ac:dyDescent="0.2">
      <c r="A607" s="62">
        <v>604</v>
      </c>
      <c r="B607" s="95">
        <f>INDEX(技能效果!B:B,MATCH(技能效果等级!W607,技能效果!AE:AE,0))</f>
        <v>130700801</v>
      </c>
      <c r="C607" s="95" t="str">
        <f>INDEX(技能效果!C:C,MATCH(技能效果等级!B607,技能效果!B:B,0))</f>
        <v>夏侯渊普攻伤害</v>
      </c>
      <c r="D607" s="96" t="s">
        <v>873</v>
      </c>
      <c r="E607" s="95">
        <v>10</v>
      </c>
      <c r="F607" s="95">
        <f>INDEX(技能效果!H:H,MATCH(技能效果等级!B607,技能效果!B:B,0))</f>
        <v>1001</v>
      </c>
      <c r="G607" s="95">
        <f>IF(INDEX(技能效果!K:K,MATCH(B607,技能效果!B:B,0))=0,INDEX(技能效果!I:I,MATCH(技能效果等级!B607,技能效果!B:B,0)),INDEX(技能效果!I:I,MATCH(技能效果等级!B607,技能效果!B:B,0))*VLOOKUP(E607,技能数值计算!$C$19:$D$28,2,FALSE))</f>
        <v>1</v>
      </c>
      <c r="H607" s="95">
        <f>INDEX(技能效果!J:J,MATCH(技能效果等级!B607,技能效果!B:B,0))</f>
        <v>0</v>
      </c>
      <c r="I607" s="95"/>
      <c r="J607" s="95"/>
      <c r="K607" s="95"/>
      <c r="L607" s="95"/>
      <c r="M607" s="95"/>
      <c r="N607" s="96" t="str">
        <f>IF(INDEX(技能效果!L:L,MATCH(技能效果等级!B607,技能效果!B:B,0))="","",INDEX(技能效果!L:L,MATCH(技能效果等级!B607,技能效果!B:B,0)))</f>
        <v/>
      </c>
      <c r="O607" s="95">
        <f>IF(INDEX(技能效果!N:N,MATCH(B607,技能效果!B:B,0))=0,INDEX(技能效果!M:M,MATCH(技能效果等级!B607,技能效果!B:B,0)),INDEX(技能效果!M:M,MATCH(技能效果等级!B607,技能效果!B:B,0))*VLOOKUP(E607,技能数值计算!$C$19:$D$28,2,FALSE))</f>
        <v>0</v>
      </c>
      <c r="P607" s="95"/>
      <c r="Q607" s="95"/>
      <c r="R607" s="95" t="str">
        <f>IF(INDEX(技能效果!O:O,MATCH(技能效果等级!B607,技能效果!B:B,0))="","",INDEX(技能效果!O:O,MATCH(技能效果等级!B607,技能效果!B:B,0)))</f>
        <v/>
      </c>
      <c r="S607" s="95"/>
      <c r="T607" s="95"/>
      <c r="U607" s="95"/>
      <c r="V607" s="96" t="str">
        <f>IF(INDEX(技能效果!AF:AF,MATCH(技能效果等级!B607,技能效果!B:B,0))="","",INDEX(技能效果!AF:AF,MATCH(技能效果等级!B607,技能效果!B:B,0)))</f>
        <v/>
      </c>
      <c r="W607" s="95">
        <f t="shared" si="7"/>
        <v>51</v>
      </c>
      <c r="X607" s="95"/>
      <c r="Y607" s="95"/>
    </row>
    <row r="608" spans="1:25" ht="16.5" x14ac:dyDescent="0.2">
      <c r="A608" s="62">
        <v>605</v>
      </c>
      <c r="B608" s="95">
        <f>INDEX(技能效果!B:B,MATCH(技能效果等级!W608,技能效果!AE:AE,0))</f>
        <v>130700802</v>
      </c>
      <c r="C608" s="95" t="str">
        <f>INDEX(技能效果!C:C,MATCH(技能效果等级!B608,技能效果!B:B,0))</f>
        <v>夏侯渊普攻水晶</v>
      </c>
      <c r="D608" s="96" t="s">
        <v>873</v>
      </c>
      <c r="E608" s="95">
        <v>1</v>
      </c>
      <c r="F608" s="95">
        <f>INDEX(技能效果!H:H,MATCH(技能效果等级!B608,技能效果!B:B,0))</f>
        <v>3006</v>
      </c>
      <c r="G608" s="95">
        <f>IF(INDEX(技能效果!K:K,MATCH(B608,技能效果!B:B,0))=0,INDEX(技能效果!I:I,MATCH(技能效果等级!B608,技能效果!B:B,0)),INDEX(技能效果!I:I,MATCH(技能效果等级!B608,技能效果!B:B,0))*VLOOKUP(E608,技能数值计算!$C$19:$D$28,2,FALSE))</f>
        <v>1</v>
      </c>
      <c r="H608" s="95">
        <f>INDEX(技能效果!J:J,MATCH(技能效果等级!B608,技能效果!B:B,0))</f>
        <v>0</v>
      </c>
      <c r="I608" s="95"/>
      <c r="J608" s="95"/>
      <c r="K608" s="95"/>
      <c r="L608" s="95"/>
      <c r="M608" s="95"/>
      <c r="N608" s="96" t="str">
        <f>IF(INDEX(技能效果!L:L,MATCH(技能效果等级!B608,技能效果!B:B,0))="","",INDEX(技能效果!L:L,MATCH(技能效果等级!B608,技能效果!B:B,0)))</f>
        <v/>
      </c>
      <c r="O608" s="95">
        <f>IF(INDEX(技能效果!N:N,MATCH(B608,技能效果!B:B,0))=0,INDEX(技能效果!M:M,MATCH(技能效果等级!B608,技能效果!B:B,0)),INDEX(技能效果!M:M,MATCH(技能效果等级!B608,技能效果!B:B,0))*VLOOKUP(E608,技能数值计算!$C$19:$D$28,2,FALSE))</f>
        <v>0</v>
      </c>
      <c r="P608" s="95"/>
      <c r="Q608" s="95"/>
      <c r="R608" s="95" t="str">
        <f>IF(INDEX(技能效果!O:O,MATCH(技能效果等级!B608,技能效果!B:B,0))="","",INDEX(技能效果!O:O,MATCH(技能效果等级!B608,技能效果!B:B,0)))</f>
        <v/>
      </c>
      <c r="S608" s="95"/>
      <c r="T608" s="95"/>
      <c r="U608" s="95"/>
      <c r="V608" s="96" t="str">
        <f>IF(INDEX(技能效果!AF:AF,MATCH(技能效果等级!B608,技能效果!B:B,0))="","",INDEX(技能效果!AF:AF,MATCH(技能效果等级!B608,技能效果!B:B,0)))</f>
        <v/>
      </c>
      <c r="W608" s="95">
        <f t="shared" si="7"/>
        <v>52</v>
      </c>
      <c r="X608" s="95"/>
      <c r="Y608" s="95"/>
    </row>
    <row r="609" spans="1:25" ht="16.5" x14ac:dyDescent="0.2">
      <c r="A609" s="62">
        <v>606</v>
      </c>
      <c r="B609" s="95">
        <f>INDEX(技能效果!B:B,MATCH(技能效果等级!W609,技能效果!AE:AE,0))</f>
        <v>130700802</v>
      </c>
      <c r="C609" s="95" t="str">
        <f>INDEX(技能效果!C:C,MATCH(技能效果等级!B609,技能效果!B:B,0))</f>
        <v>夏侯渊普攻水晶</v>
      </c>
      <c r="D609" s="96" t="s">
        <v>873</v>
      </c>
      <c r="E609" s="95">
        <v>2</v>
      </c>
      <c r="F609" s="95">
        <f>INDEX(技能效果!H:H,MATCH(技能效果等级!B609,技能效果!B:B,0))</f>
        <v>3006</v>
      </c>
      <c r="G609" s="95">
        <f>IF(INDEX(技能效果!K:K,MATCH(B609,技能效果!B:B,0))=0,INDEX(技能效果!I:I,MATCH(技能效果等级!B609,技能效果!B:B,0)),INDEX(技能效果!I:I,MATCH(技能效果等级!B609,技能效果!B:B,0))*VLOOKUP(E609,技能数值计算!$C$19:$D$28,2,FALSE))</f>
        <v>1</v>
      </c>
      <c r="H609" s="95">
        <f>INDEX(技能效果!J:J,MATCH(技能效果等级!B609,技能效果!B:B,0))</f>
        <v>0</v>
      </c>
      <c r="I609" s="95"/>
      <c r="J609" s="95"/>
      <c r="K609" s="95"/>
      <c r="L609" s="95"/>
      <c r="M609" s="95"/>
      <c r="N609" s="96" t="str">
        <f>IF(INDEX(技能效果!L:L,MATCH(技能效果等级!B609,技能效果!B:B,0))="","",INDEX(技能效果!L:L,MATCH(技能效果等级!B609,技能效果!B:B,0)))</f>
        <v/>
      </c>
      <c r="O609" s="95">
        <f>IF(INDEX(技能效果!N:N,MATCH(B609,技能效果!B:B,0))=0,INDEX(技能效果!M:M,MATCH(技能效果等级!B609,技能效果!B:B,0)),INDEX(技能效果!M:M,MATCH(技能效果等级!B609,技能效果!B:B,0))*VLOOKUP(E609,技能数值计算!$C$19:$D$28,2,FALSE))</f>
        <v>0</v>
      </c>
      <c r="P609" s="95"/>
      <c r="Q609" s="95"/>
      <c r="R609" s="95" t="str">
        <f>IF(INDEX(技能效果!O:O,MATCH(技能效果等级!B609,技能效果!B:B,0))="","",INDEX(技能效果!O:O,MATCH(技能效果等级!B609,技能效果!B:B,0)))</f>
        <v/>
      </c>
      <c r="S609" s="95"/>
      <c r="T609" s="95"/>
      <c r="U609" s="95"/>
      <c r="V609" s="96" t="str">
        <f>IF(INDEX(技能效果!AF:AF,MATCH(技能效果等级!B609,技能效果!B:B,0))="","",INDEX(技能效果!AF:AF,MATCH(技能效果等级!B609,技能效果!B:B,0)))</f>
        <v/>
      </c>
      <c r="W609" s="95">
        <f t="shared" si="7"/>
        <v>52</v>
      </c>
      <c r="X609" s="95"/>
      <c r="Y609" s="95"/>
    </row>
    <row r="610" spans="1:25" ht="16.5" x14ac:dyDescent="0.2">
      <c r="A610" s="62">
        <v>607</v>
      </c>
      <c r="B610" s="95">
        <f>INDEX(技能效果!B:B,MATCH(技能效果等级!W610,技能效果!AE:AE,0))</f>
        <v>130700802</v>
      </c>
      <c r="C610" s="95" t="str">
        <f>INDEX(技能效果!C:C,MATCH(技能效果等级!B610,技能效果!B:B,0))</f>
        <v>夏侯渊普攻水晶</v>
      </c>
      <c r="D610" s="96" t="s">
        <v>873</v>
      </c>
      <c r="E610" s="95">
        <v>3</v>
      </c>
      <c r="F610" s="95">
        <f>INDEX(技能效果!H:H,MATCH(技能效果等级!B610,技能效果!B:B,0))</f>
        <v>3006</v>
      </c>
      <c r="G610" s="95">
        <f>IF(INDEX(技能效果!K:K,MATCH(B610,技能效果!B:B,0))=0,INDEX(技能效果!I:I,MATCH(技能效果等级!B610,技能效果!B:B,0)),INDEX(技能效果!I:I,MATCH(技能效果等级!B610,技能效果!B:B,0))*VLOOKUP(E610,技能数值计算!$C$19:$D$28,2,FALSE))</f>
        <v>1</v>
      </c>
      <c r="H610" s="95">
        <f>INDEX(技能效果!J:J,MATCH(技能效果等级!B610,技能效果!B:B,0))</f>
        <v>0</v>
      </c>
      <c r="I610" s="95"/>
      <c r="J610" s="95"/>
      <c r="K610" s="95"/>
      <c r="L610" s="95"/>
      <c r="M610" s="95"/>
      <c r="N610" s="96" t="str">
        <f>IF(INDEX(技能效果!L:L,MATCH(技能效果等级!B610,技能效果!B:B,0))="","",INDEX(技能效果!L:L,MATCH(技能效果等级!B610,技能效果!B:B,0)))</f>
        <v/>
      </c>
      <c r="O610" s="95">
        <f>IF(INDEX(技能效果!N:N,MATCH(B610,技能效果!B:B,0))=0,INDEX(技能效果!M:M,MATCH(技能效果等级!B610,技能效果!B:B,0)),INDEX(技能效果!M:M,MATCH(技能效果等级!B610,技能效果!B:B,0))*VLOOKUP(E610,技能数值计算!$C$19:$D$28,2,FALSE))</f>
        <v>0</v>
      </c>
      <c r="P610" s="95"/>
      <c r="Q610" s="95"/>
      <c r="R610" s="95" t="str">
        <f>IF(INDEX(技能效果!O:O,MATCH(技能效果等级!B610,技能效果!B:B,0))="","",INDEX(技能效果!O:O,MATCH(技能效果等级!B610,技能效果!B:B,0)))</f>
        <v/>
      </c>
      <c r="S610" s="95"/>
      <c r="T610" s="95"/>
      <c r="U610" s="95"/>
      <c r="V610" s="96" t="str">
        <f>IF(INDEX(技能效果!AF:AF,MATCH(技能效果等级!B610,技能效果!B:B,0))="","",INDEX(技能效果!AF:AF,MATCH(技能效果等级!B610,技能效果!B:B,0)))</f>
        <v/>
      </c>
      <c r="W610" s="95">
        <f t="shared" si="7"/>
        <v>52</v>
      </c>
      <c r="X610" s="95"/>
      <c r="Y610" s="95"/>
    </row>
    <row r="611" spans="1:25" ht="16.5" x14ac:dyDescent="0.2">
      <c r="A611" s="62">
        <v>608</v>
      </c>
      <c r="B611" s="95">
        <f>INDEX(技能效果!B:B,MATCH(技能效果等级!W611,技能效果!AE:AE,0))</f>
        <v>130700802</v>
      </c>
      <c r="C611" s="95" t="str">
        <f>INDEX(技能效果!C:C,MATCH(技能效果等级!B611,技能效果!B:B,0))</f>
        <v>夏侯渊普攻水晶</v>
      </c>
      <c r="D611" s="96" t="s">
        <v>873</v>
      </c>
      <c r="E611" s="95">
        <v>4</v>
      </c>
      <c r="F611" s="95">
        <f>INDEX(技能效果!H:H,MATCH(技能效果等级!B611,技能效果!B:B,0))</f>
        <v>3006</v>
      </c>
      <c r="G611" s="95">
        <f>IF(INDEX(技能效果!K:K,MATCH(B611,技能效果!B:B,0))=0,INDEX(技能效果!I:I,MATCH(技能效果等级!B611,技能效果!B:B,0)),INDEX(技能效果!I:I,MATCH(技能效果等级!B611,技能效果!B:B,0))*VLOOKUP(E611,技能数值计算!$C$19:$D$28,2,FALSE))</f>
        <v>1</v>
      </c>
      <c r="H611" s="95">
        <f>INDEX(技能效果!J:J,MATCH(技能效果等级!B611,技能效果!B:B,0))</f>
        <v>0</v>
      </c>
      <c r="I611" s="95"/>
      <c r="J611" s="95"/>
      <c r="K611" s="95"/>
      <c r="L611" s="95"/>
      <c r="M611" s="95"/>
      <c r="N611" s="96" t="str">
        <f>IF(INDEX(技能效果!L:L,MATCH(技能效果等级!B611,技能效果!B:B,0))="","",INDEX(技能效果!L:L,MATCH(技能效果等级!B611,技能效果!B:B,0)))</f>
        <v/>
      </c>
      <c r="O611" s="95">
        <f>IF(INDEX(技能效果!N:N,MATCH(B611,技能效果!B:B,0))=0,INDEX(技能效果!M:M,MATCH(技能效果等级!B611,技能效果!B:B,0)),INDEX(技能效果!M:M,MATCH(技能效果等级!B611,技能效果!B:B,0))*VLOOKUP(E611,技能数值计算!$C$19:$D$28,2,FALSE))</f>
        <v>0</v>
      </c>
      <c r="P611" s="95"/>
      <c r="Q611" s="95"/>
      <c r="R611" s="95" t="str">
        <f>IF(INDEX(技能效果!O:O,MATCH(技能效果等级!B611,技能效果!B:B,0))="","",INDEX(技能效果!O:O,MATCH(技能效果等级!B611,技能效果!B:B,0)))</f>
        <v/>
      </c>
      <c r="S611" s="95"/>
      <c r="T611" s="95"/>
      <c r="U611" s="95"/>
      <c r="V611" s="96" t="str">
        <f>IF(INDEX(技能效果!AF:AF,MATCH(技能效果等级!B611,技能效果!B:B,0))="","",INDEX(技能效果!AF:AF,MATCH(技能效果等级!B611,技能效果!B:B,0)))</f>
        <v/>
      </c>
      <c r="W611" s="95">
        <f t="shared" si="7"/>
        <v>52</v>
      </c>
      <c r="X611" s="95"/>
      <c r="Y611" s="95"/>
    </row>
    <row r="612" spans="1:25" ht="16.5" x14ac:dyDescent="0.2">
      <c r="A612" s="62">
        <v>609</v>
      </c>
      <c r="B612" s="95">
        <f>INDEX(技能效果!B:B,MATCH(技能效果等级!W612,技能效果!AE:AE,0))</f>
        <v>130700802</v>
      </c>
      <c r="C612" s="95" t="str">
        <f>INDEX(技能效果!C:C,MATCH(技能效果等级!B612,技能效果!B:B,0))</f>
        <v>夏侯渊普攻水晶</v>
      </c>
      <c r="D612" s="96" t="s">
        <v>873</v>
      </c>
      <c r="E612" s="95">
        <v>5</v>
      </c>
      <c r="F612" s="95">
        <f>INDEX(技能效果!H:H,MATCH(技能效果等级!B612,技能效果!B:B,0))</f>
        <v>3006</v>
      </c>
      <c r="G612" s="95">
        <f>IF(INDEX(技能效果!K:K,MATCH(B612,技能效果!B:B,0))=0,INDEX(技能效果!I:I,MATCH(技能效果等级!B612,技能效果!B:B,0)),INDEX(技能效果!I:I,MATCH(技能效果等级!B612,技能效果!B:B,0))*VLOOKUP(E612,技能数值计算!$C$19:$D$28,2,FALSE))</f>
        <v>1</v>
      </c>
      <c r="H612" s="95">
        <f>INDEX(技能效果!J:J,MATCH(技能效果等级!B612,技能效果!B:B,0))</f>
        <v>0</v>
      </c>
      <c r="I612" s="95"/>
      <c r="J612" s="95"/>
      <c r="K612" s="95"/>
      <c r="L612" s="95"/>
      <c r="M612" s="95"/>
      <c r="N612" s="96" t="str">
        <f>IF(INDEX(技能效果!L:L,MATCH(技能效果等级!B612,技能效果!B:B,0))="","",INDEX(技能效果!L:L,MATCH(技能效果等级!B612,技能效果!B:B,0)))</f>
        <v/>
      </c>
      <c r="O612" s="95">
        <f>IF(INDEX(技能效果!N:N,MATCH(B612,技能效果!B:B,0))=0,INDEX(技能效果!M:M,MATCH(技能效果等级!B612,技能效果!B:B,0)),INDEX(技能效果!M:M,MATCH(技能效果等级!B612,技能效果!B:B,0))*VLOOKUP(E612,技能数值计算!$C$19:$D$28,2,FALSE))</f>
        <v>0</v>
      </c>
      <c r="P612" s="95"/>
      <c r="Q612" s="95"/>
      <c r="R612" s="95" t="str">
        <f>IF(INDEX(技能效果!O:O,MATCH(技能效果等级!B612,技能效果!B:B,0))="","",INDEX(技能效果!O:O,MATCH(技能效果等级!B612,技能效果!B:B,0)))</f>
        <v/>
      </c>
      <c r="S612" s="95"/>
      <c r="T612" s="95"/>
      <c r="U612" s="95"/>
      <c r="V612" s="96" t="str">
        <f>IF(INDEX(技能效果!AF:AF,MATCH(技能效果等级!B612,技能效果!B:B,0))="","",INDEX(技能效果!AF:AF,MATCH(技能效果等级!B612,技能效果!B:B,0)))</f>
        <v/>
      </c>
      <c r="W612" s="95">
        <f t="shared" si="7"/>
        <v>52</v>
      </c>
      <c r="X612" s="95"/>
      <c r="Y612" s="95"/>
    </row>
    <row r="613" spans="1:25" ht="16.5" x14ac:dyDescent="0.2">
      <c r="A613" s="62">
        <v>610</v>
      </c>
      <c r="B613" s="95">
        <f>INDEX(技能效果!B:B,MATCH(技能效果等级!W613,技能效果!AE:AE,0))</f>
        <v>130700802</v>
      </c>
      <c r="C613" s="95" t="str">
        <f>INDEX(技能效果!C:C,MATCH(技能效果等级!B613,技能效果!B:B,0))</f>
        <v>夏侯渊普攻水晶</v>
      </c>
      <c r="D613" s="96" t="s">
        <v>873</v>
      </c>
      <c r="E613" s="95">
        <v>6</v>
      </c>
      <c r="F613" s="95">
        <f>INDEX(技能效果!H:H,MATCH(技能效果等级!B613,技能效果!B:B,0))</f>
        <v>3006</v>
      </c>
      <c r="G613" s="95">
        <f>IF(INDEX(技能效果!K:K,MATCH(B613,技能效果!B:B,0))=0,INDEX(技能效果!I:I,MATCH(技能效果等级!B613,技能效果!B:B,0)),INDEX(技能效果!I:I,MATCH(技能效果等级!B613,技能效果!B:B,0))*VLOOKUP(E613,技能数值计算!$C$19:$D$28,2,FALSE))</f>
        <v>1</v>
      </c>
      <c r="H613" s="95">
        <f>INDEX(技能效果!J:J,MATCH(技能效果等级!B613,技能效果!B:B,0))</f>
        <v>0</v>
      </c>
      <c r="I613" s="95"/>
      <c r="J613" s="95"/>
      <c r="K613" s="95"/>
      <c r="L613" s="95"/>
      <c r="M613" s="95"/>
      <c r="N613" s="96" t="str">
        <f>IF(INDEX(技能效果!L:L,MATCH(技能效果等级!B613,技能效果!B:B,0))="","",INDEX(技能效果!L:L,MATCH(技能效果等级!B613,技能效果!B:B,0)))</f>
        <v/>
      </c>
      <c r="O613" s="95">
        <f>IF(INDEX(技能效果!N:N,MATCH(B613,技能效果!B:B,0))=0,INDEX(技能效果!M:M,MATCH(技能效果等级!B613,技能效果!B:B,0)),INDEX(技能效果!M:M,MATCH(技能效果等级!B613,技能效果!B:B,0))*VLOOKUP(E613,技能数值计算!$C$19:$D$28,2,FALSE))</f>
        <v>0</v>
      </c>
      <c r="P613" s="95"/>
      <c r="Q613" s="95"/>
      <c r="R613" s="95" t="str">
        <f>IF(INDEX(技能效果!O:O,MATCH(技能效果等级!B613,技能效果!B:B,0))="","",INDEX(技能效果!O:O,MATCH(技能效果等级!B613,技能效果!B:B,0)))</f>
        <v/>
      </c>
      <c r="S613" s="95"/>
      <c r="T613" s="95"/>
      <c r="U613" s="95"/>
      <c r="V613" s="96" t="str">
        <f>IF(INDEX(技能效果!AF:AF,MATCH(技能效果等级!B613,技能效果!B:B,0))="","",INDEX(技能效果!AF:AF,MATCH(技能效果等级!B613,技能效果!B:B,0)))</f>
        <v/>
      </c>
      <c r="W613" s="95">
        <f t="shared" si="7"/>
        <v>52</v>
      </c>
      <c r="X613" s="95"/>
      <c r="Y613" s="95"/>
    </row>
    <row r="614" spans="1:25" ht="16.5" x14ac:dyDescent="0.2">
      <c r="A614" s="62">
        <v>611</v>
      </c>
      <c r="B614" s="95">
        <f>INDEX(技能效果!B:B,MATCH(技能效果等级!W614,技能效果!AE:AE,0))</f>
        <v>130700802</v>
      </c>
      <c r="C614" s="95" t="str">
        <f>INDEX(技能效果!C:C,MATCH(技能效果等级!B614,技能效果!B:B,0))</f>
        <v>夏侯渊普攻水晶</v>
      </c>
      <c r="D614" s="96" t="s">
        <v>873</v>
      </c>
      <c r="E614" s="95">
        <v>7</v>
      </c>
      <c r="F614" s="95">
        <f>INDEX(技能效果!H:H,MATCH(技能效果等级!B614,技能效果!B:B,0))</f>
        <v>3006</v>
      </c>
      <c r="G614" s="95">
        <f>IF(INDEX(技能效果!K:K,MATCH(B614,技能效果!B:B,0))=0,INDEX(技能效果!I:I,MATCH(技能效果等级!B614,技能效果!B:B,0)),INDEX(技能效果!I:I,MATCH(技能效果等级!B614,技能效果!B:B,0))*VLOOKUP(E614,技能数值计算!$C$19:$D$28,2,FALSE))</f>
        <v>1</v>
      </c>
      <c r="H614" s="95">
        <f>INDEX(技能效果!J:J,MATCH(技能效果等级!B614,技能效果!B:B,0))</f>
        <v>0</v>
      </c>
      <c r="I614" s="95"/>
      <c r="J614" s="95"/>
      <c r="K614" s="95"/>
      <c r="L614" s="95"/>
      <c r="M614" s="95"/>
      <c r="N614" s="96" t="str">
        <f>IF(INDEX(技能效果!L:L,MATCH(技能效果等级!B614,技能效果!B:B,0))="","",INDEX(技能效果!L:L,MATCH(技能效果等级!B614,技能效果!B:B,0)))</f>
        <v/>
      </c>
      <c r="O614" s="95">
        <f>IF(INDEX(技能效果!N:N,MATCH(B614,技能效果!B:B,0))=0,INDEX(技能效果!M:M,MATCH(技能效果等级!B614,技能效果!B:B,0)),INDEX(技能效果!M:M,MATCH(技能效果等级!B614,技能效果!B:B,0))*VLOOKUP(E614,技能数值计算!$C$19:$D$28,2,FALSE))</f>
        <v>0</v>
      </c>
      <c r="P614" s="95"/>
      <c r="Q614" s="95"/>
      <c r="R614" s="95" t="str">
        <f>IF(INDEX(技能效果!O:O,MATCH(技能效果等级!B614,技能效果!B:B,0))="","",INDEX(技能效果!O:O,MATCH(技能效果等级!B614,技能效果!B:B,0)))</f>
        <v/>
      </c>
      <c r="S614" s="95"/>
      <c r="T614" s="95"/>
      <c r="U614" s="95"/>
      <c r="V614" s="96" t="str">
        <f>IF(INDEX(技能效果!AF:AF,MATCH(技能效果等级!B614,技能效果!B:B,0))="","",INDEX(技能效果!AF:AF,MATCH(技能效果等级!B614,技能效果!B:B,0)))</f>
        <v/>
      </c>
      <c r="W614" s="95">
        <f t="shared" si="7"/>
        <v>52</v>
      </c>
      <c r="X614" s="95"/>
      <c r="Y614" s="95"/>
    </row>
    <row r="615" spans="1:25" ht="16.5" x14ac:dyDescent="0.2">
      <c r="A615" s="62">
        <v>612</v>
      </c>
      <c r="B615" s="95">
        <f>INDEX(技能效果!B:B,MATCH(技能效果等级!W615,技能效果!AE:AE,0))</f>
        <v>130700802</v>
      </c>
      <c r="C615" s="95" t="str">
        <f>INDEX(技能效果!C:C,MATCH(技能效果等级!B615,技能效果!B:B,0))</f>
        <v>夏侯渊普攻水晶</v>
      </c>
      <c r="D615" s="96" t="s">
        <v>873</v>
      </c>
      <c r="E615" s="95">
        <v>8</v>
      </c>
      <c r="F615" s="95">
        <f>INDEX(技能效果!H:H,MATCH(技能效果等级!B615,技能效果!B:B,0))</f>
        <v>3006</v>
      </c>
      <c r="G615" s="95">
        <f>IF(INDEX(技能效果!K:K,MATCH(B615,技能效果!B:B,0))=0,INDEX(技能效果!I:I,MATCH(技能效果等级!B615,技能效果!B:B,0)),INDEX(技能效果!I:I,MATCH(技能效果等级!B615,技能效果!B:B,0))*VLOOKUP(E615,技能数值计算!$C$19:$D$28,2,FALSE))</f>
        <v>1</v>
      </c>
      <c r="H615" s="95">
        <f>INDEX(技能效果!J:J,MATCH(技能效果等级!B615,技能效果!B:B,0))</f>
        <v>0</v>
      </c>
      <c r="I615" s="95"/>
      <c r="J615" s="95"/>
      <c r="K615" s="95"/>
      <c r="L615" s="95"/>
      <c r="M615" s="95"/>
      <c r="N615" s="96" t="str">
        <f>IF(INDEX(技能效果!L:L,MATCH(技能效果等级!B615,技能效果!B:B,0))="","",INDEX(技能效果!L:L,MATCH(技能效果等级!B615,技能效果!B:B,0)))</f>
        <v/>
      </c>
      <c r="O615" s="95">
        <f>IF(INDEX(技能效果!N:N,MATCH(B615,技能效果!B:B,0))=0,INDEX(技能效果!M:M,MATCH(技能效果等级!B615,技能效果!B:B,0)),INDEX(技能效果!M:M,MATCH(技能效果等级!B615,技能效果!B:B,0))*VLOOKUP(E615,技能数值计算!$C$19:$D$28,2,FALSE))</f>
        <v>0</v>
      </c>
      <c r="P615" s="95"/>
      <c r="Q615" s="95"/>
      <c r="R615" s="95" t="str">
        <f>IF(INDEX(技能效果!O:O,MATCH(技能效果等级!B615,技能效果!B:B,0))="","",INDEX(技能效果!O:O,MATCH(技能效果等级!B615,技能效果!B:B,0)))</f>
        <v/>
      </c>
      <c r="S615" s="95"/>
      <c r="T615" s="95"/>
      <c r="U615" s="95"/>
      <c r="V615" s="96" t="str">
        <f>IF(INDEX(技能效果!AF:AF,MATCH(技能效果等级!B615,技能效果!B:B,0))="","",INDEX(技能效果!AF:AF,MATCH(技能效果等级!B615,技能效果!B:B,0)))</f>
        <v/>
      </c>
      <c r="W615" s="95">
        <f t="shared" si="7"/>
        <v>52</v>
      </c>
      <c r="X615" s="95"/>
      <c r="Y615" s="95"/>
    </row>
    <row r="616" spans="1:25" ht="16.5" x14ac:dyDescent="0.2">
      <c r="A616" s="62">
        <v>613</v>
      </c>
      <c r="B616" s="95">
        <f>INDEX(技能效果!B:B,MATCH(技能效果等级!W616,技能效果!AE:AE,0))</f>
        <v>130700802</v>
      </c>
      <c r="C616" s="95" t="str">
        <f>INDEX(技能效果!C:C,MATCH(技能效果等级!B616,技能效果!B:B,0))</f>
        <v>夏侯渊普攻水晶</v>
      </c>
      <c r="D616" s="96" t="s">
        <v>873</v>
      </c>
      <c r="E616" s="95">
        <v>9</v>
      </c>
      <c r="F616" s="95">
        <f>INDEX(技能效果!H:H,MATCH(技能效果等级!B616,技能效果!B:B,0))</f>
        <v>3006</v>
      </c>
      <c r="G616" s="95">
        <f>IF(INDEX(技能效果!K:K,MATCH(B616,技能效果!B:B,0))=0,INDEX(技能效果!I:I,MATCH(技能效果等级!B616,技能效果!B:B,0)),INDEX(技能效果!I:I,MATCH(技能效果等级!B616,技能效果!B:B,0))*VLOOKUP(E616,技能数值计算!$C$19:$D$28,2,FALSE))</f>
        <v>1</v>
      </c>
      <c r="H616" s="95">
        <f>INDEX(技能效果!J:J,MATCH(技能效果等级!B616,技能效果!B:B,0))</f>
        <v>0</v>
      </c>
      <c r="I616" s="95"/>
      <c r="J616" s="95"/>
      <c r="K616" s="95"/>
      <c r="L616" s="95"/>
      <c r="M616" s="95"/>
      <c r="N616" s="96" t="str">
        <f>IF(INDEX(技能效果!L:L,MATCH(技能效果等级!B616,技能效果!B:B,0))="","",INDEX(技能效果!L:L,MATCH(技能效果等级!B616,技能效果!B:B,0)))</f>
        <v/>
      </c>
      <c r="O616" s="95">
        <f>IF(INDEX(技能效果!N:N,MATCH(B616,技能效果!B:B,0))=0,INDEX(技能效果!M:M,MATCH(技能效果等级!B616,技能效果!B:B,0)),INDEX(技能效果!M:M,MATCH(技能效果等级!B616,技能效果!B:B,0))*VLOOKUP(E616,技能数值计算!$C$19:$D$28,2,FALSE))</f>
        <v>0</v>
      </c>
      <c r="P616" s="95"/>
      <c r="Q616" s="95"/>
      <c r="R616" s="95" t="str">
        <f>IF(INDEX(技能效果!O:O,MATCH(技能效果等级!B616,技能效果!B:B,0))="","",INDEX(技能效果!O:O,MATCH(技能效果等级!B616,技能效果!B:B,0)))</f>
        <v/>
      </c>
      <c r="S616" s="95"/>
      <c r="T616" s="95"/>
      <c r="U616" s="95"/>
      <c r="V616" s="96" t="str">
        <f>IF(INDEX(技能效果!AF:AF,MATCH(技能效果等级!B616,技能效果!B:B,0))="","",INDEX(技能效果!AF:AF,MATCH(技能效果等级!B616,技能效果!B:B,0)))</f>
        <v/>
      </c>
      <c r="W616" s="95">
        <f t="shared" si="7"/>
        <v>52</v>
      </c>
      <c r="X616" s="95"/>
      <c r="Y616" s="95"/>
    </row>
    <row r="617" spans="1:25" ht="16.5" x14ac:dyDescent="0.2">
      <c r="A617" s="62">
        <v>614</v>
      </c>
      <c r="B617" s="95">
        <f>INDEX(技能效果!B:B,MATCH(技能效果等级!W617,技能效果!AE:AE,0))</f>
        <v>130700802</v>
      </c>
      <c r="C617" s="95" t="str">
        <f>INDEX(技能效果!C:C,MATCH(技能效果等级!B617,技能效果!B:B,0))</f>
        <v>夏侯渊普攻水晶</v>
      </c>
      <c r="D617" s="96" t="s">
        <v>873</v>
      </c>
      <c r="E617" s="95">
        <v>10</v>
      </c>
      <c r="F617" s="95">
        <f>INDEX(技能效果!H:H,MATCH(技能效果等级!B617,技能效果!B:B,0))</f>
        <v>3006</v>
      </c>
      <c r="G617" s="95">
        <f>IF(INDEX(技能效果!K:K,MATCH(B617,技能效果!B:B,0))=0,INDEX(技能效果!I:I,MATCH(技能效果等级!B617,技能效果!B:B,0)),INDEX(技能效果!I:I,MATCH(技能效果等级!B617,技能效果!B:B,0))*VLOOKUP(E617,技能数值计算!$C$19:$D$28,2,FALSE))</f>
        <v>1</v>
      </c>
      <c r="H617" s="95">
        <f>INDEX(技能效果!J:J,MATCH(技能效果等级!B617,技能效果!B:B,0))</f>
        <v>0</v>
      </c>
      <c r="I617" s="95"/>
      <c r="J617" s="95"/>
      <c r="K617" s="95"/>
      <c r="L617" s="95"/>
      <c r="M617" s="95"/>
      <c r="N617" s="96" t="str">
        <f>IF(INDEX(技能效果!L:L,MATCH(技能效果等级!B617,技能效果!B:B,0))="","",INDEX(技能效果!L:L,MATCH(技能效果等级!B617,技能效果!B:B,0)))</f>
        <v/>
      </c>
      <c r="O617" s="95">
        <f>IF(INDEX(技能效果!N:N,MATCH(B617,技能效果!B:B,0))=0,INDEX(技能效果!M:M,MATCH(技能效果等级!B617,技能效果!B:B,0)),INDEX(技能效果!M:M,MATCH(技能效果等级!B617,技能效果!B:B,0))*VLOOKUP(E617,技能数值计算!$C$19:$D$28,2,FALSE))</f>
        <v>0</v>
      </c>
      <c r="P617" s="95"/>
      <c r="Q617" s="95"/>
      <c r="R617" s="95" t="str">
        <f>IF(INDEX(技能效果!O:O,MATCH(技能效果等级!B617,技能效果!B:B,0))="","",INDEX(技能效果!O:O,MATCH(技能效果等级!B617,技能效果!B:B,0)))</f>
        <v/>
      </c>
      <c r="S617" s="95"/>
      <c r="T617" s="95"/>
      <c r="U617" s="95"/>
      <c r="V617" s="96" t="str">
        <f>IF(INDEX(技能效果!AF:AF,MATCH(技能效果等级!B617,技能效果!B:B,0))="","",INDEX(技能效果!AF:AF,MATCH(技能效果等级!B617,技能效果!B:B,0)))</f>
        <v/>
      </c>
      <c r="W617" s="95">
        <f t="shared" si="7"/>
        <v>52</v>
      </c>
      <c r="X617" s="95"/>
      <c r="Y617" s="95"/>
    </row>
    <row r="618" spans="1:25" ht="16.5" x14ac:dyDescent="0.2">
      <c r="A618" s="62">
        <v>615</v>
      </c>
      <c r="B618" s="95">
        <f>INDEX(技能效果!B:B,MATCH(技能效果等级!W618,技能效果!AE:AE,0))</f>
        <v>130700901</v>
      </c>
      <c r="C618" s="95" t="str">
        <f>INDEX(技能效果!C:C,MATCH(技能效果等级!B618,技能效果!B:B,0))</f>
        <v>徐晃普攻伤害</v>
      </c>
      <c r="D618" s="96" t="s">
        <v>873</v>
      </c>
      <c r="E618" s="95">
        <v>1</v>
      </c>
      <c r="F618" s="95">
        <f>INDEX(技能效果!H:H,MATCH(技能效果等级!B618,技能效果!B:B,0))</f>
        <v>1001</v>
      </c>
      <c r="G618" s="95">
        <f>IF(INDEX(技能效果!K:K,MATCH(B618,技能效果!B:B,0))=0,INDEX(技能效果!I:I,MATCH(技能效果等级!B618,技能效果!B:B,0)),INDEX(技能效果!I:I,MATCH(技能效果等级!B618,技能效果!B:B,0))*VLOOKUP(E618,技能数值计算!$C$19:$D$28,2,FALSE))</f>
        <v>1</v>
      </c>
      <c r="H618" s="95">
        <f>INDEX(技能效果!J:J,MATCH(技能效果等级!B618,技能效果!B:B,0))</f>
        <v>0</v>
      </c>
      <c r="I618" s="95"/>
      <c r="J618" s="95"/>
      <c r="K618" s="95"/>
      <c r="L618" s="95"/>
      <c r="M618" s="95"/>
      <c r="N618" s="96" t="str">
        <f>IF(INDEX(技能效果!L:L,MATCH(技能效果等级!B618,技能效果!B:B,0))="","",INDEX(技能效果!L:L,MATCH(技能效果等级!B618,技能效果!B:B,0)))</f>
        <v/>
      </c>
      <c r="O618" s="95">
        <f>IF(INDEX(技能效果!N:N,MATCH(B618,技能效果!B:B,0))=0,INDEX(技能效果!M:M,MATCH(技能效果等级!B618,技能效果!B:B,0)),INDEX(技能效果!M:M,MATCH(技能效果等级!B618,技能效果!B:B,0))*VLOOKUP(E618,技能数值计算!$C$19:$D$28,2,FALSE))</f>
        <v>0</v>
      </c>
      <c r="P618" s="95"/>
      <c r="Q618" s="95"/>
      <c r="R618" s="95" t="str">
        <f>IF(INDEX(技能效果!O:O,MATCH(技能效果等级!B618,技能效果!B:B,0))="","",INDEX(技能效果!O:O,MATCH(技能效果等级!B618,技能效果!B:B,0)))</f>
        <v/>
      </c>
      <c r="S618" s="95"/>
      <c r="T618" s="95"/>
      <c r="U618" s="95"/>
      <c r="V618" s="96" t="str">
        <f>IF(INDEX(技能效果!AF:AF,MATCH(技能效果等级!B618,技能效果!B:B,0))="","",INDEX(技能效果!AF:AF,MATCH(技能效果等级!B618,技能效果!B:B,0)))</f>
        <v/>
      </c>
      <c r="W618" s="95">
        <f t="shared" si="7"/>
        <v>53</v>
      </c>
      <c r="X618" s="95"/>
      <c r="Y618" s="95"/>
    </row>
    <row r="619" spans="1:25" ht="16.5" x14ac:dyDescent="0.2">
      <c r="A619" s="62">
        <v>616</v>
      </c>
      <c r="B619" s="95">
        <f>INDEX(技能效果!B:B,MATCH(技能效果等级!W619,技能效果!AE:AE,0))</f>
        <v>130700901</v>
      </c>
      <c r="C619" s="95" t="str">
        <f>INDEX(技能效果!C:C,MATCH(技能效果等级!B619,技能效果!B:B,0))</f>
        <v>徐晃普攻伤害</v>
      </c>
      <c r="D619" s="96" t="s">
        <v>873</v>
      </c>
      <c r="E619" s="95">
        <v>2</v>
      </c>
      <c r="F619" s="95">
        <f>INDEX(技能效果!H:H,MATCH(技能效果等级!B619,技能效果!B:B,0))</f>
        <v>1001</v>
      </c>
      <c r="G619" s="95">
        <f>IF(INDEX(技能效果!K:K,MATCH(B619,技能效果!B:B,0))=0,INDEX(技能效果!I:I,MATCH(技能效果等级!B619,技能效果!B:B,0)),INDEX(技能效果!I:I,MATCH(技能效果等级!B619,技能效果!B:B,0))*VLOOKUP(E619,技能数值计算!$C$19:$D$28,2,FALSE))</f>
        <v>1</v>
      </c>
      <c r="H619" s="95">
        <f>INDEX(技能效果!J:J,MATCH(技能效果等级!B619,技能效果!B:B,0))</f>
        <v>0</v>
      </c>
      <c r="I619" s="95"/>
      <c r="J619" s="95"/>
      <c r="K619" s="95"/>
      <c r="L619" s="95"/>
      <c r="M619" s="95"/>
      <c r="N619" s="96" t="str">
        <f>IF(INDEX(技能效果!L:L,MATCH(技能效果等级!B619,技能效果!B:B,0))="","",INDEX(技能效果!L:L,MATCH(技能效果等级!B619,技能效果!B:B,0)))</f>
        <v/>
      </c>
      <c r="O619" s="95">
        <f>IF(INDEX(技能效果!N:N,MATCH(B619,技能效果!B:B,0))=0,INDEX(技能效果!M:M,MATCH(技能效果等级!B619,技能效果!B:B,0)),INDEX(技能效果!M:M,MATCH(技能效果等级!B619,技能效果!B:B,0))*VLOOKUP(E619,技能数值计算!$C$19:$D$28,2,FALSE))</f>
        <v>0</v>
      </c>
      <c r="P619" s="95"/>
      <c r="Q619" s="95"/>
      <c r="R619" s="95" t="str">
        <f>IF(INDEX(技能效果!O:O,MATCH(技能效果等级!B619,技能效果!B:B,0))="","",INDEX(技能效果!O:O,MATCH(技能效果等级!B619,技能效果!B:B,0)))</f>
        <v/>
      </c>
      <c r="S619" s="95"/>
      <c r="T619" s="95"/>
      <c r="U619" s="95"/>
      <c r="V619" s="96" t="str">
        <f>IF(INDEX(技能效果!AF:AF,MATCH(技能效果等级!B619,技能效果!B:B,0))="","",INDEX(技能效果!AF:AF,MATCH(技能效果等级!B619,技能效果!B:B,0)))</f>
        <v/>
      </c>
      <c r="W619" s="95">
        <f t="shared" si="7"/>
        <v>53</v>
      </c>
      <c r="X619" s="95"/>
      <c r="Y619" s="95"/>
    </row>
    <row r="620" spans="1:25" ht="16.5" x14ac:dyDescent="0.2">
      <c r="A620" s="62">
        <v>617</v>
      </c>
      <c r="B620" s="95">
        <f>INDEX(技能效果!B:B,MATCH(技能效果等级!W620,技能效果!AE:AE,0))</f>
        <v>130700901</v>
      </c>
      <c r="C620" s="95" t="str">
        <f>INDEX(技能效果!C:C,MATCH(技能效果等级!B620,技能效果!B:B,0))</f>
        <v>徐晃普攻伤害</v>
      </c>
      <c r="D620" s="96" t="s">
        <v>873</v>
      </c>
      <c r="E620" s="95">
        <v>3</v>
      </c>
      <c r="F620" s="95">
        <f>INDEX(技能效果!H:H,MATCH(技能效果等级!B620,技能效果!B:B,0))</f>
        <v>1001</v>
      </c>
      <c r="G620" s="95">
        <f>IF(INDEX(技能效果!K:K,MATCH(B620,技能效果!B:B,0))=0,INDEX(技能效果!I:I,MATCH(技能效果等级!B620,技能效果!B:B,0)),INDEX(技能效果!I:I,MATCH(技能效果等级!B620,技能效果!B:B,0))*VLOOKUP(E620,技能数值计算!$C$19:$D$28,2,FALSE))</f>
        <v>1</v>
      </c>
      <c r="H620" s="95">
        <f>INDEX(技能效果!J:J,MATCH(技能效果等级!B620,技能效果!B:B,0))</f>
        <v>0</v>
      </c>
      <c r="I620" s="95"/>
      <c r="J620" s="95"/>
      <c r="K620" s="95"/>
      <c r="L620" s="95"/>
      <c r="M620" s="95"/>
      <c r="N620" s="96" t="str">
        <f>IF(INDEX(技能效果!L:L,MATCH(技能效果等级!B620,技能效果!B:B,0))="","",INDEX(技能效果!L:L,MATCH(技能效果等级!B620,技能效果!B:B,0)))</f>
        <v/>
      </c>
      <c r="O620" s="95">
        <f>IF(INDEX(技能效果!N:N,MATCH(B620,技能效果!B:B,0))=0,INDEX(技能效果!M:M,MATCH(技能效果等级!B620,技能效果!B:B,0)),INDEX(技能效果!M:M,MATCH(技能效果等级!B620,技能效果!B:B,0))*VLOOKUP(E620,技能数值计算!$C$19:$D$28,2,FALSE))</f>
        <v>0</v>
      </c>
      <c r="P620" s="95"/>
      <c r="Q620" s="95"/>
      <c r="R620" s="95" t="str">
        <f>IF(INDEX(技能效果!O:O,MATCH(技能效果等级!B620,技能效果!B:B,0))="","",INDEX(技能效果!O:O,MATCH(技能效果等级!B620,技能效果!B:B,0)))</f>
        <v/>
      </c>
      <c r="S620" s="95"/>
      <c r="T620" s="95"/>
      <c r="U620" s="95"/>
      <c r="V620" s="96" t="str">
        <f>IF(INDEX(技能效果!AF:AF,MATCH(技能效果等级!B620,技能效果!B:B,0))="","",INDEX(技能效果!AF:AF,MATCH(技能效果等级!B620,技能效果!B:B,0)))</f>
        <v/>
      </c>
      <c r="W620" s="95">
        <f t="shared" si="7"/>
        <v>53</v>
      </c>
      <c r="X620" s="95"/>
      <c r="Y620" s="95"/>
    </row>
    <row r="621" spans="1:25" ht="16.5" x14ac:dyDescent="0.2">
      <c r="A621" s="62">
        <v>618</v>
      </c>
      <c r="B621" s="95">
        <f>INDEX(技能效果!B:B,MATCH(技能效果等级!W621,技能效果!AE:AE,0))</f>
        <v>130700901</v>
      </c>
      <c r="C621" s="95" t="str">
        <f>INDEX(技能效果!C:C,MATCH(技能效果等级!B621,技能效果!B:B,0))</f>
        <v>徐晃普攻伤害</v>
      </c>
      <c r="D621" s="96" t="s">
        <v>873</v>
      </c>
      <c r="E621" s="95">
        <v>4</v>
      </c>
      <c r="F621" s="95">
        <f>INDEX(技能效果!H:H,MATCH(技能效果等级!B621,技能效果!B:B,0))</f>
        <v>1001</v>
      </c>
      <c r="G621" s="95">
        <f>IF(INDEX(技能效果!K:K,MATCH(B621,技能效果!B:B,0))=0,INDEX(技能效果!I:I,MATCH(技能效果等级!B621,技能效果!B:B,0)),INDEX(技能效果!I:I,MATCH(技能效果等级!B621,技能效果!B:B,0))*VLOOKUP(E621,技能数值计算!$C$19:$D$28,2,FALSE))</f>
        <v>1</v>
      </c>
      <c r="H621" s="95">
        <f>INDEX(技能效果!J:J,MATCH(技能效果等级!B621,技能效果!B:B,0))</f>
        <v>0</v>
      </c>
      <c r="I621" s="95"/>
      <c r="J621" s="95"/>
      <c r="K621" s="95"/>
      <c r="L621" s="95"/>
      <c r="M621" s="95"/>
      <c r="N621" s="96" t="str">
        <f>IF(INDEX(技能效果!L:L,MATCH(技能效果等级!B621,技能效果!B:B,0))="","",INDEX(技能效果!L:L,MATCH(技能效果等级!B621,技能效果!B:B,0)))</f>
        <v/>
      </c>
      <c r="O621" s="95">
        <f>IF(INDEX(技能效果!N:N,MATCH(B621,技能效果!B:B,0))=0,INDEX(技能效果!M:M,MATCH(技能效果等级!B621,技能效果!B:B,0)),INDEX(技能效果!M:M,MATCH(技能效果等级!B621,技能效果!B:B,0))*VLOOKUP(E621,技能数值计算!$C$19:$D$28,2,FALSE))</f>
        <v>0</v>
      </c>
      <c r="P621" s="95"/>
      <c r="Q621" s="95"/>
      <c r="R621" s="95" t="str">
        <f>IF(INDEX(技能效果!O:O,MATCH(技能效果等级!B621,技能效果!B:B,0))="","",INDEX(技能效果!O:O,MATCH(技能效果等级!B621,技能效果!B:B,0)))</f>
        <v/>
      </c>
      <c r="S621" s="95"/>
      <c r="T621" s="95"/>
      <c r="U621" s="95"/>
      <c r="V621" s="96" t="str">
        <f>IF(INDEX(技能效果!AF:AF,MATCH(技能效果等级!B621,技能效果!B:B,0))="","",INDEX(技能效果!AF:AF,MATCH(技能效果等级!B621,技能效果!B:B,0)))</f>
        <v/>
      </c>
      <c r="W621" s="95">
        <f t="shared" ref="W621:W684" si="8">W611+1</f>
        <v>53</v>
      </c>
      <c r="X621" s="95"/>
      <c r="Y621" s="95"/>
    </row>
    <row r="622" spans="1:25" ht="16.5" x14ac:dyDescent="0.2">
      <c r="A622" s="62">
        <v>619</v>
      </c>
      <c r="B622" s="95">
        <f>INDEX(技能效果!B:B,MATCH(技能效果等级!W622,技能效果!AE:AE,0))</f>
        <v>130700901</v>
      </c>
      <c r="C622" s="95" t="str">
        <f>INDEX(技能效果!C:C,MATCH(技能效果等级!B622,技能效果!B:B,0))</f>
        <v>徐晃普攻伤害</v>
      </c>
      <c r="D622" s="96" t="s">
        <v>873</v>
      </c>
      <c r="E622" s="95">
        <v>5</v>
      </c>
      <c r="F622" s="95">
        <f>INDEX(技能效果!H:H,MATCH(技能效果等级!B622,技能效果!B:B,0))</f>
        <v>1001</v>
      </c>
      <c r="G622" s="95">
        <f>IF(INDEX(技能效果!K:K,MATCH(B622,技能效果!B:B,0))=0,INDEX(技能效果!I:I,MATCH(技能效果等级!B622,技能效果!B:B,0)),INDEX(技能效果!I:I,MATCH(技能效果等级!B622,技能效果!B:B,0))*VLOOKUP(E622,技能数值计算!$C$19:$D$28,2,FALSE))</f>
        <v>1</v>
      </c>
      <c r="H622" s="95">
        <f>INDEX(技能效果!J:J,MATCH(技能效果等级!B622,技能效果!B:B,0))</f>
        <v>0</v>
      </c>
      <c r="I622" s="95"/>
      <c r="J622" s="95"/>
      <c r="K622" s="95"/>
      <c r="L622" s="95"/>
      <c r="M622" s="95"/>
      <c r="N622" s="96" t="str">
        <f>IF(INDEX(技能效果!L:L,MATCH(技能效果等级!B622,技能效果!B:B,0))="","",INDEX(技能效果!L:L,MATCH(技能效果等级!B622,技能效果!B:B,0)))</f>
        <v/>
      </c>
      <c r="O622" s="95">
        <f>IF(INDEX(技能效果!N:N,MATCH(B622,技能效果!B:B,0))=0,INDEX(技能效果!M:M,MATCH(技能效果等级!B622,技能效果!B:B,0)),INDEX(技能效果!M:M,MATCH(技能效果等级!B622,技能效果!B:B,0))*VLOOKUP(E622,技能数值计算!$C$19:$D$28,2,FALSE))</f>
        <v>0</v>
      </c>
      <c r="P622" s="95"/>
      <c r="Q622" s="95"/>
      <c r="R622" s="95" t="str">
        <f>IF(INDEX(技能效果!O:O,MATCH(技能效果等级!B622,技能效果!B:B,0))="","",INDEX(技能效果!O:O,MATCH(技能效果等级!B622,技能效果!B:B,0)))</f>
        <v/>
      </c>
      <c r="S622" s="95"/>
      <c r="T622" s="95"/>
      <c r="U622" s="95"/>
      <c r="V622" s="96" t="str">
        <f>IF(INDEX(技能效果!AF:AF,MATCH(技能效果等级!B622,技能效果!B:B,0))="","",INDEX(技能效果!AF:AF,MATCH(技能效果等级!B622,技能效果!B:B,0)))</f>
        <v/>
      </c>
      <c r="W622" s="95">
        <f t="shared" si="8"/>
        <v>53</v>
      </c>
      <c r="X622" s="95"/>
      <c r="Y622" s="95"/>
    </row>
    <row r="623" spans="1:25" ht="16.5" x14ac:dyDescent="0.2">
      <c r="A623" s="62">
        <v>620</v>
      </c>
      <c r="B623" s="95">
        <f>INDEX(技能效果!B:B,MATCH(技能效果等级!W623,技能效果!AE:AE,0))</f>
        <v>130700901</v>
      </c>
      <c r="C623" s="95" t="str">
        <f>INDEX(技能效果!C:C,MATCH(技能效果等级!B623,技能效果!B:B,0))</f>
        <v>徐晃普攻伤害</v>
      </c>
      <c r="D623" s="96" t="s">
        <v>873</v>
      </c>
      <c r="E623" s="95">
        <v>6</v>
      </c>
      <c r="F623" s="95">
        <f>INDEX(技能效果!H:H,MATCH(技能效果等级!B623,技能效果!B:B,0))</f>
        <v>1001</v>
      </c>
      <c r="G623" s="95">
        <f>IF(INDEX(技能效果!K:K,MATCH(B623,技能效果!B:B,0))=0,INDEX(技能效果!I:I,MATCH(技能效果等级!B623,技能效果!B:B,0)),INDEX(技能效果!I:I,MATCH(技能效果等级!B623,技能效果!B:B,0))*VLOOKUP(E623,技能数值计算!$C$19:$D$28,2,FALSE))</f>
        <v>1</v>
      </c>
      <c r="H623" s="95">
        <f>INDEX(技能效果!J:J,MATCH(技能效果等级!B623,技能效果!B:B,0))</f>
        <v>0</v>
      </c>
      <c r="I623" s="95"/>
      <c r="J623" s="95"/>
      <c r="K623" s="95"/>
      <c r="L623" s="95"/>
      <c r="M623" s="95"/>
      <c r="N623" s="96" t="str">
        <f>IF(INDEX(技能效果!L:L,MATCH(技能效果等级!B623,技能效果!B:B,0))="","",INDEX(技能效果!L:L,MATCH(技能效果等级!B623,技能效果!B:B,0)))</f>
        <v/>
      </c>
      <c r="O623" s="95">
        <f>IF(INDEX(技能效果!N:N,MATCH(B623,技能效果!B:B,0))=0,INDEX(技能效果!M:M,MATCH(技能效果等级!B623,技能效果!B:B,0)),INDEX(技能效果!M:M,MATCH(技能效果等级!B623,技能效果!B:B,0))*VLOOKUP(E623,技能数值计算!$C$19:$D$28,2,FALSE))</f>
        <v>0</v>
      </c>
      <c r="P623" s="95"/>
      <c r="Q623" s="95"/>
      <c r="R623" s="95" t="str">
        <f>IF(INDEX(技能效果!O:O,MATCH(技能效果等级!B623,技能效果!B:B,0))="","",INDEX(技能效果!O:O,MATCH(技能效果等级!B623,技能效果!B:B,0)))</f>
        <v/>
      </c>
      <c r="S623" s="95"/>
      <c r="T623" s="95"/>
      <c r="U623" s="95"/>
      <c r="V623" s="96" t="str">
        <f>IF(INDEX(技能效果!AF:AF,MATCH(技能效果等级!B623,技能效果!B:B,0))="","",INDEX(技能效果!AF:AF,MATCH(技能效果等级!B623,技能效果!B:B,0)))</f>
        <v/>
      </c>
      <c r="W623" s="95">
        <f t="shared" si="8"/>
        <v>53</v>
      </c>
      <c r="X623" s="95"/>
      <c r="Y623" s="95"/>
    </row>
    <row r="624" spans="1:25" ht="16.5" x14ac:dyDescent="0.2">
      <c r="A624" s="62">
        <v>621</v>
      </c>
      <c r="B624" s="95">
        <f>INDEX(技能效果!B:B,MATCH(技能效果等级!W624,技能效果!AE:AE,0))</f>
        <v>130700901</v>
      </c>
      <c r="C624" s="95" t="str">
        <f>INDEX(技能效果!C:C,MATCH(技能效果等级!B624,技能效果!B:B,0))</f>
        <v>徐晃普攻伤害</v>
      </c>
      <c r="D624" s="96" t="s">
        <v>873</v>
      </c>
      <c r="E624" s="95">
        <v>7</v>
      </c>
      <c r="F624" s="95">
        <f>INDEX(技能效果!H:H,MATCH(技能效果等级!B624,技能效果!B:B,0))</f>
        <v>1001</v>
      </c>
      <c r="G624" s="95">
        <f>IF(INDEX(技能效果!K:K,MATCH(B624,技能效果!B:B,0))=0,INDEX(技能效果!I:I,MATCH(技能效果等级!B624,技能效果!B:B,0)),INDEX(技能效果!I:I,MATCH(技能效果等级!B624,技能效果!B:B,0))*VLOOKUP(E624,技能数值计算!$C$19:$D$28,2,FALSE))</f>
        <v>1</v>
      </c>
      <c r="H624" s="95">
        <f>INDEX(技能效果!J:J,MATCH(技能效果等级!B624,技能效果!B:B,0))</f>
        <v>0</v>
      </c>
      <c r="I624" s="95"/>
      <c r="J624" s="95"/>
      <c r="K624" s="95"/>
      <c r="L624" s="95"/>
      <c r="M624" s="95"/>
      <c r="N624" s="96" t="str">
        <f>IF(INDEX(技能效果!L:L,MATCH(技能效果等级!B624,技能效果!B:B,0))="","",INDEX(技能效果!L:L,MATCH(技能效果等级!B624,技能效果!B:B,0)))</f>
        <v/>
      </c>
      <c r="O624" s="95">
        <f>IF(INDEX(技能效果!N:N,MATCH(B624,技能效果!B:B,0))=0,INDEX(技能效果!M:M,MATCH(技能效果等级!B624,技能效果!B:B,0)),INDEX(技能效果!M:M,MATCH(技能效果等级!B624,技能效果!B:B,0))*VLOOKUP(E624,技能数值计算!$C$19:$D$28,2,FALSE))</f>
        <v>0</v>
      </c>
      <c r="P624" s="95"/>
      <c r="Q624" s="95"/>
      <c r="R624" s="95" t="str">
        <f>IF(INDEX(技能效果!O:O,MATCH(技能效果等级!B624,技能效果!B:B,0))="","",INDEX(技能效果!O:O,MATCH(技能效果等级!B624,技能效果!B:B,0)))</f>
        <v/>
      </c>
      <c r="S624" s="95"/>
      <c r="T624" s="95"/>
      <c r="U624" s="95"/>
      <c r="V624" s="96" t="str">
        <f>IF(INDEX(技能效果!AF:AF,MATCH(技能效果等级!B624,技能效果!B:B,0))="","",INDEX(技能效果!AF:AF,MATCH(技能效果等级!B624,技能效果!B:B,0)))</f>
        <v/>
      </c>
      <c r="W624" s="95">
        <f t="shared" si="8"/>
        <v>53</v>
      </c>
      <c r="X624" s="95"/>
      <c r="Y624" s="95"/>
    </row>
    <row r="625" spans="1:25" ht="16.5" x14ac:dyDescent="0.2">
      <c r="A625" s="62">
        <v>622</v>
      </c>
      <c r="B625" s="95">
        <f>INDEX(技能效果!B:B,MATCH(技能效果等级!W625,技能效果!AE:AE,0))</f>
        <v>130700901</v>
      </c>
      <c r="C625" s="95" t="str">
        <f>INDEX(技能效果!C:C,MATCH(技能效果等级!B625,技能效果!B:B,0))</f>
        <v>徐晃普攻伤害</v>
      </c>
      <c r="D625" s="96" t="s">
        <v>873</v>
      </c>
      <c r="E625" s="95">
        <v>8</v>
      </c>
      <c r="F625" s="95">
        <f>INDEX(技能效果!H:H,MATCH(技能效果等级!B625,技能效果!B:B,0))</f>
        <v>1001</v>
      </c>
      <c r="G625" s="95">
        <f>IF(INDEX(技能效果!K:K,MATCH(B625,技能效果!B:B,0))=0,INDEX(技能效果!I:I,MATCH(技能效果等级!B625,技能效果!B:B,0)),INDEX(技能效果!I:I,MATCH(技能效果等级!B625,技能效果!B:B,0))*VLOOKUP(E625,技能数值计算!$C$19:$D$28,2,FALSE))</f>
        <v>1</v>
      </c>
      <c r="H625" s="95">
        <f>INDEX(技能效果!J:J,MATCH(技能效果等级!B625,技能效果!B:B,0))</f>
        <v>0</v>
      </c>
      <c r="I625" s="95"/>
      <c r="J625" s="95"/>
      <c r="K625" s="95"/>
      <c r="L625" s="95"/>
      <c r="M625" s="95"/>
      <c r="N625" s="96" t="str">
        <f>IF(INDEX(技能效果!L:L,MATCH(技能效果等级!B625,技能效果!B:B,0))="","",INDEX(技能效果!L:L,MATCH(技能效果等级!B625,技能效果!B:B,0)))</f>
        <v/>
      </c>
      <c r="O625" s="95">
        <f>IF(INDEX(技能效果!N:N,MATCH(B625,技能效果!B:B,0))=0,INDEX(技能效果!M:M,MATCH(技能效果等级!B625,技能效果!B:B,0)),INDEX(技能效果!M:M,MATCH(技能效果等级!B625,技能效果!B:B,0))*VLOOKUP(E625,技能数值计算!$C$19:$D$28,2,FALSE))</f>
        <v>0</v>
      </c>
      <c r="P625" s="95"/>
      <c r="Q625" s="95"/>
      <c r="R625" s="95" t="str">
        <f>IF(INDEX(技能效果!O:O,MATCH(技能效果等级!B625,技能效果!B:B,0))="","",INDEX(技能效果!O:O,MATCH(技能效果等级!B625,技能效果!B:B,0)))</f>
        <v/>
      </c>
      <c r="S625" s="95"/>
      <c r="T625" s="95"/>
      <c r="U625" s="95"/>
      <c r="V625" s="96" t="str">
        <f>IF(INDEX(技能效果!AF:AF,MATCH(技能效果等级!B625,技能效果!B:B,0))="","",INDEX(技能效果!AF:AF,MATCH(技能效果等级!B625,技能效果!B:B,0)))</f>
        <v/>
      </c>
      <c r="W625" s="95">
        <f t="shared" si="8"/>
        <v>53</v>
      </c>
      <c r="X625" s="95"/>
      <c r="Y625" s="95"/>
    </row>
    <row r="626" spans="1:25" ht="16.5" x14ac:dyDescent="0.2">
      <c r="A626" s="62">
        <v>623</v>
      </c>
      <c r="B626" s="95">
        <f>INDEX(技能效果!B:B,MATCH(技能效果等级!W626,技能效果!AE:AE,0))</f>
        <v>130700901</v>
      </c>
      <c r="C626" s="95" t="str">
        <f>INDEX(技能效果!C:C,MATCH(技能效果等级!B626,技能效果!B:B,0))</f>
        <v>徐晃普攻伤害</v>
      </c>
      <c r="D626" s="96" t="s">
        <v>873</v>
      </c>
      <c r="E626" s="95">
        <v>9</v>
      </c>
      <c r="F626" s="95">
        <f>INDEX(技能效果!H:H,MATCH(技能效果等级!B626,技能效果!B:B,0))</f>
        <v>1001</v>
      </c>
      <c r="G626" s="95">
        <f>IF(INDEX(技能效果!K:K,MATCH(B626,技能效果!B:B,0))=0,INDEX(技能效果!I:I,MATCH(技能效果等级!B626,技能效果!B:B,0)),INDEX(技能效果!I:I,MATCH(技能效果等级!B626,技能效果!B:B,0))*VLOOKUP(E626,技能数值计算!$C$19:$D$28,2,FALSE))</f>
        <v>1</v>
      </c>
      <c r="H626" s="95">
        <f>INDEX(技能效果!J:J,MATCH(技能效果等级!B626,技能效果!B:B,0))</f>
        <v>0</v>
      </c>
      <c r="I626" s="95"/>
      <c r="J626" s="95"/>
      <c r="K626" s="95"/>
      <c r="L626" s="95"/>
      <c r="M626" s="95"/>
      <c r="N626" s="96" t="str">
        <f>IF(INDEX(技能效果!L:L,MATCH(技能效果等级!B626,技能效果!B:B,0))="","",INDEX(技能效果!L:L,MATCH(技能效果等级!B626,技能效果!B:B,0)))</f>
        <v/>
      </c>
      <c r="O626" s="95">
        <f>IF(INDEX(技能效果!N:N,MATCH(B626,技能效果!B:B,0))=0,INDEX(技能效果!M:M,MATCH(技能效果等级!B626,技能效果!B:B,0)),INDEX(技能效果!M:M,MATCH(技能效果等级!B626,技能效果!B:B,0))*VLOOKUP(E626,技能数值计算!$C$19:$D$28,2,FALSE))</f>
        <v>0</v>
      </c>
      <c r="P626" s="95"/>
      <c r="Q626" s="95"/>
      <c r="R626" s="95" t="str">
        <f>IF(INDEX(技能效果!O:O,MATCH(技能效果等级!B626,技能效果!B:B,0))="","",INDEX(技能效果!O:O,MATCH(技能效果等级!B626,技能效果!B:B,0)))</f>
        <v/>
      </c>
      <c r="S626" s="95"/>
      <c r="T626" s="95"/>
      <c r="U626" s="95"/>
      <c r="V626" s="96" t="str">
        <f>IF(INDEX(技能效果!AF:AF,MATCH(技能效果等级!B626,技能效果!B:B,0))="","",INDEX(技能效果!AF:AF,MATCH(技能效果等级!B626,技能效果!B:B,0)))</f>
        <v/>
      </c>
      <c r="W626" s="95">
        <f t="shared" si="8"/>
        <v>53</v>
      </c>
      <c r="X626" s="95"/>
      <c r="Y626" s="95"/>
    </row>
    <row r="627" spans="1:25" ht="16.5" x14ac:dyDescent="0.2">
      <c r="A627" s="62">
        <v>624</v>
      </c>
      <c r="B627" s="95">
        <f>INDEX(技能效果!B:B,MATCH(技能效果等级!W627,技能效果!AE:AE,0))</f>
        <v>130700901</v>
      </c>
      <c r="C627" s="95" t="str">
        <f>INDEX(技能效果!C:C,MATCH(技能效果等级!B627,技能效果!B:B,0))</f>
        <v>徐晃普攻伤害</v>
      </c>
      <c r="D627" s="96" t="s">
        <v>873</v>
      </c>
      <c r="E627" s="95">
        <v>10</v>
      </c>
      <c r="F627" s="95">
        <f>INDEX(技能效果!H:H,MATCH(技能效果等级!B627,技能效果!B:B,0))</f>
        <v>1001</v>
      </c>
      <c r="G627" s="95">
        <f>IF(INDEX(技能效果!K:K,MATCH(B627,技能效果!B:B,0))=0,INDEX(技能效果!I:I,MATCH(技能效果等级!B627,技能效果!B:B,0)),INDEX(技能效果!I:I,MATCH(技能效果等级!B627,技能效果!B:B,0))*VLOOKUP(E627,技能数值计算!$C$19:$D$28,2,FALSE))</f>
        <v>1</v>
      </c>
      <c r="H627" s="95">
        <f>INDEX(技能效果!J:J,MATCH(技能效果等级!B627,技能效果!B:B,0))</f>
        <v>0</v>
      </c>
      <c r="I627" s="95"/>
      <c r="J627" s="95"/>
      <c r="K627" s="95"/>
      <c r="L627" s="95"/>
      <c r="M627" s="95"/>
      <c r="N627" s="96" t="str">
        <f>IF(INDEX(技能效果!L:L,MATCH(技能效果等级!B627,技能效果!B:B,0))="","",INDEX(技能效果!L:L,MATCH(技能效果等级!B627,技能效果!B:B,0)))</f>
        <v/>
      </c>
      <c r="O627" s="95">
        <f>IF(INDEX(技能效果!N:N,MATCH(B627,技能效果!B:B,0))=0,INDEX(技能效果!M:M,MATCH(技能效果等级!B627,技能效果!B:B,0)),INDEX(技能效果!M:M,MATCH(技能效果等级!B627,技能效果!B:B,0))*VLOOKUP(E627,技能数值计算!$C$19:$D$28,2,FALSE))</f>
        <v>0</v>
      </c>
      <c r="P627" s="95"/>
      <c r="Q627" s="95"/>
      <c r="R627" s="95" t="str">
        <f>IF(INDEX(技能效果!O:O,MATCH(技能效果等级!B627,技能效果!B:B,0))="","",INDEX(技能效果!O:O,MATCH(技能效果等级!B627,技能效果!B:B,0)))</f>
        <v/>
      </c>
      <c r="S627" s="95"/>
      <c r="T627" s="95"/>
      <c r="U627" s="95"/>
      <c r="V627" s="96" t="str">
        <f>IF(INDEX(技能效果!AF:AF,MATCH(技能效果等级!B627,技能效果!B:B,0))="","",INDEX(技能效果!AF:AF,MATCH(技能效果等级!B627,技能效果!B:B,0)))</f>
        <v/>
      </c>
      <c r="W627" s="95">
        <f t="shared" si="8"/>
        <v>53</v>
      </c>
      <c r="X627" s="95"/>
      <c r="Y627" s="95"/>
    </row>
    <row r="628" spans="1:25" ht="16.5" x14ac:dyDescent="0.2">
      <c r="A628" s="62">
        <v>625</v>
      </c>
      <c r="B628" s="95">
        <f>INDEX(技能效果!B:B,MATCH(技能效果等级!W628,技能效果!AE:AE,0))</f>
        <v>130700902</v>
      </c>
      <c r="C628" s="95" t="str">
        <f>INDEX(技能效果!C:C,MATCH(技能效果等级!B628,技能效果!B:B,0))</f>
        <v>徐晃普攻水晶</v>
      </c>
      <c r="D628" s="96" t="s">
        <v>873</v>
      </c>
      <c r="E628" s="95">
        <v>1</v>
      </c>
      <c r="F628" s="95">
        <f>INDEX(技能效果!H:H,MATCH(技能效果等级!B628,技能效果!B:B,0))</f>
        <v>3006</v>
      </c>
      <c r="G628" s="95">
        <f>IF(INDEX(技能效果!K:K,MATCH(B628,技能效果!B:B,0))=0,INDEX(技能效果!I:I,MATCH(技能效果等级!B628,技能效果!B:B,0)),INDEX(技能效果!I:I,MATCH(技能效果等级!B628,技能效果!B:B,0))*VLOOKUP(E628,技能数值计算!$C$19:$D$28,2,FALSE))</f>
        <v>1</v>
      </c>
      <c r="H628" s="95">
        <f>INDEX(技能效果!J:J,MATCH(技能效果等级!B628,技能效果!B:B,0))</f>
        <v>0</v>
      </c>
      <c r="I628" s="95"/>
      <c r="J628" s="95"/>
      <c r="K628" s="95"/>
      <c r="L628" s="95"/>
      <c r="M628" s="95"/>
      <c r="N628" s="96" t="str">
        <f>IF(INDEX(技能效果!L:L,MATCH(技能效果等级!B628,技能效果!B:B,0))="","",INDEX(技能效果!L:L,MATCH(技能效果等级!B628,技能效果!B:B,0)))</f>
        <v/>
      </c>
      <c r="O628" s="95">
        <f>IF(INDEX(技能效果!N:N,MATCH(B628,技能效果!B:B,0))=0,INDEX(技能效果!M:M,MATCH(技能效果等级!B628,技能效果!B:B,0)),INDEX(技能效果!M:M,MATCH(技能效果等级!B628,技能效果!B:B,0))*VLOOKUP(E628,技能数值计算!$C$19:$D$28,2,FALSE))</f>
        <v>0</v>
      </c>
      <c r="P628" s="95"/>
      <c r="Q628" s="95"/>
      <c r="R628" s="95" t="str">
        <f>IF(INDEX(技能效果!O:O,MATCH(技能效果等级!B628,技能效果!B:B,0))="","",INDEX(技能效果!O:O,MATCH(技能效果等级!B628,技能效果!B:B,0)))</f>
        <v/>
      </c>
      <c r="S628" s="95"/>
      <c r="T628" s="95"/>
      <c r="U628" s="95"/>
      <c r="V628" s="96" t="str">
        <f>IF(INDEX(技能效果!AF:AF,MATCH(技能效果等级!B628,技能效果!B:B,0))="","",INDEX(技能效果!AF:AF,MATCH(技能效果等级!B628,技能效果!B:B,0)))</f>
        <v/>
      </c>
      <c r="W628" s="95">
        <f t="shared" si="8"/>
        <v>54</v>
      </c>
      <c r="X628" s="95"/>
      <c r="Y628" s="95"/>
    </row>
    <row r="629" spans="1:25" ht="16.5" x14ac:dyDescent="0.2">
      <c r="A629" s="62">
        <v>626</v>
      </c>
      <c r="B629" s="95">
        <f>INDEX(技能效果!B:B,MATCH(技能效果等级!W629,技能效果!AE:AE,0))</f>
        <v>130700902</v>
      </c>
      <c r="C629" s="95" t="str">
        <f>INDEX(技能效果!C:C,MATCH(技能效果等级!B629,技能效果!B:B,0))</f>
        <v>徐晃普攻水晶</v>
      </c>
      <c r="D629" s="96" t="s">
        <v>873</v>
      </c>
      <c r="E629" s="95">
        <v>2</v>
      </c>
      <c r="F629" s="95">
        <f>INDEX(技能效果!H:H,MATCH(技能效果等级!B629,技能效果!B:B,0))</f>
        <v>3006</v>
      </c>
      <c r="G629" s="95">
        <f>IF(INDEX(技能效果!K:K,MATCH(B629,技能效果!B:B,0))=0,INDEX(技能效果!I:I,MATCH(技能效果等级!B629,技能效果!B:B,0)),INDEX(技能效果!I:I,MATCH(技能效果等级!B629,技能效果!B:B,0))*VLOOKUP(E629,技能数值计算!$C$19:$D$28,2,FALSE))</f>
        <v>1</v>
      </c>
      <c r="H629" s="95">
        <f>INDEX(技能效果!J:J,MATCH(技能效果等级!B629,技能效果!B:B,0))</f>
        <v>0</v>
      </c>
      <c r="I629" s="95"/>
      <c r="J629" s="95"/>
      <c r="K629" s="95"/>
      <c r="L629" s="95"/>
      <c r="M629" s="95"/>
      <c r="N629" s="96" t="str">
        <f>IF(INDEX(技能效果!L:L,MATCH(技能效果等级!B629,技能效果!B:B,0))="","",INDEX(技能效果!L:L,MATCH(技能效果等级!B629,技能效果!B:B,0)))</f>
        <v/>
      </c>
      <c r="O629" s="95">
        <f>IF(INDEX(技能效果!N:N,MATCH(B629,技能效果!B:B,0))=0,INDEX(技能效果!M:M,MATCH(技能效果等级!B629,技能效果!B:B,0)),INDEX(技能效果!M:M,MATCH(技能效果等级!B629,技能效果!B:B,0))*VLOOKUP(E629,技能数值计算!$C$19:$D$28,2,FALSE))</f>
        <v>0</v>
      </c>
      <c r="P629" s="95"/>
      <c r="Q629" s="95"/>
      <c r="R629" s="95" t="str">
        <f>IF(INDEX(技能效果!O:O,MATCH(技能效果等级!B629,技能效果!B:B,0))="","",INDEX(技能效果!O:O,MATCH(技能效果等级!B629,技能效果!B:B,0)))</f>
        <v/>
      </c>
      <c r="S629" s="95"/>
      <c r="T629" s="95"/>
      <c r="U629" s="95"/>
      <c r="V629" s="96" t="str">
        <f>IF(INDEX(技能效果!AF:AF,MATCH(技能效果等级!B629,技能效果!B:B,0))="","",INDEX(技能效果!AF:AF,MATCH(技能效果等级!B629,技能效果!B:B,0)))</f>
        <v/>
      </c>
      <c r="W629" s="95">
        <f t="shared" si="8"/>
        <v>54</v>
      </c>
      <c r="X629" s="95"/>
      <c r="Y629" s="95"/>
    </row>
    <row r="630" spans="1:25" ht="16.5" x14ac:dyDescent="0.2">
      <c r="A630" s="62">
        <v>627</v>
      </c>
      <c r="B630" s="95">
        <f>INDEX(技能效果!B:B,MATCH(技能效果等级!W630,技能效果!AE:AE,0))</f>
        <v>130700902</v>
      </c>
      <c r="C630" s="95" t="str">
        <f>INDEX(技能效果!C:C,MATCH(技能效果等级!B630,技能效果!B:B,0))</f>
        <v>徐晃普攻水晶</v>
      </c>
      <c r="D630" s="96" t="s">
        <v>873</v>
      </c>
      <c r="E630" s="95">
        <v>3</v>
      </c>
      <c r="F630" s="95">
        <f>INDEX(技能效果!H:H,MATCH(技能效果等级!B630,技能效果!B:B,0))</f>
        <v>3006</v>
      </c>
      <c r="G630" s="95">
        <f>IF(INDEX(技能效果!K:K,MATCH(B630,技能效果!B:B,0))=0,INDEX(技能效果!I:I,MATCH(技能效果等级!B630,技能效果!B:B,0)),INDEX(技能效果!I:I,MATCH(技能效果等级!B630,技能效果!B:B,0))*VLOOKUP(E630,技能数值计算!$C$19:$D$28,2,FALSE))</f>
        <v>1</v>
      </c>
      <c r="H630" s="95">
        <f>INDEX(技能效果!J:J,MATCH(技能效果等级!B630,技能效果!B:B,0))</f>
        <v>0</v>
      </c>
      <c r="I630" s="95"/>
      <c r="J630" s="95"/>
      <c r="K630" s="95"/>
      <c r="L630" s="95"/>
      <c r="M630" s="95"/>
      <c r="N630" s="96" t="str">
        <f>IF(INDEX(技能效果!L:L,MATCH(技能效果等级!B630,技能效果!B:B,0))="","",INDEX(技能效果!L:L,MATCH(技能效果等级!B630,技能效果!B:B,0)))</f>
        <v/>
      </c>
      <c r="O630" s="95">
        <f>IF(INDEX(技能效果!N:N,MATCH(B630,技能效果!B:B,0))=0,INDEX(技能效果!M:M,MATCH(技能效果等级!B630,技能效果!B:B,0)),INDEX(技能效果!M:M,MATCH(技能效果等级!B630,技能效果!B:B,0))*VLOOKUP(E630,技能数值计算!$C$19:$D$28,2,FALSE))</f>
        <v>0</v>
      </c>
      <c r="P630" s="95"/>
      <c r="Q630" s="95"/>
      <c r="R630" s="95" t="str">
        <f>IF(INDEX(技能效果!O:O,MATCH(技能效果等级!B630,技能效果!B:B,0))="","",INDEX(技能效果!O:O,MATCH(技能效果等级!B630,技能效果!B:B,0)))</f>
        <v/>
      </c>
      <c r="S630" s="95"/>
      <c r="T630" s="95"/>
      <c r="U630" s="95"/>
      <c r="V630" s="96" t="str">
        <f>IF(INDEX(技能效果!AF:AF,MATCH(技能效果等级!B630,技能效果!B:B,0))="","",INDEX(技能效果!AF:AF,MATCH(技能效果等级!B630,技能效果!B:B,0)))</f>
        <v/>
      </c>
      <c r="W630" s="95">
        <f t="shared" si="8"/>
        <v>54</v>
      </c>
      <c r="X630" s="95"/>
      <c r="Y630" s="95"/>
    </row>
    <row r="631" spans="1:25" ht="16.5" x14ac:dyDescent="0.2">
      <c r="A631" s="62">
        <v>628</v>
      </c>
      <c r="B631" s="95">
        <f>INDEX(技能效果!B:B,MATCH(技能效果等级!W631,技能效果!AE:AE,0))</f>
        <v>130700902</v>
      </c>
      <c r="C631" s="95" t="str">
        <f>INDEX(技能效果!C:C,MATCH(技能效果等级!B631,技能效果!B:B,0))</f>
        <v>徐晃普攻水晶</v>
      </c>
      <c r="D631" s="96" t="s">
        <v>873</v>
      </c>
      <c r="E631" s="95">
        <v>4</v>
      </c>
      <c r="F631" s="95">
        <f>INDEX(技能效果!H:H,MATCH(技能效果等级!B631,技能效果!B:B,0))</f>
        <v>3006</v>
      </c>
      <c r="G631" s="95">
        <f>IF(INDEX(技能效果!K:K,MATCH(B631,技能效果!B:B,0))=0,INDEX(技能效果!I:I,MATCH(技能效果等级!B631,技能效果!B:B,0)),INDEX(技能效果!I:I,MATCH(技能效果等级!B631,技能效果!B:B,0))*VLOOKUP(E631,技能数值计算!$C$19:$D$28,2,FALSE))</f>
        <v>1</v>
      </c>
      <c r="H631" s="95">
        <f>INDEX(技能效果!J:J,MATCH(技能效果等级!B631,技能效果!B:B,0))</f>
        <v>0</v>
      </c>
      <c r="I631" s="95"/>
      <c r="J631" s="95"/>
      <c r="K631" s="95"/>
      <c r="L631" s="95"/>
      <c r="M631" s="95"/>
      <c r="N631" s="96" t="str">
        <f>IF(INDEX(技能效果!L:L,MATCH(技能效果等级!B631,技能效果!B:B,0))="","",INDEX(技能效果!L:L,MATCH(技能效果等级!B631,技能效果!B:B,0)))</f>
        <v/>
      </c>
      <c r="O631" s="95">
        <f>IF(INDEX(技能效果!N:N,MATCH(B631,技能效果!B:B,0))=0,INDEX(技能效果!M:M,MATCH(技能效果等级!B631,技能效果!B:B,0)),INDEX(技能效果!M:M,MATCH(技能效果等级!B631,技能效果!B:B,0))*VLOOKUP(E631,技能数值计算!$C$19:$D$28,2,FALSE))</f>
        <v>0</v>
      </c>
      <c r="P631" s="95"/>
      <c r="Q631" s="95"/>
      <c r="R631" s="95" t="str">
        <f>IF(INDEX(技能效果!O:O,MATCH(技能效果等级!B631,技能效果!B:B,0))="","",INDEX(技能效果!O:O,MATCH(技能效果等级!B631,技能效果!B:B,0)))</f>
        <v/>
      </c>
      <c r="S631" s="95"/>
      <c r="T631" s="95"/>
      <c r="U631" s="95"/>
      <c r="V631" s="96" t="str">
        <f>IF(INDEX(技能效果!AF:AF,MATCH(技能效果等级!B631,技能效果!B:B,0))="","",INDEX(技能效果!AF:AF,MATCH(技能效果等级!B631,技能效果!B:B,0)))</f>
        <v/>
      </c>
      <c r="W631" s="95">
        <f t="shared" si="8"/>
        <v>54</v>
      </c>
      <c r="X631" s="95"/>
      <c r="Y631" s="95"/>
    </row>
    <row r="632" spans="1:25" ht="16.5" x14ac:dyDescent="0.2">
      <c r="A632" s="62">
        <v>629</v>
      </c>
      <c r="B632" s="95">
        <f>INDEX(技能效果!B:B,MATCH(技能效果等级!W632,技能效果!AE:AE,0))</f>
        <v>130700902</v>
      </c>
      <c r="C632" s="95" t="str">
        <f>INDEX(技能效果!C:C,MATCH(技能效果等级!B632,技能效果!B:B,0))</f>
        <v>徐晃普攻水晶</v>
      </c>
      <c r="D632" s="96" t="s">
        <v>873</v>
      </c>
      <c r="E632" s="95">
        <v>5</v>
      </c>
      <c r="F632" s="95">
        <f>INDEX(技能效果!H:H,MATCH(技能效果等级!B632,技能效果!B:B,0))</f>
        <v>3006</v>
      </c>
      <c r="G632" s="95">
        <f>IF(INDEX(技能效果!K:K,MATCH(B632,技能效果!B:B,0))=0,INDEX(技能效果!I:I,MATCH(技能效果等级!B632,技能效果!B:B,0)),INDEX(技能效果!I:I,MATCH(技能效果等级!B632,技能效果!B:B,0))*VLOOKUP(E632,技能数值计算!$C$19:$D$28,2,FALSE))</f>
        <v>1</v>
      </c>
      <c r="H632" s="95">
        <f>INDEX(技能效果!J:J,MATCH(技能效果等级!B632,技能效果!B:B,0))</f>
        <v>0</v>
      </c>
      <c r="I632" s="95"/>
      <c r="J632" s="95"/>
      <c r="K632" s="95"/>
      <c r="L632" s="95"/>
      <c r="M632" s="95"/>
      <c r="N632" s="96" t="str">
        <f>IF(INDEX(技能效果!L:L,MATCH(技能效果等级!B632,技能效果!B:B,0))="","",INDEX(技能效果!L:L,MATCH(技能效果等级!B632,技能效果!B:B,0)))</f>
        <v/>
      </c>
      <c r="O632" s="95">
        <f>IF(INDEX(技能效果!N:N,MATCH(B632,技能效果!B:B,0))=0,INDEX(技能效果!M:M,MATCH(技能效果等级!B632,技能效果!B:B,0)),INDEX(技能效果!M:M,MATCH(技能效果等级!B632,技能效果!B:B,0))*VLOOKUP(E632,技能数值计算!$C$19:$D$28,2,FALSE))</f>
        <v>0</v>
      </c>
      <c r="P632" s="95"/>
      <c r="Q632" s="95"/>
      <c r="R632" s="95" t="str">
        <f>IF(INDEX(技能效果!O:O,MATCH(技能效果等级!B632,技能效果!B:B,0))="","",INDEX(技能效果!O:O,MATCH(技能效果等级!B632,技能效果!B:B,0)))</f>
        <v/>
      </c>
      <c r="S632" s="95"/>
      <c r="T632" s="95"/>
      <c r="U632" s="95"/>
      <c r="V632" s="96" t="str">
        <f>IF(INDEX(技能效果!AF:AF,MATCH(技能效果等级!B632,技能效果!B:B,0))="","",INDEX(技能效果!AF:AF,MATCH(技能效果等级!B632,技能效果!B:B,0)))</f>
        <v/>
      </c>
      <c r="W632" s="95">
        <f t="shared" si="8"/>
        <v>54</v>
      </c>
      <c r="X632" s="95"/>
      <c r="Y632" s="95"/>
    </row>
    <row r="633" spans="1:25" ht="16.5" x14ac:dyDescent="0.2">
      <c r="A633" s="62">
        <v>630</v>
      </c>
      <c r="B633" s="95">
        <f>INDEX(技能效果!B:B,MATCH(技能效果等级!W633,技能效果!AE:AE,0))</f>
        <v>130700902</v>
      </c>
      <c r="C633" s="95" t="str">
        <f>INDEX(技能效果!C:C,MATCH(技能效果等级!B633,技能效果!B:B,0))</f>
        <v>徐晃普攻水晶</v>
      </c>
      <c r="D633" s="96" t="s">
        <v>873</v>
      </c>
      <c r="E633" s="95">
        <v>6</v>
      </c>
      <c r="F633" s="95">
        <f>INDEX(技能效果!H:H,MATCH(技能效果等级!B633,技能效果!B:B,0))</f>
        <v>3006</v>
      </c>
      <c r="G633" s="95">
        <f>IF(INDEX(技能效果!K:K,MATCH(B633,技能效果!B:B,0))=0,INDEX(技能效果!I:I,MATCH(技能效果等级!B633,技能效果!B:B,0)),INDEX(技能效果!I:I,MATCH(技能效果等级!B633,技能效果!B:B,0))*VLOOKUP(E633,技能数值计算!$C$19:$D$28,2,FALSE))</f>
        <v>1</v>
      </c>
      <c r="H633" s="95">
        <f>INDEX(技能效果!J:J,MATCH(技能效果等级!B633,技能效果!B:B,0))</f>
        <v>0</v>
      </c>
      <c r="I633" s="95"/>
      <c r="J633" s="95"/>
      <c r="K633" s="95"/>
      <c r="L633" s="95"/>
      <c r="M633" s="95"/>
      <c r="N633" s="96" t="str">
        <f>IF(INDEX(技能效果!L:L,MATCH(技能效果等级!B633,技能效果!B:B,0))="","",INDEX(技能效果!L:L,MATCH(技能效果等级!B633,技能效果!B:B,0)))</f>
        <v/>
      </c>
      <c r="O633" s="95">
        <f>IF(INDEX(技能效果!N:N,MATCH(B633,技能效果!B:B,0))=0,INDEX(技能效果!M:M,MATCH(技能效果等级!B633,技能效果!B:B,0)),INDEX(技能效果!M:M,MATCH(技能效果等级!B633,技能效果!B:B,0))*VLOOKUP(E633,技能数值计算!$C$19:$D$28,2,FALSE))</f>
        <v>0</v>
      </c>
      <c r="P633" s="95"/>
      <c r="Q633" s="95"/>
      <c r="R633" s="95" t="str">
        <f>IF(INDEX(技能效果!O:O,MATCH(技能效果等级!B633,技能效果!B:B,0))="","",INDEX(技能效果!O:O,MATCH(技能效果等级!B633,技能效果!B:B,0)))</f>
        <v/>
      </c>
      <c r="S633" s="95"/>
      <c r="T633" s="95"/>
      <c r="U633" s="95"/>
      <c r="V633" s="96" t="str">
        <f>IF(INDEX(技能效果!AF:AF,MATCH(技能效果等级!B633,技能效果!B:B,0))="","",INDEX(技能效果!AF:AF,MATCH(技能效果等级!B633,技能效果!B:B,0)))</f>
        <v/>
      </c>
      <c r="W633" s="95">
        <f t="shared" si="8"/>
        <v>54</v>
      </c>
      <c r="X633" s="95"/>
      <c r="Y633" s="95"/>
    </row>
    <row r="634" spans="1:25" ht="16.5" x14ac:dyDescent="0.2">
      <c r="A634" s="62">
        <v>631</v>
      </c>
      <c r="B634" s="95">
        <f>INDEX(技能效果!B:B,MATCH(技能效果等级!W634,技能效果!AE:AE,0))</f>
        <v>130700902</v>
      </c>
      <c r="C634" s="95" t="str">
        <f>INDEX(技能效果!C:C,MATCH(技能效果等级!B634,技能效果!B:B,0))</f>
        <v>徐晃普攻水晶</v>
      </c>
      <c r="D634" s="96" t="s">
        <v>873</v>
      </c>
      <c r="E634" s="95">
        <v>7</v>
      </c>
      <c r="F634" s="95">
        <f>INDEX(技能效果!H:H,MATCH(技能效果等级!B634,技能效果!B:B,0))</f>
        <v>3006</v>
      </c>
      <c r="G634" s="95">
        <f>IF(INDEX(技能效果!K:K,MATCH(B634,技能效果!B:B,0))=0,INDEX(技能效果!I:I,MATCH(技能效果等级!B634,技能效果!B:B,0)),INDEX(技能效果!I:I,MATCH(技能效果等级!B634,技能效果!B:B,0))*VLOOKUP(E634,技能数值计算!$C$19:$D$28,2,FALSE))</f>
        <v>1</v>
      </c>
      <c r="H634" s="95">
        <f>INDEX(技能效果!J:J,MATCH(技能效果等级!B634,技能效果!B:B,0))</f>
        <v>0</v>
      </c>
      <c r="I634" s="95"/>
      <c r="J634" s="95"/>
      <c r="K634" s="95"/>
      <c r="L634" s="95"/>
      <c r="M634" s="95"/>
      <c r="N634" s="96" t="str">
        <f>IF(INDEX(技能效果!L:L,MATCH(技能效果等级!B634,技能效果!B:B,0))="","",INDEX(技能效果!L:L,MATCH(技能效果等级!B634,技能效果!B:B,0)))</f>
        <v/>
      </c>
      <c r="O634" s="95">
        <f>IF(INDEX(技能效果!N:N,MATCH(B634,技能效果!B:B,0))=0,INDEX(技能效果!M:M,MATCH(技能效果等级!B634,技能效果!B:B,0)),INDEX(技能效果!M:M,MATCH(技能效果等级!B634,技能效果!B:B,0))*VLOOKUP(E634,技能数值计算!$C$19:$D$28,2,FALSE))</f>
        <v>0</v>
      </c>
      <c r="P634" s="95"/>
      <c r="Q634" s="95"/>
      <c r="R634" s="95" t="str">
        <f>IF(INDEX(技能效果!O:O,MATCH(技能效果等级!B634,技能效果!B:B,0))="","",INDEX(技能效果!O:O,MATCH(技能效果等级!B634,技能效果!B:B,0)))</f>
        <v/>
      </c>
      <c r="S634" s="95"/>
      <c r="T634" s="95"/>
      <c r="U634" s="95"/>
      <c r="V634" s="96" t="str">
        <f>IF(INDEX(技能效果!AF:AF,MATCH(技能效果等级!B634,技能效果!B:B,0))="","",INDEX(技能效果!AF:AF,MATCH(技能效果等级!B634,技能效果!B:B,0)))</f>
        <v/>
      </c>
      <c r="W634" s="95">
        <f t="shared" si="8"/>
        <v>54</v>
      </c>
      <c r="X634" s="95"/>
      <c r="Y634" s="95"/>
    </row>
    <row r="635" spans="1:25" ht="16.5" x14ac:dyDescent="0.2">
      <c r="A635" s="62">
        <v>632</v>
      </c>
      <c r="B635" s="95">
        <f>INDEX(技能效果!B:B,MATCH(技能效果等级!W635,技能效果!AE:AE,0))</f>
        <v>130700902</v>
      </c>
      <c r="C635" s="95" t="str">
        <f>INDEX(技能效果!C:C,MATCH(技能效果等级!B635,技能效果!B:B,0))</f>
        <v>徐晃普攻水晶</v>
      </c>
      <c r="D635" s="96" t="s">
        <v>873</v>
      </c>
      <c r="E635" s="95">
        <v>8</v>
      </c>
      <c r="F635" s="95">
        <f>INDEX(技能效果!H:H,MATCH(技能效果等级!B635,技能效果!B:B,0))</f>
        <v>3006</v>
      </c>
      <c r="G635" s="95">
        <f>IF(INDEX(技能效果!K:K,MATCH(B635,技能效果!B:B,0))=0,INDEX(技能效果!I:I,MATCH(技能效果等级!B635,技能效果!B:B,0)),INDEX(技能效果!I:I,MATCH(技能效果等级!B635,技能效果!B:B,0))*VLOOKUP(E635,技能数值计算!$C$19:$D$28,2,FALSE))</f>
        <v>1</v>
      </c>
      <c r="H635" s="95">
        <f>INDEX(技能效果!J:J,MATCH(技能效果等级!B635,技能效果!B:B,0))</f>
        <v>0</v>
      </c>
      <c r="I635" s="95"/>
      <c r="J635" s="95"/>
      <c r="K635" s="95"/>
      <c r="L635" s="95"/>
      <c r="M635" s="95"/>
      <c r="N635" s="96" t="str">
        <f>IF(INDEX(技能效果!L:L,MATCH(技能效果等级!B635,技能效果!B:B,0))="","",INDEX(技能效果!L:L,MATCH(技能效果等级!B635,技能效果!B:B,0)))</f>
        <v/>
      </c>
      <c r="O635" s="95">
        <f>IF(INDEX(技能效果!N:N,MATCH(B635,技能效果!B:B,0))=0,INDEX(技能效果!M:M,MATCH(技能效果等级!B635,技能效果!B:B,0)),INDEX(技能效果!M:M,MATCH(技能效果等级!B635,技能效果!B:B,0))*VLOOKUP(E635,技能数值计算!$C$19:$D$28,2,FALSE))</f>
        <v>0</v>
      </c>
      <c r="P635" s="95"/>
      <c r="Q635" s="95"/>
      <c r="R635" s="95" t="str">
        <f>IF(INDEX(技能效果!O:O,MATCH(技能效果等级!B635,技能效果!B:B,0))="","",INDEX(技能效果!O:O,MATCH(技能效果等级!B635,技能效果!B:B,0)))</f>
        <v/>
      </c>
      <c r="S635" s="95"/>
      <c r="T635" s="95"/>
      <c r="U635" s="95"/>
      <c r="V635" s="96" t="str">
        <f>IF(INDEX(技能效果!AF:AF,MATCH(技能效果等级!B635,技能效果!B:B,0))="","",INDEX(技能效果!AF:AF,MATCH(技能效果等级!B635,技能效果!B:B,0)))</f>
        <v/>
      </c>
      <c r="W635" s="95">
        <f t="shared" si="8"/>
        <v>54</v>
      </c>
      <c r="X635" s="95"/>
      <c r="Y635" s="95"/>
    </row>
    <row r="636" spans="1:25" ht="16.5" x14ac:dyDescent="0.2">
      <c r="A636" s="62">
        <v>633</v>
      </c>
      <c r="B636" s="95">
        <f>INDEX(技能效果!B:B,MATCH(技能效果等级!W636,技能效果!AE:AE,0))</f>
        <v>130700902</v>
      </c>
      <c r="C636" s="95" t="str">
        <f>INDEX(技能效果!C:C,MATCH(技能效果等级!B636,技能效果!B:B,0))</f>
        <v>徐晃普攻水晶</v>
      </c>
      <c r="D636" s="96" t="s">
        <v>873</v>
      </c>
      <c r="E636" s="95">
        <v>9</v>
      </c>
      <c r="F636" s="95">
        <f>INDEX(技能效果!H:H,MATCH(技能效果等级!B636,技能效果!B:B,0))</f>
        <v>3006</v>
      </c>
      <c r="G636" s="95">
        <f>IF(INDEX(技能效果!K:K,MATCH(B636,技能效果!B:B,0))=0,INDEX(技能效果!I:I,MATCH(技能效果等级!B636,技能效果!B:B,0)),INDEX(技能效果!I:I,MATCH(技能效果等级!B636,技能效果!B:B,0))*VLOOKUP(E636,技能数值计算!$C$19:$D$28,2,FALSE))</f>
        <v>1</v>
      </c>
      <c r="H636" s="95">
        <f>INDEX(技能效果!J:J,MATCH(技能效果等级!B636,技能效果!B:B,0))</f>
        <v>0</v>
      </c>
      <c r="I636" s="95"/>
      <c r="J636" s="95"/>
      <c r="K636" s="95"/>
      <c r="L636" s="95"/>
      <c r="M636" s="95"/>
      <c r="N636" s="96" t="str">
        <f>IF(INDEX(技能效果!L:L,MATCH(技能效果等级!B636,技能效果!B:B,0))="","",INDEX(技能效果!L:L,MATCH(技能效果等级!B636,技能效果!B:B,0)))</f>
        <v/>
      </c>
      <c r="O636" s="95">
        <f>IF(INDEX(技能效果!N:N,MATCH(B636,技能效果!B:B,0))=0,INDEX(技能效果!M:M,MATCH(技能效果等级!B636,技能效果!B:B,0)),INDEX(技能效果!M:M,MATCH(技能效果等级!B636,技能效果!B:B,0))*VLOOKUP(E636,技能数值计算!$C$19:$D$28,2,FALSE))</f>
        <v>0</v>
      </c>
      <c r="P636" s="95"/>
      <c r="Q636" s="95"/>
      <c r="R636" s="95" t="str">
        <f>IF(INDEX(技能效果!O:O,MATCH(技能效果等级!B636,技能效果!B:B,0))="","",INDEX(技能效果!O:O,MATCH(技能效果等级!B636,技能效果!B:B,0)))</f>
        <v/>
      </c>
      <c r="S636" s="95"/>
      <c r="T636" s="95"/>
      <c r="U636" s="95"/>
      <c r="V636" s="96" t="str">
        <f>IF(INDEX(技能效果!AF:AF,MATCH(技能效果等级!B636,技能效果!B:B,0))="","",INDEX(技能效果!AF:AF,MATCH(技能效果等级!B636,技能效果!B:B,0)))</f>
        <v/>
      </c>
      <c r="W636" s="95">
        <f t="shared" si="8"/>
        <v>54</v>
      </c>
      <c r="X636" s="95"/>
      <c r="Y636" s="95"/>
    </row>
    <row r="637" spans="1:25" ht="16.5" x14ac:dyDescent="0.2">
      <c r="A637" s="62">
        <v>634</v>
      </c>
      <c r="B637" s="95">
        <f>INDEX(技能效果!B:B,MATCH(技能效果等级!W637,技能效果!AE:AE,0))</f>
        <v>130700902</v>
      </c>
      <c r="C637" s="95" t="str">
        <f>INDEX(技能效果!C:C,MATCH(技能效果等级!B637,技能效果!B:B,0))</f>
        <v>徐晃普攻水晶</v>
      </c>
      <c r="D637" s="96" t="s">
        <v>873</v>
      </c>
      <c r="E637" s="95">
        <v>10</v>
      </c>
      <c r="F637" s="95">
        <f>INDEX(技能效果!H:H,MATCH(技能效果等级!B637,技能效果!B:B,0))</f>
        <v>3006</v>
      </c>
      <c r="G637" s="95">
        <f>IF(INDEX(技能效果!K:K,MATCH(B637,技能效果!B:B,0))=0,INDEX(技能效果!I:I,MATCH(技能效果等级!B637,技能效果!B:B,0)),INDEX(技能效果!I:I,MATCH(技能效果等级!B637,技能效果!B:B,0))*VLOOKUP(E637,技能数值计算!$C$19:$D$28,2,FALSE))</f>
        <v>1</v>
      </c>
      <c r="H637" s="95">
        <f>INDEX(技能效果!J:J,MATCH(技能效果等级!B637,技能效果!B:B,0))</f>
        <v>0</v>
      </c>
      <c r="I637" s="95"/>
      <c r="J637" s="95"/>
      <c r="K637" s="95"/>
      <c r="L637" s="95"/>
      <c r="M637" s="95"/>
      <c r="N637" s="96" t="str">
        <f>IF(INDEX(技能效果!L:L,MATCH(技能效果等级!B637,技能效果!B:B,0))="","",INDEX(技能效果!L:L,MATCH(技能效果等级!B637,技能效果!B:B,0)))</f>
        <v/>
      </c>
      <c r="O637" s="95">
        <f>IF(INDEX(技能效果!N:N,MATCH(B637,技能效果!B:B,0))=0,INDEX(技能效果!M:M,MATCH(技能效果等级!B637,技能效果!B:B,0)),INDEX(技能效果!M:M,MATCH(技能效果等级!B637,技能效果!B:B,0))*VLOOKUP(E637,技能数值计算!$C$19:$D$28,2,FALSE))</f>
        <v>0</v>
      </c>
      <c r="P637" s="95"/>
      <c r="Q637" s="95"/>
      <c r="R637" s="95" t="str">
        <f>IF(INDEX(技能效果!O:O,MATCH(技能效果等级!B637,技能效果!B:B,0))="","",INDEX(技能效果!O:O,MATCH(技能效果等级!B637,技能效果!B:B,0)))</f>
        <v/>
      </c>
      <c r="S637" s="95"/>
      <c r="T637" s="95"/>
      <c r="U637" s="95"/>
      <c r="V637" s="96" t="str">
        <f>IF(INDEX(技能效果!AF:AF,MATCH(技能效果等级!B637,技能效果!B:B,0))="","",INDEX(技能效果!AF:AF,MATCH(技能效果等级!B637,技能效果!B:B,0)))</f>
        <v/>
      </c>
      <c r="W637" s="95">
        <f t="shared" si="8"/>
        <v>54</v>
      </c>
      <c r="X637" s="95"/>
      <c r="Y637" s="95"/>
    </row>
    <row r="638" spans="1:25" ht="16.5" x14ac:dyDescent="0.2">
      <c r="A638" s="62">
        <v>635</v>
      </c>
      <c r="B638" s="95">
        <f>INDEX(技能效果!B:B,MATCH(技能效果等级!W638,技能效果!AE:AE,0))</f>
        <v>130701001</v>
      </c>
      <c r="C638" s="95" t="str">
        <f>INDEX(技能效果!C:C,MATCH(技能效果等级!B638,技能效果!B:B,0))</f>
        <v>张郃普攻伤害</v>
      </c>
      <c r="D638" s="96" t="s">
        <v>873</v>
      </c>
      <c r="E638" s="95">
        <v>1</v>
      </c>
      <c r="F638" s="95">
        <f>INDEX(技能效果!H:H,MATCH(技能效果等级!B638,技能效果!B:B,0))</f>
        <v>1001</v>
      </c>
      <c r="G638" s="95">
        <f>IF(INDEX(技能效果!K:K,MATCH(B638,技能效果!B:B,0))=0,INDEX(技能效果!I:I,MATCH(技能效果等级!B638,技能效果!B:B,0)),INDEX(技能效果!I:I,MATCH(技能效果等级!B638,技能效果!B:B,0))*VLOOKUP(E638,技能数值计算!$C$19:$D$28,2,FALSE))</f>
        <v>1</v>
      </c>
      <c r="H638" s="95">
        <f>INDEX(技能效果!J:J,MATCH(技能效果等级!B638,技能效果!B:B,0))</f>
        <v>0</v>
      </c>
      <c r="I638" s="95"/>
      <c r="J638" s="95"/>
      <c r="K638" s="95"/>
      <c r="L638" s="95"/>
      <c r="M638" s="95"/>
      <c r="N638" s="96" t="str">
        <f>IF(INDEX(技能效果!L:L,MATCH(技能效果等级!B638,技能效果!B:B,0))="","",INDEX(技能效果!L:L,MATCH(技能效果等级!B638,技能效果!B:B,0)))</f>
        <v/>
      </c>
      <c r="O638" s="95">
        <f>IF(INDEX(技能效果!N:N,MATCH(B638,技能效果!B:B,0))=0,INDEX(技能效果!M:M,MATCH(技能效果等级!B638,技能效果!B:B,0)),INDEX(技能效果!M:M,MATCH(技能效果等级!B638,技能效果!B:B,0))*VLOOKUP(E638,技能数值计算!$C$19:$D$28,2,FALSE))</f>
        <v>0</v>
      </c>
      <c r="P638" s="95"/>
      <c r="Q638" s="95"/>
      <c r="R638" s="95" t="str">
        <f>IF(INDEX(技能效果!O:O,MATCH(技能效果等级!B638,技能效果!B:B,0))="","",INDEX(技能效果!O:O,MATCH(技能效果等级!B638,技能效果!B:B,0)))</f>
        <v/>
      </c>
      <c r="S638" s="95"/>
      <c r="T638" s="95"/>
      <c r="U638" s="95"/>
      <c r="V638" s="96" t="str">
        <f>IF(INDEX(技能效果!AF:AF,MATCH(技能效果等级!B638,技能效果!B:B,0))="","",INDEX(技能效果!AF:AF,MATCH(技能效果等级!B638,技能效果!B:B,0)))</f>
        <v/>
      </c>
      <c r="W638" s="95">
        <f t="shared" si="8"/>
        <v>55</v>
      </c>
      <c r="X638" s="95"/>
      <c r="Y638" s="95"/>
    </row>
    <row r="639" spans="1:25" ht="16.5" x14ac:dyDescent="0.2">
      <c r="A639" s="62">
        <v>636</v>
      </c>
      <c r="B639" s="95">
        <f>INDEX(技能效果!B:B,MATCH(技能效果等级!W639,技能效果!AE:AE,0))</f>
        <v>130701001</v>
      </c>
      <c r="C639" s="95" t="str">
        <f>INDEX(技能效果!C:C,MATCH(技能效果等级!B639,技能效果!B:B,0))</f>
        <v>张郃普攻伤害</v>
      </c>
      <c r="D639" s="96" t="s">
        <v>873</v>
      </c>
      <c r="E639" s="95">
        <v>2</v>
      </c>
      <c r="F639" s="95">
        <f>INDEX(技能效果!H:H,MATCH(技能效果等级!B639,技能效果!B:B,0))</f>
        <v>1001</v>
      </c>
      <c r="G639" s="95">
        <f>IF(INDEX(技能效果!K:K,MATCH(B639,技能效果!B:B,0))=0,INDEX(技能效果!I:I,MATCH(技能效果等级!B639,技能效果!B:B,0)),INDEX(技能效果!I:I,MATCH(技能效果等级!B639,技能效果!B:B,0))*VLOOKUP(E639,技能数值计算!$C$19:$D$28,2,FALSE))</f>
        <v>1</v>
      </c>
      <c r="H639" s="95">
        <f>INDEX(技能效果!J:J,MATCH(技能效果等级!B639,技能效果!B:B,0))</f>
        <v>0</v>
      </c>
      <c r="I639" s="95"/>
      <c r="J639" s="95"/>
      <c r="K639" s="95"/>
      <c r="L639" s="95"/>
      <c r="M639" s="95"/>
      <c r="N639" s="96" t="str">
        <f>IF(INDEX(技能效果!L:L,MATCH(技能效果等级!B639,技能效果!B:B,0))="","",INDEX(技能效果!L:L,MATCH(技能效果等级!B639,技能效果!B:B,0)))</f>
        <v/>
      </c>
      <c r="O639" s="95">
        <f>IF(INDEX(技能效果!N:N,MATCH(B639,技能效果!B:B,0))=0,INDEX(技能效果!M:M,MATCH(技能效果等级!B639,技能效果!B:B,0)),INDEX(技能效果!M:M,MATCH(技能效果等级!B639,技能效果!B:B,0))*VLOOKUP(E639,技能数值计算!$C$19:$D$28,2,FALSE))</f>
        <v>0</v>
      </c>
      <c r="P639" s="95"/>
      <c r="Q639" s="95"/>
      <c r="R639" s="95" t="str">
        <f>IF(INDEX(技能效果!O:O,MATCH(技能效果等级!B639,技能效果!B:B,0))="","",INDEX(技能效果!O:O,MATCH(技能效果等级!B639,技能效果!B:B,0)))</f>
        <v/>
      </c>
      <c r="S639" s="95"/>
      <c r="T639" s="95"/>
      <c r="U639" s="95"/>
      <c r="V639" s="96" t="str">
        <f>IF(INDEX(技能效果!AF:AF,MATCH(技能效果等级!B639,技能效果!B:B,0))="","",INDEX(技能效果!AF:AF,MATCH(技能效果等级!B639,技能效果!B:B,0)))</f>
        <v/>
      </c>
      <c r="W639" s="95">
        <f t="shared" si="8"/>
        <v>55</v>
      </c>
      <c r="X639" s="95"/>
      <c r="Y639" s="95"/>
    </row>
    <row r="640" spans="1:25" ht="16.5" x14ac:dyDescent="0.2">
      <c r="A640" s="62">
        <v>637</v>
      </c>
      <c r="B640" s="95">
        <f>INDEX(技能效果!B:B,MATCH(技能效果等级!W640,技能效果!AE:AE,0))</f>
        <v>130701001</v>
      </c>
      <c r="C640" s="95" t="str">
        <f>INDEX(技能效果!C:C,MATCH(技能效果等级!B640,技能效果!B:B,0))</f>
        <v>张郃普攻伤害</v>
      </c>
      <c r="D640" s="96" t="s">
        <v>873</v>
      </c>
      <c r="E640" s="95">
        <v>3</v>
      </c>
      <c r="F640" s="95">
        <f>INDEX(技能效果!H:H,MATCH(技能效果等级!B640,技能效果!B:B,0))</f>
        <v>1001</v>
      </c>
      <c r="G640" s="95">
        <f>IF(INDEX(技能效果!K:K,MATCH(B640,技能效果!B:B,0))=0,INDEX(技能效果!I:I,MATCH(技能效果等级!B640,技能效果!B:B,0)),INDEX(技能效果!I:I,MATCH(技能效果等级!B640,技能效果!B:B,0))*VLOOKUP(E640,技能数值计算!$C$19:$D$28,2,FALSE))</f>
        <v>1</v>
      </c>
      <c r="H640" s="95">
        <f>INDEX(技能效果!J:J,MATCH(技能效果等级!B640,技能效果!B:B,0))</f>
        <v>0</v>
      </c>
      <c r="I640" s="95"/>
      <c r="J640" s="95"/>
      <c r="K640" s="95"/>
      <c r="L640" s="95"/>
      <c r="M640" s="95"/>
      <c r="N640" s="96" t="str">
        <f>IF(INDEX(技能效果!L:L,MATCH(技能效果等级!B640,技能效果!B:B,0))="","",INDEX(技能效果!L:L,MATCH(技能效果等级!B640,技能效果!B:B,0)))</f>
        <v/>
      </c>
      <c r="O640" s="95">
        <f>IF(INDEX(技能效果!N:N,MATCH(B640,技能效果!B:B,0))=0,INDEX(技能效果!M:M,MATCH(技能效果等级!B640,技能效果!B:B,0)),INDEX(技能效果!M:M,MATCH(技能效果等级!B640,技能效果!B:B,0))*VLOOKUP(E640,技能数值计算!$C$19:$D$28,2,FALSE))</f>
        <v>0</v>
      </c>
      <c r="P640" s="95"/>
      <c r="Q640" s="95"/>
      <c r="R640" s="95" t="str">
        <f>IF(INDEX(技能效果!O:O,MATCH(技能效果等级!B640,技能效果!B:B,0))="","",INDEX(技能效果!O:O,MATCH(技能效果等级!B640,技能效果!B:B,0)))</f>
        <v/>
      </c>
      <c r="S640" s="95"/>
      <c r="T640" s="95"/>
      <c r="U640" s="95"/>
      <c r="V640" s="96" t="str">
        <f>IF(INDEX(技能效果!AF:AF,MATCH(技能效果等级!B640,技能效果!B:B,0))="","",INDEX(技能效果!AF:AF,MATCH(技能效果等级!B640,技能效果!B:B,0)))</f>
        <v/>
      </c>
      <c r="W640" s="95">
        <f t="shared" si="8"/>
        <v>55</v>
      </c>
      <c r="X640" s="95"/>
      <c r="Y640" s="95"/>
    </row>
    <row r="641" spans="1:25" ht="16.5" x14ac:dyDescent="0.2">
      <c r="A641" s="62">
        <v>638</v>
      </c>
      <c r="B641" s="95">
        <f>INDEX(技能效果!B:B,MATCH(技能效果等级!W641,技能效果!AE:AE,0))</f>
        <v>130701001</v>
      </c>
      <c r="C641" s="95" t="str">
        <f>INDEX(技能效果!C:C,MATCH(技能效果等级!B641,技能效果!B:B,0))</f>
        <v>张郃普攻伤害</v>
      </c>
      <c r="D641" s="96" t="s">
        <v>873</v>
      </c>
      <c r="E641" s="95">
        <v>4</v>
      </c>
      <c r="F641" s="95">
        <f>INDEX(技能效果!H:H,MATCH(技能效果等级!B641,技能效果!B:B,0))</f>
        <v>1001</v>
      </c>
      <c r="G641" s="95">
        <f>IF(INDEX(技能效果!K:K,MATCH(B641,技能效果!B:B,0))=0,INDEX(技能效果!I:I,MATCH(技能效果等级!B641,技能效果!B:B,0)),INDEX(技能效果!I:I,MATCH(技能效果等级!B641,技能效果!B:B,0))*VLOOKUP(E641,技能数值计算!$C$19:$D$28,2,FALSE))</f>
        <v>1</v>
      </c>
      <c r="H641" s="95">
        <f>INDEX(技能效果!J:J,MATCH(技能效果等级!B641,技能效果!B:B,0))</f>
        <v>0</v>
      </c>
      <c r="I641" s="95"/>
      <c r="J641" s="95"/>
      <c r="K641" s="95"/>
      <c r="L641" s="95"/>
      <c r="M641" s="95"/>
      <c r="N641" s="96" t="str">
        <f>IF(INDEX(技能效果!L:L,MATCH(技能效果等级!B641,技能效果!B:B,0))="","",INDEX(技能效果!L:L,MATCH(技能效果等级!B641,技能效果!B:B,0)))</f>
        <v/>
      </c>
      <c r="O641" s="95">
        <f>IF(INDEX(技能效果!N:N,MATCH(B641,技能效果!B:B,0))=0,INDEX(技能效果!M:M,MATCH(技能效果等级!B641,技能效果!B:B,0)),INDEX(技能效果!M:M,MATCH(技能效果等级!B641,技能效果!B:B,0))*VLOOKUP(E641,技能数值计算!$C$19:$D$28,2,FALSE))</f>
        <v>0</v>
      </c>
      <c r="P641" s="95"/>
      <c r="Q641" s="95"/>
      <c r="R641" s="95" t="str">
        <f>IF(INDEX(技能效果!O:O,MATCH(技能效果等级!B641,技能效果!B:B,0))="","",INDEX(技能效果!O:O,MATCH(技能效果等级!B641,技能效果!B:B,0)))</f>
        <v/>
      </c>
      <c r="S641" s="95"/>
      <c r="T641" s="95"/>
      <c r="U641" s="95"/>
      <c r="V641" s="96" t="str">
        <f>IF(INDEX(技能效果!AF:AF,MATCH(技能效果等级!B641,技能效果!B:B,0))="","",INDEX(技能效果!AF:AF,MATCH(技能效果等级!B641,技能效果!B:B,0)))</f>
        <v/>
      </c>
      <c r="W641" s="95">
        <f t="shared" si="8"/>
        <v>55</v>
      </c>
      <c r="X641" s="95"/>
      <c r="Y641" s="95"/>
    </row>
    <row r="642" spans="1:25" ht="16.5" x14ac:dyDescent="0.2">
      <c r="A642" s="62">
        <v>639</v>
      </c>
      <c r="B642" s="95">
        <f>INDEX(技能效果!B:B,MATCH(技能效果等级!W642,技能效果!AE:AE,0))</f>
        <v>130701001</v>
      </c>
      <c r="C642" s="95" t="str">
        <f>INDEX(技能效果!C:C,MATCH(技能效果等级!B642,技能效果!B:B,0))</f>
        <v>张郃普攻伤害</v>
      </c>
      <c r="D642" s="96" t="s">
        <v>873</v>
      </c>
      <c r="E642" s="95">
        <v>5</v>
      </c>
      <c r="F642" s="95">
        <f>INDEX(技能效果!H:H,MATCH(技能效果等级!B642,技能效果!B:B,0))</f>
        <v>1001</v>
      </c>
      <c r="G642" s="95">
        <f>IF(INDEX(技能效果!K:K,MATCH(B642,技能效果!B:B,0))=0,INDEX(技能效果!I:I,MATCH(技能效果等级!B642,技能效果!B:B,0)),INDEX(技能效果!I:I,MATCH(技能效果等级!B642,技能效果!B:B,0))*VLOOKUP(E642,技能数值计算!$C$19:$D$28,2,FALSE))</f>
        <v>1</v>
      </c>
      <c r="H642" s="95">
        <f>INDEX(技能效果!J:J,MATCH(技能效果等级!B642,技能效果!B:B,0))</f>
        <v>0</v>
      </c>
      <c r="I642" s="95"/>
      <c r="J642" s="95"/>
      <c r="K642" s="95"/>
      <c r="L642" s="95"/>
      <c r="M642" s="95"/>
      <c r="N642" s="96" t="str">
        <f>IF(INDEX(技能效果!L:L,MATCH(技能效果等级!B642,技能效果!B:B,0))="","",INDEX(技能效果!L:L,MATCH(技能效果等级!B642,技能效果!B:B,0)))</f>
        <v/>
      </c>
      <c r="O642" s="95">
        <f>IF(INDEX(技能效果!N:N,MATCH(B642,技能效果!B:B,0))=0,INDEX(技能效果!M:M,MATCH(技能效果等级!B642,技能效果!B:B,0)),INDEX(技能效果!M:M,MATCH(技能效果等级!B642,技能效果!B:B,0))*VLOOKUP(E642,技能数值计算!$C$19:$D$28,2,FALSE))</f>
        <v>0</v>
      </c>
      <c r="P642" s="95"/>
      <c r="Q642" s="95"/>
      <c r="R642" s="95" t="str">
        <f>IF(INDEX(技能效果!O:O,MATCH(技能效果等级!B642,技能效果!B:B,0))="","",INDEX(技能效果!O:O,MATCH(技能效果等级!B642,技能效果!B:B,0)))</f>
        <v/>
      </c>
      <c r="S642" s="95"/>
      <c r="T642" s="95"/>
      <c r="U642" s="95"/>
      <c r="V642" s="96" t="str">
        <f>IF(INDEX(技能效果!AF:AF,MATCH(技能效果等级!B642,技能效果!B:B,0))="","",INDEX(技能效果!AF:AF,MATCH(技能效果等级!B642,技能效果!B:B,0)))</f>
        <v/>
      </c>
      <c r="W642" s="95">
        <f t="shared" si="8"/>
        <v>55</v>
      </c>
      <c r="X642" s="95"/>
      <c r="Y642" s="95"/>
    </row>
    <row r="643" spans="1:25" ht="16.5" x14ac:dyDescent="0.2">
      <c r="A643" s="62">
        <v>640</v>
      </c>
      <c r="B643" s="95">
        <f>INDEX(技能效果!B:B,MATCH(技能效果等级!W643,技能效果!AE:AE,0))</f>
        <v>130701001</v>
      </c>
      <c r="C643" s="95" t="str">
        <f>INDEX(技能效果!C:C,MATCH(技能效果等级!B643,技能效果!B:B,0))</f>
        <v>张郃普攻伤害</v>
      </c>
      <c r="D643" s="96" t="s">
        <v>873</v>
      </c>
      <c r="E643" s="95">
        <v>6</v>
      </c>
      <c r="F643" s="95">
        <f>INDEX(技能效果!H:H,MATCH(技能效果等级!B643,技能效果!B:B,0))</f>
        <v>1001</v>
      </c>
      <c r="G643" s="95">
        <f>IF(INDEX(技能效果!K:K,MATCH(B643,技能效果!B:B,0))=0,INDEX(技能效果!I:I,MATCH(技能效果等级!B643,技能效果!B:B,0)),INDEX(技能效果!I:I,MATCH(技能效果等级!B643,技能效果!B:B,0))*VLOOKUP(E643,技能数值计算!$C$19:$D$28,2,FALSE))</f>
        <v>1</v>
      </c>
      <c r="H643" s="95">
        <f>INDEX(技能效果!J:J,MATCH(技能效果等级!B643,技能效果!B:B,0))</f>
        <v>0</v>
      </c>
      <c r="I643" s="95"/>
      <c r="J643" s="95"/>
      <c r="K643" s="95"/>
      <c r="L643" s="95"/>
      <c r="M643" s="95"/>
      <c r="N643" s="96" t="str">
        <f>IF(INDEX(技能效果!L:L,MATCH(技能效果等级!B643,技能效果!B:B,0))="","",INDEX(技能效果!L:L,MATCH(技能效果等级!B643,技能效果!B:B,0)))</f>
        <v/>
      </c>
      <c r="O643" s="95">
        <f>IF(INDEX(技能效果!N:N,MATCH(B643,技能效果!B:B,0))=0,INDEX(技能效果!M:M,MATCH(技能效果等级!B643,技能效果!B:B,0)),INDEX(技能效果!M:M,MATCH(技能效果等级!B643,技能效果!B:B,0))*VLOOKUP(E643,技能数值计算!$C$19:$D$28,2,FALSE))</f>
        <v>0</v>
      </c>
      <c r="P643" s="95"/>
      <c r="Q643" s="95"/>
      <c r="R643" s="95" t="str">
        <f>IF(INDEX(技能效果!O:O,MATCH(技能效果等级!B643,技能效果!B:B,0))="","",INDEX(技能效果!O:O,MATCH(技能效果等级!B643,技能效果!B:B,0)))</f>
        <v/>
      </c>
      <c r="S643" s="95"/>
      <c r="T643" s="95"/>
      <c r="U643" s="95"/>
      <c r="V643" s="96" t="str">
        <f>IF(INDEX(技能效果!AF:AF,MATCH(技能效果等级!B643,技能效果!B:B,0))="","",INDEX(技能效果!AF:AF,MATCH(技能效果等级!B643,技能效果!B:B,0)))</f>
        <v/>
      </c>
      <c r="W643" s="95">
        <f t="shared" si="8"/>
        <v>55</v>
      </c>
      <c r="X643" s="95"/>
      <c r="Y643" s="95"/>
    </row>
    <row r="644" spans="1:25" ht="16.5" x14ac:dyDescent="0.2">
      <c r="A644" s="62">
        <v>641</v>
      </c>
      <c r="B644" s="95">
        <f>INDEX(技能效果!B:B,MATCH(技能效果等级!W644,技能效果!AE:AE,0))</f>
        <v>130701001</v>
      </c>
      <c r="C644" s="95" t="str">
        <f>INDEX(技能效果!C:C,MATCH(技能效果等级!B644,技能效果!B:B,0))</f>
        <v>张郃普攻伤害</v>
      </c>
      <c r="D644" s="96" t="s">
        <v>873</v>
      </c>
      <c r="E644" s="95">
        <v>7</v>
      </c>
      <c r="F644" s="95">
        <f>INDEX(技能效果!H:H,MATCH(技能效果等级!B644,技能效果!B:B,0))</f>
        <v>1001</v>
      </c>
      <c r="G644" s="95">
        <f>IF(INDEX(技能效果!K:K,MATCH(B644,技能效果!B:B,0))=0,INDEX(技能效果!I:I,MATCH(技能效果等级!B644,技能效果!B:B,0)),INDEX(技能效果!I:I,MATCH(技能效果等级!B644,技能效果!B:B,0))*VLOOKUP(E644,技能数值计算!$C$19:$D$28,2,FALSE))</f>
        <v>1</v>
      </c>
      <c r="H644" s="95">
        <f>INDEX(技能效果!J:J,MATCH(技能效果等级!B644,技能效果!B:B,0))</f>
        <v>0</v>
      </c>
      <c r="I644" s="95"/>
      <c r="J644" s="95"/>
      <c r="K644" s="95"/>
      <c r="L644" s="95"/>
      <c r="M644" s="95"/>
      <c r="N644" s="96" t="str">
        <f>IF(INDEX(技能效果!L:L,MATCH(技能效果等级!B644,技能效果!B:B,0))="","",INDEX(技能效果!L:L,MATCH(技能效果等级!B644,技能效果!B:B,0)))</f>
        <v/>
      </c>
      <c r="O644" s="95">
        <f>IF(INDEX(技能效果!N:N,MATCH(B644,技能效果!B:B,0))=0,INDEX(技能效果!M:M,MATCH(技能效果等级!B644,技能效果!B:B,0)),INDEX(技能效果!M:M,MATCH(技能效果等级!B644,技能效果!B:B,0))*VLOOKUP(E644,技能数值计算!$C$19:$D$28,2,FALSE))</f>
        <v>0</v>
      </c>
      <c r="P644" s="95"/>
      <c r="Q644" s="95"/>
      <c r="R644" s="95" t="str">
        <f>IF(INDEX(技能效果!O:O,MATCH(技能效果等级!B644,技能效果!B:B,0))="","",INDEX(技能效果!O:O,MATCH(技能效果等级!B644,技能效果!B:B,0)))</f>
        <v/>
      </c>
      <c r="S644" s="95"/>
      <c r="T644" s="95"/>
      <c r="U644" s="95"/>
      <c r="V644" s="96" t="str">
        <f>IF(INDEX(技能效果!AF:AF,MATCH(技能效果等级!B644,技能效果!B:B,0))="","",INDEX(技能效果!AF:AF,MATCH(技能效果等级!B644,技能效果!B:B,0)))</f>
        <v/>
      </c>
      <c r="W644" s="95">
        <f t="shared" si="8"/>
        <v>55</v>
      </c>
      <c r="X644" s="95"/>
      <c r="Y644" s="95"/>
    </row>
    <row r="645" spans="1:25" ht="16.5" x14ac:dyDescent="0.2">
      <c r="A645" s="62">
        <v>642</v>
      </c>
      <c r="B645" s="95">
        <f>INDEX(技能效果!B:B,MATCH(技能效果等级!W645,技能效果!AE:AE,0))</f>
        <v>130701001</v>
      </c>
      <c r="C645" s="95" t="str">
        <f>INDEX(技能效果!C:C,MATCH(技能效果等级!B645,技能效果!B:B,0))</f>
        <v>张郃普攻伤害</v>
      </c>
      <c r="D645" s="96" t="s">
        <v>873</v>
      </c>
      <c r="E645" s="95">
        <v>8</v>
      </c>
      <c r="F645" s="95">
        <f>INDEX(技能效果!H:H,MATCH(技能效果等级!B645,技能效果!B:B,0))</f>
        <v>1001</v>
      </c>
      <c r="G645" s="95">
        <f>IF(INDEX(技能效果!K:K,MATCH(B645,技能效果!B:B,0))=0,INDEX(技能效果!I:I,MATCH(技能效果等级!B645,技能效果!B:B,0)),INDEX(技能效果!I:I,MATCH(技能效果等级!B645,技能效果!B:B,0))*VLOOKUP(E645,技能数值计算!$C$19:$D$28,2,FALSE))</f>
        <v>1</v>
      </c>
      <c r="H645" s="95">
        <f>INDEX(技能效果!J:J,MATCH(技能效果等级!B645,技能效果!B:B,0))</f>
        <v>0</v>
      </c>
      <c r="I645" s="95"/>
      <c r="J645" s="95"/>
      <c r="K645" s="95"/>
      <c r="L645" s="95"/>
      <c r="M645" s="95"/>
      <c r="N645" s="96" t="str">
        <f>IF(INDEX(技能效果!L:L,MATCH(技能效果等级!B645,技能效果!B:B,0))="","",INDEX(技能效果!L:L,MATCH(技能效果等级!B645,技能效果!B:B,0)))</f>
        <v/>
      </c>
      <c r="O645" s="95">
        <f>IF(INDEX(技能效果!N:N,MATCH(B645,技能效果!B:B,0))=0,INDEX(技能效果!M:M,MATCH(技能效果等级!B645,技能效果!B:B,0)),INDEX(技能效果!M:M,MATCH(技能效果等级!B645,技能效果!B:B,0))*VLOOKUP(E645,技能数值计算!$C$19:$D$28,2,FALSE))</f>
        <v>0</v>
      </c>
      <c r="P645" s="95"/>
      <c r="Q645" s="95"/>
      <c r="R645" s="95" t="str">
        <f>IF(INDEX(技能效果!O:O,MATCH(技能效果等级!B645,技能效果!B:B,0))="","",INDEX(技能效果!O:O,MATCH(技能效果等级!B645,技能效果!B:B,0)))</f>
        <v/>
      </c>
      <c r="S645" s="95"/>
      <c r="T645" s="95"/>
      <c r="U645" s="95"/>
      <c r="V645" s="96" t="str">
        <f>IF(INDEX(技能效果!AF:AF,MATCH(技能效果等级!B645,技能效果!B:B,0))="","",INDEX(技能效果!AF:AF,MATCH(技能效果等级!B645,技能效果!B:B,0)))</f>
        <v/>
      </c>
      <c r="W645" s="95">
        <f t="shared" si="8"/>
        <v>55</v>
      </c>
      <c r="X645" s="95"/>
      <c r="Y645" s="95"/>
    </row>
    <row r="646" spans="1:25" ht="16.5" x14ac:dyDescent="0.2">
      <c r="A646" s="62">
        <v>643</v>
      </c>
      <c r="B646" s="95">
        <f>INDEX(技能效果!B:B,MATCH(技能效果等级!W646,技能效果!AE:AE,0))</f>
        <v>130701001</v>
      </c>
      <c r="C646" s="95" t="str">
        <f>INDEX(技能效果!C:C,MATCH(技能效果等级!B646,技能效果!B:B,0))</f>
        <v>张郃普攻伤害</v>
      </c>
      <c r="D646" s="96" t="s">
        <v>873</v>
      </c>
      <c r="E646" s="95">
        <v>9</v>
      </c>
      <c r="F646" s="95">
        <f>INDEX(技能效果!H:H,MATCH(技能效果等级!B646,技能效果!B:B,0))</f>
        <v>1001</v>
      </c>
      <c r="G646" s="95">
        <f>IF(INDEX(技能效果!K:K,MATCH(B646,技能效果!B:B,0))=0,INDEX(技能效果!I:I,MATCH(技能效果等级!B646,技能效果!B:B,0)),INDEX(技能效果!I:I,MATCH(技能效果等级!B646,技能效果!B:B,0))*VLOOKUP(E646,技能数值计算!$C$19:$D$28,2,FALSE))</f>
        <v>1</v>
      </c>
      <c r="H646" s="95">
        <f>INDEX(技能效果!J:J,MATCH(技能效果等级!B646,技能效果!B:B,0))</f>
        <v>0</v>
      </c>
      <c r="I646" s="95"/>
      <c r="J646" s="95"/>
      <c r="K646" s="95"/>
      <c r="L646" s="95"/>
      <c r="M646" s="95"/>
      <c r="N646" s="96" t="str">
        <f>IF(INDEX(技能效果!L:L,MATCH(技能效果等级!B646,技能效果!B:B,0))="","",INDEX(技能效果!L:L,MATCH(技能效果等级!B646,技能效果!B:B,0)))</f>
        <v/>
      </c>
      <c r="O646" s="95">
        <f>IF(INDEX(技能效果!N:N,MATCH(B646,技能效果!B:B,0))=0,INDEX(技能效果!M:M,MATCH(技能效果等级!B646,技能效果!B:B,0)),INDEX(技能效果!M:M,MATCH(技能效果等级!B646,技能效果!B:B,0))*VLOOKUP(E646,技能数值计算!$C$19:$D$28,2,FALSE))</f>
        <v>0</v>
      </c>
      <c r="P646" s="95"/>
      <c r="Q646" s="95"/>
      <c r="R646" s="95" t="str">
        <f>IF(INDEX(技能效果!O:O,MATCH(技能效果等级!B646,技能效果!B:B,0))="","",INDEX(技能效果!O:O,MATCH(技能效果等级!B646,技能效果!B:B,0)))</f>
        <v/>
      </c>
      <c r="S646" s="95"/>
      <c r="T646" s="95"/>
      <c r="U646" s="95"/>
      <c r="V646" s="96" t="str">
        <f>IF(INDEX(技能效果!AF:AF,MATCH(技能效果等级!B646,技能效果!B:B,0))="","",INDEX(技能效果!AF:AF,MATCH(技能效果等级!B646,技能效果!B:B,0)))</f>
        <v/>
      </c>
      <c r="W646" s="95">
        <f t="shared" si="8"/>
        <v>55</v>
      </c>
      <c r="X646" s="95"/>
      <c r="Y646" s="95"/>
    </row>
    <row r="647" spans="1:25" ht="16.5" x14ac:dyDescent="0.2">
      <c r="A647" s="62">
        <v>644</v>
      </c>
      <c r="B647" s="95">
        <f>INDEX(技能效果!B:B,MATCH(技能效果等级!W647,技能效果!AE:AE,0))</f>
        <v>130701001</v>
      </c>
      <c r="C647" s="95" t="str">
        <f>INDEX(技能效果!C:C,MATCH(技能效果等级!B647,技能效果!B:B,0))</f>
        <v>张郃普攻伤害</v>
      </c>
      <c r="D647" s="96" t="s">
        <v>873</v>
      </c>
      <c r="E647" s="95">
        <v>10</v>
      </c>
      <c r="F647" s="95">
        <f>INDEX(技能效果!H:H,MATCH(技能效果等级!B647,技能效果!B:B,0))</f>
        <v>1001</v>
      </c>
      <c r="G647" s="95">
        <f>IF(INDEX(技能效果!K:K,MATCH(B647,技能效果!B:B,0))=0,INDEX(技能效果!I:I,MATCH(技能效果等级!B647,技能效果!B:B,0)),INDEX(技能效果!I:I,MATCH(技能效果等级!B647,技能效果!B:B,0))*VLOOKUP(E647,技能数值计算!$C$19:$D$28,2,FALSE))</f>
        <v>1</v>
      </c>
      <c r="H647" s="95">
        <f>INDEX(技能效果!J:J,MATCH(技能效果等级!B647,技能效果!B:B,0))</f>
        <v>0</v>
      </c>
      <c r="I647" s="95"/>
      <c r="J647" s="95"/>
      <c r="K647" s="95"/>
      <c r="L647" s="95"/>
      <c r="M647" s="95"/>
      <c r="N647" s="96" t="str">
        <f>IF(INDEX(技能效果!L:L,MATCH(技能效果等级!B647,技能效果!B:B,0))="","",INDEX(技能效果!L:L,MATCH(技能效果等级!B647,技能效果!B:B,0)))</f>
        <v/>
      </c>
      <c r="O647" s="95">
        <f>IF(INDEX(技能效果!N:N,MATCH(B647,技能效果!B:B,0))=0,INDEX(技能效果!M:M,MATCH(技能效果等级!B647,技能效果!B:B,0)),INDEX(技能效果!M:M,MATCH(技能效果等级!B647,技能效果!B:B,0))*VLOOKUP(E647,技能数值计算!$C$19:$D$28,2,FALSE))</f>
        <v>0</v>
      </c>
      <c r="P647" s="95"/>
      <c r="Q647" s="95"/>
      <c r="R647" s="95" t="str">
        <f>IF(INDEX(技能效果!O:O,MATCH(技能效果等级!B647,技能效果!B:B,0))="","",INDEX(技能效果!O:O,MATCH(技能效果等级!B647,技能效果!B:B,0)))</f>
        <v/>
      </c>
      <c r="S647" s="95"/>
      <c r="T647" s="95"/>
      <c r="U647" s="95"/>
      <c r="V647" s="96" t="str">
        <f>IF(INDEX(技能效果!AF:AF,MATCH(技能效果等级!B647,技能效果!B:B,0))="","",INDEX(技能效果!AF:AF,MATCH(技能效果等级!B647,技能效果!B:B,0)))</f>
        <v/>
      </c>
      <c r="W647" s="95">
        <f t="shared" si="8"/>
        <v>55</v>
      </c>
      <c r="X647" s="95"/>
      <c r="Y647" s="95"/>
    </row>
    <row r="648" spans="1:25" ht="16.5" x14ac:dyDescent="0.2">
      <c r="A648" s="62">
        <v>645</v>
      </c>
      <c r="B648" s="95">
        <f>INDEX(技能效果!B:B,MATCH(技能效果等级!W648,技能效果!AE:AE,0))</f>
        <v>130701002</v>
      </c>
      <c r="C648" s="95" t="str">
        <f>INDEX(技能效果!C:C,MATCH(技能效果等级!B648,技能效果!B:B,0))</f>
        <v>张郃普攻水晶</v>
      </c>
      <c r="D648" s="96" t="s">
        <v>873</v>
      </c>
      <c r="E648" s="95">
        <v>1</v>
      </c>
      <c r="F648" s="95">
        <f>INDEX(技能效果!H:H,MATCH(技能效果等级!B648,技能效果!B:B,0))</f>
        <v>3006</v>
      </c>
      <c r="G648" s="95">
        <f>IF(INDEX(技能效果!K:K,MATCH(B648,技能效果!B:B,0))=0,INDEX(技能效果!I:I,MATCH(技能效果等级!B648,技能效果!B:B,0)),INDEX(技能效果!I:I,MATCH(技能效果等级!B648,技能效果!B:B,0))*VLOOKUP(E648,技能数值计算!$C$19:$D$28,2,FALSE))</f>
        <v>1</v>
      </c>
      <c r="H648" s="95">
        <f>INDEX(技能效果!J:J,MATCH(技能效果等级!B648,技能效果!B:B,0))</f>
        <v>0</v>
      </c>
      <c r="I648" s="95"/>
      <c r="J648" s="95"/>
      <c r="K648" s="95"/>
      <c r="L648" s="95"/>
      <c r="M648" s="95"/>
      <c r="N648" s="96" t="str">
        <f>IF(INDEX(技能效果!L:L,MATCH(技能效果等级!B648,技能效果!B:B,0))="","",INDEX(技能效果!L:L,MATCH(技能效果等级!B648,技能效果!B:B,0)))</f>
        <v/>
      </c>
      <c r="O648" s="95">
        <f>IF(INDEX(技能效果!N:N,MATCH(B648,技能效果!B:B,0))=0,INDEX(技能效果!M:M,MATCH(技能效果等级!B648,技能效果!B:B,0)),INDEX(技能效果!M:M,MATCH(技能效果等级!B648,技能效果!B:B,0))*VLOOKUP(E648,技能数值计算!$C$19:$D$28,2,FALSE))</f>
        <v>0</v>
      </c>
      <c r="P648" s="95"/>
      <c r="Q648" s="95"/>
      <c r="R648" s="95" t="str">
        <f>IF(INDEX(技能效果!O:O,MATCH(技能效果等级!B648,技能效果!B:B,0))="","",INDEX(技能效果!O:O,MATCH(技能效果等级!B648,技能效果!B:B,0)))</f>
        <v/>
      </c>
      <c r="S648" s="95"/>
      <c r="T648" s="95"/>
      <c r="U648" s="95"/>
      <c r="V648" s="96" t="str">
        <f>IF(INDEX(技能效果!AF:AF,MATCH(技能效果等级!B648,技能效果!B:B,0))="","",INDEX(技能效果!AF:AF,MATCH(技能效果等级!B648,技能效果!B:B,0)))</f>
        <v/>
      </c>
      <c r="W648" s="95">
        <f t="shared" si="8"/>
        <v>56</v>
      </c>
      <c r="X648" s="95"/>
      <c r="Y648" s="95"/>
    </row>
    <row r="649" spans="1:25" ht="16.5" x14ac:dyDescent="0.2">
      <c r="A649" s="62">
        <v>646</v>
      </c>
      <c r="B649" s="95">
        <f>INDEX(技能效果!B:B,MATCH(技能效果等级!W649,技能效果!AE:AE,0))</f>
        <v>130701002</v>
      </c>
      <c r="C649" s="95" t="str">
        <f>INDEX(技能效果!C:C,MATCH(技能效果等级!B649,技能效果!B:B,0))</f>
        <v>张郃普攻水晶</v>
      </c>
      <c r="D649" s="96" t="s">
        <v>873</v>
      </c>
      <c r="E649" s="95">
        <v>2</v>
      </c>
      <c r="F649" s="95">
        <f>INDEX(技能效果!H:H,MATCH(技能效果等级!B649,技能效果!B:B,0))</f>
        <v>3006</v>
      </c>
      <c r="G649" s="95">
        <f>IF(INDEX(技能效果!K:K,MATCH(B649,技能效果!B:B,0))=0,INDEX(技能效果!I:I,MATCH(技能效果等级!B649,技能效果!B:B,0)),INDEX(技能效果!I:I,MATCH(技能效果等级!B649,技能效果!B:B,0))*VLOOKUP(E649,技能数值计算!$C$19:$D$28,2,FALSE))</f>
        <v>1</v>
      </c>
      <c r="H649" s="95">
        <f>INDEX(技能效果!J:J,MATCH(技能效果等级!B649,技能效果!B:B,0))</f>
        <v>0</v>
      </c>
      <c r="I649" s="95"/>
      <c r="J649" s="95"/>
      <c r="K649" s="95"/>
      <c r="L649" s="95"/>
      <c r="M649" s="95"/>
      <c r="N649" s="96" t="str">
        <f>IF(INDEX(技能效果!L:L,MATCH(技能效果等级!B649,技能效果!B:B,0))="","",INDEX(技能效果!L:L,MATCH(技能效果等级!B649,技能效果!B:B,0)))</f>
        <v/>
      </c>
      <c r="O649" s="95">
        <f>IF(INDEX(技能效果!N:N,MATCH(B649,技能效果!B:B,0))=0,INDEX(技能效果!M:M,MATCH(技能效果等级!B649,技能效果!B:B,0)),INDEX(技能效果!M:M,MATCH(技能效果等级!B649,技能效果!B:B,0))*VLOOKUP(E649,技能数值计算!$C$19:$D$28,2,FALSE))</f>
        <v>0</v>
      </c>
      <c r="P649" s="95"/>
      <c r="Q649" s="95"/>
      <c r="R649" s="95" t="str">
        <f>IF(INDEX(技能效果!O:O,MATCH(技能效果等级!B649,技能效果!B:B,0))="","",INDEX(技能效果!O:O,MATCH(技能效果等级!B649,技能效果!B:B,0)))</f>
        <v/>
      </c>
      <c r="S649" s="95"/>
      <c r="T649" s="95"/>
      <c r="U649" s="95"/>
      <c r="V649" s="96" t="str">
        <f>IF(INDEX(技能效果!AF:AF,MATCH(技能效果等级!B649,技能效果!B:B,0))="","",INDEX(技能效果!AF:AF,MATCH(技能效果等级!B649,技能效果!B:B,0)))</f>
        <v/>
      </c>
      <c r="W649" s="95">
        <f t="shared" si="8"/>
        <v>56</v>
      </c>
      <c r="X649" s="95"/>
      <c r="Y649" s="95"/>
    </row>
    <row r="650" spans="1:25" ht="16.5" x14ac:dyDescent="0.2">
      <c r="A650" s="62">
        <v>647</v>
      </c>
      <c r="B650" s="95">
        <f>INDEX(技能效果!B:B,MATCH(技能效果等级!W650,技能效果!AE:AE,0))</f>
        <v>130701002</v>
      </c>
      <c r="C650" s="95" t="str">
        <f>INDEX(技能效果!C:C,MATCH(技能效果等级!B650,技能效果!B:B,0))</f>
        <v>张郃普攻水晶</v>
      </c>
      <c r="D650" s="96" t="s">
        <v>873</v>
      </c>
      <c r="E650" s="95">
        <v>3</v>
      </c>
      <c r="F650" s="95">
        <f>INDEX(技能效果!H:H,MATCH(技能效果等级!B650,技能效果!B:B,0))</f>
        <v>3006</v>
      </c>
      <c r="G650" s="95">
        <f>IF(INDEX(技能效果!K:K,MATCH(B650,技能效果!B:B,0))=0,INDEX(技能效果!I:I,MATCH(技能效果等级!B650,技能效果!B:B,0)),INDEX(技能效果!I:I,MATCH(技能效果等级!B650,技能效果!B:B,0))*VLOOKUP(E650,技能数值计算!$C$19:$D$28,2,FALSE))</f>
        <v>1</v>
      </c>
      <c r="H650" s="95">
        <f>INDEX(技能效果!J:J,MATCH(技能效果等级!B650,技能效果!B:B,0))</f>
        <v>0</v>
      </c>
      <c r="I650" s="95"/>
      <c r="J650" s="95"/>
      <c r="K650" s="95"/>
      <c r="L650" s="95"/>
      <c r="M650" s="95"/>
      <c r="N650" s="96" t="str">
        <f>IF(INDEX(技能效果!L:L,MATCH(技能效果等级!B650,技能效果!B:B,0))="","",INDEX(技能效果!L:L,MATCH(技能效果等级!B650,技能效果!B:B,0)))</f>
        <v/>
      </c>
      <c r="O650" s="95">
        <f>IF(INDEX(技能效果!N:N,MATCH(B650,技能效果!B:B,0))=0,INDEX(技能效果!M:M,MATCH(技能效果等级!B650,技能效果!B:B,0)),INDEX(技能效果!M:M,MATCH(技能效果等级!B650,技能效果!B:B,0))*VLOOKUP(E650,技能数值计算!$C$19:$D$28,2,FALSE))</f>
        <v>0</v>
      </c>
      <c r="P650" s="95"/>
      <c r="Q650" s="95"/>
      <c r="R650" s="95" t="str">
        <f>IF(INDEX(技能效果!O:O,MATCH(技能效果等级!B650,技能效果!B:B,0))="","",INDEX(技能效果!O:O,MATCH(技能效果等级!B650,技能效果!B:B,0)))</f>
        <v/>
      </c>
      <c r="S650" s="95"/>
      <c r="T650" s="95"/>
      <c r="U650" s="95"/>
      <c r="V650" s="96" t="str">
        <f>IF(INDEX(技能效果!AF:AF,MATCH(技能效果等级!B650,技能效果!B:B,0))="","",INDEX(技能效果!AF:AF,MATCH(技能效果等级!B650,技能效果!B:B,0)))</f>
        <v/>
      </c>
      <c r="W650" s="95">
        <f t="shared" si="8"/>
        <v>56</v>
      </c>
      <c r="X650" s="95"/>
      <c r="Y650" s="95"/>
    </row>
    <row r="651" spans="1:25" ht="16.5" x14ac:dyDescent="0.2">
      <c r="A651" s="62">
        <v>648</v>
      </c>
      <c r="B651" s="95">
        <f>INDEX(技能效果!B:B,MATCH(技能效果等级!W651,技能效果!AE:AE,0))</f>
        <v>130701002</v>
      </c>
      <c r="C651" s="95" t="str">
        <f>INDEX(技能效果!C:C,MATCH(技能效果等级!B651,技能效果!B:B,0))</f>
        <v>张郃普攻水晶</v>
      </c>
      <c r="D651" s="96" t="s">
        <v>873</v>
      </c>
      <c r="E651" s="95">
        <v>4</v>
      </c>
      <c r="F651" s="95">
        <f>INDEX(技能效果!H:H,MATCH(技能效果等级!B651,技能效果!B:B,0))</f>
        <v>3006</v>
      </c>
      <c r="G651" s="95">
        <f>IF(INDEX(技能效果!K:K,MATCH(B651,技能效果!B:B,0))=0,INDEX(技能效果!I:I,MATCH(技能效果等级!B651,技能效果!B:B,0)),INDEX(技能效果!I:I,MATCH(技能效果等级!B651,技能效果!B:B,0))*VLOOKUP(E651,技能数值计算!$C$19:$D$28,2,FALSE))</f>
        <v>1</v>
      </c>
      <c r="H651" s="95">
        <f>INDEX(技能效果!J:J,MATCH(技能效果等级!B651,技能效果!B:B,0))</f>
        <v>0</v>
      </c>
      <c r="I651" s="95"/>
      <c r="J651" s="95"/>
      <c r="K651" s="95"/>
      <c r="L651" s="95"/>
      <c r="M651" s="95"/>
      <c r="N651" s="96" t="str">
        <f>IF(INDEX(技能效果!L:L,MATCH(技能效果等级!B651,技能效果!B:B,0))="","",INDEX(技能效果!L:L,MATCH(技能效果等级!B651,技能效果!B:B,0)))</f>
        <v/>
      </c>
      <c r="O651" s="95">
        <f>IF(INDEX(技能效果!N:N,MATCH(B651,技能效果!B:B,0))=0,INDEX(技能效果!M:M,MATCH(技能效果等级!B651,技能效果!B:B,0)),INDEX(技能效果!M:M,MATCH(技能效果等级!B651,技能效果!B:B,0))*VLOOKUP(E651,技能数值计算!$C$19:$D$28,2,FALSE))</f>
        <v>0</v>
      </c>
      <c r="P651" s="95"/>
      <c r="Q651" s="95"/>
      <c r="R651" s="95" t="str">
        <f>IF(INDEX(技能效果!O:O,MATCH(技能效果等级!B651,技能效果!B:B,0))="","",INDEX(技能效果!O:O,MATCH(技能效果等级!B651,技能效果!B:B,0)))</f>
        <v/>
      </c>
      <c r="S651" s="95"/>
      <c r="T651" s="95"/>
      <c r="U651" s="95"/>
      <c r="V651" s="96" t="str">
        <f>IF(INDEX(技能效果!AF:AF,MATCH(技能效果等级!B651,技能效果!B:B,0))="","",INDEX(技能效果!AF:AF,MATCH(技能效果等级!B651,技能效果!B:B,0)))</f>
        <v/>
      </c>
      <c r="W651" s="95">
        <f t="shared" si="8"/>
        <v>56</v>
      </c>
      <c r="X651" s="95"/>
      <c r="Y651" s="95"/>
    </row>
    <row r="652" spans="1:25" ht="16.5" x14ac:dyDescent="0.2">
      <c r="A652" s="62">
        <v>649</v>
      </c>
      <c r="B652" s="95">
        <f>INDEX(技能效果!B:B,MATCH(技能效果等级!W652,技能效果!AE:AE,0))</f>
        <v>130701002</v>
      </c>
      <c r="C652" s="95" t="str">
        <f>INDEX(技能效果!C:C,MATCH(技能效果等级!B652,技能效果!B:B,0))</f>
        <v>张郃普攻水晶</v>
      </c>
      <c r="D652" s="96" t="s">
        <v>873</v>
      </c>
      <c r="E652" s="95">
        <v>5</v>
      </c>
      <c r="F652" s="95">
        <f>INDEX(技能效果!H:H,MATCH(技能效果等级!B652,技能效果!B:B,0))</f>
        <v>3006</v>
      </c>
      <c r="G652" s="95">
        <f>IF(INDEX(技能效果!K:K,MATCH(B652,技能效果!B:B,0))=0,INDEX(技能效果!I:I,MATCH(技能效果等级!B652,技能效果!B:B,0)),INDEX(技能效果!I:I,MATCH(技能效果等级!B652,技能效果!B:B,0))*VLOOKUP(E652,技能数值计算!$C$19:$D$28,2,FALSE))</f>
        <v>1</v>
      </c>
      <c r="H652" s="95">
        <f>INDEX(技能效果!J:J,MATCH(技能效果等级!B652,技能效果!B:B,0))</f>
        <v>0</v>
      </c>
      <c r="I652" s="95"/>
      <c r="J652" s="95"/>
      <c r="K652" s="95"/>
      <c r="L652" s="95"/>
      <c r="M652" s="95"/>
      <c r="N652" s="96" t="str">
        <f>IF(INDEX(技能效果!L:L,MATCH(技能效果等级!B652,技能效果!B:B,0))="","",INDEX(技能效果!L:L,MATCH(技能效果等级!B652,技能效果!B:B,0)))</f>
        <v/>
      </c>
      <c r="O652" s="95">
        <f>IF(INDEX(技能效果!N:N,MATCH(B652,技能效果!B:B,0))=0,INDEX(技能效果!M:M,MATCH(技能效果等级!B652,技能效果!B:B,0)),INDEX(技能效果!M:M,MATCH(技能效果等级!B652,技能效果!B:B,0))*VLOOKUP(E652,技能数值计算!$C$19:$D$28,2,FALSE))</f>
        <v>0</v>
      </c>
      <c r="P652" s="95"/>
      <c r="Q652" s="95"/>
      <c r="R652" s="95" t="str">
        <f>IF(INDEX(技能效果!O:O,MATCH(技能效果等级!B652,技能效果!B:B,0))="","",INDEX(技能效果!O:O,MATCH(技能效果等级!B652,技能效果!B:B,0)))</f>
        <v/>
      </c>
      <c r="S652" s="95"/>
      <c r="T652" s="95"/>
      <c r="U652" s="95"/>
      <c r="V652" s="96" t="str">
        <f>IF(INDEX(技能效果!AF:AF,MATCH(技能效果等级!B652,技能效果!B:B,0))="","",INDEX(技能效果!AF:AF,MATCH(技能效果等级!B652,技能效果!B:B,0)))</f>
        <v/>
      </c>
      <c r="W652" s="95">
        <f t="shared" si="8"/>
        <v>56</v>
      </c>
      <c r="X652" s="95"/>
      <c r="Y652" s="95"/>
    </row>
    <row r="653" spans="1:25" ht="16.5" x14ac:dyDescent="0.2">
      <c r="A653" s="62">
        <v>650</v>
      </c>
      <c r="B653" s="95">
        <f>INDEX(技能效果!B:B,MATCH(技能效果等级!W653,技能效果!AE:AE,0))</f>
        <v>130701002</v>
      </c>
      <c r="C653" s="95" t="str">
        <f>INDEX(技能效果!C:C,MATCH(技能效果等级!B653,技能效果!B:B,0))</f>
        <v>张郃普攻水晶</v>
      </c>
      <c r="D653" s="96" t="s">
        <v>873</v>
      </c>
      <c r="E653" s="95">
        <v>6</v>
      </c>
      <c r="F653" s="95">
        <f>INDEX(技能效果!H:H,MATCH(技能效果等级!B653,技能效果!B:B,0))</f>
        <v>3006</v>
      </c>
      <c r="G653" s="95">
        <f>IF(INDEX(技能效果!K:K,MATCH(B653,技能效果!B:B,0))=0,INDEX(技能效果!I:I,MATCH(技能效果等级!B653,技能效果!B:B,0)),INDEX(技能效果!I:I,MATCH(技能效果等级!B653,技能效果!B:B,0))*VLOOKUP(E653,技能数值计算!$C$19:$D$28,2,FALSE))</f>
        <v>1</v>
      </c>
      <c r="H653" s="95">
        <f>INDEX(技能效果!J:J,MATCH(技能效果等级!B653,技能效果!B:B,0))</f>
        <v>0</v>
      </c>
      <c r="I653" s="95"/>
      <c r="J653" s="95"/>
      <c r="K653" s="95"/>
      <c r="L653" s="95"/>
      <c r="M653" s="95"/>
      <c r="N653" s="96" t="str">
        <f>IF(INDEX(技能效果!L:L,MATCH(技能效果等级!B653,技能效果!B:B,0))="","",INDEX(技能效果!L:L,MATCH(技能效果等级!B653,技能效果!B:B,0)))</f>
        <v/>
      </c>
      <c r="O653" s="95">
        <f>IF(INDEX(技能效果!N:N,MATCH(B653,技能效果!B:B,0))=0,INDEX(技能效果!M:M,MATCH(技能效果等级!B653,技能效果!B:B,0)),INDEX(技能效果!M:M,MATCH(技能效果等级!B653,技能效果!B:B,0))*VLOOKUP(E653,技能数值计算!$C$19:$D$28,2,FALSE))</f>
        <v>0</v>
      </c>
      <c r="P653" s="95"/>
      <c r="Q653" s="95"/>
      <c r="R653" s="95" t="str">
        <f>IF(INDEX(技能效果!O:O,MATCH(技能效果等级!B653,技能效果!B:B,0))="","",INDEX(技能效果!O:O,MATCH(技能效果等级!B653,技能效果!B:B,0)))</f>
        <v/>
      </c>
      <c r="S653" s="95"/>
      <c r="T653" s="95"/>
      <c r="U653" s="95"/>
      <c r="V653" s="96" t="str">
        <f>IF(INDEX(技能效果!AF:AF,MATCH(技能效果等级!B653,技能效果!B:B,0))="","",INDEX(技能效果!AF:AF,MATCH(技能效果等级!B653,技能效果!B:B,0)))</f>
        <v/>
      </c>
      <c r="W653" s="95">
        <f t="shared" si="8"/>
        <v>56</v>
      </c>
      <c r="X653" s="95"/>
      <c r="Y653" s="95"/>
    </row>
    <row r="654" spans="1:25" ht="16.5" x14ac:dyDescent="0.2">
      <c r="A654" s="62">
        <v>651</v>
      </c>
      <c r="B654" s="95">
        <f>INDEX(技能效果!B:B,MATCH(技能效果等级!W654,技能效果!AE:AE,0))</f>
        <v>130701002</v>
      </c>
      <c r="C654" s="95" t="str">
        <f>INDEX(技能效果!C:C,MATCH(技能效果等级!B654,技能效果!B:B,0))</f>
        <v>张郃普攻水晶</v>
      </c>
      <c r="D654" s="96" t="s">
        <v>873</v>
      </c>
      <c r="E654" s="95">
        <v>7</v>
      </c>
      <c r="F654" s="95">
        <f>INDEX(技能效果!H:H,MATCH(技能效果等级!B654,技能效果!B:B,0))</f>
        <v>3006</v>
      </c>
      <c r="G654" s="95">
        <f>IF(INDEX(技能效果!K:K,MATCH(B654,技能效果!B:B,0))=0,INDEX(技能效果!I:I,MATCH(技能效果等级!B654,技能效果!B:B,0)),INDEX(技能效果!I:I,MATCH(技能效果等级!B654,技能效果!B:B,0))*VLOOKUP(E654,技能数值计算!$C$19:$D$28,2,FALSE))</f>
        <v>1</v>
      </c>
      <c r="H654" s="95">
        <f>INDEX(技能效果!J:J,MATCH(技能效果等级!B654,技能效果!B:B,0))</f>
        <v>0</v>
      </c>
      <c r="I654" s="95"/>
      <c r="J654" s="95"/>
      <c r="K654" s="95"/>
      <c r="L654" s="95"/>
      <c r="M654" s="95"/>
      <c r="N654" s="96" t="str">
        <f>IF(INDEX(技能效果!L:L,MATCH(技能效果等级!B654,技能效果!B:B,0))="","",INDEX(技能效果!L:L,MATCH(技能效果等级!B654,技能效果!B:B,0)))</f>
        <v/>
      </c>
      <c r="O654" s="95">
        <f>IF(INDEX(技能效果!N:N,MATCH(B654,技能效果!B:B,0))=0,INDEX(技能效果!M:M,MATCH(技能效果等级!B654,技能效果!B:B,0)),INDEX(技能效果!M:M,MATCH(技能效果等级!B654,技能效果!B:B,0))*VLOOKUP(E654,技能数值计算!$C$19:$D$28,2,FALSE))</f>
        <v>0</v>
      </c>
      <c r="P654" s="95"/>
      <c r="Q654" s="95"/>
      <c r="R654" s="95" t="str">
        <f>IF(INDEX(技能效果!O:O,MATCH(技能效果等级!B654,技能效果!B:B,0))="","",INDEX(技能效果!O:O,MATCH(技能效果等级!B654,技能效果!B:B,0)))</f>
        <v/>
      </c>
      <c r="S654" s="95"/>
      <c r="T654" s="95"/>
      <c r="U654" s="95"/>
      <c r="V654" s="96" t="str">
        <f>IF(INDEX(技能效果!AF:AF,MATCH(技能效果等级!B654,技能效果!B:B,0))="","",INDEX(技能效果!AF:AF,MATCH(技能效果等级!B654,技能效果!B:B,0)))</f>
        <v/>
      </c>
      <c r="W654" s="95">
        <f t="shared" si="8"/>
        <v>56</v>
      </c>
      <c r="X654" s="95"/>
      <c r="Y654" s="95"/>
    </row>
    <row r="655" spans="1:25" ht="16.5" x14ac:dyDescent="0.2">
      <c r="A655" s="62">
        <v>652</v>
      </c>
      <c r="B655" s="95">
        <f>INDEX(技能效果!B:B,MATCH(技能效果等级!W655,技能效果!AE:AE,0))</f>
        <v>130701002</v>
      </c>
      <c r="C655" s="95" t="str">
        <f>INDEX(技能效果!C:C,MATCH(技能效果等级!B655,技能效果!B:B,0))</f>
        <v>张郃普攻水晶</v>
      </c>
      <c r="D655" s="96" t="s">
        <v>873</v>
      </c>
      <c r="E655" s="95">
        <v>8</v>
      </c>
      <c r="F655" s="95">
        <f>INDEX(技能效果!H:H,MATCH(技能效果等级!B655,技能效果!B:B,0))</f>
        <v>3006</v>
      </c>
      <c r="G655" s="95">
        <f>IF(INDEX(技能效果!K:K,MATCH(B655,技能效果!B:B,0))=0,INDEX(技能效果!I:I,MATCH(技能效果等级!B655,技能效果!B:B,0)),INDEX(技能效果!I:I,MATCH(技能效果等级!B655,技能效果!B:B,0))*VLOOKUP(E655,技能数值计算!$C$19:$D$28,2,FALSE))</f>
        <v>1</v>
      </c>
      <c r="H655" s="95">
        <f>INDEX(技能效果!J:J,MATCH(技能效果等级!B655,技能效果!B:B,0))</f>
        <v>0</v>
      </c>
      <c r="I655" s="95"/>
      <c r="J655" s="95"/>
      <c r="K655" s="95"/>
      <c r="L655" s="95"/>
      <c r="M655" s="95"/>
      <c r="N655" s="96" t="str">
        <f>IF(INDEX(技能效果!L:L,MATCH(技能效果等级!B655,技能效果!B:B,0))="","",INDEX(技能效果!L:L,MATCH(技能效果等级!B655,技能效果!B:B,0)))</f>
        <v/>
      </c>
      <c r="O655" s="95">
        <f>IF(INDEX(技能效果!N:N,MATCH(B655,技能效果!B:B,0))=0,INDEX(技能效果!M:M,MATCH(技能效果等级!B655,技能效果!B:B,0)),INDEX(技能效果!M:M,MATCH(技能效果等级!B655,技能效果!B:B,0))*VLOOKUP(E655,技能数值计算!$C$19:$D$28,2,FALSE))</f>
        <v>0</v>
      </c>
      <c r="P655" s="95"/>
      <c r="Q655" s="95"/>
      <c r="R655" s="95" t="str">
        <f>IF(INDEX(技能效果!O:O,MATCH(技能效果等级!B655,技能效果!B:B,0))="","",INDEX(技能效果!O:O,MATCH(技能效果等级!B655,技能效果!B:B,0)))</f>
        <v/>
      </c>
      <c r="S655" s="95"/>
      <c r="T655" s="95"/>
      <c r="U655" s="95"/>
      <c r="V655" s="96" t="str">
        <f>IF(INDEX(技能效果!AF:AF,MATCH(技能效果等级!B655,技能效果!B:B,0))="","",INDEX(技能效果!AF:AF,MATCH(技能效果等级!B655,技能效果!B:B,0)))</f>
        <v/>
      </c>
      <c r="W655" s="95">
        <f t="shared" si="8"/>
        <v>56</v>
      </c>
      <c r="X655" s="95"/>
      <c r="Y655" s="95"/>
    </row>
    <row r="656" spans="1:25" ht="16.5" x14ac:dyDescent="0.2">
      <c r="A656" s="62">
        <v>653</v>
      </c>
      <c r="B656" s="95">
        <f>INDEX(技能效果!B:B,MATCH(技能效果等级!W656,技能效果!AE:AE,0))</f>
        <v>130701002</v>
      </c>
      <c r="C656" s="95" t="str">
        <f>INDEX(技能效果!C:C,MATCH(技能效果等级!B656,技能效果!B:B,0))</f>
        <v>张郃普攻水晶</v>
      </c>
      <c r="D656" s="96" t="s">
        <v>873</v>
      </c>
      <c r="E656" s="95">
        <v>9</v>
      </c>
      <c r="F656" s="95">
        <f>INDEX(技能效果!H:H,MATCH(技能效果等级!B656,技能效果!B:B,0))</f>
        <v>3006</v>
      </c>
      <c r="G656" s="95">
        <f>IF(INDEX(技能效果!K:K,MATCH(B656,技能效果!B:B,0))=0,INDEX(技能效果!I:I,MATCH(技能效果等级!B656,技能效果!B:B,0)),INDEX(技能效果!I:I,MATCH(技能效果等级!B656,技能效果!B:B,0))*VLOOKUP(E656,技能数值计算!$C$19:$D$28,2,FALSE))</f>
        <v>1</v>
      </c>
      <c r="H656" s="95">
        <f>INDEX(技能效果!J:J,MATCH(技能效果等级!B656,技能效果!B:B,0))</f>
        <v>0</v>
      </c>
      <c r="I656" s="95"/>
      <c r="J656" s="95"/>
      <c r="K656" s="95"/>
      <c r="L656" s="95"/>
      <c r="M656" s="95"/>
      <c r="N656" s="96" t="str">
        <f>IF(INDEX(技能效果!L:L,MATCH(技能效果等级!B656,技能效果!B:B,0))="","",INDEX(技能效果!L:L,MATCH(技能效果等级!B656,技能效果!B:B,0)))</f>
        <v/>
      </c>
      <c r="O656" s="95">
        <f>IF(INDEX(技能效果!N:N,MATCH(B656,技能效果!B:B,0))=0,INDEX(技能效果!M:M,MATCH(技能效果等级!B656,技能效果!B:B,0)),INDEX(技能效果!M:M,MATCH(技能效果等级!B656,技能效果!B:B,0))*VLOOKUP(E656,技能数值计算!$C$19:$D$28,2,FALSE))</f>
        <v>0</v>
      </c>
      <c r="P656" s="95"/>
      <c r="Q656" s="95"/>
      <c r="R656" s="95" t="str">
        <f>IF(INDEX(技能效果!O:O,MATCH(技能效果等级!B656,技能效果!B:B,0))="","",INDEX(技能效果!O:O,MATCH(技能效果等级!B656,技能效果!B:B,0)))</f>
        <v/>
      </c>
      <c r="S656" s="95"/>
      <c r="T656" s="95"/>
      <c r="U656" s="95"/>
      <c r="V656" s="96" t="str">
        <f>IF(INDEX(技能效果!AF:AF,MATCH(技能效果等级!B656,技能效果!B:B,0))="","",INDEX(技能效果!AF:AF,MATCH(技能效果等级!B656,技能效果!B:B,0)))</f>
        <v/>
      </c>
      <c r="W656" s="95">
        <f t="shared" si="8"/>
        <v>56</v>
      </c>
      <c r="X656" s="95"/>
      <c r="Y656" s="95"/>
    </row>
    <row r="657" spans="1:25" ht="16.5" x14ac:dyDescent="0.2">
      <c r="A657" s="62">
        <v>654</v>
      </c>
      <c r="B657" s="95">
        <f>INDEX(技能效果!B:B,MATCH(技能效果等级!W657,技能效果!AE:AE,0))</f>
        <v>130701002</v>
      </c>
      <c r="C657" s="95" t="str">
        <f>INDEX(技能效果!C:C,MATCH(技能效果等级!B657,技能效果!B:B,0))</f>
        <v>张郃普攻水晶</v>
      </c>
      <c r="D657" s="96" t="s">
        <v>873</v>
      </c>
      <c r="E657" s="95">
        <v>10</v>
      </c>
      <c r="F657" s="95">
        <f>INDEX(技能效果!H:H,MATCH(技能效果等级!B657,技能效果!B:B,0))</f>
        <v>3006</v>
      </c>
      <c r="G657" s="95">
        <f>IF(INDEX(技能效果!K:K,MATCH(B657,技能效果!B:B,0))=0,INDEX(技能效果!I:I,MATCH(技能效果等级!B657,技能效果!B:B,0)),INDEX(技能效果!I:I,MATCH(技能效果等级!B657,技能效果!B:B,0))*VLOOKUP(E657,技能数值计算!$C$19:$D$28,2,FALSE))</f>
        <v>1</v>
      </c>
      <c r="H657" s="95">
        <f>INDEX(技能效果!J:J,MATCH(技能效果等级!B657,技能效果!B:B,0))</f>
        <v>0</v>
      </c>
      <c r="I657" s="95"/>
      <c r="J657" s="95"/>
      <c r="K657" s="95"/>
      <c r="L657" s="95"/>
      <c r="M657" s="95"/>
      <c r="N657" s="96" t="str">
        <f>IF(INDEX(技能效果!L:L,MATCH(技能效果等级!B657,技能效果!B:B,0))="","",INDEX(技能效果!L:L,MATCH(技能效果等级!B657,技能效果!B:B,0)))</f>
        <v/>
      </c>
      <c r="O657" s="95">
        <f>IF(INDEX(技能效果!N:N,MATCH(B657,技能效果!B:B,0))=0,INDEX(技能效果!M:M,MATCH(技能效果等级!B657,技能效果!B:B,0)),INDEX(技能效果!M:M,MATCH(技能效果等级!B657,技能效果!B:B,0))*VLOOKUP(E657,技能数值计算!$C$19:$D$28,2,FALSE))</f>
        <v>0</v>
      </c>
      <c r="P657" s="95"/>
      <c r="Q657" s="95"/>
      <c r="R657" s="95" t="str">
        <f>IF(INDEX(技能效果!O:O,MATCH(技能效果等级!B657,技能效果!B:B,0))="","",INDEX(技能效果!O:O,MATCH(技能效果等级!B657,技能效果!B:B,0)))</f>
        <v/>
      </c>
      <c r="S657" s="95"/>
      <c r="T657" s="95"/>
      <c r="U657" s="95"/>
      <c r="V657" s="96" t="str">
        <f>IF(INDEX(技能效果!AF:AF,MATCH(技能效果等级!B657,技能效果!B:B,0))="","",INDEX(技能效果!AF:AF,MATCH(技能效果等级!B657,技能效果!B:B,0)))</f>
        <v/>
      </c>
      <c r="W657" s="95">
        <f t="shared" si="8"/>
        <v>56</v>
      </c>
      <c r="X657" s="95"/>
      <c r="Y657" s="95"/>
    </row>
    <row r="658" spans="1:25" ht="16.5" x14ac:dyDescent="0.2">
      <c r="A658" s="62">
        <v>655</v>
      </c>
      <c r="B658" s="95">
        <f>INDEX(技能效果!B:B,MATCH(技能效果等级!W658,技能效果!AE:AE,0))</f>
        <v>130701101</v>
      </c>
      <c r="C658" s="95" t="str">
        <f>INDEX(技能效果!C:C,MATCH(技能效果等级!B658,技能效果!B:B,0))</f>
        <v>张飞普攻伤害</v>
      </c>
      <c r="D658" s="96" t="s">
        <v>873</v>
      </c>
      <c r="E658" s="95">
        <v>1</v>
      </c>
      <c r="F658" s="95">
        <f>INDEX(技能效果!H:H,MATCH(技能效果等级!B658,技能效果!B:B,0))</f>
        <v>1001</v>
      </c>
      <c r="G658" s="95">
        <f>IF(INDEX(技能效果!K:K,MATCH(B658,技能效果!B:B,0))=0,INDEX(技能效果!I:I,MATCH(技能效果等级!B658,技能效果!B:B,0)),INDEX(技能效果!I:I,MATCH(技能效果等级!B658,技能效果!B:B,0))*VLOOKUP(E658,技能数值计算!$C$19:$D$28,2,FALSE))</f>
        <v>1</v>
      </c>
      <c r="H658" s="95">
        <f>INDEX(技能效果!J:J,MATCH(技能效果等级!B658,技能效果!B:B,0))</f>
        <v>0</v>
      </c>
      <c r="I658" s="95"/>
      <c r="J658" s="95"/>
      <c r="K658" s="95"/>
      <c r="L658" s="95"/>
      <c r="M658" s="95"/>
      <c r="N658" s="96" t="str">
        <f>IF(INDEX(技能效果!L:L,MATCH(技能效果等级!B658,技能效果!B:B,0))="","",INDEX(技能效果!L:L,MATCH(技能效果等级!B658,技能效果!B:B,0)))</f>
        <v/>
      </c>
      <c r="O658" s="95">
        <f>IF(INDEX(技能效果!N:N,MATCH(B658,技能效果!B:B,0))=0,INDEX(技能效果!M:M,MATCH(技能效果等级!B658,技能效果!B:B,0)),INDEX(技能效果!M:M,MATCH(技能效果等级!B658,技能效果!B:B,0))*VLOOKUP(E658,技能数值计算!$C$19:$D$28,2,FALSE))</f>
        <v>0</v>
      </c>
      <c r="P658" s="95"/>
      <c r="Q658" s="95"/>
      <c r="R658" s="95" t="str">
        <f>IF(INDEX(技能效果!O:O,MATCH(技能效果等级!B658,技能效果!B:B,0))="","",INDEX(技能效果!O:O,MATCH(技能效果等级!B658,技能效果!B:B,0)))</f>
        <v/>
      </c>
      <c r="S658" s="95"/>
      <c r="T658" s="95"/>
      <c r="U658" s="95"/>
      <c r="V658" s="96" t="str">
        <f>IF(INDEX(技能效果!AF:AF,MATCH(技能效果等级!B658,技能效果!B:B,0))="","",INDEX(技能效果!AF:AF,MATCH(技能效果等级!B658,技能效果!B:B,0)))</f>
        <v/>
      </c>
      <c r="W658" s="95">
        <f t="shared" si="8"/>
        <v>57</v>
      </c>
      <c r="X658" s="95"/>
      <c r="Y658" s="95"/>
    </row>
    <row r="659" spans="1:25" ht="16.5" x14ac:dyDescent="0.2">
      <c r="A659" s="62">
        <v>656</v>
      </c>
      <c r="B659" s="95">
        <f>INDEX(技能效果!B:B,MATCH(技能效果等级!W659,技能效果!AE:AE,0))</f>
        <v>130701101</v>
      </c>
      <c r="C659" s="95" t="str">
        <f>INDEX(技能效果!C:C,MATCH(技能效果等级!B659,技能效果!B:B,0))</f>
        <v>张飞普攻伤害</v>
      </c>
      <c r="D659" s="96" t="s">
        <v>873</v>
      </c>
      <c r="E659" s="95">
        <v>2</v>
      </c>
      <c r="F659" s="95">
        <f>INDEX(技能效果!H:H,MATCH(技能效果等级!B659,技能效果!B:B,0))</f>
        <v>1001</v>
      </c>
      <c r="G659" s="95">
        <f>IF(INDEX(技能效果!K:K,MATCH(B659,技能效果!B:B,0))=0,INDEX(技能效果!I:I,MATCH(技能效果等级!B659,技能效果!B:B,0)),INDEX(技能效果!I:I,MATCH(技能效果等级!B659,技能效果!B:B,0))*VLOOKUP(E659,技能数值计算!$C$19:$D$28,2,FALSE))</f>
        <v>1</v>
      </c>
      <c r="H659" s="95">
        <f>INDEX(技能效果!J:J,MATCH(技能效果等级!B659,技能效果!B:B,0))</f>
        <v>0</v>
      </c>
      <c r="I659" s="95"/>
      <c r="J659" s="95"/>
      <c r="K659" s="95"/>
      <c r="L659" s="95"/>
      <c r="M659" s="95"/>
      <c r="N659" s="96" t="str">
        <f>IF(INDEX(技能效果!L:L,MATCH(技能效果等级!B659,技能效果!B:B,0))="","",INDEX(技能效果!L:L,MATCH(技能效果等级!B659,技能效果!B:B,0)))</f>
        <v/>
      </c>
      <c r="O659" s="95">
        <f>IF(INDEX(技能效果!N:N,MATCH(B659,技能效果!B:B,0))=0,INDEX(技能效果!M:M,MATCH(技能效果等级!B659,技能效果!B:B,0)),INDEX(技能效果!M:M,MATCH(技能效果等级!B659,技能效果!B:B,0))*VLOOKUP(E659,技能数值计算!$C$19:$D$28,2,FALSE))</f>
        <v>0</v>
      </c>
      <c r="P659" s="95"/>
      <c r="Q659" s="95"/>
      <c r="R659" s="95" t="str">
        <f>IF(INDEX(技能效果!O:O,MATCH(技能效果等级!B659,技能效果!B:B,0))="","",INDEX(技能效果!O:O,MATCH(技能效果等级!B659,技能效果!B:B,0)))</f>
        <v/>
      </c>
      <c r="S659" s="95"/>
      <c r="T659" s="95"/>
      <c r="U659" s="95"/>
      <c r="V659" s="96" t="str">
        <f>IF(INDEX(技能效果!AF:AF,MATCH(技能效果等级!B659,技能效果!B:B,0))="","",INDEX(技能效果!AF:AF,MATCH(技能效果等级!B659,技能效果!B:B,0)))</f>
        <v/>
      </c>
      <c r="W659" s="95">
        <f t="shared" si="8"/>
        <v>57</v>
      </c>
      <c r="X659" s="95"/>
      <c r="Y659" s="95"/>
    </row>
    <row r="660" spans="1:25" ht="16.5" x14ac:dyDescent="0.2">
      <c r="A660" s="62">
        <v>657</v>
      </c>
      <c r="B660" s="95">
        <f>INDEX(技能效果!B:B,MATCH(技能效果等级!W660,技能效果!AE:AE,0))</f>
        <v>130701101</v>
      </c>
      <c r="C660" s="95" t="str">
        <f>INDEX(技能效果!C:C,MATCH(技能效果等级!B660,技能效果!B:B,0))</f>
        <v>张飞普攻伤害</v>
      </c>
      <c r="D660" s="96" t="s">
        <v>873</v>
      </c>
      <c r="E660" s="95">
        <v>3</v>
      </c>
      <c r="F660" s="95">
        <f>INDEX(技能效果!H:H,MATCH(技能效果等级!B660,技能效果!B:B,0))</f>
        <v>1001</v>
      </c>
      <c r="G660" s="95">
        <f>IF(INDEX(技能效果!K:K,MATCH(B660,技能效果!B:B,0))=0,INDEX(技能效果!I:I,MATCH(技能效果等级!B660,技能效果!B:B,0)),INDEX(技能效果!I:I,MATCH(技能效果等级!B660,技能效果!B:B,0))*VLOOKUP(E660,技能数值计算!$C$19:$D$28,2,FALSE))</f>
        <v>1</v>
      </c>
      <c r="H660" s="95">
        <f>INDEX(技能效果!J:J,MATCH(技能效果等级!B660,技能效果!B:B,0))</f>
        <v>0</v>
      </c>
      <c r="I660" s="95"/>
      <c r="J660" s="95"/>
      <c r="K660" s="95"/>
      <c r="L660" s="95"/>
      <c r="M660" s="95"/>
      <c r="N660" s="96" t="str">
        <f>IF(INDEX(技能效果!L:L,MATCH(技能效果等级!B660,技能效果!B:B,0))="","",INDEX(技能效果!L:L,MATCH(技能效果等级!B660,技能效果!B:B,0)))</f>
        <v/>
      </c>
      <c r="O660" s="95">
        <f>IF(INDEX(技能效果!N:N,MATCH(B660,技能效果!B:B,0))=0,INDEX(技能效果!M:M,MATCH(技能效果等级!B660,技能效果!B:B,0)),INDEX(技能效果!M:M,MATCH(技能效果等级!B660,技能效果!B:B,0))*VLOOKUP(E660,技能数值计算!$C$19:$D$28,2,FALSE))</f>
        <v>0</v>
      </c>
      <c r="P660" s="95"/>
      <c r="Q660" s="95"/>
      <c r="R660" s="95" t="str">
        <f>IF(INDEX(技能效果!O:O,MATCH(技能效果等级!B660,技能效果!B:B,0))="","",INDEX(技能效果!O:O,MATCH(技能效果等级!B660,技能效果!B:B,0)))</f>
        <v/>
      </c>
      <c r="S660" s="95"/>
      <c r="T660" s="95"/>
      <c r="U660" s="95"/>
      <c r="V660" s="96" t="str">
        <f>IF(INDEX(技能效果!AF:AF,MATCH(技能效果等级!B660,技能效果!B:B,0))="","",INDEX(技能效果!AF:AF,MATCH(技能效果等级!B660,技能效果!B:B,0)))</f>
        <v/>
      </c>
      <c r="W660" s="95">
        <f t="shared" si="8"/>
        <v>57</v>
      </c>
      <c r="X660" s="95"/>
      <c r="Y660" s="95"/>
    </row>
    <row r="661" spans="1:25" ht="16.5" x14ac:dyDescent="0.2">
      <c r="A661" s="62">
        <v>658</v>
      </c>
      <c r="B661" s="95">
        <f>INDEX(技能效果!B:B,MATCH(技能效果等级!W661,技能效果!AE:AE,0))</f>
        <v>130701101</v>
      </c>
      <c r="C661" s="95" t="str">
        <f>INDEX(技能效果!C:C,MATCH(技能效果等级!B661,技能效果!B:B,0))</f>
        <v>张飞普攻伤害</v>
      </c>
      <c r="D661" s="96" t="s">
        <v>873</v>
      </c>
      <c r="E661" s="95">
        <v>4</v>
      </c>
      <c r="F661" s="95">
        <f>INDEX(技能效果!H:H,MATCH(技能效果等级!B661,技能效果!B:B,0))</f>
        <v>1001</v>
      </c>
      <c r="G661" s="95">
        <f>IF(INDEX(技能效果!K:K,MATCH(B661,技能效果!B:B,0))=0,INDEX(技能效果!I:I,MATCH(技能效果等级!B661,技能效果!B:B,0)),INDEX(技能效果!I:I,MATCH(技能效果等级!B661,技能效果!B:B,0))*VLOOKUP(E661,技能数值计算!$C$19:$D$28,2,FALSE))</f>
        <v>1</v>
      </c>
      <c r="H661" s="95">
        <f>INDEX(技能效果!J:J,MATCH(技能效果等级!B661,技能效果!B:B,0))</f>
        <v>0</v>
      </c>
      <c r="I661" s="95"/>
      <c r="J661" s="95"/>
      <c r="K661" s="95"/>
      <c r="L661" s="95"/>
      <c r="M661" s="95"/>
      <c r="N661" s="96" t="str">
        <f>IF(INDEX(技能效果!L:L,MATCH(技能效果等级!B661,技能效果!B:B,0))="","",INDEX(技能效果!L:L,MATCH(技能效果等级!B661,技能效果!B:B,0)))</f>
        <v/>
      </c>
      <c r="O661" s="95">
        <f>IF(INDEX(技能效果!N:N,MATCH(B661,技能效果!B:B,0))=0,INDEX(技能效果!M:M,MATCH(技能效果等级!B661,技能效果!B:B,0)),INDEX(技能效果!M:M,MATCH(技能效果等级!B661,技能效果!B:B,0))*VLOOKUP(E661,技能数值计算!$C$19:$D$28,2,FALSE))</f>
        <v>0</v>
      </c>
      <c r="P661" s="95"/>
      <c r="Q661" s="95"/>
      <c r="R661" s="95" t="str">
        <f>IF(INDEX(技能效果!O:O,MATCH(技能效果等级!B661,技能效果!B:B,0))="","",INDEX(技能效果!O:O,MATCH(技能效果等级!B661,技能效果!B:B,0)))</f>
        <v/>
      </c>
      <c r="S661" s="95"/>
      <c r="T661" s="95"/>
      <c r="U661" s="95"/>
      <c r="V661" s="96" t="str">
        <f>IF(INDEX(技能效果!AF:AF,MATCH(技能效果等级!B661,技能效果!B:B,0))="","",INDEX(技能效果!AF:AF,MATCH(技能效果等级!B661,技能效果!B:B,0)))</f>
        <v/>
      </c>
      <c r="W661" s="95">
        <f t="shared" si="8"/>
        <v>57</v>
      </c>
      <c r="X661" s="95"/>
      <c r="Y661" s="95"/>
    </row>
    <row r="662" spans="1:25" ht="16.5" x14ac:dyDescent="0.2">
      <c r="A662" s="62">
        <v>659</v>
      </c>
      <c r="B662" s="95">
        <f>INDEX(技能效果!B:B,MATCH(技能效果等级!W662,技能效果!AE:AE,0))</f>
        <v>130701101</v>
      </c>
      <c r="C662" s="95" t="str">
        <f>INDEX(技能效果!C:C,MATCH(技能效果等级!B662,技能效果!B:B,0))</f>
        <v>张飞普攻伤害</v>
      </c>
      <c r="D662" s="96" t="s">
        <v>873</v>
      </c>
      <c r="E662" s="95">
        <v>5</v>
      </c>
      <c r="F662" s="95">
        <f>INDEX(技能效果!H:H,MATCH(技能效果等级!B662,技能效果!B:B,0))</f>
        <v>1001</v>
      </c>
      <c r="G662" s="95">
        <f>IF(INDEX(技能效果!K:K,MATCH(B662,技能效果!B:B,0))=0,INDEX(技能效果!I:I,MATCH(技能效果等级!B662,技能效果!B:B,0)),INDEX(技能效果!I:I,MATCH(技能效果等级!B662,技能效果!B:B,0))*VLOOKUP(E662,技能数值计算!$C$19:$D$28,2,FALSE))</f>
        <v>1</v>
      </c>
      <c r="H662" s="95">
        <f>INDEX(技能效果!J:J,MATCH(技能效果等级!B662,技能效果!B:B,0))</f>
        <v>0</v>
      </c>
      <c r="I662" s="95"/>
      <c r="J662" s="95"/>
      <c r="K662" s="95"/>
      <c r="L662" s="95"/>
      <c r="M662" s="95"/>
      <c r="N662" s="96" t="str">
        <f>IF(INDEX(技能效果!L:L,MATCH(技能效果等级!B662,技能效果!B:B,0))="","",INDEX(技能效果!L:L,MATCH(技能效果等级!B662,技能效果!B:B,0)))</f>
        <v/>
      </c>
      <c r="O662" s="95">
        <f>IF(INDEX(技能效果!N:N,MATCH(B662,技能效果!B:B,0))=0,INDEX(技能效果!M:M,MATCH(技能效果等级!B662,技能效果!B:B,0)),INDEX(技能效果!M:M,MATCH(技能效果等级!B662,技能效果!B:B,0))*VLOOKUP(E662,技能数值计算!$C$19:$D$28,2,FALSE))</f>
        <v>0</v>
      </c>
      <c r="P662" s="95"/>
      <c r="Q662" s="95"/>
      <c r="R662" s="95" t="str">
        <f>IF(INDEX(技能效果!O:O,MATCH(技能效果等级!B662,技能效果!B:B,0))="","",INDEX(技能效果!O:O,MATCH(技能效果等级!B662,技能效果!B:B,0)))</f>
        <v/>
      </c>
      <c r="S662" s="95"/>
      <c r="T662" s="95"/>
      <c r="U662" s="95"/>
      <c r="V662" s="96" t="str">
        <f>IF(INDEX(技能效果!AF:AF,MATCH(技能效果等级!B662,技能效果!B:B,0))="","",INDEX(技能效果!AF:AF,MATCH(技能效果等级!B662,技能效果!B:B,0)))</f>
        <v/>
      </c>
      <c r="W662" s="95">
        <f t="shared" si="8"/>
        <v>57</v>
      </c>
      <c r="X662" s="95"/>
      <c r="Y662" s="95"/>
    </row>
    <row r="663" spans="1:25" ht="16.5" x14ac:dyDescent="0.2">
      <c r="A663" s="62">
        <v>660</v>
      </c>
      <c r="B663" s="95">
        <f>INDEX(技能效果!B:B,MATCH(技能效果等级!W663,技能效果!AE:AE,0))</f>
        <v>130701101</v>
      </c>
      <c r="C663" s="95" t="str">
        <f>INDEX(技能效果!C:C,MATCH(技能效果等级!B663,技能效果!B:B,0))</f>
        <v>张飞普攻伤害</v>
      </c>
      <c r="D663" s="96" t="s">
        <v>873</v>
      </c>
      <c r="E663" s="95">
        <v>6</v>
      </c>
      <c r="F663" s="95">
        <f>INDEX(技能效果!H:H,MATCH(技能效果等级!B663,技能效果!B:B,0))</f>
        <v>1001</v>
      </c>
      <c r="G663" s="95">
        <f>IF(INDEX(技能效果!K:K,MATCH(B663,技能效果!B:B,0))=0,INDEX(技能效果!I:I,MATCH(技能效果等级!B663,技能效果!B:B,0)),INDEX(技能效果!I:I,MATCH(技能效果等级!B663,技能效果!B:B,0))*VLOOKUP(E663,技能数值计算!$C$19:$D$28,2,FALSE))</f>
        <v>1</v>
      </c>
      <c r="H663" s="95">
        <f>INDEX(技能效果!J:J,MATCH(技能效果等级!B663,技能效果!B:B,0))</f>
        <v>0</v>
      </c>
      <c r="I663" s="95"/>
      <c r="J663" s="95"/>
      <c r="K663" s="95"/>
      <c r="L663" s="95"/>
      <c r="M663" s="95"/>
      <c r="N663" s="96" t="str">
        <f>IF(INDEX(技能效果!L:L,MATCH(技能效果等级!B663,技能效果!B:B,0))="","",INDEX(技能效果!L:L,MATCH(技能效果等级!B663,技能效果!B:B,0)))</f>
        <v/>
      </c>
      <c r="O663" s="95">
        <f>IF(INDEX(技能效果!N:N,MATCH(B663,技能效果!B:B,0))=0,INDEX(技能效果!M:M,MATCH(技能效果等级!B663,技能效果!B:B,0)),INDEX(技能效果!M:M,MATCH(技能效果等级!B663,技能效果!B:B,0))*VLOOKUP(E663,技能数值计算!$C$19:$D$28,2,FALSE))</f>
        <v>0</v>
      </c>
      <c r="P663" s="95"/>
      <c r="Q663" s="95"/>
      <c r="R663" s="95" t="str">
        <f>IF(INDEX(技能效果!O:O,MATCH(技能效果等级!B663,技能效果!B:B,0))="","",INDEX(技能效果!O:O,MATCH(技能效果等级!B663,技能效果!B:B,0)))</f>
        <v/>
      </c>
      <c r="S663" s="95"/>
      <c r="T663" s="95"/>
      <c r="U663" s="95"/>
      <c r="V663" s="96" t="str">
        <f>IF(INDEX(技能效果!AF:AF,MATCH(技能效果等级!B663,技能效果!B:B,0))="","",INDEX(技能效果!AF:AF,MATCH(技能效果等级!B663,技能效果!B:B,0)))</f>
        <v/>
      </c>
      <c r="W663" s="95">
        <f t="shared" si="8"/>
        <v>57</v>
      </c>
      <c r="X663" s="95"/>
      <c r="Y663" s="95"/>
    </row>
    <row r="664" spans="1:25" ht="16.5" x14ac:dyDescent="0.2">
      <c r="A664" s="62">
        <v>661</v>
      </c>
      <c r="B664" s="95">
        <f>INDEX(技能效果!B:B,MATCH(技能效果等级!W664,技能效果!AE:AE,0))</f>
        <v>130701101</v>
      </c>
      <c r="C664" s="95" t="str">
        <f>INDEX(技能效果!C:C,MATCH(技能效果等级!B664,技能效果!B:B,0))</f>
        <v>张飞普攻伤害</v>
      </c>
      <c r="D664" s="96" t="s">
        <v>873</v>
      </c>
      <c r="E664" s="95">
        <v>7</v>
      </c>
      <c r="F664" s="95">
        <f>INDEX(技能效果!H:H,MATCH(技能效果等级!B664,技能效果!B:B,0))</f>
        <v>1001</v>
      </c>
      <c r="G664" s="95">
        <f>IF(INDEX(技能效果!K:K,MATCH(B664,技能效果!B:B,0))=0,INDEX(技能效果!I:I,MATCH(技能效果等级!B664,技能效果!B:B,0)),INDEX(技能效果!I:I,MATCH(技能效果等级!B664,技能效果!B:B,0))*VLOOKUP(E664,技能数值计算!$C$19:$D$28,2,FALSE))</f>
        <v>1</v>
      </c>
      <c r="H664" s="95">
        <f>INDEX(技能效果!J:J,MATCH(技能效果等级!B664,技能效果!B:B,0))</f>
        <v>0</v>
      </c>
      <c r="I664" s="95"/>
      <c r="J664" s="95"/>
      <c r="K664" s="95"/>
      <c r="L664" s="95"/>
      <c r="M664" s="95"/>
      <c r="N664" s="96" t="str">
        <f>IF(INDEX(技能效果!L:L,MATCH(技能效果等级!B664,技能效果!B:B,0))="","",INDEX(技能效果!L:L,MATCH(技能效果等级!B664,技能效果!B:B,0)))</f>
        <v/>
      </c>
      <c r="O664" s="95">
        <f>IF(INDEX(技能效果!N:N,MATCH(B664,技能效果!B:B,0))=0,INDEX(技能效果!M:M,MATCH(技能效果等级!B664,技能效果!B:B,0)),INDEX(技能效果!M:M,MATCH(技能效果等级!B664,技能效果!B:B,0))*VLOOKUP(E664,技能数值计算!$C$19:$D$28,2,FALSE))</f>
        <v>0</v>
      </c>
      <c r="P664" s="95"/>
      <c r="Q664" s="95"/>
      <c r="R664" s="95" t="str">
        <f>IF(INDEX(技能效果!O:O,MATCH(技能效果等级!B664,技能效果!B:B,0))="","",INDEX(技能效果!O:O,MATCH(技能效果等级!B664,技能效果!B:B,0)))</f>
        <v/>
      </c>
      <c r="S664" s="95"/>
      <c r="T664" s="95"/>
      <c r="U664" s="95"/>
      <c r="V664" s="96" t="str">
        <f>IF(INDEX(技能效果!AF:AF,MATCH(技能效果等级!B664,技能效果!B:B,0))="","",INDEX(技能效果!AF:AF,MATCH(技能效果等级!B664,技能效果!B:B,0)))</f>
        <v/>
      </c>
      <c r="W664" s="95">
        <f t="shared" si="8"/>
        <v>57</v>
      </c>
      <c r="X664" s="95"/>
      <c r="Y664" s="95"/>
    </row>
    <row r="665" spans="1:25" ht="16.5" x14ac:dyDescent="0.2">
      <c r="A665" s="62">
        <v>662</v>
      </c>
      <c r="B665" s="95">
        <f>INDEX(技能效果!B:B,MATCH(技能效果等级!W665,技能效果!AE:AE,0))</f>
        <v>130701101</v>
      </c>
      <c r="C665" s="95" t="str">
        <f>INDEX(技能效果!C:C,MATCH(技能效果等级!B665,技能效果!B:B,0))</f>
        <v>张飞普攻伤害</v>
      </c>
      <c r="D665" s="96" t="s">
        <v>873</v>
      </c>
      <c r="E665" s="95">
        <v>8</v>
      </c>
      <c r="F665" s="95">
        <f>INDEX(技能效果!H:H,MATCH(技能效果等级!B665,技能效果!B:B,0))</f>
        <v>1001</v>
      </c>
      <c r="G665" s="95">
        <f>IF(INDEX(技能效果!K:K,MATCH(B665,技能效果!B:B,0))=0,INDEX(技能效果!I:I,MATCH(技能效果等级!B665,技能效果!B:B,0)),INDEX(技能效果!I:I,MATCH(技能效果等级!B665,技能效果!B:B,0))*VLOOKUP(E665,技能数值计算!$C$19:$D$28,2,FALSE))</f>
        <v>1</v>
      </c>
      <c r="H665" s="95">
        <f>INDEX(技能效果!J:J,MATCH(技能效果等级!B665,技能效果!B:B,0))</f>
        <v>0</v>
      </c>
      <c r="I665" s="95"/>
      <c r="J665" s="95"/>
      <c r="K665" s="95"/>
      <c r="L665" s="95"/>
      <c r="M665" s="95"/>
      <c r="N665" s="96" t="str">
        <f>IF(INDEX(技能效果!L:L,MATCH(技能效果等级!B665,技能效果!B:B,0))="","",INDEX(技能效果!L:L,MATCH(技能效果等级!B665,技能效果!B:B,0)))</f>
        <v/>
      </c>
      <c r="O665" s="95">
        <f>IF(INDEX(技能效果!N:N,MATCH(B665,技能效果!B:B,0))=0,INDEX(技能效果!M:M,MATCH(技能效果等级!B665,技能效果!B:B,0)),INDEX(技能效果!M:M,MATCH(技能效果等级!B665,技能效果!B:B,0))*VLOOKUP(E665,技能数值计算!$C$19:$D$28,2,FALSE))</f>
        <v>0</v>
      </c>
      <c r="P665" s="95"/>
      <c r="Q665" s="95"/>
      <c r="R665" s="95" t="str">
        <f>IF(INDEX(技能效果!O:O,MATCH(技能效果等级!B665,技能效果!B:B,0))="","",INDEX(技能效果!O:O,MATCH(技能效果等级!B665,技能效果!B:B,0)))</f>
        <v/>
      </c>
      <c r="S665" s="95"/>
      <c r="T665" s="95"/>
      <c r="U665" s="95"/>
      <c r="V665" s="96" t="str">
        <f>IF(INDEX(技能效果!AF:AF,MATCH(技能效果等级!B665,技能效果!B:B,0))="","",INDEX(技能效果!AF:AF,MATCH(技能效果等级!B665,技能效果!B:B,0)))</f>
        <v/>
      </c>
      <c r="W665" s="95">
        <f t="shared" si="8"/>
        <v>57</v>
      </c>
      <c r="X665" s="95"/>
      <c r="Y665" s="95"/>
    </row>
    <row r="666" spans="1:25" ht="16.5" x14ac:dyDescent="0.2">
      <c r="A666" s="62">
        <v>663</v>
      </c>
      <c r="B666" s="95">
        <f>INDEX(技能效果!B:B,MATCH(技能效果等级!W666,技能效果!AE:AE,0))</f>
        <v>130701101</v>
      </c>
      <c r="C666" s="95" t="str">
        <f>INDEX(技能效果!C:C,MATCH(技能效果等级!B666,技能效果!B:B,0))</f>
        <v>张飞普攻伤害</v>
      </c>
      <c r="D666" s="96" t="s">
        <v>873</v>
      </c>
      <c r="E666" s="95">
        <v>9</v>
      </c>
      <c r="F666" s="95">
        <f>INDEX(技能效果!H:H,MATCH(技能效果等级!B666,技能效果!B:B,0))</f>
        <v>1001</v>
      </c>
      <c r="G666" s="95">
        <f>IF(INDEX(技能效果!K:K,MATCH(B666,技能效果!B:B,0))=0,INDEX(技能效果!I:I,MATCH(技能效果等级!B666,技能效果!B:B,0)),INDEX(技能效果!I:I,MATCH(技能效果等级!B666,技能效果!B:B,0))*VLOOKUP(E666,技能数值计算!$C$19:$D$28,2,FALSE))</f>
        <v>1</v>
      </c>
      <c r="H666" s="95">
        <f>INDEX(技能效果!J:J,MATCH(技能效果等级!B666,技能效果!B:B,0))</f>
        <v>0</v>
      </c>
      <c r="I666" s="95"/>
      <c r="J666" s="95"/>
      <c r="K666" s="95"/>
      <c r="L666" s="95"/>
      <c r="M666" s="95"/>
      <c r="N666" s="96" t="str">
        <f>IF(INDEX(技能效果!L:L,MATCH(技能效果等级!B666,技能效果!B:B,0))="","",INDEX(技能效果!L:L,MATCH(技能效果等级!B666,技能效果!B:B,0)))</f>
        <v/>
      </c>
      <c r="O666" s="95">
        <f>IF(INDEX(技能效果!N:N,MATCH(B666,技能效果!B:B,0))=0,INDEX(技能效果!M:M,MATCH(技能效果等级!B666,技能效果!B:B,0)),INDEX(技能效果!M:M,MATCH(技能效果等级!B666,技能效果!B:B,0))*VLOOKUP(E666,技能数值计算!$C$19:$D$28,2,FALSE))</f>
        <v>0</v>
      </c>
      <c r="P666" s="95"/>
      <c r="Q666" s="95"/>
      <c r="R666" s="95" t="str">
        <f>IF(INDEX(技能效果!O:O,MATCH(技能效果等级!B666,技能效果!B:B,0))="","",INDEX(技能效果!O:O,MATCH(技能效果等级!B666,技能效果!B:B,0)))</f>
        <v/>
      </c>
      <c r="S666" s="95"/>
      <c r="T666" s="95"/>
      <c r="U666" s="95"/>
      <c r="V666" s="96" t="str">
        <f>IF(INDEX(技能效果!AF:AF,MATCH(技能效果等级!B666,技能效果!B:B,0))="","",INDEX(技能效果!AF:AF,MATCH(技能效果等级!B666,技能效果!B:B,0)))</f>
        <v/>
      </c>
      <c r="W666" s="95">
        <f t="shared" si="8"/>
        <v>57</v>
      </c>
      <c r="X666" s="95"/>
      <c r="Y666" s="95"/>
    </row>
    <row r="667" spans="1:25" ht="16.5" x14ac:dyDescent="0.2">
      <c r="A667" s="62">
        <v>664</v>
      </c>
      <c r="B667" s="95">
        <f>INDEX(技能效果!B:B,MATCH(技能效果等级!W667,技能效果!AE:AE,0))</f>
        <v>130701101</v>
      </c>
      <c r="C667" s="95" t="str">
        <f>INDEX(技能效果!C:C,MATCH(技能效果等级!B667,技能效果!B:B,0))</f>
        <v>张飞普攻伤害</v>
      </c>
      <c r="D667" s="96" t="s">
        <v>873</v>
      </c>
      <c r="E667" s="95">
        <v>10</v>
      </c>
      <c r="F667" s="95">
        <f>INDEX(技能效果!H:H,MATCH(技能效果等级!B667,技能效果!B:B,0))</f>
        <v>1001</v>
      </c>
      <c r="G667" s="95">
        <f>IF(INDEX(技能效果!K:K,MATCH(B667,技能效果!B:B,0))=0,INDEX(技能效果!I:I,MATCH(技能效果等级!B667,技能效果!B:B,0)),INDEX(技能效果!I:I,MATCH(技能效果等级!B667,技能效果!B:B,0))*VLOOKUP(E667,技能数值计算!$C$19:$D$28,2,FALSE))</f>
        <v>1</v>
      </c>
      <c r="H667" s="95">
        <f>INDEX(技能效果!J:J,MATCH(技能效果等级!B667,技能效果!B:B,0))</f>
        <v>0</v>
      </c>
      <c r="I667" s="95"/>
      <c r="J667" s="95"/>
      <c r="K667" s="95"/>
      <c r="L667" s="95"/>
      <c r="M667" s="95"/>
      <c r="N667" s="96" t="str">
        <f>IF(INDEX(技能效果!L:L,MATCH(技能效果等级!B667,技能效果!B:B,0))="","",INDEX(技能效果!L:L,MATCH(技能效果等级!B667,技能效果!B:B,0)))</f>
        <v/>
      </c>
      <c r="O667" s="95">
        <f>IF(INDEX(技能效果!N:N,MATCH(B667,技能效果!B:B,0))=0,INDEX(技能效果!M:M,MATCH(技能效果等级!B667,技能效果!B:B,0)),INDEX(技能效果!M:M,MATCH(技能效果等级!B667,技能效果!B:B,0))*VLOOKUP(E667,技能数值计算!$C$19:$D$28,2,FALSE))</f>
        <v>0</v>
      </c>
      <c r="P667" s="95"/>
      <c r="Q667" s="95"/>
      <c r="R667" s="95" t="str">
        <f>IF(INDEX(技能效果!O:O,MATCH(技能效果等级!B667,技能效果!B:B,0))="","",INDEX(技能效果!O:O,MATCH(技能效果等级!B667,技能效果!B:B,0)))</f>
        <v/>
      </c>
      <c r="S667" s="95"/>
      <c r="T667" s="95"/>
      <c r="U667" s="95"/>
      <c r="V667" s="96" t="str">
        <f>IF(INDEX(技能效果!AF:AF,MATCH(技能效果等级!B667,技能效果!B:B,0))="","",INDEX(技能效果!AF:AF,MATCH(技能效果等级!B667,技能效果!B:B,0)))</f>
        <v/>
      </c>
      <c r="W667" s="95">
        <f t="shared" si="8"/>
        <v>57</v>
      </c>
      <c r="X667" s="95"/>
      <c r="Y667" s="95"/>
    </row>
    <row r="668" spans="1:25" ht="16.5" x14ac:dyDescent="0.2">
      <c r="A668" s="62">
        <v>665</v>
      </c>
      <c r="B668" s="95">
        <f>INDEX(技能效果!B:B,MATCH(技能效果等级!W668,技能效果!AE:AE,0))</f>
        <v>130701102</v>
      </c>
      <c r="C668" s="95" t="str">
        <f>INDEX(技能效果!C:C,MATCH(技能效果等级!B668,技能效果!B:B,0))</f>
        <v>张飞普攻水晶</v>
      </c>
      <c r="D668" s="96" t="s">
        <v>873</v>
      </c>
      <c r="E668" s="95">
        <v>1</v>
      </c>
      <c r="F668" s="95">
        <f>INDEX(技能效果!H:H,MATCH(技能效果等级!B668,技能效果!B:B,0))</f>
        <v>3006</v>
      </c>
      <c r="G668" s="95">
        <f>IF(INDEX(技能效果!K:K,MATCH(B668,技能效果!B:B,0))=0,INDEX(技能效果!I:I,MATCH(技能效果等级!B668,技能效果!B:B,0)),INDEX(技能效果!I:I,MATCH(技能效果等级!B668,技能效果!B:B,0))*VLOOKUP(E668,技能数值计算!$C$19:$D$28,2,FALSE))</f>
        <v>1</v>
      </c>
      <c r="H668" s="95">
        <f>INDEX(技能效果!J:J,MATCH(技能效果等级!B668,技能效果!B:B,0))</f>
        <v>0</v>
      </c>
      <c r="I668" s="95"/>
      <c r="J668" s="95"/>
      <c r="K668" s="95"/>
      <c r="L668" s="95"/>
      <c r="M668" s="95"/>
      <c r="N668" s="96" t="str">
        <f>IF(INDEX(技能效果!L:L,MATCH(技能效果等级!B668,技能效果!B:B,0))="","",INDEX(技能效果!L:L,MATCH(技能效果等级!B668,技能效果!B:B,0)))</f>
        <v/>
      </c>
      <c r="O668" s="95">
        <f>IF(INDEX(技能效果!N:N,MATCH(B668,技能效果!B:B,0))=0,INDEX(技能效果!M:M,MATCH(技能效果等级!B668,技能效果!B:B,0)),INDEX(技能效果!M:M,MATCH(技能效果等级!B668,技能效果!B:B,0))*VLOOKUP(E668,技能数值计算!$C$19:$D$28,2,FALSE))</f>
        <v>0</v>
      </c>
      <c r="P668" s="95"/>
      <c r="Q668" s="95"/>
      <c r="R668" s="95" t="str">
        <f>IF(INDEX(技能效果!O:O,MATCH(技能效果等级!B668,技能效果!B:B,0))="","",INDEX(技能效果!O:O,MATCH(技能效果等级!B668,技能效果!B:B,0)))</f>
        <v/>
      </c>
      <c r="S668" s="95"/>
      <c r="T668" s="95"/>
      <c r="U668" s="95"/>
      <c r="V668" s="96" t="str">
        <f>IF(INDEX(技能效果!AF:AF,MATCH(技能效果等级!B668,技能效果!B:B,0))="","",INDEX(技能效果!AF:AF,MATCH(技能效果等级!B668,技能效果!B:B,0)))</f>
        <v/>
      </c>
      <c r="W668" s="95">
        <f t="shared" si="8"/>
        <v>58</v>
      </c>
      <c r="X668" s="95"/>
      <c r="Y668" s="95"/>
    </row>
    <row r="669" spans="1:25" ht="16.5" x14ac:dyDescent="0.2">
      <c r="A669" s="62">
        <v>666</v>
      </c>
      <c r="B669" s="95">
        <f>INDEX(技能效果!B:B,MATCH(技能效果等级!W669,技能效果!AE:AE,0))</f>
        <v>130701102</v>
      </c>
      <c r="C669" s="95" t="str">
        <f>INDEX(技能效果!C:C,MATCH(技能效果等级!B669,技能效果!B:B,0))</f>
        <v>张飞普攻水晶</v>
      </c>
      <c r="D669" s="96" t="s">
        <v>873</v>
      </c>
      <c r="E669" s="95">
        <v>2</v>
      </c>
      <c r="F669" s="95">
        <f>INDEX(技能效果!H:H,MATCH(技能效果等级!B669,技能效果!B:B,0))</f>
        <v>3006</v>
      </c>
      <c r="G669" s="95">
        <f>IF(INDEX(技能效果!K:K,MATCH(B669,技能效果!B:B,0))=0,INDEX(技能效果!I:I,MATCH(技能效果等级!B669,技能效果!B:B,0)),INDEX(技能效果!I:I,MATCH(技能效果等级!B669,技能效果!B:B,0))*VLOOKUP(E669,技能数值计算!$C$19:$D$28,2,FALSE))</f>
        <v>1</v>
      </c>
      <c r="H669" s="95">
        <f>INDEX(技能效果!J:J,MATCH(技能效果等级!B669,技能效果!B:B,0))</f>
        <v>0</v>
      </c>
      <c r="I669" s="95"/>
      <c r="J669" s="95"/>
      <c r="K669" s="95"/>
      <c r="L669" s="95"/>
      <c r="M669" s="95"/>
      <c r="N669" s="96" t="str">
        <f>IF(INDEX(技能效果!L:L,MATCH(技能效果等级!B669,技能效果!B:B,0))="","",INDEX(技能效果!L:L,MATCH(技能效果等级!B669,技能效果!B:B,0)))</f>
        <v/>
      </c>
      <c r="O669" s="95">
        <f>IF(INDEX(技能效果!N:N,MATCH(B669,技能效果!B:B,0))=0,INDEX(技能效果!M:M,MATCH(技能效果等级!B669,技能效果!B:B,0)),INDEX(技能效果!M:M,MATCH(技能效果等级!B669,技能效果!B:B,0))*VLOOKUP(E669,技能数值计算!$C$19:$D$28,2,FALSE))</f>
        <v>0</v>
      </c>
      <c r="P669" s="95"/>
      <c r="Q669" s="95"/>
      <c r="R669" s="95" t="str">
        <f>IF(INDEX(技能效果!O:O,MATCH(技能效果等级!B669,技能效果!B:B,0))="","",INDEX(技能效果!O:O,MATCH(技能效果等级!B669,技能效果!B:B,0)))</f>
        <v/>
      </c>
      <c r="S669" s="95"/>
      <c r="T669" s="95"/>
      <c r="U669" s="95"/>
      <c r="V669" s="96" t="str">
        <f>IF(INDEX(技能效果!AF:AF,MATCH(技能效果等级!B669,技能效果!B:B,0))="","",INDEX(技能效果!AF:AF,MATCH(技能效果等级!B669,技能效果!B:B,0)))</f>
        <v/>
      </c>
      <c r="W669" s="95">
        <f t="shared" si="8"/>
        <v>58</v>
      </c>
      <c r="X669" s="95"/>
      <c r="Y669" s="95"/>
    </row>
    <row r="670" spans="1:25" ht="16.5" x14ac:dyDescent="0.2">
      <c r="A670" s="62">
        <v>667</v>
      </c>
      <c r="B670" s="95">
        <f>INDEX(技能效果!B:B,MATCH(技能效果等级!W670,技能效果!AE:AE,0))</f>
        <v>130701102</v>
      </c>
      <c r="C670" s="95" t="str">
        <f>INDEX(技能效果!C:C,MATCH(技能效果等级!B670,技能效果!B:B,0))</f>
        <v>张飞普攻水晶</v>
      </c>
      <c r="D670" s="96" t="s">
        <v>873</v>
      </c>
      <c r="E670" s="95">
        <v>3</v>
      </c>
      <c r="F670" s="95">
        <f>INDEX(技能效果!H:H,MATCH(技能效果等级!B670,技能效果!B:B,0))</f>
        <v>3006</v>
      </c>
      <c r="G670" s="95">
        <f>IF(INDEX(技能效果!K:K,MATCH(B670,技能效果!B:B,0))=0,INDEX(技能效果!I:I,MATCH(技能效果等级!B670,技能效果!B:B,0)),INDEX(技能效果!I:I,MATCH(技能效果等级!B670,技能效果!B:B,0))*VLOOKUP(E670,技能数值计算!$C$19:$D$28,2,FALSE))</f>
        <v>1</v>
      </c>
      <c r="H670" s="95">
        <f>INDEX(技能效果!J:J,MATCH(技能效果等级!B670,技能效果!B:B,0))</f>
        <v>0</v>
      </c>
      <c r="I670" s="95"/>
      <c r="J670" s="95"/>
      <c r="K670" s="95"/>
      <c r="L670" s="95"/>
      <c r="M670" s="95"/>
      <c r="N670" s="96" t="str">
        <f>IF(INDEX(技能效果!L:L,MATCH(技能效果等级!B670,技能效果!B:B,0))="","",INDEX(技能效果!L:L,MATCH(技能效果等级!B670,技能效果!B:B,0)))</f>
        <v/>
      </c>
      <c r="O670" s="95">
        <f>IF(INDEX(技能效果!N:N,MATCH(B670,技能效果!B:B,0))=0,INDEX(技能效果!M:M,MATCH(技能效果等级!B670,技能效果!B:B,0)),INDEX(技能效果!M:M,MATCH(技能效果等级!B670,技能效果!B:B,0))*VLOOKUP(E670,技能数值计算!$C$19:$D$28,2,FALSE))</f>
        <v>0</v>
      </c>
      <c r="P670" s="95"/>
      <c r="Q670" s="95"/>
      <c r="R670" s="95" t="str">
        <f>IF(INDEX(技能效果!O:O,MATCH(技能效果等级!B670,技能效果!B:B,0))="","",INDEX(技能效果!O:O,MATCH(技能效果等级!B670,技能效果!B:B,0)))</f>
        <v/>
      </c>
      <c r="S670" s="95"/>
      <c r="T670" s="95"/>
      <c r="U670" s="95"/>
      <c r="V670" s="96" t="str">
        <f>IF(INDEX(技能效果!AF:AF,MATCH(技能效果等级!B670,技能效果!B:B,0))="","",INDEX(技能效果!AF:AF,MATCH(技能效果等级!B670,技能效果!B:B,0)))</f>
        <v/>
      </c>
      <c r="W670" s="95">
        <f t="shared" si="8"/>
        <v>58</v>
      </c>
      <c r="X670" s="95"/>
      <c r="Y670" s="95"/>
    </row>
    <row r="671" spans="1:25" ht="16.5" x14ac:dyDescent="0.2">
      <c r="A671" s="62">
        <v>668</v>
      </c>
      <c r="B671" s="95">
        <f>INDEX(技能效果!B:B,MATCH(技能效果等级!W671,技能效果!AE:AE,0))</f>
        <v>130701102</v>
      </c>
      <c r="C671" s="95" t="str">
        <f>INDEX(技能效果!C:C,MATCH(技能效果等级!B671,技能效果!B:B,0))</f>
        <v>张飞普攻水晶</v>
      </c>
      <c r="D671" s="96" t="s">
        <v>873</v>
      </c>
      <c r="E671" s="95">
        <v>4</v>
      </c>
      <c r="F671" s="95">
        <f>INDEX(技能效果!H:H,MATCH(技能效果等级!B671,技能效果!B:B,0))</f>
        <v>3006</v>
      </c>
      <c r="G671" s="95">
        <f>IF(INDEX(技能效果!K:K,MATCH(B671,技能效果!B:B,0))=0,INDEX(技能效果!I:I,MATCH(技能效果等级!B671,技能效果!B:B,0)),INDEX(技能效果!I:I,MATCH(技能效果等级!B671,技能效果!B:B,0))*VLOOKUP(E671,技能数值计算!$C$19:$D$28,2,FALSE))</f>
        <v>1</v>
      </c>
      <c r="H671" s="95">
        <f>INDEX(技能效果!J:J,MATCH(技能效果等级!B671,技能效果!B:B,0))</f>
        <v>0</v>
      </c>
      <c r="I671" s="95"/>
      <c r="J671" s="95"/>
      <c r="K671" s="95"/>
      <c r="L671" s="95"/>
      <c r="M671" s="95"/>
      <c r="N671" s="96" t="str">
        <f>IF(INDEX(技能效果!L:L,MATCH(技能效果等级!B671,技能效果!B:B,0))="","",INDEX(技能效果!L:L,MATCH(技能效果等级!B671,技能效果!B:B,0)))</f>
        <v/>
      </c>
      <c r="O671" s="95">
        <f>IF(INDEX(技能效果!N:N,MATCH(B671,技能效果!B:B,0))=0,INDEX(技能效果!M:M,MATCH(技能效果等级!B671,技能效果!B:B,0)),INDEX(技能效果!M:M,MATCH(技能效果等级!B671,技能效果!B:B,0))*VLOOKUP(E671,技能数值计算!$C$19:$D$28,2,FALSE))</f>
        <v>0</v>
      </c>
      <c r="P671" s="95"/>
      <c r="Q671" s="95"/>
      <c r="R671" s="95" t="str">
        <f>IF(INDEX(技能效果!O:O,MATCH(技能效果等级!B671,技能效果!B:B,0))="","",INDEX(技能效果!O:O,MATCH(技能效果等级!B671,技能效果!B:B,0)))</f>
        <v/>
      </c>
      <c r="S671" s="95"/>
      <c r="T671" s="95"/>
      <c r="U671" s="95"/>
      <c r="V671" s="96" t="str">
        <f>IF(INDEX(技能效果!AF:AF,MATCH(技能效果等级!B671,技能效果!B:B,0))="","",INDEX(技能效果!AF:AF,MATCH(技能效果等级!B671,技能效果!B:B,0)))</f>
        <v/>
      </c>
      <c r="W671" s="95">
        <f t="shared" si="8"/>
        <v>58</v>
      </c>
      <c r="X671" s="95"/>
      <c r="Y671" s="95"/>
    </row>
    <row r="672" spans="1:25" ht="16.5" x14ac:dyDescent="0.2">
      <c r="A672" s="62">
        <v>669</v>
      </c>
      <c r="B672" s="95">
        <f>INDEX(技能效果!B:B,MATCH(技能效果等级!W672,技能效果!AE:AE,0))</f>
        <v>130701102</v>
      </c>
      <c r="C672" s="95" t="str">
        <f>INDEX(技能效果!C:C,MATCH(技能效果等级!B672,技能效果!B:B,0))</f>
        <v>张飞普攻水晶</v>
      </c>
      <c r="D672" s="96" t="s">
        <v>873</v>
      </c>
      <c r="E672" s="95">
        <v>5</v>
      </c>
      <c r="F672" s="95">
        <f>INDEX(技能效果!H:H,MATCH(技能效果等级!B672,技能效果!B:B,0))</f>
        <v>3006</v>
      </c>
      <c r="G672" s="95">
        <f>IF(INDEX(技能效果!K:K,MATCH(B672,技能效果!B:B,0))=0,INDEX(技能效果!I:I,MATCH(技能效果等级!B672,技能效果!B:B,0)),INDEX(技能效果!I:I,MATCH(技能效果等级!B672,技能效果!B:B,0))*VLOOKUP(E672,技能数值计算!$C$19:$D$28,2,FALSE))</f>
        <v>1</v>
      </c>
      <c r="H672" s="95">
        <f>INDEX(技能效果!J:J,MATCH(技能效果等级!B672,技能效果!B:B,0))</f>
        <v>0</v>
      </c>
      <c r="I672" s="95"/>
      <c r="J672" s="95"/>
      <c r="K672" s="95"/>
      <c r="L672" s="95"/>
      <c r="M672" s="95"/>
      <c r="N672" s="96" t="str">
        <f>IF(INDEX(技能效果!L:L,MATCH(技能效果等级!B672,技能效果!B:B,0))="","",INDEX(技能效果!L:L,MATCH(技能效果等级!B672,技能效果!B:B,0)))</f>
        <v/>
      </c>
      <c r="O672" s="95">
        <f>IF(INDEX(技能效果!N:N,MATCH(B672,技能效果!B:B,0))=0,INDEX(技能效果!M:M,MATCH(技能效果等级!B672,技能效果!B:B,0)),INDEX(技能效果!M:M,MATCH(技能效果等级!B672,技能效果!B:B,0))*VLOOKUP(E672,技能数值计算!$C$19:$D$28,2,FALSE))</f>
        <v>0</v>
      </c>
      <c r="P672" s="95"/>
      <c r="Q672" s="95"/>
      <c r="R672" s="95" t="str">
        <f>IF(INDEX(技能效果!O:O,MATCH(技能效果等级!B672,技能效果!B:B,0))="","",INDEX(技能效果!O:O,MATCH(技能效果等级!B672,技能效果!B:B,0)))</f>
        <v/>
      </c>
      <c r="S672" s="95"/>
      <c r="T672" s="95"/>
      <c r="U672" s="95"/>
      <c r="V672" s="96" t="str">
        <f>IF(INDEX(技能效果!AF:AF,MATCH(技能效果等级!B672,技能效果!B:B,0))="","",INDEX(技能效果!AF:AF,MATCH(技能效果等级!B672,技能效果!B:B,0)))</f>
        <v/>
      </c>
      <c r="W672" s="95">
        <f t="shared" si="8"/>
        <v>58</v>
      </c>
      <c r="X672" s="95"/>
      <c r="Y672" s="95"/>
    </row>
    <row r="673" spans="1:25" ht="16.5" x14ac:dyDescent="0.2">
      <c r="A673" s="62">
        <v>670</v>
      </c>
      <c r="B673" s="95">
        <f>INDEX(技能效果!B:B,MATCH(技能效果等级!W673,技能效果!AE:AE,0))</f>
        <v>130701102</v>
      </c>
      <c r="C673" s="95" t="str">
        <f>INDEX(技能效果!C:C,MATCH(技能效果等级!B673,技能效果!B:B,0))</f>
        <v>张飞普攻水晶</v>
      </c>
      <c r="D673" s="96" t="s">
        <v>873</v>
      </c>
      <c r="E673" s="95">
        <v>6</v>
      </c>
      <c r="F673" s="95">
        <f>INDEX(技能效果!H:H,MATCH(技能效果等级!B673,技能效果!B:B,0))</f>
        <v>3006</v>
      </c>
      <c r="G673" s="95">
        <f>IF(INDEX(技能效果!K:K,MATCH(B673,技能效果!B:B,0))=0,INDEX(技能效果!I:I,MATCH(技能效果等级!B673,技能效果!B:B,0)),INDEX(技能效果!I:I,MATCH(技能效果等级!B673,技能效果!B:B,0))*VLOOKUP(E673,技能数值计算!$C$19:$D$28,2,FALSE))</f>
        <v>1</v>
      </c>
      <c r="H673" s="95">
        <f>INDEX(技能效果!J:J,MATCH(技能效果等级!B673,技能效果!B:B,0))</f>
        <v>0</v>
      </c>
      <c r="I673" s="95"/>
      <c r="J673" s="95"/>
      <c r="K673" s="95"/>
      <c r="L673" s="95"/>
      <c r="M673" s="95"/>
      <c r="N673" s="96" t="str">
        <f>IF(INDEX(技能效果!L:L,MATCH(技能效果等级!B673,技能效果!B:B,0))="","",INDEX(技能效果!L:L,MATCH(技能效果等级!B673,技能效果!B:B,0)))</f>
        <v/>
      </c>
      <c r="O673" s="95">
        <f>IF(INDEX(技能效果!N:N,MATCH(B673,技能效果!B:B,0))=0,INDEX(技能效果!M:M,MATCH(技能效果等级!B673,技能效果!B:B,0)),INDEX(技能效果!M:M,MATCH(技能效果等级!B673,技能效果!B:B,0))*VLOOKUP(E673,技能数值计算!$C$19:$D$28,2,FALSE))</f>
        <v>0</v>
      </c>
      <c r="P673" s="95"/>
      <c r="Q673" s="95"/>
      <c r="R673" s="95" t="str">
        <f>IF(INDEX(技能效果!O:O,MATCH(技能效果等级!B673,技能效果!B:B,0))="","",INDEX(技能效果!O:O,MATCH(技能效果等级!B673,技能效果!B:B,0)))</f>
        <v/>
      </c>
      <c r="S673" s="95"/>
      <c r="T673" s="95"/>
      <c r="U673" s="95"/>
      <c r="V673" s="96" t="str">
        <f>IF(INDEX(技能效果!AF:AF,MATCH(技能效果等级!B673,技能效果!B:B,0))="","",INDEX(技能效果!AF:AF,MATCH(技能效果等级!B673,技能效果!B:B,0)))</f>
        <v/>
      </c>
      <c r="W673" s="95">
        <f t="shared" si="8"/>
        <v>58</v>
      </c>
      <c r="X673" s="95"/>
      <c r="Y673" s="95"/>
    </row>
    <row r="674" spans="1:25" ht="16.5" x14ac:dyDescent="0.2">
      <c r="A674" s="62">
        <v>671</v>
      </c>
      <c r="B674" s="95">
        <f>INDEX(技能效果!B:B,MATCH(技能效果等级!W674,技能效果!AE:AE,0))</f>
        <v>130701102</v>
      </c>
      <c r="C674" s="95" t="str">
        <f>INDEX(技能效果!C:C,MATCH(技能效果等级!B674,技能效果!B:B,0))</f>
        <v>张飞普攻水晶</v>
      </c>
      <c r="D674" s="96" t="s">
        <v>873</v>
      </c>
      <c r="E674" s="95">
        <v>7</v>
      </c>
      <c r="F674" s="95">
        <f>INDEX(技能效果!H:H,MATCH(技能效果等级!B674,技能效果!B:B,0))</f>
        <v>3006</v>
      </c>
      <c r="G674" s="95">
        <f>IF(INDEX(技能效果!K:K,MATCH(B674,技能效果!B:B,0))=0,INDEX(技能效果!I:I,MATCH(技能效果等级!B674,技能效果!B:B,0)),INDEX(技能效果!I:I,MATCH(技能效果等级!B674,技能效果!B:B,0))*VLOOKUP(E674,技能数值计算!$C$19:$D$28,2,FALSE))</f>
        <v>1</v>
      </c>
      <c r="H674" s="95">
        <f>INDEX(技能效果!J:J,MATCH(技能效果等级!B674,技能效果!B:B,0))</f>
        <v>0</v>
      </c>
      <c r="I674" s="95"/>
      <c r="J674" s="95"/>
      <c r="K674" s="95"/>
      <c r="L674" s="95"/>
      <c r="M674" s="95"/>
      <c r="N674" s="96" t="str">
        <f>IF(INDEX(技能效果!L:L,MATCH(技能效果等级!B674,技能效果!B:B,0))="","",INDEX(技能效果!L:L,MATCH(技能效果等级!B674,技能效果!B:B,0)))</f>
        <v/>
      </c>
      <c r="O674" s="95">
        <f>IF(INDEX(技能效果!N:N,MATCH(B674,技能效果!B:B,0))=0,INDEX(技能效果!M:M,MATCH(技能效果等级!B674,技能效果!B:B,0)),INDEX(技能效果!M:M,MATCH(技能效果等级!B674,技能效果!B:B,0))*VLOOKUP(E674,技能数值计算!$C$19:$D$28,2,FALSE))</f>
        <v>0</v>
      </c>
      <c r="P674" s="95"/>
      <c r="Q674" s="95"/>
      <c r="R674" s="95" t="str">
        <f>IF(INDEX(技能效果!O:O,MATCH(技能效果等级!B674,技能效果!B:B,0))="","",INDEX(技能效果!O:O,MATCH(技能效果等级!B674,技能效果!B:B,0)))</f>
        <v/>
      </c>
      <c r="S674" s="95"/>
      <c r="T674" s="95"/>
      <c r="U674" s="95"/>
      <c r="V674" s="96" t="str">
        <f>IF(INDEX(技能效果!AF:AF,MATCH(技能效果等级!B674,技能效果!B:B,0))="","",INDEX(技能效果!AF:AF,MATCH(技能效果等级!B674,技能效果!B:B,0)))</f>
        <v/>
      </c>
      <c r="W674" s="95">
        <f t="shared" si="8"/>
        <v>58</v>
      </c>
      <c r="X674" s="95"/>
      <c r="Y674" s="95"/>
    </row>
    <row r="675" spans="1:25" ht="16.5" x14ac:dyDescent="0.2">
      <c r="A675" s="62">
        <v>672</v>
      </c>
      <c r="B675" s="95">
        <f>INDEX(技能效果!B:B,MATCH(技能效果等级!W675,技能效果!AE:AE,0))</f>
        <v>130701102</v>
      </c>
      <c r="C675" s="95" t="str">
        <f>INDEX(技能效果!C:C,MATCH(技能效果等级!B675,技能效果!B:B,0))</f>
        <v>张飞普攻水晶</v>
      </c>
      <c r="D675" s="96" t="s">
        <v>873</v>
      </c>
      <c r="E675" s="95">
        <v>8</v>
      </c>
      <c r="F675" s="95">
        <f>INDEX(技能效果!H:H,MATCH(技能效果等级!B675,技能效果!B:B,0))</f>
        <v>3006</v>
      </c>
      <c r="G675" s="95">
        <f>IF(INDEX(技能效果!K:K,MATCH(B675,技能效果!B:B,0))=0,INDEX(技能效果!I:I,MATCH(技能效果等级!B675,技能效果!B:B,0)),INDEX(技能效果!I:I,MATCH(技能效果等级!B675,技能效果!B:B,0))*VLOOKUP(E675,技能数值计算!$C$19:$D$28,2,FALSE))</f>
        <v>1</v>
      </c>
      <c r="H675" s="95">
        <f>INDEX(技能效果!J:J,MATCH(技能效果等级!B675,技能效果!B:B,0))</f>
        <v>0</v>
      </c>
      <c r="I675" s="95"/>
      <c r="J675" s="95"/>
      <c r="K675" s="95"/>
      <c r="L675" s="95"/>
      <c r="M675" s="95"/>
      <c r="N675" s="96" t="str">
        <f>IF(INDEX(技能效果!L:L,MATCH(技能效果等级!B675,技能效果!B:B,0))="","",INDEX(技能效果!L:L,MATCH(技能效果等级!B675,技能效果!B:B,0)))</f>
        <v/>
      </c>
      <c r="O675" s="95">
        <f>IF(INDEX(技能效果!N:N,MATCH(B675,技能效果!B:B,0))=0,INDEX(技能效果!M:M,MATCH(技能效果等级!B675,技能效果!B:B,0)),INDEX(技能效果!M:M,MATCH(技能效果等级!B675,技能效果!B:B,0))*VLOOKUP(E675,技能数值计算!$C$19:$D$28,2,FALSE))</f>
        <v>0</v>
      </c>
      <c r="P675" s="95"/>
      <c r="Q675" s="95"/>
      <c r="R675" s="95" t="str">
        <f>IF(INDEX(技能效果!O:O,MATCH(技能效果等级!B675,技能效果!B:B,0))="","",INDEX(技能效果!O:O,MATCH(技能效果等级!B675,技能效果!B:B,0)))</f>
        <v/>
      </c>
      <c r="S675" s="95"/>
      <c r="T675" s="95"/>
      <c r="U675" s="95"/>
      <c r="V675" s="96" t="str">
        <f>IF(INDEX(技能效果!AF:AF,MATCH(技能效果等级!B675,技能效果!B:B,0))="","",INDEX(技能效果!AF:AF,MATCH(技能效果等级!B675,技能效果!B:B,0)))</f>
        <v/>
      </c>
      <c r="W675" s="95">
        <f t="shared" si="8"/>
        <v>58</v>
      </c>
      <c r="X675" s="95"/>
      <c r="Y675" s="95"/>
    </row>
    <row r="676" spans="1:25" ht="16.5" x14ac:dyDescent="0.2">
      <c r="A676" s="62">
        <v>673</v>
      </c>
      <c r="B676" s="95">
        <f>INDEX(技能效果!B:B,MATCH(技能效果等级!W676,技能效果!AE:AE,0))</f>
        <v>130701102</v>
      </c>
      <c r="C676" s="95" t="str">
        <f>INDEX(技能效果!C:C,MATCH(技能效果等级!B676,技能效果!B:B,0))</f>
        <v>张飞普攻水晶</v>
      </c>
      <c r="D676" s="96" t="s">
        <v>873</v>
      </c>
      <c r="E676" s="95">
        <v>9</v>
      </c>
      <c r="F676" s="95">
        <f>INDEX(技能效果!H:H,MATCH(技能效果等级!B676,技能效果!B:B,0))</f>
        <v>3006</v>
      </c>
      <c r="G676" s="95">
        <f>IF(INDEX(技能效果!K:K,MATCH(B676,技能效果!B:B,0))=0,INDEX(技能效果!I:I,MATCH(技能效果等级!B676,技能效果!B:B,0)),INDEX(技能效果!I:I,MATCH(技能效果等级!B676,技能效果!B:B,0))*VLOOKUP(E676,技能数值计算!$C$19:$D$28,2,FALSE))</f>
        <v>1</v>
      </c>
      <c r="H676" s="95">
        <f>INDEX(技能效果!J:J,MATCH(技能效果等级!B676,技能效果!B:B,0))</f>
        <v>0</v>
      </c>
      <c r="I676" s="95"/>
      <c r="J676" s="95"/>
      <c r="K676" s="95"/>
      <c r="L676" s="95"/>
      <c r="M676" s="95"/>
      <c r="N676" s="96" t="str">
        <f>IF(INDEX(技能效果!L:L,MATCH(技能效果等级!B676,技能效果!B:B,0))="","",INDEX(技能效果!L:L,MATCH(技能效果等级!B676,技能效果!B:B,0)))</f>
        <v/>
      </c>
      <c r="O676" s="95">
        <f>IF(INDEX(技能效果!N:N,MATCH(B676,技能效果!B:B,0))=0,INDEX(技能效果!M:M,MATCH(技能效果等级!B676,技能效果!B:B,0)),INDEX(技能效果!M:M,MATCH(技能效果等级!B676,技能效果!B:B,0))*VLOOKUP(E676,技能数值计算!$C$19:$D$28,2,FALSE))</f>
        <v>0</v>
      </c>
      <c r="P676" s="95"/>
      <c r="Q676" s="95"/>
      <c r="R676" s="95" t="str">
        <f>IF(INDEX(技能效果!O:O,MATCH(技能效果等级!B676,技能效果!B:B,0))="","",INDEX(技能效果!O:O,MATCH(技能效果等级!B676,技能效果!B:B,0)))</f>
        <v/>
      </c>
      <c r="S676" s="95"/>
      <c r="T676" s="95"/>
      <c r="U676" s="95"/>
      <c r="V676" s="96" t="str">
        <f>IF(INDEX(技能效果!AF:AF,MATCH(技能效果等级!B676,技能效果!B:B,0))="","",INDEX(技能效果!AF:AF,MATCH(技能效果等级!B676,技能效果!B:B,0)))</f>
        <v/>
      </c>
      <c r="W676" s="95">
        <f t="shared" si="8"/>
        <v>58</v>
      </c>
      <c r="X676" s="95"/>
      <c r="Y676" s="95"/>
    </row>
    <row r="677" spans="1:25" ht="16.5" x14ac:dyDescent="0.2">
      <c r="A677" s="62">
        <v>674</v>
      </c>
      <c r="B677" s="95">
        <f>INDEX(技能效果!B:B,MATCH(技能效果等级!W677,技能效果!AE:AE,0))</f>
        <v>130701102</v>
      </c>
      <c r="C677" s="95" t="str">
        <f>INDEX(技能效果!C:C,MATCH(技能效果等级!B677,技能效果!B:B,0))</f>
        <v>张飞普攻水晶</v>
      </c>
      <c r="D677" s="96" t="s">
        <v>873</v>
      </c>
      <c r="E677" s="95">
        <v>10</v>
      </c>
      <c r="F677" s="95">
        <f>INDEX(技能效果!H:H,MATCH(技能效果等级!B677,技能效果!B:B,0))</f>
        <v>3006</v>
      </c>
      <c r="G677" s="95">
        <f>IF(INDEX(技能效果!K:K,MATCH(B677,技能效果!B:B,0))=0,INDEX(技能效果!I:I,MATCH(技能效果等级!B677,技能效果!B:B,0)),INDEX(技能效果!I:I,MATCH(技能效果等级!B677,技能效果!B:B,0))*VLOOKUP(E677,技能数值计算!$C$19:$D$28,2,FALSE))</f>
        <v>1</v>
      </c>
      <c r="H677" s="95">
        <f>INDEX(技能效果!J:J,MATCH(技能效果等级!B677,技能效果!B:B,0))</f>
        <v>0</v>
      </c>
      <c r="I677" s="95"/>
      <c r="J677" s="95"/>
      <c r="K677" s="95"/>
      <c r="L677" s="95"/>
      <c r="M677" s="95"/>
      <c r="N677" s="96" t="str">
        <f>IF(INDEX(技能效果!L:L,MATCH(技能效果等级!B677,技能效果!B:B,0))="","",INDEX(技能效果!L:L,MATCH(技能效果等级!B677,技能效果!B:B,0)))</f>
        <v/>
      </c>
      <c r="O677" s="95">
        <f>IF(INDEX(技能效果!N:N,MATCH(B677,技能效果!B:B,0))=0,INDEX(技能效果!M:M,MATCH(技能效果等级!B677,技能效果!B:B,0)),INDEX(技能效果!M:M,MATCH(技能效果等级!B677,技能效果!B:B,0))*VLOOKUP(E677,技能数值计算!$C$19:$D$28,2,FALSE))</f>
        <v>0</v>
      </c>
      <c r="P677" s="95"/>
      <c r="Q677" s="95"/>
      <c r="R677" s="95" t="str">
        <f>IF(INDEX(技能效果!O:O,MATCH(技能效果等级!B677,技能效果!B:B,0))="","",INDEX(技能效果!O:O,MATCH(技能效果等级!B677,技能效果!B:B,0)))</f>
        <v/>
      </c>
      <c r="S677" s="95"/>
      <c r="T677" s="95"/>
      <c r="U677" s="95"/>
      <c r="V677" s="96" t="str">
        <f>IF(INDEX(技能效果!AF:AF,MATCH(技能效果等级!B677,技能效果!B:B,0))="","",INDEX(技能效果!AF:AF,MATCH(技能效果等级!B677,技能效果!B:B,0)))</f>
        <v/>
      </c>
      <c r="W677" s="95">
        <f t="shared" si="8"/>
        <v>58</v>
      </c>
      <c r="X677" s="95"/>
      <c r="Y677" s="95"/>
    </row>
    <row r="678" spans="1:25" ht="16.5" x14ac:dyDescent="0.2">
      <c r="A678" s="62">
        <v>675</v>
      </c>
      <c r="B678" s="95">
        <f>INDEX(技能效果!B:B,MATCH(技能效果等级!W678,技能效果!AE:AE,0))</f>
        <v>130701201</v>
      </c>
      <c r="C678" s="95" t="str">
        <f>INDEX(技能效果!C:C,MATCH(技能效果等级!B678,技能效果!B:B,0))</f>
        <v>夏侯惇普攻伤害</v>
      </c>
      <c r="D678" s="96" t="s">
        <v>873</v>
      </c>
      <c r="E678" s="95">
        <v>1</v>
      </c>
      <c r="F678" s="95">
        <f>INDEX(技能效果!H:H,MATCH(技能效果等级!B678,技能效果!B:B,0))</f>
        <v>1001</v>
      </c>
      <c r="G678" s="95">
        <f>IF(INDEX(技能效果!K:K,MATCH(B678,技能效果!B:B,0))=0,INDEX(技能效果!I:I,MATCH(技能效果等级!B678,技能效果!B:B,0)),INDEX(技能效果!I:I,MATCH(技能效果等级!B678,技能效果!B:B,0))*VLOOKUP(E678,技能数值计算!$C$19:$D$28,2,FALSE))</f>
        <v>1</v>
      </c>
      <c r="H678" s="95">
        <f>INDEX(技能效果!J:J,MATCH(技能效果等级!B678,技能效果!B:B,0))</f>
        <v>0</v>
      </c>
      <c r="I678" s="95"/>
      <c r="J678" s="95"/>
      <c r="K678" s="95"/>
      <c r="L678" s="95"/>
      <c r="M678" s="95"/>
      <c r="N678" s="96" t="str">
        <f>IF(INDEX(技能效果!L:L,MATCH(技能效果等级!B678,技能效果!B:B,0))="","",INDEX(技能效果!L:L,MATCH(技能效果等级!B678,技能效果!B:B,0)))</f>
        <v/>
      </c>
      <c r="O678" s="95">
        <f>IF(INDEX(技能效果!N:N,MATCH(B678,技能效果!B:B,0))=0,INDEX(技能效果!M:M,MATCH(技能效果等级!B678,技能效果!B:B,0)),INDEX(技能效果!M:M,MATCH(技能效果等级!B678,技能效果!B:B,0))*VLOOKUP(E678,技能数值计算!$C$19:$D$28,2,FALSE))</f>
        <v>0</v>
      </c>
      <c r="P678" s="95"/>
      <c r="Q678" s="95"/>
      <c r="R678" s="95" t="str">
        <f>IF(INDEX(技能效果!O:O,MATCH(技能效果等级!B678,技能效果!B:B,0))="","",INDEX(技能效果!O:O,MATCH(技能效果等级!B678,技能效果!B:B,0)))</f>
        <v/>
      </c>
      <c r="S678" s="95"/>
      <c r="T678" s="95"/>
      <c r="U678" s="95"/>
      <c r="V678" s="96" t="str">
        <f>IF(INDEX(技能效果!AF:AF,MATCH(技能效果等级!B678,技能效果!B:B,0))="","",INDEX(技能效果!AF:AF,MATCH(技能效果等级!B678,技能效果!B:B,0)))</f>
        <v/>
      </c>
      <c r="W678" s="95">
        <f t="shared" si="8"/>
        <v>59</v>
      </c>
      <c r="X678" s="95"/>
      <c r="Y678" s="95"/>
    </row>
    <row r="679" spans="1:25" ht="16.5" x14ac:dyDescent="0.2">
      <c r="A679" s="62">
        <v>676</v>
      </c>
      <c r="B679" s="95">
        <f>INDEX(技能效果!B:B,MATCH(技能效果等级!W679,技能效果!AE:AE,0))</f>
        <v>130701201</v>
      </c>
      <c r="C679" s="95" t="str">
        <f>INDEX(技能效果!C:C,MATCH(技能效果等级!B679,技能效果!B:B,0))</f>
        <v>夏侯惇普攻伤害</v>
      </c>
      <c r="D679" s="96" t="s">
        <v>873</v>
      </c>
      <c r="E679" s="95">
        <v>2</v>
      </c>
      <c r="F679" s="95">
        <f>INDEX(技能效果!H:H,MATCH(技能效果等级!B679,技能效果!B:B,0))</f>
        <v>1001</v>
      </c>
      <c r="G679" s="95">
        <f>IF(INDEX(技能效果!K:K,MATCH(B679,技能效果!B:B,0))=0,INDEX(技能效果!I:I,MATCH(技能效果等级!B679,技能效果!B:B,0)),INDEX(技能效果!I:I,MATCH(技能效果等级!B679,技能效果!B:B,0))*VLOOKUP(E679,技能数值计算!$C$19:$D$28,2,FALSE))</f>
        <v>1</v>
      </c>
      <c r="H679" s="95">
        <f>INDEX(技能效果!J:J,MATCH(技能效果等级!B679,技能效果!B:B,0))</f>
        <v>0</v>
      </c>
      <c r="I679" s="95"/>
      <c r="J679" s="95"/>
      <c r="K679" s="95"/>
      <c r="L679" s="95"/>
      <c r="M679" s="95"/>
      <c r="N679" s="96" t="str">
        <f>IF(INDEX(技能效果!L:L,MATCH(技能效果等级!B679,技能效果!B:B,0))="","",INDEX(技能效果!L:L,MATCH(技能效果等级!B679,技能效果!B:B,0)))</f>
        <v/>
      </c>
      <c r="O679" s="95">
        <f>IF(INDEX(技能效果!N:N,MATCH(B679,技能效果!B:B,0))=0,INDEX(技能效果!M:M,MATCH(技能效果等级!B679,技能效果!B:B,0)),INDEX(技能效果!M:M,MATCH(技能效果等级!B679,技能效果!B:B,0))*VLOOKUP(E679,技能数值计算!$C$19:$D$28,2,FALSE))</f>
        <v>0</v>
      </c>
      <c r="P679" s="95"/>
      <c r="Q679" s="95"/>
      <c r="R679" s="95" t="str">
        <f>IF(INDEX(技能效果!O:O,MATCH(技能效果等级!B679,技能效果!B:B,0))="","",INDEX(技能效果!O:O,MATCH(技能效果等级!B679,技能效果!B:B,0)))</f>
        <v/>
      </c>
      <c r="S679" s="95"/>
      <c r="T679" s="95"/>
      <c r="U679" s="95"/>
      <c r="V679" s="96" t="str">
        <f>IF(INDEX(技能效果!AF:AF,MATCH(技能效果等级!B679,技能效果!B:B,0))="","",INDEX(技能效果!AF:AF,MATCH(技能效果等级!B679,技能效果!B:B,0)))</f>
        <v/>
      </c>
      <c r="W679" s="95">
        <f t="shared" si="8"/>
        <v>59</v>
      </c>
      <c r="X679" s="95"/>
      <c r="Y679" s="95"/>
    </row>
    <row r="680" spans="1:25" ht="16.5" x14ac:dyDescent="0.2">
      <c r="A680" s="62">
        <v>677</v>
      </c>
      <c r="B680" s="95">
        <f>INDEX(技能效果!B:B,MATCH(技能效果等级!W680,技能效果!AE:AE,0))</f>
        <v>130701201</v>
      </c>
      <c r="C680" s="95" t="str">
        <f>INDEX(技能效果!C:C,MATCH(技能效果等级!B680,技能效果!B:B,0))</f>
        <v>夏侯惇普攻伤害</v>
      </c>
      <c r="D680" s="96" t="s">
        <v>873</v>
      </c>
      <c r="E680" s="95">
        <v>3</v>
      </c>
      <c r="F680" s="95">
        <f>INDEX(技能效果!H:H,MATCH(技能效果等级!B680,技能效果!B:B,0))</f>
        <v>1001</v>
      </c>
      <c r="G680" s="95">
        <f>IF(INDEX(技能效果!K:K,MATCH(B680,技能效果!B:B,0))=0,INDEX(技能效果!I:I,MATCH(技能效果等级!B680,技能效果!B:B,0)),INDEX(技能效果!I:I,MATCH(技能效果等级!B680,技能效果!B:B,0))*VLOOKUP(E680,技能数值计算!$C$19:$D$28,2,FALSE))</f>
        <v>1</v>
      </c>
      <c r="H680" s="95">
        <f>INDEX(技能效果!J:J,MATCH(技能效果等级!B680,技能效果!B:B,0))</f>
        <v>0</v>
      </c>
      <c r="I680" s="95"/>
      <c r="J680" s="95"/>
      <c r="K680" s="95"/>
      <c r="L680" s="95"/>
      <c r="M680" s="95"/>
      <c r="N680" s="96" t="str">
        <f>IF(INDEX(技能效果!L:L,MATCH(技能效果等级!B680,技能效果!B:B,0))="","",INDEX(技能效果!L:L,MATCH(技能效果等级!B680,技能效果!B:B,0)))</f>
        <v/>
      </c>
      <c r="O680" s="95">
        <f>IF(INDEX(技能效果!N:N,MATCH(B680,技能效果!B:B,0))=0,INDEX(技能效果!M:M,MATCH(技能效果等级!B680,技能效果!B:B,0)),INDEX(技能效果!M:M,MATCH(技能效果等级!B680,技能效果!B:B,0))*VLOOKUP(E680,技能数值计算!$C$19:$D$28,2,FALSE))</f>
        <v>0</v>
      </c>
      <c r="P680" s="95"/>
      <c r="Q680" s="95"/>
      <c r="R680" s="95" t="str">
        <f>IF(INDEX(技能效果!O:O,MATCH(技能效果等级!B680,技能效果!B:B,0))="","",INDEX(技能效果!O:O,MATCH(技能效果等级!B680,技能效果!B:B,0)))</f>
        <v/>
      </c>
      <c r="S680" s="95"/>
      <c r="T680" s="95"/>
      <c r="U680" s="95"/>
      <c r="V680" s="96" t="str">
        <f>IF(INDEX(技能效果!AF:AF,MATCH(技能效果等级!B680,技能效果!B:B,0))="","",INDEX(技能效果!AF:AF,MATCH(技能效果等级!B680,技能效果!B:B,0)))</f>
        <v/>
      </c>
      <c r="W680" s="95">
        <f t="shared" si="8"/>
        <v>59</v>
      </c>
      <c r="X680" s="95"/>
      <c r="Y680" s="95"/>
    </row>
    <row r="681" spans="1:25" ht="16.5" x14ac:dyDescent="0.2">
      <c r="A681" s="62">
        <v>678</v>
      </c>
      <c r="B681" s="95">
        <f>INDEX(技能效果!B:B,MATCH(技能效果等级!W681,技能效果!AE:AE,0))</f>
        <v>130701201</v>
      </c>
      <c r="C681" s="95" t="str">
        <f>INDEX(技能效果!C:C,MATCH(技能效果等级!B681,技能效果!B:B,0))</f>
        <v>夏侯惇普攻伤害</v>
      </c>
      <c r="D681" s="96" t="s">
        <v>873</v>
      </c>
      <c r="E681" s="95">
        <v>4</v>
      </c>
      <c r="F681" s="95">
        <f>INDEX(技能效果!H:H,MATCH(技能效果等级!B681,技能效果!B:B,0))</f>
        <v>1001</v>
      </c>
      <c r="G681" s="95">
        <f>IF(INDEX(技能效果!K:K,MATCH(B681,技能效果!B:B,0))=0,INDEX(技能效果!I:I,MATCH(技能效果等级!B681,技能效果!B:B,0)),INDEX(技能效果!I:I,MATCH(技能效果等级!B681,技能效果!B:B,0))*VLOOKUP(E681,技能数值计算!$C$19:$D$28,2,FALSE))</f>
        <v>1</v>
      </c>
      <c r="H681" s="95">
        <f>INDEX(技能效果!J:J,MATCH(技能效果等级!B681,技能效果!B:B,0))</f>
        <v>0</v>
      </c>
      <c r="I681" s="95"/>
      <c r="J681" s="95"/>
      <c r="K681" s="95"/>
      <c r="L681" s="95"/>
      <c r="M681" s="95"/>
      <c r="N681" s="96" t="str">
        <f>IF(INDEX(技能效果!L:L,MATCH(技能效果等级!B681,技能效果!B:B,0))="","",INDEX(技能效果!L:L,MATCH(技能效果等级!B681,技能效果!B:B,0)))</f>
        <v/>
      </c>
      <c r="O681" s="95">
        <f>IF(INDEX(技能效果!N:N,MATCH(B681,技能效果!B:B,0))=0,INDEX(技能效果!M:M,MATCH(技能效果等级!B681,技能效果!B:B,0)),INDEX(技能效果!M:M,MATCH(技能效果等级!B681,技能效果!B:B,0))*VLOOKUP(E681,技能数值计算!$C$19:$D$28,2,FALSE))</f>
        <v>0</v>
      </c>
      <c r="P681" s="95"/>
      <c r="Q681" s="95"/>
      <c r="R681" s="95" t="str">
        <f>IF(INDEX(技能效果!O:O,MATCH(技能效果等级!B681,技能效果!B:B,0))="","",INDEX(技能效果!O:O,MATCH(技能效果等级!B681,技能效果!B:B,0)))</f>
        <v/>
      </c>
      <c r="S681" s="95"/>
      <c r="T681" s="95"/>
      <c r="U681" s="95"/>
      <c r="V681" s="96" t="str">
        <f>IF(INDEX(技能效果!AF:AF,MATCH(技能效果等级!B681,技能效果!B:B,0))="","",INDEX(技能效果!AF:AF,MATCH(技能效果等级!B681,技能效果!B:B,0)))</f>
        <v/>
      </c>
      <c r="W681" s="95">
        <f t="shared" si="8"/>
        <v>59</v>
      </c>
      <c r="X681" s="95"/>
      <c r="Y681" s="95"/>
    </row>
    <row r="682" spans="1:25" ht="16.5" x14ac:dyDescent="0.2">
      <c r="A682" s="62">
        <v>679</v>
      </c>
      <c r="B682" s="95">
        <f>INDEX(技能效果!B:B,MATCH(技能效果等级!W682,技能效果!AE:AE,0))</f>
        <v>130701201</v>
      </c>
      <c r="C682" s="95" t="str">
        <f>INDEX(技能效果!C:C,MATCH(技能效果等级!B682,技能效果!B:B,0))</f>
        <v>夏侯惇普攻伤害</v>
      </c>
      <c r="D682" s="96" t="s">
        <v>873</v>
      </c>
      <c r="E682" s="95">
        <v>5</v>
      </c>
      <c r="F682" s="95">
        <f>INDEX(技能效果!H:H,MATCH(技能效果等级!B682,技能效果!B:B,0))</f>
        <v>1001</v>
      </c>
      <c r="G682" s="95">
        <f>IF(INDEX(技能效果!K:K,MATCH(B682,技能效果!B:B,0))=0,INDEX(技能效果!I:I,MATCH(技能效果等级!B682,技能效果!B:B,0)),INDEX(技能效果!I:I,MATCH(技能效果等级!B682,技能效果!B:B,0))*VLOOKUP(E682,技能数值计算!$C$19:$D$28,2,FALSE))</f>
        <v>1</v>
      </c>
      <c r="H682" s="95">
        <f>INDEX(技能效果!J:J,MATCH(技能效果等级!B682,技能效果!B:B,0))</f>
        <v>0</v>
      </c>
      <c r="I682" s="95"/>
      <c r="J682" s="95"/>
      <c r="K682" s="95"/>
      <c r="L682" s="95"/>
      <c r="M682" s="95"/>
      <c r="N682" s="96" t="str">
        <f>IF(INDEX(技能效果!L:L,MATCH(技能效果等级!B682,技能效果!B:B,0))="","",INDEX(技能效果!L:L,MATCH(技能效果等级!B682,技能效果!B:B,0)))</f>
        <v/>
      </c>
      <c r="O682" s="95">
        <f>IF(INDEX(技能效果!N:N,MATCH(B682,技能效果!B:B,0))=0,INDEX(技能效果!M:M,MATCH(技能效果等级!B682,技能效果!B:B,0)),INDEX(技能效果!M:M,MATCH(技能效果等级!B682,技能效果!B:B,0))*VLOOKUP(E682,技能数值计算!$C$19:$D$28,2,FALSE))</f>
        <v>0</v>
      </c>
      <c r="P682" s="95"/>
      <c r="Q682" s="95"/>
      <c r="R682" s="95" t="str">
        <f>IF(INDEX(技能效果!O:O,MATCH(技能效果等级!B682,技能效果!B:B,0))="","",INDEX(技能效果!O:O,MATCH(技能效果等级!B682,技能效果!B:B,0)))</f>
        <v/>
      </c>
      <c r="S682" s="95"/>
      <c r="T682" s="95"/>
      <c r="U682" s="95"/>
      <c r="V682" s="96" t="str">
        <f>IF(INDEX(技能效果!AF:AF,MATCH(技能效果等级!B682,技能效果!B:B,0))="","",INDEX(技能效果!AF:AF,MATCH(技能效果等级!B682,技能效果!B:B,0)))</f>
        <v/>
      </c>
      <c r="W682" s="95">
        <f t="shared" si="8"/>
        <v>59</v>
      </c>
      <c r="X682" s="95"/>
      <c r="Y682" s="95"/>
    </row>
    <row r="683" spans="1:25" ht="16.5" x14ac:dyDescent="0.2">
      <c r="A683" s="62">
        <v>680</v>
      </c>
      <c r="B683" s="95">
        <f>INDEX(技能效果!B:B,MATCH(技能效果等级!W683,技能效果!AE:AE,0))</f>
        <v>130701201</v>
      </c>
      <c r="C683" s="95" t="str">
        <f>INDEX(技能效果!C:C,MATCH(技能效果等级!B683,技能效果!B:B,0))</f>
        <v>夏侯惇普攻伤害</v>
      </c>
      <c r="D683" s="96" t="s">
        <v>873</v>
      </c>
      <c r="E683" s="95">
        <v>6</v>
      </c>
      <c r="F683" s="95">
        <f>INDEX(技能效果!H:H,MATCH(技能效果等级!B683,技能效果!B:B,0))</f>
        <v>1001</v>
      </c>
      <c r="G683" s="95">
        <f>IF(INDEX(技能效果!K:K,MATCH(B683,技能效果!B:B,0))=0,INDEX(技能效果!I:I,MATCH(技能效果等级!B683,技能效果!B:B,0)),INDEX(技能效果!I:I,MATCH(技能效果等级!B683,技能效果!B:B,0))*VLOOKUP(E683,技能数值计算!$C$19:$D$28,2,FALSE))</f>
        <v>1</v>
      </c>
      <c r="H683" s="95">
        <f>INDEX(技能效果!J:J,MATCH(技能效果等级!B683,技能效果!B:B,0))</f>
        <v>0</v>
      </c>
      <c r="I683" s="95"/>
      <c r="J683" s="95"/>
      <c r="K683" s="95"/>
      <c r="L683" s="95"/>
      <c r="M683" s="95"/>
      <c r="N683" s="96" t="str">
        <f>IF(INDEX(技能效果!L:L,MATCH(技能效果等级!B683,技能效果!B:B,0))="","",INDEX(技能效果!L:L,MATCH(技能效果等级!B683,技能效果!B:B,0)))</f>
        <v/>
      </c>
      <c r="O683" s="95">
        <f>IF(INDEX(技能效果!N:N,MATCH(B683,技能效果!B:B,0))=0,INDEX(技能效果!M:M,MATCH(技能效果等级!B683,技能效果!B:B,0)),INDEX(技能效果!M:M,MATCH(技能效果等级!B683,技能效果!B:B,0))*VLOOKUP(E683,技能数值计算!$C$19:$D$28,2,FALSE))</f>
        <v>0</v>
      </c>
      <c r="P683" s="95"/>
      <c r="Q683" s="95"/>
      <c r="R683" s="95" t="str">
        <f>IF(INDEX(技能效果!O:O,MATCH(技能效果等级!B683,技能效果!B:B,0))="","",INDEX(技能效果!O:O,MATCH(技能效果等级!B683,技能效果!B:B,0)))</f>
        <v/>
      </c>
      <c r="S683" s="95"/>
      <c r="T683" s="95"/>
      <c r="U683" s="95"/>
      <c r="V683" s="96" t="str">
        <f>IF(INDEX(技能效果!AF:AF,MATCH(技能效果等级!B683,技能效果!B:B,0))="","",INDEX(技能效果!AF:AF,MATCH(技能效果等级!B683,技能效果!B:B,0)))</f>
        <v/>
      </c>
      <c r="W683" s="95">
        <f t="shared" si="8"/>
        <v>59</v>
      </c>
      <c r="X683" s="95"/>
      <c r="Y683" s="95"/>
    </row>
    <row r="684" spans="1:25" ht="16.5" x14ac:dyDescent="0.2">
      <c r="A684" s="62">
        <v>681</v>
      </c>
      <c r="B684" s="95">
        <f>INDEX(技能效果!B:B,MATCH(技能效果等级!W684,技能效果!AE:AE,0))</f>
        <v>130701201</v>
      </c>
      <c r="C684" s="95" t="str">
        <f>INDEX(技能效果!C:C,MATCH(技能效果等级!B684,技能效果!B:B,0))</f>
        <v>夏侯惇普攻伤害</v>
      </c>
      <c r="D684" s="96" t="s">
        <v>873</v>
      </c>
      <c r="E684" s="95">
        <v>7</v>
      </c>
      <c r="F684" s="95">
        <f>INDEX(技能效果!H:H,MATCH(技能效果等级!B684,技能效果!B:B,0))</f>
        <v>1001</v>
      </c>
      <c r="G684" s="95">
        <f>IF(INDEX(技能效果!K:K,MATCH(B684,技能效果!B:B,0))=0,INDEX(技能效果!I:I,MATCH(技能效果等级!B684,技能效果!B:B,0)),INDEX(技能效果!I:I,MATCH(技能效果等级!B684,技能效果!B:B,0))*VLOOKUP(E684,技能数值计算!$C$19:$D$28,2,FALSE))</f>
        <v>1</v>
      </c>
      <c r="H684" s="95">
        <f>INDEX(技能效果!J:J,MATCH(技能效果等级!B684,技能效果!B:B,0))</f>
        <v>0</v>
      </c>
      <c r="I684" s="95"/>
      <c r="J684" s="95"/>
      <c r="K684" s="95"/>
      <c r="L684" s="95"/>
      <c r="M684" s="95"/>
      <c r="N684" s="96" t="str">
        <f>IF(INDEX(技能效果!L:L,MATCH(技能效果等级!B684,技能效果!B:B,0))="","",INDEX(技能效果!L:L,MATCH(技能效果等级!B684,技能效果!B:B,0)))</f>
        <v/>
      </c>
      <c r="O684" s="95">
        <f>IF(INDEX(技能效果!N:N,MATCH(B684,技能效果!B:B,0))=0,INDEX(技能效果!M:M,MATCH(技能效果等级!B684,技能效果!B:B,0)),INDEX(技能效果!M:M,MATCH(技能效果等级!B684,技能效果!B:B,0))*VLOOKUP(E684,技能数值计算!$C$19:$D$28,2,FALSE))</f>
        <v>0</v>
      </c>
      <c r="P684" s="95"/>
      <c r="Q684" s="95"/>
      <c r="R684" s="95" t="str">
        <f>IF(INDEX(技能效果!O:O,MATCH(技能效果等级!B684,技能效果!B:B,0))="","",INDEX(技能效果!O:O,MATCH(技能效果等级!B684,技能效果!B:B,0)))</f>
        <v/>
      </c>
      <c r="S684" s="95"/>
      <c r="T684" s="95"/>
      <c r="U684" s="95"/>
      <c r="V684" s="96" t="str">
        <f>IF(INDEX(技能效果!AF:AF,MATCH(技能效果等级!B684,技能效果!B:B,0))="","",INDEX(技能效果!AF:AF,MATCH(技能效果等级!B684,技能效果!B:B,0)))</f>
        <v/>
      </c>
      <c r="W684" s="95">
        <f t="shared" si="8"/>
        <v>59</v>
      </c>
      <c r="X684" s="95"/>
      <c r="Y684" s="95"/>
    </row>
    <row r="685" spans="1:25" ht="16.5" x14ac:dyDescent="0.2">
      <c r="A685" s="62">
        <v>682</v>
      </c>
      <c r="B685" s="95">
        <f>INDEX(技能效果!B:B,MATCH(技能效果等级!W685,技能效果!AE:AE,0))</f>
        <v>130701201</v>
      </c>
      <c r="C685" s="95" t="str">
        <f>INDEX(技能效果!C:C,MATCH(技能效果等级!B685,技能效果!B:B,0))</f>
        <v>夏侯惇普攻伤害</v>
      </c>
      <c r="D685" s="96" t="s">
        <v>873</v>
      </c>
      <c r="E685" s="95">
        <v>8</v>
      </c>
      <c r="F685" s="95">
        <f>INDEX(技能效果!H:H,MATCH(技能效果等级!B685,技能效果!B:B,0))</f>
        <v>1001</v>
      </c>
      <c r="G685" s="95">
        <f>IF(INDEX(技能效果!K:K,MATCH(B685,技能效果!B:B,0))=0,INDEX(技能效果!I:I,MATCH(技能效果等级!B685,技能效果!B:B,0)),INDEX(技能效果!I:I,MATCH(技能效果等级!B685,技能效果!B:B,0))*VLOOKUP(E685,技能数值计算!$C$19:$D$28,2,FALSE))</f>
        <v>1</v>
      </c>
      <c r="H685" s="95">
        <f>INDEX(技能效果!J:J,MATCH(技能效果等级!B685,技能效果!B:B,0))</f>
        <v>0</v>
      </c>
      <c r="I685" s="95"/>
      <c r="J685" s="95"/>
      <c r="K685" s="95"/>
      <c r="L685" s="95"/>
      <c r="M685" s="95"/>
      <c r="N685" s="96" t="str">
        <f>IF(INDEX(技能效果!L:L,MATCH(技能效果等级!B685,技能效果!B:B,0))="","",INDEX(技能效果!L:L,MATCH(技能效果等级!B685,技能效果!B:B,0)))</f>
        <v/>
      </c>
      <c r="O685" s="95">
        <f>IF(INDEX(技能效果!N:N,MATCH(B685,技能效果!B:B,0))=0,INDEX(技能效果!M:M,MATCH(技能效果等级!B685,技能效果!B:B,0)),INDEX(技能效果!M:M,MATCH(技能效果等级!B685,技能效果!B:B,0))*VLOOKUP(E685,技能数值计算!$C$19:$D$28,2,FALSE))</f>
        <v>0</v>
      </c>
      <c r="P685" s="95"/>
      <c r="Q685" s="95"/>
      <c r="R685" s="95" t="str">
        <f>IF(INDEX(技能效果!O:O,MATCH(技能效果等级!B685,技能效果!B:B,0))="","",INDEX(技能效果!O:O,MATCH(技能效果等级!B685,技能效果!B:B,0)))</f>
        <v/>
      </c>
      <c r="S685" s="95"/>
      <c r="T685" s="95"/>
      <c r="U685" s="95"/>
      <c r="V685" s="96" t="str">
        <f>IF(INDEX(技能效果!AF:AF,MATCH(技能效果等级!B685,技能效果!B:B,0))="","",INDEX(技能效果!AF:AF,MATCH(技能效果等级!B685,技能效果!B:B,0)))</f>
        <v/>
      </c>
      <c r="W685" s="95">
        <f t="shared" ref="W685:W748" si="9">W675+1</f>
        <v>59</v>
      </c>
      <c r="X685" s="95"/>
      <c r="Y685" s="95"/>
    </row>
    <row r="686" spans="1:25" ht="16.5" x14ac:dyDescent="0.2">
      <c r="A686" s="62">
        <v>683</v>
      </c>
      <c r="B686" s="95">
        <f>INDEX(技能效果!B:B,MATCH(技能效果等级!W686,技能效果!AE:AE,0))</f>
        <v>130701201</v>
      </c>
      <c r="C686" s="95" t="str">
        <f>INDEX(技能效果!C:C,MATCH(技能效果等级!B686,技能效果!B:B,0))</f>
        <v>夏侯惇普攻伤害</v>
      </c>
      <c r="D686" s="96" t="s">
        <v>873</v>
      </c>
      <c r="E686" s="95">
        <v>9</v>
      </c>
      <c r="F686" s="95">
        <f>INDEX(技能效果!H:H,MATCH(技能效果等级!B686,技能效果!B:B,0))</f>
        <v>1001</v>
      </c>
      <c r="G686" s="95">
        <f>IF(INDEX(技能效果!K:K,MATCH(B686,技能效果!B:B,0))=0,INDEX(技能效果!I:I,MATCH(技能效果等级!B686,技能效果!B:B,0)),INDEX(技能效果!I:I,MATCH(技能效果等级!B686,技能效果!B:B,0))*VLOOKUP(E686,技能数值计算!$C$19:$D$28,2,FALSE))</f>
        <v>1</v>
      </c>
      <c r="H686" s="95">
        <f>INDEX(技能效果!J:J,MATCH(技能效果等级!B686,技能效果!B:B,0))</f>
        <v>0</v>
      </c>
      <c r="I686" s="95"/>
      <c r="J686" s="95"/>
      <c r="K686" s="95"/>
      <c r="L686" s="95"/>
      <c r="M686" s="95"/>
      <c r="N686" s="96" t="str">
        <f>IF(INDEX(技能效果!L:L,MATCH(技能效果等级!B686,技能效果!B:B,0))="","",INDEX(技能效果!L:L,MATCH(技能效果等级!B686,技能效果!B:B,0)))</f>
        <v/>
      </c>
      <c r="O686" s="95">
        <f>IF(INDEX(技能效果!N:N,MATCH(B686,技能效果!B:B,0))=0,INDEX(技能效果!M:M,MATCH(技能效果等级!B686,技能效果!B:B,0)),INDEX(技能效果!M:M,MATCH(技能效果等级!B686,技能效果!B:B,0))*VLOOKUP(E686,技能数值计算!$C$19:$D$28,2,FALSE))</f>
        <v>0</v>
      </c>
      <c r="P686" s="95"/>
      <c r="Q686" s="95"/>
      <c r="R686" s="95" t="str">
        <f>IF(INDEX(技能效果!O:O,MATCH(技能效果等级!B686,技能效果!B:B,0))="","",INDEX(技能效果!O:O,MATCH(技能效果等级!B686,技能效果!B:B,0)))</f>
        <v/>
      </c>
      <c r="S686" s="95"/>
      <c r="T686" s="95"/>
      <c r="U686" s="95"/>
      <c r="V686" s="96" t="str">
        <f>IF(INDEX(技能效果!AF:AF,MATCH(技能效果等级!B686,技能效果!B:B,0))="","",INDEX(技能效果!AF:AF,MATCH(技能效果等级!B686,技能效果!B:B,0)))</f>
        <v/>
      </c>
      <c r="W686" s="95">
        <f t="shared" si="9"/>
        <v>59</v>
      </c>
      <c r="X686" s="95"/>
      <c r="Y686" s="95"/>
    </row>
    <row r="687" spans="1:25" ht="16.5" x14ac:dyDescent="0.2">
      <c r="A687" s="62">
        <v>684</v>
      </c>
      <c r="B687" s="95">
        <f>INDEX(技能效果!B:B,MATCH(技能效果等级!W687,技能效果!AE:AE,0))</f>
        <v>130701201</v>
      </c>
      <c r="C687" s="95" t="str">
        <f>INDEX(技能效果!C:C,MATCH(技能效果等级!B687,技能效果!B:B,0))</f>
        <v>夏侯惇普攻伤害</v>
      </c>
      <c r="D687" s="96" t="s">
        <v>873</v>
      </c>
      <c r="E687" s="95">
        <v>10</v>
      </c>
      <c r="F687" s="95">
        <f>INDEX(技能效果!H:H,MATCH(技能效果等级!B687,技能效果!B:B,0))</f>
        <v>1001</v>
      </c>
      <c r="G687" s="95">
        <f>IF(INDEX(技能效果!K:K,MATCH(B687,技能效果!B:B,0))=0,INDEX(技能效果!I:I,MATCH(技能效果等级!B687,技能效果!B:B,0)),INDEX(技能效果!I:I,MATCH(技能效果等级!B687,技能效果!B:B,0))*VLOOKUP(E687,技能数值计算!$C$19:$D$28,2,FALSE))</f>
        <v>1</v>
      </c>
      <c r="H687" s="95">
        <f>INDEX(技能效果!J:J,MATCH(技能效果等级!B687,技能效果!B:B,0))</f>
        <v>0</v>
      </c>
      <c r="I687" s="95"/>
      <c r="J687" s="95"/>
      <c r="K687" s="95"/>
      <c r="L687" s="95"/>
      <c r="M687" s="95"/>
      <c r="N687" s="96" t="str">
        <f>IF(INDEX(技能效果!L:L,MATCH(技能效果等级!B687,技能效果!B:B,0))="","",INDEX(技能效果!L:L,MATCH(技能效果等级!B687,技能效果!B:B,0)))</f>
        <v/>
      </c>
      <c r="O687" s="95">
        <f>IF(INDEX(技能效果!N:N,MATCH(B687,技能效果!B:B,0))=0,INDEX(技能效果!M:M,MATCH(技能效果等级!B687,技能效果!B:B,0)),INDEX(技能效果!M:M,MATCH(技能效果等级!B687,技能效果!B:B,0))*VLOOKUP(E687,技能数值计算!$C$19:$D$28,2,FALSE))</f>
        <v>0</v>
      </c>
      <c r="P687" s="95"/>
      <c r="Q687" s="95"/>
      <c r="R687" s="95" t="str">
        <f>IF(INDEX(技能效果!O:O,MATCH(技能效果等级!B687,技能效果!B:B,0))="","",INDEX(技能效果!O:O,MATCH(技能效果等级!B687,技能效果!B:B,0)))</f>
        <v/>
      </c>
      <c r="S687" s="95"/>
      <c r="T687" s="95"/>
      <c r="U687" s="95"/>
      <c r="V687" s="96" t="str">
        <f>IF(INDEX(技能效果!AF:AF,MATCH(技能效果等级!B687,技能效果!B:B,0))="","",INDEX(技能效果!AF:AF,MATCH(技能效果等级!B687,技能效果!B:B,0)))</f>
        <v/>
      </c>
      <c r="W687" s="95">
        <f t="shared" si="9"/>
        <v>59</v>
      </c>
      <c r="X687" s="95"/>
      <c r="Y687" s="95"/>
    </row>
    <row r="688" spans="1:25" ht="16.5" x14ac:dyDescent="0.2">
      <c r="A688" s="62">
        <v>685</v>
      </c>
      <c r="B688" s="95">
        <f>INDEX(技能效果!B:B,MATCH(技能效果等级!W688,技能效果!AE:AE,0))</f>
        <v>130701202</v>
      </c>
      <c r="C688" s="95" t="str">
        <f>INDEX(技能效果!C:C,MATCH(技能效果等级!B688,技能效果!B:B,0))</f>
        <v>夏侯惇普攻水晶</v>
      </c>
      <c r="D688" s="96" t="s">
        <v>873</v>
      </c>
      <c r="E688" s="95">
        <v>1</v>
      </c>
      <c r="F688" s="95">
        <f>INDEX(技能效果!H:H,MATCH(技能效果等级!B688,技能效果!B:B,0))</f>
        <v>3006</v>
      </c>
      <c r="G688" s="95">
        <f>IF(INDEX(技能效果!K:K,MATCH(B688,技能效果!B:B,0))=0,INDEX(技能效果!I:I,MATCH(技能效果等级!B688,技能效果!B:B,0)),INDEX(技能效果!I:I,MATCH(技能效果等级!B688,技能效果!B:B,0))*VLOOKUP(E688,技能数值计算!$C$19:$D$28,2,FALSE))</f>
        <v>1</v>
      </c>
      <c r="H688" s="95">
        <f>INDEX(技能效果!J:J,MATCH(技能效果等级!B688,技能效果!B:B,0))</f>
        <v>0</v>
      </c>
      <c r="I688" s="95"/>
      <c r="J688" s="95"/>
      <c r="K688" s="95"/>
      <c r="L688" s="95"/>
      <c r="M688" s="95"/>
      <c r="N688" s="96" t="str">
        <f>IF(INDEX(技能效果!L:L,MATCH(技能效果等级!B688,技能效果!B:B,0))="","",INDEX(技能效果!L:L,MATCH(技能效果等级!B688,技能效果!B:B,0)))</f>
        <v/>
      </c>
      <c r="O688" s="95">
        <f>IF(INDEX(技能效果!N:N,MATCH(B688,技能效果!B:B,0))=0,INDEX(技能效果!M:M,MATCH(技能效果等级!B688,技能效果!B:B,0)),INDEX(技能效果!M:M,MATCH(技能效果等级!B688,技能效果!B:B,0))*VLOOKUP(E688,技能数值计算!$C$19:$D$28,2,FALSE))</f>
        <v>0</v>
      </c>
      <c r="P688" s="95"/>
      <c r="Q688" s="95"/>
      <c r="R688" s="95" t="str">
        <f>IF(INDEX(技能效果!O:O,MATCH(技能效果等级!B688,技能效果!B:B,0))="","",INDEX(技能效果!O:O,MATCH(技能效果等级!B688,技能效果!B:B,0)))</f>
        <v/>
      </c>
      <c r="S688" s="95"/>
      <c r="T688" s="95"/>
      <c r="U688" s="95"/>
      <c r="V688" s="96" t="str">
        <f>IF(INDEX(技能效果!AF:AF,MATCH(技能效果等级!B688,技能效果!B:B,0))="","",INDEX(技能效果!AF:AF,MATCH(技能效果等级!B688,技能效果!B:B,0)))</f>
        <v/>
      </c>
      <c r="W688" s="95">
        <f t="shared" si="9"/>
        <v>60</v>
      </c>
      <c r="X688" s="95"/>
      <c r="Y688" s="95"/>
    </row>
    <row r="689" spans="1:25" ht="16.5" x14ac:dyDescent="0.2">
      <c r="A689" s="62">
        <v>686</v>
      </c>
      <c r="B689" s="95">
        <f>INDEX(技能效果!B:B,MATCH(技能效果等级!W689,技能效果!AE:AE,0))</f>
        <v>130701202</v>
      </c>
      <c r="C689" s="95" t="str">
        <f>INDEX(技能效果!C:C,MATCH(技能效果等级!B689,技能效果!B:B,0))</f>
        <v>夏侯惇普攻水晶</v>
      </c>
      <c r="D689" s="96" t="s">
        <v>873</v>
      </c>
      <c r="E689" s="95">
        <v>2</v>
      </c>
      <c r="F689" s="95">
        <f>INDEX(技能效果!H:H,MATCH(技能效果等级!B689,技能效果!B:B,0))</f>
        <v>3006</v>
      </c>
      <c r="G689" s="95">
        <f>IF(INDEX(技能效果!K:K,MATCH(B689,技能效果!B:B,0))=0,INDEX(技能效果!I:I,MATCH(技能效果等级!B689,技能效果!B:B,0)),INDEX(技能效果!I:I,MATCH(技能效果等级!B689,技能效果!B:B,0))*VLOOKUP(E689,技能数值计算!$C$19:$D$28,2,FALSE))</f>
        <v>1</v>
      </c>
      <c r="H689" s="95">
        <f>INDEX(技能效果!J:J,MATCH(技能效果等级!B689,技能效果!B:B,0))</f>
        <v>0</v>
      </c>
      <c r="I689" s="95"/>
      <c r="J689" s="95"/>
      <c r="K689" s="95"/>
      <c r="L689" s="95"/>
      <c r="M689" s="95"/>
      <c r="N689" s="96" t="str">
        <f>IF(INDEX(技能效果!L:L,MATCH(技能效果等级!B689,技能效果!B:B,0))="","",INDEX(技能效果!L:L,MATCH(技能效果等级!B689,技能效果!B:B,0)))</f>
        <v/>
      </c>
      <c r="O689" s="95">
        <f>IF(INDEX(技能效果!N:N,MATCH(B689,技能效果!B:B,0))=0,INDEX(技能效果!M:M,MATCH(技能效果等级!B689,技能效果!B:B,0)),INDEX(技能效果!M:M,MATCH(技能效果等级!B689,技能效果!B:B,0))*VLOOKUP(E689,技能数值计算!$C$19:$D$28,2,FALSE))</f>
        <v>0</v>
      </c>
      <c r="P689" s="95"/>
      <c r="Q689" s="95"/>
      <c r="R689" s="95" t="str">
        <f>IF(INDEX(技能效果!O:O,MATCH(技能效果等级!B689,技能效果!B:B,0))="","",INDEX(技能效果!O:O,MATCH(技能效果等级!B689,技能效果!B:B,0)))</f>
        <v/>
      </c>
      <c r="S689" s="95"/>
      <c r="T689" s="95"/>
      <c r="U689" s="95"/>
      <c r="V689" s="96" t="str">
        <f>IF(INDEX(技能效果!AF:AF,MATCH(技能效果等级!B689,技能效果!B:B,0))="","",INDEX(技能效果!AF:AF,MATCH(技能效果等级!B689,技能效果!B:B,0)))</f>
        <v/>
      </c>
      <c r="W689" s="95">
        <f t="shared" si="9"/>
        <v>60</v>
      </c>
      <c r="X689" s="95"/>
      <c r="Y689" s="95"/>
    </row>
    <row r="690" spans="1:25" ht="16.5" x14ac:dyDescent="0.2">
      <c r="A690" s="62">
        <v>687</v>
      </c>
      <c r="B690" s="95">
        <f>INDEX(技能效果!B:B,MATCH(技能效果等级!W690,技能效果!AE:AE,0))</f>
        <v>130701202</v>
      </c>
      <c r="C690" s="95" t="str">
        <f>INDEX(技能效果!C:C,MATCH(技能效果等级!B690,技能效果!B:B,0))</f>
        <v>夏侯惇普攻水晶</v>
      </c>
      <c r="D690" s="96" t="s">
        <v>873</v>
      </c>
      <c r="E690" s="95">
        <v>3</v>
      </c>
      <c r="F690" s="95">
        <f>INDEX(技能效果!H:H,MATCH(技能效果等级!B690,技能效果!B:B,0))</f>
        <v>3006</v>
      </c>
      <c r="G690" s="95">
        <f>IF(INDEX(技能效果!K:K,MATCH(B690,技能效果!B:B,0))=0,INDEX(技能效果!I:I,MATCH(技能效果等级!B690,技能效果!B:B,0)),INDEX(技能效果!I:I,MATCH(技能效果等级!B690,技能效果!B:B,0))*VLOOKUP(E690,技能数值计算!$C$19:$D$28,2,FALSE))</f>
        <v>1</v>
      </c>
      <c r="H690" s="95">
        <f>INDEX(技能效果!J:J,MATCH(技能效果等级!B690,技能效果!B:B,0))</f>
        <v>0</v>
      </c>
      <c r="I690" s="95"/>
      <c r="J690" s="95"/>
      <c r="K690" s="95"/>
      <c r="L690" s="95"/>
      <c r="M690" s="95"/>
      <c r="N690" s="96" t="str">
        <f>IF(INDEX(技能效果!L:L,MATCH(技能效果等级!B690,技能效果!B:B,0))="","",INDEX(技能效果!L:L,MATCH(技能效果等级!B690,技能效果!B:B,0)))</f>
        <v/>
      </c>
      <c r="O690" s="95">
        <f>IF(INDEX(技能效果!N:N,MATCH(B690,技能效果!B:B,0))=0,INDEX(技能效果!M:M,MATCH(技能效果等级!B690,技能效果!B:B,0)),INDEX(技能效果!M:M,MATCH(技能效果等级!B690,技能效果!B:B,0))*VLOOKUP(E690,技能数值计算!$C$19:$D$28,2,FALSE))</f>
        <v>0</v>
      </c>
      <c r="P690" s="95"/>
      <c r="Q690" s="95"/>
      <c r="R690" s="95" t="str">
        <f>IF(INDEX(技能效果!O:O,MATCH(技能效果等级!B690,技能效果!B:B,0))="","",INDEX(技能效果!O:O,MATCH(技能效果等级!B690,技能效果!B:B,0)))</f>
        <v/>
      </c>
      <c r="S690" s="95"/>
      <c r="T690" s="95"/>
      <c r="U690" s="95"/>
      <c r="V690" s="96" t="str">
        <f>IF(INDEX(技能效果!AF:AF,MATCH(技能效果等级!B690,技能效果!B:B,0))="","",INDEX(技能效果!AF:AF,MATCH(技能效果等级!B690,技能效果!B:B,0)))</f>
        <v/>
      </c>
      <c r="W690" s="95">
        <f t="shared" si="9"/>
        <v>60</v>
      </c>
      <c r="X690" s="95"/>
      <c r="Y690" s="95"/>
    </row>
    <row r="691" spans="1:25" ht="16.5" x14ac:dyDescent="0.2">
      <c r="A691" s="62">
        <v>688</v>
      </c>
      <c r="B691" s="95">
        <f>INDEX(技能效果!B:B,MATCH(技能效果等级!W691,技能效果!AE:AE,0))</f>
        <v>130701202</v>
      </c>
      <c r="C691" s="95" t="str">
        <f>INDEX(技能效果!C:C,MATCH(技能效果等级!B691,技能效果!B:B,0))</f>
        <v>夏侯惇普攻水晶</v>
      </c>
      <c r="D691" s="96" t="s">
        <v>873</v>
      </c>
      <c r="E691" s="95">
        <v>4</v>
      </c>
      <c r="F691" s="95">
        <f>INDEX(技能效果!H:H,MATCH(技能效果等级!B691,技能效果!B:B,0))</f>
        <v>3006</v>
      </c>
      <c r="G691" s="95">
        <f>IF(INDEX(技能效果!K:K,MATCH(B691,技能效果!B:B,0))=0,INDEX(技能效果!I:I,MATCH(技能效果等级!B691,技能效果!B:B,0)),INDEX(技能效果!I:I,MATCH(技能效果等级!B691,技能效果!B:B,0))*VLOOKUP(E691,技能数值计算!$C$19:$D$28,2,FALSE))</f>
        <v>1</v>
      </c>
      <c r="H691" s="95">
        <f>INDEX(技能效果!J:J,MATCH(技能效果等级!B691,技能效果!B:B,0))</f>
        <v>0</v>
      </c>
      <c r="I691" s="95"/>
      <c r="J691" s="95"/>
      <c r="K691" s="95"/>
      <c r="L691" s="95"/>
      <c r="M691" s="95"/>
      <c r="N691" s="96" t="str">
        <f>IF(INDEX(技能效果!L:L,MATCH(技能效果等级!B691,技能效果!B:B,0))="","",INDEX(技能效果!L:L,MATCH(技能效果等级!B691,技能效果!B:B,0)))</f>
        <v/>
      </c>
      <c r="O691" s="95">
        <f>IF(INDEX(技能效果!N:N,MATCH(B691,技能效果!B:B,0))=0,INDEX(技能效果!M:M,MATCH(技能效果等级!B691,技能效果!B:B,0)),INDEX(技能效果!M:M,MATCH(技能效果等级!B691,技能效果!B:B,0))*VLOOKUP(E691,技能数值计算!$C$19:$D$28,2,FALSE))</f>
        <v>0</v>
      </c>
      <c r="P691" s="95"/>
      <c r="Q691" s="95"/>
      <c r="R691" s="95" t="str">
        <f>IF(INDEX(技能效果!O:O,MATCH(技能效果等级!B691,技能效果!B:B,0))="","",INDEX(技能效果!O:O,MATCH(技能效果等级!B691,技能效果!B:B,0)))</f>
        <v/>
      </c>
      <c r="S691" s="95"/>
      <c r="T691" s="95"/>
      <c r="U691" s="95"/>
      <c r="V691" s="96" t="str">
        <f>IF(INDEX(技能效果!AF:AF,MATCH(技能效果等级!B691,技能效果!B:B,0))="","",INDEX(技能效果!AF:AF,MATCH(技能效果等级!B691,技能效果!B:B,0)))</f>
        <v/>
      </c>
      <c r="W691" s="95">
        <f t="shared" si="9"/>
        <v>60</v>
      </c>
      <c r="X691" s="95"/>
      <c r="Y691" s="95"/>
    </row>
    <row r="692" spans="1:25" ht="16.5" x14ac:dyDescent="0.2">
      <c r="A692" s="62">
        <v>689</v>
      </c>
      <c r="B692" s="95">
        <f>INDEX(技能效果!B:B,MATCH(技能效果等级!W692,技能效果!AE:AE,0))</f>
        <v>130701202</v>
      </c>
      <c r="C692" s="95" t="str">
        <f>INDEX(技能效果!C:C,MATCH(技能效果等级!B692,技能效果!B:B,0))</f>
        <v>夏侯惇普攻水晶</v>
      </c>
      <c r="D692" s="96" t="s">
        <v>873</v>
      </c>
      <c r="E692" s="95">
        <v>5</v>
      </c>
      <c r="F692" s="95">
        <f>INDEX(技能效果!H:H,MATCH(技能效果等级!B692,技能效果!B:B,0))</f>
        <v>3006</v>
      </c>
      <c r="G692" s="95">
        <f>IF(INDEX(技能效果!K:K,MATCH(B692,技能效果!B:B,0))=0,INDEX(技能效果!I:I,MATCH(技能效果等级!B692,技能效果!B:B,0)),INDEX(技能效果!I:I,MATCH(技能效果等级!B692,技能效果!B:B,0))*VLOOKUP(E692,技能数值计算!$C$19:$D$28,2,FALSE))</f>
        <v>1</v>
      </c>
      <c r="H692" s="95">
        <f>INDEX(技能效果!J:J,MATCH(技能效果等级!B692,技能效果!B:B,0))</f>
        <v>0</v>
      </c>
      <c r="I692" s="95"/>
      <c r="J692" s="95"/>
      <c r="K692" s="95"/>
      <c r="L692" s="95"/>
      <c r="M692" s="95"/>
      <c r="N692" s="96" t="str">
        <f>IF(INDEX(技能效果!L:L,MATCH(技能效果等级!B692,技能效果!B:B,0))="","",INDEX(技能效果!L:L,MATCH(技能效果等级!B692,技能效果!B:B,0)))</f>
        <v/>
      </c>
      <c r="O692" s="95">
        <f>IF(INDEX(技能效果!N:N,MATCH(B692,技能效果!B:B,0))=0,INDEX(技能效果!M:M,MATCH(技能效果等级!B692,技能效果!B:B,0)),INDEX(技能效果!M:M,MATCH(技能效果等级!B692,技能效果!B:B,0))*VLOOKUP(E692,技能数值计算!$C$19:$D$28,2,FALSE))</f>
        <v>0</v>
      </c>
      <c r="P692" s="95"/>
      <c r="Q692" s="95"/>
      <c r="R692" s="95" t="str">
        <f>IF(INDEX(技能效果!O:O,MATCH(技能效果等级!B692,技能效果!B:B,0))="","",INDEX(技能效果!O:O,MATCH(技能效果等级!B692,技能效果!B:B,0)))</f>
        <v/>
      </c>
      <c r="S692" s="95"/>
      <c r="T692" s="95"/>
      <c r="U692" s="95"/>
      <c r="V692" s="96" t="str">
        <f>IF(INDEX(技能效果!AF:AF,MATCH(技能效果等级!B692,技能效果!B:B,0))="","",INDEX(技能效果!AF:AF,MATCH(技能效果等级!B692,技能效果!B:B,0)))</f>
        <v/>
      </c>
      <c r="W692" s="95">
        <f t="shared" si="9"/>
        <v>60</v>
      </c>
      <c r="X692" s="95"/>
      <c r="Y692" s="95"/>
    </row>
    <row r="693" spans="1:25" ht="16.5" x14ac:dyDescent="0.2">
      <c r="A693" s="62">
        <v>690</v>
      </c>
      <c r="B693" s="95">
        <f>INDEX(技能效果!B:B,MATCH(技能效果等级!W693,技能效果!AE:AE,0))</f>
        <v>130701202</v>
      </c>
      <c r="C693" s="95" t="str">
        <f>INDEX(技能效果!C:C,MATCH(技能效果等级!B693,技能效果!B:B,0))</f>
        <v>夏侯惇普攻水晶</v>
      </c>
      <c r="D693" s="96" t="s">
        <v>873</v>
      </c>
      <c r="E693" s="95">
        <v>6</v>
      </c>
      <c r="F693" s="95">
        <f>INDEX(技能效果!H:H,MATCH(技能效果等级!B693,技能效果!B:B,0))</f>
        <v>3006</v>
      </c>
      <c r="G693" s="95">
        <f>IF(INDEX(技能效果!K:K,MATCH(B693,技能效果!B:B,0))=0,INDEX(技能效果!I:I,MATCH(技能效果等级!B693,技能效果!B:B,0)),INDEX(技能效果!I:I,MATCH(技能效果等级!B693,技能效果!B:B,0))*VLOOKUP(E693,技能数值计算!$C$19:$D$28,2,FALSE))</f>
        <v>1</v>
      </c>
      <c r="H693" s="95">
        <f>INDEX(技能效果!J:J,MATCH(技能效果等级!B693,技能效果!B:B,0))</f>
        <v>0</v>
      </c>
      <c r="I693" s="95"/>
      <c r="J693" s="95"/>
      <c r="K693" s="95"/>
      <c r="L693" s="95"/>
      <c r="M693" s="95"/>
      <c r="N693" s="96" t="str">
        <f>IF(INDEX(技能效果!L:L,MATCH(技能效果等级!B693,技能效果!B:B,0))="","",INDEX(技能效果!L:L,MATCH(技能效果等级!B693,技能效果!B:B,0)))</f>
        <v/>
      </c>
      <c r="O693" s="95">
        <f>IF(INDEX(技能效果!N:N,MATCH(B693,技能效果!B:B,0))=0,INDEX(技能效果!M:M,MATCH(技能效果等级!B693,技能效果!B:B,0)),INDEX(技能效果!M:M,MATCH(技能效果等级!B693,技能效果!B:B,0))*VLOOKUP(E693,技能数值计算!$C$19:$D$28,2,FALSE))</f>
        <v>0</v>
      </c>
      <c r="P693" s="95"/>
      <c r="Q693" s="95"/>
      <c r="R693" s="95" t="str">
        <f>IF(INDEX(技能效果!O:O,MATCH(技能效果等级!B693,技能效果!B:B,0))="","",INDEX(技能效果!O:O,MATCH(技能效果等级!B693,技能效果!B:B,0)))</f>
        <v/>
      </c>
      <c r="S693" s="95"/>
      <c r="T693" s="95"/>
      <c r="U693" s="95"/>
      <c r="V693" s="96" t="str">
        <f>IF(INDEX(技能效果!AF:AF,MATCH(技能效果等级!B693,技能效果!B:B,0))="","",INDEX(技能效果!AF:AF,MATCH(技能效果等级!B693,技能效果!B:B,0)))</f>
        <v/>
      </c>
      <c r="W693" s="95">
        <f t="shared" si="9"/>
        <v>60</v>
      </c>
      <c r="X693" s="95"/>
      <c r="Y693" s="95"/>
    </row>
    <row r="694" spans="1:25" ht="16.5" x14ac:dyDescent="0.2">
      <c r="A694" s="62">
        <v>691</v>
      </c>
      <c r="B694" s="95">
        <f>INDEX(技能效果!B:B,MATCH(技能效果等级!W694,技能效果!AE:AE,0))</f>
        <v>130701202</v>
      </c>
      <c r="C694" s="95" t="str">
        <f>INDEX(技能效果!C:C,MATCH(技能效果等级!B694,技能效果!B:B,0))</f>
        <v>夏侯惇普攻水晶</v>
      </c>
      <c r="D694" s="96" t="s">
        <v>873</v>
      </c>
      <c r="E694" s="95">
        <v>7</v>
      </c>
      <c r="F694" s="95">
        <f>INDEX(技能效果!H:H,MATCH(技能效果等级!B694,技能效果!B:B,0))</f>
        <v>3006</v>
      </c>
      <c r="G694" s="95">
        <f>IF(INDEX(技能效果!K:K,MATCH(B694,技能效果!B:B,0))=0,INDEX(技能效果!I:I,MATCH(技能效果等级!B694,技能效果!B:B,0)),INDEX(技能效果!I:I,MATCH(技能效果等级!B694,技能效果!B:B,0))*VLOOKUP(E694,技能数值计算!$C$19:$D$28,2,FALSE))</f>
        <v>1</v>
      </c>
      <c r="H694" s="95">
        <f>INDEX(技能效果!J:J,MATCH(技能效果等级!B694,技能效果!B:B,0))</f>
        <v>0</v>
      </c>
      <c r="I694" s="95"/>
      <c r="J694" s="95"/>
      <c r="K694" s="95"/>
      <c r="L694" s="95"/>
      <c r="M694" s="95"/>
      <c r="N694" s="96" t="str">
        <f>IF(INDEX(技能效果!L:L,MATCH(技能效果等级!B694,技能效果!B:B,0))="","",INDEX(技能效果!L:L,MATCH(技能效果等级!B694,技能效果!B:B,0)))</f>
        <v/>
      </c>
      <c r="O694" s="95">
        <f>IF(INDEX(技能效果!N:N,MATCH(B694,技能效果!B:B,0))=0,INDEX(技能效果!M:M,MATCH(技能效果等级!B694,技能效果!B:B,0)),INDEX(技能效果!M:M,MATCH(技能效果等级!B694,技能效果!B:B,0))*VLOOKUP(E694,技能数值计算!$C$19:$D$28,2,FALSE))</f>
        <v>0</v>
      </c>
      <c r="P694" s="95"/>
      <c r="Q694" s="95"/>
      <c r="R694" s="95" t="str">
        <f>IF(INDEX(技能效果!O:O,MATCH(技能效果等级!B694,技能效果!B:B,0))="","",INDEX(技能效果!O:O,MATCH(技能效果等级!B694,技能效果!B:B,0)))</f>
        <v/>
      </c>
      <c r="S694" s="95"/>
      <c r="T694" s="95"/>
      <c r="U694" s="95"/>
      <c r="V694" s="96" t="str">
        <f>IF(INDEX(技能效果!AF:AF,MATCH(技能效果等级!B694,技能效果!B:B,0))="","",INDEX(技能效果!AF:AF,MATCH(技能效果等级!B694,技能效果!B:B,0)))</f>
        <v/>
      </c>
      <c r="W694" s="95">
        <f t="shared" si="9"/>
        <v>60</v>
      </c>
      <c r="X694" s="95"/>
      <c r="Y694" s="95"/>
    </row>
    <row r="695" spans="1:25" ht="16.5" x14ac:dyDescent="0.2">
      <c r="A695" s="62">
        <v>692</v>
      </c>
      <c r="B695" s="95">
        <f>INDEX(技能效果!B:B,MATCH(技能效果等级!W695,技能效果!AE:AE,0))</f>
        <v>130701202</v>
      </c>
      <c r="C695" s="95" t="str">
        <f>INDEX(技能效果!C:C,MATCH(技能效果等级!B695,技能效果!B:B,0))</f>
        <v>夏侯惇普攻水晶</v>
      </c>
      <c r="D695" s="96" t="s">
        <v>873</v>
      </c>
      <c r="E695" s="95">
        <v>8</v>
      </c>
      <c r="F695" s="95">
        <f>INDEX(技能效果!H:H,MATCH(技能效果等级!B695,技能效果!B:B,0))</f>
        <v>3006</v>
      </c>
      <c r="G695" s="95">
        <f>IF(INDEX(技能效果!K:K,MATCH(B695,技能效果!B:B,0))=0,INDEX(技能效果!I:I,MATCH(技能效果等级!B695,技能效果!B:B,0)),INDEX(技能效果!I:I,MATCH(技能效果等级!B695,技能效果!B:B,0))*VLOOKUP(E695,技能数值计算!$C$19:$D$28,2,FALSE))</f>
        <v>1</v>
      </c>
      <c r="H695" s="95">
        <f>INDEX(技能效果!J:J,MATCH(技能效果等级!B695,技能效果!B:B,0))</f>
        <v>0</v>
      </c>
      <c r="I695" s="95"/>
      <c r="J695" s="95"/>
      <c r="K695" s="95"/>
      <c r="L695" s="95"/>
      <c r="M695" s="95"/>
      <c r="N695" s="96" t="str">
        <f>IF(INDEX(技能效果!L:L,MATCH(技能效果等级!B695,技能效果!B:B,0))="","",INDEX(技能效果!L:L,MATCH(技能效果等级!B695,技能效果!B:B,0)))</f>
        <v/>
      </c>
      <c r="O695" s="95">
        <f>IF(INDEX(技能效果!N:N,MATCH(B695,技能效果!B:B,0))=0,INDEX(技能效果!M:M,MATCH(技能效果等级!B695,技能效果!B:B,0)),INDEX(技能效果!M:M,MATCH(技能效果等级!B695,技能效果!B:B,0))*VLOOKUP(E695,技能数值计算!$C$19:$D$28,2,FALSE))</f>
        <v>0</v>
      </c>
      <c r="P695" s="95"/>
      <c r="Q695" s="95"/>
      <c r="R695" s="95" t="str">
        <f>IF(INDEX(技能效果!O:O,MATCH(技能效果等级!B695,技能效果!B:B,0))="","",INDEX(技能效果!O:O,MATCH(技能效果等级!B695,技能效果!B:B,0)))</f>
        <v/>
      </c>
      <c r="S695" s="95"/>
      <c r="T695" s="95"/>
      <c r="U695" s="95"/>
      <c r="V695" s="96" t="str">
        <f>IF(INDEX(技能效果!AF:AF,MATCH(技能效果等级!B695,技能效果!B:B,0))="","",INDEX(技能效果!AF:AF,MATCH(技能效果等级!B695,技能效果!B:B,0)))</f>
        <v/>
      </c>
      <c r="W695" s="95">
        <f t="shared" si="9"/>
        <v>60</v>
      </c>
      <c r="X695" s="95"/>
      <c r="Y695" s="95"/>
    </row>
    <row r="696" spans="1:25" ht="16.5" x14ac:dyDescent="0.2">
      <c r="A696" s="62">
        <v>693</v>
      </c>
      <c r="B696" s="95">
        <f>INDEX(技能效果!B:B,MATCH(技能效果等级!W696,技能效果!AE:AE,0))</f>
        <v>130701202</v>
      </c>
      <c r="C696" s="95" t="str">
        <f>INDEX(技能效果!C:C,MATCH(技能效果等级!B696,技能效果!B:B,0))</f>
        <v>夏侯惇普攻水晶</v>
      </c>
      <c r="D696" s="96" t="s">
        <v>873</v>
      </c>
      <c r="E696" s="95">
        <v>9</v>
      </c>
      <c r="F696" s="95">
        <f>INDEX(技能效果!H:H,MATCH(技能效果等级!B696,技能效果!B:B,0))</f>
        <v>3006</v>
      </c>
      <c r="G696" s="95">
        <f>IF(INDEX(技能效果!K:K,MATCH(B696,技能效果!B:B,0))=0,INDEX(技能效果!I:I,MATCH(技能效果等级!B696,技能效果!B:B,0)),INDEX(技能效果!I:I,MATCH(技能效果等级!B696,技能效果!B:B,0))*VLOOKUP(E696,技能数值计算!$C$19:$D$28,2,FALSE))</f>
        <v>1</v>
      </c>
      <c r="H696" s="95">
        <f>INDEX(技能效果!J:J,MATCH(技能效果等级!B696,技能效果!B:B,0))</f>
        <v>0</v>
      </c>
      <c r="I696" s="95"/>
      <c r="J696" s="95"/>
      <c r="K696" s="95"/>
      <c r="L696" s="95"/>
      <c r="M696" s="95"/>
      <c r="N696" s="96" t="str">
        <f>IF(INDEX(技能效果!L:L,MATCH(技能效果等级!B696,技能效果!B:B,0))="","",INDEX(技能效果!L:L,MATCH(技能效果等级!B696,技能效果!B:B,0)))</f>
        <v/>
      </c>
      <c r="O696" s="95">
        <f>IF(INDEX(技能效果!N:N,MATCH(B696,技能效果!B:B,0))=0,INDEX(技能效果!M:M,MATCH(技能效果等级!B696,技能效果!B:B,0)),INDEX(技能效果!M:M,MATCH(技能效果等级!B696,技能效果!B:B,0))*VLOOKUP(E696,技能数值计算!$C$19:$D$28,2,FALSE))</f>
        <v>0</v>
      </c>
      <c r="P696" s="95"/>
      <c r="Q696" s="95"/>
      <c r="R696" s="95" t="str">
        <f>IF(INDEX(技能效果!O:O,MATCH(技能效果等级!B696,技能效果!B:B,0))="","",INDEX(技能效果!O:O,MATCH(技能效果等级!B696,技能效果!B:B,0)))</f>
        <v/>
      </c>
      <c r="S696" s="95"/>
      <c r="T696" s="95"/>
      <c r="U696" s="95"/>
      <c r="V696" s="96" t="str">
        <f>IF(INDEX(技能效果!AF:AF,MATCH(技能效果等级!B696,技能效果!B:B,0))="","",INDEX(技能效果!AF:AF,MATCH(技能效果等级!B696,技能效果!B:B,0)))</f>
        <v/>
      </c>
      <c r="W696" s="95">
        <f t="shared" si="9"/>
        <v>60</v>
      </c>
      <c r="X696" s="95"/>
      <c r="Y696" s="95"/>
    </row>
    <row r="697" spans="1:25" ht="16.5" x14ac:dyDescent="0.2">
      <c r="A697" s="62">
        <v>694</v>
      </c>
      <c r="B697" s="95">
        <f>INDEX(技能效果!B:B,MATCH(技能效果等级!W697,技能效果!AE:AE,0))</f>
        <v>130701202</v>
      </c>
      <c r="C697" s="95" t="str">
        <f>INDEX(技能效果!C:C,MATCH(技能效果等级!B697,技能效果!B:B,0))</f>
        <v>夏侯惇普攻水晶</v>
      </c>
      <c r="D697" s="96" t="s">
        <v>873</v>
      </c>
      <c r="E697" s="95">
        <v>10</v>
      </c>
      <c r="F697" s="95">
        <f>INDEX(技能效果!H:H,MATCH(技能效果等级!B697,技能效果!B:B,0))</f>
        <v>3006</v>
      </c>
      <c r="G697" s="95">
        <f>IF(INDEX(技能效果!K:K,MATCH(B697,技能效果!B:B,0))=0,INDEX(技能效果!I:I,MATCH(技能效果等级!B697,技能效果!B:B,0)),INDEX(技能效果!I:I,MATCH(技能效果等级!B697,技能效果!B:B,0))*VLOOKUP(E697,技能数值计算!$C$19:$D$28,2,FALSE))</f>
        <v>1</v>
      </c>
      <c r="H697" s="95">
        <f>INDEX(技能效果!J:J,MATCH(技能效果等级!B697,技能效果!B:B,0))</f>
        <v>0</v>
      </c>
      <c r="I697" s="95"/>
      <c r="J697" s="95"/>
      <c r="K697" s="95"/>
      <c r="L697" s="95"/>
      <c r="M697" s="95"/>
      <c r="N697" s="96" t="str">
        <f>IF(INDEX(技能效果!L:L,MATCH(技能效果等级!B697,技能效果!B:B,0))="","",INDEX(技能效果!L:L,MATCH(技能效果等级!B697,技能效果!B:B,0)))</f>
        <v/>
      </c>
      <c r="O697" s="95">
        <f>IF(INDEX(技能效果!N:N,MATCH(B697,技能效果!B:B,0))=0,INDEX(技能效果!M:M,MATCH(技能效果等级!B697,技能效果!B:B,0)),INDEX(技能效果!M:M,MATCH(技能效果等级!B697,技能效果!B:B,0))*VLOOKUP(E697,技能数值计算!$C$19:$D$28,2,FALSE))</f>
        <v>0</v>
      </c>
      <c r="P697" s="95"/>
      <c r="Q697" s="95"/>
      <c r="R697" s="95" t="str">
        <f>IF(INDEX(技能效果!O:O,MATCH(技能效果等级!B697,技能效果!B:B,0))="","",INDEX(技能效果!O:O,MATCH(技能效果等级!B697,技能效果!B:B,0)))</f>
        <v/>
      </c>
      <c r="S697" s="95"/>
      <c r="T697" s="95"/>
      <c r="U697" s="95"/>
      <c r="V697" s="96" t="str">
        <f>IF(INDEX(技能效果!AF:AF,MATCH(技能效果等级!B697,技能效果!B:B,0))="","",INDEX(技能效果!AF:AF,MATCH(技能效果等级!B697,技能效果!B:B,0)))</f>
        <v/>
      </c>
      <c r="W697" s="95">
        <f t="shared" si="9"/>
        <v>60</v>
      </c>
      <c r="X697" s="95"/>
      <c r="Y697" s="95"/>
    </row>
    <row r="698" spans="1:25" ht="16.5" x14ac:dyDescent="0.2">
      <c r="A698" s="62">
        <v>695</v>
      </c>
      <c r="B698" s="95">
        <f>INDEX(技能效果!B:B,MATCH(技能效果等级!W698,技能效果!AE:AE,0))</f>
        <v>130701301</v>
      </c>
      <c r="C698" s="95" t="str">
        <f>INDEX(技能效果!C:C,MATCH(技能效果等级!B698,技能效果!B:B,0))</f>
        <v>塞伯罗斯普攻伤害</v>
      </c>
      <c r="D698" s="96" t="s">
        <v>873</v>
      </c>
      <c r="E698" s="95">
        <v>1</v>
      </c>
      <c r="F698" s="95">
        <f>INDEX(技能效果!H:H,MATCH(技能效果等级!B698,技能效果!B:B,0))</f>
        <v>1001</v>
      </c>
      <c r="G698" s="95">
        <f>IF(INDEX(技能效果!K:K,MATCH(B698,技能效果!B:B,0))=0,INDEX(技能效果!I:I,MATCH(技能效果等级!B698,技能效果!B:B,0)),INDEX(技能效果!I:I,MATCH(技能效果等级!B698,技能效果!B:B,0))*VLOOKUP(E698,技能数值计算!$C$19:$D$28,2,FALSE))</f>
        <v>1</v>
      </c>
      <c r="H698" s="95">
        <f>INDEX(技能效果!J:J,MATCH(技能效果等级!B698,技能效果!B:B,0))</f>
        <v>0</v>
      </c>
      <c r="I698" s="95"/>
      <c r="J698" s="95"/>
      <c r="K698" s="95"/>
      <c r="L698" s="95"/>
      <c r="M698" s="95"/>
      <c r="N698" s="96" t="str">
        <f>IF(INDEX(技能效果!L:L,MATCH(技能效果等级!B698,技能效果!B:B,0))="","",INDEX(技能效果!L:L,MATCH(技能效果等级!B698,技能效果!B:B,0)))</f>
        <v/>
      </c>
      <c r="O698" s="95">
        <f>IF(INDEX(技能效果!N:N,MATCH(B698,技能效果!B:B,0))=0,INDEX(技能效果!M:M,MATCH(技能效果等级!B698,技能效果!B:B,0)),INDEX(技能效果!M:M,MATCH(技能效果等级!B698,技能效果!B:B,0))*VLOOKUP(E698,技能数值计算!$C$19:$D$28,2,FALSE))</f>
        <v>0</v>
      </c>
      <c r="P698" s="95"/>
      <c r="Q698" s="95"/>
      <c r="R698" s="95" t="str">
        <f>IF(INDEX(技能效果!O:O,MATCH(技能效果等级!B698,技能效果!B:B,0))="","",INDEX(技能效果!O:O,MATCH(技能效果等级!B698,技能效果!B:B,0)))</f>
        <v/>
      </c>
      <c r="S698" s="95"/>
      <c r="T698" s="95"/>
      <c r="U698" s="95"/>
      <c r="V698" s="96" t="str">
        <f>IF(INDEX(技能效果!AF:AF,MATCH(技能效果等级!B698,技能效果!B:B,0))="","",INDEX(技能效果!AF:AF,MATCH(技能效果等级!B698,技能效果!B:B,0)))</f>
        <v/>
      </c>
      <c r="W698" s="95">
        <f t="shared" si="9"/>
        <v>61</v>
      </c>
      <c r="X698" s="95"/>
      <c r="Y698" s="95"/>
    </row>
    <row r="699" spans="1:25" ht="16.5" x14ac:dyDescent="0.2">
      <c r="A699" s="62">
        <v>696</v>
      </c>
      <c r="B699" s="95">
        <f>INDEX(技能效果!B:B,MATCH(技能效果等级!W699,技能效果!AE:AE,0))</f>
        <v>130701301</v>
      </c>
      <c r="C699" s="95" t="str">
        <f>INDEX(技能效果!C:C,MATCH(技能效果等级!B699,技能效果!B:B,0))</f>
        <v>塞伯罗斯普攻伤害</v>
      </c>
      <c r="D699" s="96" t="s">
        <v>873</v>
      </c>
      <c r="E699" s="95">
        <v>2</v>
      </c>
      <c r="F699" s="95">
        <f>INDEX(技能效果!H:H,MATCH(技能效果等级!B699,技能效果!B:B,0))</f>
        <v>1001</v>
      </c>
      <c r="G699" s="95">
        <f>IF(INDEX(技能效果!K:K,MATCH(B699,技能效果!B:B,0))=0,INDEX(技能效果!I:I,MATCH(技能效果等级!B699,技能效果!B:B,0)),INDEX(技能效果!I:I,MATCH(技能效果等级!B699,技能效果!B:B,0))*VLOOKUP(E699,技能数值计算!$C$19:$D$28,2,FALSE))</f>
        <v>1</v>
      </c>
      <c r="H699" s="95">
        <f>INDEX(技能效果!J:J,MATCH(技能效果等级!B699,技能效果!B:B,0))</f>
        <v>0</v>
      </c>
      <c r="I699" s="95"/>
      <c r="J699" s="95"/>
      <c r="K699" s="95"/>
      <c r="L699" s="95"/>
      <c r="M699" s="95"/>
      <c r="N699" s="96" t="str">
        <f>IF(INDEX(技能效果!L:L,MATCH(技能效果等级!B699,技能效果!B:B,0))="","",INDEX(技能效果!L:L,MATCH(技能效果等级!B699,技能效果!B:B,0)))</f>
        <v/>
      </c>
      <c r="O699" s="95">
        <f>IF(INDEX(技能效果!N:N,MATCH(B699,技能效果!B:B,0))=0,INDEX(技能效果!M:M,MATCH(技能效果等级!B699,技能效果!B:B,0)),INDEX(技能效果!M:M,MATCH(技能效果等级!B699,技能效果!B:B,0))*VLOOKUP(E699,技能数值计算!$C$19:$D$28,2,FALSE))</f>
        <v>0</v>
      </c>
      <c r="P699" s="95"/>
      <c r="Q699" s="95"/>
      <c r="R699" s="95" t="str">
        <f>IF(INDEX(技能效果!O:O,MATCH(技能效果等级!B699,技能效果!B:B,0))="","",INDEX(技能效果!O:O,MATCH(技能效果等级!B699,技能效果!B:B,0)))</f>
        <v/>
      </c>
      <c r="S699" s="95"/>
      <c r="T699" s="95"/>
      <c r="U699" s="95"/>
      <c r="V699" s="96" t="str">
        <f>IF(INDEX(技能效果!AF:AF,MATCH(技能效果等级!B699,技能效果!B:B,0))="","",INDEX(技能效果!AF:AF,MATCH(技能效果等级!B699,技能效果!B:B,0)))</f>
        <v/>
      </c>
      <c r="W699" s="95">
        <f t="shared" si="9"/>
        <v>61</v>
      </c>
      <c r="X699" s="95"/>
      <c r="Y699" s="95"/>
    </row>
    <row r="700" spans="1:25" ht="16.5" x14ac:dyDescent="0.2">
      <c r="A700" s="62">
        <v>697</v>
      </c>
      <c r="B700" s="95">
        <f>INDEX(技能效果!B:B,MATCH(技能效果等级!W700,技能效果!AE:AE,0))</f>
        <v>130701301</v>
      </c>
      <c r="C700" s="95" t="str">
        <f>INDEX(技能效果!C:C,MATCH(技能效果等级!B700,技能效果!B:B,0))</f>
        <v>塞伯罗斯普攻伤害</v>
      </c>
      <c r="D700" s="96" t="s">
        <v>873</v>
      </c>
      <c r="E700" s="95">
        <v>3</v>
      </c>
      <c r="F700" s="95">
        <f>INDEX(技能效果!H:H,MATCH(技能效果等级!B700,技能效果!B:B,0))</f>
        <v>1001</v>
      </c>
      <c r="G700" s="95">
        <f>IF(INDEX(技能效果!K:K,MATCH(B700,技能效果!B:B,0))=0,INDEX(技能效果!I:I,MATCH(技能效果等级!B700,技能效果!B:B,0)),INDEX(技能效果!I:I,MATCH(技能效果等级!B700,技能效果!B:B,0))*VLOOKUP(E700,技能数值计算!$C$19:$D$28,2,FALSE))</f>
        <v>1</v>
      </c>
      <c r="H700" s="95">
        <f>INDEX(技能效果!J:J,MATCH(技能效果等级!B700,技能效果!B:B,0))</f>
        <v>0</v>
      </c>
      <c r="I700" s="95"/>
      <c r="J700" s="95"/>
      <c r="K700" s="95"/>
      <c r="L700" s="95"/>
      <c r="M700" s="95"/>
      <c r="N700" s="96" t="str">
        <f>IF(INDEX(技能效果!L:L,MATCH(技能效果等级!B700,技能效果!B:B,0))="","",INDEX(技能效果!L:L,MATCH(技能效果等级!B700,技能效果!B:B,0)))</f>
        <v/>
      </c>
      <c r="O700" s="95">
        <f>IF(INDEX(技能效果!N:N,MATCH(B700,技能效果!B:B,0))=0,INDEX(技能效果!M:M,MATCH(技能效果等级!B700,技能效果!B:B,0)),INDEX(技能效果!M:M,MATCH(技能效果等级!B700,技能效果!B:B,0))*VLOOKUP(E700,技能数值计算!$C$19:$D$28,2,FALSE))</f>
        <v>0</v>
      </c>
      <c r="P700" s="95"/>
      <c r="Q700" s="95"/>
      <c r="R700" s="95" t="str">
        <f>IF(INDEX(技能效果!O:O,MATCH(技能效果等级!B700,技能效果!B:B,0))="","",INDEX(技能效果!O:O,MATCH(技能效果等级!B700,技能效果!B:B,0)))</f>
        <v/>
      </c>
      <c r="S700" s="95"/>
      <c r="T700" s="95"/>
      <c r="U700" s="95"/>
      <c r="V700" s="96" t="str">
        <f>IF(INDEX(技能效果!AF:AF,MATCH(技能效果等级!B700,技能效果!B:B,0))="","",INDEX(技能效果!AF:AF,MATCH(技能效果等级!B700,技能效果!B:B,0)))</f>
        <v/>
      </c>
      <c r="W700" s="95">
        <f t="shared" si="9"/>
        <v>61</v>
      </c>
      <c r="X700" s="95"/>
      <c r="Y700" s="95"/>
    </row>
    <row r="701" spans="1:25" ht="16.5" x14ac:dyDescent="0.2">
      <c r="A701" s="62">
        <v>698</v>
      </c>
      <c r="B701" s="95">
        <f>INDEX(技能效果!B:B,MATCH(技能效果等级!W701,技能效果!AE:AE,0))</f>
        <v>130701301</v>
      </c>
      <c r="C701" s="95" t="str">
        <f>INDEX(技能效果!C:C,MATCH(技能效果等级!B701,技能效果!B:B,0))</f>
        <v>塞伯罗斯普攻伤害</v>
      </c>
      <c r="D701" s="96" t="s">
        <v>873</v>
      </c>
      <c r="E701" s="95">
        <v>4</v>
      </c>
      <c r="F701" s="95">
        <f>INDEX(技能效果!H:H,MATCH(技能效果等级!B701,技能效果!B:B,0))</f>
        <v>1001</v>
      </c>
      <c r="G701" s="95">
        <f>IF(INDEX(技能效果!K:K,MATCH(B701,技能效果!B:B,0))=0,INDEX(技能效果!I:I,MATCH(技能效果等级!B701,技能效果!B:B,0)),INDEX(技能效果!I:I,MATCH(技能效果等级!B701,技能效果!B:B,0))*VLOOKUP(E701,技能数值计算!$C$19:$D$28,2,FALSE))</f>
        <v>1</v>
      </c>
      <c r="H701" s="95">
        <f>INDEX(技能效果!J:J,MATCH(技能效果等级!B701,技能效果!B:B,0))</f>
        <v>0</v>
      </c>
      <c r="I701" s="95"/>
      <c r="J701" s="95"/>
      <c r="K701" s="95"/>
      <c r="L701" s="95"/>
      <c r="M701" s="95"/>
      <c r="N701" s="96" t="str">
        <f>IF(INDEX(技能效果!L:L,MATCH(技能效果等级!B701,技能效果!B:B,0))="","",INDEX(技能效果!L:L,MATCH(技能效果等级!B701,技能效果!B:B,0)))</f>
        <v/>
      </c>
      <c r="O701" s="95">
        <f>IF(INDEX(技能效果!N:N,MATCH(B701,技能效果!B:B,0))=0,INDEX(技能效果!M:M,MATCH(技能效果等级!B701,技能效果!B:B,0)),INDEX(技能效果!M:M,MATCH(技能效果等级!B701,技能效果!B:B,0))*VLOOKUP(E701,技能数值计算!$C$19:$D$28,2,FALSE))</f>
        <v>0</v>
      </c>
      <c r="P701" s="95"/>
      <c r="Q701" s="95"/>
      <c r="R701" s="95" t="str">
        <f>IF(INDEX(技能效果!O:O,MATCH(技能效果等级!B701,技能效果!B:B,0))="","",INDEX(技能效果!O:O,MATCH(技能效果等级!B701,技能效果!B:B,0)))</f>
        <v/>
      </c>
      <c r="S701" s="95"/>
      <c r="T701" s="95"/>
      <c r="U701" s="95"/>
      <c r="V701" s="96" t="str">
        <f>IF(INDEX(技能效果!AF:AF,MATCH(技能效果等级!B701,技能效果!B:B,0))="","",INDEX(技能效果!AF:AF,MATCH(技能效果等级!B701,技能效果!B:B,0)))</f>
        <v/>
      </c>
      <c r="W701" s="95">
        <f t="shared" si="9"/>
        <v>61</v>
      </c>
      <c r="X701" s="95"/>
      <c r="Y701" s="95"/>
    </row>
    <row r="702" spans="1:25" ht="16.5" x14ac:dyDescent="0.2">
      <c r="A702" s="62">
        <v>699</v>
      </c>
      <c r="B702" s="95">
        <f>INDEX(技能效果!B:B,MATCH(技能效果等级!W702,技能效果!AE:AE,0))</f>
        <v>130701301</v>
      </c>
      <c r="C702" s="95" t="str">
        <f>INDEX(技能效果!C:C,MATCH(技能效果等级!B702,技能效果!B:B,0))</f>
        <v>塞伯罗斯普攻伤害</v>
      </c>
      <c r="D702" s="96" t="s">
        <v>873</v>
      </c>
      <c r="E702" s="95">
        <v>5</v>
      </c>
      <c r="F702" s="95">
        <f>INDEX(技能效果!H:H,MATCH(技能效果等级!B702,技能效果!B:B,0))</f>
        <v>1001</v>
      </c>
      <c r="G702" s="95">
        <f>IF(INDEX(技能效果!K:K,MATCH(B702,技能效果!B:B,0))=0,INDEX(技能效果!I:I,MATCH(技能效果等级!B702,技能效果!B:B,0)),INDEX(技能效果!I:I,MATCH(技能效果等级!B702,技能效果!B:B,0))*VLOOKUP(E702,技能数值计算!$C$19:$D$28,2,FALSE))</f>
        <v>1</v>
      </c>
      <c r="H702" s="95">
        <f>INDEX(技能效果!J:J,MATCH(技能效果等级!B702,技能效果!B:B,0))</f>
        <v>0</v>
      </c>
      <c r="I702" s="95"/>
      <c r="J702" s="95"/>
      <c r="K702" s="95"/>
      <c r="L702" s="95"/>
      <c r="M702" s="95"/>
      <c r="N702" s="96" t="str">
        <f>IF(INDEX(技能效果!L:L,MATCH(技能效果等级!B702,技能效果!B:B,0))="","",INDEX(技能效果!L:L,MATCH(技能效果等级!B702,技能效果!B:B,0)))</f>
        <v/>
      </c>
      <c r="O702" s="95">
        <f>IF(INDEX(技能效果!N:N,MATCH(B702,技能效果!B:B,0))=0,INDEX(技能效果!M:M,MATCH(技能效果等级!B702,技能效果!B:B,0)),INDEX(技能效果!M:M,MATCH(技能效果等级!B702,技能效果!B:B,0))*VLOOKUP(E702,技能数值计算!$C$19:$D$28,2,FALSE))</f>
        <v>0</v>
      </c>
      <c r="P702" s="95"/>
      <c r="Q702" s="95"/>
      <c r="R702" s="95" t="str">
        <f>IF(INDEX(技能效果!O:O,MATCH(技能效果等级!B702,技能效果!B:B,0))="","",INDEX(技能效果!O:O,MATCH(技能效果等级!B702,技能效果!B:B,0)))</f>
        <v/>
      </c>
      <c r="S702" s="95"/>
      <c r="T702" s="95"/>
      <c r="U702" s="95"/>
      <c r="V702" s="96" t="str">
        <f>IF(INDEX(技能效果!AF:AF,MATCH(技能效果等级!B702,技能效果!B:B,0))="","",INDEX(技能效果!AF:AF,MATCH(技能效果等级!B702,技能效果!B:B,0)))</f>
        <v/>
      </c>
      <c r="W702" s="95">
        <f t="shared" si="9"/>
        <v>61</v>
      </c>
      <c r="X702" s="95"/>
      <c r="Y702" s="95"/>
    </row>
    <row r="703" spans="1:25" ht="16.5" x14ac:dyDescent="0.2">
      <c r="A703" s="62">
        <v>700</v>
      </c>
      <c r="B703" s="95">
        <f>INDEX(技能效果!B:B,MATCH(技能效果等级!W703,技能效果!AE:AE,0))</f>
        <v>130701301</v>
      </c>
      <c r="C703" s="95" t="str">
        <f>INDEX(技能效果!C:C,MATCH(技能效果等级!B703,技能效果!B:B,0))</f>
        <v>塞伯罗斯普攻伤害</v>
      </c>
      <c r="D703" s="96" t="s">
        <v>873</v>
      </c>
      <c r="E703" s="95">
        <v>6</v>
      </c>
      <c r="F703" s="95">
        <f>INDEX(技能效果!H:H,MATCH(技能效果等级!B703,技能效果!B:B,0))</f>
        <v>1001</v>
      </c>
      <c r="G703" s="95">
        <f>IF(INDEX(技能效果!K:K,MATCH(B703,技能效果!B:B,0))=0,INDEX(技能效果!I:I,MATCH(技能效果等级!B703,技能效果!B:B,0)),INDEX(技能效果!I:I,MATCH(技能效果等级!B703,技能效果!B:B,0))*VLOOKUP(E703,技能数值计算!$C$19:$D$28,2,FALSE))</f>
        <v>1</v>
      </c>
      <c r="H703" s="95">
        <f>INDEX(技能效果!J:J,MATCH(技能效果等级!B703,技能效果!B:B,0))</f>
        <v>0</v>
      </c>
      <c r="I703" s="95"/>
      <c r="J703" s="95"/>
      <c r="K703" s="95"/>
      <c r="L703" s="95"/>
      <c r="M703" s="95"/>
      <c r="N703" s="96" t="str">
        <f>IF(INDEX(技能效果!L:L,MATCH(技能效果等级!B703,技能效果!B:B,0))="","",INDEX(技能效果!L:L,MATCH(技能效果等级!B703,技能效果!B:B,0)))</f>
        <v/>
      </c>
      <c r="O703" s="95">
        <f>IF(INDEX(技能效果!N:N,MATCH(B703,技能效果!B:B,0))=0,INDEX(技能效果!M:M,MATCH(技能效果等级!B703,技能效果!B:B,0)),INDEX(技能效果!M:M,MATCH(技能效果等级!B703,技能效果!B:B,0))*VLOOKUP(E703,技能数值计算!$C$19:$D$28,2,FALSE))</f>
        <v>0</v>
      </c>
      <c r="P703" s="95"/>
      <c r="Q703" s="95"/>
      <c r="R703" s="95" t="str">
        <f>IF(INDEX(技能效果!O:O,MATCH(技能效果等级!B703,技能效果!B:B,0))="","",INDEX(技能效果!O:O,MATCH(技能效果等级!B703,技能效果!B:B,0)))</f>
        <v/>
      </c>
      <c r="S703" s="95"/>
      <c r="T703" s="95"/>
      <c r="U703" s="95"/>
      <c r="V703" s="96" t="str">
        <f>IF(INDEX(技能效果!AF:AF,MATCH(技能效果等级!B703,技能效果!B:B,0))="","",INDEX(技能效果!AF:AF,MATCH(技能效果等级!B703,技能效果!B:B,0)))</f>
        <v/>
      </c>
      <c r="W703" s="95">
        <f t="shared" si="9"/>
        <v>61</v>
      </c>
      <c r="X703" s="95"/>
      <c r="Y703" s="95"/>
    </row>
    <row r="704" spans="1:25" ht="16.5" x14ac:dyDescent="0.2">
      <c r="A704" s="62">
        <v>701</v>
      </c>
      <c r="B704" s="95">
        <f>INDEX(技能效果!B:B,MATCH(技能效果等级!W704,技能效果!AE:AE,0))</f>
        <v>130701301</v>
      </c>
      <c r="C704" s="95" t="str">
        <f>INDEX(技能效果!C:C,MATCH(技能效果等级!B704,技能效果!B:B,0))</f>
        <v>塞伯罗斯普攻伤害</v>
      </c>
      <c r="D704" s="96" t="s">
        <v>873</v>
      </c>
      <c r="E704" s="95">
        <v>7</v>
      </c>
      <c r="F704" s="95">
        <f>INDEX(技能效果!H:H,MATCH(技能效果等级!B704,技能效果!B:B,0))</f>
        <v>1001</v>
      </c>
      <c r="G704" s="95">
        <f>IF(INDEX(技能效果!K:K,MATCH(B704,技能效果!B:B,0))=0,INDEX(技能效果!I:I,MATCH(技能效果等级!B704,技能效果!B:B,0)),INDEX(技能效果!I:I,MATCH(技能效果等级!B704,技能效果!B:B,0))*VLOOKUP(E704,技能数值计算!$C$19:$D$28,2,FALSE))</f>
        <v>1</v>
      </c>
      <c r="H704" s="95">
        <f>INDEX(技能效果!J:J,MATCH(技能效果等级!B704,技能效果!B:B,0))</f>
        <v>0</v>
      </c>
      <c r="I704" s="95"/>
      <c r="J704" s="95"/>
      <c r="K704" s="95"/>
      <c r="L704" s="95"/>
      <c r="M704" s="95"/>
      <c r="N704" s="96" t="str">
        <f>IF(INDEX(技能效果!L:L,MATCH(技能效果等级!B704,技能效果!B:B,0))="","",INDEX(技能效果!L:L,MATCH(技能效果等级!B704,技能效果!B:B,0)))</f>
        <v/>
      </c>
      <c r="O704" s="95">
        <f>IF(INDEX(技能效果!N:N,MATCH(B704,技能效果!B:B,0))=0,INDEX(技能效果!M:M,MATCH(技能效果等级!B704,技能效果!B:B,0)),INDEX(技能效果!M:M,MATCH(技能效果等级!B704,技能效果!B:B,0))*VLOOKUP(E704,技能数值计算!$C$19:$D$28,2,FALSE))</f>
        <v>0</v>
      </c>
      <c r="P704" s="95"/>
      <c r="Q704" s="95"/>
      <c r="R704" s="95" t="str">
        <f>IF(INDEX(技能效果!O:O,MATCH(技能效果等级!B704,技能效果!B:B,0))="","",INDEX(技能效果!O:O,MATCH(技能效果等级!B704,技能效果!B:B,0)))</f>
        <v/>
      </c>
      <c r="S704" s="95"/>
      <c r="T704" s="95"/>
      <c r="U704" s="95"/>
      <c r="V704" s="96" t="str">
        <f>IF(INDEX(技能效果!AF:AF,MATCH(技能效果等级!B704,技能效果!B:B,0))="","",INDEX(技能效果!AF:AF,MATCH(技能效果等级!B704,技能效果!B:B,0)))</f>
        <v/>
      </c>
      <c r="W704" s="95">
        <f t="shared" si="9"/>
        <v>61</v>
      </c>
      <c r="X704" s="95"/>
      <c r="Y704" s="95"/>
    </row>
    <row r="705" spans="1:25" ht="16.5" x14ac:dyDescent="0.2">
      <c r="A705" s="62">
        <v>702</v>
      </c>
      <c r="B705" s="95">
        <f>INDEX(技能效果!B:B,MATCH(技能效果等级!W705,技能效果!AE:AE,0))</f>
        <v>130701301</v>
      </c>
      <c r="C705" s="95" t="str">
        <f>INDEX(技能效果!C:C,MATCH(技能效果等级!B705,技能效果!B:B,0))</f>
        <v>塞伯罗斯普攻伤害</v>
      </c>
      <c r="D705" s="96" t="s">
        <v>873</v>
      </c>
      <c r="E705" s="95">
        <v>8</v>
      </c>
      <c r="F705" s="95">
        <f>INDEX(技能效果!H:H,MATCH(技能效果等级!B705,技能效果!B:B,0))</f>
        <v>1001</v>
      </c>
      <c r="G705" s="95">
        <f>IF(INDEX(技能效果!K:K,MATCH(B705,技能效果!B:B,0))=0,INDEX(技能效果!I:I,MATCH(技能效果等级!B705,技能效果!B:B,0)),INDEX(技能效果!I:I,MATCH(技能效果等级!B705,技能效果!B:B,0))*VLOOKUP(E705,技能数值计算!$C$19:$D$28,2,FALSE))</f>
        <v>1</v>
      </c>
      <c r="H705" s="95">
        <f>INDEX(技能效果!J:J,MATCH(技能效果等级!B705,技能效果!B:B,0))</f>
        <v>0</v>
      </c>
      <c r="I705" s="95"/>
      <c r="J705" s="95"/>
      <c r="K705" s="95"/>
      <c r="L705" s="95"/>
      <c r="M705" s="95"/>
      <c r="N705" s="96" t="str">
        <f>IF(INDEX(技能效果!L:L,MATCH(技能效果等级!B705,技能效果!B:B,0))="","",INDEX(技能效果!L:L,MATCH(技能效果等级!B705,技能效果!B:B,0)))</f>
        <v/>
      </c>
      <c r="O705" s="95">
        <f>IF(INDEX(技能效果!N:N,MATCH(B705,技能效果!B:B,0))=0,INDEX(技能效果!M:M,MATCH(技能效果等级!B705,技能效果!B:B,0)),INDEX(技能效果!M:M,MATCH(技能效果等级!B705,技能效果!B:B,0))*VLOOKUP(E705,技能数值计算!$C$19:$D$28,2,FALSE))</f>
        <v>0</v>
      </c>
      <c r="P705" s="95"/>
      <c r="Q705" s="95"/>
      <c r="R705" s="95" t="str">
        <f>IF(INDEX(技能效果!O:O,MATCH(技能效果等级!B705,技能效果!B:B,0))="","",INDEX(技能效果!O:O,MATCH(技能效果等级!B705,技能效果!B:B,0)))</f>
        <v/>
      </c>
      <c r="S705" s="95"/>
      <c r="T705" s="95"/>
      <c r="U705" s="95"/>
      <c r="V705" s="96" t="str">
        <f>IF(INDEX(技能效果!AF:AF,MATCH(技能效果等级!B705,技能效果!B:B,0))="","",INDEX(技能效果!AF:AF,MATCH(技能效果等级!B705,技能效果!B:B,0)))</f>
        <v/>
      </c>
      <c r="W705" s="95">
        <f t="shared" si="9"/>
        <v>61</v>
      </c>
      <c r="X705" s="95"/>
      <c r="Y705" s="95"/>
    </row>
    <row r="706" spans="1:25" ht="16.5" x14ac:dyDescent="0.2">
      <c r="A706" s="62">
        <v>703</v>
      </c>
      <c r="B706" s="95">
        <f>INDEX(技能效果!B:B,MATCH(技能效果等级!W706,技能效果!AE:AE,0))</f>
        <v>130701301</v>
      </c>
      <c r="C706" s="95" t="str">
        <f>INDEX(技能效果!C:C,MATCH(技能效果等级!B706,技能效果!B:B,0))</f>
        <v>塞伯罗斯普攻伤害</v>
      </c>
      <c r="D706" s="96" t="s">
        <v>873</v>
      </c>
      <c r="E706" s="95">
        <v>9</v>
      </c>
      <c r="F706" s="95">
        <f>INDEX(技能效果!H:H,MATCH(技能效果等级!B706,技能效果!B:B,0))</f>
        <v>1001</v>
      </c>
      <c r="G706" s="95">
        <f>IF(INDEX(技能效果!K:K,MATCH(B706,技能效果!B:B,0))=0,INDEX(技能效果!I:I,MATCH(技能效果等级!B706,技能效果!B:B,0)),INDEX(技能效果!I:I,MATCH(技能效果等级!B706,技能效果!B:B,0))*VLOOKUP(E706,技能数值计算!$C$19:$D$28,2,FALSE))</f>
        <v>1</v>
      </c>
      <c r="H706" s="95">
        <f>INDEX(技能效果!J:J,MATCH(技能效果等级!B706,技能效果!B:B,0))</f>
        <v>0</v>
      </c>
      <c r="I706" s="95"/>
      <c r="J706" s="95"/>
      <c r="K706" s="95"/>
      <c r="L706" s="95"/>
      <c r="M706" s="95"/>
      <c r="N706" s="96" t="str">
        <f>IF(INDEX(技能效果!L:L,MATCH(技能效果等级!B706,技能效果!B:B,0))="","",INDEX(技能效果!L:L,MATCH(技能效果等级!B706,技能效果!B:B,0)))</f>
        <v/>
      </c>
      <c r="O706" s="95">
        <f>IF(INDEX(技能效果!N:N,MATCH(B706,技能效果!B:B,0))=0,INDEX(技能效果!M:M,MATCH(技能效果等级!B706,技能效果!B:B,0)),INDEX(技能效果!M:M,MATCH(技能效果等级!B706,技能效果!B:B,0))*VLOOKUP(E706,技能数值计算!$C$19:$D$28,2,FALSE))</f>
        <v>0</v>
      </c>
      <c r="P706" s="95"/>
      <c r="Q706" s="95"/>
      <c r="R706" s="95" t="str">
        <f>IF(INDEX(技能效果!O:O,MATCH(技能效果等级!B706,技能效果!B:B,0))="","",INDEX(技能效果!O:O,MATCH(技能效果等级!B706,技能效果!B:B,0)))</f>
        <v/>
      </c>
      <c r="S706" s="95"/>
      <c r="T706" s="95"/>
      <c r="U706" s="95"/>
      <c r="V706" s="96" t="str">
        <f>IF(INDEX(技能效果!AF:AF,MATCH(技能效果等级!B706,技能效果!B:B,0))="","",INDEX(技能效果!AF:AF,MATCH(技能效果等级!B706,技能效果!B:B,0)))</f>
        <v/>
      </c>
      <c r="W706" s="95">
        <f t="shared" si="9"/>
        <v>61</v>
      </c>
      <c r="X706" s="95"/>
      <c r="Y706" s="95"/>
    </row>
    <row r="707" spans="1:25" ht="16.5" x14ac:dyDescent="0.2">
      <c r="A707" s="62">
        <v>704</v>
      </c>
      <c r="B707" s="95">
        <f>INDEX(技能效果!B:B,MATCH(技能效果等级!W707,技能效果!AE:AE,0))</f>
        <v>130701301</v>
      </c>
      <c r="C707" s="95" t="str">
        <f>INDEX(技能效果!C:C,MATCH(技能效果等级!B707,技能效果!B:B,0))</f>
        <v>塞伯罗斯普攻伤害</v>
      </c>
      <c r="D707" s="96" t="s">
        <v>873</v>
      </c>
      <c r="E707" s="95">
        <v>10</v>
      </c>
      <c r="F707" s="95">
        <f>INDEX(技能效果!H:H,MATCH(技能效果等级!B707,技能效果!B:B,0))</f>
        <v>1001</v>
      </c>
      <c r="G707" s="95">
        <f>IF(INDEX(技能效果!K:K,MATCH(B707,技能效果!B:B,0))=0,INDEX(技能效果!I:I,MATCH(技能效果等级!B707,技能效果!B:B,0)),INDEX(技能效果!I:I,MATCH(技能效果等级!B707,技能效果!B:B,0))*VLOOKUP(E707,技能数值计算!$C$19:$D$28,2,FALSE))</f>
        <v>1</v>
      </c>
      <c r="H707" s="95">
        <f>INDEX(技能效果!J:J,MATCH(技能效果等级!B707,技能效果!B:B,0))</f>
        <v>0</v>
      </c>
      <c r="I707" s="95"/>
      <c r="J707" s="95"/>
      <c r="K707" s="95"/>
      <c r="L707" s="95"/>
      <c r="M707" s="95"/>
      <c r="N707" s="96" t="str">
        <f>IF(INDEX(技能效果!L:L,MATCH(技能效果等级!B707,技能效果!B:B,0))="","",INDEX(技能效果!L:L,MATCH(技能效果等级!B707,技能效果!B:B,0)))</f>
        <v/>
      </c>
      <c r="O707" s="95">
        <f>IF(INDEX(技能效果!N:N,MATCH(B707,技能效果!B:B,0))=0,INDEX(技能效果!M:M,MATCH(技能效果等级!B707,技能效果!B:B,0)),INDEX(技能效果!M:M,MATCH(技能效果等级!B707,技能效果!B:B,0))*VLOOKUP(E707,技能数值计算!$C$19:$D$28,2,FALSE))</f>
        <v>0</v>
      </c>
      <c r="P707" s="95"/>
      <c r="Q707" s="95"/>
      <c r="R707" s="95" t="str">
        <f>IF(INDEX(技能效果!O:O,MATCH(技能效果等级!B707,技能效果!B:B,0))="","",INDEX(技能效果!O:O,MATCH(技能效果等级!B707,技能效果!B:B,0)))</f>
        <v/>
      </c>
      <c r="S707" s="95"/>
      <c r="T707" s="95"/>
      <c r="U707" s="95"/>
      <c r="V707" s="96" t="str">
        <f>IF(INDEX(技能效果!AF:AF,MATCH(技能效果等级!B707,技能效果!B:B,0))="","",INDEX(技能效果!AF:AF,MATCH(技能效果等级!B707,技能效果!B:B,0)))</f>
        <v/>
      </c>
      <c r="W707" s="95">
        <f t="shared" si="9"/>
        <v>61</v>
      </c>
      <c r="X707" s="95"/>
      <c r="Y707" s="95"/>
    </row>
    <row r="708" spans="1:25" ht="16.5" x14ac:dyDescent="0.2">
      <c r="A708" s="62">
        <v>705</v>
      </c>
      <c r="B708" s="95">
        <f>INDEX(技能效果!B:B,MATCH(技能效果等级!W708,技能效果!AE:AE,0))</f>
        <v>130701302</v>
      </c>
      <c r="C708" s="95" t="str">
        <f>INDEX(技能效果!C:C,MATCH(技能效果等级!B708,技能效果!B:B,0))</f>
        <v>塞伯罗斯普攻水晶</v>
      </c>
      <c r="D708" s="96" t="s">
        <v>873</v>
      </c>
      <c r="E708" s="95">
        <v>1</v>
      </c>
      <c r="F708" s="95">
        <f>INDEX(技能效果!H:H,MATCH(技能效果等级!B708,技能效果!B:B,0))</f>
        <v>3006</v>
      </c>
      <c r="G708" s="95">
        <f>IF(INDEX(技能效果!K:K,MATCH(B708,技能效果!B:B,0))=0,INDEX(技能效果!I:I,MATCH(技能效果等级!B708,技能效果!B:B,0)),INDEX(技能效果!I:I,MATCH(技能效果等级!B708,技能效果!B:B,0))*VLOOKUP(E708,技能数值计算!$C$19:$D$28,2,FALSE))</f>
        <v>1</v>
      </c>
      <c r="H708" s="95">
        <f>INDEX(技能效果!J:J,MATCH(技能效果等级!B708,技能效果!B:B,0))</f>
        <v>0</v>
      </c>
      <c r="I708" s="95"/>
      <c r="J708" s="95"/>
      <c r="K708" s="95"/>
      <c r="L708" s="95"/>
      <c r="M708" s="95"/>
      <c r="N708" s="96" t="str">
        <f>IF(INDEX(技能效果!L:L,MATCH(技能效果等级!B708,技能效果!B:B,0))="","",INDEX(技能效果!L:L,MATCH(技能效果等级!B708,技能效果!B:B,0)))</f>
        <v/>
      </c>
      <c r="O708" s="95">
        <f>IF(INDEX(技能效果!N:N,MATCH(B708,技能效果!B:B,0))=0,INDEX(技能效果!M:M,MATCH(技能效果等级!B708,技能效果!B:B,0)),INDEX(技能效果!M:M,MATCH(技能效果等级!B708,技能效果!B:B,0))*VLOOKUP(E708,技能数值计算!$C$19:$D$28,2,FALSE))</f>
        <v>0</v>
      </c>
      <c r="P708" s="95"/>
      <c r="Q708" s="95"/>
      <c r="R708" s="95" t="str">
        <f>IF(INDEX(技能效果!O:O,MATCH(技能效果等级!B708,技能效果!B:B,0))="","",INDEX(技能效果!O:O,MATCH(技能效果等级!B708,技能效果!B:B,0)))</f>
        <v/>
      </c>
      <c r="S708" s="95"/>
      <c r="T708" s="95"/>
      <c r="U708" s="95"/>
      <c r="V708" s="96" t="str">
        <f>IF(INDEX(技能效果!AF:AF,MATCH(技能效果等级!B708,技能效果!B:B,0))="","",INDEX(技能效果!AF:AF,MATCH(技能效果等级!B708,技能效果!B:B,0)))</f>
        <v/>
      </c>
      <c r="W708" s="95">
        <f t="shared" si="9"/>
        <v>62</v>
      </c>
      <c r="X708" s="95"/>
      <c r="Y708" s="95"/>
    </row>
    <row r="709" spans="1:25" ht="16.5" x14ac:dyDescent="0.2">
      <c r="A709" s="62">
        <v>706</v>
      </c>
      <c r="B709" s="95">
        <f>INDEX(技能效果!B:B,MATCH(技能效果等级!W709,技能效果!AE:AE,0))</f>
        <v>130701302</v>
      </c>
      <c r="C709" s="95" t="str">
        <f>INDEX(技能效果!C:C,MATCH(技能效果等级!B709,技能效果!B:B,0))</f>
        <v>塞伯罗斯普攻水晶</v>
      </c>
      <c r="D709" s="96" t="s">
        <v>873</v>
      </c>
      <c r="E709" s="95">
        <v>2</v>
      </c>
      <c r="F709" s="95">
        <f>INDEX(技能效果!H:H,MATCH(技能效果等级!B709,技能效果!B:B,0))</f>
        <v>3006</v>
      </c>
      <c r="G709" s="95">
        <f>IF(INDEX(技能效果!K:K,MATCH(B709,技能效果!B:B,0))=0,INDEX(技能效果!I:I,MATCH(技能效果等级!B709,技能效果!B:B,0)),INDEX(技能效果!I:I,MATCH(技能效果等级!B709,技能效果!B:B,0))*VLOOKUP(E709,技能数值计算!$C$19:$D$28,2,FALSE))</f>
        <v>1</v>
      </c>
      <c r="H709" s="95">
        <f>INDEX(技能效果!J:J,MATCH(技能效果等级!B709,技能效果!B:B,0))</f>
        <v>0</v>
      </c>
      <c r="I709" s="95"/>
      <c r="J709" s="95"/>
      <c r="K709" s="95"/>
      <c r="L709" s="95"/>
      <c r="M709" s="95"/>
      <c r="N709" s="96" t="str">
        <f>IF(INDEX(技能效果!L:L,MATCH(技能效果等级!B709,技能效果!B:B,0))="","",INDEX(技能效果!L:L,MATCH(技能效果等级!B709,技能效果!B:B,0)))</f>
        <v/>
      </c>
      <c r="O709" s="95">
        <f>IF(INDEX(技能效果!N:N,MATCH(B709,技能效果!B:B,0))=0,INDEX(技能效果!M:M,MATCH(技能效果等级!B709,技能效果!B:B,0)),INDEX(技能效果!M:M,MATCH(技能效果等级!B709,技能效果!B:B,0))*VLOOKUP(E709,技能数值计算!$C$19:$D$28,2,FALSE))</f>
        <v>0</v>
      </c>
      <c r="P709" s="95"/>
      <c r="Q709" s="95"/>
      <c r="R709" s="95" t="str">
        <f>IF(INDEX(技能效果!O:O,MATCH(技能效果等级!B709,技能效果!B:B,0))="","",INDEX(技能效果!O:O,MATCH(技能效果等级!B709,技能效果!B:B,0)))</f>
        <v/>
      </c>
      <c r="S709" s="95"/>
      <c r="T709" s="95"/>
      <c r="U709" s="95"/>
      <c r="V709" s="96" t="str">
        <f>IF(INDEX(技能效果!AF:AF,MATCH(技能效果等级!B709,技能效果!B:B,0))="","",INDEX(技能效果!AF:AF,MATCH(技能效果等级!B709,技能效果!B:B,0)))</f>
        <v/>
      </c>
      <c r="W709" s="95">
        <f t="shared" si="9"/>
        <v>62</v>
      </c>
      <c r="X709" s="95"/>
      <c r="Y709" s="95"/>
    </row>
    <row r="710" spans="1:25" ht="16.5" x14ac:dyDescent="0.2">
      <c r="A710" s="62">
        <v>707</v>
      </c>
      <c r="B710" s="95">
        <f>INDEX(技能效果!B:B,MATCH(技能效果等级!W710,技能效果!AE:AE,0))</f>
        <v>130701302</v>
      </c>
      <c r="C710" s="95" t="str">
        <f>INDEX(技能效果!C:C,MATCH(技能效果等级!B710,技能效果!B:B,0))</f>
        <v>塞伯罗斯普攻水晶</v>
      </c>
      <c r="D710" s="96" t="s">
        <v>873</v>
      </c>
      <c r="E710" s="95">
        <v>3</v>
      </c>
      <c r="F710" s="95">
        <f>INDEX(技能效果!H:H,MATCH(技能效果等级!B710,技能效果!B:B,0))</f>
        <v>3006</v>
      </c>
      <c r="G710" s="95">
        <f>IF(INDEX(技能效果!K:K,MATCH(B710,技能效果!B:B,0))=0,INDEX(技能效果!I:I,MATCH(技能效果等级!B710,技能效果!B:B,0)),INDEX(技能效果!I:I,MATCH(技能效果等级!B710,技能效果!B:B,0))*VLOOKUP(E710,技能数值计算!$C$19:$D$28,2,FALSE))</f>
        <v>1</v>
      </c>
      <c r="H710" s="95">
        <f>INDEX(技能效果!J:J,MATCH(技能效果等级!B710,技能效果!B:B,0))</f>
        <v>0</v>
      </c>
      <c r="I710" s="95"/>
      <c r="J710" s="95"/>
      <c r="K710" s="95"/>
      <c r="L710" s="95"/>
      <c r="M710" s="95"/>
      <c r="N710" s="96" t="str">
        <f>IF(INDEX(技能效果!L:L,MATCH(技能效果等级!B710,技能效果!B:B,0))="","",INDEX(技能效果!L:L,MATCH(技能效果等级!B710,技能效果!B:B,0)))</f>
        <v/>
      </c>
      <c r="O710" s="95">
        <f>IF(INDEX(技能效果!N:N,MATCH(B710,技能效果!B:B,0))=0,INDEX(技能效果!M:M,MATCH(技能效果等级!B710,技能效果!B:B,0)),INDEX(技能效果!M:M,MATCH(技能效果等级!B710,技能效果!B:B,0))*VLOOKUP(E710,技能数值计算!$C$19:$D$28,2,FALSE))</f>
        <v>0</v>
      </c>
      <c r="P710" s="95"/>
      <c r="Q710" s="95"/>
      <c r="R710" s="95" t="str">
        <f>IF(INDEX(技能效果!O:O,MATCH(技能效果等级!B710,技能效果!B:B,0))="","",INDEX(技能效果!O:O,MATCH(技能效果等级!B710,技能效果!B:B,0)))</f>
        <v/>
      </c>
      <c r="S710" s="95"/>
      <c r="T710" s="95"/>
      <c r="U710" s="95"/>
      <c r="V710" s="96" t="str">
        <f>IF(INDEX(技能效果!AF:AF,MATCH(技能效果等级!B710,技能效果!B:B,0))="","",INDEX(技能效果!AF:AF,MATCH(技能效果等级!B710,技能效果!B:B,0)))</f>
        <v/>
      </c>
      <c r="W710" s="95">
        <f t="shared" si="9"/>
        <v>62</v>
      </c>
      <c r="X710" s="95"/>
      <c r="Y710" s="95"/>
    </row>
    <row r="711" spans="1:25" ht="16.5" x14ac:dyDescent="0.2">
      <c r="A711" s="62">
        <v>708</v>
      </c>
      <c r="B711" s="95">
        <f>INDEX(技能效果!B:B,MATCH(技能效果等级!W711,技能效果!AE:AE,0))</f>
        <v>130701302</v>
      </c>
      <c r="C711" s="95" t="str">
        <f>INDEX(技能效果!C:C,MATCH(技能效果等级!B711,技能效果!B:B,0))</f>
        <v>塞伯罗斯普攻水晶</v>
      </c>
      <c r="D711" s="96" t="s">
        <v>873</v>
      </c>
      <c r="E711" s="95">
        <v>4</v>
      </c>
      <c r="F711" s="95">
        <f>INDEX(技能效果!H:H,MATCH(技能效果等级!B711,技能效果!B:B,0))</f>
        <v>3006</v>
      </c>
      <c r="G711" s="95">
        <f>IF(INDEX(技能效果!K:K,MATCH(B711,技能效果!B:B,0))=0,INDEX(技能效果!I:I,MATCH(技能效果等级!B711,技能效果!B:B,0)),INDEX(技能效果!I:I,MATCH(技能效果等级!B711,技能效果!B:B,0))*VLOOKUP(E711,技能数值计算!$C$19:$D$28,2,FALSE))</f>
        <v>1</v>
      </c>
      <c r="H711" s="95">
        <f>INDEX(技能效果!J:J,MATCH(技能效果等级!B711,技能效果!B:B,0))</f>
        <v>0</v>
      </c>
      <c r="I711" s="95"/>
      <c r="J711" s="95"/>
      <c r="K711" s="95"/>
      <c r="L711" s="95"/>
      <c r="M711" s="95"/>
      <c r="N711" s="96" t="str">
        <f>IF(INDEX(技能效果!L:L,MATCH(技能效果等级!B711,技能效果!B:B,0))="","",INDEX(技能效果!L:L,MATCH(技能效果等级!B711,技能效果!B:B,0)))</f>
        <v/>
      </c>
      <c r="O711" s="95">
        <f>IF(INDEX(技能效果!N:N,MATCH(B711,技能效果!B:B,0))=0,INDEX(技能效果!M:M,MATCH(技能效果等级!B711,技能效果!B:B,0)),INDEX(技能效果!M:M,MATCH(技能效果等级!B711,技能效果!B:B,0))*VLOOKUP(E711,技能数值计算!$C$19:$D$28,2,FALSE))</f>
        <v>0</v>
      </c>
      <c r="P711" s="95"/>
      <c r="Q711" s="95"/>
      <c r="R711" s="95" t="str">
        <f>IF(INDEX(技能效果!O:O,MATCH(技能效果等级!B711,技能效果!B:B,0))="","",INDEX(技能效果!O:O,MATCH(技能效果等级!B711,技能效果!B:B,0)))</f>
        <v/>
      </c>
      <c r="S711" s="95"/>
      <c r="T711" s="95"/>
      <c r="U711" s="95"/>
      <c r="V711" s="96" t="str">
        <f>IF(INDEX(技能效果!AF:AF,MATCH(技能效果等级!B711,技能效果!B:B,0))="","",INDEX(技能效果!AF:AF,MATCH(技能效果等级!B711,技能效果!B:B,0)))</f>
        <v/>
      </c>
      <c r="W711" s="95">
        <f t="shared" si="9"/>
        <v>62</v>
      </c>
      <c r="X711" s="95"/>
      <c r="Y711" s="95"/>
    </row>
    <row r="712" spans="1:25" ht="16.5" x14ac:dyDescent="0.2">
      <c r="A712" s="62">
        <v>709</v>
      </c>
      <c r="B712" s="95">
        <f>INDEX(技能效果!B:B,MATCH(技能效果等级!W712,技能效果!AE:AE,0))</f>
        <v>130701302</v>
      </c>
      <c r="C712" s="95" t="str">
        <f>INDEX(技能效果!C:C,MATCH(技能效果等级!B712,技能效果!B:B,0))</f>
        <v>塞伯罗斯普攻水晶</v>
      </c>
      <c r="D712" s="96" t="s">
        <v>873</v>
      </c>
      <c r="E712" s="95">
        <v>5</v>
      </c>
      <c r="F712" s="95">
        <f>INDEX(技能效果!H:H,MATCH(技能效果等级!B712,技能效果!B:B,0))</f>
        <v>3006</v>
      </c>
      <c r="G712" s="95">
        <f>IF(INDEX(技能效果!K:K,MATCH(B712,技能效果!B:B,0))=0,INDEX(技能效果!I:I,MATCH(技能效果等级!B712,技能效果!B:B,0)),INDEX(技能效果!I:I,MATCH(技能效果等级!B712,技能效果!B:B,0))*VLOOKUP(E712,技能数值计算!$C$19:$D$28,2,FALSE))</f>
        <v>1</v>
      </c>
      <c r="H712" s="95">
        <f>INDEX(技能效果!J:J,MATCH(技能效果等级!B712,技能效果!B:B,0))</f>
        <v>0</v>
      </c>
      <c r="I712" s="95"/>
      <c r="J712" s="95"/>
      <c r="K712" s="95"/>
      <c r="L712" s="95"/>
      <c r="M712" s="95"/>
      <c r="N712" s="96" t="str">
        <f>IF(INDEX(技能效果!L:L,MATCH(技能效果等级!B712,技能效果!B:B,0))="","",INDEX(技能效果!L:L,MATCH(技能效果等级!B712,技能效果!B:B,0)))</f>
        <v/>
      </c>
      <c r="O712" s="95">
        <f>IF(INDEX(技能效果!N:N,MATCH(B712,技能效果!B:B,0))=0,INDEX(技能效果!M:M,MATCH(技能效果等级!B712,技能效果!B:B,0)),INDEX(技能效果!M:M,MATCH(技能效果等级!B712,技能效果!B:B,0))*VLOOKUP(E712,技能数值计算!$C$19:$D$28,2,FALSE))</f>
        <v>0</v>
      </c>
      <c r="P712" s="95"/>
      <c r="Q712" s="95"/>
      <c r="R712" s="95" t="str">
        <f>IF(INDEX(技能效果!O:O,MATCH(技能效果等级!B712,技能效果!B:B,0))="","",INDEX(技能效果!O:O,MATCH(技能效果等级!B712,技能效果!B:B,0)))</f>
        <v/>
      </c>
      <c r="S712" s="95"/>
      <c r="T712" s="95"/>
      <c r="U712" s="95"/>
      <c r="V712" s="96" t="str">
        <f>IF(INDEX(技能效果!AF:AF,MATCH(技能效果等级!B712,技能效果!B:B,0))="","",INDEX(技能效果!AF:AF,MATCH(技能效果等级!B712,技能效果!B:B,0)))</f>
        <v/>
      </c>
      <c r="W712" s="95">
        <f t="shared" si="9"/>
        <v>62</v>
      </c>
      <c r="X712" s="95"/>
      <c r="Y712" s="95"/>
    </row>
    <row r="713" spans="1:25" ht="16.5" x14ac:dyDescent="0.2">
      <c r="A713" s="62">
        <v>710</v>
      </c>
      <c r="B713" s="95">
        <f>INDEX(技能效果!B:B,MATCH(技能效果等级!W713,技能效果!AE:AE,0))</f>
        <v>130701302</v>
      </c>
      <c r="C713" s="95" t="str">
        <f>INDEX(技能效果!C:C,MATCH(技能效果等级!B713,技能效果!B:B,0))</f>
        <v>塞伯罗斯普攻水晶</v>
      </c>
      <c r="D713" s="96" t="s">
        <v>873</v>
      </c>
      <c r="E713" s="95">
        <v>6</v>
      </c>
      <c r="F713" s="95">
        <f>INDEX(技能效果!H:H,MATCH(技能效果等级!B713,技能效果!B:B,0))</f>
        <v>3006</v>
      </c>
      <c r="G713" s="95">
        <f>IF(INDEX(技能效果!K:K,MATCH(B713,技能效果!B:B,0))=0,INDEX(技能效果!I:I,MATCH(技能效果等级!B713,技能效果!B:B,0)),INDEX(技能效果!I:I,MATCH(技能效果等级!B713,技能效果!B:B,0))*VLOOKUP(E713,技能数值计算!$C$19:$D$28,2,FALSE))</f>
        <v>1</v>
      </c>
      <c r="H713" s="95">
        <f>INDEX(技能效果!J:J,MATCH(技能效果等级!B713,技能效果!B:B,0))</f>
        <v>0</v>
      </c>
      <c r="I713" s="95"/>
      <c r="J713" s="95"/>
      <c r="K713" s="95"/>
      <c r="L713" s="95"/>
      <c r="M713" s="95"/>
      <c r="N713" s="96" t="str">
        <f>IF(INDEX(技能效果!L:L,MATCH(技能效果等级!B713,技能效果!B:B,0))="","",INDEX(技能效果!L:L,MATCH(技能效果等级!B713,技能效果!B:B,0)))</f>
        <v/>
      </c>
      <c r="O713" s="95">
        <f>IF(INDEX(技能效果!N:N,MATCH(B713,技能效果!B:B,0))=0,INDEX(技能效果!M:M,MATCH(技能效果等级!B713,技能效果!B:B,0)),INDEX(技能效果!M:M,MATCH(技能效果等级!B713,技能效果!B:B,0))*VLOOKUP(E713,技能数值计算!$C$19:$D$28,2,FALSE))</f>
        <v>0</v>
      </c>
      <c r="P713" s="95"/>
      <c r="Q713" s="95"/>
      <c r="R713" s="95" t="str">
        <f>IF(INDEX(技能效果!O:O,MATCH(技能效果等级!B713,技能效果!B:B,0))="","",INDEX(技能效果!O:O,MATCH(技能效果等级!B713,技能效果!B:B,0)))</f>
        <v/>
      </c>
      <c r="S713" s="95"/>
      <c r="T713" s="95"/>
      <c r="U713" s="95"/>
      <c r="V713" s="96" t="str">
        <f>IF(INDEX(技能效果!AF:AF,MATCH(技能效果等级!B713,技能效果!B:B,0))="","",INDEX(技能效果!AF:AF,MATCH(技能效果等级!B713,技能效果!B:B,0)))</f>
        <v/>
      </c>
      <c r="W713" s="95">
        <f t="shared" si="9"/>
        <v>62</v>
      </c>
      <c r="X713" s="95"/>
      <c r="Y713" s="95"/>
    </row>
    <row r="714" spans="1:25" ht="16.5" x14ac:dyDescent="0.2">
      <c r="A714" s="62">
        <v>711</v>
      </c>
      <c r="B714" s="95">
        <f>INDEX(技能效果!B:B,MATCH(技能效果等级!W714,技能效果!AE:AE,0))</f>
        <v>130701302</v>
      </c>
      <c r="C714" s="95" t="str">
        <f>INDEX(技能效果!C:C,MATCH(技能效果等级!B714,技能效果!B:B,0))</f>
        <v>塞伯罗斯普攻水晶</v>
      </c>
      <c r="D714" s="96" t="s">
        <v>873</v>
      </c>
      <c r="E714" s="95">
        <v>7</v>
      </c>
      <c r="F714" s="95">
        <f>INDEX(技能效果!H:H,MATCH(技能效果等级!B714,技能效果!B:B,0))</f>
        <v>3006</v>
      </c>
      <c r="G714" s="95">
        <f>IF(INDEX(技能效果!K:K,MATCH(B714,技能效果!B:B,0))=0,INDEX(技能效果!I:I,MATCH(技能效果等级!B714,技能效果!B:B,0)),INDEX(技能效果!I:I,MATCH(技能效果等级!B714,技能效果!B:B,0))*VLOOKUP(E714,技能数值计算!$C$19:$D$28,2,FALSE))</f>
        <v>1</v>
      </c>
      <c r="H714" s="95">
        <f>INDEX(技能效果!J:J,MATCH(技能效果等级!B714,技能效果!B:B,0))</f>
        <v>0</v>
      </c>
      <c r="I714" s="95"/>
      <c r="J714" s="95"/>
      <c r="K714" s="95"/>
      <c r="L714" s="95"/>
      <c r="M714" s="95"/>
      <c r="N714" s="96" t="str">
        <f>IF(INDEX(技能效果!L:L,MATCH(技能效果等级!B714,技能效果!B:B,0))="","",INDEX(技能效果!L:L,MATCH(技能效果等级!B714,技能效果!B:B,0)))</f>
        <v/>
      </c>
      <c r="O714" s="95">
        <f>IF(INDEX(技能效果!N:N,MATCH(B714,技能效果!B:B,0))=0,INDEX(技能效果!M:M,MATCH(技能效果等级!B714,技能效果!B:B,0)),INDEX(技能效果!M:M,MATCH(技能效果等级!B714,技能效果!B:B,0))*VLOOKUP(E714,技能数值计算!$C$19:$D$28,2,FALSE))</f>
        <v>0</v>
      </c>
      <c r="P714" s="95"/>
      <c r="Q714" s="95"/>
      <c r="R714" s="95" t="str">
        <f>IF(INDEX(技能效果!O:O,MATCH(技能效果等级!B714,技能效果!B:B,0))="","",INDEX(技能效果!O:O,MATCH(技能效果等级!B714,技能效果!B:B,0)))</f>
        <v/>
      </c>
      <c r="S714" s="95"/>
      <c r="T714" s="95"/>
      <c r="U714" s="95"/>
      <c r="V714" s="96" t="str">
        <f>IF(INDEX(技能效果!AF:AF,MATCH(技能效果等级!B714,技能效果!B:B,0))="","",INDEX(技能效果!AF:AF,MATCH(技能效果等级!B714,技能效果!B:B,0)))</f>
        <v/>
      </c>
      <c r="W714" s="95">
        <f t="shared" si="9"/>
        <v>62</v>
      </c>
      <c r="X714" s="95"/>
      <c r="Y714" s="95"/>
    </row>
    <row r="715" spans="1:25" ht="16.5" x14ac:dyDescent="0.2">
      <c r="A715" s="62">
        <v>712</v>
      </c>
      <c r="B715" s="95">
        <f>INDEX(技能效果!B:B,MATCH(技能效果等级!W715,技能效果!AE:AE,0))</f>
        <v>130701302</v>
      </c>
      <c r="C715" s="95" t="str">
        <f>INDEX(技能效果!C:C,MATCH(技能效果等级!B715,技能效果!B:B,0))</f>
        <v>塞伯罗斯普攻水晶</v>
      </c>
      <c r="D715" s="96" t="s">
        <v>873</v>
      </c>
      <c r="E715" s="95">
        <v>8</v>
      </c>
      <c r="F715" s="95">
        <f>INDEX(技能效果!H:H,MATCH(技能效果等级!B715,技能效果!B:B,0))</f>
        <v>3006</v>
      </c>
      <c r="G715" s="95">
        <f>IF(INDEX(技能效果!K:K,MATCH(B715,技能效果!B:B,0))=0,INDEX(技能效果!I:I,MATCH(技能效果等级!B715,技能效果!B:B,0)),INDEX(技能效果!I:I,MATCH(技能效果等级!B715,技能效果!B:B,0))*VLOOKUP(E715,技能数值计算!$C$19:$D$28,2,FALSE))</f>
        <v>1</v>
      </c>
      <c r="H715" s="95">
        <f>INDEX(技能效果!J:J,MATCH(技能效果等级!B715,技能效果!B:B,0))</f>
        <v>0</v>
      </c>
      <c r="I715" s="95"/>
      <c r="J715" s="95"/>
      <c r="K715" s="95"/>
      <c r="L715" s="95"/>
      <c r="M715" s="95"/>
      <c r="N715" s="96" t="str">
        <f>IF(INDEX(技能效果!L:L,MATCH(技能效果等级!B715,技能效果!B:B,0))="","",INDEX(技能效果!L:L,MATCH(技能效果等级!B715,技能效果!B:B,0)))</f>
        <v/>
      </c>
      <c r="O715" s="95">
        <f>IF(INDEX(技能效果!N:N,MATCH(B715,技能效果!B:B,0))=0,INDEX(技能效果!M:M,MATCH(技能效果等级!B715,技能效果!B:B,0)),INDEX(技能效果!M:M,MATCH(技能效果等级!B715,技能效果!B:B,0))*VLOOKUP(E715,技能数值计算!$C$19:$D$28,2,FALSE))</f>
        <v>0</v>
      </c>
      <c r="P715" s="95"/>
      <c r="Q715" s="95"/>
      <c r="R715" s="95" t="str">
        <f>IF(INDEX(技能效果!O:O,MATCH(技能效果等级!B715,技能效果!B:B,0))="","",INDEX(技能效果!O:O,MATCH(技能效果等级!B715,技能效果!B:B,0)))</f>
        <v/>
      </c>
      <c r="S715" s="95"/>
      <c r="T715" s="95"/>
      <c r="U715" s="95"/>
      <c r="V715" s="96" t="str">
        <f>IF(INDEX(技能效果!AF:AF,MATCH(技能效果等级!B715,技能效果!B:B,0))="","",INDEX(技能效果!AF:AF,MATCH(技能效果等级!B715,技能效果!B:B,0)))</f>
        <v/>
      </c>
      <c r="W715" s="95">
        <f t="shared" si="9"/>
        <v>62</v>
      </c>
      <c r="X715" s="95"/>
      <c r="Y715" s="95"/>
    </row>
    <row r="716" spans="1:25" ht="16.5" x14ac:dyDescent="0.2">
      <c r="A716" s="62">
        <v>713</v>
      </c>
      <c r="B716" s="95">
        <f>INDEX(技能效果!B:B,MATCH(技能效果等级!W716,技能效果!AE:AE,0))</f>
        <v>130701302</v>
      </c>
      <c r="C716" s="95" t="str">
        <f>INDEX(技能效果!C:C,MATCH(技能效果等级!B716,技能效果!B:B,0))</f>
        <v>塞伯罗斯普攻水晶</v>
      </c>
      <c r="D716" s="96" t="s">
        <v>873</v>
      </c>
      <c r="E716" s="95">
        <v>9</v>
      </c>
      <c r="F716" s="95">
        <f>INDEX(技能效果!H:H,MATCH(技能效果等级!B716,技能效果!B:B,0))</f>
        <v>3006</v>
      </c>
      <c r="G716" s="95">
        <f>IF(INDEX(技能效果!K:K,MATCH(B716,技能效果!B:B,0))=0,INDEX(技能效果!I:I,MATCH(技能效果等级!B716,技能效果!B:B,0)),INDEX(技能效果!I:I,MATCH(技能效果等级!B716,技能效果!B:B,0))*VLOOKUP(E716,技能数值计算!$C$19:$D$28,2,FALSE))</f>
        <v>1</v>
      </c>
      <c r="H716" s="95">
        <f>INDEX(技能效果!J:J,MATCH(技能效果等级!B716,技能效果!B:B,0))</f>
        <v>0</v>
      </c>
      <c r="I716" s="95"/>
      <c r="J716" s="95"/>
      <c r="K716" s="95"/>
      <c r="L716" s="95"/>
      <c r="M716" s="95"/>
      <c r="N716" s="96" t="str">
        <f>IF(INDEX(技能效果!L:L,MATCH(技能效果等级!B716,技能效果!B:B,0))="","",INDEX(技能效果!L:L,MATCH(技能效果等级!B716,技能效果!B:B,0)))</f>
        <v/>
      </c>
      <c r="O716" s="95">
        <f>IF(INDEX(技能效果!N:N,MATCH(B716,技能效果!B:B,0))=0,INDEX(技能效果!M:M,MATCH(技能效果等级!B716,技能效果!B:B,0)),INDEX(技能效果!M:M,MATCH(技能效果等级!B716,技能效果!B:B,0))*VLOOKUP(E716,技能数值计算!$C$19:$D$28,2,FALSE))</f>
        <v>0</v>
      </c>
      <c r="P716" s="95"/>
      <c r="Q716" s="95"/>
      <c r="R716" s="95" t="str">
        <f>IF(INDEX(技能效果!O:O,MATCH(技能效果等级!B716,技能效果!B:B,0))="","",INDEX(技能效果!O:O,MATCH(技能效果等级!B716,技能效果!B:B,0)))</f>
        <v/>
      </c>
      <c r="S716" s="95"/>
      <c r="T716" s="95"/>
      <c r="U716" s="95"/>
      <c r="V716" s="96" t="str">
        <f>IF(INDEX(技能效果!AF:AF,MATCH(技能效果等级!B716,技能效果!B:B,0))="","",INDEX(技能效果!AF:AF,MATCH(技能效果等级!B716,技能效果!B:B,0)))</f>
        <v/>
      </c>
      <c r="W716" s="95">
        <f t="shared" si="9"/>
        <v>62</v>
      </c>
      <c r="X716" s="95"/>
      <c r="Y716" s="95"/>
    </row>
    <row r="717" spans="1:25" ht="16.5" x14ac:dyDescent="0.2">
      <c r="A717" s="62">
        <v>714</v>
      </c>
      <c r="B717" s="95">
        <f>INDEX(技能效果!B:B,MATCH(技能效果等级!W717,技能效果!AE:AE,0))</f>
        <v>130701302</v>
      </c>
      <c r="C717" s="95" t="str">
        <f>INDEX(技能效果!C:C,MATCH(技能效果等级!B717,技能效果!B:B,0))</f>
        <v>塞伯罗斯普攻水晶</v>
      </c>
      <c r="D717" s="96" t="s">
        <v>873</v>
      </c>
      <c r="E717" s="95">
        <v>10</v>
      </c>
      <c r="F717" s="95">
        <f>INDEX(技能效果!H:H,MATCH(技能效果等级!B717,技能效果!B:B,0))</f>
        <v>3006</v>
      </c>
      <c r="G717" s="95">
        <f>IF(INDEX(技能效果!K:K,MATCH(B717,技能效果!B:B,0))=0,INDEX(技能效果!I:I,MATCH(技能效果等级!B717,技能效果!B:B,0)),INDEX(技能效果!I:I,MATCH(技能效果等级!B717,技能效果!B:B,0))*VLOOKUP(E717,技能数值计算!$C$19:$D$28,2,FALSE))</f>
        <v>1</v>
      </c>
      <c r="H717" s="95">
        <f>INDEX(技能效果!J:J,MATCH(技能效果等级!B717,技能效果!B:B,0))</f>
        <v>0</v>
      </c>
      <c r="I717" s="95"/>
      <c r="J717" s="95"/>
      <c r="K717" s="95"/>
      <c r="L717" s="95"/>
      <c r="M717" s="95"/>
      <c r="N717" s="96" t="str">
        <f>IF(INDEX(技能效果!L:L,MATCH(技能效果等级!B717,技能效果!B:B,0))="","",INDEX(技能效果!L:L,MATCH(技能效果等级!B717,技能效果!B:B,0)))</f>
        <v/>
      </c>
      <c r="O717" s="95">
        <f>IF(INDEX(技能效果!N:N,MATCH(B717,技能效果!B:B,0))=0,INDEX(技能效果!M:M,MATCH(技能效果等级!B717,技能效果!B:B,0)),INDEX(技能效果!M:M,MATCH(技能效果等级!B717,技能效果!B:B,0))*VLOOKUP(E717,技能数值计算!$C$19:$D$28,2,FALSE))</f>
        <v>0</v>
      </c>
      <c r="P717" s="95"/>
      <c r="Q717" s="95"/>
      <c r="R717" s="95" t="str">
        <f>IF(INDEX(技能效果!O:O,MATCH(技能效果等级!B717,技能效果!B:B,0))="","",INDEX(技能效果!O:O,MATCH(技能效果等级!B717,技能效果!B:B,0)))</f>
        <v/>
      </c>
      <c r="S717" s="95"/>
      <c r="T717" s="95"/>
      <c r="U717" s="95"/>
      <c r="V717" s="96" t="str">
        <f>IF(INDEX(技能效果!AF:AF,MATCH(技能效果等级!B717,技能效果!B:B,0))="","",INDEX(技能效果!AF:AF,MATCH(技能效果等级!B717,技能效果!B:B,0)))</f>
        <v/>
      </c>
      <c r="W717" s="95">
        <f t="shared" si="9"/>
        <v>62</v>
      </c>
      <c r="X717" s="95"/>
      <c r="Y717" s="95"/>
    </row>
    <row r="718" spans="1:25" ht="16.5" x14ac:dyDescent="0.2">
      <c r="A718" s="62">
        <v>715</v>
      </c>
      <c r="B718" s="95">
        <f>INDEX(技能效果!B:B,MATCH(技能效果等级!W718,技能效果!AE:AE,0))</f>
        <v>130701401</v>
      </c>
      <c r="C718" s="95" t="str">
        <f>INDEX(技能效果!C:C,MATCH(技能效果等级!B718,技能效果!B:B,0))</f>
        <v>石灵明普攻伤害</v>
      </c>
      <c r="D718" s="96" t="s">
        <v>873</v>
      </c>
      <c r="E718" s="95">
        <v>1</v>
      </c>
      <c r="F718" s="95">
        <f>INDEX(技能效果!H:H,MATCH(技能效果等级!B718,技能效果!B:B,0))</f>
        <v>1001</v>
      </c>
      <c r="G718" s="95">
        <f>IF(INDEX(技能效果!K:K,MATCH(B718,技能效果!B:B,0))=0,INDEX(技能效果!I:I,MATCH(技能效果等级!B718,技能效果!B:B,0)),INDEX(技能效果!I:I,MATCH(技能效果等级!B718,技能效果!B:B,0))*VLOOKUP(E718,技能数值计算!$C$19:$D$28,2,FALSE))</f>
        <v>1</v>
      </c>
      <c r="H718" s="95">
        <f>INDEX(技能效果!J:J,MATCH(技能效果等级!B718,技能效果!B:B,0))</f>
        <v>0</v>
      </c>
      <c r="I718" s="95"/>
      <c r="J718" s="95"/>
      <c r="K718" s="95"/>
      <c r="L718" s="95"/>
      <c r="M718" s="95"/>
      <c r="N718" s="96" t="str">
        <f>IF(INDEX(技能效果!L:L,MATCH(技能效果等级!B718,技能效果!B:B,0))="","",INDEX(技能效果!L:L,MATCH(技能效果等级!B718,技能效果!B:B,0)))</f>
        <v/>
      </c>
      <c r="O718" s="95">
        <f>IF(INDEX(技能效果!N:N,MATCH(B718,技能效果!B:B,0))=0,INDEX(技能效果!M:M,MATCH(技能效果等级!B718,技能效果!B:B,0)),INDEX(技能效果!M:M,MATCH(技能效果等级!B718,技能效果!B:B,0))*VLOOKUP(E718,技能数值计算!$C$19:$D$28,2,FALSE))</f>
        <v>0</v>
      </c>
      <c r="P718" s="95"/>
      <c r="Q718" s="95"/>
      <c r="R718" s="95" t="str">
        <f>IF(INDEX(技能效果!O:O,MATCH(技能效果等级!B718,技能效果!B:B,0))="","",INDEX(技能效果!O:O,MATCH(技能效果等级!B718,技能效果!B:B,0)))</f>
        <v/>
      </c>
      <c r="S718" s="95"/>
      <c r="T718" s="95"/>
      <c r="U718" s="95"/>
      <c r="V718" s="96" t="str">
        <f>IF(INDEX(技能效果!AF:AF,MATCH(技能效果等级!B718,技能效果!B:B,0))="","",INDEX(技能效果!AF:AF,MATCH(技能效果等级!B718,技能效果!B:B,0)))</f>
        <v/>
      </c>
      <c r="W718" s="95">
        <f t="shared" si="9"/>
        <v>63</v>
      </c>
      <c r="X718" s="95"/>
      <c r="Y718" s="95"/>
    </row>
    <row r="719" spans="1:25" ht="16.5" x14ac:dyDescent="0.2">
      <c r="A719" s="62">
        <v>716</v>
      </c>
      <c r="B719" s="95">
        <f>INDEX(技能效果!B:B,MATCH(技能效果等级!W719,技能效果!AE:AE,0))</f>
        <v>130701401</v>
      </c>
      <c r="C719" s="95" t="str">
        <f>INDEX(技能效果!C:C,MATCH(技能效果等级!B719,技能效果!B:B,0))</f>
        <v>石灵明普攻伤害</v>
      </c>
      <c r="D719" s="96" t="s">
        <v>873</v>
      </c>
      <c r="E719" s="95">
        <v>2</v>
      </c>
      <c r="F719" s="95">
        <f>INDEX(技能效果!H:H,MATCH(技能效果等级!B719,技能效果!B:B,0))</f>
        <v>1001</v>
      </c>
      <c r="G719" s="95">
        <f>IF(INDEX(技能效果!K:K,MATCH(B719,技能效果!B:B,0))=0,INDEX(技能效果!I:I,MATCH(技能效果等级!B719,技能效果!B:B,0)),INDEX(技能效果!I:I,MATCH(技能效果等级!B719,技能效果!B:B,0))*VLOOKUP(E719,技能数值计算!$C$19:$D$28,2,FALSE))</f>
        <v>1</v>
      </c>
      <c r="H719" s="95">
        <f>INDEX(技能效果!J:J,MATCH(技能效果等级!B719,技能效果!B:B,0))</f>
        <v>0</v>
      </c>
      <c r="I719" s="95"/>
      <c r="J719" s="95"/>
      <c r="K719" s="95"/>
      <c r="L719" s="95"/>
      <c r="M719" s="95"/>
      <c r="N719" s="96" t="str">
        <f>IF(INDEX(技能效果!L:L,MATCH(技能效果等级!B719,技能效果!B:B,0))="","",INDEX(技能效果!L:L,MATCH(技能效果等级!B719,技能效果!B:B,0)))</f>
        <v/>
      </c>
      <c r="O719" s="95">
        <f>IF(INDEX(技能效果!N:N,MATCH(B719,技能效果!B:B,0))=0,INDEX(技能效果!M:M,MATCH(技能效果等级!B719,技能效果!B:B,0)),INDEX(技能效果!M:M,MATCH(技能效果等级!B719,技能效果!B:B,0))*VLOOKUP(E719,技能数值计算!$C$19:$D$28,2,FALSE))</f>
        <v>0</v>
      </c>
      <c r="P719" s="95"/>
      <c r="Q719" s="95"/>
      <c r="R719" s="95" t="str">
        <f>IF(INDEX(技能效果!O:O,MATCH(技能效果等级!B719,技能效果!B:B,0))="","",INDEX(技能效果!O:O,MATCH(技能效果等级!B719,技能效果!B:B,0)))</f>
        <v/>
      </c>
      <c r="S719" s="95"/>
      <c r="T719" s="95"/>
      <c r="U719" s="95"/>
      <c r="V719" s="96" t="str">
        <f>IF(INDEX(技能效果!AF:AF,MATCH(技能效果等级!B719,技能效果!B:B,0))="","",INDEX(技能效果!AF:AF,MATCH(技能效果等级!B719,技能效果!B:B,0)))</f>
        <v/>
      </c>
      <c r="W719" s="95">
        <f t="shared" si="9"/>
        <v>63</v>
      </c>
      <c r="X719" s="95"/>
      <c r="Y719" s="95"/>
    </row>
    <row r="720" spans="1:25" ht="16.5" x14ac:dyDescent="0.2">
      <c r="A720" s="62">
        <v>717</v>
      </c>
      <c r="B720" s="95">
        <f>INDEX(技能效果!B:B,MATCH(技能效果等级!W720,技能效果!AE:AE,0))</f>
        <v>130701401</v>
      </c>
      <c r="C720" s="95" t="str">
        <f>INDEX(技能效果!C:C,MATCH(技能效果等级!B720,技能效果!B:B,0))</f>
        <v>石灵明普攻伤害</v>
      </c>
      <c r="D720" s="96" t="s">
        <v>873</v>
      </c>
      <c r="E720" s="95">
        <v>3</v>
      </c>
      <c r="F720" s="95">
        <f>INDEX(技能效果!H:H,MATCH(技能效果等级!B720,技能效果!B:B,0))</f>
        <v>1001</v>
      </c>
      <c r="G720" s="95">
        <f>IF(INDEX(技能效果!K:K,MATCH(B720,技能效果!B:B,0))=0,INDEX(技能效果!I:I,MATCH(技能效果等级!B720,技能效果!B:B,0)),INDEX(技能效果!I:I,MATCH(技能效果等级!B720,技能效果!B:B,0))*VLOOKUP(E720,技能数值计算!$C$19:$D$28,2,FALSE))</f>
        <v>1</v>
      </c>
      <c r="H720" s="95">
        <f>INDEX(技能效果!J:J,MATCH(技能效果等级!B720,技能效果!B:B,0))</f>
        <v>0</v>
      </c>
      <c r="I720" s="95"/>
      <c r="J720" s="95"/>
      <c r="K720" s="95"/>
      <c r="L720" s="95"/>
      <c r="M720" s="95"/>
      <c r="N720" s="96" t="str">
        <f>IF(INDEX(技能效果!L:L,MATCH(技能效果等级!B720,技能效果!B:B,0))="","",INDEX(技能效果!L:L,MATCH(技能效果等级!B720,技能效果!B:B,0)))</f>
        <v/>
      </c>
      <c r="O720" s="95">
        <f>IF(INDEX(技能效果!N:N,MATCH(B720,技能效果!B:B,0))=0,INDEX(技能效果!M:M,MATCH(技能效果等级!B720,技能效果!B:B,0)),INDEX(技能效果!M:M,MATCH(技能效果等级!B720,技能效果!B:B,0))*VLOOKUP(E720,技能数值计算!$C$19:$D$28,2,FALSE))</f>
        <v>0</v>
      </c>
      <c r="P720" s="95"/>
      <c r="Q720" s="95"/>
      <c r="R720" s="95" t="str">
        <f>IF(INDEX(技能效果!O:O,MATCH(技能效果等级!B720,技能效果!B:B,0))="","",INDEX(技能效果!O:O,MATCH(技能效果等级!B720,技能效果!B:B,0)))</f>
        <v/>
      </c>
      <c r="S720" s="95"/>
      <c r="T720" s="95"/>
      <c r="U720" s="95"/>
      <c r="V720" s="96" t="str">
        <f>IF(INDEX(技能效果!AF:AF,MATCH(技能效果等级!B720,技能效果!B:B,0))="","",INDEX(技能效果!AF:AF,MATCH(技能效果等级!B720,技能效果!B:B,0)))</f>
        <v/>
      </c>
      <c r="W720" s="95">
        <f t="shared" si="9"/>
        <v>63</v>
      </c>
      <c r="X720" s="95"/>
      <c r="Y720" s="95"/>
    </row>
    <row r="721" spans="1:25" ht="16.5" x14ac:dyDescent="0.2">
      <c r="A721" s="62">
        <v>718</v>
      </c>
      <c r="B721" s="95">
        <f>INDEX(技能效果!B:B,MATCH(技能效果等级!W721,技能效果!AE:AE,0))</f>
        <v>130701401</v>
      </c>
      <c r="C721" s="95" t="str">
        <f>INDEX(技能效果!C:C,MATCH(技能效果等级!B721,技能效果!B:B,0))</f>
        <v>石灵明普攻伤害</v>
      </c>
      <c r="D721" s="96" t="s">
        <v>873</v>
      </c>
      <c r="E721" s="95">
        <v>4</v>
      </c>
      <c r="F721" s="95">
        <f>INDEX(技能效果!H:H,MATCH(技能效果等级!B721,技能效果!B:B,0))</f>
        <v>1001</v>
      </c>
      <c r="G721" s="95">
        <f>IF(INDEX(技能效果!K:K,MATCH(B721,技能效果!B:B,0))=0,INDEX(技能效果!I:I,MATCH(技能效果等级!B721,技能效果!B:B,0)),INDEX(技能效果!I:I,MATCH(技能效果等级!B721,技能效果!B:B,0))*VLOOKUP(E721,技能数值计算!$C$19:$D$28,2,FALSE))</f>
        <v>1</v>
      </c>
      <c r="H721" s="95">
        <f>INDEX(技能效果!J:J,MATCH(技能效果等级!B721,技能效果!B:B,0))</f>
        <v>0</v>
      </c>
      <c r="I721" s="95"/>
      <c r="J721" s="95"/>
      <c r="K721" s="95"/>
      <c r="L721" s="95"/>
      <c r="M721" s="95"/>
      <c r="N721" s="96" t="str">
        <f>IF(INDEX(技能效果!L:L,MATCH(技能效果等级!B721,技能效果!B:B,0))="","",INDEX(技能效果!L:L,MATCH(技能效果等级!B721,技能效果!B:B,0)))</f>
        <v/>
      </c>
      <c r="O721" s="95">
        <f>IF(INDEX(技能效果!N:N,MATCH(B721,技能效果!B:B,0))=0,INDEX(技能效果!M:M,MATCH(技能效果等级!B721,技能效果!B:B,0)),INDEX(技能效果!M:M,MATCH(技能效果等级!B721,技能效果!B:B,0))*VLOOKUP(E721,技能数值计算!$C$19:$D$28,2,FALSE))</f>
        <v>0</v>
      </c>
      <c r="P721" s="95"/>
      <c r="Q721" s="95"/>
      <c r="R721" s="95" t="str">
        <f>IF(INDEX(技能效果!O:O,MATCH(技能效果等级!B721,技能效果!B:B,0))="","",INDEX(技能效果!O:O,MATCH(技能效果等级!B721,技能效果!B:B,0)))</f>
        <v/>
      </c>
      <c r="S721" s="95"/>
      <c r="T721" s="95"/>
      <c r="U721" s="95"/>
      <c r="V721" s="96" t="str">
        <f>IF(INDEX(技能效果!AF:AF,MATCH(技能效果等级!B721,技能效果!B:B,0))="","",INDEX(技能效果!AF:AF,MATCH(技能效果等级!B721,技能效果!B:B,0)))</f>
        <v/>
      </c>
      <c r="W721" s="95">
        <f t="shared" si="9"/>
        <v>63</v>
      </c>
      <c r="X721" s="95"/>
      <c r="Y721" s="95"/>
    </row>
    <row r="722" spans="1:25" ht="16.5" x14ac:dyDescent="0.2">
      <c r="A722" s="62">
        <v>719</v>
      </c>
      <c r="B722" s="95">
        <f>INDEX(技能效果!B:B,MATCH(技能效果等级!W722,技能效果!AE:AE,0))</f>
        <v>130701401</v>
      </c>
      <c r="C722" s="95" t="str">
        <f>INDEX(技能效果!C:C,MATCH(技能效果等级!B722,技能效果!B:B,0))</f>
        <v>石灵明普攻伤害</v>
      </c>
      <c r="D722" s="96" t="s">
        <v>873</v>
      </c>
      <c r="E722" s="95">
        <v>5</v>
      </c>
      <c r="F722" s="95">
        <f>INDEX(技能效果!H:H,MATCH(技能效果等级!B722,技能效果!B:B,0))</f>
        <v>1001</v>
      </c>
      <c r="G722" s="95">
        <f>IF(INDEX(技能效果!K:K,MATCH(B722,技能效果!B:B,0))=0,INDEX(技能效果!I:I,MATCH(技能效果等级!B722,技能效果!B:B,0)),INDEX(技能效果!I:I,MATCH(技能效果等级!B722,技能效果!B:B,0))*VLOOKUP(E722,技能数值计算!$C$19:$D$28,2,FALSE))</f>
        <v>1</v>
      </c>
      <c r="H722" s="95">
        <f>INDEX(技能效果!J:J,MATCH(技能效果等级!B722,技能效果!B:B,0))</f>
        <v>0</v>
      </c>
      <c r="I722" s="95"/>
      <c r="J722" s="95"/>
      <c r="K722" s="95"/>
      <c r="L722" s="95"/>
      <c r="M722" s="95"/>
      <c r="N722" s="96" t="str">
        <f>IF(INDEX(技能效果!L:L,MATCH(技能效果等级!B722,技能效果!B:B,0))="","",INDEX(技能效果!L:L,MATCH(技能效果等级!B722,技能效果!B:B,0)))</f>
        <v/>
      </c>
      <c r="O722" s="95">
        <f>IF(INDEX(技能效果!N:N,MATCH(B722,技能效果!B:B,0))=0,INDEX(技能效果!M:M,MATCH(技能效果等级!B722,技能效果!B:B,0)),INDEX(技能效果!M:M,MATCH(技能效果等级!B722,技能效果!B:B,0))*VLOOKUP(E722,技能数值计算!$C$19:$D$28,2,FALSE))</f>
        <v>0</v>
      </c>
      <c r="P722" s="95"/>
      <c r="Q722" s="95"/>
      <c r="R722" s="95" t="str">
        <f>IF(INDEX(技能效果!O:O,MATCH(技能效果等级!B722,技能效果!B:B,0))="","",INDEX(技能效果!O:O,MATCH(技能效果等级!B722,技能效果!B:B,0)))</f>
        <v/>
      </c>
      <c r="S722" s="95"/>
      <c r="T722" s="95"/>
      <c r="U722" s="95"/>
      <c r="V722" s="96" t="str">
        <f>IF(INDEX(技能效果!AF:AF,MATCH(技能效果等级!B722,技能效果!B:B,0))="","",INDEX(技能效果!AF:AF,MATCH(技能效果等级!B722,技能效果!B:B,0)))</f>
        <v/>
      </c>
      <c r="W722" s="95">
        <f t="shared" si="9"/>
        <v>63</v>
      </c>
      <c r="X722" s="95"/>
      <c r="Y722" s="95"/>
    </row>
    <row r="723" spans="1:25" ht="16.5" x14ac:dyDescent="0.2">
      <c r="A723" s="62">
        <v>720</v>
      </c>
      <c r="B723" s="95">
        <f>INDEX(技能效果!B:B,MATCH(技能效果等级!W723,技能效果!AE:AE,0))</f>
        <v>130701401</v>
      </c>
      <c r="C723" s="95" t="str">
        <f>INDEX(技能效果!C:C,MATCH(技能效果等级!B723,技能效果!B:B,0))</f>
        <v>石灵明普攻伤害</v>
      </c>
      <c r="D723" s="96" t="s">
        <v>873</v>
      </c>
      <c r="E723" s="95">
        <v>6</v>
      </c>
      <c r="F723" s="95">
        <f>INDEX(技能效果!H:H,MATCH(技能效果等级!B723,技能效果!B:B,0))</f>
        <v>1001</v>
      </c>
      <c r="G723" s="95">
        <f>IF(INDEX(技能效果!K:K,MATCH(B723,技能效果!B:B,0))=0,INDEX(技能效果!I:I,MATCH(技能效果等级!B723,技能效果!B:B,0)),INDEX(技能效果!I:I,MATCH(技能效果等级!B723,技能效果!B:B,0))*VLOOKUP(E723,技能数值计算!$C$19:$D$28,2,FALSE))</f>
        <v>1</v>
      </c>
      <c r="H723" s="95">
        <f>INDEX(技能效果!J:J,MATCH(技能效果等级!B723,技能效果!B:B,0))</f>
        <v>0</v>
      </c>
      <c r="I723" s="95"/>
      <c r="J723" s="95"/>
      <c r="K723" s="95"/>
      <c r="L723" s="95"/>
      <c r="M723" s="95"/>
      <c r="N723" s="96" t="str">
        <f>IF(INDEX(技能效果!L:L,MATCH(技能效果等级!B723,技能效果!B:B,0))="","",INDEX(技能效果!L:L,MATCH(技能效果等级!B723,技能效果!B:B,0)))</f>
        <v/>
      </c>
      <c r="O723" s="95">
        <f>IF(INDEX(技能效果!N:N,MATCH(B723,技能效果!B:B,0))=0,INDEX(技能效果!M:M,MATCH(技能效果等级!B723,技能效果!B:B,0)),INDEX(技能效果!M:M,MATCH(技能效果等级!B723,技能效果!B:B,0))*VLOOKUP(E723,技能数值计算!$C$19:$D$28,2,FALSE))</f>
        <v>0</v>
      </c>
      <c r="P723" s="95"/>
      <c r="Q723" s="95"/>
      <c r="R723" s="95" t="str">
        <f>IF(INDEX(技能效果!O:O,MATCH(技能效果等级!B723,技能效果!B:B,0))="","",INDEX(技能效果!O:O,MATCH(技能效果等级!B723,技能效果!B:B,0)))</f>
        <v/>
      </c>
      <c r="S723" s="95"/>
      <c r="T723" s="95"/>
      <c r="U723" s="95"/>
      <c r="V723" s="96" t="str">
        <f>IF(INDEX(技能效果!AF:AF,MATCH(技能效果等级!B723,技能效果!B:B,0))="","",INDEX(技能效果!AF:AF,MATCH(技能效果等级!B723,技能效果!B:B,0)))</f>
        <v/>
      </c>
      <c r="W723" s="95">
        <f t="shared" si="9"/>
        <v>63</v>
      </c>
      <c r="X723" s="95"/>
      <c r="Y723" s="95"/>
    </row>
    <row r="724" spans="1:25" ht="16.5" x14ac:dyDescent="0.2">
      <c r="A724" s="62">
        <v>721</v>
      </c>
      <c r="B724" s="95">
        <f>INDEX(技能效果!B:B,MATCH(技能效果等级!W724,技能效果!AE:AE,0))</f>
        <v>130701401</v>
      </c>
      <c r="C724" s="95" t="str">
        <f>INDEX(技能效果!C:C,MATCH(技能效果等级!B724,技能效果!B:B,0))</f>
        <v>石灵明普攻伤害</v>
      </c>
      <c r="D724" s="96" t="s">
        <v>873</v>
      </c>
      <c r="E724" s="95">
        <v>7</v>
      </c>
      <c r="F724" s="95">
        <f>INDEX(技能效果!H:H,MATCH(技能效果等级!B724,技能效果!B:B,0))</f>
        <v>1001</v>
      </c>
      <c r="G724" s="95">
        <f>IF(INDEX(技能效果!K:K,MATCH(B724,技能效果!B:B,0))=0,INDEX(技能效果!I:I,MATCH(技能效果等级!B724,技能效果!B:B,0)),INDEX(技能效果!I:I,MATCH(技能效果等级!B724,技能效果!B:B,0))*VLOOKUP(E724,技能数值计算!$C$19:$D$28,2,FALSE))</f>
        <v>1</v>
      </c>
      <c r="H724" s="95">
        <f>INDEX(技能效果!J:J,MATCH(技能效果等级!B724,技能效果!B:B,0))</f>
        <v>0</v>
      </c>
      <c r="I724" s="95"/>
      <c r="J724" s="95"/>
      <c r="K724" s="95"/>
      <c r="L724" s="95"/>
      <c r="M724" s="95"/>
      <c r="N724" s="96" t="str">
        <f>IF(INDEX(技能效果!L:L,MATCH(技能效果等级!B724,技能效果!B:B,0))="","",INDEX(技能效果!L:L,MATCH(技能效果等级!B724,技能效果!B:B,0)))</f>
        <v/>
      </c>
      <c r="O724" s="95">
        <f>IF(INDEX(技能效果!N:N,MATCH(B724,技能效果!B:B,0))=0,INDEX(技能效果!M:M,MATCH(技能效果等级!B724,技能效果!B:B,0)),INDEX(技能效果!M:M,MATCH(技能效果等级!B724,技能效果!B:B,0))*VLOOKUP(E724,技能数值计算!$C$19:$D$28,2,FALSE))</f>
        <v>0</v>
      </c>
      <c r="P724" s="95"/>
      <c r="Q724" s="95"/>
      <c r="R724" s="95" t="str">
        <f>IF(INDEX(技能效果!O:O,MATCH(技能效果等级!B724,技能效果!B:B,0))="","",INDEX(技能效果!O:O,MATCH(技能效果等级!B724,技能效果!B:B,0)))</f>
        <v/>
      </c>
      <c r="S724" s="95"/>
      <c r="T724" s="95"/>
      <c r="U724" s="95"/>
      <c r="V724" s="96" t="str">
        <f>IF(INDEX(技能效果!AF:AF,MATCH(技能效果等级!B724,技能效果!B:B,0))="","",INDEX(技能效果!AF:AF,MATCH(技能效果等级!B724,技能效果!B:B,0)))</f>
        <v/>
      </c>
      <c r="W724" s="95">
        <f t="shared" si="9"/>
        <v>63</v>
      </c>
      <c r="X724" s="95"/>
      <c r="Y724" s="95"/>
    </row>
    <row r="725" spans="1:25" ht="16.5" x14ac:dyDescent="0.2">
      <c r="A725" s="62">
        <v>722</v>
      </c>
      <c r="B725" s="95">
        <f>INDEX(技能效果!B:B,MATCH(技能效果等级!W725,技能效果!AE:AE,0))</f>
        <v>130701401</v>
      </c>
      <c r="C725" s="95" t="str">
        <f>INDEX(技能效果!C:C,MATCH(技能效果等级!B725,技能效果!B:B,0))</f>
        <v>石灵明普攻伤害</v>
      </c>
      <c r="D725" s="96" t="s">
        <v>873</v>
      </c>
      <c r="E725" s="95">
        <v>8</v>
      </c>
      <c r="F725" s="95">
        <f>INDEX(技能效果!H:H,MATCH(技能效果等级!B725,技能效果!B:B,0))</f>
        <v>1001</v>
      </c>
      <c r="G725" s="95">
        <f>IF(INDEX(技能效果!K:K,MATCH(B725,技能效果!B:B,0))=0,INDEX(技能效果!I:I,MATCH(技能效果等级!B725,技能效果!B:B,0)),INDEX(技能效果!I:I,MATCH(技能效果等级!B725,技能效果!B:B,0))*VLOOKUP(E725,技能数值计算!$C$19:$D$28,2,FALSE))</f>
        <v>1</v>
      </c>
      <c r="H725" s="95">
        <f>INDEX(技能效果!J:J,MATCH(技能效果等级!B725,技能效果!B:B,0))</f>
        <v>0</v>
      </c>
      <c r="I725" s="95"/>
      <c r="J725" s="95"/>
      <c r="K725" s="95"/>
      <c r="L725" s="95"/>
      <c r="M725" s="95"/>
      <c r="N725" s="96" t="str">
        <f>IF(INDEX(技能效果!L:L,MATCH(技能效果等级!B725,技能效果!B:B,0))="","",INDEX(技能效果!L:L,MATCH(技能效果等级!B725,技能效果!B:B,0)))</f>
        <v/>
      </c>
      <c r="O725" s="95">
        <f>IF(INDEX(技能效果!N:N,MATCH(B725,技能效果!B:B,0))=0,INDEX(技能效果!M:M,MATCH(技能效果等级!B725,技能效果!B:B,0)),INDEX(技能效果!M:M,MATCH(技能效果等级!B725,技能效果!B:B,0))*VLOOKUP(E725,技能数值计算!$C$19:$D$28,2,FALSE))</f>
        <v>0</v>
      </c>
      <c r="P725" s="95"/>
      <c r="Q725" s="95"/>
      <c r="R725" s="95" t="str">
        <f>IF(INDEX(技能效果!O:O,MATCH(技能效果等级!B725,技能效果!B:B,0))="","",INDEX(技能效果!O:O,MATCH(技能效果等级!B725,技能效果!B:B,0)))</f>
        <v/>
      </c>
      <c r="S725" s="95"/>
      <c r="T725" s="95"/>
      <c r="U725" s="95"/>
      <c r="V725" s="96" t="str">
        <f>IF(INDEX(技能效果!AF:AF,MATCH(技能效果等级!B725,技能效果!B:B,0))="","",INDEX(技能效果!AF:AF,MATCH(技能效果等级!B725,技能效果!B:B,0)))</f>
        <v/>
      </c>
      <c r="W725" s="95">
        <f t="shared" si="9"/>
        <v>63</v>
      </c>
      <c r="X725" s="95"/>
      <c r="Y725" s="95"/>
    </row>
    <row r="726" spans="1:25" ht="16.5" x14ac:dyDescent="0.2">
      <c r="A726" s="62">
        <v>723</v>
      </c>
      <c r="B726" s="95">
        <f>INDEX(技能效果!B:B,MATCH(技能效果等级!W726,技能效果!AE:AE,0))</f>
        <v>130701401</v>
      </c>
      <c r="C726" s="95" t="str">
        <f>INDEX(技能效果!C:C,MATCH(技能效果等级!B726,技能效果!B:B,0))</f>
        <v>石灵明普攻伤害</v>
      </c>
      <c r="D726" s="96" t="s">
        <v>873</v>
      </c>
      <c r="E726" s="95">
        <v>9</v>
      </c>
      <c r="F726" s="95">
        <f>INDEX(技能效果!H:H,MATCH(技能效果等级!B726,技能效果!B:B,0))</f>
        <v>1001</v>
      </c>
      <c r="G726" s="95">
        <f>IF(INDEX(技能效果!K:K,MATCH(B726,技能效果!B:B,0))=0,INDEX(技能效果!I:I,MATCH(技能效果等级!B726,技能效果!B:B,0)),INDEX(技能效果!I:I,MATCH(技能效果等级!B726,技能效果!B:B,0))*VLOOKUP(E726,技能数值计算!$C$19:$D$28,2,FALSE))</f>
        <v>1</v>
      </c>
      <c r="H726" s="95">
        <f>INDEX(技能效果!J:J,MATCH(技能效果等级!B726,技能效果!B:B,0))</f>
        <v>0</v>
      </c>
      <c r="I726" s="95"/>
      <c r="J726" s="95"/>
      <c r="K726" s="95"/>
      <c r="L726" s="95"/>
      <c r="M726" s="95"/>
      <c r="N726" s="96" t="str">
        <f>IF(INDEX(技能效果!L:L,MATCH(技能效果等级!B726,技能效果!B:B,0))="","",INDEX(技能效果!L:L,MATCH(技能效果等级!B726,技能效果!B:B,0)))</f>
        <v/>
      </c>
      <c r="O726" s="95">
        <f>IF(INDEX(技能效果!N:N,MATCH(B726,技能效果!B:B,0))=0,INDEX(技能效果!M:M,MATCH(技能效果等级!B726,技能效果!B:B,0)),INDEX(技能效果!M:M,MATCH(技能效果等级!B726,技能效果!B:B,0))*VLOOKUP(E726,技能数值计算!$C$19:$D$28,2,FALSE))</f>
        <v>0</v>
      </c>
      <c r="P726" s="95"/>
      <c r="Q726" s="95"/>
      <c r="R726" s="95" t="str">
        <f>IF(INDEX(技能效果!O:O,MATCH(技能效果等级!B726,技能效果!B:B,0))="","",INDEX(技能效果!O:O,MATCH(技能效果等级!B726,技能效果!B:B,0)))</f>
        <v/>
      </c>
      <c r="S726" s="95"/>
      <c r="T726" s="95"/>
      <c r="U726" s="95"/>
      <c r="V726" s="96" t="str">
        <f>IF(INDEX(技能效果!AF:AF,MATCH(技能效果等级!B726,技能效果!B:B,0))="","",INDEX(技能效果!AF:AF,MATCH(技能效果等级!B726,技能效果!B:B,0)))</f>
        <v/>
      </c>
      <c r="W726" s="95">
        <f t="shared" si="9"/>
        <v>63</v>
      </c>
      <c r="X726" s="95"/>
      <c r="Y726" s="95"/>
    </row>
    <row r="727" spans="1:25" ht="16.5" x14ac:dyDescent="0.2">
      <c r="A727" s="62">
        <v>724</v>
      </c>
      <c r="B727" s="95">
        <f>INDEX(技能效果!B:B,MATCH(技能效果等级!W727,技能效果!AE:AE,0))</f>
        <v>130701401</v>
      </c>
      <c r="C727" s="95" t="str">
        <f>INDEX(技能效果!C:C,MATCH(技能效果等级!B727,技能效果!B:B,0))</f>
        <v>石灵明普攻伤害</v>
      </c>
      <c r="D727" s="96" t="s">
        <v>873</v>
      </c>
      <c r="E727" s="95">
        <v>10</v>
      </c>
      <c r="F727" s="95">
        <f>INDEX(技能效果!H:H,MATCH(技能效果等级!B727,技能效果!B:B,0))</f>
        <v>1001</v>
      </c>
      <c r="G727" s="95">
        <f>IF(INDEX(技能效果!K:K,MATCH(B727,技能效果!B:B,0))=0,INDEX(技能效果!I:I,MATCH(技能效果等级!B727,技能效果!B:B,0)),INDEX(技能效果!I:I,MATCH(技能效果等级!B727,技能效果!B:B,0))*VLOOKUP(E727,技能数值计算!$C$19:$D$28,2,FALSE))</f>
        <v>1</v>
      </c>
      <c r="H727" s="95">
        <f>INDEX(技能效果!J:J,MATCH(技能效果等级!B727,技能效果!B:B,0))</f>
        <v>0</v>
      </c>
      <c r="I727" s="95"/>
      <c r="J727" s="95"/>
      <c r="K727" s="95"/>
      <c r="L727" s="95"/>
      <c r="M727" s="95"/>
      <c r="N727" s="96" t="str">
        <f>IF(INDEX(技能效果!L:L,MATCH(技能效果等级!B727,技能效果!B:B,0))="","",INDEX(技能效果!L:L,MATCH(技能效果等级!B727,技能效果!B:B,0)))</f>
        <v/>
      </c>
      <c r="O727" s="95">
        <f>IF(INDEX(技能效果!N:N,MATCH(B727,技能效果!B:B,0))=0,INDEX(技能效果!M:M,MATCH(技能效果等级!B727,技能效果!B:B,0)),INDEX(技能效果!M:M,MATCH(技能效果等级!B727,技能效果!B:B,0))*VLOOKUP(E727,技能数值计算!$C$19:$D$28,2,FALSE))</f>
        <v>0</v>
      </c>
      <c r="P727" s="95"/>
      <c r="Q727" s="95"/>
      <c r="R727" s="95" t="str">
        <f>IF(INDEX(技能效果!O:O,MATCH(技能效果等级!B727,技能效果!B:B,0))="","",INDEX(技能效果!O:O,MATCH(技能效果等级!B727,技能效果!B:B,0)))</f>
        <v/>
      </c>
      <c r="S727" s="95"/>
      <c r="T727" s="95"/>
      <c r="U727" s="95"/>
      <c r="V727" s="96" t="str">
        <f>IF(INDEX(技能效果!AF:AF,MATCH(技能效果等级!B727,技能效果!B:B,0))="","",INDEX(技能效果!AF:AF,MATCH(技能效果等级!B727,技能效果!B:B,0)))</f>
        <v/>
      </c>
      <c r="W727" s="95">
        <f t="shared" si="9"/>
        <v>63</v>
      </c>
      <c r="X727" s="95"/>
      <c r="Y727" s="95"/>
    </row>
    <row r="728" spans="1:25" ht="16.5" x14ac:dyDescent="0.2">
      <c r="A728" s="62">
        <v>725</v>
      </c>
      <c r="B728" s="95">
        <f>INDEX(技能效果!B:B,MATCH(技能效果等级!W728,技能效果!AE:AE,0))</f>
        <v>130701402</v>
      </c>
      <c r="C728" s="95" t="str">
        <f>INDEX(技能效果!C:C,MATCH(技能效果等级!B728,技能效果!B:B,0))</f>
        <v>石灵明普攻水晶</v>
      </c>
      <c r="D728" s="96" t="s">
        <v>873</v>
      </c>
      <c r="E728" s="95">
        <v>1</v>
      </c>
      <c r="F728" s="95">
        <f>INDEX(技能效果!H:H,MATCH(技能效果等级!B728,技能效果!B:B,0))</f>
        <v>3006</v>
      </c>
      <c r="G728" s="95">
        <f>IF(INDEX(技能效果!K:K,MATCH(B728,技能效果!B:B,0))=0,INDEX(技能效果!I:I,MATCH(技能效果等级!B728,技能效果!B:B,0)),INDEX(技能效果!I:I,MATCH(技能效果等级!B728,技能效果!B:B,0))*VLOOKUP(E728,技能数值计算!$C$19:$D$28,2,FALSE))</f>
        <v>1</v>
      </c>
      <c r="H728" s="95">
        <f>INDEX(技能效果!J:J,MATCH(技能效果等级!B728,技能效果!B:B,0))</f>
        <v>0</v>
      </c>
      <c r="I728" s="95"/>
      <c r="J728" s="95"/>
      <c r="K728" s="95"/>
      <c r="L728" s="95"/>
      <c r="M728" s="95"/>
      <c r="N728" s="96" t="str">
        <f>IF(INDEX(技能效果!L:L,MATCH(技能效果等级!B728,技能效果!B:B,0))="","",INDEX(技能效果!L:L,MATCH(技能效果等级!B728,技能效果!B:B,0)))</f>
        <v/>
      </c>
      <c r="O728" s="95">
        <f>IF(INDEX(技能效果!N:N,MATCH(B728,技能效果!B:B,0))=0,INDEX(技能效果!M:M,MATCH(技能效果等级!B728,技能效果!B:B,0)),INDEX(技能效果!M:M,MATCH(技能效果等级!B728,技能效果!B:B,0))*VLOOKUP(E728,技能数值计算!$C$19:$D$28,2,FALSE))</f>
        <v>0</v>
      </c>
      <c r="P728" s="95"/>
      <c r="Q728" s="95"/>
      <c r="R728" s="95" t="str">
        <f>IF(INDEX(技能效果!O:O,MATCH(技能效果等级!B728,技能效果!B:B,0))="","",INDEX(技能效果!O:O,MATCH(技能效果等级!B728,技能效果!B:B,0)))</f>
        <v/>
      </c>
      <c r="S728" s="95"/>
      <c r="T728" s="95"/>
      <c r="U728" s="95"/>
      <c r="V728" s="96" t="str">
        <f>IF(INDEX(技能效果!AF:AF,MATCH(技能效果等级!B728,技能效果!B:B,0))="","",INDEX(技能效果!AF:AF,MATCH(技能效果等级!B728,技能效果!B:B,0)))</f>
        <v/>
      </c>
      <c r="W728" s="95">
        <f t="shared" si="9"/>
        <v>64</v>
      </c>
      <c r="X728" s="95"/>
      <c r="Y728" s="95"/>
    </row>
    <row r="729" spans="1:25" ht="16.5" x14ac:dyDescent="0.2">
      <c r="A729" s="62">
        <v>726</v>
      </c>
      <c r="B729" s="95">
        <f>INDEX(技能效果!B:B,MATCH(技能效果等级!W729,技能效果!AE:AE,0))</f>
        <v>130701402</v>
      </c>
      <c r="C729" s="95" t="str">
        <f>INDEX(技能效果!C:C,MATCH(技能效果等级!B729,技能效果!B:B,0))</f>
        <v>石灵明普攻水晶</v>
      </c>
      <c r="D729" s="96" t="s">
        <v>873</v>
      </c>
      <c r="E729" s="95">
        <v>2</v>
      </c>
      <c r="F729" s="95">
        <f>INDEX(技能效果!H:H,MATCH(技能效果等级!B729,技能效果!B:B,0))</f>
        <v>3006</v>
      </c>
      <c r="G729" s="95">
        <f>IF(INDEX(技能效果!K:K,MATCH(B729,技能效果!B:B,0))=0,INDEX(技能效果!I:I,MATCH(技能效果等级!B729,技能效果!B:B,0)),INDEX(技能效果!I:I,MATCH(技能效果等级!B729,技能效果!B:B,0))*VLOOKUP(E729,技能数值计算!$C$19:$D$28,2,FALSE))</f>
        <v>1</v>
      </c>
      <c r="H729" s="95">
        <f>INDEX(技能效果!J:J,MATCH(技能效果等级!B729,技能效果!B:B,0))</f>
        <v>0</v>
      </c>
      <c r="I729" s="95"/>
      <c r="J729" s="95"/>
      <c r="K729" s="95"/>
      <c r="L729" s="95"/>
      <c r="M729" s="95"/>
      <c r="N729" s="96" t="str">
        <f>IF(INDEX(技能效果!L:L,MATCH(技能效果等级!B729,技能效果!B:B,0))="","",INDEX(技能效果!L:L,MATCH(技能效果等级!B729,技能效果!B:B,0)))</f>
        <v/>
      </c>
      <c r="O729" s="95">
        <f>IF(INDEX(技能效果!N:N,MATCH(B729,技能效果!B:B,0))=0,INDEX(技能效果!M:M,MATCH(技能效果等级!B729,技能效果!B:B,0)),INDEX(技能效果!M:M,MATCH(技能效果等级!B729,技能效果!B:B,0))*VLOOKUP(E729,技能数值计算!$C$19:$D$28,2,FALSE))</f>
        <v>0</v>
      </c>
      <c r="P729" s="95"/>
      <c r="Q729" s="95"/>
      <c r="R729" s="95" t="str">
        <f>IF(INDEX(技能效果!O:O,MATCH(技能效果等级!B729,技能效果!B:B,0))="","",INDEX(技能效果!O:O,MATCH(技能效果等级!B729,技能效果!B:B,0)))</f>
        <v/>
      </c>
      <c r="S729" s="95"/>
      <c r="T729" s="95"/>
      <c r="U729" s="95"/>
      <c r="V729" s="96" t="str">
        <f>IF(INDEX(技能效果!AF:AF,MATCH(技能效果等级!B729,技能效果!B:B,0))="","",INDEX(技能效果!AF:AF,MATCH(技能效果等级!B729,技能效果!B:B,0)))</f>
        <v/>
      </c>
      <c r="W729" s="95">
        <f t="shared" si="9"/>
        <v>64</v>
      </c>
      <c r="X729" s="95"/>
      <c r="Y729" s="95"/>
    </row>
    <row r="730" spans="1:25" ht="16.5" x14ac:dyDescent="0.2">
      <c r="A730" s="62">
        <v>727</v>
      </c>
      <c r="B730" s="95">
        <f>INDEX(技能效果!B:B,MATCH(技能效果等级!W730,技能效果!AE:AE,0))</f>
        <v>130701402</v>
      </c>
      <c r="C730" s="95" t="str">
        <f>INDEX(技能效果!C:C,MATCH(技能效果等级!B730,技能效果!B:B,0))</f>
        <v>石灵明普攻水晶</v>
      </c>
      <c r="D730" s="96" t="s">
        <v>873</v>
      </c>
      <c r="E730" s="95">
        <v>3</v>
      </c>
      <c r="F730" s="95">
        <f>INDEX(技能效果!H:H,MATCH(技能效果等级!B730,技能效果!B:B,0))</f>
        <v>3006</v>
      </c>
      <c r="G730" s="95">
        <f>IF(INDEX(技能效果!K:K,MATCH(B730,技能效果!B:B,0))=0,INDEX(技能效果!I:I,MATCH(技能效果等级!B730,技能效果!B:B,0)),INDEX(技能效果!I:I,MATCH(技能效果等级!B730,技能效果!B:B,0))*VLOOKUP(E730,技能数值计算!$C$19:$D$28,2,FALSE))</f>
        <v>1</v>
      </c>
      <c r="H730" s="95">
        <f>INDEX(技能效果!J:J,MATCH(技能效果等级!B730,技能效果!B:B,0))</f>
        <v>0</v>
      </c>
      <c r="I730" s="95"/>
      <c r="J730" s="95"/>
      <c r="K730" s="95"/>
      <c r="L730" s="95"/>
      <c r="M730" s="95"/>
      <c r="N730" s="96" t="str">
        <f>IF(INDEX(技能效果!L:L,MATCH(技能效果等级!B730,技能效果!B:B,0))="","",INDEX(技能效果!L:L,MATCH(技能效果等级!B730,技能效果!B:B,0)))</f>
        <v/>
      </c>
      <c r="O730" s="95">
        <f>IF(INDEX(技能效果!N:N,MATCH(B730,技能效果!B:B,0))=0,INDEX(技能效果!M:M,MATCH(技能效果等级!B730,技能效果!B:B,0)),INDEX(技能效果!M:M,MATCH(技能效果等级!B730,技能效果!B:B,0))*VLOOKUP(E730,技能数值计算!$C$19:$D$28,2,FALSE))</f>
        <v>0</v>
      </c>
      <c r="P730" s="95"/>
      <c r="Q730" s="95"/>
      <c r="R730" s="95" t="str">
        <f>IF(INDEX(技能效果!O:O,MATCH(技能效果等级!B730,技能效果!B:B,0))="","",INDEX(技能效果!O:O,MATCH(技能效果等级!B730,技能效果!B:B,0)))</f>
        <v/>
      </c>
      <c r="S730" s="95"/>
      <c r="T730" s="95"/>
      <c r="U730" s="95"/>
      <c r="V730" s="96" t="str">
        <f>IF(INDEX(技能效果!AF:AF,MATCH(技能效果等级!B730,技能效果!B:B,0))="","",INDEX(技能效果!AF:AF,MATCH(技能效果等级!B730,技能效果!B:B,0)))</f>
        <v/>
      </c>
      <c r="W730" s="95">
        <f t="shared" si="9"/>
        <v>64</v>
      </c>
      <c r="X730" s="95"/>
      <c r="Y730" s="95"/>
    </row>
    <row r="731" spans="1:25" ht="16.5" x14ac:dyDescent="0.2">
      <c r="A731" s="62">
        <v>728</v>
      </c>
      <c r="B731" s="95">
        <f>INDEX(技能效果!B:B,MATCH(技能效果等级!W731,技能效果!AE:AE,0))</f>
        <v>130701402</v>
      </c>
      <c r="C731" s="95" t="str">
        <f>INDEX(技能效果!C:C,MATCH(技能效果等级!B731,技能效果!B:B,0))</f>
        <v>石灵明普攻水晶</v>
      </c>
      <c r="D731" s="96" t="s">
        <v>873</v>
      </c>
      <c r="E731" s="95">
        <v>4</v>
      </c>
      <c r="F731" s="95">
        <f>INDEX(技能效果!H:H,MATCH(技能效果等级!B731,技能效果!B:B,0))</f>
        <v>3006</v>
      </c>
      <c r="G731" s="95">
        <f>IF(INDEX(技能效果!K:K,MATCH(B731,技能效果!B:B,0))=0,INDEX(技能效果!I:I,MATCH(技能效果等级!B731,技能效果!B:B,0)),INDEX(技能效果!I:I,MATCH(技能效果等级!B731,技能效果!B:B,0))*VLOOKUP(E731,技能数值计算!$C$19:$D$28,2,FALSE))</f>
        <v>1</v>
      </c>
      <c r="H731" s="95">
        <f>INDEX(技能效果!J:J,MATCH(技能效果等级!B731,技能效果!B:B,0))</f>
        <v>0</v>
      </c>
      <c r="I731" s="95"/>
      <c r="J731" s="95"/>
      <c r="K731" s="95"/>
      <c r="L731" s="95"/>
      <c r="M731" s="95"/>
      <c r="N731" s="96" t="str">
        <f>IF(INDEX(技能效果!L:L,MATCH(技能效果等级!B731,技能效果!B:B,0))="","",INDEX(技能效果!L:L,MATCH(技能效果等级!B731,技能效果!B:B,0)))</f>
        <v/>
      </c>
      <c r="O731" s="95">
        <f>IF(INDEX(技能效果!N:N,MATCH(B731,技能效果!B:B,0))=0,INDEX(技能效果!M:M,MATCH(技能效果等级!B731,技能效果!B:B,0)),INDEX(技能效果!M:M,MATCH(技能效果等级!B731,技能效果!B:B,0))*VLOOKUP(E731,技能数值计算!$C$19:$D$28,2,FALSE))</f>
        <v>0</v>
      </c>
      <c r="P731" s="95"/>
      <c r="Q731" s="95"/>
      <c r="R731" s="95" t="str">
        <f>IF(INDEX(技能效果!O:O,MATCH(技能效果等级!B731,技能效果!B:B,0))="","",INDEX(技能效果!O:O,MATCH(技能效果等级!B731,技能效果!B:B,0)))</f>
        <v/>
      </c>
      <c r="S731" s="95"/>
      <c r="T731" s="95"/>
      <c r="U731" s="95"/>
      <c r="V731" s="96" t="str">
        <f>IF(INDEX(技能效果!AF:AF,MATCH(技能效果等级!B731,技能效果!B:B,0))="","",INDEX(技能效果!AF:AF,MATCH(技能效果等级!B731,技能效果!B:B,0)))</f>
        <v/>
      </c>
      <c r="W731" s="95">
        <f t="shared" si="9"/>
        <v>64</v>
      </c>
      <c r="X731" s="95"/>
      <c r="Y731" s="95"/>
    </row>
    <row r="732" spans="1:25" ht="16.5" x14ac:dyDescent="0.2">
      <c r="A732" s="62">
        <v>729</v>
      </c>
      <c r="B732" s="95">
        <f>INDEX(技能效果!B:B,MATCH(技能效果等级!W732,技能效果!AE:AE,0))</f>
        <v>130701402</v>
      </c>
      <c r="C732" s="95" t="str">
        <f>INDEX(技能效果!C:C,MATCH(技能效果等级!B732,技能效果!B:B,0))</f>
        <v>石灵明普攻水晶</v>
      </c>
      <c r="D732" s="96" t="s">
        <v>873</v>
      </c>
      <c r="E732" s="95">
        <v>5</v>
      </c>
      <c r="F732" s="95">
        <f>INDEX(技能效果!H:H,MATCH(技能效果等级!B732,技能效果!B:B,0))</f>
        <v>3006</v>
      </c>
      <c r="G732" s="95">
        <f>IF(INDEX(技能效果!K:K,MATCH(B732,技能效果!B:B,0))=0,INDEX(技能效果!I:I,MATCH(技能效果等级!B732,技能效果!B:B,0)),INDEX(技能效果!I:I,MATCH(技能效果等级!B732,技能效果!B:B,0))*VLOOKUP(E732,技能数值计算!$C$19:$D$28,2,FALSE))</f>
        <v>1</v>
      </c>
      <c r="H732" s="95">
        <f>INDEX(技能效果!J:J,MATCH(技能效果等级!B732,技能效果!B:B,0))</f>
        <v>0</v>
      </c>
      <c r="I732" s="95"/>
      <c r="J732" s="95"/>
      <c r="K732" s="95"/>
      <c r="L732" s="95"/>
      <c r="M732" s="95"/>
      <c r="N732" s="96" t="str">
        <f>IF(INDEX(技能效果!L:L,MATCH(技能效果等级!B732,技能效果!B:B,0))="","",INDEX(技能效果!L:L,MATCH(技能效果等级!B732,技能效果!B:B,0)))</f>
        <v/>
      </c>
      <c r="O732" s="95">
        <f>IF(INDEX(技能效果!N:N,MATCH(B732,技能效果!B:B,0))=0,INDEX(技能效果!M:M,MATCH(技能效果等级!B732,技能效果!B:B,0)),INDEX(技能效果!M:M,MATCH(技能效果等级!B732,技能效果!B:B,0))*VLOOKUP(E732,技能数值计算!$C$19:$D$28,2,FALSE))</f>
        <v>0</v>
      </c>
      <c r="P732" s="95"/>
      <c r="Q732" s="95"/>
      <c r="R732" s="95" t="str">
        <f>IF(INDEX(技能效果!O:O,MATCH(技能效果等级!B732,技能效果!B:B,0))="","",INDEX(技能效果!O:O,MATCH(技能效果等级!B732,技能效果!B:B,0)))</f>
        <v/>
      </c>
      <c r="S732" s="95"/>
      <c r="T732" s="95"/>
      <c r="U732" s="95"/>
      <c r="V732" s="96" t="str">
        <f>IF(INDEX(技能效果!AF:AF,MATCH(技能效果等级!B732,技能效果!B:B,0))="","",INDEX(技能效果!AF:AF,MATCH(技能效果等级!B732,技能效果!B:B,0)))</f>
        <v/>
      </c>
      <c r="W732" s="95">
        <f t="shared" si="9"/>
        <v>64</v>
      </c>
      <c r="X732" s="95"/>
      <c r="Y732" s="95"/>
    </row>
    <row r="733" spans="1:25" ht="16.5" x14ac:dyDescent="0.2">
      <c r="A733" s="62">
        <v>730</v>
      </c>
      <c r="B733" s="95">
        <f>INDEX(技能效果!B:B,MATCH(技能效果等级!W733,技能效果!AE:AE,0))</f>
        <v>130701402</v>
      </c>
      <c r="C733" s="95" t="str">
        <f>INDEX(技能效果!C:C,MATCH(技能效果等级!B733,技能效果!B:B,0))</f>
        <v>石灵明普攻水晶</v>
      </c>
      <c r="D733" s="96" t="s">
        <v>873</v>
      </c>
      <c r="E733" s="95">
        <v>6</v>
      </c>
      <c r="F733" s="95">
        <f>INDEX(技能效果!H:H,MATCH(技能效果等级!B733,技能效果!B:B,0))</f>
        <v>3006</v>
      </c>
      <c r="G733" s="95">
        <f>IF(INDEX(技能效果!K:K,MATCH(B733,技能效果!B:B,0))=0,INDEX(技能效果!I:I,MATCH(技能效果等级!B733,技能效果!B:B,0)),INDEX(技能效果!I:I,MATCH(技能效果等级!B733,技能效果!B:B,0))*VLOOKUP(E733,技能数值计算!$C$19:$D$28,2,FALSE))</f>
        <v>1</v>
      </c>
      <c r="H733" s="95">
        <f>INDEX(技能效果!J:J,MATCH(技能效果等级!B733,技能效果!B:B,0))</f>
        <v>0</v>
      </c>
      <c r="I733" s="95"/>
      <c r="J733" s="95"/>
      <c r="K733" s="95"/>
      <c r="L733" s="95"/>
      <c r="M733" s="95"/>
      <c r="N733" s="96" t="str">
        <f>IF(INDEX(技能效果!L:L,MATCH(技能效果等级!B733,技能效果!B:B,0))="","",INDEX(技能效果!L:L,MATCH(技能效果等级!B733,技能效果!B:B,0)))</f>
        <v/>
      </c>
      <c r="O733" s="95">
        <f>IF(INDEX(技能效果!N:N,MATCH(B733,技能效果!B:B,0))=0,INDEX(技能效果!M:M,MATCH(技能效果等级!B733,技能效果!B:B,0)),INDEX(技能效果!M:M,MATCH(技能效果等级!B733,技能效果!B:B,0))*VLOOKUP(E733,技能数值计算!$C$19:$D$28,2,FALSE))</f>
        <v>0</v>
      </c>
      <c r="P733" s="95"/>
      <c r="Q733" s="95"/>
      <c r="R733" s="95" t="str">
        <f>IF(INDEX(技能效果!O:O,MATCH(技能效果等级!B733,技能效果!B:B,0))="","",INDEX(技能效果!O:O,MATCH(技能效果等级!B733,技能效果!B:B,0)))</f>
        <v/>
      </c>
      <c r="S733" s="95"/>
      <c r="T733" s="95"/>
      <c r="U733" s="95"/>
      <c r="V733" s="96" t="str">
        <f>IF(INDEX(技能效果!AF:AF,MATCH(技能效果等级!B733,技能效果!B:B,0))="","",INDEX(技能效果!AF:AF,MATCH(技能效果等级!B733,技能效果!B:B,0)))</f>
        <v/>
      </c>
      <c r="W733" s="95">
        <f t="shared" si="9"/>
        <v>64</v>
      </c>
      <c r="X733" s="95"/>
      <c r="Y733" s="95"/>
    </row>
    <row r="734" spans="1:25" ht="16.5" x14ac:dyDescent="0.2">
      <c r="A734" s="62">
        <v>731</v>
      </c>
      <c r="B734" s="95">
        <f>INDEX(技能效果!B:B,MATCH(技能效果等级!W734,技能效果!AE:AE,0))</f>
        <v>130701402</v>
      </c>
      <c r="C734" s="95" t="str">
        <f>INDEX(技能效果!C:C,MATCH(技能效果等级!B734,技能效果!B:B,0))</f>
        <v>石灵明普攻水晶</v>
      </c>
      <c r="D734" s="96" t="s">
        <v>873</v>
      </c>
      <c r="E734" s="95">
        <v>7</v>
      </c>
      <c r="F734" s="95">
        <f>INDEX(技能效果!H:H,MATCH(技能效果等级!B734,技能效果!B:B,0))</f>
        <v>3006</v>
      </c>
      <c r="G734" s="95">
        <f>IF(INDEX(技能效果!K:K,MATCH(B734,技能效果!B:B,0))=0,INDEX(技能效果!I:I,MATCH(技能效果等级!B734,技能效果!B:B,0)),INDEX(技能效果!I:I,MATCH(技能效果等级!B734,技能效果!B:B,0))*VLOOKUP(E734,技能数值计算!$C$19:$D$28,2,FALSE))</f>
        <v>1</v>
      </c>
      <c r="H734" s="95">
        <f>INDEX(技能效果!J:J,MATCH(技能效果等级!B734,技能效果!B:B,0))</f>
        <v>0</v>
      </c>
      <c r="I734" s="95"/>
      <c r="J734" s="95"/>
      <c r="K734" s="95"/>
      <c r="L734" s="95"/>
      <c r="M734" s="95"/>
      <c r="N734" s="96" t="str">
        <f>IF(INDEX(技能效果!L:L,MATCH(技能效果等级!B734,技能效果!B:B,0))="","",INDEX(技能效果!L:L,MATCH(技能效果等级!B734,技能效果!B:B,0)))</f>
        <v/>
      </c>
      <c r="O734" s="95">
        <f>IF(INDEX(技能效果!N:N,MATCH(B734,技能效果!B:B,0))=0,INDEX(技能效果!M:M,MATCH(技能效果等级!B734,技能效果!B:B,0)),INDEX(技能效果!M:M,MATCH(技能效果等级!B734,技能效果!B:B,0))*VLOOKUP(E734,技能数值计算!$C$19:$D$28,2,FALSE))</f>
        <v>0</v>
      </c>
      <c r="P734" s="95"/>
      <c r="Q734" s="95"/>
      <c r="R734" s="95" t="str">
        <f>IF(INDEX(技能效果!O:O,MATCH(技能效果等级!B734,技能效果!B:B,0))="","",INDEX(技能效果!O:O,MATCH(技能效果等级!B734,技能效果!B:B,0)))</f>
        <v/>
      </c>
      <c r="S734" s="95"/>
      <c r="T734" s="95"/>
      <c r="U734" s="95"/>
      <c r="V734" s="96" t="str">
        <f>IF(INDEX(技能效果!AF:AF,MATCH(技能效果等级!B734,技能效果!B:B,0))="","",INDEX(技能效果!AF:AF,MATCH(技能效果等级!B734,技能效果!B:B,0)))</f>
        <v/>
      </c>
      <c r="W734" s="95">
        <f t="shared" si="9"/>
        <v>64</v>
      </c>
      <c r="X734" s="95"/>
      <c r="Y734" s="95"/>
    </row>
    <row r="735" spans="1:25" ht="16.5" x14ac:dyDescent="0.2">
      <c r="A735" s="62">
        <v>732</v>
      </c>
      <c r="B735" s="95">
        <f>INDEX(技能效果!B:B,MATCH(技能效果等级!W735,技能效果!AE:AE,0))</f>
        <v>130701402</v>
      </c>
      <c r="C735" s="95" t="str">
        <f>INDEX(技能效果!C:C,MATCH(技能效果等级!B735,技能效果!B:B,0))</f>
        <v>石灵明普攻水晶</v>
      </c>
      <c r="D735" s="96" t="s">
        <v>873</v>
      </c>
      <c r="E735" s="95">
        <v>8</v>
      </c>
      <c r="F735" s="95">
        <f>INDEX(技能效果!H:H,MATCH(技能效果等级!B735,技能效果!B:B,0))</f>
        <v>3006</v>
      </c>
      <c r="G735" s="95">
        <f>IF(INDEX(技能效果!K:K,MATCH(B735,技能效果!B:B,0))=0,INDEX(技能效果!I:I,MATCH(技能效果等级!B735,技能效果!B:B,0)),INDEX(技能效果!I:I,MATCH(技能效果等级!B735,技能效果!B:B,0))*VLOOKUP(E735,技能数值计算!$C$19:$D$28,2,FALSE))</f>
        <v>1</v>
      </c>
      <c r="H735" s="95">
        <f>INDEX(技能效果!J:J,MATCH(技能效果等级!B735,技能效果!B:B,0))</f>
        <v>0</v>
      </c>
      <c r="I735" s="95"/>
      <c r="J735" s="95"/>
      <c r="K735" s="95"/>
      <c r="L735" s="95"/>
      <c r="M735" s="95"/>
      <c r="N735" s="96" t="str">
        <f>IF(INDEX(技能效果!L:L,MATCH(技能效果等级!B735,技能效果!B:B,0))="","",INDEX(技能效果!L:L,MATCH(技能效果等级!B735,技能效果!B:B,0)))</f>
        <v/>
      </c>
      <c r="O735" s="95">
        <f>IF(INDEX(技能效果!N:N,MATCH(B735,技能效果!B:B,0))=0,INDEX(技能效果!M:M,MATCH(技能效果等级!B735,技能效果!B:B,0)),INDEX(技能效果!M:M,MATCH(技能效果等级!B735,技能效果!B:B,0))*VLOOKUP(E735,技能数值计算!$C$19:$D$28,2,FALSE))</f>
        <v>0</v>
      </c>
      <c r="P735" s="95"/>
      <c r="Q735" s="95"/>
      <c r="R735" s="95" t="str">
        <f>IF(INDEX(技能效果!O:O,MATCH(技能效果等级!B735,技能效果!B:B,0))="","",INDEX(技能效果!O:O,MATCH(技能效果等级!B735,技能效果!B:B,0)))</f>
        <v/>
      </c>
      <c r="S735" s="95"/>
      <c r="T735" s="95"/>
      <c r="U735" s="95"/>
      <c r="V735" s="96" t="str">
        <f>IF(INDEX(技能效果!AF:AF,MATCH(技能效果等级!B735,技能效果!B:B,0))="","",INDEX(技能效果!AF:AF,MATCH(技能效果等级!B735,技能效果!B:B,0)))</f>
        <v/>
      </c>
      <c r="W735" s="95">
        <f t="shared" si="9"/>
        <v>64</v>
      </c>
      <c r="X735" s="95"/>
      <c r="Y735" s="95"/>
    </row>
    <row r="736" spans="1:25" ht="16.5" x14ac:dyDescent="0.2">
      <c r="A736" s="62">
        <v>733</v>
      </c>
      <c r="B736" s="95">
        <f>INDEX(技能效果!B:B,MATCH(技能效果等级!W736,技能效果!AE:AE,0))</f>
        <v>130701402</v>
      </c>
      <c r="C736" s="95" t="str">
        <f>INDEX(技能效果!C:C,MATCH(技能效果等级!B736,技能效果!B:B,0))</f>
        <v>石灵明普攻水晶</v>
      </c>
      <c r="D736" s="96" t="s">
        <v>873</v>
      </c>
      <c r="E736" s="95">
        <v>9</v>
      </c>
      <c r="F736" s="95">
        <f>INDEX(技能效果!H:H,MATCH(技能效果等级!B736,技能效果!B:B,0))</f>
        <v>3006</v>
      </c>
      <c r="G736" s="95">
        <f>IF(INDEX(技能效果!K:K,MATCH(B736,技能效果!B:B,0))=0,INDEX(技能效果!I:I,MATCH(技能效果等级!B736,技能效果!B:B,0)),INDEX(技能效果!I:I,MATCH(技能效果等级!B736,技能效果!B:B,0))*VLOOKUP(E736,技能数值计算!$C$19:$D$28,2,FALSE))</f>
        <v>1</v>
      </c>
      <c r="H736" s="95">
        <f>INDEX(技能效果!J:J,MATCH(技能效果等级!B736,技能效果!B:B,0))</f>
        <v>0</v>
      </c>
      <c r="I736" s="95"/>
      <c r="J736" s="95"/>
      <c r="K736" s="95"/>
      <c r="L736" s="95"/>
      <c r="M736" s="95"/>
      <c r="N736" s="96" t="str">
        <f>IF(INDEX(技能效果!L:L,MATCH(技能效果等级!B736,技能效果!B:B,0))="","",INDEX(技能效果!L:L,MATCH(技能效果等级!B736,技能效果!B:B,0)))</f>
        <v/>
      </c>
      <c r="O736" s="95">
        <f>IF(INDEX(技能效果!N:N,MATCH(B736,技能效果!B:B,0))=0,INDEX(技能效果!M:M,MATCH(技能效果等级!B736,技能效果!B:B,0)),INDEX(技能效果!M:M,MATCH(技能效果等级!B736,技能效果!B:B,0))*VLOOKUP(E736,技能数值计算!$C$19:$D$28,2,FALSE))</f>
        <v>0</v>
      </c>
      <c r="P736" s="95"/>
      <c r="Q736" s="95"/>
      <c r="R736" s="95" t="str">
        <f>IF(INDEX(技能效果!O:O,MATCH(技能效果等级!B736,技能效果!B:B,0))="","",INDEX(技能效果!O:O,MATCH(技能效果等级!B736,技能效果!B:B,0)))</f>
        <v/>
      </c>
      <c r="S736" s="95"/>
      <c r="T736" s="95"/>
      <c r="U736" s="95"/>
      <c r="V736" s="96" t="str">
        <f>IF(INDEX(技能效果!AF:AF,MATCH(技能效果等级!B736,技能效果!B:B,0))="","",INDEX(技能效果!AF:AF,MATCH(技能效果等级!B736,技能效果!B:B,0)))</f>
        <v/>
      </c>
      <c r="W736" s="95">
        <f t="shared" si="9"/>
        <v>64</v>
      </c>
      <c r="X736" s="95"/>
      <c r="Y736" s="95"/>
    </row>
    <row r="737" spans="1:25" ht="16.5" x14ac:dyDescent="0.2">
      <c r="A737" s="62">
        <v>734</v>
      </c>
      <c r="B737" s="95">
        <f>INDEX(技能效果!B:B,MATCH(技能效果等级!W737,技能效果!AE:AE,0))</f>
        <v>130701402</v>
      </c>
      <c r="C737" s="95" t="str">
        <f>INDEX(技能效果!C:C,MATCH(技能效果等级!B737,技能效果!B:B,0))</f>
        <v>石灵明普攻水晶</v>
      </c>
      <c r="D737" s="96" t="s">
        <v>873</v>
      </c>
      <c r="E737" s="95">
        <v>10</v>
      </c>
      <c r="F737" s="95">
        <f>INDEX(技能效果!H:H,MATCH(技能效果等级!B737,技能效果!B:B,0))</f>
        <v>3006</v>
      </c>
      <c r="G737" s="95">
        <f>IF(INDEX(技能效果!K:K,MATCH(B737,技能效果!B:B,0))=0,INDEX(技能效果!I:I,MATCH(技能效果等级!B737,技能效果!B:B,0)),INDEX(技能效果!I:I,MATCH(技能效果等级!B737,技能效果!B:B,0))*VLOOKUP(E737,技能数值计算!$C$19:$D$28,2,FALSE))</f>
        <v>1</v>
      </c>
      <c r="H737" s="95">
        <f>INDEX(技能效果!J:J,MATCH(技能效果等级!B737,技能效果!B:B,0))</f>
        <v>0</v>
      </c>
      <c r="I737" s="95"/>
      <c r="J737" s="95"/>
      <c r="K737" s="95"/>
      <c r="L737" s="95"/>
      <c r="M737" s="95"/>
      <c r="N737" s="96" t="str">
        <f>IF(INDEX(技能效果!L:L,MATCH(技能效果等级!B737,技能效果!B:B,0))="","",INDEX(技能效果!L:L,MATCH(技能效果等级!B737,技能效果!B:B,0)))</f>
        <v/>
      </c>
      <c r="O737" s="95">
        <f>IF(INDEX(技能效果!N:N,MATCH(B737,技能效果!B:B,0))=0,INDEX(技能效果!M:M,MATCH(技能效果等级!B737,技能效果!B:B,0)),INDEX(技能效果!M:M,MATCH(技能效果等级!B737,技能效果!B:B,0))*VLOOKUP(E737,技能数值计算!$C$19:$D$28,2,FALSE))</f>
        <v>0</v>
      </c>
      <c r="P737" s="95"/>
      <c r="Q737" s="95"/>
      <c r="R737" s="95" t="str">
        <f>IF(INDEX(技能效果!O:O,MATCH(技能效果等级!B737,技能效果!B:B,0))="","",INDEX(技能效果!O:O,MATCH(技能效果等级!B737,技能效果!B:B,0)))</f>
        <v/>
      </c>
      <c r="S737" s="95"/>
      <c r="T737" s="95"/>
      <c r="U737" s="95"/>
      <c r="V737" s="96" t="str">
        <f>IF(INDEX(技能效果!AF:AF,MATCH(技能效果等级!B737,技能效果!B:B,0))="","",INDEX(技能效果!AF:AF,MATCH(技能效果等级!B737,技能效果!B:B,0)))</f>
        <v/>
      </c>
      <c r="W737" s="95">
        <f t="shared" si="9"/>
        <v>64</v>
      </c>
      <c r="X737" s="95"/>
      <c r="Y737" s="95"/>
    </row>
    <row r="738" spans="1:25" ht="16.5" x14ac:dyDescent="0.2">
      <c r="A738" s="62">
        <v>735</v>
      </c>
      <c r="B738" s="95">
        <f>INDEX(技能效果!B:B,MATCH(技能效果等级!W738,技能效果!AE:AE,0))</f>
        <v>130701501</v>
      </c>
      <c r="C738" s="95" t="str">
        <f>INDEX(技能效果!C:C,MATCH(技能效果等级!B738,技能效果!B:B,0))</f>
        <v>于禁普攻伤害</v>
      </c>
      <c r="D738" s="96" t="s">
        <v>873</v>
      </c>
      <c r="E738" s="95">
        <v>1</v>
      </c>
      <c r="F738" s="95">
        <f>INDEX(技能效果!H:H,MATCH(技能效果等级!B738,技能效果!B:B,0))</f>
        <v>1001</v>
      </c>
      <c r="G738" s="95">
        <f>IF(INDEX(技能效果!K:K,MATCH(B738,技能效果!B:B,0))=0,INDEX(技能效果!I:I,MATCH(技能效果等级!B738,技能效果!B:B,0)),INDEX(技能效果!I:I,MATCH(技能效果等级!B738,技能效果!B:B,0))*VLOOKUP(E738,技能数值计算!$C$19:$D$28,2,FALSE))</f>
        <v>1</v>
      </c>
      <c r="H738" s="95">
        <f>INDEX(技能效果!J:J,MATCH(技能效果等级!B738,技能效果!B:B,0))</f>
        <v>0</v>
      </c>
      <c r="I738" s="95"/>
      <c r="J738" s="95"/>
      <c r="K738" s="95"/>
      <c r="L738" s="95"/>
      <c r="M738" s="95"/>
      <c r="N738" s="96" t="str">
        <f>IF(INDEX(技能效果!L:L,MATCH(技能效果等级!B738,技能效果!B:B,0))="","",INDEX(技能效果!L:L,MATCH(技能效果等级!B738,技能效果!B:B,0)))</f>
        <v/>
      </c>
      <c r="O738" s="95">
        <f>IF(INDEX(技能效果!N:N,MATCH(B738,技能效果!B:B,0))=0,INDEX(技能效果!M:M,MATCH(技能效果等级!B738,技能效果!B:B,0)),INDEX(技能效果!M:M,MATCH(技能效果等级!B738,技能效果!B:B,0))*VLOOKUP(E738,技能数值计算!$C$19:$D$28,2,FALSE))</f>
        <v>0</v>
      </c>
      <c r="P738" s="95"/>
      <c r="Q738" s="95"/>
      <c r="R738" s="95" t="str">
        <f>IF(INDEX(技能效果!O:O,MATCH(技能效果等级!B738,技能效果!B:B,0))="","",INDEX(技能效果!O:O,MATCH(技能效果等级!B738,技能效果!B:B,0)))</f>
        <v/>
      </c>
      <c r="S738" s="95"/>
      <c r="T738" s="95"/>
      <c r="U738" s="95"/>
      <c r="V738" s="96" t="str">
        <f>IF(INDEX(技能效果!AF:AF,MATCH(技能效果等级!B738,技能效果!B:B,0))="","",INDEX(技能效果!AF:AF,MATCH(技能效果等级!B738,技能效果!B:B,0)))</f>
        <v/>
      </c>
      <c r="W738" s="95">
        <f t="shared" si="9"/>
        <v>65</v>
      </c>
      <c r="X738" s="95"/>
      <c r="Y738" s="95"/>
    </row>
    <row r="739" spans="1:25" ht="16.5" x14ac:dyDescent="0.2">
      <c r="A739" s="62">
        <v>736</v>
      </c>
      <c r="B739" s="95">
        <f>INDEX(技能效果!B:B,MATCH(技能效果等级!W739,技能效果!AE:AE,0))</f>
        <v>130701501</v>
      </c>
      <c r="C739" s="95" t="str">
        <f>INDEX(技能效果!C:C,MATCH(技能效果等级!B739,技能效果!B:B,0))</f>
        <v>于禁普攻伤害</v>
      </c>
      <c r="D739" s="96" t="s">
        <v>873</v>
      </c>
      <c r="E739" s="95">
        <v>2</v>
      </c>
      <c r="F739" s="95">
        <f>INDEX(技能效果!H:H,MATCH(技能效果等级!B739,技能效果!B:B,0))</f>
        <v>1001</v>
      </c>
      <c r="G739" s="95">
        <f>IF(INDEX(技能效果!K:K,MATCH(B739,技能效果!B:B,0))=0,INDEX(技能效果!I:I,MATCH(技能效果等级!B739,技能效果!B:B,0)),INDEX(技能效果!I:I,MATCH(技能效果等级!B739,技能效果!B:B,0))*VLOOKUP(E739,技能数值计算!$C$19:$D$28,2,FALSE))</f>
        <v>1</v>
      </c>
      <c r="H739" s="95">
        <f>INDEX(技能效果!J:J,MATCH(技能效果等级!B739,技能效果!B:B,0))</f>
        <v>0</v>
      </c>
      <c r="I739" s="95"/>
      <c r="J739" s="95"/>
      <c r="K739" s="95"/>
      <c r="L739" s="95"/>
      <c r="M739" s="95"/>
      <c r="N739" s="96" t="str">
        <f>IF(INDEX(技能效果!L:L,MATCH(技能效果等级!B739,技能效果!B:B,0))="","",INDEX(技能效果!L:L,MATCH(技能效果等级!B739,技能效果!B:B,0)))</f>
        <v/>
      </c>
      <c r="O739" s="95">
        <f>IF(INDEX(技能效果!N:N,MATCH(B739,技能效果!B:B,0))=0,INDEX(技能效果!M:M,MATCH(技能效果等级!B739,技能效果!B:B,0)),INDEX(技能效果!M:M,MATCH(技能效果等级!B739,技能效果!B:B,0))*VLOOKUP(E739,技能数值计算!$C$19:$D$28,2,FALSE))</f>
        <v>0</v>
      </c>
      <c r="P739" s="95"/>
      <c r="Q739" s="95"/>
      <c r="R739" s="95" t="str">
        <f>IF(INDEX(技能效果!O:O,MATCH(技能效果等级!B739,技能效果!B:B,0))="","",INDEX(技能效果!O:O,MATCH(技能效果等级!B739,技能效果!B:B,0)))</f>
        <v/>
      </c>
      <c r="S739" s="95"/>
      <c r="T739" s="95"/>
      <c r="U739" s="95"/>
      <c r="V739" s="96" t="str">
        <f>IF(INDEX(技能效果!AF:AF,MATCH(技能效果等级!B739,技能效果!B:B,0))="","",INDEX(技能效果!AF:AF,MATCH(技能效果等级!B739,技能效果!B:B,0)))</f>
        <v/>
      </c>
      <c r="W739" s="95">
        <f t="shared" si="9"/>
        <v>65</v>
      </c>
      <c r="X739" s="95"/>
      <c r="Y739" s="95"/>
    </row>
    <row r="740" spans="1:25" ht="16.5" x14ac:dyDescent="0.2">
      <c r="A740" s="62">
        <v>737</v>
      </c>
      <c r="B740" s="95">
        <f>INDEX(技能效果!B:B,MATCH(技能效果等级!W740,技能效果!AE:AE,0))</f>
        <v>130701501</v>
      </c>
      <c r="C740" s="95" t="str">
        <f>INDEX(技能效果!C:C,MATCH(技能效果等级!B740,技能效果!B:B,0))</f>
        <v>于禁普攻伤害</v>
      </c>
      <c r="D740" s="96" t="s">
        <v>873</v>
      </c>
      <c r="E740" s="95">
        <v>3</v>
      </c>
      <c r="F740" s="95">
        <f>INDEX(技能效果!H:H,MATCH(技能效果等级!B740,技能效果!B:B,0))</f>
        <v>1001</v>
      </c>
      <c r="G740" s="95">
        <f>IF(INDEX(技能效果!K:K,MATCH(B740,技能效果!B:B,0))=0,INDEX(技能效果!I:I,MATCH(技能效果等级!B740,技能效果!B:B,0)),INDEX(技能效果!I:I,MATCH(技能效果等级!B740,技能效果!B:B,0))*VLOOKUP(E740,技能数值计算!$C$19:$D$28,2,FALSE))</f>
        <v>1</v>
      </c>
      <c r="H740" s="95">
        <f>INDEX(技能效果!J:J,MATCH(技能效果等级!B740,技能效果!B:B,0))</f>
        <v>0</v>
      </c>
      <c r="I740" s="95"/>
      <c r="J740" s="95"/>
      <c r="K740" s="95"/>
      <c r="L740" s="95"/>
      <c r="M740" s="95"/>
      <c r="N740" s="96" t="str">
        <f>IF(INDEX(技能效果!L:L,MATCH(技能效果等级!B740,技能效果!B:B,0))="","",INDEX(技能效果!L:L,MATCH(技能效果等级!B740,技能效果!B:B,0)))</f>
        <v/>
      </c>
      <c r="O740" s="95">
        <f>IF(INDEX(技能效果!N:N,MATCH(B740,技能效果!B:B,0))=0,INDEX(技能效果!M:M,MATCH(技能效果等级!B740,技能效果!B:B,0)),INDEX(技能效果!M:M,MATCH(技能效果等级!B740,技能效果!B:B,0))*VLOOKUP(E740,技能数值计算!$C$19:$D$28,2,FALSE))</f>
        <v>0</v>
      </c>
      <c r="P740" s="95"/>
      <c r="Q740" s="95"/>
      <c r="R740" s="95" t="str">
        <f>IF(INDEX(技能效果!O:O,MATCH(技能效果等级!B740,技能效果!B:B,0))="","",INDEX(技能效果!O:O,MATCH(技能效果等级!B740,技能效果!B:B,0)))</f>
        <v/>
      </c>
      <c r="S740" s="95"/>
      <c r="T740" s="95"/>
      <c r="U740" s="95"/>
      <c r="V740" s="96" t="str">
        <f>IF(INDEX(技能效果!AF:AF,MATCH(技能效果等级!B740,技能效果!B:B,0))="","",INDEX(技能效果!AF:AF,MATCH(技能效果等级!B740,技能效果!B:B,0)))</f>
        <v/>
      </c>
      <c r="W740" s="95">
        <f t="shared" si="9"/>
        <v>65</v>
      </c>
      <c r="X740" s="95"/>
      <c r="Y740" s="95"/>
    </row>
    <row r="741" spans="1:25" ht="16.5" x14ac:dyDescent="0.2">
      <c r="A741" s="62">
        <v>738</v>
      </c>
      <c r="B741" s="95">
        <f>INDEX(技能效果!B:B,MATCH(技能效果等级!W741,技能效果!AE:AE,0))</f>
        <v>130701501</v>
      </c>
      <c r="C741" s="95" t="str">
        <f>INDEX(技能效果!C:C,MATCH(技能效果等级!B741,技能效果!B:B,0))</f>
        <v>于禁普攻伤害</v>
      </c>
      <c r="D741" s="96" t="s">
        <v>873</v>
      </c>
      <c r="E741" s="95">
        <v>4</v>
      </c>
      <c r="F741" s="95">
        <f>INDEX(技能效果!H:H,MATCH(技能效果等级!B741,技能效果!B:B,0))</f>
        <v>1001</v>
      </c>
      <c r="G741" s="95">
        <f>IF(INDEX(技能效果!K:K,MATCH(B741,技能效果!B:B,0))=0,INDEX(技能效果!I:I,MATCH(技能效果等级!B741,技能效果!B:B,0)),INDEX(技能效果!I:I,MATCH(技能效果等级!B741,技能效果!B:B,0))*VLOOKUP(E741,技能数值计算!$C$19:$D$28,2,FALSE))</f>
        <v>1</v>
      </c>
      <c r="H741" s="95">
        <f>INDEX(技能效果!J:J,MATCH(技能效果等级!B741,技能效果!B:B,0))</f>
        <v>0</v>
      </c>
      <c r="I741" s="95"/>
      <c r="J741" s="95"/>
      <c r="K741" s="95"/>
      <c r="L741" s="95"/>
      <c r="M741" s="95"/>
      <c r="N741" s="96" t="str">
        <f>IF(INDEX(技能效果!L:L,MATCH(技能效果等级!B741,技能效果!B:B,0))="","",INDEX(技能效果!L:L,MATCH(技能效果等级!B741,技能效果!B:B,0)))</f>
        <v/>
      </c>
      <c r="O741" s="95">
        <f>IF(INDEX(技能效果!N:N,MATCH(B741,技能效果!B:B,0))=0,INDEX(技能效果!M:M,MATCH(技能效果等级!B741,技能效果!B:B,0)),INDEX(技能效果!M:M,MATCH(技能效果等级!B741,技能效果!B:B,0))*VLOOKUP(E741,技能数值计算!$C$19:$D$28,2,FALSE))</f>
        <v>0</v>
      </c>
      <c r="P741" s="95"/>
      <c r="Q741" s="95"/>
      <c r="R741" s="95" t="str">
        <f>IF(INDEX(技能效果!O:O,MATCH(技能效果等级!B741,技能效果!B:B,0))="","",INDEX(技能效果!O:O,MATCH(技能效果等级!B741,技能效果!B:B,0)))</f>
        <v/>
      </c>
      <c r="S741" s="95"/>
      <c r="T741" s="95"/>
      <c r="U741" s="95"/>
      <c r="V741" s="96" t="str">
        <f>IF(INDEX(技能效果!AF:AF,MATCH(技能效果等级!B741,技能效果!B:B,0))="","",INDEX(技能效果!AF:AF,MATCH(技能效果等级!B741,技能效果!B:B,0)))</f>
        <v/>
      </c>
      <c r="W741" s="95">
        <f t="shared" si="9"/>
        <v>65</v>
      </c>
      <c r="X741" s="95"/>
      <c r="Y741" s="95"/>
    </row>
    <row r="742" spans="1:25" ht="16.5" x14ac:dyDescent="0.2">
      <c r="A742" s="62">
        <v>739</v>
      </c>
      <c r="B742" s="95">
        <f>INDEX(技能效果!B:B,MATCH(技能效果等级!W742,技能效果!AE:AE,0))</f>
        <v>130701501</v>
      </c>
      <c r="C742" s="95" t="str">
        <f>INDEX(技能效果!C:C,MATCH(技能效果等级!B742,技能效果!B:B,0))</f>
        <v>于禁普攻伤害</v>
      </c>
      <c r="D742" s="96" t="s">
        <v>873</v>
      </c>
      <c r="E742" s="95">
        <v>5</v>
      </c>
      <c r="F742" s="95">
        <f>INDEX(技能效果!H:H,MATCH(技能效果等级!B742,技能效果!B:B,0))</f>
        <v>1001</v>
      </c>
      <c r="G742" s="95">
        <f>IF(INDEX(技能效果!K:K,MATCH(B742,技能效果!B:B,0))=0,INDEX(技能效果!I:I,MATCH(技能效果等级!B742,技能效果!B:B,0)),INDEX(技能效果!I:I,MATCH(技能效果等级!B742,技能效果!B:B,0))*VLOOKUP(E742,技能数值计算!$C$19:$D$28,2,FALSE))</f>
        <v>1</v>
      </c>
      <c r="H742" s="95">
        <f>INDEX(技能效果!J:J,MATCH(技能效果等级!B742,技能效果!B:B,0))</f>
        <v>0</v>
      </c>
      <c r="I742" s="95"/>
      <c r="J742" s="95"/>
      <c r="K742" s="95"/>
      <c r="L742" s="95"/>
      <c r="M742" s="95"/>
      <c r="N742" s="96" t="str">
        <f>IF(INDEX(技能效果!L:L,MATCH(技能效果等级!B742,技能效果!B:B,0))="","",INDEX(技能效果!L:L,MATCH(技能效果等级!B742,技能效果!B:B,0)))</f>
        <v/>
      </c>
      <c r="O742" s="95">
        <f>IF(INDEX(技能效果!N:N,MATCH(B742,技能效果!B:B,0))=0,INDEX(技能效果!M:M,MATCH(技能效果等级!B742,技能效果!B:B,0)),INDEX(技能效果!M:M,MATCH(技能效果等级!B742,技能效果!B:B,0))*VLOOKUP(E742,技能数值计算!$C$19:$D$28,2,FALSE))</f>
        <v>0</v>
      </c>
      <c r="P742" s="95"/>
      <c r="Q742" s="95"/>
      <c r="R742" s="95" t="str">
        <f>IF(INDEX(技能效果!O:O,MATCH(技能效果等级!B742,技能效果!B:B,0))="","",INDEX(技能效果!O:O,MATCH(技能效果等级!B742,技能效果!B:B,0)))</f>
        <v/>
      </c>
      <c r="S742" s="95"/>
      <c r="T742" s="95"/>
      <c r="U742" s="95"/>
      <c r="V742" s="96" t="str">
        <f>IF(INDEX(技能效果!AF:AF,MATCH(技能效果等级!B742,技能效果!B:B,0))="","",INDEX(技能效果!AF:AF,MATCH(技能效果等级!B742,技能效果!B:B,0)))</f>
        <v/>
      </c>
      <c r="W742" s="95">
        <f t="shared" si="9"/>
        <v>65</v>
      </c>
      <c r="X742" s="95"/>
      <c r="Y742" s="95"/>
    </row>
    <row r="743" spans="1:25" ht="16.5" x14ac:dyDescent="0.2">
      <c r="A743" s="62">
        <v>740</v>
      </c>
      <c r="B743" s="95">
        <f>INDEX(技能效果!B:B,MATCH(技能效果等级!W743,技能效果!AE:AE,0))</f>
        <v>130701501</v>
      </c>
      <c r="C743" s="95" t="str">
        <f>INDEX(技能效果!C:C,MATCH(技能效果等级!B743,技能效果!B:B,0))</f>
        <v>于禁普攻伤害</v>
      </c>
      <c r="D743" s="96" t="s">
        <v>873</v>
      </c>
      <c r="E743" s="95">
        <v>6</v>
      </c>
      <c r="F743" s="95">
        <f>INDEX(技能效果!H:H,MATCH(技能效果等级!B743,技能效果!B:B,0))</f>
        <v>1001</v>
      </c>
      <c r="G743" s="95">
        <f>IF(INDEX(技能效果!K:K,MATCH(B743,技能效果!B:B,0))=0,INDEX(技能效果!I:I,MATCH(技能效果等级!B743,技能效果!B:B,0)),INDEX(技能效果!I:I,MATCH(技能效果等级!B743,技能效果!B:B,0))*VLOOKUP(E743,技能数值计算!$C$19:$D$28,2,FALSE))</f>
        <v>1</v>
      </c>
      <c r="H743" s="95">
        <f>INDEX(技能效果!J:J,MATCH(技能效果等级!B743,技能效果!B:B,0))</f>
        <v>0</v>
      </c>
      <c r="I743" s="95"/>
      <c r="J743" s="95"/>
      <c r="K743" s="95"/>
      <c r="L743" s="95"/>
      <c r="M743" s="95"/>
      <c r="N743" s="96" t="str">
        <f>IF(INDEX(技能效果!L:L,MATCH(技能效果等级!B743,技能效果!B:B,0))="","",INDEX(技能效果!L:L,MATCH(技能效果等级!B743,技能效果!B:B,0)))</f>
        <v/>
      </c>
      <c r="O743" s="95">
        <f>IF(INDEX(技能效果!N:N,MATCH(B743,技能效果!B:B,0))=0,INDEX(技能效果!M:M,MATCH(技能效果等级!B743,技能效果!B:B,0)),INDEX(技能效果!M:M,MATCH(技能效果等级!B743,技能效果!B:B,0))*VLOOKUP(E743,技能数值计算!$C$19:$D$28,2,FALSE))</f>
        <v>0</v>
      </c>
      <c r="P743" s="95"/>
      <c r="Q743" s="95"/>
      <c r="R743" s="95" t="str">
        <f>IF(INDEX(技能效果!O:O,MATCH(技能效果等级!B743,技能效果!B:B,0))="","",INDEX(技能效果!O:O,MATCH(技能效果等级!B743,技能效果!B:B,0)))</f>
        <v/>
      </c>
      <c r="S743" s="95"/>
      <c r="T743" s="95"/>
      <c r="U743" s="95"/>
      <c r="V743" s="96" t="str">
        <f>IF(INDEX(技能效果!AF:AF,MATCH(技能效果等级!B743,技能效果!B:B,0))="","",INDEX(技能效果!AF:AF,MATCH(技能效果等级!B743,技能效果!B:B,0)))</f>
        <v/>
      </c>
      <c r="W743" s="95">
        <f t="shared" si="9"/>
        <v>65</v>
      </c>
      <c r="X743" s="95"/>
      <c r="Y743" s="95"/>
    </row>
    <row r="744" spans="1:25" ht="16.5" x14ac:dyDescent="0.2">
      <c r="A744" s="62">
        <v>741</v>
      </c>
      <c r="B744" s="95">
        <f>INDEX(技能效果!B:B,MATCH(技能效果等级!W744,技能效果!AE:AE,0))</f>
        <v>130701501</v>
      </c>
      <c r="C744" s="95" t="str">
        <f>INDEX(技能效果!C:C,MATCH(技能效果等级!B744,技能效果!B:B,0))</f>
        <v>于禁普攻伤害</v>
      </c>
      <c r="D744" s="96" t="s">
        <v>873</v>
      </c>
      <c r="E744" s="95">
        <v>7</v>
      </c>
      <c r="F744" s="95">
        <f>INDEX(技能效果!H:H,MATCH(技能效果等级!B744,技能效果!B:B,0))</f>
        <v>1001</v>
      </c>
      <c r="G744" s="95">
        <f>IF(INDEX(技能效果!K:K,MATCH(B744,技能效果!B:B,0))=0,INDEX(技能效果!I:I,MATCH(技能效果等级!B744,技能效果!B:B,0)),INDEX(技能效果!I:I,MATCH(技能效果等级!B744,技能效果!B:B,0))*VLOOKUP(E744,技能数值计算!$C$19:$D$28,2,FALSE))</f>
        <v>1</v>
      </c>
      <c r="H744" s="95">
        <f>INDEX(技能效果!J:J,MATCH(技能效果等级!B744,技能效果!B:B,0))</f>
        <v>0</v>
      </c>
      <c r="I744" s="95"/>
      <c r="J744" s="95"/>
      <c r="K744" s="95"/>
      <c r="L744" s="95"/>
      <c r="M744" s="95"/>
      <c r="N744" s="96" t="str">
        <f>IF(INDEX(技能效果!L:L,MATCH(技能效果等级!B744,技能效果!B:B,0))="","",INDEX(技能效果!L:L,MATCH(技能效果等级!B744,技能效果!B:B,0)))</f>
        <v/>
      </c>
      <c r="O744" s="95">
        <f>IF(INDEX(技能效果!N:N,MATCH(B744,技能效果!B:B,0))=0,INDEX(技能效果!M:M,MATCH(技能效果等级!B744,技能效果!B:B,0)),INDEX(技能效果!M:M,MATCH(技能效果等级!B744,技能效果!B:B,0))*VLOOKUP(E744,技能数值计算!$C$19:$D$28,2,FALSE))</f>
        <v>0</v>
      </c>
      <c r="P744" s="95"/>
      <c r="Q744" s="95"/>
      <c r="R744" s="95" t="str">
        <f>IF(INDEX(技能效果!O:O,MATCH(技能效果等级!B744,技能效果!B:B,0))="","",INDEX(技能效果!O:O,MATCH(技能效果等级!B744,技能效果!B:B,0)))</f>
        <v/>
      </c>
      <c r="S744" s="95"/>
      <c r="T744" s="95"/>
      <c r="U744" s="95"/>
      <c r="V744" s="96" t="str">
        <f>IF(INDEX(技能效果!AF:AF,MATCH(技能效果等级!B744,技能效果!B:B,0))="","",INDEX(技能效果!AF:AF,MATCH(技能效果等级!B744,技能效果!B:B,0)))</f>
        <v/>
      </c>
      <c r="W744" s="95">
        <f t="shared" si="9"/>
        <v>65</v>
      </c>
      <c r="X744" s="95"/>
      <c r="Y744" s="95"/>
    </row>
    <row r="745" spans="1:25" ht="16.5" x14ac:dyDescent="0.2">
      <c r="A745" s="62">
        <v>742</v>
      </c>
      <c r="B745" s="95">
        <f>INDEX(技能效果!B:B,MATCH(技能效果等级!W745,技能效果!AE:AE,0))</f>
        <v>130701501</v>
      </c>
      <c r="C745" s="95" t="str">
        <f>INDEX(技能效果!C:C,MATCH(技能效果等级!B745,技能效果!B:B,0))</f>
        <v>于禁普攻伤害</v>
      </c>
      <c r="D745" s="96" t="s">
        <v>873</v>
      </c>
      <c r="E745" s="95">
        <v>8</v>
      </c>
      <c r="F745" s="95">
        <f>INDEX(技能效果!H:H,MATCH(技能效果等级!B745,技能效果!B:B,0))</f>
        <v>1001</v>
      </c>
      <c r="G745" s="95">
        <f>IF(INDEX(技能效果!K:K,MATCH(B745,技能效果!B:B,0))=0,INDEX(技能效果!I:I,MATCH(技能效果等级!B745,技能效果!B:B,0)),INDEX(技能效果!I:I,MATCH(技能效果等级!B745,技能效果!B:B,0))*VLOOKUP(E745,技能数值计算!$C$19:$D$28,2,FALSE))</f>
        <v>1</v>
      </c>
      <c r="H745" s="95">
        <f>INDEX(技能效果!J:J,MATCH(技能效果等级!B745,技能效果!B:B,0))</f>
        <v>0</v>
      </c>
      <c r="I745" s="95"/>
      <c r="J745" s="95"/>
      <c r="K745" s="95"/>
      <c r="L745" s="95"/>
      <c r="M745" s="95"/>
      <c r="N745" s="96" t="str">
        <f>IF(INDEX(技能效果!L:L,MATCH(技能效果等级!B745,技能效果!B:B,0))="","",INDEX(技能效果!L:L,MATCH(技能效果等级!B745,技能效果!B:B,0)))</f>
        <v/>
      </c>
      <c r="O745" s="95">
        <f>IF(INDEX(技能效果!N:N,MATCH(B745,技能效果!B:B,0))=0,INDEX(技能效果!M:M,MATCH(技能效果等级!B745,技能效果!B:B,0)),INDEX(技能效果!M:M,MATCH(技能效果等级!B745,技能效果!B:B,0))*VLOOKUP(E745,技能数值计算!$C$19:$D$28,2,FALSE))</f>
        <v>0</v>
      </c>
      <c r="P745" s="95"/>
      <c r="Q745" s="95"/>
      <c r="R745" s="95" t="str">
        <f>IF(INDEX(技能效果!O:O,MATCH(技能效果等级!B745,技能效果!B:B,0))="","",INDEX(技能效果!O:O,MATCH(技能效果等级!B745,技能效果!B:B,0)))</f>
        <v/>
      </c>
      <c r="S745" s="95"/>
      <c r="T745" s="95"/>
      <c r="U745" s="95"/>
      <c r="V745" s="96" t="str">
        <f>IF(INDEX(技能效果!AF:AF,MATCH(技能效果等级!B745,技能效果!B:B,0))="","",INDEX(技能效果!AF:AF,MATCH(技能效果等级!B745,技能效果!B:B,0)))</f>
        <v/>
      </c>
      <c r="W745" s="95">
        <f t="shared" si="9"/>
        <v>65</v>
      </c>
      <c r="X745" s="95"/>
      <c r="Y745" s="95"/>
    </row>
    <row r="746" spans="1:25" ht="16.5" x14ac:dyDescent="0.2">
      <c r="A746" s="62">
        <v>743</v>
      </c>
      <c r="B746" s="95">
        <f>INDEX(技能效果!B:B,MATCH(技能效果等级!W746,技能效果!AE:AE,0))</f>
        <v>130701501</v>
      </c>
      <c r="C746" s="95" t="str">
        <f>INDEX(技能效果!C:C,MATCH(技能效果等级!B746,技能效果!B:B,0))</f>
        <v>于禁普攻伤害</v>
      </c>
      <c r="D746" s="96" t="s">
        <v>873</v>
      </c>
      <c r="E746" s="95">
        <v>9</v>
      </c>
      <c r="F746" s="95">
        <f>INDEX(技能效果!H:H,MATCH(技能效果等级!B746,技能效果!B:B,0))</f>
        <v>1001</v>
      </c>
      <c r="G746" s="95">
        <f>IF(INDEX(技能效果!K:K,MATCH(B746,技能效果!B:B,0))=0,INDEX(技能效果!I:I,MATCH(技能效果等级!B746,技能效果!B:B,0)),INDEX(技能效果!I:I,MATCH(技能效果等级!B746,技能效果!B:B,0))*VLOOKUP(E746,技能数值计算!$C$19:$D$28,2,FALSE))</f>
        <v>1</v>
      </c>
      <c r="H746" s="95">
        <f>INDEX(技能效果!J:J,MATCH(技能效果等级!B746,技能效果!B:B,0))</f>
        <v>0</v>
      </c>
      <c r="I746" s="95"/>
      <c r="J746" s="95"/>
      <c r="K746" s="95"/>
      <c r="L746" s="95"/>
      <c r="M746" s="95"/>
      <c r="N746" s="96" t="str">
        <f>IF(INDEX(技能效果!L:L,MATCH(技能效果等级!B746,技能效果!B:B,0))="","",INDEX(技能效果!L:L,MATCH(技能效果等级!B746,技能效果!B:B,0)))</f>
        <v/>
      </c>
      <c r="O746" s="95">
        <f>IF(INDEX(技能效果!N:N,MATCH(B746,技能效果!B:B,0))=0,INDEX(技能效果!M:M,MATCH(技能效果等级!B746,技能效果!B:B,0)),INDEX(技能效果!M:M,MATCH(技能效果等级!B746,技能效果!B:B,0))*VLOOKUP(E746,技能数值计算!$C$19:$D$28,2,FALSE))</f>
        <v>0</v>
      </c>
      <c r="P746" s="95"/>
      <c r="Q746" s="95"/>
      <c r="R746" s="95" t="str">
        <f>IF(INDEX(技能效果!O:O,MATCH(技能效果等级!B746,技能效果!B:B,0))="","",INDEX(技能效果!O:O,MATCH(技能效果等级!B746,技能效果!B:B,0)))</f>
        <v/>
      </c>
      <c r="S746" s="95"/>
      <c r="T746" s="95"/>
      <c r="U746" s="95"/>
      <c r="V746" s="96" t="str">
        <f>IF(INDEX(技能效果!AF:AF,MATCH(技能效果等级!B746,技能效果!B:B,0))="","",INDEX(技能效果!AF:AF,MATCH(技能效果等级!B746,技能效果!B:B,0)))</f>
        <v/>
      </c>
      <c r="W746" s="95">
        <f t="shared" si="9"/>
        <v>65</v>
      </c>
      <c r="X746" s="95"/>
      <c r="Y746" s="95"/>
    </row>
    <row r="747" spans="1:25" ht="16.5" x14ac:dyDescent="0.2">
      <c r="A747" s="62">
        <v>744</v>
      </c>
      <c r="B747" s="95">
        <f>INDEX(技能效果!B:B,MATCH(技能效果等级!W747,技能效果!AE:AE,0))</f>
        <v>130701501</v>
      </c>
      <c r="C747" s="95" t="str">
        <f>INDEX(技能效果!C:C,MATCH(技能效果等级!B747,技能效果!B:B,0))</f>
        <v>于禁普攻伤害</v>
      </c>
      <c r="D747" s="96" t="s">
        <v>873</v>
      </c>
      <c r="E747" s="95">
        <v>10</v>
      </c>
      <c r="F747" s="95">
        <f>INDEX(技能效果!H:H,MATCH(技能效果等级!B747,技能效果!B:B,0))</f>
        <v>1001</v>
      </c>
      <c r="G747" s="95">
        <f>IF(INDEX(技能效果!K:K,MATCH(B747,技能效果!B:B,0))=0,INDEX(技能效果!I:I,MATCH(技能效果等级!B747,技能效果!B:B,0)),INDEX(技能效果!I:I,MATCH(技能效果等级!B747,技能效果!B:B,0))*VLOOKUP(E747,技能数值计算!$C$19:$D$28,2,FALSE))</f>
        <v>1</v>
      </c>
      <c r="H747" s="95">
        <f>INDEX(技能效果!J:J,MATCH(技能效果等级!B747,技能效果!B:B,0))</f>
        <v>0</v>
      </c>
      <c r="I747" s="95"/>
      <c r="J747" s="95"/>
      <c r="K747" s="95"/>
      <c r="L747" s="95"/>
      <c r="M747" s="95"/>
      <c r="N747" s="96" t="str">
        <f>IF(INDEX(技能效果!L:L,MATCH(技能效果等级!B747,技能效果!B:B,0))="","",INDEX(技能效果!L:L,MATCH(技能效果等级!B747,技能效果!B:B,0)))</f>
        <v/>
      </c>
      <c r="O747" s="95">
        <f>IF(INDEX(技能效果!N:N,MATCH(B747,技能效果!B:B,0))=0,INDEX(技能效果!M:M,MATCH(技能效果等级!B747,技能效果!B:B,0)),INDEX(技能效果!M:M,MATCH(技能效果等级!B747,技能效果!B:B,0))*VLOOKUP(E747,技能数值计算!$C$19:$D$28,2,FALSE))</f>
        <v>0</v>
      </c>
      <c r="P747" s="95"/>
      <c r="Q747" s="95"/>
      <c r="R747" s="95" t="str">
        <f>IF(INDEX(技能效果!O:O,MATCH(技能效果等级!B747,技能效果!B:B,0))="","",INDEX(技能效果!O:O,MATCH(技能效果等级!B747,技能效果!B:B,0)))</f>
        <v/>
      </c>
      <c r="S747" s="95"/>
      <c r="T747" s="95"/>
      <c r="U747" s="95"/>
      <c r="V747" s="96" t="str">
        <f>IF(INDEX(技能效果!AF:AF,MATCH(技能效果等级!B747,技能效果!B:B,0))="","",INDEX(技能效果!AF:AF,MATCH(技能效果等级!B747,技能效果!B:B,0)))</f>
        <v/>
      </c>
      <c r="W747" s="95">
        <f t="shared" si="9"/>
        <v>65</v>
      </c>
      <c r="X747" s="95"/>
      <c r="Y747" s="95"/>
    </row>
    <row r="748" spans="1:25" ht="16.5" x14ac:dyDescent="0.2">
      <c r="A748" s="62">
        <v>745</v>
      </c>
      <c r="B748" s="95">
        <f>INDEX(技能效果!B:B,MATCH(技能效果等级!W748,技能效果!AE:AE,0))</f>
        <v>130701502</v>
      </c>
      <c r="C748" s="95" t="str">
        <f>INDEX(技能效果!C:C,MATCH(技能效果等级!B748,技能效果!B:B,0))</f>
        <v>于禁普攻水晶</v>
      </c>
      <c r="D748" s="96" t="s">
        <v>873</v>
      </c>
      <c r="E748" s="95">
        <v>1</v>
      </c>
      <c r="F748" s="95">
        <f>INDEX(技能效果!H:H,MATCH(技能效果等级!B748,技能效果!B:B,0))</f>
        <v>3006</v>
      </c>
      <c r="G748" s="95">
        <f>IF(INDEX(技能效果!K:K,MATCH(B748,技能效果!B:B,0))=0,INDEX(技能效果!I:I,MATCH(技能效果等级!B748,技能效果!B:B,0)),INDEX(技能效果!I:I,MATCH(技能效果等级!B748,技能效果!B:B,0))*VLOOKUP(E748,技能数值计算!$C$19:$D$28,2,FALSE))</f>
        <v>1</v>
      </c>
      <c r="H748" s="95">
        <f>INDEX(技能效果!J:J,MATCH(技能效果等级!B748,技能效果!B:B,0))</f>
        <v>0</v>
      </c>
      <c r="I748" s="95"/>
      <c r="J748" s="95"/>
      <c r="K748" s="95"/>
      <c r="L748" s="95"/>
      <c r="M748" s="95"/>
      <c r="N748" s="96" t="str">
        <f>IF(INDEX(技能效果!L:L,MATCH(技能效果等级!B748,技能效果!B:B,0))="","",INDEX(技能效果!L:L,MATCH(技能效果等级!B748,技能效果!B:B,0)))</f>
        <v/>
      </c>
      <c r="O748" s="95">
        <f>IF(INDEX(技能效果!N:N,MATCH(B748,技能效果!B:B,0))=0,INDEX(技能效果!M:M,MATCH(技能效果等级!B748,技能效果!B:B,0)),INDEX(技能效果!M:M,MATCH(技能效果等级!B748,技能效果!B:B,0))*VLOOKUP(E748,技能数值计算!$C$19:$D$28,2,FALSE))</f>
        <v>0</v>
      </c>
      <c r="P748" s="95"/>
      <c r="Q748" s="95"/>
      <c r="R748" s="95" t="str">
        <f>IF(INDEX(技能效果!O:O,MATCH(技能效果等级!B748,技能效果!B:B,0))="","",INDEX(技能效果!O:O,MATCH(技能效果等级!B748,技能效果!B:B,0)))</f>
        <v/>
      </c>
      <c r="S748" s="95"/>
      <c r="T748" s="95"/>
      <c r="U748" s="95"/>
      <c r="V748" s="96" t="str">
        <f>IF(INDEX(技能效果!AF:AF,MATCH(技能效果等级!B748,技能效果!B:B,0))="","",INDEX(技能效果!AF:AF,MATCH(技能效果等级!B748,技能效果!B:B,0)))</f>
        <v/>
      </c>
      <c r="W748" s="95">
        <f t="shared" si="9"/>
        <v>66</v>
      </c>
      <c r="X748" s="95"/>
      <c r="Y748" s="95"/>
    </row>
    <row r="749" spans="1:25" ht="16.5" x14ac:dyDescent="0.2">
      <c r="A749" s="62">
        <v>746</v>
      </c>
      <c r="B749" s="95">
        <f>INDEX(技能效果!B:B,MATCH(技能效果等级!W749,技能效果!AE:AE,0))</f>
        <v>130701502</v>
      </c>
      <c r="C749" s="95" t="str">
        <f>INDEX(技能效果!C:C,MATCH(技能效果等级!B749,技能效果!B:B,0))</f>
        <v>于禁普攻水晶</v>
      </c>
      <c r="D749" s="96" t="s">
        <v>873</v>
      </c>
      <c r="E749" s="95">
        <v>2</v>
      </c>
      <c r="F749" s="95">
        <f>INDEX(技能效果!H:H,MATCH(技能效果等级!B749,技能效果!B:B,0))</f>
        <v>3006</v>
      </c>
      <c r="G749" s="95">
        <f>IF(INDEX(技能效果!K:K,MATCH(B749,技能效果!B:B,0))=0,INDEX(技能效果!I:I,MATCH(技能效果等级!B749,技能效果!B:B,0)),INDEX(技能效果!I:I,MATCH(技能效果等级!B749,技能效果!B:B,0))*VLOOKUP(E749,技能数值计算!$C$19:$D$28,2,FALSE))</f>
        <v>1</v>
      </c>
      <c r="H749" s="95">
        <f>INDEX(技能效果!J:J,MATCH(技能效果等级!B749,技能效果!B:B,0))</f>
        <v>0</v>
      </c>
      <c r="I749" s="95"/>
      <c r="J749" s="95"/>
      <c r="K749" s="95"/>
      <c r="L749" s="95"/>
      <c r="M749" s="95"/>
      <c r="N749" s="96" t="str">
        <f>IF(INDEX(技能效果!L:L,MATCH(技能效果等级!B749,技能效果!B:B,0))="","",INDEX(技能效果!L:L,MATCH(技能效果等级!B749,技能效果!B:B,0)))</f>
        <v/>
      </c>
      <c r="O749" s="95">
        <f>IF(INDEX(技能效果!N:N,MATCH(B749,技能效果!B:B,0))=0,INDEX(技能效果!M:M,MATCH(技能效果等级!B749,技能效果!B:B,0)),INDEX(技能效果!M:M,MATCH(技能效果等级!B749,技能效果!B:B,0))*VLOOKUP(E749,技能数值计算!$C$19:$D$28,2,FALSE))</f>
        <v>0</v>
      </c>
      <c r="P749" s="95"/>
      <c r="Q749" s="95"/>
      <c r="R749" s="95" t="str">
        <f>IF(INDEX(技能效果!O:O,MATCH(技能效果等级!B749,技能效果!B:B,0))="","",INDEX(技能效果!O:O,MATCH(技能效果等级!B749,技能效果!B:B,0)))</f>
        <v/>
      </c>
      <c r="S749" s="95"/>
      <c r="T749" s="95"/>
      <c r="U749" s="95"/>
      <c r="V749" s="96" t="str">
        <f>IF(INDEX(技能效果!AF:AF,MATCH(技能效果等级!B749,技能效果!B:B,0))="","",INDEX(技能效果!AF:AF,MATCH(技能效果等级!B749,技能效果!B:B,0)))</f>
        <v/>
      </c>
      <c r="W749" s="95">
        <f t="shared" ref="W749:W812" si="10">W739+1</f>
        <v>66</v>
      </c>
      <c r="X749" s="95"/>
      <c r="Y749" s="95"/>
    </row>
    <row r="750" spans="1:25" ht="16.5" x14ac:dyDescent="0.2">
      <c r="A750" s="62">
        <v>747</v>
      </c>
      <c r="B750" s="95">
        <f>INDEX(技能效果!B:B,MATCH(技能效果等级!W750,技能效果!AE:AE,0))</f>
        <v>130701502</v>
      </c>
      <c r="C750" s="95" t="str">
        <f>INDEX(技能效果!C:C,MATCH(技能效果等级!B750,技能效果!B:B,0))</f>
        <v>于禁普攻水晶</v>
      </c>
      <c r="D750" s="96" t="s">
        <v>873</v>
      </c>
      <c r="E750" s="95">
        <v>3</v>
      </c>
      <c r="F750" s="95">
        <f>INDEX(技能效果!H:H,MATCH(技能效果等级!B750,技能效果!B:B,0))</f>
        <v>3006</v>
      </c>
      <c r="G750" s="95">
        <f>IF(INDEX(技能效果!K:K,MATCH(B750,技能效果!B:B,0))=0,INDEX(技能效果!I:I,MATCH(技能效果等级!B750,技能效果!B:B,0)),INDEX(技能效果!I:I,MATCH(技能效果等级!B750,技能效果!B:B,0))*VLOOKUP(E750,技能数值计算!$C$19:$D$28,2,FALSE))</f>
        <v>1</v>
      </c>
      <c r="H750" s="95">
        <f>INDEX(技能效果!J:J,MATCH(技能效果等级!B750,技能效果!B:B,0))</f>
        <v>0</v>
      </c>
      <c r="I750" s="95"/>
      <c r="J750" s="95"/>
      <c r="K750" s="95"/>
      <c r="L750" s="95"/>
      <c r="M750" s="95"/>
      <c r="N750" s="96" t="str">
        <f>IF(INDEX(技能效果!L:L,MATCH(技能效果等级!B750,技能效果!B:B,0))="","",INDEX(技能效果!L:L,MATCH(技能效果等级!B750,技能效果!B:B,0)))</f>
        <v/>
      </c>
      <c r="O750" s="95">
        <f>IF(INDEX(技能效果!N:N,MATCH(B750,技能效果!B:B,0))=0,INDEX(技能效果!M:M,MATCH(技能效果等级!B750,技能效果!B:B,0)),INDEX(技能效果!M:M,MATCH(技能效果等级!B750,技能效果!B:B,0))*VLOOKUP(E750,技能数值计算!$C$19:$D$28,2,FALSE))</f>
        <v>0</v>
      </c>
      <c r="P750" s="95"/>
      <c r="Q750" s="95"/>
      <c r="R750" s="95" t="str">
        <f>IF(INDEX(技能效果!O:O,MATCH(技能效果等级!B750,技能效果!B:B,0))="","",INDEX(技能效果!O:O,MATCH(技能效果等级!B750,技能效果!B:B,0)))</f>
        <v/>
      </c>
      <c r="S750" s="95"/>
      <c r="T750" s="95"/>
      <c r="U750" s="95"/>
      <c r="V750" s="96" t="str">
        <f>IF(INDEX(技能效果!AF:AF,MATCH(技能效果等级!B750,技能效果!B:B,0))="","",INDEX(技能效果!AF:AF,MATCH(技能效果等级!B750,技能效果!B:B,0)))</f>
        <v/>
      </c>
      <c r="W750" s="95">
        <f t="shared" si="10"/>
        <v>66</v>
      </c>
      <c r="X750" s="95"/>
      <c r="Y750" s="95"/>
    </row>
    <row r="751" spans="1:25" ht="16.5" x14ac:dyDescent="0.2">
      <c r="A751" s="62">
        <v>748</v>
      </c>
      <c r="B751" s="95">
        <f>INDEX(技能效果!B:B,MATCH(技能效果等级!W751,技能效果!AE:AE,0))</f>
        <v>130701502</v>
      </c>
      <c r="C751" s="95" t="str">
        <f>INDEX(技能效果!C:C,MATCH(技能效果等级!B751,技能效果!B:B,0))</f>
        <v>于禁普攻水晶</v>
      </c>
      <c r="D751" s="96" t="s">
        <v>873</v>
      </c>
      <c r="E751" s="95">
        <v>4</v>
      </c>
      <c r="F751" s="95">
        <f>INDEX(技能效果!H:H,MATCH(技能效果等级!B751,技能效果!B:B,0))</f>
        <v>3006</v>
      </c>
      <c r="G751" s="95">
        <f>IF(INDEX(技能效果!K:K,MATCH(B751,技能效果!B:B,0))=0,INDEX(技能效果!I:I,MATCH(技能效果等级!B751,技能效果!B:B,0)),INDEX(技能效果!I:I,MATCH(技能效果等级!B751,技能效果!B:B,0))*VLOOKUP(E751,技能数值计算!$C$19:$D$28,2,FALSE))</f>
        <v>1</v>
      </c>
      <c r="H751" s="95">
        <f>INDEX(技能效果!J:J,MATCH(技能效果等级!B751,技能效果!B:B,0))</f>
        <v>0</v>
      </c>
      <c r="I751" s="95"/>
      <c r="J751" s="95"/>
      <c r="K751" s="95"/>
      <c r="L751" s="95"/>
      <c r="M751" s="95"/>
      <c r="N751" s="96" t="str">
        <f>IF(INDEX(技能效果!L:L,MATCH(技能效果等级!B751,技能效果!B:B,0))="","",INDEX(技能效果!L:L,MATCH(技能效果等级!B751,技能效果!B:B,0)))</f>
        <v/>
      </c>
      <c r="O751" s="95">
        <f>IF(INDEX(技能效果!N:N,MATCH(B751,技能效果!B:B,0))=0,INDEX(技能效果!M:M,MATCH(技能效果等级!B751,技能效果!B:B,0)),INDEX(技能效果!M:M,MATCH(技能效果等级!B751,技能效果!B:B,0))*VLOOKUP(E751,技能数值计算!$C$19:$D$28,2,FALSE))</f>
        <v>0</v>
      </c>
      <c r="P751" s="95"/>
      <c r="Q751" s="95"/>
      <c r="R751" s="95" t="str">
        <f>IF(INDEX(技能效果!O:O,MATCH(技能效果等级!B751,技能效果!B:B,0))="","",INDEX(技能效果!O:O,MATCH(技能效果等级!B751,技能效果!B:B,0)))</f>
        <v/>
      </c>
      <c r="S751" s="95"/>
      <c r="T751" s="95"/>
      <c r="U751" s="95"/>
      <c r="V751" s="96" t="str">
        <f>IF(INDEX(技能效果!AF:AF,MATCH(技能效果等级!B751,技能效果!B:B,0))="","",INDEX(技能效果!AF:AF,MATCH(技能效果等级!B751,技能效果!B:B,0)))</f>
        <v/>
      </c>
      <c r="W751" s="95">
        <f t="shared" si="10"/>
        <v>66</v>
      </c>
      <c r="X751" s="95"/>
      <c r="Y751" s="95"/>
    </row>
    <row r="752" spans="1:25" ht="16.5" x14ac:dyDescent="0.2">
      <c r="A752" s="62">
        <v>749</v>
      </c>
      <c r="B752" s="95">
        <f>INDEX(技能效果!B:B,MATCH(技能效果等级!W752,技能效果!AE:AE,0))</f>
        <v>130701502</v>
      </c>
      <c r="C752" s="95" t="str">
        <f>INDEX(技能效果!C:C,MATCH(技能效果等级!B752,技能效果!B:B,0))</f>
        <v>于禁普攻水晶</v>
      </c>
      <c r="D752" s="96" t="s">
        <v>873</v>
      </c>
      <c r="E752" s="95">
        <v>5</v>
      </c>
      <c r="F752" s="95">
        <f>INDEX(技能效果!H:H,MATCH(技能效果等级!B752,技能效果!B:B,0))</f>
        <v>3006</v>
      </c>
      <c r="G752" s="95">
        <f>IF(INDEX(技能效果!K:K,MATCH(B752,技能效果!B:B,0))=0,INDEX(技能效果!I:I,MATCH(技能效果等级!B752,技能效果!B:B,0)),INDEX(技能效果!I:I,MATCH(技能效果等级!B752,技能效果!B:B,0))*VLOOKUP(E752,技能数值计算!$C$19:$D$28,2,FALSE))</f>
        <v>1</v>
      </c>
      <c r="H752" s="95">
        <f>INDEX(技能效果!J:J,MATCH(技能效果等级!B752,技能效果!B:B,0))</f>
        <v>0</v>
      </c>
      <c r="I752" s="95"/>
      <c r="J752" s="95"/>
      <c r="K752" s="95"/>
      <c r="L752" s="95"/>
      <c r="M752" s="95"/>
      <c r="N752" s="96" t="str">
        <f>IF(INDEX(技能效果!L:L,MATCH(技能效果等级!B752,技能效果!B:B,0))="","",INDEX(技能效果!L:L,MATCH(技能效果等级!B752,技能效果!B:B,0)))</f>
        <v/>
      </c>
      <c r="O752" s="95">
        <f>IF(INDEX(技能效果!N:N,MATCH(B752,技能效果!B:B,0))=0,INDEX(技能效果!M:M,MATCH(技能效果等级!B752,技能效果!B:B,0)),INDEX(技能效果!M:M,MATCH(技能效果等级!B752,技能效果!B:B,0))*VLOOKUP(E752,技能数值计算!$C$19:$D$28,2,FALSE))</f>
        <v>0</v>
      </c>
      <c r="P752" s="95"/>
      <c r="Q752" s="95"/>
      <c r="R752" s="95" t="str">
        <f>IF(INDEX(技能效果!O:O,MATCH(技能效果等级!B752,技能效果!B:B,0))="","",INDEX(技能效果!O:O,MATCH(技能效果等级!B752,技能效果!B:B,0)))</f>
        <v/>
      </c>
      <c r="S752" s="95"/>
      <c r="T752" s="95"/>
      <c r="U752" s="95"/>
      <c r="V752" s="96" t="str">
        <f>IF(INDEX(技能效果!AF:AF,MATCH(技能效果等级!B752,技能效果!B:B,0))="","",INDEX(技能效果!AF:AF,MATCH(技能效果等级!B752,技能效果!B:B,0)))</f>
        <v/>
      </c>
      <c r="W752" s="95">
        <f t="shared" si="10"/>
        <v>66</v>
      </c>
      <c r="X752" s="95"/>
      <c r="Y752" s="95"/>
    </row>
    <row r="753" spans="1:25" ht="16.5" x14ac:dyDescent="0.2">
      <c r="A753" s="62">
        <v>750</v>
      </c>
      <c r="B753" s="95">
        <f>INDEX(技能效果!B:B,MATCH(技能效果等级!W753,技能效果!AE:AE,0))</f>
        <v>130701502</v>
      </c>
      <c r="C753" s="95" t="str">
        <f>INDEX(技能效果!C:C,MATCH(技能效果等级!B753,技能效果!B:B,0))</f>
        <v>于禁普攻水晶</v>
      </c>
      <c r="D753" s="96" t="s">
        <v>873</v>
      </c>
      <c r="E753" s="95">
        <v>6</v>
      </c>
      <c r="F753" s="95">
        <f>INDEX(技能效果!H:H,MATCH(技能效果等级!B753,技能效果!B:B,0))</f>
        <v>3006</v>
      </c>
      <c r="G753" s="95">
        <f>IF(INDEX(技能效果!K:K,MATCH(B753,技能效果!B:B,0))=0,INDEX(技能效果!I:I,MATCH(技能效果等级!B753,技能效果!B:B,0)),INDEX(技能效果!I:I,MATCH(技能效果等级!B753,技能效果!B:B,0))*VLOOKUP(E753,技能数值计算!$C$19:$D$28,2,FALSE))</f>
        <v>1</v>
      </c>
      <c r="H753" s="95">
        <f>INDEX(技能效果!J:J,MATCH(技能效果等级!B753,技能效果!B:B,0))</f>
        <v>0</v>
      </c>
      <c r="I753" s="95"/>
      <c r="J753" s="95"/>
      <c r="K753" s="95"/>
      <c r="L753" s="95"/>
      <c r="M753" s="95"/>
      <c r="N753" s="96" t="str">
        <f>IF(INDEX(技能效果!L:L,MATCH(技能效果等级!B753,技能效果!B:B,0))="","",INDEX(技能效果!L:L,MATCH(技能效果等级!B753,技能效果!B:B,0)))</f>
        <v/>
      </c>
      <c r="O753" s="95">
        <f>IF(INDEX(技能效果!N:N,MATCH(B753,技能效果!B:B,0))=0,INDEX(技能效果!M:M,MATCH(技能效果等级!B753,技能效果!B:B,0)),INDEX(技能效果!M:M,MATCH(技能效果等级!B753,技能效果!B:B,0))*VLOOKUP(E753,技能数值计算!$C$19:$D$28,2,FALSE))</f>
        <v>0</v>
      </c>
      <c r="P753" s="95"/>
      <c r="Q753" s="95"/>
      <c r="R753" s="95" t="str">
        <f>IF(INDEX(技能效果!O:O,MATCH(技能效果等级!B753,技能效果!B:B,0))="","",INDEX(技能效果!O:O,MATCH(技能效果等级!B753,技能效果!B:B,0)))</f>
        <v/>
      </c>
      <c r="S753" s="95"/>
      <c r="T753" s="95"/>
      <c r="U753" s="95"/>
      <c r="V753" s="96" t="str">
        <f>IF(INDEX(技能效果!AF:AF,MATCH(技能效果等级!B753,技能效果!B:B,0))="","",INDEX(技能效果!AF:AF,MATCH(技能效果等级!B753,技能效果!B:B,0)))</f>
        <v/>
      </c>
      <c r="W753" s="95">
        <f t="shared" si="10"/>
        <v>66</v>
      </c>
      <c r="X753" s="95"/>
      <c r="Y753" s="95"/>
    </row>
    <row r="754" spans="1:25" ht="16.5" x14ac:dyDescent="0.2">
      <c r="A754" s="62">
        <v>751</v>
      </c>
      <c r="B754" s="95">
        <f>INDEX(技能效果!B:B,MATCH(技能效果等级!W754,技能效果!AE:AE,0))</f>
        <v>130701502</v>
      </c>
      <c r="C754" s="95" t="str">
        <f>INDEX(技能效果!C:C,MATCH(技能效果等级!B754,技能效果!B:B,0))</f>
        <v>于禁普攻水晶</v>
      </c>
      <c r="D754" s="96" t="s">
        <v>873</v>
      </c>
      <c r="E754" s="95">
        <v>7</v>
      </c>
      <c r="F754" s="95">
        <f>INDEX(技能效果!H:H,MATCH(技能效果等级!B754,技能效果!B:B,0))</f>
        <v>3006</v>
      </c>
      <c r="G754" s="95">
        <f>IF(INDEX(技能效果!K:K,MATCH(B754,技能效果!B:B,0))=0,INDEX(技能效果!I:I,MATCH(技能效果等级!B754,技能效果!B:B,0)),INDEX(技能效果!I:I,MATCH(技能效果等级!B754,技能效果!B:B,0))*VLOOKUP(E754,技能数值计算!$C$19:$D$28,2,FALSE))</f>
        <v>1</v>
      </c>
      <c r="H754" s="95">
        <f>INDEX(技能效果!J:J,MATCH(技能效果等级!B754,技能效果!B:B,0))</f>
        <v>0</v>
      </c>
      <c r="I754" s="95"/>
      <c r="J754" s="95"/>
      <c r="K754" s="95"/>
      <c r="L754" s="95"/>
      <c r="M754" s="95"/>
      <c r="N754" s="96" t="str">
        <f>IF(INDEX(技能效果!L:L,MATCH(技能效果等级!B754,技能效果!B:B,0))="","",INDEX(技能效果!L:L,MATCH(技能效果等级!B754,技能效果!B:B,0)))</f>
        <v/>
      </c>
      <c r="O754" s="95">
        <f>IF(INDEX(技能效果!N:N,MATCH(B754,技能效果!B:B,0))=0,INDEX(技能效果!M:M,MATCH(技能效果等级!B754,技能效果!B:B,0)),INDEX(技能效果!M:M,MATCH(技能效果等级!B754,技能效果!B:B,0))*VLOOKUP(E754,技能数值计算!$C$19:$D$28,2,FALSE))</f>
        <v>0</v>
      </c>
      <c r="P754" s="95"/>
      <c r="Q754" s="95"/>
      <c r="R754" s="95" t="str">
        <f>IF(INDEX(技能效果!O:O,MATCH(技能效果等级!B754,技能效果!B:B,0))="","",INDEX(技能效果!O:O,MATCH(技能效果等级!B754,技能效果!B:B,0)))</f>
        <v/>
      </c>
      <c r="S754" s="95"/>
      <c r="T754" s="95"/>
      <c r="U754" s="95"/>
      <c r="V754" s="96" t="str">
        <f>IF(INDEX(技能效果!AF:AF,MATCH(技能效果等级!B754,技能效果!B:B,0))="","",INDEX(技能效果!AF:AF,MATCH(技能效果等级!B754,技能效果!B:B,0)))</f>
        <v/>
      </c>
      <c r="W754" s="95">
        <f t="shared" si="10"/>
        <v>66</v>
      </c>
      <c r="X754" s="95"/>
      <c r="Y754" s="95"/>
    </row>
    <row r="755" spans="1:25" ht="16.5" x14ac:dyDescent="0.2">
      <c r="A755" s="62">
        <v>752</v>
      </c>
      <c r="B755" s="95">
        <f>INDEX(技能效果!B:B,MATCH(技能效果等级!W755,技能效果!AE:AE,0))</f>
        <v>130701502</v>
      </c>
      <c r="C755" s="95" t="str">
        <f>INDEX(技能效果!C:C,MATCH(技能效果等级!B755,技能效果!B:B,0))</f>
        <v>于禁普攻水晶</v>
      </c>
      <c r="D755" s="96" t="s">
        <v>873</v>
      </c>
      <c r="E755" s="95">
        <v>8</v>
      </c>
      <c r="F755" s="95">
        <f>INDEX(技能效果!H:H,MATCH(技能效果等级!B755,技能效果!B:B,0))</f>
        <v>3006</v>
      </c>
      <c r="G755" s="95">
        <f>IF(INDEX(技能效果!K:K,MATCH(B755,技能效果!B:B,0))=0,INDEX(技能效果!I:I,MATCH(技能效果等级!B755,技能效果!B:B,0)),INDEX(技能效果!I:I,MATCH(技能效果等级!B755,技能效果!B:B,0))*VLOOKUP(E755,技能数值计算!$C$19:$D$28,2,FALSE))</f>
        <v>1</v>
      </c>
      <c r="H755" s="95">
        <f>INDEX(技能效果!J:J,MATCH(技能效果等级!B755,技能效果!B:B,0))</f>
        <v>0</v>
      </c>
      <c r="I755" s="95"/>
      <c r="J755" s="95"/>
      <c r="K755" s="95"/>
      <c r="L755" s="95"/>
      <c r="M755" s="95"/>
      <c r="N755" s="96" t="str">
        <f>IF(INDEX(技能效果!L:L,MATCH(技能效果等级!B755,技能效果!B:B,0))="","",INDEX(技能效果!L:L,MATCH(技能效果等级!B755,技能效果!B:B,0)))</f>
        <v/>
      </c>
      <c r="O755" s="95">
        <f>IF(INDEX(技能效果!N:N,MATCH(B755,技能效果!B:B,0))=0,INDEX(技能效果!M:M,MATCH(技能效果等级!B755,技能效果!B:B,0)),INDEX(技能效果!M:M,MATCH(技能效果等级!B755,技能效果!B:B,0))*VLOOKUP(E755,技能数值计算!$C$19:$D$28,2,FALSE))</f>
        <v>0</v>
      </c>
      <c r="P755" s="95"/>
      <c r="Q755" s="95"/>
      <c r="R755" s="95" t="str">
        <f>IF(INDEX(技能效果!O:O,MATCH(技能效果等级!B755,技能效果!B:B,0))="","",INDEX(技能效果!O:O,MATCH(技能效果等级!B755,技能效果!B:B,0)))</f>
        <v/>
      </c>
      <c r="S755" s="95"/>
      <c r="T755" s="95"/>
      <c r="U755" s="95"/>
      <c r="V755" s="96" t="str">
        <f>IF(INDEX(技能效果!AF:AF,MATCH(技能效果等级!B755,技能效果!B:B,0))="","",INDEX(技能效果!AF:AF,MATCH(技能效果等级!B755,技能效果!B:B,0)))</f>
        <v/>
      </c>
      <c r="W755" s="95">
        <f t="shared" si="10"/>
        <v>66</v>
      </c>
      <c r="X755" s="95"/>
      <c r="Y755" s="95"/>
    </row>
    <row r="756" spans="1:25" ht="16.5" x14ac:dyDescent="0.2">
      <c r="A756" s="62">
        <v>753</v>
      </c>
      <c r="B756" s="95">
        <f>INDEX(技能效果!B:B,MATCH(技能效果等级!W756,技能效果!AE:AE,0))</f>
        <v>130701502</v>
      </c>
      <c r="C756" s="95" t="str">
        <f>INDEX(技能效果!C:C,MATCH(技能效果等级!B756,技能效果!B:B,0))</f>
        <v>于禁普攻水晶</v>
      </c>
      <c r="D756" s="96" t="s">
        <v>873</v>
      </c>
      <c r="E756" s="95">
        <v>9</v>
      </c>
      <c r="F756" s="95">
        <f>INDEX(技能效果!H:H,MATCH(技能效果等级!B756,技能效果!B:B,0))</f>
        <v>3006</v>
      </c>
      <c r="G756" s="95">
        <f>IF(INDEX(技能效果!K:K,MATCH(B756,技能效果!B:B,0))=0,INDEX(技能效果!I:I,MATCH(技能效果等级!B756,技能效果!B:B,0)),INDEX(技能效果!I:I,MATCH(技能效果等级!B756,技能效果!B:B,0))*VLOOKUP(E756,技能数值计算!$C$19:$D$28,2,FALSE))</f>
        <v>1</v>
      </c>
      <c r="H756" s="95">
        <f>INDEX(技能效果!J:J,MATCH(技能效果等级!B756,技能效果!B:B,0))</f>
        <v>0</v>
      </c>
      <c r="I756" s="95"/>
      <c r="J756" s="95"/>
      <c r="K756" s="95"/>
      <c r="L756" s="95"/>
      <c r="M756" s="95"/>
      <c r="N756" s="96" t="str">
        <f>IF(INDEX(技能效果!L:L,MATCH(技能效果等级!B756,技能效果!B:B,0))="","",INDEX(技能效果!L:L,MATCH(技能效果等级!B756,技能效果!B:B,0)))</f>
        <v/>
      </c>
      <c r="O756" s="95">
        <f>IF(INDEX(技能效果!N:N,MATCH(B756,技能效果!B:B,0))=0,INDEX(技能效果!M:M,MATCH(技能效果等级!B756,技能效果!B:B,0)),INDEX(技能效果!M:M,MATCH(技能效果等级!B756,技能效果!B:B,0))*VLOOKUP(E756,技能数值计算!$C$19:$D$28,2,FALSE))</f>
        <v>0</v>
      </c>
      <c r="P756" s="95"/>
      <c r="Q756" s="95"/>
      <c r="R756" s="95" t="str">
        <f>IF(INDEX(技能效果!O:O,MATCH(技能效果等级!B756,技能效果!B:B,0))="","",INDEX(技能效果!O:O,MATCH(技能效果等级!B756,技能效果!B:B,0)))</f>
        <v/>
      </c>
      <c r="S756" s="95"/>
      <c r="T756" s="95"/>
      <c r="U756" s="95"/>
      <c r="V756" s="96" t="str">
        <f>IF(INDEX(技能效果!AF:AF,MATCH(技能效果等级!B756,技能效果!B:B,0))="","",INDEX(技能效果!AF:AF,MATCH(技能效果等级!B756,技能效果!B:B,0)))</f>
        <v/>
      </c>
      <c r="W756" s="95">
        <f t="shared" si="10"/>
        <v>66</v>
      </c>
      <c r="X756" s="95"/>
      <c r="Y756" s="95"/>
    </row>
    <row r="757" spans="1:25" ht="16.5" x14ac:dyDescent="0.2">
      <c r="A757" s="62">
        <v>754</v>
      </c>
      <c r="B757" s="95">
        <f>INDEX(技能效果!B:B,MATCH(技能效果等级!W757,技能效果!AE:AE,0))</f>
        <v>130701502</v>
      </c>
      <c r="C757" s="95" t="str">
        <f>INDEX(技能效果!C:C,MATCH(技能效果等级!B757,技能效果!B:B,0))</f>
        <v>于禁普攻水晶</v>
      </c>
      <c r="D757" s="96" t="s">
        <v>873</v>
      </c>
      <c r="E757" s="95">
        <v>10</v>
      </c>
      <c r="F757" s="95">
        <f>INDEX(技能效果!H:H,MATCH(技能效果等级!B757,技能效果!B:B,0))</f>
        <v>3006</v>
      </c>
      <c r="G757" s="95">
        <f>IF(INDEX(技能效果!K:K,MATCH(B757,技能效果!B:B,0))=0,INDEX(技能效果!I:I,MATCH(技能效果等级!B757,技能效果!B:B,0)),INDEX(技能效果!I:I,MATCH(技能效果等级!B757,技能效果!B:B,0))*VLOOKUP(E757,技能数值计算!$C$19:$D$28,2,FALSE))</f>
        <v>1</v>
      </c>
      <c r="H757" s="95">
        <f>INDEX(技能效果!J:J,MATCH(技能效果等级!B757,技能效果!B:B,0))</f>
        <v>0</v>
      </c>
      <c r="I757" s="95"/>
      <c r="J757" s="95"/>
      <c r="K757" s="95"/>
      <c r="L757" s="95"/>
      <c r="M757" s="95"/>
      <c r="N757" s="96" t="str">
        <f>IF(INDEX(技能效果!L:L,MATCH(技能效果等级!B757,技能效果!B:B,0))="","",INDEX(技能效果!L:L,MATCH(技能效果等级!B757,技能效果!B:B,0)))</f>
        <v/>
      </c>
      <c r="O757" s="95">
        <f>IF(INDEX(技能效果!N:N,MATCH(B757,技能效果!B:B,0))=0,INDEX(技能效果!M:M,MATCH(技能效果等级!B757,技能效果!B:B,0)),INDEX(技能效果!M:M,MATCH(技能效果等级!B757,技能效果!B:B,0))*VLOOKUP(E757,技能数值计算!$C$19:$D$28,2,FALSE))</f>
        <v>0</v>
      </c>
      <c r="P757" s="95"/>
      <c r="Q757" s="95"/>
      <c r="R757" s="95" t="str">
        <f>IF(INDEX(技能效果!O:O,MATCH(技能效果等级!B757,技能效果!B:B,0))="","",INDEX(技能效果!O:O,MATCH(技能效果等级!B757,技能效果!B:B,0)))</f>
        <v/>
      </c>
      <c r="S757" s="95"/>
      <c r="T757" s="95"/>
      <c r="U757" s="95"/>
      <c r="V757" s="96" t="str">
        <f>IF(INDEX(技能效果!AF:AF,MATCH(技能效果等级!B757,技能效果!B:B,0))="","",INDEX(技能效果!AF:AF,MATCH(技能效果等级!B757,技能效果!B:B,0)))</f>
        <v/>
      </c>
      <c r="W757" s="95">
        <f t="shared" si="10"/>
        <v>66</v>
      </c>
      <c r="X757" s="95"/>
      <c r="Y757" s="95"/>
    </row>
    <row r="758" spans="1:25" ht="16.5" x14ac:dyDescent="0.2">
      <c r="A758" s="62">
        <v>755</v>
      </c>
      <c r="B758" s="95">
        <f>INDEX(技能效果!B:B,MATCH(技能效果等级!W758,技能效果!AE:AE,0))</f>
        <v>130701601</v>
      </c>
      <c r="C758" s="95" t="str">
        <f>INDEX(技能效果!C:C,MATCH(技能效果等级!B758,技能效果!B:B,0))</f>
        <v>西方龙普攻伤害</v>
      </c>
      <c r="D758" s="96" t="s">
        <v>873</v>
      </c>
      <c r="E758" s="95">
        <v>1</v>
      </c>
      <c r="F758" s="95">
        <f>INDEX(技能效果!H:H,MATCH(技能效果等级!B758,技能效果!B:B,0))</f>
        <v>1001</v>
      </c>
      <c r="G758" s="95">
        <f>IF(INDEX(技能效果!K:K,MATCH(B758,技能效果!B:B,0))=0,INDEX(技能效果!I:I,MATCH(技能效果等级!B758,技能效果!B:B,0)),INDEX(技能效果!I:I,MATCH(技能效果等级!B758,技能效果!B:B,0))*VLOOKUP(E758,技能数值计算!$C$19:$D$28,2,FALSE))</f>
        <v>1</v>
      </c>
      <c r="H758" s="95">
        <f>INDEX(技能效果!J:J,MATCH(技能效果等级!B758,技能效果!B:B,0))</f>
        <v>0</v>
      </c>
      <c r="I758" s="95"/>
      <c r="J758" s="95"/>
      <c r="K758" s="95"/>
      <c r="L758" s="95"/>
      <c r="M758" s="95"/>
      <c r="N758" s="96" t="str">
        <f>IF(INDEX(技能效果!L:L,MATCH(技能效果等级!B758,技能效果!B:B,0))="","",INDEX(技能效果!L:L,MATCH(技能效果等级!B758,技能效果!B:B,0)))</f>
        <v/>
      </c>
      <c r="O758" s="95">
        <f>IF(INDEX(技能效果!N:N,MATCH(B758,技能效果!B:B,0))=0,INDEX(技能效果!M:M,MATCH(技能效果等级!B758,技能效果!B:B,0)),INDEX(技能效果!M:M,MATCH(技能效果等级!B758,技能效果!B:B,0))*VLOOKUP(E758,技能数值计算!$C$19:$D$28,2,FALSE))</f>
        <v>0</v>
      </c>
      <c r="P758" s="95"/>
      <c r="Q758" s="95"/>
      <c r="R758" s="95" t="str">
        <f>IF(INDEX(技能效果!O:O,MATCH(技能效果等级!B758,技能效果!B:B,0))="","",INDEX(技能效果!O:O,MATCH(技能效果等级!B758,技能效果!B:B,0)))</f>
        <v/>
      </c>
      <c r="S758" s="95"/>
      <c r="T758" s="95"/>
      <c r="U758" s="95"/>
      <c r="V758" s="96" t="str">
        <f>IF(INDEX(技能效果!AF:AF,MATCH(技能效果等级!B758,技能效果!B:B,0))="","",INDEX(技能效果!AF:AF,MATCH(技能效果等级!B758,技能效果!B:B,0)))</f>
        <v/>
      </c>
      <c r="W758" s="95">
        <f t="shared" si="10"/>
        <v>67</v>
      </c>
      <c r="X758" s="95"/>
      <c r="Y758" s="95"/>
    </row>
    <row r="759" spans="1:25" ht="16.5" x14ac:dyDescent="0.2">
      <c r="A759" s="62">
        <v>756</v>
      </c>
      <c r="B759" s="95">
        <f>INDEX(技能效果!B:B,MATCH(技能效果等级!W759,技能效果!AE:AE,0))</f>
        <v>130701601</v>
      </c>
      <c r="C759" s="95" t="str">
        <f>INDEX(技能效果!C:C,MATCH(技能效果等级!B759,技能效果!B:B,0))</f>
        <v>西方龙普攻伤害</v>
      </c>
      <c r="D759" s="96" t="s">
        <v>873</v>
      </c>
      <c r="E759" s="95">
        <v>2</v>
      </c>
      <c r="F759" s="95">
        <f>INDEX(技能效果!H:H,MATCH(技能效果等级!B759,技能效果!B:B,0))</f>
        <v>1001</v>
      </c>
      <c r="G759" s="95">
        <f>IF(INDEX(技能效果!K:K,MATCH(B759,技能效果!B:B,0))=0,INDEX(技能效果!I:I,MATCH(技能效果等级!B759,技能效果!B:B,0)),INDEX(技能效果!I:I,MATCH(技能效果等级!B759,技能效果!B:B,0))*VLOOKUP(E759,技能数值计算!$C$19:$D$28,2,FALSE))</f>
        <v>1</v>
      </c>
      <c r="H759" s="95">
        <f>INDEX(技能效果!J:J,MATCH(技能效果等级!B759,技能效果!B:B,0))</f>
        <v>0</v>
      </c>
      <c r="I759" s="95"/>
      <c r="J759" s="95"/>
      <c r="K759" s="95"/>
      <c r="L759" s="95"/>
      <c r="M759" s="95"/>
      <c r="N759" s="96" t="str">
        <f>IF(INDEX(技能效果!L:L,MATCH(技能效果等级!B759,技能效果!B:B,0))="","",INDEX(技能效果!L:L,MATCH(技能效果等级!B759,技能效果!B:B,0)))</f>
        <v/>
      </c>
      <c r="O759" s="95">
        <f>IF(INDEX(技能效果!N:N,MATCH(B759,技能效果!B:B,0))=0,INDEX(技能效果!M:M,MATCH(技能效果等级!B759,技能效果!B:B,0)),INDEX(技能效果!M:M,MATCH(技能效果等级!B759,技能效果!B:B,0))*VLOOKUP(E759,技能数值计算!$C$19:$D$28,2,FALSE))</f>
        <v>0</v>
      </c>
      <c r="P759" s="95"/>
      <c r="Q759" s="95"/>
      <c r="R759" s="95" t="str">
        <f>IF(INDEX(技能效果!O:O,MATCH(技能效果等级!B759,技能效果!B:B,0))="","",INDEX(技能效果!O:O,MATCH(技能效果等级!B759,技能效果!B:B,0)))</f>
        <v/>
      </c>
      <c r="S759" s="95"/>
      <c r="T759" s="95"/>
      <c r="U759" s="95"/>
      <c r="V759" s="96" t="str">
        <f>IF(INDEX(技能效果!AF:AF,MATCH(技能效果等级!B759,技能效果!B:B,0))="","",INDEX(技能效果!AF:AF,MATCH(技能效果等级!B759,技能效果!B:B,0)))</f>
        <v/>
      </c>
      <c r="W759" s="95">
        <f t="shared" si="10"/>
        <v>67</v>
      </c>
      <c r="X759" s="95"/>
      <c r="Y759" s="95"/>
    </row>
    <row r="760" spans="1:25" ht="16.5" x14ac:dyDescent="0.2">
      <c r="A760" s="62">
        <v>757</v>
      </c>
      <c r="B760" s="95">
        <f>INDEX(技能效果!B:B,MATCH(技能效果等级!W760,技能效果!AE:AE,0))</f>
        <v>130701601</v>
      </c>
      <c r="C760" s="95" t="str">
        <f>INDEX(技能效果!C:C,MATCH(技能效果等级!B760,技能效果!B:B,0))</f>
        <v>西方龙普攻伤害</v>
      </c>
      <c r="D760" s="96" t="s">
        <v>873</v>
      </c>
      <c r="E760" s="95">
        <v>3</v>
      </c>
      <c r="F760" s="95">
        <f>INDEX(技能效果!H:H,MATCH(技能效果等级!B760,技能效果!B:B,0))</f>
        <v>1001</v>
      </c>
      <c r="G760" s="95">
        <f>IF(INDEX(技能效果!K:K,MATCH(B760,技能效果!B:B,0))=0,INDEX(技能效果!I:I,MATCH(技能效果等级!B760,技能效果!B:B,0)),INDEX(技能效果!I:I,MATCH(技能效果等级!B760,技能效果!B:B,0))*VLOOKUP(E760,技能数值计算!$C$19:$D$28,2,FALSE))</f>
        <v>1</v>
      </c>
      <c r="H760" s="95">
        <f>INDEX(技能效果!J:J,MATCH(技能效果等级!B760,技能效果!B:B,0))</f>
        <v>0</v>
      </c>
      <c r="I760" s="95"/>
      <c r="J760" s="95"/>
      <c r="K760" s="95"/>
      <c r="L760" s="95"/>
      <c r="M760" s="95"/>
      <c r="N760" s="96" t="str">
        <f>IF(INDEX(技能效果!L:L,MATCH(技能效果等级!B760,技能效果!B:B,0))="","",INDEX(技能效果!L:L,MATCH(技能效果等级!B760,技能效果!B:B,0)))</f>
        <v/>
      </c>
      <c r="O760" s="95">
        <f>IF(INDEX(技能效果!N:N,MATCH(B760,技能效果!B:B,0))=0,INDEX(技能效果!M:M,MATCH(技能效果等级!B760,技能效果!B:B,0)),INDEX(技能效果!M:M,MATCH(技能效果等级!B760,技能效果!B:B,0))*VLOOKUP(E760,技能数值计算!$C$19:$D$28,2,FALSE))</f>
        <v>0</v>
      </c>
      <c r="P760" s="95"/>
      <c r="Q760" s="95"/>
      <c r="R760" s="95" t="str">
        <f>IF(INDEX(技能效果!O:O,MATCH(技能效果等级!B760,技能效果!B:B,0))="","",INDEX(技能效果!O:O,MATCH(技能效果等级!B760,技能效果!B:B,0)))</f>
        <v/>
      </c>
      <c r="S760" s="95"/>
      <c r="T760" s="95"/>
      <c r="U760" s="95"/>
      <c r="V760" s="96" t="str">
        <f>IF(INDEX(技能效果!AF:AF,MATCH(技能效果等级!B760,技能效果!B:B,0))="","",INDEX(技能效果!AF:AF,MATCH(技能效果等级!B760,技能效果!B:B,0)))</f>
        <v/>
      </c>
      <c r="W760" s="95">
        <f t="shared" si="10"/>
        <v>67</v>
      </c>
      <c r="X760" s="95"/>
      <c r="Y760" s="95"/>
    </row>
    <row r="761" spans="1:25" ht="16.5" x14ac:dyDescent="0.2">
      <c r="A761" s="62">
        <v>758</v>
      </c>
      <c r="B761" s="95">
        <f>INDEX(技能效果!B:B,MATCH(技能效果等级!W761,技能效果!AE:AE,0))</f>
        <v>130701601</v>
      </c>
      <c r="C761" s="95" t="str">
        <f>INDEX(技能效果!C:C,MATCH(技能效果等级!B761,技能效果!B:B,0))</f>
        <v>西方龙普攻伤害</v>
      </c>
      <c r="D761" s="96" t="s">
        <v>873</v>
      </c>
      <c r="E761" s="95">
        <v>4</v>
      </c>
      <c r="F761" s="95">
        <f>INDEX(技能效果!H:H,MATCH(技能效果等级!B761,技能效果!B:B,0))</f>
        <v>1001</v>
      </c>
      <c r="G761" s="95">
        <f>IF(INDEX(技能效果!K:K,MATCH(B761,技能效果!B:B,0))=0,INDEX(技能效果!I:I,MATCH(技能效果等级!B761,技能效果!B:B,0)),INDEX(技能效果!I:I,MATCH(技能效果等级!B761,技能效果!B:B,0))*VLOOKUP(E761,技能数值计算!$C$19:$D$28,2,FALSE))</f>
        <v>1</v>
      </c>
      <c r="H761" s="95">
        <f>INDEX(技能效果!J:J,MATCH(技能效果等级!B761,技能效果!B:B,0))</f>
        <v>0</v>
      </c>
      <c r="I761" s="95"/>
      <c r="J761" s="95"/>
      <c r="K761" s="95"/>
      <c r="L761" s="95"/>
      <c r="M761" s="95"/>
      <c r="N761" s="96" t="str">
        <f>IF(INDEX(技能效果!L:L,MATCH(技能效果等级!B761,技能效果!B:B,0))="","",INDEX(技能效果!L:L,MATCH(技能效果等级!B761,技能效果!B:B,0)))</f>
        <v/>
      </c>
      <c r="O761" s="95">
        <f>IF(INDEX(技能效果!N:N,MATCH(B761,技能效果!B:B,0))=0,INDEX(技能效果!M:M,MATCH(技能效果等级!B761,技能效果!B:B,0)),INDEX(技能效果!M:M,MATCH(技能效果等级!B761,技能效果!B:B,0))*VLOOKUP(E761,技能数值计算!$C$19:$D$28,2,FALSE))</f>
        <v>0</v>
      </c>
      <c r="P761" s="95"/>
      <c r="Q761" s="95"/>
      <c r="R761" s="95" t="str">
        <f>IF(INDEX(技能效果!O:O,MATCH(技能效果等级!B761,技能效果!B:B,0))="","",INDEX(技能效果!O:O,MATCH(技能效果等级!B761,技能效果!B:B,0)))</f>
        <v/>
      </c>
      <c r="S761" s="95"/>
      <c r="T761" s="95"/>
      <c r="U761" s="95"/>
      <c r="V761" s="96" t="str">
        <f>IF(INDEX(技能效果!AF:AF,MATCH(技能效果等级!B761,技能效果!B:B,0))="","",INDEX(技能效果!AF:AF,MATCH(技能效果等级!B761,技能效果!B:B,0)))</f>
        <v/>
      </c>
      <c r="W761" s="95">
        <f t="shared" si="10"/>
        <v>67</v>
      </c>
      <c r="X761" s="95"/>
      <c r="Y761" s="95"/>
    </row>
    <row r="762" spans="1:25" ht="16.5" x14ac:dyDescent="0.2">
      <c r="A762" s="62">
        <v>759</v>
      </c>
      <c r="B762" s="95">
        <f>INDEX(技能效果!B:B,MATCH(技能效果等级!W762,技能效果!AE:AE,0))</f>
        <v>130701601</v>
      </c>
      <c r="C762" s="95" t="str">
        <f>INDEX(技能效果!C:C,MATCH(技能效果等级!B762,技能效果!B:B,0))</f>
        <v>西方龙普攻伤害</v>
      </c>
      <c r="D762" s="96" t="s">
        <v>873</v>
      </c>
      <c r="E762" s="95">
        <v>5</v>
      </c>
      <c r="F762" s="95">
        <f>INDEX(技能效果!H:H,MATCH(技能效果等级!B762,技能效果!B:B,0))</f>
        <v>1001</v>
      </c>
      <c r="G762" s="95">
        <f>IF(INDEX(技能效果!K:K,MATCH(B762,技能效果!B:B,0))=0,INDEX(技能效果!I:I,MATCH(技能效果等级!B762,技能效果!B:B,0)),INDEX(技能效果!I:I,MATCH(技能效果等级!B762,技能效果!B:B,0))*VLOOKUP(E762,技能数值计算!$C$19:$D$28,2,FALSE))</f>
        <v>1</v>
      </c>
      <c r="H762" s="95">
        <f>INDEX(技能效果!J:J,MATCH(技能效果等级!B762,技能效果!B:B,0))</f>
        <v>0</v>
      </c>
      <c r="I762" s="95"/>
      <c r="J762" s="95"/>
      <c r="K762" s="95"/>
      <c r="L762" s="95"/>
      <c r="M762" s="95"/>
      <c r="N762" s="96" t="str">
        <f>IF(INDEX(技能效果!L:L,MATCH(技能效果等级!B762,技能效果!B:B,0))="","",INDEX(技能效果!L:L,MATCH(技能效果等级!B762,技能效果!B:B,0)))</f>
        <v/>
      </c>
      <c r="O762" s="95">
        <f>IF(INDEX(技能效果!N:N,MATCH(B762,技能效果!B:B,0))=0,INDEX(技能效果!M:M,MATCH(技能效果等级!B762,技能效果!B:B,0)),INDEX(技能效果!M:M,MATCH(技能效果等级!B762,技能效果!B:B,0))*VLOOKUP(E762,技能数值计算!$C$19:$D$28,2,FALSE))</f>
        <v>0</v>
      </c>
      <c r="P762" s="95"/>
      <c r="Q762" s="95"/>
      <c r="R762" s="95" t="str">
        <f>IF(INDEX(技能效果!O:O,MATCH(技能效果等级!B762,技能效果!B:B,0))="","",INDEX(技能效果!O:O,MATCH(技能效果等级!B762,技能效果!B:B,0)))</f>
        <v/>
      </c>
      <c r="S762" s="95"/>
      <c r="T762" s="95"/>
      <c r="U762" s="95"/>
      <c r="V762" s="96" t="str">
        <f>IF(INDEX(技能效果!AF:AF,MATCH(技能效果等级!B762,技能效果!B:B,0))="","",INDEX(技能效果!AF:AF,MATCH(技能效果等级!B762,技能效果!B:B,0)))</f>
        <v/>
      </c>
      <c r="W762" s="95">
        <f t="shared" si="10"/>
        <v>67</v>
      </c>
      <c r="X762" s="95"/>
      <c r="Y762" s="95"/>
    </row>
    <row r="763" spans="1:25" ht="16.5" x14ac:dyDescent="0.2">
      <c r="A763" s="62">
        <v>760</v>
      </c>
      <c r="B763" s="95">
        <f>INDEX(技能效果!B:B,MATCH(技能效果等级!W763,技能效果!AE:AE,0))</f>
        <v>130701601</v>
      </c>
      <c r="C763" s="95" t="str">
        <f>INDEX(技能效果!C:C,MATCH(技能效果等级!B763,技能效果!B:B,0))</f>
        <v>西方龙普攻伤害</v>
      </c>
      <c r="D763" s="96" t="s">
        <v>873</v>
      </c>
      <c r="E763" s="95">
        <v>6</v>
      </c>
      <c r="F763" s="95">
        <f>INDEX(技能效果!H:H,MATCH(技能效果等级!B763,技能效果!B:B,0))</f>
        <v>1001</v>
      </c>
      <c r="G763" s="95">
        <f>IF(INDEX(技能效果!K:K,MATCH(B763,技能效果!B:B,0))=0,INDEX(技能效果!I:I,MATCH(技能效果等级!B763,技能效果!B:B,0)),INDEX(技能效果!I:I,MATCH(技能效果等级!B763,技能效果!B:B,0))*VLOOKUP(E763,技能数值计算!$C$19:$D$28,2,FALSE))</f>
        <v>1</v>
      </c>
      <c r="H763" s="95">
        <f>INDEX(技能效果!J:J,MATCH(技能效果等级!B763,技能效果!B:B,0))</f>
        <v>0</v>
      </c>
      <c r="I763" s="95"/>
      <c r="J763" s="95"/>
      <c r="K763" s="95"/>
      <c r="L763" s="95"/>
      <c r="M763" s="95"/>
      <c r="N763" s="96" t="str">
        <f>IF(INDEX(技能效果!L:L,MATCH(技能效果等级!B763,技能效果!B:B,0))="","",INDEX(技能效果!L:L,MATCH(技能效果等级!B763,技能效果!B:B,0)))</f>
        <v/>
      </c>
      <c r="O763" s="95">
        <f>IF(INDEX(技能效果!N:N,MATCH(B763,技能效果!B:B,0))=0,INDEX(技能效果!M:M,MATCH(技能效果等级!B763,技能效果!B:B,0)),INDEX(技能效果!M:M,MATCH(技能效果等级!B763,技能效果!B:B,0))*VLOOKUP(E763,技能数值计算!$C$19:$D$28,2,FALSE))</f>
        <v>0</v>
      </c>
      <c r="P763" s="95"/>
      <c r="Q763" s="95"/>
      <c r="R763" s="95" t="str">
        <f>IF(INDEX(技能效果!O:O,MATCH(技能效果等级!B763,技能效果!B:B,0))="","",INDEX(技能效果!O:O,MATCH(技能效果等级!B763,技能效果!B:B,0)))</f>
        <v/>
      </c>
      <c r="S763" s="95"/>
      <c r="T763" s="95"/>
      <c r="U763" s="95"/>
      <c r="V763" s="96" t="str">
        <f>IF(INDEX(技能效果!AF:AF,MATCH(技能效果等级!B763,技能效果!B:B,0))="","",INDEX(技能效果!AF:AF,MATCH(技能效果等级!B763,技能效果!B:B,0)))</f>
        <v/>
      </c>
      <c r="W763" s="95">
        <f t="shared" si="10"/>
        <v>67</v>
      </c>
      <c r="X763" s="95"/>
      <c r="Y763" s="95"/>
    </row>
    <row r="764" spans="1:25" ht="16.5" x14ac:dyDescent="0.2">
      <c r="A764" s="62">
        <v>761</v>
      </c>
      <c r="B764" s="95">
        <f>INDEX(技能效果!B:B,MATCH(技能效果等级!W764,技能效果!AE:AE,0))</f>
        <v>130701601</v>
      </c>
      <c r="C764" s="95" t="str">
        <f>INDEX(技能效果!C:C,MATCH(技能效果等级!B764,技能效果!B:B,0))</f>
        <v>西方龙普攻伤害</v>
      </c>
      <c r="D764" s="96" t="s">
        <v>873</v>
      </c>
      <c r="E764" s="95">
        <v>7</v>
      </c>
      <c r="F764" s="95">
        <f>INDEX(技能效果!H:H,MATCH(技能效果等级!B764,技能效果!B:B,0))</f>
        <v>1001</v>
      </c>
      <c r="G764" s="95">
        <f>IF(INDEX(技能效果!K:K,MATCH(B764,技能效果!B:B,0))=0,INDEX(技能效果!I:I,MATCH(技能效果等级!B764,技能效果!B:B,0)),INDEX(技能效果!I:I,MATCH(技能效果等级!B764,技能效果!B:B,0))*VLOOKUP(E764,技能数值计算!$C$19:$D$28,2,FALSE))</f>
        <v>1</v>
      </c>
      <c r="H764" s="95">
        <f>INDEX(技能效果!J:J,MATCH(技能效果等级!B764,技能效果!B:B,0))</f>
        <v>0</v>
      </c>
      <c r="I764" s="95"/>
      <c r="J764" s="95"/>
      <c r="K764" s="95"/>
      <c r="L764" s="95"/>
      <c r="M764" s="95"/>
      <c r="N764" s="96" t="str">
        <f>IF(INDEX(技能效果!L:L,MATCH(技能效果等级!B764,技能效果!B:B,0))="","",INDEX(技能效果!L:L,MATCH(技能效果等级!B764,技能效果!B:B,0)))</f>
        <v/>
      </c>
      <c r="O764" s="95">
        <f>IF(INDEX(技能效果!N:N,MATCH(B764,技能效果!B:B,0))=0,INDEX(技能效果!M:M,MATCH(技能效果等级!B764,技能效果!B:B,0)),INDEX(技能效果!M:M,MATCH(技能效果等级!B764,技能效果!B:B,0))*VLOOKUP(E764,技能数值计算!$C$19:$D$28,2,FALSE))</f>
        <v>0</v>
      </c>
      <c r="P764" s="95"/>
      <c r="Q764" s="95"/>
      <c r="R764" s="95" t="str">
        <f>IF(INDEX(技能效果!O:O,MATCH(技能效果等级!B764,技能效果!B:B,0))="","",INDEX(技能效果!O:O,MATCH(技能效果等级!B764,技能效果!B:B,0)))</f>
        <v/>
      </c>
      <c r="S764" s="95"/>
      <c r="T764" s="95"/>
      <c r="U764" s="95"/>
      <c r="V764" s="96" t="str">
        <f>IF(INDEX(技能效果!AF:AF,MATCH(技能效果等级!B764,技能效果!B:B,0))="","",INDEX(技能效果!AF:AF,MATCH(技能效果等级!B764,技能效果!B:B,0)))</f>
        <v/>
      </c>
      <c r="W764" s="95">
        <f t="shared" si="10"/>
        <v>67</v>
      </c>
      <c r="X764" s="95"/>
      <c r="Y764" s="95"/>
    </row>
    <row r="765" spans="1:25" ht="16.5" x14ac:dyDescent="0.2">
      <c r="A765" s="62">
        <v>762</v>
      </c>
      <c r="B765" s="95">
        <f>INDEX(技能效果!B:B,MATCH(技能效果等级!W765,技能效果!AE:AE,0))</f>
        <v>130701601</v>
      </c>
      <c r="C765" s="95" t="str">
        <f>INDEX(技能效果!C:C,MATCH(技能效果等级!B765,技能效果!B:B,0))</f>
        <v>西方龙普攻伤害</v>
      </c>
      <c r="D765" s="96" t="s">
        <v>873</v>
      </c>
      <c r="E765" s="95">
        <v>8</v>
      </c>
      <c r="F765" s="95">
        <f>INDEX(技能效果!H:H,MATCH(技能效果等级!B765,技能效果!B:B,0))</f>
        <v>1001</v>
      </c>
      <c r="G765" s="95">
        <f>IF(INDEX(技能效果!K:K,MATCH(B765,技能效果!B:B,0))=0,INDEX(技能效果!I:I,MATCH(技能效果等级!B765,技能效果!B:B,0)),INDEX(技能效果!I:I,MATCH(技能效果等级!B765,技能效果!B:B,0))*VLOOKUP(E765,技能数值计算!$C$19:$D$28,2,FALSE))</f>
        <v>1</v>
      </c>
      <c r="H765" s="95">
        <f>INDEX(技能效果!J:J,MATCH(技能效果等级!B765,技能效果!B:B,0))</f>
        <v>0</v>
      </c>
      <c r="I765" s="95"/>
      <c r="J765" s="95"/>
      <c r="K765" s="95"/>
      <c r="L765" s="95"/>
      <c r="M765" s="95"/>
      <c r="N765" s="96" t="str">
        <f>IF(INDEX(技能效果!L:L,MATCH(技能效果等级!B765,技能效果!B:B,0))="","",INDEX(技能效果!L:L,MATCH(技能效果等级!B765,技能效果!B:B,0)))</f>
        <v/>
      </c>
      <c r="O765" s="95">
        <f>IF(INDEX(技能效果!N:N,MATCH(B765,技能效果!B:B,0))=0,INDEX(技能效果!M:M,MATCH(技能效果等级!B765,技能效果!B:B,0)),INDEX(技能效果!M:M,MATCH(技能效果等级!B765,技能效果!B:B,0))*VLOOKUP(E765,技能数值计算!$C$19:$D$28,2,FALSE))</f>
        <v>0</v>
      </c>
      <c r="P765" s="95"/>
      <c r="Q765" s="95"/>
      <c r="R765" s="95" t="str">
        <f>IF(INDEX(技能效果!O:O,MATCH(技能效果等级!B765,技能效果!B:B,0))="","",INDEX(技能效果!O:O,MATCH(技能效果等级!B765,技能效果!B:B,0)))</f>
        <v/>
      </c>
      <c r="S765" s="95"/>
      <c r="T765" s="95"/>
      <c r="U765" s="95"/>
      <c r="V765" s="96" t="str">
        <f>IF(INDEX(技能效果!AF:AF,MATCH(技能效果等级!B765,技能效果!B:B,0))="","",INDEX(技能效果!AF:AF,MATCH(技能效果等级!B765,技能效果!B:B,0)))</f>
        <v/>
      </c>
      <c r="W765" s="95">
        <f t="shared" si="10"/>
        <v>67</v>
      </c>
      <c r="X765" s="95"/>
      <c r="Y765" s="95"/>
    </row>
    <row r="766" spans="1:25" ht="16.5" x14ac:dyDescent="0.2">
      <c r="A766" s="62">
        <v>763</v>
      </c>
      <c r="B766" s="95">
        <f>INDEX(技能效果!B:B,MATCH(技能效果等级!W766,技能效果!AE:AE,0))</f>
        <v>130701601</v>
      </c>
      <c r="C766" s="95" t="str">
        <f>INDEX(技能效果!C:C,MATCH(技能效果等级!B766,技能效果!B:B,0))</f>
        <v>西方龙普攻伤害</v>
      </c>
      <c r="D766" s="96" t="s">
        <v>873</v>
      </c>
      <c r="E766" s="95">
        <v>9</v>
      </c>
      <c r="F766" s="95">
        <f>INDEX(技能效果!H:H,MATCH(技能效果等级!B766,技能效果!B:B,0))</f>
        <v>1001</v>
      </c>
      <c r="G766" s="95">
        <f>IF(INDEX(技能效果!K:K,MATCH(B766,技能效果!B:B,0))=0,INDEX(技能效果!I:I,MATCH(技能效果等级!B766,技能效果!B:B,0)),INDEX(技能效果!I:I,MATCH(技能效果等级!B766,技能效果!B:B,0))*VLOOKUP(E766,技能数值计算!$C$19:$D$28,2,FALSE))</f>
        <v>1</v>
      </c>
      <c r="H766" s="95">
        <f>INDEX(技能效果!J:J,MATCH(技能效果等级!B766,技能效果!B:B,0))</f>
        <v>0</v>
      </c>
      <c r="I766" s="95"/>
      <c r="J766" s="95"/>
      <c r="K766" s="95"/>
      <c r="L766" s="95"/>
      <c r="M766" s="95"/>
      <c r="N766" s="96" t="str">
        <f>IF(INDEX(技能效果!L:L,MATCH(技能效果等级!B766,技能效果!B:B,0))="","",INDEX(技能效果!L:L,MATCH(技能效果等级!B766,技能效果!B:B,0)))</f>
        <v/>
      </c>
      <c r="O766" s="95">
        <f>IF(INDEX(技能效果!N:N,MATCH(B766,技能效果!B:B,0))=0,INDEX(技能效果!M:M,MATCH(技能效果等级!B766,技能效果!B:B,0)),INDEX(技能效果!M:M,MATCH(技能效果等级!B766,技能效果!B:B,0))*VLOOKUP(E766,技能数值计算!$C$19:$D$28,2,FALSE))</f>
        <v>0</v>
      </c>
      <c r="P766" s="95"/>
      <c r="Q766" s="95"/>
      <c r="R766" s="95" t="str">
        <f>IF(INDEX(技能效果!O:O,MATCH(技能效果等级!B766,技能效果!B:B,0))="","",INDEX(技能效果!O:O,MATCH(技能效果等级!B766,技能效果!B:B,0)))</f>
        <v/>
      </c>
      <c r="S766" s="95"/>
      <c r="T766" s="95"/>
      <c r="U766" s="95"/>
      <c r="V766" s="96" t="str">
        <f>IF(INDEX(技能效果!AF:AF,MATCH(技能效果等级!B766,技能效果!B:B,0))="","",INDEX(技能效果!AF:AF,MATCH(技能效果等级!B766,技能效果!B:B,0)))</f>
        <v/>
      </c>
      <c r="W766" s="95">
        <f t="shared" si="10"/>
        <v>67</v>
      </c>
      <c r="X766" s="95"/>
      <c r="Y766" s="95"/>
    </row>
    <row r="767" spans="1:25" ht="16.5" x14ac:dyDescent="0.2">
      <c r="A767" s="62">
        <v>764</v>
      </c>
      <c r="B767" s="95">
        <f>INDEX(技能效果!B:B,MATCH(技能效果等级!W767,技能效果!AE:AE,0))</f>
        <v>130701601</v>
      </c>
      <c r="C767" s="95" t="str">
        <f>INDEX(技能效果!C:C,MATCH(技能效果等级!B767,技能效果!B:B,0))</f>
        <v>西方龙普攻伤害</v>
      </c>
      <c r="D767" s="96" t="s">
        <v>873</v>
      </c>
      <c r="E767" s="95">
        <v>10</v>
      </c>
      <c r="F767" s="95">
        <f>INDEX(技能效果!H:H,MATCH(技能效果等级!B767,技能效果!B:B,0))</f>
        <v>1001</v>
      </c>
      <c r="G767" s="95">
        <f>IF(INDEX(技能效果!K:K,MATCH(B767,技能效果!B:B,0))=0,INDEX(技能效果!I:I,MATCH(技能效果等级!B767,技能效果!B:B,0)),INDEX(技能效果!I:I,MATCH(技能效果等级!B767,技能效果!B:B,0))*VLOOKUP(E767,技能数值计算!$C$19:$D$28,2,FALSE))</f>
        <v>1</v>
      </c>
      <c r="H767" s="95">
        <f>INDEX(技能效果!J:J,MATCH(技能效果等级!B767,技能效果!B:B,0))</f>
        <v>0</v>
      </c>
      <c r="I767" s="95"/>
      <c r="J767" s="95"/>
      <c r="K767" s="95"/>
      <c r="L767" s="95"/>
      <c r="M767" s="95"/>
      <c r="N767" s="96" t="str">
        <f>IF(INDEX(技能效果!L:L,MATCH(技能效果等级!B767,技能效果!B:B,0))="","",INDEX(技能效果!L:L,MATCH(技能效果等级!B767,技能效果!B:B,0)))</f>
        <v/>
      </c>
      <c r="O767" s="95">
        <f>IF(INDEX(技能效果!N:N,MATCH(B767,技能效果!B:B,0))=0,INDEX(技能效果!M:M,MATCH(技能效果等级!B767,技能效果!B:B,0)),INDEX(技能效果!M:M,MATCH(技能效果等级!B767,技能效果!B:B,0))*VLOOKUP(E767,技能数值计算!$C$19:$D$28,2,FALSE))</f>
        <v>0</v>
      </c>
      <c r="P767" s="95"/>
      <c r="Q767" s="95"/>
      <c r="R767" s="95" t="str">
        <f>IF(INDEX(技能效果!O:O,MATCH(技能效果等级!B767,技能效果!B:B,0))="","",INDEX(技能效果!O:O,MATCH(技能效果等级!B767,技能效果!B:B,0)))</f>
        <v/>
      </c>
      <c r="S767" s="95"/>
      <c r="T767" s="95"/>
      <c r="U767" s="95"/>
      <c r="V767" s="96" t="str">
        <f>IF(INDEX(技能效果!AF:AF,MATCH(技能效果等级!B767,技能效果!B:B,0))="","",INDEX(技能效果!AF:AF,MATCH(技能效果等级!B767,技能效果!B:B,0)))</f>
        <v/>
      </c>
      <c r="W767" s="95">
        <f t="shared" si="10"/>
        <v>67</v>
      </c>
      <c r="X767" s="95"/>
      <c r="Y767" s="95"/>
    </row>
    <row r="768" spans="1:25" ht="16.5" x14ac:dyDescent="0.2">
      <c r="A768" s="62">
        <v>765</v>
      </c>
      <c r="B768" s="95">
        <f>INDEX(技能效果!B:B,MATCH(技能效果等级!W768,技能效果!AE:AE,0))</f>
        <v>130701602</v>
      </c>
      <c r="C768" s="95" t="str">
        <f>INDEX(技能效果!C:C,MATCH(技能效果等级!B768,技能效果!B:B,0))</f>
        <v>西方龙普攻水晶</v>
      </c>
      <c r="D768" s="96" t="s">
        <v>873</v>
      </c>
      <c r="E768" s="95">
        <v>1</v>
      </c>
      <c r="F768" s="95">
        <f>INDEX(技能效果!H:H,MATCH(技能效果等级!B768,技能效果!B:B,0))</f>
        <v>3006</v>
      </c>
      <c r="G768" s="95">
        <f>IF(INDEX(技能效果!K:K,MATCH(B768,技能效果!B:B,0))=0,INDEX(技能效果!I:I,MATCH(技能效果等级!B768,技能效果!B:B,0)),INDEX(技能效果!I:I,MATCH(技能效果等级!B768,技能效果!B:B,0))*VLOOKUP(E768,技能数值计算!$C$19:$D$28,2,FALSE))</f>
        <v>1</v>
      </c>
      <c r="H768" s="95">
        <f>INDEX(技能效果!J:J,MATCH(技能效果等级!B768,技能效果!B:B,0))</f>
        <v>0</v>
      </c>
      <c r="I768" s="95"/>
      <c r="J768" s="95"/>
      <c r="K768" s="95"/>
      <c r="L768" s="95"/>
      <c r="M768" s="95"/>
      <c r="N768" s="96" t="str">
        <f>IF(INDEX(技能效果!L:L,MATCH(技能效果等级!B768,技能效果!B:B,0))="","",INDEX(技能效果!L:L,MATCH(技能效果等级!B768,技能效果!B:B,0)))</f>
        <v/>
      </c>
      <c r="O768" s="95">
        <f>IF(INDEX(技能效果!N:N,MATCH(B768,技能效果!B:B,0))=0,INDEX(技能效果!M:M,MATCH(技能效果等级!B768,技能效果!B:B,0)),INDEX(技能效果!M:M,MATCH(技能效果等级!B768,技能效果!B:B,0))*VLOOKUP(E768,技能数值计算!$C$19:$D$28,2,FALSE))</f>
        <v>0</v>
      </c>
      <c r="P768" s="95"/>
      <c r="Q768" s="95"/>
      <c r="R768" s="95" t="str">
        <f>IF(INDEX(技能效果!O:O,MATCH(技能效果等级!B768,技能效果!B:B,0))="","",INDEX(技能效果!O:O,MATCH(技能效果等级!B768,技能效果!B:B,0)))</f>
        <v/>
      </c>
      <c r="S768" s="95"/>
      <c r="T768" s="95"/>
      <c r="U768" s="95"/>
      <c r="V768" s="96" t="str">
        <f>IF(INDEX(技能效果!AF:AF,MATCH(技能效果等级!B768,技能效果!B:B,0))="","",INDEX(技能效果!AF:AF,MATCH(技能效果等级!B768,技能效果!B:B,0)))</f>
        <v/>
      </c>
      <c r="W768" s="95">
        <f t="shared" si="10"/>
        <v>68</v>
      </c>
      <c r="X768" s="95"/>
      <c r="Y768" s="95"/>
    </row>
    <row r="769" spans="1:25" ht="16.5" x14ac:dyDescent="0.2">
      <c r="A769" s="62">
        <v>766</v>
      </c>
      <c r="B769" s="95">
        <f>INDEX(技能效果!B:B,MATCH(技能效果等级!W769,技能效果!AE:AE,0))</f>
        <v>130701602</v>
      </c>
      <c r="C769" s="95" t="str">
        <f>INDEX(技能效果!C:C,MATCH(技能效果等级!B769,技能效果!B:B,0))</f>
        <v>西方龙普攻水晶</v>
      </c>
      <c r="D769" s="96" t="s">
        <v>873</v>
      </c>
      <c r="E769" s="95">
        <v>2</v>
      </c>
      <c r="F769" s="95">
        <f>INDEX(技能效果!H:H,MATCH(技能效果等级!B769,技能效果!B:B,0))</f>
        <v>3006</v>
      </c>
      <c r="G769" s="95">
        <f>IF(INDEX(技能效果!K:K,MATCH(B769,技能效果!B:B,0))=0,INDEX(技能效果!I:I,MATCH(技能效果等级!B769,技能效果!B:B,0)),INDEX(技能效果!I:I,MATCH(技能效果等级!B769,技能效果!B:B,0))*VLOOKUP(E769,技能数值计算!$C$19:$D$28,2,FALSE))</f>
        <v>1</v>
      </c>
      <c r="H769" s="95">
        <f>INDEX(技能效果!J:J,MATCH(技能效果等级!B769,技能效果!B:B,0))</f>
        <v>0</v>
      </c>
      <c r="I769" s="95"/>
      <c r="J769" s="95"/>
      <c r="K769" s="95"/>
      <c r="L769" s="95"/>
      <c r="M769" s="95"/>
      <c r="N769" s="96" t="str">
        <f>IF(INDEX(技能效果!L:L,MATCH(技能效果等级!B769,技能效果!B:B,0))="","",INDEX(技能效果!L:L,MATCH(技能效果等级!B769,技能效果!B:B,0)))</f>
        <v/>
      </c>
      <c r="O769" s="95">
        <f>IF(INDEX(技能效果!N:N,MATCH(B769,技能效果!B:B,0))=0,INDEX(技能效果!M:M,MATCH(技能效果等级!B769,技能效果!B:B,0)),INDEX(技能效果!M:M,MATCH(技能效果等级!B769,技能效果!B:B,0))*VLOOKUP(E769,技能数值计算!$C$19:$D$28,2,FALSE))</f>
        <v>0</v>
      </c>
      <c r="P769" s="95"/>
      <c r="Q769" s="95"/>
      <c r="R769" s="95" t="str">
        <f>IF(INDEX(技能效果!O:O,MATCH(技能效果等级!B769,技能效果!B:B,0))="","",INDEX(技能效果!O:O,MATCH(技能效果等级!B769,技能效果!B:B,0)))</f>
        <v/>
      </c>
      <c r="S769" s="95"/>
      <c r="T769" s="95"/>
      <c r="U769" s="95"/>
      <c r="V769" s="96" t="str">
        <f>IF(INDEX(技能效果!AF:AF,MATCH(技能效果等级!B769,技能效果!B:B,0))="","",INDEX(技能效果!AF:AF,MATCH(技能效果等级!B769,技能效果!B:B,0)))</f>
        <v/>
      </c>
      <c r="W769" s="95">
        <f t="shared" si="10"/>
        <v>68</v>
      </c>
      <c r="X769" s="95"/>
      <c r="Y769" s="95"/>
    </row>
    <row r="770" spans="1:25" ht="16.5" x14ac:dyDescent="0.2">
      <c r="A770" s="62">
        <v>767</v>
      </c>
      <c r="B770" s="95">
        <f>INDEX(技能效果!B:B,MATCH(技能效果等级!W770,技能效果!AE:AE,0))</f>
        <v>130701602</v>
      </c>
      <c r="C770" s="95" t="str">
        <f>INDEX(技能效果!C:C,MATCH(技能效果等级!B770,技能效果!B:B,0))</f>
        <v>西方龙普攻水晶</v>
      </c>
      <c r="D770" s="96" t="s">
        <v>873</v>
      </c>
      <c r="E770" s="95">
        <v>3</v>
      </c>
      <c r="F770" s="95">
        <f>INDEX(技能效果!H:H,MATCH(技能效果等级!B770,技能效果!B:B,0))</f>
        <v>3006</v>
      </c>
      <c r="G770" s="95">
        <f>IF(INDEX(技能效果!K:K,MATCH(B770,技能效果!B:B,0))=0,INDEX(技能效果!I:I,MATCH(技能效果等级!B770,技能效果!B:B,0)),INDEX(技能效果!I:I,MATCH(技能效果等级!B770,技能效果!B:B,0))*VLOOKUP(E770,技能数值计算!$C$19:$D$28,2,FALSE))</f>
        <v>1</v>
      </c>
      <c r="H770" s="95">
        <f>INDEX(技能效果!J:J,MATCH(技能效果等级!B770,技能效果!B:B,0))</f>
        <v>0</v>
      </c>
      <c r="I770" s="95"/>
      <c r="J770" s="95"/>
      <c r="K770" s="95"/>
      <c r="L770" s="95"/>
      <c r="M770" s="95"/>
      <c r="N770" s="96" t="str">
        <f>IF(INDEX(技能效果!L:L,MATCH(技能效果等级!B770,技能效果!B:B,0))="","",INDEX(技能效果!L:L,MATCH(技能效果等级!B770,技能效果!B:B,0)))</f>
        <v/>
      </c>
      <c r="O770" s="95">
        <f>IF(INDEX(技能效果!N:N,MATCH(B770,技能效果!B:B,0))=0,INDEX(技能效果!M:M,MATCH(技能效果等级!B770,技能效果!B:B,0)),INDEX(技能效果!M:M,MATCH(技能效果等级!B770,技能效果!B:B,0))*VLOOKUP(E770,技能数值计算!$C$19:$D$28,2,FALSE))</f>
        <v>0</v>
      </c>
      <c r="P770" s="95"/>
      <c r="Q770" s="95"/>
      <c r="R770" s="95" t="str">
        <f>IF(INDEX(技能效果!O:O,MATCH(技能效果等级!B770,技能效果!B:B,0))="","",INDEX(技能效果!O:O,MATCH(技能效果等级!B770,技能效果!B:B,0)))</f>
        <v/>
      </c>
      <c r="S770" s="95"/>
      <c r="T770" s="95"/>
      <c r="U770" s="95"/>
      <c r="V770" s="96" t="str">
        <f>IF(INDEX(技能效果!AF:AF,MATCH(技能效果等级!B770,技能效果!B:B,0))="","",INDEX(技能效果!AF:AF,MATCH(技能效果等级!B770,技能效果!B:B,0)))</f>
        <v/>
      </c>
      <c r="W770" s="95">
        <f t="shared" si="10"/>
        <v>68</v>
      </c>
      <c r="X770" s="95"/>
      <c r="Y770" s="95"/>
    </row>
    <row r="771" spans="1:25" ht="16.5" x14ac:dyDescent="0.2">
      <c r="A771" s="62">
        <v>768</v>
      </c>
      <c r="B771" s="95">
        <f>INDEX(技能效果!B:B,MATCH(技能效果等级!W771,技能效果!AE:AE,0))</f>
        <v>130701602</v>
      </c>
      <c r="C771" s="95" t="str">
        <f>INDEX(技能效果!C:C,MATCH(技能效果等级!B771,技能效果!B:B,0))</f>
        <v>西方龙普攻水晶</v>
      </c>
      <c r="D771" s="96" t="s">
        <v>873</v>
      </c>
      <c r="E771" s="95">
        <v>4</v>
      </c>
      <c r="F771" s="95">
        <f>INDEX(技能效果!H:H,MATCH(技能效果等级!B771,技能效果!B:B,0))</f>
        <v>3006</v>
      </c>
      <c r="G771" s="95">
        <f>IF(INDEX(技能效果!K:K,MATCH(B771,技能效果!B:B,0))=0,INDEX(技能效果!I:I,MATCH(技能效果等级!B771,技能效果!B:B,0)),INDEX(技能效果!I:I,MATCH(技能效果等级!B771,技能效果!B:B,0))*VLOOKUP(E771,技能数值计算!$C$19:$D$28,2,FALSE))</f>
        <v>1</v>
      </c>
      <c r="H771" s="95">
        <f>INDEX(技能效果!J:J,MATCH(技能效果等级!B771,技能效果!B:B,0))</f>
        <v>0</v>
      </c>
      <c r="I771" s="95"/>
      <c r="J771" s="95"/>
      <c r="K771" s="95"/>
      <c r="L771" s="95"/>
      <c r="M771" s="95"/>
      <c r="N771" s="96" t="str">
        <f>IF(INDEX(技能效果!L:L,MATCH(技能效果等级!B771,技能效果!B:B,0))="","",INDEX(技能效果!L:L,MATCH(技能效果等级!B771,技能效果!B:B,0)))</f>
        <v/>
      </c>
      <c r="O771" s="95">
        <f>IF(INDEX(技能效果!N:N,MATCH(B771,技能效果!B:B,0))=0,INDEX(技能效果!M:M,MATCH(技能效果等级!B771,技能效果!B:B,0)),INDEX(技能效果!M:M,MATCH(技能效果等级!B771,技能效果!B:B,0))*VLOOKUP(E771,技能数值计算!$C$19:$D$28,2,FALSE))</f>
        <v>0</v>
      </c>
      <c r="P771" s="95"/>
      <c r="Q771" s="95"/>
      <c r="R771" s="95" t="str">
        <f>IF(INDEX(技能效果!O:O,MATCH(技能效果等级!B771,技能效果!B:B,0))="","",INDEX(技能效果!O:O,MATCH(技能效果等级!B771,技能效果!B:B,0)))</f>
        <v/>
      </c>
      <c r="S771" s="95"/>
      <c r="T771" s="95"/>
      <c r="U771" s="95"/>
      <c r="V771" s="96" t="str">
        <f>IF(INDEX(技能效果!AF:AF,MATCH(技能效果等级!B771,技能效果!B:B,0))="","",INDEX(技能效果!AF:AF,MATCH(技能效果等级!B771,技能效果!B:B,0)))</f>
        <v/>
      </c>
      <c r="W771" s="95">
        <f t="shared" si="10"/>
        <v>68</v>
      </c>
      <c r="X771" s="95"/>
      <c r="Y771" s="95"/>
    </row>
    <row r="772" spans="1:25" ht="16.5" x14ac:dyDescent="0.2">
      <c r="A772" s="62">
        <v>769</v>
      </c>
      <c r="B772" s="95">
        <f>INDEX(技能效果!B:B,MATCH(技能效果等级!W772,技能效果!AE:AE,0))</f>
        <v>130701602</v>
      </c>
      <c r="C772" s="95" t="str">
        <f>INDEX(技能效果!C:C,MATCH(技能效果等级!B772,技能效果!B:B,0))</f>
        <v>西方龙普攻水晶</v>
      </c>
      <c r="D772" s="96" t="s">
        <v>873</v>
      </c>
      <c r="E772" s="95">
        <v>5</v>
      </c>
      <c r="F772" s="95">
        <f>INDEX(技能效果!H:H,MATCH(技能效果等级!B772,技能效果!B:B,0))</f>
        <v>3006</v>
      </c>
      <c r="G772" s="95">
        <f>IF(INDEX(技能效果!K:K,MATCH(B772,技能效果!B:B,0))=0,INDEX(技能效果!I:I,MATCH(技能效果等级!B772,技能效果!B:B,0)),INDEX(技能效果!I:I,MATCH(技能效果等级!B772,技能效果!B:B,0))*VLOOKUP(E772,技能数值计算!$C$19:$D$28,2,FALSE))</f>
        <v>1</v>
      </c>
      <c r="H772" s="95">
        <f>INDEX(技能效果!J:J,MATCH(技能效果等级!B772,技能效果!B:B,0))</f>
        <v>0</v>
      </c>
      <c r="I772" s="95"/>
      <c r="J772" s="95"/>
      <c r="K772" s="95"/>
      <c r="L772" s="95"/>
      <c r="M772" s="95"/>
      <c r="N772" s="96" t="str">
        <f>IF(INDEX(技能效果!L:L,MATCH(技能效果等级!B772,技能效果!B:B,0))="","",INDEX(技能效果!L:L,MATCH(技能效果等级!B772,技能效果!B:B,0)))</f>
        <v/>
      </c>
      <c r="O772" s="95">
        <f>IF(INDEX(技能效果!N:N,MATCH(B772,技能效果!B:B,0))=0,INDEX(技能效果!M:M,MATCH(技能效果等级!B772,技能效果!B:B,0)),INDEX(技能效果!M:M,MATCH(技能效果等级!B772,技能效果!B:B,0))*VLOOKUP(E772,技能数值计算!$C$19:$D$28,2,FALSE))</f>
        <v>0</v>
      </c>
      <c r="P772" s="95"/>
      <c r="Q772" s="95"/>
      <c r="R772" s="95" t="str">
        <f>IF(INDEX(技能效果!O:O,MATCH(技能效果等级!B772,技能效果!B:B,0))="","",INDEX(技能效果!O:O,MATCH(技能效果等级!B772,技能效果!B:B,0)))</f>
        <v/>
      </c>
      <c r="S772" s="95"/>
      <c r="T772" s="95"/>
      <c r="U772" s="95"/>
      <c r="V772" s="96" t="str">
        <f>IF(INDEX(技能效果!AF:AF,MATCH(技能效果等级!B772,技能效果!B:B,0))="","",INDEX(技能效果!AF:AF,MATCH(技能效果等级!B772,技能效果!B:B,0)))</f>
        <v/>
      </c>
      <c r="W772" s="95">
        <f t="shared" si="10"/>
        <v>68</v>
      </c>
      <c r="X772" s="95"/>
      <c r="Y772" s="95"/>
    </row>
    <row r="773" spans="1:25" ht="16.5" x14ac:dyDescent="0.2">
      <c r="A773" s="62">
        <v>770</v>
      </c>
      <c r="B773" s="95">
        <f>INDEX(技能效果!B:B,MATCH(技能效果等级!W773,技能效果!AE:AE,0))</f>
        <v>130701602</v>
      </c>
      <c r="C773" s="95" t="str">
        <f>INDEX(技能效果!C:C,MATCH(技能效果等级!B773,技能效果!B:B,0))</f>
        <v>西方龙普攻水晶</v>
      </c>
      <c r="D773" s="96" t="s">
        <v>873</v>
      </c>
      <c r="E773" s="95">
        <v>6</v>
      </c>
      <c r="F773" s="95">
        <f>INDEX(技能效果!H:H,MATCH(技能效果等级!B773,技能效果!B:B,0))</f>
        <v>3006</v>
      </c>
      <c r="G773" s="95">
        <f>IF(INDEX(技能效果!K:K,MATCH(B773,技能效果!B:B,0))=0,INDEX(技能效果!I:I,MATCH(技能效果等级!B773,技能效果!B:B,0)),INDEX(技能效果!I:I,MATCH(技能效果等级!B773,技能效果!B:B,0))*VLOOKUP(E773,技能数值计算!$C$19:$D$28,2,FALSE))</f>
        <v>1</v>
      </c>
      <c r="H773" s="95">
        <f>INDEX(技能效果!J:J,MATCH(技能效果等级!B773,技能效果!B:B,0))</f>
        <v>0</v>
      </c>
      <c r="I773" s="95"/>
      <c r="J773" s="95"/>
      <c r="K773" s="95"/>
      <c r="L773" s="95"/>
      <c r="M773" s="95"/>
      <c r="N773" s="96" t="str">
        <f>IF(INDEX(技能效果!L:L,MATCH(技能效果等级!B773,技能效果!B:B,0))="","",INDEX(技能效果!L:L,MATCH(技能效果等级!B773,技能效果!B:B,0)))</f>
        <v/>
      </c>
      <c r="O773" s="95">
        <f>IF(INDEX(技能效果!N:N,MATCH(B773,技能效果!B:B,0))=0,INDEX(技能效果!M:M,MATCH(技能效果等级!B773,技能效果!B:B,0)),INDEX(技能效果!M:M,MATCH(技能效果等级!B773,技能效果!B:B,0))*VLOOKUP(E773,技能数值计算!$C$19:$D$28,2,FALSE))</f>
        <v>0</v>
      </c>
      <c r="P773" s="95"/>
      <c r="Q773" s="95"/>
      <c r="R773" s="95" t="str">
        <f>IF(INDEX(技能效果!O:O,MATCH(技能效果等级!B773,技能效果!B:B,0))="","",INDEX(技能效果!O:O,MATCH(技能效果等级!B773,技能效果!B:B,0)))</f>
        <v/>
      </c>
      <c r="S773" s="95"/>
      <c r="T773" s="95"/>
      <c r="U773" s="95"/>
      <c r="V773" s="96" t="str">
        <f>IF(INDEX(技能效果!AF:AF,MATCH(技能效果等级!B773,技能效果!B:B,0))="","",INDEX(技能效果!AF:AF,MATCH(技能效果等级!B773,技能效果!B:B,0)))</f>
        <v/>
      </c>
      <c r="W773" s="95">
        <f t="shared" si="10"/>
        <v>68</v>
      </c>
      <c r="X773" s="95"/>
      <c r="Y773" s="95"/>
    </row>
    <row r="774" spans="1:25" ht="16.5" x14ac:dyDescent="0.2">
      <c r="A774" s="62">
        <v>771</v>
      </c>
      <c r="B774" s="95">
        <f>INDEX(技能效果!B:B,MATCH(技能效果等级!W774,技能效果!AE:AE,0))</f>
        <v>130701602</v>
      </c>
      <c r="C774" s="95" t="str">
        <f>INDEX(技能效果!C:C,MATCH(技能效果等级!B774,技能效果!B:B,0))</f>
        <v>西方龙普攻水晶</v>
      </c>
      <c r="D774" s="96" t="s">
        <v>873</v>
      </c>
      <c r="E774" s="95">
        <v>7</v>
      </c>
      <c r="F774" s="95">
        <f>INDEX(技能效果!H:H,MATCH(技能效果等级!B774,技能效果!B:B,0))</f>
        <v>3006</v>
      </c>
      <c r="G774" s="95">
        <f>IF(INDEX(技能效果!K:K,MATCH(B774,技能效果!B:B,0))=0,INDEX(技能效果!I:I,MATCH(技能效果等级!B774,技能效果!B:B,0)),INDEX(技能效果!I:I,MATCH(技能效果等级!B774,技能效果!B:B,0))*VLOOKUP(E774,技能数值计算!$C$19:$D$28,2,FALSE))</f>
        <v>1</v>
      </c>
      <c r="H774" s="95">
        <f>INDEX(技能效果!J:J,MATCH(技能效果等级!B774,技能效果!B:B,0))</f>
        <v>0</v>
      </c>
      <c r="I774" s="95"/>
      <c r="J774" s="95"/>
      <c r="K774" s="95"/>
      <c r="L774" s="95"/>
      <c r="M774" s="95"/>
      <c r="N774" s="96" t="str">
        <f>IF(INDEX(技能效果!L:L,MATCH(技能效果等级!B774,技能效果!B:B,0))="","",INDEX(技能效果!L:L,MATCH(技能效果等级!B774,技能效果!B:B,0)))</f>
        <v/>
      </c>
      <c r="O774" s="95">
        <f>IF(INDEX(技能效果!N:N,MATCH(B774,技能效果!B:B,0))=0,INDEX(技能效果!M:M,MATCH(技能效果等级!B774,技能效果!B:B,0)),INDEX(技能效果!M:M,MATCH(技能效果等级!B774,技能效果!B:B,0))*VLOOKUP(E774,技能数值计算!$C$19:$D$28,2,FALSE))</f>
        <v>0</v>
      </c>
      <c r="P774" s="95"/>
      <c r="Q774" s="95"/>
      <c r="R774" s="95" t="str">
        <f>IF(INDEX(技能效果!O:O,MATCH(技能效果等级!B774,技能效果!B:B,0))="","",INDEX(技能效果!O:O,MATCH(技能效果等级!B774,技能效果!B:B,0)))</f>
        <v/>
      </c>
      <c r="S774" s="95"/>
      <c r="T774" s="95"/>
      <c r="U774" s="95"/>
      <c r="V774" s="96" t="str">
        <f>IF(INDEX(技能效果!AF:AF,MATCH(技能效果等级!B774,技能效果!B:B,0))="","",INDEX(技能效果!AF:AF,MATCH(技能效果等级!B774,技能效果!B:B,0)))</f>
        <v/>
      </c>
      <c r="W774" s="95">
        <f t="shared" si="10"/>
        <v>68</v>
      </c>
      <c r="X774" s="95"/>
      <c r="Y774" s="95"/>
    </row>
    <row r="775" spans="1:25" ht="16.5" x14ac:dyDescent="0.2">
      <c r="A775" s="62">
        <v>772</v>
      </c>
      <c r="B775" s="95">
        <f>INDEX(技能效果!B:B,MATCH(技能效果等级!W775,技能效果!AE:AE,0))</f>
        <v>130701602</v>
      </c>
      <c r="C775" s="95" t="str">
        <f>INDEX(技能效果!C:C,MATCH(技能效果等级!B775,技能效果!B:B,0))</f>
        <v>西方龙普攻水晶</v>
      </c>
      <c r="D775" s="96" t="s">
        <v>873</v>
      </c>
      <c r="E775" s="95">
        <v>8</v>
      </c>
      <c r="F775" s="95">
        <f>INDEX(技能效果!H:H,MATCH(技能效果等级!B775,技能效果!B:B,0))</f>
        <v>3006</v>
      </c>
      <c r="G775" s="95">
        <f>IF(INDEX(技能效果!K:K,MATCH(B775,技能效果!B:B,0))=0,INDEX(技能效果!I:I,MATCH(技能效果等级!B775,技能效果!B:B,0)),INDEX(技能效果!I:I,MATCH(技能效果等级!B775,技能效果!B:B,0))*VLOOKUP(E775,技能数值计算!$C$19:$D$28,2,FALSE))</f>
        <v>1</v>
      </c>
      <c r="H775" s="95">
        <f>INDEX(技能效果!J:J,MATCH(技能效果等级!B775,技能效果!B:B,0))</f>
        <v>0</v>
      </c>
      <c r="I775" s="95"/>
      <c r="J775" s="95"/>
      <c r="K775" s="95"/>
      <c r="L775" s="95"/>
      <c r="M775" s="95"/>
      <c r="N775" s="96" t="str">
        <f>IF(INDEX(技能效果!L:L,MATCH(技能效果等级!B775,技能效果!B:B,0))="","",INDEX(技能效果!L:L,MATCH(技能效果等级!B775,技能效果!B:B,0)))</f>
        <v/>
      </c>
      <c r="O775" s="95">
        <f>IF(INDEX(技能效果!N:N,MATCH(B775,技能效果!B:B,0))=0,INDEX(技能效果!M:M,MATCH(技能效果等级!B775,技能效果!B:B,0)),INDEX(技能效果!M:M,MATCH(技能效果等级!B775,技能效果!B:B,0))*VLOOKUP(E775,技能数值计算!$C$19:$D$28,2,FALSE))</f>
        <v>0</v>
      </c>
      <c r="P775" s="95"/>
      <c r="Q775" s="95"/>
      <c r="R775" s="95" t="str">
        <f>IF(INDEX(技能效果!O:O,MATCH(技能效果等级!B775,技能效果!B:B,0))="","",INDEX(技能效果!O:O,MATCH(技能效果等级!B775,技能效果!B:B,0)))</f>
        <v/>
      </c>
      <c r="S775" s="95"/>
      <c r="T775" s="95"/>
      <c r="U775" s="95"/>
      <c r="V775" s="96" t="str">
        <f>IF(INDEX(技能效果!AF:AF,MATCH(技能效果等级!B775,技能效果!B:B,0))="","",INDEX(技能效果!AF:AF,MATCH(技能效果等级!B775,技能效果!B:B,0)))</f>
        <v/>
      </c>
      <c r="W775" s="95">
        <f t="shared" si="10"/>
        <v>68</v>
      </c>
      <c r="X775" s="95"/>
      <c r="Y775" s="95"/>
    </row>
    <row r="776" spans="1:25" ht="16.5" x14ac:dyDescent="0.2">
      <c r="A776" s="62">
        <v>773</v>
      </c>
      <c r="B776" s="95">
        <f>INDEX(技能效果!B:B,MATCH(技能效果等级!W776,技能效果!AE:AE,0))</f>
        <v>130701602</v>
      </c>
      <c r="C776" s="95" t="str">
        <f>INDEX(技能效果!C:C,MATCH(技能效果等级!B776,技能效果!B:B,0))</f>
        <v>西方龙普攻水晶</v>
      </c>
      <c r="D776" s="96" t="s">
        <v>873</v>
      </c>
      <c r="E776" s="95">
        <v>9</v>
      </c>
      <c r="F776" s="95">
        <f>INDEX(技能效果!H:H,MATCH(技能效果等级!B776,技能效果!B:B,0))</f>
        <v>3006</v>
      </c>
      <c r="G776" s="95">
        <f>IF(INDEX(技能效果!K:K,MATCH(B776,技能效果!B:B,0))=0,INDEX(技能效果!I:I,MATCH(技能效果等级!B776,技能效果!B:B,0)),INDEX(技能效果!I:I,MATCH(技能效果等级!B776,技能效果!B:B,0))*VLOOKUP(E776,技能数值计算!$C$19:$D$28,2,FALSE))</f>
        <v>1</v>
      </c>
      <c r="H776" s="95">
        <f>INDEX(技能效果!J:J,MATCH(技能效果等级!B776,技能效果!B:B,0))</f>
        <v>0</v>
      </c>
      <c r="I776" s="95"/>
      <c r="J776" s="95"/>
      <c r="K776" s="95"/>
      <c r="L776" s="95"/>
      <c r="M776" s="95"/>
      <c r="N776" s="96" t="str">
        <f>IF(INDEX(技能效果!L:L,MATCH(技能效果等级!B776,技能效果!B:B,0))="","",INDEX(技能效果!L:L,MATCH(技能效果等级!B776,技能效果!B:B,0)))</f>
        <v/>
      </c>
      <c r="O776" s="95">
        <f>IF(INDEX(技能效果!N:N,MATCH(B776,技能效果!B:B,0))=0,INDEX(技能效果!M:M,MATCH(技能效果等级!B776,技能效果!B:B,0)),INDEX(技能效果!M:M,MATCH(技能效果等级!B776,技能效果!B:B,0))*VLOOKUP(E776,技能数值计算!$C$19:$D$28,2,FALSE))</f>
        <v>0</v>
      </c>
      <c r="P776" s="95"/>
      <c r="Q776" s="95"/>
      <c r="R776" s="95" t="str">
        <f>IF(INDEX(技能效果!O:O,MATCH(技能效果等级!B776,技能效果!B:B,0))="","",INDEX(技能效果!O:O,MATCH(技能效果等级!B776,技能效果!B:B,0)))</f>
        <v/>
      </c>
      <c r="S776" s="95"/>
      <c r="T776" s="95"/>
      <c r="U776" s="95"/>
      <c r="V776" s="96" t="str">
        <f>IF(INDEX(技能效果!AF:AF,MATCH(技能效果等级!B776,技能效果!B:B,0))="","",INDEX(技能效果!AF:AF,MATCH(技能效果等级!B776,技能效果!B:B,0)))</f>
        <v/>
      </c>
      <c r="W776" s="95">
        <f t="shared" si="10"/>
        <v>68</v>
      </c>
      <c r="X776" s="95"/>
      <c r="Y776" s="95"/>
    </row>
    <row r="777" spans="1:25" ht="16.5" x14ac:dyDescent="0.2">
      <c r="A777" s="62">
        <v>774</v>
      </c>
      <c r="B777" s="95">
        <f>INDEX(技能效果!B:B,MATCH(技能效果等级!W777,技能效果!AE:AE,0))</f>
        <v>130701602</v>
      </c>
      <c r="C777" s="95" t="str">
        <f>INDEX(技能效果!C:C,MATCH(技能效果等级!B777,技能效果!B:B,0))</f>
        <v>西方龙普攻水晶</v>
      </c>
      <c r="D777" s="96" t="s">
        <v>873</v>
      </c>
      <c r="E777" s="95">
        <v>10</v>
      </c>
      <c r="F777" s="95">
        <f>INDEX(技能效果!H:H,MATCH(技能效果等级!B777,技能效果!B:B,0))</f>
        <v>3006</v>
      </c>
      <c r="G777" s="95">
        <f>IF(INDEX(技能效果!K:K,MATCH(B777,技能效果!B:B,0))=0,INDEX(技能效果!I:I,MATCH(技能效果等级!B777,技能效果!B:B,0)),INDEX(技能效果!I:I,MATCH(技能效果等级!B777,技能效果!B:B,0))*VLOOKUP(E777,技能数值计算!$C$19:$D$28,2,FALSE))</f>
        <v>1</v>
      </c>
      <c r="H777" s="95">
        <f>INDEX(技能效果!J:J,MATCH(技能效果等级!B777,技能效果!B:B,0))</f>
        <v>0</v>
      </c>
      <c r="I777" s="95"/>
      <c r="J777" s="95"/>
      <c r="K777" s="95"/>
      <c r="L777" s="95"/>
      <c r="M777" s="95"/>
      <c r="N777" s="96" t="str">
        <f>IF(INDEX(技能效果!L:L,MATCH(技能效果等级!B777,技能效果!B:B,0))="","",INDEX(技能效果!L:L,MATCH(技能效果等级!B777,技能效果!B:B,0)))</f>
        <v/>
      </c>
      <c r="O777" s="95">
        <f>IF(INDEX(技能效果!N:N,MATCH(B777,技能效果!B:B,0))=0,INDEX(技能效果!M:M,MATCH(技能效果等级!B777,技能效果!B:B,0)),INDEX(技能效果!M:M,MATCH(技能效果等级!B777,技能效果!B:B,0))*VLOOKUP(E777,技能数值计算!$C$19:$D$28,2,FALSE))</f>
        <v>0</v>
      </c>
      <c r="P777" s="95"/>
      <c r="Q777" s="95"/>
      <c r="R777" s="95" t="str">
        <f>IF(INDEX(技能效果!O:O,MATCH(技能效果等级!B777,技能效果!B:B,0))="","",INDEX(技能效果!O:O,MATCH(技能效果等级!B777,技能效果!B:B,0)))</f>
        <v/>
      </c>
      <c r="S777" s="95"/>
      <c r="T777" s="95"/>
      <c r="U777" s="95"/>
      <c r="V777" s="96" t="str">
        <f>IF(INDEX(技能效果!AF:AF,MATCH(技能效果等级!B777,技能效果!B:B,0))="","",INDEX(技能效果!AF:AF,MATCH(技能效果等级!B777,技能效果!B:B,0)))</f>
        <v/>
      </c>
      <c r="W777" s="95">
        <f t="shared" si="10"/>
        <v>68</v>
      </c>
      <c r="X777" s="95"/>
      <c r="Y777" s="95"/>
    </row>
    <row r="778" spans="1:25" ht="16.5" x14ac:dyDescent="0.2">
      <c r="A778" s="62">
        <v>775</v>
      </c>
      <c r="B778" s="95">
        <f>INDEX(技能效果!B:B,MATCH(技能效果等级!W778,技能效果!AE:AE,0))</f>
        <v>130701701</v>
      </c>
      <c r="C778" s="95" t="str">
        <f>INDEX(技能效果!C:C,MATCH(技能效果等级!B778,技能效果!B:B,0))</f>
        <v>飞廉普攻伤害</v>
      </c>
      <c r="D778" s="96" t="s">
        <v>873</v>
      </c>
      <c r="E778" s="95">
        <v>1</v>
      </c>
      <c r="F778" s="95">
        <f>INDEX(技能效果!H:H,MATCH(技能效果等级!B778,技能效果!B:B,0))</f>
        <v>1001</v>
      </c>
      <c r="G778" s="95">
        <f>IF(INDEX(技能效果!K:K,MATCH(B778,技能效果!B:B,0))=0,INDEX(技能效果!I:I,MATCH(技能效果等级!B778,技能效果!B:B,0)),INDEX(技能效果!I:I,MATCH(技能效果等级!B778,技能效果!B:B,0))*VLOOKUP(E778,技能数值计算!$C$19:$D$28,2,FALSE))</f>
        <v>1</v>
      </c>
      <c r="H778" s="95">
        <f>INDEX(技能效果!J:J,MATCH(技能效果等级!B778,技能效果!B:B,0))</f>
        <v>0</v>
      </c>
      <c r="I778" s="95"/>
      <c r="J778" s="95"/>
      <c r="K778" s="95"/>
      <c r="L778" s="95"/>
      <c r="M778" s="95"/>
      <c r="N778" s="96" t="str">
        <f>IF(INDEX(技能效果!L:L,MATCH(技能效果等级!B778,技能效果!B:B,0))="","",INDEX(技能效果!L:L,MATCH(技能效果等级!B778,技能效果!B:B,0)))</f>
        <v/>
      </c>
      <c r="O778" s="95">
        <f>IF(INDEX(技能效果!N:N,MATCH(B778,技能效果!B:B,0))=0,INDEX(技能效果!M:M,MATCH(技能效果等级!B778,技能效果!B:B,0)),INDEX(技能效果!M:M,MATCH(技能效果等级!B778,技能效果!B:B,0))*VLOOKUP(E778,技能数值计算!$C$19:$D$28,2,FALSE))</f>
        <v>0</v>
      </c>
      <c r="P778" s="95"/>
      <c r="Q778" s="95"/>
      <c r="R778" s="95" t="str">
        <f>IF(INDEX(技能效果!O:O,MATCH(技能效果等级!B778,技能效果!B:B,0))="","",INDEX(技能效果!O:O,MATCH(技能效果等级!B778,技能效果!B:B,0)))</f>
        <v/>
      </c>
      <c r="S778" s="95"/>
      <c r="T778" s="95"/>
      <c r="U778" s="95"/>
      <c r="V778" s="96" t="str">
        <f>IF(INDEX(技能效果!AF:AF,MATCH(技能效果等级!B778,技能效果!B:B,0))="","",INDEX(技能效果!AF:AF,MATCH(技能效果等级!B778,技能效果!B:B,0)))</f>
        <v/>
      </c>
      <c r="W778" s="95">
        <f t="shared" si="10"/>
        <v>69</v>
      </c>
      <c r="X778" s="95"/>
      <c r="Y778" s="95"/>
    </row>
    <row r="779" spans="1:25" ht="16.5" x14ac:dyDescent="0.2">
      <c r="A779" s="62">
        <v>776</v>
      </c>
      <c r="B779" s="95">
        <f>INDEX(技能效果!B:B,MATCH(技能效果等级!W779,技能效果!AE:AE,0))</f>
        <v>130701701</v>
      </c>
      <c r="C779" s="95" t="str">
        <f>INDEX(技能效果!C:C,MATCH(技能效果等级!B779,技能效果!B:B,0))</f>
        <v>飞廉普攻伤害</v>
      </c>
      <c r="D779" s="96" t="s">
        <v>873</v>
      </c>
      <c r="E779" s="95">
        <v>2</v>
      </c>
      <c r="F779" s="95">
        <f>INDEX(技能效果!H:H,MATCH(技能效果等级!B779,技能效果!B:B,0))</f>
        <v>1001</v>
      </c>
      <c r="G779" s="95">
        <f>IF(INDEX(技能效果!K:K,MATCH(B779,技能效果!B:B,0))=0,INDEX(技能效果!I:I,MATCH(技能效果等级!B779,技能效果!B:B,0)),INDEX(技能效果!I:I,MATCH(技能效果等级!B779,技能效果!B:B,0))*VLOOKUP(E779,技能数值计算!$C$19:$D$28,2,FALSE))</f>
        <v>1</v>
      </c>
      <c r="H779" s="95">
        <f>INDEX(技能效果!J:J,MATCH(技能效果等级!B779,技能效果!B:B,0))</f>
        <v>0</v>
      </c>
      <c r="I779" s="95"/>
      <c r="J779" s="95"/>
      <c r="K779" s="95"/>
      <c r="L779" s="95"/>
      <c r="M779" s="95"/>
      <c r="N779" s="96" t="str">
        <f>IF(INDEX(技能效果!L:L,MATCH(技能效果等级!B779,技能效果!B:B,0))="","",INDEX(技能效果!L:L,MATCH(技能效果等级!B779,技能效果!B:B,0)))</f>
        <v/>
      </c>
      <c r="O779" s="95">
        <f>IF(INDEX(技能效果!N:N,MATCH(B779,技能效果!B:B,0))=0,INDEX(技能效果!M:M,MATCH(技能效果等级!B779,技能效果!B:B,0)),INDEX(技能效果!M:M,MATCH(技能效果等级!B779,技能效果!B:B,0))*VLOOKUP(E779,技能数值计算!$C$19:$D$28,2,FALSE))</f>
        <v>0</v>
      </c>
      <c r="P779" s="95"/>
      <c r="Q779" s="95"/>
      <c r="R779" s="95" t="str">
        <f>IF(INDEX(技能效果!O:O,MATCH(技能效果等级!B779,技能效果!B:B,0))="","",INDEX(技能效果!O:O,MATCH(技能效果等级!B779,技能效果!B:B,0)))</f>
        <v/>
      </c>
      <c r="S779" s="95"/>
      <c r="T779" s="95"/>
      <c r="U779" s="95"/>
      <c r="V779" s="96" t="str">
        <f>IF(INDEX(技能效果!AF:AF,MATCH(技能效果等级!B779,技能效果!B:B,0))="","",INDEX(技能效果!AF:AF,MATCH(技能效果等级!B779,技能效果!B:B,0)))</f>
        <v/>
      </c>
      <c r="W779" s="95">
        <f t="shared" si="10"/>
        <v>69</v>
      </c>
      <c r="X779" s="95"/>
      <c r="Y779" s="95"/>
    </row>
    <row r="780" spans="1:25" ht="16.5" x14ac:dyDescent="0.2">
      <c r="A780" s="62">
        <v>777</v>
      </c>
      <c r="B780" s="95">
        <f>INDEX(技能效果!B:B,MATCH(技能效果等级!W780,技能效果!AE:AE,0))</f>
        <v>130701701</v>
      </c>
      <c r="C780" s="95" t="str">
        <f>INDEX(技能效果!C:C,MATCH(技能效果等级!B780,技能效果!B:B,0))</f>
        <v>飞廉普攻伤害</v>
      </c>
      <c r="D780" s="96" t="s">
        <v>873</v>
      </c>
      <c r="E780" s="95">
        <v>3</v>
      </c>
      <c r="F780" s="95">
        <f>INDEX(技能效果!H:H,MATCH(技能效果等级!B780,技能效果!B:B,0))</f>
        <v>1001</v>
      </c>
      <c r="G780" s="95">
        <f>IF(INDEX(技能效果!K:K,MATCH(B780,技能效果!B:B,0))=0,INDEX(技能效果!I:I,MATCH(技能效果等级!B780,技能效果!B:B,0)),INDEX(技能效果!I:I,MATCH(技能效果等级!B780,技能效果!B:B,0))*VLOOKUP(E780,技能数值计算!$C$19:$D$28,2,FALSE))</f>
        <v>1</v>
      </c>
      <c r="H780" s="95">
        <f>INDEX(技能效果!J:J,MATCH(技能效果等级!B780,技能效果!B:B,0))</f>
        <v>0</v>
      </c>
      <c r="I780" s="95"/>
      <c r="J780" s="95"/>
      <c r="K780" s="95"/>
      <c r="L780" s="95"/>
      <c r="M780" s="95"/>
      <c r="N780" s="96" t="str">
        <f>IF(INDEX(技能效果!L:L,MATCH(技能效果等级!B780,技能效果!B:B,0))="","",INDEX(技能效果!L:L,MATCH(技能效果等级!B780,技能效果!B:B,0)))</f>
        <v/>
      </c>
      <c r="O780" s="95">
        <f>IF(INDEX(技能效果!N:N,MATCH(B780,技能效果!B:B,0))=0,INDEX(技能效果!M:M,MATCH(技能效果等级!B780,技能效果!B:B,0)),INDEX(技能效果!M:M,MATCH(技能效果等级!B780,技能效果!B:B,0))*VLOOKUP(E780,技能数值计算!$C$19:$D$28,2,FALSE))</f>
        <v>0</v>
      </c>
      <c r="P780" s="95"/>
      <c r="Q780" s="95"/>
      <c r="R780" s="95" t="str">
        <f>IF(INDEX(技能效果!O:O,MATCH(技能效果等级!B780,技能效果!B:B,0))="","",INDEX(技能效果!O:O,MATCH(技能效果等级!B780,技能效果!B:B,0)))</f>
        <v/>
      </c>
      <c r="S780" s="95"/>
      <c r="T780" s="95"/>
      <c r="U780" s="95"/>
      <c r="V780" s="96" t="str">
        <f>IF(INDEX(技能效果!AF:AF,MATCH(技能效果等级!B780,技能效果!B:B,0))="","",INDEX(技能效果!AF:AF,MATCH(技能效果等级!B780,技能效果!B:B,0)))</f>
        <v/>
      </c>
      <c r="W780" s="95">
        <f t="shared" si="10"/>
        <v>69</v>
      </c>
      <c r="X780" s="95"/>
      <c r="Y780" s="95"/>
    </row>
    <row r="781" spans="1:25" ht="16.5" x14ac:dyDescent="0.2">
      <c r="A781" s="62">
        <v>778</v>
      </c>
      <c r="B781" s="95">
        <f>INDEX(技能效果!B:B,MATCH(技能效果等级!W781,技能效果!AE:AE,0))</f>
        <v>130701701</v>
      </c>
      <c r="C781" s="95" t="str">
        <f>INDEX(技能效果!C:C,MATCH(技能效果等级!B781,技能效果!B:B,0))</f>
        <v>飞廉普攻伤害</v>
      </c>
      <c r="D781" s="96" t="s">
        <v>873</v>
      </c>
      <c r="E781" s="95">
        <v>4</v>
      </c>
      <c r="F781" s="95">
        <f>INDEX(技能效果!H:H,MATCH(技能效果等级!B781,技能效果!B:B,0))</f>
        <v>1001</v>
      </c>
      <c r="G781" s="95">
        <f>IF(INDEX(技能效果!K:K,MATCH(B781,技能效果!B:B,0))=0,INDEX(技能效果!I:I,MATCH(技能效果等级!B781,技能效果!B:B,0)),INDEX(技能效果!I:I,MATCH(技能效果等级!B781,技能效果!B:B,0))*VLOOKUP(E781,技能数值计算!$C$19:$D$28,2,FALSE))</f>
        <v>1</v>
      </c>
      <c r="H781" s="95">
        <f>INDEX(技能效果!J:J,MATCH(技能效果等级!B781,技能效果!B:B,0))</f>
        <v>0</v>
      </c>
      <c r="I781" s="95"/>
      <c r="J781" s="95"/>
      <c r="K781" s="95"/>
      <c r="L781" s="95"/>
      <c r="M781" s="95"/>
      <c r="N781" s="96" t="str">
        <f>IF(INDEX(技能效果!L:L,MATCH(技能效果等级!B781,技能效果!B:B,0))="","",INDEX(技能效果!L:L,MATCH(技能效果等级!B781,技能效果!B:B,0)))</f>
        <v/>
      </c>
      <c r="O781" s="95">
        <f>IF(INDEX(技能效果!N:N,MATCH(B781,技能效果!B:B,0))=0,INDEX(技能效果!M:M,MATCH(技能效果等级!B781,技能效果!B:B,0)),INDEX(技能效果!M:M,MATCH(技能效果等级!B781,技能效果!B:B,0))*VLOOKUP(E781,技能数值计算!$C$19:$D$28,2,FALSE))</f>
        <v>0</v>
      </c>
      <c r="P781" s="95"/>
      <c r="Q781" s="95"/>
      <c r="R781" s="95" t="str">
        <f>IF(INDEX(技能效果!O:O,MATCH(技能效果等级!B781,技能效果!B:B,0))="","",INDEX(技能效果!O:O,MATCH(技能效果等级!B781,技能效果!B:B,0)))</f>
        <v/>
      </c>
      <c r="S781" s="95"/>
      <c r="T781" s="95"/>
      <c r="U781" s="95"/>
      <c r="V781" s="96" t="str">
        <f>IF(INDEX(技能效果!AF:AF,MATCH(技能效果等级!B781,技能效果!B:B,0))="","",INDEX(技能效果!AF:AF,MATCH(技能效果等级!B781,技能效果!B:B,0)))</f>
        <v/>
      </c>
      <c r="W781" s="95">
        <f t="shared" si="10"/>
        <v>69</v>
      </c>
      <c r="X781" s="95"/>
      <c r="Y781" s="95"/>
    </row>
    <row r="782" spans="1:25" ht="16.5" x14ac:dyDescent="0.2">
      <c r="A782" s="62">
        <v>779</v>
      </c>
      <c r="B782" s="95">
        <f>INDEX(技能效果!B:B,MATCH(技能效果等级!W782,技能效果!AE:AE,0))</f>
        <v>130701701</v>
      </c>
      <c r="C782" s="95" t="str">
        <f>INDEX(技能效果!C:C,MATCH(技能效果等级!B782,技能效果!B:B,0))</f>
        <v>飞廉普攻伤害</v>
      </c>
      <c r="D782" s="96" t="s">
        <v>873</v>
      </c>
      <c r="E782" s="95">
        <v>5</v>
      </c>
      <c r="F782" s="95">
        <f>INDEX(技能效果!H:H,MATCH(技能效果等级!B782,技能效果!B:B,0))</f>
        <v>1001</v>
      </c>
      <c r="G782" s="95">
        <f>IF(INDEX(技能效果!K:K,MATCH(B782,技能效果!B:B,0))=0,INDEX(技能效果!I:I,MATCH(技能效果等级!B782,技能效果!B:B,0)),INDEX(技能效果!I:I,MATCH(技能效果等级!B782,技能效果!B:B,0))*VLOOKUP(E782,技能数值计算!$C$19:$D$28,2,FALSE))</f>
        <v>1</v>
      </c>
      <c r="H782" s="95">
        <f>INDEX(技能效果!J:J,MATCH(技能效果等级!B782,技能效果!B:B,0))</f>
        <v>0</v>
      </c>
      <c r="I782" s="95"/>
      <c r="J782" s="95"/>
      <c r="K782" s="95"/>
      <c r="L782" s="95"/>
      <c r="M782" s="95"/>
      <c r="N782" s="96" t="str">
        <f>IF(INDEX(技能效果!L:L,MATCH(技能效果等级!B782,技能效果!B:B,0))="","",INDEX(技能效果!L:L,MATCH(技能效果等级!B782,技能效果!B:B,0)))</f>
        <v/>
      </c>
      <c r="O782" s="95">
        <f>IF(INDEX(技能效果!N:N,MATCH(B782,技能效果!B:B,0))=0,INDEX(技能效果!M:M,MATCH(技能效果等级!B782,技能效果!B:B,0)),INDEX(技能效果!M:M,MATCH(技能效果等级!B782,技能效果!B:B,0))*VLOOKUP(E782,技能数值计算!$C$19:$D$28,2,FALSE))</f>
        <v>0</v>
      </c>
      <c r="P782" s="95"/>
      <c r="Q782" s="95"/>
      <c r="R782" s="95" t="str">
        <f>IF(INDEX(技能效果!O:O,MATCH(技能效果等级!B782,技能效果!B:B,0))="","",INDEX(技能效果!O:O,MATCH(技能效果等级!B782,技能效果!B:B,0)))</f>
        <v/>
      </c>
      <c r="S782" s="95"/>
      <c r="T782" s="95"/>
      <c r="U782" s="95"/>
      <c r="V782" s="96" t="str">
        <f>IF(INDEX(技能效果!AF:AF,MATCH(技能效果等级!B782,技能效果!B:B,0))="","",INDEX(技能效果!AF:AF,MATCH(技能效果等级!B782,技能效果!B:B,0)))</f>
        <v/>
      </c>
      <c r="W782" s="95">
        <f t="shared" si="10"/>
        <v>69</v>
      </c>
      <c r="X782" s="95"/>
      <c r="Y782" s="95"/>
    </row>
    <row r="783" spans="1:25" ht="16.5" x14ac:dyDescent="0.2">
      <c r="A783" s="62">
        <v>780</v>
      </c>
      <c r="B783" s="95">
        <f>INDEX(技能效果!B:B,MATCH(技能效果等级!W783,技能效果!AE:AE,0))</f>
        <v>130701701</v>
      </c>
      <c r="C783" s="95" t="str">
        <f>INDEX(技能效果!C:C,MATCH(技能效果等级!B783,技能效果!B:B,0))</f>
        <v>飞廉普攻伤害</v>
      </c>
      <c r="D783" s="96" t="s">
        <v>873</v>
      </c>
      <c r="E783" s="95">
        <v>6</v>
      </c>
      <c r="F783" s="95">
        <f>INDEX(技能效果!H:H,MATCH(技能效果等级!B783,技能效果!B:B,0))</f>
        <v>1001</v>
      </c>
      <c r="G783" s="95">
        <f>IF(INDEX(技能效果!K:K,MATCH(B783,技能效果!B:B,0))=0,INDEX(技能效果!I:I,MATCH(技能效果等级!B783,技能效果!B:B,0)),INDEX(技能效果!I:I,MATCH(技能效果等级!B783,技能效果!B:B,0))*VLOOKUP(E783,技能数值计算!$C$19:$D$28,2,FALSE))</f>
        <v>1</v>
      </c>
      <c r="H783" s="95">
        <f>INDEX(技能效果!J:J,MATCH(技能效果等级!B783,技能效果!B:B,0))</f>
        <v>0</v>
      </c>
      <c r="I783" s="95"/>
      <c r="J783" s="95"/>
      <c r="K783" s="95"/>
      <c r="L783" s="95"/>
      <c r="M783" s="95"/>
      <c r="N783" s="96" t="str">
        <f>IF(INDEX(技能效果!L:L,MATCH(技能效果等级!B783,技能效果!B:B,0))="","",INDEX(技能效果!L:L,MATCH(技能效果等级!B783,技能效果!B:B,0)))</f>
        <v/>
      </c>
      <c r="O783" s="95">
        <f>IF(INDEX(技能效果!N:N,MATCH(B783,技能效果!B:B,0))=0,INDEX(技能效果!M:M,MATCH(技能效果等级!B783,技能效果!B:B,0)),INDEX(技能效果!M:M,MATCH(技能效果等级!B783,技能效果!B:B,0))*VLOOKUP(E783,技能数值计算!$C$19:$D$28,2,FALSE))</f>
        <v>0</v>
      </c>
      <c r="P783" s="95"/>
      <c r="Q783" s="95"/>
      <c r="R783" s="95" t="str">
        <f>IF(INDEX(技能效果!O:O,MATCH(技能效果等级!B783,技能效果!B:B,0))="","",INDEX(技能效果!O:O,MATCH(技能效果等级!B783,技能效果!B:B,0)))</f>
        <v/>
      </c>
      <c r="S783" s="95"/>
      <c r="T783" s="95"/>
      <c r="U783" s="95"/>
      <c r="V783" s="96" t="str">
        <f>IF(INDEX(技能效果!AF:AF,MATCH(技能效果等级!B783,技能效果!B:B,0))="","",INDEX(技能效果!AF:AF,MATCH(技能效果等级!B783,技能效果!B:B,0)))</f>
        <v/>
      </c>
      <c r="W783" s="95">
        <f t="shared" si="10"/>
        <v>69</v>
      </c>
      <c r="X783" s="95"/>
      <c r="Y783" s="95"/>
    </row>
    <row r="784" spans="1:25" ht="16.5" x14ac:dyDescent="0.2">
      <c r="A784" s="62">
        <v>781</v>
      </c>
      <c r="B784" s="95">
        <f>INDEX(技能效果!B:B,MATCH(技能效果等级!W784,技能效果!AE:AE,0))</f>
        <v>130701701</v>
      </c>
      <c r="C784" s="95" t="str">
        <f>INDEX(技能效果!C:C,MATCH(技能效果等级!B784,技能效果!B:B,0))</f>
        <v>飞廉普攻伤害</v>
      </c>
      <c r="D784" s="96" t="s">
        <v>873</v>
      </c>
      <c r="E784" s="95">
        <v>7</v>
      </c>
      <c r="F784" s="95">
        <f>INDEX(技能效果!H:H,MATCH(技能效果等级!B784,技能效果!B:B,0))</f>
        <v>1001</v>
      </c>
      <c r="G784" s="95">
        <f>IF(INDEX(技能效果!K:K,MATCH(B784,技能效果!B:B,0))=0,INDEX(技能效果!I:I,MATCH(技能效果等级!B784,技能效果!B:B,0)),INDEX(技能效果!I:I,MATCH(技能效果等级!B784,技能效果!B:B,0))*VLOOKUP(E784,技能数值计算!$C$19:$D$28,2,FALSE))</f>
        <v>1</v>
      </c>
      <c r="H784" s="95">
        <f>INDEX(技能效果!J:J,MATCH(技能效果等级!B784,技能效果!B:B,0))</f>
        <v>0</v>
      </c>
      <c r="I784" s="95"/>
      <c r="J784" s="95"/>
      <c r="K784" s="95"/>
      <c r="L784" s="95"/>
      <c r="M784" s="95"/>
      <c r="N784" s="96" t="str">
        <f>IF(INDEX(技能效果!L:L,MATCH(技能效果等级!B784,技能效果!B:B,0))="","",INDEX(技能效果!L:L,MATCH(技能效果等级!B784,技能效果!B:B,0)))</f>
        <v/>
      </c>
      <c r="O784" s="95">
        <f>IF(INDEX(技能效果!N:N,MATCH(B784,技能效果!B:B,0))=0,INDEX(技能效果!M:M,MATCH(技能效果等级!B784,技能效果!B:B,0)),INDEX(技能效果!M:M,MATCH(技能效果等级!B784,技能效果!B:B,0))*VLOOKUP(E784,技能数值计算!$C$19:$D$28,2,FALSE))</f>
        <v>0</v>
      </c>
      <c r="P784" s="95"/>
      <c r="Q784" s="95"/>
      <c r="R784" s="95" t="str">
        <f>IF(INDEX(技能效果!O:O,MATCH(技能效果等级!B784,技能效果!B:B,0))="","",INDEX(技能效果!O:O,MATCH(技能效果等级!B784,技能效果!B:B,0)))</f>
        <v/>
      </c>
      <c r="S784" s="95"/>
      <c r="T784" s="95"/>
      <c r="U784" s="95"/>
      <c r="V784" s="96" t="str">
        <f>IF(INDEX(技能效果!AF:AF,MATCH(技能效果等级!B784,技能效果!B:B,0))="","",INDEX(技能效果!AF:AF,MATCH(技能效果等级!B784,技能效果!B:B,0)))</f>
        <v/>
      </c>
      <c r="W784" s="95">
        <f t="shared" si="10"/>
        <v>69</v>
      </c>
      <c r="X784" s="95"/>
      <c r="Y784" s="95"/>
    </row>
    <row r="785" spans="1:25" ht="16.5" x14ac:dyDescent="0.2">
      <c r="A785" s="62">
        <v>782</v>
      </c>
      <c r="B785" s="95">
        <f>INDEX(技能效果!B:B,MATCH(技能效果等级!W785,技能效果!AE:AE,0))</f>
        <v>130701701</v>
      </c>
      <c r="C785" s="95" t="str">
        <f>INDEX(技能效果!C:C,MATCH(技能效果等级!B785,技能效果!B:B,0))</f>
        <v>飞廉普攻伤害</v>
      </c>
      <c r="D785" s="96" t="s">
        <v>873</v>
      </c>
      <c r="E785" s="95">
        <v>8</v>
      </c>
      <c r="F785" s="95">
        <f>INDEX(技能效果!H:H,MATCH(技能效果等级!B785,技能效果!B:B,0))</f>
        <v>1001</v>
      </c>
      <c r="G785" s="95">
        <f>IF(INDEX(技能效果!K:K,MATCH(B785,技能效果!B:B,0))=0,INDEX(技能效果!I:I,MATCH(技能效果等级!B785,技能效果!B:B,0)),INDEX(技能效果!I:I,MATCH(技能效果等级!B785,技能效果!B:B,0))*VLOOKUP(E785,技能数值计算!$C$19:$D$28,2,FALSE))</f>
        <v>1</v>
      </c>
      <c r="H785" s="95">
        <f>INDEX(技能效果!J:J,MATCH(技能效果等级!B785,技能效果!B:B,0))</f>
        <v>0</v>
      </c>
      <c r="I785" s="95"/>
      <c r="J785" s="95"/>
      <c r="K785" s="95"/>
      <c r="L785" s="95"/>
      <c r="M785" s="95"/>
      <c r="N785" s="96" t="str">
        <f>IF(INDEX(技能效果!L:L,MATCH(技能效果等级!B785,技能效果!B:B,0))="","",INDEX(技能效果!L:L,MATCH(技能效果等级!B785,技能效果!B:B,0)))</f>
        <v/>
      </c>
      <c r="O785" s="95">
        <f>IF(INDEX(技能效果!N:N,MATCH(B785,技能效果!B:B,0))=0,INDEX(技能效果!M:M,MATCH(技能效果等级!B785,技能效果!B:B,0)),INDEX(技能效果!M:M,MATCH(技能效果等级!B785,技能效果!B:B,0))*VLOOKUP(E785,技能数值计算!$C$19:$D$28,2,FALSE))</f>
        <v>0</v>
      </c>
      <c r="P785" s="95"/>
      <c r="Q785" s="95"/>
      <c r="R785" s="95" t="str">
        <f>IF(INDEX(技能效果!O:O,MATCH(技能效果等级!B785,技能效果!B:B,0))="","",INDEX(技能效果!O:O,MATCH(技能效果等级!B785,技能效果!B:B,0)))</f>
        <v/>
      </c>
      <c r="S785" s="95"/>
      <c r="T785" s="95"/>
      <c r="U785" s="95"/>
      <c r="V785" s="96" t="str">
        <f>IF(INDEX(技能效果!AF:AF,MATCH(技能效果等级!B785,技能效果!B:B,0))="","",INDEX(技能效果!AF:AF,MATCH(技能效果等级!B785,技能效果!B:B,0)))</f>
        <v/>
      </c>
      <c r="W785" s="95">
        <f t="shared" si="10"/>
        <v>69</v>
      </c>
      <c r="X785" s="95"/>
      <c r="Y785" s="95"/>
    </row>
    <row r="786" spans="1:25" ht="16.5" x14ac:dyDescent="0.2">
      <c r="A786" s="62">
        <v>783</v>
      </c>
      <c r="B786" s="95">
        <f>INDEX(技能效果!B:B,MATCH(技能效果等级!W786,技能效果!AE:AE,0))</f>
        <v>130701701</v>
      </c>
      <c r="C786" s="95" t="str">
        <f>INDEX(技能效果!C:C,MATCH(技能效果等级!B786,技能效果!B:B,0))</f>
        <v>飞廉普攻伤害</v>
      </c>
      <c r="D786" s="96" t="s">
        <v>873</v>
      </c>
      <c r="E786" s="95">
        <v>9</v>
      </c>
      <c r="F786" s="95">
        <f>INDEX(技能效果!H:H,MATCH(技能效果等级!B786,技能效果!B:B,0))</f>
        <v>1001</v>
      </c>
      <c r="G786" s="95">
        <f>IF(INDEX(技能效果!K:K,MATCH(B786,技能效果!B:B,0))=0,INDEX(技能效果!I:I,MATCH(技能效果等级!B786,技能效果!B:B,0)),INDEX(技能效果!I:I,MATCH(技能效果等级!B786,技能效果!B:B,0))*VLOOKUP(E786,技能数值计算!$C$19:$D$28,2,FALSE))</f>
        <v>1</v>
      </c>
      <c r="H786" s="95">
        <f>INDEX(技能效果!J:J,MATCH(技能效果等级!B786,技能效果!B:B,0))</f>
        <v>0</v>
      </c>
      <c r="I786" s="95"/>
      <c r="J786" s="95"/>
      <c r="K786" s="95"/>
      <c r="L786" s="95"/>
      <c r="M786" s="95"/>
      <c r="N786" s="96" t="str">
        <f>IF(INDEX(技能效果!L:L,MATCH(技能效果等级!B786,技能效果!B:B,0))="","",INDEX(技能效果!L:L,MATCH(技能效果等级!B786,技能效果!B:B,0)))</f>
        <v/>
      </c>
      <c r="O786" s="95">
        <f>IF(INDEX(技能效果!N:N,MATCH(B786,技能效果!B:B,0))=0,INDEX(技能效果!M:M,MATCH(技能效果等级!B786,技能效果!B:B,0)),INDEX(技能效果!M:M,MATCH(技能效果等级!B786,技能效果!B:B,0))*VLOOKUP(E786,技能数值计算!$C$19:$D$28,2,FALSE))</f>
        <v>0</v>
      </c>
      <c r="P786" s="95"/>
      <c r="Q786" s="95"/>
      <c r="R786" s="95" t="str">
        <f>IF(INDEX(技能效果!O:O,MATCH(技能效果等级!B786,技能效果!B:B,0))="","",INDEX(技能效果!O:O,MATCH(技能效果等级!B786,技能效果!B:B,0)))</f>
        <v/>
      </c>
      <c r="S786" s="95"/>
      <c r="T786" s="95"/>
      <c r="U786" s="95"/>
      <c r="V786" s="96" t="str">
        <f>IF(INDEX(技能效果!AF:AF,MATCH(技能效果等级!B786,技能效果!B:B,0))="","",INDEX(技能效果!AF:AF,MATCH(技能效果等级!B786,技能效果!B:B,0)))</f>
        <v/>
      </c>
      <c r="W786" s="95">
        <f t="shared" si="10"/>
        <v>69</v>
      </c>
      <c r="X786" s="95"/>
      <c r="Y786" s="95"/>
    </row>
    <row r="787" spans="1:25" ht="16.5" x14ac:dyDescent="0.2">
      <c r="A787" s="62">
        <v>784</v>
      </c>
      <c r="B787" s="95">
        <f>INDEX(技能效果!B:B,MATCH(技能效果等级!W787,技能效果!AE:AE,0))</f>
        <v>130701701</v>
      </c>
      <c r="C787" s="95" t="str">
        <f>INDEX(技能效果!C:C,MATCH(技能效果等级!B787,技能效果!B:B,0))</f>
        <v>飞廉普攻伤害</v>
      </c>
      <c r="D787" s="96" t="s">
        <v>873</v>
      </c>
      <c r="E787" s="95">
        <v>10</v>
      </c>
      <c r="F787" s="95">
        <f>INDEX(技能效果!H:H,MATCH(技能效果等级!B787,技能效果!B:B,0))</f>
        <v>1001</v>
      </c>
      <c r="G787" s="95">
        <f>IF(INDEX(技能效果!K:K,MATCH(B787,技能效果!B:B,0))=0,INDEX(技能效果!I:I,MATCH(技能效果等级!B787,技能效果!B:B,0)),INDEX(技能效果!I:I,MATCH(技能效果等级!B787,技能效果!B:B,0))*VLOOKUP(E787,技能数值计算!$C$19:$D$28,2,FALSE))</f>
        <v>1</v>
      </c>
      <c r="H787" s="95">
        <f>INDEX(技能效果!J:J,MATCH(技能效果等级!B787,技能效果!B:B,0))</f>
        <v>0</v>
      </c>
      <c r="I787" s="95"/>
      <c r="J787" s="95"/>
      <c r="K787" s="95"/>
      <c r="L787" s="95"/>
      <c r="M787" s="95"/>
      <c r="N787" s="96" t="str">
        <f>IF(INDEX(技能效果!L:L,MATCH(技能效果等级!B787,技能效果!B:B,0))="","",INDEX(技能效果!L:L,MATCH(技能效果等级!B787,技能效果!B:B,0)))</f>
        <v/>
      </c>
      <c r="O787" s="95">
        <f>IF(INDEX(技能效果!N:N,MATCH(B787,技能效果!B:B,0))=0,INDEX(技能效果!M:M,MATCH(技能效果等级!B787,技能效果!B:B,0)),INDEX(技能效果!M:M,MATCH(技能效果等级!B787,技能效果!B:B,0))*VLOOKUP(E787,技能数值计算!$C$19:$D$28,2,FALSE))</f>
        <v>0</v>
      </c>
      <c r="P787" s="95"/>
      <c r="Q787" s="95"/>
      <c r="R787" s="95" t="str">
        <f>IF(INDEX(技能效果!O:O,MATCH(技能效果等级!B787,技能效果!B:B,0))="","",INDEX(技能效果!O:O,MATCH(技能效果等级!B787,技能效果!B:B,0)))</f>
        <v/>
      </c>
      <c r="S787" s="95"/>
      <c r="T787" s="95"/>
      <c r="U787" s="95"/>
      <c r="V787" s="96" t="str">
        <f>IF(INDEX(技能效果!AF:AF,MATCH(技能效果等级!B787,技能效果!B:B,0))="","",INDEX(技能效果!AF:AF,MATCH(技能效果等级!B787,技能效果!B:B,0)))</f>
        <v/>
      </c>
      <c r="W787" s="95">
        <f t="shared" si="10"/>
        <v>69</v>
      </c>
      <c r="X787" s="95"/>
      <c r="Y787" s="95"/>
    </row>
    <row r="788" spans="1:25" ht="16.5" x14ac:dyDescent="0.2">
      <c r="A788" s="62">
        <v>785</v>
      </c>
      <c r="B788" s="95">
        <f>INDEX(技能效果!B:B,MATCH(技能效果等级!W788,技能效果!AE:AE,0))</f>
        <v>130701702</v>
      </c>
      <c r="C788" s="95" t="str">
        <f>INDEX(技能效果!C:C,MATCH(技能效果等级!B788,技能效果!B:B,0))</f>
        <v>飞廉普攻水晶</v>
      </c>
      <c r="D788" s="96" t="s">
        <v>873</v>
      </c>
      <c r="E788" s="95">
        <v>1</v>
      </c>
      <c r="F788" s="95">
        <f>INDEX(技能效果!H:H,MATCH(技能效果等级!B788,技能效果!B:B,0))</f>
        <v>3006</v>
      </c>
      <c r="G788" s="95">
        <f>IF(INDEX(技能效果!K:K,MATCH(B788,技能效果!B:B,0))=0,INDEX(技能效果!I:I,MATCH(技能效果等级!B788,技能效果!B:B,0)),INDEX(技能效果!I:I,MATCH(技能效果等级!B788,技能效果!B:B,0))*VLOOKUP(E788,技能数值计算!$C$19:$D$28,2,FALSE))</f>
        <v>1</v>
      </c>
      <c r="H788" s="95">
        <f>INDEX(技能效果!J:J,MATCH(技能效果等级!B788,技能效果!B:B,0))</f>
        <v>0</v>
      </c>
      <c r="I788" s="95"/>
      <c r="J788" s="95"/>
      <c r="K788" s="95"/>
      <c r="L788" s="95"/>
      <c r="M788" s="95"/>
      <c r="N788" s="96" t="str">
        <f>IF(INDEX(技能效果!L:L,MATCH(技能效果等级!B788,技能效果!B:B,0))="","",INDEX(技能效果!L:L,MATCH(技能效果等级!B788,技能效果!B:B,0)))</f>
        <v/>
      </c>
      <c r="O788" s="95">
        <f>IF(INDEX(技能效果!N:N,MATCH(B788,技能效果!B:B,0))=0,INDEX(技能效果!M:M,MATCH(技能效果等级!B788,技能效果!B:B,0)),INDEX(技能效果!M:M,MATCH(技能效果等级!B788,技能效果!B:B,0))*VLOOKUP(E788,技能数值计算!$C$19:$D$28,2,FALSE))</f>
        <v>0</v>
      </c>
      <c r="P788" s="95"/>
      <c r="Q788" s="95"/>
      <c r="R788" s="95" t="str">
        <f>IF(INDEX(技能效果!O:O,MATCH(技能效果等级!B788,技能效果!B:B,0))="","",INDEX(技能效果!O:O,MATCH(技能效果等级!B788,技能效果!B:B,0)))</f>
        <v/>
      </c>
      <c r="S788" s="95"/>
      <c r="T788" s="95"/>
      <c r="U788" s="95"/>
      <c r="V788" s="96" t="str">
        <f>IF(INDEX(技能效果!AF:AF,MATCH(技能效果等级!B788,技能效果!B:B,0))="","",INDEX(技能效果!AF:AF,MATCH(技能效果等级!B788,技能效果!B:B,0)))</f>
        <v/>
      </c>
      <c r="W788" s="95">
        <f t="shared" si="10"/>
        <v>70</v>
      </c>
      <c r="X788" s="95"/>
      <c r="Y788" s="95"/>
    </row>
    <row r="789" spans="1:25" ht="16.5" x14ac:dyDescent="0.2">
      <c r="A789" s="62">
        <v>786</v>
      </c>
      <c r="B789" s="95">
        <f>INDEX(技能效果!B:B,MATCH(技能效果等级!W789,技能效果!AE:AE,0))</f>
        <v>130701702</v>
      </c>
      <c r="C789" s="95" t="str">
        <f>INDEX(技能效果!C:C,MATCH(技能效果等级!B789,技能效果!B:B,0))</f>
        <v>飞廉普攻水晶</v>
      </c>
      <c r="D789" s="96" t="s">
        <v>873</v>
      </c>
      <c r="E789" s="95">
        <v>2</v>
      </c>
      <c r="F789" s="95">
        <f>INDEX(技能效果!H:H,MATCH(技能效果等级!B789,技能效果!B:B,0))</f>
        <v>3006</v>
      </c>
      <c r="G789" s="95">
        <f>IF(INDEX(技能效果!K:K,MATCH(B789,技能效果!B:B,0))=0,INDEX(技能效果!I:I,MATCH(技能效果等级!B789,技能效果!B:B,0)),INDEX(技能效果!I:I,MATCH(技能效果等级!B789,技能效果!B:B,0))*VLOOKUP(E789,技能数值计算!$C$19:$D$28,2,FALSE))</f>
        <v>1</v>
      </c>
      <c r="H789" s="95">
        <f>INDEX(技能效果!J:J,MATCH(技能效果等级!B789,技能效果!B:B,0))</f>
        <v>0</v>
      </c>
      <c r="I789" s="95"/>
      <c r="J789" s="95"/>
      <c r="K789" s="95"/>
      <c r="L789" s="95"/>
      <c r="M789" s="95"/>
      <c r="N789" s="96" t="str">
        <f>IF(INDEX(技能效果!L:L,MATCH(技能效果等级!B789,技能效果!B:B,0))="","",INDEX(技能效果!L:L,MATCH(技能效果等级!B789,技能效果!B:B,0)))</f>
        <v/>
      </c>
      <c r="O789" s="95">
        <f>IF(INDEX(技能效果!N:N,MATCH(B789,技能效果!B:B,0))=0,INDEX(技能效果!M:M,MATCH(技能效果等级!B789,技能效果!B:B,0)),INDEX(技能效果!M:M,MATCH(技能效果等级!B789,技能效果!B:B,0))*VLOOKUP(E789,技能数值计算!$C$19:$D$28,2,FALSE))</f>
        <v>0</v>
      </c>
      <c r="P789" s="95"/>
      <c r="Q789" s="95"/>
      <c r="R789" s="95" t="str">
        <f>IF(INDEX(技能效果!O:O,MATCH(技能效果等级!B789,技能效果!B:B,0))="","",INDEX(技能效果!O:O,MATCH(技能效果等级!B789,技能效果!B:B,0)))</f>
        <v/>
      </c>
      <c r="S789" s="95"/>
      <c r="T789" s="95"/>
      <c r="U789" s="95"/>
      <c r="V789" s="96" t="str">
        <f>IF(INDEX(技能效果!AF:AF,MATCH(技能效果等级!B789,技能效果!B:B,0))="","",INDEX(技能效果!AF:AF,MATCH(技能效果等级!B789,技能效果!B:B,0)))</f>
        <v/>
      </c>
      <c r="W789" s="95">
        <f t="shared" si="10"/>
        <v>70</v>
      </c>
      <c r="X789" s="95"/>
      <c r="Y789" s="95"/>
    </row>
    <row r="790" spans="1:25" ht="16.5" x14ac:dyDescent="0.2">
      <c r="A790" s="62">
        <v>787</v>
      </c>
      <c r="B790" s="95">
        <f>INDEX(技能效果!B:B,MATCH(技能效果等级!W790,技能效果!AE:AE,0))</f>
        <v>130701702</v>
      </c>
      <c r="C790" s="95" t="str">
        <f>INDEX(技能效果!C:C,MATCH(技能效果等级!B790,技能效果!B:B,0))</f>
        <v>飞廉普攻水晶</v>
      </c>
      <c r="D790" s="96" t="s">
        <v>873</v>
      </c>
      <c r="E790" s="95">
        <v>3</v>
      </c>
      <c r="F790" s="95">
        <f>INDEX(技能效果!H:H,MATCH(技能效果等级!B790,技能效果!B:B,0))</f>
        <v>3006</v>
      </c>
      <c r="G790" s="95">
        <f>IF(INDEX(技能效果!K:K,MATCH(B790,技能效果!B:B,0))=0,INDEX(技能效果!I:I,MATCH(技能效果等级!B790,技能效果!B:B,0)),INDEX(技能效果!I:I,MATCH(技能效果等级!B790,技能效果!B:B,0))*VLOOKUP(E790,技能数值计算!$C$19:$D$28,2,FALSE))</f>
        <v>1</v>
      </c>
      <c r="H790" s="95">
        <f>INDEX(技能效果!J:J,MATCH(技能效果等级!B790,技能效果!B:B,0))</f>
        <v>0</v>
      </c>
      <c r="I790" s="95"/>
      <c r="J790" s="95"/>
      <c r="K790" s="95"/>
      <c r="L790" s="95"/>
      <c r="M790" s="95"/>
      <c r="N790" s="96" t="str">
        <f>IF(INDEX(技能效果!L:L,MATCH(技能效果等级!B790,技能效果!B:B,0))="","",INDEX(技能效果!L:L,MATCH(技能效果等级!B790,技能效果!B:B,0)))</f>
        <v/>
      </c>
      <c r="O790" s="95">
        <f>IF(INDEX(技能效果!N:N,MATCH(B790,技能效果!B:B,0))=0,INDEX(技能效果!M:M,MATCH(技能效果等级!B790,技能效果!B:B,0)),INDEX(技能效果!M:M,MATCH(技能效果等级!B790,技能效果!B:B,0))*VLOOKUP(E790,技能数值计算!$C$19:$D$28,2,FALSE))</f>
        <v>0</v>
      </c>
      <c r="P790" s="95"/>
      <c r="Q790" s="95"/>
      <c r="R790" s="95" t="str">
        <f>IF(INDEX(技能效果!O:O,MATCH(技能效果等级!B790,技能效果!B:B,0))="","",INDEX(技能效果!O:O,MATCH(技能效果等级!B790,技能效果!B:B,0)))</f>
        <v/>
      </c>
      <c r="S790" s="95"/>
      <c r="T790" s="95"/>
      <c r="U790" s="95"/>
      <c r="V790" s="96" t="str">
        <f>IF(INDEX(技能效果!AF:AF,MATCH(技能效果等级!B790,技能效果!B:B,0))="","",INDEX(技能效果!AF:AF,MATCH(技能效果等级!B790,技能效果!B:B,0)))</f>
        <v/>
      </c>
      <c r="W790" s="95">
        <f t="shared" si="10"/>
        <v>70</v>
      </c>
      <c r="X790" s="95"/>
      <c r="Y790" s="95"/>
    </row>
    <row r="791" spans="1:25" ht="16.5" x14ac:dyDescent="0.2">
      <c r="A791" s="62">
        <v>788</v>
      </c>
      <c r="B791" s="95">
        <f>INDEX(技能效果!B:B,MATCH(技能效果等级!W791,技能效果!AE:AE,0))</f>
        <v>130701702</v>
      </c>
      <c r="C791" s="95" t="str">
        <f>INDEX(技能效果!C:C,MATCH(技能效果等级!B791,技能效果!B:B,0))</f>
        <v>飞廉普攻水晶</v>
      </c>
      <c r="D791" s="96" t="s">
        <v>873</v>
      </c>
      <c r="E791" s="95">
        <v>4</v>
      </c>
      <c r="F791" s="95">
        <f>INDEX(技能效果!H:H,MATCH(技能效果等级!B791,技能效果!B:B,0))</f>
        <v>3006</v>
      </c>
      <c r="G791" s="95">
        <f>IF(INDEX(技能效果!K:K,MATCH(B791,技能效果!B:B,0))=0,INDEX(技能效果!I:I,MATCH(技能效果等级!B791,技能效果!B:B,0)),INDEX(技能效果!I:I,MATCH(技能效果等级!B791,技能效果!B:B,0))*VLOOKUP(E791,技能数值计算!$C$19:$D$28,2,FALSE))</f>
        <v>1</v>
      </c>
      <c r="H791" s="95">
        <f>INDEX(技能效果!J:J,MATCH(技能效果等级!B791,技能效果!B:B,0))</f>
        <v>0</v>
      </c>
      <c r="I791" s="95"/>
      <c r="J791" s="95"/>
      <c r="K791" s="95"/>
      <c r="L791" s="95"/>
      <c r="M791" s="95"/>
      <c r="N791" s="96" t="str">
        <f>IF(INDEX(技能效果!L:L,MATCH(技能效果等级!B791,技能效果!B:B,0))="","",INDEX(技能效果!L:L,MATCH(技能效果等级!B791,技能效果!B:B,0)))</f>
        <v/>
      </c>
      <c r="O791" s="95">
        <f>IF(INDEX(技能效果!N:N,MATCH(B791,技能效果!B:B,0))=0,INDEX(技能效果!M:M,MATCH(技能效果等级!B791,技能效果!B:B,0)),INDEX(技能效果!M:M,MATCH(技能效果等级!B791,技能效果!B:B,0))*VLOOKUP(E791,技能数值计算!$C$19:$D$28,2,FALSE))</f>
        <v>0</v>
      </c>
      <c r="P791" s="95"/>
      <c r="Q791" s="95"/>
      <c r="R791" s="95" t="str">
        <f>IF(INDEX(技能效果!O:O,MATCH(技能效果等级!B791,技能效果!B:B,0))="","",INDEX(技能效果!O:O,MATCH(技能效果等级!B791,技能效果!B:B,0)))</f>
        <v/>
      </c>
      <c r="S791" s="95"/>
      <c r="T791" s="95"/>
      <c r="U791" s="95"/>
      <c r="V791" s="96" t="str">
        <f>IF(INDEX(技能效果!AF:AF,MATCH(技能效果等级!B791,技能效果!B:B,0))="","",INDEX(技能效果!AF:AF,MATCH(技能效果等级!B791,技能效果!B:B,0)))</f>
        <v/>
      </c>
      <c r="W791" s="95">
        <f t="shared" si="10"/>
        <v>70</v>
      </c>
      <c r="X791" s="95"/>
      <c r="Y791" s="95"/>
    </row>
    <row r="792" spans="1:25" ht="16.5" x14ac:dyDescent="0.2">
      <c r="A792" s="62">
        <v>789</v>
      </c>
      <c r="B792" s="95">
        <f>INDEX(技能效果!B:B,MATCH(技能效果等级!W792,技能效果!AE:AE,0))</f>
        <v>130701702</v>
      </c>
      <c r="C792" s="95" t="str">
        <f>INDEX(技能效果!C:C,MATCH(技能效果等级!B792,技能效果!B:B,0))</f>
        <v>飞廉普攻水晶</v>
      </c>
      <c r="D792" s="96" t="s">
        <v>873</v>
      </c>
      <c r="E792" s="95">
        <v>5</v>
      </c>
      <c r="F792" s="95">
        <f>INDEX(技能效果!H:H,MATCH(技能效果等级!B792,技能效果!B:B,0))</f>
        <v>3006</v>
      </c>
      <c r="G792" s="95">
        <f>IF(INDEX(技能效果!K:K,MATCH(B792,技能效果!B:B,0))=0,INDEX(技能效果!I:I,MATCH(技能效果等级!B792,技能效果!B:B,0)),INDEX(技能效果!I:I,MATCH(技能效果等级!B792,技能效果!B:B,0))*VLOOKUP(E792,技能数值计算!$C$19:$D$28,2,FALSE))</f>
        <v>1</v>
      </c>
      <c r="H792" s="95">
        <f>INDEX(技能效果!J:J,MATCH(技能效果等级!B792,技能效果!B:B,0))</f>
        <v>0</v>
      </c>
      <c r="I792" s="95"/>
      <c r="J792" s="95"/>
      <c r="K792" s="95"/>
      <c r="L792" s="95"/>
      <c r="M792" s="95"/>
      <c r="N792" s="96" t="str">
        <f>IF(INDEX(技能效果!L:L,MATCH(技能效果等级!B792,技能效果!B:B,0))="","",INDEX(技能效果!L:L,MATCH(技能效果等级!B792,技能效果!B:B,0)))</f>
        <v/>
      </c>
      <c r="O792" s="95">
        <f>IF(INDEX(技能效果!N:N,MATCH(B792,技能效果!B:B,0))=0,INDEX(技能效果!M:M,MATCH(技能效果等级!B792,技能效果!B:B,0)),INDEX(技能效果!M:M,MATCH(技能效果等级!B792,技能效果!B:B,0))*VLOOKUP(E792,技能数值计算!$C$19:$D$28,2,FALSE))</f>
        <v>0</v>
      </c>
      <c r="P792" s="95"/>
      <c r="Q792" s="95"/>
      <c r="R792" s="95" t="str">
        <f>IF(INDEX(技能效果!O:O,MATCH(技能效果等级!B792,技能效果!B:B,0))="","",INDEX(技能效果!O:O,MATCH(技能效果等级!B792,技能效果!B:B,0)))</f>
        <v/>
      </c>
      <c r="S792" s="95"/>
      <c r="T792" s="95"/>
      <c r="U792" s="95"/>
      <c r="V792" s="96" t="str">
        <f>IF(INDEX(技能效果!AF:AF,MATCH(技能效果等级!B792,技能效果!B:B,0))="","",INDEX(技能效果!AF:AF,MATCH(技能效果等级!B792,技能效果!B:B,0)))</f>
        <v/>
      </c>
      <c r="W792" s="95">
        <f t="shared" si="10"/>
        <v>70</v>
      </c>
      <c r="X792" s="95"/>
      <c r="Y792" s="95"/>
    </row>
    <row r="793" spans="1:25" ht="16.5" x14ac:dyDescent="0.2">
      <c r="A793" s="62">
        <v>790</v>
      </c>
      <c r="B793" s="95">
        <f>INDEX(技能效果!B:B,MATCH(技能效果等级!W793,技能效果!AE:AE,0))</f>
        <v>130701702</v>
      </c>
      <c r="C793" s="95" t="str">
        <f>INDEX(技能效果!C:C,MATCH(技能效果等级!B793,技能效果!B:B,0))</f>
        <v>飞廉普攻水晶</v>
      </c>
      <c r="D793" s="96" t="s">
        <v>873</v>
      </c>
      <c r="E793" s="95">
        <v>6</v>
      </c>
      <c r="F793" s="95">
        <f>INDEX(技能效果!H:H,MATCH(技能效果等级!B793,技能效果!B:B,0))</f>
        <v>3006</v>
      </c>
      <c r="G793" s="95">
        <f>IF(INDEX(技能效果!K:K,MATCH(B793,技能效果!B:B,0))=0,INDEX(技能效果!I:I,MATCH(技能效果等级!B793,技能效果!B:B,0)),INDEX(技能效果!I:I,MATCH(技能效果等级!B793,技能效果!B:B,0))*VLOOKUP(E793,技能数值计算!$C$19:$D$28,2,FALSE))</f>
        <v>1</v>
      </c>
      <c r="H793" s="95">
        <f>INDEX(技能效果!J:J,MATCH(技能效果等级!B793,技能效果!B:B,0))</f>
        <v>0</v>
      </c>
      <c r="I793" s="95"/>
      <c r="J793" s="95"/>
      <c r="K793" s="95"/>
      <c r="L793" s="95"/>
      <c r="M793" s="95"/>
      <c r="N793" s="96" t="str">
        <f>IF(INDEX(技能效果!L:L,MATCH(技能效果等级!B793,技能效果!B:B,0))="","",INDEX(技能效果!L:L,MATCH(技能效果等级!B793,技能效果!B:B,0)))</f>
        <v/>
      </c>
      <c r="O793" s="95">
        <f>IF(INDEX(技能效果!N:N,MATCH(B793,技能效果!B:B,0))=0,INDEX(技能效果!M:M,MATCH(技能效果等级!B793,技能效果!B:B,0)),INDEX(技能效果!M:M,MATCH(技能效果等级!B793,技能效果!B:B,0))*VLOOKUP(E793,技能数值计算!$C$19:$D$28,2,FALSE))</f>
        <v>0</v>
      </c>
      <c r="P793" s="95"/>
      <c r="Q793" s="95"/>
      <c r="R793" s="95" t="str">
        <f>IF(INDEX(技能效果!O:O,MATCH(技能效果等级!B793,技能效果!B:B,0))="","",INDEX(技能效果!O:O,MATCH(技能效果等级!B793,技能效果!B:B,0)))</f>
        <v/>
      </c>
      <c r="S793" s="95"/>
      <c r="T793" s="95"/>
      <c r="U793" s="95"/>
      <c r="V793" s="96" t="str">
        <f>IF(INDEX(技能效果!AF:AF,MATCH(技能效果等级!B793,技能效果!B:B,0))="","",INDEX(技能效果!AF:AF,MATCH(技能效果等级!B793,技能效果!B:B,0)))</f>
        <v/>
      </c>
      <c r="W793" s="95">
        <f t="shared" si="10"/>
        <v>70</v>
      </c>
      <c r="X793" s="95"/>
      <c r="Y793" s="95"/>
    </row>
    <row r="794" spans="1:25" ht="16.5" x14ac:dyDescent="0.2">
      <c r="A794" s="62">
        <v>791</v>
      </c>
      <c r="B794" s="95">
        <f>INDEX(技能效果!B:B,MATCH(技能效果等级!W794,技能效果!AE:AE,0))</f>
        <v>130701702</v>
      </c>
      <c r="C794" s="95" t="str">
        <f>INDEX(技能效果!C:C,MATCH(技能效果等级!B794,技能效果!B:B,0))</f>
        <v>飞廉普攻水晶</v>
      </c>
      <c r="D794" s="96" t="s">
        <v>873</v>
      </c>
      <c r="E794" s="95">
        <v>7</v>
      </c>
      <c r="F794" s="95">
        <f>INDEX(技能效果!H:H,MATCH(技能效果等级!B794,技能效果!B:B,0))</f>
        <v>3006</v>
      </c>
      <c r="G794" s="95">
        <f>IF(INDEX(技能效果!K:K,MATCH(B794,技能效果!B:B,0))=0,INDEX(技能效果!I:I,MATCH(技能效果等级!B794,技能效果!B:B,0)),INDEX(技能效果!I:I,MATCH(技能效果等级!B794,技能效果!B:B,0))*VLOOKUP(E794,技能数值计算!$C$19:$D$28,2,FALSE))</f>
        <v>1</v>
      </c>
      <c r="H794" s="95">
        <f>INDEX(技能效果!J:J,MATCH(技能效果等级!B794,技能效果!B:B,0))</f>
        <v>0</v>
      </c>
      <c r="I794" s="95"/>
      <c r="J794" s="95"/>
      <c r="K794" s="95"/>
      <c r="L794" s="95"/>
      <c r="M794" s="95"/>
      <c r="N794" s="96" t="str">
        <f>IF(INDEX(技能效果!L:L,MATCH(技能效果等级!B794,技能效果!B:B,0))="","",INDEX(技能效果!L:L,MATCH(技能效果等级!B794,技能效果!B:B,0)))</f>
        <v/>
      </c>
      <c r="O794" s="95">
        <f>IF(INDEX(技能效果!N:N,MATCH(B794,技能效果!B:B,0))=0,INDEX(技能效果!M:M,MATCH(技能效果等级!B794,技能效果!B:B,0)),INDEX(技能效果!M:M,MATCH(技能效果等级!B794,技能效果!B:B,0))*VLOOKUP(E794,技能数值计算!$C$19:$D$28,2,FALSE))</f>
        <v>0</v>
      </c>
      <c r="P794" s="95"/>
      <c r="Q794" s="95"/>
      <c r="R794" s="95" t="str">
        <f>IF(INDEX(技能效果!O:O,MATCH(技能效果等级!B794,技能效果!B:B,0))="","",INDEX(技能效果!O:O,MATCH(技能效果等级!B794,技能效果!B:B,0)))</f>
        <v/>
      </c>
      <c r="S794" s="95"/>
      <c r="T794" s="95"/>
      <c r="U794" s="95"/>
      <c r="V794" s="96" t="str">
        <f>IF(INDEX(技能效果!AF:AF,MATCH(技能效果等级!B794,技能效果!B:B,0))="","",INDEX(技能效果!AF:AF,MATCH(技能效果等级!B794,技能效果!B:B,0)))</f>
        <v/>
      </c>
      <c r="W794" s="95">
        <f t="shared" si="10"/>
        <v>70</v>
      </c>
      <c r="X794" s="95"/>
      <c r="Y794" s="95"/>
    </row>
    <row r="795" spans="1:25" ht="16.5" x14ac:dyDescent="0.2">
      <c r="A795" s="62">
        <v>792</v>
      </c>
      <c r="B795" s="95">
        <f>INDEX(技能效果!B:B,MATCH(技能效果等级!W795,技能效果!AE:AE,0))</f>
        <v>130701702</v>
      </c>
      <c r="C795" s="95" t="str">
        <f>INDEX(技能效果!C:C,MATCH(技能效果等级!B795,技能效果!B:B,0))</f>
        <v>飞廉普攻水晶</v>
      </c>
      <c r="D795" s="96" t="s">
        <v>873</v>
      </c>
      <c r="E795" s="95">
        <v>8</v>
      </c>
      <c r="F795" s="95">
        <f>INDEX(技能效果!H:H,MATCH(技能效果等级!B795,技能效果!B:B,0))</f>
        <v>3006</v>
      </c>
      <c r="G795" s="95">
        <f>IF(INDEX(技能效果!K:K,MATCH(B795,技能效果!B:B,0))=0,INDEX(技能效果!I:I,MATCH(技能效果等级!B795,技能效果!B:B,0)),INDEX(技能效果!I:I,MATCH(技能效果等级!B795,技能效果!B:B,0))*VLOOKUP(E795,技能数值计算!$C$19:$D$28,2,FALSE))</f>
        <v>1</v>
      </c>
      <c r="H795" s="95">
        <f>INDEX(技能效果!J:J,MATCH(技能效果等级!B795,技能效果!B:B,0))</f>
        <v>0</v>
      </c>
      <c r="I795" s="95"/>
      <c r="J795" s="95"/>
      <c r="K795" s="95"/>
      <c r="L795" s="95"/>
      <c r="M795" s="95"/>
      <c r="N795" s="96" t="str">
        <f>IF(INDEX(技能效果!L:L,MATCH(技能效果等级!B795,技能效果!B:B,0))="","",INDEX(技能效果!L:L,MATCH(技能效果等级!B795,技能效果!B:B,0)))</f>
        <v/>
      </c>
      <c r="O795" s="95">
        <f>IF(INDEX(技能效果!N:N,MATCH(B795,技能效果!B:B,0))=0,INDEX(技能效果!M:M,MATCH(技能效果等级!B795,技能效果!B:B,0)),INDEX(技能效果!M:M,MATCH(技能效果等级!B795,技能效果!B:B,0))*VLOOKUP(E795,技能数值计算!$C$19:$D$28,2,FALSE))</f>
        <v>0</v>
      </c>
      <c r="P795" s="95"/>
      <c r="Q795" s="95"/>
      <c r="R795" s="95" t="str">
        <f>IF(INDEX(技能效果!O:O,MATCH(技能效果等级!B795,技能效果!B:B,0))="","",INDEX(技能效果!O:O,MATCH(技能效果等级!B795,技能效果!B:B,0)))</f>
        <v/>
      </c>
      <c r="S795" s="95"/>
      <c r="T795" s="95"/>
      <c r="U795" s="95"/>
      <c r="V795" s="96" t="str">
        <f>IF(INDEX(技能效果!AF:AF,MATCH(技能效果等级!B795,技能效果!B:B,0))="","",INDEX(技能效果!AF:AF,MATCH(技能效果等级!B795,技能效果!B:B,0)))</f>
        <v/>
      </c>
      <c r="W795" s="95">
        <f t="shared" si="10"/>
        <v>70</v>
      </c>
      <c r="X795" s="95"/>
      <c r="Y795" s="95"/>
    </row>
    <row r="796" spans="1:25" ht="16.5" x14ac:dyDescent="0.2">
      <c r="A796" s="62">
        <v>793</v>
      </c>
      <c r="B796" s="95">
        <f>INDEX(技能效果!B:B,MATCH(技能效果等级!W796,技能效果!AE:AE,0))</f>
        <v>130701702</v>
      </c>
      <c r="C796" s="95" t="str">
        <f>INDEX(技能效果!C:C,MATCH(技能效果等级!B796,技能效果!B:B,0))</f>
        <v>飞廉普攻水晶</v>
      </c>
      <c r="D796" s="96" t="s">
        <v>873</v>
      </c>
      <c r="E796" s="95">
        <v>9</v>
      </c>
      <c r="F796" s="95">
        <f>INDEX(技能效果!H:H,MATCH(技能效果等级!B796,技能效果!B:B,0))</f>
        <v>3006</v>
      </c>
      <c r="G796" s="95">
        <f>IF(INDEX(技能效果!K:K,MATCH(B796,技能效果!B:B,0))=0,INDEX(技能效果!I:I,MATCH(技能效果等级!B796,技能效果!B:B,0)),INDEX(技能效果!I:I,MATCH(技能效果等级!B796,技能效果!B:B,0))*VLOOKUP(E796,技能数值计算!$C$19:$D$28,2,FALSE))</f>
        <v>1</v>
      </c>
      <c r="H796" s="95">
        <f>INDEX(技能效果!J:J,MATCH(技能效果等级!B796,技能效果!B:B,0))</f>
        <v>0</v>
      </c>
      <c r="I796" s="95"/>
      <c r="J796" s="95"/>
      <c r="K796" s="95"/>
      <c r="L796" s="95"/>
      <c r="M796" s="95"/>
      <c r="N796" s="96" t="str">
        <f>IF(INDEX(技能效果!L:L,MATCH(技能效果等级!B796,技能效果!B:B,0))="","",INDEX(技能效果!L:L,MATCH(技能效果等级!B796,技能效果!B:B,0)))</f>
        <v/>
      </c>
      <c r="O796" s="95">
        <f>IF(INDEX(技能效果!N:N,MATCH(B796,技能效果!B:B,0))=0,INDEX(技能效果!M:M,MATCH(技能效果等级!B796,技能效果!B:B,0)),INDEX(技能效果!M:M,MATCH(技能效果等级!B796,技能效果!B:B,0))*VLOOKUP(E796,技能数值计算!$C$19:$D$28,2,FALSE))</f>
        <v>0</v>
      </c>
      <c r="P796" s="95"/>
      <c r="Q796" s="95"/>
      <c r="R796" s="95" t="str">
        <f>IF(INDEX(技能效果!O:O,MATCH(技能效果等级!B796,技能效果!B:B,0))="","",INDEX(技能效果!O:O,MATCH(技能效果等级!B796,技能效果!B:B,0)))</f>
        <v/>
      </c>
      <c r="S796" s="95"/>
      <c r="T796" s="95"/>
      <c r="U796" s="95"/>
      <c r="V796" s="96" t="str">
        <f>IF(INDEX(技能效果!AF:AF,MATCH(技能效果等级!B796,技能效果!B:B,0))="","",INDEX(技能效果!AF:AF,MATCH(技能效果等级!B796,技能效果!B:B,0)))</f>
        <v/>
      </c>
      <c r="W796" s="95">
        <f t="shared" si="10"/>
        <v>70</v>
      </c>
      <c r="X796" s="95"/>
      <c r="Y796" s="95"/>
    </row>
    <row r="797" spans="1:25" ht="16.5" x14ac:dyDescent="0.2">
      <c r="A797" s="62">
        <v>794</v>
      </c>
      <c r="B797" s="95">
        <f>INDEX(技能效果!B:B,MATCH(技能效果等级!W797,技能效果!AE:AE,0))</f>
        <v>130701702</v>
      </c>
      <c r="C797" s="95" t="str">
        <f>INDEX(技能效果!C:C,MATCH(技能效果等级!B797,技能效果!B:B,0))</f>
        <v>飞廉普攻水晶</v>
      </c>
      <c r="D797" s="96" t="s">
        <v>873</v>
      </c>
      <c r="E797" s="95">
        <v>10</v>
      </c>
      <c r="F797" s="95">
        <f>INDEX(技能效果!H:H,MATCH(技能效果等级!B797,技能效果!B:B,0))</f>
        <v>3006</v>
      </c>
      <c r="G797" s="95">
        <f>IF(INDEX(技能效果!K:K,MATCH(B797,技能效果!B:B,0))=0,INDEX(技能效果!I:I,MATCH(技能效果等级!B797,技能效果!B:B,0)),INDEX(技能效果!I:I,MATCH(技能效果等级!B797,技能效果!B:B,0))*VLOOKUP(E797,技能数值计算!$C$19:$D$28,2,FALSE))</f>
        <v>1</v>
      </c>
      <c r="H797" s="95">
        <f>INDEX(技能效果!J:J,MATCH(技能效果等级!B797,技能效果!B:B,0))</f>
        <v>0</v>
      </c>
      <c r="I797" s="95"/>
      <c r="J797" s="95"/>
      <c r="K797" s="95"/>
      <c r="L797" s="95"/>
      <c r="M797" s="95"/>
      <c r="N797" s="96" t="str">
        <f>IF(INDEX(技能效果!L:L,MATCH(技能效果等级!B797,技能效果!B:B,0))="","",INDEX(技能效果!L:L,MATCH(技能效果等级!B797,技能效果!B:B,0)))</f>
        <v/>
      </c>
      <c r="O797" s="95">
        <f>IF(INDEX(技能效果!N:N,MATCH(B797,技能效果!B:B,0))=0,INDEX(技能效果!M:M,MATCH(技能效果等级!B797,技能效果!B:B,0)),INDEX(技能效果!M:M,MATCH(技能效果等级!B797,技能效果!B:B,0))*VLOOKUP(E797,技能数值计算!$C$19:$D$28,2,FALSE))</f>
        <v>0</v>
      </c>
      <c r="P797" s="95"/>
      <c r="Q797" s="95"/>
      <c r="R797" s="95" t="str">
        <f>IF(INDEX(技能效果!O:O,MATCH(技能效果等级!B797,技能效果!B:B,0))="","",INDEX(技能效果!O:O,MATCH(技能效果等级!B797,技能效果!B:B,0)))</f>
        <v/>
      </c>
      <c r="S797" s="95"/>
      <c r="T797" s="95"/>
      <c r="U797" s="95"/>
      <c r="V797" s="96" t="str">
        <f>IF(INDEX(技能效果!AF:AF,MATCH(技能效果等级!B797,技能效果!B:B,0))="","",INDEX(技能效果!AF:AF,MATCH(技能效果等级!B797,技能效果!B:B,0)))</f>
        <v/>
      </c>
      <c r="W797" s="95">
        <f t="shared" si="10"/>
        <v>70</v>
      </c>
      <c r="X797" s="95"/>
      <c r="Y797" s="95"/>
    </row>
    <row r="798" spans="1:25" ht="16.5" x14ac:dyDescent="0.2">
      <c r="A798" s="62">
        <v>795</v>
      </c>
      <c r="B798" s="95">
        <f>INDEX(技能效果!B:B,MATCH(技能效果等级!W798,技能效果!AE:AE,0))</f>
        <v>130701801</v>
      </c>
      <c r="C798" s="95" t="str">
        <f>INDEX(技能效果!C:C,MATCH(技能效果等级!B798,技能效果!B:B,0))</f>
        <v>噬日普攻伤害</v>
      </c>
      <c r="D798" s="96" t="s">
        <v>873</v>
      </c>
      <c r="E798" s="95">
        <v>1</v>
      </c>
      <c r="F798" s="95">
        <f>INDEX(技能效果!H:H,MATCH(技能效果等级!B798,技能效果!B:B,0))</f>
        <v>1001</v>
      </c>
      <c r="G798" s="95">
        <f>IF(INDEX(技能效果!K:K,MATCH(B798,技能效果!B:B,0))=0,INDEX(技能效果!I:I,MATCH(技能效果等级!B798,技能效果!B:B,0)),INDEX(技能效果!I:I,MATCH(技能效果等级!B798,技能效果!B:B,0))*VLOOKUP(E798,技能数值计算!$C$19:$D$28,2,FALSE))</f>
        <v>1</v>
      </c>
      <c r="H798" s="95">
        <f>INDEX(技能效果!J:J,MATCH(技能效果等级!B798,技能效果!B:B,0))</f>
        <v>0</v>
      </c>
      <c r="I798" s="95"/>
      <c r="J798" s="95"/>
      <c r="K798" s="95"/>
      <c r="L798" s="95"/>
      <c r="M798" s="95"/>
      <c r="N798" s="96" t="str">
        <f>IF(INDEX(技能效果!L:L,MATCH(技能效果等级!B798,技能效果!B:B,0))="","",INDEX(技能效果!L:L,MATCH(技能效果等级!B798,技能效果!B:B,0)))</f>
        <v/>
      </c>
      <c r="O798" s="95">
        <f>IF(INDEX(技能效果!N:N,MATCH(B798,技能效果!B:B,0))=0,INDEX(技能效果!M:M,MATCH(技能效果等级!B798,技能效果!B:B,0)),INDEX(技能效果!M:M,MATCH(技能效果等级!B798,技能效果!B:B,0))*VLOOKUP(E798,技能数值计算!$C$19:$D$28,2,FALSE))</f>
        <v>0</v>
      </c>
      <c r="P798" s="95"/>
      <c r="Q798" s="95"/>
      <c r="R798" s="95" t="str">
        <f>IF(INDEX(技能效果!O:O,MATCH(技能效果等级!B798,技能效果!B:B,0))="","",INDEX(技能效果!O:O,MATCH(技能效果等级!B798,技能效果!B:B,0)))</f>
        <v/>
      </c>
      <c r="S798" s="95"/>
      <c r="T798" s="95"/>
      <c r="U798" s="95"/>
      <c r="V798" s="96" t="str">
        <f>IF(INDEX(技能效果!AF:AF,MATCH(技能效果等级!B798,技能效果!B:B,0))="","",INDEX(技能效果!AF:AF,MATCH(技能效果等级!B798,技能效果!B:B,0)))</f>
        <v/>
      </c>
      <c r="W798" s="95">
        <f t="shared" si="10"/>
        <v>71</v>
      </c>
      <c r="X798" s="95"/>
      <c r="Y798" s="95"/>
    </row>
    <row r="799" spans="1:25" ht="16.5" x14ac:dyDescent="0.2">
      <c r="A799" s="62">
        <v>796</v>
      </c>
      <c r="B799" s="95">
        <f>INDEX(技能效果!B:B,MATCH(技能效果等级!W799,技能效果!AE:AE,0))</f>
        <v>130701801</v>
      </c>
      <c r="C799" s="95" t="str">
        <f>INDEX(技能效果!C:C,MATCH(技能效果等级!B799,技能效果!B:B,0))</f>
        <v>噬日普攻伤害</v>
      </c>
      <c r="D799" s="96" t="s">
        <v>873</v>
      </c>
      <c r="E799" s="95">
        <v>2</v>
      </c>
      <c r="F799" s="95">
        <f>INDEX(技能效果!H:H,MATCH(技能效果等级!B799,技能效果!B:B,0))</f>
        <v>1001</v>
      </c>
      <c r="G799" s="95">
        <f>IF(INDEX(技能效果!K:K,MATCH(B799,技能效果!B:B,0))=0,INDEX(技能效果!I:I,MATCH(技能效果等级!B799,技能效果!B:B,0)),INDEX(技能效果!I:I,MATCH(技能效果等级!B799,技能效果!B:B,0))*VLOOKUP(E799,技能数值计算!$C$19:$D$28,2,FALSE))</f>
        <v>1</v>
      </c>
      <c r="H799" s="95">
        <f>INDEX(技能效果!J:J,MATCH(技能效果等级!B799,技能效果!B:B,0))</f>
        <v>0</v>
      </c>
      <c r="I799" s="95"/>
      <c r="J799" s="95"/>
      <c r="K799" s="95"/>
      <c r="L799" s="95"/>
      <c r="M799" s="95"/>
      <c r="N799" s="96" t="str">
        <f>IF(INDEX(技能效果!L:L,MATCH(技能效果等级!B799,技能效果!B:B,0))="","",INDEX(技能效果!L:L,MATCH(技能效果等级!B799,技能效果!B:B,0)))</f>
        <v/>
      </c>
      <c r="O799" s="95">
        <f>IF(INDEX(技能效果!N:N,MATCH(B799,技能效果!B:B,0))=0,INDEX(技能效果!M:M,MATCH(技能效果等级!B799,技能效果!B:B,0)),INDEX(技能效果!M:M,MATCH(技能效果等级!B799,技能效果!B:B,0))*VLOOKUP(E799,技能数值计算!$C$19:$D$28,2,FALSE))</f>
        <v>0</v>
      </c>
      <c r="P799" s="95"/>
      <c r="Q799" s="95"/>
      <c r="R799" s="95" t="str">
        <f>IF(INDEX(技能效果!O:O,MATCH(技能效果等级!B799,技能效果!B:B,0))="","",INDEX(技能效果!O:O,MATCH(技能效果等级!B799,技能效果!B:B,0)))</f>
        <v/>
      </c>
      <c r="S799" s="95"/>
      <c r="T799" s="95"/>
      <c r="U799" s="95"/>
      <c r="V799" s="96" t="str">
        <f>IF(INDEX(技能效果!AF:AF,MATCH(技能效果等级!B799,技能效果!B:B,0))="","",INDEX(技能效果!AF:AF,MATCH(技能效果等级!B799,技能效果!B:B,0)))</f>
        <v/>
      </c>
      <c r="W799" s="95">
        <f t="shared" si="10"/>
        <v>71</v>
      </c>
      <c r="X799" s="95"/>
      <c r="Y799" s="95"/>
    </row>
    <row r="800" spans="1:25" ht="16.5" x14ac:dyDescent="0.2">
      <c r="A800" s="62">
        <v>797</v>
      </c>
      <c r="B800" s="95">
        <f>INDEX(技能效果!B:B,MATCH(技能效果等级!W800,技能效果!AE:AE,0))</f>
        <v>130701801</v>
      </c>
      <c r="C800" s="95" t="str">
        <f>INDEX(技能效果!C:C,MATCH(技能效果等级!B800,技能效果!B:B,0))</f>
        <v>噬日普攻伤害</v>
      </c>
      <c r="D800" s="96" t="s">
        <v>873</v>
      </c>
      <c r="E800" s="95">
        <v>3</v>
      </c>
      <c r="F800" s="95">
        <f>INDEX(技能效果!H:H,MATCH(技能效果等级!B800,技能效果!B:B,0))</f>
        <v>1001</v>
      </c>
      <c r="G800" s="95">
        <f>IF(INDEX(技能效果!K:K,MATCH(B800,技能效果!B:B,0))=0,INDEX(技能效果!I:I,MATCH(技能效果等级!B800,技能效果!B:B,0)),INDEX(技能效果!I:I,MATCH(技能效果等级!B800,技能效果!B:B,0))*VLOOKUP(E800,技能数值计算!$C$19:$D$28,2,FALSE))</f>
        <v>1</v>
      </c>
      <c r="H800" s="95">
        <f>INDEX(技能效果!J:J,MATCH(技能效果等级!B800,技能效果!B:B,0))</f>
        <v>0</v>
      </c>
      <c r="I800" s="95"/>
      <c r="J800" s="95"/>
      <c r="K800" s="95"/>
      <c r="L800" s="95"/>
      <c r="M800" s="95"/>
      <c r="N800" s="96" t="str">
        <f>IF(INDEX(技能效果!L:L,MATCH(技能效果等级!B800,技能效果!B:B,0))="","",INDEX(技能效果!L:L,MATCH(技能效果等级!B800,技能效果!B:B,0)))</f>
        <v/>
      </c>
      <c r="O800" s="95">
        <f>IF(INDEX(技能效果!N:N,MATCH(B800,技能效果!B:B,0))=0,INDEX(技能效果!M:M,MATCH(技能效果等级!B800,技能效果!B:B,0)),INDEX(技能效果!M:M,MATCH(技能效果等级!B800,技能效果!B:B,0))*VLOOKUP(E800,技能数值计算!$C$19:$D$28,2,FALSE))</f>
        <v>0</v>
      </c>
      <c r="P800" s="95"/>
      <c r="Q800" s="95"/>
      <c r="R800" s="95" t="str">
        <f>IF(INDEX(技能效果!O:O,MATCH(技能效果等级!B800,技能效果!B:B,0))="","",INDEX(技能效果!O:O,MATCH(技能效果等级!B800,技能效果!B:B,0)))</f>
        <v/>
      </c>
      <c r="S800" s="95"/>
      <c r="T800" s="95"/>
      <c r="U800" s="95"/>
      <c r="V800" s="96" t="str">
        <f>IF(INDEX(技能效果!AF:AF,MATCH(技能效果等级!B800,技能效果!B:B,0))="","",INDEX(技能效果!AF:AF,MATCH(技能效果等级!B800,技能效果!B:B,0)))</f>
        <v/>
      </c>
      <c r="W800" s="95">
        <f t="shared" si="10"/>
        <v>71</v>
      </c>
      <c r="X800" s="95"/>
      <c r="Y800" s="95"/>
    </row>
    <row r="801" spans="1:25" ht="16.5" x14ac:dyDescent="0.2">
      <c r="A801" s="62">
        <v>798</v>
      </c>
      <c r="B801" s="95">
        <f>INDEX(技能效果!B:B,MATCH(技能效果等级!W801,技能效果!AE:AE,0))</f>
        <v>130701801</v>
      </c>
      <c r="C801" s="95" t="str">
        <f>INDEX(技能效果!C:C,MATCH(技能效果等级!B801,技能效果!B:B,0))</f>
        <v>噬日普攻伤害</v>
      </c>
      <c r="D801" s="96" t="s">
        <v>873</v>
      </c>
      <c r="E801" s="95">
        <v>4</v>
      </c>
      <c r="F801" s="95">
        <f>INDEX(技能效果!H:H,MATCH(技能效果等级!B801,技能效果!B:B,0))</f>
        <v>1001</v>
      </c>
      <c r="G801" s="95">
        <f>IF(INDEX(技能效果!K:K,MATCH(B801,技能效果!B:B,0))=0,INDEX(技能效果!I:I,MATCH(技能效果等级!B801,技能效果!B:B,0)),INDEX(技能效果!I:I,MATCH(技能效果等级!B801,技能效果!B:B,0))*VLOOKUP(E801,技能数值计算!$C$19:$D$28,2,FALSE))</f>
        <v>1</v>
      </c>
      <c r="H801" s="95">
        <f>INDEX(技能效果!J:J,MATCH(技能效果等级!B801,技能效果!B:B,0))</f>
        <v>0</v>
      </c>
      <c r="I801" s="95"/>
      <c r="J801" s="95"/>
      <c r="K801" s="95"/>
      <c r="L801" s="95"/>
      <c r="M801" s="95"/>
      <c r="N801" s="96" t="str">
        <f>IF(INDEX(技能效果!L:L,MATCH(技能效果等级!B801,技能效果!B:B,0))="","",INDEX(技能效果!L:L,MATCH(技能效果等级!B801,技能效果!B:B,0)))</f>
        <v/>
      </c>
      <c r="O801" s="95">
        <f>IF(INDEX(技能效果!N:N,MATCH(B801,技能效果!B:B,0))=0,INDEX(技能效果!M:M,MATCH(技能效果等级!B801,技能效果!B:B,0)),INDEX(技能效果!M:M,MATCH(技能效果等级!B801,技能效果!B:B,0))*VLOOKUP(E801,技能数值计算!$C$19:$D$28,2,FALSE))</f>
        <v>0</v>
      </c>
      <c r="P801" s="95"/>
      <c r="Q801" s="95"/>
      <c r="R801" s="95" t="str">
        <f>IF(INDEX(技能效果!O:O,MATCH(技能效果等级!B801,技能效果!B:B,0))="","",INDEX(技能效果!O:O,MATCH(技能效果等级!B801,技能效果!B:B,0)))</f>
        <v/>
      </c>
      <c r="S801" s="95"/>
      <c r="T801" s="95"/>
      <c r="U801" s="95"/>
      <c r="V801" s="96" t="str">
        <f>IF(INDEX(技能效果!AF:AF,MATCH(技能效果等级!B801,技能效果!B:B,0))="","",INDEX(技能效果!AF:AF,MATCH(技能效果等级!B801,技能效果!B:B,0)))</f>
        <v/>
      </c>
      <c r="W801" s="95">
        <f t="shared" si="10"/>
        <v>71</v>
      </c>
      <c r="X801" s="95"/>
      <c r="Y801" s="95"/>
    </row>
    <row r="802" spans="1:25" ht="16.5" x14ac:dyDescent="0.2">
      <c r="A802" s="62">
        <v>799</v>
      </c>
      <c r="B802" s="95">
        <f>INDEX(技能效果!B:B,MATCH(技能效果等级!W802,技能效果!AE:AE,0))</f>
        <v>130701801</v>
      </c>
      <c r="C802" s="95" t="str">
        <f>INDEX(技能效果!C:C,MATCH(技能效果等级!B802,技能效果!B:B,0))</f>
        <v>噬日普攻伤害</v>
      </c>
      <c r="D802" s="96" t="s">
        <v>873</v>
      </c>
      <c r="E802" s="95">
        <v>5</v>
      </c>
      <c r="F802" s="95">
        <f>INDEX(技能效果!H:H,MATCH(技能效果等级!B802,技能效果!B:B,0))</f>
        <v>1001</v>
      </c>
      <c r="G802" s="95">
        <f>IF(INDEX(技能效果!K:K,MATCH(B802,技能效果!B:B,0))=0,INDEX(技能效果!I:I,MATCH(技能效果等级!B802,技能效果!B:B,0)),INDEX(技能效果!I:I,MATCH(技能效果等级!B802,技能效果!B:B,0))*VLOOKUP(E802,技能数值计算!$C$19:$D$28,2,FALSE))</f>
        <v>1</v>
      </c>
      <c r="H802" s="95">
        <f>INDEX(技能效果!J:J,MATCH(技能效果等级!B802,技能效果!B:B,0))</f>
        <v>0</v>
      </c>
      <c r="I802" s="95"/>
      <c r="J802" s="95"/>
      <c r="K802" s="95"/>
      <c r="L802" s="95"/>
      <c r="M802" s="95"/>
      <c r="N802" s="96" t="str">
        <f>IF(INDEX(技能效果!L:L,MATCH(技能效果等级!B802,技能效果!B:B,0))="","",INDEX(技能效果!L:L,MATCH(技能效果等级!B802,技能效果!B:B,0)))</f>
        <v/>
      </c>
      <c r="O802" s="95">
        <f>IF(INDEX(技能效果!N:N,MATCH(B802,技能效果!B:B,0))=0,INDEX(技能效果!M:M,MATCH(技能效果等级!B802,技能效果!B:B,0)),INDEX(技能效果!M:M,MATCH(技能效果等级!B802,技能效果!B:B,0))*VLOOKUP(E802,技能数值计算!$C$19:$D$28,2,FALSE))</f>
        <v>0</v>
      </c>
      <c r="P802" s="95"/>
      <c r="Q802" s="95"/>
      <c r="R802" s="95" t="str">
        <f>IF(INDEX(技能效果!O:O,MATCH(技能效果等级!B802,技能效果!B:B,0))="","",INDEX(技能效果!O:O,MATCH(技能效果等级!B802,技能效果!B:B,0)))</f>
        <v/>
      </c>
      <c r="S802" s="95"/>
      <c r="T802" s="95"/>
      <c r="U802" s="95"/>
      <c r="V802" s="96" t="str">
        <f>IF(INDEX(技能效果!AF:AF,MATCH(技能效果等级!B802,技能效果!B:B,0))="","",INDEX(技能效果!AF:AF,MATCH(技能效果等级!B802,技能效果!B:B,0)))</f>
        <v/>
      </c>
      <c r="W802" s="95">
        <f t="shared" si="10"/>
        <v>71</v>
      </c>
      <c r="X802" s="95"/>
      <c r="Y802" s="95"/>
    </row>
    <row r="803" spans="1:25" ht="16.5" x14ac:dyDescent="0.2">
      <c r="A803" s="62">
        <v>800</v>
      </c>
      <c r="B803" s="95">
        <f>INDEX(技能效果!B:B,MATCH(技能效果等级!W803,技能效果!AE:AE,0))</f>
        <v>130701801</v>
      </c>
      <c r="C803" s="95" t="str">
        <f>INDEX(技能效果!C:C,MATCH(技能效果等级!B803,技能效果!B:B,0))</f>
        <v>噬日普攻伤害</v>
      </c>
      <c r="D803" s="96" t="s">
        <v>873</v>
      </c>
      <c r="E803" s="95">
        <v>6</v>
      </c>
      <c r="F803" s="95">
        <f>INDEX(技能效果!H:H,MATCH(技能效果等级!B803,技能效果!B:B,0))</f>
        <v>1001</v>
      </c>
      <c r="G803" s="95">
        <f>IF(INDEX(技能效果!K:K,MATCH(B803,技能效果!B:B,0))=0,INDEX(技能效果!I:I,MATCH(技能效果等级!B803,技能效果!B:B,0)),INDEX(技能效果!I:I,MATCH(技能效果等级!B803,技能效果!B:B,0))*VLOOKUP(E803,技能数值计算!$C$19:$D$28,2,FALSE))</f>
        <v>1</v>
      </c>
      <c r="H803" s="95">
        <f>INDEX(技能效果!J:J,MATCH(技能效果等级!B803,技能效果!B:B,0))</f>
        <v>0</v>
      </c>
      <c r="I803" s="95"/>
      <c r="J803" s="95"/>
      <c r="K803" s="95"/>
      <c r="L803" s="95"/>
      <c r="M803" s="95"/>
      <c r="N803" s="96" t="str">
        <f>IF(INDEX(技能效果!L:L,MATCH(技能效果等级!B803,技能效果!B:B,0))="","",INDEX(技能效果!L:L,MATCH(技能效果等级!B803,技能效果!B:B,0)))</f>
        <v/>
      </c>
      <c r="O803" s="95">
        <f>IF(INDEX(技能效果!N:N,MATCH(B803,技能效果!B:B,0))=0,INDEX(技能效果!M:M,MATCH(技能效果等级!B803,技能效果!B:B,0)),INDEX(技能效果!M:M,MATCH(技能效果等级!B803,技能效果!B:B,0))*VLOOKUP(E803,技能数值计算!$C$19:$D$28,2,FALSE))</f>
        <v>0</v>
      </c>
      <c r="P803" s="95"/>
      <c r="Q803" s="95"/>
      <c r="R803" s="95" t="str">
        <f>IF(INDEX(技能效果!O:O,MATCH(技能效果等级!B803,技能效果!B:B,0))="","",INDEX(技能效果!O:O,MATCH(技能效果等级!B803,技能效果!B:B,0)))</f>
        <v/>
      </c>
      <c r="S803" s="95"/>
      <c r="T803" s="95"/>
      <c r="U803" s="95"/>
      <c r="V803" s="96" t="str">
        <f>IF(INDEX(技能效果!AF:AF,MATCH(技能效果等级!B803,技能效果!B:B,0))="","",INDEX(技能效果!AF:AF,MATCH(技能效果等级!B803,技能效果!B:B,0)))</f>
        <v/>
      </c>
      <c r="W803" s="95">
        <f t="shared" si="10"/>
        <v>71</v>
      </c>
      <c r="X803" s="95"/>
      <c r="Y803" s="95"/>
    </row>
    <row r="804" spans="1:25" ht="16.5" x14ac:dyDescent="0.2">
      <c r="A804" s="62">
        <v>801</v>
      </c>
      <c r="B804" s="95">
        <f>INDEX(技能效果!B:B,MATCH(技能效果等级!W804,技能效果!AE:AE,0))</f>
        <v>130701801</v>
      </c>
      <c r="C804" s="95" t="str">
        <f>INDEX(技能效果!C:C,MATCH(技能效果等级!B804,技能效果!B:B,0))</f>
        <v>噬日普攻伤害</v>
      </c>
      <c r="D804" s="96" t="s">
        <v>873</v>
      </c>
      <c r="E804" s="95">
        <v>7</v>
      </c>
      <c r="F804" s="95">
        <f>INDEX(技能效果!H:H,MATCH(技能效果等级!B804,技能效果!B:B,0))</f>
        <v>1001</v>
      </c>
      <c r="G804" s="95">
        <f>IF(INDEX(技能效果!K:K,MATCH(B804,技能效果!B:B,0))=0,INDEX(技能效果!I:I,MATCH(技能效果等级!B804,技能效果!B:B,0)),INDEX(技能效果!I:I,MATCH(技能效果等级!B804,技能效果!B:B,0))*VLOOKUP(E804,技能数值计算!$C$19:$D$28,2,FALSE))</f>
        <v>1</v>
      </c>
      <c r="H804" s="95">
        <f>INDEX(技能效果!J:J,MATCH(技能效果等级!B804,技能效果!B:B,0))</f>
        <v>0</v>
      </c>
      <c r="I804" s="95"/>
      <c r="J804" s="95"/>
      <c r="K804" s="95"/>
      <c r="L804" s="95"/>
      <c r="M804" s="95"/>
      <c r="N804" s="96" t="str">
        <f>IF(INDEX(技能效果!L:L,MATCH(技能效果等级!B804,技能效果!B:B,0))="","",INDEX(技能效果!L:L,MATCH(技能效果等级!B804,技能效果!B:B,0)))</f>
        <v/>
      </c>
      <c r="O804" s="95">
        <f>IF(INDEX(技能效果!N:N,MATCH(B804,技能效果!B:B,0))=0,INDEX(技能效果!M:M,MATCH(技能效果等级!B804,技能效果!B:B,0)),INDEX(技能效果!M:M,MATCH(技能效果等级!B804,技能效果!B:B,0))*VLOOKUP(E804,技能数值计算!$C$19:$D$28,2,FALSE))</f>
        <v>0</v>
      </c>
      <c r="P804" s="95"/>
      <c r="Q804" s="95"/>
      <c r="R804" s="95" t="str">
        <f>IF(INDEX(技能效果!O:O,MATCH(技能效果等级!B804,技能效果!B:B,0))="","",INDEX(技能效果!O:O,MATCH(技能效果等级!B804,技能效果!B:B,0)))</f>
        <v/>
      </c>
      <c r="S804" s="95"/>
      <c r="T804" s="95"/>
      <c r="U804" s="95"/>
      <c r="V804" s="96" t="str">
        <f>IF(INDEX(技能效果!AF:AF,MATCH(技能效果等级!B804,技能效果!B:B,0))="","",INDEX(技能效果!AF:AF,MATCH(技能效果等级!B804,技能效果!B:B,0)))</f>
        <v/>
      </c>
      <c r="W804" s="95">
        <f t="shared" si="10"/>
        <v>71</v>
      </c>
      <c r="X804" s="95"/>
      <c r="Y804" s="95"/>
    </row>
    <row r="805" spans="1:25" ht="16.5" x14ac:dyDescent="0.2">
      <c r="A805" s="62">
        <v>802</v>
      </c>
      <c r="B805" s="95">
        <f>INDEX(技能效果!B:B,MATCH(技能效果等级!W805,技能效果!AE:AE,0))</f>
        <v>130701801</v>
      </c>
      <c r="C805" s="95" t="str">
        <f>INDEX(技能效果!C:C,MATCH(技能效果等级!B805,技能效果!B:B,0))</f>
        <v>噬日普攻伤害</v>
      </c>
      <c r="D805" s="96" t="s">
        <v>873</v>
      </c>
      <c r="E805" s="95">
        <v>8</v>
      </c>
      <c r="F805" s="95">
        <f>INDEX(技能效果!H:H,MATCH(技能效果等级!B805,技能效果!B:B,0))</f>
        <v>1001</v>
      </c>
      <c r="G805" s="95">
        <f>IF(INDEX(技能效果!K:K,MATCH(B805,技能效果!B:B,0))=0,INDEX(技能效果!I:I,MATCH(技能效果等级!B805,技能效果!B:B,0)),INDEX(技能效果!I:I,MATCH(技能效果等级!B805,技能效果!B:B,0))*VLOOKUP(E805,技能数值计算!$C$19:$D$28,2,FALSE))</f>
        <v>1</v>
      </c>
      <c r="H805" s="95">
        <f>INDEX(技能效果!J:J,MATCH(技能效果等级!B805,技能效果!B:B,0))</f>
        <v>0</v>
      </c>
      <c r="I805" s="95"/>
      <c r="J805" s="95"/>
      <c r="K805" s="95"/>
      <c r="L805" s="95"/>
      <c r="M805" s="95"/>
      <c r="N805" s="96" t="str">
        <f>IF(INDEX(技能效果!L:L,MATCH(技能效果等级!B805,技能效果!B:B,0))="","",INDEX(技能效果!L:L,MATCH(技能效果等级!B805,技能效果!B:B,0)))</f>
        <v/>
      </c>
      <c r="O805" s="95">
        <f>IF(INDEX(技能效果!N:N,MATCH(B805,技能效果!B:B,0))=0,INDEX(技能效果!M:M,MATCH(技能效果等级!B805,技能效果!B:B,0)),INDEX(技能效果!M:M,MATCH(技能效果等级!B805,技能效果!B:B,0))*VLOOKUP(E805,技能数值计算!$C$19:$D$28,2,FALSE))</f>
        <v>0</v>
      </c>
      <c r="P805" s="95"/>
      <c r="Q805" s="95"/>
      <c r="R805" s="95" t="str">
        <f>IF(INDEX(技能效果!O:O,MATCH(技能效果等级!B805,技能效果!B:B,0))="","",INDEX(技能效果!O:O,MATCH(技能效果等级!B805,技能效果!B:B,0)))</f>
        <v/>
      </c>
      <c r="S805" s="95"/>
      <c r="T805" s="95"/>
      <c r="U805" s="95"/>
      <c r="V805" s="96" t="str">
        <f>IF(INDEX(技能效果!AF:AF,MATCH(技能效果等级!B805,技能效果!B:B,0))="","",INDEX(技能效果!AF:AF,MATCH(技能效果等级!B805,技能效果!B:B,0)))</f>
        <v/>
      </c>
      <c r="W805" s="95">
        <f t="shared" si="10"/>
        <v>71</v>
      </c>
      <c r="X805" s="95"/>
      <c r="Y805" s="95"/>
    </row>
    <row r="806" spans="1:25" ht="16.5" x14ac:dyDescent="0.2">
      <c r="A806" s="62">
        <v>803</v>
      </c>
      <c r="B806" s="95">
        <f>INDEX(技能效果!B:B,MATCH(技能效果等级!W806,技能效果!AE:AE,0))</f>
        <v>130701801</v>
      </c>
      <c r="C806" s="95" t="str">
        <f>INDEX(技能效果!C:C,MATCH(技能效果等级!B806,技能效果!B:B,0))</f>
        <v>噬日普攻伤害</v>
      </c>
      <c r="D806" s="96" t="s">
        <v>873</v>
      </c>
      <c r="E806" s="95">
        <v>9</v>
      </c>
      <c r="F806" s="95">
        <f>INDEX(技能效果!H:H,MATCH(技能效果等级!B806,技能效果!B:B,0))</f>
        <v>1001</v>
      </c>
      <c r="G806" s="95">
        <f>IF(INDEX(技能效果!K:K,MATCH(B806,技能效果!B:B,0))=0,INDEX(技能效果!I:I,MATCH(技能效果等级!B806,技能效果!B:B,0)),INDEX(技能效果!I:I,MATCH(技能效果等级!B806,技能效果!B:B,0))*VLOOKUP(E806,技能数值计算!$C$19:$D$28,2,FALSE))</f>
        <v>1</v>
      </c>
      <c r="H806" s="95">
        <f>INDEX(技能效果!J:J,MATCH(技能效果等级!B806,技能效果!B:B,0))</f>
        <v>0</v>
      </c>
      <c r="I806" s="95"/>
      <c r="J806" s="95"/>
      <c r="K806" s="95"/>
      <c r="L806" s="95"/>
      <c r="M806" s="95"/>
      <c r="N806" s="96" t="str">
        <f>IF(INDEX(技能效果!L:L,MATCH(技能效果等级!B806,技能效果!B:B,0))="","",INDEX(技能效果!L:L,MATCH(技能效果等级!B806,技能效果!B:B,0)))</f>
        <v/>
      </c>
      <c r="O806" s="95">
        <f>IF(INDEX(技能效果!N:N,MATCH(B806,技能效果!B:B,0))=0,INDEX(技能效果!M:M,MATCH(技能效果等级!B806,技能效果!B:B,0)),INDEX(技能效果!M:M,MATCH(技能效果等级!B806,技能效果!B:B,0))*VLOOKUP(E806,技能数值计算!$C$19:$D$28,2,FALSE))</f>
        <v>0</v>
      </c>
      <c r="P806" s="95"/>
      <c r="Q806" s="95"/>
      <c r="R806" s="95" t="str">
        <f>IF(INDEX(技能效果!O:O,MATCH(技能效果等级!B806,技能效果!B:B,0))="","",INDEX(技能效果!O:O,MATCH(技能效果等级!B806,技能效果!B:B,0)))</f>
        <v/>
      </c>
      <c r="S806" s="95"/>
      <c r="T806" s="95"/>
      <c r="U806" s="95"/>
      <c r="V806" s="96" t="str">
        <f>IF(INDEX(技能效果!AF:AF,MATCH(技能效果等级!B806,技能效果!B:B,0))="","",INDEX(技能效果!AF:AF,MATCH(技能效果等级!B806,技能效果!B:B,0)))</f>
        <v/>
      </c>
      <c r="W806" s="95">
        <f t="shared" si="10"/>
        <v>71</v>
      </c>
      <c r="X806" s="95"/>
      <c r="Y806" s="95"/>
    </row>
    <row r="807" spans="1:25" ht="16.5" x14ac:dyDescent="0.2">
      <c r="A807" s="62">
        <v>804</v>
      </c>
      <c r="B807" s="95">
        <f>INDEX(技能效果!B:B,MATCH(技能效果等级!W807,技能效果!AE:AE,0))</f>
        <v>130701801</v>
      </c>
      <c r="C807" s="95" t="str">
        <f>INDEX(技能效果!C:C,MATCH(技能效果等级!B807,技能效果!B:B,0))</f>
        <v>噬日普攻伤害</v>
      </c>
      <c r="D807" s="96" t="s">
        <v>873</v>
      </c>
      <c r="E807" s="95">
        <v>10</v>
      </c>
      <c r="F807" s="95">
        <f>INDEX(技能效果!H:H,MATCH(技能效果等级!B807,技能效果!B:B,0))</f>
        <v>1001</v>
      </c>
      <c r="G807" s="95">
        <f>IF(INDEX(技能效果!K:K,MATCH(B807,技能效果!B:B,0))=0,INDEX(技能效果!I:I,MATCH(技能效果等级!B807,技能效果!B:B,0)),INDEX(技能效果!I:I,MATCH(技能效果等级!B807,技能效果!B:B,0))*VLOOKUP(E807,技能数值计算!$C$19:$D$28,2,FALSE))</f>
        <v>1</v>
      </c>
      <c r="H807" s="95">
        <f>INDEX(技能效果!J:J,MATCH(技能效果等级!B807,技能效果!B:B,0))</f>
        <v>0</v>
      </c>
      <c r="I807" s="95"/>
      <c r="J807" s="95"/>
      <c r="K807" s="95"/>
      <c r="L807" s="95"/>
      <c r="M807" s="95"/>
      <c r="N807" s="96" t="str">
        <f>IF(INDEX(技能效果!L:L,MATCH(技能效果等级!B807,技能效果!B:B,0))="","",INDEX(技能效果!L:L,MATCH(技能效果等级!B807,技能效果!B:B,0)))</f>
        <v/>
      </c>
      <c r="O807" s="95">
        <f>IF(INDEX(技能效果!N:N,MATCH(B807,技能效果!B:B,0))=0,INDEX(技能效果!M:M,MATCH(技能效果等级!B807,技能效果!B:B,0)),INDEX(技能效果!M:M,MATCH(技能效果等级!B807,技能效果!B:B,0))*VLOOKUP(E807,技能数值计算!$C$19:$D$28,2,FALSE))</f>
        <v>0</v>
      </c>
      <c r="P807" s="95"/>
      <c r="Q807" s="95"/>
      <c r="R807" s="95" t="str">
        <f>IF(INDEX(技能效果!O:O,MATCH(技能效果等级!B807,技能效果!B:B,0))="","",INDEX(技能效果!O:O,MATCH(技能效果等级!B807,技能效果!B:B,0)))</f>
        <v/>
      </c>
      <c r="S807" s="95"/>
      <c r="T807" s="95"/>
      <c r="U807" s="95"/>
      <c r="V807" s="96" t="str">
        <f>IF(INDEX(技能效果!AF:AF,MATCH(技能效果等级!B807,技能效果!B:B,0))="","",INDEX(技能效果!AF:AF,MATCH(技能效果等级!B807,技能效果!B:B,0)))</f>
        <v/>
      </c>
      <c r="W807" s="95">
        <f t="shared" si="10"/>
        <v>71</v>
      </c>
      <c r="X807" s="95"/>
      <c r="Y807" s="95"/>
    </row>
    <row r="808" spans="1:25" ht="16.5" x14ac:dyDescent="0.2">
      <c r="A808" s="62">
        <v>805</v>
      </c>
      <c r="B808" s="95">
        <f>INDEX(技能效果!B:B,MATCH(技能效果等级!W808,技能效果!AE:AE,0))</f>
        <v>130701802</v>
      </c>
      <c r="C808" s="95" t="str">
        <f>INDEX(技能效果!C:C,MATCH(技能效果等级!B808,技能效果!B:B,0))</f>
        <v>噬日普攻水晶</v>
      </c>
      <c r="D808" s="96" t="s">
        <v>873</v>
      </c>
      <c r="E808" s="95">
        <v>1</v>
      </c>
      <c r="F808" s="95">
        <f>INDEX(技能效果!H:H,MATCH(技能效果等级!B808,技能效果!B:B,0))</f>
        <v>3006</v>
      </c>
      <c r="G808" s="95">
        <f>IF(INDEX(技能效果!K:K,MATCH(B808,技能效果!B:B,0))=0,INDEX(技能效果!I:I,MATCH(技能效果等级!B808,技能效果!B:B,0)),INDEX(技能效果!I:I,MATCH(技能效果等级!B808,技能效果!B:B,0))*VLOOKUP(E808,技能数值计算!$C$19:$D$28,2,FALSE))</f>
        <v>1</v>
      </c>
      <c r="H808" s="95">
        <f>INDEX(技能效果!J:J,MATCH(技能效果等级!B808,技能效果!B:B,0))</f>
        <v>0</v>
      </c>
      <c r="I808" s="95"/>
      <c r="J808" s="95"/>
      <c r="K808" s="95"/>
      <c r="L808" s="95"/>
      <c r="M808" s="95"/>
      <c r="N808" s="96" t="str">
        <f>IF(INDEX(技能效果!L:L,MATCH(技能效果等级!B808,技能效果!B:B,0))="","",INDEX(技能效果!L:L,MATCH(技能效果等级!B808,技能效果!B:B,0)))</f>
        <v/>
      </c>
      <c r="O808" s="95">
        <f>IF(INDEX(技能效果!N:N,MATCH(B808,技能效果!B:B,0))=0,INDEX(技能效果!M:M,MATCH(技能效果等级!B808,技能效果!B:B,0)),INDEX(技能效果!M:M,MATCH(技能效果等级!B808,技能效果!B:B,0))*VLOOKUP(E808,技能数值计算!$C$19:$D$28,2,FALSE))</f>
        <v>0</v>
      </c>
      <c r="P808" s="95"/>
      <c r="Q808" s="95"/>
      <c r="R808" s="95" t="str">
        <f>IF(INDEX(技能效果!O:O,MATCH(技能效果等级!B808,技能效果!B:B,0))="","",INDEX(技能效果!O:O,MATCH(技能效果等级!B808,技能效果!B:B,0)))</f>
        <v/>
      </c>
      <c r="S808" s="95"/>
      <c r="T808" s="95"/>
      <c r="U808" s="95"/>
      <c r="V808" s="96" t="str">
        <f>IF(INDEX(技能效果!AF:AF,MATCH(技能效果等级!B808,技能效果!B:B,0))="","",INDEX(技能效果!AF:AF,MATCH(技能效果等级!B808,技能效果!B:B,0)))</f>
        <v/>
      </c>
      <c r="W808" s="95">
        <f t="shared" si="10"/>
        <v>72</v>
      </c>
      <c r="X808" s="95"/>
      <c r="Y808" s="95"/>
    </row>
    <row r="809" spans="1:25" ht="16.5" x14ac:dyDescent="0.2">
      <c r="A809" s="62">
        <v>806</v>
      </c>
      <c r="B809" s="95">
        <f>INDEX(技能效果!B:B,MATCH(技能效果等级!W809,技能效果!AE:AE,0))</f>
        <v>130701802</v>
      </c>
      <c r="C809" s="95" t="str">
        <f>INDEX(技能效果!C:C,MATCH(技能效果等级!B809,技能效果!B:B,0))</f>
        <v>噬日普攻水晶</v>
      </c>
      <c r="D809" s="96" t="s">
        <v>873</v>
      </c>
      <c r="E809" s="95">
        <v>2</v>
      </c>
      <c r="F809" s="95">
        <f>INDEX(技能效果!H:H,MATCH(技能效果等级!B809,技能效果!B:B,0))</f>
        <v>3006</v>
      </c>
      <c r="G809" s="95">
        <f>IF(INDEX(技能效果!K:K,MATCH(B809,技能效果!B:B,0))=0,INDEX(技能效果!I:I,MATCH(技能效果等级!B809,技能效果!B:B,0)),INDEX(技能效果!I:I,MATCH(技能效果等级!B809,技能效果!B:B,0))*VLOOKUP(E809,技能数值计算!$C$19:$D$28,2,FALSE))</f>
        <v>1</v>
      </c>
      <c r="H809" s="95">
        <f>INDEX(技能效果!J:J,MATCH(技能效果等级!B809,技能效果!B:B,0))</f>
        <v>0</v>
      </c>
      <c r="I809" s="95"/>
      <c r="J809" s="95"/>
      <c r="K809" s="95"/>
      <c r="L809" s="95"/>
      <c r="M809" s="95"/>
      <c r="N809" s="96" t="str">
        <f>IF(INDEX(技能效果!L:L,MATCH(技能效果等级!B809,技能效果!B:B,0))="","",INDEX(技能效果!L:L,MATCH(技能效果等级!B809,技能效果!B:B,0)))</f>
        <v/>
      </c>
      <c r="O809" s="95">
        <f>IF(INDEX(技能效果!N:N,MATCH(B809,技能效果!B:B,0))=0,INDEX(技能效果!M:M,MATCH(技能效果等级!B809,技能效果!B:B,0)),INDEX(技能效果!M:M,MATCH(技能效果等级!B809,技能效果!B:B,0))*VLOOKUP(E809,技能数值计算!$C$19:$D$28,2,FALSE))</f>
        <v>0</v>
      </c>
      <c r="P809" s="95"/>
      <c r="Q809" s="95"/>
      <c r="R809" s="95" t="str">
        <f>IF(INDEX(技能效果!O:O,MATCH(技能效果等级!B809,技能效果!B:B,0))="","",INDEX(技能效果!O:O,MATCH(技能效果等级!B809,技能效果!B:B,0)))</f>
        <v/>
      </c>
      <c r="S809" s="95"/>
      <c r="T809" s="95"/>
      <c r="U809" s="95"/>
      <c r="V809" s="96" t="str">
        <f>IF(INDEX(技能效果!AF:AF,MATCH(技能效果等级!B809,技能效果!B:B,0))="","",INDEX(技能效果!AF:AF,MATCH(技能效果等级!B809,技能效果!B:B,0)))</f>
        <v/>
      </c>
      <c r="W809" s="95">
        <f t="shared" si="10"/>
        <v>72</v>
      </c>
      <c r="X809" s="95"/>
      <c r="Y809" s="95"/>
    </row>
    <row r="810" spans="1:25" ht="16.5" x14ac:dyDescent="0.2">
      <c r="A810" s="62">
        <v>807</v>
      </c>
      <c r="B810" s="95">
        <f>INDEX(技能效果!B:B,MATCH(技能效果等级!W810,技能效果!AE:AE,0))</f>
        <v>130701802</v>
      </c>
      <c r="C810" s="95" t="str">
        <f>INDEX(技能效果!C:C,MATCH(技能效果等级!B810,技能效果!B:B,0))</f>
        <v>噬日普攻水晶</v>
      </c>
      <c r="D810" s="96" t="s">
        <v>873</v>
      </c>
      <c r="E810" s="95">
        <v>3</v>
      </c>
      <c r="F810" s="95">
        <f>INDEX(技能效果!H:H,MATCH(技能效果等级!B810,技能效果!B:B,0))</f>
        <v>3006</v>
      </c>
      <c r="G810" s="95">
        <f>IF(INDEX(技能效果!K:K,MATCH(B810,技能效果!B:B,0))=0,INDEX(技能效果!I:I,MATCH(技能效果等级!B810,技能效果!B:B,0)),INDEX(技能效果!I:I,MATCH(技能效果等级!B810,技能效果!B:B,0))*VLOOKUP(E810,技能数值计算!$C$19:$D$28,2,FALSE))</f>
        <v>1</v>
      </c>
      <c r="H810" s="95">
        <f>INDEX(技能效果!J:J,MATCH(技能效果等级!B810,技能效果!B:B,0))</f>
        <v>0</v>
      </c>
      <c r="I810" s="95"/>
      <c r="J810" s="95"/>
      <c r="K810" s="95"/>
      <c r="L810" s="95"/>
      <c r="M810" s="95"/>
      <c r="N810" s="96" t="str">
        <f>IF(INDEX(技能效果!L:L,MATCH(技能效果等级!B810,技能效果!B:B,0))="","",INDEX(技能效果!L:L,MATCH(技能效果等级!B810,技能效果!B:B,0)))</f>
        <v/>
      </c>
      <c r="O810" s="95">
        <f>IF(INDEX(技能效果!N:N,MATCH(B810,技能效果!B:B,0))=0,INDEX(技能效果!M:M,MATCH(技能效果等级!B810,技能效果!B:B,0)),INDEX(技能效果!M:M,MATCH(技能效果等级!B810,技能效果!B:B,0))*VLOOKUP(E810,技能数值计算!$C$19:$D$28,2,FALSE))</f>
        <v>0</v>
      </c>
      <c r="P810" s="95"/>
      <c r="Q810" s="95"/>
      <c r="R810" s="95" t="str">
        <f>IF(INDEX(技能效果!O:O,MATCH(技能效果等级!B810,技能效果!B:B,0))="","",INDEX(技能效果!O:O,MATCH(技能效果等级!B810,技能效果!B:B,0)))</f>
        <v/>
      </c>
      <c r="S810" s="95"/>
      <c r="T810" s="95"/>
      <c r="U810" s="95"/>
      <c r="V810" s="96" t="str">
        <f>IF(INDEX(技能效果!AF:AF,MATCH(技能效果等级!B810,技能效果!B:B,0))="","",INDEX(技能效果!AF:AF,MATCH(技能效果等级!B810,技能效果!B:B,0)))</f>
        <v/>
      </c>
      <c r="W810" s="95">
        <f t="shared" si="10"/>
        <v>72</v>
      </c>
      <c r="X810" s="95"/>
      <c r="Y810" s="95"/>
    </row>
    <row r="811" spans="1:25" ht="16.5" x14ac:dyDescent="0.2">
      <c r="A811" s="62">
        <v>808</v>
      </c>
      <c r="B811" s="95">
        <f>INDEX(技能效果!B:B,MATCH(技能效果等级!W811,技能效果!AE:AE,0))</f>
        <v>130701802</v>
      </c>
      <c r="C811" s="95" t="str">
        <f>INDEX(技能效果!C:C,MATCH(技能效果等级!B811,技能效果!B:B,0))</f>
        <v>噬日普攻水晶</v>
      </c>
      <c r="D811" s="96" t="s">
        <v>873</v>
      </c>
      <c r="E811" s="95">
        <v>4</v>
      </c>
      <c r="F811" s="95">
        <f>INDEX(技能效果!H:H,MATCH(技能效果等级!B811,技能效果!B:B,0))</f>
        <v>3006</v>
      </c>
      <c r="G811" s="95">
        <f>IF(INDEX(技能效果!K:K,MATCH(B811,技能效果!B:B,0))=0,INDEX(技能效果!I:I,MATCH(技能效果等级!B811,技能效果!B:B,0)),INDEX(技能效果!I:I,MATCH(技能效果等级!B811,技能效果!B:B,0))*VLOOKUP(E811,技能数值计算!$C$19:$D$28,2,FALSE))</f>
        <v>1</v>
      </c>
      <c r="H811" s="95">
        <f>INDEX(技能效果!J:J,MATCH(技能效果等级!B811,技能效果!B:B,0))</f>
        <v>0</v>
      </c>
      <c r="I811" s="95"/>
      <c r="J811" s="95"/>
      <c r="K811" s="95"/>
      <c r="L811" s="95"/>
      <c r="M811" s="95"/>
      <c r="N811" s="96" t="str">
        <f>IF(INDEX(技能效果!L:L,MATCH(技能效果等级!B811,技能效果!B:B,0))="","",INDEX(技能效果!L:L,MATCH(技能效果等级!B811,技能效果!B:B,0)))</f>
        <v/>
      </c>
      <c r="O811" s="95">
        <f>IF(INDEX(技能效果!N:N,MATCH(B811,技能效果!B:B,0))=0,INDEX(技能效果!M:M,MATCH(技能效果等级!B811,技能效果!B:B,0)),INDEX(技能效果!M:M,MATCH(技能效果等级!B811,技能效果!B:B,0))*VLOOKUP(E811,技能数值计算!$C$19:$D$28,2,FALSE))</f>
        <v>0</v>
      </c>
      <c r="P811" s="95"/>
      <c r="Q811" s="95"/>
      <c r="R811" s="95" t="str">
        <f>IF(INDEX(技能效果!O:O,MATCH(技能效果等级!B811,技能效果!B:B,0))="","",INDEX(技能效果!O:O,MATCH(技能效果等级!B811,技能效果!B:B,0)))</f>
        <v/>
      </c>
      <c r="S811" s="95"/>
      <c r="T811" s="95"/>
      <c r="U811" s="95"/>
      <c r="V811" s="96" t="str">
        <f>IF(INDEX(技能效果!AF:AF,MATCH(技能效果等级!B811,技能效果!B:B,0))="","",INDEX(技能效果!AF:AF,MATCH(技能效果等级!B811,技能效果!B:B,0)))</f>
        <v/>
      </c>
      <c r="W811" s="95">
        <f t="shared" si="10"/>
        <v>72</v>
      </c>
      <c r="X811" s="95"/>
      <c r="Y811" s="95"/>
    </row>
    <row r="812" spans="1:25" ht="16.5" x14ac:dyDescent="0.2">
      <c r="A812" s="62">
        <v>809</v>
      </c>
      <c r="B812" s="95">
        <f>INDEX(技能效果!B:B,MATCH(技能效果等级!W812,技能效果!AE:AE,0))</f>
        <v>130701802</v>
      </c>
      <c r="C812" s="95" t="str">
        <f>INDEX(技能效果!C:C,MATCH(技能效果等级!B812,技能效果!B:B,0))</f>
        <v>噬日普攻水晶</v>
      </c>
      <c r="D812" s="96" t="s">
        <v>873</v>
      </c>
      <c r="E812" s="95">
        <v>5</v>
      </c>
      <c r="F812" s="95">
        <f>INDEX(技能效果!H:H,MATCH(技能效果等级!B812,技能效果!B:B,0))</f>
        <v>3006</v>
      </c>
      <c r="G812" s="95">
        <f>IF(INDEX(技能效果!K:K,MATCH(B812,技能效果!B:B,0))=0,INDEX(技能效果!I:I,MATCH(技能效果等级!B812,技能效果!B:B,0)),INDEX(技能效果!I:I,MATCH(技能效果等级!B812,技能效果!B:B,0))*VLOOKUP(E812,技能数值计算!$C$19:$D$28,2,FALSE))</f>
        <v>1</v>
      </c>
      <c r="H812" s="95">
        <f>INDEX(技能效果!J:J,MATCH(技能效果等级!B812,技能效果!B:B,0))</f>
        <v>0</v>
      </c>
      <c r="I812" s="95"/>
      <c r="J812" s="95"/>
      <c r="K812" s="95"/>
      <c r="L812" s="95"/>
      <c r="M812" s="95"/>
      <c r="N812" s="96" t="str">
        <f>IF(INDEX(技能效果!L:L,MATCH(技能效果等级!B812,技能效果!B:B,0))="","",INDEX(技能效果!L:L,MATCH(技能效果等级!B812,技能效果!B:B,0)))</f>
        <v/>
      </c>
      <c r="O812" s="95">
        <f>IF(INDEX(技能效果!N:N,MATCH(B812,技能效果!B:B,0))=0,INDEX(技能效果!M:M,MATCH(技能效果等级!B812,技能效果!B:B,0)),INDEX(技能效果!M:M,MATCH(技能效果等级!B812,技能效果!B:B,0))*VLOOKUP(E812,技能数值计算!$C$19:$D$28,2,FALSE))</f>
        <v>0</v>
      </c>
      <c r="P812" s="95"/>
      <c r="Q812" s="95"/>
      <c r="R812" s="95" t="str">
        <f>IF(INDEX(技能效果!O:O,MATCH(技能效果等级!B812,技能效果!B:B,0))="","",INDEX(技能效果!O:O,MATCH(技能效果等级!B812,技能效果!B:B,0)))</f>
        <v/>
      </c>
      <c r="S812" s="95"/>
      <c r="T812" s="95"/>
      <c r="U812" s="95"/>
      <c r="V812" s="96" t="str">
        <f>IF(INDEX(技能效果!AF:AF,MATCH(技能效果等级!B812,技能效果!B:B,0))="","",INDEX(技能效果!AF:AF,MATCH(技能效果等级!B812,技能效果!B:B,0)))</f>
        <v/>
      </c>
      <c r="W812" s="95">
        <f t="shared" si="10"/>
        <v>72</v>
      </c>
      <c r="X812" s="95"/>
      <c r="Y812" s="95"/>
    </row>
    <row r="813" spans="1:25" ht="16.5" x14ac:dyDescent="0.2">
      <c r="A813" s="62">
        <v>810</v>
      </c>
      <c r="B813" s="95">
        <f>INDEX(技能效果!B:B,MATCH(技能效果等级!W813,技能效果!AE:AE,0))</f>
        <v>130701802</v>
      </c>
      <c r="C813" s="95" t="str">
        <f>INDEX(技能效果!C:C,MATCH(技能效果等级!B813,技能效果!B:B,0))</f>
        <v>噬日普攻水晶</v>
      </c>
      <c r="D813" s="96" t="s">
        <v>873</v>
      </c>
      <c r="E813" s="95">
        <v>6</v>
      </c>
      <c r="F813" s="95">
        <f>INDEX(技能效果!H:H,MATCH(技能效果等级!B813,技能效果!B:B,0))</f>
        <v>3006</v>
      </c>
      <c r="G813" s="95">
        <f>IF(INDEX(技能效果!K:K,MATCH(B813,技能效果!B:B,0))=0,INDEX(技能效果!I:I,MATCH(技能效果等级!B813,技能效果!B:B,0)),INDEX(技能效果!I:I,MATCH(技能效果等级!B813,技能效果!B:B,0))*VLOOKUP(E813,技能数值计算!$C$19:$D$28,2,FALSE))</f>
        <v>1</v>
      </c>
      <c r="H813" s="95">
        <f>INDEX(技能效果!J:J,MATCH(技能效果等级!B813,技能效果!B:B,0))</f>
        <v>0</v>
      </c>
      <c r="I813" s="95"/>
      <c r="J813" s="95"/>
      <c r="K813" s="95"/>
      <c r="L813" s="95"/>
      <c r="M813" s="95"/>
      <c r="N813" s="96" t="str">
        <f>IF(INDEX(技能效果!L:L,MATCH(技能效果等级!B813,技能效果!B:B,0))="","",INDEX(技能效果!L:L,MATCH(技能效果等级!B813,技能效果!B:B,0)))</f>
        <v/>
      </c>
      <c r="O813" s="95">
        <f>IF(INDEX(技能效果!N:N,MATCH(B813,技能效果!B:B,0))=0,INDEX(技能效果!M:M,MATCH(技能效果等级!B813,技能效果!B:B,0)),INDEX(技能效果!M:M,MATCH(技能效果等级!B813,技能效果!B:B,0))*VLOOKUP(E813,技能数值计算!$C$19:$D$28,2,FALSE))</f>
        <v>0</v>
      </c>
      <c r="P813" s="95"/>
      <c r="Q813" s="95"/>
      <c r="R813" s="95" t="str">
        <f>IF(INDEX(技能效果!O:O,MATCH(技能效果等级!B813,技能效果!B:B,0))="","",INDEX(技能效果!O:O,MATCH(技能效果等级!B813,技能效果!B:B,0)))</f>
        <v/>
      </c>
      <c r="S813" s="95"/>
      <c r="T813" s="95"/>
      <c r="U813" s="95"/>
      <c r="V813" s="96" t="str">
        <f>IF(INDEX(技能效果!AF:AF,MATCH(技能效果等级!B813,技能效果!B:B,0))="","",INDEX(技能效果!AF:AF,MATCH(技能效果等级!B813,技能效果!B:B,0)))</f>
        <v/>
      </c>
      <c r="W813" s="95">
        <f t="shared" ref="W813:W876" si="11">W803+1</f>
        <v>72</v>
      </c>
      <c r="X813" s="95"/>
      <c r="Y813" s="95"/>
    </row>
    <row r="814" spans="1:25" ht="16.5" x14ac:dyDescent="0.2">
      <c r="A814" s="62">
        <v>811</v>
      </c>
      <c r="B814" s="95">
        <f>INDEX(技能效果!B:B,MATCH(技能效果等级!W814,技能效果!AE:AE,0))</f>
        <v>130701802</v>
      </c>
      <c r="C814" s="95" t="str">
        <f>INDEX(技能效果!C:C,MATCH(技能效果等级!B814,技能效果!B:B,0))</f>
        <v>噬日普攻水晶</v>
      </c>
      <c r="D814" s="96" t="s">
        <v>873</v>
      </c>
      <c r="E814" s="95">
        <v>7</v>
      </c>
      <c r="F814" s="95">
        <f>INDEX(技能效果!H:H,MATCH(技能效果等级!B814,技能效果!B:B,0))</f>
        <v>3006</v>
      </c>
      <c r="G814" s="95">
        <f>IF(INDEX(技能效果!K:K,MATCH(B814,技能效果!B:B,0))=0,INDEX(技能效果!I:I,MATCH(技能效果等级!B814,技能效果!B:B,0)),INDEX(技能效果!I:I,MATCH(技能效果等级!B814,技能效果!B:B,0))*VLOOKUP(E814,技能数值计算!$C$19:$D$28,2,FALSE))</f>
        <v>1</v>
      </c>
      <c r="H814" s="95">
        <f>INDEX(技能效果!J:J,MATCH(技能效果等级!B814,技能效果!B:B,0))</f>
        <v>0</v>
      </c>
      <c r="I814" s="95"/>
      <c r="J814" s="95"/>
      <c r="K814" s="95"/>
      <c r="L814" s="95"/>
      <c r="M814" s="95"/>
      <c r="N814" s="96" t="str">
        <f>IF(INDEX(技能效果!L:L,MATCH(技能效果等级!B814,技能效果!B:B,0))="","",INDEX(技能效果!L:L,MATCH(技能效果等级!B814,技能效果!B:B,0)))</f>
        <v/>
      </c>
      <c r="O814" s="95">
        <f>IF(INDEX(技能效果!N:N,MATCH(B814,技能效果!B:B,0))=0,INDEX(技能效果!M:M,MATCH(技能效果等级!B814,技能效果!B:B,0)),INDEX(技能效果!M:M,MATCH(技能效果等级!B814,技能效果!B:B,0))*VLOOKUP(E814,技能数值计算!$C$19:$D$28,2,FALSE))</f>
        <v>0</v>
      </c>
      <c r="P814" s="95"/>
      <c r="Q814" s="95"/>
      <c r="R814" s="95" t="str">
        <f>IF(INDEX(技能效果!O:O,MATCH(技能效果等级!B814,技能效果!B:B,0))="","",INDEX(技能效果!O:O,MATCH(技能效果等级!B814,技能效果!B:B,0)))</f>
        <v/>
      </c>
      <c r="S814" s="95"/>
      <c r="T814" s="95"/>
      <c r="U814" s="95"/>
      <c r="V814" s="96" t="str">
        <f>IF(INDEX(技能效果!AF:AF,MATCH(技能效果等级!B814,技能效果!B:B,0))="","",INDEX(技能效果!AF:AF,MATCH(技能效果等级!B814,技能效果!B:B,0)))</f>
        <v/>
      </c>
      <c r="W814" s="95">
        <f t="shared" si="11"/>
        <v>72</v>
      </c>
      <c r="X814" s="95"/>
      <c r="Y814" s="95"/>
    </row>
    <row r="815" spans="1:25" ht="16.5" x14ac:dyDescent="0.2">
      <c r="A815" s="62">
        <v>812</v>
      </c>
      <c r="B815" s="95">
        <f>INDEX(技能效果!B:B,MATCH(技能效果等级!W815,技能效果!AE:AE,0))</f>
        <v>130701802</v>
      </c>
      <c r="C815" s="95" t="str">
        <f>INDEX(技能效果!C:C,MATCH(技能效果等级!B815,技能效果!B:B,0))</f>
        <v>噬日普攻水晶</v>
      </c>
      <c r="D815" s="96" t="s">
        <v>873</v>
      </c>
      <c r="E815" s="95">
        <v>8</v>
      </c>
      <c r="F815" s="95">
        <f>INDEX(技能效果!H:H,MATCH(技能效果等级!B815,技能效果!B:B,0))</f>
        <v>3006</v>
      </c>
      <c r="G815" s="95">
        <f>IF(INDEX(技能效果!K:K,MATCH(B815,技能效果!B:B,0))=0,INDEX(技能效果!I:I,MATCH(技能效果等级!B815,技能效果!B:B,0)),INDEX(技能效果!I:I,MATCH(技能效果等级!B815,技能效果!B:B,0))*VLOOKUP(E815,技能数值计算!$C$19:$D$28,2,FALSE))</f>
        <v>1</v>
      </c>
      <c r="H815" s="95">
        <f>INDEX(技能效果!J:J,MATCH(技能效果等级!B815,技能效果!B:B,0))</f>
        <v>0</v>
      </c>
      <c r="I815" s="95"/>
      <c r="J815" s="95"/>
      <c r="K815" s="95"/>
      <c r="L815" s="95"/>
      <c r="M815" s="95"/>
      <c r="N815" s="96" t="str">
        <f>IF(INDEX(技能效果!L:L,MATCH(技能效果等级!B815,技能效果!B:B,0))="","",INDEX(技能效果!L:L,MATCH(技能效果等级!B815,技能效果!B:B,0)))</f>
        <v/>
      </c>
      <c r="O815" s="95">
        <f>IF(INDEX(技能效果!N:N,MATCH(B815,技能效果!B:B,0))=0,INDEX(技能效果!M:M,MATCH(技能效果等级!B815,技能效果!B:B,0)),INDEX(技能效果!M:M,MATCH(技能效果等级!B815,技能效果!B:B,0))*VLOOKUP(E815,技能数值计算!$C$19:$D$28,2,FALSE))</f>
        <v>0</v>
      </c>
      <c r="P815" s="95"/>
      <c r="Q815" s="95"/>
      <c r="R815" s="95" t="str">
        <f>IF(INDEX(技能效果!O:O,MATCH(技能效果等级!B815,技能效果!B:B,0))="","",INDEX(技能效果!O:O,MATCH(技能效果等级!B815,技能效果!B:B,0)))</f>
        <v/>
      </c>
      <c r="S815" s="95"/>
      <c r="T815" s="95"/>
      <c r="U815" s="95"/>
      <c r="V815" s="96" t="str">
        <f>IF(INDEX(技能效果!AF:AF,MATCH(技能效果等级!B815,技能效果!B:B,0))="","",INDEX(技能效果!AF:AF,MATCH(技能效果等级!B815,技能效果!B:B,0)))</f>
        <v/>
      </c>
      <c r="W815" s="95">
        <f t="shared" si="11"/>
        <v>72</v>
      </c>
      <c r="X815" s="95"/>
      <c r="Y815" s="95"/>
    </row>
    <row r="816" spans="1:25" ht="16.5" x14ac:dyDescent="0.2">
      <c r="A816" s="62">
        <v>813</v>
      </c>
      <c r="B816" s="95">
        <f>INDEX(技能效果!B:B,MATCH(技能效果等级!W816,技能效果!AE:AE,0))</f>
        <v>130701802</v>
      </c>
      <c r="C816" s="95" t="str">
        <f>INDEX(技能效果!C:C,MATCH(技能效果等级!B816,技能效果!B:B,0))</f>
        <v>噬日普攻水晶</v>
      </c>
      <c r="D816" s="96" t="s">
        <v>873</v>
      </c>
      <c r="E816" s="95">
        <v>9</v>
      </c>
      <c r="F816" s="95">
        <f>INDEX(技能效果!H:H,MATCH(技能效果等级!B816,技能效果!B:B,0))</f>
        <v>3006</v>
      </c>
      <c r="G816" s="95">
        <f>IF(INDEX(技能效果!K:K,MATCH(B816,技能效果!B:B,0))=0,INDEX(技能效果!I:I,MATCH(技能效果等级!B816,技能效果!B:B,0)),INDEX(技能效果!I:I,MATCH(技能效果等级!B816,技能效果!B:B,0))*VLOOKUP(E816,技能数值计算!$C$19:$D$28,2,FALSE))</f>
        <v>1</v>
      </c>
      <c r="H816" s="95">
        <f>INDEX(技能效果!J:J,MATCH(技能效果等级!B816,技能效果!B:B,0))</f>
        <v>0</v>
      </c>
      <c r="I816" s="95"/>
      <c r="J816" s="95"/>
      <c r="K816" s="95"/>
      <c r="L816" s="95"/>
      <c r="M816" s="95"/>
      <c r="N816" s="96" t="str">
        <f>IF(INDEX(技能效果!L:L,MATCH(技能效果等级!B816,技能效果!B:B,0))="","",INDEX(技能效果!L:L,MATCH(技能效果等级!B816,技能效果!B:B,0)))</f>
        <v/>
      </c>
      <c r="O816" s="95">
        <f>IF(INDEX(技能效果!N:N,MATCH(B816,技能效果!B:B,0))=0,INDEX(技能效果!M:M,MATCH(技能效果等级!B816,技能效果!B:B,0)),INDEX(技能效果!M:M,MATCH(技能效果等级!B816,技能效果!B:B,0))*VLOOKUP(E816,技能数值计算!$C$19:$D$28,2,FALSE))</f>
        <v>0</v>
      </c>
      <c r="P816" s="95"/>
      <c r="Q816" s="95"/>
      <c r="R816" s="95" t="str">
        <f>IF(INDEX(技能效果!O:O,MATCH(技能效果等级!B816,技能效果!B:B,0))="","",INDEX(技能效果!O:O,MATCH(技能效果等级!B816,技能效果!B:B,0)))</f>
        <v/>
      </c>
      <c r="S816" s="95"/>
      <c r="T816" s="95"/>
      <c r="U816" s="95"/>
      <c r="V816" s="96" t="str">
        <f>IF(INDEX(技能效果!AF:AF,MATCH(技能效果等级!B816,技能效果!B:B,0))="","",INDEX(技能效果!AF:AF,MATCH(技能效果等级!B816,技能效果!B:B,0)))</f>
        <v/>
      </c>
      <c r="W816" s="95">
        <f t="shared" si="11"/>
        <v>72</v>
      </c>
      <c r="X816" s="95"/>
      <c r="Y816" s="95"/>
    </row>
    <row r="817" spans="1:25" ht="16.5" x14ac:dyDescent="0.2">
      <c r="A817" s="62">
        <v>814</v>
      </c>
      <c r="B817" s="95">
        <f>INDEX(技能效果!B:B,MATCH(技能效果等级!W817,技能效果!AE:AE,0))</f>
        <v>130701802</v>
      </c>
      <c r="C817" s="95" t="str">
        <f>INDEX(技能效果!C:C,MATCH(技能效果等级!B817,技能效果!B:B,0))</f>
        <v>噬日普攻水晶</v>
      </c>
      <c r="D817" s="96" t="s">
        <v>873</v>
      </c>
      <c r="E817" s="95">
        <v>10</v>
      </c>
      <c r="F817" s="95">
        <f>INDEX(技能效果!H:H,MATCH(技能效果等级!B817,技能效果!B:B,0))</f>
        <v>3006</v>
      </c>
      <c r="G817" s="95">
        <f>IF(INDEX(技能效果!K:K,MATCH(B817,技能效果!B:B,0))=0,INDEX(技能效果!I:I,MATCH(技能效果等级!B817,技能效果!B:B,0)),INDEX(技能效果!I:I,MATCH(技能效果等级!B817,技能效果!B:B,0))*VLOOKUP(E817,技能数值计算!$C$19:$D$28,2,FALSE))</f>
        <v>1</v>
      </c>
      <c r="H817" s="95">
        <f>INDEX(技能效果!J:J,MATCH(技能效果等级!B817,技能效果!B:B,0))</f>
        <v>0</v>
      </c>
      <c r="I817" s="95"/>
      <c r="J817" s="95"/>
      <c r="K817" s="95"/>
      <c r="L817" s="95"/>
      <c r="M817" s="95"/>
      <c r="N817" s="96" t="str">
        <f>IF(INDEX(技能效果!L:L,MATCH(技能效果等级!B817,技能效果!B:B,0))="","",INDEX(技能效果!L:L,MATCH(技能效果等级!B817,技能效果!B:B,0)))</f>
        <v/>
      </c>
      <c r="O817" s="95">
        <f>IF(INDEX(技能效果!N:N,MATCH(B817,技能效果!B:B,0))=0,INDEX(技能效果!M:M,MATCH(技能效果等级!B817,技能效果!B:B,0)),INDEX(技能效果!M:M,MATCH(技能效果等级!B817,技能效果!B:B,0))*VLOOKUP(E817,技能数值计算!$C$19:$D$28,2,FALSE))</f>
        <v>0</v>
      </c>
      <c r="P817" s="95"/>
      <c r="Q817" s="95"/>
      <c r="R817" s="95" t="str">
        <f>IF(INDEX(技能效果!O:O,MATCH(技能效果等级!B817,技能效果!B:B,0))="","",INDEX(技能效果!O:O,MATCH(技能效果等级!B817,技能效果!B:B,0)))</f>
        <v/>
      </c>
      <c r="S817" s="95"/>
      <c r="T817" s="95"/>
      <c r="U817" s="95"/>
      <c r="V817" s="96" t="str">
        <f>IF(INDEX(技能效果!AF:AF,MATCH(技能效果等级!B817,技能效果!B:B,0))="","",INDEX(技能效果!AF:AF,MATCH(技能效果等级!B817,技能效果!B:B,0)))</f>
        <v/>
      </c>
      <c r="W817" s="95">
        <f t="shared" si="11"/>
        <v>72</v>
      </c>
      <c r="X817" s="95"/>
      <c r="Y817" s="95"/>
    </row>
    <row r="818" spans="1:25" ht="16.5" x14ac:dyDescent="0.2">
      <c r="A818" s="62">
        <v>815</v>
      </c>
      <c r="B818" s="95">
        <f>INDEX(技能效果!B:B,MATCH(技能效果等级!W818,技能效果!AE:AE,0))</f>
        <v>130701901</v>
      </c>
      <c r="C818" s="95" t="str">
        <f>INDEX(技能效果!C:C,MATCH(技能效果等级!B818,技能效果!B:B,0))</f>
        <v>食火蜥普攻伤害</v>
      </c>
      <c r="D818" s="96" t="s">
        <v>873</v>
      </c>
      <c r="E818" s="95">
        <v>1</v>
      </c>
      <c r="F818" s="95">
        <f>INDEX(技能效果!H:H,MATCH(技能效果等级!B818,技能效果!B:B,0))</f>
        <v>1001</v>
      </c>
      <c r="G818" s="95">
        <f>IF(INDEX(技能效果!K:K,MATCH(B818,技能效果!B:B,0))=0,INDEX(技能效果!I:I,MATCH(技能效果等级!B818,技能效果!B:B,0)),INDEX(技能效果!I:I,MATCH(技能效果等级!B818,技能效果!B:B,0))*VLOOKUP(E818,技能数值计算!$C$19:$D$28,2,FALSE))</f>
        <v>1</v>
      </c>
      <c r="H818" s="95">
        <f>INDEX(技能效果!J:J,MATCH(技能效果等级!B818,技能效果!B:B,0))</f>
        <v>0</v>
      </c>
      <c r="I818" s="95"/>
      <c r="J818" s="95"/>
      <c r="K818" s="95"/>
      <c r="L818" s="95"/>
      <c r="M818" s="95"/>
      <c r="N818" s="96" t="str">
        <f>IF(INDEX(技能效果!L:L,MATCH(技能效果等级!B818,技能效果!B:B,0))="","",INDEX(技能效果!L:L,MATCH(技能效果等级!B818,技能效果!B:B,0)))</f>
        <v/>
      </c>
      <c r="O818" s="95">
        <f>IF(INDEX(技能效果!N:N,MATCH(B818,技能效果!B:B,0))=0,INDEX(技能效果!M:M,MATCH(技能效果等级!B818,技能效果!B:B,0)),INDEX(技能效果!M:M,MATCH(技能效果等级!B818,技能效果!B:B,0))*VLOOKUP(E818,技能数值计算!$C$19:$D$28,2,FALSE))</f>
        <v>0</v>
      </c>
      <c r="P818" s="95"/>
      <c r="Q818" s="95"/>
      <c r="R818" s="95" t="str">
        <f>IF(INDEX(技能效果!O:O,MATCH(技能效果等级!B818,技能效果!B:B,0))="","",INDEX(技能效果!O:O,MATCH(技能效果等级!B818,技能效果!B:B,0)))</f>
        <v/>
      </c>
      <c r="S818" s="95"/>
      <c r="T818" s="95"/>
      <c r="U818" s="95"/>
      <c r="V818" s="96" t="str">
        <f>IF(INDEX(技能效果!AF:AF,MATCH(技能效果等级!B818,技能效果!B:B,0))="","",INDEX(技能效果!AF:AF,MATCH(技能效果等级!B818,技能效果!B:B,0)))</f>
        <v/>
      </c>
      <c r="W818" s="95">
        <f t="shared" si="11"/>
        <v>73</v>
      </c>
      <c r="X818" s="95"/>
      <c r="Y818" s="95"/>
    </row>
    <row r="819" spans="1:25" ht="16.5" x14ac:dyDescent="0.2">
      <c r="A819" s="62">
        <v>816</v>
      </c>
      <c r="B819" s="95">
        <f>INDEX(技能效果!B:B,MATCH(技能效果等级!W819,技能效果!AE:AE,0))</f>
        <v>130701901</v>
      </c>
      <c r="C819" s="95" t="str">
        <f>INDEX(技能效果!C:C,MATCH(技能效果等级!B819,技能效果!B:B,0))</f>
        <v>食火蜥普攻伤害</v>
      </c>
      <c r="D819" s="96" t="s">
        <v>873</v>
      </c>
      <c r="E819" s="95">
        <v>2</v>
      </c>
      <c r="F819" s="95">
        <f>INDEX(技能效果!H:H,MATCH(技能效果等级!B819,技能效果!B:B,0))</f>
        <v>1001</v>
      </c>
      <c r="G819" s="95">
        <f>IF(INDEX(技能效果!K:K,MATCH(B819,技能效果!B:B,0))=0,INDEX(技能效果!I:I,MATCH(技能效果等级!B819,技能效果!B:B,0)),INDEX(技能效果!I:I,MATCH(技能效果等级!B819,技能效果!B:B,0))*VLOOKUP(E819,技能数值计算!$C$19:$D$28,2,FALSE))</f>
        <v>1</v>
      </c>
      <c r="H819" s="95">
        <f>INDEX(技能效果!J:J,MATCH(技能效果等级!B819,技能效果!B:B,0))</f>
        <v>0</v>
      </c>
      <c r="I819" s="95"/>
      <c r="J819" s="95"/>
      <c r="K819" s="95"/>
      <c r="L819" s="95"/>
      <c r="M819" s="95"/>
      <c r="N819" s="96" t="str">
        <f>IF(INDEX(技能效果!L:L,MATCH(技能效果等级!B819,技能效果!B:B,0))="","",INDEX(技能效果!L:L,MATCH(技能效果等级!B819,技能效果!B:B,0)))</f>
        <v/>
      </c>
      <c r="O819" s="95">
        <f>IF(INDEX(技能效果!N:N,MATCH(B819,技能效果!B:B,0))=0,INDEX(技能效果!M:M,MATCH(技能效果等级!B819,技能效果!B:B,0)),INDEX(技能效果!M:M,MATCH(技能效果等级!B819,技能效果!B:B,0))*VLOOKUP(E819,技能数值计算!$C$19:$D$28,2,FALSE))</f>
        <v>0</v>
      </c>
      <c r="P819" s="95"/>
      <c r="Q819" s="95"/>
      <c r="R819" s="95" t="str">
        <f>IF(INDEX(技能效果!O:O,MATCH(技能效果等级!B819,技能效果!B:B,0))="","",INDEX(技能效果!O:O,MATCH(技能效果等级!B819,技能效果!B:B,0)))</f>
        <v/>
      </c>
      <c r="S819" s="95"/>
      <c r="T819" s="95"/>
      <c r="U819" s="95"/>
      <c r="V819" s="96" t="str">
        <f>IF(INDEX(技能效果!AF:AF,MATCH(技能效果等级!B819,技能效果!B:B,0))="","",INDEX(技能效果!AF:AF,MATCH(技能效果等级!B819,技能效果!B:B,0)))</f>
        <v/>
      </c>
      <c r="W819" s="95">
        <f t="shared" si="11"/>
        <v>73</v>
      </c>
      <c r="X819" s="95"/>
      <c r="Y819" s="95"/>
    </row>
    <row r="820" spans="1:25" ht="16.5" x14ac:dyDescent="0.2">
      <c r="A820" s="62">
        <v>817</v>
      </c>
      <c r="B820" s="95">
        <f>INDEX(技能效果!B:B,MATCH(技能效果等级!W820,技能效果!AE:AE,0))</f>
        <v>130701901</v>
      </c>
      <c r="C820" s="95" t="str">
        <f>INDEX(技能效果!C:C,MATCH(技能效果等级!B820,技能效果!B:B,0))</f>
        <v>食火蜥普攻伤害</v>
      </c>
      <c r="D820" s="96" t="s">
        <v>873</v>
      </c>
      <c r="E820" s="95">
        <v>3</v>
      </c>
      <c r="F820" s="95">
        <f>INDEX(技能效果!H:H,MATCH(技能效果等级!B820,技能效果!B:B,0))</f>
        <v>1001</v>
      </c>
      <c r="G820" s="95">
        <f>IF(INDEX(技能效果!K:K,MATCH(B820,技能效果!B:B,0))=0,INDEX(技能效果!I:I,MATCH(技能效果等级!B820,技能效果!B:B,0)),INDEX(技能效果!I:I,MATCH(技能效果等级!B820,技能效果!B:B,0))*VLOOKUP(E820,技能数值计算!$C$19:$D$28,2,FALSE))</f>
        <v>1</v>
      </c>
      <c r="H820" s="95">
        <f>INDEX(技能效果!J:J,MATCH(技能效果等级!B820,技能效果!B:B,0))</f>
        <v>0</v>
      </c>
      <c r="I820" s="95"/>
      <c r="J820" s="95"/>
      <c r="K820" s="95"/>
      <c r="L820" s="95"/>
      <c r="M820" s="95"/>
      <c r="N820" s="96" t="str">
        <f>IF(INDEX(技能效果!L:L,MATCH(技能效果等级!B820,技能效果!B:B,0))="","",INDEX(技能效果!L:L,MATCH(技能效果等级!B820,技能效果!B:B,0)))</f>
        <v/>
      </c>
      <c r="O820" s="95">
        <f>IF(INDEX(技能效果!N:N,MATCH(B820,技能效果!B:B,0))=0,INDEX(技能效果!M:M,MATCH(技能效果等级!B820,技能效果!B:B,0)),INDEX(技能效果!M:M,MATCH(技能效果等级!B820,技能效果!B:B,0))*VLOOKUP(E820,技能数值计算!$C$19:$D$28,2,FALSE))</f>
        <v>0</v>
      </c>
      <c r="P820" s="95"/>
      <c r="Q820" s="95"/>
      <c r="R820" s="95" t="str">
        <f>IF(INDEX(技能效果!O:O,MATCH(技能效果等级!B820,技能效果!B:B,0))="","",INDEX(技能效果!O:O,MATCH(技能效果等级!B820,技能效果!B:B,0)))</f>
        <v/>
      </c>
      <c r="S820" s="95"/>
      <c r="T820" s="95"/>
      <c r="U820" s="95"/>
      <c r="V820" s="96" t="str">
        <f>IF(INDEX(技能效果!AF:AF,MATCH(技能效果等级!B820,技能效果!B:B,0))="","",INDEX(技能效果!AF:AF,MATCH(技能效果等级!B820,技能效果!B:B,0)))</f>
        <v/>
      </c>
      <c r="W820" s="95">
        <f t="shared" si="11"/>
        <v>73</v>
      </c>
      <c r="X820" s="95"/>
      <c r="Y820" s="95"/>
    </row>
    <row r="821" spans="1:25" ht="16.5" x14ac:dyDescent="0.2">
      <c r="A821" s="62">
        <v>818</v>
      </c>
      <c r="B821" s="95">
        <f>INDEX(技能效果!B:B,MATCH(技能效果等级!W821,技能效果!AE:AE,0))</f>
        <v>130701901</v>
      </c>
      <c r="C821" s="95" t="str">
        <f>INDEX(技能效果!C:C,MATCH(技能效果等级!B821,技能效果!B:B,0))</f>
        <v>食火蜥普攻伤害</v>
      </c>
      <c r="D821" s="96" t="s">
        <v>873</v>
      </c>
      <c r="E821" s="95">
        <v>4</v>
      </c>
      <c r="F821" s="95">
        <f>INDEX(技能效果!H:H,MATCH(技能效果等级!B821,技能效果!B:B,0))</f>
        <v>1001</v>
      </c>
      <c r="G821" s="95">
        <f>IF(INDEX(技能效果!K:K,MATCH(B821,技能效果!B:B,0))=0,INDEX(技能效果!I:I,MATCH(技能效果等级!B821,技能效果!B:B,0)),INDEX(技能效果!I:I,MATCH(技能效果等级!B821,技能效果!B:B,0))*VLOOKUP(E821,技能数值计算!$C$19:$D$28,2,FALSE))</f>
        <v>1</v>
      </c>
      <c r="H821" s="95">
        <f>INDEX(技能效果!J:J,MATCH(技能效果等级!B821,技能效果!B:B,0))</f>
        <v>0</v>
      </c>
      <c r="I821" s="95"/>
      <c r="J821" s="95"/>
      <c r="K821" s="95"/>
      <c r="L821" s="95"/>
      <c r="M821" s="95"/>
      <c r="N821" s="96" t="str">
        <f>IF(INDEX(技能效果!L:L,MATCH(技能效果等级!B821,技能效果!B:B,0))="","",INDEX(技能效果!L:L,MATCH(技能效果等级!B821,技能效果!B:B,0)))</f>
        <v/>
      </c>
      <c r="O821" s="95">
        <f>IF(INDEX(技能效果!N:N,MATCH(B821,技能效果!B:B,0))=0,INDEX(技能效果!M:M,MATCH(技能效果等级!B821,技能效果!B:B,0)),INDEX(技能效果!M:M,MATCH(技能效果等级!B821,技能效果!B:B,0))*VLOOKUP(E821,技能数值计算!$C$19:$D$28,2,FALSE))</f>
        <v>0</v>
      </c>
      <c r="P821" s="95"/>
      <c r="Q821" s="95"/>
      <c r="R821" s="95" t="str">
        <f>IF(INDEX(技能效果!O:O,MATCH(技能效果等级!B821,技能效果!B:B,0))="","",INDEX(技能效果!O:O,MATCH(技能效果等级!B821,技能效果!B:B,0)))</f>
        <v/>
      </c>
      <c r="S821" s="95"/>
      <c r="T821" s="95"/>
      <c r="U821" s="95"/>
      <c r="V821" s="96" t="str">
        <f>IF(INDEX(技能效果!AF:AF,MATCH(技能效果等级!B821,技能效果!B:B,0))="","",INDEX(技能效果!AF:AF,MATCH(技能效果等级!B821,技能效果!B:B,0)))</f>
        <v/>
      </c>
      <c r="W821" s="95">
        <f t="shared" si="11"/>
        <v>73</v>
      </c>
      <c r="X821" s="95"/>
      <c r="Y821" s="95"/>
    </row>
    <row r="822" spans="1:25" ht="16.5" x14ac:dyDescent="0.2">
      <c r="A822" s="62">
        <v>819</v>
      </c>
      <c r="B822" s="95">
        <f>INDEX(技能效果!B:B,MATCH(技能效果等级!W822,技能效果!AE:AE,0))</f>
        <v>130701901</v>
      </c>
      <c r="C822" s="95" t="str">
        <f>INDEX(技能效果!C:C,MATCH(技能效果等级!B822,技能效果!B:B,0))</f>
        <v>食火蜥普攻伤害</v>
      </c>
      <c r="D822" s="96" t="s">
        <v>873</v>
      </c>
      <c r="E822" s="95">
        <v>5</v>
      </c>
      <c r="F822" s="95">
        <f>INDEX(技能效果!H:H,MATCH(技能效果等级!B822,技能效果!B:B,0))</f>
        <v>1001</v>
      </c>
      <c r="G822" s="95">
        <f>IF(INDEX(技能效果!K:K,MATCH(B822,技能效果!B:B,0))=0,INDEX(技能效果!I:I,MATCH(技能效果等级!B822,技能效果!B:B,0)),INDEX(技能效果!I:I,MATCH(技能效果等级!B822,技能效果!B:B,0))*VLOOKUP(E822,技能数值计算!$C$19:$D$28,2,FALSE))</f>
        <v>1</v>
      </c>
      <c r="H822" s="95">
        <f>INDEX(技能效果!J:J,MATCH(技能效果等级!B822,技能效果!B:B,0))</f>
        <v>0</v>
      </c>
      <c r="I822" s="95"/>
      <c r="J822" s="95"/>
      <c r="K822" s="95"/>
      <c r="L822" s="95"/>
      <c r="M822" s="95"/>
      <c r="N822" s="96" t="str">
        <f>IF(INDEX(技能效果!L:L,MATCH(技能效果等级!B822,技能效果!B:B,0))="","",INDEX(技能效果!L:L,MATCH(技能效果等级!B822,技能效果!B:B,0)))</f>
        <v/>
      </c>
      <c r="O822" s="95">
        <f>IF(INDEX(技能效果!N:N,MATCH(B822,技能效果!B:B,0))=0,INDEX(技能效果!M:M,MATCH(技能效果等级!B822,技能效果!B:B,0)),INDEX(技能效果!M:M,MATCH(技能效果等级!B822,技能效果!B:B,0))*VLOOKUP(E822,技能数值计算!$C$19:$D$28,2,FALSE))</f>
        <v>0</v>
      </c>
      <c r="P822" s="95"/>
      <c r="Q822" s="95"/>
      <c r="R822" s="95" t="str">
        <f>IF(INDEX(技能效果!O:O,MATCH(技能效果等级!B822,技能效果!B:B,0))="","",INDEX(技能效果!O:O,MATCH(技能效果等级!B822,技能效果!B:B,0)))</f>
        <v/>
      </c>
      <c r="S822" s="95"/>
      <c r="T822" s="95"/>
      <c r="U822" s="95"/>
      <c r="V822" s="96" t="str">
        <f>IF(INDEX(技能效果!AF:AF,MATCH(技能效果等级!B822,技能效果!B:B,0))="","",INDEX(技能效果!AF:AF,MATCH(技能效果等级!B822,技能效果!B:B,0)))</f>
        <v/>
      </c>
      <c r="W822" s="95">
        <f t="shared" si="11"/>
        <v>73</v>
      </c>
      <c r="X822" s="95"/>
      <c r="Y822" s="95"/>
    </row>
    <row r="823" spans="1:25" ht="16.5" x14ac:dyDescent="0.2">
      <c r="A823" s="62">
        <v>820</v>
      </c>
      <c r="B823" s="95">
        <f>INDEX(技能效果!B:B,MATCH(技能效果等级!W823,技能效果!AE:AE,0))</f>
        <v>130701901</v>
      </c>
      <c r="C823" s="95" t="str">
        <f>INDEX(技能效果!C:C,MATCH(技能效果等级!B823,技能效果!B:B,0))</f>
        <v>食火蜥普攻伤害</v>
      </c>
      <c r="D823" s="96" t="s">
        <v>873</v>
      </c>
      <c r="E823" s="95">
        <v>6</v>
      </c>
      <c r="F823" s="95">
        <f>INDEX(技能效果!H:H,MATCH(技能效果等级!B823,技能效果!B:B,0))</f>
        <v>1001</v>
      </c>
      <c r="G823" s="95">
        <f>IF(INDEX(技能效果!K:K,MATCH(B823,技能效果!B:B,0))=0,INDEX(技能效果!I:I,MATCH(技能效果等级!B823,技能效果!B:B,0)),INDEX(技能效果!I:I,MATCH(技能效果等级!B823,技能效果!B:B,0))*VLOOKUP(E823,技能数值计算!$C$19:$D$28,2,FALSE))</f>
        <v>1</v>
      </c>
      <c r="H823" s="95">
        <f>INDEX(技能效果!J:J,MATCH(技能效果等级!B823,技能效果!B:B,0))</f>
        <v>0</v>
      </c>
      <c r="I823" s="95"/>
      <c r="J823" s="95"/>
      <c r="K823" s="95"/>
      <c r="L823" s="95"/>
      <c r="M823" s="95"/>
      <c r="N823" s="96" t="str">
        <f>IF(INDEX(技能效果!L:L,MATCH(技能效果等级!B823,技能效果!B:B,0))="","",INDEX(技能效果!L:L,MATCH(技能效果等级!B823,技能效果!B:B,0)))</f>
        <v/>
      </c>
      <c r="O823" s="95">
        <f>IF(INDEX(技能效果!N:N,MATCH(B823,技能效果!B:B,0))=0,INDEX(技能效果!M:M,MATCH(技能效果等级!B823,技能效果!B:B,0)),INDEX(技能效果!M:M,MATCH(技能效果等级!B823,技能效果!B:B,0))*VLOOKUP(E823,技能数值计算!$C$19:$D$28,2,FALSE))</f>
        <v>0</v>
      </c>
      <c r="P823" s="95"/>
      <c r="Q823" s="95"/>
      <c r="R823" s="95" t="str">
        <f>IF(INDEX(技能效果!O:O,MATCH(技能效果等级!B823,技能效果!B:B,0))="","",INDEX(技能效果!O:O,MATCH(技能效果等级!B823,技能效果!B:B,0)))</f>
        <v/>
      </c>
      <c r="S823" s="95"/>
      <c r="T823" s="95"/>
      <c r="U823" s="95"/>
      <c r="V823" s="96" t="str">
        <f>IF(INDEX(技能效果!AF:AF,MATCH(技能效果等级!B823,技能效果!B:B,0))="","",INDEX(技能效果!AF:AF,MATCH(技能效果等级!B823,技能效果!B:B,0)))</f>
        <v/>
      </c>
      <c r="W823" s="95">
        <f t="shared" si="11"/>
        <v>73</v>
      </c>
      <c r="X823" s="95"/>
      <c r="Y823" s="95"/>
    </row>
    <row r="824" spans="1:25" ht="16.5" x14ac:dyDescent="0.2">
      <c r="A824" s="62">
        <v>821</v>
      </c>
      <c r="B824" s="95">
        <f>INDEX(技能效果!B:B,MATCH(技能效果等级!W824,技能效果!AE:AE,0))</f>
        <v>130701901</v>
      </c>
      <c r="C824" s="95" t="str">
        <f>INDEX(技能效果!C:C,MATCH(技能效果等级!B824,技能效果!B:B,0))</f>
        <v>食火蜥普攻伤害</v>
      </c>
      <c r="D824" s="96" t="s">
        <v>873</v>
      </c>
      <c r="E824" s="95">
        <v>7</v>
      </c>
      <c r="F824" s="95">
        <f>INDEX(技能效果!H:H,MATCH(技能效果等级!B824,技能效果!B:B,0))</f>
        <v>1001</v>
      </c>
      <c r="G824" s="95">
        <f>IF(INDEX(技能效果!K:K,MATCH(B824,技能效果!B:B,0))=0,INDEX(技能效果!I:I,MATCH(技能效果等级!B824,技能效果!B:B,0)),INDEX(技能效果!I:I,MATCH(技能效果等级!B824,技能效果!B:B,0))*VLOOKUP(E824,技能数值计算!$C$19:$D$28,2,FALSE))</f>
        <v>1</v>
      </c>
      <c r="H824" s="95">
        <f>INDEX(技能效果!J:J,MATCH(技能效果等级!B824,技能效果!B:B,0))</f>
        <v>0</v>
      </c>
      <c r="I824" s="95"/>
      <c r="J824" s="95"/>
      <c r="K824" s="95"/>
      <c r="L824" s="95"/>
      <c r="M824" s="95"/>
      <c r="N824" s="96" t="str">
        <f>IF(INDEX(技能效果!L:L,MATCH(技能效果等级!B824,技能效果!B:B,0))="","",INDEX(技能效果!L:L,MATCH(技能效果等级!B824,技能效果!B:B,0)))</f>
        <v/>
      </c>
      <c r="O824" s="95">
        <f>IF(INDEX(技能效果!N:N,MATCH(B824,技能效果!B:B,0))=0,INDEX(技能效果!M:M,MATCH(技能效果等级!B824,技能效果!B:B,0)),INDEX(技能效果!M:M,MATCH(技能效果等级!B824,技能效果!B:B,0))*VLOOKUP(E824,技能数值计算!$C$19:$D$28,2,FALSE))</f>
        <v>0</v>
      </c>
      <c r="P824" s="95"/>
      <c r="Q824" s="95"/>
      <c r="R824" s="95" t="str">
        <f>IF(INDEX(技能效果!O:O,MATCH(技能效果等级!B824,技能效果!B:B,0))="","",INDEX(技能效果!O:O,MATCH(技能效果等级!B824,技能效果!B:B,0)))</f>
        <v/>
      </c>
      <c r="S824" s="95"/>
      <c r="T824" s="95"/>
      <c r="U824" s="95"/>
      <c r="V824" s="96" t="str">
        <f>IF(INDEX(技能效果!AF:AF,MATCH(技能效果等级!B824,技能效果!B:B,0))="","",INDEX(技能效果!AF:AF,MATCH(技能效果等级!B824,技能效果!B:B,0)))</f>
        <v/>
      </c>
      <c r="W824" s="95">
        <f t="shared" si="11"/>
        <v>73</v>
      </c>
      <c r="X824" s="95"/>
      <c r="Y824" s="95"/>
    </row>
    <row r="825" spans="1:25" ht="16.5" x14ac:dyDescent="0.2">
      <c r="A825" s="62">
        <v>822</v>
      </c>
      <c r="B825" s="95">
        <f>INDEX(技能效果!B:B,MATCH(技能效果等级!W825,技能效果!AE:AE,0))</f>
        <v>130701901</v>
      </c>
      <c r="C825" s="95" t="str">
        <f>INDEX(技能效果!C:C,MATCH(技能效果等级!B825,技能效果!B:B,0))</f>
        <v>食火蜥普攻伤害</v>
      </c>
      <c r="D825" s="96" t="s">
        <v>873</v>
      </c>
      <c r="E825" s="95">
        <v>8</v>
      </c>
      <c r="F825" s="95">
        <f>INDEX(技能效果!H:H,MATCH(技能效果等级!B825,技能效果!B:B,0))</f>
        <v>1001</v>
      </c>
      <c r="G825" s="95">
        <f>IF(INDEX(技能效果!K:K,MATCH(B825,技能效果!B:B,0))=0,INDEX(技能效果!I:I,MATCH(技能效果等级!B825,技能效果!B:B,0)),INDEX(技能效果!I:I,MATCH(技能效果等级!B825,技能效果!B:B,0))*VLOOKUP(E825,技能数值计算!$C$19:$D$28,2,FALSE))</f>
        <v>1</v>
      </c>
      <c r="H825" s="95">
        <f>INDEX(技能效果!J:J,MATCH(技能效果等级!B825,技能效果!B:B,0))</f>
        <v>0</v>
      </c>
      <c r="I825" s="95"/>
      <c r="J825" s="95"/>
      <c r="K825" s="95"/>
      <c r="L825" s="95"/>
      <c r="M825" s="95"/>
      <c r="N825" s="96" t="str">
        <f>IF(INDEX(技能效果!L:L,MATCH(技能效果等级!B825,技能效果!B:B,0))="","",INDEX(技能效果!L:L,MATCH(技能效果等级!B825,技能效果!B:B,0)))</f>
        <v/>
      </c>
      <c r="O825" s="95">
        <f>IF(INDEX(技能效果!N:N,MATCH(B825,技能效果!B:B,0))=0,INDEX(技能效果!M:M,MATCH(技能效果等级!B825,技能效果!B:B,0)),INDEX(技能效果!M:M,MATCH(技能效果等级!B825,技能效果!B:B,0))*VLOOKUP(E825,技能数值计算!$C$19:$D$28,2,FALSE))</f>
        <v>0</v>
      </c>
      <c r="P825" s="95"/>
      <c r="Q825" s="95"/>
      <c r="R825" s="95" t="str">
        <f>IF(INDEX(技能效果!O:O,MATCH(技能效果等级!B825,技能效果!B:B,0))="","",INDEX(技能效果!O:O,MATCH(技能效果等级!B825,技能效果!B:B,0)))</f>
        <v/>
      </c>
      <c r="S825" s="95"/>
      <c r="T825" s="95"/>
      <c r="U825" s="95"/>
      <c r="V825" s="96" t="str">
        <f>IF(INDEX(技能效果!AF:AF,MATCH(技能效果等级!B825,技能效果!B:B,0))="","",INDEX(技能效果!AF:AF,MATCH(技能效果等级!B825,技能效果!B:B,0)))</f>
        <v/>
      </c>
      <c r="W825" s="95">
        <f t="shared" si="11"/>
        <v>73</v>
      </c>
      <c r="X825" s="95"/>
      <c r="Y825" s="95"/>
    </row>
    <row r="826" spans="1:25" ht="16.5" x14ac:dyDescent="0.2">
      <c r="A826" s="62">
        <v>823</v>
      </c>
      <c r="B826" s="95">
        <f>INDEX(技能效果!B:B,MATCH(技能效果等级!W826,技能效果!AE:AE,0))</f>
        <v>130701901</v>
      </c>
      <c r="C826" s="95" t="str">
        <f>INDEX(技能效果!C:C,MATCH(技能效果等级!B826,技能效果!B:B,0))</f>
        <v>食火蜥普攻伤害</v>
      </c>
      <c r="D826" s="96" t="s">
        <v>873</v>
      </c>
      <c r="E826" s="95">
        <v>9</v>
      </c>
      <c r="F826" s="95">
        <f>INDEX(技能效果!H:H,MATCH(技能效果等级!B826,技能效果!B:B,0))</f>
        <v>1001</v>
      </c>
      <c r="G826" s="95">
        <f>IF(INDEX(技能效果!K:K,MATCH(B826,技能效果!B:B,0))=0,INDEX(技能效果!I:I,MATCH(技能效果等级!B826,技能效果!B:B,0)),INDEX(技能效果!I:I,MATCH(技能效果等级!B826,技能效果!B:B,0))*VLOOKUP(E826,技能数值计算!$C$19:$D$28,2,FALSE))</f>
        <v>1</v>
      </c>
      <c r="H826" s="95">
        <f>INDEX(技能效果!J:J,MATCH(技能效果等级!B826,技能效果!B:B,0))</f>
        <v>0</v>
      </c>
      <c r="I826" s="95"/>
      <c r="J826" s="95"/>
      <c r="K826" s="95"/>
      <c r="L826" s="95"/>
      <c r="M826" s="95"/>
      <c r="N826" s="96" t="str">
        <f>IF(INDEX(技能效果!L:L,MATCH(技能效果等级!B826,技能效果!B:B,0))="","",INDEX(技能效果!L:L,MATCH(技能效果等级!B826,技能效果!B:B,0)))</f>
        <v/>
      </c>
      <c r="O826" s="95">
        <f>IF(INDEX(技能效果!N:N,MATCH(B826,技能效果!B:B,0))=0,INDEX(技能效果!M:M,MATCH(技能效果等级!B826,技能效果!B:B,0)),INDEX(技能效果!M:M,MATCH(技能效果等级!B826,技能效果!B:B,0))*VLOOKUP(E826,技能数值计算!$C$19:$D$28,2,FALSE))</f>
        <v>0</v>
      </c>
      <c r="P826" s="95"/>
      <c r="Q826" s="95"/>
      <c r="R826" s="95" t="str">
        <f>IF(INDEX(技能效果!O:O,MATCH(技能效果等级!B826,技能效果!B:B,0))="","",INDEX(技能效果!O:O,MATCH(技能效果等级!B826,技能效果!B:B,0)))</f>
        <v/>
      </c>
      <c r="S826" s="95"/>
      <c r="T826" s="95"/>
      <c r="U826" s="95"/>
      <c r="V826" s="96" t="str">
        <f>IF(INDEX(技能效果!AF:AF,MATCH(技能效果等级!B826,技能效果!B:B,0))="","",INDEX(技能效果!AF:AF,MATCH(技能效果等级!B826,技能效果!B:B,0)))</f>
        <v/>
      </c>
      <c r="W826" s="95">
        <f t="shared" si="11"/>
        <v>73</v>
      </c>
      <c r="X826" s="95"/>
      <c r="Y826" s="95"/>
    </row>
    <row r="827" spans="1:25" ht="16.5" x14ac:dyDescent="0.2">
      <c r="A827" s="62">
        <v>824</v>
      </c>
      <c r="B827" s="95">
        <f>INDEX(技能效果!B:B,MATCH(技能效果等级!W827,技能效果!AE:AE,0))</f>
        <v>130701901</v>
      </c>
      <c r="C827" s="95" t="str">
        <f>INDEX(技能效果!C:C,MATCH(技能效果等级!B827,技能效果!B:B,0))</f>
        <v>食火蜥普攻伤害</v>
      </c>
      <c r="D827" s="96" t="s">
        <v>873</v>
      </c>
      <c r="E827" s="95">
        <v>10</v>
      </c>
      <c r="F827" s="95">
        <f>INDEX(技能效果!H:H,MATCH(技能效果等级!B827,技能效果!B:B,0))</f>
        <v>1001</v>
      </c>
      <c r="G827" s="95">
        <f>IF(INDEX(技能效果!K:K,MATCH(B827,技能效果!B:B,0))=0,INDEX(技能效果!I:I,MATCH(技能效果等级!B827,技能效果!B:B,0)),INDEX(技能效果!I:I,MATCH(技能效果等级!B827,技能效果!B:B,0))*VLOOKUP(E827,技能数值计算!$C$19:$D$28,2,FALSE))</f>
        <v>1</v>
      </c>
      <c r="H827" s="95">
        <f>INDEX(技能效果!J:J,MATCH(技能效果等级!B827,技能效果!B:B,0))</f>
        <v>0</v>
      </c>
      <c r="I827" s="95"/>
      <c r="J827" s="95"/>
      <c r="K827" s="95"/>
      <c r="L827" s="95"/>
      <c r="M827" s="95"/>
      <c r="N827" s="96" t="str">
        <f>IF(INDEX(技能效果!L:L,MATCH(技能效果等级!B827,技能效果!B:B,0))="","",INDEX(技能效果!L:L,MATCH(技能效果等级!B827,技能效果!B:B,0)))</f>
        <v/>
      </c>
      <c r="O827" s="95">
        <f>IF(INDEX(技能效果!N:N,MATCH(B827,技能效果!B:B,0))=0,INDEX(技能效果!M:M,MATCH(技能效果等级!B827,技能效果!B:B,0)),INDEX(技能效果!M:M,MATCH(技能效果等级!B827,技能效果!B:B,0))*VLOOKUP(E827,技能数值计算!$C$19:$D$28,2,FALSE))</f>
        <v>0</v>
      </c>
      <c r="P827" s="95"/>
      <c r="Q827" s="95"/>
      <c r="R827" s="95" t="str">
        <f>IF(INDEX(技能效果!O:O,MATCH(技能效果等级!B827,技能效果!B:B,0))="","",INDEX(技能效果!O:O,MATCH(技能效果等级!B827,技能效果!B:B,0)))</f>
        <v/>
      </c>
      <c r="S827" s="95"/>
      <c r="T827" s="95"/>
      <c r="U827" s="95"/>
      <c r="V827" s="96" t="str">
        <f>IF(INDEX(技能效果!AF:AF,MATCH(技能效果等级!B827,技能效果!B:B,0))="","",INDEX(技能效果!AF:AF,MATCH(技能效果等级!B827,技能效果!B:B,0)))</f>
        <v/>
      </c>
      <c r="W827" s="95">
        <f t="shared" si="11"/>
        <v>73</v>
      </c>
      <c r="X827" s="95"/>
      <c r="Y827" s="95"/>
    </row>
    <row r="828" spans="1:25" ht="16.5" x14ac:dyDescent="0.2">
      <c r="A828" s="62">
        <v>825</v>
      </c>
      <c r="B828" s="95">
        <f>INDEX(技能效果!B:B,MATCH(技能效果等级!W828,技能效果!AE:AE,0))</f>
        <v>130701902</v>
      </c>
      <c r="C828" s="95" t="str">
        <f>INDEX(技能效果!C:C,MATCH(技能效果等级!B828,技能效果!B:B,0))</f>
        <v>食火蜥普攻水晶</v>
      </c>
      <c r="D828" s="96" t="s">
        <v>873</v>
      </c>
      <c r="E828" s="95">
        <v>1</v>
      </c>
      <c r="F828" s="95">
        <f>INDEX(技能效果!H:H,MATCH(技能效果等级!B828,技能效果!B:B,0))</f>
        <v>3006</v>
      </c>
      <c r="G828" s="95">
        <f>IF(INDEX(技能效果!K:K,MATCH(B828,技能效果!B:B,0))=0,INDEX(技能效果!I:I,MATCH(技能效果等级!B828,技能效果!B:B,0)),INDEX(技能效果!I:I,MATCH(技能效果等级!B828,技能效果!B:B,0))*VLOOKUP(E828,技能数值计算!$C$19:$D$28,2,FALSE))</f>
        <v>1</v>
      </c>
      <c r="H828" s="95">
        <f>INDEX(技能效果!J:J,MATCH(技能效果等级!B828,技能效果!B:B,0))</f>
        <v>0</v>
      </c>
      <c r="I828" s="95"/>
      <c r="J828" s="95"/>
      <c r="K828" s="95"/>
      <c r="L828" s="95"/>
      <c r="M828" s="95"/>
      <c r="N828" s="96" t="str">
        <f>IF(INDEX(技能效果!L:L,MATCH(技能效果等级!B828,技能效果!B:B,0))="","",INDEX(技能效果!L:L,MATCH(技能效果等级!B828,技能效果!B:B,0)))</f>
        <v/>
      </c>
      <c r="O828" s="95">
        <f>IF(INDEX(技能效果!N:N,MATCH(B828,技能效果!B:B,0))=0,INDEX(技能效果!M:M,MATCH(技能效果等级!B828,技能效果!B:B,0)),INDEX(技能效果!M:M,MATCH(技能效果等级!B828,技能效果!B:B,0))*VLOOKUP(E828,技能数值计算!$C$19:$D$28,2,FALSE))</f>
        <v>0</v>
      </c>
      <c r="P828" s="95"/>
      <c r="Q828" s="95"/>
      <c r="R828" s="95" t="str">
        <f>IF(INDEX(技能效果!O:O,MATCH(技能效果等级!B828,技能效果!B:B,0))="","",INDEX(技能效果!O:O,MATCH(技能效果等级!B828,技能效果!B:B,0)))</f>
        <v/>
      </c>
      <c r="S828" s="95"/>
      <c r="T828" s="95"/>
      <c r="U828" s="95"/>
      <c r="V828" s="96" t="str">
        <f>IF(INDEX(技能效果!AF:AF,MATCH(技能效果等级!B828,技能效果!B:B,0))="","",INDEX(技能效果!AF:AF,MATCH(技能效果等级!B828,技能效果!B:B,0)))</f>
        <v/>
      </c>
      <c r="W828" s="95">
        <f t="shared" si="11"/>
        <v>74</v>
      </c>
      <c r="X828" s="95"/>
      <c r="Y828" s="95"/>
    </row>
    <row r="829" spans="1:25" ht="16.5" x14ac:dyDescent="0.2">
      <c r="A829" s="62">
        <v>826</v>
      </c>
      <c r="B829" s="95">
        <f>INDEX(技能效果!B:B,MATCH(技能效果等级!W829,技能效果!AE:AE,0))</f>
        <v>130701902</v>
      </c>
      <c r="C829" s="95" t="str">
        <f>INDEX(技能效果!C:C,MATCH(技能效果等级!B829,技能效果!B:B,0))</f>
        <v>食火蜥普攻水晶</v>
      </c>
      <c r="D829" s="96" t="s">
        <v>873</v>
      </c>
      <c r="E829" s="95">
        <v>2</v>
      </c>
      <c r="F829" s="95">
        <f>INDEX(技能效果!H:H,MATCH(技能效果等级!B829,技能效果!B:B,0))</f>
        <v>3006</v>
      </c>
      <c r="G829" s="95">
        <f>IF(INDEX(技能效果!K:K,MATCH(B829,技能效果!B:B,0))=0,INDEX(技能效果!I:I,MATCH(技能效果等级!B829,技能效果!B:B,0)),INDEX(技能效果!I:I,MATCH(技能效果等级!B829,技能效果!B:B,0))*VLOOKUP(E829,技能数值计算!$C$19:$D$28,2,FALSE))</f>
        <v>1</v>
      </c>
      <c r="H829" s="95">
        <f>INDEX(技能效果!J:J,MATCH(技能效果等级!B829,技能效果!B:B,0))</f>
        <v>0</v>
      </c>
      <c r="I829" s="95"/>
      <c r="J829" s="95"/>
      <c r="K829" s="95"/>
      <c r="L829" s="95"/>
      <c r="M829" s="95"/>
      <c r="N829" s="96" t="str">
        <f>IF(INDEX(技能效果!L:L,MATCH(技能效果等级!B829,技能效果!B:B,0))="","",INDEX(技能效果!L:L,MATCH(技能效果等级!B829,技能效果!B:B,0)))</f>
        <v/>
      </c>
      <c r="O829" s="95">
        <f>IF(INDEX(技能效果!N:N,MATCH(B829,技能效果!B:B,0))=0,INDEX(技能效果!M:M,MATCH(技能效果等级!B829,技能效果!B:B,0)),INDEX(技能效果!M:M,MATCH(技能效果等级!B829,技能效果!B:B,0))*VLOOKUP(E829,技能数值计算!$C$19:$D$28,2,FALSE))</f>
        <v>0</v>
      </c>
      <c r="P829" s="95"/>
      <c r="Q829" s="95"/>
      <c r="R829" s="95" t="str">
        <f>IF(INDEX(技能效果!O:O,MATCH(技能效果等级!B829,技能效果!B:B,0))="","",INDEX(技能效果!O:O,MATCH(技能效果等级!B829,技能效果!B:B,0)))</f>
        <v/>
      </c>
      <c r="S829" s="95"/>
      <c r="T829" s="95"/>
      <c r="U829" s="95"/>
      <c r="V829" s="96" t="str">
        <f>IF(INDEX(技能效果!AF:AF,MATCH(技能效果等级!B829,技能效果!B:B,0))="","",INDEX(技能效果!AF:AF,MATCH(技能效果等级!B829,技能效果!B:B,0)))</f>
        <v/>
      </c>
      <c r="W829" s="95">
        <f t="shared" si="11"/>
        <v>74</v>
      </c>
      <c r="X829" s="95"/>
      <c r="Y829" s="95"/>
    </row>
    <row r="830" spans="1:25" ht="16.5" x14ac:dyDescent="0.2">
      <c r="A830" s="62">
        <v>827</v>
      </c>
      <c r="B830" s="95">
        <f>INDEX(技能效果!B:B,MATCH(技能效果等级!W830,技能效果!AE:AE,0))</f>
        <v>130701902</v>
      </c>
      <c r="C830" s="95" t="str">
        <f>INDEX(技能效果!C:C,MATCH(技能效果等级!B830,技能效果!B:B,0))</f>
        <v>食火蜥普攻水晶</v>
      </c>
      <c r="D830" s="96" t="s">
        <v>873</v>
      </c>
      <c r="E830" s="95">
        <v>3</v>
      </c>
      <c r="F830" s="95">
        <f>INDEX(技能效果!H:H,MATCH(技能效果等级!B830,技能效果!B:B,0))</f>
        <v>3006</v>
      </c>
      <c r="G830" s="95">
        <f>IF(INDEX(技能效果!K:K,MATCH(B830,技能效果!B:B,0))=0,INDEX(技能效果!I:I,MATCH(技能效果等级!B830,技能效果!B:B,0)),INDEX(技能效果!I:I,MATCH(技能效果等级!B830,技能效果!B:B,0))*VLOOKUP(E830,技能数值计算!$C$19:$D$28,2,FALSE))</f>
        <v>1</v>
      </c>
      <c r="H830" s="95">
        <f>INDEX(技能效果!J:J,MATCH(技能效果等级!B830,技能效果!B:B,0))</f>
        <v>0</v>
      </c>
      <c r="I830" s="95"/>
      <c r="J830" s="95"/>
      <c r="K830" s="95"/>
      <c r="L830" s="95"/>
      <c r="M830" s="95"/>
      <c r="N830" s="96" t="str">
        <f>IF(INDEX(技能效果!L:L,MATCH(技能效果等级!B830,技能效果!B:B,0))="","",INDEX(技能效果!L:L,MATCH(技能效果等级!B830,技能效果!B:B,0)))</f>
        <v/>
      </c>
      <c r="O830" s="95">
        <f>IF(INDEX(技能效果!N:N,MATCH(B830,技能效果!B:B,0))=0,INDEX(技能效果!M:M,MATCH(技能效果等级!B830,技能效果!B:B,0)),INDEX(技能效果!M:M,MATCH(技能效果等级!B830,技能效果!B:B,0))*VLOOKUP(E830,技能数值计算!$C$19:$D$28,2,FALSE))</f>
        <v>0</v>
      </c>
      <c r="P830" s="95"/>
      <c r="Q830" s="95"/>
      <c r="R830" s="95" t="str">
        <f>IF(INDEX(技能效果!O:O,MATCH(技能效果等级!B830,技能效果!B:B,0))="","",INDEX(技能效果!O:O,MATCH(技能效果等级!B830,技能效果!B:B,0)))</f>
        <v/>
      </c>
      <c r="S830" s="95"/>
      <c r="T830" s="95"/>
      <c r="U830" s="95"/>
      <c r="V830" s="96" t="str">
        <f>IF(INDEX(技能效果!AF:AF,MATCH(技能效果等级!B830,技能效果!B:B,0))="","",INDEX(技能效果!AF:AF,MATCH(技能效果等级!B830,技能效果!B:B,0)))</f>
        <v/>
      </c>
      <c r="W830" s="95">
        <f t="shared" si="11"/>
        <v>74</v>
      </c>
      <c r="X830" s="95"/>
      <c r="Y830" s="95"/>
    </row>
    <row r="831" spans="1:25" ht="16.5" x14ac:dyDescent="0.2">
      <c r="A831" s="62">
        <v>828</v>
      </c>
      <c r="B831" s="95">
        <f>INDEX(技能效果!B:B,MATCH(技能效果等级!W831,技能效果!AE:AE,0))</f>
        <v>130701902</v>
      </c>
      <c r="C831" s="95" t="str">
        <f>INDEX(技能效果!C:C,MATCH(技能效果等级!B831,技能效果!B:B,0))</f>
        <v>食火蜥普攻水晶</v>
      </c>
      <c r="D831" s="96" t="s">
        <v>873</v>
      </c>
      <c r="E831" s="95">
        <v>4</v>
      </c>
      <c r="F831" s="95">
        <f>INDEX(技能效果!H:H,MATCH(技能效果等级!B831,技能效果!B:B,0))</f>
        <v>3006</v>
      </c>
      <c r="G831" s="95">
        <f>IF(INDEX(技能效果!K:K,MATCH(B831,技能效果!B:B,0))=0,INDEX(技能效果!I:I,MATCH(技能效果等级!B831,技能效果!B:B,0)),INDEX(技能效果!I:I,MATCH(技能效果等级!B831,技能效果!B:B,0))*VLOOKUP(E831,技能数值计算!$C$19:$D$28,2,FALSE))</f>
        <v>1</v>
      </c>
      <c r="H831" s="95">
        <f>INDEX(技能效果!J:J,MATCH(技能效果等级!B831,技能效果!B:B,0))</f>
        <v>0</v>
      </c>
      <c r="I831" s="95"/>
      <c r="J831" s="95"/>
      <c r="K831" s="95"/>
      <c r="L831" s="95"/>
      <c r="M831" s="95"/>
      <c r="N831" s="96" t="str">
        <f>IF(INDEX(技能效果!L:L,MATCH(技能效果等级!B831,技能效果!B:B,0))="","",INDEX(技能效果!L:L,MATCH(技能效果等级!B831,技能效果!B:B,0)))</f>
        <v/>
      </c>
      <c r="O831" s="95">
        <f>IF(INDEX(技能效果!N:N,MATCH(B831,技能效果!B:B,0))=0,INDEX(技能效果!M:M,MATCH(技能效果等级!B831,技能效果!B:B,0)),INDEX(技能效果!M:M,MATCH(技能效果等级!B831,技能效果!B:B,0))*VLOOKUP(E831,技能数值计算!$C$19:$D$28,2,FALSE))</f>
        <v>0</v>
      </c>
      <c r="P831" s="95"/>
      <c r="Q831" s="95"/>
      <c r="R831" s="95" t="str">
        <f>IF(INDEX(技能效果!O:O,MATCH(技能效果等级!B831,技能效果!B:B,0))="","",INDEX(技能效果!O:O,MATCH(技能效果等级!B831,技能效果!B:B,0)))</f>
        <v/>
      </c>
      <c r="S831" s="95"/>
      <c r="T831" s="95"/>
      <c r="U831" s="95"/>
      <c r="V831" s="96" t="str">
        <f>IF(INDEX(技能效果!AF:AF,MATCH(技能效果等级!B831,技能效果!B:B,0))="","",INDEX(技能效果!AF:AF,MATCH(技能效果等级!B831,技能效果!B:B,0)))</f>
        <v/>
      </c>
      <c r="W831" s="95">
        <f t="shared" si="11"/>
        <v>74</v>
      </c>
      <c r="X831" s="95"/>
      <c r="Y831" s="95"/>
    </row>
    <row r="832" spans="1:25" ht="16.5" x14ac:dyDescent="0.2">
      <c r="A832" s="62">
        <v>829</v>
      </c>
      <c r="B832" s="95">
        <f>INDEX(技能效果!B:B,MATCH(技能效果等级!W832,技能效果!AE:AE,0))</f>
        <v>130701902</v>
      </c>
      <c r="C832" s="95" t="str">
        <f>INDEX(技能效果!C:C,MATCH(技能效果等级!B832,技能效果!B:B,0))</f>
        <v>食火蜥普攻水晶</v>
      </c>
      <c r="D832" s="96" t="s">
        <v>873</v>
      </c>
      <c r="E832" s="95">
        <v>5</v>
      </c>
      <c r="F832" s="95">
        <f>INDEX(技能效果!H:H,MATCH(技能效果等级!B832,技能效果!B:B,0))</f>
        <v>3006</v>
      </c>
      <c r="G832" s="95">
        <f>IF(INDEX(技能效果!K:K,MATCH(B832,技能效果!B:B,0))=0,INDEX(技能效果!I:I,MATCH(技能效果等级!B832,技能效果!B:B,0)),INDEX(技能效果!I:I,MATCH(技能效果等级!B832,技能效果!B:B,0))*VLOOKUP(E832,技能数值计算!$C$19:$D$28,2,FALSE))</f>
        <v>1</v>
      </c>
      <c r="H832" s="95">
        <f>INDEX(技能效果!J:J,MATCH(技能效果等级!B832,技能效果!B:B,0))</f>
        <v>0</v>
      </c>
      <c r="I832" s="95"/>
      <c r="J832" s="95"/>
      <c r="K832" s="95"/>
      <c r="L832" s="95"/>
      <c r="M832" s="95"/>
      <c r="N832" s="96" t="str">
        <f>IF(INDEX(技能效果!L:L,MATCH(技能效果等级!B832,技能效果!B:B,0))="","",INDEX(技能效果!L:L,MATCH(技能效果等级!B832,技能效果!B:B,0)))</f>
        <v/>
      </c>
      <c r="O832" s="95">
        <f>IF(INDEX(技能效果!N:N,MATCH(B832,技能效果!B:B,0))=0,INDEX(技能效果!M:M,MATCH(技能效果等级!B832,技能效果!B:B,0)),INDEX(技能效果!M:M,MATCH(技能效果等级!B832,技能效果!B:B,0))*VLOOKUP(E832,技能数值计算!$C$19:$D$28,2,FALSE))</f>
        <v>0</v>
      </c>
      <c r="P832" s="95"/>
      <c r="Q832" s="95"/>
      <c r="R832" s="95" t="str">
        <f>IF(INDEX(技能效果!O:O,MATCH(技能效果等级!B832,技能效果!B:B,0))="","",INDEX(技能效果!O:O,MATCH(技能效果等级!B832,技能效果!B:B,0)))</f>
        <v/>
      </c>
      <c r="S832" s="95"/>
      <c r="T832" s="95"/>
      <c r="U832" s="95"/>
      <c r="V832" s="96" t="str">
        <f>IF(INDEX(技能效果!AF:AF,MATCH(技能效果等级!B832,技能效果!B:B,0))="","",INDEX(技能效果!AF:AF,MATCH(技能效果等级!B832,技能效果!B:B,0)))</f>
        <v/>
      </c>
      <c r="W832" s="95">
        <f t="shared" si="11"/>
        <v>74</v>
      </c>
      <c r="X832" s="95"/>
      <c r="Y832" s="95"/>
    </row>
    <row r="833" spans="1:25" ht="16.5" x14ac:dyDescent="0.2">
      <c r="A833" s="62">
        <v>830</v>
      </c>
      <c r="B833" s="95">
        <f>INDEX(技能效果!B:B,MATCH(技能效果等级!W833,技能效果!AE:AE,0))</f>
        <v>130701902</v>
      </c>
      <c r="C833" s="95" t="str">
        <f>INDEX(技能效果!C:C,MATCH(技能效果等级!B833,技能效果!B:B,0))</f>
        <v>食火蜥普攻水晶</v>
      </c>
      <c r="D833" s="96" t="s">
        <v>873</v>
      </c>
      <c r="E833" s="95">
        <v>6</v>
      </c>
      <c r="F833" s="95">
        <f>INDEX(技能效果!H:H,MATCH(技能效果等级!B833,技能效果!B:B,0))</f>
        <v>3006</v>
      </c>
      <c r="G833" s="95">
        <f>IF(INDEX(技能效果!K:K,MATCH(B833,技能效果!B:B,0))=0,INDEX(技能效果!I:I,MATCH(技能效果等级!B833,技能效果!B:B,0)),INDEX(技能效果!I:I,MATCH(技能效果等级!B833,技能效果!B:B,0))*VLOOKUP(E833,技能数值计算!$C$19:$D$28,2,FALSE))</f>
        <v>1</v>
      </c>
      <c r="H833" s="95">
        <f>INDEX(技能效果!J:J,MATCH(技能效果等级!B833,技能效果!B:B,0))</f>
        <v>0</v>
      </c>
      <c r="I833" s="95"/>
      <c r="J833" s="95"/>
      <c r="K833" s="95"/>
      <c r="L833" s="95"/>
      <c r="M833" s="95"/>
      <c r="N833" s="96" t="str">
        <f>IF(INDEX(技能效果!L:L,MATCH(技能效果等级!B833,技能效果!B:B,0))="","",INDEX(技能效果!L:L,MATCH(技能效果等级!B833,技能效果!B:B,0)))</f>
        <v/>
      </c>
      <c r="O833" s="95">
        <f>IF(INDEX(技能效果!N:N,MATCH(B833,技能效果!B:B,0))=0,INDEX(技能效果!M:M,MATCH(技能效果等级!B833,技能效果!B:B,0)),INDEX(技能效果!M:M,MATCH(技能效果等级!B833,技能效果!B:B,0))*VLOOKUP(E833,技能数值计算!$C$19:$D$28,2,FALSE))</f>
        <v>0</v>
      </c>
      <c r="P833" s="95"/>
      <c r="Q833" s="95"/>
      <c r="R833" s="95" t="str">
        <f>IF(INDEX(技能效果!O:O,MATCH(技能效果等级!B833,技能效果!B:B,0))="","",INDEX(技能效果!O:O,MATCH(技能效果等级!B833,技能效果!B:B,0)))</f>
        <v/>
      </c>
      <c r="S833" s="95"/>
      <c r="T833" s="95"/>
      <c r="U833" s="95"/>
      <c r="V833" s="96" t="str">
        <f>IF(INDEX(技能效果!AF:AF,MATCH(技能效果等级!B833,技能效果!B:B,0))="","",INDEX(技能效果!AF:AF,MATCH(技能效果等级!B833,技能效果!B:B,0)))</f>
        <v/>
      </c>
      <c r="W833" s="95">
        <f t="shared" si="11"/>
        <v>74</v>
      </c>
      <c r="X833" s="95"/>
      <c r="Y833" s="95"/>
    </row>
    <row r="834" spans="1:25" ht="16.5" x14ac:dyDescent="0.2">
      <c r="A834" s="62">
        <v>831</v>
      </c>
      <c r="B834" s="95">
        <f>INDEX(技能效果!B:B,MATCH(技能效果等级!W834,技能效果!AE:AE,0))</f>
        <v>130701902</v>
      </c>
      <c r="C834" s="95" t="str">
        <f>INDEX(技能效果!C:C,MATCH(技能效果等级!B834,技能效果!B:B,0))</f>
        <v>食火蜥普攻水晶</v>
      </c>
      <c r="D834" s="96" t="s">
        <v>873</v>
      </c>
      <c r="E834" s="95">
        <v>7</v>
      </c>
      <c r="F834" s="95">
        <f>INDEX(技能效果!H:H,MATCH(技能效果等级!B834,技能效果!B:B,0))</f>
        <v>3006</v>
      </c>
      <c r="G834" s="95">
        <f>IF(INDEX(技能效果!K:K,MATCH(B834,技能效果!B:B,0))=0,INDEX(技能效果!I:I,MATCH(技能效果等级!B834,技能效果!B:B,0)),INDEX(技能效果!I:I,MATCH(技能效果等级!B834,技能效果!B:B,0))*VLOOKUP(E834,技能数值计算!$C$19:$D$28,2,FALSE))</f>
        <v>1</v>
      </c>
      <c r="H834" s="95">
        <f>INDEX(技能效果!J:J,MATCH(技能效果等级!B834,技能效果!B:B,0))</f>
        <v>0</v>
      </c>
      <c r="I834" s="95"/>
      <c r="J834" s="95"/>
      <c r="K834" s="95"/>
      <c r="L834" s="95"/>
      <c r="M834" s="95"/>
      <c r="N834" s="96" t="str">
        <f>IF(INDEX(技能效果!L:L,MATCH(技能效果等级!B834,技能效果!B:B,0))="","",INDEX(技能效果!L:L,MATCH(技能效果等级!B834,技能效果!B:B,0)))</f>
        <v/>
      </c>
      <c r="O834" s="95">
        <f>IF(INDEX(技能效果!N:N,MATCH(B834,技能效果!B:B,0))=0,INDEX(技能效果!M:M,MATCH(技能效果等级!B834,技能效果!B:B,0)),INDEX(技能效果!M:M,MATCH(技能效果等级!B834,技能效果!B:B,0))*VLOOKUP(E834,技能数值计算!$C$19:$D$28,2,FALSE))</f>
        <v>0</v>
      </c>
      <c r="P834" s="95"/>
      <c r="Q834" s="95"/>
      <c r="R834" s="95" t="str">
        <f>IF(INDEX(技能效果!O:O,MATCH(技能效果等级!B834,技能效果!B:B,0))="","",INDEX(技能效果!O:O,MATCH(技能效果等级!B834,技能效果!B:B,0)))</f>
        <v/>
      </c>
      <c r="S834" s="95"/>
      <c r="T834" s="95"/>
      <c r="U834" s="95"/>
      <c r="V834" s="96" t="str">
        <f>IF(INDEX(技能效果!AF:AF,MATCH(技能效果等级!B834,技能效果!B:B,0))="","",INDEX(技能效果!AF:AF,MATCH(技能效果等级!B834,技能效果!B:B,0)))</f>
        <v/>
      </c>
      <c r="W834" s="95">
        <f t="shared" si="11"/>
        <v>74</v>
      </c>
      <c r="X834" s="95"/>
      <c r="Y834" s="95"/>
    </row>
    <row r="835" spans="1:25" ht="16.5" x14ac:dyDescent="0.2">
      <c r="A835" s="62">
        <v>832</v>
      </c>
      <c r="B835" s="95">
        <f>INDEX(技能效果!B:B,MATCH(技能效果等级!W835,技能效果!AE:AE,0))</f>
        <v>130701902</v>
      </c>
      <c r="C835" s="95" t="str">
        <f>INDEX(技能效果!C:C,MATCH(技能效果等级!B835,技能效果!B:B,0))</f>
        <v>食火蜥普攻水晶</v>
      </c>
      <c r="D835" s="96" t="s">
        <v>873</v>
      </c>
      <c r="E835" s="95">
        <v>8</v>
      </c>
      <c r="F835" s="95">
        <f>INDEX(技能效果!H:H,MATCH(技能效果等级!B835,技能效果!B:B,0))</f>
        <v>3006</v>
      </c>
      <c r="G835" s="95">
        <f>IF(INDEX(技能效果!K:K,MATCH(B835,技能效果!B:B,0))=0,INDEX(技能效果!I:I,MATCH(技能效果等级!B835,技能效果!B:B,0)),INDEX(技能效果!I:I,MATCH(技能效果等级!B835,技能效果!B:B,0))*VLOOKUP(E835,技能数值计算!$C$19:$D$28,2,FALSE))</f>
        <v>1</v>
      </c>
      <c r="H835" s="95">
        <f>INDEX(技能效果!J:J,MATCH(技能效果等级!B835,技能效果!B:B,0))</f>
        <v>0</v>
      </c>
      <c r="I835" s="95"/>
      <c r="J835" s="95"/>
      <c r="K835" s="95"/>
      <c r="L835" s="95"/>
      <c r="M835" s="95"/>
      <c r="N835" s="96" t="str">
        <f>IF(INDEX(技能效果!L:L,MATCH(技能效果等级!B835,技能效果!B:B,0))="","",INDEX(技能效果!L:L,MATCH(技能效果等级!B835,技能效果!B:B,0)))</f>
        <v/>
      </c>
      <c r="O835" s="95">
        <f>IF(INDEX(技能效果!N:N,MATCH(B835,技能效果!B:B,0))=0,INDEX(技能效果!M:M,MATCH(技能效果等级!B835,技能效果!B:B,0)),INDEX(技能效果!M:M,MATCH(技能效果等级!B835,技能效果!B:B,0))*VLOOKUP(E835,技能数值计算!$C$19:$D$28,2,FALSE))</f>
        <v>0</v>
      </c>
      <c r="P835" s="95"/>
      <c r="Q835" s="95"/>
      <c r="R835" s="95" t="str">
        <f>IF(INDEX(技能效果!O:O,MATCH(技能效果等级!B835,技能效果!B:B,0))="","",INDEX(技能效果!O:O,MATCH(技能效果等级!B835,技能效果!B:B,0)))</f>
        <v/>
      </c>
      <c r="S835" s="95"/>
      <c r="T835" s="95"/>
      <c r="U835" s="95"/>
      <c r="V835" s="96" t="str">
        <f>IF(INDEX(技能效果!AF:AF,MATCH(技能效果等级!B835,技能效果!B:B,0))="","",INDEX(技能效果!AF:AF,MATCH(技能效果等级!B835,技能效果!B:B,0)))</f>
        <v/>
      </c>
      <c r="W835" s="95">
        <f t="shared" si="11"/>
        <v>74</v>
      </c>
      <c r="X835" s="95"/>
      <c r="Y835" s="95"/>
    </row>
    <row r="836" spans="1:25" ht="16.5" x14ac:dyDescent="0.2">
      <c r="A836" s="62">
        <v>833</v>
      </c>
      <c r="B836" s="95">
        <f>INDEX(技能效果!B:B,MATCH(技能效果等级!W836,技能效果!AE:AE,0))</f>
        <v>130701902</v>
      </c>
      <c r="C836" s="95" t="str">
        <f>INDEX(技能效果!C:C,MATCH(技能效果等级!B836,技能效果!B:B,0))</f>
        <v>食火蜥普攻水晶</v>
      </c>
      <c r="D836" s="96" t="s">
        <v>873</v>
      </c>
      <c r="E836" s="95">
        <v>9</v>
      </c>
      <c r="F836" s="95">
        <f>INDEX(技能效果!H:H,MATCH(技能效果等级!B836,技能效果!B:B,0))</f>
        <v>3006</v>
      </c>
      <c r="G836" s="95">
        <f>IF(INDEX(技能效果!K:K,MATCH(B836,技能效果!B:B,0))=0,INDEX(技能效果!I:I,MATCH(技能效果等级!B836,技能效果!B:B,0)),INDEX(技能效果!I:I,MATCH(技能效果等级!B836,技能效果!B:B,0))*VLOOKUP(E836,技能数值计算!$C$19:$D$28,2,FALSE))</f>
        <v>1</v>
      </c>
      <c r="H836" s="95">
        <f>INDEX(技能效果!J:J,MATCH(技能效果等级!B836,技能效果!B:B,0))</f>
        <v>0</v>
      </c>
      <c r="I836" s="95"/>
      <c r="J836" s="95"/>
      <c r="K836" s="95"/>
      <c r="L836" s="95"/>
      <c r="M836" s="95"/>
      <c r="N836" s="96" t="str">
        <f>IF(INDEX(技能效果!L:L,MATCH(技能效果等级!B836,技能效果!B:B,0))="","",INDEX(技能效果!L:L,MATCH(技能效果等级!B836,技能效果!B:B,0)))</f>
        <v/>
      </c>
      <c r="O836" s="95">
        <f>IF(INDEX(技能效果!N:N,MATCH(B836,技能效果!B:B,0))=0,INDEX(技能效果!M:M,MATCH(技能效果等级!B836,技能效果!B:B,0)),INDEX(技能效果!M:M,MATCH(技能效果等级!B836,技能效果!B:B,0))*VLOOKUP(E836,技能数值计算!$C$19:$D$28,2,FALSE))</f>
        <v>0</v>
      </c>
      <c r="P836" s="95"/>
      <c r="Q836" s="95"/>
      <c r="R836" s="95" t="str">
        <f>IF(INDEX(技能效果!O:O,MATCH(技能效果等级!B836,技能效果!B:B,0))="","",INDEX(技能效果!O:O,MATCH(技能效果等级!B836,技能效果!B:B,0)))</f>
        <v/>
      </c>
      <c r="S836" s="95"/>
      <c r="T836" s="95"/>
      <c r="U836" s="95"/>
      <c r="V836" s="96" t="str">
        <f>IF(INDEX(技能效果!AF:AF,MATCH(技能效果等级!B836,技能效果!B:B,0))="","",INDEX(技能效果!AF:AF,MATCH(技能效果等级!B836,技能效果!B:B,0)))</f>
        <v/>
      </c>
      <c r="W836" s="95">
        <f t="shared" si="11"/>
        <v>74</v>
      </c>
      <c r="X836" s="95"/>
      <c r="Y836" s="95"/>
    </row>
    <row r="837" spans="1:25" ht="16.5" x14ac:dyDescent="0.2">
      <c r="A837" s="62">
        <v>834</v>
      </c>
      <c r="B837" s="95">
        <f>INDEX(技能效果!B:B,MATCH(技能效果等级!W837,技能效果!AE:AE,0))</f>
        <v>130701902</v>
      </c>
      <c r="C837" s="95" t="str">
        <f>INDEX(技能效果!C:C,MATCH(技能效果等级!B837,技能效果!B:B,0))</f>
        <v>食火蜥普攻水晶</v>
      </c>
      <c r="D837" s="96" t="s">
        <v>873</v>
      </c>
      <c r="E837" s="95">
        <v>10</v>
      </c>
      <c r="F837" s="95">
        <f>INDEX(技能效果!H:H,MATCH(技能效果等级!B837,技能效果!B:B,0))</f>
        <v>3006</v>
      </c>
      <c r="G837" s="95">
        <f>IF(INDEX(技能效果!K:K,MATCH(B837,技能效果!B:B,0))=0,INDEX(技能效果!I:I,MATCH(技能效果等级!B837,技能效果!B:B,0)),INDEX(技能效果!I:I,MATCH(技能效果等级!B837,技能效果!B:B,0))*VLOOKUP(E837,技能数值计算!$C$19:$D$28,2,FALSE))</f>
        <v>1</v>
      </c>
      <c r="H837" s="95">
        <f>INDEX(技能效果!J:J,MATCH(技能效果等级!B837,技能效果!B:B,0))</f>
        <v>0</v>
      </c>
      <c r="I837" s="95"/>
      <c r="J837" s="95"/>
      <c r="K837" s="95"/>
      <c r="L837" s="95"/>
      <c r="M837" s="95"/>
      <c r="N837" s="96" t="str">
        <f>IF(INDEX(技能效果!L:L,MATCH(技能效果等级!B837,技能效果!B:B,0))="","",INDEX(技能效果!L:L,MATCH(技能效果等级!B837,技能效果!B:B,0)))</f>
        <v/>
      </c>
      <c r="O837" s="95">
        <f>IF(INDEX(技能效果!N:N,MATCH(B837,技能效果!B:B,0))=0,INDEX(技能效果!M:M,MATCH(技能效果等级!B837,技能效果!B:B,0)),INDEX(技能效果!M:M,MATCH(技能效果等级!B837,技能效果!B:B,0))*VLOOKUP(E837,技能数值计算!$C$19:$D$28,2,FALSE))</f>
        <v>0</v>
      </c>
      <c r="P837" s="95"/>
      <c r="Q837" s="95"/>
      <c r="R837" s="95" t="str">
        <f>IF(INDEX(技能效果!O:O,MATCH(技能效果等级!B837,技能效果!B:B,0))="","",INDEX(技能效果!O:O,MATCH(技能效果等级!B837,技能效果!B:B,0)))</f>
        <v/>
      </c>
      <c r="S837" s="95"/>
      <c r="T837" s="95"/>
      <c r="U837" s="95"/>
      <c r="V837" s="96" t="str">
        <f>IF(INDEX(技能效果!AF:AF,MATCH(技能效果等级!B837,技能效果!B:B,0))="","",INDEX(技能效果!AF:AF,MATCH(技能效果等级!B837,技能效果!B:B,0)))</f>
        <v/>
      </c>
      <c r="W837" s="95">
        <f t="shared" si="11"/>
        <v>74</v>
      </c>
      <c r="X837" s="95"/>
      <c r="Y837" s="95"/>
    </row>
    <row r="838" spans="1:25" ht="16.5" x14ac:dyDescent="0.2">
      <c r="A838" s="62">
        <v>835</v>
      </c>
      <c r="B838" s="95">
        <f>INDEX(技能效果!B:B,MATCH(技能效果等级!W838,技能效果!AE:AE,0))</f>
        <v>130702001</v>
      </c>
      <c r="C838" s="95" t="str">
        <f>INDEX(技能效果!C:C,MATCH(技能效果等级!B838,技能效果!B:B,0))</f>
        <v>高顺普攻伤害</v>
      </c>
      <c r="D838" s="96" t="s">
        <v>873</v>
      </c>
      <c r="E838" s="95">
        <v>1</v>
      </c>
      <c r="F838" s="95">
        <f>INDEX(技能效果!H:H,MATCH(技能效果等级!B838,技能效果!B:B,0))</f>
        <v>1001</v>
      </c>
      <c r="G838" s="95">
        <f>IF(INDEX(技能效果!K:K,MATCH(B838,技能效果!B:B,0))=0,INDEX(技能效果!I:I,MATCH(技能效果等级!B838,技能效果!B:B,0)),INDEX(技能效果!I:I,MATCH(技能效果等级!B838,技能效果!B:B,0))*VLOOKUP(E838,技能数值计算!$C$19:$D$28,2,FALSE))</f>
        <v>1</v>
      </c>
      <c r="H838" s="95">
        <f>INDEX(技能效果!J:J,MATCH(技能效果等级!B838,技能效果!B:B,0))</f>
        <v>0</v>
      </c>
      <c r="I838" s="95"/>
      <c r="J838" s="95"/>
      <c r="K838" s="95"/>
      <c r="L838" s="95"/>
      <c r="M838" s="95"/>
      <c r="N838" s="96" t="str">
        <f>IF(INDEX(技能效果!L:L,MATCH(技能效果等级!B838,技能效果!B:B,0))="","",INDEX(技能效果!L:L,MATCH(技能效果等级!B838,技能效果!B:B,0)))</f>
        <v/>
      </c>
      <c r="O838" s="95">
        <f>IF(INDEX(技能效果!N:N,MATCH(B838,技能效果!B:B,0))=0,INDEX(技能效果!M:M,MATCH(技能效果等级!B838,技能效果!B:B,0)),INDEX(技能效果!M:M,MATCH(技能效果等级!B838,技能效果!B:B,0))*VLOOKUP(E838,技能数值计算!$C$19:$D$28,2,FALSE))</f>
        <v>0</v>
      </c>
      <c r="P838" s="95"/>
      <c r="Q838" s="95"/>
      <c r="R838" s="95" t="str">
        <f>IF(INDEX(技能效果!O:O,MATCH(技能效果等级!B838,技能效果!B:B,0))="","",INDEX(技能效果!O:O,MATCH(技能效果等级!B838,技能效果!B:B,0)))</f>
        <v/>
      </c>
      <c r="S838" s="95"/>
      <c r="T838" s="95"/>
      <c r="U838" s="95"/>
      <c r="V838" s="96" t="str">
        <f>IF(INDEX(技能效果!AF:AF,MATCH(技能效果等级!B838,技能效果!B:B,0))="","",INDEX(技能效果!AF:AF,MATCH(技能效果等级!B838,技能效果!B:B,0)))</f>
        <v/>
      </c>
      <c r="W838" s="95">
        <f t="shared" si="11"/>
        <v>75</v>
      </c>
      <c r="X838" s="95"/>
      <c r="Y838" s="95"/>
    </row>
    <row r="839" spans="1:25" ht="16.5" x14ac:dyDescent="0.2">
      <c r="A839" s="62">
        <v>836</v>
      </c>
      <c r="B839" s="95">
        <f>INDEX(技能效果!B:B,MATCH(技能效果等级!W839,技能效果!AE:AE,0))</f>
        <v>130702001</v>
      </c>
      <c r="C839" s="95" t="str">
        <f>INDEX(技能效果!C:C,MATCH(技能效果等级!B839,技能效果!B:B,0))</f>
        <v>高顺普攻伤害</v>
      </c>
      <c r="D839" s="96" t="s">
        <v>873</v>
      </c>
      <c r="E839" s="95">
        <v>2</v>
      </c>
      <c r="F839" s="95">
        <f>INDEX(技能效果!H:H,MATCH(技能效果等级!B839,技能效果!B:B,0))</f>
        <v>1001</v>
      </c>
      <c r="G839" s="95">
        <f>IF(INDEX(技能效果!K:K,MATCH(B839,技能效果!B:B,0))=0,INDEX(技能效果!I:I,MATCH(技能效果等级!B839,技能效果!B:B,0)),INDEX(技能效果!I:I,MATCH(技能效果等级!B839,技能效果!B:B,0))*VLOOKUP(E839,技能数值计算!$C$19:$D$28,2,FALSE))</f>
        <v>1</v>
      </c>
      <c r="H839" s="95">
        <f>INDEX(技能效果!J:J,MATCH(技能效果等级!B839,技能效果!B:B,0))</f>
        <v>0</v>
      </c>
      <c r="I839" s="95"/>
      <c r="J839" s="95"/>
      <c r="K839" s="95"/>
      <c r="L839" s="95"/>
      <c r="M839" s="95"/>
      <c r="N839" s="96" t="str">
        <f>IF(INDEX(技能效果!L:L,MATCH(技能效果等级!B839,技能效果!B:B,0))="","",INDEX(技能效果!L:L,MATCH(技能效果等级!B839,技能效果!B:B,0)))</f>
        <v/>
      </c>
      <c r="O839" s="95">
        <f>IF(INDEX(技能效果!N:N,MATCH(B839,技能效果!B:B,0))=0,INDEX(技能效果!M:M,MATCH(技能效果等级!B839,技能效果!B:B,0)),INDEX(技能效果!M:M,MATCH(技能效果等级!B839,技能效果!B:B,0))*VLOOKUP(E839,技能数值计算!$C$19:$D$28,2,FALSE))</f>
        <v>0</v>
      </c>
      <c r="P839" s="95"/>
      <c r="Q839" s="95"/>
      <c r="R839" s="95" t="str">
        <f>IF(INDEX(技能效果!O:O,MATCH(技能效果等级!B839,技能效果!B:B,0))="","",INDEX(技能效果!O:O,MATCH(技能效果等级!B839,技能效果!B:B,0)))</f>
        <v/>
      </c>
      <c r="S839" s="95"/>
      <c r="T839" s="95"/>
      <c r="U839" s="95"/>
      <c r="V839" s="96" t="str">
        <f>IF(INDEX(技能效果!AF:AF,MATCH(技能效果等级!B839,技能效果!B:B,0))="","",INDEX(技能效果!AF:AF,MATCH(技能效果等级!B839,技能效果!B:B,0)))</f>
        <v/>
      </c>
      <c r="W839" s="95">
        <f t="shared" si="11"/>
        <v>75</v>
      </c>
      <c r="X839" s="95"/>
      <c r="Y839" s="95"/>
    </row>
    <row r="840" spans="1:25" ht="16.5" x14ac:dyDescent="0.2">
      <c r="A840" s="62">
        <v>837</v>
      </c>
      <c r="B840" s="95">
        <f>INDEX(技能效果!B:B,MATCH(技能效果等级!W840,技能效果!AE:AE,0))</f>
        <v>130702001</v>
      </c>
      <c r="C840" s="95" t="str">
        <f>INDEX(技能效果!C:C,MATCH(技能效果等级!B840,技能效果!B:B,0))</f>
        <v>高顺普攻伤害</v>
      </c>
      <c r="D840" s="96" t="s">
        <v>873</v>
      </c>
      <c r="E840" s="95">
        <v>3</v>
      </c>
      <c r="F840" s="95">
        <f>INDEX(技能效果!H:H,MATCH(技能效果等级!B840,技能效果!B:B,0))</f>
        <v>1001</v>
      </c>
      <c r="G840" s="95">
        <f>IF(INDEX(技能效果!K:K,MATCH(B840,技能效果!B:B,0))=0,INDEX(技能效果!I:I,MATCH(技能效果等级!B840,技能效果!B:B,0)),INDEX(技能效果!I:I,MATCH(技能效果等级!B840,技能效果!B:B,0))*VLOOKUP(E840,技能数值计算!$C$19:$D$28,2,FALSE))</f>
        <v>1</v>
      </c>
      <c r="H840" s="95">
        <f>INDEX(技能效果!J:J,MATCH(技能效果等级!B840,技能效果!B:B,0))</f>
        <v>0</v>
      </c>
      <c r="I840" s="95"/>
      <c r="J840" s="95"/>
      <c r="K840" s="95"/>
      <c r="L840" s="95"/>
      <c r="M840" s="95"/>
      <c r="N840" s="96" t="str">
        <f>IF(INDEX(技能效果!L:L,MATCH(技能效果等级!B840,技能效果!B:B,0))="","",INDEX(技能效果!L:L,MATCH(技能效果等级!B840,技能效果!B:B,0)))</f>
        <v/>
      </c>
      <c r="O840" s="95">
        <f>IF(INDEX(技能效果!N:N,MATCH(B840,技能效果!B:B,0))=0,INDEX(技能效果!M:M,MATCH(技能效果等级!B840,技能效果!B:B,0)),INDEX(技能效果!M:M,MATCH(技能效果等级!B840,技能效果!B:B,0))*VLOOKUP(E840,技能数值计算!$C$19:$D$28,2,FALSE))</f>
        <v>0</v>
      </c>
      <c r="P840" s="95"/>
      <c r="Q840" s="95"/>
      <c r="R840" s="95" t="str">
        <f>IF(INDEX(技能效果!O:O,MATCH(技能效果等级!B840,技能效果!B:B,0))="","",INDEX(技能效果!O:O,MATCH(技能效果等级!B840,技能效果!B:B,0)))</f>
        <v/>
      </c>
      <c r="S840" s="95"/>
      <c r="T840" s="95"/>
      <c r="U840" s="95"/>
      <c r="V840" s="96" t="str">
        <f>IF(INDEX(技能效果!AF:AF,MATCH(技能效果等级!B840,技能效果!B:B,0))="","",INDEX(技能效果!AF:AF,MATCH(技能效果等级!B840,技能效果!B:B,0)))</f>
        <v/>
      </c>
      <c r="W840" s="95">
        <f t="shared" si="11"/>
        <v>75</v>
      </c>
      <c r="X840" s="95"/>
      <c r="Y840" s="95"/>
    </row>
    <row r="841" spans="1:25" ht="16.5" x14ac:dyDescent="0.2">
      <c r="A841" s="62">
        <v>838</v>
      </c>
      <c r="B841" s="95">
        <f>INDEX(技能效果!B:B,MATCH(技能效果等级!W841,技能效果!AE:AE,0))</f>
        <v>130702001</v>
      </c>
      <c r="C841" s="95" t="str">
        <f>INDEX(技能效果!C:C,MATCH(技能效果等级!B841,技能效果!B:B,0))</f>
        <v>高顺普攻伤害</v>
      </c>
      <c r="D841" s="96" t="s">
        <v>873</v>
      </c>
      <c r="E841" s="95">
        <v>4</v>
      </c>
      <c r="F841" s="95">
        <f>INDEX(技能效果!H:H,MATCH(技能效果等级!B841,技能效果!B:B,0))</f>
        <v>1001</v>
      </c>
      <c r="G841" s="95">
        <f>IF(INDEX(技能效果!K:K,MATCH(B841,技能效果!B:B,0))=0,INDEX(技能效果!I:I,MATCH(技能效果等级!B841,技能效果!B:B,0)),INDEX(技能效果!I:I,MATCH(技能效果等级!B841,技能效果!B:B,0))*VLOOKUP(E841,技能数值计算!$C$19:$D$28,2,FALSE))</f>
        <v>1</v>
      </c>
      <c r="H841" s="95">
        <f>INDEX(技能效果!J:J,MATCH(技能效果等级!B841,技能效果!B:B,0))</f>
        <v>0</v>
      </c>
      <c r="I841" s="95"/>
      <c r="J841" s="95"/>
      <c r="K841" s="95"/>
      <c r="L841" s="95"/>
      <c r="M841" s="95"/>
      <c r="N841" s="96" t="str">
        <f>IF(INDEX(技能效果!L:L,MATCH(技能效果等级!B841,技能效果!B:B,0))="","",INDEX(技能效果!L:L,MATCH(技能效果等级!B841,技能效果!B:B,0)))</f>
        <v/>
      </c>
      <c r="O841" s="95">
        <f>IF(INDEX(技能效果!N:N,MATCH(B841,技能效果!B:B,0))=0,INDEX(技能效果!M:M,MATCH(技能效果等级!B841,技能效果!B:B,0)),INDEX(技能效果!M:M,MATCH(技能效果等级!B841,技能效果!B:B,0))*VLOOKUP(E841,技能数值计算!$C$19:$D$28,2,FALSE))</f>
        <v>0</v>
      </c>
      <c r="P841" s="95"/>
      <c r="Q841" s="95"/>
      <c r="R841" s="95" t="str">
        <f>IF(INDEX(技能效果!O:O,MATCH(技能效果等级!B841,技能效果!B:B,0))="","",INDEX(技能效果!O:O,MATCH(技能效果等级!B841,技能效果!B:B,0)))</f>
        <v/>
      </c>
      <c r="S841" s="95"/>
      <c r="T841" s="95"/>
      <c r="U841" s="95"/>
      <c r="V841" s="96" t="str">
        <f>IF(INDEX(技能效果!AF:AF,MATCH(技能效果等级!B841,技能效果!B:B,0))="","",INDEX(技能效果!AF:AF,MATCH(技能效果等级!B841,技能效果!B:B,0)))</f>
        <v/>
      </c>
      <c r="W841" s="95">
        <f t="shared" si="11"/>
        <v>75</v>
      </c>
      <c r="X841" s="95"/>
      <c r="Y841" s="95"/>
    </row>
    <row r="842" spans="1:25" ht="16.5" x14ac:dyDescent="0.2">
      <c r="A842" s="62">
        <v>839</v>
      </c>
      <c r="B842" s="95">
        <f>INDEX(技能效果!B:B,MATCH(技能效果等级!W842,技能效果!AE:AE,0))</f>
        <v>130702001</v>
      </c>
      <c r="C842" s="95" t="str">
        <f>INDEX(技能效果!C:C,MATCH(技能效果等级!B842,技能效果!B:B,0))</f>
        <v>高顺普攻伤害</v>
      </c>
      <c r="D842" s="96" t="s">
        <v>873</v>
      </c>
      <c r="E842" s="95">
        <v>5</v>
      </c>
      <c r="F842" s="95">
        <f>INDEX(技能效果!H:H,MATCH(技能效果等级!B842,技能效果!B:B,0))</f>
        <v>1001</v>
      </c>
      <c r="G842" s="95">
        <f>IF(INDEX(技能效果!K:K,MATCH(B842,技能效果!B:B,0))=0,INDEX(技能效果!I:I,MATCH(技能效果等级!B842,技能效果!B:B,0)),INDEX(技能效果!I:I,MATCH(技能效果等级!B842,技能效果!B:B,0))*VLOOKUP(E842,技能数值计算!$C$19:$D$28,2,FALSE))</f>
        <v>1</v>
      </c>
      <c r="H842" s="95">
        <f>INDEX(技能效果!J:J,MATCH(技能效果等级!B842,技能效果!B:B,0))</f>
        <v>0</v>
      </c>
      <c r="I842" s="95"/>
      <c r="J842" s="95"/>
      <c r="K842" s="95"/>
      <c r="L842" s="95"/>
      <c r="M842" s="95"/>
      <c r="N842" s="96" t="str">
        <f>IF(INDEX(技能效果!L:L,MATCH(技能效果等级!B842,技能效果!B:B,0))="","",INDEX(技能效果!L:L,MATCH(技能效果等级!B842,技能效果!B:B,0)))</f>
        <v/>
      </c>
      <c r="O842" s="95">
        <f>IF(INDEX(技能效果!N:N,MATCH(B842,技能效果!B:B,0))=0,INDEX(技能效果!M:M,MATCH(技能效果等级!B842,技能效果!B:B,0)),INDEX(技能效果!M:M,MATCH(技能效果等级!B842,技能效果!B:B,0))*VLOOKUP(E842,技能数值计算!$C$19:$D$28,2,FALSE))</f>
        <v>0</v>
      </c>
      <c r="P842" s="95"/>
      <c r="Q842" s="95"/>
      <c r="R842" s="95" t="str">
        <f>IF(INDEX(技能效果!O:O,MATCH(技能效果等级!B842,技能效果!B:B,0))="","",INDEX(技能效果!O:O,MATCH(技能效果等级!B842,技能效果!B:B,0)))</f>
        <v/>
      </c>
      <c r="S842" s="95"/>
      <c r="T842" s="95"/>
      <c r="U842" s="95"/>
      <c r="V842" s="96" t="str">
        <f>IF(INDEX(技能效果!AF:AF,MATCH(技能效果等级!B842,技能效果!B:B,0))="","",INDEX(技能效果!AF:AF,MATCH(技能效果等级!B842,技能效果!B:B,0)))</f>
        <v/>
      </c>
      <c r="W842" s="95">
        <f t="shared" si="11"/>
        <v>75</v>
      </c>
      <c r="X842" s="95"/>
      <c r="Y842" s="95"/>
    </row>
    <row r="843" spans="1:25" ht="16.5" x14ac:dyDescent="0.2">
      <c r="A843" s="62">
        <v>840</v>
      </c>
      <c r="B843" s="95">
        <f>INDEX(技能效果!B:B,MATCH(技能效果等级!W843,技能效果!AE:AE,0))</f>
        <v>130702001</v>
      </c>
      <c r="C843" s="95" t="str">
        <f>INDEX(技能效果!C:C,MATCH(技能效果等级!B843,技能效果!B:B,0))</f>
        <v>高顺普攻伤害</v>
      </c>
      <c r="D843" s="96" t="s">
        <v>873</v>
      </c>
      <c r="E843" s="95">
        <v>6</v>
      </c>
      <c r="F843" s="95">
        <f>INDEX(技能效果!H:H,MATCH(技能效果等级!B843,技能效果!B:B,0))</f>
        <v>1001</v>
      </c>
      <c r="G843" s="95">
        <f>IF(INDEX(技能效果!K:K,MATCH(B843,技能效果!B:B,0))=0,INDEX(技能效果!I:I,MATCH(技能效果等级!B843,技能效果!B:B,0)),INDEX(技能效果!I:I,MATCH(技能效果等级!B843,技能效果!B:B,0))*VLOOKUP(E843,技能数值计算!$C$19:$D$28,2,FALSE))</f>
        <v>1</v>
      </c>
      <c r="H843" s="95">
        <f>INDEX(技能效果!J:J,MATCH(技能效果等级!B843,技能效果!B:B,0))</f>
        <v>0</v>
      </c>
      <c r="I843" s="95"/>
      <c r="J843" s="95"/>
      <c r="K843" s="95"/>
      <c r="L843" s="95"/>
      <c r="M843" s="95"/>
      <c r="N843" s="96" t="str">
        <f>IF(INDEX(技能效果!L:L,MATCH(技能效果等级!B843,技能效果!B:B,0))="","",INDEX(技能效果!L:L,MATCH(技能效果等级!B843,技能效果!B:B,0)))</f>
        <v/>
      </c>
      <c r="O843" s="95">
        <f>IF(INDEX(技能效果!N:N,MATCH(B843,技能效果!B:B,0))=0,INDEX(技能效果!M:M,MATCH(技能效果等级!B843,技能效果!B:B,0)),INDEX(技能效果!M:M,MATCH(技能效果等级!B843,技能效果!B:B,0))*VLOOKUP(E843,技能数值计算!$C$19:$D$28,2,FALSE))</f>
        <v>0</v>
      </c>
      <c r="P843" s="95"/>
      <c r="Q843" s="95"/>
      <c r="R843" s="95" t="str">
        <f>IF(INDEX(技能效果!O:O,MATCH(技能效果等级!B843,技能效果!B:B,0))="","",INDEX(技能效果!O:O,MATCH(技能效果等级!B843,技能效果!B:B,0)))</f>
        <v/>
      </c>
      <c r="S843" s="95"/>
      <c r="T843" s="95"/>
      <c r="U843" s="95"/>
      <c r="V843" s="96" t="str">
        <f>IF(INDEX(技能效果!AF:AF,MATCH(技能效果等级!B843,技能效果!B:B,0))="","",INDEX(技能效果!AF:AF,MATCH(技能效果等级!B843,技能效果!B:B,0)))</f>
        <v/>
      </c>
      <c r="W843" s="95">
        <f t="shared" si="11"/>
        <v>75</v>
      </c>
      <c r="X843" s="95"/>
      <c r="Y843" s="95"/>
    </row>
    <row r="844" spans="1:25" ht="16.5" x14ac:dyDescent="0.2">
      <c r="A844" s="62">
        <v>841</v>
      </c>
      <c r="B844" s="95">
        <f>INDEX(技能效果!B:B,MATCH(技能效果等级!W844,技能效果!AE:AE,0))</f>
        <v>130702001</v>
      </c>
      <c r="C844" s="95" t="str">
        <f>INDEX(技能效果!C:C,MATCH(技能效果等级!B844,技能效果!B:B,0))</f>
        <v>高顺普攻伤害</v>
      </c>
      <c r="D844" s="96" t="s">
        <v>873</v>
      </c>
      <c r="E844" s="95">
        <v>7</v>
      </c>
      <c r="F844" s="95">
        <f>INDEX(技能效果!H:H,MATCH(技能效果等级!B844,技能效果!B:B,0))</f>
        <v>1001</v>
      </c>
      <c r="G844" s="95">
        <f>IF(INDEX(技能效果!K:K,MATCH(B844,技能效果!B:B,0))=0,INDEX(技能效果!I:I,MATCH(技能效果等级!B844,技能效果!B:B,0)),INDEX(技能效果!I:I,MATCH(技能效果等级!B844,技能效果!B:B,0))*VLOOKUP(E844,技能数值计算!$C$19:$D$28,2,FALSE))</f>
        <v>1</v>
      </c>
      <c r="H844" s="95">
        <f>INDEX(技能效果!J:J,MATCH(技能效果等级!B844,技能效果!B:B,0))</f>
        <v>0</v>
      </c>
      <c r="I844" s="95"/>
      <c r="J844" s="95"/>
      <c r="K844" s="95"/>
      <c r="L844" s="95"/>
      <c r="M844" s="95"/>
      <c r="N844" s="96" t="str">
        <f>IF(INDEX(技能效果!L:L,MATCH(技能效果等级!B844,技能效果!B:B,0))="","",INDEX(技能效果!L:L,MATCH(技能效果等级!B844,技能效果!B:B,0)))</f>
        <v/>
      </c>
      <c r="O844" s="95">
        <f>IF(INDEX(技能效果!N:N,MATCH(B844,技能效果!B:B,0))=0,INDEX(技能效果!M:M,MATCH(技能效果等级!B844,技能效果!B:B,0)),INDEX(技能效果!M:M,MATCH(技能效果等级!B844,技能效果!B:B,0))*VLOOKUP(E844,技能数值计算!$C$19:$D$28,2,FALSE))</f>
        <v>0</v>
      </c>
      <c r="P844" s="95"/>
      <c r="Q844" s="95"/>
      <c r="R844" s="95" t="str">
        <f>IF(INDEX(技能效果!O:O,MATCH(技能效果等级!B844,技能效果!B:B,0))="","",INDEX(技能效果!O:O,MATCH(技能效果等级!B844,技能效果!B:B,0)))</f>
        <v/>
      </c>
      <c r="S844" s="95"/>
      <c r="T844" s="95"/>
      <c r="U844" s="95"/>
      <c r="V844" s="96" t="str">
        <f>IF(INDEX(技能效果!AF:AF,MATCH(技能效果等级!B844,技能效果!B:B,0))="","",INDEX(技能效果!AF:AF,MATCH(技能效果等级!B844,技能效果!B:B,0)))</f>
        <v/>
      </c>
      <c r="W844" s="95">
        <f t="shared" si="11"/>
        <v>75</v>
      </c>
      <c r="X844" s="95"/>
      <c r="Y844" s="95"/>
    </row>
    <row r="845" spans="1:25" ht="16.5" x14ac:dyDescent="0.2">
      <c r="A845" s="62">
        <v>842</v>
      </c>
      <c r="B845" s="95">
        <f>INDEX(技能效果!B:B,MATCH(技能效果等级!W845,技能效果!AE:AE,0))</f>
        <v>130702001</v>
      </c>
      <c r="C845" s="95" t="str">
        <f>INDEX(技能效果!C:C,MATCH(技能效果等级!B845,技能效果!B:B,0))</f>
        <v>高顺普攻伤害</v>
      </c>
      <c r="D845" s="96" t="s">
        <v>873</v>
      </c>
      <c r="E845" s="95">
        <v>8</v>
      </c>
      <c r="F845" s="95">
        <f>INDEX(技能效果!H:H,MATCH(技能效果等级!B845,技能效果!B:B,0))</f>
        <v>1001</v>
      </c>
      <c r="G845" s="95">
        <f>IF(INDEX(技能效果!K:K,MATCH(B845,技能效果!B:B,0))=0,INDEX(技能效果!I:I,MATCH(技能效果等级!B845,技能效果!B:B,0)),INDEX(技能效果!I:I,MATCH(技能效果等级!B845,技能效果!B:B,0))*VLOOKUP(E845,技能数值计算!$C$19:$D$28,2,FALSE))</f>
        <v>1</v>
      </c>
      <c r="H845" s="95">
        <f>INDEX(技能效果!J:J,MATCH(技能效果等级!B845,技能效果!B:B,0))</f>
        <v>0</v>
      </c>
      <c r="I845" s="95"/>
      <c r="J845" s="95"/>
      <c r="K845" s="95"/>
      <c r="L845" s="95"/>
      <c r="M845" s="95"/>
      <c r="N845" s="96" t="str">
        <f>IF(INDEX(技能效果!L:L,MATCH(技能效果等级!B845,技能效果!B:B,0))="","",INDEX(技能效果!L:L,MATCH(技能效果等级!B845,技能效果!B:B,0)))</f>
        <v/>
      </c>
      <c r="O845" s="95">
        <f>IF(INDEX(技能效果!N:N,MATCH(B845,技能效果!B:B,0))=0,INDEX(技能效果!M:M,MATCH(技能效果等级!B845,技能效果!B:B,0)),INDEX(技能效果!M:M,MATCH(技能效果等级!B845,技能效果!B:B,0))*VLOOKUP(E845,技能数值计算!$C$19:$D$28,2,FALSE))</f>
        <v>0</v>
      </c>
      <c r="P845" s="95"/>
      <c r="Q845" s="95"/>
      <c r="R845" s="95" t="str">
        <f>IF(INDEX(技能效果!O:O,MATCH(技能效果等级!B845,技能效果!B:B,0))="","",INDEX(技能效果!O:O,MATCH(技能效果等级!B845,技能效果!B:B,0)))</f>
        <v/>
      </c>
      <c r="S845" s="95"/>
      <c r="T845" s="95"/>
      <c r="U845" s="95"/>
      <c r="V845" s="96" t="str">
        <f>IF(INDEX(技能效果!AF:AF,MATCH(技能效果等级!B845,技能效果!B:B,0))="","",INDEX(技能效果!AF:AF,MATCH(技能效果等级!B845,技能效果!B:B,0)))</f>
        <v/>
      </c>
      <c r="W845" s="95">
        <f t="shared" si="11"/>
        <v>75</v>
      </c>
      <c r="X845" s="95"/>
      <c r="Y845" s="95"/>
    </row>
    <row r="846" spans="1:25" ht="16.5" x14ac:dyDescent="0.2">
      <c r="A846" s="62">
        <v>843</v>
      </c>
      <c r="B846" s="95">
        <f>INDEX(技能效果!B:B,MATCH(技能效果等级!W846,技能效果!AE:AE,0))</f>
        <v>130702001</v>
      </c>
      <c r="C846" s="95" t="str">
        <f>INDEX(技能效果!C:C,MATCH(技能效果等级!B846,技能效果!B:B,0))</f>
        <v>高顺普攻伤害</v>
      </c>
      <c r="D846" s="96" t="s">
        <v>873</v>
      </c>
      <c r="E846" s="95">
        <v>9</v>
      </c>
      <c r="F846" s="95">
        <f>INDEX(技能效果!H:H,MATCH(技能效果等级!B846,技能效果!B:B,0))</f>
        <v>1001</v>
      </c>
      <c r="G846" s="95">
        <f>IF(INDEX(技能效果!K:K,MATCH(B846,技能效果!B:B,0))=0,INDEX(技能效果!I:I,MATCH(技能效果等级!B846,技能效果!B:B,0)),INDEX(技能效果!I:I,MATCH(技能效果等级!B846,技能效果!B:B,0))*VLOOKUP(E846,技能数值计算!$C$19:$D$28,2,FALSE))</f>
        <v>1</v>
      </c>
      <c r="H846" s="95">
        <f>INDEX(技能效果!J:J,MATCH(技能效果等级!B846,技能效果!B:B,0))</f>
        <v>0</v>
      </c>
      <c r="I846" s="95"/>
      <c r="J846" s="95"/>
      <c r="K846" s="95"/>
      <c r="L846" s="95"/>
      <c r="M846" s="95"/>
      <c r="N846" s="96" t="str">
        <f>IF(INDEX(技能效果!L:L,MATCH(技能效果等级!B846,技能效果!B:B,0))="","",INDEX(技能效果!L:L,MATCH(技能效果等级!B846,技能效果!B:B,0)))</f>
        <v/>
      </c>
      <c r="O846" s="95">
        <f>IF(INDEX(技能效果!N:N,MATCH(B846,技能效果!B:B,0))=0,INDEX(技能效果!M:M,MATCH(技能效果等级!B846,技能效果!B:B,0)),INDEX(技能效果!M:M,MATCH(技能效果等级!B846,技能效果!B:B,0))*VLOOKUP(E846,技能数值计算!$C$19:$D$28,2,FALSE))</f>
        <v>0</v>
      </c>
      <c r="P846" s="95"/>
      <c r="Q846" s="95"/>
      <c r="R846" s="95" t="str">
        <f>IF(INDEX(技能效果!O:O,MATCH(技能效果等级!B846,技能效果!B:B,0))="","",INDEX(技能效果!O:O,MATCH(技能效果等级!B846,技能效果!B:B,0)))</f>
        <v/>
      </c>
      <c r="S846" s="95"/>
      <c r="T846" s="95"/>
      <c r="U846" s="95"/>
      <c r="V846" s="96" t="str">
        <f>IF(INDEX(技能效果!AF:AF,MATCH(技能效果等级!B846,技能效果!B:B,0))="","",INDEX(技能效果!AF:AF,MATCH(技能效果等级!B846,技能效果!B:B,0)))</f>
        <v/>
      </c>
      <c r="W846" s="95">
        <f t="shared" si="11"/>
        <v>75</v>
      </c>
      <c r="X846" s="95"/>
      <c r="Y846" s="95"/>
    </row>
    <row r="847" spans="1:25" ht="16.5" x14ac:dyDescent="0.2">
      <c r="A847" s="62">
        <v>844</v>
      </c>
      <c r="B847" s="95">
        <f>INDEX(技能效果!B:B,MATCH(技能效果等级!W847,技能效果!AE:AE,0))</f>
        <v>130702001</v>
      </c>
      <c r="C847" s="95" t="str">
        <f>INDEX(技能效果!C:C,MATCH(技能效果等级!B847,技能效果!B:B,0))</f>
        <v>高顺普攻伤害</v>
      </c>
      <c r="D847" s="96" t="s">
        <v>873</v>
      </c>
      <c r="E847" s="95">
        <v>10</v>
      </c>
      <c r="F847" s="95">
        <f>INDEX(技能效果!H:H,MATCH(技能效果等级!B847,技能效果!B:B,0))</f>
        <v>1001</v>
      </c>
      <c r="G847" s="95">
        <f>IF(INDEX(技能效果!K:K,MATCH(B847,技能效果!B:B,0))=0,INDEX(技能效果!I:I,MATCH(技能效果等级!B847,技能效果!B:B,0)),INDEX(技能效果!I:I,MATCH(技能效果等级!B847,技能效果!B:B,0))*VLOOKUP(E847,技能数值计算!$C$19:$D$28,2,FALSE))</f>
        <v>1</v>
      </c>
      <c r="H847" s="95">
        <f>INDEX(技能效果!J:J,MATCH(技能效果等级!B847,技能效果!B:B,0))</f>
        <v>0</v>
      </c>
      <c r="I847" s="95"/>
      <c r="J847" s="95"/>
      <c r="K847" s="95"/>
      <c r="L847" s="95"/>
      <c r="M847" s="95"/>
      <c r="N847" s="96" t="str">
        <f>IF(INDEX(技能效果!L:L,MATCH(技能效果等级!B847,技能效果!B:B,0))="","",INDEX(技能效果!L:L,MATCH(技能效果等级!B847,技能效果!B:B,0)))</f>
        <v/>
      </c>
      <c r="O847" s="95">
        <f>IF(INDEX(技能效果!N:N,MATCH(B847,技能效果!B:B,0))=0,INDEX(技能效果!M:M,MATCH(技能效果等级!B847,技能效果!B:B,0)),INDEX(技能效果!M:M,MATCH(技能效果等级!B847,技能效果!B:B,0))*VLOOKUP(E847,技能数值计算!$C$19:$D$28,2,FALSE))</f>
        <v>0</v>
      </c>
      <c r="P847" s="95"/>
      <c r="Q847" s="95"/>
      <c r="R847" s="95" t="str">
        <f>IF(INDEX(技能效果!O:O,MATCH(技能效果等级!B847,技能效果!B:B,0))="","",INDEX(技能效果!O:O,MATCH(技能效果等级!B847,技能效果!B:B,0)))</f>
        <v/>
      </c>
      <c r="S847" s="95"/>
      <c r="T847" s="95"/>
      <c r="U847" s="95"/>
      <c r="V847" s="96" t="str">
        <f>IF(INDEX(技能效果!AF:AF,MATCH(技能效果等级!B847,技能效果!B:B,0))="","",INDEX(技能效果!AF:AF,MATCH(技能效果等级!B847,技能效果!B:B,0)))</f>
        <v/>
      </c>
      <c r="W847" s="95">
        <f t="shared" si="11"/>
        <v>75</v>
      </c>
      <c r="X847" s="95"/>
      <c r="Y847" s="95"/>
    </row>
    <row r="848" spans="1:25" ht="16.5" x14ac:dyDescent="0.2">
      <c r="A848" s="62">
        <v>845</v>
      </c>
      <c r="B848" s="95">
        <f>INDEX(技能效果!B:B,MATCH(技能效果等级!W848,技能效果!AE:AE,0))</f>
        <v>130702002</v>
      </c>
      <c r="C848" s="95" t="str">
        <f>INDEX(技能效果!C:C,MATCH(技能效果等级!B848,技能效果!B:B,0))</f>
        <v>高顺普攻水晶</v>
      </c>
      <c r="D848" s="96" t="s">
        <v>873</v>
      </c>
      <c r="E848" s="95">
        <v>1</v>
      </c>
      <c r="F848" s="95">
        <f>INDEX(技能效果!H:H,MATCH(技能效果等级!B848,技能效果!B:B,0))</f>
        <v>3006</v>
      </c>
      <c r="G848" s="95">
        <f>IF(INDEX(技能效果!K:K,MATCH(B848,技能效果!B:B,0))=0,INDEX(技能效果!I:I,MATCH(技能效果等级!B848,技能效果!B:B,0)),INDEX(技能效果!I:I,MATCH(技能效果等级!B848,技能效果!B:B,0))*VLOOKUP(E848,技能数值计算!$C$19:$D$28,2,FALSE))</f>
        <v>1</v>
      </c>
      <c r="H848" s="95">
        <f>INDEX(技能效果!J:J,MATCH(技能效果等级!B848,技能效果!B:B,0))</f>
        <v>0</v>
      </c>
      <c r="I848" s="95"/>
      <c r="J848" s="95"/>
      <c r="K848" s="95"/>
      <c r="L848" s="95"/>
      <c r="M848" s="95"/>
      <c r="N848" s="96" t="str">
        <f>IF(INDEX(技能效果!L:L,MATCH(技能效果等级!B848,技能效果!B:B,0))="","",INDEX(技能效果!L:L,MATCH(技能效果等级!B848,技能效果!B:B,0)))</f>
        <v/>
      </c>
      <c r="O848" s="95">
        <f>IF(INDEX(技能效果!N:N,MATCH(B848,技能效果!B:B,0))=0,INDEX(技能效果!M:M,MATCH(技能效果等级!B848,技能效果!B:B,0)),INDEX(技能效果!M:M,MATCH(技能效果等级!B848,技能效果!B:B,0))*VLOOKUP(E848,技能数值计算!$C$19:$D$28,2,FALSE))</f>
        <v>0</v>
      </c>
      <c r="P848" s="95"/>
      <c r="Q848" s="95"/>
      <c r="R848" s="95" t="str">
        <f>IF(INDEX(技能效果!O:O,MATCH(技能效果等级!B848,技能效果!B:B,0))="","",INDEX(技能效果!O:O,MATCH(技能效果等级!B848,技能效果!B:B,0)))</f>
        <v/>
      </c>
      <c r="S848" s="95"/>
      <c r="T848" s="95"/>
      <c r="U848" s="95"/>
      <c r="V848" s="96" t="str">
        <f>IF(INDEX(技能效果!AF:AF,MATCH(技能效果等级!B848,技能效果!B:B,0))="","",INDEX(技能效果!AF:AF,MATCH(技能效果等级!B848,技能效果!B:B,0)))</f>
        <v/>
      </c>
      <c r="W848" s="95">
        <f t="shared" si="11"/>
        <v>76</v>
      </c>
      <c r="X848" s="95"/>
      <c r="Y848" s="95"/>
    </row>
    <row r="849" spans="1:25" ht="16.5" x14ac:dyDescent="0.2">
      <c r="A849" s="62">
        <v>846</v>
      </c>
      <c r="B849" s="95">
        <f>INDEX(技能效果!B:B,MATCH(技能效果等级!W849,技能效果!AE:AE,0))</f>
        <v>130702002</v>
      </c>
      <c r="C849" s="95" t="str">
        <f>INDEX(技能效果!C:C,MATCH(技能效果等级!B849,技能效果!B:B,0))</f>
        <v>高顺普攻水晶</v>
      </c>
      <c r="D849" s="96" t="s">
        <v>873</v>
      </c>
      <c r="E849" s="95">
        <v>2</v>
      </c>
      <c r="F849" s="95">
        <f>INDEX(技能效果!H:H,MATCH(技能效果等级!B849,技能效果!B:B,0))</f>
        <v>3006</v>
      </c>
      <c r="G849" s="95">
        <f>IF(INDEX(技能效果!K:K,MATCH(B849,技能效果!B:B,0))=0,INDEX(技能效果!I:I,MATCH(技能效果等级!B849,技能效果!B:B,0)),INDEX(技能效果!I:I,MATCH(技能效果等级!B849,技能效果!B:B,0))*VLOOKUP(E849,技能数值计算!$C$19:$D$28,2,FALSE))</f>
        <v>1</v>
      </c>
      <c r="H849" s="95">
        <f>INDEX(技能效果!J:J,MATCH(技能效果等级!B849,技能效果!B:B,0))</f>
        <v>0</v>
      </c>
      <c r="I849" s="95"/>
      <c r="J849" s="95"/>
      <c r="K849" s="95"/>
      <c r="L849" s="95"/>
      <c r="M849" s="95"/>
      <c r="N849" s="96" t="str">
        <f>IF(INDEX(技能效果!L:L,MATCH(技能效果等级!B849,技能效果!B:B,0))="","",INDEX(技能效果!L:L,MATCH(技能效果等级!B849,技能效果!B:B,0)))</f>
        <v/>
      </c>
      <c r="O849" s="95">
        <f>IF(INDEX(技能效果!N:N,MATCH(B849,技能效果!B:B,0))=0,INDEX(技能效果!M:M,MATCH(技能效果等级!B849,技能效果!B:B,0)),INDEX(技能效果!M:M,MATCH(技能效果等级!B849,技能效果!B:B,0))*VLOOKUP(E849,技能数值计算!$C$19:$D$28,2,FALSE))</f>
        <v>0</v>
      </c>
      <c r="P849" s="95"/>
      <c r="Q849" s="95"/>
      <c r="R849" s="95" t="str">
        <f>IF(INDEX(技能效果!O:O,MATCH(技能效果等级!B849,技能效果!B:B,0))="","",INDEX(技能效果!O:O,MATCH(技能效果等级!B849,技能效果!B:B,0)))</f>
        <v/>
      </c>
      <c r="S849" s="95"/>
      <c r="T849" s="95"/>
      <c r="U849" s="95"/>
      <c r="V849" s="96" t="str">
        <f>IF(INDEX(技能效果!AF:AF,MATCH(技能效果等级!B849,技能效果!B:B,0))="","",INDEX(技能效果!AF:AF,MATCH(技能效果等级!B849,技能效果!B:B,0)))</f>
        <v/>
      </c>
      <c r="W849" s="95">
        <f t="shared" si="11"/>
        <v>76</v>
      </c>
      <c r="X849" s="95"/>
      <c r="Y849" s="95"/>
    </row>
    <row r="850" spans="1:25" ht="16.5" x14ac:dyDescent="0.2">
      <c r="A850" s="62">
        <v>847</v>
      </c>
      <c r="B850" s="95">
        <f>INDEX(技能效果!B:B,MATCH(技能效果等级!W850,技能效果!AE:AE,0))</f>
        <v>130702002</v>
      </c>
      <c r="C850" s="95" t="str">
        <f>INDEX(技能效果!C:C,MATCH(技能效果等级!B850,技能效果!B:B,0))</f>
        <v>高顺普攻水晶</v>
      </c>
      <c r="D850" s="96" t="s">
        <v>873</v>
      </c>
      <c r="E850" s="95">
        <v>3</v>
      </c>
      <c r="F850" s="95">
        <f>INDEX(技能效果!H:H,MATCH(技能效果等级!B850,技能效果!B:B,0))</f>
        <v>3006</v>
      </c>
      <c r="G850" s="95">
        <f>IF(INDEX(技能效果!K:K,MATCH(B850,技能效果!B:B,0))=0,INDEX(技能效果!I:I,MATCH(技能效果等级!B850,技能效果!B:B,0)),INDEX(技能效果!I:I,MATCH(技能效果等级!B850,技能效果!B:B,0))*VLOOKUP(E850,技能数值计算!$C$19:$D$28,2,FALSE))</f>
        <v>1</v>
      </c>
      <c r="H850" s="95">
        <f>INDEX(技能效果!J:J,MATCH(技能效果等级!B850,技能效果!B:B,0))</f>
        <v>0</v>
      </c>
      <c r="I850" s="95"/>
      <c r="J850" s="95"/>
      <c r="K850" s="95"/>
      <c r="L850" s="95"/>
      <c r="M850" s="95"/>
      <c r="N850" s="96" t="str">
        <f>IF(INDEX(技能效果!L:L,MATCH(技能效果等级!B850,技能效果!B:B,0))="","",INDEX(技能效果!L:L,MATCH(技能效果等级!B850,技能效果!B:B,0)))</f>
        <v/>
      </c>
      <c r="O850" s="95">
        <f>IF(INDEX(技能效果!N:N,MATCH(B850,技能效果!B:B,0))=0,INDEX(技能效果!M:M,MATCH(技能效果等级!B850,技能效果!B:B,0)),INDEX(技能效果!M:M,MATCH(技能效果等级!B850,技能效果!B:B,0))*VLOOKUP(E850,技能数值计算!$C$19:$D$28,2,FALSE))</f>
        <v>0</v>
      </c>
      <c r="P850" s="95"/>
      <c r="Q850" s="95"/>
      <c r="R850" s="95" t="str">
        <f>IF(INDEX(技能效果!O:O,MATCH(技能效果等级!B850,技能效果!B:B,0))="","",INDEX(技能效果!O:O,MATCH(技能效果等级!B850,技能效果!B:B,0)))</f>
        <v/>
      </c>
      <c r="S850" s="95"/>
      <c r="T850" s="95"/>
      <c r="U850" s="95"/>
      <c r="V850" s="96" t="str">
        <f>IF(INDEX(技能效果!AF:AF,MATCH(技能效果等级!B850,技能效果!B:B,0))="","",INDEX(技能效果!AF:AF,MATCH(技能效果等级!B850,技能效果!B:B,0)))</f>
        <v/>
      </c>
      <c r="W850" s="95">
        <f t="shared" si="11"/>
        <v>76</v>
      </c>
      <c r="X850" s="95"/>
      <c r="Y850" s="95"/>
    </row>
    <row r="851" spans="1:25" ht="16.5" x14ac:dyDescent="0.2">
      <c r="A851" s="62">
        <v>848</v>
      </c>
      <c r="B851" s="95">
        <f>INDEX(技能效果!B:B,MATCH(技能效果等级!W851,技能效果!AE:AE,0))</f>
        <v>130702002</v>
      </c>
      <c r="C851" s="95" t="str">
        <f>INDEX(技能效果!C:C,MATCH(技能效果等级!B851,技能效果!B:B,0))</f>
        <v>高顺普攻水晶</v>
      </c>
      <c r="D851" s="96" t="s">
        <v>873</v>
      </c>
      <c r="E851" s="95">
        <v>4</v>
      </c>
      <c r="F851" s="95">
        <f>INDEX(技能效果!H:H,MATCH(技能效果等级!B851,技能效果!B:B,0))</f>
        <v>3006</v>
      </c>
      <c r="G851" s="95">
        <f>IF(INDEX(技能效果!K:K,MATCH(B851,技能效果!B:B,0))=0,INDEX(技能效果!I:I,MATCH(技能效果等级!B851,技能效果!B:B,0)),INDEX(技能效果!I:I,MATCH(技能效果等级!B851,技能效果!B:B,0))*VLOOKUP(E851,技能数值计算!$C$19:$D$28,2,FALSE))</f>
        <v>1</v>
      </c>
      <c r="H851" s="95">
        <f>INDEX(技能效果!J:J,MATCH(技能效果等级!B851,技能效果!B:B,0))</f>
        <v>0</v>
      </c>
      <c r="I851" s="95"/>
      <c r="J851" s="95"/>
      <c r="K851" s="95"/>
      <c r="L851" s="95"/>
      <c r="M851" s="95"/>
      <c r="N851" s="96" t="str">
        <f>IF(INDEX(技能效果!L:L,MATCH(技能效果等级!B851,技能效果!B:B,0))="","",INDEX(技能效果!L:L,MATCH(技能效果等级!B851,技能效果!B:B,0)))</f>
        <v/>
      </c>
      <c r="O851" s="95">
        <f>IF(INDEX(技能效果!N:N,MATCH(B851,技能效果!B:B,0))=0,INDEX(技能效果!M:M,MATCH(技能效果等级!B851,技能效果!B:B,0)),INDEX(技能效果!M:M,MATCH(技能效果等级!B851,技能效果!B:B,0))*VLOOKUP(E851,技能数值计算!$C$19:$D$28,2,FALSE))</f>
        <v>0</v>
      </c>
      <c r="P851" s="95"/>
      <c r="Q851" s="95"/>
      <c r="R851" s="95" t="str">
        <f>IF(INDEX(技能效果!O:O,MATCH(技能效果等级!B851,技能效果!B:B,0))="","",INDEX(技能效果!O:O,MATCH(技能效果等级!B851,技能效果!B:B,0)))</f>
        <v/>
      </c>
      <c r="S851" s="95"/>
      <c r="T851" s="95"/>
      <c r="U851" s="95"/>
      <c r="V851" s="96" t="str">
        <f>IF(INDEX(技能效果!AF:AF,MATCH(技能效果等级!B851,技能效果!B:B,0))="","",INDEX(技能效果!AF:AF,MATCH(技能效果等级!B851,技能效果!B:B,0)))</f>
        <v/>
      </c>
      <c r="W851" s="95">
        <f t="shared" si="11"/>
        <v>76</v>
      </c>
      <c r="X851" s="95"/>
      <c r="Y851" s="95"/>
    </row>
    <row r="852" spans="1:25" ht="16.5" x14ac:dyDescent="0.2">
      <c r="A852" s="62">
        <v>849</v>
      </c>
      <c r="B852" s="95">
        <f>INDEX(技能效果!B:B,MATCH(技能效果等级!W852,技能效果!AE:AE,0))</f>
        <v>130702002</v>
      </c>
      <c r="C852" s="95" t="str">
        <f>INDEX(技能效果!C:C,MATCH(技能效果等级!B852,技能效果!B:B,0))</f>
        <v>高顺普攻水晶</v>
      </c>
      <c r="D852" s="96" t="s">
        <v>873</v>
      </c>
      <c r="E852" s="95">
        <v>5</v>
      </c>
      <c r="F852" s="95">
        <f>INDEX(技能效果!H:H,MATCH(技能效果等级!B852,技能效果!B:B,0))</f>
        <v>3006</v>
      </c>
      <c r="G852" s="95">
        <f>IF(INDEX(技能效果!K:K,MATCH(B852,技能效果!B:B,0))=0,INDEX(技能效果!I:I,MATCH(技能效果等级!B852,技能效果!B:B,0)),INDEX(技能效果!I:I,MATCH(技能效果等级!B852,技能效果!B:B,0))*VLOOKUP(E852,技能数值计算!$C$19:$D$28,2,FALSE))</f>
        <v>1</v>
      </c>
      <c r="H852" s="95">
        <f>INDEX(技能效果!J:J,MATCH(技能效果等级!B852,技能效果!B:B,0))</f>
        <v>0</v>
      </c>
      <c r="I852" s="95"/>
      <c r="J852" s="95"/>
      <c r="K852" s="95"/>
      <c r="L852" s="95"/>
      <c r="M852" s="95"/>
      <c r="N852" s="96" t="str">
        <f>IF(INDEX(技能效果!L:L,MATCH(技能效果等级!B852,技能效果!B:B,0))="","",INDEX(技能效果!L:L,MATCH(技能效果等级!B852,技能效果!B:B,0)))</f>
        <v/>
      </c>
      <c r="O852" s="95">
        <f>IF(INDEX(技能效果!N:N,MATCH(B852,技能效果!B:B,0))=0,INDEX(技能效果!M:M,MATCH(技能效果等级!B852,技能效果!B:B,0)),INDEX(技能效果!M:M,MATCH(技能效果等级!B852,技能效果!B:B,0))*VLOOKUP(E852,技能数值计算!$C$19:$D$28,2,FALSE))</f>
        <v>0</v>
      </c>
      <c r="P852" s="95"/>
      <c r="Q852" s="95"/>
      <c r="R852" s="95" t="str">
        <f>IF(INDEX(技能效果!O:O,MATCH(技能效果等级!B852,技能效果!B:B,0))="","",INDEX(技能效果!O:O,MATCH(技能效果等级!B852,技能效果!B:B,0)))</f>
        <v/>
      </c>
      <c r="S852" s="95"/>
      <c r="T852" s="95"/>
      <c r="U852" s="95"/>
      <c r="V852" s="96" t="str">
        <f>IF(INDEX(技能效果!AF:AF,MATCH(技能效果等级!B852,技能效果!B:B,0))="","",INDEX(技能效果!AF:AF,MATCH(技能效果等级!B852,技能效果!B:B,0)))</f>
        <v/>
      </c>
      <c r="W852" s="95">
        <f t="shared" si="11"/>
        <v>76</v>
      </c>
      <c r="X852" s="95"/>
      <c r="Y852" s="95"/>
    </row>
    <row r="853" spans="1:25" ht="16.5" x14ac:dyDescent="0.2">
      <c r="A853" s="62">
        <v>850</v>
      </c>
      <c r="B853" s="95">
        <f>INDEX(技能效果!B:B,MATCH(技能效果等级!W853,技能效果!AE:AE,0))</f>
        <v>130702002</v>
      </c>
      <c r="C853" s="95" t="str">
        <f>INDEX(技能效果!C:C,MATCH(技能效果等级!B853,技能效果!B:B,0))</f>
        <v>高顺普攻水晶</v>
      </c>
      <c r="D853" s="96" t="s">
        <v>873</v>
      </c>
      <c r="E853" s="95">
        <v>6</v>
      </c>
      <c r="F853" s="95">
        <f>INDEX(技能效果!H:H,MATCH(技能效果等级!B853,技能效果!B:B,0))</f>
        <v>3006</v>
      </c>
      <c r="G853" s="95">
        <f>IF(INDEX(技能效果!K:K,MATCH(B853,技能效果!B:B,0))=0,INDEX(技能效果!I:I,MATCH(技能效果等级!B853,技能效果!B:B,0)),INDEX(技能效果!I:I,MATCH(技能效果等级!B853,技能效果!B:B,0))*VLOOKUP(E853,技能数值计算!$C$19:$D$28,2,FALSE))</f>
        <v>1</v>
      </c>
      <c r="H853" s="95">
        <f>INDEX(技能效果!J:J,MATCH(技能效果等级!B853,技能效果!B:B,0))</f>
        <v>0</v>
      </c>
      <c r="I853" s="95"/>
      <c r="J853" s="95"/>
      <c r="K853" s="95"/>
      <c r="L853" s="95"/>
      <c r="M853" s="95"/>
      <c r="N853" s="96" t="str">
        <f>IF(INDEX(技能效果!L:L,MATCH(技能效果等级!B853,技能效果!B:B,0))="","",INDEX(技能效果!L:L,MATCH(技能效果等级!B853,技能效果!B:B,0)))</f>
        <v/>
      </c>
      <c r="O853" s="95">
        <f>IF(INDEX(技能效果!N:N,MATCH(B853,技能效果!B:B,0))=0,INDEX(技能效果!M:M,MATCH(技能效果等级!B853,技能效果!B:B,0)),INDEX(技能效果!M:M,MATCH(技能效果等级!B853,技能效果!B:B,0))*VLOOKUP(E853,技能数值计算!$C$19:$D$28,2,FALSE))</f>
        <v>0</v>
      </c>
      <c r="P853" s="95"/>
      <c r="Q853" s="95"/>
      <c r="R853" s="95" t="str">
        <f>IF(INDEX(技能效果!O:O,MATCH(技能效果等级!B853,技能效果!B:B,0))="","",INDEX(技能效果!O:O,MATCH(技能效果等级!B853,技能效果!B:B,0)))</f>
        <v/>
      </c>
      <c r="S853" s="95"/>
      <c r="T853" s="95"/>
      <c r="U853" s="95"/>
      <c r="V853" s="96" t="str">
        <f>IF(INDEX(技能效果!AF:AF,MATCH(技能效果等级!B853,技能效果!B:B,0))="","",INDEX(技能效果!AF:AF,MATCH(技能效果等级!B853,技能效果!B:B,0)))</f>
        <v/>
      </c>
      <c r="W853" s="95">
        <f t="shared" si="11"/>
        <v>76</v>
      </c>
      <c r="X853" s="95"/>
      <c r="Y853" s="95"/>
    </row>
    <row r="854" spans="1:25" ht="16.5" x14ac:dyDescent="0.2">
      <c r="A854" s="62">
        <v>851</v>
      </c>
      <c r="B854" s="95">
        <f>INDEX(技能效果!B:B,MATCH(技能效果等级!W854,技能效果!AE:AE,0))</f>
        <v>130702002</v>
      </c>
      <c r="C854" s="95" t="str">
        <f>INDEX(技能效果!C:C,MATCH(技能效果等级!B854,技能效果!B:B,0))</f>
        <v>高顺普攻水晶</v>
      </c>
      <c r="D854" s="96" t="s">
        <v>873</v>
      </c>
      <c r="E854" s="95">
        <v>7</v>
      </c>
      <c r="F854" s="95">
        <f>INDEX(技能效果!H:H,MATCH(技能效果等级!B854,技能效果!B:B,0))</f>
        <v>3006</v>
      </c>
      <c r="G854" s="95">
        <f>IF(INDEX(技能效果!K:K,MATCH(B854,技能效果!B:B,0))=0,INDEX(技能效果!I:I,MATCH(技能效果等级!B854,技能效果!B:B,0)),INDEX(技能效果!I:I,MATCH(技能效果等级!B854,技能效果!B:B,0))*VLOOKUP(E854,技能数值计算!$C$19:$D$28,2,FALSE))</f>
        <v>1</v>
      </c>
      <c r="H854" s="95">
        <f>INDEX(技能效果!J:J,MATCH(技能效果等级!B854,技能效果!B:B,0))</f>
        <v>0</v>
      </c>
      <c r="I854" s="95"/>
      <c r="J854" s="95"/>
      <c r="K854" s="95"/>
      <c r="L854" s="95"/>
      <c r="M854" s="95"/>
      <c r="N854" s="96" t="str">
        <f>IF(INDEX(技能效果!L:L,MATCH(技能效果等级!B854,技能效果!B:B,0))="","",INDEX(技能效果!L:L,MATCH(技能效果等级!B854,技能效果!B:B,0)))</f>
        <v/>
      </c>
      <c r="O854" s="95">
        <f>IF(INDEX(技能效果!N:N,MATCH(B854,技能效果!B:B,0))=0,INDEX(技能效果!M:M,MATCH(技能效果等级!B854,技能效果!B:B,0)),INDEX(技能效果!M:M,MATCH(技能效果等级!B854,技能效果!B:B,0))*VLOOKUP(E854,技能数值计算!$C$19:$D$28,2,FALSE))</f>
        <v>0</v>
      </c>
      <c r="P854" s="95"/>
      <c r="Q854" s="95"/>
      <c r="R854" s="95" t="str">
        <f>IF(INDEX(技能效果!O:O,MATCH(技能效果等级!B854,技能效果!B:B,0))="","",INDEX(技能效果!O:O,MATCH(技能效果等级!B854,技能效果!B:B,0)))</f>
        <v/>
      </c>
      <c r="S854" s="95"/>
      <c r="T854" s="95"/>
      <c r="U854" s="95"/>
      <c r="V854" s="96" t="str">
        <f>IF(INDEX(技能效果!AF:AF,MATCH(技能效果等级!B854,技能效果!B:B,0))="","",INDEX(技能效果!AF:AF,MATCH(技能效果等级!B854,技能效果!B:B,0)))</f>
        <v/>
      </c>
      <c r="W854" s="95">
        <f t="shared" si="11"/>
        <v>76</v>
      </c>
      <c r="X854" s="95"/>
      <c r="Y854" s="95"/>
    </row>
    <row r="855" spans="1:25" ht="16.5" x14ac:dyDescent="0.2">
      <c r="A855" s="62">
        <v>852</v>
      </c>
      <c r="B855" s="95">
        <f>INDEX(技能效果!B:B,MATCH(技能效果等级!W855,技能效果!AE:AE,0))</f>
        <v>130702002</v>
      </c>
      <c r="C855" s="95" t="str">
        <f>INDEX(技能效果!C:C,MATCH(技能效果等级!B855,技能效果!B:B,0))</f>
        <v>高顺普攻水晶</v>
      </c>
      <c r="D855" s="96" t="s">
        <v>873</v>
      </c>
      <c r="E855" s="95">
        <v>8</v>
      </c>
      <c r="F855" s="95">
        <f>INDEX(技能效果!H:H,MATCH(技能效果等级!B855,技能效果!B:B,0))</f>
        <v>3006</v>
      </c>
      <c r="G855" s="95">
        <f>IF(INDEX(技能效果!K:K,MATCH(B855,技能效果!B:B,0))=0,INDEX(技能效果!I:I,MATCH(技能效果等级!B855,技能效果!B:B,0)),INDEX(技能效果!I:I,MATCH(技能效果等级!B855,技能效果!B:B,0))*VLOOKUP(E855,技能数值计算!$C$19:$D$28,2,FALSE))</f>
        <v>1</v>
      </c>
      <c r="H855" s="95">
        <f>INDEX(技能效果!J:J,MATCH(技能效果等级!B855,技能效果!B:B,0))</f>
        <v>0</v>
      </c>
      <c r="I855" s="95"/>
      <c r="J855" s="95"/>
      <c r="K855" s="95"/>
      <c r="L855" s="95"/>
      <c r="M855" s="95"/>
      <c r="N855" s="96" t="str">
        <f>IF(INDEX(技能效果!L:L,MATCH(技能效果等级!B855,技能效果!B:B,0))="","",INDEX(技能效果!L:L,MATCH(技能效果等级!B855,技能效果!B:B,0)))</f>
        <v/>
      </c>
      <c r="O855" s="95">
        <f>IF(INDEX(技能效果!N:N,MATCH(B855,技能效果!B:B,0))=0,INDEX(技能效果!M:M,MATCH(技能效果等级!B855,技能效果!B:B,0)),INDEX(技能效果!M:M,MATCH(技能效果等级!B855,技能效果!B:B,0))*VLOOKUP(E855,技能数值计算!$C$19:$D$28,2,FALSE))</f>
        <v>0</v>
      </c>
      <c r="P855" s="95"/>
      <c r="Q855" s="95"/>
      <c r="R855" s="95" t="str">
        <f>IF(INDEX(技能效果!O:O,MATCH(技能效果等级!B855,技能效果!B:B,0))="","",INDEX(技能效果!O:O,MATCH(技能效果等级!B855,技能效果!B:B,0)))</f>
        <v/>
      </c>
      <c r="S855" s="95"/>
      <c r="T855" s="95"/>
      <c r="U855" s="95"/>
      <c r="V855" s="96" t="str">
        <f>IF(INDEX(技能效果!AF:AF,MATCH(技能效果等级!B855,技能效果!B:B,0))="","",INDEX(技能效果!AF:AF,MATCH(技能效果等级!B855,技能效果!B:B,0)))</f>
        <v/>
      </c>
      <c r="W855" s="95">
        <f t="shared" si="11"/>
        <v>76</v>
      </c>
      <c r="X855" s="95"/>
      <c r="Y855" s="95"/>
    </row>
    <row r="856" spans="1:25" ht="16.5" x14ac:dyDescent="0.2">
      <c r="A856" s="62">
        <v>853</v>
      </c>
      <c r="B856" s="95">
        <f>INDEX(技能效果!B:B,MATCH(技能效果等级!W856,技能效果!AE:AE,0))</f>
        <v>130702002</v>
      </c>
      <c r="C856" s="95" t="str">
        <f>INDEX(技能效果!C:C,MATCH(技能效果等级!B856,技能效果!B:B,0))</f>
        <v>高顺普攻水晶</v>
      </c>
      <c r="D856" s="96" t="s">
        <v>873</v>
      </c>
      <c r="E856" s="95">
        <v>9</v>
      </c>
      <c r="F856" s="95">
        <f>INDEX(技能效果!H:H,MATCH(技能效果等级!B856,技能效果!B:B,0))</f>
        <v>3006</v>
      </c>
      <c r="G856" s="95">
        <f>IF(INDEX(技能效果!K:K,MATCH(B856,技能效果!B:B,0))=0,INDEX(技能效果!I:I,MATCH(技能效果等级!B856,技能效果!B:B,0)),INDEX(技能效果!I:I,MATCH(技能效果等级!B856,技能效果!B:B,0))*VLOOKUP(E856,技能数值计算!$C$19:$D$28,2,FALSE))</f>
        <v>1</v>
      </c>
      <c r="H856" s="95">
        <f>INDEX(技能效果!J:J,MATCH(技能效果等级!B856,技能效果!B:B,0))</f>
        <v>0</v>
      </c>
      <c r="I856" s="95"/>
      <c r="J856" s="95"/>
      <c r="K856" s="95"/>
      <c r="L856" s="95"/>
      <c r="M856" s="95"/>
      <c r="N856" s="96" t="str">
        <f>IF(INDEX(技能效果!L:L,MATCH(技能效果等级!B856,技能效果!B:B,0))="","",INDEX(技能效果!L:L,MATCH(技能效果等级!B856,技能效果!B:B,0)))</f>
        <v/>
      </c>
      <c r="O856" s="95">
        <f>IF(INDEX(技能效果!N:N,MATCH(B856,技能效果!B:B,0))=0,INDEX(技能效果!M:M,MATCH(技能效果等级!B856,技能效果!B:B,0)),INDEX(技能效果!M:M,MATCH(技能效果等级!B856,技能效果!B:B,0))*VLOOKUP(E856,技能数值计算!$C$19:$D$28,2,FALSE))</f>
        <v>0</v>
      </c>
      <c r="P856" s="95"/>
      <c r="Q856" s="95"/>
      <c r="R856" s="95" t="str">
        <f>IF(INDEX(技能效果!O:O,MATCH(技能效果等级!B856,技能效果!B:B,0))="","",INDEX(技能效果!O:O,MATCH(技能效果等级!B856,技能效果!B:B,0)))</f>
        <v/>
      </c>
      <c r="S856" s="95"/>
      <c r="T856" s="95"/>
      <c r="U856" s="95"/>
      <c r="V856" s="96" t="str">
        <f>IF(INDEX(技能效果!AF:AF,MATCH(技能效果等级!B856,技能效果!B:B,0))="","",INDEX(技能效果!AF:AF,MATCH(技能效果等级!B856,技能效果!B:B,0)))</f>
        <v/>
      </c>
      <c r="W856" s="95">
        <f t="shared" si="11"/>
        <v>76</v>
      </c>
      <c r="X856" s="95"/>
      <c r="Y856" s="95"/>
    </row>
    <row r="857" spans="1:25" ht="16.5" x14ac:dyDescent="0.2">
      <c r="A857" s="62">
        <v>854</v>
      </c>
      <c r="B857" s="95">
        <f>INDEX(技能效果!B:B,MATCH(技能效果等级!W857,技能效果!AE:AE,0))</f>
        <v>130702002</v>
      </c>
      <c r="C857" s="95" t="str">
        <f>INDEX(技能效果!C:C,MATCH(技能效果等级!B857,技能效果!B:B,0))</f>
        <v>高顺普攻水晶</v>
      </c>
      <c r="D857" s="96" t="s">
        <v>873</v>
      </c>
      <c r="E857" s="95">
        <v>10</v>
      </c>
      <c r="F857" s="95">
        <f>INDEX(技能效果!H:H,MATCH(技能效果等级!B857,技能效果!B:B,0))</f>
        <v>3006</v>
      </c>
      <c r="G857" s="95">
        <f>IF(INDEX(技能效果!K:K,MATCH(B857,技能效果!B:B,0))=0,INDEX(技能效果!I:I,MATCH(技能效果等级!B857,技能效果!B:B,0)),INDEX(技能效果!I:I,MATCH(技能效果等级!B857,技能效果!B:B,0))*VLOOKUP(E857,技能数值计算!$C$19:$D$28,2,FALSE))</f>
        <v>1</v>
      </c>
      <c r="H857" s="95">
        <f>INDEX(技能效果!J:J,MATCH(技能效果等级!B857,技能效果!B:B,0))</f>
        <v>0</v>
      </c>
      <c r="I857" s="95"/>
      <c r="J857" s="95"/>
      <c r="K857" s="95"/>
      <c r="L857" s="95"/>
      <c r="M857" s="95"/>
      <c r="N857" s="96" t="str">
        <f>IF(INDEX(技能效果!L:L,MATCH(技能效果等级!B857,技能效果!B:B,0))="","",INDEX(技能效果!L:L,MATCH(技能效果等级!B857,技能效果!B:B,0)))</f>
        <v/>
      </c>
      <c r="O857" s="95">
        <f>IF(INDEX(技能效果!N:N,MATCH(B857,技能效果!B:B,0))=0,INDEX(技能效果!M:M,MATCH(技能效果等级!B857,技能效果!B:B,0)),INDEX(技能效果!M:M,MATCH(技能效果等级!B857,技能效果!B:B,0))*VLOOKUP(E857,技能数值计算!$C$19:$D$28,2,FALSE))</f>
        <v>0</v>
      </c>
      <c r="P857" s="95"/>
      <c r="Q857" s="95"/>
      <c r="R857" s="95" t="str">
        <f>IF(INDEX(技能效果!O:O,MATCH(技能效果等级!B857,技能效果!B:B,0))="","",INDEX(技能效果!O:O,MATCH(技能效果等级!B857,技能效果!B:B,0)))</f>
        <v/>
      </c>
      <c r="S857" s="95"/>
      <c r="T857" s="95"/>
      <c r="U857" s="95"/>
      <c r="V857" s="96" t="str">
        <f>IF(INDEX(技能效果!AF:AF,MATCH(技能效果等级!B857,技能效果!B:B,0))="","",INDEX(技能效果!AF:AF,MATCH(技能效果等级!B857,技能效果!B:B,0)))</f>
        <v/>
      </c>
      <c r="W857" s="95">
        <f t="shared" si="11"/>
        <v>76</v>
      </c>
      <c r="X857" s="95"/>
      <c r="Y857" s="95"/>
    </row>
    <row r="858" spans="1:25" ht="16.5" x14ac:dyDescent="0.2">
      <c r="A858" s="62">
        <v>855</v>
      </c>
      <c r="B858" s="95">
        <f>INDEX(技能效果!B:B,MATCH(技能效果等级!W858,技能效果!AE:AE,0))</f>
        <v>130702101</v>
      </c>
      <c r="C858" s="95" t="str">
        <f>INDEX(技能效果!C:C,MATCH(技能效果等级!B858,技能效果!B:B,0))</f>
        <v>烈风螳螂普攻伤害</v>
      </c>
      <c r="D858" s="96" t="s">
        <v>873</v>
      </c>
      <c r="E858" s="95">
        <v>1</v>
      </c>
      <c r="F858" s="95">
        <f>INDEX(技能效果!H:H,MATCH(技能效果等级!B858,技能效果!B:B,0))</f>
        <v>1001</v>
      </c>
      <c r="G858" s="95">
        <f>IF(INDEX(技能效果!K:K,MATCH(B858,技能效果!B:B,0))=0,INDEX(技能效果!I:I,MATCH(技能效果等级!B858,技能效果!B:B,0)),INDEX(技能效果!I:I,MATCH(技能效果等级!B858,技能效果!B:B,0))*VLOOKUP(E858,技能数值计算!$C$19:$D$28,2,FALSE))</f>
        <v>1</v>
      </c>
      <c r="H858" s="95">
        <f>INDEX(技能效果!J:J,MATCH(技能效果等级!B858,技能效果!B:B,0))</f>
        <v>0</v>
      </c>
      <c r="I858" s="95"/>
      <c r="J858" s="95"/>
      <c r="K858" s="95"/>
      <c r="L858" s="95"/>
      <c r="M858" s="95"/>
      <c r="N858" s="96" t="str">
        <f>IF(INDEX(技能效果!L:L,MATCH(技能效果等级!B858,技能效果!B:B,0))="","",INDEX(技能效果!L:L,MATCH(技能效果等级!B858,技能效果!B:B,0)))</f>
        <v/>
      </c>
      <c r="O858" s="95">
        <f>IF(INDEX(技能效果!N:N,MATCH(B858,技能效果!B:B,0))=0,INDEX(技能效果!M:M,MATCH(技能效果等级!B858,技能效果!B:B,0)),INDEX(技能效果!M:M,MATCH(技能效果等级!B858,技能效果!B:B,0))*VLOOKUP(E858,技能数值计算!$C$19:$D$28,2,FALSE))</f>
        <v>0</v>
      </c>
      <c r="P858" s="95"/>
      <c r="Q858" s="95"/>
      <c r="R858" s="95" t="str">
        <f>IF(INDEX(技能效果!O:O,MATCH(技能效果等级!B858,技能效果!B:B,0))="","",INDEX(技能效果!O:O,MATCH(技能效果等级!B858,技能效果!B:B,0)))</f>
        <v/>
      </c>
      <c r="S858" s="95"/>
      <c r="T858" s="95"/>
      <c r="U858" s="95"/>
      <c r="V858" s="96" t="str">
        <f>IF(INDEX(技能效果!AF:AF,MATCH(技能效果等级!B858,技能效果!B:B,0))="","",INDEX(技能效果!AF:AF,MATCH(技能效果等级!B858,技能效果!B:B,0)))</f>
        <v/>
      </c>
      <c r="W858" s="95">
        <f t="shared" si="11"/>
        <v>77</v>
      </c>
      <c r="X858" s="95"/>
      <c r="Y858" s="95"/>
    </row>
    <row r="859" spans="1:25" ht="16.5" x14ac:dyDescent="0.2">
      <c r="A859" s="62">
        <v>856</v>
      </c>
      <c r="B859" s="95">
        <f>INDEX(技能效果!B:B,MATCH(技能效果等级!W859,技能效果!AE:AE,0))</f>
        <v>130702101</v>
      </c>
      <c r="C859" s="95" t="str">
        <f>INDEX(技能效果!C:C,MATCH(技能效果等级!B859,技能效果!B:B,0))</f>
        <v>烈风螳螂普攻伤害</v>
      </c>
      <c r="D859" s="96" t="s">
        <v>873</v>
      </c>
      <c r="E859" s="95">
        <v>2</v>
      </c>
      <c r="F859" s="95">
        <f>INDEX(技能效果!H:H,MATCH(技能效果等级!B859,技能效果!B:B,0))</f>
        <v>1001</v>
      </c>
      <c r="G859" s="95">
        <f>IF(INDEX(技能效果!K:K,MATCH(B859,技能效果!B:B,0))=0,INDEX(技能效果!I:I,MATCH(技能效果等级!B859,技能效果!B:B,0)),INDEX(技能效果!I:I,MATCH(技能效果等级!B859,技能效果!B:B,0))*VLOOKUP(E859,技能数值计算!$C$19:$D$28,2,FALSE))</f>
        <v>1</v>
      </c>
      <c r="H859" s="95">
        <f>INDEX(技能效果!J:J,MATCH(技能效果等级!B859,技能效果!B:B,0))</f>
        <v>0</v>
      </c>
      <c r="I859" s="95"/>
      <c r="J859" s="95"/>
      <c r="K859" s="95"/>
      <c r="L859" s="95"/>
      <c r="M859" s="95"/>
      <c r="N859" s="96" t="str">
        <f>IF(INDEX(技能效果!L:L,MATCH(技能效果等级!B859,技能效果!B:B,0))="","",INDEX(技能效果!L:L,MATCH(技能效果等级!B859,技能效果!B:B,0)))</f>
        <v/>
      </c>
      <c r="O859" s="95">
        <f>IF(INDEX(技能效果!N:N,MATCH(B859,技能效果!B:B,0))=0,INDEX(技能效果!M:M,MATCH(技能效果等级!B859,技能效果!B:B,0)),INDEX(技能效果!M:M,MATCH(技能效果等级!B859,技能效果!B:B,0))*VLOOKUP(E859,技能数值计算!$C$19:$D$28,2,FALSE))</f>
        <v>0</v>
      </c>
      <c r="P859" s="95"/>
      <c r="Q859" s="95"/>
      <c r="R859" s="95" t="str">
        <f>IF(INDEX(技能效果!O:O,MATCH(技能效果等级!B859,技能效果!B:B,0))="","",INDEX(技能效果!O:O,MATCH(技能效果等级!B859,技能效果!B:B,0)))</f>
        <v/>
      </c>
      <c r="S859" s="95"/>
      <c r="T859" s="95"/>
      <c r="U859" s="95"/>
      <c r="V859" s="96" t="str">
        <f>IF(INDEX(技能效果!AF:AF,MATCH(技能效果等级!B859,技能效果!B:B,0))="","",INDEX(技能效果!AF:AF,MATCH(技能效果等级!B859,技能效果!B:B,0)))</f>
        <v/>
      </c>
      <c r="W859" s="95">
        <f t="shared" si="11"/>
        <v>77</v>
      </c>
      <c r="X859" s="95"/>
      <c r="Y859" s="95"/>
    </row>
    <row r="860" spans="1:25" ht="16.5" x14ac:dyDescent="0.2">
      <c r="A860" s="62">
        <v>857</v>
      </c>
      <c r="B860" s="95">
        <f>INDEX(技能效果!B:B,MATCH(技能效果等级!W860,技能效果!AE:AE,0))</f>
        <v>130702101</v>
      </c>
      <c r="C860" s="95" t="str">
        <f>INDEX(技能效果!C:C,MATCH(技能效果等级!B860,技能效果!B:B,0))</f>
        <v>烈风螳螂普攻伤害</v>
      </c>
      <c r="D860" s="96" t="s">
        <v>873</v>
      </c>
      <c r="E860" s="95">
        <v>3</v>
      </c>
      <c r="F860" s="95">
        <f>INDEX(技能效果!H:H,MATCH(技能效果等级!B860,技能效果!B:B,0))</f>
        <v>1001</v>
      </c>
      <c r="G860" s="95">
        <f>IF(INDEX(技能效果!K:K,MATCH(B860,技能效果!B:B,0))=0,INDEX(技能效果!I:I,MATCH(技能效果等级!B860,技能效果!B:B,0)),INDEX(技能效果!I:I,MATCH(技能效果等级!B860,技能效果!B:B,0))*VLOOKUP(E860,技能数值计算!$C$19:$D$28,2,FALSE))</f>
        <v>1</v>
      </c>
      <c r="H860" s="95">
        <f>INDEX(技能效果!J:J,MATCH(技能效果等级!B860,技能效果!B:B,0))</f>
        <v>0</v>
      </c>
      <c r="I860" s="95"/>
      <c r="J860" s="95"/>
      <c r="K860" s="95"/>
      <c r="L860" s="95"/>
      <c r="M860" s="95"/>
      <c r="N860" s="96" t="str">
        <f>IF(INDEX(技能效果!L:L,MATCH(技能效果等级!B860,技能效果!B:B,0))="","",INDEX(技能效果!L:L,MATCH(技能效果等级!B860,技能效果!B:B,0)))</f>
        <v/>
      </c>
      <c r="O860" s="95">
        <f>IF(INDEX(技能效果!N:N,MATCH(B860,技能效果!B:B,0))=0,INDEX(技能效果!M:M,MATCH(技能效果等级!B860,技能效果!B:B,0)),INDEX(技能效果!M:M,MATCH(技能效果等级!B860,技能效果!B:B,0))*VLOOKUP(E860,技能数值计算!$C$19:$D$28,2,FALSE))</f>
        <v>0</v>
      </c>
      <c r="P860" s="95"/>
      <c r="Q860" s="95"/>
      <c r="R860" s="95" t="str">
        <f>IF(INDEX(技能效果!O:O,MATCH(技能效果等级!B860,技能效果!B:B,0))="","",INDEX(技能效果!O:O,MATCH(技能效果等级!B860,技能效果!B:B,0)))</f>
        <v/>
      </c>
      <c r="S860" s="95"/>
      <c r="T860" s="95"/>
      <c r="U860" s="95"/>
      <c r="V860" s="96" t="str">
        <f>IF(INDEX(技能效果!AF:AF,MATCH(技能效果等级!B860,技能效果!B:B,0))="","",INDEX(技能效果!AF:AF,MATCH(技能效果等级!B860,技能效果!B:B,0)))</f>
        <v/>
      </c>
      <c r="W860" s="95">
        <f t="shared" si="11"/>
        <v>77</v>
      </c>
      <c r="X860" s="95"/>
      <c r="Y860" s="95"/>
    </row>
    <row r="861" spans="1:25" ht="16.5" x14ac:dyDescent="0.2">
      <c r="A861" s="62">
        <v>858</v>
      </c>
      <c r="B861" s="95">
        <f>INDEX(技能效果!B:B,MATCH(技能效果等级!W861,技能效果!AE:AE,0))</f>
        <v>130702101</v>
      </c>
      <c r="C861" s="95" t="str">
        <f>INDEX(技能效果!C:C,MATCH(技能效果等级!B861,技能效果!B:B,0))</f>
        <v>烈风螳螂普攻伤害</v>
      </c>
      <c r="D861" s="96" t="s">
        <v>873</v>
      </c>
      <c r="E861" s="95">
        <v>4</v>
      </c>
      <c r="F861" s="95">
        <f>INDEX(技能效果!H:H,MATCH(技能效果等级!B861,技能效果!B:B,0))</f>
        <v>1001</v>
      </c>
      <c r="G861" s="95">
        <f>IF(INDEX(技能效果!K:K,MATCH(B861,技能效果!B:B,0))=0,INDEX(技能效果!I:I,MATCH(技能效果等级!B861,技能效果!B:B,0)),INDEX(技能效果!I:I,MATCH(技能效果等级!B861,技能效果!B:B,0))*VLOOKUP(E861,技能数值计算!$C$19:$D$28,2,FALSE))</f>
        <v>1</v>
      </c>
      <c r="H861" s="95">
        <f>INDEX(技能效果!J:J,MATCH(技能效果等级!B861,技能效果!B:B,0))</f>
        <v>0</v>
      </c>
      <c r="I861" s="95"/>
      <c r="J861" s="95"/>
      <c r="K861" s="95"/>
      <c r="L861" s="95"/>
      <c r="M861" s="95"/>
      <c r="N861" s="96" t="str">
        <f>IF(INDEX(技能效果!L:L,MATCH(技能效果等级!B861,技能效果!B:B,0))="","",INDEX(技能效果!L:L,MATCH(技能效果等级!B861,技能效果!B:B,0)))</f>
        <v/>
      </c>
      <c r="O861" s="95">
        <f>IF(INDEX(技能效果!N:N,MATCH(B861,技能效果!B:B,0))=0,INDEX(技能效果!M:M,MATCH(技能效果等级!B861,技能效果!B:B,0)),INDEX(技能效果!M:M,MATCH(技能效果等级!B861,技能效果!B:B,0))*VLOOKUP(E861,技能数值计算!$C$19:$D$28,2,FALSE))</f>
        <v>0</v>
      </c>
      <c r="P861" s="95"/>
      <c r="Q861" s="95"/>
      <c r="R861" s="95" t="str">
        <f>IF(INDEX(技能效果!O:O,MATCH(技能效果等级!B861,技能效果!B:B,0))="","",INDEX(技能效果!O:O,MATCH(技能效果等级!B861,技能效果!B:B,0)))</f>
        <v/>
      </c>
      <c r="S861" s="95"/>
      <c r="T861" s="95"/>
      <c r="U861" s="95"/>
      <c r="V861" s="96" t="str">
        <f>IF(INDEX(技能效果!AF:AF,MATCH(技能效果等级!B861,技能效果!B:B,0))="","",INDEX(技能效果!AF:AF,MATCH(技能效果等级!B861,技能效果!B:B,0)))</f>
        <v/>
      </c>
      <c r="W861" s="95">
        <f t="shared" si="11"/>
        <v>77</v>
      </c>
      <c r="X861" s="95"/>
      <c r="Y861" s="95"/>
    </row>
    <row r="862" spans="1:25" ht="16.5" x14ac:dyDescent="0.2">
      <c r="A862" s="62">
        <v>859</v>
      </c>
      <c r="B862" s="95">
        <f>INDEX(技能效果!B:B,MATCH(技能效果等级!W862,技能效果!AE:AE,0))</f>
        <v>130702101</v>
      </c>
      <c r="C862" s="95" t="str">
        <f>INDEX(技能效果!C:C,MATCH(技能效果等级!B862,技能效果!B:B,0))</f>
        <v>烈风螳螂普攻伤害</v>
      </c>
      <c r="D862" s="96" t="s">
        <v>873</v>
      </c>
      <c r="E862" s="95">
        <v>5</v>
      </c>
      <c r="F862" s="95">
        <f>INDEX(技能效果!H:H,MATCH(技能效果等级!B862,技能效果!B:B,0))</f>
        <v>1001</v>
      </c>
      <c r="G862" s="95">
        <f>IF(INDEX(技能效果!K:K,MATCH(B862,技能效果!B:B,0))=0,INDEX(技能效果!I:I,MATCH(技能效果等级!B862,技能效果!B:B,0)),INDEX(技能效果!I:I,MATCH(技能效果等级!B862,技能效果!B:B,0))*VLOOKUP(E862,技能数值计算!$C$19:$D$28,2,FALSE))</f>
        <v>1</v>
      </c>
      <c r="H862" s="95">
        <f>INDEX(技能效果!J:J,MATCH(技能效果等级!B862,技能效果!B:B,0))</f>
        <v>0</v>
      </c>
      <c r="I862" s="95"/>
      <c r="J862" s="95"/>
      <c r="K862" s="95"/>
      <c r="L862" s="95"/>
      <c r="M862" s="95"/>
      <c r="N862" s="96" t="str">
        <f>IF(INDEX(技能效果!L:L,MATCH(技能效果等级!B862,技能效果!B:B,0))="","",INDEX(技能效果!L:L,MATCH(技能效果等级!B862,技能效果!B:B,0)))</f>
        <v/>
      </c>
      <c r="O862" s="95">
        <f>IF(INDEX(技能效果!N:N,MATCH(B862,技能效果!B:B,0))=0,INDEX(技能效果!M:M,MATCH(技能效果等级!B862,技能效果!B:B,0)),INDEX(技能效果!M:M,MATCH(技能效果等级!B862,技能效果!B:B,0))*VLOOKUP(E862,技能数值计算!$C$19:$D$28,2,FALSE))</f>
        <v>0</v>
      </c>
      <c r="P862" s="95"/>
      <c r="Q862" s="95"/>
      <c r="R862" s="95" t="str">
        <f>IF(INDEX(技能效果!O:O,MATCH(技能效果等级!B862,技能效果!B:B,0))="","",INDEX(技能效果!O:O,MATCH(技能效果等级!B862,技能效果!B:B,0)))</f>
        <v/>
      </c>
      <c r="S862" s="95"/>
      <c r="T862" s="95"/>
      <c r="U862" s="95"/>
      <c r="V862" s="96" t="str">
        <f>IF(INDEX(技能效果!AF:AF,MATCH(技能效果等级!B862,技能效果!B:B,0))="","",INDEX(技能效果!AF:AF,MATCH(技能效果等级!B862,技能效果!B:B,0)))</f>
        <v/>
      </c>
      <c r="W862" s="95">
        <f t="shared" si="11"/>
        <v>77</v>
      </c>
      <c r="X862" s="95"/>
      <c r="Y862" s="95"/>
    </row>
    <row r="863" spans="1:25" ht="16.5" x14ac:dyDescent="0.2">
      <c r="A863" s="62">
        <v>860</v>
      </c>
      <c r="B863" s="95">
        <f>INDEX(技能效果!B:B,MATCH(技能效果等级!W863,技能效果!AE:AE,0))</f>
        <v>130702101</v>
      </c>
      <c r="C863" s="95" t="str">
        <f>INDEX(技能效果!C:C,MATCH(技能效果等级!B863,技能效果!B:B,0))</f>
        <v>烈风螳螂普攻伤害</v>
      </c>
      <c r="D863" s="96" t="s">
        <v>873</v>
      </c>
      <c r="E863" s="95">
        <v>6</v>
      </c>
      <c r="F863" s="95">
        <f>INDEX(技能效果!H:H,MATCH(技能效果等级!B863,技能效果!B:B,0))</f>
        <v>1001</v>
      </c>
      <c r="G863" s="95">
        <f>IF(INDEX(技能效果!K:K,MATCH(B863,技能效果!B:B,0))=0,INDEX(技能效果!I:I,MATCH(技能效果等级!B863,技能效果!B:B,0)),INDEX(技能效果!I:I,MATCH(技能效果等级!B863,技能效果!B:B,0))*VLOOKUP(E863,技能数值计算!$C$19:$D$28,2,FALSE))</f>
        <v>1</v>
      </c>
      <c r="H863" s="95">
        <f>INDEX(技能效果!J:J,MATCH(技能效果等级!B863,技能效果!B:B,0))</f>
        <v>0</v>
      </c>
      <c r="I863" s="95"/>
      <c r="J863" s="95"/>
      <c r="K863" s="95"/>
      <c r="L863" s="95"/>
      <c r="M863" s="95"/>
      <c r="N863" s="96" t="str">
        <f>IF(INDEX(技能效果!L:L,MATCH(技能效果等级!B863,技能效果!B:B,0))="","",INDEX(技能效果!L:L,MATCH(技能效果等级!B863,技能效果!B:B,0)))</f>
        <v/>
      </c>
      <c r="O863" s="95">
        <f>IF(INDEX(技能效果!N:N,MATCH(B863,技能效果!B:B,0))=0,INDEX(技能效果!M:M,MATCH(技能效果等级!B863,技能效果!B:B,0)),INDEX(技能效果!M:M,MATCH(技能效果等级!B863,技能效果!B:B,0))*VLOOKUP(E863,技能数值计算!$C$19:$D$28,2,FALSE))</f>
        <v>0</v>
      </c>
      <c r="P863" s="95"/>
      <c r="Q863" s="95"/>
      <c r="R863" s="95" t="str">
        <f>IF(INDEX(技能效果!O:O,MATCH(技能效果等级!B863,技能效果!B:B,0))="","",INDEX(技能效果!O:O,MATCH(技能效果等级!B863,技能效果!B:B,0)))</f>
        <v/>
      </c>
      <c r="S863" s="95"/>
      <c r="T863" s="95"/>
      <c r="U863" s="95"/>
      <c r="V863" s="96" t="str">
        <f>IF(INDEX(技能效果!AF:AF,MATCH(技能效果等级!B863,技能效果!B:B,0))="","",INDEX(技能效果!AF:AF,MATCH(技能效果等级!B863,技能效果!B:B,0)))</f>
        <v/>
      </c>
      <c r="W863" s="95">
        <f t="shared" si="11"/>
        <v>77</v>
      </c>
      <c r="X863" s="95"/>
      <c r="Y863" s="95"/>
    </row>
    <row r="864" spans="1:25" ht="16.5" x14ac:dyDescent="0.2">
      <c r="A864" s="62">
        <v>861</v>
      </c>
      <c r="B864" s="95">
        <f>INDEX(技能效果!B:B,MATCH(技能效果等级!W864,技能效果!AE:AE,0))</f>
        <v>130702101</v>
      </c>
      <c r="C864" s="95" t="str">
        <f>INDEX(技能效果!C:C,MATCH(技能效果等级!B864,技能效果!B:B,0))</f>
        <v>烈风螳螂普攻伤害</v>
      </c>
      <c r="D864" s="96" t="s">
        <v>873</v>
      </c>
      <c r="E864" s="95">
        <v>7</v>
      </c>
      <c r="F864" s="95">
        <f>INDEX(技能效果!H:H,MATCH(技能效果等级!B864,技能效果!B:B,0))</f>
        <v>1001</v>
      </c>
      <c r="G864" s="95">
        <f>IF(INDEX(技能效果!K:K,MATCH(B864,技能效果!B:B,0))=0,INDEX(技能效果!I:I,MATCH(技能效果等级!B864,技能效果!B:B,0)),INDEX(技能效果!I:I,MATCH(技能效果等级!B864,技能效果!B:B,0))*VLOOKUP(E864,技能数值计算!$C$19:$D$28,2,FALSE))</f>
        <v>1</v>
      </c>
      <c r="H864" s="95">
        <f>INDEX(技能效果!J:J,MATCH(技能效果等级!B864,技能效果!B:B,0))</f>
        <v>0</v>
      </c>
      <c r="I864" s="95"/>
      <c r="J864" s="95"/>
      <c r="K864" s="95"/>
      <c r="L864" s="95"/>
      <c r="M864" s="95"/>
      <c r="N864" s="96" t="str">
        <f>IF(INDEX(技能效果!L:L,MATCH(技能效果等级!B864,技能效果!B:B,0))="","",INDEX(技能效果!L:L,MATCH(技能效果等级!B864,技能效果!B:B,0)))</f>
        <v/>
      </c>
      <c r="O864" s="95">
        <f>IF(INDEX(技能效果!N:N,MATCH(B864,技能效果!B:B,0))=0,INDEX(技能效果!M:M,MATCH(技能效果等级!B864,技能效果!B:B,0)),INDEX(技能效果!M:M,MATCH(技能效果等级!B864,技能效果!B:B,0))*VLOOKUP(E864,技能数值计算!$C$19:$D$28,2,FALSE))</f>
        <v>0</v>
      </c>
      <c r="P864" s="95"/>
      <c r="Q864" s="95"/>
      <c r="R864" s="95" t="str">
        <f>IF(INDEX(技能效果!O:O,MATCH(技能效果等级!B864,技能效果!B:B,0))="","",INDEX(技能效果!O:O,MATCH(技能效果等级!B864,技能效果!B:B,0)))</f>
        <v/>
      </c>
      <c r="S864" s="95"/>
      <c r="T864" s="95"/>
      <c r="U864" s="95"/>
      <c r="V864" s="96" t="str">
        <f>IF(INDEX(技能效果!AF:AF,MATCH(技能效果等级!B864,技能效果!B:B,0))="","",INDEX(技能效果!AF:AF,MATCH(技能效果等级!B864,技能效果!B:B,0)))</f>
        <v/>
      </c>
      <c r="W864" s="95">
        <f t="shared" si="11"/>
        <v>77</v>
      </c>
      <c r="X864" s="95"/>
      <c r="Y864" s="95"/>
    </row>
    <row r="865" spans="1:25" ht="16.5" x14ac:dyDescent="0.2">
      <c r="A865" s="62">
        <v>862</v>
      </c>
      <c r="B865" s="95">
        <f>INDEX(技能效果!B:B,MATCH(技能效果等级!W865,技能效果!AE:AE,0))</f>
        <v>130702101</v>
      </c>
      <c r="C865" s="95" t="str">
        <f>INDEX(技能效果!C:C,MATCH(技能效果等级!B865,技能效果!B:B,0))</f>
        <v>烈风螳螂普攻伤害</v>
      </c>
      <c r="D865" s="96" t="s">
        <v>873</v>
      </c>
      <c r="E865" s="95">
        <v>8</v>
      </c>
      <c r="F865" s="95">
        <f>INDEX(技能效果!H:H,MATCH(技能效果等级!B865,技能效果!B:B,0))</f>
        <v>1001</v>
      </c>
      <c r="G865" s="95">
        <f>IF(INDEX(技能效果!K:K,MATCH(B865,技能效果!B:B,0))=0,INDEX(技能效果!I:I,MATCH(技能效果等级!B865,技能效果!B:B,0)),INDEX(技能效果!I:I,MATCH(技能效果等级!B865,技能效果!B:B,0))*VLOOKUP(E865,技能数值计算!$C$19:$D$28,2,FALSE))</f>
        <v>1</v>
      </c>
      <c r="H865" s="95">
        <f>INDEX(技能效果!J:J,MATCH(技能效果等级!B865,技能效果!B:B,0))</f>
        <v>0</v>
      </c>
      <c r="I865" s="95"/>
      <c r="J865" s="95"/>
      <c r="K865" s="95"/>
      <c r="L865" s="95"/>
      <c r="M865" s="95"/>
      <c r="N865" s="96" t="str">
        <f>IF(INDEX(技能效果!L:L,MATCH(技能效果等级!B865,技能效果!B:B,0))="","",INDEX(技能效果!L:L,MATCH(技能效果等级!B865,技能效果!B:B,0)))</f>
        <v/>
      </c>
      <c r="O865" s="95">
        <f>IF(INDEX(技能效果!N:N,MATCH(B865,技能效果!B:B,0))=0,INDEX(技能效果!M:M,MATCH(技能效果等级!B865,技能效果!B:B,0)),INDEX(技能效果!M:M,MATCH(技能效果等级!B865,技能效果!B:B,0))*VLOOKUP(E865,技能数值计算!$C$19:$D$28,2,FALSE))</f>
        <v>0</v>
      </c>
      <c r="P865" s="95"/>
      <c r="Q865" s="95"/>
      <c r="R865" s="95" t="str">
        <f>IF(INDEX(技能效果!O:O,MATCH(技能效果等级!B865,技能效果!B:B,0))="","",INDEX(技能效果!O:O,MATCH(技能效果等级!B865,技能效果!B:B,0)))</f>
        <v/>
      </c>
      <c r="S865" s="95"/>
      <c r="T865" s="95"/>
      <c r="U865" s="95"/>
      <c r="V865" s="96" t="str">
        <f>IF(INDEX(技能效果!AF:AF,MATCH(技能效果等级!B865,技能效果!B:B,0))="","",INDEX(技能效果!AF:AF,MATCH(技能效果等级!B865,技能效果!B:B,0)))</f>
        <v/>
      </c>
      <c r="W865" s="95">
        <f t="shared" si="11"/>
        <v>77</v>
      </c>
      <c r="X865" s="95"/>
      <c r="Y865" s="95"/>
    </row>
    <row r="866" spans="1:25" ht="16.5" x14ac:dyDescent="0.2">
      <c r="A866" s="62">
        <v>863</v>
      </c>
      <c r="B866" s="95">
        <f>INDEX(技能效果!B:B,MATCH(技能效果等级!W866,技能效果!AE:AE,0))</f>
        <v>130702101</v>
      </c>
      <c r="C866" s="95" t="str">
        <f>INDEX(技能效果!C:C,MATCH(技能效果等级!B866,技能效果!B:B,0))</f>
        <v>烈风螳螂普攻伤害</v>
      </c>
      <c r="D866" s="96" t="s">
        <v>873</v>
      </c>
      <c r="E866" s="95">
        <v>9</v>
      </c>
      <c r="F866" s="95">
        <f>INDEX(技能效果!H:H,MATCH(技能效果等级!B866,技能效果!B:B,0))</f>
        <v>1001</v>
      </c>
      <c r="G866" s="95">
        <f>IF(INDEX(技能效果!K:K,MATCH(B866,技能效果!B:B,0))=0,INDEX(技能效果!I:I,MATCH(技能效果等级!B866,技能效果!B:B,0)),INDEX(技能效果!I:I,MATCH(技能效果等级!B866,技能效果!B:B,0))*VLOOKUP(E866,技能数值计算!$C$19:$D$28,2,FALSE))</f>
        <v>1</v>
      </c>
      <c r="H866" s="95">
        <f>INDEX(技能效果!J:J,MATCH(技能效果等级!B866,技能效果!B:B,0))</f>
        <v>0</v>
      </c>
      <c r="I866" s="95"/>
      <c r="J866" s="95"/>
      <c r="K866" s="95"/>
      <c r="L866" s="95"/>
      <c r="M866" s="95"/>
      <c r="N866" s="96" t="str">
        <f>IF(INDEX(技能效果!L:L,MATCH(技能效果等级!B866,技能效果!B:B,0))="","",INDEX(技能效果!L:L,MATCH(技能效果等级!B866,技能效果!B:B,0)))</f>
        <v/>
      </c>
      <c r="O866" s="95">
        <f>IF(INDEX(技能效果!N:N,MATCH(B866,技能效果!B:B,0))=0,INDEX(技能效果!M:M,MATCH(技能效果等级!B866,技能效果!B:B,0)),INDEX(技能效果!M:M,MATCH(技能效果等级!B866,技能效果!B:B,0))*VLOOKUP(E866,技能数值计算!$C$19:$D$28,2,FALSE))</f>
        <v>0</v>
      </c>
      <c r="P866" s="95"/>
      <c r="Q866" s="95"/>
      <c r="R866" s="95" t="str">
        <f>IF(INDEX(技能效果!O:O,MATCH(技能效果等级!B866,技能效果!B:B,0))="","",INDEX(技能效果!O:O,MATCH(技能效果等级!B866,技能效果!B:B,0)))</f>
        <v/>
      </c>
      <c r="S866" s="95"/>
      <c r="T866" s="95"/>
      <c r="U866" s="95"/>
      <c r="V866" s="96" t="str">
        <f>IF(INDEX(技能效果!AF:AF,MATCH(技能效果等级!B866,技能效果!B:B,0))="","",INDEX(技能效果!AF:AF,MATCH(技能效果等级!B866,技能效果!B:B,0)))</f>
        <v/>
      </c>
      <c r="W866" s="95">
        <f t="shared" si="11"/>
        <v>77</v>
      </c>
      <c r="X866" s="95"/>
      <c r="Y866" s="95"/>
    </row>
    <row r="867" spans="1:25" ht="16.5" x14ac:dyDescent="0.2">
      <c r="A867" s="62">
        <v>864</v>
      </c>
      <c r="B867" s="95">
        <f>INDEX(技能效果!B:B,MATCH(技能效果等级!W867,技能效果!AE:AE,0))</f>
        <v>130702101</v>
      </c>
      <c r="C867" s="95" t="str">
        <f>INDEX(技能效果!C:C,MATCH(技能效果等级!B867,技能效果!B:B,0))</f>
        <v>烈风螳螂普攻伤害</v>
      </c>
      <c r="D867" s="96" t="s">
        <v>873</v>
      </c>
      <c r="E867" s="95">
        <v>10</v>
      </c>
      <c r="F867" s="95">
        <f>INDEX(技能效果!H:H,MATCH(技能效果等级!B867,技能效果!B:B,0))</f>
        <v>1001</v>
      </c>
      <c r="G867" s="95">
        <f>IF(INDEX(技能效果!K:K,MATCH(B867,技能效果!B:B,0))=0,INDEX(技能效果!I:I,MATCH(技能效果等级!B867,技能效果!B:B,0)),INDEX(技能效果!I:I,MATCH(技能效果等级!B867,技能效果!B:B,0))*VLOOKUP(E867,技能数值计算!$C$19:$D$28,2,FALSE))</f>
        <v>1</v>
      </c>
      <c r="H867" s="95">
        <f>INDEX(技能效果!J:J,MATCH(技能效果等级!B867,技能效果!B:B,0))</f>
        <v>0</v>
      </c>
      <c r="I867" s="95"/>
      <c r="J867" s="95"/>
      <c r="K867" s="95"/>
      <c r="L867" s="95"/>
      <c r="M867" s="95"/>
      <c r="N867" s="96" t="str">
        <f>IF(INDEX(技能效果!L:L,MATCH(技能效果等级!B867,技能效果!B:B,0))="","",INDEX(技能效果!L:L,MATCH(技能效果等级!B867,技能效果!B:B,0)))</f>
        <v/>
      </c>
      <c r="O867" s="95">
        <f>IF(INDEX(技能效果!N:N,MATCH(B867,技能效果!B:B,0))=0,INDEX(技能效果!M:M,MATCH(技能效果等级!B867,技能效果!B:B,0)),INDEX(技能效果!M:M,MATCH(技能效果等级!B867,技能效果!B:B,0))*VLOOKUP(E867,技能数值计算!$C$19:$D$28,2,FALSE))</f>
        <v>0</v>
      </c>
      <c r="P867" s="95"/>
      <c r="Q867" s="95"/>
      <c r="R867" s="95" t="str">
        <f>IF(INDEX(技能效果!O:O,MATCH(技能效果等级!B867,技能效果!B:B,0))="","",INDEX(技能效果!O:O,MATCH(技能效果等级!B867,技能效果!B:B,0)))</f>
        <v/>
      </c>
      <c r="S867" s="95"/>
      <c r="T867" s="95"/>
      <c r="U867" s="95"/>
      <c r="V867" s="96" t="str">
        <f>IF(INDEX(技能效果!AF:AF,MATCH(技能效果等级!B867,技能效果!B:B,0))="","",INDEX(技能效果!AF:AF,MATCH(技能效果等级!B867,技能效果!B:B,0)))</f>
        <v/>
      </c>
      <c r="W867" s="95">
        <f t="shared" si="11"/>
        <v>77</v>
      </c>
      <c r="X867" s="95"/>
      <c r="Y867" s="95"/>
    </row>
    <row r="868" spans="1:25" ht="16.5" x14ac:dyDescent="0.2">
      <c r="A868" s="62">
        <v>865</v>
      </c>
      <c r="B868" s="95">
        <f>INDEX(技能效果!B:B,MATCH(技能效果等级!W868,技能效果!AE:AE,0))</f>
        <v>130702102</v>
      </c>
      <c r="C868" s="95" t="str">
        <f>INDEX(技能效果!C:C,MATCH(技能效果等级!B868,技能效果!B:B,0))</f>
        <v>烈风螳螂普攻水晶</v>
      </c>
      <c r="D868" s="96" t="s">
        <v>873</v>
      </c>
      <c r="E868" s="95">
        <v>1</v>
      </c>
      <c r="F868" s="95">
        <f>INDEX(技能效果!H:H,MATCH(技能效果等级!B868,技能效果!B:B,0))</f>
        <v>3006</v>
      </c>
      <c r="G868" s="95">
        <f>IF(INDEX(技能效果!K:K,MATCH(B868,技能效果!B:B,0))=0,INDEX(技能效果!I:I,MATCH(技能效果等级!B868,技能效果!B:B,0)),INDEX(技能效果!I:I,MATCH(技能效果等级!B868,技能效果!B:B,0))*VLOOKUP(E868,技能数值计算!$C$19:$D$28,2,FALSE))</f>
        <v>1</v>
      </c>
      <c r="H868" s="95">
        <f>INDEX(技能效果!J:J,MATCH(技能效果等级!B868,技能效果!B:B,0))</f>
        <v>0</v>
      </c>
      <c r="I868" s="95"/>
      <c r="J868" s="95"/>
      <c r="K868" s="95"/>
      <c r="L868" s="95"/>
      <c r="M868" s="95"/>
      <c r="N868" s="96" t="str">
        <f>IF(INDEX(技能效果!L:L,MATCH(技能效果等级!B868,技能效果!B:B,0))="","",INDEX(技能效果!L:L,MATCH(技能效果等级!B868,技能效果!B:B,0)))</f>
        <v/>
      </c>
      <c r="O868" s="95">
        <f>IF(INDEX(技能效果!N:N,MATCH(B868,技能效果!B:B,0))=0,INDEX(技能效果!M:M,MATCH(技能效果等级!B868,技能效果!B:B,0)),INDEX(技能效果!M:M,MATCH(技能效果等级!B868,技能效果!B:B,0))*VLOOKUP(E868,技能数值计算!$C$19:$D$28,2,FALSE))</f>
        <v>0</v>
      </c>
      <c r="P868" s="95"/>
      <c r="Q868" s="95"/>
      <c r="R868" s="95" t="str">
        <f>IF(INDEX(技能效果!O:O,MATCH(技能效果等级!B868,技能效果!B:B,0))="","",INDEX(技能效果!O:O,MATCH(技能效果等级!B868,技能效果!B:B,0)))</f>
        <v/>
      </c>
      <c r="S868" s="95"/>
      <c r="T868" s="95"/>
      <c r="U868" s="95"/>
      <c r="V868" s="96" t="str">
        <f>IF(INDEX(技能效果!AF:AF,MATCH(技能效果等级!B868,技能效果!B:B,0))="","",INDEX(技能效果!AF:AF,MATCH(技能效果等级!B868,技能效果!B:B,0)))</f>
        <v/>
      </c>
      <c r="W868" s="95">
        <f t="shared" si="11"/>
        <v>78</v>
      </c>
      <c r="X868" s="95"/>
      <c r="Y868" s="95"/>
    </row>
    <row r="869" spans="1:25" ht="16.5" x14ac:dyDescent="0.2">
      <c r="A869" s="62">
        <v>866</v>
      </c>
      <c r="B869" s="95">
        <f>INDEX(技能效果!B:B,MATCH(技能效果等级!W869,技能效果!AE:AE,0))</f>
        <v>130702102</v>
      </c>
      <c r="C869" s="95" t="str">
        <f>INDEX(技能效果!C:C,MATCH(技能效果等级!B869,技能效果!B:B,0))</f>
        <v>烈风螳螂普攻水晶</v>
      </c>
      <c r="D869" s="96" t="s">
        <v>873</v>
      </c>
      <c r="E869" s="95">
        <v>2</v>
      </c>
      <c r="F869" s="95">
        <f>INDEX(技能效果!H:H,MATCH(技能效果等级!B869,技能效果!B:B,0))</f>
        <v>3006</v>
      </c>
      <c r="G869" s="95">
        <f>IF(INDEX(技能效果!K:K,MATCH(B869,技能效果!B:B,0))=0,INDEX(技能效果!I:I,MATCH(技能效果等级!B869,技能效果!B:B,0)),INDEX(技能效果!I:I,MATCH(技能效果等级!B869,技能效果!B:B,0))*VLOOKUP(E869,技能数值计算!$C$19:$D$28,2,FALSE))</f>
        <v>1</v>
      </c>
      <c r="H869" s="95">
        <f>INDEX(技能效果!J:J,MATCH(技能效果等级!B869,技能效果!B:B,0))</f>
        <v>0</v>
      </c>
      <c r="I869" s="95"/>
      <c r="J869" s="95"/>
      <c r="K869" s="95"/>
      <c r="L869" s="95"/>
      <c r="M869" s="95"/>
      <c r="N869" s="96" t="str">
        <f>IF(INDEX(技能效果!L:L,MATCH(技能效果等级!B869,技能效果!B:B,0))="","",INDEX(技能效果!L:L,MATCH(技能效果等级!B869,技能效果!B:B,0)))</f>
        <v/>
      </c>
      <c r="O869" s="95">
        <f>IF(INDEX(技能效果!N:N,MATCH(B869,技能效果!B:B,0))=0,INDEX(技能效果!M:M,MATCH(技能效果等级!B869,技能效果!B:B,0)),INDEX(技能效果!M:M,MATCH(技能效果等级!B869,技能效果!B:B,0))*VLOOKUP(E869,技能数值计算!$C$19:$D$28,2,FALSE))</f>
        <v>0</v>
      </c>
      <c r="P869" s="95"/>
      <c r="Q869" s="95"/>
      <c r="R869" s="95" t="str">
        <f>IF(INDEX(技能效果!O:O,MATCH(技能效果等级!B869,技能效果!B:B,0))="","",INDEX(技能效果!O:O,MATCH(技能效果等级!B869,技能效果!B:B,0)))</f>
        <v/>
      </c>
      <c r="S869" s="95"/>
      <c r="T869" s="95"/>
      <c r="U869" s="95"/>
      <c r="V869" s="96" t="str">
        <f>IF(INDEX(技能效果!AF:AF,MATCH(技能效果等级!B869,技能效果!B:B,0))="","",INDEX(技能效果!AF:AF,MATCH(技能效果等级!B869,技能效果!B:B,0)))</f>
        <v/>
      </c>
      <c r="W869" s="95">
        <f t="shared" si="11"/>
        <v>78</v>
      </c>
      <c r="X869" s="95"/>
      <c r="Y869" s="95"/>
    </row>
    <row r="870" spans="1:25" ht="16.5" x14ac:dyDescent="0.2">
      <c r="A870" s="62">
        <v>867</v>
      </c>
      <c r="B870" s="95">
        <f>INDEX(技能效果!B:B,MATCH(技能效果等级!W870,技能效果!AE:AE,0))</f>
        <v>130702102</v>
      </c>
      <c r="C870" s="95" t="str">
        <f>INDEX(技能效果!C:C,MATCH(技能效果等级!B870,技能效果!B:B,0))</f>
        <v>烈风螳螂普攻水晶</v>
      </c>
      <c r="D870" s="96" t="s">
        <v>873</v>
      </c>
      <c r="E870" s="95">
        <v>3</v>
      </c>
      <c r="F870" s="95">
        <f>INDEX(技能效果!H:H,MATCH(技能效果等级!B870,技能效果!B:B,0))</f>
        <v>3006</v>
      </c>
      <c r="G870" s="95">
        <f>IF(INDEX(技能效果!K:K,MATCH(B870,技能效果!B:B,0))=0,INDEX(技能效果!I:I,MATCH(技能效果等级!B870,技能效果!B:B,0)),INDEX(技能效果!I:I,MATCH(技能效果等级!B870,技能效果!B:B,0))*VLOOKUP(E870,技能数值计算!$C$19:$D$28,2,FALSE))</f>
        <v>1</v>
      </c>
      <c r="H870" s="95">
        <f>INDEX(技能效果!J:J,MATCH(技能效果等级!B870,技能效果!B:B,0))</f>
        <v>0</v>
      </c>
      <c r="I870" s="95"/>
      <c r="J870" s="95"/>
      <c r="K870" s="95"/>
      <c r="L870" s="95"/>
      <c r="M870" s="95"/>
      <c r="N870" s="96" t="str">
        <f>IF(INDEX(技能效果!L:L,MATCH(技能效果等级!B870,技能效果!B:B,0))="","",INDEX(技能效果!L:L,MATCH(技能效果等级!B870,技能效果!B:B,0)))</f>
        <v/>
      </c>
      <c r="O870" s="95">
        <f>IF(INDEX(技能效果!N:N,MATCH(B870,技能效果!B:B,0))=0,INDEX(技能效果!M:M,MATCH(技能效果等级!B870,技能效果!B:B,0)),INDEX(技能效果!M:M,MATCH(技能效果等级!B870,技能效果!B:B,0))*VLOOKUP(E870,技能数值计算!$C$19:$D$28,2,FALSE))</f>
        <v>0</v>
      </c>
      <c r="P870" s="95"/>
      <c r="Q870" s="95"/>
      <c r="R870" s="95" t="str">
        <f>IF(INDEX(技能效果!O:O,MATCH(技能效果等级!B870,技能效果!B:B,0))="","",INDEX(技能效果!O:O,MATCH(技能效果等级!B870,技能效果!B:B,0)))</f>
        <v/>
      </c>
      <c r="S870" s="95"/>
      <c r="T870" s="95"/>
      <c r="U870" s="95"/>
      <c r="V870" s="96" t="str">
        <f>IF(INDEX(技能效果!AF:AF,MATCH(技能效果等级!B870,技能效果!B:B,0))="","",INDEX(技能效果!AF:AF,MATCH(技能效果等级!B870,技能效果!B:B,0)))</f>
        <v/>
      </c>
      <c r="W870" s="95">
        <f t="shared" si="11"/>
        <v>78</v>
      </c>
      <c r="X870" s="95"/>
      <c r="Y870" s="95"/>
    </row>
    <row r="871" spans="1:25" ht="16.5" x14ac:dyDescent="0.2">
      <c r="A871" s="62">
        <v>868</v>
      </c>
      <c r="B871" s="95">
        <f>INDEX(技能效果!B:B,MATCH(技能效果等级!W871,技能效果!AE:AE,0))</f>
        <v>130702102</v>
      </c>
      <c r="C871" s="95" t="str">
        <f>INDEX(技能效果!C:C,MATCH(技能效果等级!B871,技能效果!B:B,0))</f>
        <v>烈风螳螂普攻水晶</v>
      </c>
      <c r="D871" s="96" t="s">
        <v>873</v>
      </c>
      <c r="E871" s="95">
        <v>4</v>
      </c>
      <c r="F871" s="95">
        <f>INDEX(技能效果!H:H,MATCH(技能效果等级!B871,技能效果!B:B,0))</f>
        <v>3006</v>
      </c>
      <c r="G871" s="95">
        <f>IF(INDEX(技能效果!K:K,MATCH(B871,技能效果!B:B,0))=0,INDEX(技能效果!I:I,MATCH(技能效果等级!B871,技能效果!B:B,0)),INDEX(技能效果!I:I,MATCH(技能效果等级!B871,技能效果!B:B,0))*VLOOKUP(E871,技能数值计算!$C$19:$D$28,2,FALSE))</f>
        <v>1</v>
      </c>
      <c r="H871" s="95">
        <f>INDEX(技能效果!J:J,MATCH(技能效果等级!B871,技能效果!B:B,0))</f>
        <v>0</v>
      </c>
      <c r="I871" s="95"/>
      <c r="J871" s="95"/>
      <c r="K871" s="95"/>
      <c r="L871" s="95"/>
      <c r="M871" s="95"/>
      <c r="N871" s="96" t="str">
        <f>IF(INDEX(技能效果!L:L,MATCH(技能效果等级!B871,技能效果!B:B,0))="","",INDEX(技能效果!L:L,MATCH(技能效果等级!B871,技能效果!B:B,0)))</f>
        <v/>
      </c>
      <c r="O871" s="95">
        <f>IF(INDEX(技能效果!N:N,MATCH(B871,技能效果!B:B,0))=0,INDEX(技能效果!M:M,MATCH(技能效果等级!B871,技能效果!B:B,0)),INDEX(技能效果!M:M,MATCH(技能效果等级!B871,技能效果!B:B,0))*VLOOKUP(E871,技能数值计算!$C$19:$D$28,2,FALSE))</f>
        <v>0</v>
      </c>
      <c r="P871" s="95"/>
      <c r="Q871" s="95"/>
      <c r="R871" s="95" t="str">
        <f>IF(INDEX(技能效果!O:O,MATCH(技能效果等级!B871,技能效果!B:B,0))="","",INDEX(技能效果!O:O,MATCH(技能效果等级!B871,技能效果!B:B,0)))</f>
        <v/>
      </c>
      <c r="S871" s="95"/>
      <c r="T871" s="95"/>
      <c r="U871" s="95"/>
      <c r="V871" s="96" t="str">
        <f>IF(INDEX(技能效果!AF:AF,MATCH(技能效果等级!B871,技能效果!B:B,0))="","",INDEX(技能效果!AF:AF,MATCH(技能效果等级!B871,技能效果!B:B,0)))</f>
        <v/>
      </c>
      <c r="W871" s="95">
        <f t="shared" si="11"/>
        <v>78</v>
      </c>
      <c r="X871" s="95"/>
      <c r="Y871" s="95"/>
    </row>
    <row r="872" spans="1:25" ht="16.5" x14ac:dyDescent="0.2">
      <c r="A872" s="62">
        <v>869</v>
      </c>
      <c r="B872" s="95">
        <f>INDEX(技能效果!B:B,MATCH(技能效果等级!W872,技能效果!AE:AE,0))</f>
        <v>130702102</v>
      </c>
      <c r="C872" s="95" t="str">
        <f>INDEX(技能效果!C:C,MATCH(技能效果等级!B872,技能效果!B:B,0))</f>
        <v>烈风螳螂普攻水晶</v>
      </c>
      <c r="D872" s="96" t="s">
        <v>873</v>
      </c>
      <c r="E872" s="95">
        <v>5</v>
      </c>
      <c r="F872" s="95">
        <f>INDEX(技能效果!H:H,MATCH(技能效果等级!B872,技能效果!B:B,0))</f>
        <v>3006</v>
      </c>
      <c r="G872" s="95">
        <f>IF(INDEX(技能效果!K:K,MATCH(B872,技能效果!B:B,0))=0,INDEX(技能效果!I:I,MATCH(技能效果等级!B872,技能效果!B:B,0)),INDEX(技能效果!I:I,MATCH(技能效果等级!B872,技能效果!B:B,0))*VLOOKUP(E872,技能数值计算!$C$19:$D$28,2,FALSE))</f>
        <v>1</v>
      </c>
      <c r="H872" s="95">
        <f>INDEX(技能效果!J:J,MATCH(技能效果等级!B872,技能效果!B:B,0))</f>
        <v>0</v>
      </c>
      <c r="I872" s="95"/>
      <c r="J872" s="95"/>
      <c r="K872" s="95"/>
      <c r="L872" s="95"/>
      <c r="M872" s="95"/>
      <c r="N872" s="96" t="str">
        <f>IF(INDEX(技能效果!L:L,MATCH(技能效果等级!B872,技能效果!B:B,0))="","",INDEX(技能效果!L:L,MATCH(技能效果等级!B872,技能效果!B:B,0)))</f>
        <v/>
      </c>
      <c r="O872" s="95">
        <f>IF(INDEX(技能效果!N:N,MATCH(B872,技能效果!B:B,0))=0,INDEX(技能效果!M:M,MATCH(技能效果等级!B872,技能效果!B:B,0)),INDEX(技能效果!M:M,MATCH(技能效果等级!B872,技能效果!B:B,0))*VLOOKUP(E872,技能数值计算!$C$19:$D$28,2,FALSE))</f>
        <v>0</v>
      </c>
      <c r="P872" s="95"/>
      <c r="Q872" s="95"/>
      <c r="R872" s="95" t="str">
        <f>IF(INDEX(技能效果!O:O,MATCH(技能效果等级!B872,技能效果!B:B,0))="","",INDEX(技能效果!O:O,MATCH(技能效果等级!B872,技能效果!B:B,0)))</f>
        <v/>
      </c>
      <c r="S872" s="95"/>
      <c r="T872" s="95"/>
      <c r="U872" s="95"/>
      <c r="V872" s="96" t="str">
        <f>IF(INDEX(技能效果!AF:AF,MATCH(技能效果等级!B872,技能效果!B:B,0))="","",INDEX(技能效果!AF:AF,MATCH(技能效果等级!B872,技能效果!B:B,0)))</f>
        <v/>
      </c>
      <c r="W872" s="95">
        <f t="shared" si="11"/>
        <v>78</v>
      </c>
      <c r="X872" s="95"/>
      <c r="Y872" s="95"/>
    </row>
    <row r="873" spans="1:25" ht="16.5" x14ac:dyDescent="0.2">
      <c r="A873" s="62">
        <v>870</v>
      </c>
      <c r="B873" s="95">
        <f>INDEX(技能效果!B:B,MATCH(技能效果等级!W873,技能效果!AE:AE,0))</f>
        <v>130702102</v>
      </c>
      <c r="C873" s="95" t="str">
        <f>INDEX(技能效果!C:C,MATCH(技能效果等级!B873,技能效果!B:B,0))</f>
        <v>烈风螳螂普攻水晶</v>
      </c>
      <c r="D873" s="96" t="s">
        <v>873</v>
      </c>
      <c r="E873" s="95">
        <v>6</v>
      </c>
      <c r="F873" s="95">
        <f>INDEX(技能效果!H:H,MATCH(技能效果等级!B873,技能效果!B:B,0))</f>
        <v>3006</v>
      </c>
      <c r="G873" s="95">
        <f>IF(INDEX(技能效果!K:K,MATCH(B873,技能效果!B:B,0))=0,INDEX(技能效果!I:I,MATCH(技能效果等级!B873,技能效果!B:B,0)),INDEX(技能效果!I:I,MATCH(技能效果等级!B873,技能效果!B:B,0))*VLOOKUP(E873,技能数值计算!$C$19:$D$28,2,FALSE))</f>
        <v>1</v>
      </c>
      <c r="H873" s="95">
        <f>INDEX(技能效果!J:J,MATCH(技能效果等级!B873,技能效果!B:B,0))</f>
        <v>0</v>
      </c>
      <c r="I873" s="95"/>
      <c r="J873" s="95"/>
      <c r="K873" s="95"/>
      <c r="L873" s="95"/>
      <c r="M873" s="95"/>
      <c r="N873" s="96" t="str">
        <f>IF(INDEX(技能效果!L:L,MATCH(技能效果等级!B873,技能效果!B:B,0))="","",INDEX(技能效果!L:L,MATCH(技能效果等级!B873,技能效果!B:B,0)))</f>
        <v/>
      </c>
      <c r="O873" s="95">
        <f>IF(INDEX(技能效果!N:N,MATCH(B873,技能效果!B:B,0))=0,INDEX(技能效果!M:M,MATCH(技能效果等级!B873,技能效果!B:B,0)),INDEX(技能效果!M:M,MATCH(技能效果等级!B873,技能效果!B:B,0))*VLOOKUP(E873,技能数值计算!$C$19:$D$28,2,FALSE))</f>
        <v>0</v>
      </c>
      <c r="P873" s="95"/>
      <c r="Q873" s="95"/>
      <c r="R873" s="95" t="str">
        <f>IF(INDEX(技能效果!O:O,MATCH(技能效果等级!B873,技能效果!B:B,0))="","",INDEX(技能效果!O:O,MATCH(技能效果等级!B873,技能效果!B:B,0)))</f>
        <v/>
      </c>
      <c r="S873" s="95"/>
      <c r="T873" s="95"/>
      <c r="U873" s="95"/>
      <c r="V873" s="96" t="str">
        <f>IF(INDEX(技能效果!AF:AF,MATCH(技能效果等级!B873,技能效果!B:B,0))="","",INDEX(技能效果!AF:AF,MATCH(技能效果等级!B873,技能效果!B:B,0)))</f>
        <v/>
      </c>
      <c r="W873" s="95">
        <f t="shared" si="11"/>
        <v>78</v>
      </c>
      <c r="X873" s="95"/>
      <c r="Y873" s="95"/>
    </row>
    <row r="874" spans="1:25" ht="16.5" x14ac:dyDescent="0.2">
      <c r="A874" s="62">
        <v>871</v>
      </c>
      <c r="B874" s="95">
        <f>INDEX(技能效果!B:B,MATCH(技能效果等级!W874,技能效果!AE:AE,0))</f>
        <v>130702102</v>
      </c>
      <c r="C874" s="95" t="str">
        <f>INDEX(技能效果!C:C,MATCH(技能效果等级!B874,技能效果!B:B,0))</f>
        <v>烈风螳螂普攻水晶</v>
      </c>
      <c r="D874" s="96" t="s">
        <v>873</v>
      </c>
      <c r="E874" s="95">
        <v>7</v>
      </c>
      <c r="F874" s="95">
        <f>INDEX(技能效果!H:H,MATCH(技能效果等级!B874,技能效果!B:B,0))</f>
        <v>3006</v>
      </c>
      <c r="G874" s="95">
        <f>IF(INDEX(技能效果!K:K,MATCH(B874,技能效果!B:B,0))=0,INDEX(技能效果!I:I,MATCH(技能效果等级!B874,技能效果!B:B,0)),INDEX(技能效果!I:I,MATCH(技能效果等级!B874,技能效果!B:B,0))*VLOOKUP(E874,技能数值计算!$C$19:$D$28,2,FALSE))</f>
        <v>1</v>
      </c>
      <c r="H874" s="95">
        <f>INDEX(技能效果!J:J,MATCH(技能效果等级!B874,技能效果!B:B,0))</f>
        <v>0</v>
      </c>
      <c r="I874" s="95"/>
      <c r="J874" s="95"/>
      <c r="K874" s="95"/>
      <c r="L874" s="95"/>
      <c r="M874" s="95"/>
      <c r="N874" s="96" t="str">
        <f>IF(INDEX(技能效果!L:L,MATCH(技能效果等级!B874,技能效果!B:B,0))="","",INDEX(技能效果!L:L,MATCH(技能效果等级!B874,技能效果!B:B,0)))</f>
        <v/>
      </c>
      <c r="O874" s="95">
        <f>IF(INDEX(技能效果!N:N,MATCH(B874,技能效果!B:B,0))=0,INDEX(技能效果!M:M,MATCH(技能效果等级!B874,技能效果!B:B,0)),INDEX(技能效果!M:M,MATCH(技能效果等级!B874,技能效果!B:B,0))*VLOOKUP(E874,技能数值计算!$C$19:$D$28,2,FALSE))</f>
        <v>0</v>
      </c>
      <c r="P874" s="95"/>
      <c r="Q874" s="95"/>
      <c r="R874" s="95" t="str">
        <f>IF(INDEX(技能效果!O:O,MATCH(技能效果等级!B874,技能效果!B:B,0))="","",INDEX(技能效果!O:O,MATCH(技能效果等级!B874,技能效果!B:B,0)))</f>
        <v/>
      </c>
      <c r="S874" s="95"/>
      <c r="T874" s="95"/>
      <c r="U874" s="95"/>
      <c r="V874" s="96" t="str">
        <f>IF(INDEX(技能效果!AF:AF,MATCH(技能效果等级!B874,技能效果!B:B,0))="","",INDEX(技能效果!AF:AF,MATCH(技能效果等级!B874,技能效果!B:B,0)))</f>
        <v/>
      </c>
      <c r="W874" s="95">
        <f t="shared" si="11"/>
        <v>78</v>
      </c>
      <c r="X874" s="95"/>
      <c r="Y874" s="95"/>
    </row>
    <row r="875" spans="1:25" ht="16.5" x14ac:dyDescent="0.2">
      <c r="A875" s="62">
        <v>872</v>
      </c>
      <c r="B875" s="95">
        <f>INDEX(技能效果!B:B,MATCH(技能效果等级!W875,技能效果!AE:AE,0))</f>
        <v>130702102</v>
      </c>
      <c r="C875" s="95" t="str">
        <f>INDEX(技能效果!C:C,MATCH(技能效果等级!B875,技能效果!B:B,0))</f>
        <v>烈风螳螂普攻水晶</v>
      </c>
      <c r="D875" s="96" t="s">
        <v>873</v>
      </c>
      <c r="E875" s="95">
        <v>8</v>
      </c>
      <c r="F875" s="95">
        <f>INDEX(技能效果!H:H,MATCH(技能效果等级!B875,技能效果!B:B,0))</f>
        <v>3006</v>
      </c>
      <c r="G875" s="95">
        <f>IF(INDEX(技能效果!K:K,MATCH(B875,技能效果!B:B,0))=0,INDEX(技能效果!I:I,MATCH(技能效果等级!B875,技能效果!B:B,0)),INDEX(技能效果!I:I,MATCH(技能效果等级!B875,技能效果!B:B,0))*VLOOKUP(E875,技能数值计算!$C$19:$D$28,2,FALSE))</f>
        <v>1</v>
      </c>
      <c r="H875" s="95">
        <f>INDEX(技能效果!J:J,MATCH(技能效果等级!B875,技能效果!B:B,0))</f>
        <v>0</v>
      </c>
      <c r="I875" s="95"/>
      <c r="J875" s="95"/>
      <c r="K875" s="95"/>
      <c r="L875" s="95"/>
      <c r="M875" s="95"/>
      <c r="N875" s="96" t="str">
        <f>IF(INDEX(技能效果!L:L,MATCH(技能效果等级!B875,技能效果!B:B,0))="","",INDEX(技能效果!L:L,MATCH(技能效果等级!B875,技能效果!B:B,0)))</f>
        <v/>
      </c>
      <c r="O875" s="95">
        <f>IF(INDEX(技能效果!N:N,MATCH(B875,技能效果!B:B,0))=0,INDEX(技能效果!M:M,MATCH(技能效果等级!B875,技能效果!B:B,0)),INDEX(技能效果!M:M,MATCH(技能效果等级!B875,技能效果!B:B,0))*VLOOKUP(E875,技能数值计算!$C$19:$D$28,2,FALSE))</f>
        <v>0</v>
      </c>
      <c r="P875" s="95"/>
      <c r="Q875" s="95"/>
      <c r="R875" s="95" t="str">
        <f>IF(INDEX(技能效果!O:O,MATCH(技能效果等级!B875,技能效果!B:B,0))="","",INDEX(技能效果!O:O,MATCH(技能效果等级!B875,技能效果!B:B,0)))</f>
        <v/>
      </c>
      <c r="S875" s="95"/>
      <c r="T875" s="95"/>
      <c r="U875" s="95"/>
      <c r="V875" s="96" t="str">
        <f>IF(INDEX(技能效果!AF:AF,MATCH(技能效果等级!B875,技能效果!B:B,0))="","",INDEX(技能效果!AF:AF,MATCH(技能效果等级!B875,技能效果!B:B,0)))</f>
        <v/>
      </c>
      <c r="W875" s="95">
        <f t="shared" si="11"/>
        <v>78</v>
      </c>
      <c r="X875" s="95"/>
      <c r="Y875" s="95"/>
    </row>
    <row r="876" spans="1:25" ht="16.5" x14ac:dyDescent="0.2">
      <c r="A876" s="62">
        <v>873</v>
      </c>
      <c r="B876" s="95">
        <f>INDEX(技能效果!B:B,MATCH(技能效果等级!W876,技能效果!AE:AE,0))</f>
        <v>130702102</v>
      </c>
      <c r="C876" s="95" t="str">
        <f>INDEX(技能效果!C:C,MATCH(技能效果等级!B876,技能效果!B:B,0))</f>
        <v>烈风螳螂普攻水晶</v>
      </c>
      <c r="D876" s="96" t="s">
        <v>873</v>
      </c>
      <c r="E876" s="95">
        <v>9</v>
      </c>
      <c r="F876" s="95">
        <f>INDEX(技能效果!H:H,MATCH(技能效果等级!B876,技能效果!B:B,0))</f>
        <v>3006</v>
      </c>
      <c r="G876" s="95">
        <f>IF(INDEX(技能效果!K:K,MATCH(B876,技能效果!B:B,0))=0,INDEX(技能效果!I:I,MATCH(技能效果等级!B876,技能效果!B:B,0)),INDEX(技能效果!I:I,MATCH(技能效果等级!B876,技能效果!B:B,0))*VLOOKUP(E876,技能数值计算!$C$19:$D$28,2,FALSE))</f>
        <v>1</v>
      </c>
      <c r="H876" s="95">
        <f>INDEX(技能效果!J:J,MATCH(技能效果等级!B876,技能效果!B:B,0))</f>
        <v>0</v>
      </c>
      <c r="I876" s="95"/>
      <c r="J876" s="95"/>
      <c r="K876" s="95"/>
      <c r="L876" s="95"/>
      <c r="M876" s="95"/>
      <c r="N876" s="96" t="str">
        <f>IF(INDEX(技能效果!L:L,MATCH(技能效果等级!B876,技能效果!B:B,0))="","",INDEX(技能效果!L:L,MATCH(技能效果等级!B876,技能效果!B:B,0)))</f>
        <v/>
      </c>
      <c r="O876" s="95">
        <f>IF(INDEX(技能效果!N:N,MATCH(B876,技能效果!B:B,0))=0,INDEX(技能效果!M:M,MATCH(技能效果等级!B876,技能效果!B:B,0)),INDEX(技能效果!M:M,MATCH(技能效果等级!B876,技能效果!B:B,0))*VLOOKUP(E876,技能数值计算!$C$19:$D$28,2,FALSE))</f>
        <v>0</v>
      </c>
      <c r="P876" s="95"/>
      <c r="Q876" s="95"/>
      <c r="R876" s="95" t="str">
        <f>IF(INDEX(技能效果!O:O,MATCH(技能效果等级!B876,技能效果!B:B,0))="","",INDEX(技能效果!O:O,MATCH(技能效果等级!B876,技能效果!B:B,0)))</f>
        <v/>
      </c>
      <c r="S876" s="95"/>
      <c r="T876" s="95"/>
      <c r="U876" s="95"/>
      <c r="V876" s="96" t="str">
        <f>IF(INDEX(技能效果!AF:AF,MATCH(技能效果等级!B876,技能效果!B:B,0))="","",INDEX(技能效果!AF:AF,MATCH(技能效果等级!B876,技能效果!B:B,0)))</f>
        <v/>
      </c>
      <c r="W876" s="95">
        <f t="shared" si="11"/>
        <v>78</v>
      </c>
      <c r="X876" s="95"/>
      <c r="Y876" s="95"/>
    </row>
    <row r="877" spans="1:25" ht="16.5" x14ac:dyDescent="0.2">
      <c r="A877" s="62">
        <v>874</v>
      </c>
      <c r="B877" s="95">
        <f>INDEX(技能效果!B:B,MATCH(技能效果等级!W877,技能效果!AE:AE,0))</f>
        <v>130702102</v>
      </c>
      <c r="C877" s="95" t="str">
        <f>INDEX(技能效果!C:C,MATCH(技能效果等级!B877,技能效果!B:B,0))</f>
        <v>烈风螳螂普攻水晶</v>
      </c>
      <c r="D877" s="96" t="s">
        <v>873</v>
      </c>
      <c r="E877" s="95">
        <v>10</v>
      </c>
      <c r="F877" s="95">
        <f>INDEX(技能效果!H:H,MATCH(技能效果等级!B877,技能效果!B:B,0))</f>
        <v>3006</v>
      </c>
      <c r="G877" s="95">
        <f>IF(INDEX(技能效果!K:K,MATCH(B877,技能效果!B:B,0))=0,INDEX(技能效果!I:I,MATCH(技能效果等级!B877,技能效果!B:B,0)),INDEX(技能效果!I:I,MATCH(技能效果等级!B877,技能效果!B:B,0))*VLOOKUP(E877,技能数值计算!$C$19:$D$28,2,FALSE))</f>
        <v>1</v>
      </c>
      <c r="H877" s="95">
        <f>INDEX(技能效果!J:J,MATCH(技能效果等级!B877,技能效果!B:B,0))</f>
        <v>0</v>
      </c>
      <c r="I877" s="95"/>
      <c r="J877" s="95"/>
      <c r="K877" s="95"/>
      <c r="L877" s="95"/>
      <c r="M877" s="95"/>
      <c r="N877" s="96" t="str">
        <f>IF(INDEX(技能效果!L:L,MATCH(技能效果等级!B877,技能效果!B:B,0))="","",INDEX(技能效果!L:L,MATCH(技能效果等级!B877,技能效果!B:B,0)))</f>
        <v/>
      </c>
      <c r="O877" s="95">
        <f>IF(INDEX(技能效果!N:N,MATCH(B877,技能效果!B:B,0))=0,INDEX(技能效果!M:M,MATCH(技能效果等级!B877,技能效果!B:B,0)),INDEX(技能效果!M:M,MATCH(技能效果等级!B877,技能效果!B:B,0))*VLOOKUP(E877,技能数值计算!$C$19:$D$28,2,FALSE))</f>
        <v>0</v>
      </c>
      <c r="P877" s="95"/>
      <c r="Q877" s="95"/>
      <c r="R877" s="95" t="str">
        <f>IF(INDEX(技能效果!O:O,MATCH(技能效果等级!B877,技能效果!B:B,0))="","",INDEX(技能效果!O:O,MATCH(技能效果等级!B877,技能效果!B:B,0)))</f>
        <v/>
      </c>
      <c r="S877" s="95"/>
      <c r="T877" s="95"/>
      <c r="U877" s="95"/>
      <c r="V877" s="96" t="str">
        <f>IF(INDEX(技能效果!AF:AF,MATCH(技能效果等级!B877,技能效果!B:B,0))="","",INDEX(技能效果!AF:AF,MATCH(技能效果等级!B877,技能效果!B:B,0)))</f>
        <v/>
      </c>
      <c r="W877" s="95">
        <f t="shared" ref="W877:W940" si="12">W867+1</f>
        <v>78</v>
      </c>
      <c r="X877" s="95"/>
      <c r="Y877" s="95"/>
    </row>
    <row r="878" spans="1:25" ht="16.5" x14ac:dyDescent="0.2">
      <c r="A878" s="62">
        <v>875</v>
      </c>
      <c r="B878" s="95">
        <f>INDEX(技能效果!B:B,MATCH(技能效果等级!W878,技能效果!AE:AE,0))</f>
        <v>130100101</v>
      </c>
      <c r="C878" s="95" t="str">
        <f>INDEX(技能效果!C:C,MATCH(技能效果等级!B878,技能效果!B:B,0))</f>
        <v>常服曹焱兵技能1伤害</v>
      </c>
      <c r="D878" s="96" t="s">
        <v>873</v>
      </c>
      <c r="E878" s="95">
        <v>1</v>
      </c>
      <c r="F878" s="95">
        <f>INDEX(技能效果!H:H,MATCH(技能效果等级!B878,技能效果!B:B,0))</f>
        <v>1001</v>
      </c>
      <c r="G878" s="95">
        <f>IF(INDEX(技能效果!K:K,MATCH(B878,技能效果!B:B,0))=0,INDEX(技能效果!I:I,MATCH(技能效果等级!B878,技能效果!B:B,0)),INDEX(技能效果!I:I,MATCH(技能效果等级!B878,技能效果!B:B,0))*VLOOKUP(E878,技能数值计算!$C$19:$D$28,2,FALSE))</f>
        <v>1.5</v>
      </c>
      <c r="H878" s="95">
        <f>INDEX(技能效果!J:J,MATCH(技能效果等级!B878,技能效果!B:B,0))</f>
        <v>0</v>
      </c>
      <c r="I878" s="95"/>
      <c r="J878" s="95"/>
      <c r="K878" s="95"/>
      <c r="L878" s="95"/>
      <c r="M878" s="95"/>
      <c r="N878" s="96" t="str">
        <f>IF(INDEX(技能效果!L:L,MATCH(技能效果等级!B878,技能效果!B:B,0))="","",INDEX(技能效果!L:L,MATCH(技能效果等级!B878,技能效果!B:B,0)))</f>
        <v/>
      </c>
      <c r="O878" s="95">
        <f>IF(INDEX(技能效果!N:N,MATCH(B878,技能效果!B:B,0))=0,INDEX(技能效果!M:M,MATCH(技能效果等级!B878,技能效果!B:B,0)),INDEX(技能效果!M:M,MATCH(技能效果等级!B878,技能效果!B:B,0))*VLOOKUP(E878,技能数值计算!$C$19:$D$28,2,FALSE))</f>
        <v>0</v>
      </c>
      <c r="P878" s="95"/>
      <c r="Q878" s="95"/>
      <c r="R878" s="95" t="str">
        <f>IF(INDEX(技能效果!O:O,MATCH(技能效果等级!B878,技能效果!B:B,0))="","",INDEX(技能效果!O:O,MATCH(技能效果等级!B878,技能效果!B:B,0)))</f>
        <v/>
      </c>
      <c r="S878" s="95"/>
      <c r="T878" s="95"/>
      <c r="U878" s="95"/>
      <c r="V878" s="96" t="str">
        <f>IF(INDEX(技能效果!AF:AF,MATCH(技能效果等级!B878,技能效果!B:B,0))="","",INDEX(技能效果!AF:AF,MATCH(技能效果等级!B878,技能效果!B:B,0)))</f>
        <v/>
      </c>
      <c r="W878" s="95">
        <f t="shared" si="12"/>
        <v>79</v>
      </c>
      <c r="X878" s="95"/>
      <c r="Y878" s="95"/>
    </row>
    <row r="879" spans="1:25" ht="16.5" x14ac:dyDescent="0.2">
      <c r="A879" s="62">
        <v>876</v>
      </c>
      <c r="B879" s="95">
        <f>INDEX(技能效果!B:B,MATCH(技能效果等级!W879,技能效果!AE:AE,0))</f>
        <v>130100101</v>
      </c>
      <c r="C879" s="95" t="str">
        <f>INDEX(技能效果!C:C,MATCH(技能效果等级!B879,技能效果!B:B,0))</f>
        <v>常服曹焱兵技能1伤害</v>
      </c>
      <c r="D879" s="96" t="s">
        <v>873</v>
      </c>
      <c r="E879" s="95">
        <v>2</v>
      </c>
      <c r="F879" s="95">
        <f>INDEX(技能效果!H:H,MATCH(技能效果等级!B879,技能效果!B:B,0))</f>
        <v>1001</v>
      </c>
      <c r="G879" s="95">
        <f>IF(INDEX(技能效果!K:K,MATCH(B879,技能效果!B:B,0))=0,INDEX(技能效果!I:I,MATCH(技能效果等级!B879,技能效果!B:B,0)),INDEX(技能效果!I:I,MATCH(技能效果等级!B879,技能效果!B:B,0))*VLOOKUP(E879,技能数值计算!$C$19:$D$28,2,FALSE))</f>
        <v>1.62</v>
      </c>
      <c r="H879" s="95">
        <f>INDEX(技能效果!J:J,MATCH(技能效果等级!B879,技能效果!B:B,0))</f>
        <v>0</v>
      </c>
      <c r="I879" s="95"/>
      <c r="J879" s="95"/>
      <c r="K879" s="95"/>
      <c r="L879" s="95"/>
      <c r="M879" s="95"/>
      <c r="N879" s="96" t="str">
        <f>IF(INDEX(技能效果!L:L,MATCH(技能效果等级!B879,技能效果!B:B,0))="","",INDEX(技能效果!L:L,MATCH(技能效果等级!B879,技能效果!B:B,0)))</f>
        <v/>
      </c>
      <c r="O879" s="95">
        <f>IF(INDEX(技能效果!N:N,MATCH(B879,技能效果!B:B,0))=0,INDEX(技能效果!M:M,MATCH(技能效果等级!B879,技能效果!B:B,0)),INDEX(技能效果!M:M,MATCH(技能效果等级!B879,技能效果!B:B,0))*VLOOKUP(E879,技能数值计算!$C$19:$D$28,2,FALSE))</f>
        <v>0</v>
      </c>
      <c r="P879" s="95"/>
      <c r="Q879" s="95"/>
      <c r="R879" s="95" t="str">
        <f>IF(INDEX(技能效果!O:O,MATCH(技能效果等级!B879,技能效果!B:B,0))="","",INDEX(技能效果!O:O,MATCH(技能效果等级!B879,技能效果!B:B,0)))</f>
        <v/>
      </c>
      <c r="S879" s="95"/>
      <c r="T879" s="95"/>
      <c r="U879" s="95"/>
      <c r="V879" s="96" t="str">
        <f>IF(INDEX(技能效果!AF:AF,MATCH(技能效果等级!B879,技能效果!B:B,0))="","",INDEX(技能效果!AF:AF,MATCH(技能效果等级!B879,技能效果!B:B,0)))</f>
        <v/>
      </c>
      <c r="W879" s="95">
        <f t="shared" si="12"/>
        <v>79</v>
      </c>
      <c r="X879" s="95"/>
      <c r="Y879" s="95"/>
    </row>
    <row r="880" spans="1:25" ht="16.5" x14ac:dyDescent="0.2">
      <c r="A880" s="62">
        <v>877</v>
      </c>
      <c r="B880" s="95">
        <f>INDEX(技能效果!B:B,MATCH(技能效果等级!W880,技能效果!AE:AE,0))</f>
        <v>130100101</v>
      </c>
      <c r="C880" s="95" t="str">
        <f>INDEX(技能效果!C:C,MATCH(技能效果等级!B880,技能效果!B:B,0))</f>
        <v>常服曹焱兵技能1伤害</v>
      </c>
      <c r="D880" s="96" t="s">
        <v>873</v>
      </c>
      <c r="E880" s="95">
        <v>3</v>
      </c>
      <c r="F880" s="95">
        <f>INDEX(技能效果!H:H,MATCH(技能效果等级!B880,技能效果!B:B,0))</f>
        <v>1001</v>
      </c>
      <c r="G880" s="95">
        <f>IF(INDEX(技能效果!K:K,MATCH(B880,技能效果!B:B,0))=0,INDEX(技能效果!I:I,MATCH(技能效果等级!B880,技能效果!B:B,0)),INDEX(技能效果!I:I,MATCH(技能效果等级!B880,技能效果!B:B,0))*VLOOKUP(E880,技能数值计算!$C$19:$D$28,2,FALSE))</f>
        <v>1.7399999999999998</v>
      </c>
      <c r="H880" s="95">
        <f>INDEX(技能效果!J:J,MATCH(技能效果等级!B880,技能效果!B:B,0))</f>
        <v>0</v>
      </c>
      <c r="I880" s="95"/>
      <c r="J880" s="95"/>
      <c r="K880" s="95"/>
      <c r="L880" s="95"/>
      <c r="M880" s="95"/>
      <c r="N880" s="96" t="str">
        <f>IF(INDEX(技能效果!L:L,MATCH(技能效果等级!B880,技能效果!B:B,0))="","",INDEX(技能效果!L:L,MATCH(技能效果等级!B880,技能效果!B:B,0)))</f>
        <v/>
      </c>
      <c r="O880" s="95">
        <f>IF(INDEX(技能效果!N:N,MATCH(B880,技能效果!B:B,0))=0,INDEX(技能效果!M:M,MATCH(技能效果等级!B880,技能效果!B:B,0)),INDEX(技能效果!M:M,MATCH(技能效果等级!B880,技能效果!B:B,0))*VLOOKUP(E880,技能数值计算!$C$19:$D$28,2,FALSE))</f>
        <v>0</v>
      </c>
      <c r="P880" s="95"/>
      <c r="Q880" s="95"/>
      <c r="R880" s="95" t="str">
        <f>IF(INDEX(技能效果!O:O,MATCH(技能效果等级!B880,技能效果!B:B,0))="","",INDEX(技能效果!O:O,MATCH(技能效果等级!B880,技能效果!B:B,0)))</f>
        <v/>
      </c>
      <c r="S880" s="95"/>
      <c r="T880" s="95"/>
      <c r="U880" s="95"/>
      <c r="V880" s="96" t="str">
        <f>IF(INDEX(技能效果!AF:AF,MATCH(技能效果等级!B880,技能效果!B:B,0))="","",INDEX(技能效果!AF:AF,MATCH(技能效果等级!B880,技能效果!B:B,0)))</f>
        <v/>
      </c>
      <c r="W880" s="95">
        <f t="shared" si="12"/>
        <v>79</v>
      </c>
      <c r="X880" s="95"/>
      <c r="Y880" s="95"/>
    </row>
    <row r="881" spans="1:25" ht="16.5" x14ac:dyDescent="0.2">
      <c r="A881" s="62">
        <v>878</v>
      </c>
      <c r="B881" s="95">
        <f>INDEX(技能效果!B:B,MATCH(技能效果等级!W881,技能效果!AE:AE,0))</f>
        <v>130100101</v>
      </c>
      <c r="C881" s="95" t="str">
        <f>INDEX(技能效果!C:C,MATCH(技能效果等级!B881,技能效果!B:B,0))</f>
        <v>常服曹焱兵技能1伤害</v>
      </c>
      <c r="D881" s="96" t="s">
        <v>873</v>
      </c>
      <c r="E881" s="95">
        <v>4</v>
      </c>
      <c r="F881" s="95">
        <f>INDEX(技能效果!H:H,MATCH(技能效果等级!B881,技能效果!B:B,0))</f>
        <v>1001</v>
      </c>
      <c r="G881" s="95">
        <f>IF(INDEX(技能效果!K:K,MATCH(B881,技能效果!B:B,0))=0,INDEX(技能效果!I:I,MATCH(技能效果等级!B881,技能效果!B:B,0)),INDEX(技能效果!I:I,MATCH(技能效果等级!B881,技能效果!B:B,0))*VLOOKUP(E881,技能数值计算!$C$19:$D$28,2,FALSE))</f>
        <v>1.8599999999999999</v>
      </c>
      <c r="H881" s="95">
        <f>INDEX(技能效果!J:J,MATCH(技能效果等级!B881,技能效果!B:B,0))</f>
        <v>0</v>
      </c>
      <c r="I881" s="95"/>
      <c r="J881" s="95"/>
      <c r="K881" s="95"/>
      <c r="L881" s="95"/>
      <c r="M881" s="95"/>
      <c r="N881" s="96" t="str">
        <f>IF(INDEX(技能效果!L:L,MATCH(技能效果等级!B881,技能效果!B:B,0))="","",INDEX(技能效果!L:L,MATCH(技能效果等级!B881,技能效果!B:B,0)))</f>
        <v/>
      </c>
      <c r="O881" s="95">
        <f>IF(INDEX(技能效果!N:N,MATCH(B881,技能效果!B:B,0))=0,INDEX(技能效果!M:M,MATCH(技能效果等级!B881,技能效果!B:B,0)),INDEX(技能效果!M:M,MATCH(技能效果等级!B881,技能效果!B:B,0))*VLOOKUP(E881,技能数值计算!$C$19:$D$28,2,FALSE))</f>
        <v>0</v>
      </c>
      <c r="P881" s="95"/>
      <c r="Q881" s="95"/>
      <c r="R881" s="95" t="str">
        <f>IF(INDEX(技能效果!O:O,MATCH(技能效果等级!B881,技能效果!B:B,0))="","",INDEX(技能效果!O:O,MATCH(技能效果等级!B881,技能效果!B:B,0)))</f>
        <v/>
      </c>
      <c r="S881" s="95"/>
      <c r="T881" s="95"/>
      <c r="U881" s="95"/>
      <c r="V881" s="96" t="str">
        <f>IF(INDEX(技能效果!AF:AF,MATCH(技能效果等级!B881,技能效果!B:B,0))="","",INDEX(技能效果!AF:AF,MATCH(技能效果等级!B881,技能效果!B:B,0)))</f>
        <v/>
      </c>
      <c r="W881" s="95">
        <f t="shared" si="12"/>
        <v>79</v>
      </c>
      <c r="X881" s="95"/>
      <c r="Y881" s="95"/>
    </row>
    <row r="882" spans="1:25" ht="16.5" x14ac:dyDescent="0.2">
      <c r="A882" s="62">
        <v>879</v>
      </c>
      <c r="B882" s="95">
        <f>INDEX(技能效果!B:B,MATCH(技能效果等级!W882,技能效果!AE:AE,0))</f>
        <v>130100101</v>
      </c>
      <c r="C882" s="95" t="str">
        <f>INDEX(技能效果!C:C,MATCH(技能效果等级!B882,技能效果!B:B,0))</f>
        <v>常服曹焱兵技能1伤害</v>
      </c>
      <c r="D882" s="96" t="s">
        <v>873</v>
      </c>
      <c r="E882" s="95">
        <v>5</v>
      </c>
      <c r="F882" s="95">
        <f>INDEX(技能效果!H:H,MATCH(技能效果等级!B882,技能效果!B:B,0))</f>
        <v>1001</v>
      </c>
      <c r="G882" s="95">
        <f>IF(INDEX(技能效果!K:K,MATCH(B882,技能效果!B:B,0))=0,INDEX(技能效果!I:I,MATCH(技能效果等级!B882,技能效果!B:B,0)),INDEX(技能效果!I:I,MATCH(技能效果等级!B882,技能效果!B:B,0))*VLOOKUP(E882,技能数值计算!$C$19:$D$28,2,FALSE))</f>
        <v>1.98</v>
      </c>
      <c r="H882" s="95">
        <f>INDEX(技能效果!J:J,MATCH(技能效果等级!B882,技能效果!B:B,0))</f>
        <v>0</v>
      </c>
      <c r="I882" s="95"/>
      <c r="J882" s="95"/>
      <c r="K882" s="95"/>
      <c r="L882" s="95"/>
      <c r="M882" s="95"/>
      <c r="N882" s="96" t="str">
        <f>IF(INDEX(技能效果!L:L,MATCH(技能效果等级!B882,技能效果!B:B,0))="","",INDEX(技能效果!L:L,MATCH(技能效果等级!B882,技能效果!B:B,0)))</f>
        <v/>
      </c>
      <c r="O882" s="95">
        <f>IF(INDEX(技能效果!N:N,MATCH(B882,技能效果!B:B,0))=0,INDEX(技能效果!M:M,MATCH(技能效果等级!B882,技能效果!B:B,0)),INDEX(技能效果!M:M,MATCH(技能效果等级!B882,技能效果!B:B,0))*VLOOKUP(E882,技能数值计算!$C$19:$D$28,2,FALSE))</f>
        <v>0</v>
      </c>
      <c r="P882" s="95"/>
      <c r="Q882" s="95"/>
      <c r="R882" s="95" t="str">
        <f>IF(INDEX(技能效果!O:O,MATCH(技能效果等级!B882,技能效果!B:B,0))="","",INDEX(技能效果!O:O,MATCH(技能效果等级!B882,技能效果!B:B,0)))</f>
        <v/>
      </c>
      <c r="S882" s="95"/>
      <c r="T882" s="95"/>
      <c r="U882" s="95"/>
      <c r="V882" s="96" t="str">
        <f>IF(INDEX(技能效果!AF:AF,MATCH(技能效果等级!B882,技能效果!B:B,0))="","",INDEX(技能效果!AF:AF,MATCH(技能效果等级!B882,技能效果!B:B,0)))</f>
        <v/>
      </c>
      <c r="W882" s="95">
        <f t="shared" si="12"/>
        <v>79</v>
      </c>
      <c r="X882" s="95"/>
      <c r="Y882" s="95"/>
    </row>
    <row r="883" spans="1:25" ht="16.5" x14ac:dyDescent="0.2">
      <c r="A883" s="62">
        <v>880</v>
      </c>
      <c r="B883" s="95">
        <f>INDEX(技能效果!B:B,MATCH(技能效果等级!W883,技能效果!AE:AE,0))</f>
        <v>130100101</v>
      </c>
      <c r="C883" s="95" t="str">
        <f>INDEX(技能效果!C:C,MATCH(技能效果等级!B883,技能效果!B:B,0))</f>
        <v>常服曹焱兵技能1伤害</v>
      </c>
      <c r="D883" s="96" t="s">
        <v>873</v>
      </c>
      <c r="E883" s="95">
        <v>6</v>
      </c>
      <c r="F883" s="95">
        <f>INDEX(技能效果!H:H,MATCH(技能效果等级!B883,技能效果!B:B,0))</f>
        <v>1001</v>
      </c>
      <c r="G883" s="95">
        <f>IF(INDEX(技能效果!K:K,MATCH(B883,技能效果!B:B,0))=0,INDEX(技能效果!I:I,MATCH(技能效果等级!B883,技能效果!B:B,0)),INDEX(技能效果!I:I,MATCH(技能效果等级!B883,技能效果!B:B,0))*VLOOKUP(E883,技能数值计算!$C$19:$D$28,2,FALSE))</f>
        <v>2.16</v>
      </c>
      <c r="H883" s="95">
        <f>INDEX(技能效果!J:J,MATCH(技能效果等级!B883,技能效果!B:B,0))</f>
        <v>0</v>
      </c>
      <c r="I883" s="95"/>
      <c r="J883" s="95"/>
      <c r="K883" s="95"/>
      <c r="L883" s="95"/>
      <c r="M883" s="95"/>
      <c r="N883" s="96" t="str">
        <f>IF(INDEX(技能效果!L:L,MATCH(技能效果等级!B883,技能效果!B:B,0))="","",INDEX(技能效果!L:L,MATCH(技能效果等级!B883,技能效果!B:B,0)))</f>
        <v/>
      </c>
      <c r="O883" s="95">
        <f>IF(INDEX(技能效果!N:N,MATCH(B883,技能效果!B:B,0))=0,INDEX(技能效果!M:M,MATCH(技能效果等级!B883,技能效果!B:B,0)),INDEX(技能效果!M:M,MATCH(技能效果等级!B883,技能效果!B:B,0))*VLOOKUP(E883,技能数值计算!$C$19:$D$28,2,FALSE))</f>
        <v>0</v>
      </c>
      <c r="P883" s="95"/>
      <c r="Q883" s="95"/>
      <c r="R883" s="95" t="str">
        <f>IF(INDEX(技能效果!O:O,MATCH(技能效果等级!B883,技能效果!B:B,0))="","",INDEX(技能效果!O:O,MATCH(技能效果等级!B883,技能效果!B:B,0)))</f>
        <v/>
      </c>
      <c r="S883" s="95"/>
      <c r="T883" s="95"/>
      <c r="U883" s="95"/>
      <c r="V883" s="96" t="str">
        <f>IF(INDEX(技能效果!AF:AF,MATCH(技能效果等级!B883,技能效果!B:B,0))="","",INDEX(技能效果!AF:AF,MATCH(技能效果等级!B883,技能效果!B:B,0)))</f>
        <v/>
      </c>
      <c r="W883" s="95">
        <f t="shared" si="12"/>
        <v>79</v>
      </c>
      <c r="X883" s="95"/>
      <c r="Y883" s="95"/>
    </row>
    <row r="884" spans="1:25" ht="16.5" x14ac:dyDescent="0.2">
      <c r="A884" s="62">
        <v>881</v>
      </c>
      <c r="B884" s="95">
        <f>INDEX(技能效果!B:B,MATCH(技能效果等级!W884,技能效果!AE:AE,0))</f>
        <v>130100101</v>
      </c>
      <c r="C884" s="95" t="str">
        <f>INDEX(技能效果!C:C,MATCH(技能效果等级!B884,技能效果!B:B,0))</f>
        <v>常服曹焱兵技能1伤害</v>
      </c>
      <c r="D884" s="96" t="s">
        <v>873</v>
      </c>
      <c r="E884" s="95">
        <v>7</v>
      </c>
      <c r="F884" s="95">
        <f>INDEX(技能效果!H:H,MATCH(技能效果等级!B884,技能效果!B:B,0))</f>
        <v>1001</v>
      </c>
      <c r="G884" s="95">
        <f>IF(INDEX(技能效果!K:K,MATCH(B884,技能效果!B:B,0))=0,INDEX(技能效果!I:I,MATCH(技能效果等级!B884,技能效果!B:B,0)),INDEX(技能效果!I:I,MATCH(技能效果等级!B884,技能效果!B:B,0))*VLOOKUP(E884,技能数值计算!$C$19:$D$28,2,FALSE))</f>
        <v>2.34</v>
      </c>
      <c r="H884" s="95">
        <f>INDEX(技能效果!J:J,MATCH(技能效果等级!B884,技能效果!B:B,0))</f>
        <v>0</v>
      </c>
      <c r="I884" s="95"/>
      <c r="J884" s="95"/>
      <c r="K884" s="95"/>
      <c r="L884" s="95"/>
      <c r="M884" s="95"/>
      <c r="N884" s="96" t="str">
        <f>IF(INDEX(技能效果!L:L,MATCH(技能效果等级!B884,技能效果!B:B,0))="","",INDEX(技能效果!L:L,MATCH(技能效果等级!B884,技能效果!B:B,0)))</f>
        <v/>
      </c>
      <c r="O884" s="95">
        <f>IF(INDEX(技能效果!N:N,MATCH(B884,技能效果!B:B,0))=0,INDEX(技能效果!M:M,MATCH(技能效果等级!B884,技能效果!B:B,0)),INDEX(技能效果!M:M,MATCH(技能效果等级!B884,技能效果!B:B,0))*VLOOKUP(E884,技能数值计算!$C$19:$D$28,2,FALSE))</f>
        <v>0</v>
      </c>
      <c r="P884" s="95"/>
      <c r="Q884" s="95"/>
      <c r="R884" s="95" t="str">
        <f>IF(INDEX(技能效果!O:O,MATCH(技能效果等级!B884,技能效果!B:B,0))="","",INDEX(技能效果!O:O,MATCH(技能效果等级!B884,技能效果!B:B,0)))</f>
        <v/>
      </c>
      <c r="S884" s="95"/>
      <c r="T884" s="95"/>
      <c r="U884" s="95"/>
      <c r="V884" s="96" t="str">
        <f>IF(INDEX(技能效果!AF:AF,MATCH(技能效果等级!B884,技能效果!B:B,0))="","",INDEX(技能效果!AF:AF,MATCH(技能效果等级!B884,技能效果!B:B,0)))</f>
        <v/>
      </c>
      <c r="W884" s="95">
        <f t="shared" si="12"/>
        <v>79</v>
      </c>
      <c r="X884" s="95"/>
      <c r="Y884" s="95"/>
    </row>
    <row r="885" spans="1:25" ht="16.5" x14ac:dyDescent="0.2">
      <c r="A885" s="62">
        <v>882</v>
      </c>
      <c r="B885" s="95">
        <f>INDEX(技能效果!B:B,MATCH(技能效果等级!W885,技能效果!AE:AE,0))</f>
        <v>130100101</v>
      </c>
      <c r="C885" s="95" t="str">
        <f>INDEX(技能效果!C:C,MATCH(技能效果等级!B885,技能效果!B:B,0))</f>
        <v>常服曹焱兵技能1伤害</v>
      </c>
      <c r="D885" s="96" t="s">
        <v>873</v>
      </c>
      <c r="E885" s="95">
        <v>8</v>
      </c>
      <c r="F885" s="95">
        <f>INDEX(技能效果!H:H,MATCH(技能效果等级!B885,技能效果!B:B,0))</f>
        <v>1001</v>
      </c>
      <c r="G885" s="95">
        <f>IF(INDEX(技能效果!K:K,MATCH(B885,技能效果!B:B,0))=0,INDEX(技能效果!I:I,MATCH(技能效果等级!B885,技能效果!B:B,0)),INDEX(技能效果!I:I,MATCH(技能效果等级!B885,技能效果!B:B,0))*VLOOKUP(E885,技能数值计算!$C$19:$D$28,2,FALSE))</f>
        <v>2.52</v>
      </c>
      <c r="H885" s="95">
        <f>INDEX(技能效果!J:J,MATCH(技能效果等级!B885,技能效果!B:B,0))</f>
        <v>0</v>
      </c>
      <c r="I885" s="95"/>
      <c r="J885" s="95"/>
      <c r="K885" s="95"/>
      <c r="L885" s="95"/>
      <c r="M885" s="95"/>
      <c r="N885" s="96" t="str">
        <f>IF(INDEX(技能效果!L:L,MATCH(技能效果等级!B885,技能效果!B:B,0))="","",INDEX(技能效果!L:L,MATCH(技能效果等级!B885,技能效果!B:B,0)))</f>
        <v/>
      </c>
      <c r="O885" s="95">
        <f>IF(INDEX(技能效果!N:N,MATCH(B885,技能效果!B:B,0))=0,INDEX(技能效果!M:M,MATCH(技能效果等级!B885,技能效果!B:B,0)),INDEX(技能效果!M:M,MATCH(技能效果等级!B885,技能效果!B:B,0))*VLOOKUP(E885,技能数值计算!$C$19:$D$28,2,FALSE))</f>
        <v>0</v>
      </c>
      <c r="P885" s="95"/>
      <c r="Q885" s="95"/>
      <c r="R885" s="95" t="str">
        <f>IF(INDEX(技能效果!O:O,MATCH(技能效果等级!B885,技能效果!B:B,0))="","",INDEX(技能效果!O:O,MATCH(技能效果等级!B885,技能效果!B:B,0)))</f>
        <v/>
      </c>
      <c r="S885" s="95"/>
      <c r="T885" s="95"/>
      <c r="U885" s="95"/>
      <c r="V885" s="96" t="str">
        <f>IF(INDEX(技能效果!AF:AF,MATCH(技能效果等级!B885,技能效果!B:B,0))="","",INDEX(技能效果!AF:AF,MATCH(技能效果等级!B885,技能效果!B:B,0)))</f>
        <v/>
      </c>
      <c r="W885" s="95">
        <f t="shared" si="12"/>
        <v>79</v>
      </c>
      <c r="X885" s="95"/>
      <c r="Y885" s="95"/>
    </row>
    <row r="886" spans="1:25" ht="16.5" x14ac:dyDescent="0.2">
      <c r="A886" s="62">
        <v>883</v>
      </c>
      <c r="B886" s="95">
        <f>INDEX(技能效果!B:B,MATCH(技能效果等级!W886,技能效果!AE:AE,0))</f>
        <v>130100101</v>
      </c>
      <c r="C886" s="95" t="str">
        <f>INDEX(技能效果!C:C,MATCH(技能效果等级!B886,技能效果!B:B,0))</f>
        <v>常服曹焱兵技能1伤害</v>
      </c>
      <c r="D886" s="96" t="s">
        <v>873</v>
      </c>
      <c r="E886" s="95">
        <v>9</v>
      </c>
      <c r="F886" s="95">
        <f>INDEX(技能效果!H:H,MATCH(技能效果等级!B886,技能效果!B:B,0))</f>
        <v>1001</v>
      </c>
      <c r="G886" s="95">
        <f>IF(INDEX(技能效果!K:K,MATCH(B886,技能效果!B:B,0))=0,INDEX(技能效果!I:I,MATCH(技能效果等级!B886,技能效果!B:B,0)),INDEX(技能效果!I:I,MATCH(技能效果等级!B886,技能效果!B:B,0))*VLOOKUP(E886,技能数值计算!$C$19:$D$28,2,FALSE))</f>
        <v>2.7600000000000002</v>
      </c>
      <c r="H886" s="95">
        <f>INDEX(技能效果!J:J,MATCH(技能效果等级!B886,技能效果!B:B,0))</f>
        <v>0</v>
      </c>
      <c r="I886" s="95"/>
      <c r="J886" s="95"/>
      <c r="K886" s="95"/>
      <c r="L886" s="95"/>
      <c r="M886" s="95"/>
      <c r="N886" s="96" t="str">
        <f>IF(INDEX(技能效果!L:L,MATCH(技能效果等级!B886,技能效果!B:B,0))="","",INDEX(技能效果!L:L,MATCH(技能效果等级!B886,技能效果!B:B,0)))</f>
        <v/>
      </c>
      <c r="O886" s="95">
        <f>IF(INDEX(技能效果!N:N,MATCH(B886,技能效果!B:B,0))=0,INDEX(技能效果!M:M,MATCH(技能效果等级!B886,技能效果!B:B,0)),INDEX(技能效果!M:M,MATCH(技能效果等级!B886,技能效果!B:B,0))*VLOOKUP(E886,技能数值计算!$C$19:$D$28,2,FALSE))</f>
        <v>0</v>
      </c>
      <c r="P886" s="95"/>
      <c r="Q886" s="95"/>
      <c r="R886" s="95" t="str">
        <f>IF(INDEX(技能效果!O:O,MATCH(技能效果等级!B886,技能效果!B:B,0))="","",INDEX(技能效果!O:O,MATCH(技能效果等级!B886,技能效果!B:B,0)))</f>
        <v/>
      </c>
      <c r="S886" s="95"/>
      <c r="T886" s="95"/>
      <c r="U886" s="95"/>
      <c r="V886" s="96" t="str">
        <f>IF(INDEX(技能效果!AF:AF,MATCH(技能效果等级!B886,技能效果!B:B,0))="","",INDEX(技能效果!AF:AF,MATCH(技能效果等级!B886,技能效果!B:B,0)))</f>
        <v/>
      </c>
      <c r="W886" s="95">
        <f t="shared" si="12"/>
        <v>79</v>
      </c>
      <c r="X886" s="95"/>
      <c r="Y886" s="95"/>
    </row>
    <row r="887" spans="1:25" ht="16.5" x14ac:dyDescent="0.2">
      <c r="A887" s="62">
        <v>884</v>
      </c>
      <c r="B887" s="95">
        <f>INDEX(技能效果!B:B,MATCH(技能效果等级!W887,技能效果!AE:AE,0))</f>
        <v>130100101</v>
      </c>
      <c r="C887" s="95" t="str">
        <f>INDEX(技能效果!C:C,MATCH(技能效果等级!B887,技能效果!B:B,0))</f>
        <v>常服曹焱兵技能1伤害</v>
      </c>
      <c r="D887" s="96" t="s">
        <v>873</v>
      </c>
      <c r="E887" s="95">
        <v>10</v>
      </c>
      <c r="F887" s="95">
        <f>INDEX(技能效果!H:H,MATCH(技能效果等级!B887,技能效果!B:B,0))</f>
        <v>1001</v>
      </c>
      <c r="G887" s="95">
        <f>IF(INDEX(技能效果!K:K,MATCH(B887,技能效果!B:B,0))=0,INDEX(技能效果!I:I,MATCH(技能效果等级!B887,技能效果!B:B,0)),INDEX(技能效果!I:I,MATCH(技能效果等级!B887,技能效果!B:B,0))*VLOOKUP(E887,技能数值计算!$C$19:$D$28,2,FALSE))</f>
        <v>3</v>
      </c>
      <c r="H887" s="95">
        <f>INDEX(技能效果!J:J,MATCH(技能效果等级!B887,技能效果!B:B,0))</f>
        <v>0</v>
      </c>
      <c r="I887" s="95"/>
      <c r="J887" s="95"/>
      <c r="K887" s="95"/>
      <c r="L887" s="95"/>
      <c r="M887" s="95"/>
      <c r="N887" s="96" t="str">
        <f>IF(INDEX(技能效果!L:L,MATCH(技能效果等级!B887,技能效果!B:B,0))="","",INDEX(技能效果!L:L,MATCH(技能效果等级!B887,技能效果!B:B,0)))</f>
        <v/>
      </c>
      <c r="O887" s="95">
        <f>IF(INDEX(技能效果!N:N,MATCH(B887,技能效果!B:B,0))=0,INDEX(技能效果!M:M,MATCH(技能效果等级!B887,技能效果!B:B,0)),INDEX(技能效果!M:M,MATCH(技能效果等级!B887,技能效果!B:B,0))*VLOOKUP(E887,技能数值计算!$C$19:$D$28,2,FALSE))</f>
        <v>0</v>
      </c>
      <c r="P887" s="95"/>
      <c r="Q887" s="95"/>
      <c r="R887" s="95" t="str">
        <f>IF(INDEX(技能效果!O:O,MATCH(技能效果等级!B887,技能效果!B:B,0))="","",INDEX(技能效果!O:O,MATCH(技能效果等级!B887,技能效果!B:B,0)))</f>
        <v/>
      </c>
      <c r="S887" s="95"/>
      <c r="T887" s="95"/>
      <c r="U887" s="95"/>
      <c r="V887" s="96" t="str">
        <f>IF(INDEX(技能效果!AF:AF,MATCH(技能效果等级!B887,技能效果!B:B,0))="","",INDEX(技能效果!AF:AF,MATCH(技能效果等级!B887,技能效果!B:B,0)))</f>
        <v/>
      </c>
      <c r="W887" s="95">
        <f t="shared" si="12"/>
        <v>79</v>
      </c>
      <c r="X887" s="95"/>
      <c r="Y887" s="95"/>
    </row>
    <row r="888" spans="1:25" ht="16.5" x14ac:dyDescent="0.2">
      <c r="A888" s="62">
        <v>885</v>
      </c>
      <c r="B888" s="95">
        <f>INDEX(技能效果!B:B,MATCH(技能效果等级!W888,技能效果!AE:AE,0))</f>
        <v>130200101</v>
      </c>
      <c r="C888" s="95" t="str">
        <f>INDEX(技能效果!C:C,MATCH(技能效果等级!B888,技能效果!B:B,0))</f>
        <v>常服曹焱兵技能2伤害</v>
      </c>
      <c r="D888" s="96" t="s">
        <v>873</v>
      </c>
      <c r="E888" s="95">
        <v>1</v>
      </c>
      <c r="F888" s="95">
        <f>INDEX(技能效果!H:H,MATCH(技能效果等级!B888,技能效果!B:B,0))</f>
        <v>1001</v>
      </c>
      <c r="G888" s="95">
        <f>IF(INDEX(技能效果!K:K,MATCH(B888,技能效果!B:B,0))=0,INDEX(技能效果!I:I,MATCH(技能效果等级!B888,技能效果!B:B,0)),INDEX(技能效果!I:I,MATCH(技能效果等级!B888,技能效果!B:B,0))*VLOOKUP(E888,技能数值计算!$C$19:$D$28,2,FALSE))</f>
        <v>1</v>
      </c>
      <c r="H888" s="95">
        <f>INDEX(技能效果!J:J,MATCH(技能效果等级!B888,技能效果!B:B,0))</f>
        <v>0</v>
      </c>
      <c r="I888" s="95"/>
      <c r="J888" s="95"/>
      <c r="K888" s="95"/>
      <c r="L888" s="95"/>
      <c r="M888" s="95"/>
      <c r="N888" s="96" t="str">
        <f>IF(INDEX(技能效果!L:L,MATCH(技能效果等级!B888,技能效果!B:B,0))="","",INDEX(技能效果!L:L,MATCH(技能效果等级!B888,技能效果!B:B,0)))</f>
        <v/>
      </c>
      <c r="O888" s="95">
        <f>IF(INDEX(技能效果!N:N,MATCH(B888,技能效果!B:B,0))=0,INDEX(技能效果!M:M,MATCH(技能效果等级!B888,技能效果!B:B,0)),INDEX(技能效果!M:M,MATCH(技能效果等级!B888,技能效果!B:B,0))*VLOOKUP(E888,技能数值计算!$C$19:$D$28,2,FALSE))</f>
        <v>0</v>
      </c>
      <c r="P888" s="95"/>
      <c r="Q888" s="95"/>
      <c r="R888" s="95" t="str">
        <f>IF(INDEX(技能效果!O:O,MATCH(技能效果等级!B888,技能效果!B:B,0))="","",INDEX(技能效果!O:O,MATCH(技能效果等级!B888,技能效果!B:B,0)))</f>
        <v/>
      </c>
      <c r="S888" s="95"/>
      <c r="T888" s="95"/>
      <c r="U888" s="95"/>
      <c r="V888" s="96" t="str">
        <f>IF(INDEX(技能效果!AF:AF,MATCH(技能效果等级!B888,技能效果!B:B,0))="","",INDEX(技能效果!AF:AF,MATCH(技能效果等级!B888,技能效果!B:B,0)))</f>
        <v/>
      </c>
      <c r="W888" s="95">
        <f t="shared" si="12"/>
        <v>80</v>
      </c>
      <c r="X888" s="95"/>
      <c r="Y888" s="95"/>
    </row>
    <row r="889" spans="1:25" ht="16.5" x14ac:dyDescent="0.2">
      <c r="A889" s="62">
        <v>886</v>
      </c>
      <c r="B889" s="95">
        <f>INDEX(技能效果!B:B,MATCH(技能效果等级!W889,技能效果!AE:AE,0))</f>
        <v>130200101</v>
      </c>
      <c r="C889" s="95" t="str">
        <f>INDEX(技能效果!C:C,MATCH(技能效果等级!B889,技能效果!B:B,0))</f>
        <v>常服曹焱兵技能2伤害</v>
      </c>
      <c r="D889" s="96" t="s">
        <v>873</v>
      </c>
      <c r="E889" s="95">
        <v>2</v>
      </c>
      <c r="F889" s="95">
        <f>INDEX(技能效果!H:H,MATCH(技能效果等级!B889,技能效果!B:B,0))</f>
        <v>1001</v>
      </c>
      <c r="G889" s="95">
        <f>IF(INDEX(技能效果!K:K,MATCH(B889,技能效果!B:B,0))=0,INDEX(技能效果!I:I,MATCH(技能效果等级!B889,技能效果!B:B,0)),INDEX(技能效果!I:I,MATCH(技能效果等级!B889,技能效果!B:B,0))*VLOOKUP(E889,技能数值计算!$C$19:$D$28,2,FALSE))</f>
        <v>1.08</v>
      </c>
      <c r="H889" s="95">
        <f>INDEX(技能效果!J:J,MATCH(技能效果等级!B889,技能效果!B:B,0))</f>
        <v>0</v>
      </c>
      <c r="I889" s="95"/>
      <c r="J889" s="95"/>
      <c r="K889" s="95"/>
      <c r="L889" s="95"/>
      <c r="M889" s="95"/>
      <c r="N889" s="96" t="str">
        <f>IF(INDEX(技能效果!L:L,MATCH(技能效果等级!B889,技能效果!B:B,0))="","",INDEX(技能效果!L:L,MATCH(技能效果等级!B889,技能效果!B:B,0)))</f>
        <v/>
      </c>
      <c r="O889" s="95">
        <f>IF(INDEX(技能效果!N:N,MATCH(B889,技能效果!B:B,0))=0,INDEX(技能效果!M:M,MATCH(技能效果等级!B889,技能效果!B:B,0)),INDEX(技能效果!M:M,MATCH(技能效果等级!B889,技能效果!B:B,0))*VLOOKUP(E889,技能数值计算!$C$19:$D$28,2,FALSE))</f>
        <v>0</v>
      </c>
      <c r="P889" s="95"/>
      <c r="Q889" s="95"/>
      <c r="R889" s="95" t="str">
        <f>IF(INDEX(技能效果!O:O,MATCH(技能效果等级!B889,技能效果!B:B,0))="","",INDEX(技能效果!O:O,MATCH(技能效果等级!B889,技能效果!B:B,0)))</f>
        <v/>
      </c>
      <c r="S889" s="95"/>
      <c r="T889" s="95"/>
      <c r="U889" s="95"/>
      <c r="V889" s="96" t="str">
        <f>IF(INDEX(技能效果!AF:AF,MATCH(技能效果等级!B889,技能效果!B:B,0))="","",INDEX(技能效果!AF:AF,MATCH(技能效果等级!B889,技能效果!B:B,0)))</f>
        <v/>
      </c>
      <c r="W889" s="95">
        <f t="shared" si="12"/>
        <v>80</v>
      </c>
      <c r="X889" s="95"/>
      <c r="Y889" s="95"/>
    </row>
    <row r="890" spans="1:25" ht="16.5" x14ac:dyDescent="0.2">
      <c r="A890" s="62">
        <v>887</v>
      </c>
      <c r="B890" s="95">
        <f>INDEX(技能效果!B:B,MATCH(技能效果等级!W890,技能效果!AE:AE,0))</f>
        <v>130200101</v>
      </c>
      <c r="C890" s="95" t="str">
        <f>INDEX(技能效果!C:C,MATCH(技能效果等级!B890,技能效果!B:B,0))</f>
        <v>常服曹焱兵技能2伤害</v>
      </c>
      <c r="D890" s="96" t="s">
        <v>873</v>
      </c>
      <c r="E890" s="95">
        <v>3</v>
      </c>
      <c r="F890" s="95">
        <f>INDEX(技能效果!H:H,MATCH(技能效果等级!B890,技能效果!B:B,0))</f>
        <v>1001</v>
      </c>
      <c r="G890" s="95">
        <f>IF(INDEX(技能效果!K:K,MATCH(B890,技能效果!B:B,0))=0,INDEX(技能效果!I:I,MATCH(技能效果等级!B890,技能效果!B:B,0)),INDEX(技能效果!I:I,MATCH(技能效果等级!B890,技能效果!B:B,0))*VLOOKUP(E890,技能数值计算!$C$19:$D$28,2,FALSE))</f>
        <v>1.1599999999999999</v>
      </c>
      <c r="H890" s="95">
        <f>INDEX(技能效果!J:J,MATCH(技能效果等级!B890,技能效果!B:B,0))</f>
        <v>0</v>
      </c>
      <c r="I890" s="95"/>
      <c r="J890" s="95"/>
      <c r="K890" s="95"/>
      <c r="L890" s="95"/>
      <c r="M890" s="95"/>
      <c r="N890" s="96" t="str">
        <f>IF(INDEX(技能效果!L:L,MATCH(技能效果等级!B890,技能效果!B:B,0))="","",INDEX(技能效果!L:L,MATCH(技能效果等级!B890,技能效果!B:B,0)))</f>
        <v/>
      </c>
      <c r="O890" s="95">
        <f>IF(INDEX(技能效果!N:N,MATCH(B890,技能效果!B:B,0))=0,INDEX(技能效果!M:M,MATCH(技能效果等级!B890,技能效果!B:B,0)),INDEX(技能效果!M:M,MATCH(技能效果等级!B890,技能效果!B:B,0))*VLOOKUP(E890,技能数值计算!$C$19:$D$28,2,FALSE))</f>
        <v>0</v>
      </c>
      <c r="P890" s="95"/>
      <c r="Q890" s="95"/>
      <c r="R890" s="95" t="str">
        <f>IF(INDEX(技能效果!O:O,MATCH(技能效果等级!B890,技能效果!B:B,0))="","",INDEX(技能效果!O:O,MATCH(技能效果等级!B890,技能效果!B:B,0)))</f>
        <v/>
      </c>
      <c r="S890" s="95"/>
      <c r="T890" s="95"/>
      <c r="U890" s="95"/>
      <c r="V890" s="96" t="str">
        <f>IF(INDEX(技能效果!AF:AF,MATCH(技能效果等级!B890,技能效果!B:B,0))="","",INDEX(技能效果!AF:AF,MATCH(技能效果等级!B890,技能效果!B:B,0)))</f>
        <v/>
      </c>
      <c r="W890" s="95">
        <f t="shared" si="12"/>
        <v>80</v>
      </c>
      <c r="X890" s="95"/>
      <c r="Y890" s="95"/>
    </row>
    <row r="891" spans="1:25" ht="16.5" x14ac:dyDescent="0.2">
      <c r="A891" s="62">
        <v>888</v>
      </c>
      <c r="B891" s="95">
        <f>INDEX(技能效果!B:B,MATCH(技能效果等级!W891,技能效果!AE:AE,0))</f>
        <v>130200101</v>
      </c>
      <c r="C891" s="95" t="str">
        <f>INDEX(技能效果!C:C,MATCH(技能效果等级!B891,技能效果!B:B,0))</f>
        <v>常服曹焱兵技能2伤害</v>
      </c>
      <c r="D891" s="96" t="s">
        <v>873</v>
      </c>
      <c r="E891" s="95">
        <v>4</v>
      </c>
      <c r="F891" s="95">
        <f>INDEX(技能效果!H:H,MATCH(技能效果等级!B891,技能效果!B:B,0))</f>
        <v>1001</v>
      </c>
      <c r="G891" s="95">
        <f>IF(INDEX(技能效果!K:K,MATCH(B891,技能效果!B:B,0))=0,INDEX(技能效果!I:I,MATCH(技能效果等级!B891,技能效果!B:B,0)),INDEX(技能效果!I:I,MATCH(技能效果等级!B891,技能效果!B:B,0))*VLOOKUP(E891,技能数值计算!$C$19:$D$28,2,FALSE))</f>
        <v>1.24</v>
      </c>
      <c r="H891" s="95">
        <f>INDEX(技能效果!J:J,MATCH(技能效果等级!B891,技能效果!B:B,0))</f>
        <v>0</v>
      </c>
      <c r="I891" s="95"/>
      <c r="J891" s="95"/>
      <c r="K891" s="95"/>
      <c r="L891" s="95"/>
      <c r="M891" s="95"/>
      <c r="N891" s="96" t="str">
        <f>IF(INDEX(技能效果!L:L,MATCH(技能效果等级!B891,技能效果!B:B,0))="","",INDEX(技能效果!L:L,MATCH(技能效果等级!B891,技能效果!B:B,0)))</f>
        <v/>
      </c>
      <c r="O891" s="95">
        <f>IF(INDEX(技能效果!N:N,MATCH(B891,技能效果!B:B,0))=0,INDEX(技能效果!M:M,MATCH(技能效果等级!B891,技能效果!B:B,0)),INDEX(技能效果!M:M,MATCH(技能效果等级!B891,技能效果!B:B,0))*VLOOKUP(E891,技能数值计算!$C$19:$D$28,2,FALSE))</f>
        <v>0</v>
      </c>
      <c r="P891" s="95"/>
      <c r="Q891" s="95"/>
      <c r="R891" s="95" t="str">
        <f>IF(INDEX(技能效果!O:O,MATCH(技能效果等级!B891,技能效果!B:B,0))="","",INDEX(技能效果!O:O,MATCH(技能效果等级!B891,技能效果!B:B,0)))</f>
        <v/>
      </c>
      <c r="S891" s="95"/>
      <c r="T891" s="95"/>
      <c r="U891" s="95"/>
      <c r="V891" s="96" t="str">
        <f>IF(INDEX(技能效果!AF:AF,MATCH(技能效果等级!B891,技能效果!B:B,0))="","",INDEX(技能效果!AF:AF,MATCH(技能效果等级!B891,技能效果!B:B,0)))</f>
        <v/>
      </c>
      <c r="W891" s="95">
        <f t="shared" si="12"/>
        <v>80</v>
      </c>
      <c r="X891" s="95"/>
      <c r="Y891" s="95"/>
    </row>
    <row r="892" spans="1:25" ht="16.5" x14ac:dyDescent="0.2">
      <c r="A892" s="62">
        <v>889</v>
      </c>
      <c r="B892" s="95">
        <f>INDEX(技能效果!B:B,MATCH(技能效果等级!W892,技能效果!AE:AE,0))</f>
        <v>130200101</v>
      </c>
      <c r="C892" s="95" t="str">
        <f>INDEX(技能效果!C:C,MATCH(技能效果等级!B892,技能效果!B:B,0))</f>
        <v>常服曹焱兵技能2伤害</v>
      </c>
      <c r="D892" s="96" t="s">
        <v>873</v>
      </c>
      <c r="E892" s="95">
        <v>5</v>
      </c>
      <c r="F892" s="95">
        <f>INDEX(技能效果!H:H,MATCH(技能效果等级!B892,技能效果!B:B,0))</f>
        <v>1001</v>
      </c>
      <c r="G892" s="95">
        <f>IF(INDEX(技能效果!K:K,MATCH(B892,技能效果!B:B,0))=0,INDEX(技能效果!I:I,MATCH(技能效果等级!B892,技能效果!B:B,0)),INDEX(技能效果!I:I,MATCH(技能效果等级!B892,技能效果!B:B,0))*VLOOKUP(E892,技能数值计算!$C$19:$D$28,2,FALSE))</f>
        <v>1.32</v>
      </c>
      <c r="H892" s="95">
        <f>INDEX(技能效果!J:J,MATCH(技能效果等级!B892,技能效果!B:B,0))</f>
        <v>0</v>
      </c>
      <c r="I892" s="95"/>
      <c r="J892" s="95"/>
      <c r="K892" s="95"/>
      <c r="L892" s="95"/>
      <c r="M892" s="95"/>
      <c r="N892" s="96" t="str">
        <f>IF(INDEX(技能效果!L:L,MATCH(技能效果等级!B892,技能效果!B:B,0))="","",INDEX(技能效果!L:L,MATCH(技能效果等级!B892,技能效果!B:B,0)))</f>
        <v/>
      </c>
      <c r="O892" s="95">
        <f>IF(INDEX(技能效果!N:N,MATCH(B892,技能效果!B:B,0))=0,INDEX(技能效果!M:M,MATCH(技能效果等级!B892,技能效果!B:B,0)),INDEX(技能效果!M:M,MATCH(技能效果等级!B892,技能效果!B:B,0))*VLOOKUP(E892,技能数值计算!$C$19:$D$28,2,FALSE))</f>
        <v>0</v>
      </c>
      <c r="P892" s="95"/>
      <c r="Q892" s="95"/>
      <c r="R892" s="95" t="str">
        <f>IF(INDEX(技能效果!O:O,MATCH(技能效果等级!B892,技能效果!B:B,0))="","",INDEX(技能效果!O:O,MATCH(技能效果等级!B892,技能效果!B:B,0)))</f>
        <v/>
      </c>
      <c r="S892" s="95"/>
      <c r="T892" s="95"/>
      <c r="U892" s="95"/>
      <c r="V892" s="96" t="str">
        <f>IF(INDEX(技能效果!AF:AF,MATCH(技能效果等级!B892,技能效果!B:B,0))="","",INDEX(技能效果!AF:AF,MATCH(技能效果等级!B892,技能效果!B:B,0)))</f>
        <v/>
      </c>
      <c r="W892" s="95">
        <f t="shared" si="12"/>
        <v>80</v>
      </c>
      <c r="X892" s="95"/>
      <c r="Y892" s="95"/>
    </row>
    <row r="893" spans="1:25" ht="16.5" x14ac:dyDescent="0.2">
      <c r="A893" s="62">
        <v>890</v>
      </c>
      <c r="B893" s="95">
        <f>INDEX(技能效果!B:B,MATCH(技能效果等级!W893,技能效果!AE:AE,0))</f>
        <v>130200101</v>
      </c>
      <c r="C893" s="95" t="str">
        <f>INDEX(技能效果!C:C,MATCH(技能效果等级!B893,技能效果!B:B,0))</f>
        <v>常服曹焱兵技能2伤害</v>
      </c>
      <c r="D893" s="96" t="s">
        <v>873</v>
      </c>
      <c r="E893" s="95">
        <v>6</v>
      </c>
      <c r="F893" s="95">
        <f>INDEX(技能效果!H:H,MATCH(技能效果等级!B893,技能效果!B:B,0))</f>
        <v>1001</v>
      </c>
      <c r="G893" s="95">
        <f>IF(INDEX(技能效果!K:K,MATCH(B893,技能效果!B:B,0))=0,INDEX(技能效果!I:I,MATCH(技能效果等级!B893,技能效果!B:B,0)),INDEX(技能效果!I:I,MATCH(技能效果等级!B893,技能效果!B:B,0))*VLOOKUP(E893,技能数值计算!$C$19:$D$28,2,FALSE))</f>
        <v>1.44</v>
      </c>
      <c r="H893" s="95">
        <f>INDEX(技能效果!J:J,MATCH(技能效果等级!B893,技能效果!B:B,0))</f>
        <v>0</v>
      </c>
      <c r="I893" s="95"/>
      <c r="J893" s="95"/>
      <c r="K893" s="95"/>
      <c r="L893" s="95"/>
      <c r="M893" s="95"/>
      <c r="N893" s="96" t="str">
        <f>IF(INDEX(技能效果!L:L,MATCH(技能效果等级!B893,技能效果!B:B,0))="","",INDEX(技能效果!L:L,MATCH(技能效果等级!B893,技能效果!B:B,0)))</f>
        <v/>
      </c>
      <c r="O893" s="95">
        <f>IF(INDEX(技能效果!N:N,MATCH(B893,技能效果!B:B,0))=0,INDEX(技能效果!M:M,MATCH(技能效果等级!B893,技能效果!B:B,0)),INDEX(技能效果!M:M,MATCH(技能效果等级!B893,技能效果!B:B,0))*VLOOKUP(E893,技能数值计算!$C$19:$D$28,2,FALSE))</f>
        <v>0</v>
      </c>
      <c r="P893" s="95"/>
      <c r="Q893" s="95"/>
      <c r="R893" s="95" t="str">
        <f>IF(INDEX(技能效果!O:O,MATCH(技能效果等级!B893,技能效果!B:B,0))="","",INDEX(技能效果!O:O,MATCH(技能效果等级!B893,技能效果!B:B,0)))</f>
        <v/>
      </c>
      <c r="S893" s="95"/>
      <c r="T893" s="95"/>
      <c r="U893" s="95"/>
      <c r="V893" s="96" t="str">
        <f>IF(INDEX(技能效果!AF:AF,MATCH(技能效果等级!B893,技能效果!B:B,0))="","",INDEX(技能效果!AF:AF,MATCH(技能效果等级!B893,技能效果!B:B,0)))</f>
        <v/>
      </c>
      <c r="W893" s="95">
        <f t="shared" si="12"/>
        <v>80</v>
      </c>
      <c r="X893" s="95"/>
      <c r="Y893" s="95"/>
    </row>
    <row r="894" spans="1:25" ht="16.5" x14ac:dyDescent="0.2">
      <c r="A894" s="62">
        <v>891</v>
      </c>
      <c r="B894" s="95">
        <f>INDEX(技能效果!B:B,MATCH(技能效果等级!W894,技能效果!AE:AE,0))</f>
        <v>130200101</v>
      </c>
      <c r="C894" s="95" t="str">
        <f>INDEX(技能效果!C:C,MATCH(技能效果等级!B894,技能效果!B:B,0))</f>
        <v>常服曹焱兵技能2伤害</v>
      </c>
      <c r="D894" s="96" t="s">
        <v>873</v>
      </c>
      <c r="E894" s="95">
        <v>7</v>
      </c>
      <c r="F894" s="95">
        <f>INDEX(技能效果!H:H,MATCH(技能效果等级!B894,技能效果!B:B,0))</f>
        <v>1001</v>
      </c>
      <c r="G894" s="95">
        <f>IF(INDEX(技能效果!K:K,MATCH(B894,技能效果!B:B,0))=0,INDEX(技能效果!I:I,MATCH(技能效果等级!B894,技能效果!B:B,0)),INDEX(技能效果!I:I,MATCH(技能效果等级!B894,技能效果!B:B,0))*VLOOKUP(E894,技能数值计算!$C$19:$D$28,2,FALSE))</f>
        <v>1.56</v>
      </c>
      <c r="H894" s="95">
        <f>INDEX(技能效果!J:J,MATCH(技能效果等级!B894,技能效果!B:B,0))</f>
        <v>0</v>
      </c>
      <c r="I894" s="95"/>
      <c r="J894" s="95"/>
      <c r="K894" s="95"/>
      <c r="L894" s="95"/>
      <c r="M894" s="95"/>
      <c r="N894" s="96" t="str">
        <f>IF(INDEX(技能效果!L:L,MATCH(技能效果等级!B894,技能效果!B:B,0))="","",INDEX(技能效果!L:L,MATCH(技能效果等级!B894,技能效果!B:B,0)))</f>
        <v/>
      </c>
      <c r="O894" s="95">
        <f>IF(INDEX(技能效果!N:N,MATCH(B894,技能效果!B:B,0))=0,INDEX(技能效果!M:M,MATCH(技能效果等级!B894,技能效果!B:B,0)),INDEX(技能效果!M:M,MATCH(技能效果等级!B894,技能效果!B:B,0))*VLOOKUP(E894,技能数值计算!$C$19:$D$28,2,FALSE))</f>
        <v>0</v>
      </c>
      <c r="P894" s="95"/>
      <c r="Q894" s="95"/>
      <c r="R894" s="95" t="str">
        <f>IF(INDEX(技能效果!O:O,MATCH(技能效果等级!B894,技能效果!B:B,0))="","",INDEX(技能效果!O:O,MATCH(技能效果等级!B894,技能效果!B:B,0)))</f>
        <v/>
      </c>
      <c r="S894" s="95"/>
      <c r="T894" s="95"/>
      <c r="U894" s="95"/>
      <c r="V894" s="96" t="str">
        <f>IF(INDEX(技能效果!AF:AF,MATCH(技能效果等级!B894,技能效果!B:B,0))="","",INDEX(技能效果!AF:AF,MATCH(技能效果等级!B894,技能效果!B:B,0)))</f>
        <v/>
      </c>
      <c r="W894" s="95">
        <f t="shared" si="12"/>
        <v>80</v>
      </c>
      <c r="X894" s="95"/>
      <c r="Y894" s="95"/>
    </row>
    <row r="895" spans="1:25" ht="16.5" x14ac:dyDescent="0.2">
      <c r="A895" s="62">
        <v>892</v>
      </c>
      <c r="B895" s="95">
        <f>INDEX(技能效果!B:B,MATCH(技能效果等级!W895,技能效果!AE:AE,0))</f>
        <v>130200101</v>
      </c>
      <c r="C895" s="95" t="str">
        <f>INDEX(技能效果!C:C,MATCH(技能效果等级!B895,技能效果!B:B,0))</f>
        <v>常服曹焱兵技能2伤害</v>
      </c>
      <c r="D895" s="96" t="s">
        <v>873</v>
      </c>
      <c r="E895" s="95">
        <v>8</v>
      </c>
      <c r="F895" s="95">
        <f>INDEX(技能效果!H:H,MATCH(技能效果等级!B895,技能效果!B:B,0))</f>
        <v>1001</v>
      </c>
      <c r="G895" s="95">
        <f>IF(INDEX(技能效果!K:K,MATCH(B895,技能效果!B:B,0))=0,INDEX(技能效果!I:I,MATCH(技能效果等级!B895,技能效果!B:B,0)),INDEX(技能效果!I:I,MATCH(技能效果等级!B895,技能效果!B:B,0))*VLOOKUP(E895,技能数值计算!$C$19:$D$28,2,FALSE))</f>
        <v>1.68</v>
      </c>
      <c r="H895" s="95">
        <f>INDEX(技能效果!J:J,MATCH(技能效果等级!B895,技能效果!B:B,0))</f>
        <v>0</v>
      </c>
      <c r="I895" s="95"/>
      <c r="J895" s="95"/>
      <c r="K895" s="95"/>
      <c r="L895" s="95"/>
      <c r="M895" s="95"/>
      <c r="N895" s="96" t="str">
        <f>IF(INDEX(技能效果!L:L,MATCH(技能效果等级!B895,技能效果!B:B,0))="","",INDEX(技能效果!L:L,MATCH(技能效果等级!B895,技能效果!B:B,0)))</f>
        <v/>
      </c>
      <c r="O895" s="95">
        <f>IF(INDEX(技能效果!N:N,MATCH(B895,技能效果!B:B,0))=0,INDEX(技能效果!M:M,MATCH(技能效果等级!B895,技能效果!B:B,0)),INDEX(技能效果!M:M,MATCH(技能效果等级!B895,技能效果!B:B,0))*VLOOKUP(E895,技能数值计算!$C$19:$D$28,2,FALSE))</f>
        <v>0</v>
      </c>
      <c r="P895" s="95"/>
      <c r="Q895" s="95"/>
      <c r="R895" s="95" t="str">
        <f>IF(INDEX(技能效果!O:O,MATCH(技能效果等级!B895,技能效果!B:B,0))="","",INDEX(技能效果!O:O,MATCH(技能效果等级!B895,技能效果!B:B,0)))</f>
        <v/>
      </c>
      <c r="S895" s="95"/>
      <c r="T895" s="95"/>
      <c r="U895" s="95"/>
      <c r="V895" s="96" t="str">
        <f>IF(INDEX(技能效果!AF:AF,MATCH(技能效果等级!B895,技能效果!B:B,0))="","",INDEX(技能效果!AF:AF,MATCH(技能效果等级!B895,技能效果!B:B,0)))</f>
        <v/>
      </c>
      <c r="W895" s="95">
        <f t="shared" si="12"/>
        <v>80</v>
      </c>
      <c r="X895" s="95"/>
      <c r="Y895" s="95"/>
    </row>
    <row r="896" spans="1:25" ht="16.5" x14ac:dyDescent="0.2">
      <c r="A896" s="62">
        <v>893</v>
      </c>
      <c r="B896" s="95">
        <f>INDEX(技能效果!B:B,MATCH(技能效果等级!W896,技能效果!AE:AE,0))</f>
        <v>130200101</v>
      </c>
      <c r="C896" s="95" t="str">
        <f>INDEX(技能效果!C:C,MATCH(技能效果等级!B896,技能效果!B:B,0))</f>
        <v>常服曹焱兵技能2伤害</v>
      </c>
      <c r="D896" s="96" t="s">
        <v>873</v>
      </c>
      <c r="E896" s="95">
        <v>9</v>
      </c>
      <c r="F896" s="95">
        <f>INDEX(技能效果!H:H,MATCH(技能效果等级!B896,技能效果!B:B,0))</f>
        <v>1001</v>
      </c>
      <c r="G896" s="95">
        <f>IF(INDEX(技能效果!K:K,MATCH(B896,技能效果!B:B,0))=0,INDEX(技能效果!I:I,MATCH(技能效果等级!B896,技能效果!B:B,0)),INDEX(技能效果!I:I,MATCH(技能效果等级!B896,技能效果!B:B,0))*VLOOKUP(E896,技能数值计算!$C$19:$D$28,2,FALSE))</f>
        <v>1.84</v>
      </c>
      <c r="H896" s="95">
        <f>INDEX(技能效果!J:J,MATCH(技能效果等级!B896,技能效果!B:B,0))</f>
        <v>0</v>
      </c>
      <c r="I896" s="97"/>
      <c r="J896" s="97"/>
      <c r="K896" s="97"/>
      <c r="L896" s="97"/>
      <c r="M896" s="97"/>
      <c r="N896" s="96" t="str">
        <f>IF(INDEX(技能效果!L:L,MATCH(技能效果等级!B896,技能效果!B:B,0))="","",INDEX(技能效果!L:L,MATCH(技能效果等级!B896,技能效果!B:B,0)))</f>
        <v/>
      </c>
      <c r="O896" s="95">
        <f>IF(INDEX(技能效果!N:N,MATCH(B896,技能效果!B:B,0))=0,INDEX(技能效果!M:M,MATCH(技能效果等级!B896,技能效果!B:B,0)),INDEX(技能效果!M:M,MATCH(技能效果等级!B896,技能效果!B:B,0))*VLOOKUP(E896,技能数值计算!$C$19:$D$28,2,FALSE))</f>
        <v>0</v>
      </c>
      <c r="P896" s="97"/>
      <c r="Q896" s="97"/>
      <c r="R896" s="95" t="str">
        <f>IF(INDEX(技能效果!O:O,MATCH(技能效果等级!B896,技能效果!B:B,0))="","",INDEX(技能效果!O:O,MATCH(技能效果等级!B896,技能效果!B:B,0)))</f>
        <v/>
      </c>
      <c r="S896" s="97"/>
      <c r="T896" s="97"/>
      <c r="U896" s="97"/>
      <c r="V896" s="96" t="str">
        <f>IF(INDEX(技能效果!AF:AF,MATCH(技能效果等级!B896,技能效果!B:B,0))="","",INDEX(技能效果!AF:AF,MATCH(技能效果等级!B896,技能效果!B:B,0)))</f>
        <v/>
      </c>
      <c r="W896" s="95">
        <f t="shared" si="12"/>
        <v>80</v>
      </c>
      <c r="X896" s="97"/>
      <c r="Y896" s="97"/>
    </row>
    <row r="897" spans="1:25" ht="16.5" x14ac:dyDescent="0.2">
      <c r="A897" s="62">
        <v>894</v>
      </c>
      <c r="B897" s="95">
        <f>INDEX(技能效果!B:B,MATCH(技能效果等级!W897,技能效果!AE:AE,0))</f>
        <v>130200101</v>
      </c>
      <c r="C897" s="95" t="str">
        <f>INDEX(技能效果!C:C,MATCH(技能效果等级!B897,技能效果!B:B,0))</f>
        <v>常服曹焱兵技能2伤害</v>
      </c>
      <c r="D897" s="96" t="s">
        <v>873</v>
      </c>
      <c r="E897" s="95">
        <v>10</v>
      </c>
      <c r="F897" s="95">
        <f>INDEX(技能效果!H:H,MATCH(技能效果等级!B897,技能效果!B:B,0))</f>
        <v>1001</v>
      </c>
      <c r="G897" s="95">
        <f>IF(INDEX(技能效果!K:K,MATCH(B897,技能效果!B:B,0))=0,INDEX(技能效果!I:I,MATCH(技能效果等级!B897,技能效果!B:B,0)),INDEX(技能效果!I:I,MATCH(技能效果等级!B897,技能效果!B:B,0))*VLOOKUP(E897,技能数值计算!$C$19:$D$28,2,FALSE))</f>
        <v>2</v>
      </c>
      <c r="H897" s="95">
        <f>INDEX(技能效果!J:J,MATCH(技能效果等级!B897,技能效果!B:B,0))</f>
        <v>0</v>
      </c>
      <c r="I897" s="97"/>
      <c r="J897" s="97"/>
      <c r="K897" s="97"/>
      <c r="L897" s="97"/>
      <c r="M897" s="97"/>
      <c r="N897" s="96" t="str">
        <f>IF(INDEX(技能效果!L:L,MATCH(技能效果等级!B897,技能效果!B:B,0))="","",INDEX(技能效果!L:L,MATCH(技能效果等级!B897,技能效果!B:B,0)))</f>
        <v/>
      </c>
      <c r="O897" s="95">
        <f>IF(INDEX(技能效果!N:N,MATCH(B897,技能效果!B:B,0))=0,INDEX(技能效果!M:M,MATCH(技能效果等级!B897,技能效果!B:B,0)),INDEX(技能效果!M:M,MATCH(技能效果等级!B897,技能效果!B:B,0))*VLOOKUP(E897,技能数值计算!$C$19:$D$28,2,FALSE))</f>
        <v>0</v>
      </c>
      <c r="P897" s="97"/>
      <c r="Q897" s="97"/>
      <c r="R897" s="95" t="str">
        <f>IF(INDEX(技能效果!O:O,MATCH(技能效果等级!B897,技能效果!B:B,0))="","",INDEX(技能效果!O:O,MATCH(技能效果等级!B897,技能效果!B:B,0)))</f>
        <v/>
      </c>
      <c r="S897" s="97"/>
      <c r="T897" s="97"/>
      <c r="U897" s="97"/>
      <c r="V897" s="96" t="str">
        <f>IF(INDEX(技能效果!AF:AF,MATCH(技能效果等级!B897,技能效果!B:B,0))="","",INDEX(技能效果!AF:AF,MATCH(技能效果等级!B897,技能效果!B:B,0)))</f>
        <v/>
      </c>
      <c r="W897" s="95">
        <f t="shared" si="12"/>
        <v>80</v>
      </c>
      <c r="X897" s="97"/>
      <c r="Y897" s="97"/>
    </row>
    <row r="898" spans="1:25" ht="16.5" x14ac:dyDescent="0.2">
      <c r="A898" s="62">
        <v>895</v>
      </c>
      <c r="B898" s="95">
        <f>INDEX(技能效果!B:B,MATCH(技能效果等级!W898,技能效果!AE:AE,0))</f>
        <v>130200102</v>
      </c>
      <c r="C898" s="95" t="str">
        <f>INDEX(技能效果!C:C,MATCH(技能效果等级!B898,技能效果!B:B,0))</f>
        <v>常服曹焱兵技能2减少水晶</v>
      </c>
      <c r="D898" s="96" t="s">
        <v>873</v>
      </c>
      <c r="E898" s="95">
        <v>1</v>
      </c>
      <c r="F898" s="95">
        <f>INDEX(技能效果!H:H,MATCH(技能效果等级!B898,技能效果!B:B,0))</f>
        <v>3002</v>
      </c>
      <c r="G898" s="95">
        <f>IF(INDEX(技能效果!K:K,MATCH(B898,技能效果!B:B,0))=0,INDEX(技能效果!I:I,MATCH(技能效果等级!B898,技能效果!B:B,0)),INDEX(技能效果!I:I,MATCH(技能效果等级!B898,技能效果!B:B,0))*VLOOKUP(E898,技能数值计算!$C$19:$D$28,2,FALSE))</f>
        <v>1</v>
      </c>
      <c r="H898" s="95">
        <f>INDEX(技能效果!J:J,MATCH(技能效果等级!B898,技能效果!B:B,0))</f>
        <v>2</v>
      </c>
      <c r="I898" s="97"/>
      <c r="J898" s="97"/>
      <c r="K898" s="97"/>
      <c r="L898" s="97"/>
      <c r="M898" s="97"/>
      <c r="N898" s="96" t="str">
        <f>IF(INDEX(技能效果!L:L,MATCH(技能效果等级!B898,技能效果!B:B,0))="","",INDEX(技能效果!L:L,MATCH(技能效果等级!B898,技能效果!B:B,0)))</f>
        <v/>
      </c>
      <c r="O898" s="95">
        <f>IF(INDEX(技能效果!N:N,MATCH(B898,技能效果!B:B,0))=0,INDEX(技能效果!M:M,MATCH(技能效果等级!B898,技能效果!B:B,0)),INDEX(技能效果!M:M,MATCH(技能效果等级!B898,技能效果!B:B,0))*VLOOKUP(E898,技能数值计算!$C$19:$D$28,2,FALSE))</f>
        <v>0</v>
      </c>
      <c r="P898" s="97"/>
      <c r="Q898" s="97"/>
      <c r="R898" s="95" t="str">
        <f>IF(INDEX(技能效果!O:O,MATCH(技能效果等级!B898,技能效果!B:B,0))="","",INDEX(技能效果!O:O,MATCH(技能效果等级!B898,技能效果!B:B,0)))</f>
        <v/>
      </c>
      <c r="S898" s="97"/>
      <c r="T898" s="97"/>
      <c r="U898" s="97"/>
      <c r="V898" s="96" t="str">
        <f>IF(INDEX(技能效果!AF:AF,MATCH(技能效果等级!B898,技能效果!B:B,0))="","",INDEX(技能效果!AF:AF,MATCH(技能效果等级!B898,技能效果!B:B,0)))</f>
        <v/>
      </c>
      <c r="W898" s="95">
        <f t="shared" si="12"/>
        <v>81</v>
      </c>
      <c r="X898" s="97"/>
      <c r="Y898" s="97"/>
    </row>
    <row r="899" spans="1:25" ht="16.5" x14ac:dyDescent="0.2">
      <c r="A899" s="62">
        <v>896</v>
      </c>
      <c r="B899" s="95">
        <f>INDEX(技能效果!B:B,MATCH(技能效果等级!W899,技能效果!AE:AE,0))</f>
        <v>130200102</v>
      </c>
      <c r="C899" s="95" t="str">
        <f>INDEX(技能效果!C:C,MATCH(技能效果等级!B899,技能效果!B:B,0))</f>
        <v>常服曹焱兵技能2减少水晶</v>
      </c>
      <c r="D899" s="96" t="s">
        <v>873</v>
      </c>
      <c r="E899" s="95">
        <v>2</v>
      </c>
      <c r="F899" s="95">
        <f>INDEX(技能效果!H:H,MATCH(技能效果等级!B899,技能效果!B:B,0))</f>
        <v>3002</v>
      </c>
      <c r="G899" s="95">
        <f>IF(INDEX(技能效果!K:K,MATCH(B899,技能效果!B:B,0))=0,INDEX(技能效果!I:I,MATCH(技能效果等级!B899,技能效果!B:B,0)),INDEX(技能效果!I:I,MATCH(技能效果等级!B899,技能效果!B:B,0))*VLOOKUP(E899,技能数值计算!$C$19:$D$28,2,FALSE))</f>
        <v>1</v>
      </c>
      <c r="H899" s="95">
        <f>INDEX(技能效果!J:J,MATCH(技能效果等级!B899,技能效果!B:B,0))</f>
        <v>2</v>
      </c>
      <c r="I899" s="97"/>
      <c r="J899" s="97"/>
      <c r="K899" s="97"/>
      <c r="L899" s="97"/>
      <c r="M899" s="97"/>
      <c r="N899" s="96" t="str">
        <f>IF(INDEX(技能效果!L:L,MATCH(技能效果等级!B899,技能效果!B:B,0))="","",INDEX(技能效果!L:L,MATCH(技能效果等级!B899,技能效果!B:B,0)))</f>
        <v/>
      </c>
      <c r="O899" s="95">
        <f>IF(INDEX(技能效果!N:N,MATCH(B899,技能效果!B:B,0))=0,INDEX(技能效果!M:M,MATCH(技能效果等级!B899,技能效果!B:B,0)),INDEX(技能效果!M:M,MATCH(技能效果等级!B899,技能效果!B:B,0))*VLOOKUP(E899,技能数值计算!$C$19:$D$28,2,FALSE))</f>
        <v>0</v>
      </c>
      <c r="P899" s="97"/>
      <c r="Q899" s="97"/>
      <c r="R899" s="95" t="str">
        <f>IF(INDEX(技能效果!O:O,MATCH(技能效果等级!B899,技能效果!B:B,0))="","",INDEX(技能效果!O:O,MATCH(技能效果等级!B899,技能效果!B:B,0)))</f>
        <v/>
      </c>
      <c r="S899" s="97"/>
      <c r="T899" s="97"/>
      <c r="U899" s="97"/>
      <c r="V899" s="96" t="str">
        <f>IF(INDEX(技能效果!AF:AF,MATCH(技能效果等级!B899,技能效果!B:B,0))="","",INDEX(技能效果!AF:AF,MATCH(技能效果等级!B899,技能效果!B:B,0)))</f>
        <v/>
      </c>
      <c r="W899" s="95">
        <f t="shared" si="12"/>
        <v>81</v>
      </c>
      <c r="X899" s="97"/>
      <c r="Y899" s="97"/>
    </row>
    <row r="900" spans="1:25" ht="16.5" x14ac:dyDescent="0.2">
      <c r="A900" s="62">
        <v>897</v>
      </c>
      <c r="B900" s="95">
        <f>INDEX(技能效果!B:B,MATCH(技能效果等级!W900,技能效果!AE:AE,0))</f>
        <v>130200102</v>
      </c>
      <c r="C900" s="95" t="str">
        <f>INDEX(技能效果!C:C,MATCH(技能效果等级!B900,技能效果!B:B,0))</f>
        <v>常服曹焱兵技能2减少水晶</v>
      </c>
      <c r="D900" s="96" t="s">
        <v>873</v>
      </c>
      <c r="E900" s="95">
        <v>3</v>
      </c>
      <c r="F900" s="95">
        <f>INDEX(技能效果!H:H,MATCH(技能效果等级!B900,技能效果!B:B,0))</f>
        <v>3002</v>
      </c>
      <c r="G900" s="95">
        <f>IF(INDEX(技能效果!K:K,MATCH(B900,技能效果!B:B,0))=0,INDEX(技能效果!I:I,MATCH(技能效果等级!B900,技能效果!B:B,0)),INDEX(技能效果!I:I,MATCH(技能效果等级!B900,技能效果!B:B,0))*VLOOKUP(E900,技能数值计算!$C$19:$D$28,2,FALSE))</f>
        <v>1</v>
      </c>
      <c r="H900" s="95">
        <f>INDEX(技能效果!J:J,MATCH(技能效果等级!B900,技能效果!B:B,0))</f>
        <v>2</v>
      </c>
      <c r="I900" s="97"/>
      <c r="J900" s="97"/>
      <c r="K900" s="97"/>
      <c r="L900" s="97"/>
      <c r="M900" s="97"/>
      <c r="N900" s="96" t="str">
        <f>IF(INDEX(技能效果!L:L,MATCH(技能效果等级!B900,技能效果!B:B,0))="","",INDEX(技能效果!L:L,MATCH(技能效果等级!B900,技能效果!B:B,0)))</f>
        <v/>
      </c>
      <c r="O900" s="95">
        <f>IF(INDEX(技能效果!N:N,MATCH(B900,技能效果!B:B,0))=0,INDEX(技能效果!M:M,MATCH(技能效果等级!B900,技能效果!B:B,0)),INDEX(技能效果!M:M,MATCH(技能效果等级!B900,技能效果!B:B,0))*VLOOKUP(E900,技能数值计算!$C$19:$D$28,2,FALSE))</f>
        <v>0</v>
      </c>
      <c r="P900" s="97"/>
      <c r="Q900" s="97"/>
      <c r="R900" s="95" t="str">
        <f>IF(INDEX(技能效果!O:O,MATCH(技能效果等级!B900,技能效果!B:B,0))="","",INDEX(技能效果!O:O,MATCH(技能效果等级!B900,技能效果!B:B,0)))</f>
        <v/>
      </c>
      <c r="S900" s="97"/>
      <c r="T900" s="97"/>
      <c r="U900" s="97"/>
      <c r="V900" s="96" t="str">
        <f>IF(INDEX(技能效果!AF:AF,MATCH(技能效果等级!B900,技能效果!B:B,0))="","",INDEX(技能效果!AF:AF,MATCH(技能效果等级!B900,技能效果!B:B,0)))</f>
        <v/>
      </c>
      <c r="W900" s="95">
        <f t="shared" si="12"/>
        <v>81</v>
      </c>
      <c r="X900" s="97"/>
      <c r="Y900" s="97"/>
    </row>
    <row r="901" spans="1:25" ht="16.5" x14ac:dyDescent="0.2">
      <c r="A901" s="62">
        <v>898</v>
      </c>
      <c r="B901" s="95">
        <f>INDEX(技能效果!B:B,MATCH(技能效果等级!W901,技能效果!AE:AE,0))</f>
        <v>130200102</v>
      </c>
      <c r="C901" s="95" t="str">
        <f>INDEX(技能效果!C:C,MATCH(技能效果等级!B901,技能效果!B:B,0))</f>
        <v>常服曹焱兵技能2减少水晶</v>
      </c>
      <c r="D901" s="96" t="s">
        <v>873</v>
      </c>
      <c r="E901" s="95">
        <v>4</v>
      </c>
      <c r="F901" s="95">
        <f>INDEX(技能效果!H:H,MATCH(技能效果等级!B901,技能效果!B:B,0))</f>
        <v>3002</v>
      </c>
      <c r="G901" s="95">
        <f>IF(INDEX(技能效果!K:K,MATCH(B901,技能效果!B:B,0))=0,INDEX(技能效果!I:I,MATCH(技能效果等级!B901,技能效果!B:B,0)),INDEX(技能效果!I:I,MATCH(技能效果等级!B901,技能效果!B:B,0))*VLOOKUP(E901,技能数值计算!$C$19:$D$28,2,FALSE))</f>
        <v>1</v>
      </c>
      <c r="H901" s="95">
        <f>INDEX(技能效果!J:J,MATCH(技能效果等级!B901,技能效果!B:B,0))</f>
        <v>2</v>
      </c>
      <c r="I901" s="97"/>
      <c r="J901" s="97"/>
      <c r="K901" s="97"/>
      <c r="L901" s="97"/>
      <c r="M901" s="97"/>
      <c r="N901" s="96" t="str">
        <f>IF(INDEX(技能效果!L:L,MATCH(技能效果等级!B901,技能效果!B:B,0))="","",INDEX(技能效果!L:L,MATCH(技能效果等级!B901,技能效果!B:B,0)))</f>
        <v/>
      </c>
      <c r="O901" s="95">
        <f>IF(INDEX(技能效果!N:N,MATCH(B901,技能效果!B:B,0))=0,INDEX(技能效果!M:M,MATCH(技能效果等级!B901,技能效果!B:B,0)),INDEX(技能效果!M:M,MATCH(技能效果等级!B901,技能效果!B:B,0))*VLOOKUP(E901,技能数值计算!$C$19:$D$28,2,FALSE))</f>
        <v>0</v>
      </c>
      <c r="P901" s="97"/>
      <c r="Q901" s="97"/>
      <c r="R901" s="95" t="str">
        <f>IF(INDEX(技能效果!O:O,MATCH(技能效果等级!B901,技能效果!B:B,0))="","",INDEX(技能效果!O:O,MATCH(技能效果等级!B901,技能效果!B:B,0)))</f>
        <v/>
      </c>
      <c r="S901" s="97"/>
      <c r="T901" s="97"/>
      <c r="U901" s="97"/>
      <c r="V901" s="96" t="str">
        <f>IF(INDEX(技能效果!AF:AF,MATCH(技能效果等级!B901,技能效果!B:B,0))="","",INDEX(技能效果!AF:AF,MATCH(技能效果等级!B901,技能效果!B:B,0)))</f>
        <v/>
      </c>
      <c r="W901" s="95">
        <f t="shared" si="12"/>
        <v>81</v>
      </c>
      <c r="X901" s="97"/>
      <c r="Y901" s="97"/>
    </row>
    <row r="902" spans="1:25" ht="16.5" x14ac:dyDescent="0.2">
      <c r="A902" s="62">
        <v>899</v>
      </c>
      <c r="B902" s="95">
        <f>INDEX(技能效果!B:B,MATCH(技能效果等级!W902,技能效果!AE:AE,0))</f>
        <v>130200102</v>
      </c>
      <c r="C902" s="95" t="str">
        <f>INDEX(技能效果!C:C,MATCH(技能效果等级!B902,技能效果!B:B,0))</f>
        <v>常服曹焱兵技能2减少水晶</v>
      </c>
      <c r="D902" s="96" t="s">
        <v>873</v>
      </c>
      <c r="E902" s="95">
        <v>5</v>
      </c>
      <c r="F902" s="95">
        <f>INDEX(技能效果!H:H,MATCH(技能效果等级!B902,技能效果!B:B,0))</f>
        <v>3002</v>
      </c>
      <c r="G902" s="95">
        <f>IF(INDEX(技能效果!K:K,MATCH(B902,技能效果!B:B,0))=0,INDEX(技能效果!I:I,MATCH(技能效果等级!B902,技能效果!B:B,0)),INDEX(技能效果!I:I,MATCH(技能效果等级!B902,技能效果!B:B,0))*VLOOKUP(E902,技能数值计算!$C$19:$D$28,2,FALSE))</f>
        <v>1</v>
      </c>
      <c r="H902" s="95">
        <f>INDEX(技能效果!J:J,MATCH(技能效果等级!B902,技能效果!B:B,0))</f>
        <v>2</v>
      </c>
      <c r="I902" s="97"/>
      <c r="J902" s="97"/>
      <c r="K902" s="97"/>
      <c r="L902" s="97"/>
      <c r="M902" s="97"/>
      <c r="N902" s="96" t="str">
        <f>IF(INDEX(技能效果!L:L,MATCH(技能效果等级!B902,技能效果!B:B,0))="","",INDEX(技能效果!L:L,MATCH(技能效果等级!B902,技能效果!B:B,0)))</f>
        <v/>
      </c>
      <c r="O902" s="95">
        <f>IF(INDEX(技能效果!N:N,MATCH(B902,技能效果!B:B,0))=0,INDEX(技能效果!M:M,MATCH(技能效果等级!B902,技能效果!B:B,0)),INDEX(技能效果!M:M,MATCH(技能效果等级!B902,技能效果!B:B,0))*VLOOKUP(E902,技能数值计算!$C$19:$D$28,2,FALSE))</f>
        <v>0</v>
      </c>
      <c r="P902" s="97"/>
      <c r="Q902" s="97"/>
      <c r="R902" s="95" t="str">
        <f>IF(INDEX(技能效果!O:O,MATCH(技能效果等级!B902,技能效果!B:B,0))="","",INDEX(技能效果!O:O,MATCH(技能效果等级!B902,技能效果!B:B,0)))</f>
        <v/>
      </c>
      <c r="S902" s="97"/>
      <c r="T902" s="97"/>
      <c r="U902" s="97"/>
      <c r="V902" s="96" t="str">
        <f>IF(INDEX(技能效果!AF:AF,MATCH(技能效果等级!B902,技能效果!B:B,0))="","",INDEX(技能效果!AF:AF,MATCH(技能效果等级!B902,技能效果!B:B,0)))</f>
        <v/>
      </c>
      <c r="W902" s="95">
        <f t="shared" si="12"/>
        <v>81</v>
      </c>
      <c r="X902" s="97"/>
      <c r="Y902" s="97"/>
    </row>
    <row r="903" spans="1:25" ht="16.5" x14ac:dyDescent="0.2">
      <c r="A903" s="62">
        <v>900</v>
      </c>
      <c r="B903" s="95">
        <f>INDEX(技能效果!B:B,MATCH(技能效果等级!W903,技能效果!AE:AE,0))</f>
        <v>130200102</v>
      </c>
      <c r="C903" s="95" t="str">
        <f>INDEX(技能效果!C:C,MATCH(技能效果等级!B903,技能效果!B:B,0))</f>
        <v>常服曹焱兵技能2减少水晶</v>
      </c>
      <c r="D903" s="96" t="s">
        <v>873</v>
      </c>
      <c r="E903" s="95">
        <v>6</v>
      </c>
      <c r="F903" s="95">
        <f>INDEX(技能效果!H:H,MATCH(技能效果等级!B903,技能效果!B:B,0))</f>
        <v>3002</v>
      </c>
      <c r="G903" s="95">
        <f>IF(INDEX(技能效果!K:K,MATCH(B903,技能效果!B:B,0))=0,INDEX(技能效果!I:I,MATCH(技能效果等级!B903,技能效果!B:B,0)),INDEX(技能效果!I:I,MATCH(技能效果等级!B903,技能效果!B:B,0))*VLOOKUP(E903,技能数值计算!$C$19:$D$28,2,FALSE))</f>
        <v>1</v>
      </c>
      <c r="H903" s="95">
        <f>INDEX(技能效果!J:J,MATCH(技能效果等级!B903,技能效果!B:B,0))</f>
        <v>2</v>
      </c>
      <c r="I903" s="97"/>
      <c r="J903" s="97"/>
      <c r="K903" s="97"/>
      <c r="L903" s="97"/>
      <c r="M903" s="97"/>
      <c r="N903" s="96" t="str">
        <f>IF(INDEX(技能效果!L:L,MATCH(技能效果等级!B903,技能效果!B:B,0))="","",INDEX(技能效果!L:L,MATCH(技能效果等级!B903,技能效果!B:B,0)))</f>
        <v/>
      </c>
      <c r="O903" s="95">
        <f>IF(INDEX(技能效果!N:N,MATCH(B903,技能效果!B:B,0))=0,INDEX(技能效果!M:M,MATCH(技能效果等级!B903,技能效果!B:B,0)),INDEX(技能效果!M:M,MATCH(技能效果等级!B903,技能效果!B:B,0))*VLOOKUP(E903,技能数值计算!$C$19:$D$28,2,FALSE))</f>
        <v>0</v>
      </c>
      <c r="P903" s="97"/>
      <c r="Q903" s="97"/>
      <c r="R903" s="95" t="str">
        <f>IF(INDEX(技能效果!O:O,MATCH(技能效果等级!B903,技能效果!B:B,0))="","",INDEX(技能效果!O:O,MATCH(技能效果等级!B903,技能效果!B:B,0)))</f>
        <v/>
      </c>
      <c r="S903" s="97"/>
      <c r="T903" s="97"/>
      <c r="U903" s="97"/>
      <c r="V903" s="96" t="str">
        <f>IF(INDEX(技能效果!AF:AF,MATCH(技能效果等级!B903,技能效果!B:B,0))="","",INDEX(技能效果!AF:AF,MATCH(技能效果等级!B903,技能效果!B:B,0)))</f>
        <v/>
      </c>
      <c r="W903" s="95">
        <f t="shared" si="12"/>
        <v>81</v>
      </c>
      <c r="X903" s="97"/>
      <c r="Y903" s="97"/>
    </row>
    <row r="904" spans="1:25" ht="16.5" x14ac:dyDescent="0.2">
      <c r="A904" s="62">
        <v>901</v>
      </c>
      <c r="B904" s="95">
        <f>INDEX(技能效果!B:B,MATCH(技能效果等级!W904,技能效果!AE:AE,0))</f>
        <v>130200102</v>
      </c>
      <c r="C904" s="95" t="str">
        <f>INDEX(技能效果!C:C,MATCH(技能效果等级!B904,技能效果!B:B,0))</f>
        <v>常服曹焱兵技能2减少水晶</v>
      </c>
      <c r="D904" s="96" t="s">
        <v>873</v>
      </c>
      <c r="E904" s="95">
        <v>7</v>
      </c>
      <c r="F904" s="95">
        <f>INDEX(技能效果!H:H,MATCH(技能效果等级!B904,技能效果!B:B,0))</f>
        <v>3002</v>
      </c>
      <c r="G904" s="95">
        <f>IF(INDEX(技能效果!K:K,MATCH(B904,技能效果!B:B,0))=0,INDEX(技能效果!I:I,MATCH(技能效果等级!B904,技能效果!B:B,0)),INDEX(技能效果!I:I,MATCH(技能效果等级!B904,技能效果!B:B,0))*VLOOKUP(E904,技能数值计算!$C$19:$D$28,2,FALSE))</f>
        <v>1</v>
      </c>
      <c r="H904" s="95">
        <f>INDEX(技能效果!J:J,MATCH(技能效果等级!B904,技能效果!B:B,0))</f>
        <v>2</v>
      </c>
      <c r="I904" s="97"/>
      <c r="J904" s="97"/>
      <c r="K904" s="97"/>
      <c r="L904" s="97"/>
      <c r="M904" s="97"/>
      <c r="N904" s="96" t="str">
        <f>IF(INDEX(技能效果!L:L,MATCH(技能效果等级!B904,技能效果!B:B,0))="","",INDEX(技能效果!L:L,MATCH(技能效果等级!B904,技能效果!B:B,0)))</f>
        <v/>
      </c>
      <c r="O904" s="95">
        <f>IF(INDEX(技能效果!N:N,MATCH(B904,技能效果!B:B,0))=0,INDEX(技能效果!M:M,MATCH(技能效果等级!B904,技能效果!B:B,0)),INDEX(技能效果!M:M,MATCH(技能效果等级!B904,技能效果!B:B,0))*VLOOKUP(E904,技能数值计算!$C$19:$D$28,2,FALSE))</f>
        <v>0</v>
      </c>
      <c r="P904" s="97"/>
      <c r="Q904" s="97"/>
      <c r="R904" s="95" t="str">
        <f>IF(INDEX(技能效果!O:O,MATCH(技能效果等级!B904,技能效果!B:B,0))="","",INDEX(技能效果!O:O,MATCH(技能效果等级!B904,技能效果!B:B,0)))</f>
        <v/>
      </c>
      <c r="S904" s="97"/>
      <c r="T904" s="97"/>
      <c r="U904" s="97"/>
      <c r="V904" s="96" t="str">
        <f>IF(INDEX(技能效果!AF:AF,MATCH(技能效果等级!B904,技能效果!B:B,0))="","",INDEX(技能效果!AF:AF,MATCH(技能效果等级!B904,技能效果!B:B,0)))</f>
        <v/>
      </c>
      <c r="W904" s="95">
        <f t="shared" si="12"/>
        <v>81</v>
      </c>
      <c r="X904" s="97"/>
      <c r="Y904" s="97"/>
    </row>
    <row r="905" spans="1:25" ht="16.5" x14ac:dyDescent="0.2">
      <c r="A905" s="62">
        <v>902</v>
      </c>
      <c r="B905" s="95">
        <f>INDEX(技能效果!B:B,MATCH(技能效果等级!W905,技能效果!AE:AE,0))</f>
        <v>130200102</v>
      </c>
      <c r="C905" s="95" t="str">
        <f>INDEX(技能效果!C:C,MATCH(技能效果等级!B905,技能效果!B:B,0))</f>
        <v>常服曹焱兵技能2减少水晶</v>
      </c>
      <c r="D905" s="96" t="s">
        <v>873</v>
      </c>
      <c r="E905" s="95">
        <v>8</v>
      </c>
      <c r="F905" s="95">
        <f>INDEX(技能效果!H:H,MATCH(技能效果等级!B905,技能效果!B:B,0))</f>
        <v>3002</v>
      </c>
      <c r="G905" s="95">
        <f>IF(INDEX(技能效果!K:K,MATCH(B905,技能效果!B:B,0))=0,INDEX(技能效果!I:I,MATCH(技能效果等级!B905,技能效果!B:B,0)),INDEX(技能效果!I:I,MATCH(技能效果等级!B905,技能效果!B:B,0))*VLOOKUP(E905,技能数值计算!$C$19:$D$28,2,FALSE))</f>
        <v>1</v>
      </c>
      <c r="H905" s="95">
        <f>INDEX(技能效果!J:J,MATCH(技能效果等级!B905,技能效果!B:B,0))</f>
        <v>2</v>
      </c>
      <c r="I905" s="97"/>
      <c r="J905" s="97"/>
      <c r="K905" s="97"/>
      <c r="L905" s="97"/>
      <c r="M905" s="97"/>
      <c r="N905" s="96" t="str">
        <f>IF(INDEX(技能效果!L:L,MATCH(技能效果等级!B905,技能效果!B:B,0))="","",INDEX(技能效果!L:L,MATCH(技能效果等级!B905,技能效果!B:B,0)))</f>
        <v/>
      </c>
      <c r="O905" s="95">
        <f>IF(INDEX(技能效果!N:N,MATCH(B905,技能效果!B:B,0))=0,INDEX(技能效果!M:M,MATCH(技能效果等级!B905,技能效果!B:B,0)),INDEX(技能效果!M:M,MATCH(技能效果等级!B905,技能效果!B:B,0))*VLOOKUP(E905,技能数值计算!$C$19:$D$28,2,FALSE))</f>
        <v>0</v>
      </c>
      <c r="P905" s="97"/>
      <c r="Q905" s="97"/>
      <c r="R905" s="95" t="str">
        <f>IF(INDEX(技能效果!O:O,MATCH(技能效果等级!B905,技能效果!B:B,0))="","",INDEX(技能效果!O:O,MATCH(技能效果等级!B905,技能效果!B:B,0)))</f>
        <v/>
      </c>
      <c r="S905" s="97"/>
      <c r="T905" s="97"/>
      <c r="U905" s="97"/>
      <c r="V905" s="96" t="str">
        <f>IF(INDEX(技能效果!AF:AF,MATCH(技能效果等级!B905,技能效果!B:B,0))="","",INDEX(技能效果!AF:AF,MATCH(技能效果等级!B905,技能效果!B:B,0)))</f>
        <v/>
      </c>
      <c r="W905" s="95">
        <f t="shared" si="12"/>
        <v>81</v>
      </c>
      <c r="X905" s="97"/>
      <c r="Y905" s="97"/>
    </row>
    <row r="906" spans="1:25" ht="16.5" x14ac:dyDescent="0.2">
      <c r="A906" s="62">
        <v>903</v>
      </c>
      <c r="B906" s="95">
        <f>INDEX(技能效果!B:B,MATCH(技能效果等级!W906,技能效果!AE:AE,0))</f>
        <v>130200102</v>
      </c>
      <c r="C906" s="95" t="str">
        <f>INDEX(技能效果!C:C,MATCH(技能效果等级!B906,技能效果!B:B,0))</f>
        <v>常服曹焱兵技能2减少水晶</v>
      </c>
      <c r="D906" s="96" t="s">
        <v>873</v>
      </c>
      <c r="E906" s="95">
        <v>9</v>
      </c>
      <c r="F906" s="95">
        <f>INDEX(技能效果!H:H,MATCH(技能效果等级!B906,技能效果!B:B,0))</f>
        <v>3002</v>
      </c>
      <c r="G906" s="95">
        <f>IF(INDEX(技能效果!K:K,MATCH(B906,技能效果!B:B,0))=0,INDEX(技能效果!I:I,MATCH(技能效果等级!B906,技能效果!B:B,0)),INDEX(技能效果!I:I,MATCH(技能效果等级!B906,技能效果!B:B,0))*VLOOKUP(E906,技能数值计算!$C$19:$D$28,2,FALSE))</f>
        <v>1</v>
      </c>
      <c r="H906" s="95">
        <f>INDEX(技能效果!J:J,MATCH(技能效果等级!B906,技能效果!B:B,0))</f>
        <v>2</v>
      </c>
      <c r="I906" s="97"/>
      <c r="J906" s="97"/>
      <c r="K906" s="97"/>
      <c r="L906" s="97"/>
      <c r="M906" s="97"/>
      <c r="N906" s="96" t="str">
        <f>IF(INDEX(技能效果!L:L,MATCH(技能效果等级!B906,技能效果!B:B,0))="","",INDEX(技能效果!L:L,MATCH(技能效果等级!B906,技能效果!B:B,0)))</f>
        <v/>
      </c>
      <c r="O906" s="95">
        <f>IF(INDEX(技能效果!N:N,MATCH(B906,技能效果!B:B,0))=0,INDEX(技能效果!M:M,MATCH(技能效果等级!B906,技能效果!B:B,0)),INDEX(技能效果!M:M,MATCH(技能效果等级!B906,技能效果!B:B,0))*VLOOKUP(E906,技能数值计算!$C$19:$D$28,2,FALSE))</f>
        <v>0</v>
      </c>
      <c r="P906" s="97"/>
      <c r="Q906" s="97"/>
      <c r="R906" s="95" t="str">
        <f>IF(INDEX(技能效果!O:O,MATCH(技能效果等级!B906,技能效果!B:B,0))="","",INDEX(技能效果!O:O,MATCH(技能效果等级!B906,技能效果!B:B,0)))</f>
        <v/>
      </c>
      <c r="S906" s="97"/>
      <c r="T906" s="97"/>
      <c r="U906" s="97"/>
      <c r="V906" s="96" t="str">
        <f>IF(INDEX(技能效果!AF:AF,MATCH(技能效果等级!B906,技能效果!B:B,0))="","",INDEX(技能效果!AF:AF,MATCH(技能效果等级!B906,技能效果!B:B,0)))</f>
        <v/>
      </c>
      <c r="W906" s="95">
        <f t="shared" si="12"/>
        <v>81</v>
      </c>
      <c r="X906" s="97"/>
      <c r="Y906" s="97"/>
    </row>
    <row r="907" spans="1:25" ht="16.5" x14ac:dyDescent="0.2">
      <c r="A907" s="62">
        <v>904</v>
      </c>
      <c r="B907" s="95">
        <f>INDEX(技能效果!B:B,MATCH(技能效果等级!W907,技能效果!AE:AE,0))</f>
        <v>130200102</v>
      </c>
      <c r="C907" s="95" t="str">
        <f>INDEX(技能效果!C:C,MATCH(技能效果等级!B907,技能效果!B:B,0))</f>
        <v>常服曹焱兵技能2减少水晶</v>
      </c>
      <c r="D907" s="96" t="s">
        <v>873</v>
      </c>
      <c r="E907" s="95">
        <v>10</v>
      </c>
      <c r="F907" s="95">
        <f>INDEX(技能效果!H:H,MATCH(技能效果等级!B907,技能效果!B:B,0))</f>
        <v>3002</v>
      </c>
      <c r="G907" s="95">
        <f>IF(INDEX(技能效果!K:K,MATCH(B907,技能效果!B:B,0))=0,INDEX(技能效果!I:I,MATCH(技能效果等级!B907,技能效果!B:B,0)),INDEX(技能效果!I:I,MATCH(技能效果等级!B907,技能效果!B:B,0))*VLOOKUP(E907,技能数值计算!$C$19:$D$28,2,FALSE))</f>
        <v>1</v>
      </c>
      <c r="H907" s="95">
        <f>INDEX(技能效果!J:J,MATCH(技能效果等级!B907,技能效果!B:B,0))</f>
        <v>2</v>
      </c>
      <c r="I907" s="97"/>
      <c r="J907" s="97"/>
      <c r="K907" s="97"/>
      <c r="L907" s="97"/>
      <c r="M907" s="97"/>
      <c r="N907" s="96" t="str">
        <f>IF(INDEX(技能效果!L:L,MATCH(技能效果等级!B907,技能效果!B:B,0))="","",INDEX(技能效果!L:L,MATCH(技能效果等级!B907,技能效果!B:B,0)))</f>
        <v/>
      </c>
      <c r="O907" s="95">
        <f>IF(INDEX(技能效果!N:N,MATCH(B907,技能效果!B:B,0))=0,INDEX(技能效果!M:M,MATCH(技能效果等级!B907,技能效果!B:B,0)),INDEX(技能效果!M:M,MATCH(技能效果等级!B907,技能效果!B:B,0))*VLOOKUP(E907,技能数值计算!$C$19:$D$28,2,FALSE))</f>
        <v>0</v>
      </c>
      <c r="P907" s="97"/>
      <c r="Q907" s="97"/>
      <c r="R907" s="95" t="str">
        <f>IF(INDEX(技能效果!O:O,MATCH(技能效果等级!B907,技能效果!B:B,0))="","",INDEX(技能效果!O:O,MATCH(技能效果等级!B907,技能效果!B:B,0)))</f>
        <v/>
      </c>
      <c r="S907" s="97"/>
      <c r="T907" s="97"/>
      <c r="U907" s="97"/>
      <c r="V907" s="96" t="str">
        <f>IF(INDEX(技能效果!AF:AF,MATCH(技能效果等级!B907,技能效果!B:B,0))="","",INDEX(技能效果!AF:AF,MATCH(技能效果等级!B907,技能效果!B:B,0)))</f>
        <v/>
      </c>
      <c r="W907" s="95">
        <f t="shared" si="12"/>
        <v>81</v>
      </c>
      <c r="X907" s="97"/>
      <c r="Y907" s="97"/>
    </row>
    <row r="908" spans="1:25" ht="16.5" x14ac:dyDescent="0.2">
      <c r="A908" s="62">
        <v>905</v>
      </c>
      <c r="B908" s="95">
        <f>INDEX(技能效果!B:B,MATCH(技能效果等级!W908,技能效果!AE:AE,0))</f>
        <v>130100201</v>
      </c>
      <c r="C908" s="95" t="str">
        <f>INDEX(技能效果!C:C,MATCH(技能效果等级!B908,技能效果!B:B,0))</f>
        <v>曹玄亮技能1伤害</v>
      </c>
      <c r="D908" s="96" t="s">
        <v>873</v>
      </c>
      <c r="E908" s="95">
        <v>1</v>
      </c>
      <c r="F908" s="95">
        <f>INDEX(技能效果!H:H,MATCH(技能效果等级!B908,技能效果!B:B,0))</f>
        <v>1001</v>
      </c>
      <c r="G908" s="95">
        <f>IF(INDEX(技能效果!K:K,MATCH(B908,技能效果!B:B,0))=0,INDEX(技能效果!I:I,MATCH(技能效果等级!B908,技能效果!B:B,0)),INDEX(技能效果!I:I,MATCH(技能效果等级!B908,技能效果!B:B,0))*VLOOKUP(E908,技能数值计算!$C$19:$D$28,2,FALSE))</f>
        <v>1.25</v>
      </c>
      <c r="H908" s="95">
        <f>INDEX(技能效果!J:J,MATCH(技能效果等级!B908,技能效果!B:B,0))</f>
        <v>0</v>
      </c>
      <c r="I908" s="97"/>
      <c r="J908" s="97"/>
      <c r="K908" s="97"/>
      <c r="L908" s="97"/>
      <c r="M908" s="97"/>
      <c r="N908" s="96" t="str">
        <f>IF(INDEX(技能效果!L:L,MATCH(技能效果等级!B908,技能效果!B:B,0))="","",INDEX(技能效果!L:L,MATCH(技能效果等级!B908,技能效果!B:B,0)))</f>
        <v/>
      </c>
      <c r="O908" s="95">
        <f>IF(INDEX(技能效果!N:N,MATCH(B908,技能效果!B:B,0))=0,INDEX(技能效果!M:M,MATCH(技能效果等级!B908,技能效果!B:B,0)),INDEX(技能效果!M:M,MATCH(技能效果等级!B908,技能效果!B:B,0))*VLOOKUP(E908,技能数值计算!$C$19:$D$28,2,FALSE))</f>
        <v>0</v>
      </c>
      <c r="P908" s="97"/>
      <c r="Q908" s="97"/>
      <c r="R908" s="95" t="str">
        <f>IF(INDEX(技能效果!O:O,MATCH(技能效果等级!B908,技能效果!B:B,0))="","",INDEX(技能效果!O:O,MATCH(技能效果等级!B908,技能效果!B:B,0)))</f>
        <v/>
      </c>
      <c r="S908" s="97"/>
      <c r="T908" s="97"/>
      <c r="U908" s="97"/>
      <c r="V908" s="96" t="str">
        <f>IF(INDEX(技能效果!AF:AF,MATCH(技能效果等级!B908,技能效果!B:B,0))="","",INDEX(技能效果!AF:AF,MATCH(技能效果等级!B908,技能效果!B:B,0)))</f>
        <v/>
      </c>
      <c r="W908" s="95">
        <f t="shared" si="12"/>
        <v>82</v>
      </c>
      <c r="X908" s="97"/>
      <c r="Y908" s="97"/>
    </row>
    <row r="909" spans="1:25" ht="16.5" x14ac:dyDescent="0.2">
      <c r="A909" s="62">
        <v>906</v>
      </c>
      <c r="B909" s="95">
        <f>INDEX(技能效果!B:B,MATCH(技能效果等级!W909,技能效果!AE:AE,0))</f>
        <v>130100201</v>
      </c>
      <c r="C909" s="95" t="str">
        <f>INDEX(技能效果!C:C,MATCH(技能效果等级!B909,技能效果!B:B,0))</f>
        <v>曹玄亮技能1伤害</v>
      </c>
      <c r="D909" s="96" t="s">
        <v>873</v>
      </c>
      <c r="E909" s="95">
        <v>2</v>
      </c>
      <c r="F909" s="95">
        <f>INDEX(技能效果!H:H,MATCH(技能效果等级!B909,技能效果!B:B,0))</f>
        <v>1001</v>
      </c>
      <c r="G909" s="95">
        <f>IF(INDEX(技能效果!K:K,MATCH(B909,技能效果!B:B,0))=0,INDEX(技能效果!I:I,MATCH(技能效果等级!B909,技能效果!B:B,0)),INDEX(技能效果!I:I,MATCH(技能效果等级!B909,技能效果!B:B,0))*VLOOKUP(E909,技能数值计算!$C$19:$D$28,2,FALSE))</f>
        <v>1.35</v>
      </c>
      <c r="H909" s="95">
        <f>INDEX(技能效果!J:J,MATCH(技能效果等级!B909,技能效果!B:B,0))</f>
        <v>0</v>
      </c>
      <c r="I909" s="97"/>
      <c r="J909" s="97"/>
      <c r="K909" s="97"/>
      <c r="L909" s="97"/>
      <c r="M909" s="97"/>
      <c r="N909" s="96" t="str">
        <f>IF(INDEX(技能效果!L:L,MATCH(技能效果等级!B909,技能效果!B:B,0))="","",INDEX(技能效果!L:L,MATCH(技能效果等级!B909,技能效果!B:B,0)))</f>
        <v/>
      </c>
      <c r="O909" s="95">
        <f>IF(INDEX(技能效果!N:N,MATCH(B909,技能效果!B:B,0))=0,INDEX(技能效果!M:M,MATCH(技能效果等级!B909,技能效果!B:B,0)),INDEX(技能效果!M:M,MATCH(技能效果等级!B909,技能效果!B:B,0))*VLOOKUP(E909,技能数值计算!$C$19:$D$28,2,FALSE))</f>
        <v>0</v>
      </c>
      <c r="P909" s="97"/>
      <c r="Q909" s="97"/>
      <c r="R909" s="95" t="str">
        <f>IF(INDEX(技能效果!O:O,MATCH(技能效果等级!B909,技能效果!B:B,0))="","",INDEX(技能效果!O:O,MATCH(技能效果等级!B909,技能效果!B:B,0)))</f>
        <v/>
      </c>
      <c r="S909" s="97"/>
      <c r="T909" s="97"/>
      <c r="U909" s="97"/>
      <c r="V909" s="96" t="str">
        <f>IF(INDEX(技能效果!AF:AF,MATCH(技能效果等级!B909,技能效果!B:B,0))="","",INDEX(技能效果!AF:AF,MATCH(技能效果等级!B909,技能效果!B:B,0)))</f>
        <v/>
      </c>
      <c r="W909" s="95">
        <f t="shared" si="12"/>
        <v>82</v>
      </c>
      <c r="X909" s="97"/>
      <c r="Y909" s="97"/>
    </row>
    <row r="910" spans="1:25" ht="16.5" x14ac:dyDescent="0.2">
      <c r="A910" s="62">
        <v>907</v>
      </c>
      <c r="B910" s="95">
        <f>INDEX(技能效果!B:B,MATCH(技能效果等级!W910,技能效果!AE:AE,0))</f>
        <v>130100201</v>
      </c>
      <c r="C910" s="95" t="str">
        <f>INDEX(技能效果!C:C,MATCH(技能效果等级!B910,技能效果!B:B,0))</f>
        <v>曹玄亮技能1伤害</v>
      </c>
      <c r="D910" s="96" t="s">
        <v>873</v>
      </c>
      <c r="E910" s="95">
        <v>3</v>
      </c>
      <c r="F910" s="95">
        <f>INDEX(技能效果!H:H,MATCH(技能效果等级!B910,技能效果!B:B,0))</f>
        <v>1001</v>
      </c>
      <c r="G910" s="95">
        <f>IF(INDEX(技能效果!K:K,MATCH(B910,技能效果!B:B,0))=0,INDEX(技能效果!I:I,MATCH(技能效果等级!B910,技能效果!B:B,0)),INDEX(技能效果!I:I,MATCH(技能效果等级!B910,技能效果!B:B,0))*VLOOKUP(E910,技能数值计算!$C$19:$D$28,2,FALSE))</f>
        <v>1.45</v>
      </c>
      <c r="H910" s="95">
        <f>INDEX(技能效果!J:J,MATCH(技能效果等级!B910,技能效果!B:B,0))</f>
        <v>0</v>
      </c>
      <c r="I910" s="97"/>
      <c r="J910" s="97"/>
      <c r="K910" s="97"/>
      <c r="L910" s="97"/>
      <c r="M910" s="97"/>
      <c r="N910" s="96" t="str">
        <f>IF(INDEX(技能效果!L:L,MATCH(技能效果等级!B910,技能效果!B:B,0))="","",INDEX(技能效果!L:L,MATCH(技能效果等级!B910,技能效果!B:B,0)))</f>
        <v/>
      </c>
      <c r="O910" s="95">
        <f>IF(INDEX(技能效果!N:N,MATCH(B910,技能效果!B:B,0))=0,INDEX(技能效果!M:M,MATCH(技能效果等级!B910,技能效果!B:B,0)),INDEX(技能效果!M:M,MATCH(技能效果等级!B910,技能效果!B:B,0))*VLOOKUP(E910,技能数值计算!$C$19:$D$28,2,FALSE))</f>
        <v>0</v>
      </c>
      <c r="P910" s="97"/>
      <c r="Q910" s="97"/>
      <c r="R910" s="95" t="str">
        <f>IF(INDEX(技能效果!O:O,MATCH(技能效果等级!B910,技能效果!B:B,0))="","",INDEX(技能效果!O:O,MATCH(技能效果等级!B910,技能效果!B:B,0)))</f>
        <v/>
      </c>
      <c r="S910" s="97"/>
      <c r="T910" s="97"/>
      <c r="U910" s="97"/>
      <c r="V910" s="96" t="str">
        <f>IF(INDEX(技能效果!AF:AF,MATCH(技能效果等级!B910,技能效果!B:B,0))="","",INDEX(技能效果!AF:AF,MATCH(技能效果等级!B910,技能效果!B:B,0)))</f>
        <v/>
      </c>
      <c r="W910" s="95">
        <f t="shared" si="12"/>
        <v>82</v>
      </c>
      <c r="X910" s="97"/>
      <c r="Y910" s="97"/>
    </row>
    <row r="911" spans="1:25" ht="16.5" x14ac:dyDescent="0.2">
      <c r="A911" s="62">
        <v>908</v>
      </c>
      <c r="B911" s="95">
        <f>INDEX(技能效果!B:B,MATCH(技能效果等级!W911,技能效果!AE:AE,0))</f>
        <v>130100201</v>
      </c>
      <c r="C911" s="95" t="str">
        <f>INDEX(技能效果!C:C,MATCH(技能效果等级!B911,技能效果!B:B,0))</f>
        <v>曹玄亮技能1伤害</v>
      </c>
      <c r="D911" s="96" t="s">
        <v>873</v>
      </c>
      <c r="E911" s="95">
        <v>4</v>
      </c>
      <c r="F911" s="95">
        <f>INDEX(技能效果!H:H,MATCH(技能效果等级!B911,技能效果!B:B,0))</f>
        <v>1001</v>
      </c>
      <c r="G911" s="95">
        <f>IF(INDEX(技能效果!K:K,MATCH(B911,技能效果!B:B,0))=0,INDEX(技能效果!I:I,MATCH(技能效果等级!B911,技能效果!B:B,0)),INDEX(技能效果!I:I,MATCH(技能效果等级!B911,技能效果!B:B,0))*VLOOKUP(E911,技能数值计算!$C$19:$D$28,2,FALSE))</f>
        <v>1.55</v>
      </c>
      <c r="H911" s="95">
        <f>INDEX(技能效果!J:J,MATCH(技能效果等级!B911,技能效果!B:B,0))</f>
        <v>0</v>
      </c>
      <c r="I911" s="97"/>
      <c r="J911" s="97"/>
      <c r="K911" s="97"/>
      <c r="L911" s="97"/>
      <c r="M911" s="97"/>
      <c r="N911" s="96" t="str">
        <f>IF(INDEX(技能效果!L:L,MATCH(技能效果等级!B911,技能效果!B:B,0))="","",INDEX(技能效果!L:L,MATCH(技能效果等级!B911,技能效果!B:B,0)))</f>
        <v/>
      </c>
      <c r="O911" s="95">
        <f>IF(INDEX(技能效果!N:N,MATCH(B911,技能效果!B:B,0))=0,INDEX(技能效果!M:M,MATCH(技能效果等级!B911,技能效果!B:B,0)),INDEX(技能效果!M:M,MATCH(技能效果等级!B911,技能效果!B:B,0))*VLOOKUP(E911,技能数值计算!$C$19:$D$28,2,FALSE))</f>
        <v>0</v>
      </c>
      <c r="P911" s="97"/>
      <c r="Q911" s="97"/>
      <c r="R911" s="95" t="str">
        <f>IF(INDEX(技能效果!O:O,MATCH(技能效果等级!B911,技能效果!B:B,0))="","",INDEX(技能效果!O:O,MATCH(技能效果等级!B911,技能效果!B:B,0)))</f>
        <v/>
      </c>
      <c r="S911" s="97"/>
      <c r="T911" s="97"/>
      <c r="U911" s="97"/>
      <c r="V911" s="96" t="str">
        <f>IF(INDEX(技能效果!AF:AF,MATCH(技能效果等级!B911,技能效果!B:B,0))="","",INDEX(技能效果!AF:AF,MATCH(技能效果等级!B911,技能效果!B:B,0)))</f>
        <v/>
      </c>
      <c r="W911" s="95">
        <f t="shared" si="12"/>
        <v>82</v>
      </c>
      <c r="X911" s="97"/>
      <c r="Y911" s="97"/>
    </row>
    <row r="912" spans="1:25" ht="16.5" x14ac:dyDescent="0.2">
      <c r="A912" s="62">
        <v>909</v>
      </c>
      <c r="B912" s="95">
        <f>INDEX(技能效果!B:B,MATCH(技能效果等级!W912,技能效果!AE:AE,0))</f>
        <v>130100201</v>
      </c>
      <c r="C912" s="95" t="str">
        <f>INDEX(技能效果!C:C,MATCH(技能效果等级!B912,技能效果!B:B,0))</f>
        <v>曹玄亮技能1伤害</v>
      </c>
      <c r="D912" s="96" t="s">
        <v>873</v>
      </c>
      <c r="E912" s="95">
        <v>5</v>
      </c>
      <c r="F912" s="95">
        <f>INDEX(技能效果!H:H,MATCH(技能效果等级!B912,技能效果!B:B,0))</f>
        <v>1001</v>
      </c>
      <c r="G912" s="95">
        <f>IF(INDEX(技能效果!K:K,MATCH(B912,技能效果!B:B,0))=0,INDEX(技能效果!I:I,MATCH(技能效果等级!B912,技能效果!B:B,0)),INDEX(技能效果!I:I,MATCH(技能效果等级!B912,技能效果!B:B,0))*VLOOKUP(E912,技能数值计算!$C$19:$D$28,2,FALSE))</f>
        <v>1.6500000000000001</v>
      </c>
      <c r="H912" s="95">
        <f>INDEX(技能效果!J:J,MATCH(技能效果等级!B912,技能效果!B:B,0))</f>
        <v>0</v>
      </c>
      <c r="I912" s="97"/>
      <c r="J912" s="97"/>
      <c r="K912" s="97"/>
      <c r="L912" s="97"/>
      <c r="M912" s="97"/>
      <c r="N912" s="96" t="str">
        <f>IF(INDEX(技能效果!L:L,MATCH(技能效果等级!B912,技能效果!B:B,0))="","",INDEX(技能效果!L:L,MATCH(技能效果等级!B912,技能效果!B:B,0)))</f>
        <v/>
      </c>
      <c r="O912" s="95">
        <f>IF(INDEX(技能效果!N:N,MATCH(B912,技能效果!B:B,0))=0,INDEX(技能效果!M:M,MATCH(技能效果等级!B912,技能效果!B:B,0)),INDEX(技能效果!M:M,MATCH(技能效果等级!B912,技能效果!B:B,0))*VLOOKUP(E912,技能数值计算!$C$19:$D$28,2,FALSE))</f>
        <v>0</v>
      </c>
      <c r="P912" s="97"/>
      <c r="Q912" s="97"/>
      <c r="R912" s="95" t="str">
        <f>IF(INDEX(技能效果!O:O,MATCH(技能效果等级!B912,技能效果!B:B,0))="","",INDEX(技能效果!O:O,MATCH(技能效果等级!B912,技能效果!B:B,0)))</f>
        <v/>
      </c>
      <c r="S912" s="97"/>
      <c r="T912" s="97"/>
      <c r="U912" s="97"/>
      <c r="V912" s="96" t="str">
        <f>IF(INDEX(技能效果!AF:AF,MATCH(技能效果等级!B912,技能效果!B:B,0))="","",INDEX(技能效果!AF:AF,MATCH(技能效果等级!B912,技能效果!B:B,0)))</f>
        <v/>
      </c>
      <c r="W912" s="95">
        <f t="shared" si="12"/>
        <v>82</v>
      </c>
      <c r="X912" s="97"/>
      <c r="Y912" s="97"/>
    </row>
    <row r="913" spans="1:25" ht="16.5" x14ac:dyDescent="0.2">
      <c r="A913" s="62">
        <v>910</v>
      </c>
      <c r="B913" s="95">
        <f>INDEX(技能效果!B:B,MATCH(技能效果等级!W913,技能效果!AE:AE,0))</f>
        <v>130100201</v>
      </c>
      <c r="C913" s="95" t="str">
        <f>INDEX(技能效果!C:C,MATCH(技能效果等级!B913,技能效果!B:B,0))</f>
        <v>曹玄亮技能1伤害</v>
      </c>
      <c r="D913" s="96" t="s">
        <v>873</v>
      </c>
      <c r="E913" s="95">
        <v>6</v>
      </c>
      <c r="F913" s="95">
        <f>INDEX(技能效果!H:H,MATCH(技能效果等级!B913,技能效果!B:B,0))</f>
        <v>1001</v>
      </c>
      <c r="G913" s="95">
        <f>IF(INDEX(技能效果!K:K,MATCH(B913,技能效果!B:B,0))=0,INDEX(技能效果!I:I,MATCH(技能效果等级!B913,技能效果!B:B,0)),INDEX(技能效果!I:I,MATCH(技能效果等级!B913,技能效果!B:B,0))*VLOOKUP(E913,技能数值计算!$C$19:$D$28,2,FALSE))</f>
        <v>1.7999999999999998</v>
      </c>
      <c r="H913" s="95">
        <f>INDEX(技能效果!J:J,MATCH(技能效果等级!B913,技能效果!B:B,0))</f>
        <v>0</v>
      </c>
      <c r="I913" s="97"/>
      <c r="J913" s="97"/>
      <c r="K913" s="97"/>
      <c r="L913" s="97"/>
      <c r="M913" s="97"/>
      <c r="N913" s="96" t="str">
        <f>IF(INDEX(技能效果!L:L,MATCH(技能效果等级!B913,技能效果!B:B,0))="","",INDEX(技能效果!L:L,MATCH(技能效果等级!B913,技能效果!B:B,0)))</f>
        <v/>
      </c>
      <c r="O913" s="95">
        <f>IF(INDEX(技能效果!N:N,MATCH(B913,技能效果!B:B,0))=0,INDEX(技能效果!M:M,MATCH(技能效果等级!B913,技能效果!B:B,0)),INDEX(技能效果!M:M,MATCH(技能效果等级!B913,技能效果!B:B,0))*VLOOKUP(E913,技能数值计算!$C$19:$D$28,2,FALSE))</f>
        <v>0</v>
      </c>
      <c r="P913" s="97"/>
      <c r="Q913" s="97"/>
      <c r="R913" s="95" t="str">
        <f>IF(INDEX(技能效果!O:O,MATCH(技能效果等级!B913,技能效果!B:B,0))="","",INDEX(技能效果!O:O,MATCH(技能效果等级!B913,技能效果!B:B,0)))</f>
        <v/>
      </c>
      <c r="S913" s="97"/>
      <c r="T913" s="97"/>
      <c r="U913" s="97"/>
      <c r="V913" s="96" t="str">
        <f>IF(INDEX(技能效果!AF:AF,MATCH(技能效果等级!B913,技能效果!B:B,0))="","",INDEX(技能效果!AF:AF,MATCH(技能效果等级!B913,技能效果!B:B,0)))</f>
        <v/>
      </c>
      <c r="W913" s="95">
        <f t="shared" si="12"/>
        <v>82</v>
      </c>
      <c r="X913" s="97"/>
      <c r="Y913" s="97"/>
    </row>
    <row r="914" spans="1:25" ht="16.5" x14ac:dyDescent="0.2">
      <c r="A914" s="62">
        <v>911</v>
      </c>
      <c r="B914" s="95">
        <f>INDEX(技能效果!B:B,MATCH(技能效果等级!W914,技能效果!AE:AE,0))</f>
        <v>130100201</v>
      </c>
      <c r="C914" s="95" t="str">
        <f>INDEX(技能效果!C:C,MATCH(技能效果等级!B914,技能效果!B:B,0))</f>
        <v>曹玄亮技能1伤害</v>
      </c>
      <c r="D914" s="96" t="s">
        <v>873</v>
      </c>
      <c r="E914" s="95">
        <v>7</v>
      </c>
      <c r="F914" s="95">
        <f>INDEX(技能效果!H:H,MATCH(技能效果等级!B914,技能效果!B:B,0))</f>
        <v>1001</v>
      </c>
      <c r="G914" s="95">
        <f>IF(INDEX(技能效果!K:K,MATCH(B914,技能效果!B:B,0))=0,INDEX(技能效果!I:I,MATCH(技能效果等级!B914,技能效果!B:B,0)),INDEX(技能效果!I:I,MATCH(技能效果等级!B914,技能效果!B:B,0))*VLOOKUP(E914,技能数值计算!$C$19:$D$28,2,FALSE))</f>
        <v>1.9500000000000002</v>
      </c>
      <c r="H914" s="95">
        <f>INDEX(技能效果!J:J,MATCH(技能效果等级!B914,技能效果!B:B,0))</f>
        <v>0</v>
      </c>
      <c r="I914" s="97"/>
      <c r="J914" s="97"/>
      <c r="K914" s="97"/>
      <c r="L914" s="97"/>
      <c r="M914" s="97"/>
      <c r="N914" s="96" t="str">
        <f>IF(INDEX(技能效果!L:L,MATCH(技能效果等级!B914,技能效果!B:B,0))="","",INDEX(技能效果!L:L,MATCH(技能效果等级!B914,技能效果!B:B,0)))</f>
        <v/>
      </c>
      <c r="O914" s="95">
        <f>IF(INDEX(技能效果!N:N,MATCH(B914,技能效果!B:B,0))=0,INDEX(技能效果!M:M,MATCH(技能效果等级!B914,技能效果!B:B,0)),INDEX(技能效果!M:M,MATCH(技能效果等级!B914,技能效果!B:B,0))*VLOOKUP(E914,技能数值计算!$C$19:$D$28,2,FALSE))</f>
        <v>0</v>
      </c>
      <c r="P914" s="97"/>
      <c r="Q914" s="97"/>
      <c r="R914" s="95" t="str">
        <f>IF(INDEX(技能效果!O:O,MATCH(技能效果等级!B914,技能效果!B:B,0))="","",INDEX(技能效果!O:O,MATCH(技能效果等级!B914,技能效果!B:B,0)))</f>
        <v/>
      </c>
      <c r="S914" s="97"/>
      <c r="T914" s="97"/>
      <c r="U914" s="97"/>
      <c r="V914" s="96" t="str">
        <f>IF(INDEX(技能效果!AF:AF,MATCH(技能效果等级!B914,技能效果!B:B,0))="","",INDEX(技能效果!AF:AF,MATCH(技能效果等级!B914,技能效果!B:B,0)))</f>
        <v/>
      </c>
      <c r="W914" s="95">
        <f t="shared" si="12"/>
        <v>82</v>
      </c>
      <c r="X914" s="97"/>
      <c r="Y914" s="97"/>
    </row>
    <row r="915" spans="1:25" ht="16.5" x14ac:dyDescent="0.2">
      <c r="A915" s="62">
        <v>912</v>
      </c>
      <c r="B915" s="95">
        <f>INDEX(技能效果!B:B,MATCH(技能效果等级!W915,技能效果!AE:AE,0))</f>
        <v>130100201</v>
      </c>
      <c r="C915" s="95" t="str">
        <f>INDEX(技能效果!C:C,MATCH(技能效果等级!B915,技能效果!B:B,0))</f>
        <v>曹玄亮技能1伤害</v>
      </c>
      <c r="D915" s="96" t="s">
        <v>873</v>
      </c>
      <c r="E915" s="95">
        <v>8</v>
      </c>
      <c r="F915" s="95">
        <f>INDEX(技能效果!H:H,MATCH(技能效果等级!B915,技能效果!B:B,0))</f>
        <v>1001</v>
      </c>
      <c r="G915" s="95">
        <f>IF(INDEX(技能效果!K:K,MATCH(B915,技能效果!B:B,0))=0,INDEX(技能效果!I:I,MATCH(技能效果等级!B915,技能效果!B:B,0)),INDEX(技能效果!I:I,MATCH(技能效果等级!B915,技能效果!B:B,0))*VLOOKUP(E915,技能数值计算!$C$19:$D$28,2,FALSE))</f>
        <v>2.1</v>
      </c>
      <c r="H915" s="95">
        <f>INDEX(技能效果!J:J,MATCH(技能效果等级!B915,技能效果!B:B,0))</f>
        <v>0</v>
      </c>
      <c r="I915" s="97"/>
      <c r="J915" s="97"/>
      <c r="K915" s="97"/>
      <c r="L915" s="97"/>
      <c r="M915" s="97"/>
      <c r="N915" s="96" t="str">
        <f>IF(INDEX(技能效果!L:L,MATCH(技能效果等级!B915,技能效果!B:B,0))="","",INDEX(技能效果!L:L,MATCH(技能效果等级!B915,技能效果!B:B,0)))</f>
        <v/>
      </c>
      <c r="O915" s="95">
        <f>IF(INDEX(技能效果!N:N,MATCH(B915,技能效果!B:B,0))=0,INDEX(技能效果!M:M,MATCH(技能效果等级!B915,技能效果!B:B,0)),INDEX(技能效果!M:M,MATCH(技能效果等级!B915,技能效果!B:B,0))*VLOOKUP(E915,技能数值计算!$C$19:$D$28,2,FALSE))</f>
        <v>0</v>
      </c>
      <c r="P915" s="97"/>
      <c r="Q915" s="97"/>
      <c r="R915" s="95" t="str">
        <f>IF(INDEX(技能效果!O:O,MATCH(技能效果等级!B915,技能效果!B:B,0))="","",INDEX(技能效果!O:O,MATCH(技能效果等级!B915,技能效果!B:B,0)))</f>
        <v/>
      </c>
      <c r="S915" s="97"/>
      <c r="T915" s="97"/>
      <c r="U915" s="97"/>
      <c r="V915" s="96" t="str">
        <f>IF(INDEX(技能效果!AF:AF,MATCH(技能效果等级!B915,技能效果!B:B,0))="","",INDEX(技能效果!AF:AF,MATCH(技能效果等级!B915,技能效果!B:B,0)))</f>
        <v/>
      </c>
      <c r="W915" s="95">
        <f t="shared" si="12"/>
        <v>82</v>
      </c>
      <c r="X915" s="97"/>
      <c r="Y915" s="97"/>
    </row>
    <row r="916" spans="1:25" ht="16.5" x14ac:dyDescent="0.2">
      <c r="A916" s="62">
        <v>913</v>
      </c>
      <c r="B916" s="95">
        <f>INDEX(技能效果!B:B,MATCH(技能效果等级!W916,技能效果!AE:AE,0))</f>
        <v>130100201</v>
      </c>
      <c r="C916" s="95" t="str">
        <f>INDEX(技能效果!C:C,MATCH(技能效果等级!B916,技能效果!B:B,0))</f>
        <v>曹玄亮技能1伤害</v>
      </c>
      <c r="D916" s="96" t="s">
        <v>873</v>
      </c>
      <c r="E916" s="95">
        <v>9</v>
      </c>
      <c r="F916" s="95">
        <f>INDEX(技能效果!H:H,MATCH(技能效果等级!B916,技能效果!B:B,0))</f>
        <v>1001</v>
      </c>
      <c r="G916" s="95">
        <f>IF(INDEX(技能效果!K:K,MATCH(B916,技能效果!B:B,0))=0,INDEX(技能效果!I:I,MATCH(技能效果等级!B916,技能效果!B:B,0)),INDEX(技能效果!I:I,MATCH(技能效果等级!B916,技能效果!B:B,0))*VLOOKUP(E916,技能数值计算!$C$19:$D$28,2,FALSE))</f>
        <v>2.3000000000000003</v>
      </c>
      <c r="H916" s="95">
        <f>INDEX(技能效果!J:J,MATCH(技能效果等级!B916,技能效果!B:B,0))</f>
        <v>0</v>
      </c>
      <c r="I916" s="97"/>
      <c r="J916" s="97"/>
      <c r="K916" s="97"/>
      <c r="L916" s="97"/>
      <c r="M916" s="97"/>
      <c r="N916" s="96" t="str">
        <f>IF(INDEX(技能效果!L:L,MATCH(技能效果等级!B916,技能效果!B:B,0))="","",INDEX(技能效果!L:L,MATCH(技能效果等级!B916,技能效果!B:B,0)))</f>
        <v/>
      </c>
      <c r="O916" s="95">
        <f>IF(INDEX(技能效果!N:N,MATCH(B916,技能效果!B:B,0))=0,INDEX(技能效果!M:M,MATCH(技能效果等级!B916,技能效果!B:B,0)),INDEX(技能效果!M:M,MATCH(技能效果等级!B916,技能效果!B:B,0))*VLOOKUP(E916,技能数值计算!$C$19:$D$28,2,FALSE))</f>
        <v>0</v>
      </c>
      <c r="P916" s="97"/>
      <c r="Q916" s="97"/>
      <c r="R916" s="95" t="str">
        <f>IF(INDEX(技能效果!O:O,MATCH(技能效果等级!B916,技能效果!B:B,0))="","",INDEX(技能效果!O:O,MATCH(技能效果等级!B916,技能效果!B:B,0)))</f>
        <v/>
      </c>
      <c r="S916" s="97"/>
      <c r="T916" s="97"/>
      <c r="U916" s="97"/>
      <c r="V916" s="96" t="str">
        <f>IF(INDEX(技能效果!AF:AF,MATCH(技能效果等级!B916,技能效果!B:B,0))="","",INDEX(技能效果!AF:AF,MATCH(技能效果等级!B916,技能效果!B:B,0)))</f>
        <v/>
      </c>
      <c r="W916" s="95">
        <f t="shared" si="12"/>
        <v>82</v>
      </c>
      <c r="X916" s="97"/>
      <c r="Y916" s="97"/>
    </row>
    <row r="917" spans="1:25" ht="16.5" x14ac:dyDescent="0.2">
      <c r="A917" s="62">
        <v>914</v>
      </c>
      <c r="B917" s="95">
        <f>INDEX(技能效果!B:B,MATCH(技能效果等级!W917,技能效果!AE:AE,0))</f>
        <v>130100201</v>
      </c>
      <c r="C917" s="95" t="str">
        <f>INDEX(技能效果!C:C,MATCH(技能效果等级!B917,技能效果!B:B,0))</f>
        <v>曹玄亮技能1伤害</v>
      </c>
      <c r="D917" s="96" t="s">
        <v>873</v>
      </c>
      <c r="E917" s="95">
        <v>10</v>
      </c>
      <c r="F917" s="95">
        <f>INDEX(技能效果!H:H,MATCH(技能效果等级!B917,技能效果!B:B,0))</f>
        <v>1001</v>
      </c>
      <c r="G917" s="95">
        <f>IF(INDEX(技能效果!K:K,MATCH(B917,技能效果!B:B,0))=0,INDEX(技能效果!I:I,MATCH(技能效果等级!B917,技能效果!B:B,0)),INDEX(技能效果!I:I,MATCH(技能效果等级!B917,技能效果!B:B,0))*VLOOKUP(E917,技能数值计算!$C$19:$D$28,2,FALSE))</f>
        <v>2.5</v>
      </c>
      <c r="H917" s="95">
        <f>INDEX(技能效果!J:J,MATCH(技能效果等级!B917,技能效果!B:B,0))</f>
        <v>0</v>
      </c>
      <c r="I917" s="97"/>
      <c r="J917" s="97"/>
      <c r="K917" s="97"/>
      <c r="L917" s="97"/>
      <c r="M917" s="97"/>
      <c r="N917" s="96" t="str">
        <f>IF(INDEX(技能效果!L:L,MATCH(技能效果等级!B917,技能效果!B:B,0))="","",INDEX(技能效果!L:L,MATCH(技能效果等级!B917,技能效果!B:B,0)))</f>
        <v/>
      </c>
      <c r="O917" s="95">
        <f>IF(INDEX(技能效果!N:N,MATCH(B917,技能效果!B:B,0))=0,INDEX(技能效果!M:M,MATCH(技能效果等级!B917,技能效果!B:B,0)),INDEX(技能效果!M:M,MATCH(技能效果等级!B917,技能效果!B:B,0))*VLOOKUP(E917,技能数值计算!$C$19:$D$28,2,FALSE))</f>
        <v>0</v>
      </c>
      <c r="P917" s="97"/>
      <c r="Q917" s="97"/>
      <c r="R917" s="95" t="str">
        <f>IF(INDEX(技能效果!O:O,MATCH(技能效果等级!B917,技能效果!B:B,0))="","",INDEX(技能效果!O:O,MATCH(技能效果等级!B917,技能效果!B:B,0)))</f>
        <v/>
      </c>
      <c r="S917" s="97"/>
      <c r="T917" s="97"/>
      <c r="U917" s="97"/>
      <c r="V917" s="96" t="str">
        <f>IF(INDEX(技能效果!AF:AF,MATCH(技能效果等级!B917,技能效果!B:B,0))="","",INDEX(技能效果!AF:AF,MATCH(技能效果等级!B917,技能效果!B:B,0)))</f>
        <v/>
      </c>
      <c r="W917" s="95">
        <f t="shared" si="12"/>
        <v>82</v>
      </c>
      <c r="X917" s="97"/>
      <c r="Y917" s="97"/>
    </row>
    <row r="918" spans="1:25" ht="16.5" x14ac:dyDescent="0.2">
      <c r="A918" s="62">
        <v>915</v>
      </c>
      <c r="B918" s="95">
        <f>INDEX(技能效果!B:B,MATCH(技能效果等级!W918,技能效果!AE:AE,0))</f>
        <v>130100202</v>
      </c>
      <c r="C918" s="95" t="str">
        <f>INDEX(技能效果!C:C,MATCH(技能效果等级!B918,技能效果!B:B,0))</f>
        <v>曹玄亮技能1降低防御</v>
      </c>
      <c r="D918" s="96" t="s">
        <v>873</v>
      </c>
      <c r="E918" s="95">
        <v>1</v>
      </c>
      <c r="F918" s="95">
        <f>INDEX(技能效果!H:H,MATCH(技能效果等级!B918,技能效果!B:B,0))</f>
        <v>4033</v>
      </c>
      <c r="G918" s="95">
        <f>IF(INDEX(技能效果!K:K,MATCH(B918,技能效果!B:B,0))=0,INDEX(技能效果!I:I,MATCH(技能效果等级!B918,技能效果!B:B,0)),INDEX(技能效果!I:I,MATCH(技能效果等级!B918,技能效果!B:B,0))*VLOOKUP(E918,技能数值计算!$C$19:$D$28,2,FALSE))</f>
        <v>0.25</v>
      </c>
      <c r="H918" s="95">
        <f>INDEX(技能效果!J:J,MATCH(技能效果等级!B918,技能效果!B:B,0))</f>
        <v>0</v>
      </c>
      <c r="I918" s="97"/>
      <c r="J918" s="97"/>
      <c r="K918" s="97"/>
      <c r="L918" s="97"/>
      <c r="M918" s="97"/>
      <c r="N918" s="96" t="str">
        <f>IF(INDEX(技能效果!L:L,MATCH(技能效果等级!B918,技能效果!B:B,0))="","",INDEX(技能效果!L:L,MATCH(技能效果等级!B918,技能效果!B:B,0)))</f>
        <v/>
      </c>
      <c r="O918" s="95">
        <f>IF(INDEX(技能效果!N:N,MATCH(B918,技能效果!B:B,0))=0,INDEX(技能效果!M:M,MATCH(技能效果等级!B918,技能效果!B:B,0)),INDEX(技能效果!M:M,MATCH(技能效果等级!B918,技能效果!B:B,0))*VLOOKUP(E918,技能数值计算!$C$19:$D$28,2,FALSE))</f>
        <v>0</v>
      </c>
      <c r="P918" s="97"/>
      <c r="Q918" s="97"/>
      <c r="R918" s="95" t="str">
        <f>IF(INDEX(技能效果!O:O,MATCH(技能效果等级!B918,技能效果!B:B,0))="","",INDEX(技能效果!O:O,MATCH(技能效果等级!B918,技能效果!B:B,0)))</f>
        <v/>
      </c>
      <c r="S918" s="97"/>
      <c r="T918" s="97"/>
      <c r="U918" s="97"/>
      <c r="V918" s="96" t="str">
        <f>IF(INDEX(技能效果!AF:AF,MATCH(技能效果等级!B918,技能效果!B:B,0))="","",INDEX(技能效果!AF:AF,MATCH(技能效果等级!B918,技能效果!B:B,0)))</f>
        <v/>
      </c>
      <c r="W918" s="95">
        <f t="shared" si="12"/>
        <v>83</v>
      </c>
      <c r="X918" s="97"/>
      <c r="Y918" s="97"/>
    </row>
    <row r="919" spans="1:25" ht="16.5" x14ac:dyDescent="0.2">
      <c r="A919" s="62">
        <v>916</v>
      </c>
      <c r="B919" s="95">
        <f>INDEX(技能效果!B:B,MATCH(技能效果等级!W919,技能效果!AE:AE,0))</f>
        <v>130100202</v>
      </c>
      <c r="C919" s="95" t="str">
        <f>INDEX(技能效果!C:C,MATCH(技能效果等级!B919,技能效果!B:B,0))</f>
        <v>曹玄亮技能1降低防御</v>
      </c>
      <c r="D919" s="96" t="s">
        <v>873</v>
      </c>
      <c r="E919" s="95">
        <v>2</v>
      </c>
      <c r="F919" s="95">
        <f>INDEX(技能效果!H:H,MATCH(技能效果等级!B919,技能效果!B:B,0))</f>
        <v>4033</v>
      </c>
      <c r="G919" s="95">
        <f>IF(INDEX(技能效果!K:K,MATCH(B919,技能效果!B:B,0))=0,INDEX(技能效果!I:I,MATCH(技能效果等级!B919,技能效果!B:B,0)),INDEX(技能效果!I:I,MATCH(技能效果等级!B919,技能效果!B:B,0))*VLOOKUP(E919,技能数值计算!$C$19:$D$28,2,FALSE))</f>
        <v>0.27</v>
      </c>
      <c r="H919" s="95">
        <f>INDEX(技能效果!J:J,MATCH(技能效果等级!B919,技能效果!B:B,0))</f>
        <v>0</v>
      </c>
      <c r="I919" s="97"/>
      <c r="J919" s="97"/>
      <c r="K919" s="97"/>
      <c r="L919" s="97"/>
      <c r="M919" s="97"/>
      <c r="N919" s="96" t="str">
        <f>IF(INDEX(技能效果!L:L,MATCH(技能效果等级!B919,技能效果!B:B,0))="","",INDEX(技能效果!L:L,MATCH(技能效果等级!B919,技能效果!B:B,0)))</f>
        <v/>
      </c>
      <c r="O919" s="95">
        <f>IF(INDEX(技能效果!N:N,MATCH(B919,技能效果!B:B,0))=0,INDEX(技能效果!M:M,MATCH(技能效果等级!B919,技能效果!B:B,0)),INDEX(技能效果!M:M,MATCH(技能效果等级!B919,技能效果!B:B,0))*VLOOKUP(E919,技能数值计算!$C$19:$D$28,2,FALSE))</f>
        <v>0</v>
      </c>
      <c r="P919" s="97"/>
      <c r="Q919" s="97"/>
      <c r="R919" s="95" t="str">
        <f>IF(INDEX(技能效果!O:O,MATCH(技能效果等级!B919,技能效果!B:B,0))="","",INDEX(技能效果!O:O,MATCH(技能效果等级!B919,技能效果!B:B,0)))</f>
        <v/>
      </c>
      <c r="S919" s="97"/>
      <c r="T919" s="97"/>
      <c r="U919" s="97"/>
      <c r="V919" s="96" t="str">
        <f>IF(INDEX(技能效果!AF:AF,MATCH(技能效果等级!B919,技能效果!B:B,0))="","",INDEX(技能效果!AF:AF,MATCH(技能效果等级!B919,技能效果!B:B,0)))</f>
        <v/>
      </c>
      <c r="W919" s="95">
        <f t="shared" si="12"/>
        <v>83</v>
      </c>
      <c r="X919" s="97"/>
      <c r="Y919" s="97"/>
    </row>
    <row r="920" spans="1:25" ht="16.5" x14ac:dyDescent="0.2">
      <c r="A920" s="62">
        <v>917</v>
      </c>
      <c r="B920" s="95">
        <f>INDEX(技能效果!B:B,MATCH(技能效果等级!W920,技能效果!AE:AE,0))</f>
        <v>130100202</v>
      </c>
      <c r="C920" s="95" t="str">
        <f>INDEX(技能效果!C:C,MATCH(技能效果等级!B920,技能效果!B:B,0))</f>
        <v>曹玄亮技能1降低防御</v>
      </c>
      <c r="D920" s="96" t="s">
        <v>873</v>
      </c>
      <c r="E920" s="95">
        <v>3</v>
      </c>
      <c r="F920" s="95">
        <f>INDEX(技能效果!H:H,MATCH(技能效果等级!B920,技能效果!B:B,0))</f>
        <v>4033</v>
      </c>
      <c r="G920" s="95">
        <f>IF(INDEX(技能效果!K:K,MATCH(B920,技能效果!B:B,0))=0,INDEX(技能效果!I:I,MATCH(技能效果等级!B920,技能效果!B:B,0)),INDEX(技能效果!I:I,MATCH(技能效果等级!B920,技能效果!B:B,0))*VLOOKUP(E920,技能数值计算!$C$19:$D$28,2,FALSE))</f>
        <v>0.28999999999999998</v>
      </c>
      <c r="H920" s="95">
        <f>INDEX(技能效果!J:J,MATCH(技能效果等级!B920,技能效果!B:B,0))</f>
        <v>0</v>
      </c>
      <c r="I920" s="97"/>
      <c r="J920" s="97"/>
      <c r="K920" s="97"/>
      <c r="L920" s="97"/>
      <c r="M920" s="97"/>
      <c r="N920" s="96" t="str">
        <f>IF(INDEX(技能效果!L:L,MATCH(技能效果等级!B920,技能效果!B:B,0))="","",INDEX(技能效果!L:L,MATCH(技能效果等级!B920,技能效果!B:B,0)))</f>
        <v/>
      </c>
      <c r="O920" s="95">
        <f>IF(INDEX(技能效果!N:N,MATCH(B920,技能效果!B:B,0))=0,INDEX(技能效果!M:M,MATCH(技能效果等级!B920,技能效果!B:B,0)),INDEX(技能效果!M:M,MATCH(技能效果等级!B920,技能效果!B:B,0))*VLOOKUP(E920,技能数值计算!$C$19:$D$28,2,FALSE))</f>
        <v>0</v>
      </c>
      <c r="P920" s="97"/>
      <c r="Q920" s="97"/>
      <c r="R920" s="95" t="str">
        <f>IF(INDEX(技能效果!O:O,MATCH(技能效果等级!B920,技能效果!B:B,0))="","",INDEX(技能效果!O:O,MATCH(技能效果等级!B920,技能效果!B:B,0)))</f>
        <v/>
      </c>
      <c r="S920" s="97"/>
      <c r="T920" s="97"/>
      <c r="U920" s="97"/>
      <c r="V920" s="96" t="str">
        <f>IF(INDEX(技能效果!AF:AF,MATCH(技能效果等级!B920,技能效果!B:B,0))="","",INDEX(技能效果!AF:AF,MATCH(技能效果等级!B920,技能效果!B:B,0)))</f>
        <v/>
      </c>
      <c r="W920" s="95">
        <f t="shared" si="12"/>
        <v>83</v>
      </c>
      <c r="X920" s="97"/>
      <c r="Y920" s="97"/>
    </row>
    <row r="921" spans="1:25" ht="16.5" x14ac:dyDescent="0.2">
      <c r="A921" s="62">
        <v>918</v>
      </c>
      <c r="B921" s="95">
        <f>INDEX(技能效果!B:B,MATCH(技能效果等级!W921,技能效果!AE:AE,0))</f>
        <v>130100202</v>
      </c>
      <c r="C921" s="95" t="str">
        <f>INDEX(技能效果!C:C,MATCH(技能效果等级!B921,技能效果!B:B,0))</f>
        <v>曹玄亮技能1降低防御</v>
      </c>
      <c r="D921" s="96" t="s">
        <v>873</v>
      </c>
      <c r="E921" s="95">
        <v>4</v>
      </c>
      <c r="F921" s="95">
        <f>INDEX(技能效果!H:H,MATCH(技能效果等级!B921,技能效果!B:B,0))</f>
        <v>4033</v>
      </c>
      <c r="G921" s="95">
        <f>IF(INDEX(技能效果!K:K,MATCH(B921,技能效果!B:B,0))=0,INDEX(技能效果!I:I,MATCH(技能效果等级!B921,技能效果!B:B,0)),INDEX(技能效果!I:I,MATCH(技能效果等级!B921,技能效果!B:B,0))*VLOOKUP(E921,技能数值计算!$C$19:$D$28,2,FALSE))</f>
        <v>0.31</v>
      </c>
      <c r="H921" s="95">
        <f>INDEX(技能效果!J:J,MATCH(技能效果等级!B921,技能效果!B:B,0))</f>
        <v>0</v>
      </c>
      <c r="I921" s="97"/>
      <c r="J921" s="97"/>
      <c r="K921" s="97"/>
      <c r="L921" s="97"/>
      <c r="M921" s="97"/>
      <c r="N921" s="96" t="str">
        <f>IF(INDEX(技能效果!L:L,MATCH(技能效果等级!B921,技能效果!B:B,0))="","",INDEX(技能效果!L:L,MATCH(技能效果等级!B921,技能效果!B:B,0)))</f>
        <v/>
      </c>
      <c r="O921" s="95">
        <f>IF(INDEX(技能效果!N:N,MATCH(B921,技能效果!B:B,0))=0,INDEX(技能效果!M:M,MATCH(技能效果等级!B921,技能效果!B:B,0)),INDEX(技能效果!M:M,MATCH(技能效果等级!B921,技能效果!B:B,0))*VLOOKUP(E921,技能数值计算!$C$19:$D$28,2,FALSE))</f>
        <v>0</v>
      </c>
      <c r="P921" s="97"/>
      <c r="Q921" s="97"/>
      <c r="R921" s="95" t="str">
        <f>IF(INDEX(技能效果!O:O,MATCH(技能效果等级!B921,技能效果!B:B,0))="","",INDEX(技能效果!O:O,MATCH(技能效果等级!B921,技能效果!B:B,0)))</f>
        <v/>
      </c>
      <c r="S921" s="97"/>
      <c r="T921" s="97"/>
      <c r="U921" s="97"/>
      <c r="V921" s="96" t="str">
        <f>IF(INDEX(技能效果!AF:AF,MATCH(技能效果等级!B921,技能效果!B:B,0))="","",INDEX(技能效果!AF:AF,MATCH(技能效果等级!B921,技能效果!B:B,0)))</f>
        <v/>
      </c>
      <c r="W921" s="95">
        <f t="shared" si="12"/>
        <v>83</v>
      </c>
      <c r="X921" s="97"/>
      <c r="Y921" s="97"/>
    </row>
    <row r="922" spans="1:25" ht="16.5" x14ac:dyDescent="0.2">
      <c r="A922" s="62">
        <v>919</v>
      </c>
      <c r="B922" s="95">
        <f>INDEX(技能效果!B:B,MATCH(技能效果等级!W922,技能效果!AE:AE,0))</f>
        <v>130100202</v>
      </c>
      <c r="C922" s="95" t="str">
        <f>INDEX(技能效果!C:C,MATCH(技能效果等级!B922,技能效果!B:B,0))</f>
        <v>曹玄亮技能1降低防御</v>
      </c>
      <c r="D922" s="96" t="s">
        <v>873</v>
      </c>
      <c r="E922" s="95">
        <v>5</v>
      </c>
      <c r="F922" s="95">
        <f>INDEX(技能效果!H:H,MATCH(技能效果等级!B922,技能效果!B:B,0))</f>
        <v>4033</v>
      </c>
      <c r="G922" s="95">
        <f>IF(INDEX(技能效果!K:K,MATCH(B922,技能效果!B:B,0))=0,INDEX(技能效果!I:I,MATCH(技能效果等级!B922,技能效果!B:B,0)),INDEX(技能效果!I:I,MATCH(技能效果等级!B922,技能效果!B:B,0))*VLOOKUP(E922,技能数值计算!$C$19:$D$28,2,FALSE))</f>
        <v>0.33</v>
      </c>
      <c r="H922" s="95">
        <f>INDEX(技能效果!J:J,MATCH(技能效果等级!B922,技能效果!B:B,0))</f>
        <v>0</v>
      </c>
      <c r="I922" s="97"/>
      <c r="J922" s="97"/>
      <c r="K922" s="97"/>
      <c r="L922" s="97"/>
      <c r="M922" s="97"/>
      <c r="N922" s="96" t="str">
        <f>IF(INDEX(技能效果!L:L,MATCH(技能效果等级!B922,技能效果!B:B,0))="","",INDEX(技能效果!L:L,MATCH(技能效果等级!B922,技能效果!B:B,0)))</f>
        <v/>
      </c>
      <c r="O922" s="95">
        <f>IF(INDEX(技能效果!N:N,MATCH(B922,技能效果!B:B,0))=0,INDEX(技能效果!M:M,MATCH(技能效果等级!B922,技能效果!B:B,0)),INDEX(技能效果!M:M,MATCH(技能效果等级!B922,技能效果!B:B,0))*VLOOKUP(E922,技能数值计算!$C$19:$D$28,2,FALSE))</f>
        <v>0</v>
      </c>
      <c r="P922" s="97"/>
      <c r="Q922" s="97"/>
      <c r="R922" s="95" t="str">
        <f>IF(INDEX(技能效果!O:O,MATCH(技能效果等级!B922,技能效果!B:B,0))="","",INDEX(技能效果!O:O,MATCH(技能效果等级!B922,技能效果!B:B,0)))</f>
        <v/>
      </c>
      <c r="S922" s="97"/>
      <c r="T922" s="97"/>
      <c r="U922" s="97"/>
      <c r="V922" s="96" t="str">
        <f>IF(INDEX(技能效果!AF:AF,MATCH(技能效果等级!B922,技能效果!B:B,0))="","",INDEX(技能效果!AF:AF,MATCH(技能效果等级!B922,技能效果!B:B,0)))</f>
        <v/>
      </c>
      <c r="W922" s="95">
        <f t="shared" si="12"/>
        <v>83</v>
      </c>
      <c r="X922" s="97"/>
      <c r="Y922" s="97"/>
    </row>
    <row r="923" spans="1:25" ht="16.5" x14ac:dyDescent="0.2">
      <c r="A923" s="62">
        <v>920</v>
      </c>
      <c r="B923" s="95">
        <f>INDEX(技能效果!B:B,MATCH(技能效果等级!W923,技能效果!AE:AE,0))</f>
        <v>130100202</v>
      </c>
      <c r="C923" s="95" t="str">
        <f>INDEX(技能效果!C:C,MATCH(技能效果等级!B923,技能效果!B:B,0))</f>
        <v>曹玄亮技能1降低防御</v>
      </c>
      <c r="D923" s="96" t="s">
        <v>873</v>
      </c>
      <c r="E923" s="95">
        <v>6</v>
      </c>
      <c r="F923" s="95">
        <f>INDEX(技能效果!H:H,MATCH(技能效果等级!B923,技能效果!B:B,0))</f>
        <v>4033</v>
      </c>
      <c r="G923" s="95">
        <f>IF(INDEX(技能效果!K:K,MATCH(B923,技能效果!B:B,0))=0,INDEX(技能效果!I:I,MATCH(技能效果等级!B923,技能效果!B:B,0)),INDEX(技能效果!I:I,MATCH(技能效果等级!B923,技能效果!B:B,0))*VLOOKUP(E923,技能数值计算!$C$19:$D$28,2,FALSE))</f>
        <v>0.36</v>
      </c>
      <c r="H923" s="95">
        <f>INDEX(技能效果!J:J,MATCH(技能效果等级!B923,技能效果!B:B,0))</f>
        <v>0</v>
      </c>
      <c r="I923" s="97"/>
      <c r="J923" s="97"/>
      <c r="K923" s="97"/>
      <c r="L923" s="97"/>
      <c r="M923" s="97"/>
      <c r="N923" s="96" t="str">
        <f>IF(INDEX(技能效果!L:L,MATCH(技能效果等级!B923,技能效果!B:B,0))="","",INDEX(技能效果!L:L,MATCH(技能效果等级!B923,技能效果!B:B,0)))</f>
        <v/>
      </c>
      <c r="O923" s="95">
        <f>IF(INDEX(技能效果!N:N,MATCH(B923,技能效果!B:B,0))=0,INDEX(技能效果!M:M,MATCH(技能效果等级!B923,技能效果!B:B,0)),INDEX(技能效果!M:M,MATCH(技能效果等级!B923,技能效果!B:B,0))*VLOOKUP(E923,技能数值计算!$C$19:$D$28,2,FALSE))</f>
        <v>0</v>
      </c>
      <c r="P923" s="97"/>
      <c r="Q923" s="97"/>
      <c r="R923" s="95" t="str">
        <f>IF(INDEX(技能效果!O:O,MATCH(技能效果等级!B923,技能效果!B:B,0))="","",INDEX(技能效果!O:O,MATCH(技能效果等级!B923,技能效果!B:B,0)))</f>
        <v/>
      </c>
      <c r="S923" s="97"/>
      <c r="T923" s="97"/>
      <c r="U923" s="97"/>
      <c r="V923" s="96" t="str">
        <f>IF(INDEX(技能效果!AF:AF,MATCH(技能效果等级!B923,技能效果!B:B,0))="","",INDEX(技能效果!AF:AF,MATCH(技能效果等级!B923,技能效果!B:B,0)))</f>
        <v/>
      </c>
      <c r="W923" s="95">
        <f t="shared" si="12"/>
        <v>83</v>
      </c>
      <c r="X923" s="97"/>
      <c r="Y923" s="97"/>
    </row>
    <row r="924" spans="1:25" ht="16.5" x14ac:dyDescent="0.2">
      <c r="A924" s="62">
        <v>921</v>
      </c>
      <c r="B924" s="95">
        <f>INDEX(技能效果!B:B,MATCH(技能效果等级!W924,技能效果!AE:AE,0))</f>
        <v>130100202</v>
      </c>
      <c r="C924" s="95" t="str">
        <f>INDEX(技能效果!C:C,MATCH(技能效果等级!B924,技能效果!B:B,0))</f>
        <v>曹玄亮技能1降低防御</v>
      </c>
      <c r="D924" s="96" t="s">
        <v>873</v>
      </c>
      <c r="E924" s="95">
        <v>7</v>
      </c>
      <c r="F924" s="95">
        <f>INDEX(技能效果!H:H,MATCH(技能效果等级!B924,技能效果!B:B,0))</f>
        <v>4033</v>
      </c>
      <c r="G924" s="95">
        <f>IF(INDEX(技能效果!K:K,MATCH(B924,技能效果!B:B,0))=0,INDEX(技能效果!I:I,MATCH(技能效果等级!B924,技能效果!B:B,0)),INDEX(技能效果!I:I,MATCH(技能效果等级!B924,技能效果!B:B,0))*VLOOKUP(E924,技能数值计算!$C$19:$D$28,2,FALSE))</f>
        <v>0.39</v>
      </c>
      <c r="H924" s="95">
        <f>INDEX(技能效果!J:J,MATCH(技能效果等级!B924,技能效果!B:B,0))</f>
        <v>0</v>
      </c>
      <c r="I924" s="97"/>
      <c r="J924" s="97"/>
      <c r="K924" s="97"/>
      <c r="L924" s="97"/>
      <c r="M924" s="97"/>
      <c r="N924" s="96" t="str">
        <f>IF(INDEX(技能效果!L:L,MATCH(技能效果等级!B924,技能效果!B:B,0))="","",INDEX(技能效果!L:L,MATCH(技能效果等级!B924,技能效果!B:B,0)))</f>
        <v/>
      </c>
      <c r="O924" s="95">
        <f>IF(INDEX(技能效果!N:N,MATCH(B924,技能效果!B:B,0))=0,INDEX(技能效果!M:M,MATCH(技能效果等级!B924,技能效果!B:B,0)),INDEX(技能效果!M:M,MATCH(技能效果等级!B924,技能效果!B:B,0))*VLOOKUP(E924,技能数值计算!$C$19:$D$28,2,FALSE))</f>
        <v>0</v>
      </c>
      <c r="P924" s="97"/>
      <c r="Q924" s="97"/>
      <c r="R924" s="95" t="str">
        <f>IF(INDEX(技能效果!O:O,MATCH(技能效果等级!B924,技能效果!B:B,0))="","",INDEX(技能效果!O:O,MATCH(技能效果等级!B924,技能效果!B:B,0)))</f>
        <v/>
      </c>
      <c r="S924" s="97"/>
      <c r="T924" s="97"/>
      <c r="U924" s="97"/>
      <c r="V924" s="96" t="str">
        <f>IF(INDEX(技能效果!AF:AF,MATCH(技能效果等级!B924,技能效果!B:B,0))="","",INDEX(技能效果!AF:AF,MATCH(技能效果等级!B924,技能效果!B:B,0)))</f>
        <v/>
      </c>
      <c r="W924" s="95">
        <f t="shared" si="12"/>
        <v>83</v>
      </c>
      <c r="X924" s="97"/>
      <c r="Y924" s="97"/>
    </row>
    <row r="925" spans="1:25" ht="16.5" x14ac:dyDescent="0.2">
      <c r="A925" s="62">
        <v>922</v>
      </c>
      <c r="B925" s="95">
        <f>INDEX(技能效果!B:B,MATCH(技能效果等级!W925,技能效果!AE:AE,0))</f>
        <v>130100202</v>
      </c>
      <c r="C925" s="95" t="str">
        <f>INDEX(技能效果!C:C,MATCH(技能效果等级!B925,技能效果!B:B,0))</f>
        <v>曹玄亮技能1降低防御</v>
      </c>
      <c r="D925" s="96" t="s">
        <v>873</v>
      </c>
      <c r="E925" s="95">
        <v>8</v>
      </c>
      <c r="F925" s="95">
        <f>INDEX(技能效果!H:H,MATCH(技能效果等级!B925,技能效果!B:B,0))</f>
        <v>4033</v>
      </c>
      <c r="G925" s="95">
        <f>IF(INDEX(技能效果!K:K,MATCH(B925,技能效果!B:B,0))=0,INDEX(技能效果!I:I,MATCH(技能效果等级!B925,技能效果!B:B,0)),INDEX(技能效果!I:I,MATCH(技能效果等级!B925,技能效果!B:B,0))*VLOOKUP(E925,技能数值计算!$C$19:$D$28,2,FALSE))</f>
        <v>0.42</v>
      </c>
      <c r="H925" s="95">
        <f>INDEX(技能效果!J:J,MATCH(技能效果等级!B925,技能效果!B:B,0))</f>
        <v>0</v>
      </c>
      <c r="I925" s="97"/>
      <c r="J925" s="97"/>
      <c r="K925" s="97"/>
      <c r="L925" s="97"/>
      <c r="M925" s="97"/>
      <c r="N925" s="96" t="str">
        <f>IF(INDEX(技能效果!L:L,MATCH(技能效果等级!B925,技能效果!B:B,0))="","",INDEX(技能效果!L:L,MATCH(技能效果等级!B925,技能效果!B:B,0)))</f>
        <v/>
      </c>
      <c r="O925" s="95">
        <f>IF(INDEX(技能效果!N:N,MATCH(B925,技能效果!B:B,0))=0,INDEX(技能效果!M:M,MATCH(技能效果等级!B925,技能效果!B:B,0)),INDEX(技能效果!M:M,MATCH(技能效果等级!B925,技能效果!B:B,0))*VLOOKUP(E925,技能数值计算!$C$19:$D$28,2,FALSE))</f>
        <v>0</v>
      </c>
      <c r="P925" s="97"/>
      <c r="Q925" s="97"/>
      <c r="R925" s="95" t="str">
        <f>IF(INDEX(技能效果!O:O,MATCH(技能效果等级!B925,技能效果!B:B,0))="","",INDEX(技能效果!O:O,MATCH(技能效果等级!B925,技能效果!B:B,0)))</f>
        <v/>
      </c>
      <c r="S925" s="97"/>
      <c r="T925" s="97"/>
      <c r="U925" s="97"/>
      <c r="V925" s="96" t="str">
        <f>IF(INDEX(技能效果!AF:AF,MATCH(技能效果等级!B925,技能效果!B:B,0))="","",INDEX(技能效果!AF:AF,MATCH(技能效果等级!B925,技能效果!B:B,0)))</f>
        <v/>
      </c>
      <c r="W925" s="95">
        <f t="shared" si="12"/>
        <v>83</v>
      </c>
      <c r="X925" s="97"/>
      <c r="Y925" s="97"/>
    </row>
    <row r="926" spans="1:25" ht="16.5" x14ac:dyDescent="0.2">
      <c r="A926" s="62">
        <v>923</v>
      </c>
      <c r="B926" s="95">
        <f>INDEX(技能效果!B:B,MATCH(技能效果等级!W926,技能效果!AE:AE,0))</f>
        <v>130100202</v>
      </c>
      <c r="C926" s="95" t="str">
        <f>INDEX(技能效果!C:C,MATCH(技能效果等级!B926,技能效果!B:B,0))</f>
        <v>曹玄亮技能1降低防御</v>
      </c>
      <c r="D926" s="96" t="s">
        <v>873</v>
      </c>
      <c r="E926" s="95">
        <v>9</v>
      </c>
      <c r="F926" s="95">
        <f>INDEX(技能效果!H:H,MATCH(技能效果等级!B926,技能效果!B:B,0))</f>
        <v>4033</v>
      </c>
      <c r="G926" s="95">
        <f>IF(INDEX(技能效果!K:K,MATCH(B926,技能效果!B:B,0))=0,INDEX(技能效果!I:I,MATCH(技能效果等级!B926,技能效果!B:B,0)),INDEX(技能效果!I:I,MATCH(技能效果等级!B926,技能效果!B:B,0))*VLOOKUP(E926,技能数值计算!$C$19:$D$28,2,FALSE))</f>
        <v>0.46</v>
      </c>
      <c r="H926" s="95">
        <f>INDEX(技能效果!J:J,MATCH(技能效果等级!B926,技能效果!B:B,0))</f>
        <v>0</v>
      </c>
      <c r="I926" s="97"/>
      <c r="J926" s="97"/>
      <c r="K926" s="97"/>
      <c r="L926" s="97"/>
      <c r="M926" s="97"/>
      <c r="N926" s="96" t="str">
        <f>IF(INDEX(技能效果!L:L,MATCH(技能效果等级!B926,技能效果!B:B,0))="","",INDEX(技能效果!L:L,MATCH(技能效果等级!B926,技能效果!B:B,0)))</f>
        <v/>
      </c>
      <c r="O926" s="95">
        <f>IF(INDEX(技能效果!N:N,MATCH(B926,技能效果!B:B,0))=0,INDEX(技能效果!M:M,MATCH(技能效果等级!B926,技能效果!B:B,0)),INDEX(技能效果!M:M,MATCH(技能效果等级!B926,技能效果!B:B,0))*VLOOKUP(E926,技能数值计算!$C$19:$D$28,2,FALSE))</f>
        <v>0</v>
      </c>
      <c r="P926" s="97"/>
      <c r="Q926" s="97"/>
      <c r="R926" s="95" t="str">
        <f>IF(INDEX(技能效果!O:O,MATCH(技能效果等级!B926,技能效果!B:B,0))="","",INDEX(技能效果!O:O,MATCH(技能效果等级!B926,技能效果!B:B,0)))</f>
        <v/>
      </c>
      <c r="S926" s="97"/>
      <c r="T926" s="97"/>
      <c r="U926" s="97"/>
      <c r="V926" s="96" t="str">
        <f>IF(INDEX(技能效果!AF:AF,MATCH(技能效果等级!B926,技能效果!B:B,0))="","",INDEX(技能效果!AF:AF,MATCH(技能效果等级!B926,技能效果!B:B,0)))</f>
        <v/>
      </c>
      <c r="W926" s="95">
        <f t="shared" si="12"/>
        <v>83</v>
      </c>
      <c r="X926" s="97"/>
      <c r="Y926" s="97"/>
    </row>
    <row r="927" spans="1:25" ht="16.5" x14ac:dyDescent="0.2">
      <c r="A927" s="62">
        <v>924</v>
      </c>
      <c r="B927" s="95">
        <f>INDEX(技能效果!B:B,MATCH(技能效果等级!W927,技能效果!AE:AE,0))</f>
        <v>130100202</v>
      </c>
      <c r="C927" s="95" t="str">
        <f>INDEX(技能效果!C:C,MATCH(技能效果等级!B927,技能效果!B:B,0))</f>
        <v>曹玄亮技能1降低防御</v>
      </c>
      <c r="D927" s="96" t="s">
        <v>873</v>
      </c>
      <c r="E927" s="95">
        <v>10</v>
      </c>
      <c r="F927" s="95">
        <f>INDEX(技能效果!H:H,MATCH(技能效果等级!B927,技能效果!B:B,0))</f>
        <v>4033</v>
      </c>
      <c r="G927" s="95">
        <f>IF(INDEX(技能效果!K:K,MATCH(B927,技能效果!B:B,0))=0,INDEX(技能效果!I:I,MATCH(技能效果等级!B927,技能效果!B:B,0)),INDEX(技能效果!I:I,MATCH(技能效果等级!B927,技能效果!B:B,0))*VLOOKUP(E927,技能数值计算!$C$19:$D$28,2,FALSE))</f>
        <v>0.5</v>
      </c>
      <c r="H927" s="95">
        <f>INDEX(技能效果!J:J,MATCH(技能效果等级!B927,技能效果!B:B,0))</f>
        <v>0</v>
      </c>
      <c r="I927" s="97"/>
      <c r="J927" s="97"/>
      <c r="K927" s="97"/>
      <c r="L927" s="97"/>
      <c r="M927" s="97"/>
      <c r="N927" s="96" t="str">
        <f>IF(INDEX(技能效果!L:L,MATCH(技能效果等级!B927,技能效果!B:B,0))="","",INDEX(技能效果!L:L,MATCH(技能效果等级!B927,技能效果!B:B,0)))</f>
        <v/>
      </c>
      <c r="O927" s="95">
        <f>IF(INDEX(技能效果!N:N,MATCH(B927,技能效果!B:B,0))=0,INDEX(技能效果!M:M,MATCH(技能效果等级!B927,技能效果!B:B,0)),INDEX(技能效果!M:M,MATCH(技能效果等级!B927,技能效果!B:B,0))*VLOOKUP(E927,技能数值计算!$C$19:$D$28,2,FALSE))</f>
        <v>0</v>
      </c>
      <c r="P927" s="97"/>
      <c r="Q927" s="97"/>
      <c r="R927" s="95" t="str">
        <f>IF(INDEX(技能效果!O:O,MATCH(技能效果等级!B927,技能效果!B:B,0))="","",INDEX(技能效果!O:O,MATCH(技能效果等级!B927,技能效果!B:B,0)))</f>
        <v/>
      </c>
      <c r="S927" s="97"/>
      <c r="T927" s="97"/>
      <c r="U927" s="97"/>
      <c r="V927" s="96" t="str">
        <f>IF(INDEX(技能效果!AF:AF,MATCH(技能效果等级!B927,技能效果!B:B,0))="","",INDEX(技能效果!AF:AF,MATCH(技能效果等级!B927,技能效果!B:B,0)))</f>
        <v/>
      </c>
      <c r="W927" s="95">
        <f t="shared" si="12"/>
        <v>83</v>
      </c>
      <c r="X927" s="97"/>
      <c r="Y927" s="97"/>
    </row>
    <row r="928" spans="1:25" ht="16.5" x14ac:dyDescent="0.2">
      <c r="A928" s="62">
        <v>925</v>
      </c>
      <c r="B928" s="95">
        <f>INDEX(技能效果!B:B,MATCH(技能效果等级!W928,技能效果!AE:AE,0))</f>
        <v>130200201</v>
      </c>
      <c r="C928" s="95" t="str">
        <f>INDEX(技能效果!C:C,MATCH(技能效果等级!B928,技能效果!B:B,0))</f>
        <v>曹玄亮技能2造成伤害</v>
      </c>
      <c r="D928" s="96" t="s">
        <v>873</v>
      </c>
      <c r="E928" s="95">
        <v>1</v>
      </c>
      <c r="F928" s="95">
        <f>INDEX(技能效果!H:H,MATCH(技能效果等级!B928,技能效果!B:B,0))</f>
        <v>1001</v>
      </c>
      <c r="G928" s="95">
        <f>IF(INDEX(技能效果!K:K,MATCH(B928,技能效果!B:B,0))=0,INDEX(技能效果!I:I,MATCH(技能效果等级!B928,技能效果!B:B,0)),INDEX(技能效果!I:I,MATCH(技能效果等级!B928,技能效果!B:B,0))*VLOOKUP(E928,技能数值计算!$C$19:$D$28,2,FALSE))</f>
        <v>1.25</v>
      </c>
      <c r="H928" s="95">
        <f>INDEX(技能效果!J:J,MATCH(技能效果等级!B928,技能效果!B:B,0))</f>
        <v>0</v>
      </c>
      <c r="I928" s="97"/>
      <c r="J928" s="97"/>
      <c r="K928" s="97"/>
      <c r="L928" s="97"/>
      <c r="M928" s="97"/>
      <c r="N928" s="96" t="str">
        <f>IF(INDEX(技能效果!L:L,MATCH(技能效果等级!B928,技能效果!B:B,0))="","",INDEX(技能效果!L:L,MATCH(技能效果等级!B928,技能效果!B:B,0)))</f>
        <v/>
      </c>
      <c r="O928" s="95">
        <f>IF(INDEX(技能效果!N:N,MATCH(B928,技能效果!B:B,0))=0,INDEX(技能效果!M:M,MATCH(技能效果等级!B928,技能效果!B:B,0)),INDEX(技能效果!M:M,MATCH(技能效果等级!B928,技能效果!B:B,0))*VLOOKUP(E928,技能数值计算!$C$19:$D$28,2,FALSE))</f>
        <v>0</v>
      </c>
      <c r="P928" s="97"/>
      <c r="Q928" s="97"/>
      <c r="R928" s="95" t="str">
        <f>IF(INDEX(技能效果!O:O,MATCH(技能效果等级!B928,技能效果!B:B,0))="","",INDEX(技能效果!O:O,MATCH(技能效果等级!B928,技能效果!B:B,0)))</f>
        <v/>
      </c>
      <c r="S928" s="97"/>
      <c r="T928" s="97"/>
      <c r="U928" s="97"/>
      <c r="V928" s="96" t="str">
        <f>IF(INDEX(技能效果!AF:AF,MATCH(技能效果等级!B928,技能效果!B:B,0))="","",INDEX(技能效果!AF:AF,MATCH(技能效果等级!B928,技能效果!B:B,0)))</f>
        <v/>
      </c>
      <c r="W928" s="95">
        <f t="shared" si="12"/>
        <v>84</v>
      </c>
      <c r="X928" s="97"/>
      <c r="Y928" s="97"/>
    </row>
    <row r="929" spans="1:25" ht="16.5" x14ac:dyDescent="0.2">
      <c r="A929" s="62">
        <v>926</v>
      </c>
      <c r="B929" s="95">
        <f>INDEX(技能效果!B:B,MATCH(技能效果等级!W929,技能效果!AE:AE,0))</f>
        <v>130200201</v>
      </c>
      <c r="C929" s="95" t="str">
        <f>INDEX(技能效果!C:C,MATCH(技能效果等级!B929,技能效果!B:B,0))</f>
        <v>曹玄亮技能2造成伤害</v>
      </c>
      <c r="D929" s="96" t="s">
        <v>873</v>
      </c>
      <c r="E929" s="95">
        <v>2</v>
      </c>
      <c r="F929" s="95">
        <f>INDEX(技能效果!H:H,MATCH(技能效果等级!B929,技能效果!B:B,0))</f>
        <v>1001</v>
      </c>
      <c r="G929" s="95">
        <f>IF(INDEX(技能效果!K:K,MATCH(B929,技能效果!B:B,0))=0,INDEX(技能效果!I:I,MATCH(技能效果等级!B929,技能效果!B:B,0)),INDEX(技能效果!I:I,MATCH(技能效果等级!B929,技能效果!B:B,0))*VLOOKUP(E929,技能数值计算!$C$19:$D$28,2,FALSE))</f>
        <v>1.35</v>
      </c>
      <c r="H929" s="95">
        <f>INDEX(技能效果!J:J,MATCH(技能效果等级!B929,技能效果!B:B,0))</f>
        <v>0</v>
      </c>
      <c r="I929" s="97"/>
      <c r="J929" s="97"/>
      <c r="K929" s="97"/>
      <c r="L929" s="97"/>
      <c r="M929" s="97"/>
      <c r="N929" s="96" t="str">
        <f>IF(INDEX(技能效果!L:L,MATCH(技能效果等级!B929,技能效果!B:B,0))="","",INDEX(技能效果!L:L,MATCH(技能效果等级!B929,技能效果!B:B,0)))</f>
        <v/>
      </c>
      <c r="O929" s="95">
        <f>IF(INDEX(技能效果!N:N,MATCH(B929,技能效果!B:B,0))=0,INDEX(技能效果!M:M,MATCH(技能效果等级!B929,技能效果!B:B,0)),INDEX(技能效果!M:M,MATCH(技能效果等级!B929,技能效果!B:B,0))*VLOOKUP(E929,技能数值计算!$C$19:$D$28,2,FALSE))</f>
        <v>0</v>
      </c>
      <c r="P929" s="97"/>
      <c r="Q929" s="97"/>
      <c r="R929" s="95" t="str">
        <f>IF(INDEX(技能效果!O:O,MATCH(技能效果等级!B929,技能效果!B:B,0))="","",INDEX(技能效果!O:O,MATCH(技能效果等级!B929,技能效果!B:B,0)))</f>
        <v/>
      </c>
      <c r="S929" s="97"/>
      <c r="T929" s="97"/>
      <c r="U929" s="97"/>
      <c r="V929" s="96" t="str">
        <f>IF(INDEX(技能效果!AF:AF,MATCH(技能效果等级!B929,技能效果!B:B,0))="","",INDEX(技能效果!AF:AF,MATCH(技能效果等级!B929,技能效果!B:B,0)))</f>
        <v/>
      </c>
      <c r="W929" s="95">
        <f t="shared" si="12"/>
        <v>84</v>
      </c>
      <c r="X929" s="97"/>
      <c r="Y929" s="97"/>
    </row>
    <row r="930" spans="1:25" ht="16.5" x14ac:dyDescent="0.2">
      <c r="A930" s="62">
        <v>927</v>
      </c>
      <c r="B930" s="95">
        <f>INDEX(技能效果!B:B,MATCH(技能效果等级!W930,技能效果!AE:AE,0))</f>
        <v>130200201</v>
      </c>
      <c r="C930" s="95" t="str">
        <f>INDEX(技能效果!C:C,MATCH(技能效果等级!B930,技能效果!B:B,0))</f>
        <v>曹玄亮技能2造成伤害</v>
      </c>
      <c r="D930" s="96" t="s">
        <v>873</v>
      </c>
      <c r="E930" s="95">
        <v>3</v>
      </c>
      <c r="F930" s="95">
        <f>INDEX(技能效果!H:H,MATCH(技能效果等级!B930,技能效果!B:B,0))</f>
        <v>1001</v>
      </c>
      <c r="G930" s="95">
        <f>IF(INDEX(技能效果!K:K,MATCH(B930,技能效果!B:B,0))=0,INDEX(技能效果!I:I,MATCH(技能效果等级!B930,技能效果!B:B,0)),INDEX(技能效果!I:I,MATCH(技能效果等级!B930,技能效果!B:B,0))*VLOOKUP(E930,技能数值计算!$C$19:$D$28,2,FALSE))</f>
        <v>1.45</v>
      </c>
      <c r="H930" s="95">
        <f>INDEX(技能效果!J:J,MATCH(技能效果等级!B930,技能效果!B:B,0))</f>
        <v>0</v>
      </c>
      <c r="I930" s="97"/>
      <c r="J930" s="97"/>
      <c r="K930" s="97"/>
      <c r="L930" s="97"/>
      <c r="M930" s="97"/>
      <c r="N930" s="96" t="str">
        <f>IF(INDEX(技能效果!L:L,MATCH(技能效果等级!B930,技能效果!B:B,0))="","",INDEX(技能效果!L:L,MATCH(技能效果等级!B930,技能效果!B:B,0)))</f>
        <v/>
      </c>
      <c r="O930" s="95">
        <f>IF(INDEX(技能效果!N:N,MATCH(B930,技能效果!B:B,0))=0,INDEX(技能效果!M:M,MATCH(技能效果等级!B930,技能效果!B:B,0)),INDEX(技能效果!M:M,MATCH(技能效果等级!B930,技能效果!B:B,0))*VLOOKUP(E930,技能数值计算!$C$19:$D$28,2,FALSE))</f>
        <v>0</v>
      </c>
      <c r="P930" s="97"/>
      <c r="Q930" s="97"/>
      <c r="R930" s="95" t="str">
        <f>IF(INDEX(技能效果!O:O,MATCH(技能效果等级!B930,技能效果!B:B,0))="","",INDEX(技能效果!O:O,MATCH(技能效果等级!B930,技能效果!B:B,0)))</f>
        <v/>
      </c>
      <c r="S930" s="97"/>
      <c r="T930" s="97"/>
      <c r="U930" s="97"/>
      <c r="V930" s="96" t="str">
        <f>IF(INDEX(技能效果!AF:AF,MATCH(技能效果等级!B930,技能效果!B:B,0))="","",INDEX(技能效果!AF:AF,MATCH(技能效果等级!B930,技能效果!B:B,0)))</f>
        <v/>
      </c>
      <c r="W930" s="95">
        <f t="shared" si="12"/>
        <v>84</v>
      </c>
      <c r="X930" s="97"/>
      <c r="Y930" s="97"/>
    </row>
    <row r="931" spans="1:25" ht="16.5" x14ac:dyDescent="0.2">
      <c r="A931" s="62">
        <v>928</v>
      </c>
      <c r="B931" s="95">
        <f>INDEX(技能效果!B:B,MATCH(技能效果等级!W931,技能效果!AE:AE,0))</f>
        <v>130200201</v>
      </c>
      <c r="C931" s="95" t="str">
        <f>INDEX(技能效果!C:C,MATCH(技能效果等级!B931,技能效果!B:B,0))</f>
        <v>曹玄亮技能2造成伤害</v>
      </c>
      <c r="D931" s="96" t="s">
        <v>873</v>
      </c>
      <c r="E931" s="95">
        <v>4</v>
      </c>
      <c r="F931" s="95">
        <f>INDEX(技能效果!H:H,MATCH(技能效果等级!B931,技能效果!B:B,0))</f>
        <v>1001</v>
      </c>
      <c r="G931" s="95">
        <f>IF(INDEX(技能效果!K:K,MATCH(B931,技能效果!B:B,0))=0,INDEX(技能效果!I:I,MATCH(技能效果等级!B931,技能效果!B:B,0)),INDEX(技能效果!I:I,MATCH(技能效果等级!B931,技能效果!B:B,0))*VLOOKUP(E931,技能数值计算!$C$19:$D$28,2,FALSE))</f>
        <v>1.55</v>
      </c>
      <c r="H931" s="95">
        <f>INDEX(技能效果!J:J,MATCH(技能效果等级!B931,技能效果!B:B,0))</f>
        <v>0</v>
      </c>
      <c r="I931" s="97"/>
      <c r="J931" s="97"/>
      <c r="K931" s="97"/>
      <c r="L931" s="97"/>
      <c r="M931" s="97"/>
      <c r="N931" s="96" t="str">
        <f>IF(INDEX(技能效果!L:L,MATCH(技能效果等级!B931,技能效果!B:B,0))="","",INDEX(技能效果!L:L,MATCH(技能效果等级!B931,技能效果!B:B,0)))</f>
        <v/>
      </c>
      <c r="O931" s="95">
        <f>IF(INDEX(技能效果!N:N,MATCH(B931,技能效果!B:B,0))=0,INDEX(技能效果!M:M,MATCH(技能效果等级!B931,技能效果!B:B,0)),INDEX(技能效果!M:M,MATCH(技能效果等级!B931,技能效果!B:B,0))*VLOOKUP(E931,技能数值计算!$C$19:$D$28,2,FALSE))</f>
        <v>0</v>
      </c>
      <c r="P931" s="97"/>
      <c r="Q931" s="97"/>
      <c r="R931" s="95" t="str">
        <f>IF(INDEX(技能效果!O:O,MATCH(技能效果等级!B931,技能效果!B:B,0))="","",INDEX(技能效果!O:O,MATCH(技能效果等级!B931,技能效果!B:B,0)))</f>
        <v/>
      </c>
      <c r="S931" s="97"/>
      <c r="T931" s="97"/>
      <c r="U931" s="97"/>
      <c r="V931" s="96" t="str">
        <f>IF(INDEX(技能效果!AF:AF,MATCH(技能效果等级!B931,技能效果!B:B,0))="","",INDEX(技能效果!AF:AF,MATCH(技能效果等级!B931,技能效果!B:B,0)))</f>
        <v/>
      </c>
      <c r="W931" s="95">
        <f t="shared" si="12"/>
        <v>84</v>
      </c>
      <c r="X931" s="97"/>
      <c r="Y931" s="97"/>
    </row>
    <row r="932" spans="1:25" ht="16.5" x14ac:dyDescent="0.2">
      <c r="A932" s="62">
        <v>929</v>
      </c>
      <c r="B932" s="95">
        <f>INDEX(技能效果!B:B,MATCH(技能效果等级!W932,技能效果!AE:AE,0))</f>
        <v>130200201</v>
      </c>
      <c r="C932" s="95" t="str">
        <f>INDEX(技能效果!C:C,MATCH(技能效果等级!B932,技能效果!B:B,0))</f>
        <v>曹玄亮技能2造成伤害</v>
      </c>
      <c r="D932" s="96" t="s">
        <v>873</v>
      </c>
      <c r="E932" s="95">
        <v>5</v>
      </c>
      <c r="F932" s="95">
        <f>INDEX(技能效果!H:H,MATCH(技能效果等级!B932,技能效果!B:B,0))</f>
        <v>1001</v>
      </c>
      <c r="G932" s="95">
        <f>IF(INDEX(技能效果!K:K,MATCH(B932,技能效果!B:B,0))=0,INDEX(技能效果!I:I,MATCH(技能效果等级!B932,技能效果!B:B,0)),INDEX(技能效果!I:I,MATCH(技能效果等级!B932,技能效果!B:B,0))*VLOOKUP(E932,技能数值计算!$C$19:$D$28,2,FALSE))</f>
        <v>1.6500000000000001</v>
      </c>
      <c r="H932" s="95">
        <f>INDEX(技能效果!J:J,MATCH(技能效果等级!B932,技能效果!B:B,0))</f>
        <v>0</v>
      </c>
      <c r="I932" s="97"/>
      <c r="J932" s="97"/>
      <c r="K932" s="97"/>
      <c r="L932" s="97"/>
      <c r="M932" s="97"/>
      <c r="N932" s="96" t="str">
        <f>IF(INDEX(技能效果!L:L,MATCH(技能效果等级!B932,技能效果!B:B,0))="","",INDEX(技能效果!L:L,MATCH(技能效果等级!B932,技能效果!B:B,0)))</f>
        <v/>
      </c>
      <c r="O932" s="95">
        <f>IF(INDEX(技能效果!N:N,MATCH(B932,技能效果!B:B,0))=0,INDEX(技能效果!M:M,MATCH(技能效果等级!B932,技能效果!B:B,0)),INDEX(技能效果!M:M,MATCH(技能效果等级!B932,技能效果!B:B,0))*VLOOKUP(E932,技能数值计算!$C$19:$D$28,2,FALSE))</f>
        <v>0</v>
      </c>
      <c r="P932" s="97"/>
      <c r="Q932" s="97"/>
      <c r="R932" s="95" t="str">
        <f>IF(INDEX(技能效果!O:O,MATCH(技能效果等级!B932,技能效果!B:B,0))="","",INDEX(技能效果!O:O,MATCH(技能效果等级!B932,技能效果!B:B,0)))</f>
        <v/>
      </c>
      <c r="S932" s="97"/>
      <c r="T932" s="97"/>
      <c r="U932" s="97"/>
      <c r="V932" s="96" t="str">
        <f>IF(INDEX(技能效果!AF:AF,MATCH(技能效果等级!B932,技能效果!B:B,0))="","",INDEX(技能效果!AF:AF,MATCH(技能效果等级!B932,技能效果!B:B,0)))</f>
        <v/>
      </c>
      <c r="W932" s="95">
        <f t="shared" si="12"/>
        <v>84</v>
      </c>
      <c r="X932" s="97"/>
      <c r="Y932" s="97"/>
    </row>
    <row r="933" spans="1:25" ht="16.5" x14ac:dyDescent="0.2">
      <c r="A933" s="62">
        <v>930</v>
      </c>
      <c r="B933" s="95">
        <f>INDEX(技能效果!B:B,MATCH(技能效果等级!W933,技能效果!AE:AE,0))</f>
        <v>130200201</v>
      </c>
      <c r="C933" s="95" t="str">
        <f>INDEX(技能效果!C:C,MATCH(技能效果等级!B933,技能效果!B:B,0))</f>
        <v>曹玄亮技能2造成伤害</v>
      </c>
      <c r="D933" s="96" t="s">
        <v>873</v>
      </c>
      <c r="E933" s="95">
        <v>6</v>
      </c>
      <c r="F933" s="95">
        <f>INDEX(技能效果!H:H,MATCH(技能效果等级!B933,技能效果!B:B,0))</f>
        <v>1001</v>
      </c>
      <c r="G933" s="95">
        <f>IF(INDEX(技能效果!K:K,MATCH(B933,技能效果!B:B,0))=0,INDEX(技能效果!I:I,MATCH(技能效果等级!B933,技能效果!B:B,0)),INDEX(技能效果!I:I,MATCH(技能效果等级!B933,技能效果!B:B,0))*VLOOKUP(E933,技能数值计算!$C$19:$D$28,2,FALSE))</f>
        <v>1.7999999999999998</v>
      </c>
      <c r="H933" s="95">
        <f>INDEX(技能效果!J:J,MATCH(技能效果等级!B933,技能效果!B:B,0))</f>
        <v>0</v>
      </c>
      <c r="I933" s="97"/>
      <c r="J933" s="97"/>
      <c r="K933" s="97"/>
      <c r="L933" s="97"/>
      <c r="M933" s="97"/>
      <c r="N933" s="96" t="str">
        <f>IF(INDEX(技能效果!L:L,MATCH(技能效果等级!B933,技能效果!B:B,0))="","",INDEX(技能效果!L:L,MATCH(技能效果等级!B933,技能效果!B:B,0)))</f>
        <v/>
      </c>
      <c r="O933" s="95">
        <f>IF(INDEX(技能效果!N:N,MATCH(B933,技能效果!B:B,0))=0,INDEX(技能效果!M:M,MATCH(技能效果等级!B933,技能效果!B:B,0)),INDEX(技能效果!M:M,MATCH(技能效果等级!B933,技能效果!B:B,0))*VLOOKUP(E933,技能数值计算!$C$19:$D$28,2,FALSE))</f>
        <v>0</v>
      </c>
      <c r="P933" s="97"/>
      <c r="Q933" s="97"/>
      <c r="R933" s="95" t="str">
        <f>IF(INDEX(技能效果!O:O,MATCH(技能效果等级!B933,技能效果!B:B,0))="","",INDEX(技能效果!O:O,MATCH(技能效果等级!B933,技能效果!B:B,0)))</f>
        <v/>
      </c>
      <c r="S933" s="97"/>
      <c r="T933" s="97"/>
      <c r="U933" s="97"/>
      <c r="V933" s="96" t="str">
        <f>IF(INDEX(技能效果!AF:AF,MATCH(技能效果等级!B933,技能效果!B:B,0))="","",INDEX(技能效果!AF:AF,MATCH(技能效果等级!B933,技能效果!B:B,0)))</f>
        <v/>
      </c>
      <c r="W933" s="95">
        <f t="shared" si="12"/>
        <v>84</v>
      </c>
      <c r="X933" s="97"/>
      <c r="Y933" s="97"/>
    </row>
    <row r="934" spans="1:25" ht="16.5" x14ac:dyDescent="0.2">
      <c r="A934" s="62">
        <v>931</v>
      </c>
      <c r="B934" s="95">
        <f>INDEX(技能效果!B:B,MATCH(技能效果等级!W934,技能效果!AE:AE,0))</f>
        <v>130200201</v>
      </c>
      <c r="C934" s="95" t="str">
        <f>INDEX(技能效果!C:C,MATCH(技能效果等级!B934,技能效果!B:B,0))</f>
        <v>曹玄亮技能2造成伤害</v>
      </c>
      <c r="D934" s="96" t="s">
        <v>873</v>
      </c>
      <c r="E934" s="95">
        <v>7</v>
      </c>
      <c r="F934" s="95">
        <f>INDEX(技能效果!H:H,MATCH(技能效果等级!B934,技能效果!B:B,0))</f>
        <v>1001</v>
      </c>
      <c r="G934" s="95">
        <f>IF(INDEX(技能效果!K:K,MATCH(B934,技能效果!B:B,0))=0,INDEX(技能效果!I:I,MATCH(技能效果等级!B934,技能效果!B:B,0)),INDEX(技能效果!I:I,MATCH(技能效果等级!B934,技能效果!B:B,0))*VLOOKUP(E934,技能数值计算!$C$19:$D$28,2,FALSE))</f>
        <v>1.9500000000000002</v>
      </c>
      <c r="H934" s="95">
        <f>INDEX(技能效果!J:J,MATCH(技能效果等级!B934,技能效果!B:B,0))</f>
        <v>0</v>
      </c>
      <c r="I934" s="97"/>
      <c r="J934" s="97"/>
      <c r="K934" s="97"/>
      <c r="L934" s="97"/>
      <c r="M934" s="97"/>
      <c r="N934" s="96" t="str">
        <f>IF(INDEX(技能效果!L:L,MATCH(技能效果等级!B934,技能效果!B:B,0))="","",INDEX(技能效果!L:L,MATCH(技能效果等级!B934,技能效果!B:B,0)))</f>
        <v/>
      </c>
      <c r="O934" s="95">
        <f>IF(INDEX(技能效果!N:N,MATCH(B934,技能效果!B:B,0))=0,INDEX(技能效果!M:M,MATCH(技能效果等级!B934,技能效果!B:B,0)),INDEX(技能效果!M:M,MATCH(技能效果等级!B934,技能效果!B:B,0))*VLOOKUP(E934,技能数值计算!$C$19:$D$28,2,FALSE))</f>
        <v>0</v>
      </c>
      <c r="P934" s="97"/>
      <c r="Q934" s="97"/>
      <c r="R934" s="95" t="str">
        <f>IF(INDEX(技能效果!O:O,MATCH(技能效果等级!B934,技能效果!B:B,0))="","",INDEX(技能效果!O:O,MATCH(技能效果等级!B934,技能效果!B:B,0)))</f>
        <v/>
      </c>
      <c r="S934" s="97"/>
      <c r="T934" s="97"/>
      <c r="U934" s="97"/>
      <c r="V934" s="96" t="str">
        <f>IF(INDEX(技能效果!AF:AF,MATCH(技能效果等级!B934,技能效果!B:B,0))="","",INDEX(技能效果!AF:AF,MATCH(技能效果等级!B934,技能效果!B:B,0)))</f>
        <v/>
      </c>
      <c r="W934" s="95">
        <f t="shared" si="12"/>
        <v>84</v>
      </c>
      <c r="X934" s="97"/>
      <c r="Y934" s="97"/>
    </row>
    <row r="935" spans="1:25" ht="16.5" x14ac:dyDescent="0.2">
      <c r="A935" s="62">
        <v>932</v>
      </c>
      <c r="B935" s="95">
        <f>INDEX(技能效果!B:B,MATCH(技能效果等级!W935,技能效果!AE:AE,0))</f>
        <v>130200201</v>
      </c>
      <c r="C935" s="95" t="str">
        <f>INDEX(技能效果!C:C,MATCH(技能效果等级!B935,技能效果!B:B,0))</f>
        <v>曹玄亮技能2造成伤害</v>
      </c>
      <c r="D935" s="96" t="s">
        <v>873</v>
      </c>
      <c r="E935" s="95">
        <v>8</v>
      </c>
      <c r="F935" s="95">
        <f>INDEX(技能效果!H:H,MATCH(技能效果等级!B935,技能效果!B:B,0))</f>
        <v>1001</v>
      </c>
      <c r="G935" s="95">
        <f>IF(INDEX(技能效果!K:K,MATCH(B935,技能效果!B:B,0))=0,INDEX(技能效果!I:I,MATCH(技能效果等级!B935,技能效果!B:B,0)),INDEX(技能效果!I:I,MATCH(技能效果等级!B935,技能效果!B:B,0))*VLOOKUP(E935,技能数值计算!$C$19:$D$28,2,FALSE))</f>
        <v>2.1</v>
      </c>
      <c r="H935" s="95">
        <f>INDEX(技能效果!J:J,MATCH(技能效果等级!B935,技能效果!B:B,0))</f>
        <v>0</v>
      </c>
      <c r="I935" s="97"/>
      <c r="J935" s="97"/>
      <c r="K935" s="97"/>
      <c r="L935" s="97"/>
      <c r="M935" s="97"/>
      <c r="N935" s="96" t="str">
        <f>IF(INDEX(技能效果!L:L,MATCH(技能效果等级!B935,技能效果!B:B,0))="","",INDEX(技能效果!L:L,MATCH(技能效果等级!B935,技能效果!B:B,0)))</f>
        <v/>
      </c>
      <c r="O935" s="95">
        <f>IF(INDEX(技能效果!N:N,MATCH(B935,技能效果!B:B,0))=0,INDEX(技能效果!M:M,MATCH(技能效果等级!B935,技能效果!B:B,0)),INDEX(技能效果!M:M,MATCH(技能效果等级!B935,技能效果!B:B,0))*VLOOKUP(E935,技能数值计算!$C$19:$D$28,2,FALSE))</f>
        <v>0</v>
      </c>
      <c r="P935" s="97"/>
      <c r="Q935" s="97"/>
      <c r="R935" s="95" t="str">
        <f>IF(INDEX(技能效果!O:O,MATCH(技能效果等级!B935,技能效果!B:B,0))="","",INDEX(技能效果!O:O,MATCH(技能效果等级!B935,技能效果!B:B,0)))</f>
        <v/>
      </c>
      <c r="S935" s="97"/>
      <c r="T935" s="97"/>
      <c r="U935" s="97"/>
      <c r="V935" s="96" t="str">
        <f>IF(INDEX(技能效果!AF:AF,MATCH(技能效果等级!B935,技能效果!B:B,0))="","",INDEX(技能效果!AF:AF,MATCH(技能效果等级!B935,技能效果!B:B,0)))</f>
        <v/>
      </c>
      <c r="W935" s="95">
        <f t="shared" si="12"/>
        <v>84</v>
      </c>
      <c r="X935" s="97"/>
      <c r="Y935" s="97"/>
    </row>
    <row r="936" spans="1:25" ht="16.5" x14ac:dyDescent="0.2">
      <c r="A936" s="62">
        <v>933</v>
      </c>
      <c r="B936" s="95">
        <f>INDEX(技能效果!B:B,MATCH(技能效果等级!W936,技能效果!AE:AE,0))</f>
        <v>130200201</v>
      </c>
      <c r="C936" s="95" t="str">
        <f>INDEX(技能效果!C:C,MATCH(技能效果等级!B936,技能效果!B:B,0))</f>
        <v>曹玄亮技能2造成伤害</v>
      </c>
      <c r="D936" s="96" t="s">
        <v>873</v>
      </c>
      <c r="E936" s="95">
        <v>9</v>
      </c>
      <c r="F936" s="95">
        <f>INDEX(技能效果!H:H,MATCH(技能效果等级!B936,技能效果!B:B,0))</f>
        <v>1001</v>
      </c>
      <c r="G936" s="95">
        <f>IF(INDEX(技能效果!K:K,MATCH(B936,技能效果!B:B,0))=0,INDEX(技能效果!I:I,MATCH(技能效果等级!B936,技能效果!B:B,0)),INDEX(技能效果!I:I,MATCH(技能效果等级!B936,技能效果!B:B,0))*VLOOKUP(E936,技能数值计算!$C$19:$D$28,2,FALSE))</f>
        <v>2.3000000000000003</v>
      </c>
      <c r="H936" s="95">
        <f>INDEX(技能效果!J:J,MATCH(技能效果等级!B936,技能效果!B:B,0))</f>
        <v>0</v>
      </c>
      <c r="I936" s="97"/>
      <c r="J936" s="97"/>
      <c r="K936" s="97"/>
      <c r="L936" s="97"/>
      <c r="M936" s="97"/>
      <c r="N936" s="96" t="str">
        <f>IF(INDEX(技能效果!L:L,MATCH(技能效果等级!B936,技能效果!B:B,0))="","",INDEX(技能效果!L:L,MATCH(技能效果等级!B936,技能效果!B:B,0)))</f>
        <v/>
      </c>
      <c r="O936" s="95">
        <f>IF(INDEX(技能效果!N:N,MATCH(B936,技能效果!B:B,0))=0,INDEX(技能效果!M:M,MATCH(技能效果等级!B936,技能效果!B:B,0)),INDEX(技能效果!M:M,MATCH(技能效果等级!B936,技能效果!B:B,0))*VLOOKUP(E936,技能数值计算!$C$19:$D$28,2,FALSE))</f>
        <v>0</v>
      </c>
      <c r="P936" s="97"/>
      <c r="Q936" s="97"/>
      <c r="R936" s="95" t="str">
        <f>IF(INDEX(技能效果!O:O,MATCH(技能效果等级!B936,技能效果!B:B,0))="","",INDEX(技能效果!O:O,MATCH(技能效果等级!B936,技能效果!B:B,0)))</f>
        <v/>
      </c>
      <c r="S936" s="97"/>
      <c r="T936" s="97"/>
      <c r="U936" s="97"/>
      <c r="V936" s="96" t="str">
        <f>IF(INDEX(技能效果!AF:AF,MATCH(技能效果等级!B936,技能效果!B:B,0))="","",INDEX(技能效果!AF:AF,MATCH(技能效果等级!B936,技能效果!B:B,0)))</f>
        <v/>
      </c>
      <c r="W936" s="95">
        <f t="shared" si="12"/>
        <v>84</v>
      </c>
      <c r="X936" s="97"/>
      <c r="Y936" s="97"/>
    </row>
    <row r="937" spans="1:25" ht="16.5" x14ac:dyDescent="0.2">
      <c r="A937" s="62">
        <v>934</v>
      </c>
      <c r="B937" s="95">
        <f>INDEX(技能效果!B:B,MATCH(技能效果等级!W937,技能效果!AE:AE,0))</f>
        <v>130200201</v>
      </c>
      <c r="C937" s="95" t="str">
        <f>INDEX(技能效果!C:C,MATCH(技能效果等级!B937,技能效果!B:B,0))</f>
        <v>曹玄亮技能2造成伤害</v>
      </c>
      <c r="D937" s="96" t="s">
        <v>873</v>
      </c>
      <c r="E937" s="95">
        <v>10</v>
      </c>
      <c r="F937" s="95">
        <f>INDEX(技能效果!H:H,MATCH(技能效果等级!B937,技能效果!B:B,0))</f>
        <v>1001</v>
      </c>
      <c r="G937" s="95">
        <f>IF(INDEX(技能效果!K:K,MATCH(B937,技能效果!B:B,0))=0,INDEX(技能效果!I:I,MATCH(技能效果等级!B937,技能效果!B:B,0)),INDEX(技能效果!I:I,MATCH(技能效果等级!B937,技能效果!B:B,0))*VLOOKUP(E937,技能数值计算!$C$19:$D$28,2,FALSE))</f>
        <v>2.5</v>
      </c>
      <c r="H937" s="95">
        <f>INDEX(技能效果!J:J,MATCH(技能效果等级!B937,技能效果!B:B,0))</f>
        <v>0</v>
      </c>
      <c r="I937" s="97"/>
      <c r="J937" s="97"/>
      <c r="K937" s="97"/>
      <c r="L937" s="97"/>
      <c r="M937" s="97"/>
      <c r="N937" s="96" t="str">
        <f>IF(INDEX(技能效果!L:L,MATCH(技能效果等级!B937,技能效果!B:B,0))="","",INDEX(技能效果!L:L,MATCH(技能效果等级!B937,技能效果!B:B,0)))</f>
        <v/>
      </c>
      <c r="O937" s="95">
        <f>IF(INDEX(技能效果!N:N,MATCH(B937,技能效果!B:B,0))=0,INDEX(技能效果!M:M,MATCH(技能效果等级!B937,技能效果!B:B,0)),INDEX(技能效果!M:M,MATCH(技能效果等级!B937,技能效果!B:B,0))*VLOOKUP(E937,技能数值计算!$C$19:$D$28,2,FALSE))</f>
        <v>0</v>
      </c>
      <c r="P937" s="97"/>
      <c r="Q937" s="97"/>
      <c r="R937" s="95" t="str">
        <f>IF(INDEX(技能效果!O:O,MATCH(技能效果等级!B937,技能效果!B:B,0))="","",INDEX(技能效果!O:O,MATCH(技能效果等级!B937,技能效果!B:B,0)))</f>
        <v/>
      </c>
      <c r="S937" s="97"/>
      <c r="T937" s="97"/>
      <c r="U937" s="97"/>
      <c r="V937" s="96" t="str">
        <f>IF(INDEX(技能效果!AF:AF,MATCH(技能效果等级!B937,技能效果!B:B,0))="","",INDEX(技能效果!AF:AF,MATCH(技能效果等级!B937,技能效果!B:B,0)))</f>
        <v/>
      </c>
      <c r="W937" s="95">
        <f t="shared" si="12"/>
        <v>84</v>
      </c>
      <c r="X937" s="97"/>
      <c r="Y937" s="97"/>
    </row>
    <row r="938" spans="1:25" ht="16.5" x14ac:dyDescent="0.2">
      <c r="A938" s="62">
        <v>935</v>
      </c>
      <c r="B938" s="95">
        <f>INDEX(技能效果!B:B,MATCH(技能效果等级!W938,技能效果!AE:AE,0))</f>
        <v>130200202</v>
      </c>
      <c r="C938" s="95" t="str">
        <f>INDEX(技能效果!C:C,MATCH(技能效果等级!B938,技能效果!B:B,0))</f>
        <v>曹玄亮技能2目标两旁造成伤害</v>
      </c>
      <c r="D938" s="96" t="s">
        <v>873</v>
      </c>
      <c r="E938" s="95">
        <v>1</v>
      </c>
      <c r="F938" s="95">
        <f>INDEX(技能效果!H:H,MATCH(技能效果等级!B938,技能效果!B:B,0))</f>
        <v>1001</v>
      </c>
      <c r="G938" s="95">
        <f>IF(INDEX(技能效果!K:K,MATCH(B938,技能效果!B:B,0))=0,INDEX(技能效果!I:I,MATCH(技能效果等级!B938,技能效果!B:B,0)),INDEX(技能效果!I:I,MATCH(技能效果等级!B938,技能效果!B:B,0))*VLOOKUP(E938,技能数值计算!$C$19:$D$28,2,FALSE))</f>
        <v>0.25</v>
      </c>
      <c r="H938" s="95">
        <f>INDEX(技能效果!J:J,MATCH(技能效果等级!B938,技能效果!B:B,0))</f>
        <v>0</v>
      </c>
      <c r="I938" s="97"/>
      <c r="J938" s="97"/>
      <c r="K938" s="97"/>
      <c r="L938" s="97"/>
      <c r="M938" s="97"/>
      <c r="N938" s="96" t="str">
        <f>IF(INDEX(技能效果!L:L,MATCH(技能效果等级!B938,技能效果!B:B,0))="","",INDEX(技能效果!L:L,MATCH(技能效果等级!B938,技能效果!B:B,0)))</f>
        <v/>
      </c>
      <c r="O938" s="95">
        <f>IF(INDEX(技能效果!N:N,MATCH(B938,技能效果!B:B,0))=0,INDEX(技能效果!M:M,MATCH(技能效果等级!B938,技能效果!B:B,0)),INDEX(技能效果!M:M,MATCH(技能效果等级!B938,技能效果!B:B,0))*VLOOKUP(E938,技能数值计算!$C$19:$D$28,2,FALSE))</f>
        <v>0</v>
      </c>
      <c r="P938" s="97"/>
      <c r="Q938" s="97"/>
      <c r="R938" s="95" t="str">
        <f>IF(INDEX(技能效果!O:O,MATCH(技能效果等级!B938,技能效果!B:B,0))="","",INDEX(技能效果!O:O,MATCH(技能效果等级!B938,技能效果!B:B,0)))</f>
        <v/>
      </c>
      <c r="S938" s="97"/>
      <c r="T938" s="97"/>
      <c r="U938" s="97"/>
      <c r="V938" s="96" t="str">
        <f>IF(INDEX(技能效果!AF:AF,MATCH(技能效果等级!B938,技能效果!B:B,0))="","",INDEX(技能效果!AF:AF,MATCH(技能效果等级!B938,技能效果!B:B,0)))</f>
        <v/>
      </c>
      <c r="W938" s="95">
        <f t="shared" si="12"/>
        <v>85</v>
      </c>
      <c r="X938" s="97"/>
      <c r="Y938" s="97"/>
    </row>
    <row r="939" spans="1:25" ht="16.5" x14ac:dyDescent="0.2">
      <c r="A939" s="62">
        <v>936</v>
      </c>
      <c r="B939" s="95">
        <f>INDEX(技能效果!B:B,MATCH(技能效果等级!W939,技能效果!AE:AE,0))</f>
        <v>130200202</v>
      </c>
      <c r="C939" s="95" t="str">
        <f>INDEX(技能效果!C:C,MATCH(技能效果等级!B939,技能效果!B:B,0))</f>
        <v>曹玄亮技能2目标两旁造成伤害</v>
      </c>
      <c r="D939" s="96" t="s">
        <v>873</v>
      </c>
      <c r="E939" s="95">
        <v>2</v>
      </c>
      <c r="F939" s="95">
        <f>INDEX(技能效果!H:H,MATCH(技能效果等级!B939,技能效果!B:B,0))</f>
        <v>1001</v>
      </c>
      <c r="G939" s="95">
        <f>IF(INDEX(技能效果!K:K,MATCH(B939,技能效果!B:B,0))=0,INDEX(技能效果!I:I,MATCH(技能效果等级!B939,技能效果!B:B,0)),INDEX(技能效果!I:I,MATCH(技能效果等级!B939,技能效果!B:B,0))*VLOOKUP(E939,技能数值计算!$C$19:$D$28,2,FALSE))</f>
        <v>0.27</v>
      </c>
      <c r="H939" s="95">
        <f>INDEX(技能效果!J:J,MATCH(技能效果等级!B939,技能效果!B:B,0))</f>
        <v>0</v>
      </c>
      <c r="I939" s="97"/>
      <c r="J939" s="97"/>
      <c r="K939" s="97"/>
      <c r="L939" s="97"/>
      <c r="M939" s="97"/>
      <c r="N939" s="96" t="str">
        <f>IF(INDEX(技能效果!L:L,MATCH(技能效果等级!B939,技能效果!B:B,0))="","",INDEX(技能效果!L:L,MATCH(技能效果等级!B939,技能效果!B:B,0)))</f>
        <v/>
      </c>
      <c r="O939" s="95">
        <f>IF(INDEX(技能效果!N:N,MATCH(B939,技能效果!B:B,0))=0,INDEX(技能效果!M:M,MATCH(技能效果等级!B939,技能效果!B:B,0)),INDEX(技能效果!M:M,MATCH(技能效果等级!B939,技能效果!B:B,0))*VLOOKUP(E939,技能数值计算!$C$19:$D$28,2,FALSE))</f>
        <v>0</v>
      </c>
      <c r="P939" s="97"/>
      <c r="Q939" s="97"/>
      <c r="R939" s="95" t="str">
        <f>IF(INDEX(技能效果!O:O,MATCH(技能效果等级!B939,技能效果!B:B,0))="","",INDEX(技能效果!O:O,MATCH(技能效果等级!B939,技能效果!B:B,0)))</f>
        <v/>
      </c>
      <c r="S939" s="97"/>
      <c r="T939" s="97"/>
      <c r="U939" s="97"/>
      <c r="V939" s="96" t="str">
        <f>IF(INDEX(技能效果!AF:AF,MATCH(技能效果等级!B939,技能效果!B:B,0))="","",INDEX(技能效果!AF:AF,MATCH(技能效果等级!B939,技能效果!B:B,0)))</f>
        <v/>
      </c>
      <c r="W939" s="95">
        <f t="shared" si="12"/>
        <v>85</v>
      </c>
      <c r="X939" s="97"/>
      <c r="Y939" s="97"/>
    </row>
    <row r="940" spans="1:25" ht="16.5" x14ac:dyDescent="0.2">
      <c r="A940" s="62">
        <v>937</v>
      </c>
      <c r="B940" s="95">
        <f>INDEX(技能效果!B:B,MATCH(技能效果等级!W940,技能效果!AE:AE,0))</f>
        <v>130200202</v>
      </c>
      <c r="C940" s="95" t="str">
        <f>INDEX(技能效果!C:C,MATCH(技能效果等级!B940,技能效果!B:B,0))</f>
        <v>曹玄亮技能2目标两旁造成伤害</v>
      </c>
      <c r="D940" s="96" t="s">
        <v>873</v>
      </c>
      <c r="E940" s="95">
        <v>3</v>
      </c>
      <c r="F940" s="95">
        <f>INDEX(技能效果!H:H,MATCH(技能效果等级!B940,技能效果!B:B,0))</f>
        <v>1001</v>
      </c>
      <c r="G940" s="95">
        <f>IF(INDEX(技能效果!K:K,MATCH(B940,技能效果!B:B,0))=0,INDEX(技能效果!I:I,MATCH(技能效果等级!B940,技能效果!B:B,0)),INDEX(技能效果!I:I,MATCH(技能效果等级!B940,技能效果!B:B,0))*VLOOKUP(E940,技能数值计算!$C$19:$D$28,2,FALSE))</f>
        <v>0.28999999999999998</v>
      </c>
      <c r="H940" s="95">
        <f>INDEX(技能效果!J:J,MATCH(技能效果等级!B940,技能效果!B:B,0))</f>
        <v>0</v>
      </c>
      <c r="I940" s="97"/>
      <c r="J940" s="97"/>
      <c r="K940" s="97"/>
      <c r="L940" s="97"/>
      <c r="M940" s="97"/>
      <c r="N940" s="96" t="str">
        <f>IF(INDEX(技能效果!L:L,MATCH(技能效果等级!B940,技能效果!B:B,0))="","",INDEX(技能效果!L:L,MATCH(技能效果等级!B940,技能效果!B:B,0)))</f>
        <v/>
      </c>
      <c r="O940" s="95">
        <f>IF(INDEX(技能效果!N:N,MATCH(B940,技能效果!B:B,0))=0,INDEX(技能效果!M:M,MATCH(技能效果等级!B940,技能效果!B:B,0)),INDEX(技能效果!M:M,MATCH(技能效果等级!B940,技能效果!B:B,0))*VLOOKUP(E940,技能数值计算!$C$19:$D$28,2,FALSE))</f>
        <v>0</v>
      </c>
      <c r="P940" s="97"/>
      <c r="Q940" s="97"/>
      <c r="R940" s="95" t="str">
        <f>IF(INDEX(技能效果!O:O,MATCH(技能效果等级!B940,技能效果!B:B,0))="","",INDEX(技能效果!O:O,MATCH(技能效果等级!B940,技能效果!B:B,0)))</f>
        <v/>
      </c>
      <c r="S940" s="97"/>
      <c r="T940" s="97"/>
      <c r="U940" s="97"/>
      <c r="V940" s="96" t="str">
        <f>IF(INDEX(技能效果!AF:AF,MATCH(技能效果等级!B940,技能效果!B:B,0))="","",INDEX(技能效果!AF:AF,MATCH(技能效果等级!B940,技能效果!B:B,0)))</f>
        <v/>
      </c>
      <c r="W940" s="95">
        <f t="shared" si="12"/>
        <v>85</v>
      </c>
      <c r="X940" s="97"/>
      <c r="Y940" s="97"/>
    </row>
    <row r="941" spans="1:25" ht="16.5" x14ac:dyDescent="0.2">
      <c r="A941" s="62">
        <v>938</v>
      </c>
      <c r="B941" s="95">
        <f>INDEX(技能效果!B:B,MATCH(技能效果等级!W941,技能效果!AE:AE,0))</f>
        <v>130200202</v>
      </c>
      <c r="C941" s="95" t="str">
        <f>INDEX(技能效果!C:C,MATCH(技能效果等级!B941,技能效果!B:B,0))</f>
        <v>曹玄亮技能2目标两旁造成伤害</v>
      </c>
      <c r="D941" s="96" t="s">
        <v>873</v>
      </c>
      <c r="E941" s="95">
        <v>4</v>
      </c>
      <c r="F941" s="95">
        <f>INDEX(技能效果!H:H,MATCH(技能效果等级!B941,技能效果!B:B,0))</f>
        <v>1001</v>
      </c>
      <c r="G941" s="95">
        <f>IF(INDEX(技能效果!K:K,MATCH(B941,技能效果!B:B,0))=0,INDEX(技能效果!I:I,MATCH(技能效果等级!B941,技能效果!B:B,0)),INDEX(技能效果!I:I,MATCH(技能效果等级!B941,技能效果!B:B,0))*VLOOKUP(E941,技能数值计算!$C$19:$D$28,2,FALSE))</f>
        <v>0.31</v>
      </c>
      <c r="H941" s="95">
        <f>INDEX(技能效果!J:J,MATCH(技能效果等级!B941,技能效果!B:B,0))</f>
        <v>0</v>
      </c>
      <c r="I941" s="97"/>
      <c r="J941" s="97"/>
      <c r="K941" s="97"/>
      <c r="L941" s="97"/>
      <c r="M941" s="97"/>
      <c r="N941" s="96" t="str">
        <f>IF(INDEX(技能效果!L:L,MATCH(技能效果等级!B941,技能效果!B:B,0))="","",INDEX(技能效果!L:L,MATCH(技能效果等级!B941,技能效果!B:B,0)))</f>
        <v/>
      </c>
      <c r="O941" s="95">
        <f>IF(INDEX(技能效果!N:N,MATCH(B941,技能效果!B:B,0))=0,INDEX(技能效果!M:M,MATCH(技能效果等级!B941,技能效果!B:B,0)),INDEX(技能效果!M:M,MATCH(技能效果等级!B941,技能效果!B:B,0))*VLOOKUP(E941,技能数值计算!$C$19:$D$28,2,FALSE))</f>
        <v>0</v>
      </c>
      <c r="P941" s="97"/>
      <c r="Q941" s="97"/>
      <c r="R941" s="95" t="str">
        <f>IF(INDEX(技能效果!O:O,MATCH(技能效果等级!B941,技能效果!B:B,0))="","",INDEX(技能效果!O:O,MATCH(技能效果等级!B941,技能效果!B:B,0)))</f>
        <v/>
      </c>
      <c r="S941" s="97"/>
      <c r="T941" s="97"/>
      <c r="U941" s="97"/>
      <c r="V941" s="96" t="str">
        <f>IF(INDEX(技能效果!AF:AF,MATCH(技能效果等级!B941,技能效果!B:B,0))="","",INDEX(技能效果!AF:AF,MATCH(技能效果等级!B941,技能效果!B:B,0)))</f>
        <v/>
      </c>
      <c r="W941" s="95">
        <f t="shared" ref="W941:W1004" si="13">W931+1</f>
        <v>85</v>
      </c>
      <c r="X941" s="97"/>
      <c r="Y941" s="97"/>
    </row>
    <row r="942" spans="1:25" ht="16.5" x14ac:dyDescent="0.2">
      <c r="A942" s="62">
        <v>939</v>
      </c>
      <c r="B942" s="95">
        <f>INDEX(技能效果!B:B,MATCH(技能效果等级!W942,技能效果!AE:AE,0))</f>
        <v>130200202</v>
      </c>
      <c r="C942" s="95" t="str">
        <f>INDEX(技能效果!C:C,MATCH(技能效果等级!B942,技能效果!B:B,0))</f>
        <v>曹玄亮技能2目标两旁造成伤害</v>
      </c>
      <c r="D942" s="96" t="s">
        <v>873</v>
      </c>
      <c r="E942" s="95">
        <v>5</v>
      </c>
      <c r="F942" s="95">
        <f>INDEX(技能效果!H:H,MATCH(技能效果等级!B942,技能效果!B:B,0))</f>
        <v>1001</v>
      </c>
      <c r="G942" s="95">
        <f>IF(INDEX(技能效果!K:K,MATCH(B942,技能效果!B:B,0))=0,INDEX(技能效果!I:I,MATCH(技能效果等级!B942,技能效果!B:B,0)),INDEX(技能效果!I:I,MATCH(技能效果等级!B942,技能效果!B:B,0))*VLOOKUP(E942,技能数值计算!$C$19:$D$28,2,FALSE))</f>
        <v>0.33</v>
      </c>
      <c r="H942" s="95">
        <f>INDEX(技能效果!J:J,MATCH(技能效果等级!B942,技能效果!B:B,0))</f>
        <v>0</v>
      </c>
      <c r="I942" s="97"/>
      <c r="J942" s="97"/>
      <c r="K942" s="97"/>
      <c r="L942" s="97"/>
      <c r="M942" s="97"/>
      <c r="N942" s="96" t="str">
        <f>IF(INDEX(技能效果!L:L,MATCH(技能效果等级!B942,技能效果!B:B,0))="","",INDEX(技能效果!L:L,MATCH(技能效果等级!B942,技能效果!B:B,0)))</f>
        <v/>
      </c>
      <c r="O942" s="95">
        <f>IF(INDEX(技能效果!N:N,MATCH(B942,技能效果!B:B,0))=0,INDEX(技能效果!M:M,MATCH(技能效果等级!B942,技能效果!B:B,0)),INDEX(技能效果!M:M,MATCH(技能效果等级!B942,技能效果!B:B,0))*VLOOKUP(E942,技能数值计算!$C$19:$D$28,2,FALSE))</f>
        <v>0</v>
      </c>
      <c r="P942" s="97"/>
      <c r="Q942" s="97"/>
      <c r="R942" s="95" t="str">
        <f>IF(INDEX(技能效果!O:O,MATCH(技能效果等级!B942,技能效果!B:B,0))="","",INDEX(技能效果!O:O,MATCH(技能效果等级!B942,技能效果!B:B,0)))</f>
        <v/>
      </c>
      <c r="S942" s="97"/>
      <c r="T942" s="97"/>
      <c r="U942" s="97"/>
      <c r="V942" s="96" t="str">
        <f>IF(INDEX(技能效果!AF:AF,MATCH(技能效果等级!B942,技能效果!B:B,0))="","",INDEX(技能效果!AF:AF,MATCH(技能效果等级!B942,技能效果!B:B,0)))</f>
        <v/>
      </c>
      <c r="W942" s="95">
        <f t="shared" si="13"/>
        <v>85</v>
      </c>
      <c r="X942" s="97"/>
      <c r="Y942" s="97"/>
    </row>
    <row r="943" spans="1:25" ht="16.5" x14ac:dyDescent="0.2">
      <c r="A943" s="62">
        <v>940</v>
      </c>
      <c r="B943" s="95">
        <f>INDEX(技能效果!B:B,MATCH(技能效果等级!W943,技能效果!AE:AE,0))</f>
        <v>130200202</v>
      </c>
      <c r="C943" s="95" t="str">
        <f>INDEX(技能效果!C:C,MATCH(技能效果等级!B943,技能效果!B:B,0))</f>
        <v>曹玄亮技能2目标两旁造成伤害</v>
      </c>
      <c r="D943" s="96" t="s">
        <v>873</v>
      </c>
      <c r="E943" s="95">
        <v>6</v>
      </c>
      <c r="F943" s="95">
        <f>INDEX(技能效果!H:H,MATCH(技能效果等级!B943,技能效果!B:B,0))</f>
        <v>1001</v>
      </c>
      <c r="G943" s="95">
        <f>IF(INDEX(技能效果!K:K,MATCH(B943,技能效果!B:B,0))=0,INDEX(技能效果!I:I,MATCH(技能效果等级!B943,技能效果!B:B,0)),INDEX(技能效果!I:I,MATCH(技能效果等级!B943,技能效果!B:B,0))*VLOOKUP(E943,技能数值计算!$C$19:$D$28,2,FALSE))</f>
        <v>0.36</v>
      </c>
      <c r="H943" s="95">
        <f>INDEX(技能效果!J:J,MATCH(技能效果等级!B943,技能效果!B:B,0))</f>
        <v>0</v>
      </c>
      <c r="I943" s="97"/>
      <c r="J943" s="97"/>
      <c r="K943" s="97"/>
      <c r="L943" s="97"/>
      <c r="M943" s="97"/>
      <c r="N943" s="96" t="str">
        <f>IF(INDEX(技能效果!L:L,MATCH(技能效果等级!B943,技能效果!B:B,0))="","",INDEX(技能效果!L:L,MATCH(技能效果等级!B943,技能效果!B:B,0)))</f>
        <v/>
      </c>
      <c r="O943" s="95">
        <f>IF(INDEX(技能效果!N:N,MATCH(B943,技能效果!B:B,0))=0,INDEX(技能效果!M:M,MATCH(技能效果等级!B943,技能效果!B:B,0)),INDEX(技能效果!M:M,MATCH(技能效果等级!B943,技能效果!B:B,0))*VLOOKUP(E943,技能数值计算!$C$19:$D$28,2,FALSE))</f>
        <v>0</v>
      </c>
      <c r="P943" s="97"/>
      <c r="Q943" s="97"/>
      <c r="R943" s="95" t="str">
        <f>IF(INDEX(技能效果!O:O,MATCH(技能效果等级!B943,技能效果!B:B,0))="","",INDEX(技能效果!O:O,MATCH(技能效果等级!B943,技能效果!B:B,0)))</f>
        <v/>
      </c>
      <c r="S943" s="97"/>
      <c r="T943" s="97"/>
      <c r="U943" s="97"/>
      <c r="V943" s="96" t="str">
        <f>IF(INDEX(技能效果!AF:AF,MATCH(技能效果等级!B943,技能效果!B:B,0))="","",INDEX(技能效果!AF:AF,MATCH(技能效果等级!B943,技能效果!B:B,0)))</f>
        <v/>
      </c>
      <c r="W943" s="95">
        <f t="shared" si="13"/>
        <v>85</v>
      </c>
      <c r="X943" s="97"/>
      <c r="Y943" s="97"/>
    </row>
    <row r="944" spans="1:25" ht="16.5" x14ac:dyDescent="0.2">
      <c r="A944" s="62">
        <v>941</v>
      </c>
      <c r="B944" s="95">
        <f>INDEX(技能效果!B:B,MATCH(技能效果等级!W944,技能效果!AE:AE,0))</f>
        <v>130200202</v>
      </c>
      <c r="C944" s="95" t="str">
        <f>INDEX(技能效果!C:C,MATCH(技能效果等级!B944,技能效果!B:B,0))</f>
        <v>曹玄亮技能2目标两旁造成伤害</v>
      </c>
      <c r="D944" s="96" t="s">
        <v>873</v>
      </c>
      <c r="E944" s="95">
        <v>7</v>
      </c>
      <c r="F944" s="95">
        <f>INDEX(技能效果!H:H,MATCH(技能效果等级!B944,技能效果!B:B,0))</f>
        <v>1001</v>
      </c>
      <c r="G944" s="95">
        <f>IF(INDEX(技能效果!K:K,MATCH(B944,技能效果!B:B,0))=0,INDEX(技能效果!I:I,MATCH(技能效果等级!B944,技能效果!B:B,0)),INDEX(技能效果!I:I,MATCH(技能效果等级!B944,技能效果!B:B,0))*VLOOKUP(E944,技能数值计算!$C$19:$D$28,2,FALSE))</f>
        <v>0.39</v>
      </c>
      <c r="H944" s="95">
        <f>INDEX(技能效果!J:J,MATCH(技能效果等级!B944,技能效果!B:B,0))</f>
        <v>0</v>
      </c>
      <c r="I944" s="97"/>
      <c r="J944" s="97"/>
      <c r="K944" s="97"/>
      <c r="L944" s="97"/>
      <c r="M944" s="97"/>
      <c r="N944" s="96" t="str">
        <f>IF(INDEX(技能效果!L:L,MATCH(技能效果等级!B944,技能效果!B:B,0))="","",INDEX(技能效果!L:L,MATCH(技能效果等级!B944,技能效果!B:B,0)))</f>
        <v/>
      </c>
      <c r="O944" s="95">
        <f>IF(INDEX(技能效果!N:N,MATCH(B944,技能效果!B:B,0))=0,INDEX(技能效果!M:M,MATCH(技能效果等级!B944,技能效果!B:B,0)),INDEX(技能效果!M:M,MATCH(技能效果等级!B944,技能效果!B:B,0))*VLOOKUP(E944,技能数值计算!$C$19:$D$28,2,FALSE))</f>
        <v>0</v>
      </c>
      <c r="P944" s="97"/>
      <c r="Q944" s="97"/>
      <c r="R944" s="95" t="str">
        <f>IF(INDEX(技能效果!O:O,MATCH(技能效果等级!B944,技能效果!B:B,0))="","",INDEX(技能效果!O:O,MATCH(技能效果等级!B944,技能效果!B:B,0)))</f>
        <v/>
      </c>
      <c r="S944" s="97"/>
      <c r="T944" s="97"/>
      <c r="U944" s="97"/>
      <c r="V944" s="96" t="str">
        <f>IF(INDEX(技能效果!AF:AF,MATCH(技能效果等级!B944,技能效果!B:B,0))="","",INDEX(技能效果!AF:AF,MATCH(技能效果等级!B944,技能效果!B:B,0)))</f>
        <v/>
      </c>
      <c r="W944" s="95">
        <f t="shared" si="13"/>
        <v>85</v>
      </c>
      <c r="X944" s="97"/>
      <c r="Y944" s="97"/>
    </row>
    <row r="945" spans="1:25" ht="16.5" x14ac:dyDescent="0.2">
      <c r="A945" s="62">
        <v>942</v>
      </c>
      <c r="B945" s="95">
        <f>INDEX(技能效果!B:B,MATCH(技能效果等级!W945,技能效果!AE:AE,0))</f>
        <v>130200202</v>
      </c>
      <c r="C945" s="95" t="str">
        <f>INDEX(技能效果!C:C,MATCH(技能效果等级!B945,技能效果!B:B,0))</f>
        <v>曹玄亮技能2目标两旁造成伤害</v>
      </c>
      <c r="D945" s="96" t="s">
        <v>873</v>
      </c>
      <c r="E945" s="95">
        <v>8</v>
      </c>
      <c r="F945" s="95">
        <f>INDEX(技能效果!H:H,MATCH(技能效果等级!B945,技能效果!B:B,0))</f>
        <v>1001</v>
      </c>
      <c r="G945" s="95">
        <f>IF(INDEX(技能效果!K:K,MATCH(B945,技能效果!B:B,0))=0,INDEX(技能效果!I:I,MATCH(技能效果等级!B945,技能效果!B:B,0)),INDEX(技能效果!I:I,MATCH(技能效果等级!B945,技能效果!B:B,0))*VLOOKUP(E945,技能数值计算!$C$19:$D$28,2,FALSE))</f>
        <v>0.42</v>
      </c>
      <c r="H945" s="95">
        <f>INDEX(技能效果!J:J,MATCH(技能效果等级!B945,技能效果!B:B,0))</f>
        <v>0</v>
      </c>
      <c r="I945" s="97"/>
      <c r="J945" s="97"/>
      <c r="K945" s="97"/>
      <c r="L945" s="97"/>
      <c r="M945" s="97"/>
      <c r="N945" s="96" t="str">
        <f>IF(INDEX(技能效果!L:L,MATCH(技能效果等级!B945,技能效果!B:B,0))="","",INDEX(技能效果!L:L,MATCH(技能效果等级!B945,技能效果!B:B,0)))</f>
        <v/>
      </c>
      <c r="O945" s="95">
        <f>IF(INDEX(技能效果!N:N,MATCH(B945,技能效果!B:B,0))=0,INDEX(技能效果!M:M,MATCH(技能效果等级!B945,技能效果!B:B,0)),INDEX(技能效果!M:M,MATCH(技能效果等级!B945,技能效果!B:B,0))*VLOOKUP(E945,技能数值计算!$C$19:$D$28,2,FALSE))</f>
        <v>0</v>
      </c>
      <c r="P945" s="97"/>
      <c r="Q945" s="97"/>
      <c r="R945" s="95" t="str">
        <f>IF(INDEX(技能效果!O:O,MATCH(技能效果等级!B945,技能效果!B:B,0))="","",INDEX(技能效果!O:O,MATCH(技能效果等级!B945,技能效果!B:B,0)))</f>
        <v/>
      </c>
      <c r="S945" s="97"/>
      <c r="T945" s="97"/>
      <c r="U945" s="97"/>
      <c r="V945" s="96" t="str">
        <f>IF(INDEX(技能效果!AF:AF,MATCH(技能效果等级!B945,技能效果!B:B,0))="","",INDEX(技能效果!AF:AF,MATCH(技能效果等级!B945,技能效果!B:B,0)))</f>
        <v/>
      </c>
      <c r="W945" s="95">
        <f t="shared" si="13"/>
        <v>85</v>
      </c>
      <c r="X945" s="97"/>
      <c r="Y945" s="97"/>
    </row>
    <row r="946" spans="1:25" ht="16.5" x14ac:dyDescent="0.2">
      <c r="A946" s="62">
        <v>943</v>
      </c>
      <c r="B946" s="95">
        <f>INDEX(技能效果!B:B,MATCH(技能效果等级!W946,技能效果!AE:AE,0))</f>
        <v>130200202</v>
      </c>
      <c r="C946" s="95" t="str">
        <f>INDEX(技能效果!C:C,MATCH(技能效果等级!B946,技能效果!B:B,0))</f>
        <v>曹玄亮技能2目标两旁造成伤害</v>
      </c>
      <c r="D946" s="96" t="s">
        <v>873</v>
      </c>
      <c r="E946" s="95">
        <v>9</v>
      </c>
      <c r="F946" s="95">
        <f>INDEX(技能效果!H:H,MATCH(技能效果等级!B946,技能效果!B:B,0))</f>
        <v>1001</v>
      </c>
      <c r="G946" s="95">
        <f>IF(INDEX(技能效果!K:K,MATCH(B946,技能效果!B:B,0))=0,INDEX(技能效果!I:I,MATCH(技能效果等级!B946,技能效果!B:B,0)),INDEX(技能效果!I:I,MATCH(技能效果等级!B946,技能效果!B:B,0))*VLOOKUP(E946,技能数值计算!$C$19:$D$28,2,FALSE))</f>
        <v>0.46</v>
      </c>
      <c r="H946" s="95">
        <f>INDEX(技能效果!J:J,MATCH(技能效果等级!B946,技能效果!B:B,0))</f>
        <v>0</v>
      </c>
      <c r="I946" s="97"/>
      <c r="J946" s="97"/>
      <c r="K946" s="97"/>
      <c r="L946" s="97"/>
      <c r="M946" s="97"/>
      <c r="N946" s="96" t="str">
        <f>IF(INDEX(技能效果!L:L,MATCH(技能效果等级!B946,技能效果!B:B,0))="","",INDEX(技能效果!L:L,MATCH(技能效果等级!B946,技能效果!B:B,0)))</f>
        <v/>
      </c>
      <c r="O946" s="95">
        <f>IF(INDEX(技能效果!N:N,MATCH(B946,技能效果!B:B,0))=0,INDEX(技能效果!M:M,MATCH(技能效果等级!B946,技能效果!B:B,0)),INDEX(技能效果!M:M,MATCH(技能效果等级!B946,技能效果!B:B,0))*VLOOKUP(E946,技能数值计算!$C$19:$D$28,2,FALSE))</f>
        <v>0</v>
      </c>
      <c r="P946" s="97"/>
      <c r="Q946" s="97"/>
      <c r="R946" s="95" t="str">
        <f>IF(INDEX(技能效果!O:O,MATCH(技能效果等级!B946,技能效果!B:B,0))="","",INDEX(技能效果!O:O,MATCH(技能效果等级!B946,技能效果!B:B,0)))</f>
        <v/>
      </c>
      <c r="S946" s="97"/>
      <c r="T946" s="97"/>
      <c r="U946" s="97"/>
      <c r="V946" s="96" t="str">
        <f>IF(INDEX(技能效果!AF:AF,MATCH(技能效果等级!B946,技能效果!B:B,0))="","",INDEX(技能效果!AF:AF,MATCH(技能效果等级!B946,技能效果!B:B,0)))</f>
        <v/>
      </c>
      <c r="W946" s="95">
        <f t="shared" si="13"/>
        <v>85</v>
      </c>
      <c r="X946" s="97"/>
      <c r="Y946" s="97"/>
    </row>
    <row r="947" spans="1:25" ht="16.5" x14ac:dyDescent="0.2">
      <c r="A947" s="62">
        <v>944</v>
      </c>
      <c r="B947" s="95">
        <f>INDEX(技能效果!B:B,MATCH(技能效果等级!W947,技能效果!AE:AE,0))</f>
        <v>130200202</v>
      </c>
      <c r="C947" s="95" t="str">
        <f>INDEX(技能效果!C:C,MATCH(技能效果等级!B947,技能效果!B:B,0))</f>
        <v>曹玄亮技能2目标两旁造成伤害</v>
      </c>
      <c r="D947" s="96" t="s">
        <v>873</v>
      </c>
      <c r="E947" s="95">
        <v>10</v>
      </c>
      <c r="F947" s="95">
        <f>INDEX(技能效果!H:H,MATCH(技能效果等级!B947,技能效果!B:B,0))</f>
        <v>1001</v>
      </c>
      <c r="G947" s="95">
        <f>IF(INDEX(技能效果!K:K,MATCH(B947,技能效果!B:B,0))=0,INDEX(技能效果!I:I,MATCH(技能效果等级!B947,技能效果!B:B,0)),INDEX(技能效果!I:I,MATCH(技能效果等级!B947,技能效果!B:B,0))*VLOOKUP(E947,技能数值计算!$C$19:$D$28,2,FALSE))</f>
        <v>0.5</v>
      </c>
      <c r="H947" s="95">
        <f>INDEX(技能效果!J:J,MATCH(技能效果等级!B947,技能效果!B:B,0))</f>
        <v>0</v>
      </c>
      <c r="I947" s="97"/>
      <c r="J947" s="97"/>
      <c r="K947" s="97"/>
      <c r="L947" s="97"/>
      <c r="M947" s="97"/>
      <c r="N947" s="96" t="str">
        <f>IF(INDEX(技能效果!L:L,MATCH(技能效果等级!B947,技能效果!B:B,0))="","",INDEX(技能效果!L:L,MATCH(技能效果等级!B947,技能效果!B:B,0)))</f>
        <v/>
      </c>
      <c r="O947" s="95">
        <f>IF(INDEX(技能效果!N:N,MATCH(B947,技能效果!B:B,0))=0,INDEX(技能效果!M:M,MATCH(技能效果等级!B947,技能效果!B:B,0)),INDEX(技能效果!M:M,MATCH(技能效果等级!B947,技能效果!B:B,0))*VLOOKUP(E947,技能数值计算!$C$19:$D$28,2,FALSE))</f>
        <v>0</v>
      </c>
      <c r="P947" s="97"/>
      <c r="Q947" s="97"/>
      <c r="R947" s="95" t="str">
        <f>IF(INDEX(技能效果!O:O,MATCH(技能效果等级!B947,技能效果!B:B,0))="","",INDEX(技能效果!O:O,MATCH(技能效果等级!B947,技能效果!B:B,0)))</f>
        <v/>
      </c>
      <c r="S947" s="97"/>
      <c r="T947" s="97"/>
      <c r="U947" s="97"/>
      <c r="V947" s="96" t="str">
        <f>IF(INDEX(技能效果!AF:AF,MATCH(技能效果等级!B947,技能效果!B:B,0))="","",INDEX(技能效果!AF:AF,MATCH(技能效果等级!B947,技能效果!B:B,0)))</f>
        <v/>
      </c>
      <c r="W947" s="95">
        <f t="shared" si="13"/>
        <v>85</v>
      </c>
      <c r="X947" s="97"/>
      <c r="Y947" s="97"/>
    </row>
    <row r="948" spans="1:25" ht="16.5" x14ac:dyDescent="0.2">
      <c r="A948" s="62">
        <v>945</v>
      </c>
      <c r="B948" s="95">
        <f>INDEX(技能效果!B:B,MATCH(技能效果等级!W948,技能效果!AE:AE,0))</f>
        <v>130100301</v>
      </c>
      <c r="C948" s="95" t="str">
        <f>INDEX(技能效果!C:C,MATCH(技能效果等级!B948,技能效果!B:B,0))</f>
        <v>夏玲技能1造成伤害</v>
      </c>
      <c r="D948" s="96" t="s">
        <v>873</v>
      </c>
      <c r="E948" s="95">
        <v>1</v>
      </c>
      <c r="F948" s="95">
        <f>INDEX(技能效果!H:H,MATCH(技能效果等级!B948,技能效果!B:B,0))</f>
        <v>1001</v>
      </c>
      <c r="G948" s="95">
        <f>IF(INDEX(技能效果!K:K,MATCH(B948,技能效果!B:B,0))=0,INDEX(技能效果!I:I,MATCH(技能效果等级!B948,技能效果!B:B,0)),INDEX(技能效果!I:I,MATCH(技能效果等级!B948,技能效果!B:B,0))*VLOOKUP(E948,技能数值计算!$C$19:$D$28,2,FALSE))</f>
        <v>1</v>
      </c>
      <c r="H948" s="95">
        <f>INDEX(技能效果!J:J,MATCH(技能效果等级!B948,技能效果!B:B,0))</f>
        <v>0</v>
      </c>
      <c r="I948" s="97"/>
      <c r="J948" s="97"/>
      <c r="K948" s="97"/>
      <c r="L948" s="97"/>
      <c r="M948" s="97"/>
      <c r="N948" s="96" t="str">
        <f>IF(INDEX(技能效果!L:L,MATCH(技能效果等级!B948,技能效果!B:B,0))="","",INDEX(技能效果!L:L,MATCH(技能效果等级!B948,技能效果!B:B,0)))</f>
        <v/>
      </c>
      <c r="O948" s="95">
        <f>IF(INDEX(技能效果!N:N,MATCH(B948,技能效果!B:B,0))=0,INDEX(技能效果!M:M,MATCH(技能效果等级!B948,技能效果!B:B,0)),INDEX(技能效果!M:M,MATCH(技能效果等级!B948,技能效果!B:B,0))*VLOOKUP(E948,技能数值计算!$C$19:$D$28,2,FALSE))</f>
        <v>0</v>
      </c>
      <c r="P948" s="97"/>
      <c r="Q948" s="97"/>
      <c r="R948" s="95" t="str">
        <f>IF(INDEX(技能效果!O:O,MATCH(技能效果等级!B948,技能效果!B:B,0))="","",INDEX(技能效果!O:O,MATCH(技能效果等级!B948,技能效果!B:B,0)))</f>
        <v/>
      </c>
      <c r="S948" s="97"/>
      <c r="T948" s="97"/>
      <c r="U948" s="97"/>
      <c r="V948" s="96" t="str">
        <f>IF(INDEX(技能效果!AF:AF,MATCH(技能效果等级!B948,技能效果!B:B,0))="","",INDEX(技能效果!AF:AF,MATCH(技能效果等级!B948,技能效果!B:B,0)))</f>
        <v/>
      </c>
      <c r="W948" s="95">
        <f t="shared" si="13"/>
        <v>86</v>
      </c>
      <c r="X948" s="97"/>
      <c r="Y948" s="97"/>
    </row>
    <row r="949" spans="1:25" ht="16.5" x14ac:dyDescent="0.2">
      <c r="A949" s="62">
        <v>946</v>
      </c>
      <c r="B949" s="95">
        <f>INDEX(技能效果!B:B,MATCH(技能效果等级!W949,技能效果!AE:AE,0))</f>
        <v>130100301</v>
      </c>
      <c r="C949" s="95" t="str">
        <f>INDEX(技能效果!C:C,MATCH(技能效果等级!B949,技能效果!B:B,0))</f>
        <v>夏玲技能1造成伤害</v>
      </c>
      <c r="D949" s="96" t="s">
        <v>873</v>
      </c>
      <c r="E949" s="95">
        <v>2</v>
      </c>
      <c r="F949" s="95">
        <f>INDEX(技能效果!H:H,MATCH(技能效果等级!B949,技能效果!B:B,0))</f>
        <v>1001</v>
      </c>
      <c r="G949" s="95">
        <f>IF(INDEX(技能效果!K:K,MATCH(B949,技能效果!B:B,0))=0,INDEX(技能效果!I:I,MATCH(技能效果等级!B949,技能效果!B:B,0)),INDEX(技能效果!I:I,MATCH(技能效果等级!B949,技能效果!B:B,0))*VLOOKUP(E949,技能数值计算!$C$19:$D$28,2,FALSE))</f>
        <v>1.08</v>
      </c>
      <c r="H949" s="95">
        <f>INDEX(技能效果!J:J,MATCH(技能效果等级!B949,技能效果!B:B,0))</f>
        <v>0</v>
      </c>
      <c r="I949" s="97"/>
      <c r="J949" s="97"/>
      <c r="K949" s="97"/>
      <c r="L949" s="97"/>
      <c r="M949" s="97"/>
      <c r="N949" s="96" t="str">
        <f>IF(INDEX(技能效果!L:L,MATCH(技能效果等级!B949,技能效果!B:B,0))="","",INDEX(技能效果!L:L,MATCH(技能效果等级!B949,技能效果!B:B,0)))</f>
        <v/>
      </c>
      <c r="O949" s="95">
        <f>IF(INDEX(技能效果!N:N,MATCH(B949,技能效果!B:B,0))=0,INDEX(技能效果!M:M,MATCH(技能效果等级!B949,技能效果!B:B,0)),INDEX(技能效果!M:M,MATCH(技能效果等级!B949,技能效果!B:B,0))*VLOOKUP(E949,技能数值计算!$C$19:$D$28,2,FALSE))</f>
        <v>0</v>
      </c>
      <c r="P949" s="97"/>
      <c r="Q949" s="97"/>
      <c r="R949" s="95" t="str">
        <f>IF(INDEX(技能效果!O:O,MATCH(技能效果等级!B949,技能效果!B:B,0))="","",INDEX(技能效果!O:O,MATCH(技能效果等级!B949,技能效果!B:B,0)))</f>
        <v/>
      </c>
      <c r="S949" s="97"/>
      <c r="T949" s="97"/>
      <c r="U949" s="97"/>
      <c r="V949" s="96" t="str">
        <f>IF(INDEX(技能效果!AF:AF,MATCH(技能效果等级!B949,技能效果!B:B,0))="","",INDEX(技能效果!AF:AF,MATCH(技能效果等级!B949,技能效果!B:B,0)))</f>
        <v/>
      </c>
      <c r="W949" s="95">
        <f t="shared" si="13"/>
        <v>86</v>
      </c>
      <c r="X949" s="97"/>
      <c r="Y949" s="97"/>
    </row>
    <row r="950" spans="1:25" ht="16.5" x14ac:dyDescent="0.2">
      <c r="A950" s="62">
        <v>947</v>
      </c>
      <c r="B950" s="95">
        <f>INDEX(技能效果!B:B,MATCH(技能效果等级!W950,技能效果!AE:AE,0))</f>
        <v>130100301</v>
      </c>
      <c r="C950" s="95" t="str">
        <f>INDEX(技能效果!C:C,MATCH(技能效果等级!B950,技能效果!B:B,0))</f>
        <v>夏玲技能1造成伤害</v>
      </c>
      <c r="D950" s="96" t="s">
        <v>873</v>
      </c>
      <c r="E950" s="95">
        <v>3</v>
      </c>
      <c r="F950" s="95">
        <f>INDEX(技能效果!H:H,MATCH(技能效果等级!B950,技能效果!B:B,0))</f>
        <v>1001</v>
      </c>
      <c r="G950" s="95">
        <f>IF(INDEX(技能效果!K:K,MATCH(B950,技能效果!B:B,0))=0,INDEX(技能效果!I:I,MATCH(技能效果等级!B950,技能效果!B:B,0)),INDEX(技能效果!I:I,MATCH(技能效果等级!B950,技能效果!B:B,0))*VLOOKUP(E950,技能数值计算!$C$19:$D$28,2,FALSE))</f>
        <v>1.1599999999999999</v>
      </c>
      <c r="H950" s="95">
        <f>INDEX(技能效果!J:J,MATCH(技能效果等级!B950,技能效果!B:B,0))</f>
        <v>0</v>
      </c>
      <c r="I950" s="97"/>
      <c r="J950" s="97"/>
      <c r="K950" s="97"/>
      <c r="L950" s="97"/>
      <c r="M950" s="97"/>
      <c r="N950" s="96" t="str">
        <f>IF(INDEX(技能效果!L:L,MATCH(技能效果等级!B950,技能效果!B:B,0))="","",INDEX(技能效果!L:L,MATCH(技能效果等级!B950,技能效果!B:B,0)))</f>
        <v/>
      </c>
      <c r="O950" s="95">
        <f>IF(INDEX(技能效果!N:N,MATCH(B950,技能效果!B:B,0))=0,INDEX(技能效果!M:M,MATCH(技能效果等级!B950,技能效果!B:B,0)),INDEX(技能效果!M:M,MATCH(技能效果等级!B950,技能效果!B:B,0))*VLOOKUP(E950,技能数值计算!$C$19:$D$28,2,FALSE))</f>
        <v>0</v>
      </c>
      <c r="P950" s="97"/>
      <c r="Q950" s="97"/>
      <c r="R950" s="95" t="str">
        <f>IF(INDEX(技能效果!O:O,MATCH(技能效果等级!B950,技能效果!B:B,0))="","",INDEX(技能效果!O:O,MATCH(技能效果等级!B950,技能效果!B:B,0)))</f>
        <v/>
      </c>
      <c r="S950" s="97"/>
      <c r="T950" s="97"/>
      <c r="U950" s="97"/>
      <c r="V950" s="96" t="str">
        <f>IF(INDEX(技能效果!AF:AF,MATCH(技能效果等级!B950,技能效果!B:B,0))="","",INDEX(技能效果!AF:AF,MATCH(技能效果等级!B950,技能效果!B:B,0)))</f>
        <v/>
      </c>
      <c r="W950" s="95">
        <f t="shared" si="13"/>
        <v>86</v>
      </c>
      <c r="X950" s="97"/>
      <c r="Y950" s="97"/>
    </row>
    <row r="951" spans="1:25" ht="16.5" x14ac:dyDescent="0.2">
      <c r="A951" s="62">
        <v>948</v>
      </c>
      <c r="B951" s="95">
        <f>INDEX(技能效果!B:B,MATCH(技能效果等级!W951,技能效果!AE:AE,0))</f>
        <v>130100301</v>
      </c>
      <c r="C951" s="95" t="str">
        <f>INDEX(技能效果!C:C,MATCH(技能效果等级!B951,技能效果!B:B,0))</f>
        <v>夏玲技能1造成伤害</v>
      </c>
      <c r="D951" s="96" t="s">
        <v>873</v>
      </c>
      <c r="E951" s="95">
        <v>4</v>
      </c>
      <c r="F951" s="95">
        <f>INDEX(技能效果!H:H,MATCH(技能效果等级!B951,技能效果!B:B,0))</f>
        <v>1001</v>
      </c>
      <c r="G951" s="95">
        <f>IF(INDEX(技能效果!K:K,MATCH(B951,技能效果!B:B,0))=0,INDEX(技能效果!I:I,MATCH(技能效果等级!B951,技能效果!B:B,0)),INDEX(技能效果!I:I,MATCH(技能效果等级!B951,技能效果!B:B,0))*VLOOKUP(E951,技能数值计算!$C$19:$D$28,2,FALSE))</f>
        <v>1.24</v>
      </c>
      <c r="H951" s="95">
        <f>INDEX(技能效果!J:J,MATCH(技能效果等级!B951,技能效果!B:B,0))</f>
        <v>0</v>
      </c>
      <c r="I951" s="97"/>
      <c r="J951" s="97"/>
      <c r="K951" s="97"/>
      <c r="L951" s="97"/>
      <c r="M951" s="97"/>
      <c r="N951" s="96" t="str">
        <f>IF(INDEX(技能效果!L:L,MATCH(技能效果等级!B951,技能效果!B:B,0))="","",INDEX(技能效果!L:L,MATCH(技能效果等级!B951,技能效果!B:B,0)))</f>
        <v/>
      </c>
      <c r="O951" s="95">
        <f>IF(INDEX(技能效果!N:N,MATCH(B951,技能效果!B:B,0))=0,INDEX(技能效果!M:M,MATCH(技能效果等级!B951,技能效果!B:B,0)),INDEX(技能效果!M:M,MATCH(技能效果等级!B951,技能效果!B:B,0))*VLOOKUP(E951,技能数值计算!$C$19:$D$28,2,FALSE))</f>
        <v>0</v>
      </c>
      <c r="P951" s="97"/>
      <c r="Q951" s="97"/>
      <c r="R951" s="95" t="str">
        <f>IF(INDEX(技能效果!O:O,MATCH(技能效果等级!B951,技能效果!B:B,0))="","",INDEX(技能效果!O:O,MATCH(技能效果等级!B951,技能效果!B:B,0)))</f>
        <v/>
      </c>
      <c r="S951" s="97"/>
      <c r="T951" s="97"/>
      <c r="U951" s="97"/>
      <c r="V951" s="96" t="str">
        <f>IF(INDEX(技能效果!AF:AF,MATCH(技能效果等级!B951,技能效果!B:B,0))="","",INDEX(技能效果!AF:AF,MATCH(技能效果等级!B951,技能效果!B:B,0)))</f>
        <v/>
      </c>
      <c r="W951" s="95">
        <f t="shared" si="13"/>
        <v>86</v>
      </c>
      <c r="X951" s="97"/>
      <c r="Y951" s="97"/>
    </row>
    <row r="952" spans="1:25" ht="16.5" x14ac:dyDescent="0.2">
      <c r="A952" s="62">
        <v>949</v>
      </c>
      <c r="B952" s="95">
        <f>INDEX(技能效果!B:B,MATCH(技能效果等级!W952,技能效果!AE:AE,0))</f>
        <v>130100301</v>
      </c>
      <c r="C952" s="95" t="str">
        <f>INDEX(技能效果!C:C,MATCH(技能效果等级!B952,技能效果!B:B,0))</f>
        <v>夏玲技能1造成伤害</v>
      </c>
      <c r="D952" s="96" t="s">
        <v>873</v>
      </c>
      <c r="E952" s="95">
        <v>5</v>
      </c>
      <c r="F952" s="95">
        <f>INDEX(技能效果!H:H,MATCH(技能效果等级!B952,技能效果!B:B,0))</f>
        <v>1001</v>
      </c>
      <c r="G952" s="95">
        <f>IF(INDEX(技能效果!K:K,MATCH(B952,技能效果!B:B,0))=0,INDEX(技能效果!I:I,MATCH(技能效果等级!B952,技能效果!B:B,0)),INDEX(技能效果!I:I,MATCH(技能效果等级!B952,技能效果!B:B,0))*VLOOKUP(E952,技能数值计算!$C$19:$D$28,2,FALSE))</f>
        <v>1.32</v>
      </c>
      <c r="H952" s="95">
        <f>INDEX(技能效果!J:J,MATCH(技能效果等级!B952,技能效果!B:B,0))</f>
        <v>0</v>
      </c>
      <c r="I952" s="97"/>
      <c r="J952" s="97"/>
      <c r="K952" s="97"/>
      <c r="L952" s="97"/>
      <c r="M952" s="97"/>
      <c r="N952" s="96" t="str">
        <f>IF(INDEX(技能效果!L:L,MATCH(技能效果等级!B952,技能效果!B:B,0))="","",INDEX(技能效果!L:L,MATCH(技能效果等级!B952,技能效果!B:B,0)))</f>
        <v/>
      </c>
      <c r="O952" s="95">
        <f>IF(INDEX(技能效果!N:N,MATCH(B952,技能效果!B:B,0))=0,INDEX(技能效果!M:M,MATCH(技能效果等级!B952,技能效果!B:B,0)),INDEX(技能效果!M:M,MATCH(技能效果等级!B952,技能效果!B:B,0))*VLOOKUP(E952,技能数值计算!$C$19:$D$28,2,FALSE))</f>
        <v>0</v>
      </c>
      <c r="P952" s="97"/>
      <c r="Q952" s="97"/>
      <c r="R952" s="95" t="str">
        <f>IF(INDEX(技能效果!O:O,MATCH(技能效果等级!B952,技能效果!B:B,0))="","",INDEX(技能效果!O:O,MATCH(技能效果等级!B952,技能效果!B:B,0)))</f>
        <v/>
      </c>
      <c r="S952" s="97"/>
      <c r="T952" s="97"/>
      <c r="U952" s="97"/>
      <c r="V952" s="96" t="str">
        <f>IF(INDEX(技能效果!AF:AF,MATCH(技能效果等级!B952,技能效果!B:B,0))="","",INDEX(技能效果!AF:AF,MATCH(技能效果等级!B952,技能效果!B:B,0)))</f>
        <v/>
      </c>
      <c r="W952" s="95">
        <f t="shared" si="13"/>
        <v>86</v>
      </c>
      <c r="X952" s="97"/>
      <c r="Y952" s="97"/>
    </row>
    <row r="953" spans="1:25" ht="16.5" x14ac:dyDescent="0.2">
      <c r="A953" s="62">
        <v>950</v>
      </c>
      <c r="B953" s="95">
        <f>INDEX(技能效果!B:B,MATCH(技能效果等级!W953,技能效果!AE:AE,0))</f>
        <v>130100301</v>
      </c>
      <c r="C953" s="95" t="str">
        <f>INDEX(技能效果!C:C,MATCH(技能效果等级!B953,技能效果!B:B,0))</f>
        <v>夏玲技能1造成伤害</v>
      </c>
      <c r="D953" s="96" t="s">
        <v>873</v>
      </c>
      <c r="E953" s="95">
        <v>6</v>
      </c>
      <c r="F953" s="95">
        <f>INDEX(技能效果!H:H,MATCH(技能效果等级!B953,技能效果!B:B,0))</f>
        <v>1001</v>
      </c>
      <c r="G953" s="95">
        <f>IF(INDEX(技能效果!K:K,MATCH(B953,技能效果!B:B,0))=0,INDEX(技能效果!I:I,MATCH(技能效果等级!B953,技能效果!B:B,0)),INDEX(技能效果!I:I,MATCH(技能效果等级!B953,技能效果!B:B,0))*VLOOKUP(E953,技能数值计算!$C$19:$D$28,2,FALSE))</f>
        <v>1.44</v>
      </c>
      <c r="H953" s="95">
        <f>INDEX(技能效果!J:J,MATCH(技能效果等级!B953,技能效果!B:B,0))</f>
        <v>0</v>
      </c>
      <c r="I953" s="97"/>
      <c r="J953" s="97"/>
      <c r="K953" s="97"/>
      <c r="L953" s="97"/>
      <c r="M953" s="97"/>
      <c r="N953" s="96" t="str">
        <f>IF(INDEX(技能效果!L:L,MATCH(技能效果等级!B953,技能效果!B:B,0))="","",INDEX(技能效果!L:L,MATCH(技能效果等级!B953,技能效果!B:B,0)))</f>
        <v/>
      </c>
      <c r="O953" s="95">
        <f>IF(INDEX(技能效果!N:N,MATCH(B953,技能效果!B:B,0))=0,INDEX(技能效果!M:M,MATCH(技能效果等级!B953,技能效果!B:B,0)),INDEX(技能效果!M:M,MATCH(技能效果等级!B953,技能效果!B:B,0))*VLOOKUP(E953,技能数值计算!$C$19:$D$28,2,FALSE))</f>
        <v>0</v>
      </c>
      <c r="P953" s="97"/>
      <c r="Q953" s="97"/>
      <c r="R953" s="95" t="str">
        <f>IF(INDEX(技能效果!O:O,MATCH(技能效果等级!B953,技能效果!B:B,0))="","",INDEX(技能效果!O:O,MATCH(技能效果等级!B953,技能效果!B:B,0)))</f>
        <v/>
      </c>
      <c r="S953" s="97"/>
      <c r="T953" s="97"/>
      <c r="U953" s="97"/>
      <c r="V953" s="96" t="str">
        <f>IF(INDEX(技能效果!AF:AF,MATCH(技能效果等级!B953,技能效果!B:B,0))="","",INDEX(技能效果!AF:AF,MATCH(技能效果等级!B953,技能效果!B:B,0)))</f>
        <v/>
      </c>
      <c r="W953" s="95">
        <f t="shared" si="13"/>
        <v>86</v>
      </c>
      <c r="X953" s="97"/>
      <c r="Y953" s="97"/>
    </row>
    <row r="954" spans="1:25" ht="16.5" x14ac:dyDescent="0.2">
      <c r="A954" s="62">
        <v>951</v>
      </c>
      <c r="B954" s="95">
        <f>INDEX(技能效果!B:B,MATCH(技能效果等级!W954,技能效果!AE:AE,0))</f>
        <v>130100301</v>
      </c>
      <c r="C954" s="95" t="str">
        <f>INDEX(技能效果!C:C,MATCH(技能效果等级!B954,技能效果!B:B,0))</f>
        <v>夏玲技能1造成伤害</v>
      </c>
      <c r="D954" s="96" t="s">
        <v>873</v>
      </c>
      <c r="E954" s="95">
        <v>7</v>
      </c>
      <c r="F954" s="95">
        <f>INDEX(技能效果!H:H,MATCH(技能效果等级!B954,技能效果!B:B,0))</f>
        <v>1001</v>
      </c>
      <c r="G954" s="95">
        <f>IF(INDEX(技能效果!K:K,MATCH(B954,技能效果!B:B,0))=0,INDEX(技能效果!I:I,MATCH(技能效果等级!B954,技能效果!B:B,0)),INDEX(技能效果!I:I,MATCH(技能效果等级!B954,技能效果!B:B,0))*VLOOKUP(E954,技能数值计算!$C$19:$D$28,2,FALSE))</f>
        <v>1.56</v>
      </c>
      <c r="H954" s="95">
        <f>INDEX(技能效果!J:J,MATCH(技能效果等级!B954,技能效果!B:B,0))</f>
        <v>0</v>
      </c>
      <c r="I954" s="97"/>
      <c r="J954" s="97"/>
      <c r="K954" s="97"/>
      <c r="L954" s="97"/>
      <c r="M954" s="97"/>
      <c r="N954" s="96" t="str">
        <f>IF(INDEX(技能效果!L:L,MATCH(技能效果等级!B954,技能效果!B:B,0))="","",INDEX(技能效果!L:L,MATCH(技能效果等级!B954,技能效果!B:B,0)))</f>
        <v/>
      </c>
      <c r="O954" s="95">
        <f>IF(INDEX(技能效果!N:N,MATCH(B954,技能效果!B:B,0))=0,INDEX(技能效果!M:M,MATCH(技能效果等级!B954,技能效果!B:B,0)),INDEX(技能效果!M:M,MATCH(技能效果等级!B954,技能效果!B:B,0))*VLOOKUP(E954,技能数值计算!$C$19:$D$28,2,FALSE))</f>
        <v>0</v>
      </c>
      <c r="P954" s="97"/>
      <c r="Q954" s="97"/>
      <c r="R954" s="95" t="str">
        <f>IF(INDEX(技能效果!O:O,MATCH(技能效果等级!B954,技能效果!B:B,0))="","",INDEX(技能效果!O:O,MATCH(技能效果等级!B954,技能效果!B:B,0)))</f>
        <v/>
      </c>
      <c r="S954" s="97"/>
      <c r="T954" s="97"/>
      <c r="U954" s="97"/>
      <c r="V954" s="96" t="str">
        <f>IF(INDEX(技能效果!AF:AF,MATCH(技能效果等级!B954,技能效果!B:B,0))="","",INDEX(技能效果!AF:AF,MATCH(技能效果等级!B954,技能效果!B:B,0)))</f>
        <v/>
      </c>
      <c r="W954" s="95">
        <f t="shared" si="13"/>
        <v>86</v>
      </c>
      <c r="X954" s="97"/>
      <c r="Y954" s="97"/>
    </row>
    <row r="955" spans="1:25" ht="16.5" x14ac:dyDescent="0.2">
      <c r="A955" s="62">
        <v>952</v>
      </c>
      <c r="B955" s="95">
        <f>INDEX(技能效果!B:B,MATCH(技能效果等级!W955,技能效果!AE:AE,0))</f>
        <v>130100301</v>
      </c>
      <c r="C955" s="95" t="str">
        <f>INDEX(技能效果!C:C,MATCH(技能效果等级!B955,技能效果!B:B,0))</f>
        <v>夏玲技能1造成伤害</v>
      </c>
      <c r="D955" s="96" t="s">
        <v>873</v>
      </c>
      <c r="E955" s="95">
        <v>8</v>
      </c>
      <c r="F955" s="95">
        <f>INDEX(技能效果!H:H,MATCH(技能效果等级!B955,技能效果!B:B,0))</f>
        <v>1001</v>
      </c>
      <c r="G955" s="95">
        <f>IF(INDEX(技能效果!K:K,MATCH(B955,技能效果!B:B,0))=0,INDEX(技能效果!I:I,MATCH(技能效果等级!B955,技能效果!B:B,0)),INDEX(技能效果!I:I,MATCH(技能效果等级!B955,技能效果!B:B,0))*VLOOKUP(E955,技能数值计算!$C$19:$D$28,2,FALSE))</f>
        <v>1.68</v>
      </c>
      <c r="H955" s="95">
        <f>INDEX(技能效果!J:J,MATCH(技能效果等级!B955,技能效果!B:B,0))</f>
        <v>0</v>
      </c>
      <c r="I955" s="97"/>
      <c r="J955" s="97"/>
      <c r="K955" s="97"/>
      <c r="L955" s="97"/>
      <c r="M955" s="97"/>
      <c r="N955" s="96" t="str">
        <f>IF(INDEX(技能效果!L:L,MATCH(技能效果等级!B955,技能效果!B:B,0))="","",INDEX(技能效果!L:L,MATCH(技能效果等级!B955,技能效果!B:B,0)))</f>
        <v/>
      </c>
      <c r="O955" s="95">
        <f>IF(INDEX(技能效果!N:N,MATCH(B955,技能效果!B:B,0))=0,INDEX(技能效果!M:M,MATCH(技能效果等级!B955,技能效果!B:B,0)),INDEX(技能效果!M:M,MATCH(技能效果等级!B955,技能效果!B:B,0))*VLOOKUP(E955,技能数值计算!$C$19:$D$28,2,FALSE))</f>
        <v>0</v>
      </c>
      <c r="P955" s="97"/>
      <c r="Q955" s="97"/>
      <c r="R955" s="95" t="str">
        <f>IF(INDEX(技能效果!O:O,MATCH(技能效果等级!B955,技能效果!B:B,0))="","",INDEX(技能效果!O:O,MATCH(技能效果等级!B955,技能效果!B:B,0)))</f>
        <v/>
      </c>
      <c r="S955" s="97"/>
      <c r="T955" s="97"/>
      <c r="U955" s="97"/>
      <c r="V955" s="96" t="str">
        <f>IF(INDEX(技能效果!AF:AF,MATCH(技能效果等级!B955,技能效果!B:B,0))="","",INDEX(技能效果!AF:AF,MATCH(技能效果等级!B955,技能效果!B:B,0)))</f>
        <v/>
      </c>
      <c r="W955" s="95">
        <f t="shared" si="13"/>
        <v>86</v>
      </c>
      <c r="X955" s="97"/>
      <c r="Y955" s="97"/>
    </row>
    <row r="956" spans="1:25" ht="16.5" x14ac:dyDescent="0.2">
      <c r="A956" s="62">
        <v>953</v>
      </c>
      <c r="B956" s="95">
        <f>INDEX(技能效果!B:B,MATCH(技能效果等级!W956,技能效果!AE:AE,0))</f>
        <v>130100301</v>
      </c>
      <c r="C956" s="95" t="str">
        <f>INDEX(技能效果!C:C,MATCH(技能效果等级!B956,技能效果!B:B,0))</f>
        <v>夏玲技能1造成伤害</v>
      </c>
      <c r="D956" s="96" t="s">
        <v>873</v>
      </c>
      <c r="E956" s="95">
        <v>9</v>
      </c>
      <c r="F956" s="95">
        <f>INDEX(技能效果!H:H,MATCH(技能效果等级!B956,技能效果!B:B,0))</f>
        <v>1001</v>
      </c>
      <c r="G956" s="95">
        <f>IF(INDEX(技能效果!K:K,MATCH(B956,技能效果!B:B,0))=0,INDEX(技能效果!I:I,MATCH(技能效果等级!B956,技能效果!B:B,0)),INDEX(技能效果!I:I,MATCH(技能效果等级!B956,技能效果!B:B,0))*VLOOKUP(E956,技能数值计算!$C$19:$D$28,2,FALSE))</f>
        <v>1.84</v>
      </c>
      <c r="H956" s="95">
        <f>INDEX(技能效果!J:J,MATCH(技能效果等级!B956,技能效果!B:B,0))</f>
        <v>0</v>
      </c>
      <c r="I956" s="97"/>
      <c r="J956" s="97"/>
      <c r="K956" s="97"/>
      <c r="L956" s="97"/>
      <c r="M956" s="97"/>
      <c r="N956" s="96" t="str">
        <f>IF(INDEX(技能效果!L:L,MATCH(技能效果等级!B956,技能效果!B:B,0))="","",INDEX(技能效果!L:L,MATCH(技能效果等级!B956,技能效果!B:B,0)))</f>
        <v/>
      </c>
      <c r="O956" s="95">
        <f>IF(INDEX(技能效果!N:N,MATCH(B956,技能效果!B:B,0))=0,INDEX(技能效果!M:M,MATCH(技能效果等级!B956,技能效果!B:B,0)),INDEX(技能效果!M:M,MATCH(技能效果等级!B956,技能效果!B:B,0))*VLOOKUP(E956,技能数值计算!$C$19:$D$28,2,FALSE))</f>
        <v>0</v>
      </c>
      <c r="P956" s="97"/>
      <c r="Q956" s="97"/>
      <c r="R956" s="95" t="str">
        <f>IF(INDEX(技能效果!O:O,MATCH(技能效果等级!B956,技能效果!B:B,0))="","",INDEX(技能效果!O:O,MATCH(技能效果等级!B956,技能效果!B:B,0)))</f>
        <v/>
      </c>
      <c r="S956" s="97"/>
      <c r="T956" s="97"/>
      <c r="U956" s="97"/>
      <c r="V956" s="96" t="str">
        <f>IF(INDEX(技能效果!AF:AF,MATCH(技能效果等级!B956,技能效果!B:B,0))="","",INDEX(技能效果!AF:AF,MATCH(技能效果等级!B956,技能效果!B:B,0)))</f>
        <v/>
      </c>
      <c r="W956" s="95">
        <f t="shared" si="13"/>
        <v>86</v>
      </c>
      <c r="X956" s="97"/>
      <c r="Y956" s="97"/>
    </row>
    <row r="957" spans="1:25" ht="16.5" x14ac:dyDescent="0.2">
      <c r="A957" s="62">
        <v>954</v>
      </c>
      <c r="B957" s="95">
        <f>INDEX(技能效果!B:B,MATCH(技能效果等级!W957,技能效果!AE:AE,0))</f>
        <v>130100301</v>
      </c>
      <c r="C957" s="95" t="str">
        <f>INDEX(技能效果!C:C,MATCH(技能效果等级!B957,技能效果!B:B,0))</f>
        <v>夏玲技能1造成伤害</v>
      </c>
      <c r="D957" s="96" t="s">
        <v>873</v>
      </c>
      <c r="E957" s="95">
        <v>10</v>
      </c>
      <c r="F957" s="95">
        <f>INDEX(技能效果!H:H,MATCH(技能效果等级!B957,技能效果!B:B,0))</f>
        <v>1001</v>
      </c>
      <c r="G957" s="95">
        <f>IF(INDEX(技能效果!K:K,MATCH(B957,技能效果!B:B,0))=0,INDEX(技能效果!I:I,MATCH(技能效果等级!B957,技能效果!B:B,0)),INDEX(技能效果!I:I,MATCH(技能效果等级!B957,技能效果!B:B,0))*VLOOKUP(E957,技能数值计算!$C$19:$D$28,2,FALSE))</f>
        <v>2</v>
      </c>
      <c r="H957" s="95">
        <f>INDEX(技能效果!J:J,MATCH(技能效果等级!B957,技能效果!B:B,0))</f>
        <v>0</v>
      </c>
      <c r="I957" s="97"/>
      <c r="J957" s="97"/>
      <c r="K957" s="97"/>
      <c r="L957" s="97"/>
      <c r="M957" s="97"/>
      <c r="N957" s="96" t="str">
        <f>IF(INDEX(技能效果!L:L,MATCH(技能效果等级!B957,技能效果!B:B,0))="","",INDEX(技能效果!L:L,MATCH(技能效果等级!B957,技能效果!B:B,0)))</f>
        <v/>
      </c>
      <c r="O957" s="95">
        <f>IF(INDEX(技能效果!N:N,MATCH(B957,技能效果!B:B,0))=0,INDEX(技能效果!M:M,MATCH(技能效果等级!B957,技能效果!B:B,0)),INDEX(技能效果!M:M,MATCH(技能效果等级!B957,技能效果!B:B,0))*VLOOKUP(E957,技能数值计算!$C$19:$D$28,2,FALSE))</f>
        <v>0</v>
      </c>
      <c r="P957" s="97"/>
      <c r="Q957" s="97"/>
      <c r="R957" s="95" t="str">
        <f>IF(INDEX(技能效果!O:O,MATCH(技能效果等级!B957,技能效果!B:B,0))="","",INDEX(技能效果!O:O,MATCH(技能效果等级!B957,技能效果!B:B,0)))</f>
        <v/>
      </c>
      <c r="S957" s="97"/>
      <c r="T957" s="97"/>
      <c r="U957" s="97"/>
      <c r="V957" s="96" t="str">
        <f>IF(INDEX(技能效果!AF:AF,MATCH(技能效果等级!B957,技能效果!B:B,0))="","",INDEX(技能效果!AF:AF,MATCH(技能效果等级!B957,技能效果!B:B,0)))</f>
        <v/>
      </c>
      <c r="W957" s="95">
        <f t="shared" si="13"/>
        <v>86</v>
      </c>
      <c r="X957" s="97"/>
      <c r="Y957" s="97"/>
    </row>
    <row r="958" spans="1:25" ht="16.5" x14ac:dyDescent="0.2">
      <c r="A958" s="62">
        <v>955</v>
      </c>
      <c r="B958" s="95">
        <f>INDEX(技能效果!B:B,MATCH(技能效果等级!W958,技能效果!AE:AE,0))</f>
        <v>130100302</v>
      </c>
      <c r="C958" s="95" t="str">
        <f>INDEX(技能效果!C:C,MATCH(技能效果等级!B958,技能效果!B:B,0))</f>
        <v>夏玲技能1获得水晶</v>
      </c>
      <c r="D958" s="96" t="s">
        <v>873</v>
      </c>
      <c r="E958" s="95">
        <v>1</v>
      </c>
      <c r="F958" s="95">
        <f>INDEX(技能效果!H:H,MATCH(技能效果等级!B958,技能效果!B:B,0))</f>
        <v>3001</v>
      </c>
      <c r="G958" s="95">
        <f>IF(INDEX(技能效果!K:K,MATCH(B958,技能效果!B:B,0))=0,INDEX(技能效果!I:I,MATCH(技能效果等级!B958,技能效果!B:B,0)),INDEX(技能效果!I:I,MATCH(技能效果等级!B958,技能效果!B:B,0))*VLOOKUP(E958,技能数值计算!$C$19:$D$28,2,FALSE))</f>
        <v>3</v>
      </c>
      <c r="H958" s="95">
        <f>INDEX(技能效果!J:J,MATCH(技能效果等级!B958,技能效果!B:B,0))</f>
        <v>2</v>
      </c>
      <c r="I958" s="97"/>
      <c r="J958" s="97"/>
      <c r="K958" s="97"/>
      <c r="L958" s="97"/>
      <c r="M958" s="97"/>
      <c r="N958" s="96" t="str">
        <f>IF(INDEX(技能效果!L:L,MATCH(技能效果等级!B958,技能效果!B:B,0))="","",INDEX(技能效果!L:L,MATCH(技能效果等级!B958,技能效果!B:B,0)))</f>
        <v/>
      </c>
      <c r="O958" s="95">
        <f>IF(INDEX(技能效果!N:N,MATCH(B958,技能效果!B:B,0))=0,INDEX(技能效果!M:M,MATCH(技能效果等级!B958,技能效果!B:B,0)),INDEX(技能效果!M:M,MATCH(技能效果等级!B958,技能效果!B:B,0))*VLOOKUP(E958,技能数值计算!$C$19:$D$28,2,FALSE))</f>
        <v>0</v>
      </c>
      <c r="P958" s="97"/>
      <c r="Q958" s="97"/>
      <c r="R958" s="95" t="str">
        <f>IF(INDEX(技能效果!O:O,MATCH(技能效果等级!B958,技能效果!B:B,0))="","",INDEX(技能效果!O:O,MATCH(技能效果等级!B958,技能效果!B:B,0)))</f>
        <v/>
      </c>
      <c r="S958" s="97"/>
      <c r="T958" s="97"/>
      <c r="U958" s="97"/>
      <c r="V958" s="96" t="str">
        <f>IF(INDEX(技能效果!AF:AF,MATCH(技能效果等级!B958,技能效果!B:B,0))="","",INDEX(技能效果!AF:AF,MATCH(技能效果等级!B958,技能效果!B:B,0)))</f>
        <v/>
      </c>
      <c r="W958" s="95">
        <f t="shared" si="13"/>
        <v>87</v>
      </c>
      <c r="X958" s="97"/>
      <c r="Y958" s="97"/>
    </row>
    <row r="959" spans="1:25" ht="16.5" x14ac:dyDescent="0.2">
      <c r="A959" s="62">
        <v>956</v>
      </c>
      <c r="B959" s="95">
        <f>INDEX(技能效果!B:B,MATCH(技能效果等级!W959,技能效果!AE:AE,0))</f>
        <v>130100302</v>
      </c>
      <c r="C959" s="95" t="str">
        <f>INDEX(技能效果!C:C,MATCH(技能效果等级!B959,技能效果!B:B,0))</f>
        <v>夏玲技能1获得水晶</v>
      </c>
      <c r="D959" s="96" t="s">
        <v>873</v>
      </c>
      <c r="E959" s="95">
        <v>2</v>
      </c>
      <c r="F959" s="95">
        <f>INDEX(技能效果!H:H,MATCH(技能效果等级!B959,技能效果!B:B,0))</f>
        <v>3001</v>
      </c>
      <c r="G959" s="95">
        <f>IF(INDEX(技能效果!K:K,MATCH(B959,技能效果!B:B,0))=0,INDEX(技能效果!I:I,MATCH(技能效果等级!B959,技能效果!B:B,0)),INDEX(技能效果!I:I,MATCH(技能效果等级!B959,技能效果!B:B,0))*VLOOKUP(E959,技能数值计算!$C$19:$D$28,2,FALSE))</f>
        <v>3</v>
      </c>
      <c r="H959" s="95">
        <f>INDEX(技能效果!J:J,MATCH(技能效果等级!B959,技能效果!B:B,0))</f>
        <v>2</v>
      </c>
      <c r="I959" s="97"/>
      <c r="J959" s="97"/>
      <c r="K959" s="97"/>
      <c r="L959" s="97"/>
      <c r="M959" s="97"/>
      <c r="N959" s="96" t="str">
        <f>IF(INDEX(技能效果!L:L,MATCH(技能效果等级!B959,技能效果!B:B,0))="","",INDEX(技能效果!L:L,MATCH(技能效果等级!B959,技能效果!B:B,0)))</f>
        <v/>
      </c>
      <c r="O959" s="95">
        <f>IF(INDEX(技能效果!N:N,MATCH(B959,技能效果!B:B,0))=0,INDEX(技能效果!M:M,MATCH(技能效果等级!B959,技能效果!B:B,0)),INDEX(技能效果!M:M,MATCH(技能效果等级!B959,技能效果!B:B,0))*VLOOKUP(E959,技能数值计算!$C$19:$D$28,2,FALSE))</f>
        <v>0</v>
      </c>
      <c r="P959" s="97"/>
      <c r="Q959" s="97"/>
      <c r="R959" s="95" t="str">
        <f>IF(INDEX(技能效果!O:O,MATCH(技能效果等级!B959,技能效果!B:B,0))="","",INDEX(技能效果!O:O,MATCH(技能效果等级!B959,技能效果!B:B,0)))</f>
        <v/>
      </c>
      <c r="S959" s="97"/>
      <c r="T959" s="97"/>
      <c r="U959" s="97"/>
      <c r="V959" s="96" t="str">
        <f>IF(INDEX(技能效果!AF:AF,MATCH(技能效果等级!B959,技能效果!B:B,0))="","",INDEX(技能效果!AF:AF,MATCH(技能效果等级!B959,技能效果!B:B,0)))</f>
        <v/>
      </c>
      <c r="W959" s="95">
        <f t="shared" si="13"/>
        <v>87</v>
      </c>
      <c r="X959" s="97"/>
      <c r="Y959" s="97"/>
    </row>
    <row r="960" spans="1:25" ht="16.5" x14ac:dyDescent="0.2">
      <c r="A960" s="62">
        <v>957</v>
      </c>
      <c r="B960" s="95">
        <f>INDEX(技能效果!B:B,MATCH(技能效果等级!W960,技能效果!AE:AE,0))</f>
        <v>130100302</v>
      </c>
      <c r="C960" s="95" t="str">
        <f>INDEX(技能效果!C:C,MATCH(技能效果等级!B960,技能效果!B:B,0))</f>
        <v>夏玲技能1获得水晶</v>
      </c>
      <c r="D960" s="96" t="s">
        <v>873</v>
      </c>
      <c r="E960" s="95">
        <v>3</v>
      </c>
      <c r="F960" s="95">
        <f>INDEX(技能效果!H:H,MATCH(技能效果等级!B960,技能效果!B:B,0))</f>
        <v>3001</v>
      </c>
      <c r="G960" s="95">
        <f>IF(INDEX(技能效果!K:K,MATCH(B960,技能效果!B:B,0))=0,INDEX(技能效果!I:I,MATCH(技能效果等级!B960,技能效果!B:B,0)),INDEX(技能效果!I:I,MATCH(技能效果等级!B960,技能效果!B:B,0))*VLOOKUP(E960,技能数值计算!$C$19:$D$28,2,FALSE))</f>
        <v>3</v>
      </c>
      <c r="H960" s="95">
        <f>INDEX(技能效果!J:J,MATCH(技能效果等级!B960,技能效果!B:B,0))</f>
        <v>2</v>
      </c>
      <c r="I960" s="97"/>
      <c r="J960" s="97"/>
      <c r="K960" s="97"/>
      <c r="L960" s="97"/>
      <c r="M960" s="97"/>
      <c r="N960" s="96" t="str">
        <f>IF(INDEX(技能效果!L:L,MATCH(技能效果等级!B960,技能效果!B:B,0))="","",INDEX(技能效果!L:L,MATCH(技能效果等级!B960,技能效果!B:B,0)))</f>
        <v/>
      </c>
      <c r="O960" s="95">
        <f>IF(INDEX(技能效果!N:N,MATCH(B960,技能效果!B:B,0))=0,INDEX(技能效果!M:M,MATCH(技能效果等级!B960,技能效果!B:B,0)),INDEX(技能效果!M:M,MATCH(技能效果等级!B960,技能效果!B:B,0))*VLOOKUP(E960,技能数值计算!$C$19:$D$28,2,FALSE))</f>
        <v>0</v>
      </c>
      <c r="P960" s="97"/>
      <c r="Q960" s="97"/>
      <c r="R960" s="95" t="str">
        <f>IF(INDEX(技能效果!O:O,MATCH(技能效果等级!B960,技能效果!B:B,0))="","",INDEX(技能效果!O:O,MATCH(技能效果等级!B960,技能效果!B:B,0)))</f>
        <v/>
      </c>
      <c r="S960" s="97"/>
      <c r="T960" s="97"/>
      <c r="U960" s="97"/>
      <c r="V960" s="96" t="str">
        <f>IF(INDEX(技能效果!AF:AF,MATCH(技能效果等级!B960,技能效果!B:B,0))="","",INDEX(技能效果!AF:AF,MATCH(技能效果等级!B960,技能效果!B:B,0)))</f>
        <v/>
      </c>
      <c r="W960" s="95">
        <f t="shared" si="13"/>
        <v>87</v>
      </c>
      <c r="X960" s="97"/>
      <c r="Y960" s="97"/>
    </row>
    <row r="961" spans="1:25" ht="16.5" x14ac:dyDescent="0.2">
      <c r="A961" s="62">
        <v>958</v>
      </c>
      <c r="B961" s="95">
        <f>INDEX(技能效果!B:B,MATCH(技能效果等级!W961,技能效果!AE:AE,0))</f>
        <v>130100302</v>
      </c>
      <c r="C961" s="95" t="str">
        <f>INDEX(技能效果!C:C,MATCH(技能效果等级!B961,技能效果!B:B,0))</f>
        <v>夏玲技能1获得水晶</v>
      </c>
      <c r="D961" s="96" t="s">
        <v>873</v>
      </c>
      <c r="E961" s="95">
        <v>4</v>
      </c>
      <c r="F961" s="95">
        <f>INDEX(技能效果!H:H,MATCH(技能效果等级!B961,技能效果!B:B,0))</f>
        <v>3001</v>
      </c>
      <c r="G961" s="95">
        <f>IF(INDEX(技能效果!K:K,MATCH(B961,技能效果!B:B,0))=0,INDEX(技能效果!I:I,MATCH(技能效果等级!B961,技能效果!B:B,0)),INDEX(技能效果!I:I,MATCH(技能效果等级!B961,技能效果!B:B,0))*VLOOKUP(E961,技能数值计算!$C$19:$D$28,2,FALSE))</f>
        <v>3</v>
      </c>
      <c r="H961" s="95">
        <f>INDEX(技能效果!J:J,MATCH(技能效果等级!B961,技能效果!B:B,0))</f>
        <v>2</v>
      </c>
      <c r="I961" s="97"/>
      <c r="J961" s="97"/>
      <c r="K961" s="97"/>
      <c r="L961" s="97"/>
      <c r="M961" s="97"/>
      <c r="N961" s="96" t="str">
        <f>IF(INDEX(技能效果!L:L,MATCH(技能效果等级!B961,技能效果!B:B,0))="","",INDEX(技能效果!L:L,MATCH(技能效果等级!B961,技能效果!B:B,0)))</f>
        <v/>
      </c>
      <c r="O961" s="95">
        <f>IF(INDEX(技能效果!N:N,MATCH(B961,技能效果!B:B,0))=0,INDEX(技能效果!M:M,MATCH(技能效果等级!B961,技能效果!B:B,0)),INDEX(技能效果!M:M,MATCH(技能效果等级!B961,技能效果!B:B,0))*VLOOKUP(E961,技能数值计算!$C$19:$D$28,2,FALSE))</f>
        <v>0</v>
      </c>
      <c r="P961" s="97"/>
      <c r="Q961" s="97"/>
      <c r="R961" s="95" t="str">
        <f>IF(INDEX(技能效果!O:O,MATCH(技能效果等级!B961,技能效果!B:B,0))="","",INDEX(技能效果!O:O,MATCH(技能效果等级!B961,技能效果!B:B,0)))</f>
        <v/>
      </c>
      <c r="S961" s="97"/>
      <c r="T961" s="97"/>
      <c r="U961" s="97"/>
      <c r="V961" s="96" t="str">
        <f>IF(INDEX(技能效果!AF:AF,MATCH(技能效果等级!B961,技能效果!B:B,0))="","",INDEX(技能效果!AF:AF,MATCH(技能效果等级!B961,技能效果!B:B,0)))</f>
        <v/>
      </c>
      <c r="W961" s="95">
        <f t="shared" si="13"/>
        <v>87</v>
      </c>
      <c r="X961" s="97"/>
      <c r="Y961" s="97"/>
    </row>
    <row r="962" spans="1:25" ht="16.5" x14ac:dyDescent="0.2">
      <c r="A962" s="62">
        <v>959</v>
      </c>
      <c r="B962" s="95">
        <f>INDEX(技能效果!B:B,MATCH(技能效果等级!W962,技能效果!AE:AE,0))</f>
        <v>130100302</v>
      </c>
      <c r="C962" s="95" t="str">
        <f>INDEX(技能效果!C:C,MATCH(技能效果等级!B962,技能效果!B:B,0))</f>
        <v>夏玲技能1获得水晶</v>
      </c>
      <c r="D962" s="96" t="s">
        <v>873</v>
      </c>
      <c r="E962" s="95">
        <v>5</v>
      </c>
      <c r="F962" s="95">
        <f>INDEX(技能效果!H:H,MATCH(技能效果等级!B962,技能效果!B:B,0))</f>
        <v>3001</v>
      </c>
      <c r="G962" s="95">
        <f>IF(INDEX(技能效果!K:K,MATCH(B962,技能效果!B:B,0))=0,INDEX(技能效果!I:I,MATCH(技能效果等级!B962,技能效果!B:B,0)),INDEX(技能效果!I:I,MATCH(技能效果等级!B962,技能效果!B:B,0))*VLOOKUP(E962,技能数值计算!$C$19:$D$28,2,FALSE))</f>
        <v>3</v>
      </c>
      <c r="H962" s="95">
        <f>INDEX(技能效果!J:J,MATCH(技能效果等级!B962,技能效果!B:B,0))</f>
        <v>2</v>
      </c>
      <c r="I962" s="97"/>
      <c r="J962" s="97"/>
      <c r="K962" s="97"/>
      <c r="L962" s="97"/>
      <c r="M962" s="97"/>
      <c r="N962" s="96" t="str">
        <f>IF(INDEX(技能效果!L:L,MATCH(技能效果等级!B962,技能效果!B:B,0))="","",INDEX(技能效果!L:L,MATCH(技能效果等级!B962,技能效果!B:B,0)))</f>
        <v/>
      </c>
      <c r="O962" s="95">
        <f>IF(INDEX(技能效果!N:N,MATCH(B962,技能效果!B:B,0))=0,INDEX(技能效果!M:M,MATCH(技能效果等级!B962,技能效果!B:B,0)),INDEX(技能效果!M:M,MATCH(技能效果等级!B962,技能效果!B:B,0))*VLOOKUP(E962,技能数值计算!$C$19:$D$28,2,FALSE))</f>
        <v>0</v>
      </c>
      <c r="P962" s="97"/>
      <c r="Q962" s="97"/>
      <c r="R962" s="95" t="str">
        <f>IF(INDEX(技能效果!O:O,MATCH(技能效果等级!B962,技能效果!B:B,0))="","",INDEX(技能效果!O:O,MATCH(技能效果等级!B962,技能效果!B:B,0)))</f>
        <v/>
      </c>
      <c r="S962" s="97"/>
      <c r="T962" s="97"/>
      <c r="U962" s="97"/>
      <c r="V962" s="96" t="str">
        <f>IF(INDEX(技能效果!AF:AF,MATCH(技能效果等级!B962,技能效果!B:B,0))="","",INDEX(技能效果!AF:AF,MATCH(技能效果等级!B962,技能效果!B:B,0)))</f>
        <v/>
      </c>
      <c r="W962" s="95">
        <f t="shared" si="13"/>
        <v>87</v>
      </c>
      <c r="X962" s="97"/>
      <c r="Y962" s="97"/>
    </row>
    <row r="963" spans="1:25" ht="16.5" x14ac:dyDescent="0.2">
      <c r="A963" s="62">
        <v>960</v>
      </c>
      <c r="B963" s="95">
        <f>INDEX(技能效果!B:B,MATCH(技能效果等级!W963,技能效果!AE:AE,0))</f>
        <v>130100302</v>
      </c>
      <c r="C963" s="95" t="str">
        <f>INDEX(技能效果!C:C,MATCH(技能效果等级!B963,技能效果!B:B,0))</f>
        <v>夏玲技能1获得水晶</v>
      </c>
      <c r="D963" s="96" t="s">
        <v>873</v>
      </c>
      <c r="E963" s="95">
        <v>6</v>
      </c>
      <c r="F963" s="95">
        <f>INDEX(技能效果!H:H,MATCH(技能效果等级!B963,技能效果!B:B,0))</f>
        <v>3001</v>
      </c>
      <c r="G963" s="95">
        <f>IF(INDEX(技能效果!K:K,MATCH(B963,技能效果!B:B,0))=0,INDEX(技能效果!I:I,MATCH(技能效果等级!B963,技能效果!B:B,0)),INDEX(技能效果!I:I,MATCH(技能效果等级!B963,技能效果!B:B,0))*VLOOKUP(E963,技能数值计算!$C$19:$D$28,2,FALSE))</f>
        <v>3</v>
      </c>
      <c r="H963" s="95">
        <f>INDEX(技能效果!J:J,MATCH(技能效果等级!B963,技能效果!B:B,0))</f>
        <v>2</v>
      </c>
      <c r="I963" s="97"/>
      <c r="J963" s="97"/>
      <c r="K963" s="97"/>
      <c r="L963" s="97"/>
      <c r="M963" s="97"/>
      <c r="N963" s="96" t="str">
        <f>IF(INDEX(技能效果!L:L,MATCH(技能效果等级!B963,技能效果!B:B,0))="","",INDEX(技能效果!L:L,MATCH(技能效果等级!B963,技能效果!B:B,0)))</f>
        <v/>
      </c>
      <c r="O963" s="95">
        <f>IF(INDEX(技能效果!N:N,MATCH(B963,技能效果!B:B,0))=0,INDEX(技能效果!M:M,MATCH(技能效果等级!B963,技能效果!B:B,0)),INDEX(技能效果!M:M,MATCH(技能效果等级!B963,技能效果!B:B,0))*VLOOKUP(E963,技能数值计算!$C$19:$D$28,2,FALSE))</f>
        <v>0</v>
      </c>
      <c r="P963" s="97"/>
      <c r="Q963" s="97"/>
      <c r="R963" s="95" t="str">
        <f>IF(INDEX(技能效果!O:O,MATCH(技能效果等级!B963,技能效果!B:B,0))="","",INDEX(技能效果!O:O,MATCH(技能效果等级!B963,技能效果!B:B,0)))</f>
        <v/>
      </c>
      <c r="S963" s="97"/>
      <c r="T963" s="97"/>
      <c r="U963" s="97"/>
      <c r="V963" s="96" t="str">
        <f>IF(INDEX(技能效果!AF:AF,MATCH(技能效果等级!B963,技能效果!B:B,0))="","",INDEX(技能效果!AF:AF,MATCH(技能效果等级!B963,技能效果!B:B,0)))</f>
        <v/>
      </c>
      <c r="W963" s="95">
        <f t="shared" si="13"/>
        <v>87</v>
      </c>
      <c r="X963" s="97"/>
      <c r="Y963" s="97"/>
    </row>
    <row r="964" spans="1:25" ht="16.5" x14ac:dyDescent="0.2">
      <c r="A964" s="62">
        <v>961</v>
      </c>
      <c r="B964" s="95">
        <f>INDEX(技能效果!B:B,MATCH(技能效果等级!W964,技能效果!AE:AE,0))</f>
        <v>130100302</v>
      </c>
      <c r="C964" s="95" t="str">
        <f>INDEX(技能效果!C:C,MATCH(技能效果等级!B964,技能效果!B:B,0))</f>
        <v>夏玲技能1获得水晶</v>
      </c>
      <c r="D964" s="96" t="s">
        <v>873</v>
      </c>
      <c r="E964" s="95">
        <v>7</v>
      </c>
      <c r="F964" s="95">
        <f>INDEX(技能效果!H:H,MATCH(技能效果等级!B964,技能效果!B:B,0))</f>
        <v>3001</v>
      </c>
      <c r="G964" s="95">
        <f>IF(INDEX(技能效果!K:K,MATCH(B964,技能效果!B:B,0))=0,INDEX(技能效果!I:I,MATCH(技能效果等级!B964,技能效果!B:B,0)),INDEX(技能效果!I:I,MATCH(技能效果等级!B964,技能效果!B:B,0))*VLOOKUP(E964,技能数值计算!$C$19:$D$28,2,FALSE))</f>
        <v>3</v>
      </c>
      <c r="H964" s="95">
        <f>INDEX(技能效果!J:J,MATCH(技能效果等级!B964,技能效果!B:B,0))</f>
        <v>2</v>
      </c>
      <c r="I964" s="97"/>
      <c r="J964" s="97"/>
      <c r="K964" s="97"/>
      <c r="L964" s="97"/>
      <c r="M964" s="97"/>
      <c r="N964" s="96" t="str">
        <f>IF(INDEX(技能效果!L:L,MATCH(技能效果等级!B964,技能效果!B:B,0))="","",INDEX(技能效果!L:L,MATCH(技能效果等级!B964,技能效果!B:B,0)))</f>
        <v/>
      </c>
      <c r="O964" s="95">
        <f>IF(INDEX(技能效果!N:N,MATCH(B964,技能效果!B:B,0))=0,INDEX(技能效果!M:M,MATCH(技能效果等级!B964,技能效果!B:B,0)),INDEX(技能效果!M:M,MATCH(技能效果等级!B964,技能效果!B:B,0))*VLOOKUP(E964,技能数值计算!$C$19:$D$28,2,FALSE))</f>
        <v>0</v>
      </c>
      <c r="P964" s="97"/>
      <c r="Q964" s="97"/>
      <c r="R964" s="95" t="str">
        <f>IF(INDEX(技能效果!O:O,MATCH(技能效果等级!B964,技能效果!B:B,0))="","",INDEX(技能效果!O:O,MATCH(技能效果等级!B964,技能效果!B:B,0)))</f>
        <v/>
      </c>
      <c r="S964" s="97"/>
      <c r="T964" s="97"/>
      <c r="U964" s="97"/>
      <c r="V964" s="96" t="str">
        <f>IF(INDEX(技能效果!AF:AF,MATCH(技能效果等级!B964,技能效果!B:B,0))="","",INDEX(技能效果!AF:AF,MATCH(技能效果等级!B964,技能效果!B:B,0)))</f>
        <v/>
      </c>
      <c r="W964" s="95">
        <f t="shared" si="13"/>
        <v>87</v>
      </c>
      <c r="X964" s="97"/>
      <c r="Y964" s="97"/>
    </row>
    <row r="965" spans="1:25" ht="16.5" x14ac:dyDescent="0.2">
      <c r="A965" s="62">
        <v>962</v>
      </c>
      <c r="B965" s="95">
        <f>INDEX(技能效果!B:B,MATCH(技能效果等级!W965,技能效果!AE:AE,0))</f>
        <v>130100302</v>
      </c>
      <c r="C965" s="95" t="str">
        <f>INDEX(技能效果!C:C,MATCH(技能效果等级!B965,技能效果!B:B,0))</f>
        <v>夏玲技能1获得水晶</v>
      </c>
      <c r="D965" s="96" t="s">
        <v>873</v>
      </c>
      <c r="E965" s="95">
        <v>8</v>
      </c>
      <c r="F965" s="95">
        <f>INDEX(技能效果!H:H,MATCH(技能效果等级!B965,技能效果!B:B,0))</f>
        <v>3001</v>
      </c>
      <c r="G965" s="95">
        <f>IF(INDEX(技能效果!K:K,MATCH(B965,技能效果!B:B,0))=0,INDEX(技能效果!I:I,MATCH(技能效果等级!B965,技能效果!B:B,0)),INDEX(技能效果!I:I,MATCH(技能效果等级!B965,技能效果!B:B,0))*VLOOKUP(E965,技能数值计算!$C$19:$D$28,2,FALSE))</f>
        <v>3</v>
      </c>
      <c r="H965" s="95">
        <f>INDEX(技能效果!J:J,MATCH(技能效果等级!B965,技能效果!B:B,0))</f>
        <v>2</v>
      </c>
      <c r="I965" s="97"/>
      <c r="J965" s="97"/>
      <c r="K965" s="97"/>
      <c r="L965" s="97"/>
      <c r="M965" s="97"/>
      <c r="N965" s="96" t="str">
        <f>IF(INDEX(技能效果!L:L,MATCH(技能效果等级!B965,技能效果!B:B,0))="","",INDEX(技能效果!L:L,MATCH(技能效果等级!B965,技能效果!B:B,0)))</f>
        <v/>
      </c>
      <c r="O965" s="95">
        <f>IF(INDEX(技能效果!N:N,MATCH(B965,技能效果!B:B,0))=0,INDEX(技能效果!M:M,MATCH(技能效果等级!B965,技能效果!B:B,0)),INDEX(技能效果!M:M,MATCH(技能效果等级!B965,技能效果!B:B,0))*VLOOKUP(E965,技能数值计算!$C$19:$D$28,2,FALSE))</f>
        <v>0</v>
      </c>
      <c r="P965" s="97"/>
      <c r="Q965" s="97"/>
      <c r="R965" s="95" t="str">
        <f>IF(INDEX(技能效果!O:O,MATCH(技能效果等级!B965,技能效果!B:B,0))="","",INDEX(技能效果!O:O,MATCH(技能效果等级!B965,技能效果!B:B,0)))</f>
        <v/>
      </c>
      <c r="S965" s="97"/>
      <c r="T965" s="97"/>
      <c r="U965" s="97"/>
      <c r="V965" s="96" t="str">
        <f>IF(INDEX(技能效果!AF:AF,MATCH(技能效果等级!B965,技能效果!B:B,0))="","",INDEX(技能效果!AF:AF,MATCH(技能效果等级!B965,技能效果!B:B,0)))</f>
        <v/>
      </c>
      <c r="W965" s="95">
        <f t="shared" si="13"/>
        <v>87</v>
      </c>
      <c r="X965" s="97"/>
      <c r="Y965" s="97"/>
    </row>
    <row r="966" spans="1:25" ht="16.5" x14ac:dyDescent="0.2">
      <c r="A966" s="62">
        <v>963</v>
      </c>
      <c r="B966" s="95">
        <f>INDEX(技能效果!B:B,MATCH(技能效果等级!W966,技能效果!AE:AE,0))</f>
        <v>130100302</v>
      </c>
      <c r="C966" s="95" t="str">
        <f>INDEX(技能效果!C:C,MATCH(技能效果等级!B966,技能效果!B:B,0))</f>
        <v>夏玲技能1获得水晶</v>
      </c>
      <c r="D966" s="96" t="s">
        <v>873</v>
      </c>
      <c r="E966" s="95">
        <v>9</v>
      </c>
      <c r="F966" s="95">
        <f>INDEX(技能效果!H:H,MATCH(技能效果等级!B966,技能效果!B:B,0))</f>
        <v>3001</v>
      </c>
      <c r="G966" s="95">
        <f>IF(INDEX(技能效果!K:K,MATCH(B966,技能效果!B:B,0))=0,INDEX(技能效果!I:I,MATCH(技能效果等级!B966,技能效果!B:B,0)),INDEX(技能效果!I:I,MATCH(技能效果等级!B966,技能效果!B:B,0))*VLOOKUP(E966,技能数值计算!$C$19:$D$28,2,FALSE))</f>
        <v>3</v>
      </c>
      <c r="H966" s="95">
        <f>INDEX(技能效果!J:J,MATCH(技能效果等级!B966,技能效果!B:B,0))</f>
        <v>2</v>
      </c>
      <c r="I966" s="97"/>
      <c r="J966" s="97"/>
      <c r="K966" s="97"/>
      <c r="L966" s="97"/>
      <c r="M966" s="97"/>
      <c r="N966" s="96" t="str">
        <f>IF(INDEX(技能效果!L:L,MATCH(技能效果等级!B966,技能效果!B:B,0))="","",INDEX(技能效果!L:L,MATCH(技能效果等级!B966,技能效果!B:B,0)))</f>
        <v/>
      </c>
      <c r="O966" s="95">
        <f>IF(INDEX(技能效果!N:N,MATCH(B966,技能效果!B:B,0))=0,INDEX(技能效果!M:M,MATCH(技能效果等级!B966,技能效果!B:B,0)),INDEX(技能效果!M:M,MATCH(技能效果等级!B966,技能效果!B:B,0))*VLOOKUP(E966,技能数值计算!$C$19:$D$28,2,FALSE))</f>
        <v>0</v>
      </c>
      <c r="P966" s="97"/>
      <c r="Q966" s="97"/>
      <c r="R966" s="95" t="str">
        <f>IF(INDEX(技能效果!O:O,MATCH(技能效果等级!B966,技能效果!B:B,0))="","",INDEX(技能效果!O:O,MATCH(技能效果等级!B966,技能效果!B:B,0)))</f>
        <v/>
      </c>
      <c r="S966" s="97"/>
      <c r="T966" s="97"/>
      <c r="U966" s="97"/>
      <c r="V966" s="96" t="str">
        <f>IF(INDEX(技能效果!AF:AF,MATCH(技能效果等级!B966,技能效果!B:B,0))="","",INDEX(技能效果!AF:AF,MATCH(技能效果等级!B966,技能效果!B:B,0)))</f>
        <v/>
      </c>
      <c r="W966" s="95">
        <f t="shared" si="13"/>
        <v>87</v>
      </c>
      <c r="X966" s="97"/>
      <c r="Y966" s="97"/>
    </row>
    <row r="967" spans="1:25" ht="16.5" x14ac:dyDescent="0.2">
      <c r="A967" s="62">
        <v>964</v>
      </c>
      <c r="B967" s="95">
        <f>INDEX(技能效果!B:B,MATCH(技能效果等级!W967,技能效果!AE:AE,0))</f>
        <v>130100302</v>
      </c>
      <c r="C967" s="95" t="str">
        <f>INDEX(技能效果!C:C,MATCH(技能效果等级!B967,技能效果!B:B,0))</f>
        <v>夏玲技能1获得水晶</v>
      </c>
      <c r="D967" s="96" t="s">
        <v>873</v>
      </c>
      <c r="E967" s="95">
        <v>10</v>
      </c>
      <c r="F967" s="95">
        <f>INDEX(技能效果!H:H,MATCH(技能效果等级!B967,技能效果!B:B,0))</f>
        <v>3001</v>
      </c>
      <c r="G967" s="95">
        <f>IF(INDEX(技能效果!K:K,MATCH(B967,技能效果!B:B,0))=0,INDEX(技能效果!I:I,MATCH(技能效果等级!B967,技能效果!B:B,0)),INDEX(技能效果!I:I,MATCH(技能效果等级!B967,技能效果!B:B,0))*VLOOKUP(E967,技能数值计算!$C$19:$D$28,2,FALSE))</f>
        <v>3</v>
      </c>
      <c r="H967" s="95">
        <f>INDEX(技能效果!J:J,MATCH(技能效果等级!B967,技能效果!B:B,0))</f>
        <v>2</v>
      </c>
      <c r="I967" s="97"/>
      <c r="J967" s="97"/>
      <c r="K967" s="97"/>
      <c r="L967" s="97"/>
      <c r="M967" s="97"/>
      <c r="N967" s="96" t="str">
        <f>IF(INDEX(技能效果!L:L,MATCH(技能效果等级!B967,技能效果!B:B,0))="","",INDEX(技能效果!L:L,MATCH(技能效果等级!B967,技能效果!B:B,0)))</f>
        <v/>
      </c>
      <c r="O967" s="95">
        <f>IF(INDEX(技能效果!N:N,MATCH(B967,技能效果!B:B,0))=0,INDEX(技能效果!M:M,MATCH(技能效果等级!B967,技能效果!B:B,0)),INDEX(技能效果!M:M,MATCH(技能效果等级!B967,技能效果!B:B,0))*VLOOKUP(E967,技能数值计算!$C$19:$D$28,2,FALSE))</f>
        <v>0</v>
      </c>
      <c r="P967" s="97"/>
      <c r="Q967" s="97"/>
      <c r="R967" s="95" t="str">
        <f>IF(INDEX(技能效果!O:O,MATCH(技能效果等级!B967,技能效果!B:B,0))="","",INDEX(技能效果!O:O,MATCH(技能效果等级!B967,技能效果!B:B,0)))</f>
        <v/>
      </c>
      <c r="S967" s="97"/>
      <c r="T967" s="97"/>
      <c r="U967" s="97"/>
      <c r="V967" s="96" t="str">
        <f>IF(INDEX(技能效果!AF:AF,MATCH(技能效果等级!B967,技能效果!B:B,0))="","",INDEX(技能效果!AF:AF,MATCH(技能效果等级!B967,技能效果!B:B,0)))</f>
        <v/>
      </c>
      <c r="W967" s="95">
        <f t="shared" si="13"/>
        <v>87</v>
      </c>
      <c r="X967" s="97"/>
      <c r="Y967" s="97"/>
    </row>
    <row r="968" spans="1:25" ht="16.5" x14ac:dyDescent="0.2">
      <c r="A968" s="62">
        <v>965</v>
      </c>
      <c r="B968" s="95">
        <f>INDEX(技能效果!B:B,MATCH(技能效果等级!W968,技能效果!AE:AE,0))</f>
        <v>130200301</v>
      </c>
      <c r="C968" s="95" t="str">
        <f>INDEX(技能效果!C:C,MATCH(技能效果等级!B968,技能效果!B:B,0))</f>
        <v>夏玲技能2增加攻击</v>
      </c>
      <c r="D968" s="96" t="s">
        <v>873</v>
      </c>
      <c r="E968" s="95">
        <v>1</v>
      </c>
      <c r="F968" s="95">
        <f>INDEX(技能效果!H:H,MATCH(技能效果等级!B968,技能效果!B:B,0))</f>
        <v>4007</v>
      </c>
      <c r="G968" s="95">
        <f>IF(INDEX(技能效果!K:K,MATCH(B968,技能效果!B:B,0))=0,INDEX(技能效果!I:I,MATCH(技能效果等级!B968,技能效果!B:B,0)),INDEX(技能效果!I:I,MATCH(技能效果等级!B968,技能效果!B:B,0))*VLOOKUP(E968,技能数值计算!$C$19:$D$28,2,FALSE))</f>
        <v>0.5</v>
      </c>
      <c r="H968" s="95">
        <f>INDEX(技能效果!J:J,MATCH(技能效果等级!B968,技能效果!B:B,0))</f>
        <v>0</v>
      </c>
      <c r="I968" s="97"/>
      <c r="J968" s="97"/>
      <c r="K968" s="97"/>
      <c r="L968" s="97"/>
      <c r="M968" s="97"/>
      <c r="N968" s="96" t="str">
        <f>IF(INDEX(技能效果!L:L,MATCH(技能效果等级!B968,技能效果!B:B,0))="","",INDEX(技能效果!L:L,MATCH(技能效果等级!B968,技能效果!B:B,0)))</f>
        <v/>
      </c>
      <c r="O968" s="95">
        <f>IF(INDEX(技能效果!N:N,MATCH(B968,技能效果!B:B,0))=0,INDEX(技能效果!M:M,MATCH(技能效果等级!B968,技能效果!B:B,0)),INDEX(技能效果!M:M,MATCH(技能效果等级!B968,技能效果!B:B,0))*VLOOKUP(E968,技能数值计算!$C$19:$D$28,2,FALSE))</f>
        <v>0</v>
      </c>
      <c r="P968" s="97"/>
      <c r="Q968" s="97"/>
      <c r="R968" s="95" t="str">
        <f>IF(INDEX(技能效果!O:O,MATCH(技能效果等级!B968,技能效果!B:B,0))="","",INDEX(技能效果!O:O,MATCH(技能效果等级!B968,技能效果!B:B,0)))</f>
        <v/>
      </c>
      <c r="S968" s="97"/>
      <c r="T968" s="97"/>
      <c r="U968" s="97"/>
      <c r="V968" s="96" t="str">
        <f>IF(INDEX(技能效果!AF:AF,MATCH(技能效果等级!B968,技能效果!B:B,0))="","",INDEX(技能效果!AF:AF,MATCH(技能效果等级!B968,技能效果!B:B,0)))</f>
        <v/>
      </c>
      <c r="W968" s="95">
        <f t="shared" si="13"/>
        <v>88</v>
      </c>
      <c r="X968" s="97"/>
      <c r="Y968" s="97"/>
    </row>
    <row r="969" spans="1:25" ht="16.5" x14ac:dyDescent="0.2">
      <c r="A969" s="62">
        <v>966</v>
      </c>
      <c r="B969" s="95">
        <f>INDEX(技能效果!B:B,MATCH(技能效果等级!W969,技能效果!AE:AE,0))</f>
        <v>130200301</v>
      </c>
      <c r="C969" s="95" t="str">
        <f>INDEX(技能效果!C:C,MATCH(技能效果等级!B969,技能效果!B:B,0))</f>
        <v>夏玲技能2增加攻击</v>
      </c>
      <c r="D969" s="96" t="s">
        <v>873</v>
      </c>
      <c r="E969" s="95">
        <v>2</v>
      </c>
      <c r="F969" s="95">
        <f>INDEX(技能效果!H:H,MATCH(技能效果等级!B969,技能效果!B:B,0))</f>
        <v>4007</v>
      </c>
      <c r="G969" s="95">
        <f>IF(INDEX(技能效果!K:K,MATCH(B969,技能效果!B:B,0))=0,INDEX(技能效果!I:I,MATCH(技能效果等级!B969,技能效果!B:B,0)),INDEX(技能效果!I:I,MATCH(技能效果等级!B969,技能效果!B:B,0))*VLOOKUP(E969,技能数值计算!$C$19:$D$28,2,FALSE))</f>
        <v>0.54</v>
      </c>
      <c r="H969" s="95">
        <f>INDEX(技能效果!J:J,MATCH(技能效果等级!B969,技能效果!B:B,0))</f>
        <v>0</v>
      </c>
      <c r="I969" s="97"/>
      <c r="J969" s="97"/>
      <c r="K969" s="97"/>
      <c r="L969" s="97"/>
      <c r="M969" s="97"/>
      <c r="N969" s="96" t="str">
        <f>IF(INDEX(技能效果!L:L,MATCH(技能效果等级!B969,技能效果!B:B,0))="","",INDEX(技能效果!L:L,MATCH(技能效果等级!B969,技能效果!B:B,0)))</f>
        <v/>
      </c>
      <c r="O969" s="95">
        <f>IF(INDEX(技能效果!N:N,MATCH(B969,技能效果!B:B,0))=0,INDEX(技能效果!M:M,MATCH(技能效果等级!B969,技能效果!B:B,0)),INDEX(技能效果!M:M,MATCH(技能效果等级!B969,技能效果!B:B,0))*VLOOKUP(E969,技能数值计算!$C$19:$D$28,2,FALSE))</f>
        <v>0</v>
      </c>
      <c r="P969" s="97"/>
      <c r="Q969" s="97"/>
      <c r="R969" s="95" t="str">
        <f>IF(INDEX(技能效果!O:O,MATCH(技能效果等级!B969,技能效果!B:B,0))="","",INDEX(技能效果!O:O,MATCH(技能效果等级!B969,技能效果!B:B,0)))</f>
        <v/>
      </c>
      <c r="S969" s="97"/>
      <c r="T969" s="97"/>
      <c r="U969" s="97"/>
      <c r="V969" s="96" t="str">
        <f>IF(INDEX(技能效果!AF:AF,MATCH(技能效果等级!B969,技能效果!B:B,0))="","",INDEX(技能效果!AF:AF,MATCH(技能效果等级!B969,技能效果!B:B,0)))</f>
        <v/>
      </c>
      <c r="W969" s="95">
        <f t="shared" si="13"/>
        <v>88</v>
      </c>
      <c r="X969" s="97"/>
      <c r="Y969" s="97"/>
    </row>
    <row r="970" spans="1:25" ht="16.5" x14ac:dyDescent="0.2">
      <c r="A970" s="62">
        <v>967</v>
      </c>
      <c r="B970" s="95">
        <f>INDEX(技能效果!B:B,MATCH(技能效果等级!W970,技能效果!AE:AE,0))</f>
        <v>130200301</v>
      </c>
      <c r="C970" s="95" t="str">
        <f>INDEX(技能效果!C:C,MATCH(技能效果等级!B970,技能效果!B:B,0))</f>
        <v>夏玲技能2增加攻击</v>
      </c>
      <c r="D970" s="96" t="s">
        <v>873</v>
      </c>
      <c r="E970" s="95">
        <v>3</v>
      </c>
      <c r="F970" s="95">
        <f>INDEX(技能效果!H:H,MATCH(技能效果等级!B970,技能效果!B:B,0))</f>
        <v>4007</v>
      </c>
      <c r="G970" s="95">
        <f>IF(INDEX(技能效果!K:K,MATCH(B970,技能效果!B:B,0))=0,INDEX(技能效果!I:I,MATCH(技能效果等级!B970,技能效果!B:B,0)),INDEX(技能效果!I:I,MATCH(技能效果等级!B970,技能效果!B:B,0))*VLOOKUP(E970,技能数值计算!$C$19:$D$28,2,FALSE))</f>
        <v>0.57999999999999996</v>
      </c>
      <c r="H970" s="95">
        <f>INDEX(技能效果!J:J,MATCH(技能效果等级!B970,技能效果!B:B,0))</f>
        <v>0</v>
      </c>
      <c r="I970" s="97"/>
      <c r="J970" s="97"/>
      <c r="K970" s="97"/>
      <c r="L970" s="97"/>
      <c r="M970" s="97"/>
      <c r="N970" s="96" t="str">
        <f>IF(INDEX(技能效果!L:L,MATCH(技能效果等级!B970,技能效果!B:B,0))="","",INDEX(技能效果!L:L,MATCH(技能效果等级!B970,技能效果!B:B,0)))</f>
        <v/>
      </c>
      <c r="O970" s="95">
        <f>IF(INDEX(技能效果!N:N,MATCH(B970,技能效果!B:B,0))=0,INDEX(技能效果!M:M,MATCH(技能效果等级!B970,技能效果!B:B,0)),INDEX(技能效果!M:M,MATCH(技能效果等级!B970,技能效果!B:B,0))*VLOOKUP(E970,技能数值计算!$C$19:$D$28,2,FALSE))</f>
        <v>0</v>
      </c>
      <c r="P970" s="97"/>
      <c r="Q970" s="97"/>
      <c r="R970" s="95" t="str">
        <f>IF(INDEX(技能效果!O:O,MATCH(技能效果等级!B970,技能效果!B:B,0))="","",INDEX(技能效果!O:O,MATCH(技能效果等级!B970,技能效果!B:B,0)))</f>
        <v/>
      </c>
      <c r="S970" s="97"/>
      <c r="T970" s="97"/>
      <c r="U970" s="97"/>
      <c r="V970" s="96" t="str">
        <f>IF(INDEX(技能效果!AF:AF,MATCH(技能效果等级!B970,技能效果!B:B,0))="","",INDEX(技能效果!AF:AF,MATCH(技能效果等级!B970,技能效果!B:B,0)))</f>
        <v/>
      </c>
      <c r="W970" s="95">
        <f t="shared" si="13"/>
        <v>88</v>
      </c>
      <c r="X970" s="97"/>
      <c r="Y970" s="97"/>
    </row>
    <row r="971" spans="1:25" ht="16.5" x14ac:dyDescent="0.2">
      <c r="A971" s="62">
        <v>968</v>
      </c>
      <c r="B971" s="95">
        <f>INDEX(技能效果!B:B,MATCH(技能效果等级!W971,技能效果!AE:AE,0))</f>
        <v>130200301</v>
      </c>
      <c r="C971" s="95" t="str">
        <f>INDEX(技能效果!C:C,MATCH(技能效果等级!B971,技能效果!B:B,0))</f>
        <v>夏玲技能2增加攻击</v>
      </c>
      <c r="D971" s="96" t="s">
        <v>873</v>
      </c>
      <c r="E971" s="95">
        <v>4</v>
      </c>
      <c r="F971" s="95">
        <f>INDEX(技能效果!H:H,MATCH(技能效果等级!B971,技能效果!B:B,0))</f>
        <v>4007</v>
      </c>
      <c r="G971" s="95">
        <f>IF(INDEX(技能效果!K:K,MATCH(B971,技能效果!B:B,0))=0,INDEX(技能效果!I:I,MATCH(技能效果等级!B971,技能效果!B:B,0)),INDEX(技能效果!I:I,MATCH(技能效果等级!B971,技能效果!B:B,0))*VLOOKUP(E971,技能数值计算!$C$19:$D$28,2,FALSE))</f>
        <v>0.62</v>
      </c>
      <c r="H971" s="95">
        <f>INDEX(技能效果!J:J,MATCH(技能效果等级!B971,技能效果!B:B,0))</f>
        <v>0</v>
      </c>
      <c r="I971" s="97"/>
      <c r="J971" s="97"/>
      <c r="K971" s="97"/>
      <c r="L971" s="97"/>
      <c r="M971" s="97"/>
      <c r="N971" s="96" t="str">
        <f>IF(INDEX(技能效果!L:L,MATCH(技能效果等级!B971,技能效果!B:B,0))="","",INDEX(技能效果!L:L,MATCH(技能效果等级!B971,技能效果!B:B,0)))</f>
        <v/>
      </c>
      <c r="O971" s="95">
        <f>IF(INDEX(技能效果!N:N,MATCH(B971,技能效果!B:B,0))=0,INDEX(技能效果!M:M,MATCH(技能效果等级!B971,技能效果!B:B,0)),INDEX(技能效果!M:M,MATCH(技能效果等级!B971,技能效果!B:B,0))*VLOOKUP(E971,技能数值计算!$C$19:$D$28,2,FALSE))</f>
        <v>0</v>
      </c>
      <c r="P971" s="97"/>
      <c r="Q971" s="97"/>
      <c r="R971" s="95" t="str">
        <f>IF(INDEX(技能效果!O:O,MATCH(技能效果等级!B971,技能效果!B:B,0))="","",INDEX(技能效果!O:O,MATCH(技能效果等级!B971,技能效果!B:B,0)))</f>
        <v/>
      </c>
      <c r="S971" s="97"/>
      <c r="T971" s="97"/>
      <c r="U971" s="97"/>
      <c r="V971" s="96" t="str">
        <f>IF(INDEX(技能效果!AF:AF,MATCH(技能效果等级!B971,技能效果!B:B,0))="","",INDEX(技能效果!AF:AF,MATCH(技能效果等级!B971,技能效果!B:B,0)))</f>
        <v/>
      </c>
      <c r="W971" s="95">
        <f t="shared" si="13"/>
        <v>88</v>
      </c>
      <c r="X971" s="97"/>
      <c r="Y971" s="97"/>
    </row>
    <row r="972" spans="1:25" ht="16.5" x14ac:dyDescent="0.2">
      <c r="A972" s="62">
        <v>969</v>
      </c>
      <c r="B972" s="95">
        <f>INDEX(技能效果!B:B,MATCH(技能效果等级!W972,技能效果!AE:AE,0))</f>
        <v>130200301</v>
      </c>
      <c r="C972" s="95" t="str">
        <f>INDEX(技能效果!C:C,MATCH(技能效果等级!B972,技能效果!B:B,0))</f>
        <v>夏玲技能2增加攻击</v>
      </c>
      <c r="D972" s="96" t="s">
        <v>873</v>
      </c>
      <c r="E972" s="95">
        <v>5</v>
      </c>
      <c r="F972" s="95">
        <f>INDEX(技能效果!H:H,MATCH(技能效果等级!B972,技能效果!B:B,0))</f>
        <v>4007</v>
      </c>
      <c r="G972" s="95">
        <f>IF(INDEX(技能效果!K:K,MATCH(B972,技能效果!B:B,0))=0,INDEX(技能效果!I:I,MATCH(技能效果等级!B972,技能效果!B:B,0)),INDEX(技能效果!I:I,MATCH(技能效果等级!B972,技能效果!B:B,0))*VLOOKUP(E972,技能数值计算!$C$19:$D$28,2,FALSE))</f>
        <v>0.66</v>
      </c>
      <c r="H972" s="95">
        <f>INDEX(技能效果!J:J,MATCH(技能效果等级!B972,技能效果!B:B,0))</f>
        <v>0</v>
      </c>
      <c r="I972" s="97"/>
      <c r="J972" s="97"/>
      <c r="K972" s="97"/>
      <c r="L972" s="97"/>
      <c r="M972" s="97"/>
      <c r="N972" s="96" t="str">
        <f>IF(INDEX(技能效果!L:L,MATCH(技能效果等级!B972,技能效果!B:B,0))="","",INDEX(技能效果!L:L,MATCH(技能效果等级!B972,技能效果!B:B,0)))</f>
        <v/>
      </c>
      <c r="O972" s="95">
        <f>IF(INDEX(技能效果!N:N,MATCH(B972,技能效果!B:B,0))=0,INDEX(技能效果!M:M,MATCH(技能效果等级!B972,技能效果!B:B,0)),INDEX(技能效果!M:M,MATCH(技能效果等级!B972,技能效果!B:B,0))*VLOOKUP(E972,技能数值计算!$C$19:$D$28,2,FALSE))</f>
        <v>0</v>
      </c>
      <c r="P972" s="97"/>
      <c r="Q972" s="97"/>
      <c r="R972" s="95" t="str">
        <f>IF(INDEX(技能效果!O:O,MATCH(技能效果等级!B972,技能效果!B:B,0))="","",INDEX(技能效果!O:O,MATCH(技能效果等级!B972,技能效果!B:B,0)))</f>
        <v/>
      </c>
      <c r="S972" s="97"/>
      <c r="T972" s="97"/>
      <c r="U972" s="97"/>
      <c r="V972" s="96" t="str">
        <f>IF(INDEX(技能效果!AF:AF,MATCH(技能效果等级!B972,技能效果!B:B,0))="","",INDEX(技能效果!AF:AF,MATCH(技能效果等级!B972,技能效果!B:B,0)))</f>
        <v/>
      </c>
      <c r="W972" s="95">
        <f t="shared" si="13"/>
        <v>88</v>
      </c>
      <c r="X972" s="97"/>
      <c r="Y972" s="97"/>
    </row>
    <row r="973" spans="1:25" ht="16.5" x14ac:dyDescent="0.2">
      <c r="A973" s="62">
        <v>970</v>
      </c>
      <c r="B973" s="95">
        <f>INDEX(技能效果!B:B,MATCH(技能效果等级!W973,技能效果!AE:AE,0))</f>
        <v>130200301</v>
      </c>
      <c r="C973" s="95" t="str">
        <f>INDEX(技能效果!C:C,MATCH(技能效果等级!B973,技能效果!B:B,0))</f>
        <v>夏玲技能2增加攻击</v>
      </c>
      <c r="D973" s="96" t="s">
        <v>873</v>
      </c>
      <c r="E973" s="95">
        <v>6</v>
      </c>
      <c r="F973" s="95">
        <f>INDEX(技能效果!H:H,MATCH(技能效果等级!B973,技能效果!B:B,0))</f>
        <v>4007</v>
      </c>
      <c r="G973" s="95">
        <f>IF(INDEX(技能效果!K:K,MATCH(B973,技能效果!B:B,0))=0,INDEX(技能效果!I:I,MATCH(技能效果等级!B973,技能效果!B:B,0)),INDEX(技能效果!I:I,MATCH(技能效果等级!B973,技能效果!B:B,0))*VLOOKUP(E973,技能数值计算!$C$19:$D$28,2,FALSE))</f>
        <v>0.72</v>
      </c>
      <c r="H973" s="95">
        <f>INDEX(技能效果!J:J,MATCH(技能效果等级!B973,技能效果!B:B,0))</f>
        <v>0</v>
      </c>
      <c r="I973" s="97"/>
      <c r="J973" s="97"/>
      <c r="K973" s="97"/>
      <c r="L973" s="97"/>
      <c r="M973" s="97"/>
      <c r="N973" s="96" t="str">
        <f>IF(INDEX(技能效果!L:L,MATCH(技能效果等级!B973,技能效果!B:B,0))="","",INDEX(技能效果!L:L,MATCH(技能效果等级!B973,技能效果!B:B,0)))</f>
        <v/>
      </c>
      <c r="O973" s="95">
        <f>IF(INDEX(技能效果!N:N,MATCH(B973,技能效果!B:B,0))=0,INDEX(技能效果!M:M,MATCH(技能效果等级!B973,技能效果!B:B,0)),INDEX(技能效果!M:M,MATCH(技能效果等级!B973,技能效果!B:B,0))*VLOOKUP(E973,技能数值计算!$C$19:$D$28,2,FALSE))</f>
        <v>0</v>
      </c>
      <c r="P973" s="97"/>
      <c r="Q973" s="97"/>
      <c r="R973" s="95" t="str">
        <f>IF(INDEX(技能效果!O:O,MATCH(技能效果等级!B973,技能效果!B:B,0))="","",INDEX(技能效果!O:O,MATCH(技能效果等级!B973,技能效果!B:B,0)))</f>
        <v/>
      </c>
      <c r="S973" s="97"/>
      <c r="T973" s="97"/>
      <c r="U973" s="97"/>
      <c r="V973" s="96" t="str">
        <f>IF(INDEX(技能效果!AF:AF,MATCH(技能效果等级!B973,技能效果!B:B,0))="","",INDEX(技能效果!AF:AF,MATCH(技能效果等级!B973,技能效果!B:B,0)))</f>
        <v/>
      </c>
      <c r="W973" s="95">
        <f t="shared" si="13"/>
        <v>88</v>
      </c>
      <c r="X973" s="97"/>
      <c r="Y973" s="97"/>
    </row>
    <row r="974" spans="1:25" ht="16.5" x14ac:dyDescent="0.2">
      <c r="A974" s="62">
        <v>971</v>
      </c>
      <c r="B974" s="95">
        <f>INDEX(技能效果!B:B,MATCH(技能效果等级!W974,技能效果!AE:AE,0))</f>
        <v>130200301</v>
      </c>
      <c r="C974" s="95" t="str">
        <f>INDEX(技能效果!C:C,MATCH(技能效果等级!B974,技能效果!B:B,0))</f>
        <v>夏玲技能2增加攻击</v>
      </c>
      <c r="D974" s="96" t="s">
        <v>873</v>
      </c>
      <c r="E974" s="95">
        <v>7</v>
      </c>
      <c r="F974" s="95">
        <f>INDEX(技能效果!H:H,MATCH(技能效果等级!B974,技能效果!B:B,0))</f>
        <v>4007</v>
      </c>
      <c r="G974" s="95">
        <f>IF(INDEX(技能效果!K:K,MATCH(B974,技能效果!B:B,0))=0,INDEX(技能效果!I:I,MATCH(技能效果等级!B974,技能效果!B:B,0)),INDEX(技能效果!I:I,MATCH(技能效果等级!B974,技能效果!B:B,0))*VLOOKUP(E974,技能数值计算!$C$19:$D$28,2,FALSE))</f>
        <v>0.78</v>
      </c>
      <c r="H974" s="95">
        <f>INDEX(技能效果!J:J,MATCH(技能效果等级!B974,技能效果!B:B,0))</f>
        <v>0</v>
      </c>
      <c r="I974" s="97"/>
      <c r="J974" s="97"/>
      <c r="K974" s="97"/>
      <c r="L974" s="97"/>
      <c r="M974" s="97"/>
      <c r="N974" s="96" t="str">
        <f>IF(INDEX(技能效果!L:L,MATCH(技能效果等级!B974,技能效果!B:B,0))="","",INDEX(技能效果!L:L,MATCH(技能效果等级!B974,技能效果!B:B,0)))</f>
        <v/>
      </c>
      <c r="O974" s="95">
        <f>IF(INDEX(技能效果!N:N,MATCH(B974,技能效果!B:B,0))=0,INDEX(技能效果!M:M,MATCH(技能效果等级!B974,技能效果!B:B,0)),INDEX(技能效果!M:M,MATCH(技能效果等级!B974,技能效果!B:B,0))*VLOOKUP(E974,技能数值计算!$C$19:$D$28,2,FALSE))</f>
        <v>0</v>
      </c>
      <c r="P974" s="97"/>
      <c r="Q974" s="97"/>
      <c r="R974" s="95" t="str">
        <f>IF(INDEX(技能效果!O:O,MATCH(技能效果等级!B974,技能效果!B:B,0))="","",INDEX(技能效果!O:O,MATCH(技能效果等级!B974,技能效果!B:B,0)))</f>
        <v/>
      </c>
      <c r="S974" s="97"/>
      <c r="T974" s="97"/>
      <c r="U974" s="97"/>
      <c r="V974" s="96" t="str">
        <f>IF(INDEX(技能效果!AF:AF,MATCH(技能效果等级!B974,技能效果!B:B,0))="","",INDEX(技能效果!AF:AF,MATCH(技能效果等级!B974,技能效果!B:B,0)))</f>
        <v/>
      </c>
      <c r="W974" s="95">
        <f t="shared" si="13"/>
        <v>88</v>
      </c>
      <c r="X974" s="97"/>
      <c r="Y974" s="97"/>
    </row>
    <row r="975" spans="1:25" ht="16.5" x14ac:dyDescent="0.2">
      <c r="A975" s="62">
        <v>972</v>
      </c>
      <c r="B975" s="95">
        <f>INDEX(技能效果!B:B,MATCH(技能效果等级!W975,技能效果!AE:AE,0))</f>
        <v>130200301</v>
      </c>
      <c r="C975" s="95" t="str">
        <f>INDEX(技能效果!C:C,MATCH(技能效果等级!B975,技能效果!B:B,0))</f>
        <v>夏玲技能2增加攻击</v>
      </c>
      <c r="D975" s="96" t="s">
        <v>873</v>
      </c>
      <c r="E975" s="95">
        <v>8</v>
      </c>
      <c r="F975" s="95">
        <f>INDEX(技能效果!H:H,MATCH(技能效果等级!B975,技能效果!B:B,0))</f>
        <v>4007</v>
      </c>
      <c r="G975" s="95">
        <f>IF(INDEX(技能效果!K:K,MATCH(B975,技能效果!B:B,0))=0,INDEX(技能效果!I:I,MATCH(技能效果等级!B975,技能效果!B:B,0)),INDEX(技能效果!I:I,MATCH(技能效果等级!B975,技能效果!B:B,0))*VLOOKUP(E975,技能数值计算!$C$19:$D$28,2,FALSE))</f>
        <v>0.84</v>
      </c>
      <c r="H975" s="95">
        <f>INDEX(技能效果!J:J,MATCH(技能效果等级!B975,技能效果!B:B,0))</f>
        <v>0</v>
      </c>
      <c r="I975" s="97"/>
      <c r="J975" s="97"/>
      <c r="K975" s="97"/>
      <c r="L975" s="97"/>
      <c r="M975" s="97"/>
      <c r="N975" s="96" t="str">
        <f>IF(INDEX(技能效果!L:L,MATCH(技能效果等级!B975,技能效果!B:B,0))="","",INDEX(技能效果!L:L,MATCH(技能效果等级!B975,技能效果!B:B,0)))</f>
        <v/>
      </c>
      <c r="O975" s="95">
        <f>IF(INDEX(技能效果!N:N,MATCH(B975,技能效果!B:B,0))=0,INDEX(技能效果!M:M,MATCH(技能效果等级!B975,技能效果!B:B,0)),INDEX(技能效果!M:M,MATCH(技能效果等级!B975,技能效果!B:B,0))*VLOOKUP(E975,技能数值计算!$C$19:$D$28,2,FALSE))</f>
        <v>0</v>
      </c>
      <c r="P975" s="97"/>
      <c r="Q975" s="97"/>
      <c r="R975" s="95" t="str">
        <f>IF(INDEX(技能效果!O:O,MATCH(技能效果等级!B975,技能效果!B:B,0))="","",INDEX(技能效果!O:O,MATCH(技能效果等级!B975,技能效果!B:B,0)))</f>
        <v/>
      </c>
      <c r="S975" s="97"/>
      <c r="T975" s="97"/>
      <c r="U975" s="97"/>
      <c r="V975" s="96" t="str">
        <f>IF(INDEX(技能效果!AF:AF,MATCH(技能效果等级!B975,技能效果!B:B,0))="","",INDEX(技能效果!AF:AF,MATCH(技能效果等级!B975,技能效果!B:B,0)))</f>
        <v/>
      </c>
      <c r="W975" s="95">
        <f t="shared" si="13"/>
        <v>88</v>
      </c>
      <c r="X975" s="97"/>
      <c r="Y975" s="97"/>
    </row>
    <row r="976" spans="1:25" ht="16.5" x14ac:dyDescent="0.2">
      <c r="A976" s="62">
        <v>973</v>
      </c>
      <c r="B976" s="95">
        <f>INDEX(技能效果!B:B,MATCH(技能效果等级!W976,技能效果!AE:AE,0))</f>
        <v>130200301</v>
      </c>
      <c r="C976" s="95" t="str">
        <f>INDEX(技能效果!C:C,MATCH(技能效果等级!B976,技能效果!B:B,0))</f>
        <v>夏玲技能2增加攻击</v>
      </c>
      <c r="D976" s="96" t="s">
        <v>873</v>
      </c>
      <c r="E976" s="95">
        <v>9</v>
      </c>
      <c r="F976" s="95">
        <f>INDEX(技能效果!H:H,MATCH(技能效果等级!B976,技能效果!B:B,0))</f>
        <v>4007</v>
      </c>
      <c r="G976" s="95">
        <f>IF(INDEX(技能效果!K:K,MATCH(B976,技能效果!B:B,0))=0,INDEX(技能效果!I:I,MATCH(技能效果等级!B976,技能效果!B:B,0)),INDEX(技能效果!I:I,MATCH(技能效果等级!B976,技能效果!B:B,0))*VLOOKUP(E976,技能数值计算!$C$19:$D$28,2,FALSE))</f>
        <v>0.92</v>
      </c>
      <c r="H976" s="95">
        <f>INDEX(技能效果!J:J,MATCH(技能效果等级!B976,技能效果!B:B,0))</f>
        <v>0</v>
      </c>
      <c r="I976" s="97"/>
      <c r="J976" s="97"/>
      <c r="K976" s="97"/>
      <c r="L976" s="97"/>
      <c r="M976" s="97"/>
      <c r="N976" s="96" t="str">
        <f>IF(INDEX(技能效果!L:L,MATCH(技能效果等级!B976,技能效果!B:B,0))="","",INDEX(技能效果!L:L,MATCH(技能效果等级!B976,技能效果!B:B,0)))</f>
        <v/>
      </c>
      <c r="O976" s="95">
        <f>IF(INDEX(技能效果!N:N,MATCH(B976,技能效果!B:B,0))=0,INDEX(技能效果!M:M,MATCH(技能效果等级!B976,技能效果!B:B,0)),INDEX(技能效果!M:M,MATCH(技能效果等级!B976,技能效果!B:B,0))*VLOOKUP(E976,技能数值计算!$C$19:$D$28,2,FALSE))</f>
        <v>0</v>
      </c>
      <c r="P976" s="97"/>
      <c r="Q976" s="97"/>
      <c r="R976" s="95" t="str">
        <f>IF(INDEX(技能效果!O:O,MATCH(技能效果等级!B976,技能效果!B:B,0))="","",INDEX(技能效果!O:O,MATCH(技能效果等级!B976,技能效果!B:B,0)))</f>
        <v/>
      </c>
      <c r="S976" s="97"/>
      <c r="T976" s="97"/>
      <c r="U976" s="97"/>
      <c r="V976" s="96" t="str">
        <f>IF(INDEX(技能效果!AF:AF,MATCH(技能效果等级!B976,技能效果!B:B,0))="","",INDEX(技能效果!AF:AF,MATCH(技能效果等级!B976,技能效果!B:B,0)))</f>
        <v/>
      </c>
      <c r="W976" s="95">
        <f t="shared" si="13"/>
        <v>88</v>
      </c>
      <c r="X976" s="97"/>
      <c r="Y976" s="97"/>
    </row>
    <row r="977" spans="1:25" ht="16.5" x14ac:dyDescent="0.2">
      <c r="A977" s="62">
        <v>974</v>
      </c>
      <c r="B977" s="95">
        <f>INDEX(技能效果!B:B,MATCH(技能效果等级!W977,技能效果!AE:AE,0))</f>
        <v>130200301</v>
      </c>
      <c r="C977" s="95" t="str">
        <f>INDEX(技能效果!C:C,MATCH(技能效果等级!B977,技能效果!B:B,0))</f>
        <v>夏玲技能2增加攻击</v>
      </c>
      <c r="D977" s="96" t="s">
        <v>873</v>
      </c>
      <c r="E977" s="95">
        <v>10</v>
      </c>
      <c r="F977" s="95">
        <f>INDEX(技能效果!H:H,MATCH(技能效果等级!B977,技能效果!B:B,0))</f>
        <v>4007</v>
      </c>
      <c r="G977" s="95">
        <f>IF(INDEX(技能效果!K:K,MATCH(B977,技能效果!B:B,0))=0,INDEX(技能效果!I:I,MATCH(技能效果等级!B977,技能效果!B:B,0)),INDEX(技能效果!I:I,MATCH(技能效果等级!B977,技能效果!B:B,0))*VLOOKUP(E977,技能数值计算!$C$19:$D$28,2,FALSE))</f>
        <v>1</v>
      </c>
      <c r="H977" s="95">
        <f>INDEX(技能效果!J:J,MATCH(技能效果等级!B977,技能效果!B:B,0))</f>
        <v>0</v>
      </c>
      <c r="I977" s="97"/>
      <c r="J977" s="97"/>
      <c r="K977" s="97"/>
      <c r="L977" s="97"/>
      <c r="M977" s="97"/>
      <c r="N977" s="96" t="str">
        <f>IF(INDEX(技能效果!L:L,MATCH(技能效果等级!B977,技能效果!B:B,0))="","",INDEX(技能效果!L:L,MATCH(技能效果等级!B977,技能效果!B:B,0)))</f>
        <v/>
      </c>
      <c r="O977" s="95">
        <f>IF(INDEX(技能效果!N:N,MATCH(B977,技能效果!B:B,0))=0,INDEX(技能效果!M:M,MATCH(技能效果等级!B977,技能效果!B:B,0)),INDEX(技能效果!M:M,MATCH(技能效果等级!B977,技能效果!B:B,0))*VLOOKUP(E977,技能数值计算!$C$19:$D$28,2,FALSE))</f>
        <v>0</v>
      </c>
      <c r="P977" s="97"/>
      <c r="Q977" s="97"/>
      <c r="R977" s="95" t="str">
        <f>IF(INDEX(技能效果!O:O,MATCH(技能效果等级!B977,技能效果!B:B,0))="","",INDEX(技能效果!O:O,MATCH(技能效果等级!B977,技能效果!B:B,0)))</f>
        <v/>
      </c>
      <c r="S977" s="97"/>
      <c r="T977" s="97"/>
      <c r="U977" s="97"/>
      <c r="V977" s="96" t="str">
        <f>IF(INDEX(技能效果!AF:AF,MATCH(技能效果等级!B977,技能效果!B:B,0))="","",INDEX(技能效果!AF:AF,MATCH(技能效果等级!B977,技能效果!B:B,0)))</f>
        <v/>
      </c>
      <c r="W977" s="95">
        <f t="shared" si="13"/>
        <v>88</v>
      </c>
      <c r="X977" s="97"/>
      <c r="Y977" s="97"/>
    </row>
    <row r="978" spans="1:25" ht="16.5" x14ac:dyDescent="0.2">
      <c r="A978" s="62">
        <v>975</v>
      </c>
      <c r="B978" s="95">
        <f>INDEX(技能效果!B:B,MATCH(技能效果等级!W978,技能效果!AE:AE,0))</f>
        <v>130100401</v>
      </c>
      <c r="C978" s="95" t="str">
        <f>INDEX(技能效果!C:C,MATCH(技能效果等级!B978,技能效果!B:B,0))</f>
        <v>项昆仑技能1吸血</v>
      </c>
      <c r="D978" s="96" t="s">
        <v>873</v>
      </c>
      <c r="E978" s="95">
        <v>1</v>
      </c>
      <c r="F978" s="95">
        <f>INDEX(技能效果!H:H,MATCH(技能效果等级!B978,技能效果!B:B,0))</f>
        <v>5001</v>
      </c>
      <c r="G978" s="95">
        <f>IF(INDEX(技能效果!K:K,MATCH(B978,技能效果!B:B,0))=0,INDEX(技能效果!I:I,MATCH(技能效果等级!B978,技能效果!B:B,0)),INDEX(技能效果!I:I,MATCH(技能效果等级!B978,技能效果!B:B,0))*VLOOKUP(E978,技能数值计算!$C$19:$D$28,2,FALSE))</f>
        <v>0.5</v>
      </c>
      <c r="H978" s="95">
        <f>INDEX(技能效果!J:J,MATCH(技能效果等级!B978,技能效果!B:B,0))</f>
        <v>0</v>
      </c>
      <c r="I978" s="97"/>
      <c r="J978" s="97"/>
      <c r="K978" s="97"/>
      <c r="L978" s="97"/>
      <c r="M978" s="97"/>
      <c r="N978" s="96" t="str">
        <f>IF(INDEX(技能效果!L:L,MATCH(技能效果等级!B978,技能效果!B:B,0))="","",INDEX(技能效果!L:L,MATCH(技能效果等级!B978,技能效果!B:B,0)))</f>
        <v/>
      </c>
      <c r="O978" s="95">
        <f>IF(INDEX(技能效果!N:N,MATCH(B978,技能效果!B:B,0))=0,INDEX(技能效果!M:M,MATCH(技能效果等级!B978,技能效果!B:B,0)),INDEX(技能效果!M:M,MATCH(技能效果等级!B978,技能效果!B:B,0))*VLOOKUP(E978,技能数值计算!$C$19:$D$28,2,FALSE))</f>
        <v>0</v>
      </c>
      <c r="P978" s="97"/>
      <c r="Q978" s="97"/>
      <c r="R978" s="95" t="str">
        <f>IF(INDEX(技能效果!O:O,MATCH(技能效果等级!B978,技能效果!B:B,0))="","",INDEX(技能效果!O:O,MATCH(技能效果等级!B978,技能效果!B:B,0)))</f>
        <v/>
      </c>
      <c r="S978" s="97"/>
      <c r="T978" s="97"/>
      <c r="U978" s="97"/>
      <c r="V978" s="96" t="str">
        <f>IF(INDEX(技能效果!AF:AF,MATCH(技能效果等级!B978,技能效果!B:B,0))="","",INDEX(技能效果!AF:AF,MATCH(技能效果等级!B978,技能效果!B:B,0)))</f>
        <v/>
      </c>
      <c r="W978" s="95">
        <f t="shared" si="13"/>
        <v>89</v>
      </c>
      <c r="X978" s="97"/>
      <c r="Y978" s="97"/>
    </row>
    <row r="979" spans="1:25" ht="16.5" x14ac:dyDescent="0.2">
      <c r="A979" s="62">
        <v>976</v>
      </c>
      <c r="B979" s="95">
        <f>INDEX(技能效果!B:B,MATCH(技能效果等级!W979,技能效果!AE:AE,0))</f>
        <v>130100401</v>
      </c>
      <c r="C979" s="95" t="str">
        <f>INDEX(技能效果!C:C,MATCH(技能效果等级!B979,技能效果!B:B,0))</f>
        <v>项昆仑技能1吸血</v>
      </c>
      <c r="D979" s="96" t="s">
        <v>873</v>
      </c>
      <c r="E979" s="95">
        <v>2</v>
      </c>
      <c r="F979" s="95">
        <f>INDEX(技能效果!H:H,MATCH(技能效果等级!B979,技能效果!B:B,0))</f>
        <v>5001</v>
      </c>
      <c r="G979" s="95">
        <f>IF(INDEX(技能效果!K:K,MATCH(B979,技能效果!B:B,0))=0,INDEX(技能效果!I:I,MATCH(技能效果等级!B979,技能效果!B:B,0)),INDEX(技能效果!I:I,MATCH(技能效果等级!B979,技能效果!B:B,0))*VLOOKUP(E979,技能数值计算!$C$19:$D$28,2,FALSE))</f>
        <v>0.54</v>
      </c>
      <c r="H979" s="95">
        <f>INDEX(技能效果!J:J,MATCH(技能效果等级!B979,技能效果!B:B,0))</f>
        <v>0</v>
      </c>
      <c r="I979" s="97"/>
      <c r="J979" s="97"/>
      <c r="K979" s="97"/>
      <c r="L979" s="97"/>
      <c r="M979" s="97"/>
      <c r="N979" s="96" t="str">
        <f>IF(INDEX(技能效果!L:L,MATCH(技能效果等级!B979,技能效果!B:B,0))="","",INDEX(技能效果!L:L,MATCH(技能效果等级!B979,技能效果!B:B,0)))</f>
        <v/>
      </c>
      <c r="O979" s="95">
        <f>IF(INDEX(技能效果!N:N,MATCH(B979,技能效果!B:B,0))=0,INDEX(技能效果!M:M,MATCH(技能效果等级!B979,技能效果!B:B,0)),INDEX(技能效果!M:M,MATCH(技能效果等级!B979,技能效果!B:B,0))*VLOOKUP(E979,技能数值计算!$C$19:$D$28,2,FALSE))</f>
        <v>0</v>
      </c>
      <c r="P979" s="97"/>
      <c r="Q979" s="97"/>
      <c r="R979" s="95" t="str">
        <f>IF(INDEX(技能效果!O:O,MATCH(技能效果等级!B979,技能效果!B:B,0))="","",INDEX(技能效果!O:O,MATCH(技能效果等级!B979,技能效果!B:B,0)))</f>
        <v/>
      </c>
      <c r="S979" s="97"/>
      <c r="T979" s="97"/>
      <c r="U979" s="97"/>
      <c r="V979" s="96" t="str">
        <f>IF(INDEX(技能效果!AF:AF,MATCH(技能效果等级!B979,技能效果!B:B,0))="","",INDEX(技能效果!AF:AF,MATCH(技能效果等级!B979,技能效果!B:B,0)))</f>
        <v/>
      </c>
      <c r="W979" s="95">
        <f t="shared" si="13"/>
        <v>89</v>
      </c>
      <c r="X979" s="97"/>
      <c r="Y979" s="97"/>
    </row>
    <row r="980" spans="1:25" ht="16.5" x14ac:dyDescent="0.2">
      <c r="A980" s="62">
        <v>977</v>
      </c>
      <c r="B980" s="95">
        <f>INDEX(技能效果!B:B,MATCH(技能效果等级!W980,技能效果!AE:AE,0))</f>
        <v>130100401</v>
      </c>
      <c r="C980" s="95" t="str">
        <f>INDEX(技能效果!C:C,MATCH(技能效果等级!B980,技能效果!B:B,0))</f>
        <v>项昆仑技能1吸血</v>
      </c>
      <c r="D980" s="96" t="s">
        <v>873</v>
      </c>
      <c r="E980" s="95">
        <v>3</v>
      </c>
      <c r="F980" s="95">
        <f>INDEX(技能效果!H:H,MATCH(技能效果等级!B980,技能效果!B:B,0))</f>
        <v>5001</v>
      </c>
      <c r="G980" s="95">
        <f>IF(INDEX(技能效果!K:K,MATCH(B980,技能效果!B:B,0))=0,INDEX(技能效果!I:I,MATCH(技能效果等级!B980,技能效果!B:B,0)),INDEX(技能效果!I:I,MATCH(技能效果等级!B980,技能效果!B:B,0))*VLOOKUP(E980,技能数值计算!$C$19:$D$28,2,FALSE))</f>
        <v>0.57999999999999996</v>
      </c>
      <c r="H980" s="95">
        <f>INDEX(技能效果!J:J,MATCH(技能效果等级!B980,技能效果!B:B,0))</f>
        <v>0</v>
      </c>
      <c r="I980" s="97"/>
      <c r="J980" s="97"/>
      <c r="K980" s="97"/>
      <c r="L980" s="97"/>
      <c r="M980" s="97"/>
      <c r="N980" s="96" t="str">
        <f>IF(INDEX(技能效果!L:L,MATCH(技能效果等级!B980,技能效果!B:B,0))="","",INDEX(技能效果!L:L,MATCH(技能效果等级!B980,技能效果!B:B,0)))</f>
        <v/>
      </c>
      <c r="O980" s="95">
        <f>IF(INDEX(技能效果!N:N,MATCH(B980,技能效果!B:B,0))=0,INDEX(技能效果!M:M,MATCH(技能效果等级!B980,技能效果!B:B,0)),INDEX(技能效果!M:M,MATCH(技能效果等级!B980,技能效果!B:B,0))*VLOOKUP(E980,技能数值计算!$C$19:$D$28,2,FALSE))</f>
        <v>0</v>
      </c>
      <c r="P980" s="97"/>
      <c r="Q980" s="97"/>
      <c r="R980" s="95" t="str">
        <f>IF(INDEX(技能效果!O:O,MATCH(技能效果等级!B980,技能效果!B:B,0))="","",INDEX(技能效果!O:O,MATCH(技能效果等级!B980,技能效果!B:B,0)))</f>
        <v/>
      </c>
      <c r="S980" s="97"/>
      <c r="T980" s="97"/>
      <c r="U980" s="97"/>
      <c r="V980" s="96" t="str">
        <f>IF(INDEX(技能效果!AF:AF,MATCH(技能效果等级!B980,技能效果!B:B,0))="","",INDEX(技能效果!AF:AF,MATCH(技能效果等级!B980,技能效果!B:B,0)))</f>
        <v/>
      </c>
      <c r="W980" s="95">
        <f t="shared" si="13"/>
        <v>89</v>
      </c>
      <c r="X980" s="97"/>
      <c r="Y980" s="97"/>
    </row>
    <row r="981" spans="1:25" ht="16.5" x14ac:dyDescent="0.2">
      <c r="A981" s="62">
        <v>978</v>
      </c>
      <c r="B981" s="95">
        <f>INDEX(技能效果!B:B,MATCH(技能效果等级!W981,技能效果!AE:AE,0))</f>
        <v>130100401</v>
      </c>
      <c r="C981" s="95" t="str">
        <f>INDEX(技能效果!C:C,MATCH(技能效果等级!B981,技能效果!B:B,0))</f>
        <v>项昆仑技能1吸血</v>
      </c>
      <c r="D981" s="96" t="s">
        <v>873</v>
      </c>
      <c r="E981" s="95">
        <v>4</v>
      </c>
      <c r="F981" s="95">
        <f>INDEX(技能效果!H:H,MATCH(技能效果等级!B981,技能效果!B:B,0))</f>
        <v>5001</v>
      </c>
      <c r="G981" s="95">
        <f>IF(INDEX(技能效果!K:K,MATCH(B981,技能效果!B:B,0))=0,INDEX(技能效果!I:I,MATCH(技能效果等级!B981,技能效果!B:B,0)),INDEX(技能效果!I:I,MATCH(技能效果等级!B981,技能效果!B:B,0))*VLOOKUP(E981,技能数值计算!$C$19:$D$28,2,FALSE))</f>
        <v>0.62</v>
      </c>
      <c r="H981" s="95">
        <f>INDEX(技能效果!J:J,MATCH(技能效果等级!B981,技能效果!B:B,0))</f>
        <v>0</v>
      </c>
      <c r="I981" s="97"/>
      <c r="J981" s="97"/>
      <c r="K981" s="97"/>
      <c r="L981" s="97"/>
      <c r="M981" s="97"/>
      <c r="N981" s="96" t="str">
        <f>IF(INDEX(技能效果!L:L,MATCH(技能效果等级!B981,技能效果!B:B,0))="","",INDEX(技能效果!L:L,MATCH(技能效果等级!B981,技能效果!B:B,0)))</f>
        <v/>
      </c>
      <c r="O981" s="95">
        <f>IF(INDEX(技能效果!N:N,MATCH(B981,技能效果!B:B,0))=0,INDEX(技能效果!M:M,MATCH(技能效果等级!B981,技能效果!B:B,0)),INDEX(技能效果!M:M,MATCH(技能效果等级!B981,技能效果!B:B,0))*VLOOKUP(E981,技能数值计算!$C$19:$D$28,2,FALSE))</f>
        <v>0</v>
      </c>
      <c r="P981" s="97"/>
      <c r="Q981" s="97"/>
      <c r="R981" s="95" t="str">
        <f>IF(INDEX(技能效果!O:O,MATCH(技能效果等级!B981,技能效果!B:B,0))="","",INDEX(技能效果!O:O,MATCH(技能效果等级!B981,技能效果!B:B,0)))</f>
        <v/>
      </c>
      <c r="S981" s="97"/>
      <c r="T981" s="97"/>
      <c r="U981" s="97"/>
      <c r="V981" s="96" t="str">
        <f>IF(INDEX(技能效果!AF:AF,MATCH(技能效果等级!B981,技能效果!B:B,0))="","",INDEX(技能效果!AF:AF,MATCH(技能效果等级!B981,技能效果!B:B,0)))</f>
        <v/>
      </c>
      <c r="W981" s="95">
        <f t="shared" si="13"/>
        <v>89</v>
      </c>
      <c r="X981" s="97"/>
      <c r="Y981" s="97"/>
    </row>
    <row r="982" spans="1:25" ht="16.5" x14ac:dyDescent="0.2">
      <c r="A982" s="62">
        <v>979</v>
      </c>
      <c r="B982" s="95">
        <f>INDEX(技能效果!B:B,MATCH(技能效果等级!W982,技能效果!AE:AE,0))</f>
        <v>130100401</v>
      </c>
      <c r="C982" s="95" t="str">
        <f>INDEX(技能效果!C:C,MATCH(技能效果等级!B982,技能效果!B:B,0))</f>
        <v>项昆仑技能1吸血</v>
      </c>
      <c r="D982" s="96" t="s">
        <v>873</v>
      </c>
      <c r="E982" s="95">
        <v>5</v>
      </c>
      <c r="F982" s="95">
        <f>INDEX(技能效果!H:H,MATCH(技能效果等级!B982,技能效果!B:B,0))</f>
        <v>5001</v>
      </c>
      <c r="G982" s="95">
        <f>IF(INDEX(技能效果!K:K,MATCH(B982,技能效果!B:B,0))=0,INDEX(技能效果!I:I,MATCH(技能效果等级!B982,技能效果!B:B,0)),INDEX(技能效果!I:I,MATCH(技能效果等级!B982,技能效果!B:B,0))*VLOOKUP(E982,技能数值计算!$C$19:$D$28,2,FALSE))</f>
        <v>0.66</v>
      </c>
      <c r="H982" s="95">
        <f>INDEX(技能效果!J:J,MATCH(技能效果等级!B982,技能效果!B:B,0))</f>
        <v>0</v>
      </c>
      <c r="I982" s="97"/>
      <c r="J982" s="97"/>
      <c r="K982" s="97"/>
      <c r="L982" s="97"/>
      <c r="M982" s="97"/>
      <c r="N982" s="96" t="str">
        <f>IF(INDEX(技能效果!L:L,MATCH(技能效果等级!B982,技能效果!B:B,0))="","",INDEX(技能效果!L:L,MATCH(技能效果等级!B982,技能效果!B:B,0)))</f>
        <v/>
      </c>
      <c r="O982" s="95">
        <f>IF(INDEX(技能效果!N:N,MATCH(B982,技能效果!B:B,0))=0,INDEX(技能效果!M:M,MATCH(技能效果等级!B982,技能效果!B:B,0)),INDEX(技能效果!M:M,MATCH(技能效果等级!B982,技能效果!B:B,0))*VLOOKUP(E982,技能数值计算!$C$19:$D$28,2,FALSE))</f>
        <v>0</v>
      </c>
      <c r="P982" s="97"/>
      <c r="Q982" s="97"/>
      <c r="R982" s="95" t="str">
        <f>IF(INDEX(技能效果!O:O,MATCH(技能效果等级!B982,技能效果!B:B,0))="","",INDEX(技能效果!O:O,MATCH(技能效果等级!B982,技能效果!B:B,0)))</f>
        <v/>
      </c>
      <c r="S982" s="97"/>
      <c r="T982" s="97"/>
      <c r="U982" s="97"/>
      <c r="V982" s="96" t="str">
        <f>IF(INDEX(技能效果!AF:AF,MATCH(技能效果等级!B982,技能效果!B:B,0))="","",INDEX(技能效果!AF:AF,MATCH(技能效果等级!B982,技能效果!B:B,0)))</f>
        <v/>
      </c>
      <c r="W982" s="95">
        <f t="shared" si="13"/>
        <v>89</v>
      </c>
      <c r="X982" s="97"/>
      <c r="Y982" s="97"/>
    </row>
    <row r="983" spans="1:25" ht="16.5" x14ac:dyDescent="0.2">
      <c r="A983" s="62">
        <v>980</v>
      </c>
      <c r="B983" s="95">
        <f>INDEX(技能效果!B:B,MATCH(技能效果等级!W983,技能效果!AE:AE,0))</f>
        <v>130100401</v>
      </c>
      <c r="C983" s="95" t="str">
        <f>INDEX(技能效果!C:C,MATCH(技能效果等级!B983,技能效果!B:B,0))</f>
        <v>项昆仑技能1吸血</v>
      </c>
      <c r="D983" s="96" t="s">
        <v>873</v>
      </c>
      <c r="E983" s="95">
        <v>6</v>
      </c>
      <c r="F983" s="95">
        <f>INDEX(技能效果!H:H,MATCH(技能效果等级!B983,技能效果!B:B,0))</f>
        <v>5001</v>
      </c>
      <c r="G983" s="95">
        <f>IF(INDEX(技能效果!K:K,MATCH(B983,技能效果!B:B,0))=0,INDEX(技能效果!I:I,MATCH(技能效果等级!B983,技能效果!B:B,0)),INDEX(技能效果!I:I,MATCH(技能效果等级!B983,技能效果!B:B,0))*VLOOKUP(E983,技能数值计算!$C$19:$D$28,2,FALSE))</f>
        <v>0.72</v>
      </c>
      <c r="H983" s="95">
        <f>INDEX(技能效果!J:J,MATCH(技能效果等级!B983,技能效果!B:B,0))</f>
        <v>0</v>
      </c>
      <c r="I983" s="97"/>
      <c r="J983" s="97"/>
      <c r="K983" s="97"/>
      <c r="L983" s="97"/>
      <c r="M983" s="97"/>
      <c r="N983" s="96" t="str">
        <f>IF(INDEX(技能效果!L:L,MATCH(技能效果等级!B983,技能效果!B:B,0))="","",INDEX(技能效果!L:L,MATCH(技能效果等级!B983,技能效果!B:B,0)))</f>
        <v/>
      </c>
      <c r="O983" s="95">
        <f>IF(INDEX(技能效果!N:N,MATCH(B983,技能效果!B:B,0))=0,INDEX(技能效果!M:M,MATCH(技能效果等级!B983,技能效果!B:B,0)),INDEX(技能效果!M:M,MATCH(技能效果等级!B983,技能效果!B:B,0))*VLOOKUP(E983,技能数值计算!$C$19:$D$28,2,FALSE))</f>
        <v>0</v>
      </c>
      <c r="P983" s="97"/>
      <c r="Q983" s="97"/>
      <c r="R983" s="95" t="str">
        <f>IF(INDEX(技能效果!O:O,MATCH(技能效果等级!B983,技能效果!B:B,0))="","",INDEX(技能效果!O:O,MATCH(技能效果等级!B983,技能效果!B:B,0)))</f>
        <v/>
      </c>
      <c r="S983" s="97"/>
      <c r="T983" s="97"/>
      <c r="U983" s="97"/>
      <c r="V983" s="96" t="str">
        <f>IF(INDEX(技能效果!AF:AF,MATCH(技能效果等级!B983,技能效果!B:B,0))="","",INDEX(技能效果!AF:AF,MATCH(技能效果等级!B983,技能效果!B:B,0)))</f>
        <v/>
      </c>
      <c r="W983" s="95">
        <f t="shared" si="13"/>
        <v>89</v>
      </c>
      <c r="X983" s="97"/>
      <c r="Y983" s="97"/>
    </row>
    <row r="984" spans="1:25" ht="16.5" x14ac:dyDescent="0.2">
      <c r="A984" s="62">
        <v>981</v>
      </c>
      <c r="B984" s="95">
        <f>INDEX(技能效果!B:B,MATCH(技能效果等级!W984,技能效果!AE:AE,0))</f>
        <v>130100401</v>
      </c>
      <c r="C984" s="95" t="str">
        <f>INDEX(技能效果!C:C,MATCH(技能效果等级!B984,技能效果!B:B,0))</f>
        <v>项昆仑技能1吸血</v>
      </c>
      <c r="D984" s="96" t="s">
        <v>873</v>
      </c>
      <c r="E984" s="95">
        <v>7</v>
      </c>
      <c r="F984" s="95">
        <f>INDEX(技能效果!H:H,MATCH(技能效果等级!B984,技能效果!B:B,0))</f>
        <v>5001</v>
      </c>
      <c r="G984" s="95">
        <f>IF(INDEX(技能效果!K:K,MATCH(B984,技能效果!B:B,0))=0,INDEX(技能效果!I:I,MATCH(技能效果等级!B984,技能效果!B:B,0)),INDEX(技能效果!I:I,MATCH(技能效果等级!B984,技能效果!B:B,0))*VLOOKUP(E984,技能数值计算!$C$19:$D$28,2,FALSE))</f>
        <v>0.78</v>
      </c>
      <c r="H984" s="95">
        <f>INDEX(技能效果!J:J,MATCH(技能效果等级!B984,技能效果!B:B,0))</f>
        <v>0</v>
      </c>
      <c r="I984" s="97"/>
      <c r="J984" s="97"/>
      <c r="K984" s="97"/>
      <c r="L984" s="97"/>
      <c r="M984" s="97"/>
      <c r="N984" s="96" t="str">
        <f>IF(INDEX(技能效果!L:L,MATCH(技能效果等级!B984,技能效果!B:B,0))="","",INDEX(技能效果!L:L,MATCH(技能效果等级!B984,技能效果!B:B,0)))</f>
        <v/>
      </c>
      <c r="O984" s="95">
        <f>IF(INDEX(技能效果!N:N,MATCH(B984,技能效果!B:B,0))=0,INDEX(技能效果!M:M,MATCH(技能效果等级!B984,技能效果!B:B,0)),INDEX(技能效果!M:M,MATCH(技能效果等级!B984,技能效果!B:B,0))*VLOOKUP(E984,技能数值计算!$C$19:$D$28,2,FALSE))</f>
        <v>0</v>
      </c>
      <c r="P984" s="97"/>
      <c r="Q984" s="97"/>
      <c r="R984" s="95" t="str">
        <f>IF(INDEX(技能效果!O:O,MATCH(技能效果等级!B984,技能效果!B:B,0))="","",INDEX(技能效果!O:O,MATCH(技能效果等级!B984,技能效果!B:B,0)))</f>
        <v/>
      </c>
      <c r="S984" s="97"/>
      <c r="T984" s="97"/>
      <c r="U984" s="97"/>
      <c r="V984" s="96" t="str">
        <f>IF(INDEX(技能效果!AF:AF,MATCH(技能效果等级!B984,技能效果!B:B,0))="","",INDEX(技能效果!AF:AF,MATCH(技能效果等级!B984,技能效果!B:B,0)))</f>
        <v/>
      </c>
      <c r="W984" s="95">
        <f t="shared" si="13"/>
        <v>89</v>
      </c>
      <c r="X984" s="97"/>
      <c r="Y984" s="97"/>
    </row>
    <row r="985" spans="1:25" ht="16.5" x14ac:dyDescent="0.2">
      <c r="A985" s="62">
        <v>982</v>
      </c>
      <c r="B985" s="95">
        <f>INDEX(技能效果!B:B,MATCH(技能效果等级!W985,技能效果!AE:AE,0))</f>
        <v>130100401</v>
      </c>
      <c r="C985" s="95" t="str">
        <f>INDEX(技能效果!C:C,MATCH(技能效果等级!B985,技能效果!B:B,0))</f>
        <v>项昆仑技能1吸血</v>
      </c>
      <c r="D985" s="96" t="s">
        <v>873</v>
      </c>
      <c r="E985" s="95">
        <v>8</v>
      </c>
      <c r="F985" s="95">
        <f>INDEX(技能效果!H:H,MATCH(技能效果等级!B985,技能效果!B:B,0))</f>
        <v>5001</v>
      </c>
      <c r="G985" s="95">
        <f>IF(INDEX(技能效果!K:K,MATCH(B985,技能效果!B:B,0))=0,INDEX(技能效果!I:I,MATCH(技能效果等级!B985,技能效果!B:B,0)),INDEX(技能效果!I:I,MATCH(技能效果等级!B985,技能效果!B:B,0))*VLOOKUP(E985,技能数值计算!$C$19:$D$28,2,FALSE))</f>
        <v>0.84</v>
      </c>
      <c r="H985" s="95">
        <f>INDEX(技能效果!J:J,MATCH(技能效果等级!B985,技能效果!B:B,0))</f>
        <v>0</v>
      </c>
      <c r="I985" s="97"/>
      <c r="J985" s="97"/>
      <c r="K985" s="97"/>
      <c r="L985" s="97"/>
      <c r="M985" s="97"/>
      <c r="N985" s="96" t="str">
        <f>IF(INDEX(技能效果!L:L,MATCH(技能效果等级!B985,技能效果!B:B,0))="","",INDEX(技能效果!L:L,MATCH(技能效果等级!B985,技能效果!B:B,0)))</f>
        <v/>
      </c>
      <c r="O985" s="95">
        <f>IF(INDEX(技能效果!N:N,MATCH(B985,技能效果!B:B,0))=0,INDEX(技能效果!M:M,MATCH(技能效果等级!B985,技能效果!B:B,0)),INDEX(技能效果!M:M,MATCH(技能效果等级!B985,技能效果!B:B,0))*VLOOKUP(E985,技能数值计算!$C$19:$D$28,2,FALSE))</f>
        <v>0</v>
      </c>
      <c r="P985" s="97"/>
      <c r="Q985" s="97"/>
      <c r="R985" s="95" t="str">
        <f>IF(INDEX(技能效果!O:O,MATCH(技能效果等级!B985,技能效果!B:B,0))="","",INDEX(技能效果!O:O,MATCH(技能效果等级!B985,技能效果!B:B,0)))</f>
        <v/>
      </c>
      <c r="S985" s="97"/>
      <c r="T985" s="97"/>
      <c r="U985" s="97"/>
      <c r="V985" s="96" t="str">
        <f>IF(INDEX(技能效果!AF:AF,MATCH(技能效果等级!B985,技能效果!B:B,0))="","",INDEX(技能效果!AF:AF,MATCH(技能效果等级!B985,技能效果!B:B,0)))</f>
        <v/>
      </c>
      <c r="W985" s="95">
        <f t="shared" si="13"/>
        <v>89</v>
      </c>
      <c r="X985" s="97"/>
      <c r="Y985" s="97"/>
    </row>
    <row r="986" spans="1:25" ht="16.5" x14ac:dyDescent="0.2">
      <c r="A986" s="62">
        <v>983</v>
      </c>
      <c r="B986" s="95">
        <f>INDEX(技能效果!B:B,MATCH(技能效果等级!W986,技能效果!AE:AE,0))</f>
        <v>130100401</v>
      </c>
      <c r="C986" s="95" t="str">
        <f>INDEX(技能效果!C:C,MATCH(技能效果等级!B986,技能效果!B:B,0))</f>
        <v>项昆仑技能1吸血</v>
      </c>
      <c r="D986" s="96" t="s">
        <v>873</v>
      </c>
      <c r="E986" s="95">
        <v>9</v>
      </c>
      <c r="F986" s="95">
        <f>INDEX(技能效果!H:H,MATCH(技能效果等级!B986,技能效果!B:B,0))</f>
        <v>5001</v>
      </c>
      <c r="G986" s="95">
        <f>IF(INDEX(技能效果!K:K,MATCH(B986,技能效果!B:B,0))=0,INDEX(技能效果!I:I,MATCH(技能效果等级!B986,技能效果!B:B,0)),INDEX(技能效果!I:I,MATCH(技能效果等级!B986,技能效果!B:B,0))*VLOOKUP(E986,技能数值计算!$C$19:$D$28,2,FALSE))</f>
        <v>0.92</v>
      </c>
      <c r="H986" s="95">
        <f>INDEX(技能效果!J:J,MATCH(技能效果等级!B986,技能效果!B:B,0))</f>
        <v>0</v>
      </c>
      <c r="I986" s="97"/>
      <c r="J986" s="97"/>
      <c r="K986" s="97"/>
      <c r="L986" s="97"/>
      <c r="M986" s="97"/>
      <c r="N986" s="96" t="str">
        <f>IF(INDEX(技能效果!L:L,MATCH(技能效果等级!B986,技能效果!B:B,0))="","",INDEX(技能效果!L:L,MATCH(技能效果等级!B986,技能效果!B:B,0)))</f>
        <v/>
      </c>
      <c r="O986" s="95">
        <f>IF(INDEX(技能效果!N:N,MATCH(B986,技能效果!B:B,0))=0,INDEX(技能效果!M:M,MATCH(技能效果等级!B986,技能效果!B:B,0)),INDEX(技能效果!M:M,MATCH(技能效果等级!B986,技能效果!B:B,0))*VLOOKUP(E986,技能数值计算!$C$19:$D$28,2,FALSE))</f>
        <v>0</v>
      </c>
      <c r="P986" s="97"/>
      <c r="Q986" s="97"/>
      <c r="R986" s="95" t="str">
        <f>IF(INDEX(技能效果!O:O,MATCH(技能效果等级!B986,技能效果!B:B,0))="","",INDEX(技能效果!O:O,MATCH(技能效果等级!B986,技能效果!B:B,0)))</f>
        <v/>
      </c>
      <c r="S986" s="97"/>
      <c r="T986" s="97"/>
      <c r="U986" s="97"/>
      <c r="V986" s="96" t="str">
        <f>IF(INDEX(技能效果!AF:AF,MATCH(技能效果等级!B986,技能效果!B:B,0))="","",INDEX(技能效果!AF:AF,MATCH(技能效果等级!B986,技能效果!B:B,0)))</f>
        <v/>
      </c>
      <c r="W986" s="95">
        <f t="shared" si="13"/>
        <v>89</v>
      </c>
      <c r="X986" s="97"/>
      <c r="Y986" s="97"/>
    </row>
    <row r="987" spans="1:25" ht="16.5" x14ac:dyDescent="0.2">
      <c r="A987" s="62">
        <v>984</v>
      </c>
      <c r="B987" s="95">
        <f>INDEX(技能效果!B:B,MATCH(技能效果等级!W987,技能效果!AE:AE,0))</f>
        <v>130100401</v>
      </c>
      <c r="C987" s="95" t="str">
        <f>INDEX(技能效果!C:C,MATCH(技能效果等级!B987,技能效果!B:B,0))</f>
        <v>项昆仑技能1吸血</v>
      </c>
      <c r="D987" s="96" t="s">
        <v>873</v>
      </c>
      <c r="E987" s="95">
        <v>10</v>
      </c>
      <c r="F987" s="95">
        <f>INDEX(技能效果!H:H,MATCH(技能效果等级!B987,技能效果!B:B,0))</f>
        <v>5001</v>
      </c>
      <c r="G987" s="95">
        <f>IF(INDEX(技能效果!K:K,MATCH(B987,技能效果!B:B,0))=0,INDEX(技能效果!I:I,MATCH(技能效果等级!B987,技能效果!B:B,0)),INDEX(技能效果!I:I,MATCH(技能效果等级!B987,技能效果!B:B,0))*VLOOKUP(E987,技能数值计算!$C$19:$D$28,2,FALSE))</f>
        <v>1</v>
      </c>
      <c r="H987" s="95">
        <f>INDEX(技能效果!J:J,MATCH(技能效果等级!B987,技能效果!B:B,0))</f>
        <v>0</v>
      </c>
      <c r="I987" s="97"/>
      <c r="J987" s="97"/>
      <c r="K987" s="97"/>
      <c r="L987" s="97"/>
      <c r="M987" s="97"/>
      <c r="N987" s="96" t="str">
        <f>IF(INDEX(技能效果!L:L,MATCH(技能效果等级!B987,技能效果!B:B,0))="","",INDEX(技能效果!L:L,MATCH(技能效果等级!B987,技能效果!B:B,0)))</f>
        <v/>
      </c>
      <c r="O987" s="95">
        <f>IF(INDEX(技能效果!N:N,MATCH(B987,技能效果!B:B,0))=0,INDEX(技能效果!M:M,MATCH(技能效果等级!B987,技能效果!B:B,0)),INDEX(技能效果!M:M,MATCH(技能效果等级!B987,技能效果!B:B,0))*VLOOKUP(E987,技能数值计算!$C$19:$D$28,2,FALSE))</f>
        <v>0</v>
      </c>
      <c r="P987" s="97"/>
      <c r="Q987" s="97"/>
      <c r="R987" s="95" t="str">
        <f>IF(INDEX(技能效果!O:O,MATCH(技能效果等级!B987,技能效果!B:B,0))="","",INDEX(技能效果!O:O,MATCH(技能效果等级!B987,技能效果!B:B,0)))</f>
        <v/>
      </c>
      <c r="S987" s="97"/>
      <c r="T987" s="97"/>
      <c r="U987" s="97"/>
      <c r="V987" s="96" t="str">
        <f>IF(INDEX(技能效果!AF:AF,MATCH(技能效果等级!B987,技能效果!B:B,0))="","",INDEX(技能效果!AF:AF,MATCH(技能效果等级!B987,技能效果!B:B,0)))</f>
        <v/>
      </c>
      <c r="W987" s="95">
        <f t="shared" si="13"/>
        <v>89</v>
      </c>
      <c r="X987" s="97"/>
      <c r="Y987" s="97"/>
    </row>
    <row r="988" spans="1:25" ht="16.5" x14ac:dyDescent="0.2">
      <c r="A988" s="62">
        <v>985</v>
      </c>
      <c r="B988" s="95">
        <f>INDEX(技能效果!B:B,MATCH(技能效果等级!W988,技能效果!AE:AE,0))</f>
        <v>130200401</v>
      </c>
      <c r="C988" s="95" t="str">
        <f>INDEX(技能效果!C:C,MATCH(技能效果等级!B988,技能效果!B:B,0))</f>
        <v>项昆仑技能2生成印记</v>
      </c>
      <c r="D988" s="96" t="s">
        <v>873</v>
      </c>
      <c r="E988" s="95">
        <v>1</v>
      </c>
      <c r="F988" s="95">
        <f>INDEX(技能效果!H:H,MATCH(技能效果等级!B988,技能效果!B:B,0))</f>
        <v>4105</v>
      </c>
      <c r="G988" s="95">
        <f>IF(INDEX(技能效果!K:K,MATCH(B988,技能效果!B:B,0))=0,INDEX(技能效果!I:I,MATCH(技能效果等级!B988,技能效果!B:B,0)),INDEX(技能效果!I:I,MATCH(技能效果等级!B988,技能效果!B:B,0))*VLOOKUP(E988,技能数值计算!$C$19:$D$28,2,FALSE))</f>
        <v>0.5</v>
      </c>
      <c r="H988" s="95">
        <f>INDEX(技能效果!J:J,MATCH(技能效果等级!B988,技能效果!B:B,0))</f>
        <v>0</v>
      </c>
      <c r="I988" s="97"/>
      <c r="J988" s="97"/>
      <c r="K988" s="97"/>
      <c r="L988" s="97"/>
      <c r="M988" s="97"/>
      <c r="N988" s="96" t="str">
        <f>IF(INDEX(技能效果!L:L,MATCH(技能效果等级!B988,技能效果!B:B,0))="","",INDEX(技能效果!L:L,MATCH(技能效果等级!B988,技能效果!B:B,0)))</f>
        <v/>
      </c>
      <c r="O988" s="95">
        <f>IF(INDEX(技能效果!N:N,MATCH(B988,技能效果!B:B,0))=0,INDEX(技能效果!M:M,MATCH(技能效果等级!B988,技能效果!B:B,0)),INDEX(技能效果!M:M,MATCH(技能效果等级!B988,技能效果!B:B,0))*VLOOKUP(E988,技能数值计算!$C$19:$D$28,2,FALSE))</f>
        <v>0</v>
      </c>
      <c r="P988" s="97"/>
      <c r="Q988" s="97"/>
      <c r="R988" s="95" t="str">
        <f>IF(INDEX(技能效果!O:O,MATCH(技能效果等级!B988,技能效果!B:B,0))="","",INDEX(技能效果!O:O,MATCH(技能效果等级!B988,技能效果!B:B,0)))</f>
        <v/>
      </c>
      <c r="S988" s="97"/>
      <c r="T988" s="97"/>
      <c r="U988" s="97"/>
      <c r="V988" s="96" t="str">
        <f>IF(INDEX(技能效果!AF:AF,MATCH(技能效果等级!B988,技能效果!B:B,0))="","",INDEX(技能效果!AF:AF,MATCH(技能效果等级!B988,技能效果!B:B,0)))</f>
        <v/>
      </c>
      <c r="W988" s="95">
        <f t="shared" si="13"/>
        <v>90</v>
      </c>
      <c r="X988" s="97"/>
      <c r="Y988" s="97"/>
    </row>
    <row r="989" spans="1:25" ht="16.5" x14ac:dyDescent="0.2">
      <c r="A989" s="62">
        <v>986</v>
      </c>
      <c r="B989" s="95">
        <f>INDEX(技能效果!B:B,MATCH(技能效果等级!W989,技能效果!AE:AE,0))</f>
        <v>130200401</v>
      </c>
      <c r="C989" s="95" t="str">
        <f>INDEX(技能效果!C:C,MATCH(技能效果等级!B989,技能效果!B:B,0))</f>
        <v>项昆仑技能2生成印记</v>
      </c>
      <c r="D989" s="96" t="s">
        <v>873</v>
      </c>
      <c r="E989" s="95">
        <v>2</v>
      </c>
      <c r="F989" s="95">
        <f>INDEX(技能效果!H:H,MATCH(技能效果等级!B989,技能效果!B:B,0))</f>
        <v>4105</v>
      </c>
      <c r="G989" s="95">
        <f>IF(INDEX(技能效果!K:K,MATCH(B989,技能效果!B:B,0))=0,INDEX(技能效果!I:I,MATCH(技能效果等级!B989,技能效果!B:B,0)),INDEX(技能效果!I:I,MATCH(技能效果等级!B989,技能效果!B:B,0))*VLOOKUP(E989,技能数值计算!$C$19:$D$28,2,FALSE))</f>
        <v>0.5</v>
      </c>
      <c r="H989" s="95">
        <f>INDEX(技能效果!J:J,MATCH(技能效果等级!B989,技能效果!B:B,0))</f>
        <v>0</v>
      </c>
      <c r="I989" s="97"/>
      <c r="J989" s="97"/>
      <c r="K989" s="97"/>
      <c r="L989" s="97"/>
      <c r="M989" s="97"/>
      <c r="N989" s="96" t="str">
        <f>IF(INDEX(技能效果!L:L,MATCH(技能效果等级!B989,技能效果!B:B,0))="","",INDEX(技能效果!L:L,MATCH(技能效果等级!B989,技能效果!B:B,0)))</f>
        <v/>
      </c>
      <c r="O989" s="95">
        <f>IF(INDEX(技能效果!N:N,MATCH(B989,技能效果!B:B,0))=0,INDEX(技能效果!M:M,MATCH(技能效果等级!B989,技能效果!B:B,0)),INDEX(技能效果!M:M,MATCH(技能效果等级!B989,技能效果!B:B,0))*VLOOKUP(E989,技能数值计算!$C$19:$D$28,2,FALSE))</f>
        <v>0</v>
      </c>
      <c r="P989" s="97"/>
      <c r="Q989" s="97"/>
      <c r="R989" s="95" t="str">
        <f>IF(INDEX(技能效果!O:O,MATCH(技能效果等级!B989,技能效果!B:B,0))="","",INDEX(技能效果!O:O,MATCH(技能效果等级!B989,技能效果!B:B,0)))</f>
        <v/>
      </c>
      <c r="S989" s="97"/>
      <c r="T989" s="97"/>
      <c r="U989" s="97"/>
      <c r="V989" s="96" t="str">
        <f>IF(INDEX(技能效果!AF:AF,MATCH(技能效果等级!B989,技能效果!B:B,0))="","",INDEX(技能效果!AF:AF,MATCH(技能效果等级!B989,技能效果!B:B,0)))</f>
        <v/>
      </c>
      <c r="W989" s="95">
        <f t="shared" si="13"/>
        <v>90</v>
      </c>
      <c r="X989" s="97"/>
      <c r="Y989" s="97"/>
    </row>
    <row r="990" spans="1:25" ht="16.5" x14ac:dyDescent="0.2">
      <c r="A990" s="62">
        <v>987</v>
      </c>
      <c r="B990" s="95">
        <f>INDEX(技能效果!B:B,MATCH(技能效果等级!W990,技能效果!AE:AE,0))</f>
        <v>130200401</v>
      </c>
      <c r="C990" s="95" t="str">
        <f>INDEX(技能效果!C:C,MATCH(技能效果等级!B990,技能效果!B:B,0))</f>
        <v>项昆仑技能2生成印记</v>
      </c>
      <c r="D990" s="96" t="s">
        <v>873</v>
      </c>
      <c r="E990" s="95">
        <v>3</v>
      </c>
      <c r="F990" s="95">
        <f>INDEX(技能效果!H:H,MATCH(技能效果等级!B990,技能效果!B:B,0))</f>
        <v>4105</v>
      </c>
      <c r="G990" s="95">
        <f>IF(INDEX(技能效果!K:K,MATCH(B990,技能效果!B:B,0))=0,INDEX(技能效果!I:I,MATCH(技能效果等级!B990,技能效果!B:B,0)),INDEX(技能效果!I:I,MATCH(技能效果等级!B990,技能效果!B:B,0))*VLOOKUP(E990,技能数值计算!$C$19:$D$28,2,FALSE))</f>
        <v>0.5</v>
      </c>
      <c r="H990" s="95">
        <f>INDEX(技能效果!J:J,MATCH(技能效果等级!B990,技能效果!B:B,0))</f>
        <v>0</v>
      </c>
      <c r="I990" s="97"/>
      <c r="J990" s="97"/>
      <c r="K990" s="97"/>
      <c r="L990" s="97"/>
      <c r="M990" s="97"/>
      <c r="N990" s="96" t="str">
        <f>IF(INDEX(技能效果!L:L,MATCH(技能效果等级!B990,技能效果!B:B,0))="","",INDEX(技能效果!L:L,MATCH(技能效果等级!B990,技能效果!B:B,0)))</f>
        <v/>
      </c>
      <c r="O990" s="95">
        <f>IF(INDEX(技能效果!N:N,MATCH(B990,技能效果!B:B,0))=0,INDEX(技能效果!M:M,MATCH(技能效果等级!B990,技能效果!B:B,0)),INDEX(技能效果!M:M,MATCH(技能效果等级!B990,技能效果!B:B,0))*VLOOKUP(E990,技能数值计算!$C$19:$D$28,2,FALSE))</f>
        <v>0</v>
      </c>
      <c r="P990" s="97"/>
      <c r="Q990" s="97"/>
      <c r="R990" s="95" t="str">
        <f>IF(INDEX(技能效果!O:O,MATCH(技能效果等级!B990,技能效果!B:B,0))="","",INDEX(技能效果!O:O,MATCH(技能效果等级!B990,技能效果!B:B,0)))</f>
        <v/>
      </c>
      <c r="S990" s="97"/>
      <c r="T990" s="97"/>
      <c r="U990" s="97"/>
      <c r="V990" s="96" t="str">
        <f>IF(INDEX(技能效果!AF:AF,MATCH(技能效果等级!B990,技能效果!B:B,0))="","",INDEX(技能效果!AF:AF,MATCH(技能效果等级!B990,技能效果!B:B,0)))</f>
        <v/>
      </c>
      <c r="W990" s="95">
        <f t="shared" si="13"/>
        <v>90</v>
      </c>
      <c r="X990" s="97"/>
      <c r="Y990" s="97"/>
    </row>
    <row r="991" spans="1:25" ht="16.5" x14ac:dyDescent="0.2">
      <c r="A991" s="62">
        <v>988</v>
      </c>
      <c r="B991" s="95">
        <f>INDEX(技能效果!B:B,MATCH(技能效果等级!W991,技能效果!AE:AE,0))</f>
        <v>130200401</v>
      </c>
      <c r="C991" s="95" t="str">
        <f>INDEX(技能效果!C:C,MATCH(技能效果等级!B991,技能效果!B:B,0))</f>
        <v>项昆仑技能2生成印记</v>
      </c>
      <c r="D991" s="96" t="s">
        <v>873</v>
      </c>
      <c r="E991" s="95">
        <v>4</v>
      </c>
      <c r="F991" s="95">
        <f>INDEX(技能效果!H:H,MATCH(技能效果等级!B991,技能效果!B:B,0))</f>
        <v>4105</v>
      </c>
      <c r="G991" s="95">
        <f>IF(INDEX(技能效果!K:K,MATCH(B991,技能效果!B:B,0))=0,INDEX(技能效果!I:I,MATCH(技能效果等级!B991,技能效果!B:B,0)),INDEX(技能效果!I:I,MATCH(技能效果等级!B991,技能效果!B:B,0))*VLOOKUP(E991,技能数值计算!$C$19:$D$28,2,FALSE))</f>
        <v>0.5</v>
      </c>
      <c r="H991" s="95">
        <f>INDEX(技能效果!J:J,MATCH(技能效果等级!B991,技能效果!B:B,0))</f>
        <v>0</v>
      </c>
      <c r="I991" s="97"/>
      <c r="J991" s="97"/>
      <c r="K991" s="97"/>
      <c r="L991" s="97"/>
      <c r="M991" s="97"/>
      <c r="N991" s="96" t="str">
        <f>IF(INDEX(技能效果!L:L,MATCH(技能效果等级!B991,技能效果!B:B,0))="","",INDEX(技能效果!L:L,MATCH(技能效果等级!B991,技能效果!B:B,0)))</f>
        <v/>
      </c>
      <c r="O991" s="95">
        <f>IF(INDEX(技能效果!N:N,MATCH(B991,技能效果!B:B,0))=0,INDEX(技能效果!M:M,MATCH(技能效果等级!B991,技能效果!B:B,0)),INDEX(技能效果!M:M,MATCH(技能效果等级!B991,技能效果!B:B,0))*VLOOKUP(E991,技能数值计算!$C$19:$D$28,2,FALSE))</f>
        <v>0</v>
      </c>
      <c r="P991" s="97"/>
      <c r="Q991" s="97"/>
      <c r="R991" s="95" t="str">
        <f>IF(INDEX(技能效果!O:O,MATCH(技能效果等级!B991,技能效果!B:B,0))="","",INDEX(技能效果!O:O,MATCH(技能效果等级!B991,技能效果!B:B,0)))</f>
        <v/>
      </c>
      <c r="S991" s="97"/>
      <c r="T991" s="97"/>
      <c r="U991" s="97"/>
      <c r="V991" s="96" t="str">
        <f>IF(INDEX(技能效果!AF:AF,MATCH(技能效果等级!B991,技能效果!B:B,0))="","",INDEX(技能效果!AF:AF,MATCH(技能效果等级!B991,技能效果!B:B,0)))</f>
        <v/>
      </c>
      <c r="W991" s="95">
        <f t="shared" si="13"/>
        <v>90</v>
      </c>
      <c r="X991" s="97"/>
      <c r="Y991" s="97"/>
    </row>
    <row r="992" spans="1:25" ht="16.5" x14ac:dyDescent="0.2">
      <c r="A992" s="62">
        <v>989</v>
      </c>
      <c r="B992" s="95">
        <f>INDEX(技能效果!B:B,MATCH(技能效果等级!W992,技能效果!AE:AE,0))</f>
        <v>130200401</v>
      </c>
      <c r="C992" s="95" t="str">
        <f>INDEX(技能效果!C:C,MATCH(技能效果等级!B992,技能效果!B:B,0))</f>
        <v>项昆仑技能2生成印记</v>
      </c>
      <c r="D992" s="96" t="s">
        <v>873</v>
      </c>
      <c r="E992" s="95">
        <v>5</v>
      </c>
      <c r="F992" s="95">
        <f>INDEX(技能效果!H:H,MATCH(技能效果等级!B992,技能效果!B:B,0))</f>
        <v>4105</v>
      </c>
      <c r="G992" s="95">
        <f>IF(INDEX(技能效果!K:K,MATCH(B992,技能效果!B:B,0))=0,INDEX(技能效果!I:I,MATCH(技能效果等级!B992,技能效果!B:B,0)),INDEX(技能效果!I:I,MATCH(技能效果等级!B992,技能效果!B:B,0))*VLOOKUP(E992,技能数值计算!$C$19:$D$28,2,FALSE))</f>
        <v>0.5</v>
      </c>
      <c r="H992" s="95">
        <f>INDEX(技能效果!J:J,MATCH(技能效果等级!B992,技能效果!B:B,0))</f>
        <v>0</v>
      </c>
      <c r="I992" s="97"/>
      <c r="J992" s="97"/>
      <c r="K992" s="97"/>
      <c r="L992" s="97"/>
      <c r="M992" s="97"/>
      <c r="N992" s="96" t="str">
        <f>IF(INDEX(技能效果!L:L,MATCH(技能效果等级!B992,技能效果!B:B,0))="","",INDEX(技能效果!L:L,MATCH(技能效果等级!B992,技能效果!B:B,0)))</f>
        <v/>
      </c>
      <c r="O992" s="95">
        <f>IF(INDEX(技能效果!N:N,MATCH(B992,技能效果!B:B,0))=0,INDEX(技能效果!M:M,MATCH(技能效果等级!B992,技能效果!B:B,0)),INDEX(技能效果!M:M,MATCH(技能效果等级!B992,技能效果!B:B,0))*VLOOKUP(E992,技能数值计算!$C$19:$D$28,2,FALSE))</f>
        <v>0</v>
      </c>
      <c r="P992" s="97"/>
      <c r="Q992" s="97"/>
      <c r="R992" s="95" t="str">
        <f>IF(INDEX(技能效果!O:O,MATCH(技能效果等级!B992,技能效果!B:B,0))="","",INDEX(技能效果!O:O,MATCH(技能效果等级!B992,技能效果!B:B,0)))</f>
        <v/>
      </c>
      <c r="S992" s="97"/>
      <c r="T992" s="97"/>
      <c r="U992" s="97"/>
      <c r="V992" s="96" t="str">
        <f>IF(INDEX(技能效果!AF:AF,MATCH(技能效果等级!B992,技能效果!B:B,0))="","",INDEX(技能效果!AF:AF,MATCH(技能效果等级!B992,技能效果!B:B,0)))</f>
        <v/>
      </c>
      <c r="W992" s="95">
        <f t="shared" si="13"/>
        <v>90</v>
      </c>
      <c r="X992" s="97"/>
      <c r="Y992" s="97"/>
    </row>
    <row r="993" spans="1:25" ht="16.5" x14ac:dyDescent="0.2">
      <c r="A993" s="62">
        <v>990</v>
      </c>
      <c r="B993" s="95">
        <f>INDEX(技能效果!B:B,MATCH(技能效果等级!W993,技能效果!AE:AE,0))</f>
        <v>130200401</v>
      </c>
      <c r="C993" s="95" t="str">
        <f>INDEX(技能效果!C:C,MATCH(技能效果等级!B993,技能效果!B:B,0))</f>
        <v>项昆仑技能2生成印记</v>
      </c>
      <c r="D993" s="96" t="s">
        <v>873</v>
      </c>
      <c r="E993" s="95">
        <v>6</v>
      </c>
      <c r="F993" s="95">
        <f>INDEX(技能效果!H:H,MATCH(技能效果等级!B993,技能效果!B:B,0))</f>
        <v>4105</v>
      </c>
      <c r="G993" s="95">
        <f>IF(INDEX(技能效果!K:K,MATCH(B993,技能效果!B:B,0))=0,INDEX(技能效果!I:I,MATCH(技能效果等级!B993,技能效果!B:B,0)),INDEX(技能效果!I:I,MATCH(技能效果等级!B993,技能效果!B:B,0))*VLOOKUP(E993,技能数值计算!$C$19:$D$28,2,FALSE))</f>
        <v>0.5</v>
      </c>
      <c r="H993" s="95">
        <f>INDEX(技能效果!J:J,MATCH(技能效果等级!B993,技能效果!B:B,0))</f>
        <v>0</v>
      </c>
      <c r="I993" s="97"/>
      <c r="J993" s="97"/>
      <c r="K993" s="97"/>
      <c r="L993" s="97"/>
      <c r="M993" s="97"/>
      <c r="N993" s="96" t="str">
        <f>IF(INDEX(技能效果!L:L,MATCH(技能效果等级!B993,技能效果!B:B,0))="","",INDEX(技能效果!L:L,MATCH(技能效果等级!B993,技能效果!B:B,0)))</f>
        <v/>
      </c>
      <c r="O993" s="95">
        <f>IF(INDEX(技能效果!N:N,MATCH(B993,技能效果!B:B,0))=0,INDEX(技能效果!M:M,MATCH(技能效果等级!B993,技能效果!B:B,0)),INDEX(技能效果!M:M,MATCH(技能效果等级!B993,技能效果!B:B,0))*VLOOKUP(E993,技能数值计算!$C$19:$D$28,2,FALSE))</f>
        <v>0</v>
      </c>
      <c r="P993" s="97"/>
      <c r="Q993" s="97"/>
      <c r="R993" s="95" t="str">
        <f>IF(INDEX(技能效果!O:O,MATCH(技能效果等级!B993,技能效果!B:B,0))="","",INDEX(技能效果!O:O,MATCH(技能效果等级!B993,技能效果!B:B,0)))</f>
        <v/>
      </c>
      <c r="S993" s="97"/>
      <c r="T993" s="97"/>
      <c r="U993" s="97"/>
      <c r="V993" s="96" t="str">
        <f>IF(INDEX(技能效果!AF:AF,MATCH(技能效果等级!B993,技能效果!B:B,0))="","",INDEX(技能效果!AF:AF,MATCH(技能效果等级!B993,技能效果!B:B,0)))</f>
        <v/>
      </c>
      <c r="W993" s="95">
        <f t="shared" si="13"/>
        <v>90</v>
      </c>
      <c r="X993" s="97"/>
      <c r="Y993" s="97"/>
    </row>
    <row r="994" spans="1:25" ht="16.5" x14ac:dyDescent="0.2">
      <c r="A994" s="62">
        <v>991</v>
      </c>
      <c r="B994" s="95">
        <f>INDEX(技能效果!B:B,MATCH(技能效果等级!W994,技能效果!AE:AE,0))</f>
        <v>130200401</v>
      </c>
      <c r="C994" s="95" t="str">
        <f>INDEX(技能效果!C:C,MATCH(技能效果等级!B994,技能效果!B:B,0))</f>
        <v>项昆仑技能2生成印记</v>
      </c>
      <c r="D994" s="96" t="s">
        <v>873</v>
      </c>
      <c r="E994" s="95">
        <v>7</v>
      </c>
      <c r="F994" s="95">
        <f>INDEX(技能效果!H:H,MATCH(技能效果等级!B994,技能效果!B:B,0))</f>
        <v>4105</v>
      </c>
      <c r="G994" s="95">
        <f>IF(INDEX(技能效果!K:K,MATCH(B994,技能效果!B:B,0))=0,INDEX(技能效果!I:I,MATCH(技能效果等级!B994,技能效果!B:B,0)),INDEX(技能效果!I:I,MATCH(技能效果等级!B994,技能效果!B:B,0))*VLOOKUP(E994,技能数值计算!$C$19:$D$28,2,FALSE))</f>
        <v>0.5</v>
      </c>
      <c r="H994" s="95">
        <f>INDEX(技能效果!J:J,MATCH(技能效果等级!B994,技能效果!B:B,0))</f>
        <v>0</v>
      </c>
      <c r="I994" s="97"/>
      <c r="J994" s="97"/>
      <c r="K994" s="97"/>
      <c r="L994" s="97"/>
      <c r="M994" s="97"/>
      <c r="N994" s="96" t="str">
        <f>IF(INDEX(技能效果!L:L,MATCH(技能效果等级!B994,技能效果!B:B,0))="","",INDEX(技能效果!L:L,MATCH(技能效果等级!B994,技能效果!B:B,0)))</f>
        <v/>
      </c>
      <c r="O994" s="95">
        <f>IF(INDEX(技能效果!N:N,MATCH(B994,技能效果!B:B,0))=0,INDEX(技能效果!M:M,MATCH(技能效果等级!B994,技能效果!B:B,0)),INDEX(技能效果!M:M,MATCH(技能效果等级!B994,技能效果!B:B,0))*VLOOKUP(E994,技能数值计算!$C$19:$D$28,2,FALSE))</f>
        <v>0</v>
      </c>
      <c r="P994" s="97"/>
      <c r="Q994" s="97"/>
      <c r="R994" s="95" t="str">
        <f>IF(INDEX(技能效果!O:O,MATCH(技能效果等级!B994,技能效果!B:B,0))="","",INDEX(技能效果!O:O,MATCH(技能效果等级!B994,技能效果!B:B,0)))</f>
        <v/>
      </c>
      <c r="S994" s="97"/>
      <c r="T994" s="97"/>
      <c r="U994" s="97"/>
      <c r="V994" s="96" t="str">
        <f>IF(INDEX(技能效果!AF:AF,MATCH(技能效果等级!B994,技能效果!B:B,0))="","",INDEX(技能效果!AF:AF,MATCH(技能效果等级!B994,技能效果!B:B,0)))</f>
        <v/>
      </c>
      <c r="W994" s="95">
        <f t="shared" si="13"/>
        <v>90</v>
      </c>
      <c r="X994" s="97"/>
      <c r="Y994" s="97"/>
    </row>
    <row r="995" spans="1:25" ht="16.5" x14ac:dyDescent="0.2">
      <c r="A995" s="62">
        <v>992</v>
      </c>
      <c r="B995" s="95">
        <f>INDEX(技能效果!B:B,MATCH(技能效果等级!W995,技能效果!AE:AE,0))</f>
        <v>130200401</v>
      </c>
      <c r="C995" s="95" t="str">
        <f>INDEX(技能效果!C:C,MATCH(技能效果等级!B995,技能效果!B:B,0))</f>
        <v>项昆仑技能2生成印记</v>
      </c>
      <c r="D995" s="96" t="s">
        <v>873</v>
      </c>
      <c r="E995" s="95">
        <v>8</v>
      </c>
      <c r="F995" s="95">
        <f>INDEX(技能效果!H:H,MATCH(技能效果等级!B995,技能效果!B:B,0))</f>
        <v>4105</v>
      </c>
      <c r="G995" s="95">
        <f>IF(INDEX(技能效果!K:K,MATCH(B995,技能效果!B:B,0))=0,INDEX(技能效果!I:I,MATCH(技能效果等级!B995,技能效果!B:B,0)),INDEX(技能效果!I:I,MATCH(技能效果等级!B995,技能效果!B:B,0))*VLOOKUP(E995,技能数值计算!$C$19:$D$28,2,FALSE))</f>
        <v>0.5</v>
      </c>
      <c r="H995" s="95">
        <f>INDEX(技能效果!J:J,MATCH(技能效果等级!B995,技能效果!B:B,0))</f>
        <v>0</v>
      </c>
      <c r="I995" s="97"/>
      <c r="J995" s="97"/>
      <c r="K995" s="97"/>
      <c r="L995" s="97"/>
      <c r="M995" s="97"/>
      <c r="N995" s="96" t="str">
        <f>IF(INDEX(技能效果!L:L,MATCH(技能效果等级!B995,技能效果!B:B,0))="","",INDEX(技能效果!L:L,MATCH(技能效果等级!B995,技能效果!B:B,0)))</f>
        <v/>
      </c>
      <c r="O995" s="95">
        <f>IF(INDEX(技能效果!N:N,MATCH(B995,技能效果!B:B,0))=0,INDEX(技能效果!M:M,MATCH(技能效果等级!B995,技能效果!B:B,0)),INDEX(技能效果!M:M,MATCH(技能效果等级!B995,技能效果!B:B,0))*VLOOKUP(E995,技能数值计算!$C$19:$D$28,2,FALSE))</f>
        <v>0</v>
      </c>
      <c r="P995" s="97"/>
      <c r="Q995" s="97"/>
      <c r="R995" s="95" t="str">
        <f>IF(INDEX(技能效果!O:O,MATCH(技能效果等级!B995,技能效果!B:B,0))="","",INDEX(技能效果!O:O,MATCH(技能效果等级!B995,技能效果!B:B,0)))</f>
        <v/>
      </c>
      <c r="S995" s="97"/>
      <c r="T995" s="97"/>
      <c r="U995" s="97"/>
      <c r="V995" s="96" t="str">
        <f>IF(INDEX(技能效果!AF:AF,MATCH(技能效果等级!B995,技能效果!B:B,0))="","",INDEX(技能效果!AF:AF,MATCH(技能效果等级!B995,技能效果!B:B,0)))</f>
        <v/>
      </c>
      <c r="W995" s="95">
        <f t="shared" si="13"/>
        <v>90</v>
      </c>
      <c r="X995" s="97"/>
      <c r="Y995" s="97"/>
    </row>
    <row r="996" spans="1:25" ht="16.5" x14ac:dyDescent="0.2">
      <c r="A996" s="62">
        <v>993</v>
      </c>
      <c r="B996" s="95">
        <f>INDEX(技能效果!B:B,MATCH(技能效果等级!W996,技能效果!AE:AE,0))</f>
        <v>130200401</v>
      </c>
      <c r="C996" s="95" t="str">
        <f>INDEX(技能效果!C:C,MATCH(技能效果等级!B996,技能效果!B:B,0))</f>
        <v>项昆仑技能2生成印记</v>
      </c>
      <c r="D996" s="96" t="s">
        <v>873</v>
      </c>
      <c r="E996" s="95">
        <v>9</v>
      </c>
      <c r="F996" s="95">
        <f>INDEX(技能效果!H:H,MATCH(技能效果等级!B996,技能效果!B:B,0))</f>
        <v>4105</v>
      </c>
      <c r="G996" s="95">
        <f>IF(INDEX(技能效果!K:K,MATCH(B996,技能效果!B:B,0))=0,INDEX(技能效果!I:I,MATCH(技能效果等级!B996,技能效果!B:B,0)),INDEX(技能效果!I:I,MATCH(技能效果等级!B996,技能效果!B:B,0))*VLOOKUP(E996,技能数值计算!$C$19:$D$28,2,FALSE))</f>
        <v>0.5</v>
      </c>
      <c r="H996" s="95">
        <f>INDEX(技能效果!J:J,MATCH(技能效果等级!B996,技能效果!B:B,0))</f>
        <v>0</v>
      </c>
      <c r="I996" s="97"/>
      <c r="J996" s="97"/>
      <c r="K996" s="97"/>
      <c r="L996" s="97"/>
      <c r="M996" s="97"/>
      <c r="N996" s="96" t="str">
        <f>IF(INDEX(技能效果!L:L,MATCH(技能效果等级!B996,技能效果!B:B,0))="","",INDEX(技能效果!L:L,MATCH(技能效果等级!B996,技能效果!B:B,0)))</f>
        <v/>
      </c>
      <c r="O996" s="95">
        <f>IF(INDEX(技能效果!N:N,MATCH(B996,技能效果!B:B,0))=0,INDEX(技能效果!M:M,MATCH(技能效果等级!B996,技能效果!B:B,0)),INDEX(技能效果!M:M,MATCH(技能效果等级!B996,技能效果!B:B,0))*VLOOKUP(E996,技能数值计算!$C$19:$D$28,2,FALSE))</f>
        <v>0</v>
      </c>
      <c r="P996" s="97"/>
      <c r="Q996" s="97"/>
      <c r="R996" s="95" t="str">
        <f>IF(INDEX(技能效果!O:O,MATCH(技能效果等级!B996,技能效果!B:B,0))="","",INDEX(技能效果!O:O,MATCH(技能效果等级!B996,技能效果!B:B,0)))</f>
        <v/>
      </c>
      <c r="S996" s="97"/>
      <c r="T996" s="97"/>
      <c r="U996" s="97"/>
      <c r="V996" s="96" t="str">
        <f>IF(INDEX(技能效果!AF:AF,MATCH(技能效果等级!B996,技能效果!B:B,0))="","",INDEX(技能效果!AF:AF,MATCH(技能效果等级!B996,技能效果!B:B,0)))</f>
        <v/>
      </c>
      <c r="W996" s="95">
        <f t="shared" si="13"/>
        <v>90</v>
      </c>
      <c r="X996" s="97"/>
      <c r="Y996" s="97"/>
    </row>
    <row r="997" spans="1:25" ht="16.5" x14ac:dyDescent="0.2">
      <c r="A997" s="62">
        <v>994</v>
      </c>
      <c r="B997" s="95">
        <f>INDEX(技能效果!B:B,MATCH(技能效果等级!W997,技能效果!AE:AE,0))</f>
        <v>130200401</v>
      </c>
      <c r="C997" s="95" t="str">
        <f>INDEX(技能效果!C:C,MATCH(技能效果等级!B997,技能效果!B:B,0))</f>
        <v>项昆仑技能2生成印记</v>
      </c>
      <c r="D997" s="96" t="s">
        <v>873</v>
      </c>
      <c r="E997" s="95">
        <v>10</v>
      </c>
      <c r="F997" s="95">
        <f>INDEX(技能效果!H:H,MATCH(技能效果等级!B997,技能效果!B:B,0))</f>
        <v>4105</v>
      </c>
      <c r="G997" s="95">
        <f>IF(INDEX(技能效果!K:K,MATCH(B997,技能效果!B:B,0))=0,INDEX(技能效果!I:I,MATCH(技能效果等级!B997,技能效果!B:B,0)),INDEX(技能效果!I:I,MATCH(技能效果等级!B997,技能效果!B:B,0))*VLOOKUP(E997,技能数值计算!$C$19:$D$28,2,FALSE))</f>
        <v>0.5</v>
      </c>
      <c r="H997" s="95">
        <f>INDEX(技能效果!J:J,MATCH(技能效果等级!B997,技能效果!B:B,0))</f>
        <v>0</v>
      </c>
      <c r="I997" s="97"/>
      <c r="J997" s="97"/>
      <c r="K997" s="97"/>
      <c r="L997" s="97"/>
      <c r="M997" s="97"/>
      <c r="N997" s="96" t="str">
        <f>IF(INDEX(技能效果!L:L,MATCH(技能效果等级!B997,技能效果!B:B,0))="","",INDEX(技能效果!L:L,MATCH(技能效果等级!B997,技能效果!B:B,0)))</f>
        <v/>
      </c>
      <c r="O997" s="95">
        <f>IF(INDEX(技能效果!N:N,MATCH(B997,技能效果!B:B,0))=0,INDEX(技能效果!M:M,MATCH(技能效果等级!B997,技能效果!B:B,0)),INDEX(技能效果!M:M,MATCH(技能效果等级!B997,技能效果!B:B,0))*VLOOKUP(E997,技能数值计算!$C$19:$D$28,2,FALSE))</f>
        <v>0</v>
      </c>
      <c r="P997" s="97"/>
      <c r="Q997" s="97"/>
      <c r="R997" s="95" t="str">
        <f>IF(INDEX(技能效果!O:O,MATCH(技能效果等级!B997,技能效果!B:B,0))="","",INDEX(技能效果!O:O,MATCH(技能效果等级!B997,技能效果!B:B,0)))</f>
        <v/>
      </c>
      <c r="S997" s="97"/>
      <c r="T997" s="97"/>
      <c r="U997" s="97"/>
      <c r="V997" s="96" t="str">
        <f>IF(INDEX(技能效果!AF:AF,MATCH(技能效果等级!B997,技能效果!B:B,0))="","",INDEX(技能效果!AF:AF,MATCH(技能效果等级!B997,技能效果!B:B,0)))</f>
        <v/>
      </c>
      <c r="W997" s="95">
        <f t="shared" si="13"/>
        <v>90</v>
      </c>
      <c r="X997" s="97"/>
      <c r="Y997" s="97"/>
    </row>
    <row r="998" spans="1:25" ht="16.5" x14ac:dyDescent="0.2">
      <c r="A998" s="62">
        <v>995</v>
      </c>
      <c r="B998" s="95">
        <f>INDEX(技能效果!B:B,MATCH(技能效果等级!W998,技能效果!AE:AE,0))</f>
        <v>130100501</v>
      </c>
      <c r="C998" s="95" t="str">
        <f>INDEX(技能效果!C:C,MATCH(技能效果等级!B998,技能效果!B:B,0))</f>
        <v>刘羽禅技能1增加攻击</v>
      </c>
      <c r="D998" s="96" t="s">
        <v>873</v>
      </c>
      <c r="E998" s="95">
        <v>1</v>
      </c>
      <c r="F998" s="95">
        <f>INDEX(技能效果!H:H,MATCH(技能效果等级!B998,技能效果!B:B,0))</f>
        <v>4006</v>
      </c>
      <c r="G998" s="95">
        <f>IF(INDEX(技能效果!K:K,MATCH(B998,技能效果!B:B,0))=0,INDEX(技能效果!I:I,MATCH(技能效果等级!B998,技能效果!B:B,0)),INDEX(技能效果!I:I,MATCH(技能效果等级!B998,技能效果!B:B,0))*VLOOKUP(E998,技能数值计算!$C$19:$D$28,2,FALSE))</f>
        <v>0.75</v>
      </c>
      <c r="H998" s="95">
        <f>INDEX(技能效果!J:J,MATCH(技能效果等级!B998,技能效果!B:B,0))</f>
        <v>0</v>
      </c>
      <c r="I998" s="97"/>
      <c r="J998" s="97"/>
      <c r="K998" s="97"/>
      <c r="L998" s="97"/>
      <c r="M998" s="97"/>
      <c r="N998" s="96" t="str">
        <f>IF(INDEX(技能效果!L:L,MATCH(技能效果等级!B998,技能效果!B:B,0))="","",INDEX(技能效果!L:L,MATCH(技能效果等级!B998,技能效果!B:B,0)))</f>
        <v/>
      </c>
      <c r="O998" s="95">
        <f>IF(INDEX(技能效果!N:N,MATCH(B998,技能效果!B:B,0))=0,INDEX(技能效果!M:M,MATCH(技能效果等级!B998,技能效果!B:B,0)),INDEX(技能效果!M:M,MATCH(技能效果等级!B998,技能效果!B:B,0))*VLOOKUP(E998,技能数值计算!$C$19:$D$28,2,FALSE))</f>
        <v>0</v>
      </c>
      <c r="P998" s="97"/>
      <c r="Q998" s="97"/>
      <c r="R998" s="95" t="str">
        <f>IF(INDEX(技能效果!O:O,MATCH(技能效果等级!B998,技能效果!B:B,0))="","",INDEX(技能效果!O:O,MATCH(技能效果等级!B998,技能效果!B:B,0)))</f>
        <v/>
      </c>
      <c r="S998" s="97"/>
      <c r="T998" s="97"/>
      <c r="U998" s="97"/>
      <c r="V998" s="96" t="str">
        <f>IF(INDEX(技能效果!AF:AF,MATCH(技能效果等级!B998,技能效果!B:B,0))="","",INDEX(技能效果!AF:AF,MATCH(技能效果等级!B998,技能效果!B:B,0)))</f>
        <v/>
      </c>
      <c r="W998" s="95">
        <f t="shared" si="13"/>
        <v>91</v>
      </c>
      <c r="X998" s="97"/>
      <c r="Y998" s="97"/>
    </row>
    <row r="999" spans="1:25" ht="16.5" x14ac:dyDescent="0.2">
      <c r="A999" s="62">
        <v>996</v>
      </c>
      <c r="B999" s="95">
        <f>INDEX(技能效果!B:B,MATCH(技能效果等级!W999,技能效果!AE:AE,0))</f>
        <v>130100501</v>
      </c>
      <c r="C999" s="95" t="str">
        <f>INDEX(技能效果!C:C,MATCH(技能效果等级!B999,技能效果!B:B,0))</f>
        <v>刘羽禅技能1增加攻击</v>
      </c>
      <c r="D999" s="96" t="s">
        <v>873</v>
      </c>
      <c r="E999" s="95">
        <v>2</v>
      </c>
      <c r="F999" s="95">
        <f>INDEX(技能效果!H:H,MATCH(技能效果等级!B999,技能效果!B:B,0))</f>
        <v>4006</v>
      </c>
      <c r="G999" s="95">
        <f>IF(INDEX(技能效果!K:K,MATCH(B999,技能效果!B:B,0))=0,INDEX(技能效果!I:I,MATCH(技能效果等级!B999,技能效果!B:B,0)),INDEX(技能效果!I:I,MATCH(技能效果等级!B999,技能效果!B:B,0))*VLOOKUP(E999,技能数值计算!$C$19:$D$28,2,FALSE))</f>
        <v>0.81</v>
      </c>
      <c r="H999" s="95">
        <f>INDEX(技能效果!J:J,MATCH(技能效果等级!B999,技能效果!B:B,0))</f>
        <v>0</v>
      </c>
      <c r="I999" s="97"/>
      <c r="J999" s="97"/>
      <c r="K999" s="97"/>
      <c r="L999" s="97"/>
      <c r="M999" s="97"/>
      <c r="N999" s="96" t="str">
        <f>IF(INDEX(技能效果!L:L,MATCH(技能效果等级!B999,技能效果!B:B,0))="","",INDEX(技能效果!L:L,MATCH(技能效果等级!B999,技能效果!B:B,0)))</f>
        <v/>
      </c>
      <c r="O999" s="95">
        <f>IF(INDEX(技能效果!N:N,MATCH(B999,技能效果!B:B,0))=0,INDEX(技能效果!M:M,MATCH(技能效果等级!B999,技能效果!B:B,0)),INDEX(技能效果!M:M,MATCH(技能效果等级!B999,技能效果!B:B,0))*VLOOKUP(E999,技能数值计算!$C$19:$D$28,2,FALSE))</f>
        <v>0</v>
      </c>
      <c r="P999" s="97"/>
      <c r="Q999" s="97"/>
      <c r="R999" s="95" t="str">
        <f>IF(INDEX(技能效果!O:O,MATCH(技能效果等级!B999,技能效果!B:B,0))="","",INDEX(技能效果!O:O,MATCH(技能效果等级!B999,技能效果!B:B,0)))</f>
        <v/>
      </c>
      <c r="S999" s="97"/>
      <c r="T999" s="97"/>
      <c r="U999" s="97"/>
      <c r="V999" s="96" t="str">
        <f>IF(INDEX(技能效果!AF:AF,MATCH(技能效果等级!B999,技能效果!B:B,0))="","",INDEX(技能效果!AF:AF,MATCH(技能效果等级!B999,技能效果!B:B,0)))</f>
        <v/>
      </c>
      <c r="W999" s="95">
        <f t="shared" si="13"/>
        <v>91</v>
      </c>
      <c r="X999" s="97"/>
      <c r="Y999" s="97"/>
    </row>
    <row r="1000" spans="1:25" ht="16.5" x14ac:dyDescent="0.2">
      <c r="A1000" s="62">
        <v>997</v>
      </c>
      <c r="B1000" s="95">
        <f>INDEX(技能效果!B:B,MATCH(技能效果等级!W1000,技能效果!AE:AE,0))</f>
        <v>130100501</v>
      </c>
      <c r="C1000" s="95" t="str">
        <f>INDEX(技能效果!C:C,MATCH(技能效果等级!B1000,技能效果!B:B,0))</f>
        <v>刘羽禅技能1增加攻击</v>
      </c>
      <c r="D1000" s="96" t="s">
        <v>873</v>
      </c>
      <c r="E1000" s="95">
        <v>3</v>
      </c>
      <c r="F1000" s="95">
        <f>INDEX(技能效果!H:H,MATCH(技能效果等级!B1000,技能效果!B:B,0))</f>
        <v>4006</v>
      </c>
      <c r="G1000" s="95">
        <f>IF(INDEX(技能效果!K:K,MATCH(B1000,技能效果!B:B,0))=0,INDEX(技能效果!I:I,MATCH(技能效果等级!B1000,技能效果!B:B,0)),INDEX(技能效果!I:I,MATCH(技能效果等级!B1000,技能效果!B:B,0))*VLOOKUP(E1000,技能数值计算!$C$19:$D$28,2,FALSE))</f>
        <v>0.86999999999999988</v>
      </c>
      <c r="H1000" s="95">
        <f>INDEX(技能效果!J:J,MATCH(技能效果等级!B1000,技能效果!B:B,0))</f>
        <v>0</v>
      </c>
      <c r="I1000" s="97"/>
      <c r="J1000" s="97"/>
      <c r="K1000" s="97"/>
      <c r="L1000" s="97"/>
      <c r="M1000" s="97"/>
      <c r="N1000" s="96" t="str">
        <f>IF(INDEX(技能效果!L:L,MATCH(技能效果等级!B1000,技能效果!B:B,0))="","",INDEX(技能效果!L:L,MATCH(技能效果等级!B1000,技能效果!B:B,0)))</f>
        <v/>
      </c>
      <c r="O1000" s="95">
        <f>IF(INDEX(技能效果!N:N,MATCH(B1000,技能效果!B:B,0))=0,INDEX(技能效果!M:M,MATCH(技能效果等级!B1000,技能效果!B:B,0)),INDEX(技能效果!M:M,MATCH(技能效果等级!B1000,技能效果!B:B,0))*VLOOKUP(E1000,技能数值计算!$C$19:$D$28,2,FALSE))</f>
        <v>0</v>
      </c>
      <c r="P1000" s="97"/>
      <c r="Q1000" s="97"/>
      <c r="R1000" s="95" t="str">
        <f>IF(INDEX(技能效果!O:O,MATCH(技能效果等级!B1000,技能效果!B:B,0))="","",INDEX(技能效果!O:O,MATCH(技能效果等级!B1000,技能效果!B:B,0)))</f>
        <v/>
      </c>
      <c r="S1000" s="97"/>
      <c r="T1000" s="97"/>
      <c r="U1000" s="97"/>
      <c r="V1000" s="96" t="str">
        <f>IF(INDEX(技能效果!AF:AF,MATCH(技能效果等级!B1000,技能效果!B:B,0))="","",INDEX(技能效果!AF:AF,MATCH(技能效果等级!B1000,技能效果!B:B,0)))</f>
        <v/>
      </c>
      <c r="W1000" s="95">
        <f t="shared" si="13"/>
        <v>91</v>
      </c>
      <c r="X1000" s="97"/>
      <c r="Y1000" s="97"/>
    </row>
    <row r="1001" spans="1:25" ht="16.5" x14ac:dyDescent="0.2">
      <c r="A1001" s="62">
        <v>998</v>
      </c>
      <c r="B1001" s="95">
        <f>INDEX(技能效果!B:B,MATCH(技能效果等级!W1001,技能效果!AE:AE,0))</f>
        <v>130100501</v>
      </c>
      <c r="C1001" s="95" t="str">
        <f>INDEX(技能效果!C:C,MATCH(技能效果等级!B1001,技能效果!B:B,0))</f>
        <v>刘羽禅技能1增加攻击</v>
      </c>
      <c r="D1001" s="96" t="s">
        <v>873</v>
      </c>
      <c r="E1001" s="95">
        <v>4</v>
      </c>
      <c r="F1001" s="95">
        <f>INDEX(技能效果!H:H,MATCH(技能效果等级!B1001,技能效果!B:B,0))</f>
        <v>4006</v>
      </c>
      <c r="G1001" s="95">
        <f>IF(INDEX(技能效果!K:K,MATCH(B1001,技能效果!B:B,0))=0,INDEX(技能效果!I:I,MATCH(技能效果等级!B1001,技能效果!B:B,0)),INDEX(技能效果!I:I,MATCH(技能效果等级!B1001,技能效果!B:B,0))*VLOOKUP(E1001,技能数值计算!$C$19:$D$28,2,FALSE))</f>
        <v>0.92999999999999994</v>
      </c>
      <c r="H1001" s="95">
        <f>INDEX(技能效果!J:J,MATCH(技能效果等级!B1001,技能效果!B:B,0))</f>
        <v>0</v>
      </c>
      <c r="I1001" s="97"/>
      <c r="J1001" s="97"/>
      <c r="K1001" s="97"/>
      <c r="L1001" s="97"/>
      <c r="M1001" s="97"/>
      <c r="N1001" s="96" t="str">
        <f>IF(INDEX(技能效果!L:L,MATCH(技能效果等级!B1001,技能效果!B:B,0))="","",INDEX(技能效果!L:L,MATCH(技能效果等级!B1001,技能效果!B:B,0)))</f>
        <v/>
      </c>
      <c r="O1001" s="95">
        <f>IF(INDEX(技能效果!N:N,MATCH(B1001,技能效果!B:B,0))=0,INDEX(技能效果!M:M,MATCH(技能效果等级!B1001,技能效果!B:B,0)),INDEX(技能效果!M:M,MATCH(技能效果等级!B1001,技能效果!B:B,0))*VLOOKUP(E1001,技能数值计算!$C$19:$D$28,2,FALSE))</f>
        <v>0</v>
      </c>
      <c r="P1001" s="97"/>
      <c r="Q1001" s="97"/>
      <c r="R1001" s="95" t="str">
        <f>IF(INDEX(技能效果!O:O,MATCH(技能效果等级!B1001,技能效果!B:B,0))="","",INDEX(技能效果!O:O,MATCH(技能效果等级!B1001,技能效果!B:B,0)))</f>
        <v/>
      </c>
      <c r="S1001" s="97"/>
      <c r="T1001" s="97"/>
      <c r="U1001" s="97"/>
      <c r="V1001" s="96" t="str">
        <f>IF(INDEX(技能效果!AF:AF,MATCH(技能效果等级!B1001,技能效果!B:B,0))="","",INDEX(技能效果!AF:AF,MATCH(技能效果等级!B1001,技能效果!B:B,0)))</f>
        <v/>
      </c>
      <c r="W1001" s="95">
        <f t="shared" si="13"/>
        <v>91</v>
      </c>
      <c r="X1001" s="97"/>
      <c r="Y1001" s="97"/>
    </row>
    <row r="1002" spans="1:25" ht="16.5" x14ac:dyDescent="0.2">
      <c r="A1002" s="62">
        <v>999</v>
      </c>
      <c r="B1002" s="95">
        <f>INDEX(技能效果!B:B,MATCH(技能效果等级!W1002,技能效果!AE:AE,0))</f>
        <v>130100501</v>
      </c>
      <c r="C1002" s="95" t="str">
        <f>INDEX(技能效果!C:C,MATCH(技能效果等级!B1002,技能效果!B:B,0))</f>
        <v>刘羽禅技能1增加攻击</v>
      </c>
      <c r="D1002" s="96" t="s">
        <v>873</v>
      </c>
      <c r="E1002" s="95">
        <v>5</v>
      </c>
      <c r="F1002" s="95">
        <f>INDEX(技能效果!H:H,MATCH(技能效果等级!B1002,技能效果!B:B,0))</f>
        <v>4006</v>
      </c>
      <c r="G1002" s="95">
        <f>IF(INDEX(技能效果!K:K,MATCH(B1002,技能效果!B:B,0))=0,INDEX(技能效果!I:I,MATCH(技能效果等级!B1002,技能效果!B:B,0)),INDEX(技能效果!I:I,MATCH(技能效果等级!B1002,技能效果!B:B,0))*VLOOKUP(E1002,技能数值计算!$C$19:$D$28,2,FALSE))</f>
        <v>0.99</v>
      </c>
      <c r="H1002" s="95">
        <f>INDEX(技能效果!J:J,MATCH(技能效果等级!B1002,技能效果!B:B,0))</f>
        <v>0</v>
      </c>
      <c r="I1002" s="97"/>
      <c r="J1002" s="97"/>
      <c r="K1002" s="97"/>
      <c r="L1002" s="97"/>
      <c r="M1002" s="97"/>
      <c r="N1002" s="96" t="str">
        <f>IF(INDEX(技能效果!L:L,MATCH(技能效果等级!B1002,技能效果!B:B,0))="","",INDEX(技能效果!L:L,MATCH(技能效果等级!B1002,技能效果!B:B,0)))</f>
        <v/>
      </c>
      <c r="O1002" s="95">
        <f>IF(INDEX(技能效果!N:N,MATCH(B1002,技能效果!B:B,0))=0,INDEX(技能效果!M:M,MATCH(技能效果等级!B1002,技能效果!B:B,0)),INDEX(技能效果!M:M,MATCH(技能效果等级!B1002,技能效果!B:B,0))*VLOOKUP(E1002,技能数值计算!$C$19:$D$28,2,FALSE))</f>
        <v>0</v>
      </c>
      <c r="P1002" s="97"/>
      <c r="Q1002" s="97"/>
      <c r="R1002" s="95" t="str">
        <f>IF(INDEX(技能效果!O:O,MATCH(技能效果等级!B1002,技能效果!B:B,0))="","",INDEX(技能效果!O:O,MATCH(技能效果等级!B1002,技能效果!B:B,0)))</f>
        <v/>
      </c>
      <c r="S1002" s="97"/>
      <c r="T1002" s="97"/>
      <c r="U1002" s="97"/>
      <c r="V1002" s="96" t="str">
        <f>IF(INDEX(技能效果!AF:AF,MATCH(技能效果等级!B1002,技能效果!B:B,0))="","",INDEX(技能效果!AF:AF,MATCH(技能效果等级!B1002,技能效果!B:B,0)))</f>
        <v/>
      </c>
      <c r="W1002" s="95">
        <f t="shared" si="13"/>
        <v>91</v>
      </c>
      <c r="X1002" s="97"/>
      <c r="Y1002" s="97"/>
    </row>
    <row r="1003" spans="1:25" ht="16.5" x14ac:dyDescent="0.2">
      <c r="A1003" s="62">
        <v>1000</v>
      </c>
      <c r="B1003" s="95">
        <f>INDEX(技能效果!B:B,MATCH(技能效果等级!W1003,技能效果!AE:AE,0))</f>
        <v>130100501</v>
      </c>
      <c r="C1003" s="95" t="str">
        <f>INDEX(技能效果!C:C,MATCH(技能效果等级!B1003,技能效果!B:B,0))</f>
        <v>刘羽禅技能1增加攻击</v>
      </c>
      <c r="D1003" s="96" t="s">
        <v>873</v>
      </c>
      <c r="E1003" s="95">
        <v>6</v>
      </c>
      <c r="F1003" s="95">
        <f>INDEX(技能效果!H:H,MATCH(技能效果等级!B1003,技能效果!B:B,0))</f>
        <v>4006</v>
      </c>
      <c r="G1003" s="95">
        <f>IF(INDEX(技能效果!K:K,MATCH(B1003,技能效果!B:B,0))=0,INDEX(技能效果!I:I,MATCH(技能效果等级!B1003,技能效果!B:B,0)),INDEX(技能效果!I:I,MATCH(技能效果等级!B1003,技能效果!B:B,0))*VLOOKUP(E1003,技能数值计算!$C$19:$D$28,2,FALSE))</f>
        <v>1.08</v>
      </c>
      <c r="H1003" s="95">
        <f>INDEX(技能效果!J:J,MATCH(技能效果等级!B1003,技能效果!B:B,0))</f>
        <v>0</v>
      </c>
      <c r="I1003" s="97"/>
      <c r="J1003" s="97"/>
      <c r="K1003" s="97"/>
      <c r="L1003" s="97"/>
      <c r="M1003" s="97"/>
      <c r="N1003" s="96" t="str">
        <f>IF(INDEX(技能效果!L:L,MATCH(技能效果等级!B1003,技能效果!B:B,0))="","",INDEX(技能效果!L:L,MATCH(技能效果等级!B1003,技能效果!B:B,0)))</f>
        <v/>
      </c>
      <c r="O1003" s="95">
        <f>IF(INDEX(技能效果!N:N,MATCH(B1003,技能效果!B:B,0))=0,INDEX(技能效果!M:M,MATCH(技能效果等级!B1003,技能效果!B:B,0)),INDEX(技能效果!M:M,MATCH(技能效果等级!B1003,技能效果!B:B,0))*VLOOKUP(E1003,技能数值计算!$C$19:$D$28,2,FALSE))</f>
        <v>0</v>
      </c>
      <c r="P1003" s="97"/>
      <c r="Q1003" s="97"/>
      <c r="R1003" s="95" t="str">
        <f>IF(INDEX(技能效果!O:O,MATCH(技能效果等级!B1003,技能效果!B:B,0))="","",INDEX(技能效果!O:O,MATCH(技能效果等级!B1003,技能效果!B:B,0)))</f>
        <v/>
      </c>
      <c r="S1003" s="97"/>
      <c r="T1003" s="97"/>
      <c r="U1003" s="97"/>
      <c r="V1003" s="96" t="str">
        <f>IF(INDEX(技能效果!AF:AF,MATCH(技能效果等级!B1003,技能效果!B:B,0))="","",INDEX(技能效果!AF:AF,MATCH(技能效果等级!B1003,技能效果!B:B,0)))</f>
        <v/>
      </c>
      <c r="W1003" s="95">
        <f t="shared" si="13"/>
        <v>91</v>
      </c>
      <c r="X1003" s="97"/>
      <c r="Y1003" s="97"/>
    </row>
    <row r="1004" spans="1:25" ht="16.5" x14ac:dyDescent="0.2">
      <c r="A1004" s="62">
        <v>1001</v>
      </c>
      <c r="B1004" s="95">
        <f>INDEX(技能效果!B:B,MATCH(技能效果等级!W1004,技能效果!AE:AE,0))</f>
        <v>130100501</v>
      </c>
      <c r="C1004" s="95" t="str">
        <f>INDEX(技能效果!C:C,MATCH(技能效果等级!B1004,技能效果!B:B,0))</f>
        <v>刘羽禅技能1增加攻击</v>
      </c>
      <c r="D1004" s="96" t="s">
        <v>873</v>
      </c>
      <c r="E1004" s="95">
        <v>7</v>
      </c>
      <c r="F1004" s="95">
        <f>INDEX(技能效果!H:H,MATCH(技能效果等级!B1004,技能效果!B:B,0))</f>
        <v>4006</v>
      </c>
      <c r="G1004" s="95">
        <f>IF(INDEX(技能效果!K:K,MATCH(B1004,技能效果!B:B,0))=0,INDEX(技能效果!I:I,MATCH(技能效果等级!B1004,技能效果!B:B,0)),INDEX(技能效果!I:I,MATCH(技能效果等级!B1004,技能效果!B:B,0))*VLOOKUP(E1004,技能数值计算!$C$19:$D$28,2,FALSE))</f>
        <v>1.17</v>
      </c>
      <c r="H1004" s="95">
        <f>INDEX(技能效果!J:J,MATCH(技能效果等级!B1004,技能效果!B:B,0))</f>
        <v>0</v>
      </c>
      <c r="I1004" s="97"/>
      <c r="J1004" s="97"/>
      <c r="K1004" s="97"/>
      <c r="L1004" s="97"/>
      <c r="M1004" s="97"/>
      <c r="N1004" s="96" t="str">
        <f>IF(INDEX(技能效果!L:L,MATCH(技能效果等级!B1004,技能效果!B:B,0))="","",INDEX(技能效果!L:L,MATCH(技能效果等级!B1004,技能效果!B:B,0)))</f>
        <v/>
      </c>
      <c r="O1004" s="95">
        <f>IF(INDEX(技能效果!N:N,MATCH(B1004,技能效果!B:B,0))=0,INDEX(技能效果!M:M,MATCH(技能效果等级!B1004,技能效果!B:B,0)),INDEX(技能效果!M:M,MATCH(技能效果等级!B1004,技能效果!B:B,0))*VLOOKUP(E1004,技能数值计算!$C$19:$D$28,2,FALSE))</f>
        <v>0</v>
      </c>
      <c r="P1004" s="97"/>
      <c r="Q1004" s="97"/>
      <c r="R1004" s="95" t="str">
        <f>IF(INDEX(技能效果!O:O,MATCH(技能效果等级!B1004,技能效果!B:B,0))="","",INDEX(技能效果!O:O,MATCH(技能效果等级!B1004,技能效果!B:B,0)))</f>
        <v/>
      </c>
      <c r="S1004" s="97"/>
      <c r="T1004" s="97"/>
      <c r="U1004" s="97"/>
      <c r="V1004" s="96" t="str">
        <f>IF(INDEX(技能效果!AF:AF,MATCH(技能效果等级!B1004,技能效果!B:B,0))="","",INDEX(技能效果!AF:AF,MATCH(技能效果等级!B1004,技能效果!B:B,0)))</f>
        <v/>
      </c>
      <c r="W1004" s="95">
        <f t="shared" si="13"/>
        <v>91</v>
      </c>
      <c r="X1004" s="97"/>
      <c r="Y1004" s="97"/>
    </row>
    <row r="1005" spans="1:25" ht="16.5" x14ac:dyDescent="0.2">
      <c r="A1005" s="62">
        <v>1002</v>
      </c>
      <c r="B1005" s="95">
        <f>INDEX(技能效果!B:B,MATCH(技能效果等级!W1005,技能效果!AE:AE,0))</f>
        <v>130100501</v>
      </c>
      <c r="C1005" s="95" t="str">
        <f>INDEX(技能效果!C:C,MATCH(技能效果等级!B1005,技能效果!B:B,0))</f>
        <v>刘羽禅技能1增加攻击</v>
      </c>
      <c r="D1005" s="96" t="s">
        <v>873</v>
      </c>
      <c r="E1005" s="95">
        <v>8</v>
      </c>
      <c r="F1005" s="95">
        <f>INDEX(技能效果!H:H,MATCH(技能效果等级!B1005,技能效果!B:B,0))</f>
        <v>4006</v>
      </c>
      <c r="G1005" s="95">
        <f>IF(INDEX(技能效果!K:K,MATCH(B1005,技能效果!B:B,0))=0,INDEX(技能效果!I:I,MATCH(技能效果等级!B1005,技能效果!B:B,0)),INDEX(技能效果!I:I,MATCH(技能效果等级!B1005,技能效果!B:B,0))*VLOOKUP(E1005,技能数值计算!$C$19:$D$28,2,FALSE))</f>
        <v>1.26</v>
      </c>
      <c r="H1005" s="95">
        <f>INDEX(技能效果!J:J,MATCH(技能效果等级!B1005,技能效果!B:B,0))</f>
        <v>0</v>
      </c>
      <c r="I1005" s="97"/>
      <c r="J1005" s="97"/>
      <c r="K1005" s="97"/>
      <c r="L1005" s="97"/>
      <c r="M1005" s="97"/>
      <c r="N1005" s="96" t="str">
        <f>IF(INDEX(技能效果!L:L,MATCH(技能效果等级!B1005,技能效果!B:B,0))="","",INDEX(技能效果!L:L,MATCH(技能效果等级!B1005,技能效果!B:B,0)))</f>
        <v/>
      </c>
      <c r="O1005" s="95">
        <f>IF(INDEX(技能效果!N:N,MATCH(B1005,技能效果!B:B,0))=0,INDEX(技能效果!M:M,MATCH(技能效果等级!B1005,技能效果!B:B,0)),INDEX(技能效果!M:M,MATCH(技能效果等级!B1005,技能效果!B:B,0))*VLOOKUP(E1005,技能数值计算!$C$19:$D$28,2,FALSE))</f>
        <v>0</v>
      </c>
      <c r="P1005" s="97"/>
      <c r="Q1005" s="97"/>
      <c r="R1005" s="95" t="str">
        <f>IF(INDEX(技能效果!O:O,MATCH(技能效果等级!B1005,技能效果!B:B,0))="","",INDEX(技能效果!O:O,MATCH(技能效果等级!B1005,技能效果!B:B,0)))</f>
        <v/>
      </c>
      <c r="S1005" s="97"/>
      <c r="T1005" s="97"/>
      <c r="U1005" s="97"/>
      <c r="V1005" s="96" t="str">
        <f>IF(INDEX(技能效果!AF:AF,MATCH(技能效果等级!B1005,技能效果!B:B,0))="","",INDEX(技能效果!AF:AF,MATCH(技能效果等级!B1005,技能效果!B:B,0)))</f>
        <v/>
      </c>
      <c r="W1005" s="95">
        <f t="shared" ref="W1005:W1068" si="14">W995+1</f>
        <v>91</v>
      </c>
      <c r="X1005" s="97"/>
      <c r="Y1005" s="97"/>
    </row>
    <row r="1006" spans="1:25" ht="16.5" x14ac:dyDescent="0.2">
      <c r="A1006" s="62">
        <v>1003</v>
      </c>
      <c r="B1006" s="95">
        <f>INDEX(技能效果!B:B,MATCH(技能效果等级!W1006,技能效果!AE:AE,0))</f>
        <v>130100501</v>
      </c>
      <c r="C1006" s="95" t="str">
        <f>INDEX(技能效果!C:C,MATCH(技能效果等级!B1006,技能效果!B:B,0))</f>
        <v>刘羽禅技能1增加攻击</v>
      </c>
      <c r="D1006" s="96" t="s">
        <v>873</v>
      </c>
      <c r="E1006" s="95">
        <v>9</v>
      </c>
      <c r="F1006" s="95">
        <f>INDEX(技能效果!H:H,MATCH(技能效果等级!B1006,技能效果!B:B,0))</f>
        <v>4006</v>
      </c>
      <c r="G1006" s="95">
        <f>IF(INDEX(技能效果!K:K,MATCH(B1006,技能效果!B:B,0))=0,INDEX(技能效果!I:I,MATCH(技能效果等级!B1006,技能效果!B:B,0)),INDEX(技能效果!I:I,MATCH(技能效果等级!B1006,技能效果!B:B,0))*VLOOKUP(E1006,技能数值计算!$C$19:$D$28,2,FALSE))</f>
        <v>1.3800000000000001</v>
      </c>
      <c r="H1006" s="95">
        <f>INDEX(技能效果!J:J,MATCH(技能效果等级!B1006,技能效果!B:B,0))</f>
        <v>0</v>
      </c>
      <c r="I1006" s="97"/>
      <c r="J1006" s="97"/>
      <c r="K1006" s="97"/>
      <c r="L1006" s="97"/>
      <c r="M1006" s="97"/>
      <c r="N1006" s="96" t="str">
        <f>IF(INDEX(技能效果!L:L,MATCH(技能效果等级!B1006,技能效果!B:B,0))="","",INDEX(技能效果!L:L,MATCH(技能效果等级!B1006,技能效果!B:B,0)))</f>
        <v/>
      </c>
      <c r="O1006" s="95">
        <f>IF(INDEX(技能效果!N:N,MATCH(B1006,技能效果!B:B,0))=0,INDEX(技能效果!M:M,MATCH(技能效果等级!B1006,技能效果!B:B,0)),INDEX(技能效果!M:M,MATCH(技能效果等级!B1006,技能效果!B:B,0))*VLOOKUP(E1006,技能数值计算!$C$19:$D$28,2,FALSE))</f>
        <v>0</v>
      </c>
      <c r="P1006" s="97"/>
      <c r="Q1006" s="97"/>
      <c r="R1006" s="95" t="str">
        <f>IF(INDEX(技能效果!O:O,MATCH(技能效果等级!B1006,技能效果!B:B,0))="","",INDEX(技能效果!O:O,MATCH(技能效果等级!B1006,技能效果!B:B,0)))</f>
        <v/>
      </c>
      <c r="S1006" s="97"/>
      <c r="T1006" s="97"/>
      <c r="U1006" s="97"/>
      <c r="V1006" s="96" t="str">
        <f>IF(INDEX(技能效果!AF:AF,MATCH(技能效果等级!B1006,技能效果!B:B,0))="","",INDEX(技能效果!AF:AF,MATCH(技能效果等级!B1006,技能效果!B:B,0)))</f>
        <v/>
      </c>
      <c r="W1006" s="95">
        <f t="shared" si="14"/>
        <v>91</v>
      </c>
      <c r="X1006" s="97"/>
      <c r="Y1006" s="97"/>
    </row>
    <row r="1007" spans="1:25" ht="16.5" x14ac:dyDescent="0.2">
      <c r="A1007" s="62">
        <v>1004</v>
      </c>
      <c r="B1007" s="95">
        <f>INDEX(技能效果!B:B,MATCH(技能效果等级!W1007,技能效果!AE:AE,0))</f>
        <v>130100501</v>
      </c>
      <c r="C1007" s="95" t="str">
        <f>INDEX(技能效果!C:C,MATCH(技能效果等级!B1007,技能效果!B:B,0))</f>
        <v>刘羽禅技能1增加攻击</v>
      </c>
      <c r="D1007" s="96" t="s">
        <v>873</v>
      </c>
      <c r="E1007" s="95">
        <v>10</v>
      </c>
      <c r="F1007" s="95">
        <f>INDEX(技能效果!H:H,MATCH(技能效果等级!B1007,技能效果!B:B,0))</f>
        <v>4006</v>
      </c>
      <c r="G1007" s="95">
        <f>IF(INDEX(技能效果!K:K,MATCH(B1007,技能效果!B:B,0))=0,INDEX(技能效果!I:I,MATCH(技能效果等级!B1007,技能效果!B:B,0)),INDEX(技能效果!I:I,MATCH(技能效果等级!B1007,技能效果!B:B,0))*VLOOKUP(E1007,技能数值计算!$C$19:$D$28,2,FALSE))</f>
        <v>1.5</v>
      </c>
      <c r="H1007" s="95">
        <f>INDEX(技能效果!J:J,MATCH(技能效果等级!B1007,技能效果!B:B,0))</f>
        <v>0</v>
      </c>
      <c r="I1007" s="97"/>
      <c r="J1007" s="97"/>
      <c r="K1007" s="97"/>
      <c r="L1007" s="97"/>
      <c r="M1007" s="97"/>
      <c r="N1007" s="96" t="str">
        <f>IF(INDEX(技能效果!L:L,MATCH(技能效果等级!B1007,技能效果!B:B,0))="","",INDEX(技能效果!L:L,MATCH(技能效果等级!B1007,技能效果!B:B,0)))</f>
        <v/>
      </c>
      <c r="O1007" s="95">
        <f>IF(INDEX(技能效果!N:N,MATCH(B1007,技能效果!B:B,0))=0,INDEX(技能效果!M:M,MATCH(技能效果等级!B1007,技能效果!B:B,0)),INDEX(技能效果!M:M,MATCH(技能效果等级!B1007,技能效果!B:B,0))*VLOOKUP(E1007,技能数值计算!$C$19:$D$28,2,FALSE))</f>
        <v>0</v>
      </c>
      <c r="P1007" s="97"/>
      <c r="Q1007" s="97"/>
      <c r="R1007" s="95" t="str">
        <f>IF(INDEX(技能效果!O:O,MATCH(技能效果等级!B1007,技能效果!B:B,0))="","",INDEX(技能效果!O:O,MATCH(技能效果等级!B1007,技能效果!B:B,0)))</f>
        <v/>
      </c>
      <c r="S1007" s="97"/>
      <c r="T1007" s="97"/>
      <c r="U1007" s="97"/>
      <c r="V1007" s="96" t="str">
        <f>IF(INDEX(技能效果!AF:AF,MATCH(技能效果等级!B1007,技能效果!B:B,0))="","",INDEX(技能效果!AF:AF,MATCH(技能效果等级!B1007,技能效果!B:B,0)))</f>
        <v/>
      </c>
      <c r="W1007" s="95">
        <f t="shared" si="14"/>
        <v>91</v>
      </c>
      <c r="X1007" s="97"/>
      <c r="Y1007" s="97"/>
    </row>
    <row r="1008" spans="1:25" ht="16.5" x14ac:dyDescent="0.2">
      <c r="A1008" s="62">
        <v>1005</v>
      </c>
      <c r="B1008" s="95">
        <f>INDEX(技能效果!B:B,MATCH(技能效果等级!W1008,技能效果!AE:AE,0))</f>
        <v>130100502</v>
      </c>
      <c r="C1008" s="95" t="str">
        <f>INDEX(技能效果!C:C,MATCH(技能效果等级!B1008,技能效果!B:B,0))</f>
        <v>刘羽禅技能1避难</v>
      </c>
      <c r="D1008" s="96" t="s">
        <v>873</v>
      </c>
      <c r="E1008" s="95">
        <v>1</v>
      </c>
      <c r="F1008" s="95">
        <f>INDEX(技能效果!H:H,MATCH(技能效果等级!B1008,技能效果!B:B,0))</f>
        <v>4038</v>
      </c>
      <c r="G1008" s="95">
        <f>IF(INDEX(技能效果!K:K,MATCH(B1008,技能效果!B:B,0))=0,INDEX(技能效果!I:I,MATCH(技能效果等级!B1008,技能效果!B:B,0)),INDEX(技能效果!I:I,MATCH(技能效果等级!B1008,技能效果!B:B,0))*VLOOKUP(E1008,技能数值计算!$C$19:$D$28,2,FALSE))</f>
        <v>0</v>
      </c>
      <c r="H1008" s="95">
        <f>INDEX(技能效果!J:J,MATCH(技能效果等级!B1008,技能效果!B:B,0))</f>
        <v>0</v>
      </c>
      <c r="I1008" s="97"/>
      <c r="J1008" s="97"/>
      <c r="K1008" s="97"/>
      <c r="L1008" s="97"/>
      <c r="M1008" s="97"/>
      <c r="N1008" s="96" t="str">
        <f>IF(INDEX(技能效果!L:L,MATCH(技能效果等级!B1008,技能效果!B:B,0))="","",INDEX(技能效果!L:L,MATCH(技能效果等级!B1008,技能效果!B:B,0)))</f>
        <v/>
      </c>
      <c r="O1008" s="95">
        <f>IF(INDEX(技能效果!N:N,MATCH(B1008,技能效果!B:B,0))=0,INDEX(技能效果!M:M,MATCH(技能效果等级!B1008,技能效果!B:B,0)),INDEX(技能效果!M:M,MATCH(技能效果等级!B1008,技能效果!B:B,0))*VLOOKUP(E1008,技能数值计算!$C$19:$D$28,2,FALSE))</f>
        <v>0</v>
      </c>
      <c r="P1008" s="97"/>
      <c r="Q1008" s="97"/>
      <c r="R1008" s="95" t="str">
        <f>IF(INDEX(技能效果!O:O,MATCH(技能效果等级!B1008,技能效果!B:B,0))="","",INDEX(技能效果!O:O,MATCH(技能效果等级!B1008,技能效果!B:B,0)))</f>
        <v/>
      </c>
      <c r="S1008" s="97"/>
      <c r="T1008" s="97"/>
      <c r="U1008" s="97"/>
      <c r="V1008" s="96" t="str">
        <f>IF(INDEX(技能效果!AF:AF,MATCH(技能效果等级!B1008,技能效果!B:B,0))="","",INDEX(技能效果!AF:AF,MATCH(技能效果等级!B1008,技能效果!B:B,0)))</f>
        <v/>
      </c>
      <c r="W1008" s="95">
        <f t="shared" si="14"/>
        <v>92</v>
      </c>
      <c r="X1008" s="97"/>
      <c r="Y1008" s="97"/>
    </row>
    <row r="1009" spans="1:25" ht="16.5" x14ac:dyDescent="0.2">
      <c r="A1009" s="62">
        <v>1006</v>
      </c>
      <c r="B1009" s="95">
        <f>INDEX(技能效果!B:B,MATCH(技能效果等级!W1009,技能效果!AE:AE,0))</f>
        <v>130100502</v>
      </c>
      <c r="C1009" s="95" t="str">
        <f>INDEX(技能效果!C:C,MATCH(技能效果等级!B1009,技能效果!B:B,0))</f>
        <v>刘羽禅技能1避难</v>
      </c>
      <c r="D1009" s="96" t="s">
        <v>873</v>
      </c>
      <c r="E1009" s="95">
        <v>2</v>
      </c>
      <c r="F1009" s="95">
        <f>INDEX(技能效果!H:H,MATCH(技能效果等级!B1009,技能效果!B:B,0))</f>
        <v>4038</v>
      </c>
      <c r="G1009" s="95">
        <f>IF(INDEX(技能效果!K:K,MATCH(B1009,技能效果!B:B,0))=0,INDEX(技能效果!I:I,MATCH(技能效果等级!B1009,技能效果!B:B,0)),INDEX(技能效果!I:I,MATCH(技能效果等级!B1009,技能效果!B:B,0))*VLOOKUP(E1009,技能数值计算!$C$19:$D$28,2,FALSE))</f>
        <v>0</v>
      </c>
      <c r="H1009" s="95">
        <f>INDEX(技能效果!J:J,MATCH(技能效果等级!B1009,技能效果!B:B,0))</f>
        <v>0</v>
      </c>
      <c r="I1009" s="97"/>
      <c r="J1009" s="97"/>
      <c r="K1009" s="97"/>
      <c r="L1009" s="97"/>
      <c r="M1009" s="97"/>
      <c r="N1009" s="96" t="str">
        <f>IF(INDEX(技能效果!L:L,MATCH(技能效果等级!B1009,技能效果!B:B,0))="","",INDEX(技能效果!L:L,MATCH(技能效果等级!B1009,技能效果!B:B,0)))</f>
        <v/>
      </c>
      <c r="O1009" s="95">
        <f>IF(INDEX(技能效果!N:N,MATCH(B1009,技能效果!B:B,0))=0,INDEX(技能效果!M:M,MATCH(技能效果等级!B1009,技能效果!B:B,0)),INDEX(技能效果!M:M,MATCH(技能效果等级!B1009,技能效果!B:B,0))*VLOOKUP(E1009,技能数值计算!$C$19:$D$28,2,FALSE))</f>
        <v>0</v>
      </c>
      <c r="P1009" s="97"/>
      <c r="Q1009" s="97"/>
      <c r="R1009" s="95" t="str">
        <f>IF(INDEX(技能效果!O:O,MATCH(技能效果等级!B1009,技能效果!B:B,0))="","",INDEX(技能效果!O:O,MATCH(技能效果等级!B1009,技能效果!B:B,0)))</f>
        <v/>
      </c>
      <c r="S1009" s="97"/>
      <c r="T1009" s="97"/>
      <c r="U1009" s="97"/>
      <c r="V1009" s="96" t="str">
        <f>IF(INDEX(技能效果!AF:AF,MATCH(技能效果等级!B1009,技能效果!B:B,0))="","",INDEX(技能效果!AF:AF,MATCH(技能效果等级!B1009,技能效果!B:B,0)))</f>
        <v/>
      </c>
      <c r="W1009" s="95">
        <f t="shared" si="14"/>
        <v>92</v>
      </c>
      <c r="X1009" s="97"/>
      <c r="Y1009" s="97"/>
    </row>
    <row r="1010" spans="1:25" ht="16.5" x14ac:dyDescent="0.2">
      <c r="A1010" s="62">
        <v>1007</v>
      </c>
      <c r="B1010" s="95">
        <f>INDEX(技能效果!B:B,MATCH(技能效果等级!W1010,技能效果!AE:AE,0))</f>
        <v>130100502</v>
      </c>
      <c r="C1010" s="95" t="str">
        <f>INDEX(技能效果!C:C,MATCH(技能效果等级!B1010,技能效果!B:B,0))</f>
        <v>刘羽禅技能1避难</v>
      </c>
      <c r="D1010" s="96" t="s">
        <v>873</v>
      </c>
      <c r="E1010" s="95">
        <v>3</v>
      </c>
      <c r="F1010" s="95">
        <f>INDEX(技能效果!H:H,MATCH(技能效果等级!B1010,技能效果!B:B,0))</f>
        <v>4038</v>
      </c>
      <c r="G1010" s="95">
        <f>IF(INDEX(技能效果!K:K,MATCH(B1010,技能效果!B:B,0))=0,INDEX(技能效果!I:I,MATCH(技能效果等级!B1010,技能效果!B:B,0)),INDEX(技能效果!I:I,MATCH(技能效果等级!B1010,技能效果!B:B,0))*VLOOKUP(E1010,技能数值计算!$C$19:$D$28,2,FALSE))</f>
        <v>0</v>
      </c>
      <c r="H1010" s="95">
        <f>INDEX(技能效果!J:J,MATCH(技能效果等级!B1010,技能效果!B:B,0))</f>
        <v>0</v>
      </c>
      <c r="I1010" s="97"/>
      <c r="J1010" s="97"/>
      <c r="K1010" s="97"/>
      <c r="L1010" s="97"/>
      <c r="M1010" s="97"/>
      <c r="N1010" s="96" t="str">
        <f>IF(INDEX(技能效果!L:L,MATCH(技能效果等级!B1010,技能效果!B:B,0))="","",INDEX(技能效果!L:L,MATCH(技能效果等级!B1010,技能效果!B:B,0)))</f>
        <v/>
      </c>
      <c r="O1010" s="95">
        <f>IF(INDEX(技能效果!N:N,MATCH(B1010,技能效果!B:B,0))=0,INDEX(技能效果!M:M,MATCH(技能效果等级!B1010,技能效果!B:B,0)),INDEX(技能效果!M:M,MATCH(技能效果等级!B1010,技能效果!B:B,0))*VLOOKUP(E1010,技能数值计算!$C$19:$D$28,2,FALSE))</f>
        <v>0</v>
      </c>
      <c r="P1010" s="97"/>
      <c r="Q1010" s="97"/>
      <c r="R1010" s="95" t="str">
        <f>IF(INDEX(技能效果!O:O,MATCH(技能效果等级!B1010,技能效果!B:B,0))="","",INDEX(技能效果!O:O,MATCH(技能效果等级!B1010,技能效果!B:B,0)))</f>
        <v/>
      </c>
      <c r="S1010" s="97"/>
      <c r="T1010" s="97"/>
      <c r="U1010" s="97"/>
      <c r="V1010" s="96" t="str">
        <f>IF(INDEX(技能效果!AF:AF,MATCH(技能效果等级!B1010,技能效果!B:B,0))="","",INDEX(技能效果!AF:AF,MATCH(技能效果等级!B1010,技能效果!B:B,0)))</f>
        <v/>
      </c>
      <c r="W1010" s="95">
        <f t="shared" si="14"/>
        <v>92</v>
      </c>
      <c r="X1010" s="97"/>
      <c r="Y1010" s="97"/>
    </row>
    <row r="1011" spans="1:25" ht="16.5" x14ac:dyDescent="0.2">
      <c r="A1011" s="62">
        <v>1008</v>
      </c>
      <c r="B1011" s="95">
        <f>INDEX(技能效果!B:B,MATCH(技能效果等级!W1011,技能效果!AE:AE,0))</f>
        <v>130100502</v>
      </c>
      <c r="C1011" s="95" t="str">
        <f>INDEX(技能效果!C:C,MATCH(技能效果等级!B1011,技能效果!B:B,0))</f>
        <v>刘羽禅技能1避难</v>
      </c>
      <c r="D1011" s="96" t="s">
        <v>873</v>
      </c>
      <c r="E1011" s="95">
        <v>4</v>
      </c>
      <c r="F1011" s="95">
        <f>INDEX(技能效果!H:H,MATCH(技能效果等级!B1011,技能效果!B:B,0))</f>
        <v>4038</v>
      </c>
      <c r="G1011" s="95">
        <f>IF(INDEX(技能效果!K:K,MATCH(B1011,技能效果!B:B,0))=0,INDEX(技能效果!I:I,MATCH(技能效果等级!B1011,技能效果!B:B,0)),INDEX(技能效果!I:I,MATCH(技能效果等级!B1011,技能效果!B:B,0))*VLOOKUP(E1011,技能数值计算!$C$19:$D$28,2,FALSE))</f>
        <v>0</v>
      </c>
      <c r="H1011" s="95">
        <f>INDEX(技能效果!J:J,MATCH(技能效果等级!B1011,技能效果!B:B,0))</f>
        <v>0</v>
      </c>
      <c r="I1011" s="97"/>
      <c r="J1011" s="97"/>
      <c r="K1011" s="97"/>
      <c r="L1011" s="97"/>
      <c r="M1011" s="97"/>
      <c r="N1011" s="96" t="str">
        <f>IF(INDEX(技能效果!L:L,MATCH(技能效果等级!B1011,技能效果!B:B,0))="","",INDEX(技能效果!L:L,MATCH(技能效果等级!B1011,技能效果!B:B,0)))</f>
        <v/>
      </c>
      <c r="O1011" s="95">
        <f>IF(INDEX(技能效果!N:N,MATCH(B1011,技能效果!B:B,0))=0,INDEX(技能效果!M:M,MATCH(技能效果等级!B1011,技能效果!B:B,0)),INDEX(技能效果!M:M,MATCH(技能效果等级!B1011,技能效果!B:B,0))*VLOOKUP(E1011,技能数值计算!$C$19:$D$28,2,FALSE))</f>
        <v>0</v>
      </c>
      <c r="P1011" s="97"/>
      <c r="Q1011" s="97"/>
      <c r="R1011" s="95" t="str">
        <f>IF(INDEX(技能效果!O:O,MATCH(技能效果等级!B1011,技能效果!B:B,0))="","",INDEX(技能效果!O:O,MATCH(技能效果等级!B1011,技能效果!B:B,0)))</f>
        <v/>
      </c>
      <c r="S1011" s="97"/>
      <c r="T1011" s="97"/>
      <c r="U1011" s="97"/>
      <c r="V1011" s="96" t="str">
        <f>IF(INDEX(技能效果!AF:AF,MATCH(技能效果等级!B1011,技能效果!B:B,0))="","",INDEX(技能效果!AF:AF,MATCH(技能效果等级!B1011,技能效果!B:B,0)))</f>
        <v/>
      </c>
      <c r="W1011" s="95">
        <f t="shared" si="14"/>
        <v>92</v>
      </c>
      <c r="X1011" s="97"/>
      <c r="Y1011" s="97"/>
    </row>
    <row r="1012" spans="1:25" ht="16.5" x14ac:dyDescent="0.2">
      <c r="A1012" s="62">
        <v>1009</v>
      </c>
      <c r="B1012" s="95">
        <f>INDEX(技能效果!B:B,MATCH(技能效果等级!W1012,技能效果!AE:AE,0))</f>
        <v>130100502</v>
      </c>
      <c r="C1012" s="95" t="str">
        <f>INDEX(技能效果!C:C,MATCH(技能效果等级!B1012,技能效果!B:B,0))</f>
        <v>刘羽禅技能1避难</v>
      </c>
      <c r="D1012" s="96" t="s">
        <v>873</v>
      </c>
      <c r="E1012" s="95">
        <v>5</v>
      </c>
      <c r="F1012" s="95">
        <f>INDEX(技能效果!H:H,MATCH(技能效果等级!B1012,技能效果!B:B,0))</f>
        <v>4038</v>
      </c>
      <c r="G1012" s="95">
        <f>IF(INDEX(技能效果!K:K,MATCH(B1012,技能效果!B:B,0))=0,INDEX(技能效果!I:I,MATCH(技能效果等级!B1012,技能效果!B:B,0)),INDEX(技能效果!I:I,MATCH(技能效果等级!B1012,技能效果!B:B,0))*VLOOKUP(E1012,技能数值计算!$C$19:$D$28,2,FALSE))</f>
        <v>0</v>
      </c>
      <c r="H1012" s="95">
        <f>INDEX(技能效果!J:J,MATCH(技能效果等级!B1012,技能效果!B:B,0))</f>
        <v>0</v>
      </c>
      <c r="I1012" s="97"/>
      <c r="J1012" s="97"/>
      <c r="K1012" s="97"/>
      <c r="L1012" s="97"/>
      <c r="M1012" s="97"/>
      <c r="N1012" s="96" t="str">
        <f>IF(INDEX(技能效果!L:L,MATCH(技能效果等级!B1012,技能效果!B:B,0))="","",INDEX(技能效果!L:L,MATCH(技能效果等级!B1012,技能效果!B:B,0)))</f>
        <v/>
      </c>
      <c r="O1012" s="95">
        <f>IF(INDEX(技能效果!N:N,MATCH(B1012,技能效果!B:B,0))=0,INDEX(技能效果!M:M,MATCH(技能效果等级!B1012,技能效果!B:B,0)),INDEX(技能效果!M:M,MATCH(技能效果等级!B1012,技能效果!B:B,0))*VLOOKUP(E1012,技能数值计算!$C$19:$D$28,2,FALSE))</f>
        <v>0</v>
      </c>
      <c r="P1012" s="97"/>
      <c r="Q1012" s="97"/>
      <c r="R1012" s="95" t="str">
        <f>IF(INDEX(技能效果!O:O,MATCH(技能效果等级!B1012,技能效果!B:B,0))="","",INDEX(技能效果!O:O,MATCH(技能效果等级!B1012,技能效果!B:B,0)))</f>
        <v/>
      </c>
      <c r="S1012" s="97"/>
      <c r="T1012" s="97"/>
      <c r="U1012" s="97"/>
      <c r="V1012" s="96" t="str">
        <f>IF(INDEX(技能效果!AF:AF,MATCH(技能效果等级!B1012,技能效果!B:B,0))="","",INDEX(技能效果!AF:AF,MATCH(技能效果等级!B1012,技能效果!B:B,0)))</f>
        <v/>
      </c>
      <c r="W1012" s="95">
        <f t="shared" si="14"/>
        <v>92</v>
      </c>
      <c r="X1012" s="97"/>
      <c r="Y1012" s="97"/>
    </row>
    <row r="1013" spans="1:25" ht="16.5" x14ac:dyDescent="0.2">
      <c r="A1013" s="62">
        <v>1010</v>
      </c>
      <c r="B1013" s="95">
        <f>INDEX(技能效果!B:B,MATCH(技能效果等级!W1013,技能效果!AE:AE,0))</f>
        <v>130100502</v>
      </c>
      <c r="C1013" s="95" t="str">
        <f>INDEX(技能效果!C:C,MATCH(技能效果等级!B1013,技能效果!B:B,0))</f>
        <v>刘羽禅技能1避难</v>
      </c>
      <c r="D1013" s="96" t="s">
        <v>873</v>
      </c>
      <c r="E1013" s="95">
        <v>6</v>
      </c>
      <c r="F1013" s="95">
        <f>INDEX(技能效果!H:H,MATCH(技能效果等级!B1013,技能效果!B:B,0))</f>
        <v>4038</v>
      </c>
      <c r="G1013" s="95">
        <f>IF(INDEX(技能效果!K:K,MATCH(B1013,技能效果!B:B,0))=0,INDEX(技能效果!I:I,MATCH(技能效果等级!B1013,技能效果!B:B,0)),INDEX(技能效果!I:I,MATCH(技能效果等级!B1013,技能效果!B:B,0))*VLOOKUP(E1013,技能数值计算!$C$19:$D$28,2,FALSE))</f>
        <v>0</v>
      </c>
      <c r="H1013" s="95">
        <f>INDEX(技能效果!J:J,MATCH(技能效果等级!B1013,技能效果!B:B,0))</f>
        <v>0</v>
      </c>
      <c r="I1013" s="97"/>
      <c r="J1013" s="97"/>
      <c r="K1013" s="97"/>
      <c r="L1013" s="97"/>
      <c r="M1013" s="97"/>
      <c r="N1013" s="96" t="str">
        <f>IF(INDEX(技能效果!L:L,MATCH(技能效果等级!B1013,技能效果!B:B,0))="","",INDEX(技能效果!L:L,MATCH(技能效果等级!B1013,技能效果!B:B,0)))</f>
        <v/>
      </c>
      <c r="O1013" s="95">
        <f>IF(INDEX(技能效果!N:N,MATCH(B1013,技能效果!B:B,0))=0,INDEX(技能效果!M:M,MATCH(技能效果等级!B1013,技能效果!B:B,0)),INDEX(技能效果!M:M,MATCH(技能效果等级!B1013,技能效果!B:B,0))*VLOOKUP(E1013,技能数值计算!$C$19:$D$28,2,FALSE))</f>
        <v>0</v>
      </c>
      <c r="P1013" s="97"/>
      <c r="Q1013" s="97"/>
      <c r="R1013" s="95" t="str">
        <f>IF(INDEX(技能效果!O:O,MATCH(技能效果等级!B1013,技能效果!B:B,0))="","",INDEX(技能效果!O:O,MATCH(技能效果等级!B1013,技能效果!B:B,0)))</f>
        <v/>
      </c>
      <c r="S1013" s="97"/>
      <c r="T1013" s="97"/>
      <c r="U1013" s="97"/>
      <c r="V1013" s="96" t="str">
        <f>IF(INDEX(技能效果!AF:AF,MATCH(技能效果等级!B1013,技能效果!B:B,0))="","",INDEX(技能效果!AF:AF,MATCH(技能效果等级!B1013,技能效果!B:B,0)))</f>
        <v/>
      </c>
      <c r="W1013" s="95">
        <f t="shared" si="14"/>
        <v>92</v>
      </c>
      <c r="X1013" s="97"/>
      <c r="Y1013" s="97"/>
    </row>
    <row r="1014" spans="1:25" ht="16.5" x14ac:dyDescent="0.2">
      <c r="A1014" s="62">
        <v>1011</v>
      </c>
      <c r="B1014" s="95">
        <f>INDEX(技能效果!B:B,MATCH(技能效果等级!W1014,技能效果!AE:AE,0))</f>
        <v>130100502</v>
      </c>
      <c r="C1014" s="95" t="str">
        <f>INDEX(技能效果!C:C,MATCH(技能效果等级!B1014,技能效果!B:B,0))</f>
        <v>刘羽禅技能1避难</v>
      </c>
      <c r="D1014" s="96" t="s">
        <v>873</v>
      </c>
      <c r="E1014" s="95">
        <v>7</v>
      </c>
      <c r="F1014" s="95">
        <f>INDEX(技能效果!H:H,MATCH(技能效果等级!B1014,技能效果!B:B,0))</f>
        <v>4038</v>
      </c>
      <c r="G1014" s="95">
        <f>IF(INDEX(技能效果!K:K,MATCH(B1014,技能效果!B:B,0))=0,INDEX(技能效果!I:I,MATCH(技能效果等级!B1014,技能效果!B:B,0)),INDEX(技能效果!I:I,MATCH(技能效果等级!B1014,技能效果!B:B,0))*VLOOKUP(E1014,技能数值计算!$C$19:$D$28,2,FALSE))</f>
        <v>0</v>
      </c>
      <c r="H1014" s="95">
        <f>INDEX(技能效果!J:J,MATCH(技能效果等级!B1014,技能效果!B:B,0))</f>
        <v>0</v>
      </c>
      <c r="I1014" s="97"/>
      <c r="J1014" s="97"/>
      <c r="K1014" s="97"/>
      <c r="L1014" s="97"/>
      <c r="M1014" s="97"/>
      <c r="N1014" s="96" t="str">
        <f>IF(INDEX(技能效果!L:L,MATCH(技能效果等级!B1014,技能效果!B:B,0))="","",INDEX(技能效果!L:L,MATCH(技能效果等级!B1014,技能效果!B:B,0)))</f>
        <v/>
      </c>
      <c r="O1014" s="95">
        <f>IF(INDEX(技能效果!N:N,MATCH(B1014,技能效果!B:B,0))=0,INDEX(技能效果!M:M,MATCH(技能效果等级!B1014,技能效果!B:B,0)),INDEX(技能效果!M:M,MATCH(技能效果等级!B1014,技能效果!B:B,0))*VLOOKUP(E1014,技能数值计算!$C$19:$D$28,2,FALSE))</f>
        <v>0</v>
      </c>
      <c r="P1014" s="97"/>
      <c r="Q1014" s="97"/>
      <c r="R1014" s="95" t="str">
        <f>IF(INDEX(技能效果!O:O,MATCH(技能效果等级!B1014,技能效果!B:B,0))="","",INDEX(技能效果!O:O,MATCH(技能效果等级!B1014,技能效果!B:B,0)))</f>
        <v/>
      </c>
      <c r="S1014" s="97"/>
      <c r="T1014" s="97"/>
      <c r="U1014" s="97"/>
      <c r="V1014" s="96" t="str">
        <f>IF(INDEX(技能效果!AF:AF,MATCH(技能效果等级!B1014,技能效果!B:B,0))="","",INDEX(技能效果!AF:AF,MATCH(技能效果等级!B1014,技能效果!B:B,0)))</f>
        <v/>
      </c>
      <c r="W1014" s="95">
        <f t="shared" si="14"/>
        <v>92</v>
      </c>
      <c r="X1014" s="97"/>
      <c r="Y1014" s="97"/>
    </row>
    <row r="1015" spans="1:25" ht="16.5" x14ac:dyDescent="0.2">
      <c r="A1015" s="62">
        <v>1012</v>
      </c>
      <c r="B1015" s="95">
        <f>INDEX(技能效果!B:B,MATCH(技能效果等级!W1015,技能效果!AE:AE,0))</f>
        <v>130100502</v>
      </c>
      <c r="C1015" s="95" t="str">
        <f>INDEX(技能效果!C:C,MATCH(技能效果等级!B1015,技能效果!B:B,0))</f>
        <v>刘羽禅技能1避难</v>
      </c>
      <c r="D1015" s="96" t="s">
        <v>873</v>
      </c>
      <c r="E1015" s="95">
        <v>8</v>
      </c>
      <c r="F1015" s="95">
        <f>INDEX(技能效果!H:H,MATCH(技能效果等级!B1015,技能效果!B:B,0))</f>
        <v>4038</v>
      </c>
      <c r="G1015" s="95">
        <f>IF(INDEX(技能效果!K:K,MATCH(B1015,技能效果!B:B,0))=0,INDEX(技能效果!I:I,MATCH(技能效果等级!B1015,技能效果!B:B,0)),INDEX(技能效果!I:I,MATCH(技能效果等级!B1015,技能效果!B:B,0))*VLOOKUP(E1015,技能数值计算!$C$19:$D$28,2,FALSE))</f>
        <v>0</v>
      </c>
      <c r="H1015" s="95">
        <f>INDEX(技能效果!J:J,MATCH(技能效果等级!B1015,技能效果!B:B,0))</f>
        <v>0</v>
      </c>
      <c r="I1015" s="97"/>
      <c r="J1015" s="97"/>
      <c r="K1015" s="97"/>
      <c r="L1015" s="97"/>
      <c r="M1015" s="97"/>
      <c r="N1015" s="96" t="str">
        <f>IF(INDEX(技能效果!L:L,MATCH(技能效果等级!B1015,技能效果!B:B,0))="","",INDEX(技能效果!L:L,MATCH(技能效果等级!B1015,技能效果!B:B,0)))</f>
        <v/>
      </c>
      <c r="O1015" s="95">
        <f>IF(INDEX(技能效果!N:N,MATCH(B1015,技能效果!B:B,0))=0,INDEX(技能效果!M:M,MATCH(技能效果等级!B1015,技能效果!B:B,0)),INDEX(技能效果!M:M,MATCH(技能效果等级!B1015,技能效果!B:B,0))*VLOOKUP(E1015,技能数值计算!$C$19:$D$28,2,FALSE))</f>
        <v>0</v>
      </c>
      <c r="P1015" s="97"/>
      <c r="Q1015" s="97"/>
      <c r="R1015" s="95" t="str">
        <f>IF(INDEX(技能效果!O:O,MATCH(技能效果等级!B1015,技能效果!B:B,0))="","",INDEX(技能效果!O:O,MATCH(技能效果等级!B1015,技能效果!B:B,0)))</f>
        <v/>
      </c>
      <c r="S1015" s="97"/>
      <c r="T1015" s="97"/>
      <c r="U1015" s="97"/>
      <c r="V1015" s="96" t="str">
        <f>IF(INDEX(技能效果!AF:AF,MATCH(技能效果等级!B1015,技能效果!B:B,0))="","",INDEX(技能效果!AF:AF,MATCH(技能效果等级!B1015,技能效果!B:B,0)))</f>
        <v/>
      </c>
      <c r="W1015" s="95">
        <f t="shared" si="14"/>
        <v>92</v>
      </c>
      <c r="X1015" s="97"/>
      <c r="Y1015" s="97"/>
    </row>
    <row r="1016" spans="1:25" ht="16.5" x14ac:dyDescent="0.2">
      <c r="A1016" s="62">
        <v>1013</v>
      </c>
      <c r="B1016" s="95">
        <f>INDEX(技能效果!B:B,MATCH(技能效果等级!W1016,技能效果!AE:AE,0))</f>
        <v>130100502</v>
      </c>
      <c r="C1016" s="95" t="str">
        <f>INDEX(技能效果!C:C,MATCH(技能效果等级!B1016,技能效果!B:B,0))</f>
        <v>刘羽禅技能1避难</v>
      </c>
      <c r="D1016" s="96" t="s">
        <v>873</v>
      </c>
      <c r="E1016" s="95">
        <v>9</v>
      </c>
      <c r="F1016" s="95">
        <f>INDEX(技能效果!H:H,MATCH(技能效果等级!B1016,技能效果!B:B,0))</f>
        <v>4038</v>
      </c>
      <c r="G1016" s="95">
        <f>IF(INDEX(技能效果!K:K,MATCH(B1016,技能效果!B:B,0))=0,INDEX(技能效果!I:I,MATCH(技能效果等级!B1016,技能效果!B:B,0)),INDEX(技能效果!I:I,MATCH(技能效果等级!B1016,技能效果!B:B,0))*VLOOKUP(E1016,技能数值计算!$C$19:$D$28,2,FALSE))</f>
        <v>0</v>
      </c>
      <c r="H1016" s="95">
        <f>INDEX(技能效果!J:J,MATCH(技能效果等级!B1016,技能效果!B:B,0))</f>
        <v>0</v>
      </c>
      <c r="I1016" s="97"/>
      <c r="J1016" s="97"/>
      <c r="K1016" s="97"/>
      <c r="L1016" s="97"/>
      <c r="M1016" s="97"/>
      <c r="N1016" s="96" t="str">
        <f>IF(INDEX(技能效果!L:L,MATCH(技能效果等级!B1016,技能效果!B:B,0))="","",INDEX(技能效果!L:L,MATCH(技能效果等级!B1016,技能效果!B:B,0)))</f>
        <v/>
      </c>
      <c r="O1016" s="95">
        <f>IF(INDEX(技能效果!N:N,MATCH(B1016,技能效果!B:B,0))=0,INDEX(技能效果!M:M,MATCH(技能效果等级!B1016,技能效果!B:B,0)),INDEX(技能效果!M:M,MATCH(技能效果等级!B1016,技能效果!B:B,0))*VLOOKUP(E1016,技能数值计算!$C$19:$D$28,2,FALSE))</f>
        <v>0</v>
      </c>
      <c r="P1016" s="97"/>
      <c r="Q1016" s="97"/>
      <c r="R1016" s="95" t="str">
        <f>IF(INDEX(技能效果!O:O,MATCH(技能效果等级!B1016,技能效果!B:B,0))="","",INDEX(技能效果!O:O,MATCH(技能效果等级!B1016,技能效果!B:B,0)))</f>
        <v/>
      </c>
      <c r="S1016" s="97"/>
      <c r="T1016" s="97"/>
      <c r="U1016" s="97"/>
      <c r="V1016" s="96" t="str">
        <f>IF(INDEX(技能效果!AF:AF,MATCH(技能效果等级!B1016,技能效果!B:B,0))="","",INDEX(技能效果!AF:AF,MATCH(技能效果等级!B1016,技能效果!B:B,0)))</f>
        <v/>
      </c>
      <c r="W1016" s="95">
        <f t="shared" si="14"/>
        <v>92</v>
      </c>
      <c r="X1016" s="97"/>
      <c r="Y1016" s="97"/>
    </row>
    <row r="1017" spans="1:25" ht="16.5" x14ac:dyDescent="0.2">
      <c r="A1017" s="62">
        <v>1014</v>
      </c>
      <c r="B1017" s="95">
        <f>INDEX(技能效果!B:B,MATCH(技能效果等级!W1017,技能效果!AE:AE,0))</f>
        <v>130100502</v>
      </c>
      <c r="C1017" s="95" t="str">
        <f>INDEX(技能效果!C:C,MATCH(技能效果等级!B1017,技能效果!B:B,0))</f>
        <v>刘羽禅技能1避难</v>
      </c>
      <c r="D1017" s="96" t="s">
        <v>873</v>
      </c>
      <c r="E1017" s="95">
        <v>10</v>
      </c>
      <c r="F1017" s="95">
        <f>INDEX(技能效果!H:H,MATCH(技能效果等级!B1017,技能效果!B:B,0))</f>
        <v>4038</v>
      </c>
      <c r="G1017" s="95">
        <f>IF(INDEX(技能效果!K:K,MATCH(B1017,技能效果!B:B,0))=0,INDEX(技能效果!I:I,MATCH(技能效果等级!B1017,技能效果!B:B,0)),INDEX(技能效果!I:I,MATCH(技能效果等级!B1017,技能效果!B:B,0))*VLOOKUP(E1017,技能数值计算!$C$19:$D$28,2,FALSE))</f>
        <v>0</v>
      </c>
      <c r="H1017" s="95">
        <f>INDEX(技能效果!J:J,MATCH(技能效果等级!B1017,技能效果!B:B,0))</f>
        <v>0</v>
      </c>
      <c r="I1017" s="97"/>
      <c r="J1017" s="97"/>
      <c r="K1017" s="97"/>
      <c r="L1017" s="97"/>
      <c r="M1017" s="97"/>
      <c r="N1017" s="96" t="str">
        <f>IF(INDEX(技能效果!L:L,MATCH(技能效果等级!B1017,技能效果!B:B,0))="","",INDEX(技能效果!L:L,MATCH(技能效果等级!B1017,技能效果!B:B,0)))</f>
        <v/>
      </c>
      <c r="O1017" s="95">
        <f>IF(INDEX(技能效果!N:N,MATCH(B1017,技能效果!B:B,0))=0,INDEX(技能效果!M:M,MATCH(技能效果等级!B1017,技能效果!B:B,0)),INDEX(技能效果!M:M,MATCH(技能效果等级!B1017,技能效果!B:B,0))*VLOOKUP(E1017,技能数值计算!$C$19:$D$28,2,FALSE))</f>
        <v>0</v>
      </c>
      <c r="P1017" s="97"/>
      <c r="Q1017" s="97"/>
      <c r="R1017" s="95" t="str">
        <f>IF(INDEX(技能效果!O:O,MATCH(技能效果等级!B1017,技能效果!B:B,0))="","",INDEX(技能效果!O:O,MATCH(技能效果等级!B1017,技能效果!B:B,0)))</f>
        <v/>
      </c>
      <c r="S1017" s="97"/>
      <c r="T1017" s="97"/>
      <c r="U1017" s="97"/>
      <c r="V1017" s="96" t="str">
        <f>IF(INDEX(技能效果!AF:AF,MATCH(技能效果等级!B1017,技能效果!B:B,0))="","",INDEX(技能效果!AF:AF,MATCH(技能效果等级!B1017,技能效果!B:B,0)))</f>
        <v/>
      </c>
      <c r="W1017" s="95">
        <f t="shared" si="14"/>
        <v>92</v>
      </c>
      <c r="X1017" s="97"/>
      <c r="Y1017" s="97"/>
    </row>
    <row r="1018" spans="1:25" ht="16.5" x14ac:dyDescent="0.2">
      <c r="A1018" s="62">
        <v>1015</v>
      </c>
      <c r="B1018" s="95">
        <f>INDEX(技能效果!B:B,MATCH(技能效果等级!W1018,技能效果!AE:AE,0))</f>
        <v>130200501</v>
      </c>
      <c r="C1018" s="95" t="str">
        <f>INDEX(技能效果!C:C,MATCH(技能效果等级!B1018,技能效果!B:B,0))</f>
        <v>刘羽禅技能2治疗</v>
      </c>
      <c r="D1018" s="96" t="s">
        <v>873</v>
      </c>
      <c r="E1018" s="95">
        <v>1</v>
      </c>
      <c r="F1018" s="95">
        <f>INDEX(技能效果!H:H,MATCH(技能效果等级!B1018,技能效果!B:B,0))</f>
        <v>2001</v>
      </c>
      <c r="G1018" s="95">
        <f>IF(INDEX(技能效果!K:K,MATCH(B1018,技能效果!B:B,0))=0,INDEX(技能效果!I:I,MATCH(技能效果等级!B1018,技能效果!B:B,0)),INDEX(技能效果!I:I,MATCH(技能效果等级!B1018,技能效果!B:B,0))*VLOOKUP(E1018,技能数值计算!$C$19:$D$28,2,FALSE))</f>
        <v>1.25</v>
      </c>
      <c r="H1018" s="95">
        <f>INDEX(技能效果!J:J,MATCH(技能效果等级!B1018,技能效果!B:B,0))</f>
        <v>0</v>
      </c>
      <c r="I1018" s="97"/>
      <c r="J1018" s="97"/>
      <c r="K1018" s="97"/>
      <c r="L1018" s="97"/>
      <c r="M1018" s="97"/>
      <c r="N1018" s="96" t="str">
        <f>IF(INDEX(技能效果!L:L,MATCH(技能效果等级!B1018,技能效果!B:B,0))="","",INDEX(技能效果!L:L,MATCH(技能效果等级!B1018,技能效果!B:B,0)))</f>
        <v/>
      </c>
      <c r="O1018" s="95">
        <f>IF(INDEX(技能效果!N:N,MATCH(B1018,技能效果!B:B,0))=0,INDEX(技能效果!M:M,MATCH(技能效果等级!B1018,技能效果!B:B,0)),INDEX(技能效果!M:M,MATCH(技能效果等级!B1018,技能效果!B:B,0))*VLOOKUP(E1018,技能数值计算!$C$19:$D$28,2,FALSE))</f>
        <v>0</v>
      </c>
      <c r="P1018" s="97"/>
      <c r="Q1018" s="97"/>
      <c r="R1018" s="95" t="str">
        <f>IF(INDEX(技能效果!O:O,MATCH(技能效果等级!B1018,技能效果!B:B,0))="","",INDEX(技能效果!O:O,MATCH(技能效果等级!B1018,技能效果!B:B,0)))</f>
        <v/>
      </c>
      <c r="S1018" s="97"/>
      <c r="T1018" s="97"/>
      <c r="U1018" s="97"/>
      <c r="V1018" s="96" t="str">
        <f>IF(INDEX(技能效果!AF:AF,MATCH(技能效果等级!B1018,技能效果!B:B,0))="","",INDEX(技能效果!AF:AF,MATCH(技能效果等级!B1018,技能效果!B:B,0)))</f>
        <v/>
      </c>
      <c r="W1018" s="95">
        <f t="shared" si="14"/>
        <v>93</v>
      </c>
      <c r="X1018" s="97"/>
      <c r="Y1018" s="97"/>
    </row>
    <row r="1019" spans="1:25" ht="16.5" x14ac:dyDescent="0.2">
      <c r="A1019" s="62">
        <v>1016</v>
      </c>
      <c r="B1019" s="95">
        <f>INDEX(技能效果!B:B,MATCH(技能效果等级!W1019,技能效果!AE:AE,0))</f>
        <v>130200501</v>
      </c>
      <c r="C1019" s="95" t="str">
        <f>INDEX(技能效果!C:C,MATCH(技能效果等级!B1019,技能效果!B:B,0))</f>
        <v>刘羽禅技能2治疗</v>
      </c>
      <c r="D1019" s="96" t="s">
        <v>873</v>
      </c>
      <c r="E1019" s="95">
        <v>2</v>
      </c>
      <c r="F1019" s="95">
        <f>INDEX(技能效果!H:H,MATCH(技能效果等级!B1019,技能效果!B:B,0))</f>
        <v>2001</v>
      </c>
      <c r="G1019" s="95">
        <f>IF(INDEX(技能效果!K:K,MATCH(B1019,技能效果!B:B,0))=0,INDEX(技能效果!I:I,MATCH(技能效果等级!B1019,技能效果!B:B,0)),INDEX(技能效果!I:I,MATCH(技能效果等级!B1019,技能效果!B:B,0))*VLOOKUP(E1019,技能数值计算!$C$19:$D$28,2,FALSE))</f>
        <v>1.35</v>
      </c>
      <c r="H1019" s="95">
        <f>INDEX(技能效果!J:J,MATCH(技能效果等级!B1019,技能效果!B:B,0))</f>
        <v>0</v>
      </c>
      <c r="I1019" s="97"/>
      <c r="J1019" s="97"/>
      <c r="K1019" s="97"/>
      <c r="L1019" s="97"/>
      <c r="M1019" s="97"/>
      <c r="N1019" s="96" t="str">
        <f>IF(INDEX(技能效果!L:L,MATCH(技能效果等级!B1019,技能效果!B:B,0))="","",INDEX(技能效果!L:L,MATCH(技能效果等级!B1019,技能效果!B:B,0)))</f>
        <v/>
      </c>
      <c r="O1019" s="95">
        <f>IF(INDEX(技能效果!N:N,MATCH(B1019,技能效果!B:B,0))=0,INDEX(技能效果!M:M,MATCH(技能效果等级!B1019,技能效果!B:B,0)),INDEX(技能效果!M:M,MATCH(技能效果等级!B1019,技能效果!B:B,0))*VLOOKUP(E1019,技能数值计算!$C$19:$D$28,2,FALSE))</f>
        <v>0</v>
      </c>
      <c r="P1019" s="97"/>
      <c r="Q1019" s="97"/>
      <c r="R1019" s="95" t="str">
        <f>IF(INDEX(技能效果!O:O,MATCH(技能效果等级!B1019,技能效果!B:B,0))="","",INDEX(技能效果!O:O,MATCH(技能效果等级!B1019,技能效果!B:B,0)))</f>
        <v/>
      </c>
      <c r="S1019" s="97"/>
      <c r="T1019" s="97"/>
      <c r="U1019" s="97"/>
      <c r="V1019" s="96" t="str">
        <f>IF(INDEX(技能效果!AF:AF,MATCH(技能效果等级!B1019,技能效果!B:B,0))="","",INDEX(技能效果!AF:AF,MATCH(技能效果等级!B1019,技能效果!B:B,0)))</f>
        <v/>
      </c>
      <c r="W1019" s="95">
        <f t="shared" si="14"/>
        <v>93</v>
      </c>
      <c r="X1019" s="97"/>
      <c r="Y1019" s="97"/>
    </row>
    <row r="1020" spans="1:25" ht="16.5" x14ac:dyDescent="0.2">
      <c r="A1020" s="62">
        <v>1017</v>
      </c>
      <c r="B1020" s="95">
        <f>INDEX(技能效果!B:B,MATCH(技能效果等级!W1020,技能效果!AE:AE,0))</f>
        <v>130200501</v>
      </c>
      <c r="C1020" s="95" t="str">
        <f>INDEX(技能效果!C:C,MATCH(技能效果等级!B1020,技能效果!B:B,0))</f>
        <v>刘羽禅技能2治疗</v>
      </c>
      <c r="D1020" s="96" t="s">
        <v>873</v>
      </c>
      <c r="E1020" s="95">
        <v>3</v>
      </c>
      <c r="F1020" s="95">
        <f>INDEX(技能效果!H:H,MATCH(技能效果等级!B1020,技能效果!B:B,0))</f>
        <v>2001</v>
      </c>
      <c r="G1020" s="95">
        <f>IF(INDEX(技能效果!K:K,MATCH(B1020,技能效果!B:B,0))=0,INDEX(技能效果!I:I,MATCH(技能效果等级!B1020,技能效果!B:B,0)),INDEX(技能效果!I:I,MATCH(技能效果等级!B1020,技能效果!B:B,0))*VLOOKUP(E1020,技能数值计算!$C$19:$D$28,2,FALSE))</f>
        <v>1.45</v>
      </c>
      <c r="H1020" s="95">
        <f>INDEX(技能效果!J:J,MATCH(技能效果等级!B1020,技能效果!B:B,0))</f>
        <v>0</v>
      </c>
      <c r="I1020" s="97"/>
      <c r="J1020" s="97"/>
      <c r="K1020" s="97"/>
      <c r="L1020" s="97"/>
      <c r="M1020" s="97"/>
      <c r="N1020" s="96" t="str">
        <f>IF(INDEX(技能效果!L:L,MATCH(技能效果等级!B1020,技能效果!B:B,0))="","",INDEX(技能效果!L:L,MATCH(技能效果等级!B1020,技能效果!B:B,0)))</f>
        <v/>
      </c>
      <c r="O1020" s="95">
        <f>IF(INDEX(技能效果!N:N,MATCH(B1020,技能效果!B:B,0))=0,INDEX(技能效果!M:M,MATCH(技能效果等级!B1020,技能效果!B:B,0)),INDEX(技能效果!M:M,MATCH(技能效果等级!B1020,技能效果!B:B,0))*VLOOKUP(E1020,技能数值计算!$C$19:$D$28,2,FALSE))</f>
        <v>0</v>
      </c>
      <c r="P1020" s="97"/>
      <c r="Q1020" s="97"/>
      <c r="R1020" s="95" t="str">
        <f>IF(INDEX(技能效果!O:O,MATCH(技能效果等级!B1020,技能效果!B:B,0))="","",INDEX(技能效果!O:O,MATCH(技能效果等级!B1020,技能效果!B:B,0)))</f>
        <v/>
      </c>
      <c r="S1020" s="97"/>
      <c r="T1020" s="97"/>
      <c r="U1020" s="97"/>
      <c r="V1020" s="96" t="str">
        <f>IF(INDEX(技能效果!AF:AF,MATCH(技能效果等级!B1020,技能效果!B:B,0))="","",INDEX(技能效果!AF:AF,MATCH(技能效果等级!B1020,技能效果!B:B,0)))</f>
        <v/>
      </c>
      <c r="W1020" s="95">
        <f t="shared" si="14"/>
        <v>93</v>
      </c>
      <c r="X1020" s="97"/>
      <c r="Y1020" s="97"/>
    </row>
    <row r="1021" spans="1:25" ht="16.5" x14ac:dyDescent="0.2">
      <c r="A1021" s="62">
        <v>1018</v>
      </c>
      <c r="B1021" s="95">
        <f>INDEX(技能效果!B:B,MATCH(技能效果等级!W1021,技能效果!AE:AE,0))</f>
        <v>130200501</v>
      </c>
      <c r="C1021" s="95" t="str">
        <f>INDEX(技能效果!C:C,MATCH(技能效果等级!B1021,技能效果!B:B,0))</f>
        <v>刘羽禅技能2治疗</v>
      </c>
      <c r="D1021" s="96" t="s">
        <v>873</v>
      </c>
      <c r="E1021" s="95">
        <v>4</v>
      </c>
      <c r="F1021" s="95">
        <f>INDEX(技能效果!H:H,MATCH(技能效果等级!B1021,技能效果!B:B,0))</f>
        <v>2001</v>
      </c>
      <c r="G1021" s="95">
        <f>IF(INDEX(技能效果!K:K,MATCH(B1021,技能效果!B:B,0))=0,INDEX(技能效果!I:I,MATCH(技能效果等级!B1021,技能效果!B:B,0)),INDEX(技能效果!I:I,MATCH(技能效果等级!B1021,技能效果!B:B,0))*VLOOKUP(E1021,技能数值计算!$C$19:$D$28,2,FALSE))</f>
        <v>1.55</v>
      </c>
      <c r="H1021" s="95">
        <f>INDEX(技能效果!J:J,MATCH(技能效果等级!B1021,技能效果!B:B,0))</f>
        <v>0</v>
      </c>
      <c r="I1021" s="97"/>
      <c r="J1021" s="97"/>
      <c r="K1021" s="97"/>
      <c r="L1021" s="97"/>
      <c r="M1021" s="97"/>
      <c r="N1021" s="96" t="str">
        <f>IF(INDEX(技能效果!L:L,MATCH(技能效果等级!B1021,技能效果!B:B,0))="","",INDEX(技能效果!L:L,MATCH(技能效果等级!B1021,技能效果!B:B,0)))</f>
        <v/>
      </c>
      <c r="O1021" s="95">
        <f>IF(INDEX(技能效果!N:N,MATCH(B1021,技能效果!B:B,0))=0,INDEX(技能效果!M:M,MATCH(技能效果等级!B1021,技能效果!B:B,0)),INDEX(技能效果!M:M,MATCH(技能效果等级!B1021,技能效果!B:B,0))*VLOOKUP(E1021,技能数值计算!$C$19:$D$28,2,FALSE))</f>
        <v>0</v>
      </c>
      <c r="P1021" s="97"/>
      <c r="Q1021" s="97"/>
      <c r="R1021" s="95" t="str">
        <f>IF(INDEX(技能效果!O:O,MATCH(技能效果等级!B1021,技能效果!B:B,0))="","",INDEX(技能效果!O:O,MATCH(技能效果等级!B1021,技能效果!B:B,0)))</f>
        <v/>
      </c>
      <c r="S1021" s="97"/>
      <c r="T1021" s="97"/>
      <c r="U1021" s="97"/>
      <c r="V1021" s="96" t="str">
        <f>IF(INDEX(技能效果!AF:AF,MATCH(技能效果等级!B1021,技能效果!B:B,0))="","",INDEX(技能效果!AF:AF,MATCH(技能效果等级!B1021,技能效果!B:B,0)))</f>
        <v/>
      </c>
      <c r="W1021" s="95">
        <f t="shared" si="14"/>
        <v>93</v>
      </c>
      <c r="X1021" s="97"/>
      <c r="Y1021" s="97"/>
    </row>
    <row r="1022" spans="1:25" ht="16.5" x14ac:dyDescent="0.2">
      <c r="A1022" s="62">
        <v>1019</v>
      </c>
      <c r="B1022" s="95">
        <f>INDEX(技能效果!B:B,MATCH(技能效果等级!W1022,技能效果!AE:AE,0))</f>
        <v>130200501</v>
      </c>
      <c r="C1022" s="95" t="str">
        <f>INDEX(技能效果!C:C,MATCH(技能效果等级!B1022,技能效果!B:B,0))</f>
        <v>刘羽禅技能2治疗</v>
      </c>
      <c r="D1022" s="96" t="s">
        <v>873</v>
      </c>
      <c r="E1022" s="95">
        <v>5</v>
      </c>
      <c r="F1022" s="95">
        <f>INDEX(技能效果!H:H,MATCH(技能效果等级!B1022,技能效果!B:B,0))</f>
        <v>2001</v>
      </c>
      <c r="G1022" s="95">
        <f>IF(INDEX(技能效果!K:K,MATCH(B1022,技能效果!B:B,0))=0,INDEX(技能效果!I:I,MATCH(技能效果等级!B1022,技能效果!B:B,0)),INDEX(技能效果!I:I,MATCH(技能效果等级!B1022,技能效果!B:B,0))*VLOOKUP(E1022,技能数值计算!$C$19:$D$28,2,FALSE))</f>
        <v>1.6500000000000001</v>
      </c>
      <c r="H1022" s="95">
        <f>INDEX(技能效果!J:J,MATCH(技能效果等级!B1022,技能效果!B:B,0))</f>
        <v>0</v>
      </c>
      <c r="I1022" s="97"/>
      <c r="J1022" s="97"/>
      <c r="K1022" s="97"/>
      <c r="L1022" s="97"/>
      <c r="M1022" s="97"/>
      <c r="N1022" s="96" t="str">
        <f>IF(INDEX(技能效果!L:L,MATCH(技能效果等级!B1022,技能效果!B:B,0))="","",INDEX(技能效果!L:L,MATCH(技能效果等级!B1022,技能效果!B:B,0)))</f>
        <v/>
      </c>
      <c r="O1022" s="95">
        <f>IF(INDEX(技能效果!N:N,MATCH(B1022,技能效果!B:B,0))=0,INDEX(技能效果!M:M,MATCH(技能效果等级!B1022,技能效果!B:B,0)),INDEX(技能效果!M:M,MATCH(技能效果等级!B1022,技能效果!B:B,0))*VLOOKUP(E1022,技能数值计算!$C$19:$D$28,2,FALSE))</f>
        <v>0</v>
      </c>
      <c r="P1022" s="97"/>
      <c r="Q1022" s="97"/>
      <c r="R1022" s="95" t="str">
        <f>IF(INDEX(技能效果!O:O,MATCH(技能效果等级!B1022,技能效果!B:B,0))="","",INDEX(技能效果!O:O,MATCH(技能效果等级!B1022,技能效果!B:B,0)))</f>
        <v/>
      </c>
      <c r="S1022" s="97"/>
      <c r="T1022" s="97"/>
      <c r="U1022" s="97"/>
      <c r="V1022" s="96" t="str">
        <f>IF(INDEX(技能效果!AF:AF,MATCH(技能效果等级!B1022,技能效果!B:B,0))="","",INDEX(技能效果!AF:AF,MATCH(技能效果等级!B1022,技能效果!B:B,0)))</f>
        <v/>
      </c>
      <c r="W1022" s="95">
        <f t="shared" si="14"/>
        <v>93</v>
      </c>
      <c r="X1022" s="97"/>
      <c r="Y1022" s="97"/>
    </row>
    <row r="1023" spans="1:25" ht="16.5" x14ac:dyDescent="0.2">
      <c r="A1023" s="62">
        <v>1020</v>
      </c>
      <c r="B1023" s="95">
        <f>INDEX(技能效果!B:B,MATCH(技能效果等级!W1023,技能效果!AE:AE,0))</f>
        <v>130200501</v>
      </c>
      <c r="C1023" s="95" t="str">
        <f>INDEX(技能效果!C:C,MATCH(技能效果等级!B1023,技能效果!B:B,0))</f>
        <v>刘羽禅技能2治疗</v>
      </c>
      <c r="D1023" s="96" t="s">
        <v>873</v>
      </c>
      <c r="E1023" s="95">
        <v>6</v>
      </c>
      <c r="F1023" s="95">
        <f>INDEX(技能效果!H:H,MATCH(技能效果等级!B1023,技能效果!B:B,0))</f>
        <v>2001</v>
      </c>
      <c r="G1023" s="95">
        <f>IF(INDEX(技能效果!K:K,MATCH(B1023,技能效果!B:B,0))=0,INDEX(技能效果!I:I,MATCH(技能效果等级!B1023,技能效果!B:B,0)),INDEX(技能效果!I:I,MATCH(技能效果等级!B1023,技能效果!B:B,0))*VLOOKUP(E1023,技能数值计算!$C$19:$D$28,2,FALSE))</f>
        <v>1.7999999999999998</v>
      </c>
      <c r="H1023" s="95">
        <f>INDEX(技能效果!J:J,MATCH(技能效果等级!B1023,技能效果!B:B,0))</f>
        <v>0</v>
      </c>
      <c r="I1023" s="97"/>
      <c r="J1023" s="97"/>
      <c r="K1023" s="97"/>
      <c r="L1023" s="97"/>
      <c r="M1023" s="97"/>
      <c r="N1023" s="96" t="str">
        <f>IF(INDEX(技能效果!L:L,MATCH(技能效果等级!B1023,技能效果!B:B,0))="","",INDEX(技能效果!L:L,MATCH(技能效果等级!B1023,技能效果!B:B,0)))</f>
        <v/>
      </c>
      <c r="O1023" s="95">
        <f>IF(INDEX(技能效果!N:N,MATCH(B1023,技能效果!B:B,0))=0,INDEX(技能效果!M:M,MATCH(技能效果等级!B1023,技能效果!B:B,0)),INDEX(技能效果!M:M,MATCH(技能效果等级!B1023,技能效果!B:B,0))*VLOOKUP(E1023,技能数值计算!$C$19:$D$28,2,FALSE))</f>
        <v>0</v>
      </c>
      <c r="P1023" s="97"/>
      <c r="Q1023" s="97"/>
      <c r="R1023" s="95" t="str">
        <f>IF(INDEX(技能效果!O:O,MATCH(技能效果等级!B1023,技能效果!B:B,0))="","",INDEX(技能效果!O:O,MATCH(技能效果等级!B1023,技能效果!B:B,0)))</f>
        <v/>
      </c>
      <c r="S1023" s="97"/>
      <c r="T1023" s="97"/>
      <c r="U1023" s="97"/>
      <c r="V1023" s="96" t="str">
        <f>IF(INDEX(技能效果!AF:AF,MATCH(技能效果等级!B1023,技能效果!B:B,0))="","",INDEX(技能效果!AF:AF,MATCH(技能效果等级!B1023,技能效果!B:B,0)))</f>
        <v/>
      </c>
      <c r="W1023" s="95">
        <f t="shared" si="14"/>
        <v>93</v>
      </c>
      <c r="X1023" s="97"/>
      <c r="Y1023" s="97"/>
    </row>
    <row r="1024" spans="1:25" ht="16.5" x14ac:dyDescent="0.2">
      <c r="A1024" s="62">
        <v>1021</v>
      </c>
      <c r="B1024" s="95">
        <f>INDEX(技能效果!B:B,MATCH(技能效果等级!W1024,技能效果!AE:AE,0))</f>
        <v>130200501</v>
      </c>
      <c r="C1024" s="95" t="str">
        <f>INDEX(技能效果!C:C,MATCH(技能效果等级!B1024,技能效果!B:B,0))</f>
        <v>刘羽禅技能2治疗</v>
      </c>
      <c r="D1024" s="96" t="s">
        <v>873</v>
      </c>
      <c r="E1024" s="95">
        <v>7</v>
      </c>
      <c r="F1024" s="95">
        <f>INDEX(技能效果!H:H,MATCH(技能效果等级!B1024,技能效果!B:B,0))</f>
        <v>2001</v>
      </c>
      <c r="G1024" s="95">
        <f>IF(INDEX(技能效果!K:K,MATCH(B1024,技能效果!B:B,0))=0,INDEX(技能效果!I:I,MATCH(技能效果等级!B1024,技能效果!B:B,0)),INDEX(技能效果!I:I,MATCH(技能效果等级!B1024,技能效果!B:B,0))*VLOOKUP(E1024,技能数值计算!$C$19:$D$28,2,FALSE))</f>
        <v>1.9500000000000002</v>
      </c>
      <c r="H1024" s="95">
        <f>INDEX(技能效果!J:J,MATCH(技能效果等级!B1024,技能效果!B:B,0))</f>
        <v>0</v>
      </c>
      <c r="I1024" s="97"/>
      <c r="J1024" s="97"/>
      <c r="K1024" s="97"/>
      <c r="L1024" s="97"/>
      <c r="M1024" s="97"/>
      <c r="N1024" s="96" t="str">
        <f>IF(INDEX(技能效果!L:L,MATCH(技能效果等级!B1024,技能效果!B:B,0))="","",INDEX(技能效果!L:L,MATCH(技能效果等级!B1024,技能效果!B:B,0)))</f>
        <v/>
      </c>
      <c r="O1024" s="95">
        <f>IF(INDEX(技能效果!N:N,MATCH(B1024,技能效果!B:B,0))=0,INDEX(技能效果!M:M,MATCH(技能效果等级!B1024,技能效果!B:B,0)),INDEX(技能效果!M:M,MATCH(技能效果等级!B1024,技能效果!B:B,0))*VLOOKUP(E1024,技能数值计算!$C$19:$D$28,2,FALSE))</f>
        <v>0</v>
      </c>
      <c r="P1024" s="97"/>
      <c r="Q1024" s="97"/>
      <c r="R1024" s="95" t="str">
        <f>IF(INDEX(技能效果!O:O,MATCH(技能效果等级!B1024,技能效果!B:B,0))="","",INDEX(技能效果!O:O,MATCH(技能效果等级!B1024,技能效果!B:B,0)))</f>
        <v/>
      </c>
      <c r="S1024" s="97"/>
      <c r="T1024" s="97"/>
      <c r="U1024" s="97"/>
      <c r="V1024" s="96" t="str">
        <f>IF(INDEX(技能效果!AF:AF,MATCH(技能效果等级!B1024,技能效果!B:B,0))="","",INDEX(技能效果!AF:AF,MATCH(技能效果等级!B1024,技能效果!B:B,0)))</f>
        <v/>
      </c>
      <c r="W1024" s="95">
        <f t="shared" si="14"/>
        <v>93</v>
      </c>
      <c r="X1024" s="97"/>
      <c r="Y1024" s="97"/>
    </row>
    <row r="1025" spans="1:25" ht="16.5" x14ac:dyDescent="0.2">
      <c r="A1025" s="62">
        <v>1022</v>
      </c>
      <c r="B1025" s="95">
        <f>INDEX(技能效果!B:B,MATCH(技能效果等级!W1025,技能效果!AE:AE,0))</f>
        <v>130200501</v>
      </c>
      <c r="C1025" s="95" t="str">
        <f>INDEX(技能效果!C:C,MATCH(技能效果等级!B1025,技能效果!B:B,0))</f>
        <v>刘羽禅技能2治疗</v>
      </c>
      <c r="D1025" s="96" t="s">
        <v>873</v>
      </c>
      <c r="E1025" s="95">
        <v>8</v>
      </c>
      <c r="F1025" s="95">
        <f>INDEX(技能效果!H:H,MATCH(技能效果等级!B1025,技能效果!B:B,0))</f>
        <v>2001</v>
      </c>
      <c r="G1025" s="95">
        <f>IF(INDEX(技能效果!K:K,MATCH(B1025,技能效果!B:B,0))=0,INDEX(技能效果!I:I,MATCH(技能效果等级!B1025,技能效果!B:B,0)),INDEX(技能效果!I:I,MATCH(技能效果等级!B1025,技能效果!B:B,0))*VLOOKUP(E1025,技能数值计算!$C$19:$D$28,2,FALSE))</f>
        <v>2.1</v>
      </c>
      <c r="H1025" s="95">
        <f>INDEX(技能效果!J:J,MATCH(技能效果等级!B1025,技能效果!B:B,0))</f>
        <v>0</v>
      </c>
      <c r="I1025" s="97"/>
      <c r="J1025" s="97"/>
      <c r="K1025" s="97"/>
      <c r="L1025" s="97"/>
      <c r="M1025" s="97"/>
      <c r="N1025" s="96" t="str">
        <f>IF(INDEX(技能效果!L:L,MATCH(技能效果等级!B1025,技能效果!B:B,0))="","",INDEX(技能效果!L:L,MATCH(技能效果等级!B1025,技能效果!B:B,0)))</f>
        <v/>
      </c>
      <c r="O1025" s="95">
        <f>IF(INDEX(技能效果!N:N,MATCH(B1025,技能效果!B:B,0))=0,INDEX(技能效果!M:M,MATCH(技能效果等级!B1025,技能效果!B:B,0)),INDEX(技能效果!M:M,MATCH(技能效果等级!B1025,技能效果!B:B,0))*VLOOKUP(E1025,技能数值计算!$C$19:$D$28,2,FALSE))</f>
        <v>0</v>
      </c>
      <c r="P1025" s="97"/>
      <c r="Q1025" s="97"/>
      <c r="R1025" s="95" t="str">
        <f>IF(INDEX(技能效果!O:O,MATCH(技能效果等级!B1025,技能效果!B:B,0))="","",INDEX(技能效果!O:O,MATCH(技能效果等级!B1025,技能效果!B:B,0)))</f>
        <v/>
      </c>
      <c r="S1025" s="97"/>
      <c r="T1025" s="97"/>
      <c r="U1025" s="97"/>
      <c r="V1025" s="96" t="str">
        <f>IF(INDEX(技能效果!AF:AF,MATCH(技能效果等级!B1025,技能效果!B:B,0))="","",INDEX(技能效果!AF:AF,MATCH(技能效果等级!B1025,技能效果!B:B,0)))</f>
        <v/>
      </c>
      <c r="W1025" s="95">
        <f t="shared" si="14"/>
        <v>93</v>
      </c>
      <c r="X1025" s="97"/>
      <c r="Y1025" s="97"/>
    </row>
    <row r="1026" spans="1:25" ht="16.5" x14ac:dyDescent="0.2">
      <c r="A1026" s="62">
        <v>1023</v>
      </c>
      <c r="B1026" s="95">
        <f>INDEX(技能效果!B:B,MATCH(技能效果等级!W1026,技能效果!AE:AE,0))</f>
        <v>130200501</v>
      </c>
      <c r="C1026" s="95" t="str">
        <f>INDEX(技能效果!C:C,MATCH(技能效果等级!B1026,技能效果!B:B,0))</f>
        <v>刘羽禅技能2治疗</v>
      </c>
      <c r="D1026" s="96" t="s">
        <v>873</v>
      </c>
      <c r="E1026" s="95">
        <v>9</v>
      </c>
      <c r="F1026" s="95">
        <f>INDEX(技能效果!H:H,MATCH(技能效果等级!B1026,技能效果!B:B,0))</f>
        <v>2001</v>
      </c>
      <c r="G1026" s="95">
        <f>IF(INDEX(技能效果!K:K,MATCH(B1026,技能效果!B:B,0))=0,INDEX(技能效果!I:I,MATCH(技能效果等级!B1026,技能效果!B:B,0)),INDEX(技能效果!I:I,MATCH(技能效果等级!B1026,技能效果!B:B,0))*VLOOKUP(E1026,技能数值计算!$C$19:$D$28,2,FALSE))</f>
        <v>2.3000000000000003</v>
      </c>
      <c r="H1026" s="95">
        <f>INDEX(技能效果!J:J,MATCH(技能效果等级!B1026,技能效果!B:B,0))</f>
        <v>0</v>
      </c>
      <c r="I1026" s="97"/>
      <c r="J1026" s="97"/>
      <c r="K1026" s="97"/>
      <c r="L1026" s="97"/>
      <c r="M1026" s="97"/>
      <c r="N1026" s="96" t="str">
        <f>IF(INDEX(技能效果!L:L,MATCH(技能效果等级!B1026,技能效果!B:B,0))="","",INDEX(技能效果!L:L,MATCH(技能效果等级!B1026,技能效果!B:B,0)))</f>
        <v/>
      </c>
      <c r="O1026" s="95">
        <f>IF(INDEX(技能效果!N:N,MATCH(B1026,技能效果!B:B,0))=0,INDEX(技能效果!M:M,MATCH(技能效果等级!B1026,技能效果!B:B,0)),INDEX(技能效果!M:M,MATCH(技能效果等级!B1026,技能效果!B:B,0))*VLOOKUP(E1026,技能数值计算!$C$19:$D$28,2,FALSE))</f>
        <v>0</v>
      </c>
      <c r="P1026" s="97"/>
      <c r="Q1026" s="97"/>
      <c r="R1026" s="95" t="str">
        <f>IF(INDEX(技能效果!O:O,MATCH(技能效果等级!B1026,技能效果!B:B,0))="","",INDEX(技能效果!O:O,MATCH(技能效果等级!B1026,技能效果!B:B,0)))</f>
        <v/>
      </c>
      <c r="S1026" s="97"/>
      <c r="T1026" s="97"/>
      <c r="U1026" s="97"/>
      <c r="V1026" s="96" t="str">
        <f>IF(INDEX(技能效果!AF:AF,MATCH(技能效果等级!B1026,技能效果!B:B,0))="","",INDEX(技能效果!AF:AF,MATCH(技能效果等级!B1026,技能效果!B:B,0)))</f>
        <v/>
      </c>
      <c r="W1026" s="95">
        <f t="shared" si="14"/>
        <v>93</v>
      </c>
      <c r="X1026" s="97"/>
      <c r="Y1026" s="97"/>
    </row>
    <row r="1027" spans="1:25" ht="16.5" x14ac:dyDescent="0.2">
      <c r="A1027" s="62">
        <v>1024</v>
      </c>
      <c r="B1027" s="95">
        <f>INDEX(技能效果!B:B,MATCH(技能效果等级!W1027,技能效果!AE:AE,0))</f>
        <v>130200501</v>
      </c>
      <c r="C1027" s="95" t="str">
        <f>INDEX(技能效果!C:C,MATCH(技能效果等级!B1027,技能效果!B:B,0))</f>
        <v>刘羽禅技能2治疗</v>
      </c>
      <c r="D1027" s="96" t="s">
        <v>873</v>
      </c>
      <c r="E1027" s="95">
        <v>10</v>
      </c>
      <c r="F1027" s="95">
        <f>INDEX(技能效果!H:H,MATCH(技能效果等级!B1027,技能效果!B:B,0))</f>
        <v>2001</v>
      </c>
      <c r="G1027" s="95">
        <f>IF(INDEX(技能效果!K:K,MATCH(B1027,技能效果!B:B,0))=0,INDEX(技能效果!I:I,MATCH(技能效果等级!B1027,技能效果!B:B,0)),INDEX(技能效果!I:I,MATCH(技能效果等级!B1027,技能效果!B:B,0))*VLOOKUP(E1027,技能数值计算!$C$19:$D$28,2,FALSE))</f>
        <v>2.5</v>
      </c>
      <c r="H1027" s="95">
        <f>INDEX(技能效果!J:J,MATCH(技能效果等级!B1027,技能效果!B:B,0))</f>
        <v>0</v>
      </c>
      <c r="I1027" s="97"/>
      <c r="J1027" s="97"/>
      <c r="K1027" s="97"/>
      <c r="L1027" s="97"/>
      <c r="M1027" s="97"/>
      <c r="N1027" s="96" t="str">
        <f>IF(INDEX(技能效果!L:L,MATCH(技能效果等级!B1027,技能效果!B:B,0))="","",INDEX(技能效果!L:L,MATCH(技能效果等级!B1027,技能效果!B:B,0)))</f>
        <v/>
      </c>
      <c r="O1027" s="95">
        <f>IF(INDEX(技能效果!N:N,MATCH(B1027,技能效果!B:B,0))=0,INDEX(技能效果!M:M,MATCH(技能效果等级!B1027,技能效果!B:B,0)),INDEX(技能效果!M:M,MATCH(技能效果等级!B1027,技能效果!B:B,0))*VLOOKUP(E1027,技能数值计算!$C$19:$D$28,2,FALSE))</f>
        <v>0</v>
      </c>
      <c r="P1027" s="97"/>
      <c r="Q1027" s="97"/>
      <c r="R1027" s="95" t="str">
        <f>IF(INDEX(技能效果!O:O,MATCH(技能效果等级!B1027,技能效果!B:B,0))="","",INDEX(技能效果!O:O,MATCH(技能效果等级!B1027,技能效果!B:B,0)))</f>
        <v/>
      </c>
      <c r="S1027" s="97"/>
      <c r="T1027" s="97"/>
      <c r="U1027" s="97"/>
      <c r="V1027" s="96" t="str">
        <f>IF(INDEX(技能效果!AF:AF,MATCH(技能效果等级!B1027,技能效果!B:B,0))="","",INDEX(技能效果!AF:AF,MATCH(技能效果等级!B1027,技能效果!B:B,0)))</f>
        <v/>
      </c>
      <c r="W1027" s="95">
        <f t="shared" si="14"/>
        <v>93</v>
      </c>
      <c r="X1027" s="97"/>
      <c r="Y1027" s="97"/>
    </row>
    <row r="1028" spans="1:25" ht="16.5" x14ac:dyDescent="0.2">
      <c r="A1028" s="62">
        <v>1025</v>
      </c>
      <c r="B1028" s="95">
        <f>INDEX(技能效果!B:B,MATCH(技能效果等级!W1028,技能效果!AE:AE,0))</f>
        <v>130200502</v>
      </c>
      <c r="C1028" s="95" t="str">
        <f>INDEX(技能效果!C:C,MATCH(技能效果等级!B1028,技能效果!B:B,0))</f>
        <v>刘羽禅技能2额外治疗</v>
      </c>
      <c r="D1028" s="96" t="s">
        <v>873</v>
      </c>
      <c r="E1028" s="95">
        <v>1</v>
      </c>
      <c r="F1028" s="95">
        <f>INDEX(技能效果!H:H,MATCH(技能效果等级!B1028,技能效果!B:B,0))</f>
        <v>2001</v>
      </c>
      <c r="G1028" s="95">
        <f>IF(INDEX(技能效果!K:K,MATCH(B1028,技能效果!B:B,0))=0,INDEX(技能效果!I:I,MATCH(技能效果等级!B1028,技能效果!B:B,0)),INDEX(技能效果!I:I,MATCH(技能效果等级!B1028,技能效果!B:B,0))*VLOOKUP(E1028,技能数值计算!$C$19:$D$28,2,FALSE))</f>
        <v>1.25</v>
      </c>
      <c r="H1028" s="95">
        <f>INDEX(技能效果!J:J,MATCH(技能效果等级!B1028,技能效果!B:B,0))</f>
        <v>0</v>
      </c>
      <c r="I1028" s="97"/>
      <c r="J1028" s="97"/>
      <c r="K1028" s="97"/>
      <c r="L1028" s="97"/>
      <c r="M1028" s="97"/>
      <c r="N1028" s="96">
        <f>IF(INDEX(技能效果!L:L,MATCH(技能效果等级!B1028,技能效果!B:B,0))="","",INDEX(技能效果!L:L,MATCH(技能效果等级!B1028,技能效果!B:B,0)))</f>
        <v>123</v>
      </c>
      <c r="O1028" s="95">
        <f>IF(INDEX(技能效果!N:N,MATCH(B1028,技能效果!B:B,0))=0,INDEX(技能效果!M:M,MATCH(技能效果等级!B1028,技能效果!B:B,0)),INDEX(技能效果!M:M,MATCH(技能效果等级!B1028,技能效果!B:B,0))*VLOOKUP(E1028,技能数值计算!$C$19:$D$28,2,FALSE))</f>
        <v>0</v>
      </c>
      <c r="P1028" s="97"/>
      <c r="Q1028" s="97"/>
      <c r="R1028" s="95" t="str">
        <f>IF(INDEX(技能效果!O:O,MATCH(技能效果等级!B1028,技能效果!B:B,0))="","",INDEX(技能效果!O:O,MATCH(技能效果等级!B1028,技能效果!B:B,0)))</f>
        <v/>
      </c>
      <c r="S1028" s="97"/>
      <c r="T1028" s="97"/>
      <c r="U1028" s="97"/>
      <c r="V1028" s="96" t="str">
        <f>IF(INDEX(技能效果!AF:AF,MATCH(技能效果等级!B1028,技能效果!B:B,0))="","",INDEX(技能效果!AF:AF,MATCH(技能效果等级!B1028,技能效果!B:B,0)))</f>
        <v/>
      </c>
      <c r="W1028" s="95">
        <f t="shared" si="14"/>
        <v>94</v>
      </c>
      <c r="X1028" s="97"/>
      <c r="Y1028" s="97"/>
    </row>
    <row r="1029" spans="1:25" ht="16.5" x14ac:dyDescent="0.2">
      <c r="A1029" s="62">
        <v>1026</v>
      </c>
      <c r="B1029" s="95">
        <f>INDEX(技能效果!B:B,MATCH(技能效果等级!W1029,技能效果!AE:AE,0))</f>
        <v>130200502</v>
      </c>
      <c r="C1029" s="95" t="str">
        <f>INDEX(技能效果!C:C,MATCH(技能效果等级!B1029,技能效果!B:B,0))</f>
        <v>刘羽禅技能2额外治疗</v>
      </c>
      <c r="D1029" s="96" t="s">
        <v>873</v>
      </c>
      <c r="E1029" s="95">
        <v>2</v>
      </c>
      <c r="F1029" s="95">
        <f>INDEX(技能效果!H:H,MATCH(技能效果等级!B1029,技能效果!B:B,0))</f>
        <v>2001</v>
      </c>
      <c r="G1029" s="95">
        <f>IF(INDEX(技能效果!K:K,MATCH(B1029,技能效果!B:B,0))=0,INDEX(技能效果!I:I,MATCH(技能效果等级!B1029,技能效果!B:B,0)),INDEX(技能效果!I:I,MATCH(技能效果等级!B1029,技能效果!B:B,0))*VLOOKUP(E1029,技能数值计算!$C$19:$D$28,2,FALSE))</f>
        <v>1.35</v>
      </c>
      <c r="H1029" s="95">
        <f>INDEX(技能效果!J:J,MATCH(技能效果等级!B1029,技能效果!B:B,0))</f>
        <v>0</v>
      </c>
      <c r="I1029" s="97"/>
      <c r="J1029" s="97"/>
      <c r="K1029" s="97"/>
      <c r="L1029" s="97"/>
      <c r="M1029" s="97"/>
      <c r="N1029" s="96">
        <f>IF(INDEX(技能效果!L:L,MATCH(技能效果等级!B1029,技能效果!B:B,0))="","",INDEX(技能效果!L:L,MATCH(技能效果等级!B1029,技能效果!B:B,0)))</f>
        <v>123</v>
      </c>
      <c r="O1029" s="95">
        <f>IF(INDEX(技能效果!N:N,MATCH(B1029,技能效果!B:B,0))=0,INDEX(技能效果!M:M,MATCH(技能效果等级!B1029,技能效果!B:B,0)),INDEX(技能效果!M:M,MATCH(技能效果等级!B1029,技能效果!B:B,0))*VLOOKUP(E1029,技能数值计算!$C$19:$D$28,2,FALSE))</f>
        <v>0</v>
      </c>
      <c r="P1029" s="97"/>
      <c r="Q1029" s="97"/>
      <c r="R1029" s="95" t="str">
        <f>IF(INDEX(技能效果!O:O,MATCH(技能效果等级!B1029,技能效果!B:B,0))="","",INDEX(技能效果!O:O,MATCH(技能效果等级!B1029,技能效果!B:B,0)))</f>
        <v/>
      </c>
      <c r="S1029" s="97"/>
      <c r="T1029" s="97"/>
      <c r="U1029" s="97"/>
      <c r="V1029" s="96" t="str">
        <f>IF(INDEX(技能效果!AF:AF,MATCH(技能效果等级!B1029,技能效果!B:B,0))="","",INDEX(技能效果!AF:AF,MATCH(技能效果等级!B1029,技能效果!B:B,0)))</f>
        <v/>
      </c>
      <c r="W1029" s="95">
        <f t="shared" si="14"/>
        <v>94</v>
      </c>
      <c r="X1029" s="97"/>
      <c r="Y1029" s="97"/>
    </row>
    <row r="1030" spans="1:25" ht="16.5" x14ac:dyDescent="0.2">
      <c r="A1030" s="62">
        <v>1027</v>
      </c>
      <c r="B1030" s="95">
        <f>INDEX(技能效果!B:B,MATCH(技能效果等级!W1030,技能效果!AE:AE,0))</f>
        <v>130200502</v>
      </c>
      <c r="C1030" s="95" t="str">
        <f>INDEX(技能效果!C:C,MATCH(技能效果等级!B1030,技能效果!B:B,0))</f>
        <v>刘羽禅技能2额外治疗</v>
      </c>
      <c r="D1030" s="96" t="s">
        <v>873</v>
      </c>
      <c r="E1030" s="95">
        <v>3</v>
      </c>
      <c r="F1030" s="95">
        <f>INDEX(技能效果!H:H,MATCH(技能效果等级!B1030,技能效果!B:B,0))</f>
        <v>2001</v>
      </c>
      <c r="G1030" s="95">
        <f>IF(INDEX(技能效果!K:K,MATCH(B1030,技能效果!B:B,0))=0,INDEX(技能效果!I:I,MATCH(技能效果等级!B1030,技能效果!B:B,0)),INDEX(技能效果!I:I,MATCH(技能效果等级!B1030,技能效果!B:B,0))*VLOOKUP(E1030,技能数值计算!$C$19:$D$28,2,FALSE))</f>
        <v>1.45</v>
      </c>
      <c r="H1030" s="95">
        <f>INDEX(技能效果!J:J,MATCH(技能效果等级!B1030,技能效果!B:B,0))</f>
        <v>0</v>
      </c>
      <c r="I1030" s="97"/>
      <c r="J1030" s="97"/>
      <c r="K1030" s="97"/>
      <c r="L1030" s="97"/>
      <c r="M1030" s="97"/>
      <c r="N1030" s="96">
        <f>IF(INDEX(技能效果!L:L,MATCH(技能效果等级!B1030,技能效果!B:B,0))="","",INDEX(技能效果!L:L,MATCH(技能效果等级!B1030,技能效果!B:B,0)))</f>
        <v>123</v>
      </c>
      <c r="O1030" s="95">
        <f>IF(INDEX(技能效果!N:N,MATCH(B1030,技能效果!B:B,0))=0,INDEX(技能效果!M:M,MATCH(技能效果等级!B1030,技能效果!B:B,0)),INDEX(技能效果!M:M,MATCH(技能效果等级!B1030,技能效果!B:B,0))*VLOOKUP(E1030,技能数值计算!$C$19:$D$28,2,FALSE))</f>
        <v>0</v>
      </c>
      <c r="P1030" s="97"/>
      <c r="Q1030" s="97"/>
      <c r="R1030" s="95" t="str">
        <f>IF(INDEX(技能效果!O:O,MATCH(技能效果等级!B1030,技能效果!B:B,0))="","",INDEX(技能效果!O:O,MATCH(技能效果等级!B1030,技能效果!B:B,0)))</f>
        <v/>
      </c>
      <c r="S1030" s="97"/>
      <c r="T1030" s="97"/>
      <c r="U1030" s="97"/>
      <c r="V1030" s="96" t="str">
        <f>IF(INDEX(技能效果!AF:AF,MATCH(技能效果等级!B1030,技能效果!B:B,0))="","",INDEX(技能效果!AF:AF,MATCH(技能效果等级!B1030,技能效果!B:B,0)))</f>
        <v/>
      </c>
      <c r="W1030" s="95">
        <f t="shared" si="14"/>
        <v>94</v>
      </c>
      <c r="X1030" s="97"/>
      <c r="Y1030" s="97"/>
    </row>
    <row r="1031" spans="1:25" ht="16.5" x14ac:dyDescent="0.2">
      <c r="A1031" s="62">
        <v>1028</v>
      </c>
      <c r="B1031" s="95">
        <f>INDEX(技能效果!B:B,MATCH(技能效果等级!W1031,技能效果!AE:AE,0))</f>
        <v>130200502</v>
      </c>
      <c r="C1031" s="95" t="str">
        <f>INDEX(技能效果!C:C,MATCH(技能效果等级!B1031,技能效果!B:B,0))</f>
        <v>刘羽禅技能2额外治疗</v>
      </c>
      <c r="D1031" s="96" t="s">
        <v>873</v>
      </c>
      <c r="E1031" s="95">
        <v>4</v>
      </c>
      <c r="F1031" s="95">
        <f>INDEX(技能效果!H:H,MATCH(技能效果等级!B1031,技能效果!B:B,0))</f>
        <v>2001</v>
      </c>
      <c r="G1031" s="95">
        <f>IF(INDEX(技能效果!K:K,MATCH(B1031,技能效果!B:B,0))=0,INDEX(技能效果!I:I,MATCH(技能效果等级!B1031,技能效果!B:B,0)),INDEX(技能效果!I:I,MATCH(技能效果等级!B1031,技能效果!B:B,0))*VLOOKUP(E1031,技能数值计算!$C$19:$D$28,2,FALSE))</f>
        <v>1.55</v>
      </c>
      <c r="H1031" s="95">
        <f>INDEX(技能效果!J:J,MATCH(技能效果等级!B1031,技能效果!B:B,0))</f>
        <v>0</v>
      </c>
      <c r="I1031" s="97"/>
      <c r="J1031" s="97"/>
      <c r="K1031" s="97"/>
      <c r="L1031" s="97"/>
      <c r="M1031" s="97"/>
      <c r="N1031" s="96">
        <f>IF(INDEX(技能效果!L:L,MATCH(技能效果等级!B1031,技能效果!B:B,0))="","",INDEX(技能效果!L:L,MATCH(技能效果等级!B1031,技能效果!B:B,0)))</f>
        <v>123</v>
      </c>
      <c r="O1031" s="95">
        <f>IF(INDEX(技能效果!N:N,MATCH(B1031,技能效果!B:B,0))=0,INDEX(技能效果!M:M,MATCH(技能效果等级!B1031,技能效果!B:B,0)),INDEX(技能效果!M:M,MATCH(技能效果等级!B1031,技能效果!B:B,0))*VLOOKUP(E1031,技能数值计算!$C$19:$D$28,2,FALSE))</f>
        <v>0</v>
      </c>
      <c r="P1031" s="97"/>
      <c r="Q1031" s="97"/>
      <c r="R1031" s="95" t="str">
        <f>IF(INDEX(技能效果!O:O,MATCH(技能效果等级!B1031,技能效果!B:B,0))="","",INDEX(技能效果!O:O,MATCH(技能效果等级!B1031,技能效果!B:B,0)))</f>
        <v/>
      </c>
      <c r="S1031" s="97"/>
      <c r="T1031" s="97"/>
      <c r="U1031" s="97"/>
      <c r="V1031" s="96" t="str">
        <f>IF(INDEX(技能效果!AF:AF,MATCH(技能效果等级!B1031,技能效果!B:B,0))="","",INDEX(技能效果!AF:AF,MATCH(技能效果等级!B1031,技能效果!B:B,0)))</f>
        <v/>
      </c>
      <c r="W1031" s="95">
        <f t="shared" si="14"/>
        <v>94</v>
      </c>
      <c r="X1031" s="97"/>
      <c r="Y1031" s="97"/>
    </row>
    <row r="1032" spans="1:25" ht="16.5" x14ac:dyDescent="0.2">
      <c r="A1032" s="62">
        <v>1029</v>
      </c>
      <c r="B1032" s="95">
        <f>INDEX(技能效果!B:B,MATCH(技能效果等级!W1032,技能效果!AE:AE,0))</f>
        <v>130200502</v>
      </c>
      <c r="C1032" s="95" t="str">
        <f>INDEX(技能效果!C:C,MATCH(技能效果等级!B1032,技能效果!B:B,0))</f>
        <v>刘羽禅技能2额外治疗</v>
      </c>
      <c r="D1032" s="96" t="s">
        <v>873</v>
      </c>
      <c r="E1032" s="95">
        <v>5</v>
      </c>
      <c r="F1032" s="95">
        <f>INDEX(技能效果!H:H,MATCH(技能效果等级!B1032,技能效果!B:B,0))</f>
        <v>2001</v>
      </c>
      <c r="G1032" s="95">
        <f>IF(INDEX(技能效果!K:K,MATCH(B1032,技能效果!B:B,0))=0,INDEX(技能效果!I:I,MATCH(技能效果等级!B1032,技能效果!B:B,0)),INDEX(技能效果!I:I,MATCH(技能效果等级!B1032,技能效果!B:B,0))*VLOOKUP(E1032,技能数值计算!$C$19:$D$28,2,FALSE))</f>
        <v>1.6500000000000001</v>
      </c>
      <c r="H1032" s="95">
        <f>INDEX(技能效果!J:J,MATCH(技能效果等级!B1032,技能效果!B:B,0))</f>
        <v>0</v>
      </c>
      <c r="I1032" s="97"/>
      <c r="J1032" s="97"/>
      <c r="K1032" s="97"/>
      <c r="L1032" s="97"/>
      <c r="M1032" s="97"/>
      <c r="N1032" s="96">
        <f>IF(INDEX(技能效果!L:L,MATCH(技能效果等级!B1032,技能效果!B:B,0))="","",INDEX(技能效果!L:L,MATCH(技能效果等级!B1032,技能效果!B:B,0)))</f>
        <v>123</v>
      </c>
      <c r="O1032" s="95">
        <f>IF(INDEX(技能效果!N:N,MATCH(B1032,技能效果!B:B,0))=0,INDEX(技能效果!M:M,MATCH(技能效果等级!B1032,技能效果!B:B,0)),INDEX(技能效果!M:M,MATCH(技能效果等级!B1032,技能效果!B:B,0))*VLOOKUP(E1032,技能数值计算!$C$19:$D$28,2,FALSE))</f>
        <v>0</v>
      </c>
      <c r="P1032" s="97"/>
      <c r="Q1032" s="97"/>
      <c r="R1032" s="95" t="str">
        <f>IF(INDEX(技能效果!O:O,MATCH(技能效果等级!B1032,技能效果!B:B,0))="","",INDEX(技能效果!O:O,MATCH(技能效果等级!B1032,技能效果!B:B,0)))</f>
        <v/>
      </c>
      <c r="S1032" s="97"/>
      <c r="T1032" s="97"/>
      <c r="U1032" s="97"/>
      <c r="V1032" s="96" t="str">
        <f>IF(INDEX(技能效果!AF:AF,MATCH(技能效果等级!B1032,技能效果!B:B,0))="","",INDEX(技能效果!AF:AF,MATCH(技能效果等级!B1032,技能效果!B:B,0)))</f>
        <v/>
      </c>
      <c r="W1032" s="95">
        <f t="shared" si="14"/>
        <v>94</v>
      </c>
      <c r="X1032" s="97"/>
      <c r="Y1032" s="97"/>
    </row>
    <row r="1033" spans="1:25" ht="16.5" x14ac:dyDescent="0.2">
      <c r="A1033" s="62">
        <v>1030</v>
      </c>
      <c r="B1033" s="95">
        <f>INDEX(技能效果!B:B,MATCH(技能效果等级!W1033,技能效果!AE:AE,0))</f>
        <v>130200502</v>
      </c>
      <c r="C1033" s="95" t="str">
        <f>INDEX(技能效果!C:C,MATCH(技能效果等级!B1033,技能效果!B:B,0))</f>
        <v>刘羽禅技能2额外治疗</v>
      </c>
      <c r="D1033" s="96" t="s">
        <v>873</v>
      </c>
      <c r="E1033" s="95">
        <v>6</v>
      </c>
      <c r="F1033" s="95">
        <f>INDEX(技能效果!H:H,MATCH(技能效果等级!B1033,技能效果!B:B,0))</f>
        <v>2001</v>
      </c>
      <c r="G1033" s="95">
        <f>IF(INDEX(技能效果!K:K,MATCH(B1033,技能效果!B:B,0))=0,INDEX(技能效果!I:I,MATCH(技能效果等级!B1033,技能效果!B:B,0)),INDEX(技能效果!I:I,MATCH(技能效果等级!B1033,技能效果!B:B,0))*VLOOKUP(E1033,技能数值计算!$C$19:$D$28,2,FALSE))</f>
        <v>1.7999999999999998</v>
      </c>
      <c r="H1033" s="95">
        <f>INDEX(技能效果!J:J,MATCH(技能效果等级!B1033,技能效果!B:B,0))</f>
        <v>0</v>
      </c>
      <c r="I1033" s="97"/>
      <c r="J1033" s="97"/>
      <c r="K1033" s="97"/>
      <c r="L1033" s="97"/>
      <c r="M1033" s="97"/>
      <c r="N1033" s="96">
        <f>IF(INDEX(技能效果!L:L,MATCH(技能效果等级!B1033,技能效果!B:B,0))="","",INDEX(技能效果!L:L,MATCH(技能效果等级!B1033,技能效果!B:B,0)))</f>
        <v>123</v>
      </c>
      <c r="O1033" s="95">
        <f>IF(INDEX(技能效果!N:N,MATCH(B1033,技能效果!B:B,0))=0,INDEX(技能效果!M:M,MATCH(技能效果等级!B1033,技能效果!B:B,0)),INDEX(技能效果!M:M,MATCH(技能效果等级!B1033,技能效果!B:B,0))*VLOOKUP(E1033,技能数值计算!$C$19:$D$28,2,FALSE))</f>
        <v>0</v>
      </c>
      <c r="P1033" s="97"/>
      <c r="Q1033" s="97"/>
      <c r="R1033" s="95" t="str">
        <f>IF(INDEX(技能效果!O:O,MATCH(技能效果等级!B1033,技能效果!B:B,0))="","",INDEX(技能效果!O:O,MATCH(技能效果等级!B1033,技能效果!B:B,0)))</f>
        <v/>
      </c>
      <c r="S1033" s="97"/>
      <c r="T1033" s="97"/>
      <c r="U1033" s="97"/>
      <c r="V1033" s="96" t="str">
        <f>IF(INDEX(技能效果!AF:AF,MATCH(技能效果等级!B1033,技能效果!B:B,0))="","",INDEX(技能效果!AF:AF,MATCH(技能效果等级!B1033,技能效果!B:B,0)))</f>
        <v/>
      </c>
      <c r="W1033" s="95">
        <f t="shared" si="14"/>
        <v>94</v>
      </c>
      <c r="X1033" s="97"/>
      <c r="Y1033" s="97"/>
    </row>
    <row r="1034" spans="1:25" ht="16.5" x14ac:dyDescent="0.2">
      <c r="A1034" s="62">
        <v>1031</v>
      </c>
      <c r="B1034" s="95">
        <f>INDEX(技能效果!B:B,MATCH(技能效果等级!W1034,技能效果!AE:AE,0))</f>
        <v>130200502</v>
      </c>
      <c r="C1034" s="95" t="str">
        <f>INDEX(技能效果!C:C,MATCH(技能效果等级!B1034,技能效果!B:B,0))</f>
        <v>刘羽禅技能2额外治疗</v>
      </c>
      <c r="D1034" s="96" t="s">
        <v>873</v>
      </c>
      <c r="E1034" s="95">
        <v>7</v>
      </c>
      <c r="F1034" s="95">
        <f>INDEX(技能效果!H:H,MATCH(技能效果等级!B1034,技能效果!B:B,0))</f>
        <v>2001</v>
      </c>
      <c r="G1034" s="95">
        <f>IF(INDEX(技能效果!K:K,MATCH(B1034,技能效果!B:B,0))=0,INDEX(技能效果!I:I,MATCH(技能效果等级!B1034,技能效果!B:B,0)),INDEX(技能效果!I:I,MATCH(技能效果等级!B1034,技能效果!B:B,0))*VLOOKUP(E1034,技能数值计算!$C$19:$D$28,2,FALSE))</f>
        <v>1.9500000000000002</v>
      </c>
      <c r="H1034" s="95">
        <f>INDEX(技能效果!J:J,MATCH(技能效果等级!B1034,技能效果!B:B,0))</f>
        <v>0</v>
      </c>
      <c r="I1034" s="97"/>
      <c r="J1034" s="97"/>
      <c r="K1034" s="97"/>
      <c r="L1034" s="97"/>
      <c r="M1034" s="97"/>
      <c r="N1034" s="96">
        <f>IF(INDEX(技能效果!L:L,MATCH(技能效果等级!B1034,技能效果!B:B,0))="","",INDEX(技能效果!L:L,MATCH(技能效果等级!B1034,技能效果!B:B,0)))</f>
        <v>123</v>
      </c>
      <c r="O1034" s="95">
        <f>IF(INDEX(技能效果!N:N,MATCH(B1034,技能效果!B:B,0))=0,INDEX(技能效果!M:M,MATCH(技能效果等级!B1034,技能效果!B:B,0)),INDEX(技能效果!M:M,MATCH(技能效果等级!B1034,技能效果!B:B,0))*VLOOKUP(E1034,技能数值计算!$C$19:$D$28,2,FALSE))</f>
        <v>0</v>
      </c>
      <c r="P1034" s="97"/>
      <c r="Q1034" s="97"/>
      <c r="R1034" s="95" t="str">
        <f>IF(INDEX(技能效果!O:O,MATCH(技能效果等级!B1034,技能效果!B:B,0))="","",INDEX(技能效果!O:O,MATCH(技能效果等级!B1034,技能效果!B:B,0)))</f>
        <v/>
      </c>
      <c r="S1034" s="97"/>
      <c r="T1034" s="97"/>
      <c r="U1034" s="97"/>
      <c r="V1034" s="96" t="str">
        <f>IF(INDEX(技能效果!AF:AF,MATCH(技能效果等级!B1034,技能效果!B:B,0))="","",INDEX(技能效果!AF:AF,MATCH(技能效果等级!B1034,技能效果!B:B,0)))</f>
        <v/>
      </c>
      <c r="W1034" s="95">
        <f t="shared" si="14"/>
        <v>94</v>
      </c>
      <c r="X1034" s="97"/>
      <c r="Y1034" s="97"/>
    </row>
    <row r="1035" spans="1:25" ht="16.5" x14ac:dyDescent="0.2">
      <c r="A1035" s="62">
        <v>1032</v>
      </c>
      <c r="B1035" s="95">
        <f>INDEX(技能效果!B:B,MATCH(技能效果等级!W1035,技能效果!AE:AE,0))</f>
        <v>130200502</v>
      </c>
      <c r="C1035" s="95" t="str">
        <f>INDEX(技能效果!C:C,MATCH(技能效果等级!B1035,技能效果!B:B,0))</f>
        <v>刘羽禅技能2额外治疗</v>
      </c>
      <c r="D1035" s="96" t="s">
        <v>873</v>
      </c>
      <c r="E1035" s="95">
        <v>8</v>
      </c>
      <c r="F1035" s="95">
        <f>INDEX(技能效果!H:H,MATCH(技能效果等级!B1035,技能效果!B:B,0))</f>
        <v>2001</v>
      </c>
      <c r="G1035" s="95">
        <f>IF(INDEX(技能效果!K:K,MATCH(B1035,技能效果!B:B,0))=0,INDEX(技能效果!I:I,MATCH(技能效果等级!B1035,技能效果!B:B,0)),INDEX(技能效果!I:I,MATCH(技能效果等级!B1035,技能效果!B:B,0))*VLOOKUP(E1035,技能数值计算!$C$19:$D$28,2,FALSE))</f>
        <v>2.1</v>
      </c>
      <c r="H1035" s="95">
        <f>INDEX(技能效果!J:J,MATCH(技能效果等级!B1035,技能效果!B:B,0))</f>
        <v>0</v>
      </c>
      <c r="I1035" s="97"/>
      <c r="J1035" s="97"/>
      <c r="K1035" s="97"/>
      <c r="L1035" s="97"/>
      <c r="M1035" s="97"/>
      <c r="N1035" s="96">
        <f>IF(INDEX(技能效果!L:L,MATCH(技能效果等级!B1035,技能效果!B:B,0))="","",INDEX(技能效果!L:L,MATCH(技能效果等级!B1035,技能效果!B:B,0)))</f>
        <v>123</v>
      </c>
      <c r="O1035" s="95">
        <f>IF(INDEX(技能效果!N:N,MATCH(B1035,技能效果!B:B,0))=0,INDEX(技能效果!M:M,MATCH(技能效果等级!B1035,技能效果!B:B,0)),INDEX(技能效果!M:M,MATCH(技能效果等级!B1035,技能效果!B:B,0))*VLOOKUP(E1035,技能数值计算!$C$19:$D$28,2,FALSE))</f>
        <v>0</v>
      </c>
      <c r="P1035" s="97"/>
      <c r="Q1035" s="97"/>
      <c r="R1035" s="95" t="str">
        <f>IF(INDEX(技能效果!O:O,MATCH(技能效果等级!B1035,技能效果!B:B,0))="","",INDEX(技能效果!O:O,MATCH(技能效果等级!B1035,技能效果!B:B,0)))</f>
        <v/>
      </c>
      <c r="S1035" s="97"/>
      <c r="T1035" s="97"/>
      <c r="U1035" s="97"/>
      <c r="V1035" s="96" t="str">
        <f>IF(INDEX(技能效果!AF:AF,MATCH(技能效果等级!B1035,技能效果!B:B,0))="","",INDEX(技能效果!AF:AF,MATCH(技能效果等级!B1035,技能效果!B:B,0)))</f>
        <v/>
      </c>
      <c r="W1035" s="95">
        <f t="shared" si="14"/>
        <v>94</v>
      </c>
      <c r="X1035" s="97"/>
      <c r="Y1035" s="97"/>
    </row>
    <row r="1036" spans="1:25" ht="16.5" x14ac:dyDescent="0.2">
      <c r="A1036" s="62">
        <v>1033</v>
      </c>
      <c r="B1036" s="95">
        <f>INDEX(技能效果!B:B,MATCH(技能效果等级!W1036,技能效果!AE:AE,0))</f>
        <v>130200502</v>
      </c>
      <c r="C1036" s="95" t="str">
        <f>INDEX(技能效果!C:C,MATCH(技能效果等级!B1036,技能效果!B:B,0))</f>
        <v>刘羽禅技能2额外治疗</v>
      </c>
      <c r="D1036" s="96" t="s">
        <v>873</v>
      </c>
      <c r="E1036" s="95">
        <v>9</v>
      </c>
      <c r="F1036" s="95">
        <f>INDEX(技能效果!H:H,MATCH(技能效果等级!B1036,技能效果!B:B,0))</f>
        <v>2001</v>
      </c>
      <c r="G1036" s="95">
        <f>IF(INDEX(技能效果!K:K,MATCH(B1036,技能效果!B:B,0))=0,INDEX(技能效果!I:I,MATCH(技能效果等级!B1036,技能效果!B:B,0)),INDEX(技能效果!I:I,MATCH(技能效果等级!B1036,技能效果!B:B,0))*VLOOKUP(E1036,技能数值计算!$C$19:$D$28,2,FALSE))</f>
        <v>2.3000000000000003</v>
      </c>
      <c r="H1036" s="95">
        <f>INDEX(技能效果!J:J,MATCH(技能效果等级!B1036,技能效果!B:B,0))</f>
        <v>0</v>
      </c>
      <c r="I1036" s="97"/>
      <c r="J1036" s="97"/>
      <c r="K1036" s="97"/>
      <c r="L1036" s="97"/>
      <c r="M1036" s="97"/>
      <c r="N1036" s="96">
        <f>IF(INDEX(技能效果!L:L,MATCH(技能效果等级!B1036,技能效果!B:B,0))="","",INDEX(技能效果!L:L,MATCH(技能效果等级!B1036,技能效果!B:B,0)))</f>
        <v>123</v>
      </c>
      <c r="O1036" s="95">
        <f>IF(INDEX(技能效果!N:N,MATCH(B1036,技能效果!B:B,0))=0,INDEX(技能效果!M:M,MATCH(技能效果等级!B1036,技能效果!B:B,0)),INDEX(技能效果!M:M,MATCH(技能效果等级!B1036,技能效果!B:B,0))*VLOOKUP(E1036,技能数值计算!$C$19:$D$28,2,FALSE))</f>
        <v>0</v>
      </c>
      <c r="P1036" s="97"/>
      <c r="Q1036" s="97"/>
      <c r="R1036" s="95" t="str">
        <f>IF(INDEX(技能效果!O:O,MATCH(技能效果等级!B1036,技能效果!B:B,0))="","",INDEX(技能效果!O:O,MATCH(技能效果等级!B1036,技能效果!B:B,0)))</f>
        <v/>
      </c>
      <c r="S1036" s="97"/>
      <c r="T1036" s="97"/>
      <c r="U1036" s="97"/>
      <c r="V1036" s="96" t="str">
        <f>IF(INDEX(技能效果!AF:AF,MATCH(技能效果等级!B1036,技能效果!B:B,0))="","",INDEX(技能效果!AF:AF,MATCH(技能效果等级!B1036,技能效果!B:B,0)))</f>
        <v/>
      </c>
      <c r="W1036" s="95">
        <f t="shared" si="14"/>
        <v>94</v>
      </c>
      <c r="X1036" s="97"/>
      <c r="Y1036" s="97"/>
    </row>
    <row r="1037" spans="1:25" ht="16.5" x14ac:dyDescent="0.2">
      <c r="A1037" s="62">
        <v>1034</v>
      </c>
      <c r="B1037" s="95">
        <f>INDEX(技能效果!B:B,MATCH(技能效果等级!W1037,技能效果!AE:AE,0))</f>
        <v>130200502</v>
      </c>
      <c r="C1037" s="95" t="str">
        <f>INDEX(技能效果!C:C,MATCH(技能效果等级!B1037,技能效果!B:B,0))</f>
        <v>刘羽禅技能2额外治疗</v>
      </c>
      <c r="D1037" s="96" t="s">
        <v>873</v>
      </c>
      <c r="E1037" s="95">
        <v>10</v>
      </c>
      <c r="F1037" s="95">
        <f>INDEX(技能效果!H:H,MATCH(技能效果等级!B1037,技能效果!B:B,0))</f>
        <v>2001</v>
      </c>
      <c r="G1037" s="95">
        <f>IF(INDEX(技能效果!K:K,MATCH(B1037,技能效果!B:B,0))=0,INDEX(技能效果!I:I,MATCH(技能效果等级!B1037,技能效果!B:B,0)),INDEX(技能效果!I:I,MATCH(技能效果等级!B1037,技能效果!B:B,0))*VLOOKUP(E1037,技能数值计算!$C$19:$D$28,2,FALSE))</f>
        <v>2.5</v>
      </c>
      <c r="H1037" s="95">
        <f>INDEX(技能效果!J:J,MATCH(技能效果等级!B1037,技能效果!B:B,0))</f>
        <v>0</v>
      </c>
      <c r="I1037" s="97"/>
      <c r="J1037" s="97"/>
      <c r="K1037" s="97"/>
      <c r="L1037" s="97"/>
      <c r="M1037" s="97"/>
      <c r="N1037" s="96">
        <f>IF(INDEX(技能效果!L:L,MATCH(技能效果等级!B1037,技能效果!B:B,0))="","",INDEX(技能效果!L:L,MATCH(技能效果等级!B1037,技能效果!B:B,0)))</f>
        <v>123</v>
      </c>
      <c r="O1037" s="95">
        <f>IF(INDEX(技能效果!N:N,MATCH(B1037,技能效果!B:B,0))=0,INDEX(技能效果!M:M,MATCH(技能效果等级!B1037,技能效果!B:B,0)),INDEX(技能效果!M:M,MATCH(技能效果等级!B1037,技能效果!B:B,0))*VLOOKUP(E1037,技能数值计算!$C$19:$D$28,2,FALSE))</f>
        <v>0</v>
      </c>
      <c r="P1037" s="97"/>
      <c r="Q1037" s="97"/>
      <c r="R1037" s="95" t="str">
        <f>IF(INDEX(技能效果!O:O,MATCH(技能效果等级!B1037,技能效果!B:B,0))="","",INDEX(技能效果!O:O,MATCH(技能效果等级!B1037,技能效果!B:B,0)))</f>
        <v/>
      </c>
      <c r="S1037" s="97"/>
      <c r="T1037" s="97"/>
      <c r="U1037" s="97"/>
      <c r="V1037" s="96" t="str">
        <f>IF(INDEX(技能效果!AF:AF,MATCH(技能效果等级!B1037,技能效果!B:B,0))="","",INDEX(技能效果!AF:AF,MATCH(技能效果等级!B1037,技能效果!B:B,0)))</f>
        <v/>
      </c>
      <c r="W1037" s="95">
        <f t="shared" si="14"/>
        <v>94</v>
      </c>
      <c r="X1037" s="97"/>
      <c r="Y1037" s="97"/>
    </row>
    <row r="1038" spans="1:25" ht="16.5" x14ac:dyDescent="0.2">
      <c r="A1038" s="62">
        <v>1035</v>
      </c>
      <c r="B1038" s="95">
        <f>INDEX(技能效果!B:B,MATCH(技能效果等级!W1038,技能效果!AE:AE,0))</f>
        <v>130100601</v>
      </c>
      <c r="C1038" s="95" t="str">
        <f>INDEX(技能效果!C:C,MATCH(技能效果等级!B1038,技能效果!B:B,0))</f>
        <v>红莲缇娜技能1削减水晶</v>
      </c>
      <c r="D1038" s="96" t="s">
        <v>873</v>
      </c>
      <c r="E1038" s="95">
        <v>1</v>
      </c>
      <c r="F1038" s="95">
        <f>INDEX(技能效果!H:H,MATCH(技能效果等级!B1038,技能效果!B:B,0))</f>
        <v>3002</v>
      </c>
      <c r="G1038" s="95">
        <f>IF(INDEX(技能效果!K:K,MATCH(B1038,技能效果!B:B,0))=0,INDEX(技能效果!I:I,MATCH(技能效果等级!B1038,技能效果!B:B,0)),INDEX(技能效果!I:I,MATCH(技能效果等级!B1038,技能效果!B:B,0))*VLOOKUP(E1038,技能数值计算!$C$19:$D$28,2,FALSE))</f>
        <v>1</v>
      </c>
      <c r="H1038" s="95">
        <f>INDEX(技能效果!J:J,MATCH(技能效果等级!B1038,技能效果!B:B,0))</f>
        <v>3</v>
      </c>
      <c r="I1038" s="97"/>
      <c r="J1038" s="97"/>
      <c r="K1038" s="97"/>
      <c r="L1038" s="97"/>
      <c r="M1038" s="97"/>
      <c r="N1038" s="96" t="str">
        <f>IF(INDEX(技能效果!L:L,MATCH(技能效果等级!B1038,技能效果!B:B,0))="","",INDEX(技能效果!L:L,MATCH(技能效果等级!B1038,技能效果!B:B,0)))</f>
        <v/>
      </c>
      <c r="O1038" s="95">
        <f>IF(INDEX(技能效果!N:N,MATCH(B1038,技能效果!B:B,0))=0,INDEX(技能效果!M:M,MATCH(技能效果等级!B1038,技能效果!B:B,0)),INDEX(技能效果!M:M,MATCH(技能效果等级!B1038,技能效果!B:B,0))*VLOOKUP(E1038,技能数值计算!$C$19:$D$28,2,FALSE))</f>
        <v>0</v>
      </c>
      <c r="P1038" s="97"/>
      <c r="Q1038" s="97"/>
      <c r="R1038" s="95" t="str">
        <f>IF(INDEX(技能效果!O:O,MATCH(技能效果等级!B1038,技能效果!B:B,0))="","",INDEX(技能效果!O:O,MATCH(技能效果等级!B1038,技能效果!B:B,0)))</f>
        <v/>
      </c>
      <c r="S1038" s="97"/>
      <c r="T1038" s="97"/>
      <c r="U1038" s="97"/>
      <c r="V1038" s="96" t="str">
        <f>IF(INDEX(技能效果!AF:AF,MATCH(技能效果等级!B1038,技能效果!B:B,0))="","",INDEX(技能效果!AF:AF,MATCH(技能效果等级!B1038,技能效果!B:B,0)))</f>
        <v/>
      </c>
      <c r="W1038" s="95">
        <f t="shared" si="14"/>
        <v>95</v>
      </c>
      <c r="X1038" s="97"/>
      <c r="Y1038" s="97"/>
    </row>
    <row r="1039" spans="1:25" ht="16.5" x14ac:dyDescent="0.2">
      <c r="A1039" s="62">
        <v>1036</v>
      </c>
      <c r="B1039" s="95">
        <f>INDEX(技能效果!B:B,MATCH(技能效果等级!W1039,技能效果!AE:AE,0))</f>
        <v>130100601</v>
      </c>
      <c r="C1039" s="95" t="str">
        <f>INDEX(技能效果!C:C,MATCH(技能效果等级!B1039,技能效果!B:B,0))</f>
        <v>红莲缇娜技能1削减水晶</v>
      </c>
      <c r="D1039" s="96" t="s">
        <v>873</v>
      </c>
      <c r="E1039" s="95">
        <v>2</v>
      </c>
      <c r="F1039" s="95">
        <f>INDEX(技能效果!H:H,MATCH(技能效果等级!B1039,技能效果!B:B,0))</f>
        <v>3002</v>
      </c>
      <c r="G1039" s="95">
        <f>IF(INDEX(技能效果!K:K,MATCH(B1039,技能效果!B:B,0))=0,INDEX(技能效果!I:I,MATCH(技能效果等级!B1039,技能效果!B:B,0)),INDEX(技能效果!I:I,MATCH(技能效果等级!B1039,技能效果!B:B,0))*VLOOKUP(E1039,技能数值计算!$C$19:$D$28,2,FALSE))</f>
        <v>1</v>
      </c>
      <c r="H1039" s="95">
        <f>INDEX(技能效果!J:J,MATCH(技能效果等级!B1039,技能效果!B:B,0))</f>
        <v>3</v>
      </c>
      <c r="I1039" s="97"/>
      <c r="J1039" s="97"/>
      <c r="K1039" s="97"/>
      <c r="L1039" s="97"/>
      <c r="M1039" s="97"/>
      <c r="N1039" s="96" t="str">
        <f>IF(INDEX(技能效果!L:L,MATCH(技能效果等级!B1039,技能效果!B:B,0))="","",INDEX(技能效果!L:L,MATCH(技能效果等级!B1039,技能效果!B:B,0)))</f>
        <v/>
      </c>
      <c r="O1039" s="95">
        <f>IF(INDEX(技能效果!N:N,MATCH(B1039,技能效果!B:B,0))=0,INDEX(技能效果!M:M,MATCH(技能效果等级!B1039,技能效果!B:B,0)),INDEX(技能效果!M:M,MATCH(技能效果等级!B1039,技能效果!B:B,0))*VLOOKUP(E1039,技能数值计算!$C$19:$D$28,2,FALSE))</f>
        <v>0</v>
      </c>
      <c r="P1039" s="97"/>
      <c r="Q1039" s="97"/>
      <c r="R1039" s="95" t="str">
        <f>IF(INDEX(技能效果!O:O,MATCH(技能效果等级!B1039,技能效果!B:B,0))="","",INDEX(技能效果!O:O,MATCH(技能效果等级!B1039,技能效果!B:B,0)))</f>
        <v/>
      </c>
      <c r="S1039" s="97"/>
      <c r="T1039" s="97"/>
      <c r="U1039" s="97"/>
      <c r="V1039" s="96" t="str">
        <f>IF(INDEX(技能效果!AF:AF,MATCH(技能效果等级!B1039,技能效果!B:B,0))="","",INDEX(技能效果!AF:AF,MATCH(技能效果等级!B1039,技能效果!B:B,0)))</f>
        <v/>
      </c>
      <c r="W1039" s="95">
        <f t="shared" si="14"/>
        <v>95</v>
      </c>
      <c r="X1039" s="97"/>
      <c r="Y1039" s="97"/>
    </row>
    <row r="1040" spans="1:25" ht="16.5" x14ac:dyDescent="0.2">
      <c r="A1040" s="62">
        <v>1037</v>
      </c>
      <c r="B1040" s="95">
        <f>INDEX(技能效果!B:B,MATCH(技能效果等级!W1040,技能效果!AE:AE,0))</f>
        <v>130100601</v>
      </c>
      <c r="C1040" s="95" t="str">
        <f>INDEX(技能效果!C:C,MATCH(技能效果等级!B1040,技能效果!B:B,0))</f>
        <v>红莲缇娜技能1削减水晶</v>
      </c>
      <c r="D1040" s="96" t="s">
        <v>873</v>
      </c>
      <c r="E1040" s="95">
        <v>3</v>
      </c>
      <c r="F1040" s="95">
        <f>INDEX(技能效果!H:H,MATCH(技能效果等级!B1040,技能效果!B:B,0))</f>
        <v>3002</v>
      </c>
      <c r="G1040" s="95">
        <f>IF(INDEX(技能效果!K:K,MATCH(B1040,技能效果!B:B,0))=0,INDEX(技能效果!I:I,MATCH(技能效果等级!B1040,技能效果!B:B,0)),INDEX(技能效果!I:I,MATCH(技能效果等级!B1040,技能效果!B:B,0))*VLOOKUP(E1040,技能数值计算!$C$19:$D$28,2,FALSE))</f>
        <v>1</v>
      </c>
      <c r="H1040" s="95">
        <f>INDEX(技能效果!J:J,MATCH(技能效果等级!B1040,技能效果!B:B,0))</f>
        <v>3</v>
      </c>
      <c r="I1040" s="97"/>
      <c r="J1040" s="97"/>
      <c r="K1040" s="97"/>
      <c r="L1040" s="97"/>
      <c r="M1040" s="97"/>
      <c r="N1040" s="96" t="str">
        <f>IF(INDEX(技能效果!L:L,MATCH(技能效果等级!B1040,技能效果!B:B,0))="","",INDEX(技能效果!L:L,MATCH(技能效果等级!B1040,技能效果!B:B,0)))</f>
        <v/>
      </c>
      <c r="O1040" s="95">
        <f>IF(INDEX(技能效果!N:N,MATCH(B1040,技能效果!B:B,0))=0,INDEX(技能效果!M:M,MATCH(技能效果等级!B1040,技能效果!B:B,0)),INDEX(技能效果!M:M,MATCH(技能效果等级!B1040,技能效果!B:B,0))*VLOOKUP(E1040,技能数值计算!$C$19:$D$28,2,FALSE))</f>
        <v>0</v>
      </c>
      <c r="P1040" s="97"/>
      <c r="Q1040" s="97"/>
      <c r="R1040" s="95" t="str">
        <f>IF(INDEX(技能效果!O:O,MATCH(技能效果等级!B1040,技能效果!B:B,0))="","",INDEX(技能效果!O:O,MATCH(技能效果等级!B1040,技能效果!B:B,0)))</f>
        <v/>
      </c>
      <c r="S1040" s="97"/>
      <c r="T1040" s="97"/>
      <c r="U1040" s="97"/>
      <c r="V1040" s="96" t="str">
        <f>IF(INDEX(技能效果!AF:AF,MATCH(技能效果等级!B1040,技能效果!B:B,0))="","",INDEX(技能效果!AF:AF,MATCH(技能效果等级!B1040,技能效果!B:B,0)))</f>
        <v/>
      </c>
      <c r="W1040" s="95">
        <f t="shared" si="14"/>
        <v>95</v>
      </c>
      <c r="X1040" s="97"/>
      <c r="Y1040" s="97"/>
    </row>
    <row r="1041" spans="1:25" ht="16.5" x14ac:dyDescent="0.2">
      <c r="A1041" s="62">
        <v>1038</v>
      </c>
      <c r="B1041" s="95">
        <f>INDEX(技能效果!B:B,MATCH(技能效果等级!W1041,技能效果!AE:AE,0))</f>
        <v>130100601</v>
      </c>
      <c r="C1041" s="95" t="str">
        <f>INDEX(技能效果!C:C,MATCH(技能效果等级!B1041,技能效果!B:B,0))</f>
        <v>红莲缇娜技能1削减水晶</v>
      </c>
      <c r="D1041" s="96" t="s">
        <v>873</v>
      </c>
      <c r="E1041" s="95">
        <v>4</v>
      </c>
      <c r="F1041" s="95">
        <f>INDEX(技能效果!H:H,MATCH(技能效果等级!B1041,技能效果!B:B,0))</f>
        <v>3002</v>
      </c>
      <c r="G1041" s="95">
        <f>IF(INDEX(技能效果!K:K,MATCH(B1041,技能效果!B:B,0))=0,INDEX(技能效果!I:I,MATCH(技能效果等级!B1041,技能效果!B:B,0)),INDEX(技能效果!I:I,MATCH(技能效果等级!B1041,技能效果!B:B,0))*VLOOKUP(E1041,技能数值计算!$C$19:$D$28,2,FALSE))</f>
        <v>1</v>
      </c>
      <c r="H1041" s="95">
        <f>INDEX(技能效果!J:J,MATCH(技能效果等级!B1041,技能效果!B:B,0))</f>
        <v>3</v>
      </c>
      <c r="I1041" s="97"/>
      <c r="J1041" s="97"/>
      <c r="K1041" s="97"/>
      <c r="L1041" s="97"/>
      <c r="M1041" s="97"/>
      <c r="N1041" s="96" t="str">
        <f>IF(INDEX(技能效果!L:L,MATCH(技能效果等级!B1041,技能效果!B:B,0))="","",INDEX(技能效果!L:L,MATCH(技能效果等级!B1041,技能效果!B:B,0)))</f>
        <v/>
      </c>
      <c r="O1041" s="95">
        <f>IF(INDEX(技能效果!N:N,MATCH(B1041,技能效果!B:B,0))=0,INDEX(技能效果!M:M,MATCH(技能效果等级!B1041,技能效果!B:B,0)),INDEX(技能效果!M:M,MATCH(技能效果等级!B1041,技能效果!B:B,0))*VLOOKUP(E1041,技能数值计算!$C$19:$D$28,2,FALSE))</f>
        <v>0</v>
      </c>
      <c r="P1041" s="97"/>
      <c r="Q1041" s="97"/>
      <c r="R1041" s="95" t="str">
        <f>IF(INDEX(技能效果!O:O,MATCH(技能效果等级!B1041,技能效果!B:B,0))="","",INDEX(技能效果!O:O,MATCH(技能效果等级!B1041,技能效果!B:B,0)))</f>
        <v/>
      </c>
      <c r="S1041" s="97"/>
      <c r="T1041" s="97"/>
      <c r="U1041" s="97"/>
      <c r="V1041" s="96" t="str">
        <f>IF(INDEX(技能效果!AF:AF,MATCH(技能效果等级!B1041,技能效果!B:B,0))="","",INDEX(技能效果!AF:AF,MATCH(技能效果等级!B1041,技能效果!B:B,0)))</f>
        <v/>
      </c>
      <c r="W1041" s="95">
        <f t="shared" si="14"/>
        <v>95</v>
      </c>
      <c r="X1041" s="97"/>
      <c r="Y1041" s="97"/>
    </row>
    <row r="1042" spans="1:25" ht="16.5" x14ac:dyDescent="0.2">
      <c r="A1042" s="62">
        <v>1039</v>
      </c>
      <c r="B1042" s="95">
        <f>INDEX(技能效果!B:B,MATCH(技能效果等级!W1042,技能效果!AE:AE,0))</f>
        <v>130100601</v>
      </c>
      <c r="C1042" s="95" t="str">
        <f>INDEX(技能效果!C:C,MATCH(技能效果等级!B1042,技能效果!B:B,0))</f>
        <v>红莲缇娜技能1削减水晶</v>
      </c>
      <c r="D1042" s="96" t="s">
        <v>873</v>
      </c>
      <c r="E1042" s="95">
        <v>5</v>
      </c>
      <c r="F1042" s="95">
        <f>INDEX(技能效果!H:H,MATCH(技能效果等级!B1042,技能效果!B:B,0))</f>
        <v>3002</v>
      </c>
      <c r="G1042" s="95">
        <f>IF(INDEX(技能效果!K:K,MATCH(B1042,技能效果!B:B,0))=0,INDEX(技能效果!I:I,MATCH(技能效果等级!B1042,技能效果!B:B,0)),INDEX(技能效果!I:I,MATCH(技能效果等级!B1042,技能效果!B:B,0))*VLOOKUP(E1042,技能数值计算!$C$19:$D$28,2,FALSE))</f>
        <v>1</v>
      </c>
      <c r="H1042" s="95">
        <f>INDEX(技能效果!J:J,MATCH(技能效果等级!B1042,技能效果!B:B,0))</f>
        <v>3</v>
      </c>
      <c r="I1042" s="97"/>
      <c r="J1042" s="97"/>
      <c r="K1042" s="97"/>
      <c r="L1042" s="97"/>
      <c r="M1042" s="97"/>
      <c r="N1042" s="96" t="str">
        <f>IF(INDEX(技能效果!L:L,MATCH(技能效果等级!B1042,技能效果!B:B,0))="","",INDEX(技能效果!L:L,MATCH(技能效果等级!B1042,技能效果!B:B,0)))</f>
        <v/>
      </c>
      <c r="O1042" s="95">
        <f>IF(INDEX(技能效果!N:N,MATCH(B1042,技能效果!B:B,0))=0,INDEX(技能效果!M:M,MATCH(技能效果等级!B1042,技能效果!B:B,0)),INDEX(技能效果!M:M,MATCH(技能效果等级!B1042,技能效果!B:B,0))*VLOOKUP(E1042,技能数值计算!$C$19:$D$28,2,FALSE))</f>
        <v>0</v>
      </c>
      <c r="P1042" s="97"/>
      <c r="Q1042" s="97"/>
      <c r="R1042" s="95" t="str">
        <f>IF(INDEX(技能效果!O:O,MATCH(技能效果等级!B1042,技能效果!B:B,0))="","",INDEX(技能效果!O:O,MATCH(技能效果等级!B1042,技能效果!B:B,0)))</f>
        <v/>
      </c>
      <c r="S1042" s="97"/>
      <c r="T1042" s="97"/>
      <c r="U1042" s="97"/>
      <c r="V1042" s="96" t="str">
        <f>IF(INDEX(技能效果!AF:AF,MATCH(技能效果等级!B1042,技能效果!B:B,0))="","",INDEX(技能效果!AF:AF,MATCH(技能效果等级!B1042,技能效果!B:B,0)))</f>
        <v/>
      </c>
      <c r="W1042" s="95">
        <f t="shared" si="14"/>
        <v>95</v>
      </c>
      <c r="X1042" s="97"/>
      <c r="Y1042" s="97"/>
    </row>
    <row r="1043" spans="1:25" ht="16.5" x14ac:dyDescent="0.2">
      <c r="A1043" s="62">
        <v>1040</v>
      </c>
      <c r="B1043" s="95">
        <f>INDEX(技能效果!B:B,MATCH(技能效果等级!W1043,技能效果!AE:AE,0))</f>
        <v>130100601</v>
      </c>
      <c r="C1043" s="95" t="str">
        <f>INDEX(技能效果!C:C,MATCH(技能效果等级!B1043,技能效果!B:B,0))</f>
        <v>红莲缇娜技能1削减水晶</v>
      </c>
      <c r="D1043" s="96" t="s">
        <v>873</v>
      </c>
      <c r="E1043" s="95">
        <v>6</v>
      </c>
      <c r="F1043" s="95">
        <f>INDEX(技能效果!H:H,MATCH(技能效果等级!B1043,技能效果!B:B,0))</f>
        <v>3002</v>
      </c>
      <c r="G1043" s="95">
        <f>IF(INDEX(技能效果!K:K,MATCH(B1043,技能效果!B:B,0))=0,INDEX(技能效果!I:I,MATCH(技能效果等级!B1043,技能效果!B:B,0)),INDEX(技能效果!I:I,MATCH(技能效果等级!B1043,技能效果!B:B,0))*VLOOKUP(E1043,技能数值计算!$C$19:$D$28,2,FALSE))</f>
        <v>1</v>
      </c>
      <c r="H1043" s="95">
        <f>INDEX(技能效果!J:J,MATCH(技能效果等级!B1043,技能效果!B:B,0))</f>
        <v>3</v>
      </c>
      <c r="I1043" s="97"/>
      <c r="J1043" s="97"/>
      <c r="K1043" s="97"/>
      <c r="L1043" s="97"/>
      <c r="M1043" s="97"/>
      <c r="N1043" s="96" t="str">
        <f>IF(INDEX(技能效果!L:L,MATCH(技能效果等级!B1043,技能效果!B:B,0))="","",INDEX(技能效果!L:L,MATCH(技能效果等级!B1043,技能效果!B:B,0)))</f>
        <v/>
      </c>
      <c r="O1043" s="95">
        <f>IF(INDEX(技能效果!N:N,MATCH(B1043,技能效果!B:B,0))=0,INDEX(技能效果!M:M,MATCH(技能效果等级!B1043,技能效果!B:B,0)),INDEX(技能效果!M:M,MATCH(技能效果等级!B1043,技能效果!B:B,0))*VLOOKUP(E1043,技能数值计算!$C$19:$D$28,2,FALSE))</f>
        <v>0</v>
      </c>
      <c r="P1043" s="97"/>
      <c r="Q1043" s="97"/>
      <c r="R1043" s="95" t="str">
        <f>IF(INDEX(技能效果!O:O,MATCH(技能效果等级!B1043,技能效果!B:B,0))="","",INDEX(技能效果!O:O,MATCH(技能效果等级!B1043,技能效果!B:B,0)))</f>
        <v/>
      </c>
      <c r="S1043" s="97"/>
      <c r="T1043" s="97"/>
      <c r="U1043" s="97"/>
      <c r="V1043" s="96" t="str">
        <f>IF(INDEX(技能效果!AF:AF,MATCH(技能效果等级!B1043,技能效果!B:B,0))="","",INDEX(技能效果!AF:AF,MATCH(技能效果等级!B1043,技能效果!B:B,0)))</f>
        <v/>
      </c>
      <c r="W1043" s="95">
        <f t="shared" si="14"/>
        <v>95</v>
      </c>
      <c r="X1043" s="97"/>
      <c r="Y1043" s="97"/>
    </row>
    <row r="1044" spans="1:25" ht="16.5" x14ac:dyDescent="0.2">
      <c r="A1044" s="62">
        <v>1041</v>
      </c>
      <c r="B1044" s="95">
        <f>INDEX(技能效果!B:B,MATCH(技能效果等级!W1044,技能效果!AE:AE,0))</f>
        <v>130100601</v>
      </c>
      <c r="C1044" s="95" t="str">
        <f>INDEX(技能效果!C:C,MATCH(技能效果等级!B1044,技能效果!B:B,0))</f>
        <v>红莲缇娜技能1削减水晶</v>
      </c>
      <c r="D1044" s="96" t="s">
        <v>873</v>
      </c>
      <c r="E1044" s="95">
        <v>7</v>
      </c>
      <c r="F1044" s="95">
        <f>INDEX(技能效果!H:H,MATCH(技能效果等级!B1044,技能效果!B:B,0))</f>
        <v>3002</v>
      </c>
      <c r="G1044" s="95">
        <f>IF(INDEX(技能效果!K:K,MATCH(B1044,技能效果!B:B,0))=0,INDEX(技能效果!I:I,MATCH(技能效果等级!B1044,技能效果!B:B,0)),INDEX(技能效果!I:I,MATCH(技能效果等级!B1044,技能效果!B:B,0))*VLOOKUP(E1044,技能数值计算!$C$19:$D$28,2,FALSE))</f>
        <v>1</v>
      </c>
      <c r="H1044" s="95">
        <f>INDEX(技能效果!J:J,MATCH(技能效果等级!B1044,技能效果!B:B,0))</f>
        <v>3</v>
      </c>
      <c r="I1044" s="97"/>
      <c r="J1044" s="97"/>
      <c r="K1044" s="97"/>
      <c r="L1044" s="97"/>
      <c r="M1044" s="97"/>
      <c r="N1044" s="96" t="str">
        <f>IF(INDEX(技能效果!L:L,MATCH(技能效果等级!B1044,技能效果!B:B,0))="","",INDEX(技能效果!L:L,MATCH(技能效果等级!B1044,技能效果!B:B,0)))</f>
        <v/>
      </c>
      <c r="O1044" s="95">
        <f>IF(INDEX(技能效果!N:N,MATCH(B1044,技能效果!B:B,0))=0,INDEX(技能效果!M:M,MATCH(技能效果等级!B1044,技能效果!B:B,0)),INDEX(技能效果!M:M,MATCH(技能效果等级!B1044,技能效果!B:B,0))*VLOOKUP(E1044,技能数值计算!$C$19:$D$28,2,FALSE))</f>
        <v>0</v>
      </c>
      <c r="P1044" s="97"/>
      <c r="Q1044" s="97"/>
      <c r="R1044" s="95" t="str">
        <f>IF(INDEX(技能效果!O:O,MATCH(技能效果等级!B1044,技能效果!B:B,0))="","",INDEX(技能效果!O:O,MATCH(技能效果等级!B1044,技能效果!B:B,0)))</f>
        <v/>
      </c>
      <c r="S1044" s="97"/>
      <c r="T1044" s="97"/>
      <c r="U1044" s="97"/>
      <c r="V1044" s="96" t="str">
        <f>IF(INDEX(技能效果!AF:AF,MATCH(技能效果等级!B1044,技能效果!B:B,0))="","",INDEX(技能效果!AF:AF,MATCH(技能效果等级!B1044,技能效果!B:B,0)))</f>
        <v/>
      </c>
      <c r="W1044" s="95">
        <f t="shared" si="14"/>
        <v>95</v>
      </c>
      <c r="X1044" s="97"/>
      <c r="Y1044" s="97"/>
    </row>
    <row r="1045" spans="1:25" ht="16.5" x14ac:dyDescent="0.2">
      <c r="A1045" s="62">
        <v>1042</v>
      </c>
      <c r="B1045" s="95">
        <f>INDEX(技能效果!B:B,MATCH(技能效果等级!W1045,技能效果!AE:AE,0))</f>
        <v>130100601</v>
      </c>
      <c r="C1045" s="95" t="str">
        <f>INDEX(技能效果!C:C,MATCH(技能效果等级!B1045,技能效果!B:B,0))</f>
        <v>红莲缇娜技能1削减水晶</v>
      </c>
      <c r="D1045" s="96" t="s">
        <v>873</v>
      </c>
      <c r="E1045" s="95">
        <v>8</v>
      </c>
      <c r="F1045" s="95">
        <f>INDEX(技能效果!H:H,MATCH(技能效果等级!B1045,技能效果!B:B,0))</f>
        <v>3002</v>
      </c>
      <c r="G1045" s="95">
        <f>IF(INDEX(技能效果!K:K,MATCH(B1045,技能效果!B:B,0))=0,INDEX(技能效果!I:I,MATCH(技能效果等级!B1045,技能效果!B:B,0)),INDEX(技能效果!I:I,MATCH(技能效果等级!B1045,技能效果!B:B,0))*VLOOKUP(E1045,技能数值计算!$C$19:$D$28,2,FALSE))</f>
        <v>1</v>
      </c>
      <c r="H1045" s="95">
        <f>INDEX(技能效果!J:J,MATCH(技能效果等级!B1045,技能效果!B:B,0))</f>
        <v>3</v>
      </c>
      <c r="I1045" s="97"/>
      <c r="J1045" s="97"/>
      <c r="K1045" s="97"/>
      <c r="L1045" s="97"/>
      <c r="M1045" s="97"/>
      <c r="N1045" s="96" t="str">
        <f>IF(INDEX(技能效果!L:L,MATCH(技能效果等级!B1045,技能效果!B:B,0))="","",INDEX(技能效果!L:L,MATCH(技能效果等级!B1045,技能效果!B:B,0)))</f>
        <v/>
      </c>
      <c r="O1045" s="95">
        <f>IF(INDEX(技能效果!N:N,MATCH(B1045,技能效果!B:B,0))=0,INDEX(技能效果!M:M,MATCH(技能效果等级!B1045,技能效果!B:B,0)),INDEX(技能效果!M:M,MATCH(技能效果等级!B1045,技能效果!B:B,0))*VLOOKUP(E1045,技能数值计算!$C$19:$D$28,2,FALSE))</f>
        <v>0</v>
      </c>
      <c r="P1045" s="97"/>
      <c r="Q1045" s="97"/>
      <c r="R1045" s="95" t="str">
        <f>IF(INDEX(技能效果!O:O,MATCH(技能效果等级!B1045,技能效果!B:B,0))="","",INDEX(技能效果!O:O,MATCH(技能效果等级!B1045,技能效果!B:B,0)))</f>
        <v/>
      </c>
      <c r="S1045" s="97"/>
      <c r="T1045" s="97"/>
      <c r="U1045" s="97"/>
      <c r="V1045" s="96" t="str">
        <f>IF(INDEX(技能效果!AF:AF,MATCH(技能效果等级!B1045,技能效果!B:B,0))="","",INDEX(技能效果!AF:AF,MATCH(技能效果等级!B1045,技能效果!B:B,0)))</f>
        <v/>
      </c>
      <c r="W1045" s="95">
        <f t="shared" si="14"/>
        <v>95</v>
      </c>
      <c r="X1045" s="97"/>
      <c r="Y1045" s="97"/>
    </row>
    <row r="1046" spans="1:25" ht="16.5" x14ac:dyDescent="0.2">
      <c r="A1046" s="62">
        <v>1043</v>
      </c>
      <c r="B1046" s="95">
        <f>INDEX(技能效果!B:B,MATCH(技能效果等级!W1046,技能效果!AE:AE,0))</f>
        <v>130100601</v>
      </c>
      <c r="C1046" s="95" t="str">
        <f>INDEX(技能效果!C:C,MATCH(技能效果等级!B1046,技能效果!B:B,0))</f>
        <v>红莲缇娜技能1削减水晶</v>
      </c>
      <c r="D1046" s="96" t="s">
        <v>873</v>
      </c>
      <c r="E1046" s="95">
        <v>9</v>
      </c>
      <c r="F1046" s="95">
        <f>INDEX(技能效果!H:H,MATCH(技能效果等级!B1046,技能效果!B:B,0))</f>
        <v>3002</v>
      </c>
      <c r="G1046" s="95">
        <f>IF(INDEX(技能效果!K:K,MATCH(B1046,技能效果!B:B,0))=0,INDEX(技能效果!I:I,MATCH(技能效果等级!B1046,技能效果!B:B,0)),INDEX(技能效果!I:I,MATCH(技能效果等级!B1046,技能效果!B:B,0))*VLOOKUP(E1046,技能数值计算!$C$19:$D$28,2,FALSE))</f>
        <v>1</v>
      </c>
      <c r="H1046" s="95">
        <f>INDEX(技能效果!J:J,MATCH(技能效果等级!B1046,技能效果!B:B,0))</f>
        <v>3</v>
      </c>
      <c r="I1046" s="97"/>
      <c r="J1046" s="97"/>
      <c r="K1046" s="97"/>
      <c r="L1046" s="97"/>
      <c r="M1046" s="97"/>
      <c r="N1046" s="96" t="str">
        <f>IF(INDEX(技能效果!L:L,MATCH(技能效果等级!B1046,技能效果!B:B,0))="","",INDEX(技能效果!L:L,MATCH(技能效果等级!B1046,技能效果!B:B,0)))</f>
        <v/>
      </c>
      <c r="O1046" s="95">
        <f>IF(INDEX(技能效果!N:N,MATCH(B1046,技能效果!B:B,0))=0,INDEX(技能效果!M:M,MATCH(技能效果等级!B1046,技能效果!B:B,0)),INDEX(技能效果!M:M,MATCH(技能效果等级!B1046,技能效果!B:B,0))*VLOOKUP(E1046,技能数值计算!$C$19:$D$28,2,FALSE))</f>
        <v>0</v>
      </c>
      <c r="P1046" s="97"/>
      <c r="Q1046" s="97"/>
      <c r="R1046" s="95" t="str">
        <f>IF(INDEX(技能效果!O:O,MATCH(技能效果等级!B1046,技能效果!B:B,0))="","",INDEX(技能效果!O:O,MATCH(技能效果等级!B1046,技能效果!B:B,0)))</f>
        <v/>
      </c>
      <c r="S1046" s="97"/>
      <c r="T1046" s="97"/>
      <c r="U1046" s="97"/>
      <c r="V1046" s="96" t="str">
        <f>IF(INDEX(技能效果!AF:AF,MATCH(技能效果等级!B1046,技能效果!B:B,0))="","",INDEX(技能效果!AF:AF,MATCH(技能效果等级!B1046,技能效果!B:B,0)))</f>
        <v/>
      </c>
      <c r="W1046" s="95">
        <f t="shared" si="14"/>
        <v>95</v>
      </c>
      <c r="X1046" s="97"/>
      <c r="Y1046" s="97"/>
    </row>
    <row r="1047" spans="1:25" ht="16.5" x14ac:dyDescent="0.2">
      <c r="A1047" s="62">
        <v>1044</v>
      </c>
      <c r="B1047" s="95">
        <f>INDEX(技能效果!B:B,MATCH(技能效果等级!W1047,技能效果!AE:AE,0))</f>
        <v>130100601</v>
      </c>
      <c r="C1047" s="95" t="str">
        <f>INDEX(技能效果!C:C,MATCH(技能效果等级!B1047,技能效果!B:B,0))</f>
        <v>红莲缇娜技能1削减水晶</v>
      </c>
      <c r="D1047" s="96" t="s">
        <v>873</v>
      </c>
      <c r="E1047" s="95">
        <v>10</v>
      </c>
      <c r="F1047" s="95">
        <f>INDEX(技能效果!H:H,MATCH(技能效果等级!B1047,技能效果!B:B,0))</f>
        <v>3002</v>
      </c>
      <c r="G1047" s="95">
        <f>IF(INDEX(技能效果!K:K,MATCH(B1047,技能效果!B:B,0))=0,INDEX(技能效果!I:I,MATCH(技能效果等级!B1047,技能效果!B:B,0)),INDEX(技能效果!I:I,MATCH(技能效果等级!B1047,技能效果!B:B,0))*VLOOKUP(E1047,技能数值计算!$C$19:$D$28,2,FALSE))</f>
        <v>1</v>
      </c>
      <c r="H1047" s="95">
        <f>INDEX(技能效果!J:J,MATCH(技能效果等级!B1047,技能效果!B:B,0))</f>
        <v>3</v>
      </c>
      <c r="I1047" s="97"/>
      <c r="J1047" s="97"/>
      <c r="K1047" s="97"/>
      <c r="L1047" s="97"/>
      <c r="M1047" s="97"/>
      <c r="N1047" s="96" t="str">
        <f>IF(INDEX(技能效果!L:L,MATCH(技能效果等级!B1047,技能效果!B:B,0))="","",INDEX(技能效果!L:L,MATCH(技能效果等级!B1047,技能效果!B:B,0)))</f>
        <v/>
      </c>
      <c r="O1047" s="95">
        <f>IF(INDEX(技能效果!N:N,MATCH(B1047,技能效果!B:B,0))=0,INDEX(技能效果!M:M,MATCH(技能效果等级!B1047,技能效果!B:B,0)),INDEX(技能效果!M:M,MATCH(技能效果等级!B1047,技能效果!B:B,0))*VLOOKUP(E1047,技能数值计算!$C$19:$D$28,2,FALSE))</f>
        <v>0</v>
      </c>
      <c r="P1047" s="97"/>
      <c r="Q1047" s="97"/>
      <c r="R1047" s="95" t="str">
        <f>IF(INDEX(技能效果!O:O,MATCH(技能效果等级!B1047,技能效果!B:B,0))="","",INDEX(技能效果!O:O,MATCH(技能效果等级!B1047,技能效果!B:B,0)))</f>
        <v/>
      </c>
      <c r="S1047" s="97"/>
      <c r="T1047" s="97"/>
      <c r="U1047" s="97"/>
      <c r="V1047" s="96" t="str">
        <f>IF(INDEX(技能效果!AF:AF,MATCH(技能效果等级!B1047,技能效果!B:B,0))="","",INDEX(技能效果!AF:AF,MATCH(技能效果等级!B1047,技能效果!B:B,0)))</f>
        <v/>
      </c>
      <c r="W1047" s="95">
        <f t="shared" si="14"/>
        <v>95</v>
      </c>
      <c r="X1047" s="97"/>
      <c r="Y1047" s="97"/>
    </row>
    <row r="1048" spans="1:25" ht="16.5" x14ac:dyDescent="0.2">
      <c r="A1048" s="62">
        <v>1045</v>
      </c>
      <c r="B1048" s="95">
        <f>INDEX(技能效果!B:B,MATCH(技能效果等级!W1048,技能效果!AE:AE,0))</f>
        <v>130100602</v>
      </c>
      <c r="C1048" s="95" t="str">
        <f>INDEX(技能效果!C:C,MATCH(技能效果等级!B1048,技能效果!B:B,0))</f>
        <v>红莲缇娜技能1生成印记</v>
      </c>
      <c r="D1048" s="96" t="s">
        <v>873</v>
      </c>
      <c r="E1048" s="95">
        <v>1</v>
      </c>
      <c r="F1048" s="95">
        <f>INDEX(技能效果!H:H,MATCH(技能效果等级!B1048,技能效果!B:B,0))</f>
        <v>4104</v>
      </c>
      <c r="G1048" s="95">
        <f>IF(INDEX(技能效果!K:K,MATCH(B1048,技能效果!B:B,0))=0,INDEX(技能效果!I:I,MATCH(技能效果等级!B1048,技能效果!B:B,0)),INDEX(技能效果!I:I,MATCH(技能效果等级!B1048,技能效果!B:B,0))*VLOOKUP(E1048,技能数值计算!$C$19:$D$28,2,FALSE))</f>
        <v>0</v>
      </c>
      <c r="H1048" s="95">
        <f>INDEX(技能效果!J:J,MATCH(技能效果等级!B1048,技能效果!B:B,0))</f>
        <v>0</v>
      </c>
      <c r="I1048" s="97"/>
      <c r="J1048" s="97"/>
      <c r="K1048" s="97"/>
      <c r="L1048" s="97"/>
      <c r="M1048" s="97"/>
      <c r="N1048" s="96" t="str">
        <f>IF(INDEX(技能效果!L:L,MATCH(技能效果等级!B1048,技能效果!B:B,0))="","",INDEX(技能效果!L:L,MATCH(技能效果等级!B1048,技能效果!B:B,0)))</f>
        <v/>
      </c>
      <c r="O1048" s="95">
        <f>IF(INDEX(技能效果!N:N,MATCH(B1048,技能效果!B:B,0))=0,INDEX(技能效果!M:M,MATCH(技能效果等级!B1048,技能效果!B:B,0)),INDEX(技能效果!M:M,MATCH(技能效果等级!B1048,技能效果!B:B,0))*VLOOKUP(E1048,技能数值计算!$C$19:$D$28,2,FALSE))</f>
        <v>0</v>
      </c>
      <c r="P1048" s="97"/>
      <c r="Q1048" s="97"/>
      <c r="R1048" s="95" t="str">
        <f>IF(INDEX(技能效果!O:O,MATCH(技能效果等级!B1048,技能效果!B:B,0))="","",INDEX(技能效果!O:O,MATCH(技能效果等级!B1048,技能效果!B:B,0)))</f>
        <v/>
      </c>
      <c r="S1048" s="97"/>
      <c r="T1048" s="97"/>
      <c r="U1048" s="97"/>
      <c r="V1048" s="96" t="str">
        <f>IF(INDEX(技能效果!AF:AF,MATCH(技能效果等级!B1048,技能效果!B:B,0))="","",INDEX(技能效果!AF:AF,MATCH(技能效果等级!B1048,技能效果!B:B,0)))</f>
        <v/>
      </c>
      <c r="W1048" s="95">
        <f t="shared" si="14"/>
        <v>96</v>
      </c>
      <c r="X1048" s="97"/>
      <c r="Y1048" s="97"/>
    </row>
    <row r="1049" spans="1:25" ht="16.5" x14ac:dyDescent="0.2">
      <c r="A1049" s="62">
        <v>1046</v>
      </c>
      <c r="B1049" s="95">
        <f>INDEX(技能效果!B:B,MATCH(技能效果等级!W1049,技能效果!AE:AE,0))</f>
        <v>130100602</v>
      </c>
      <c r="C1049" s="95" t="str">
        <f>INDEX(技能效果!C:C,MATCH(技能效果等级!B1049,技能效果!B:B,0))</f>
        <v>红莲缇娜技能1生成印记</v>
      </c>
      <c r="D1049" s="96" t="s">
        <v>873</v>
      </c>
      <c r="E1049" s="95">
        <v>2</v>
      </c>
      <c r="F1049" s="95">
        <f>INDEX(技能效果!H:H,MATCH(技能效果等级!B1049,技能效果!B:B,0))</f>
        <v>4104</v>
      </c>
      <c r="G1049" s="95">
        <f>IF(INDEX(技能效果!K:K,MATCH(B1049,技能效果!B:B,0))=0,INDEX(技能效果!I:I,MATCH(技能效果等级!B1049,技能效果!B:B,0)),INDEX(技能效果!I:I,MATCH(技能效果等级!B1049,技能效果!B:B,0))*VLOOKUP(E1049,技能数值计算!$C$19:$D$28,2,FALSE))</f>
        <v>0</v>
      </c>
      <c r="H1049" s="95">
        <f>INDEX(技能效果!J:J,MATCH(技能效果等级!B1049,技能效果!B:B,0))</f>
        <v>0</v>
      </c>
      <c r="I1049" s="97"/>
      <c r="J1049" s="97"/>
      <c r="K1049" s="97"/>
      <c r="L1049" s="97"/>
      <c r="M1049" s="97"/>
      <c r="N1049" s="96" t="str">
        <f>IF(INDEX(技能效果!L:L,MATCH(技能效果等级!B1049,技能效果!B:B,0))="","",INDEX(技能效果!L:L,MATCH(技能效果等级!B1049,技能效果!B:B,0)))</f>
        <v/>
      </c>
      <c r="O1049" s="95">
        <f>IF(INDEX(技能效果!N:N,MATCH(B1049,技能效果!B:B,0))=0,INDEX(技能效果!M:M,MATCH(技能效果等级!B1049,技能效果!B:B,0)),INDEX(技能效果!M:M,MATCH(技能效果等级!B1049,技能效果!B:B,0))*VLOOKUP(E1049,技能数值计算!$C$19:$D$28,2,FALSE))</f>
        <v>0</v>
      </c>
      <c r="P1049" s="97"/>
      <c r="Q1049" s="97"/>
      <c r="R1049" s="95" t="str">
        <f>IF(INDEX(技能效果!O:O,MATCH(技能效果等级!B1049,技能效果!B:B,0))="","",INDEX(技能效果!O:O,MATCH(技能效果等级!B1049,技能效果!B:B,0)))</f>
        <v/>
      </c>
      <c r="S1049" s="97"/>
      <c r="T1049" s="97"/>
      <c r="U1049" s="97"/>
      <c r="V1049" s="96" t="str">
        <f>IF(INDEX(技能效果!AF:AF,MATCH(技能效果等级!B1049,技能效果!B:B,0))="","",INDEX(技能效果!AF:AF,MATCH(技能效果等级!B1049,技能效果!B:B,0)))</f>
        <v/>
      </c>
      <c r="W1049" s="95">
        <f t="shared" si="14"/>
        <v>96</v>
      </c>
      <c r="X1049" s="97"/>
      <c r="Y1049" s="97"/>
    </row>
    <row r="1050" spans="1:25" ht="16.5" x14ac:dyDescent="0.2">
      <c r="A1050" s="62">
        <v>1047</v>
      </c>
      <c r="B1050" s="95">
        <f>INDEX(技能效果!B:B,MATCH(技能效果等级!W1050,技能效果!AE:AE,0))</f>
        <v>130100602</v>
      </c>
      <c r="C1050" s="95" t="str">
        <f>INDEX(技能效果!C:C,MATCH(技能效果等级!B1050,技能效果!B:B,0))</f>
        <v>红莲缇娜技能1生成印记</v>
      </c>
      <c r="D1050" s="96" t="s">
        <v>873</v>
      </c>
      <c r="E1050" s="95">
        <v>3</v>
      </c>
      <c r="F1050" s="95">
        <f>INDEX(技能效果!H:H,MATCH(技能效果等级!B1050,技能效果!B:B,0))</f>
        <v>4104</v>
      </c>
      <c r="G1050" s="95">
        <f>IF(INDEX(技能效果!K:K,MATCH(B1050,技能效果!B:B,0))=0,INDEX(技能效果!I:I,MATCH(技能效果等级!B1050,技能效果!B:B,0)),INDEX(技能效果!I:I,MATCH(技能效果等级!B1050,技能效果!B:B,0))*VLOOKUP(E1050,技能数值计算!$C$19:$D$28,2,FALSE))</f>
        <v>0</v>
      </c>
      <c r="H1050" s="95">
        <f>INDEX(技能效果!J:J,MATCH(技能效果等级!B1050,技能效果!B:B,0))</f>
        <v>0</v>
      </c>
      <c r="I1050" s="97"/>
      <c r="J1050" s="97"/>
      <c r="K1050" s="97"/>
      <c r="L1050" s="97"/>
      <c r="M1050" s="97"/>
      <c r="N1050" s="96" t="str">
        <f>IF(INDEX(技能效果!L:L,MATCH(技能效果等级!B1050,技能效果!B:B,0))="","",INDEX(技能效果!L:L,MATCH(技能效果等级!B1050,技能效果!B:B,0)))</f>
        <v/>
      </c>
      <c r="O1050" s="95">
        <f>IF(INDEX(技能效果!N:N,MATCH(B1050,技能效果!B:B,0))=0,INDEX(技能效果!M:M,MATCH(技能效果等级!B1050,技能效果!B:B,0)),INDEX(技能效果!M:M,MATCH(技能效果等级!B1050,技能效果!B:B,0))*VLOOKUP(E1050,技能数值计算!$C$19:$D$28,2,FALSE))</f>
        <v>0</v>
      </c>
      <c r="P1050" s="97"/>
      <c r="Q1050" s="97"/>
      <c r="R1050" s="95" t="str">
        <f>IF(INDEX(技能效果!O:O,MATCH(技能效果等级!B1050,技能效果!B:B,0))="","",INDEX(技能效果!O:O,MATCH(技能效果等级!B1050,技能效果!B:B,0)))</f>
        <v/>
      </c>
      <c r="S1050" s="97"/>
      <c r="T1050" s="97"/>
      <c r="U1050" s="97"/>
      <c r="V1050" s="96" t="str">
        <f>IF(INDEX(技能效果!AF:AF,MATCH(技能效果等级!B1050,技能效果!B:B,0))="","",INDEX(技能效果!AF:AF,MATCH(技能效果等级!B1050,技能效果!B:B,0)))</f>
        <v/>
      </c>
      <c r="W1050" s="95">
        <f t="shared" si="14"/>
        <v>96</v>
      </c>
      <c r="X1050" s="97"/>
      <c r="Y1050" s="97"/>
    </row>
    <row r="1051" spans="1:25" ht="16.5" x14ac:dyDescent="0.2">
      <c r="A1051" s="62">
        <v>1048</v>
      </c>
      <c r="B1051" s="95">
        <f>INDEX(技能效果!B:B,MATCH(技能效果等级!W1051,技能效果!AE:AE,0))</f>
        <v>130100602</v>
      </c>
      <c r="C1051" s="95" t="str">
        <f>INDEX(技能效果!C:C,MATCH(技能效果等级!B1051,技能效果!B:B,0))</f>
        <v>红莲缇娜技能1生成印记</v>
      </c>
      <c r="D1051" s="96" t="s">
        <v>873</v>
      </c>
      <c r="E1051" s="95">
        <v>4</v>
      </c>
      <c r="F1051" s="95">
        <f>INDEX(技能效果!H:H,MATCH(技能效果等级!B1051,技能效果!B:B,0))</f>
        <v>4104</v>
      </c>
      <c r="G1051" s="95">
        <f>IF(INDEX(技能效果!K:K,MATCH(B1051,技能效果!B:B,0))=0,INDEX(技能效果!I:I,MATCH(技能效果等级!B1051,技能效果!B:B,0)),INDEX(技能效果!I:I,MATCH(技能效果等级!B1051,技能效果!B:B,0))*VLOOKUP(E1051,技能数值计算!$C$19:$D$28,2,FALSE))</f>
        <v>0</v>
      </c>
      <c r="H1051" s="95">
        <f>INDEX(技能效果!J:J,MATCH(技能效果等级!B1051,技能效果!B:B,0))</f>
        <v>0</v>
      </c>
      <c r="I1051" s="97"/>
      <c r="J1051" s="97"/>
      <c r="K1051" s="97"/>
      <c r="L1051" s="97"/>
      <c r="M1051" s="97"/>
      <c r="N1051" s="96" t="str">
        <f>IF(INDEX(技能效果!L:L,MATCH(技能效果等级!B1051,技能效果!B:B,0))="","",INDEX(技能效果!L:L,MATCH(技能效果等级!B1051,技能效果!B:B,0)))</f>
        <v/>
      </c>
      <c r="O1051" s="95">
        <f>IF(INDEX(技能效果!N:N,MATCH(B1051,技能效果!B:B,0))=0,INDEX(技能效果!M:M,MATCH(技能效果等级!B1051,技能效果!B:B,0)),INDEX(技能效果!M:M,MATCH(技能效果等级!B1051,技能效果!B:B,0))*VLOOKUP(E1051,技能数值计算!$C$19:$D$28,2,FALSE))</f>
        <v>0</v>
      </c>
      <c r="P1051" s="97"/>
      <c r="Q1051" s="97"/>
      <c r="R1051" s="95" t="str">
        <f>IF(INDEX(技能效果!O:O,MATCH(技能效果等级!B1051,技能效果!B:B,0))="","",INDEX(技能效果!O:O,MATCH(技能效果等级!B1051,技能效果!B:B,0)))</f>
        <v/>
      </c>
      <c r="S1051" s="97"/>
      <c r="T1051" s="97"/>
      <c r="U1051" s="97"/>
      <c r="V1051" s="96" t="str">
        <f>IF(INDEX(技能效果!AF:AF,MATCH(技能效果等级!B1051,技能效果!B:B,0))="","",INDEX(技能效果!AF:AF,MATCH(技能效果等级!B1051,技能效果!B:B,0)))</f>
        <v/>
      </c>
      <c r="W1051" s="95">
        <f t="shared" si="14"/>
        <v>96</v>
      </c>
      <c r="X1051" s="97"/>
      <c r="Y1051" s="97"/>
    </row>
    <row r="1052" spans="1:25" ht="16.5" x14ac:dyDescent="0.2">
      <c r="A1052" s="62">
        <v>1049</v>
      </c>
      <c r="B1052" s="95">
        <f>INDEX(技能效果!B:B,MATCH(技能效果等级!W1052,技能效果!AE:AE,0))</f>
        <v>130100602</v>
      </c>
      <c r="C1052" s="95" t="str">
        <f>INDEX(技能效果!C:C,MATCH(技能效果等级!B1052,技能效果!B:B,0))</f>
        <v>红莲缇娜技能1生成印记</v>
      </c>
      <c r="D1052" s="96" t="s">
        <v>873</v>
      </c>
      <c r="E1052" s="95">
        <v>5</v>
      </c>
      <c r="F1052" s="95">
        <f>INDEX(技能效果!H:H,MATCH(技能效果等级!B1052,技能效果!B:B,0))</f>
        <v>4104</v>
      </c>
      <c r="G1052" s="95">
        <f>IF(INDEX(技能效果!K:K,MATCH(B1052,技能效果!B:B,0))=0,INDEX(技能效果!I:I,MATCH(技能效果等级!B1052,技能效果!B:B,0)),INDEX(技能效果!I:I,MATCH(技能效果等级!B1052,技能效果!B:B,0))*VLOOKUP(E1052,技能数值计算!$C$19:$D$28,2,FALSE))</f>
        <v>0</v>
      </c>
      <c r="H1052" s="95">
        <f>INDEX(技能效果!J:J,MATCH(技能效果等级!B1052,技能效果!B:B,0))</f>
        <v>0</v>
      </c>
      <c r="I1052" s="97"/>
      <c r="J1052" s="97"/>
      <c r="K1052" s="97"/>
      <c r="L1052" s="97"/>
      <c r="M1052" s="97"/>
      <c r="N1052" s="96" t="str">
        <f>IF(INDEX(技能效果!L:L,MATCH(技能效果等级!B1052,技能效果!B:B,0))="","",INDEX(技能效果!L:L,MATCH(技能效果等级!B1052,技能效果!B:B,0)))</f>
        <v/>
      </c>
      <c r="O1052" s="95">
        <f>IF(INDEX(技能效果!N:N,MATCH(B1052,技能效果!B:B,0))=0,INDEX(技能效果!M:M,MATCH(技能效果等级!B1052,技能效果!B:B,0)),INDEX(技能效果!M:M,MATCH(技能效果等级!B1052,技能效果!B:B,0))*VLOOKUP(E1052,技能数值计算!$C$19:$D$28,2,FALSE))</f>
        <v>0</v>
      </c>
      <c r="P1052" s="97"/>
      <c r="Q1052" s="97"/>
      <c r="R1052" s="95" t="str">
        <f>IF(INDEX(技能效果!O:O,MATCH(技能效果等级!B1052,技能效果!B:B,0))="","",INDEX(技能效果!O:O,MATCH(技能效果等级!B1052,技能效果!B:B,0)))</f>
        <v/>
      </c>
      <c r="S1052" s="97"/>
      <c r="T1052" s="97"/>
      <c r="U1052" s="97"/>
      <c r="V1052" s="96" t="str">
        <f>IF(INDEX(技能效果!AF:AF,MATCH(技能效果等级!B1052,技能效果!B:B,0))="","",INDEX(技能效果!AF:AF,MATCH(技能效果等级!B1052,技能效果!B:B,0)))</f>
        <v/>
      </c>
      <c r="W1052" s="95">
        <f t="shared" si="14"/>
        <v>96</v>
      </c>
      <c r="X1052" s="97"/>
      <c r="Y1052" s="97"/>
    </row>
    <row r="1053" spans="1:25" ht="16.5" x14ac:dyDescent="0.2">
      <c r="A1053" s="62">
        <v>1050</v>
      </c>
      <c r="B1053" s="95">
        <f>INDEX(技能效果!B:B,MATCH(技能效果等级!W1053,技能效果!AE:AE,0))</f>
        <v>130100602</v>
      </c>
      <c r="C1053" s="95" t="str">
        <f>INDEX(技能效果!C:C,MATCH(技能效果等级!B1053,技能效果!B:B,0))</f>
        <v>红莲缇娜技能1生成印记</v>
      </c>
      <c r="D1053" s="96" t="s">
        <v>873</v>
      </c>
      <c r="E1053" s="95">
        <v>6</v>
      </c>
      <c r="F1053" s="95">
        <f>INDEX(技能效果!H:H,MATCH(技能效果等级!B1053,技能效果!B:B,0))</f>
        <v>4104</v>
      </c>
      <c r="G1053" s="95">
        <f>IF(INDEX(技能效果!K:K,MATCH(B1053,技能效果!B:B,0))=0,INDEX(技能效果!I:I,MATCH(技能效果等级!B1053,技能效果!B:B,0)),INDEX(技能效果!I:I,MATCH(技能效果等级!B1053,技能效果!B:B,0))*VLOOKUP(E1053,技能数值计算!$C$19:$D$28,2,FALSE))</f>
        <v>0</v>
      </c>
      <c r="H1053" s="95">
        <f>INDEX(技能效果!J:J,MATCH(技能效果等级!B1053,技能效果!B:B,0))</f>
        <v>0</v>
      </c>
      <c r="I1053" s="97"/>
      <c r="J1053" s="97"/>
      <c r="K1053" s="97"/>
      <c r="L1053" s="97"/>
      <c r="M1053" s="97"/>
      <c r="N1053" s="96" t="str">
        <f>IF(INDEX(技能效果!L:L,MATCH(技能效果等级!B1053,技能效果!B:B,0))="","",INDEX(技能效果!L:L,MATCH(技能效果等级!B1053,技能效果!B:B,0)))</f>
        <v/>
      </c>
      <c r="O1053" s="95">
        <f>IF(INDEX(技能效果!N:N,MATCH(B1053,技能效果!B:B,0))=0,INDEX(技能效果!M:M,MATCH(技能效果等级!B1053,技能效果!B:B,0)),INDEX(技能效果!M:M,MATCH(技能效果等级!B1053,技能效果!B:B,0))*VLOOKUP(E1053,技能数值计算!$C$19:$D$28,2,FALSE))</f>
        <v>0</v>
      </c>
      <c r="P1053" s="97"/>
      <c r="Q1053" s="97"/>
      <c r="R1053" s="95" t="str">
        <f>IF(INDEX(技能效果!O:O,MATCH(技能效果等级!B1053,技能效果!B:B,0))="","",INDEX(技能效果!O:O,MATCH(技能效果等级!B1053,技能效果!B:B,0)))</f>
        <v/>
      </c>
      <c r="S1053" s="97"/>
      <c r="T1053" s="97"/>
      <c r="U1053" s="97"/>
      <c r="V1053" s="96" t="str">
        <f>IF(INDEX(技能效果!AF:AF,MATCH(技能效果等级!B1053,技能效果!B:B,0))="","",INDEX(技能效果!AF:AF,MATCH(技能效果等级!B1053,技能效果!B:B,0)))</f>
        <v/>
      </c>
      <c r="W1053" s="95">
        <f t="shared" si="14"/>
        <v>96</v>
      </c>
      <c r="X1053" s="97"/>
      <c r="Y1053" s="97"/>
    </row>
    <row r="1054" spans="1:25" ht="16.5" x14ac:dyDescent="0.2">
      <c r="A1054" s="62">
        <v>1051</v>
      </c>
      <c r="B1054" s="95">
        <f>INDEX(技能效果!B:B,MATCH(技能效果等级!W1054,技能效果!AE:AE,0))</f>
        <v>130100602</v>
      </c>
      <c r="C1054" s="95" t="str">
        <f>INDEX(技能效果!C:C,MATCH(技能效果等级!B1054,技能效果!B:B,0))</f>
        <v>红莲缇娜技能1生成印记</v>
      </c>
      <c r="D1054" s="96" t="s">
        <v>873</v>
      </c>
      <c r="E1054" s="95">
        <v>7</v>
      </c>
      <c r="F1054" s="95">
        <f>INDEX(技能效果!H:H,MATCH(技能效果等级!B1054,技能效果!B:B,0))</f>
        <v>4104</v>
      </c>
      <c r="G1054" s="95">
        <f>IF(INDEX(技能效果!K:K,MATCH(B1054,技能效果!B:B,0))=0,INDEX(技能效果!I:I,MATCH(技能效果等级!B1054,技能效果!B:B,0)),INDEX(技能效果!I:I,MATCH(技能效果等级!B1054,技能效果!B:B,0))*VLOOKUP(E1054,技能数值计算!$C$19:$D$28,2,FALSE))</f>
        <v>0</v>
      </c>
      <c r="H1054" s="95">
        <f>INDEX(技能效果!J:J,MATCH(技能效果等级!B1054,技能效果!B:B,0))</f>
        <v>0</v>
      </c>
      <c r="I1054" s="97"/>
      <c r="J1054" s="97"/>
      <c r="K1054" s="97"/>
      <c r="L1054" s="97"/>
      <c r="M1054" s="97"/>
      <c r="N1054" s="96" t="str">
        <f>IF(INDEX(技能效果!L:L,MATCH(技能效果等级!B1054,技能效果!B:B,0))="","",INDEX(技能效果!L:L,MATCH(技能效果等级!B1054,技能效果!B:B,0)))</f>
        <v/>
      </c>
      <c r="O1054" s="95">
        <f>IF(INDEX(技能效果!N:N,MATCH(B1054,技能效果!B:B,0))=0,INDEX(技能效果!M:M,MATCH(技能效果等级!B1054,技能效果!B:B,0)),INDEX(技能效果!M:M,MATCH(技能效果等级!B1054,技能效果!B:B,0))*VLOOKUP(E1054,技能数值计算!$C$19:$D$28,2,FALSE))</f>
        <v>0</v>
      </c>
      <c r="P1054" s="97"/>
      <c r="Q1054" s="97"/>
      <c r="R1054" s="95" t="str">
        <f>IF(INDEX(技能效果!O:O,MATCH(技能效果等级!B1054,技能效果!B:B,0))="","",INDEX(技能效果!O:O,MATCH(技能效果等级!B1054,技能效果!B:B,0)))</f>
        <v/>
      </c>
      <c r="S1054" s="97"/>
      <c r="T1054" s="97"/>
      <c r="U1054" s="97"/>
      <c r="V1054" s="96" t="str">
        <f>IF(INDEX(技能效果!AF:AF,MATCH(技能效果等级!B1054,技能效果!B:B,0))="","",INDEX(技能效果!AF:AF,MATCH(技能效果等级!B1054,技能效果!B:B,0)))</f>
        <v/>
      </c>
      <c r="W1054" s="95">
        <f t="shared" si="14"/>
        <v>96</v>
      </c>
      <c r="X1054" s="97"/>
      <c r="Y1054" s="97"/>
    </row>
    <row r="1055" spans="1:25" ht="16.5" x14ac:dyDescent="0.2">
      <c r="A1055" s="62">
        <v>1052</v>
      </c>
      <c r="B1055" s="95">
        <f>INDEX(技能效果!B:B,MATCH(技能效果等级!W1055,技能效果!AE:AE,0))</f>
        <v>130100602</v>
      </c>
      <c r="C1055" s="95" t="str">
        <f>INDEX(技能效果!C:C,MATCH(技能效果等级!B1055,技能效果!B:B,0))</f>
        <v>红莲缇娜技能1生成印记</v>
      </c>
      <c r="D1055" s="96" t="s">
        <v>873</v>
      </c>
      <c r="E1055" s="95">
        <v>8</v>
      </c>
      <c r="F1055" s="95">
        <f>INDEX(技能效果!H:H,MATCH(技能效果等级!B1055,技能效果!B:B,0))</f>
        <v>4104</v>
      </c>
      <c r="G1055" s="95">
        <f>IF(INDEX(技能效果!K:K,MATCH(B1055,技能效果!B:B,0))=0,INDEX(技能效果!I:I,MATCH(技能效果等级!B1055,技能效果!B:B,0)),INDEX(技能效果!I:I,MATCH(技能效果等级!B1055,技能效果!B:B,0))*VLOOKUP(E1055,技能数值计算!$C$19:$D$28,2,FALSE))</f>
        <v>0</v>
      </c>
      <c r="H1055" s="95">
        <f>INDEX(技能效果!J:J,MATCH(技能效果等级!B1055,技能效果!B:B,0))</f>
        <v>0</v>
      </c>
      <c r="I1055" s="97"/>
      <c r="J1055" s="97"/>
      <c r="K1055" s="97"/>
      <c r="L1055" s="97"/>
      <c r="M1055" s="97"/>
      <c r="N1055" s="96" t="str">
        <f>IF(INDEX(技能效果!L:L,MATCH(技能效果等级!B1055,技能效果!B:B,0))="","",INDEX(技能效果!L:L,MATCH(技能效果等级!B1055,技能效果!B:B,0)))</f>
        <v/>
      </c>
      <c r="O1055" s="95">
        <f>IF(INDEX(技能效果!N:N,MATCH(B1055,技能效果!B:B,0))=0,INDEX(技能效果!M:M,MATCH(技能效果等级!B1055,技能效果!B:B,0)),INDEX(技能效果!M:M,MATCH(技能效果等级!B1055,技能效果!B:B,0))*VLOOKUP(E1055,技能数值计算!$C$19:$D$28,2,FALSE))</f>
        <v>0</v>
      </c>
      <c r="P1055" s="97"/>
      <c r="Q1055" s="97"/>
      <c r="R1055" s="95" t="str">
        <f>IF(INDEX(技能效果!O:O,MATCH(技能效果等级!B1055,技能效果!B:B,0))="","",INDEX(技能效果!O:O,MATCH(技能效果等级!B1055,技能效果!B:B,0)))</f>
        <v/>
      </c>
      <c r="S1055" s="97"/>
      <c r="T1055" s="97"/>
      <c r="U1055" s="97"/>
      <c r="V1055" s="96" t="str">
        <f>IF(INDEX(技能效果!AF:AF,MATCH(技能效果等级!B1055,技能效果!B:B,0))="","",INDEX(技能效果!AF:AF,MATCH(技能效果等级!B1055,技能效果!B:B,0)))</f>
        <v/>
      </c>
      <c r="W1055" s="95">
        <f t="shared" si="14"/>
        <v>96</v>
      </c>
      <c r="X1055" s="97"/>
      <c r="Y1055" s="97"/>
    </row>
    <row r="1056" spans="1:25" ht="16.5" x14ac:dyDescent="0.2">
      <c r="A1056" s="62">
        <v>1053</v>
      </c>
      <c r="B1056" s="95">
        <f>INDEX(技能效果!B:B,MATCH(技能效果等级!W1056,技能效果!AE:AE,0))</f>
        <v>130100602</v>
      </c>
      <c r="C1056" s="95" t="str">
        <f>INDEX(技能效果!C:C,MATCH(技能效果等级!B1056,技能效果!B:B,0))</f>
        <v>红莲缇娜技能1生成印记</v>
      </c>
      <c r="D1056" s="96" t="s">
        <v>873</v>
      </c>
      <c r="E1056" s="95">
        <v>9</v>
      </c>
      <c r="F1056" s="95">
        <f>INDEX(技能效果!H:H,MATCH(技能效果等级!B1056,技能效果!B:B,0))</f>
        <v>4104</v>
      </c>
      <c r="G1056" s="95">
        <f>IF(INDEX(技能效果!K:K,MATCH(B1056,技能效果!B:B,0))=0,INDEX(技能效果!I:I,MATCH(技能效果等级!B1056,技能效果!B:B,0)),INDEX(技能效果!I:I,MATCH(技能效果等级!B1056,技能效果!B:B,0))*VLOOKUP(E1056,技能数值计算!$C$19:$D$28,2,FALSE))</f>
        <v>0</v>
      </c>
      <c r="H1056" s="95">
        <f>INDEX(技能效果!J:J,MATCH(技能效果等级!B1056,技能效果!B:B,0))</f>
        <v>0</v>
      </c>
      <c r="I1056" s="97"/>
      <c r="J1056" s="97"/>
      <c r="K1056" s="97"/>
      <c r="L1056" s="97"/>
      <c r="M1056" s="97"/>
      <c r="N1056" s="96" t="str">
        <f>IF(INDEX(技能效果!L:L,MATCH(技能效果等级!B1056,技能效果!B:B,0))="","",INDEX(技能效果!L:L,MATCH(技能效果等级!B1056,技能效果!B:B,0)))</f>
        <v/>
      </c>
      <c r="O1056" s="95">
        <f>IF(INDEX(技能效果!N:N,MATCH(B1056,技能效果!B:B,0))=0,INDEX(技能效果!M:M,MATCH(技能效果等级!B1056,技能效果!B:B,0)),INDEX(技能效果!M:M,MATCH(技能效果等级!B1056,技能效果!B:B,0))*VLOOKUP(E1056,技能数值计算!$C$19:$D$28,2,FALSE))</f>
        <v>0</v>
      </c>
      <c r="P1056" s="97"/>
      <c r="Q1056" s="97"/>
      <c r="R1056" s="95" t="str">
        <f>IF(INDEX(技能效果!O:O,MATCH(技能效果等级!B1056,技能效果!B:B,0))="","",INDEX(技能效果!O:O,MATCH(技能效果等级!B1056,技能效果!B:B,0)))</f>
        <v/>
      </c>
      <c r="S1056" s="97"/>
      <c r="T1056" s="97"/>
      <c r="U1056" s="97"/>
      <c r="V1056" s="96" t="str">
        <f>IF(INDEX(技能效果!AF:AF,MATCH(技能效果等级!B1056,技能效果!B:B,0))="","",INDEX(技能效果!AF:AF,MATCH(技能效果等级!B1056,技能效果!B:B,0)))</f>
        <v/>
      </c>
      <c r="W1056" s="95">
        <f t="shared" si="14"/>
        <v>96</v>
      </c>
      <c r="X1056" s="97"/>
      <c r="Y1056" s="97"/>
    </row>
    <row r="1057" spans="1:25" ht="16.5" x14ac:dyDescent="0.2">
      <c r="A1057" s="62">
        <v>1054</v>
      </c>
      <c r="B1057" s="95">
        <f>INDEX(技能效果!B:B,MATCH(技能效果等级!W1057,技能效果!AE:AE,0))</f>
        <v>130100602</v>
      </c>
      <c r="C1057" s="95" t="str">
        <f>INDEX(技能效果!C:C,MATCH(技能效果等级!B1057,技能效果!B:B,0))</f>
        <v>红莲缇娜技能1生成印记</v>
      </c>
      <c r="D1057" s="96" t="s">
        <v>873</v>
      </c>
      <c r="E1057" s="95">
        <v>10</v>
      </c>
      <c r="F1057" s="95">
        <f>INDEX(技能效果!H:H,MATCH(技能效果等级!B1057,技能效果!B:B,0))</f>
        <v>4104</v>
      </c>
      <c r="G1057" s="95">
        <f>IF(INDEX(技能效果!K:K,MATCH(B1057,技能效果!B:B,0))=0,INDEX(技能效果!I:I,MATCH(技能效果等级!B1057,技能效果!B:B,0)),INDEX(技能效果!I:I,MATCH(技能效果等级!B1057,技能效果!B:B,0))*VLOOKUP(E1057,技能数值计算!$C$19:$D$28,2,FALSE))</f>
        <v>0</v>
      </c>
      <c r="H1057" s="95">
        <f>INDEX(技能效果!J:J,MATCH(技能效果等级!B1057,技能效果!B:B,0))</f>
        <v>0</v>
      </c>
      <c r="I1057" s="97"/>
      <c r="J1057" s="97"/>
      <c r="K1057" s="97"/>
      <c r="L1057" s="97"/>
      <c r="M1057" s="97"/>
      <c r="N1057" s="96" t="str">
        <f>IF(INDEX(技能效果!L:L,MATCH(技能效果等级!B1057,技能效果!B:B,0))="","",INDEX(技能效果!L:L,MATCH(技能效果等级!B1057,技能效果!B:B,0)))</f>
        <v/>
      </c>
      <c r="O1057" s="95">
        <f>IF(INDEX(技能效果!N:N,MATCH(B1057,技能效果!B:B,0))=0,INDEX(技能效果!M:M,MATCH(技能效果等级!B1057,技能效果!B:B,0)),INDEX(技能效果!M:M,MATCH(技能效果等级!B1057,技能效果!B:B,0))*VLOOKUP(E1057,技能数值计算!$C$19:$D$28,2,FALSE))</f>
        <v>0</v>
      </c>
      <c r="P1057" s="97"/>
      <c r="Q1057" s="97"/>
      <c r="R1057" s="95" t="str">
        <f>IF(INDEX(技能效果!O:O,MATCH(技能效果等级!B1057,技能效果!B:B,0))="","",INDEX(技能效果!O:O,MATCH(技能效果等级!B1057,技能效果!B:B,0)))</f>
        <v/>
      </c>
      <c r="S1057" s="97"/>
      <c r="T1057" s="97"/>
      <c r="U1057" s="97"/>
      <c r="V1057" s="96" t="str">
        <f>IF(INDEX(技能效果!AF:AF,MATCH(技能效果等级!B1057,技能效果!B:B,0))="","",INDEX(技能效果!AF:AF,MATCH(技能效果等级!B1057,技能效果!B:B,0)))</f>
        <v/>
      </c>
      <c r="W1057" s="95">
        <f t="shared" si="14"/>
        <v>96</v>
      </c>
      <c r="X1057" s="97"/>
      <c r="Y1057" s="97"/>
    </row>
    <row r="1058" spans="1:25" ht="16.5" x14ac:dyDescent="0.2">
      <c r="A1058" s="62">
        <v>1055</v>
      </c>
      <c r="B1058" s="95">
        <f>INDEX(技能效果!B:B,MATCH(技能效果等级!W1058,技能效果!AE:AE,0))</f>
        <v>130200601</v>
      </c>
      <c r="C1058" s="95" t="str">
        <f>INDEX(技能效果!C:C,MATCH(技能效果等级!B1058,技能效果!B:B,0))</f>
        <v>红莲缇娜技能2回复生命</v>
      </c>
      <c r="D1058" s="96" t="s">
        <v>873</v>
      </c>
      <c r="E1058" s="95">
        <v>1</v>
      </c>
      <c r="F1058" s="95">
        <f>INDEX(技能效果!H:H,MATCH(技能效果等级!B1058,技能效果!B:B,0))</f>
        <v>2003</v>
      </c>
      <c r="G1058" s="95">
        <f>IF(INDEX(技能效果!K:K,MATCH(B1058,技能效果!B:B,0))=0,INDEX(技能效果!I:I,MATCH(技能效果等级!B1058,技能效果!B:B,0)),INDEX(技能效果!I:I,MATCH(技能效果等级!B1058,技能效果!B:B,0))*VLOOKUP(E1058,技能数值计算!$C$19:$D$28,2,FALSE))</f>
        <v>0.15</v>
      </c>
      <c r="H1058" s="95">
        <f>INDEX(技能效果!J:J,MATCH(技能效果等级!B1058,技能效果!B:B,0))</f>
        <v>0</v>
      </c>
      <c r="I1058" s="97"/>
      <c r="J1058" s="97"/>
      <c r="K1058" s="97"/>
      <c r="L1058" s="97"/>
      <c r="M1058" s="97"/>
      <c r="N1058" s="96" t="str">
        <f>IF(INDEX(技能效果!L:L,MATCH(技能效果等级!B1058,技能效果!B:B,0))="","",INDEX(技能效果!L:L,MATCH(技能效果等级!B1058,技能效果!B:B,0)))</f>
        <v/>
      </c>
      <c r="O1058" s="95">
        <f>IF(INDEX(技能效果!N:N,MATCH(B1058,技能效果!B:B,0))=0,INDEX(技能效果!M:M,MATCH(技能效果等级!B1058,技能效果!B:B,0)),INDEX(技能效果!M:M,MATCH(技能效果等级!B1058,技能效果!B:B,0))*VLOOKUP(E1058,技能数值计算!$C$19:$D$28,2,FALSE))</f>
        <v>0</v>
      </c>
      <c r="P1058" s="97"/>
      <c r="Q1058" s="97"/>
      <c r="R1058" s="95" t="str">
        <f>IF(INDEX(技能效果!O:O,MATCH(技能效果等级!B1058,技能效果!B:B,0))="","",INDEX(技能效果!O:O,MATCH(技能效果等级!B1058,技能效果!B:B,0)))</f>
        <v/>
      </c>
      <c r="S1058" s="97"/>
      <c r="T1058" s="97"/>
      <c r="U1058" s="97"/>
      <c r="V1058" s="96" t="str">
        <f>IF(INDEX(技能效果!AF:AF,MATCH(技能效果等级!B1058,技能效果!B:B,0))="","",INDEX(技能效果!AF:AF,MATCH(技能效果等级!B1058,技能效果!B:B,0)))</f>
        <v/>
      </c>
      <c r="W1058" s="95">
        <f t="shared" si="14"/>
        <v>97</v>
      </c>
      <c r="X1058" s="97"/>
      <c r="Y1058" s="97"/>
    </row>
    <row r="1059" spans="1:25" ht="16.5" x14ac:dyDescent="0.2">
      <c r="A1059" s="62">
        <v>1056</v>
      </c>
      <c r="B1059" s="95">
        <f>INDEX(技能效果!B:B,MATCH(技能效果等级!W1059,技能效果!AE:AE,0))</f>
        <v>130200601</v>
      </c>
      <c r="C1059" s="95" t="str">
        <f>INDEX(技能效果!C:C,MATCH(技能效果等级!B1059,技能效果!B:B,0))</f>
        <v>红莲缇娜技能2回复生命</v>
      </c>
      <c r="D1059" s="96" t="s">
        <v>873</v>
      </c>
      <c r="E1059" s="95">
        <v>2</v>
      </c>
      <c r="F1059" s="95">
        <f>INDEX(技能效果!H:H,MATCH(技能效果等级!B1059,技能效果!B:B,0))</f>
        <v>2003</v>
      </c>
      <c r="G1059" s="95">
        <f>IF(INDEX(技能效果!K:K,MATCH(B1059,技能效果!B:B,0))=0,INDEX(技能效果!I:I,MATCH(技能效果等级!B1059,技能效果!B:B,0)),INDEX(技能效果!I:I,MATCH(技能效果等级!B1059,技能效果!B:B,0))*VLOOKUP(E1059,技能数值计算!$C$19:$D$28,2,FALSE))</f>
        <v>0.16200000000000001</v>
      </c>
      <c r="H1059" s="95">
        <f>INDEX(技能效果!J:J,MATCH(技能效果等级!B1059,技能效果!B:B,0))</f>
        <v>0</v>
      </c>
      <c r="I1059" s="97"/>
      <c r="J1059" s="97"/>
      <c r="K1059" s="97"/>
      <c r="L1059" s="97"/>
      <c r="M1059" s="97"/>
      <c r="N1059" s="96" t="str">
        <f>IF(INDEX(技能效果!L:L,MATCH(技能效果等级!B1059,技能效果!B:B,0))="","",INDEX(技能效果!L:L,MATCH(技能效果等级!B1059,技能效果!B:B,0)))</f>
        <v/>
      </c>
      <c r="O1059" s="95">
        <f>IF(INDEX(技能效果!N:N,MATCH(B1059,技能效果!B:B,0))=0,INDEX(技能效果!M:M,MATCH(技能效果等级!B1059,技能效果!B:B,0)),INDEX(技能效果!M:M,MATCH(技能效果等级!B1059,技能效果!B:B,0))*VLOOKUP(E1059,技能数值计算!$C$19:$D$28,2,FALSE))</f>
        <v>0</v>
      </c>
      <c r="P1059" s="97"/>
      <c r="Q1059" s="97"/>
      <c r="R1059" s="95" t="str">
        <f>IF(INDEX(技能效果!O:O,MATCH(技能效果等级!B1059,技能效果!B:B,0))="","",INDEX(技能效果!O:O,MATCH(技能效果等级!B1059,技能效果!B:B,0)))</f>
        <v/>
      </c>
      <c r="S1059" s="97"/>
      <c r="T1059" s="97"/>
      <c r="U1059" s="97"/>
      <c r="V1059" s="96" t="str">
        <f>IF(INDEX(技能效果!AF:AF,MATCH(技能效果等级!B1059,技能效果!B:B,0))="","",INDEX(技能效果!AF:AF,MATCH(技能效果等级!B1059,技能效果!B:B,0)))</f>
        <v/>
      </c>
      <c r="W1059" s="95">
        <f t="shared" si="14"/>
        <v>97</v>
      </c>
      <c r="X1059" s="97"/>
      <c r="Y1059" s="97"/>
    </row>
    <row r="1060" spans="1:25" ht="16.5" x14ac:dyDescent="0.2">
      <c r="A1060" s="62">
        <v>1057</v>
      </c>
      <c r="B1060" s="95">
        <f>INDEX(技能效果!B:B,MATCH(技能效果等级!W1060,技能效果!AE:AE,0))</f>
        <v>130200601</v>
      </c>
      <c r="C1060" s="95" t="str">
        <f>INDEX(技能效果!C:C,MATCH(技能效果等级!B1060,技能效果!B:B,0))</f>
        <v>红莲缇娜技能2回复生命</v>
      </c>
      <c r="D1060" s="96" t="s">
        <v>873</v>
      </c>
      <c r="E1060" s="95">
        <v>3</v>
      </c>
      <c r="F1060" s="95">
        <f>INDEX(技能效果!H:H,MATCH(技能效果等级!B1060,技能效果!B:B,0))</f>
        <v>2003</v>
      </c>
      <c r="G1060" s="95">
        <f>IF(INDEX(技能效果!K:K,MATCH(B1060,技能效果!B:B,0))=0,INDEX(技能效果!I:I,MATCH(技能效果等级!B1060,技能效果!B:B,0)),INDEX(技能效果!I:I,MATCH(技能效果等级!B1060,技能效果!B:B,0))*VLOOKUP(E1060,技能数值计算!$C$19:$D$28,2,FALSE))</f>
        <v>0.17399999999999999</v>
      </c>
      <c r="H1060" s="95">
        <f>INDEX(技能效果!J:J,MATCH(技能效果等级!B1060,技能效果!B:B,0))</f>
        <v>0</v>
      </c>
      <c r="I1060" s="97"/>
      <c r="J1060" s="97"/>
      <c r="K1060" s="97"/>
      <c r="L1060" s="97"/>
      <c r="M1060" s="97"/>
      <c r="N1060" s="96" t="str">
        <f>IF(INDEX(技能效果!L:L,MATCH(技能效果等级!B1060,技能效果!B:B,0))="","",INDEX(技能效果!L:L,MATCH(技能效果等级!B1060,技能效果!B:B,0)))</f>
        <v/>
      </c>
      <c r="O1060" s="95">
        <f>IF(INDEX(技能效果!N:N,MATCH(B1060,技能效果!B:B,0))=0,INDEX(技能效果!M:M,MATCH(技能效果等级!B1060,技能效果!B:B,0)),INDEX(技能效果!M:M,MATCH(技能效果等级!B1060,技能效果!B:B,0))*VLOOKUP(E1060,技能数值计算!$C$19:$D$28,2,FALSE))</f>
        <v>0</v>
      </c>
      <c r="P1060" s="97"/>
      <c r="Q1060" s="97"/>
      <c r="R1060" s="95" t="str">
        <f>IF(INDEX(技能效果!O:O,MATCH(技能效果等级!B1060,技能效果!B:B,0))="","",INDEX(技能效果!O:O,MATCH(技能效果等级!B1060,技能效果!B:B,0)))</f>
        <v/>
      </c>
      <c r="S1060" s="97"/>
      <c r="T1060" s="97"/>
      <c r="U1060" s="97"/>
      <c r="V1060" s="96" t="str">
        <f>IF(INDEX(技能效果!AF:AF,MATCH(技能效果等级!B1060,技能效果!B:B,0))="","",INDEX(技能效果!AF:AF,MATCH(技能效果等级!B1060,技能效果!B:B,0)))</f>
        <v/>
      </c>
      <c r="W1060" s="95">
        <f t="shared" si="14"/>
        <v>97</v>
      </c>
      <c r="X1060" s="97"/>
      <c r="Y1060" s="97"/>
    </row>
    <row r="1061" spans="1:25" ht="16.5" x14ac:dyDescent="0.2">
      <c r="A1061" s="62">
        <v>1058</v>
      </c>
      <c r="B1061" s="95">
        <f>INDEX(技能效果!B:B,MATCH(技能效果等级!W1061,技能效果!AE:AE,0))</f>
        <v>130200601</v>
      </c>
      <c r="C1061" s="95" t="str">
        <f>INDEX(技能效果!C:C,MATCH(技能效果等级!B1061,技能效果!B:B,0))</f>
        <v>红莲缇娜技能2回复生命</v>
      </c>
      <c r="D1061" s="96" t="s">
        <v>873</v>
      </c>
      <c r="E1061" s="95">
        <v>4</v>
      </c>
      <c r="F1061" s="95">
        <f>INDEX(技能效果!H:H,MATCH(技能效果等级!B1061,技能效果!B:B,0))</f>
        <v>2003</v>
      </c>
      <c r="G1061" s="95">
        <f>IF(INDEX(技能效果!K:K,MATCH(B1061,技能效果!B:B,0))=0,INDEX(技能效果!I:I,MATCH(技能效果等级!B1061,技能效果!B:B,0)),INDEX(技能效果!I:I,MATCH(技能效果等级!B1061,技能效果!B:B,0))*VLOOKUP(E1061,技能数值计算!$C$19:$D$28,2,FALSE))</f>
        <v>0.186</v>
      </c>
      <c r="H1061" s="95">
        <f>INDEX(技能效果!J:J,MATCH(技能效果等级!B1061,技能效果!B:B,0))</f>
        <v>0</v>
      </c>
      <c r="I1061" s="97"/>
      <c r="J1061" s="97"/>
      <c r="K1061" s="97"/>
      <c r="L1061" s="97"/>
      <c r="M1061" s="97"/>
      <c r="N1061" s="96" t="str">
        <f>IF(INDEX(技能效果!L:L,MATCH(技能效果等级!B1061,技能效果!B:B,0))="","",INDEX(技能效果!L:L,MATCH(技能效果等级!B1061,技能效果!B:B,0)))</f>
        <v/>
      </c>
      <c r="O1061" s="95">
        <f>IF(INDEX(技能效果!N:N,MATCH(B1061,技能效果!B:B,0))=0,INDEX(技能效果!M:M,MATCH(技能效果等级!B1061,技能效果!B:B,0)),INDEX(技能效果!M:M,MATCH(技能效果等级!B1061,技能效果!B:B,0))*VLOOKUP(E1061,技能数值计算!$C$19:$D$28,2,FALSE))</f>
        <v>0</v>
      </c>
      <c r="P1061" s="97"/>
      <c r="Q1061" s="97"/>
      <c r="R1061" s="95" t="str">
        <f>IF(INDEX(技能效果!O:O,MATCH(技能效果等级!B1061,技能效果!B:B,0))="","",INDEX(技能效果!O:O,MATCH(技能效果等级!B1061,技能效果!B:B,0)))</f>
        <v/>
      </c>
      <c r="S1061" s="97"/>
      <c r="T1061" s="97"/>
      <c r="U1061" s="97"/>
      <c r="V1061" s="96" t="str">
        <f>IF(INDEX(技能效果!AF:AF,MATCH(技能效果等级!B1061,技能效果!B:B,0))="","",INDEX(技能效果!AF:AF,MATCH(技能效果等级!B1061,技能效果!B:B,0)))</f>
        <v/>
      </c>
      <c r="W1061" s="95">
        <f t="shared" si="14"/>
        <v>97</v>
      </c>
      <c r="X1061" s="97"/>
      <c r="Y1061" s="97"/>
    </row>
    <row r="1062" spans="1:25" ht="16.5" x14ac:dyDescent="0.2">
      <c r="A1062" s="62">
        <v>1059</v>
      </c>
      <c r="B1062" s="95">
        <f>INDEX(技能效果!B:B,MATCH(技能效果等级!W1062,技能效果!AE:AE,0))</f>
        <v>130200601</v>
      </c>
      <c r="C1062" s="95" t="str">
        <f>INDEX(技能效果!C:C,MATCH(技能效果等级!B1062,技能效果!B:B,0))</f>
        <v>红莲缇娜技能2回复生命</v>
      </c>
      <c r="D1062" s="96" t="s">
        <v>873</v>
      </c>
      <c r="E1062" s="95">
        <v>5</v>
      </c>
      <c r="F1062" s="95">
        <f>INDEX(技能效果!H:H,MATCH(技能效果等级!B1062,技能效果!B:B,0))</f>
        <v>2003</v>
      </c>
      <c r="G1062" s="95">
        <f>IF(INDEX(技能效果!K:K,MATCH(B1062,技能效果!B:B,0))=0,INDEX(技能效果!I:I,MATCH(技能效果等级!B1062,技能效果!B:B,0)),INDEX(技能效果!I:I,MATCH(技能效果等级!B1062,技能效果!B:B,0))*VLOOKUP(E1062,技能数值计算!$C$19:$D$28,2,FALSE))</f>
        <v>0.19800000000000001</v>
      </c>
      <c r="H1062" s="95">
        <f>INDEX(技能效果!J:J,MATCH(技能效果等级!B1062,技能效果!B:B,0))</f>
        <v>0</v>
      </c>
      <c r="I1062" s="97"/>
      <c r="J1062" s="97"/>
      <c r="K1062" s="97"/>
      <c r="L1062" s="97"/>
      <c r="M1062" s="97"/>
      <c r="N1062" s="96" t="str">
        <f>IF(INDEX(技能效果!L:L,MATCH(技能效果等级!B1062,技能效果!B:B,0))="","",INDEX(技能效果!L:L,MATCH(技能效果等级!B1062,技能效果!B:B,0)))</f>
        <v/>
      </c>
      <c r="O1062" s="95">
        <f>IF(INDEX(技能效果!N:N,MATCH(B1062,技能效果!B:B,0))=0,INDEX(技能效果!M:M,MATCH(技能效果等级!B1062,技能效果!B:B,0)),INDEX(技能效果!M:M,MATCH(技能效果等级!B1062,技能效果!B:B,0))*VLOOKUP(E1062,技能数值计算!$C$19:$D$28,2,FALSE))</f>
        <v>0</v>
      </c>
      <c r="P1062" s="97"/>
      <c r="Q1062" s="97"/>
      <c r="R1062" s="95" t="str">
        <f>IF(INDEX(技能效果!O:O,MATCH(技能效果等级!B1062,技能效果!B:B,0))="","",INDEX(技能效果!O:O,MATCH(技能效果等级!B1062,技能效果!B:B,0)))</f>
        <v/>
      </c>
      <c r="S1062" s="97"/>
      <c r="T1062" s="97"/>
      <c r="U1062" s="97"/>
      <c r="V1062" s="96" t="str">
        <f>IF(INDEX(技能效果!AF:AF,MATCH(技能效果等级!B1062,技能效果!B:B,0))="","",INDEX(技能效果!AF:AF,MATCH(技能效果等级!B1062,技能效果!B:B,0)))</f>
        <v/>
      </c>
      <c r="W1062" s="95">
        <f t="shared" si="14"/>
        <v>97</v>
      </c>
      <c r="X1062" s="97"/>
      <c r="Y1062" s="97"/>
    </row>
    <row r="1063" spans="1:25" ht="16.5" x14ac:dyDescent="0.2">
      <c r="A1063" s="62">
        <v>1060</v>
      </c>
      <c r="B1063" s="95">
        <f>INDEX(技能效果!B:B,MATCH(技能效果等级!W1063,技能效果!AE:AE,0))</f>
        <v>130200601</v>
      </c>
      <c r="C1063" s="95" t="str">
        <f>INDEX(技能效果!C:C,MATCH(技能效果等级!B1063,技能效果!B:B,0))</f>
        <v>红莲缇娜技能2回复生命</v>
      </c>
      <c r="D1063" s="96" t="s">
        <v>873</v>
      </c>
      <c r="E1063" s="95">
        <v>6</v>
      </c>
      <c r="F1063" s="95">
        <f>INDEX(技能效果!H:H,MATCH(技能效果等级!B1063,技能效果!B:B,0))</f>
        <v>2003</v>
      </c>
      <c r="G1063" s="95">
        <f>IF(INDEX(技能效果!K:K,MATCH(B1063,技能效果!B:B,0))=0,INDEX(技能效果!I:I,MATCH(技能效果等级!B1063,技能效果!B:B,0)),INDEX(技能效果!I:I,MATCH(技能效果等级!B1063,技能效果!B:B,0))*VLOOKUP(E1063,技能数值计算!$C$19:$D$28,2,FALSE))</f>
        <v>0.216</v>
      </c>
      <c r="H1063" s="95">
        <f>INDEX(技能效果!J:J,MATCH(技能效果等级!B1063,技能效果!B:B,0))</f>
        <v>0</v>
      </c>
      <c r="I1063" s="97"/>
      <c r="J1063" s="97"/>
      <c r="K1063" s="97"/>
      <c r="L1063" s="97"/>
      <c r="M1063" s="97"/>
      <c r="N1063" s="96" t="str">
        <f>IF(INDEX(技能效果!L:L,MATCH(技能效果等级!B1063,技能效果!B:B,0))="","",INDEX(技能效果!L:L,MATCH(技能效果等级!B1063,技能效果!B:B,0)))</f>
        <v/>
      </c>
      <c r="O1063" s="95">
        <f>IF(INDEX(技能效果!N:N,MATCH(B1063,技能效果!B:B,0))=0,INDEX(技能效果!M:M,MATCH(技能效果等级!B1063,技能效果!B:B,0)),INDEX(技能效果!M:M,MATCH(技能效果等级!B1063,技能效果!B:B,0))*VLOOKUP(E1063,技能数值计算!$C$19:$D$28,2,FALSE))</f>
        <v>0</v>
      </c>
      <c r="P1063" s="97"/>
      <c r="Q1063" s="97"/>
      <c r="R1063" s="95" t="str">
        <f>IF(INDEX(技能效果!O:O,MATCH(技能效果等级!B1063,技能效果!B:B,0))="","",INDEX(技能效果!O:O,MATCH(技能效果等级!B1063,技能效果!B:B,0)))</f>
        <v/>
      </c>
      <c r="S1063" s="97"/>
      <c r="T1063" s="97"/>
      <c r="U1063" s="97"/>
      <c r="V1063" s="96" t="str">
        <f>IF(INDEX(技能效果!AF:AF,MATCH(技能效果等级!B1063,技能效果!B:B,0))="","",INDEX(技能效果!AF:AF,MATCH(技能效果等级!B1063,技能效果!B:B,0)))</f>
        <v/>
      </c>
      <c r="W1063" s="95">
        <f t="shared" si="14"/>
        <v>97</v>
      </c>
      <c r="X1063" s="97"/>
      <c r="Y1063" s="97"/>
    </row>
    <row r="1064" spans="1:25" ht="16.5" x14ac:dyDescent="0.2">
      <c r="A1064" s="62">
        <v>1061</v>
      </c>
      <c r="B1064" s="95">
        <f>INDEX(技能效果!B:B,MATCH(技能效果等级!W1064,技能效果!AE:AE,0))</f>
        <v>130200601</v>
      </c>
      <c r="C1064" s="95" t="str">
        <f>INDEX(技能效果!C:C,MATCH(技能效果等级!B1064,技能效果!B:B,0))</f>
        <v>红莲缇娜技能2回复生命</v>
      </c>
      <c r="D1064" s="96" t="s">
        <v>873</v>
      </c>
      <c r="E1064" s="95">
        <v>7</v>
      </c>
      <c r="F1064" s="95">
        <f>INDEX(技能效果!H:H,MATCH(技能效果等级!B1064,技能效果!B:B,0))</f>
        <v>2003</v>
      </c>
      <c r="G1064" s="95">
        <f>IF(INDEX(技能效果!K:K,MATCH(B1064,技能效果!B:B,0))=0,INDEX(技能效果!I:I,MATCH(技能效果等级!B1064,技能效果!B:B,0)),INDEX(技能效果!I:I,MATCH(技能效果等级!B1064,技能效果!B:B,0))*VLOOKUP(E1064,技能数值计算!$C$19:$D$28,2,FALSE))</f>
        <v>0.23399999999999999</v>
      </c>
      <c r="H1064" s="95">
        <f>INDEX(技能效果!J:J,MATCH(技能效果等级!B1064,技能效果!B:B,0))</f>
        <v>0</v>
      </c>
      <c r="I1064" s="97"/>
      <c r="J1064" s="97"/>
      <c r="K1064" s="97"/>
      <c r="L1064" s="97"/>
      <c r="M1064" s="97"/>
      <c r="N1064" s="96" t="str">
        <f>IF(INDEX(技能效果!L:L,MATCH(技能效果等级!B1064,技能效果!B:B,0))="","",INDEX(技能效果!L:L,MATCH(技能效果等级!B1064,技能效果!B:B,0)))</f>
        <v/>
      </c>
      <c r="O1064" s="95">
        <f>IF(INDEX(技能效果!N:N,MATCH(B1064,技能效果!B:B,0))=0,INDEX(技能效果!M:M,MATCH(技能效果等级!B1064,技能效果!B:B,0)),INDEX(技能效果!M:M,MATCH(技能效果等级!B1064,技能效果!B:B,0))*VLOOKUP(E1064,技能数值计算!$C$19:$D$28,2,FALSE))</f>
        <v>0</v>
      </c>
      <c r="P1064" s="97"/>
      <c r="Q1064" s="97"/>
      <c r="R1064" s="95" t="str">
        <f>IF(INDEX(技能效果!O:O,MATCH(技能效果等级!B1064,技能效果!B:B,0))="","",INDEX(技能效果!O:O,MATCH(技能效果等级!B1064,技能效果!B:B,0)))</f>
        <v/>
      </c>
      <c r="S1064" s="97"/>
      <c r="T1064" s="97"/>
      <c r="U1064" s="97"/>
      <c r="V1064" s="96" t="str">
        <f>IF(INDEX(技能效果!AF:AF,MATCH(技能效果等级!B1064,技能效果!B:B,0))="","",INDEX(技能效果!AF:AF,MATCH(技能效果等级!B1064,技能效果!B:B,0)))</f>
        <v/>
      </c>
      <c r="W1064" s="95">
        <f t="shared" si="14"/>
        <v>97</v>
      </c>
      <c r="X1064" s="97"/>
      <c r="Y1064" s="97"/>
    </row>
    <row r="1065" spans="1:25" ht="16.5" x14ac:dyDescent="0.2">
      <c r="A1065" s="62">
        <v>1062</v>
      </c>
      <c r="B1065" s="95">
        <f>INDEX(技能效果!B:B,MATCH(技能效果等级!W1065,技能效果!AE:AE,0))</f>
        <v>130200601</v>
      </c>
      <c r="C1065" s="95" t="str">
        <f>INDEX(技能效果!C:C,MATCH(技能效果等级!B1065,技能效果!B:B,0))</f>
        <v>红莲缇娜技能2回复生命</v>
      </c>
      <c r="D1065" s="96" t="s">
        <v>873</v>
      </c>
      <c r="E1065" s="95">
        <v>8</v>
      </c>
      <c r="F1065" s="95">
        <f>INDEX(技能效果!H:H,MATCH(技能效果等级!B1065,技能效果!B:B,0))</f>
        <v>2003</v>
      </c>
      <c r="G1065" s="95">
        <f>IF(INDEX(技能效果!K:K,MATCH(B1065,技能效果!B:B,0))=0,INDEX(技能效果!I:I,MATCH(技能效果等级!B1065,技能效果!B:B,0)),INDEX(技能效果!I:I,MATCH(技能效果等级!B1065,技能效果!B:B,0))*VLOOKUP(E1065,技能数值计算!$C$19:$D$28,2,FALSE))</f>
        <v>0.252</v>
      </c>
      <c r="H1065" s="95">
        <f>INDEX(技能效果!J:J,MATCH(技能效果等级!B1065,技能效果!B:B,0))</f>
        <v>0</v>
      </c>
      <c r="I1065" s="97"/>
      <c r="J1065" s="97"/>
      <c r="K1065" s="97"/>
      <c r="L1065" s="97"/>
      <c r="M1065" s="97"/>
      <c r="N1065" s="96" t="str">
        <f>IF(INDEX(技能效果!L:L,MATCH(技能效果等级!B1065,技能效果!B:B,0))="","",INDEX(技能效果!L:L,MATCH(技能效果等级!B1065,技能效果!B:B,0)))</f>
        <v/>
      </c>
      <c r="O1065" s="95">
        <f>IF(INDEX(技能效果!N:N,MATCH(B1065,技能效果!B:B,0))=0,INDEX(技能效果!M:M,MATCH(技能效果等级!B1065,技能效果!B:B,0)),INDEX(技能效果!M:M,MATCH(技能效果等级!B1065,技能效果!B:B,0))*VLOOKUP(E1065,技能数值计算!$C$19:$D$28,2,FALSE))</f>
        <v>0</v>
      </c>
      <c r="P1065" s="97"/>
      <c r="Q1065" s="97"/>
      <c r="R1065" s="95" t="str">
        <f>IF(INDEX(技能效果!O:O,MATCH(技能效果等级!B1065,技能效果!B:B,0))="","",INDEX(技能效果!O:O,MATCH(技能效果等级!B1065,技能效果!B:B,0)))</f>
        <v/>
      </c>
      <c r="S1065" s="97"/>
      <c r="T1065" s="97"/>
      <c r="U1065" s="97"/>
      <c r="V1065" s="96" t="str">
        <f>IF(INDEX(技能效果!AF:AF,MATCH(技能效果等级!B1065,技能效果!B:B,0))="","",INDEX(技能效果!AF:AF,MATCH(技能效果等级!B1065,技能效果!B:B,0)))</f>
        <v/>
      </c>
      <c r="W1065" s="95">
        <f t="shared" si="14"/>
        <v>97</v>
      </c>
      <c r="X1065" s="97"/>
      <c r="Y1065" s="97"/>
    </row>
    <row r="1066" spans="1:25" ht="16.5" x14ac:dyDescent="0.2">
      <c r="A1066" s="62">
        <v>1063</v>
      </c>
      <c r="B1066" s="95">
        <f>INDEX(技能效果!B:B,MATCH(技能效果等级!W1066,技能效果!AE:AE,0))</f>
        <v>130200601</v>
      </c>
      <c r="C1066" s="95" t="str">
        <f>INDEX(技能效果!C:C,MATCH(技能效果等级!B1066,技能效果!B:B,0))</f>
        <v>红莲缇娜技能2回复生命</v>
      </c>
      <c r="D1066" s="96" t="s">
        <v>873</v>
      </c>
      <c r="E1066" s="95">
        <v>9</v>
      </c>
      <c r="F1066" s="95">
        <f>INDEX(技能效果!H:H,MATCH(技能效果等级!B1066,技能效果!B:B,0))</f>
        <v>2003</v>
      </c>
      <c r="G1066" s="95">
        <f>IF(INDEX(技能效果!K:K,MATCH(B1066,技能效果!B:B,0))=0,INDEX(技能效果!I:I,MATCH(技能效果等级!B1066,技能效果!B:B,0)),INDEX(技能效果!I:I,MATCH(技能效果等级!B1066,技能效果!B:B,0))*VLOOKUP(E1066,技能数值计算!$C$19:$D$28,2,FALSE))</f>
        <v>0.27600000000000002</v>
      </c>
      <c r="H1066" s="95">
        <f>INDEX(技能效果!J:J,MATCH(技能效果等级!B1066,技能效果!B:B,0))</f>
        <v>0</v>
      </c>
      <c r="I1066" s="97"/>
      <c r="J1066" s="97"/>
      <c r="K1066" s="97"/>
      <c r="L1066" s="97"/>
      <c r="M1066" s="97"/>
      <c r="N1066" s="96" t="str">
        <f>IF(INDEX(技能效果!L:L,MATCH(技能效果等级!B1066,技能效果!B:B,0))="","",INDEX(技能效果!L:L,MATCH(技能效果等级!B1066,技能效果!B:B,0)))</f>
        <v/>
      </c>
      <c r="O1066" s="95">
        <f>IF(INDEX(技能效果!N:N,MATCH(B1066,技能效果!B:B,0))=0,INDEX(技能效果!M:M,MATCH(技能效果等级!B1066,技能效果!B:B,0)),INDEX(技能效果!M:M,MATCH(技能效果等级!B1066,技能效果!B:B,0))*VLOOKUP(E1066,技能数值计算!$C$19:$D$28,2,FALSE))</f>
        <v>0</v>
      </c>
      <c r="P1066" s="97"/>
      <c r="Q1066" s="97"/>
      <c r="R1066" s="95" t="str">
        <f>IF(INDEX(技能效果!O:O,MATCH(技能效果等级!B1066,技能效果!B:B,0))="","",INDEX(技能效果!O:O,MATCH(技能效果等级!B1066,技能效果!B:B,0)))</f>
        <v/>
      </c>
      <c r="S1066" s="97"/>
      <c r="T1066" s="97"/>
      <c r="U1066" s="97"/>
      <c r="V1066" s="96" t="str">
        <f>IF(INDEX(技能效果!AF:AF,MATCH(技能效果等级!B1066,技能效果!B:B,0))="","",INDEX(技能效果!AF:AF,MATCH(技能效果等级!B1066,技能效果!B:B,0)))</f>
        <v/>
      </c>
      <c r="W1066" s="95">
        <f t="shared" si="14"/>
        <v>97</v>
      </c>
      <c r="X1066" s="97"/>
      <c r="Y1066" s="97"/>
    </row>
    <row r="1067" spans="1:25" ht="16.5" x14ac:dyDescent="0.2">
      <c r="A1067" s="62">
        <v>1064</v>
      </c>
      <c r="B1067" s="95">
        <f>INDEX(技能效果!B:B,MATCH(技能效果等级!W1067,技能效果!AE:AE,0))</f>
        <v>130200601</v>
      </c>
      <c r="C1067" s="95" t="str">
        <f>INDEX(技能效果!C:C,MATCH(技能效果等级!B1067,技能效果!B:B,0))</f>
        <v>红莲缇娜技能2回复生命</v>
      </c>
      <c r="D1067" s="96" t="s">
        <v>873</v>
      </c>
      <c r="E1067" s="95">
        <v>10</v>
      </c>
      <c r="F1067" s="95">
        <f>INDEX(技能效果!H:H,MATCH(技能效果等级!B1067,技能效果!B:B,0))</f>
        <v>2003</v>
      </c>
      <c r="G1067" s="95">
        <f>IF(INDEX(技能效果!K:K,MATCH(B1067,技能效果!B:B,0))=0,INDEX(技能效果!I:I,MATCH(技能效果等级!B1067,技能效果!B:B,0)),INDEX(技能效果!I:I,MATCH(技能效果等级!B1067,技能效果!B:B,0))*VLOOKUP(E1067,技能数值计算!$C$19:$D$28,2,FALSE))</f>
        <v>0.3</v>
      </c>
      <c r="H1067" s="95">
        <f>INDEX(技能效果!J:J,MATCH(技能效果等级!B1067,技能效果!B:B,0))</f>
        <v>0</v>
      </c>
      <c r="I1067" s="97"/>
      <c r="J1067" s="97"/>
      <c r="K1067" s="97"/>
      <c r="L1067" s="97"/>
      <c r="M1067" s="97"/>
      <c r="N1067" s="96" t="str">
        <f>IF(INDEX(技能效果!L:L,MATCH(技能效果等级!B1067,技能效果!B:B,0))="","",INDEX(技能效果!L:L,MATCH(技能效果等级!B1067,技能效果!B:B,0)))</f>
        <v/>
      </c>
      <c r="O1067" s="95">
        <f>IF(INDEX(技能效果!N:N,MATCH(B1067,技能效果!B:B,0))=0,INDEX(技能效果!M:M,MATCH(技能效果等级!B1067,技能效果!B:B,0)),INDEX(技能效果!M:M,MATCH(技能效果等级!B1067,技能效果!B:B,0))*VLOOKUP(E1067,技能数值计算!$C$19:$D$28,2,FALSE))</f>
        <v>0</v>
      </c>
      <c r="P1067" s="97"/>
      <c r="Q1067" s="97"/>
      <c r="R1067" s="95" t="str">
        <f>IF(INDEX(技能效果!O:O,MATCH(技能效果等级!B1067,技能效果!B:B,0))="","",INDEX(技能效果!O:O,MATCH(技能效果等级!B1067,技能效果!B:B,0)))</f>
        <v/>
      </c>
      <c r="S1067" s="97"/>
      <c r="T1067" s="97"/>
      <c r="U1067" s="97"/>
      <c r="V1067" s="96" t="str">
        <f>IF(INDEX(技能效果!AF:AF,MATCH(技能效果等级!B1067,技能效果!B:B,0))="","",INDEX(技能效果!AF:AF,MATCH(技能效果等级!B1067,技能效果!B:B,0)))</f>
        <v/>
      </c>
      <c r="W1067" s="95">
        <f t="shared" si="14"/>
        <v>97</v>
      </c>
      <c r="X1067" s="97"/>
      <c r="Y1067" s="97"/>
    </row>
    <row r="1068" spans="1:25" ht="16.5" x14ac:dyDescent="0.2">
      <c r="A1068" s="62">
        <v>1065</v>
      </c>
      <c r="B1068" s="95">
        <f>INDEX(技能效果!B:B,MATCH(技能效果等级!W1068,技能效果!AE:AE,0))</f>
        <v>130100701</v>
      </c>
      <c r="C1068" s="95" t="str">
        <f>INDEX(技能效果!C:C,MATCH(技能效果等级!B1068,技能效果!B:B,0))</f>
        <v>战斗曹焱兵技能1伤害</v>
      </c>
      <c r="D1068" s="96" t="s">
        <v>873</v>
      </c>
      <c r="E1068" s="95">
        <v>1</v>
      </c>
      <c r="F1068" s="95">
        <f>INDEX(技能效果!H:H,MATCH(技能效果等级!B1068,技能效果!B:B,0))</f>
        <v>1001</v>
      </c>
      <c r="G1068" s="95">
        <f>IF(INDEX(技能效果!K:K,MATCH(B1068,技能效果!B:B,0))=0,INDEX(技能效果!I:I,MATCH(技能效果等级!B1068,技能效果!B:B,0)),INDEX(技能效果!I:I,MATCH(技能效果等级!B1068,技能效果!B:B,0))*VLOOKUP(E1068,技能数值计算!$C$19:$D$28,2,FALSE))</f>
        <v>1</v>
      </c>
      <c r="H1068" s="95">
        <f>INDEX(技能效果!J:J,MATCH(技能效果等级!B1068,技能效果!B:B,0))</f>
        <v>0</v>
      </c>
      <c r="I1068" s="97"/>
      <c r="J1068" s="97"/>
      <c r="K1068" s="97"/>
      <c r="L1068" s="97"/>
      <c r="M1068" s="97"/>
      <c r="N1068" s="96" t="str">
        <f>IF(INDEX(技能效果!L:L,MATCH(技能效果等级!B1068,技能效果!B:B,0))="","",INDEX(技能效果!L:L,MATCH(技能效果等级!B1068,技能效果!B:B,0)))</f>
        <v/>
      </c>
      <c r="O1068" s="95">
        <f>IF(INDEX(技能效果!N:N,MATCH(B1068,技能效果!B:B,0))=0,INDEX(技能效果!M:M,MATCH(技能效果等级!B1068,技能效果!B:B,0)),INDEX(技能效果!M:M,MATCH(技能效果等级!B1068,技能效果!B:B,0))*VLOOKUP(E1068,技能数值计算!$C$19:$D$28,2,FALSE))</f>
        <v>0</v>
      </c>
      <c r="P1068" s="97"/>
      <c r="Q1068" s="97"/>
      <c r="R1068" s="95" t="str">
        <f>IF(INDEX(技能效果!O:O,MATCH(技能效果等级!B1068,技能效果!B:B,0))="","",INDEX(技能效果!O:O,MATCH(技能效果等级!B1068,技能效果!B:B,0)))</f>
        <v/>
      </c>
      <c r="S1068" s="97"/>
      <c r="T1068" s="97"/>
      <c r="U1068" s="97"/>
      <c r="V1068" s="96" t="str">
        <f>IF(INDEX(技能效果!AF:AF,MATCH(技能效果等级!B1068,技能效果!B:B,0))="","",INDEX(技能效果!AF:AF,MATCH(技能效果等级!B1068,技能效果!B:B,0)))</f>
        <v/>
      </c>
      <c r="W1068" s="95">
        <f t="shared" si="14"/>
        <v>98</v>
      </c>
      <c r="X1068" s="97"/>
      <c r="Y1068" s="97"/>
    </row>
    <row r="1069" spans="1:25" ht="16.5" x14ac:dyDescent="0.2">
      <c r="A1069" s="62">
        <v>1066</v>
      </c>
      <c r="B1069" s="95">
        <f>INDEX(技能效果!B:B,MATCH(技能效果等级!W1069,技能效果!AE:AE,0))</f>
        <v>130100701</v>
      </c>
      <c r="C1069" s="95" t="str">
        <f>INDEX(技能效果!C:C,MATCH(技能效果等级!B1069,技能效果!B:B,0))</f>
        <v>战斗曹焱兵技能1伤害</v>
      </c>
      <c r="D1069" s="96" t="s">
        <v>873</v>
      </c>
      <c r="E1069" s="95">
        <v>2</v>
      </c>
      <c r="F1069" s="95">
        <f>INDEX(技能效果!H:H,MATCH(技能效果等级!B1069,技能效果!B:B,0))</f>
        <v>1001</v>
      </c>
      <c r="G1069" s="95">
        <f>IF(INDEX(技能效果!K:K,MATCH(B1069,技能效果!B:B,0))=0,INDEX(技能效果!I:I,MATCH(技能效果等级!B1069,技能效果!B:B,0)),INDEX(技能效果!I:I,MATCH(技能效果等级!B1069,技能效果!B:B,0))*VLOOKUP(E1069,技能数值计算!$C$19:$D$28,2,FALSE))</f>
        <v>1.08</v>
      </c>
      <c r="H1069" s="95">
        <f>INDEX(技能效果!J:J,MATCH(技能效果等级!B1069,技能效果!B:B,0))</f>
        <v>0</v>
      </c>
      <c r="I1069" s="97"/>
      <c r="J1069" s="97"/>
      <c r="K1069" s="97"/>
      <c r="L1069" s="97"/>
      <c r="M1069" s="97"/>
      <c r="N1069" s="96" t="str">
        <f>IF(INDEX(技能效果!L:L,MATCH(技能效果等级!B1069,技能效果!B:B,0))="","",INDEX(技能效果!L:L,MATCH(技能效果等级!B1069,技能效果!B:B,0)))</f>
        <v/>
      </c>
      <c r="O1069" s="95">
        <f>IF(INDEX(技能效果!N:N,MATCH(B1069,技能效果!B:B,0))=0,INDEX(技能效果!M:M,MATCH(技能效果等级!B1069,技能效果!B:B,0)),INDEX(技能效果!M:M,MATCH(技能效果等级!B1069,技能效果!B:B,0))*VLOOKUP(E1069,技能数值计算!$C$19:$D$28,2,FALSE))</f>
        <v>0</v>
      </c>
      <c r="P1069" s="97"/>
      <c r="Q1069" s="97"/>
      <c r="R1069" s="95" t="str">
        <f>IF(INDEX(技能效果!O:O,MATCH(技能效果等级!B1069,技能效果!B:B,0))="","",INDEX(技能效果!O:O,MATCH(技能效果等级!B1069,技能效果!B:B,0)))</f>
        <v/>
      </c>
      <c r="S1069" s="97"/>
      <c r="T1069" s="97"/>
      <c r="U1069" s="97"/>
      <c r="V1069" s="96" t="str">
        <f>IF(INDEX(技能效果!AF:AF,MATCH(技能效果等级!B1069,技能效果!B:B,0))="","",INDEX(技能效果!AF:AF,MATCH(技能效果等级!B1069,技能效果!B:B,0)))</f>
        <v/>
      </c>
      <c r="W1069" s="95">
        <f t="shared" ref="W1069:W1132" si="15">W1059+1</f>
        <v>98</v>
      </c>
      <c r="X1069" s="97"/>
      <c r="Y1069" s="97"/>
    </row>
    <row r="1070" spans="1:25" ht="16.5" x14ac:dyDescent="0.2">
      <c r="A1070" s="62">
        <v>1067</v>
      </c>
      <c r="B1070" s="95">
        <f>INDEX(技能效果!B:B,MATCH(技能效果等级!W1070,技能效果!AE:AE,0))</f>
        <v>130100701</v>
      </c>
      <c r="C1070" s="95" t="str">
        <f>INDEX(技能效果!C:C,MATCH(技能效果等级!B1070,技能效果!B:B,0))</f>
        <v>战斗曹焱兵技能1伤害</v>
      </c>
      <c r="D1070" s="96" t="s">
        <v>873</v>
      </c>
      <c r="E1070" s="95">
        <v>3</v>
      </c>
      <c r="F1070" s="95">
        <f>INDEX(技能效果!H:H,MATCH(技能效果等级!B1070,技能效果!B:B,0))</f>
        <v>1001</v>
      </c>
      <c r="G1070" s="95">
        <f>IF(INDEX(技能效果!K:K,MATCH(B1070,技能效果!B:B,0))=0,INDEX(技能效果!I:I,MATCH(技能效果等级!B1070,技能效果!B:B,0)),INDEX(技能效果!I:I,MATCH(技能效果等级!B1070,技能效果!B:B,0))*VLOOKUP(E1070,技能数值计算!$C$19:$D$28,2,FALSE))</f>
        <v>1.1599999999999999</v>
      </c>
      <c r="H1070" s="95">
        <f>INDEX(技能效果!J:J,MATCH(技能效果等级!B1070,技能效果!B:B,0))</f>
        <v>0</v>
      </c>
      <c r="I1070" s="97"/>
      <c r="J1070" s="97"/>
      <c r="K1070" s="97"/>
      <c r="L1070" s="97"/>
      <c r="M1070" s="97"/>
      <c r="N1070" s="96" t="str">
        <f>IF(INDEX(技能效果!L:L,MATCH(技能效果等级!B1070,技能效果!B:B,0))="","",INDEX(技能效果!L:L,MATCH(技能效果等级!B1070,技能效果!B:B,0)))</f>
        <v/>
      </c>
      <c r="O1070" s="95">
        <f>IF(INDEX(技能效果!N:N,MATCH(B1070,技能效果!B:B,0))=0,INDEX(技能效果!M:M,MATCH(技能效果等级!B1070,技能效果!B:B,0)),INDEX(技能效果!M:M,MATCH(技能效果等级!B1070,技能效果!B:B,0))*VLOOKUP(E1070,技能数值计算!$C$19:$D$28,2,FALSE))</f>
        <v>0</v>
      </c>
      <c r="P1070" s="97"/>
      <c r="Q1070" s="97"/>
      <c r="R1070" s="95" t="str">
        <f>IF(INDEX(技能效果!O:O,MATCH(技能效果等级!B1070,技能效果!B:B,0))="","",INDEX(技能效果!O:O,MATCH(技能效果等级!B1070,技能效果!B:B,0)))</f>
        <v/>
      </c>
      <c r="S1070" s="97"/>
      <c r="T1070" s="97"/>
      <c r="U1070" s="97"/>
      <c r="V1070" s="96" t="str">
        <f>IF(INDEX(技能效果!AF:AF,MATCH(技能效果等级!B1070,技能效果!B:B,0))="","",INDEX(技能效果!AF:AF,MATCH(技能效果等级!B1070,技能效果!B:B,0)))</f>
        <v/>
      </c>
      <c r="W1070" s="95">
        <f t="shared" si="15"/>
        <v>98</v>
      </c>
      <c r="X1070" s="97"/>
      <c r="Y1070" s="97"/>
    </row>
    <row r="1071" spans="1:25" ht="16.5" x14ac:dyDescent="0.2">
      <c r="A1071" s="62">
        <v>1068</v>
      </c>
      <c r="B1071" s="95">
        <f>INDEX(技能效果!B:B,MATCH(技能效果等级!W1071,技能效果!AE:AE,0))</f>
        <v>130100701</v>
      </c>
      <c r="C1071" s="95" t="str">
        <f>INDEX(技能效果!C:C,MATCH(技能效果等级!B1071,技能效果!B:B,0))</f>
        <v>战斗曹焱兵技能1伤害</v>
      </c>
      <c r="D1071" s="96" t="s">
        <v>873</v>
      </c>
      <c r="E1071" s="95">
        <v>4</v>
      </c>
      <c r="F1071" s="95">
        <f>INDEX(技能效果!H:H,MATCH(技能效果等级!B1071,技能效果!B:B,0))</f>
        <v>1001</v>
      </c>
      <c r="G1071" s="95">
        <f>IF(INDEX(技能效果!K:K,MATCH(B1071,技能效果!B:B,0))=0,INDEX(技能效果!I:I,MATCH(技能效果等级!B1071,技能效果!B:B,0)),INDEX(技能效果!I:I,MATCH(技能效果等级!B1071,技能效果!B:B,0))*VLOOKUP(E1071,技能数值计算!$C$19:$D$28,2,FALSE))</f>
        <v>1.24</v>
      </c>
      <c r="H1071" s="95">
        <f>INDEX(技能效果!J:J,MATCH(技能效果等级!B1071,技能效果!B:B,0))</f>
        <v>0</v>
      </c>
      <c r="I1071" s="97"/>
      <c r="J1071" s="97"/>
      <c r="K1071" s="97"/>
      <c r="L1071" s="97"/>
      <c r="M1071" s="97"/>
      <c r="N1071" s="96" t="str">
        <f>IF(INDEX(技能效果!L:L,MATCH(技能效果等级!B1071,技能效果!B:B,0))="","",INDEX(技能效果!L:L,MATCH(技能效果等级!B1071,技能效果!B:B,0)))</f>
        <v/>
      </c>
      <c r="O1071" s="95">
        <f>IF(INDEX(技能效果!N:N,MATCH(B1071,技能效果!B:B,0))=0,INDEX(技能效果!M:M,MATCH(技能效果等级!B1071,技能效果!B:B,0)),INDEX(技能效果!M:M,MATCH(技能效果等级!B1071,技能效果!B:B,0))*VLOOKUP(E1071,技能数值计算!$C$19:$D$28,2,FALSE))</f>
        <v>0</v>
      </c>
      <c r="P1071" s="97"/>
      <c r="Q1071" s="97"/>
      <c r="R1071" s="95" t="str">
        <f>IF(INDEX(技能效果!O:O,MATCH(技能效果等级!B1071,技能效果!B:B,0))="","",INDEX(技能效果!O:O,MATCH(技能效果等级!B1071,技能效果!B:B,0)))</f>
        <v/>
      </c>
      <c r="S1071" s="97"/>
      <c r="T1071" s="97"/>
      <c r="U1071" s="97"/>
      <c r="V1071" s="96" t="str">
        <f>IF(INDEX(技能效果!AF:AF,MATCH(技能效果等级!B1071,技能效果!B:B,0))="","",INDEX(技能效果!AF:AF,MATCH(技能效果等级!B1071,技能效果!B:B,0)))</f>
        <v/>
      </c>
      <c r="W1071" s="95">
        <f t="shared" si="15"/>
        <v>98</v>
      </c>
      <c r="X1071" s="97"/>
      <c r="Y1071" s="97"/>
    </row>
    <row r="1072" spans="1:25" ht="16.5" x14ac:dyDescent="0.2">
      <c r="A1072" s="62">
        <v>1069</v>
      </c>
      <c r="B1072" s="95">
        <f>INDEX(技能效果!B:B,MATCH(技能效果等级!W1072,技能效果!AE:AE,0))</f>
        <v>130100701</v>
      </c>
      <c r="C1072" s="95" t="str">
        <f>INDEX(技能效果!C:C,MATCH(技能效果等级!B1072,技能效果!B:B,0))</f>
        <v>战斗曹焱兵技能1伤害</v>
      </c>
      <c r="D1072" s="96" t="s">
        <v>873</v>
      </c>
      <c r="E1072" s="95">
        <v>5</v>
      </c>
      <c r="F1072" s="95">
        <f>INDEX(技能效果!H:H,MATCH(技能效果等级!B1072,技能效果!B:B,0))</f>
        <v>1001</v>
      </c>
      <c r="G1072" s="95">
        <f>IF(INDEX(技能效果!K:K,MATCH(B1072,技能效果!B:B,0))=0,INDEX(技能效果!I:I,MATCH(技能效果等级!B1072,技能效果!B:B,0)),INDEX(技能效果!I:I,MATCH(技能效果等级!B1072,技能效果!B:B,0))*VLOOKUP(E1072,技能数值计算!$C$19:$D$28,2,FALSE))</f>
        <v>1.32</v>
      </c>
      <c r="H1072" s="95">
        <f>INDEX(技能效果!J:J,MATCH(技能效果等级!B1072,技能效果!B:B,0))</f>
        <v>0</v>
      </c>
      <c r="I1072" s="97"/>
      <c r="J1072" s="97"/>
      <c r="K1072" s="97"/>
      <c r="L1072" s="97"/>
      <c r="M1072" s="97"/>
      <c r="N1072" s="96" t="str">
        <f>IF(INDEX(技能效果!L:L,MATCH(技能效果等级!B1072,技能效果!B:B,0))="","",INDEX(技能效果!L:L,MATCH(技能效果等级!B1072,技能效果!B:B,0)))</f>
        <v/>
      </c>
      <c r="O1072" s="95">
        <f>IF(INDEX(技能效果!N:N,MATCH(B1072,技能效果!B:B,0))=0,INDEX(技能效果!M:M,MATCH(技能效果等级!B1072,技能效果!B:B,0)),INDEX(技能效果!M:M,MATCH(技能效果等级!B1072,技能效果!B:B,0))*VLOOKUP(E1072,技能数值计算!$C$19:$D$28,2,FALSE))</f>
        <v>0</v>
      </c>
      <c r="P1072" s="97"/>
      <c r="Q1072" s="97"/>
      <c r="R1072" s="95" t="str">
        <f>IF(INDEX(技能效果!O:O,MATCH(技能效果等级!B1072,技能效果!B:B,0))="","",INDEX(技能效果!O:O,MATCH(技能效果等级!B1072,技能效果!B:B,0)))</f>
        <v/>
      </c>
      <c r="S1072" s="97"/>
      <c r="T1072" s="97"/>
      <c r="U1072" s="97"/>
      <c r="V1072" s="96" t="str">
        <f>IF(INDEX(技能效果!AF:AF,MATCH(技能效果等级!B1072,技能效果!B:B,0))="","",INDEX(技能效果!AF:AF,MATCH(技能效果等级!B1072,技能效果!B:B,0)))</f>
        <v/>
      </c>
      <c r="W1072" s="95">
        <f t="shared" si="15"/>
        <v>98</v>
      </c>
      <c r="X1072" s="97"/>
      <c r="Y1072" s="97"/>
    </row>
    <row r="1073" spans="1:25" ht="16.5" x14ac:dyDescent="0.2">
      <c r="A1073" s="62">
        <v>1070</v>
      </c>
      <c r="B1073" s="95">
        <f>INDEX(技能效果!B:B,MATCH(技能效果等级!W1073,技能效果!AE:AE,0))</f>
        <v>130100701</v>
      </c>
      <c r="C1073" s="95" t="str">
        <f>INDEX(技能效果!C:C,MATCH(技能效果等级!B1073,技能效果!B:B,0))</f>
        <v>战斗曹焱兵技能1伤害</v>
      </c>
      <c r="D1073" s="96" t="s">
        <v>873</v>
      </c>
      <c r="E1073" s="95">
        <v>6</v>
      </c>
      <c r="F1073" s="95">
        <f>INDEX(技能效果!H:H,MATCH(技能效果等级!B1073,技能效果!B:B,0))</f>
        <v>1001</v>
      </c>
      <c r="G1073" s="95">
        <f>IF(INDEX(技能效果!K:K,MATCH(B1073,技能效果!B:B,0))=0,INDEX(技能效果!I:I,MATCH(技能效果等级!B1073,技能效果!B:B,0)),INDEX(技能效果!I:I,MATCH(技能效果等级!B1073,技能效果!B:B,0))*VLOOKUP(E1073,技能数值计算!$C$19:$D$28,2,FALSE))</f>
        <v>1.44</v>
      </c>
      <c r="H1073" s="95">
        <f>INDEX(技能效果!J:J,MATCH(技能效果等级!B1073,技能效果!B:B,0))</f>
        <v>0</v>
      </c>
      <c r="I1073" s="97"/>
      <c r="J1073" s="97"/>
      <c r="K1073" s="97"/>
      <c r="L1073" s="97"/>
      <c r="M1073" s="97"/>
      <c r="N1073" s="96" t="str">
        <f>IF(INDEX(技能效果!L:L,MATCH(技能效果等级!B1073,技能效果!B:B,0))="","",INDEX(技能效果!L:L,MATCH(技能效果等级!B1073,技能效果!B:B,0)))</f>
        <v/>
      </c>
      <c r="O1073" s="95">
        <f>IF(INDEX(技能效果!N:N,MATCH(B1073,技能效果!B:B,0))=0,INDEX(技能效果!M:M,MATCH(技能效果等级!B1073,技能效果!B:B,0)),INDEX(技能效果!M:M,MATCH(技能效果等级!B1073,技能效果!B:B,0))*VLOOKUP(E1073,技能数值计算!$C$19:$D$28,2,FALSE))</f>
        <v>0</v>
      </c>
      <c r="P1073" s="97"/>
      <c r="Q1073" s="97"/>
      <c r="R1073" s="95" t="str">
        <f>IF(INDEX(技能效果!O:O,MATCH(技能效果等级!B1073,技能效果!B:B,0))="","",INDEX(技能效果!O:O,MATCH(技能效果等级!B1073,技能效果!B:B,0)))</f>
        <v/>
      </c>
      <c r="S1073" s="97"/>
      <c r="T1073" s="97"/>
      <c r="U1073" s="97"/>
      <c r="V1073" s="96" t="str">
        <f>IF(INDEX(技能效果!AF:AF,MATCH(技能效果等级!B1073,技能效果!B:B,0))="","",INDEX(技能效果!AF:AF,MATCH(技能效果等级!B1073,技能效果!B:B,0)))</f>
        <v/>
      </c>
      <c r="W1073" s="95">
        <f t="shared" si="15"/>
        <v>98</v>
      </c>
      <c r="X1073" s="97"/>
      <c r="Y1073" s="97"/>
    </row>
    <row r="1074" spans="1:25" ht="16.5" x14ac:dyDescent="0.2">
      <c r="A1074" s="62">
        <v>1071</v>
      </c>
      <c r="B1074" s="95">
        <f>INDEX(技能效果!B:B,MATCH(技能效果等级!W1074,技能效果!AE:AE,0))</f>
        <v>130100701</v>
      </c>
      <c r="C1074" s="95" t="str">
        <f>INDEX(技能效果!C:C,MATCH(技能效果等级!B1074,技能效果!B:B,0))</f>
        <v>战斗曹焱兵技能1伤害</v>
      </c>
      <c r="D1074" s="96" t="s">
        <v>873</v>
      </c>
      <c r="E1074" s="95">
        <v>7</v>
      </c>
      <c r="F1074" s="95">
        <f>INDEX(技能效果!H:H,MATCH(技能效果等级!B1074,技能效果!B:B,0))</f>
        <v>1001</v>
      </c>
      <c r="G1074" s="95">
        <f>IF(INDEX(技能效果!K:K,MATCH(B1074,技能效果!B:B,0))=0,INDEX(技能效果!I:I,MATCH(技能效果等级!B1074,技能效果!B:B,0)),INDEX(技能效果!I:I,MATCH(技能效果等级!B1074,技能效果!B:B,0))*VLOOKUP(E1074,技能数值计算!$C$19:$D$28,2,FALSE))</f>
        <v>1.56</v>
      </c>
      <c r="H1074" s="95">
        <f>INDEX(技能效果!J:J,MATCH(技能效果等级!B1074,技能效果!B:B,0))</f>
        <v>0</v>
      </c>
      <c r="I1074" s="97"/>
      <c r="J1074" s="97"/>
      <c r="K1074" s="97"/>
      <c r="L1074" s="97"/>
      <c r="M1074" s="97"/>
      <c r="N1074" s="96" t="str">
        <f>IF(INDEX(技能效果!L:L,MATCH(技能效果等级!B1074,技能效果!B:B,0))="","",INDEX(技能效果!L:L,MATCH(技能效果等级!B1074,技能效果!B:B,0)))</f>
        <v/>
      </c>
      <c r="O1074" s="95">
        <f>IF(INDEX(技能效果!N:N,MATCH(B1074,技能效果!B:B,0))=0,INDEX(技能效果!M:M,MATCH(技能效果等级!B1074,技能效果!B:B,0)),INDEX(技能效果!M:M,MATCH(技能效果等级!B1074,技能效果!B:B,0))*VLOOKUP(E1074,技能数值计算!$C$19:$D$28,2,FALSE))</f>
        <v>0</v>
      </c>
      <c r="P1074" s="97"/>
      <c r="Q1074" s="97"/>
      <c r="R1074" s="95" t="str">
        <f>IF(INDEX(技能效果!O:O,MATCH(技能效果等级!B1074,技能效果!B:B,0))="","",INDEX(技能效果!O:O,MATCH(技能效果等级!B1074,技能效果!B:B,0)))</f>
        <v/>
      </c>
      <c r="S1074" s="97"/>
      <c r="T1074" s="97"/>
      <c r="U1074" s="97"/>
      <c r="V1074" s="96" t="str">
        <f>IF(INDEX(技能效果!AF:AF,MATCH(技能效果等级!B1074,技能效果!B:B,0))="","",INDEX(技能效果!AF:AF,MATCH(技能效果等级!B1074,技能效果!B:B,0)))</f>
        <v/>
      </c>
      <c r="W1074" s="95">
        <f t="shared" si="15"/>
        <v>98</v>
      </c>
      <c r="X1074" s="97"/>
      <c r="Y1074" s="97"/>
    </row>
    <row r="1075" spans="1:25" ht="16.5" x14ac:dyDescent="0.2">
      <c r="A1075" s="62">
        <v>1072</v>
      </c>
      <c r="B1075" s="95">
        <f>INDEX(技能效果!B:B,MATCH(技能效果等级!W1075,技能效果!AE:AE,0))</f>
        <v>130100701</v>
      </c>
      <c r="C1075" s="95" t="str">
        <f>INDEX(技能效果!C:C,MATCH(技能效果等级!B1075,技能效果!B:B,0))</f>
        <v>战斗曹焱兵技能1伤害</v>
      </c>
      <c r="D1075" s="96" t="s">
        <v>873</v>
      </c>
      <c r="E1075" s="95">
        <v>8</v>
      </c>
      <c r="F1075" s="95">
        <f>INDEX(技能效果!H:H,MATCH(技能效果等级!B1075,技能效果!B:B,0))</f>
        <v>1001</v>
      </c>
      <c r="G1075" s="95">
        <f>IF(INDEX(技能效果!K:K,MATCH(B1075,技能效果!B:B,0))=0,INDEX(技能效果!I:I,MATCH(技能效果等级!B1075,技能效果!B:B,0)),INDEX(技能效果!I:I,MATCH(技能效果等级!B1075,技能效果!B:B,0))*VLOOKUP(E1075,技能数值计算!$C$19:$D$28,2,FALSE))</f>
        <v>1.68</v>
      </c>
      <c r="H1075" s="95">
        <f>INDEX(技能效果!J:J,MATCH(技能效果等级!B1075,技能效果!B:B,0))</f>
        <v>0</v>
      </c>
      <c r="I1075" s="97"/>
      <c r="J1075" s="97"/>
      <c r="K1075" s="97"/>
      <c r="L1075" s="97"/>
      <c r="M1075" s="97"/>
      <c r="N1075" s="96" t="str">
        <f>IF(INDEX(技能效果!L:L,MATCH(技能效果等级!B1075,技能效果!B:B,0))="","",INDEX(技能效果!L:L,MATCH(技能效果等级!B1075,技能效果!B:B,0)))</f>
        <v/>
      </c>
      <c r="O1075" s="95">
        <f>IF(INDEX(技能效果!N:N,MATCH(B1075,技能效果!B:B,0))=0,INDEX(技能效果!M:M,MATCH(技能效果等级!B1075,技能效果!B:B,0)),INDEX(技能效果!M:M,MATCH(技能效果等级!B1075,技能效果!B:B,0))*VLOOKUP(E1075,技能数值计算!$C$19:$D$28,2,FALSE))</f>
        <v>0</v>
      </c>
      <c r="P1075" s="97"/>
      <c r="Q1075" s="97"/>
      <c r="R1075" s="95" t="str">
        <f>IF(INDEX(技能效果!O:O,MATCH(技能效果等级!B1075,技能效果!B:B,0))="","",INDEX(技能效果!O:O,MATCH(技能效果等级!B1075,技能效果!B:B,0)))</f>
        <v/>
      </c>
      <c r="S1075" s="97"/>
      <c r="T1075" s="97"/>
      <c r="U1075" s="97"/>
      <c r="V1075" s="96" t="str">
        <f>IF(INDEX(技能效果!AF:AF,MATCH(技能效果等级!B1075,技能效果!B:B,0))="","",INDEX(技能效果!AF:AF,MATCH(技能效果等级!B1075,技能效果!B:B,0)))</f>
        <v/>
      </c>
      <c r="W1075" s="95">
        <f t="shared" si="15"/>
        <v>98</v>
      </c>
      <c r="X1075" s="97"/>
      <c r="Y1075" s="97"/>
    </row>
    <row r="1076" spans="1:25" ht="16.5" x14ac:dyDescent="0.2">
      <c r="A1076" s="62">
        <v>1073</v>
      </c>
      <c r="B1076" s="95">
        <f>INDEX(技能效果!B:B,MATCH(技能效果等级!W1076,技能效果!AE:AE,0))</f>
        <v>130100701</v>
      </c>
      <c r="C1076" s="95" t="str">
        <f>INDEX(技能效果!C:C,MATCH(技能效果等级!B1076,技能效果!B:B,0))</f>
        <v>战斗曹焱兵技能1伤害</v>
      </c>
      <c r="D1076" s="96" t="s">
        <v>873</v>
      </c>
      <c r="E1076" s="95">
        <v>9</v>
      </c>
      <c r="F1076" s="95">
        <f>INDEX(技能效果!H:H,MATCH(技能效果等级!B1076,技能效果!B:B,0))</f>
        <v>1001</v>
      </c>
      <c r="G1076" s="95">
        <f>IF(INDEX(技能效果!K:K,MATCH(B1076,技能效果!B:B,0))=0,INDEX(技能效果!I:I,MATCH(技能效果等级!B1076,技能效果!B:B,0)),INDEX(技能效果!I:I,MATCH(技能效果等级!B1076,技能效果!B:B,0))*VLOOKUP(E1076,技能数值计算!$C$19:$D$28,2,FALSE))</f>
        <v>1.84</v>
      </c>
      <c r="H1076" s="95">
        <f>INDEX(技能效果!J:J,MATCH(技能效果等级!B1076,技能效果!B:B,0))</f>
        <v>0</v>
      </c>
      <c r="I1076" s="97"/>
      <c r="J1076" s="97"/>
      <c r="K1076" s="97"/>
      <c r="L1076" s="97"/>
      <c r="M1076" s="97"/>
      <c r="N1076" s="96" t="str">
        <f>IF(INDEX(技能效果!L:L,MATCH(技能效果等级!B1076,技能效果!B:B,0))="","",INDEX(技能效果!L:L,MATCH(技能效果等级!B1076,技能效果!B:B,0)))</f>
        <v/>
      </c>
      <c r="O1076" s="95">
        <f>IF(INDEX(技能效果!N:N,MATCH(B1076,技能效果!B:B,0))=0,INDEX(技能效果!M:M,MATCH(技能效果等级!B1076,技能效果!B:B,0)),INDEX(技能效果!M:M,MATCH(技能效果等级!B1076,技能效果!B:B,0))*VLOOKUP(E1076,技能数值计算!$C$19:$D$28,2,FALSE))</f>
        <v>0</v>
      </c>
      <c r="P1076" s="97"/>
      <c r="Q1076" s="97"/>
      <c r="R1076" s="95" t="str">
        <f>IF(INDEX(技能效果!O:O,MATCH(技能效果等级!B1076,技能效果!B:B,0))="","",INDEX(技能效果!O:O,MATCH(技能效果等级!B1076,技能效果!B:B,0)))</f>
        <v/>
      </c>
      <c r="S1076" s="97"/>
      <c r="T1076" s="97"/>
      <c r="U1076" s="97"/>
      <c r="V1076" s="96" t="str">
        <f>IF(INDEX(技能效果!AF:AF,MATCH(技能效果等级!B1076,技能效果!B:B,0))="","",INDEX(技能效果!AF:AF,MATCH(技能效果等级!B1076,技能效果!B:B,0)))</f>
        <v/>
      </c>
      <c r="W1076" s="95">
        <f t="shared" si="15"/>
        <v>98</v>
      </c>
      <c r="X1076" s="97"/>
      <c r="Y1076" s="97"/>
    </row>
    <row r="1077" spans="1:25" ht="16.5" x14ac:dyDescent="0.2">
      <c r="A1077" s="62">
        <v>1074</v>
      </c>
      <c r="B1077" s="95">
        <f>INDEX(技能效果!B:B,MATCH(技能效果等级!W1077,技能效果!AE:AE,0))</f>
        <v>130100701</v>
      </c>
      <c r="C1077" s="95" t="str">
        <f>INDEX(技能效果!C:C,MATCH(技能效果等级!B1077,技能效果!B:B,0))</f>
        <v>战斗曹焱兵技能1伤害</v>
      </c>
      <c r="D1077" s="96" t="s">
        <v>873</v>
      </c>
      <c r="E1077" s="95">
        <v>10</v>
      </c>
      <c r="F1077" s="95">
        <f>INDEX(技能效果!H:H,MATCH(技能效果等级!B1077,技能效果!B:B,0))</f>
        <v>1001</v>
      </c>
      <c r="G1077" s="95">
        <f>IF(INDEX(技能效果!K:K,MATCH(B1077,技能效果!B:B,0))=0,INDEX(技能效果!I:I,MATCH(技能效果等级!B1077,技能效果!B:B,0)),INDEX(技能效果!I:I,MATCH(技能效果等级!B1077,技能效果!B:B,0))*VLOOKUP(E1077,技能数值计算!$C$19:$D$28,2,FALSE))</f>
        <v>2</v>
      </c>
      <c r="H1077" s="95">
        <f>INDEX(技能效果!J:J,MATCH(技能效果等级!B1077,技能效果!B:B,0))</f>
        <v>0</v>
      </c>
      <c r="I1077" s="97"/>
      <c r="J1077" s="97"/>
      <c r="K1077" s="97"/>
      <c r="L1077" s="97"/>
      <c r="M1077" s="97"/>
      <c r="N1077" s="96" t="str">
        <f>IF(INDEX(技能效果!L:L,MATCH(技能效果等级!B1077,技能效果!B:B,0))="","",INDEX(技能效果!L:L,MATCH(技能效果等级!B1077,技能效果!B:B,0)))</f>
        <v/>
      </c>
      <c r="O1077" s="95">
        <f>IF(INDEX(技能效果!N:N,MATCH(B1077,技能效果!B:B,0))=0,INDEX(技能效果!M:M,MATCH(技能效果等级!B1077,技能效果!B:B,0)),INDEX(技能效果!M:M,MATCH(技能效果等级!B1077,技能效果!B:B,0))*VLOOKUP(E1077,技能数值计算!$C$19:$D$28,2,FALSE))</f>
        <v>0</v>
      </c>
      <c r="P1077" s="97"/>
      <c r="Q1077" s="97"/>
      <c r="R1077" s="95" t="str">
        <f>IF(INDEX(技能效果!O:O,MATCH(技能效果等级!B1077,技能效果!B:B,0))="","",INDEX(技能效果!O:O,MATCH(技能效果等级!B1077,技能效果!B:B,0)))</f>
        <v/>
      </c>
      <c r="S1077" s="97"/>
      <c r="T1077" s="97"/>
      <c r="U1077" s="97"/>
      <c r="V1077" s="96" t="str">
        <f>IF(INDEX(技能效果!AF:AF,MATCH(技能效果等级!B1077,技能效果!B:B,0))="","",INDEX(技能效果!AF:AF,MATCH(技能效果等级!B1077,技能效果!B:B,0)))</f>
        <v/>
      </c>
      <c r="W1077" s="95">
        <f t="shared" si="15"/>
        <v>98</v>
      </c>
      <c r="X1077" s="97"/>
      <c r="Y1077" s="97"/>
    </row>
    <row r="1078" spans="1:25" ht="16.5" x14ac:dyDescent="0.2">
      <c r="A1078" s="62">
        <v>1075</v>
      </c>
      <c r="B1078" s="95">
        <f>INDEX(技能效果!B:B,MATCH(技能效果等级!W1078,技能效果!AE:AE,0))</f>
        <v>130200701</v>
      </c>
      <c r="C1078" s="95" t="str">
        <f>INDEX(技能效果!C:C,MATCH(技能效果等级!B1078,技能效果!B:B,0))</f>
        <v>战斗曹焱兵技能2伤害</v>
      </c>
      <c r="D1078" s="96" t="s">
        <v>873</v>
      </c>
      <c r="E1078" s="95">
        <v>1</v>
      </c>
      <c r="F1078" s="95">
        <f>INDEX(技能效果!H:H,MATCH(技能效果等级!B1078,技能效果!B:B,0))</f>
        <v>1001</v>
      </c>
      <c r="G1078" s="95">
        <f>IF(INDEX(技能效果!K:K,MATCH(B1078,技能效果!B:B,0))=0,INDEX(技能效果!I:I,MATCH(技能效果等级!B1078,技能效果!B:B,0)),INDEX(技能效果!I:I,MATCH(技能效果等级!B1078,技能效果!B:B,0))*VLOOKUP(E1078,技能数值计算!$C$19:$D$28,2,FALSE))</f>
        <v>0.5</v>
      </c>
      <c r="H1078" s="95">
        <f>INDEX(技能效果!J:J,MATCH(技能效果等级!B1078,技能效果!B:B,0))</f>
        <v>0</v>
      </c>
      <c r="I1078" s="97"/>
      <c r="J1078" s="97"/>
      <c r="K1078" s="97"/>
      <c r="L1078" s="97"/>
      <c r="M1078" s="97"/>
      <c r="N1078" s="96" t="str">
        <f>IF(INDEX(技能效果!L:L,MATCH(技能效果等级!B1078,技能效果!B:B,0))="","",INDEX(技能效果!L:L,MATCH(技能效果等级!B1078,技能效果!B:B,0)))</f>
        <v/>
      </c>
      <c r="O1078" s="95">
        <f>IF(INDEX(技能效果!N:N,MATCH(B1078,技能效果!B:B,0))=0,INDEX(技能效果!M:M,MATCH(技能效果等级!B1078,技能效果!B:B,0)),INDEX(技能效果!M:M,MATCH(技能效果等级!B1078,技能效果!B:B,0))*VLOOKUP(E1078,技能数值计算!$C$19:$D$28,2,FALSE))</f>
        <v>0</v>
      </c>
      <c r="P1078" s="97"/>
      <c r="Q1078" s="97"/>
      <c r="R1078" s="95" t="str">
        <f>IF(INDEX(技能效果!O:O,MATCH(技能效果等级!B1078,技能效果!B:B,0))="","",INDEX(技能效果!O:O,MATCH(技能效果等级!B1078,技能效果!B:B,0)))</f>
        <v/>
      </c>
      <c r="S1078" s="97"/>
      <c r="T1078" s="97"/>
      <c r="U1078" s="97"/>
      <c r="V1078" s="96" t="str">
        <f>IF(INDEX(技能效果!AF:AF,MATCH(技能效果等级!B1078,技能效果!B:B,0))="","",INDEX(技能效果!AF:AF,MATCH(技能效果等级!B1078,技能效果!B:B,0)))</f>
        <v/>
      </c>
      <c r="W1078" s="95">
        <f t="shared" si="15"/>
        <v>99</v>
      </c>
      <c r="X1078" s="97"/>
      <c r="Y1078" s="97"/>
    </row>
    <row r="1079" spans="1:25" ht="16.5" x14ac:dyDescent="0.2">
      <c r="A1079" s="62">
        <v>1076</v>
      </c>
      <c r="B1079" s="95">
        <f>INDEX(技能效果!B:B,MATCH(技能效果等级!W1079,技能效果!AE:AE,0))</f>
        <v>130200701</v>
      </c>
      <c r="C1079" s="95" t="str">
        <f>INDEX(技能效果!C:C,MATCH(技能效果等级!B1079,技能效果!B:B,0))</f>
        <v>战斗曹焱兵技能2伤害</v>
      </c>
      <c r="D1079" s="96" t="s">
        <v>873</v>
      </c>
      <c r="E1079" s="95">
        <v>2</v>
      </c>
      <c r="F1079" s="95">
        <f>INDEX(技能效果!H:H,MATCH(技能效果等级!B1079,技能效果!B:B,0))</f>
        <v>1001</v>
      </c>
      <c r="G1079" s="95">
        <f>IF(INDEX(技能效果!K:K,MATCH(B1079,技能效果!B:B,0))=0,INDEX(技能效果!I:I,MATCH(技能效果等级!B1079,技能效果!B:B,0)),INDEX(技能效果!I:I,MATCH(技能效果等级!B1079,技能效果!B:B,0))*VLOOKUP(E1079,技能数值计算!$C$19:$D$28,2,FALSE))</f>
        <v>0.54</v>
      </c>
      <c r="H1079" s="95">
        <f>INDEX(技能效果!J:J,MATCH(技能效果等级!B1079,技能效果!B:B,0))</f>
        <v>0</v>
      </c>
      <c r="I1079" s="97"/>
      <c r="J1079" s="97"/>
      <c r="K1079" s="97"/>
      <c r="L1079" s="97"/>
      <c r="M1079" s="97"/>
      <c r="N1079" s="96" t="str">
        <f>IF(INDEX(技能效果!L:L,MATCH(技能效果等级!B1079,技能效果!B:B,0))="","",INDEX(技能效果!L:L,MATCH(技能效果等级!B1079,技能效果!B:B,0)))</f>
        <v/>
      </c>
      <c r="O1079" s="95">
        <f>IF(INDEX(技能效果!N:N,MATCH(B1079,技能效果!B:B,0))=0,INDEX(技能效果!M:M,MATCH(技能效果等级!B1079,技能效果!B:B,0)),INDEX(技能效果!M:M,MATCH(技能效果等级!B1079,技能效果!B:B,0))*VLOOKUP(E1079,技能数值计算!$C$19:$D$28,2,FALSE))</f>
        <v>0</v>
      </c>
      <c r="P1079" s="97"/>
      <c r="Q1079" s="97"/>
      <c r="R1079" s="95" t="str">
        <f>IF(INDEX(技能效果!O:O,MATCH(技能效果等级!B1079,技能效果!B:B,0))="","",INDEX(技能效果!O:O,MATCH(技能效果等级!B1079,技能效果!B:B,0)))</f>
        <v/>
      </c>
      <c r="S1079" s="97"/>
      <c r="T1079" s="97"/>
      <c r="U1079" s="97"/>
      <c r="V1079" s="96" t="str">
        <f>IF(INDEX(技能效果!AF:AF,MATCH(技能效果等级!B1079,技能效果!B:B,0))="","",INDEX(技能效果!AF:AF,MATCH(技能效果等级!B1079,技能效果!B:B,0)))</f>
        <v/>
      </c>
      <c r="W1079" s="95">
        <f t="shared" si="15"/>
        <v>99</v>
      </c>
      <c r="X1079" s="97"/>
      <c r="Y1079" s="97"/>
    </row>
    <row r="1080" spans="1:25" ht="16.5" x14ac:dyDescent="0.2">
      <c r="A1080" s="62">
        <v>1077</v>
      </c>
      <c r="B1080" s="95">
        <f>INDEX(技能效果!B:B,MATCH(技能效果等级!W1080,技能效果!AE:AE,0))</f>
        <v>130200701</v>
      </c>
      <c r="C1080" s="95" t="str">
        <f>INDEX(技能效果!C:C,MATCH(技能效果等级!B1080,技能效果!B:B,0))</f>
        <v>战斗曹焱兵技能2伤害</v>
      </c>
      <c r="D1080" s="96" t="s">
        <v>873</v>
      </c>
      <c r="E1080" s="95">
        <v>3</v>
      </c>
      <c r="F1080" s="95">
        <f>INDEX(技能效果!H:H,MATCH(技能效果等级!B1080,技能效果!B:B,0))</f>
        <v>1001</v>
      </c>
      <c r="G1080" s="95">
        <f>IF(INDEX(技能效果!K:K,MATCH(B1080,技能效果!B:B,0))=0,INDEX(技能效果!I:I,MATCH(技能效果等级!B1080,技能效果!B:B,0)),INDEX(技能效果!I:I,MATCH(技能效果等级!B1080,技能效果!B:B,0))*VLOOKUP(E1080,技能数值计算!$C$19:$D$28,2,FALSE))</f>
        <v>0.57999999999999996</v>
      </c>
      <c r="H1080" s="95">
        <f>INDEX(技能效果!J:J,MATCH(技能效果等级!B1080,技能效果!B:B,0))</f>
        <v>0</v>
      </c>
      <c r="I1080" s="97"/>
      <c r="J1080" s="97"/>
      <c r="K1080" s="97"/>
      <c r="L1080" s="97"/>
      <c r="M1080" s="97"/>
      <c r="N1080" s="96" t="str">
        <f>IF(INDEX(技能效果!L:L,MATCH(技能效果等级!B1080,技能效果!B:B,0))="","",INDEX(技能效果!L:L,MATCH(技能效果等级!B1080,技能效果!B:B,0)))</f>
        <v/>
      </c>
      <c r="O1080" s="95">
        <f>IF(INDEX(技能效果!N:N,MATCH(B1080,技能效果!B:B,0))=0,INDEX(技能效果!M:M,MATCH(技能效果等级!B1080,技能效果!B:B,0)),INDEX(技能效果!M:M,MATCH(技能效果等级!B1080,技能效果!B:B,0))*VLOOKUP(E1080,技能数值计算!$C$19:$D$28,2,FALSE))</f>
        <v>0</v>
      </c>
      <c r="P1080" s="97"/>
      <c r="Q1080" s="97"/>
      <c r="R1080" s="95" t="str">
        <f>IF(INDEX(技能效果!O:O,MATCH(技能效果等级!B1080,技能效果!B:B,0))="","",INDEX(技能效果!O:O,MATCH(技能效果等级!B1080,技能效果!B:B,0)))</f>
        <v/>
      </c>
      <c r="S1080" s="97"/>
      <c r="T1080" s="97"/>
      <c r="U1080" s="97"/>
      <c r="V1080" s="96" t="str">
        <f>IF(INDEX(技能效果!AF:AF,MATCH(技能效果等级!B1080,技能效果!B:B,0))="","",INDEX(技能效果!AF:AF,MATCH(技能效果等级!B1080,技能效果!B:B,0)))</f>
        <v/>
      </c>
      <c r="W1080" s="95">
        <f t="shared" si="15"/>
        <v>99</v>
      </c>
      <c r="X1080" s="97"/>
      <c r="Y1080" s="97"/>
    </row>
    <row r="1081" spans="1:25" ht="16.5" x14ac:dyDescent="0.2">
      <c r="A1081" s="62">
        <v>1078</v>
      </c>
      <c r="B1081" s="95">
        <f>INDEX(技能效果!B:B,MATCH(技能效果等级!W1081,技能效果!AE:AE,0))</f>
        <v>130200701</v>
      </c>
      <c r="C1081" s="95" t="str">
        <f>INDEX(技能效果!C:C,MATCH(技能效果等级!B1081,技能效果!B:B,0))</f>
        <v>战斗曹焱兵技能2伤害</v>
      </c>
      <c r="D1081" s="96" t="s">
        <v>873</v>
      </c>
      <c r="E1081" s="95">
        <v>4</v>
      </c>
      <c r="F1081" s="95">
        <f>INDEX(技能效果!H:H,MATCH(技能效果等级!B1081,技能效果!B:B,0))</f>
        <v>1001</v>
      </c>
      <c r="G1081" s="95">
        <f>IF(INDEX(技能效果!K:K,MATCH(B1081,技能效果!B:B,0))=0,INDEX(技能效果!I:I,MATCH(技能效果等级!B1081,技能效果!B:B,0)),INDEX(技能效果!I:I,MATCH(技能效果等级!B1081,技能效果!B:B,0))*VLOOKUP(E1081,技能数值计算!$C$19:$D$28,2,FALSE))</f>
        <v>0.62</v>
      </c>
      <c r="H1081" s="95">
        <f>INDEX(技能效果!J:J,MATCH(技能效果等级!B1081,技能效果!B:B,0))</f>
        <v>0</v>
      </c>
      <c r="I1081" s="97"/>
      <c r="J1081" s="97"/>
      <c r="K1081" s="97"/>
      <c r="L1081" s="97"/>
      <c r="M1081" s="97"/>
      <c r="N1081" s="96" t="str">
        <f>IF(INDEX(技能效果!L:L,MATCH(技能效果等级!B1081,技能效果!B:B,0))="","",INDEX(技能效果!L:L,MATCH(技能效果等级!B1081,技能效果!B:B,0)))</f>
        <v/>
      </c>
      <c r="O1081" s="95">
        <f>IF(INDEX(技能效果!N:N,MATCH(B1081,技能效果!B:B,0))=0,INDEX(技能效果!M:M,MATCH(技能效果等级!B1081,技能效果!B:B,0)),INDEX(技能效果!M:M,MATCH(技能效果等级!B1081,技能效果!B:B,0))*VLOOKUP(E1081,技能数值计算!$C$19:$D$28,2,FALSE))</f>
        <v>0</v>
      </c>
      <c r="P1081" s="97"/>
      <c r="Q1081" s="97"/>
      <c r="R1081" s="95" t="str">
        <f>IF(INDEX(技能效果!O:O,MATCH(技能效果等级!B1081,技能效果!B:B,0))="","",INDEX(技能效果!O:O,MATCH(技能效果等级!B1081,技能效果!B:B,0)))</f>
        <v/>
      </c>
      <c r="S1081" s="97"/>
      <c r="T1081" s="97"/>
      <c r="U1081" s="97"/>
      <c r="V1081" s="96" t="str">
        <f>IF(INDEX(技能效果!AF:AF,MATCH(技能效果等级!B1081,技能效果!B:B,0))="","",INDEX(技能效果!AF:AF,MATCH(技能效果等级!B1081,技能效果!B:B,0)))</f>
        <v/>
      </c>
      <c r="W1081" s="95">
        <f t="shared" si="15"/>
        <v>99</v>
      </c>
      <c r="X1081" s="97"/>
      <c r="Y1081" s="97"/>
    </row>
    <row r="1082" spans="1:25" ht="16.5" x14ac:dyDescent="0.2">
      <c r="A1082" s="62">
        <v>1079</v>
      </c>
      <c r="B1082" s="95">
        <f>INDEX(技能效果!B:B,MATCH(技能效果等级!W1082,技能效果!AE:AE,0))</f>
        <v>130200701</v>
      </c>
      <c r="C1082" s="95" t="str">
        <f>INDEX(技能效果!C:C,MATCH(技能效果等级!B1082,技能效果!B:B,0))</f>
        <v>战斗曹焱兵技能2伤害</v>
      </c>
      <c r="D1082" s="96" t="s">
        <v>873</v>
      </c>
      <c r="E1082" s="95">
        <v>5</v>
      </c>
      <c r="F1082" s="95">
        <f>INDEX(技能效果!H:H,MATCH(技能效果等级!B1082,技能效果!B:B,0))</f>
        <v>1001</v>
      </c>
      <c r="G1082" s="95">
        <f>IF(INDEX(技能效果!K:K,MATCH(B1082,技能效果!B:B,0))=0,INDEX(技能效果!I:I,MATCH(技能效果等级!B1082,技能效果!B:B,0)),INDEX(技能效果!I:I,MATCH(技能效果等级!B1082,技能效果!B:B,0))*VLOOKUP(E1082,技能数值计算!$C$19:$D$28,2,FALSE))</f>
        <v>0.66</v>
      </c>
      <c r="H1082" s="95">
        <f>INDEX(技能效果!J:J,MATCH(技能效果等级!B1082,技能效果!B:B,0))</f>
        <v>0</v>
      </c>
      <c r="I1082" s="97"/>
      <c r="J1082" s="97"/>
      <c r="K1082" s="97"/>
      <c r="L1082" s="97"/>
      <c r="M1082" s="97"/>
      <c r="N1082" s="96" t="str">
        <f>IF(INDEX(技能效果!L:L,MATCH(技能效果等级!B1082,技能效果!B:B,0))="","",INDEX(技能效果!L:L,MATCH(技能效果等级!B1082,技能效果!B:B,0)))</f>
        <v/>
      </c>
      <c r="O1082" s="95">
        <f>IF(INDEX(技能效果!N:N,MATCH(B1082,技能效果!B:B,0))=0,INDEX(技能效果!M:M,MATCH(技能效果等级!B1082,技能效果!B:B,0)),INDEX(技能效果!M:M,MATCH(技能效果等级!B1082,技能效果!B:B,0))*VLOOKUP(E1082,技能数值计算!$C$19:$D$28,2,FALSE))</f>
        <v>0</v>
      </c>
      <c r="P1082" s="97"/>
      <c r="Q1082" s="97"/>
      <c r="R1082" s="95" t="str">
        <f>IF(INDEX(技能效果!O:O,MATCH(技能效果等级!B1082,技能效果!B:B,0))="","",INDEX(技能效果!O:O,MATCH(技能效果等级!B1082,技能效果!B:B,0)))</f>
        <v/>
      </c>
      <c r="S1082" s="97"/>
      <c r="T1082" s="97"/>
      <c r="U1082" s="97"/>
      <c r="V1082" s="96" t="str">
        <f>IF(INDEX(技能效果!AF:AF,MATCH(技能效果等级!B1082,技能效果!B:B,0))="","",INDEX(技能效果!AF:AF,MATCH(技能效果等级!B1082,技能效果!B:B,0)))</f>
        <v/>
      </c>
      <c r="W1082" s="95">
        <f t="shared" si="15"/>
        <v>99</v>
      </c>
      <c r="X1082" s="97"/>
      <c r="Y1082" s="97"/>
    </row>
    <row r="1083" spans="1:25" ht="16.5" x14ac:dyDescent="0.2">
      <c r="A1083" s="62">
        <v>1080</v>
      </c>
      <c r="B1083" s="95">
        <f>INDEX(技能效果!B:B,MATCH(技能效果等级!W1083,技能效果!AE:AE,0))</f>
        <v>130200701</v>
      </c>
      <c r="C1083" s="95" t="str">
        <f>INDEX(技能效果!C:C,MATCH(技能效果等级!B1083,技能效果!B:B,0))</f>
        <v>战斗曹焱兵技能2伤害</v>
      </c>
      <c r="D1083" s="96" t="s">
        <v>873</v>
      </c>
      <c r="E1083" s="95">
        <v>6</v>
      </c>
      <c r="F1083" s="95">
        <f>INDEX(技能效果!H:H,MATCH(技能效果等级!B1083,技能效果!B:B,0))</f>
        <v>1001</v>
      </c>
      <c r="G1083" s="95">
        <f>IF(INDEX(技能效果!K:K,MATCH(B1083,技能效果!B:B,0))=0,INDEX(技能效果!I:I,MATCH(技能效果等级!B1083,技能效果!B:B,0)),INDEX(技能效果!I:I,MATCH(技能效果等级!B1083,技能效果!B:B,0))*VLOOKUP(E1083,技能数值计算!$C$19:$D$28,2,FALSE))</f>
        <v>0.72</v>
      </c>
      <c r="H1083" s="95">
        <f>INDEX(技能效果!J:J,MATCH(技能效果等级!B1083,技能效果!B:B,0))</f>
        <v>0</v>
      </c>
      <c r="I1083" s="97"/>
      <c r="J1083" s="97"/>
      <c r="K1083" s="97"/>
      <c r="L1083" s="97"/>
      <c r="M1083" s="97"/>
      <c r="N1083" s="96" t="str">
        <f>IF(INDEX(技能效果!L:L,MATCH(技能效果等级!B1083,技能效果!B:B,0))="","",INDEX(技能效果!L:L,MATCH(技能效果等级!B1083,技能效果!B:B,0)))</f>
        <v/>
      </c>
      <c r="O1083" s="95">
        <f>IF(INDEX(技能效果!N:N,MATCH(B1083,技能效果!B:B,0))=0,INDEX(技能效果!M:M,MATCH(技能效果等级!B1083,技能效果!B:B,0)),INDEX(技能效果!M:M,MATCH(技能效果等级!B1083,技能效果!B:B,0))*VLOOKUP(E1083,技能数值计算!$C$19:$D$28,2,FALSE))</f>
        <v>0</v>
      </c>
      <c r="P1083" s="97"/>
      <c r="Q1083" s="97"/>
      <c r="R1083" s="95" t="str">
        <f>IF(INDEX(技能效果!O:O,MATCH(技能效果等级!B1083,技能效果!B:B,0))="","",INDEX(技能效果!O:O,MATCH(技能效果等级!B1083,技能效果!B:B,0)))</f>
        <v/>
      </c>
      <c r="S1083" s="97"/>
      <c r="T1083" s="97"/>
      <c r="U1083" s="97"/>
      <c r="V1083" s="96" t="str">
        <f>IF(INDEX(技能效果!AF:AF,MATCH(技能效果等级!B1083,技能效果!B:B,0))="","",INDEX(技能效果!AF:AF,MATCH(技能效果等级!B1083,技能效果!B:B,0)))</f>
        <v/>
      </c>
      <c r="W1083" s="95">
        <f t="shared" si="15"/>
        <v>99</v>
      </c>
      <c r="X1083" s="97"/>
      <c r="Y1083" s="97"/>
    </row>
    <row r="1084" spans="1:25" ht="16.5" x14ac:dyDescent="0.2">
      <c r="A1084" s="62">
        <v>1081</v>
      </c>
      <c r="B1084" s="95">
        <f>INDEX(技能效果!B:B,MATCH(技能效果等级!W1084,技能效果!AE:AE,0))</f>
        <v>130200701</v>
      </c>
      <c r="C1084" s="95" t="str">
        <f>INDEX(技能效果!C:C,MATCH(技能效果等级!B1084,技能效果!B:B,0))</f>
        <v>战斗曹焱兵技能2伤害</v>
      </c>
      <c r="D1084" s="96" t="s">
        <v>873</v>
      </c>
      <c r="E1084" s="95">
        <v>7</v>
      </c>
      <c r="F1084" s="95">
        <f>INDEX(技能效果!H:H,MATCH(技能效果等级!B1084,技能效果!B:B,0))</f>
        <v>1001</v>
      </c>
      <c r="G1084" s="95">
        <f>IF(INDEX(技能效果!K:K,MATCH(B1084,技能效果!B:B,0))=0,INDEX(技能效果!I:I,MATCH(技能效果等级!B1084,技能效果!B:B,0)),INDEX(技能效果!I:I,MATCH(技能效果等级!B1084,技能效果!B:B,0))*VLOOKUP(E1084,技能数值计算!$C$19:$D$28,2,FALSE))</f>
        <v>0.78</v>
      </c>
      <c r="H1084" s="95">
        <f>INDEX(技能效果!J:J,MATCH(技能效果等级!B1084,技能效果!B:B,0))</f>
        <v>0</v>
      </c>
      <c r="I1084" s="97"/>
      <c r="J1084" s="97"/>
      <c r="K1084" s="97"/>
      <c r="L1084" s="97"/>
      <c r="M1084" s="97"/>
      <c r="N1084" s="96" t="str">
        <f>IF(INDEX(技能效果!L:L,MATCH(技能效果等级!B1084,技能效果!B:B,0))="","",INDEX(技能效果!L:L,MATCH(技能效果等级!B1084,技能效果!B:B,0)))</f>
        <v/>
      </c>
      <c r="O1084" s="95">
        <f>IF(INDEX(技能效果!N:N,MATCH(B1084,技能效果!B:B,0))=0,INDEX(技能效果!M:M,MATCH(技能效果等级!B1084,技能效果!B:B,0)),INDEX(技能效果!M:M,MATCH(技能效果等级!B1084,技能效果!B:B,0))*VLOOKUP(E1084,技能数值计算!$C$19:$D$28,2,FALSE))</f>
        <v>0</v>
      </c>
      <c r="P1084" s="97"/>
      <c r="Q1084" s="97"/>
      <c r="R1084" s="95" t="str">
        <f>IF(INDEX(技能效果!O:O,MATCH(技能效果等级!B1084,技能效果!B:B,0))="","",INDEX(技能效果!O:O,MATCH(技能效果等级!B1084,技能效果!B:B,0)))</f>
        <v/>
      </c>
      <c r="S1084" s="97"/>
      <c r="T1084" s="97"/>
      <c r="U1084" s="97"/>
      <c r="V1084" s="96" t="str">
        <f>IF(INDEX(技能效果!AF:AF,MATCH(技能效果等级!B1084,技能效果!B:B,0))="","",INDEX(技能效果!AF:AF,MATCH(技能效果等级!B1084,技能效果!B:B,0)))</f>
        <v/>
      </c>
      <c r="W1084" s="95">
        <f t="shared" si="15"/>
        <v>99</v>
      </c>
      <c r="X1084" s="97"/>
      <c r="Y1084" s="97"/>
    </row>
    <row r="1085" spans="1:25" ht="16.5" x14ac:dyDescent="0.2">
      <c r="A1085" s="62">
        <v>1082</v>
      </c>
      <c r="B1085" s="95">
        <f>INDEX(技能效果!B:B,MATCH(技能效果等级!W1085,技能效果!AE:AE,0))</f>
        <v>130200701</v>
      </c>
      <c r="C1085" s="95" t="str">
        <f>INDEX(技能效果!C:C,MATCH(技能效果等级!B1085,技能效果!B:B,0))</f>
        <v>战斗曹焱兵技能2伤害</v>
      </c>
      <c r="D1085" s="96" t="s">
        <v>873</v>
      </c>
      <c r="E1085" s="95">
        <v>8</v>
      </c>
      <c r="F1085" s="95">
        <f>INDEX(技能效果!H:H,MATCH(技能效果等级!B1085,技能效果!B:B,0))</f>
        <v>1001</v>
      </c>
      <c r="G1085" s="95">
        <f>IF(INDEX(技能效果!K:K,MATCH(B1085,技能效果!B:B,0))=0,INDEX(技能效果!I:I,MATCH(技能效果等级!B1085,技能效果!B:B,0)),INDEX(技能效果!I:I,MATCH(技能效果等级!B1085,技能效果!B:B,0))*VLOOKUP(E1085,技能数值计算!$C$19:$D$28,2,FALSE))</f>
        <v>0.84</v>
      </c>
      <c r="H1085" s="95">
        <f>INDEX(技能效果!J:J,MATCH(技能效果等级!B1085,技能效果!B:B,0))</f>
        <v>0</v>
      </c>
      <c r="I1085" s="97"/>
      <c r="J1085" s="97"/>
      <c r="K1085" s="97"/>
      <c r="L1085" s="97"/>
      <c r="M1085" s="97"/>
      <c r="N1085" s="96" t="str">
        <f>IF(INDEX(技能效果!L:L,MATCH(技能效果等级!B1085,技能效果!B:B,0))="","",INDEX(技能效果!L:L,MATCH(技能效果等级!B1085,技能效果!B:B,0)))</f>
        <v/>
      </c>
      <c r="O1085" s="95">
        <f>IF(INDEX(技能效果!N:N,MATCH(B1085,技能效果!B:B,0))=0,INDEX(技能效果!M:M,MATCH(技能效果等级!B1085,技能效果!B:B,0)),INDEX(技能效果!M:M,MATCH(技能效果等级!B1085,技能效果!B:B,0))*VLOOKUP(E1085,技能数值计算!$C$19:$D$28,2,FALSE))</f>
        <v>0</v>
      </c>
      <c r="P1085" s="97"/>
      <c r="Q1085" s="97"/>
      <c r="R1085" s="95" t="str">
        <f>IF(INDEX(技能效果!O:O,MATCH(技能效果等级!B1085,技能效果!B:B,0))="","",INDEX(技能效果!O:O,MATCH(技能效果等级!B1085,技能效果!B:B,0)))</f>
        <v/>
      </c>
      <c r="S1085" s="97"/>
      <c r="T1085" s="97"/>
      <c r="U1085" s="97"/>
      <c r="V1085" s="96" t="str">
        <f>IF(INDEX(技能效果!AF:AF,MATCH(技能效果等级!B1085,技能效果!B:B,0))="","",INDEX(技能效果!AF:AF,MATCH(技能效果等级!B1085,技能效果!B:B,0)))</f>
        <v/>
      </c>
      <c r="W1085" s="95">
        <f t="shared" si="15"/>
        <v>99</v>
      </c>
      <c r="X1085" s="97"/>
      <c r="Y1085" s="97"/>
    </row>
    <row r="1086" spans="1:25" ht="16.5" x14ac:dyDescent="0.2">
      <c r="A1086" s="62">
        <v>1083</v>
      </c>
      <c r="B1086" s="95">
        <f>INDEX(技能效果!B:B,MATCH(技能效果等级!W1086,技能效果!AE:AE,0))</f>
        <v>130200701</v>
      </c>
      <c r="C1086" s="95" t="str">
        <f>INDEX(技能效果!C:C,MATCH(技能效果等级!B1086,技能效果!B:B,0))</f>
        <v>战斗曹焱兵技能2伤害</v>
      </c>
      <c r="D1086" s="96" t="s">
        <v>873</v>
      </c>
      <c r="E1086" s="95">
        <v>9</v>
      </c>
      <c r="F1086" s="95">
        <f>INDEX(技能效果!H:H,MATCH(技能效果等级!B1086,技能效果!B:B,0))</f>
        <v>1001</v>
      </c>
      <c r="G1086" s="95">
        <f>IF(INDEX(技能效果!K:K,MATCH(B1086,技能效果!B:B,0))=0,INDEX(技能效果!I:I,MATCH(技能效果等级!B1086,技能效果!B:B,0)),INDEX(技能效果!I:I,MATCH(技能效果等级!B1086,技能效果!B:B,0))*VLOOKUP(E1086,技能数值计算!$C$19:$D$28,2,FALSE))</f>
        <v>0.92</v>
      </c>
      <c r="H1086" s="95">
        <f>INDEX(技能效果!J:J,MATCH(技能效果等级!B1086,技能效果!B:B,0))</f>
        <v>0</v>
      </c>
      <c r="I1086" s="97"/>
      <c r="J1086" s="97"/>
      <c r="K1086" s="97"/>
      <c r="L1086" s="97"/>
      <c r="M1086" s="97"/>
      <c r="N1086" s="96" t="str">
        <f>IF(INDEX(技能效果!L:L,MATCH(技能效果等级!B1086,技能效果!B:B,0))="","",INDEX(技能效果!L:L,MATCH(技能效果等级!B1086,技能效果!B:B,0)))</f>
        <v/>
      </c>
      <c r="O1086" s="95">
        <f>IF(INDEX(技能效果!N:N,MATCH(B1086,技能效果!B:B,0))=0,INDEX(技能效果!M:M,MATCH(技能效果等级!B1086,技能效果!B:B,0)),INDEX(技能效果!M:M,MATCH(技能效果等级!B1086,技能效果!B:B,0))*VLOOKUP(E1086,技能数值计算!$C$19:$D$28,2,FALSE))</f>
        <v>0</v>
      </c>
      <c r="P1086" s="97"/>
      <c r="Q1086" s="97"/>
      <c r="R1086" s="95" t="str">
        <f>IF(INDEX(技能效果!O:O,MATCH(技能效果等级!B1086,技能效果!B:B,0))="","",INDEX(技能效果!O:O,MATCH(技能效果等级!B1086,技能效果!B:B,0)))</f>
        <v/>
      </c>
      <c r="S1086" s="97"/>
      <c r="T1086" s="97"/>
      <c r="U1086" s="97"/>
      <c r="V1086" s="96" t="str">
        <f>IF(INDEX(技能效果!AF:AF,MATCH(技能效果等级!B1086,技能效果!B:B,0))="","",INDEX(技能效果!AF:AF,MATCH(技能效果等级!B1086,技能效果!B:B,0)))</f>
        <v/>
      </c>
      <c r="W1086" s="95">
        <f t="shared" si="15"/>
        <v>99</v>
      </c>
      <c r="X1086" s="97"/>
      <c r="Y1086" s="97"/>
    </row>
    <row r="1087" spans="1:25" ht="16.5" x14ac:dyDescent="0.2">
      <c r="A1087" s="62">
        <v>1084</v>
      </c>
      <c r="B1087" s="95">
        <f>INDEX(技能效果!B:B,MATCH(技能效果等级!W1087,技能效果!AE:AE,0))</f>
        <v>130200701</v>
      </c>
      <c r="C1087" s="95" t="str">
        <f>INDEX(技能效果!C:C,MATCH(技能效果等级!B1087,技能效果!B:B,0))</f>
        <v>战斗曹焱兵技能2伤害</v>
      </c>
      <c r="D1087" s="96" t="s">
        <v>873</v>
      </c>
      <c r="E1087" s="95">
        <v>10</v>
      </c>
      <c r="F1087" s="95">
        <f>INDEX(技能效果!H:H,MATCH(技能效果等级!B1087,技能效果!B:B,0))</f>
        <v>1001</v>
      </c>
      <c r="G1087" s="95">
        <f>IF(INDEX(技能效果!K:K,MATCH(B1087,技能效果!B:B,0))=0,INDEX(技能效果!I:I,MATCH(技能效果等级!B1087,技能效果!B:B,0)),INDEX(技能效果!I:I,MATCH(技能效果等级!B1087,技能效果!B:B,0))*VLOOKUP(E1087,技能数值计算!$C$19:$D$28,2,FALSE))</f>
        <v>1</v>
      </c>
      <c r="H1087" s="95">
        <f>INDEX(技能效果!J:J,MATCH(技能效果等级!B1087,技能效果!B:B,0))</f>
        <v>0</v>
      </c>
      <c r="I1087" s="97"/>
      <c r="J1087" s="97"/>
      <c r="K1087" s="97"/>
      <c r="L1087" s="97"/>
      <c r="M1087" s="97"/>
      <c r="N1087" s="96" t="str">
        <f>IF(INDEX(技能效果!L:L,MATCH(技能效果等级!B1087,技能效果!B:B,0))="","",INDEX(技能效果!L:L,MATCH(技能效果等级!B1087,技能效果!B:B,0)))</f>
        <v/>
      </c>
      <c r="O1087" s="95">
        <f>IF(INDEX(技能效果!N:N,MATCH(B1087,技能效果!B:B,0))=0,INDEX(技能效果!M:M,MATCH(技能效果等级!B1087,技能效果!B:B,0)),INDEX(技能效果!M:M,MATCH(技能效果等级!B1087,技能效果!B:B,0))*VLOOKUP(E1087,技能数值计算!$C$19:$D$28,2,FALSE))</f>
        <v>0</v>
      </c>
      <c r="P1087" s="97"/>
      <c r="Q1087" s="97"/>
      <c r="R1087" s="95" t="str">
        <f>IF(INDEX(技能效果!O:O,MATCH(技能效果等级!B1087,技能效果!B:B,0))="","",INDEX(技能效果!O:O,MATCH(技能效果等级!B1087,技能效果!B:B,0)))</f>
        <v/>
      </c>
      <c r="S1087" s="97"/>
      <c r="T1087" s="97"/>
      <c r="U1087" s="97"/>
      <c r="V1087" s="96" t="str">
        <f>IF(INDEX(技能效果!AF:AF,MATCH(技能效果等级!B1087,技能效果!B:B,0))="","",INDEX(技能效果!AF:AF,MATCH(技能效果等级!B1087,技能效果!B:B,0)))</f>
        <v/>
      </c>
      <c r="W1087" s="95">
        <f t="shared" si="15"/>
        <v>99</v>
      </c>
      <c r="X1087" s="97"/>
      <c r="Y1087" s="97"/>
    </row>
    <row r="1088" spans="1:25" ht="16.5" x14ac:dyDescent="0.2">
      <c r="A1088" s="62">
        <v>1085</v>
      </c>
      <c r="B1088" s="95">
        <f>INDEX(技能效果!B:B,MATCH(技能效果等级!W1088,技能效果!AE:AE,0))</f>
        <v>130200702</v>
      </c>
      <c r="C1088" s="95" t="str">
        <f>INDEX(技能效果!C:C,MATCH(技能效果等级!B1088,技能效果!B:B,0))</f>
        <v>战斗曹焱兵技能1禁锢</v>
      </c>
      <c r="D1088" s="96" t="s">
        <v>873</v>
      </c>
      <c r="E1088" s="95">
        <v>1</v>
      </c>
      <c r="F1088" s="95">
        <f>INDEX(技能效果!H:H,MATCH(技能效果等级!B1088,技能效果!B:B,0))</f>
        <v>4001</v>
      </c>
      <c r="G1088" s="95">
        <f>IF(INDEX(技能效果!K:K,MATCH(B1088,技能效果!B:B,0))=0,INDEX(技能效果!I:I,MATCH(技能效果等级!B1088,技能效果!B:B,0)),INDEX(技能效果!I:I,MATCH(技能效果等级!B1088,技能效果!B:B,0))*VLOOKUP(E1088,技能数值计算!$C$19:$D$28,2,FALSE))</f>
        <v>0</v>
      </c>
      <c r="H1088" s="95">
        <f>INDEX(技能效果!J:J,MATCH(技能效果等级!B1088,技能效果!B:B,0))</f>
        <v>0</v>
      </c>
      <c r="I1088" s="97"/>
      <c r="J1088" s="97"/>
      <c r="K1088" s="97"/>
      <c r="L1088" s="97"/>
      <c r="M1088" s="97"/>
      <c r="N1088" s="96">
        <f>IF(INDEX(技能效果!L:L,MATCH(技能效果等级!B1088,技能效果!B:B,0))="","",INDEX(技能效果!L:L,MATCH(技能效果等级!B1088,技能效果!B:B,0)))</f>
        <v>101</v>
      </c>
      <c r="O1088" s="95">
        <f>IF(INDEX(技能效果!N:N,MATCH(B1088,技能效果!B:B,0))=0,INDEX(技能效果!M:M,MATCH(技能效果等级!B1088,技能效果!B:B,0)),INDEX(技能效果!M:M,MATCH(技能效果等级!B1088,技能效果!B:B,0))*VLOOKUP(E1088,技能数值计算!$C$19:$D$28,2,FALSE))</f>
        <v>0.25</v>
      </c>
      <c r="P1088" s="97"/>
      <c r="Q1088" s="97"/>
      <c r="R1088" s="95" t="str">
        <f>IF(INDEX(技能效果!O:O,MATCH(技能效果等级!B1088,技能效果!B:B,0))="","",INDEX(技能效果!O:O,MATCH(技能效果等级!B1088,技能效果!B:B,0)))</f>
        <v/>
      </c>
      <c r="S1088" s="97"/>
      <c r="T1088" s="97"/>
      <c r="U1088" s="97"/>
      <c r="V1088" s="96" t="str">
        <f>IF(INDEX(技能效果!AF:AF,MATCH(技能效果等级!B1088,技能效果!B:B,0))="","",INDEX(技能效果!AF:AF,MATCH(技能效果等级!B1088,技能效果!B:B,0)))</f>
        <v/>
      </c>
      <c r="W1088" s="95">
        <f t="shared" si="15"/>
        <v>100</v>
      </c>
      <c r="X1088" s="97"/>
      <c r="Y1088" s="97"/>
    </row>
    <row r="1089" spans="1:25" ht="16.5" x14ac:dyDescent="0.2">
      <c r="A1089" s="62">
        <v>1086</v>
      </c>
      <c r="B1089" s="95">
        <f>INDEX(技能效果!B:B,MATCH(技能效果等级!W1089,技能效果!AE:AE,0))</f>
        <v>130200702</v>
      </c>
      <c r="C1089" s="95" t="str">
        <f>INDEX(技能效果!C:C,MATCH(技能效果等级!B1089,技能效果!B:B,0))</f>
        <v>战斗曹焱兵技能1禁锢</v>
      </c>
      <c r="D1089" s="96" t="s">
        <v>873</v>
      </c>
      <c r="E1089" s="95">
        <v>2</v>
      </c>
      <c r="F1089" s="95">
        <f>INDEX(技能效果!H:H,MATCH(技能效果等级!B1089,技能效果!B:B,0))</f>
        <v>4001</v>
      </c>
      <c r="G1089" s="95">
        <f>IF(INDEX(技能效果!K:K,MATCH(B1089,技能效果!B:B,0))=0,INDEX(技能效果!I:I,MATCH(技能效果等级!B1089,技能效果!B:B,0)),INDEX(技能效果!I:I,MATCH(技能效果等级!B1089,技能效果!B:B,0))*VLOOKUP(E1089,技能数值计算!$C$19:$D$28,2,FALSE))</f>
        <v>0</v>
      </c>
      <c r="H1089" s="95">
        <f>INDEX(技能效果!J:J,MATCH(技能效果等级!B1089,技能效果!B:B,0))</f>
        <v>0</v>
      </c>
      <c r="I1089" s="97"/>
      <c r="J1089" s="97"/>
      <c r="K1089" s="97"/>
      <c r="L1089" s="97"/>
      <c r="M1089" s="97"/>
      <c r="N1089" s="96">
        <f>IF(INDEX(技能效果!L:L,MATCH(技能效果等级!B1089,技能效果!B:B,0))="","",INDEX(技能效果!L:L,MATCH(技能效果等级!B1089,技能效果!B:B,0)))</f>
        <v>101</v>
      </c>
      <c r="O1089" s="95">
        <f>IF(INDEX(技能效果!N:N,MATCH(B1089,技能效果!B:B,0))=0,INDEX(技能效果!M:M,MATCH(技能效果等级!B1089,技能效果!B:B,0)),INDEX(技能效果!M:M,MATCH(技能效果等级!B1089,技能效果!B:B,0))*VLOOKUP(E1089,技能数值计算!$C$19:$D$28,2,FALSE))</f>
        <v>0.27</v>
      </c>
      <c r="P1089" s="97"/>
      <c r="Q1089" s="97"/>
      <c r="R1089" s="95" t="str">
        <f>IF(INDEX(技能效果!O:O,MATCH(技能效果等级!B1089,技能效果!B:B,0))="","",INDEX(技能效果!O:O,MATCH(技能效果等级!B1089,技能效果!B:B,0)))</f>
        <v/>
      </c>
      <c r="S1089" s="97"/>
      <c r="T1089" s="97"/>
      <c r="U1089" s="97"/>
      <c r="V1089" s="96" t="str">
        <f>IF(INDEX(技能效果!AF:AF,MATCH(技能效果等级!B1089,技能效果!B:B,0))="","",INDEX(技能效果!AF:AF,MATCH(技能效果等级!B1089,技能效果!B:B,0)))</f>
        <v/>
      </c>
      <c r="W1089" s="95">
        <f t="shared" si="15"/>
        <v>100</v>
      </c>
      <c r="X1089" s="97"/>
      <c r="Y1089" s="97"/>
    </row>
    <row r="1090" spans="1:25" ht="16.5" x14ac:dyDescent="0.2">
      <c r="A1090" s="62">
        <v>1087</v>
      </c>
      <c r="B1090" s="95">
        <f>INDEX(技能效果!B:B,MATCH(技能效果等级!W1090,技能效果!AE:AE,0))</f>
        <v>130200702</v>
      </c>
      <c r="C1090" s="95" t="str">
        <f>INDEX(技能效果!C:C,MATCH(技能效果等级!B1090,技能效果!B:B,0))</f>
        <v>战斗曹焱兵技能1禁锢</v>
      </c>
      <c r="D1090" s="96" t="s">
        <v>873</v>
      </c>
      <c r="E1090" s="95">
        <v>3</v>
      </c>
      <c r="F1090" s="95">
        <f>INDEX(技能效果!H:H,MATCH(技能效果等级!B1090,技能效果!B:B,0))</f>
        <v>4001</v>
      </c>
      <c r="G1090" s="95">
        <f>IF(INDEX(技能效果!K:K,MATCH(B1090,技能效果!B:B,0))=0,INDEX(技能效果!I:I,MATCH(技能效果等级!B1090,技能效果!B:B,0)),INDEX(技能效果!I:I,MATCH(技能效果等级!B1090,技能效果!B:B,0))*VLOOKUP(E1090,技能数值计算!$C$19:$D$28,2,FALSE))</f>
        <v>0</v>
      </c>
      <c r="H1090" s="95">
        <f>INDEX(技能效果!J:J,MATCH(技能效果等级!B1090,技能效果!B:B,0))</f>
        <v>0</v>
      </c>
      <c r="I1090" s="97"/>
      <c r="J1090" s="97"/>
      <c r="K1090" s="97"/>
      <c r="L1090" s="97"/>
      <c r="M1090" s="97"/>
      <c r="N1090" s="96">
        <f>IF(INDEX(技能效果!L:L,MATCH(技能效果等级!B1090,技能效果!B:B,0))="","",INDEX(技能效果!L:L,MATCH(技能效果等级!B1090,技能效果!B:B,0)))</f>
        <v>101</v>
      </c>
      <c r="O1090" s="95">
        <f>IF(INDEX(技能效果!N:N,MATCH(B1090,技能效果!B:B,0))=0,INDEX(技能效果!M:M,MATCH(技能效果等级!B1090,技能效果!B:B,0)),INDEX(技能效果!M:M,MATCH(技能效果等级!B1090,技能效果!B:B,0))*VLOOKUP(E1090,技能数值计算!$C$19:$D$28,2,FALSE))</f>
        <v>0.28999999999999998</v>
      </c>
      <c r="P1090" s="97"/>
      <c r="Q1090" s="97"/>
      <c r="R1090" s="95" t="str">
        <f>IF(INDEX(技能效果!O:O,MATCH(技能效果等级!B1090,技能效果!B:B,0))="","",INDEX(技能效果!O:O,MATCH(技能效果等级!B1090,技能效果!B:B,0)))</f>
        <v/>
      </c>
      <c r="S1090" s="97"/>
      <c r="T1090" s="97"/>
      <c r="U1090" s="97"/>
      <c r="V1090" s="96" t="str">
        <f>IF(INDEX(技能效果!AF:AF,MATCH(技能效果等级!B1090,技能效果!B:B,0))="","",INDEX(技能效果!AF:AF,MATCH(技能效果等级!B1090,技能效果!B:B,0)))</f>
        <v/>
      </c>
      <c r="W1090" s="95">
        <f t="shared" si="15"/>
        <v>100</v>
      </c>
      <c r="X1090" s="97"/>
      <c r="Y1090" s="97"/>
    </row>
    <row r="1091" spans="1:25" ht="16.5" x14ac:dyDescent="0.2">
      <c r="A1091" s="62">
        <v>1088</v>
      </c>
      <c r="B1091" s="95">
        <f>INDEX(技能效果!B:B,MATCH(技能效果等级!W1091,技能效果!AE:AE,0))</f>
        <v>130200702</v>
      </c>
      <c r="C1091" s="95" t="str">
        <f>INDEX(技能效果!C:C,MATCH(技能效果等级!B1091,技能效果!B:B,0))</f>
        <v>战斗曹焱兵技能1禁锢</v>
      </c>
      <c r="D1091" s="96" t="s">
        <v>873</v>
      </c>
      <c r="E1091" s="95">
        <v>4</v>
      </c>
      <c r="F1091" s="95">
        <f>INDEX(技能效果!H:H,MATCH(技能效果等级!B1091,技能效果!B:B,0))</f>
        <v>4001</v>
      </c>
      <c r="G1091" s="95">
        <f>IF(INDEX(技能效果!K:K,MATCH(B1091,技能效果!B:B,0))=0,INDEX(技能效果!I:I,MATCH(技能效果等级!B1091,技能效果!B:B,0)),INDEX(技能效果!I:I,MATCH(技能效果等级!B1091,技能效果!B:B,0))*VLOOKUP(E1091,技能数值计算!$C$19:$D$28,2,FALSE))</f>
        <v>0</v>
      </c>
      <c r="H1091" s="95">
        <f>INDEX(技能效果!J:J,MATCH(技能效果等级!B1091,技能效果!B:B,0))</f>
        <v>0</v>
      </c>
      <c r="I1091" s="97"/>
      <c r="J1091" s="97"/>
      <c r="K1091" s="97"/>
      <c r="L1091" s="97"/>
      <c r="M1091" s="97"/>
      <c r="N1091" s="96">
        <f>IF(INDEX(技能效果!L:L,MATCH(技能效果等级!B1091,技能效果!B:B,0))="","",INDEX(技能效果!L:L,MATCH(技能效果等级!B1091,技能效果!B:B,0)))</f>
        <v>101</v>
      </c>
      <c r="O1091" s="95">
        <f>IF(INDEX(技能效果!N:N,MATCH(B1091,技能效果!B:B,0))=0,INDEX(技能效果!M:M,MATCH(技能效果等级!B1091,技能效果!B:B,0)),INDEX(技能效果!M:M,MATCH(技能效果等级!B1091,技能效果!B:B,0))*VLOOKUP(E1091,技能数值计算!$C$19:$D$28,2,FALSE))</f>
        <v>0.31</v>
      </c>
      <c r="P1091" s="97"/>
      <c r="Q1091" s="97"/>
      <c r="R1091" s="95" t="str">
        <f>IF(INDEX(技能效果!O:O,MATCH(技能效果等级!B1091,技能效果!B:B,0))="","",INDEX(技能效果!O:O,MATCH(技能效果等级!B1091,技能效果!B:B,0)))</f>
        <v/>
      </c>
      <c r="S1091" s="97"/>
      <c r="T1091" s="97"/>
      <c r="U1091" s="97"/>
      <c r="V1091" s="96" t="str">
        <f>IF(INDEX(技能效果!AF:AF,MATCH(技能效果等级!B1091,技能效果!B:B,0))="","",INDEX(技能效果!AF:AF,MATCH(技能效果等级!B1091,技能效果!B:B,0)))</f>
        <v/>
      </c>
      <c r="W1091" s="95">
        <f t="shared" si="15"/>
        <v>100</v>
      </c>
      <c r="X1091" s="97"/>
      <c r="Y1091" s="97"/>
    </row>
    <row r="1092" spans="1:25" ht="16.5" x14ac:dyDescent="0.2">
      <c r="A1092" s="62">
        <v>1089</v>
      </c>
      <c r="B1092" s="95">
        <f>INDEX(技能效果!B:B,MATCH(技能效果等级!W1092,技能效果!AE:AE,0))</f>
        <v>130200702</v>
      </c>
      <c r="C1092" s="95" t="str">
        <f>INDEX(技能效果!C:C,MATCH(技能效果等级!B1092,技能效果!B:B,0))</f>
        <v>战斗曹焱兵技能1禁锢</v>
      </c>
      <c r="D1092" s="96" t="s">
        <v>873</v>
      </c>
      <c r="E1092" s="95">
        <v>5</v>
      </c>
      <c r="F1092" s="95">
        <f>INDEX(技能效果!H:H,MATCH(技能效果等级!B1092,技能效果!B:B,0))</f>
        <v>4001</v>
      </c>
      <c r="G1092" s="95">
        <f>IF(INDEX(技能效果!K:K,MATCH(B1092,技能效果!B:B,0))=0,INDEX(技能效果!I:I,MATCH(技能效果等级!B1092,技能效果!B:B,0)),INDEX(技能效果!I:I,MATCH(技能效果等级!B1092,技能效果!B:B,0))*VLOOKUP(E1092,技能数值计算!$C$19:$D$28,2,FALSE))</f>
        <v>0</v>
      </c>
      <c r="H1092" s="95">
        <f>INDEX(技能效果!J:J,MATCH(技能效果等级!B1092,技能效果!B:B,0))</f>
        <v>0</v>
      </c>
      <c r="I1092" s="97"/>
      <c r="J1092" s="97"/>
      <c r="K1092" s="97"/>
      <c r="L1092" s="97"/>
      <c r="M1092" s="97"/>
      <c r="N1092" s="96">
        <f>IF(INDEX(技能效果!L:L,MATCH(技能效果等级!B1092,技能效果!B:B,0))="","",INDEX(技能效果!L:L,MATCH(技能效果等级!B1092,技能效果!B:B,0)))</f>
        <v>101</v>
      </c>
      <c r="O1092" s="95">
        <f>IF(INDEX(技能效果!N:N,MATCH(B1092,技能效果!B:B,0))=0,INDEX(技能效果!M:M,MATCH(技能效果等级!B1092,技能效果!B:B,0)),INDEX(技能效果!M:M,MATCH(技能效果等级!B1092,技能效果!B:B,0))*VLOOKUP(E1092,技能数值计算!$C$19:$D$28,2,FALSE))</f>
        <v>0.33</v>
      </c>
      <c r="P1092" s="97"/>
      <c r="Q1092" s="97"/>
      <c r="R1092" s="95" t="str">
        <f>IF(INDEX(技能效果!O:O,MATCH(技能效果等级!B1092,技能效果!B:B,0))="","",INDEX(技能效果!O:O,MATCH(技能效果等级!B1092,技能效果!B:B,0)))</f>
        <v/>
      </c>
      <c r="S1092" s="97"/>
      <c r="T1092" s="97"/>
      <c r="U1092" s="97"/>
      <c r="V1092" s="96" t="str">
        <f>IF(INDEX(技能效果!AF:AF,MATCH(技能效果等级!B1092,技能效果!B:B,0))="","",INDEX(技能效果!AF:AF,MATCH(技能效果等级!B1092,技能效果!B:B,0)))</f>
        <v/>
      </c>
      <c r="W1092" s="95">
        <f t="shared" si="15"/>
        <v>100</v>
      </c>
      <c r="X1092" s="97"/>
      <c r="Y1092" s="97"/>
    </row>
    <row r="1093" spans="1:25" ht="16.5" x14ac:dyDescent="0.2">
      <c r="A1093" s="62">
        <v>1090</v>
      </c>
      <c r="B1093" s="95">
        <f>INDEX(技能效果!B:B,MATCH(技能效果等级!W1093,技能效果!AE:AE,0))</f>
        <v>130200702</v>
      </c>
      <c r="C1093" s="95" t="str">
        <f>INDEX(技能效果!C:C,MATCH(技能效果等级!B1093,技能效果!B:B,0))</f>
        <v>战斗曹焱兵技能1禁锢</v>
      </c>
      <c r="D1093" s="96" t="s">
        <v>873</v>
      </c>
      <c r="E1093" s="95">
        <v>6</v>
      </c>
      <c r="F1093" s="95">
        <f>INDEX(技能效果!H:H,MATCH(技能效果等级!B1093,技能效果!B:B,0))</f>
        <v>4001</v>
      </c>
      <c r="G1093" s="95">
        <f>IF(INDEX(技能效果!K:K,MATCH(B1093,技能效果!B:B,0))=0,INDEX(技能效果!I:I,MATCH(技能效果等级!B1093,技能效果!B:B,0)),INDEX(技能效果!I:I,MATCH(技能效果等级!B1093,技能效果!B:B,0))*VLOOKUP(E1093,技能数值计算!$C$19:$D$28,2,FALSE))</f>
        <v>0</v>
      </c>
      <c r="H1093" s="95">
        <f>INDEX(技能效果!J:J,MATCH(技能效果等级!B1093,技能效果!B:B,0))</f>
        <v>0</v>
      </c>
      <c r="I1093" s="97"/>
      <c r="J1093" s="97"/>
      <c r="K1093" s="97"/>
      <c r="L1093" s="97"/>
      <c r="M1093" s="97"/>
      <c r="N1093" s="96">
        <f>IF(INDEX(技能效果!L:L,MATCH(技能效果等级!B1093,技能效果!B:B,0))="","",INDEX(技能效果!L:L,MATCH(技能效果等级!B1093,技能效果!B:B,0)))</f>
        <v>101</v>
      </c>
      <c r="O1093" s="95">
        <f>IF(INDEX(技能效果!N:N,MATCH(B1093,技能效果!B:B,0))=0,INDEX(技能效果!M:M,MATCH(技能效果等级!B1093,技能效果!B:B,0)),INDEX(技能效果!M:M,MATCH(技能效果等级!B1093,技能效果!B:B,0))*VLOOKUP(E1093,技能数值计算!$C$19:$D$28,2,FALSE))</f>
        <v>0.36</v>
      </c>
      <c r="P1093" s="97"/>
      <c r="Q1093" s="97"/>
      <c r="R1093" s="95" t="str">
        <f>IF(INDEX(技能效果!O:O,MATCH(技能效果等级!B1093,技能效果!B:B,0))="","",INDEX(技能效果!O:O,MATCH(技能效果等级!B1093,技能效果!B:B,0)))</f>
        <v/>
      </c>
      <c r="S1093" s="97"/>
      <c r="T1093" s="97"/>
      <c r="U1093" s="97"/>
      <c r="V1093" s="96" t="str">
        <f>IF(INDEX(技能效果!AF:AF,MATCH(技能效果等级!B1093,技能效果!B:B,0))="","",INDEX(技能效果!AF:AF,MATCH(技能效果等级!B1093,技能效果!B:B,0)))</f>
        <v/>
      </c>
      <c r="W1093" s="95">
        <f t="shared" si="15"/>
        <v>100</v>
      </c>
      <c r="X1093" s="97"/>
      <c r="Y1093" s="97"/>
    </row>
    <row r="1094" spans="1:25" ht="16.5" x14ac:dyDescent="0.2">
      <c r="A1094" s="62">
        <v>1091</v>
      </c>
      <c r="B1094" s="95">
        <f>INDEX(技能效果!B:B,MATCH(技能效果等级!W1094,技能效果!AE:AE,0))</f>
        <v>130200702</v>
      </c>
      <c r="C1094" s="95" t="str">
        <f>INDEX(技能效果!C:C,MATCH(技能效果等级!B1094,技能效果!B:B,0))</f>
        <v>战斗曹焱兵技能1禁锢</v>
      </c>
      <c r="D1094" s="96" t="s">
        <v>873</v>
      </c>
      <c r="E1094" s="95">
        <v>7</v>
      </c>
      <c r="F1094" s="95">
        <f>INDEX(技能效果!H:H,MATCH(技能效果等级!B1094,技能效果!B:B,0))</f>
        <v>4001</v>
      </c>
      <c r="G1094" s="95">
        <f>IF(INDEX(技能效果!K:K,MATCH(B1094,技能效果!B:B,0))=0,INDEX(技能效果!I:I,MATCH(技能效果等级!B1094,技能效果!B:B,0)),INDEX(技能效果!I:I,MATCH(技能效果等级!B1094,技能效果!B:B,0))*VLOOKUP(E1094,技能数值计算!$C$19:$D$28,2,FALSE))</f>
        <v>0</v>
      </c>
      <c r="H1094" s="95">
        <f>INDEX(技能效果!J:J,MATCH(技能效果等级!B1094,技能效果!B:B,0))</f>
        <v>0</v>
      </c>
      <c r="I1094" s="97"/>
      <c r="J1094" s="97"/>
      <c r="K1094" s="97"/>
      <c r="L1094" s="97"/>
      <c r="M1094" s="97"/>
      <c r="N1094" s="96">
        <f>IF(INDEX(技能效果!L:L,MATCH(技能效果等级!B1094,技能效果!B:B,0))="","",INDEX(技能效果!L:L,MATCH(技能效果等级!B1094,技能效果!B:B,0)))</f>
        <v>101</v>
      </c>
      <c r="O1094" s="95">
        <f>IF(INDEX(技能效果!N:N,MATCH(B1094,技能效果!B:B,0))=0,INDEX(技能效果!M:M,MATCH(技能效果等级!B1094,技能效果!B:B,0)),INDEX(技能效果!M:M,MATCH(技能效果等级!B1094,技能效果!B:B,0))*VLOOKUP(E1094,技能数值计算!$C$19:$D$28,2,FALSE))</f>
        <v>0.39</v>
      </c>
      <c r="P1094" s="97"/>
      <c r="Q1094" s="97"/>
      <c r="R1094" s="95" t="str">
        <f>IF(INDEX(技能效果!O:O,MATCH(技能效果等级!B1094,技能效果!B:B,0))="","",INDEX(技能效果!O:O,MATCH(技能效果等级!B1094,技能效果!B:B,0)))</f>
        <v/>
      </c>
      <c r="S1094" s="97"/>
      <c r="T1094" s="97"/>
      <c r="U1094" s="97"/>
      <c r="V1094" s="96" t="str">
        <f>IF(INDEX(技能效果!AF:AF,MATCH(技能效果等级!B1094,技能效果!B:B,0))="","",INDEX(技能效果!AF:AF,MATCH(技能效果等级!B1094,技能效果!B:B,0)))</f>
        <v/>
      </c>
      <c r="W1094" s="95">
        <f t="shared" si="15"/>
        <v>100</v>
      </c>
      <c r="X1094" s="97"/>
      <c r="Y1094" s="97"/>
    </row>
    <row r="1095" spans="1:25" ht="16.5" x14ac:dyDescent="0.2">
      <c r="A1095" s="62">
        <v>1092</v>
      </c>
      <c r="B1095" s="95">
        <f>INDEX(技能效果!B:B,MATCH(技能效果等级!W1095,技能效果!AE:AE,0))</f>
        <v>130200702</v>
      </c>
      <c r="C1095" s="95" t="str">
        <f>INDEX(技能效果!C:C,MATCH(技能效果等级!B1095,技能效果!B:B,0))</f>
        <v>战斗曹焱兵技能1禁锢</v>
      </c>
      <c r="D1095" s="96" t="s">
        <v>873</v>
      </c>
      <c r="E1095" s="95">
        <v>8</v>
      </c>
      <c r="F1095" s="95">
        <f>INDEX(技能效果!H:H,MATCH(技能效果等级!B1095,技能效果!B:B,0))</f>
        <v>4001</v>
      </c>
      <c r="G1095" s="95">
        <f>IF(INDEX(技能效果!K:K,MATCH(B1095,技能效果!B:B,0))=0,INDEX(技能效果!I:I,MATCH(技能效果等级!B1095,技能效果!B:B,0)),INDEX(技能效果!I:I,MATCH(技能效果等级!B1095,技能效果!B:B,0))*VLOOKUP(E1095,技能数值计算!$C$19:$D$28,2,FALSE))</f>
        <v>0</v>
      </c>
      <c r="H1095" s="95">
        <f>INDEX(技能效果!J:J,MATCH(技能效果等级!B1095,技能效果!B:B,0))</f>
        <v>0</v>
      </c>
      <c r="I1095" s="97"/>
      <c r="J1095" s="97"/>
      <c r="K1095" s="97"/>
      <c r="L1095" s="97"/>
      <c r="M1095" s="97"/>
      <c r="N1095" s="96">
        <f>IF(INDEX(技能效果!L:L,MATCH(技能效果等级!B1095,技能效果!B:B,0))="","",INDEX(技能效果!L:L,MATCH(技能效果等级!B1095,技能效果!B:B,0)))</f>
        <v>101</v>
      </c>
      <c r="O1095" s="95">
        <f>IF(INDEX(技能效果!N:N,MATCH(B1095,技能效果!B:B,0))=0,INDEX(技能效果!M:M,MATCH(技能效果等级!B1095,技能效果!B:B,0)),INDEX(技能效果!M:M,MATCH(技能效果等级!B1095,技能效果!B:B,0))*VLOOKUP(E1095,技能数值计算!$C$19:$D$28,2,FALSE))</f>
        <v>0.42</v>
      </c>
      <c r="P1095" s="97"/>
      <c r="Q1095" s="97"/>
      <c r="R1095" s="95" t="str">
        <f>IF(INDEX(技能效果!O:O,MATCH(技能效果等级!B1095,技能效果!B:B,0))="","",INDEX(技能效果!O:O,MATCH(技能效果等级!B1095,技能效果!B:B,0)))</f>
        <v/>
      </c>
      <c r="S1095" s="97"/>
      <c r="T1095" s="97"/>
      <c r="U1095" s="97"/>
      <c r="V1095" s="96" t="str">
        <f>IF(INDEX(技能效果!AF:AF,MATCH(技能效果等级!B1095,技能效果!B:B,0))="","",INDEX(技能效果!AF:AF,MATCH(技能效果等级!B1095,技能效果!B:B,0)))</f>
        <v/>
      </c>
      <c r="W1095" s="95">
        <f t="shared" si="15"/>
        <v>100</v>
      </c>
      <c r="X1095" s="97"/>
      <c r="Y1095" s="97"/>
    </row>
    <row r="1096" spans="1:25" ht="16.5" x14ac:dyDescent="0.2">
      <c r="A1096" s="62">
        <v>1093</v>
      </c>
      <c r="B1096" s="95">
        <f>INDEX(技能效果!B:B,MATCH(技能效果等级!W1096,技能效果!AE:AE,0))</f>
        <v>130200702</v>
      </c>
      <c r="C1096" s="95" t="str">
        <f>INDEX(技能效果!C:C,MATCH(技能效果等级!B1096,技能效果!B:B,0))</f>
        <v>战斗曹焱兵技能1禁锢</v>
      </c>
      <c r="D1096" s="96" t="s">
        <v>873</v>
      </c>
      <c r="E1096" s="95">
        <v>9</v>
      </c>
      <c r="F1096" s="95">
        <f>INDEX(技能效果!H:H,MATCH(技能效果等级!B1096,技能效果!B:B,0))</f>
        <v>4001</v>
      </c>
      <c r="G1096" s="95">
        <f>IF(INDEX(技能效果!K:K,MATCH(B1096,技能效果!B:B,0))=0,INDEX(技能效果!I:I,MATCH(技能效果等级!B1096,技能效果!B:B,0)),INDEX(技能效果!I:I,MATCH(技能效果等级!B1096,技能效果!B:B,0))*VLOOKUP(E1096,技能数值计算!$C$19:$D$28,2,FALSE))</f>
        <v>0</v>
      </c>
      <c r="H1096" s="95">
        <f>INDEX(技能效果!J:J,MATCH(技能效果等级!B1096,技能效果!B:B,0))</f>
        <v>0</v>
      </c>
      <c r="I1096" s="97"/>
      <c r="J1096" s="97"/>
      <c r="K1096" s="97"/>
      <c r="L1096" s="97"/>
      <c r="M1096" s="97"/>
      <c r="N1096" s="96">
        <f>IF(INDEX(技能效果!L:L,MATCH(技能效果等级!B1096,技能效果!B:B,0))="","",INDEX(技能效果!L:L,MATCH(技能效果等级!B1096,技能效果!B:B,0)))</f>
        <v>101</v>
      </c>
      <c r="O1096" s="95">
        <f>IF(INDEX(技能效果!N:N,MATCH(B1096,技能效果!B:B,0))=0,INDEX(技能效果!M:M,MATCH(技能效果等级!B1096,技能效果!B:B,0)),INDEX(技能效果!M:M,MATCH(技能效果等级!B1096,技能效果!B:B,0))*VLOOKUP(E1096,技能数值计算!$C$19:$D$28,2,FALSE))</f>
        <v>0.46</v>
      </c>
      <c r="P1096" s="97"/>
      <c r="Q1096" s="97"/>
      <c r="R1096" s="95" t="str">
        <f>IF(INDEX(技能效果!O:O,MATCH(技能效果等级!B1096,技能效果!B:B,0))="","",INDEX(技能效果!O:O,MATCH(技能效果等级!B1096,技能效果!B:B,0)))</f>
        <v/>
      </c>
      <c r="S1096" s="97"/>
      <c r="T1096" s="97"/>
      <c r="U1096" s="97"/>
      <c r="V1096" s="96" t="str">
        <f>IF(INDEX(技能效果!AF:AF,MATCH(技能效果等级!B1096,技能效果!B:B,0))="","",INDEX(技能效果!AF:AF,MATCH(技能效果等级!B1096,技能效果!B:B,0)))</f>
        <v/>
      </c>
      <c r="W1096" s="95">
        <f t="shared" si="15"/>
        <v>100</v>
      </c>
      <c r="X1096" s="97"/>
      <c r="Y1096" s="97"/>
    </row>
    <row r="1097" spans="1:25" ht="16.5" x14ac:dyDescent="0.2">
      <c r="A1097" s="62">
        <v>1094</v>
      </c>
      <c r="B1097" s="95">
        <f>INDEX(技能效果!B:B,MATCH(技能效果等级!W1097,技能效果!AE:AE,0))</f>
        <v>130200702</v>
      </c>
      <c r="C1097" s="95" t="str">
        <f>INDEX(技能效果!C:C,MATCH(技能效果等级!B1097,技能效果!B:B,0))</f>
        <v>战斗曹焱兵技能1禁锢</v>
      </c>
      <c r="D1097" s="96" t="s">
        <v>873</v>
      </c>
      <c r="E1097" s="95">
        <v>10</v>
      </c>
      <c r="F1097" s="95">
        <f>INDEX(技能效果!H:H,MATCH(技能效果等级!B1097,技能效果!B:B,0))</f>
        <v>4001</v>
      </c>
      <c r="G1097" s="95">
        <f>IF(INDEX(技能效果!K:K,MATCH(B1097,技能效果!B:B,0))=0,INDEX(技能效果!I:I,MATCH(技能效果等级!B1097,技能效果!B:B,0)),INDEX(技能效果!I:I,MATCH(技能效果等级!B1097,技能效果!B:B,0))*VLOOKUP(E1097,技能数值计算!$C$19:$D$28,2,FALSE))</f>
        <v>0</v>
      </c>
      <c r="H1097" s="95">
        <f>INDEX(技能效果!J:J,MATCH(技能效果等级!B1097,技能效果!B:B,0))</f>
        <v>0</v>
      </c>
      <c r="I1097" s="97"/>
      <c r="J1097" s="97"/>
      <c r="K1097" s="97"/>
      <c r="L1097" s="97"/>
      <c r="M1097" s="97"/>
      <c r="N1097" s="96">
        <f>IF(INDEX(技能效果!L:L,MATCH(技能效果等级!B1097,技能效果!B:B,0))="","",INDEX(技能效果!L:L,MATCH(技能效果等级!B1097,技能效果!B:B,0)))</f>
        <v>101</v>
      </c>
      <c r="O1097" s="95">
        <f>IF(INDEX(技能效果!N:N,MATCH(B1097,技能效果!B:B,0))=0,INDEX(技能效果!M:M,MATCH(技能效果等级!B1097,技能效果!B:B,0)),INDEX(技能效果!M:M,MATCH(技能效果等级!B1097,技能效果!B:B,0))*VLOOKUP(E1097,技能数值计算!$C$19:$D$28,2,FALSE))</f>
        <v>0.5</v>
      </c>
      <c r="P1097" s="97"/>
      <c r="Q1097" s="97"/>
      <c r="R1097" s="95" t="str">
        <f>IF(INDEX(技能效果!O:O,MATCH(技能效果等级!B1097,技能效果!B:B,0))="","",INDEX(技能效果!O:O,MATCH(技能效果等级!B1097,技能效果!B:B,0)))</f>
        <v/>
      </c>
      <c r="S1097" s="97"/>
      <c r="T1097" s="97"/>
      <c r="U1097" s="97"/>
      <c r="V1097" s="96" t="str">
        <f>IF(INDEX(技能效果!AF:AF,MATCH(技能效果等级!B1097,技能效果!B:B,0))="","",INDEX(技能效果!AF:AF,MATCH(技能效果等级!B1097,技能效果!B:B,0)))</f>
        <v/>
      </c>
      <c r="W1097" s="95">
        <f t="shared" si="15"/>
        <v>100</v>
      </c>
      <c r="X1097" s="97"/>
      <c r="Y1097" s="97"/>
    </row>
    <row r="1098" spans="1:25" ht="16.5" x14ac:dyDescent="0.2">
      <c r="A1098" s="62">
        <v>1095</v>
      </c>
      <c r="B1098" s="95">
        <f>INDEX(技能效果!B:B,MATCH(技能效果等级!W1098,技能效果!AE:AE,0))</f>
        <v>130100801</v>
      </c>
      <c r="C1098" s="95" t="str">
        <f>INDEX(技能效果!C:C,MATCH(技能效果等级!B1098,技能效果!B:B,0))</f>
        <v>黑尔坎普技能1伤害</v>
      </c>
      <c r="D1098" s="96" t="s">
        <v>873</v>
      </c>
      <c r="E1098" s="95">
        <v>1</v>
      </c>
      <c r="F1098" s="95">
        <f>INDEX(技能效果!H:H,MATCH(技能效果等级!B1098,技能效果!B:B,0))</f>
        <v>1001</v>
      </c>
      <c r="G1098" s="95">
        <f>IF(INDEX(技能效果!K:K,MATCH(B1098,技能效果!B:B,0))=0,INDEX(技能效果!I:I,MATCH(技能效果等级!B1098,技能效果!B:B,0)),INDEX(技能效果!I:I,MATCH(技能效果等级!B1098,技能效果!B:B,0))*VLOOKUP(E1098,技能数值计算!$C$19:$D$28,2,FALSE))</f>
        <v>1.25</v>
      </c>
      <c r="H1098" s="95">
        <f>INDEX(技能效果!J:J,MATCH(技能效果等级!B1098,技能效果!B:B,0))</f>
        <v>0</v>
      </c>
      <c r="I1098" s="97"/>
      <c r="J1098" s="97"/>
      <c r="K1098" s="97"/>
      <c r="L1098" s="97"/>
      <c r="M1098" s="97"/>
      <c r="N1098" s="96" t="str">
        <f>IF(INDEX(技能效果!L:L,MATCH(技能效果等级!B1098,技能效果!B:B,0))="","",INDEX(技能效果!L:L,MATCH(技能效果等级!B1098,技能效果!B:B,0)))</f>
        <v/>
      </c>
      <c r="O1098" s="95">
        <f>IF(INDEX(技能效果!N:N,MATCH(B1098,技能效果!B:B,0))=0,INDEX(技能效果!M:M,MATCH(技能效果等级!B1098,技能效果!B:B,0)),INDEX(技能效果!M:M,MATCH(技能效果等级!B1098,技能效果!B:B,0))*VLOOKUP(E1098,技能数值计算!$C$19:$D$28,2,FALSE))</f>
        <v>0</v>
      </c>
      <c r="P1098" s="97"/>
      <c r="Q1098" s="97"/>
      <c r="R1098" s="95" t="str">
        <f>IF(INDEX(技能效果!O:O,MATCH(技能效果等级!B1098,技能效果!B:B,0))="","",INDEX(技能效果!O:O,MATCH(技能效果等级!B1098,技能效果!B:B,0)))</f>
        <v/>
      </c>
      <c r="S1098" s="97"/>
      <c r="T1098" s="97"/>
      <c r="U1098" s="97"/>
      <c r="V1098" s="96" t="str">
        <f>IF(INDEX(技能效果!AF:AF,MATCH(技能效果等级!B1098,技能效果!B:B,0))="","",INDEX(技能效果!AF:AF,MATCH(技能效果等级!B1098,技能效果!B:B,0)))</f>
        <v/>
      </c>
      <c r="W1098" s="95">
        <f t="shared" si="15"/>
        <v>101</v>
      </c>
      <c r="X1098" s="97"/>
      <c r="Y1098" s="97"/>
    </row>
    <row r="1099" spans="1:25" ht="16.5" x14ac:dyDescent="0.2">
      <c r="A1099" s="62">
        <v>1096</v>
      </c>
      <c r="B1099" s="95">
        <f>INDEX(技能效果!B:B,MATCH(技能效果等级!W1099,技能效果!AE:AE,0))</f>
        <v>130100801</v>
      </c>
      <c r="C1099" s="95" t="str">
        <f>INDEX(技能效果!C:C,MATCH(技能效果等级!B1099,技能效果!B:B,0))</f>
        <v>黑尔坎普技能1伤害</v>
      </c>
      <c r="D1099" s="96" t="s">
        <v>873</v>
      </c>
      <c r="E1099" s="95">
        <v>2</v>
      </c>
      <c r="F1099" s="95">
        <f>INDEX(技能效果!H:H,MATCH(技能效果等级!B1099,技能效果!B:B,0))</f>
        <v>1001</v>
      </c>
      <c r="G1099" s="95">
        <f>IF(INDEX(技能效果!K:K,MATCH(B1099,技能效果!B:B,0))=0,INDEX(技能效果!I:I,MATCH(技能效果等级!B1099,技能效果!B:B,0)),INDEX(技能效果!I:I,MATCH(技能效果等级!B1099,技能效果!B:B,0))*VLOOKUP(E1099,技能数值计算!$C$19:$D$28,2,FALSE))</f>
        <v>1.35</v>
      </c>
      <c r="H1099" s="95">
        <f>INDEX(技能效果!J:J,MATCH(技能效果等级!B1099,技能效果!B:B,0))</f>
        <v>0</v>
      </c>
      <c r="I1099" s="97"/>
      <c r="J1099" s="97"/>
      <c r="K1099" s="97"/>
      <c r="L1099" s="97"/>
      <c r="M1099" s="97"/>
      <c r="N1099" s="96" t="str">
        <f>IF(INDEX(技能效果!L:L,MATCH(技能效果等级!B1099,技能效果!B:B,0))="","",INDEX(技能效果!L:L,MATCH(技能效果等级!B1099,技能效果!B:B,0)))</f>
        <v/>
      </c>
      <c r="O1099" s="95">
        <f>IF(INDEX(技能效果!N:N,MATCH(B1099,技能效果!B:B,0))=0,INDEX(技能效果!M:M,MATCH(技能效果等级!B1099,技能效果!B:B,0)),INDEX(技能效果!M:M,MATCH(技能效果等级!B1099,技能效果!B:B,0))*VLOOKUP(E1099,技能数值计算!$C$19:$D$28,2,FALSE))</f>
        <v>0</v>
      </c>
      <c r="P1099" s="97"/>
      <c r="Q1099" s="97"/>
      <c r="R1099" s="95" t="str">
        <f>IF(INDEX(技能效果!O:O,MATCH(技能效果等级!B1099,技能效果!B:B,0))="","",INDEX(技能效果!O:O,MATCH(技能效果等级!B1099,技能效果!B:B,0)))</f>
        <v/>
      </c>
      <c r="S1099" s="97"/>
      <c r="T1099" s="97"/>
      <c r="U1099" s="97"/>
      <c r="V1099" s="96" t="str">
        <f>IF(INDEX(技能效果!AF:AF,MATCH(技能效果等级!B1099,技能效果!B:B,0))="","",INDEX(技能效果!AF:AF,MATCH(技能效果等级!B1099,技能效果!B:B,0)))</f>
        <v/>
      </c>
      <c r="W1099" s="95">
        <f t="shared" si="15"/>
        <v>101</v>
      </c>
      <c r="X1099" s="97"/>
      <c r="Y1099" s="97"/>
    </row>
    <row r="1100" spans="1:25" ht="16.5" x14ac:dyDescent="0.2">
      <c r="A1100" s="62">
        <v>1097</v>
      </c>
      <c r="B1100" s="95">
        <f>INDEX(技能效果!B:B,MATCH(技能效果等级!W1100,技能效果!AE:AE,0))</f>
        <v>130100801</v>
      </c>
      <c r="C1100" s="95" t="str">
        <f>INDEX(技能效果!C:C,MATCH(技能效果等级!B1100,技能效果!B:B,0))</f>
        <v>黑尔坎普技能1伤害</v>
      </c>
      <c r="D1100" s="96" t="s">
        <v>873</v>
      </c>
      <c r="E1100" s="95">
        <v>3</v>
      </c>
      <c r="F1100" s="95">
        <f>INDEX(技能效果!H:H,MATCH(技能效果等级!B1100,技能效果!B:B,0))</f>
        <v>1001</v>
      </c>
      <c r="G1100" s="95">
        <f>IF(INDEX(技能效果!K:K,MATCH(B1100,技能效果!B:B,0))=0,INDEX(技能效果!I:I,MATCH(技能效果等级!B1100,技能效果!B:B,0)),INDEX(技能效果!I:I,MATCH(技能效果等级!B1100,技能效果!B:B,0))*VLOOKUP(E1100,技能数值计算!$C$19:$D$28,2,FALSE))</f>
        <v>1.45</v>
      </c>
      <c r="H1100" s="95">
        <f>INDEX(技能效果!J:J,MATCH(技能效果等级!B1100,技能效果!B:B,0))</f>
        <v>0</v>
      </c>
      <c r="I1100" s="97"/>
      <c r="J1100" s="97"/>
      <c r="K1100" s="97"/>
      <c r="L1100" s="97"/>
      <c r="M1100" s="97"/>
      <c r="N1100" s="96" t="str">
        <f>IF(INDEX(技能效果!L:L,MATCH(技能效果等级!B1100,技能效果!B:B,0))="","",INDEX(技能效果!L:L,MATCH(技能效果等级!B1100,技能效果!B:B,0)))</f>
        <v/>
      </c>
      <c r="O1100" s="95">
        <f>IF(INDEX(技能效果!N:N,MATCH(B1100,技能效果!B:B,0))=0,INDEX(技能效果!M:M,MATCH(技能效果等级!B1100,技能效果!B:B,0)),INDEX(技能效果!M:M,MATCH(技能效果等级!B1100,技能效果!B:B,0))*VLOOKUP(E1100,技能数值计算!$C$19:$D$28,2,FALSE))</f>
        <v>0</v>
      </c>
      <c r="P1100" s="97"/>
      <c r="Q1100" s="97"/>
      <c r="R1100" s="95" t="str">
        <f>IF(INDEX(技能效果!O:O,MATCH(技能效果等级!B1100,技能效果!B:B,0))="","",INDEX(技能效果!O:O,MATCH(技能效果等级!B1100,技能效果!B:B,0)))</f>
        <v/>
      </c>
      <c r="S1100" s="97"/>
      <c r="T1100" s="97"/>
      <c r="U1100" s="97"/>
      <c r="V1100" s="96" t="str">
        <f>IF(INDEX(技能效果!AF:AF,MATCH(技能效果等级!B1100,技能效果!B:B,0))="","",INDEX(技能效果!AF:AF,MATCH(技能效果等级!B1100,技能效果!B:B,0)))</f>
        <v/>
      </c>
      <c r="W1100" s="95">
        <f t="shared" si="15"/>
        <v>101</v>
      </c>
      <c r="X1100" s="97"/>
      <c r="Y1100" s="97"/>
    </row>
    <row r="1101" spans="1:25" ht="16.5" x14ac:dyDescent="0.2">
      <c r="A1101" s="62">
        <v>1098</v>
      </c>
      <c r="B1101" s="95">
        <f>INDEX(技能效果!B:B,MATCH(技能效果等级!W1101,技能效果!AE:AE,0))</f>
        <v>130100801</v>
      </c>
      <c r="C1101" s="95" t="str">
        <f>INDEX(技能效果!C:C,MATCH(技能效果等级!B1101,技能效果!B:B,0))</f>
        <v>黑尔坎普技能1伤害</v>
      </c>
      <c r="D1101" s="96" t="s">
        <v>873</v>
      </c>
      <c r="E1101" s="95">
        <v>4</v>
      </c>
      <c r="F1101" s="95">
        <f>INDEX(技能效果!H:H,MATCH(技能效果等级!B1101,技能效果!B:B,0))</f>
        <v>1001</v>
      </c>
      <c r="G1101" s="95">
        <f>IF(INDEX(技能效果!K:K,MATCH(B1101,技能效果!B:B,0))=0,INDEX(技能效果!I:I,MATCH(技能效果等级!B1101,技能效果!B:B,0)),INDEX(技能效果!I:I,MATCH(技能效果等级!B1101,技能效果!B:B,0))*VLOOKUP(E1101,技能数值计算!$C$19:$D$28,2,FALSE))</f>
        <v>1.55</v>
      </c>
      <c r="H1101" s="95">
        <f>INDEX(技能效果!J:J,MATCH(技能效果等级!B1101,技能效果!B:B,0))</f>
        <v>0</v>
      </c>
      <c r="I1101" s="97"/>
      <c r="J1101" s="97"/>
      <c r="K1101" s="97"/>
      <c r="L1101" s="97"/>
      <c r="M1101" s="97"/>
      <c r="N1101" s="96" t="str">
        <f>IF(INDEX(技能效果!L:L,MATCH(技能效果等级!B1101,技能效果!B:B,0))="","",INDEX(技能效果!L:L,MATCH(技能效果等级!B1101,技能效果!B:B,0)))</f>
        <v/>
      </c>
      <c r="O1101" s="95">
        <f>IF(INDEX(技能效果!N:N,MATCH(B1101,技能效果!B:B,0))=0,INDEX(技能效果!M:M,MATCH(技能效果等级!B1101,技能效果!B:B,0)),INDEX(技能效果!M:M,MATCH(技能效果等级!B1101,技能效果!B:B,0))*VLOOKUP(E1101,技能数值计算!$C$19:$D$28,2,FALSE))</f>
        <v>0</v>
      </c>
      <c r="P1101" s="97"/>
      <c r="Q1101" s="97"/>
      <c r="R1101" s="95" t="str">
        <f>IF(INDEX(技能效果!O:O,MATCH(技能效果等级!B1101,技能效果!B:B,0))="","",INDEX(技能效果!O:O,MATCH(技能效果等级!B1101,技能效果!B:B,0)))</f>
        <v/>
      </c>
      <c r="S1101" s="97"/>
      <c r="T1101" s="97"/>
      <c r="U1101" s="97"/>
      <c r="V1101" s="96" t="str">
        <f>IF(INDEX(技能效果!AF:AF,MATCH(技能效果等级!B1101,技能效果!B:B,0))="","",INDEX(技能效果!AF:AF,MATCH(技能效果等级!B1101,技能效果!B:B,0)))</f>
        <v/>
      </c>
      <c r="W1101" s="95">
        <f t="shared" si="15"/>
        <v>101</v>
      </c>
      <c r="X1101" s="97"/>
      <c r="Y1101" s="97"/>
    </row>
    <row r="1102" spans="1:25" ht="16.5" x14ac:dyDescent="0.2">
      <c r="A1102" s="62">
        <v>1099</v>
      </c>
      <c r="B1102" s="95">
        <f>INDEX(技能效果!B:B,MATCH(技能效果等级!W1102,技能效果!AE:AE,0))</f>
        <v>130100801</v>
      </c>
      <c r="C1102" s="95" t="str">
        <f>INDEX(技能效果!C:C,MATCH(技能效果等级!B1102,技能效果!B:B,0))</f>
        <v>黑尔坎普技能1伤害</v>
      </c>
      <c r="D1102" s="96" t="s">
        <v>873</v>
      </c>
      <c r="E1102" s="95">
        <v>5</v>
      </c>
      <c r="F1102" s="95">
        <f>INDEX(技能效果!H:H,MATCH(技能效果等级!B1102,技能效果!B:B,0))</f>
        <v>1001</v>
      </c>
      <c r="G1102" s="95">
        <f>IF(INDEX(技能效果!K:K,MATCH(B1102,技能效果!B:B,0))=0,INDEX(技能效果!I:I,MATCH(技能效果等级!B1102,技能效果!B:B,0)),INDEX(技能效果!I:I,MATCH(技能效果等级!B1102,技能效果!B:B,0))*VLOOKUP(E1102,技能数值计算!$C$19:$D$28,2,FALSE))</f>
        <v>1.6500000000000001</v>
      </c>
      <c r="H1102" s="95">
        <f>INDEX(技能效果!J:J,MATCH(技能效果等级!B1102,技能效果!B:B,0))</f>
        <v>0</v>
      </c>
      <c r="I1102" s="97"/>
      <c r="J1102" s="97"/>
      <c r="K1102" s="97"/>
      <c r="L1102" s="97"/>
      <c r="M1102" s="97"/>
      <c r="N1102" s="96" t="str">
        <f>IF(INDEX(技能效果!L:L,MATCH(技能效果等级!B1102,技能效果!B:B,0))="","",INDEX(技能效果!L:L,MATCH(技能效果等级!B1102,技能效果!B:B,0)))</f>
        <v/>
      </c>
      <c r="O1102" s="95">
        <f>IF(INDEX(技能效果!N:N,MATCH(B1102,技能效果!B:B,0))=0,INDEX(技能效果!M:M,MATCH(技能效果等级!B1102,技能效果!B:B,0)),INDEX(技能效果!M:M,MATCH(技能效果等级!B1102,技能效果!B:B,0))*VLOOKUP(E1102,技能数值计算!$C$19:$D$28,2,FALSE))</f>
        <v>0</v>
      </c>
      <c r="P1102" s="97"/>
      <c r="Q1102" s="97"/>
      <c r="R1102" s="95" t="str">
        <f>IF(INDEX(技能效果!O:O,MATCH(技能效果等级!B1102,技能效果!B:B,0))="","",INDEX(技能效果!O:O,MATCH(技能效果等级!B1102,技能效果!B:B,0)))</f>
        <v/>
      </c>
      <c r="S1102" s="97"/>
      <c r="T1102" s="97"/>
      <c r="U1102" s="97"/>
      <c r="V1102" s="96" t="str">
        <f>IF(INDEX(技能效果!AF:AF,MATCH(技能效果等级!B1102,技能效果!B:B,0))="","",INDEX(技能效果!AF:AF,MATCH(技能效果等级!B1102,技能效果!B:B,0)))</f>
        <v/>
      </c>
      <c r="W1102" s="95">
        <f t="shared" si="15"/>
        <v>101</v>
      </c>
      <c r="X1102" s="97"/>
      <c r="Y1102" s="97"/>
    </row>
    <row r="1103" spans="1:25" ht="16.5" x14ac:dyDescent="0.2">
      <c r="A1103" s="62">
        <v>1100</v>
      </c>
      <c r="B1103" s="95">
        <f>INDEX(技能效果!B:B,MATCH(技能效果等级!W1103,技能效果!AE:AE,0))</f>
        <v>130100801</v>
      </c>
      <c r="C1103" s="95" t="str">
        <f>INDEX(技能效果!C:C,MATCH(技能效果等级!B1103,技能效果!B:B,0))</f>
        <v>黑尔坎普技能1伤害</v>
      </c>
      <c r="D1103" s="96" t="s">
        <v>873</v>
      </c>
      <c r="E1103" s="95">
        <v>6</v>
      </c>
      <c r="F1103" s="95">
        <f>INDEX(技能效果!H:H,MATCH(技能效果等级!B1103,技能效果!B:B,0))</f>
        <v>1001</v>
      </c>
      <c r="G1103" s="95">
        <f>IF(INDEX(技能效果!K:K,MATCH(B1103,技能效果!B:B,0))=0,INDEX(技能效果!I:I,MATCH(技能效果等级!B1103,技能效果!B:B,0)),INDEX(技能效果!I:I,MATCH(技能效果等级!B1103,技能效果!B:B,0))*VLOOKUP(E1103,技能数值计算!$C$19:$D$28,2,FALSE))</f>
        <v>1.7999999999999998</v>
      </c>
      <c r="H1103" s="95">
        <f>INDEX(技能效果!J:J,MATCH(技能效果等级!B1103,技能效果!B:B,0))</f>
        <v>0</v>
      </c>
      <c r="I1103" s="97"/>
      <c r="J1103" s="97"/>
      <c r="K1103" s="97"/>
      <c r="L1103" s="97"/>
      <c r="M1103" s="97"/>
      <c r="N1103" s="96" t="str">
        <f>IF(INDEX(技能效果!L:L,MATCH(技能效果等级!B1103,技能效果!B:B,0))="","",INDEX(技能效果!L:L,MATCH(技能效果等级!B1103,技能效果!B:B,0)))</f>
        <v/>
      </c>
      <c r="O1103" s="95">
        <f>IF(INDEX(技能效果!N:N,MATCH(B1103,技能效果!B:B,0))=0,INDEX(技能效果!M:M,MATCH(技能效果等级!B1103,技能效果!B:B,0)),INDEX(技能效果!M:M,MATCH(技能效果等级!B1103,技能效果!B:B,0))*VLOOKUP(E1103,技能数值计算!$C$19:$D$28,2,FALSE))</f>
        <v>0</v>
      </c>
      <c r="P1103" s="97"/>
      <c r="Q1103" s="97"/>
      <c r="R1103" s="95" t="str">
        <f>IF(INDEX(技能效果!O:O,MATCH(技能效果等级!B1103,技能效果!B:B,0))="","",INDEX(技能效果!O:O,MATCH(技能效果等级!B1103,技能效果!B:B,0)))</f>
        <v/>
      </c>
      <c r="S1103" s="97"/>
      <c r="T1103" s="97"/>
      <c r="U1103" s="97"/>
      <c r="V1103" s="96" t="str">
        <f>IF(INDEX(技能效果!AF:AF,MATCH(技能效果等级!B1103,技能效果!B:B,0))="","",INDEX(技能效果!AF:AF,MATCH(技能效果等级!B1103,技能效果!B:B,0)))</f>
        <v/>
      </c>
      <c r="W1103" s="95">
        <f t="shared" si="15"/>
        <v>101</v>
      </c>
      <c r="X1103" s="97"/>
      <c r="Y1103" s="97"/>
    </row>
    <row r="1104" spans="1:25" ht="16.5" x14ac:dyDescent="0.2">
      <c r="A1104" s="62">
        <v>1101</v>
      </c>
      <c r="B1104" s="95">
        <f>INDEX(技能效果!B:B,MATCH(技能效果等级!W1104,技能效果!AE:AE,0))</f>
        <v>130100801</v>
      </c>
      <c r="C1104" s="95" t="str">
        <f>INDEX(技能效果!C:C,MATCH(技能效果等级!B1104,技能效果!B:B,0))</f>
        <v>黑尔坎普技能1伤害</v>
      </c>
      <c r="D1104" s="96" t="s">
        <v>873</v>
      </c>
      <c r="E1104" s="95">
        <v>7</v>
      </c>
      <c r="F1104" s="95">
        <f>INDEX(技能效果!H:H,MATCH(技能效果等级!B1104,技能效果!B:B,0))</f>
        <v>1001</v>
      </c>
      <c r="G1104" s="95">
        <f>IF(INDEX(技能效果!K:K,MATCH(B1104,技能效果!B:B,0))=0,INDEX(技能效果!I:I,MATCH(技能效果等级!B1104,技能效果!B:B,0)),INDEX(技能效果!I:I,MATCH(技能效果等级!B1104,技能效果!B:B,0))*VLOOKUP(E1104,技能数值计算!$C$19:$D$28,2,FALSE))</f>
        <v>1.9500000000000002</v>
      </c>
      <c r="H1104" s="95">
        <f>INDEX(技能效果!J:J,MATCH(技能效果等级!B1104,技能效果!B:B,0))</f>
        <v>0</v>
      </c>
      <c r="I1104" s="97"/>
      <c r="J1104" s="97"/>
      <c r="K1104" s="97"/>
      <c r="L1104" s="97"/>
      <c r="M1104" s="97"/>
      <c r="N1104" s="96" t="str">
        <f>IF(INDEX(技能效果!L:L,MATCH(技能效果等级!B1104,技能效果!B:B,0))="","",INDEX(技能效果!L:L,MATCH(技能效果等级!B1104,技能效果!B:B,0)))</f>
        <v/>
      </c>
      <c r="O1104" s="95">
        <f>IF(INDEX(技能效果!N:N,MATCH(B1104,技能效果!B:B,0))=0,INDEX(技能效果!M:M,MATCH(技能效果等级!B1104,技能效果!B:B,0)),INDEX(技能效果!M:M,MATCH(技能效果等级!B1104,技能效果!B:B,0))*VLOOKUP(E1104,技能数值计算!$C$19:$D$28,2,FALSE))</f>
        <v>0</v>
      </c>
      <c r="P1104" s="97"/>
      <c r="Q1104" s="97"/>
      <c r="R1104" s="95" t="str">
        <f>IF(INDEX(技能效果!O:O,MATCH(技能效果等级!B1104,技能效果!B:B,0))="","",INDEX(技能效果!O:O,MATCH(技能效果等级!B1104,技能效果!B:B,0)))</f>
        <v/>
      </c>
      <c r="S1104" s="97"/>
      <c r="T1104" s="97"/>
      <c r="U1104" s="97"/>
      <c r="V1104" s="96" t="str">
        <f>IF(INDEX(技能效果!AF:AF,MATCH(技能效果等级!B1104,技能效果!B:B,0))="","",INDEX(技能效果!AF:AF,MATCH(技能效果等级!B1104,技能效果!B:B,0)))</f>
        <v/>
      </c>
      <c r="W1104" s="95">
        <f t="shared" si="15"/>
        <v>101</v>
      </c>
      <c r="X1104" s="97"/>
      <c r="Y1104" s="97"/>
    </row>
    <row r="1105" spans="1:25" ht="16.5" x14ac:dyDescent="0.2">
      <c r="A1105" s="62">
        <v>1102</v>
      </c>
      <c r="B1105" s="95">
        <f>INDEX(技能效果!B:B,MATCH(技能效果等级!W1105,技能效果!AE:AE,0))</f>
        <v>130100801</v>
      </c>
      <c r="C1105" s="95" t="str">
        <f>INDEX(技能效果!C:C,MATCH(技能效果等级!B1105,技能效果!B:B,0))</f>
        <v>黑尔坎普技能1伤害</v>
      </c>
      <c r="D1105" s="96" t="s">
        <v>873</v>
      </c>
      <c r="E1105" s="95">
        <v>8</v>
      </c>
      <c r="F1105" s="95">
        <f>INDEX(技能效果!H:H,MATCH(技能效果等级!B1105,技能效果!B:B,0))</f>
        <v>1001</v>
      </c>
      <c r="G1105" s="95">
        <f>IF(INDEX(技能效果!K:K,MATCH(B1105,技能效果!B:B,0))=0,INDEX(技能效果!I:I,MATCH(技能效果等级!B1105,技能效果!B:B,0)),INDEX(技能效果!I:I,MATCH(技能效果等级!B1105,技能效果!B:B,0))*VLOOKUP(E1105,技能数值计算!$C$19:$D$28,2,FALSE))</f>
        <v>2.1</v>
      </c>
      <c r="H1105" s="95">
        <f>INDEX(技能效果!J:J,MATCH(技能效果等级!B1105,技能效果!B:B,0))</f>
        <v>0</v>
      </c>
      <c r="I1105" s="97"/>
      <c r="J1105" s="97"/>
      <c r="K1105" s="97"/>
      <c r="L1105" s="97"/>
      <c r="M1105" s="97"/>
      <c r="N1105" s="96" t="str">
        <f>IF(INDEX(技能效果!L:L,MATCH(技能效果等级!B1105,技能效果!B:B,0))="","",INDEX(技能效果!L:L,MATCH(技能效果等级!B1105,技能效果!B:B,0)))</f>
        <v/>
      </c>
      <c r="O1105" s="95">
        <f>IF(INDEX(技能效果!N:N,MATCH(B1105,技能效果!B:B,0))=0,INDEX(技能效果!M:M,MATCH(技能效果等级!B1105,技能效果!B:B,0)),INDEX(技能效果!M:M,MATCH(技能效果等级!B1105,技能效果!B:B,0))*VLOOKUP(E1105,技能数值计算!$C$19:$D$28,2,FALSE))</f>
        <v>0</v>
      </c>
      <c r="P1105" s="97"/>
      <c r="Q1105" s="97"/>
      <c r="R1105" s="95" t="str">
        <f>IF(INDEX(技能效果!O:O,MATCH(技能效果等级!B1105,技能效果!B:B,0))="","",INDEX(技能效果!O:O,MATCH(技能效果等级!B1105,技能效果!B:B,0)))</f>
        <v/>
      </c>
      <c r="S1105" s="97"/>
      <c r="T1105" s="97"/>
      <c r="U1105" s="97"/>
      <c r="V1105" s="96" t="str">
        <f>IF(INDEX(技能效果!AF:AF,MATCH(技能效果等级!B1105,技能效果!B:B,0))="","",INDEX(技能效果!AF:AF,MATCH(技能效果等级!B1105,技能效果!B:B,0)))</f>
        <v/>
      </c>
      <c r="W1105" s="95">
        <f t="shared" si="15"/>
        <v>101</v>
      </c>
      <c r="X1105" s="97"/>
      <c r="Y1105" s="97"/>
    </row>
    <row r="1106" spans="1:25" ht="16.5" x14ac:dyDescent="0.2">
      <c r="A1106" s="62">
        <v>1103</v>
      </c>
      <c r="B1106" s="95">
        <f>INDEX(技能效果!B:B,MATCH(技能效果等级!W1106,技能效果!AE:AE,0))</f>
        <v>130100801</v>
      </c>
      <c r="C1106" s="95" t="str">
        <f>INDEX(技能效果!C:C,MATCH(技能效果等级!B1106,技能效果!B:B,0))</f>
        <v>黑尔坎普技能1伤害</v>
      </c>
      <c r="D1106" s="96" t="s">
        <v>873</v>
      </c>
      <c r="E1106" s="95">
        <v>9</v>
      </c>
      <c r="F1106" s="95">
        <f>INDEX(技能效果!H:H,MATCH(技能效果等级!B1106,技能效果!B:B,0))</f>
        <v>1001</v>
      </c>
      <c r="G1106" s="95">
        <f>IF(INDEX(技能效果!K:K,MATCH(B1106,技能效果!B:B,0))=0,INDEX(技能效果!I:I,MATCH(技能效果等级!B1106,技能效果!B:B,0)),INDEX(技能效果!I:I,MATCH(技能效果等级!B1106,技能效果!B:B,0))*VLOOKUP(E1106,技能数值计算!$C$19:$D$28,2,FALSE))</f>
        <v>2.3000000000000003</v>
      </c>
      <c r="H1106" s="95">
        <f>INDEX(技能效果!J:J,MATCH(技能效果等级!B1106,技能效果!B:B,0))</f>
        <v>0</v>
      </c>
      <c r="I1106" s="97"/>
      <c r="J1106" s="97"/>
      <c r="K1106" s="97"/>
      <c r="L1106" s="97"/>
      <c r="M1106" s="97"/>
      <c r="N1106" s="96" t="str">
        <f>IF(INDEX(技能效果!L:L,MATCH(技能效果等级!B1106,技能效果!B:B,0))="","",INDEX(技能效果!L:L,MATCH(技能效果等级!B1106,技能效果!B:B,0)))</f>
        <v/>
      </c>
      <c r="O1106" s="95">
        <f>IF(INDEX(技能效果!N:N,MATCH(B1106,技能效果!B:B,0))=0,INDEX(技能效果!M:M,MATCH(技能效果等级!B1106,技能效果!B:B,0)),INDEX(技能效果!M:M,MATCH(技能效果等级!B1106,技能效果!B:B,0))*VLOOKUP(E1106,技能数值计算!$C$19:$D$28,2,FALSE))</f>
        <v>0</v>
      </c>
      <c r="P1106" s="97"/>
      <c r="Q1106" s="97"/>
      <c r="R1106" s="95" t="str">
        <f>IF(INDEX(技能效果!O:O,MATCH(技能效果等级!B1106,技能效果!B:B,0))="","",INDEX(技能效果!O:O,MATCH(技能效果等级!B1106,技能效果!B:B,0)))</f>
        <v/>
      </c>
      <c r="S1106" s="97"/>
      <c r="T1106" s="97"/>
      <c r="U1106" s="97"/>
      <c r="V1106" s="96" t="str">
        <f>IF(INDEX(技能效果!AF:AF,MATCH(技能效果等级!B1106,技能效果!B:B,0))="","",INDEX(技能效果!AF:AF,MATCH(技能效果等级!B1106,技能效果!B:B,0)))</f>
        <v/>
      </c>
      <c r="W1106" s="95">
        <f t="shared" si="15"/>
        <v>101</v>
      </c>
      <c r="X1106" s="97"/>
      <c r="Y1106" s="97"/>
    </row>
    <row r="1107" spans="1:25" ht="16.5" x14ac:dyDescent="0.2">
      <c r="A1107" s="62">
        <v>1104</v>
      </c>
      <c r="B1107" s="95">
        <f>INDEX(技能效果!B:B,MATCH(技能效果等级!W1107,技能效果!AE:AE,0))</f>
        <v>130100801</v>
      </c>
      <c r="C1107" s="95" t="str">
        <f>INDEX(技能效果!C:C,MATCH(技能效果等级!B1107,技能效果!B:B,0))</f>
        <v>黑尔坎普技能1伤害</v>
      </c>
      <c r="D1107" s="96" t="s">
        <v>873</v>
      </c>
      <c r="E1107" s="95">
        <v>10</v>
      </c>
      <c r="F1107" s="95">
        <f>INDEX(技能效果!H:H,MATCH(技能效果等级!B1107,技能效果!B:B,0))</f>
        <v>1001</v>
      </c>
      <c r="G1107" s="95">
        <f>IF(INDEX(技能效果!K:K,MATCH(B1107,技能效果!B:B,0))=0,INDEX(技能效果!I:I,MATCH(技能效果等级!B1107,技能效果!B:B,0)),INDEX(技能效果!I:I,MATCH(技能效果等级!B1107,技能效果!B:B,0))*VLOOKUP(E1107,技能数值计算!$C$19:$D$28,2,FALSE))</f>
        <v>2.5</v>
      </c>
      <c r="H1107" s="95">
        <f>INDEX(技能效果!J:J,MATCH(技能效果等级!B1107,技能效果!B:B,0))</f>
        <v>0</v>
      </c>
      <c r="I1107" s="97"/>
      <c r="J1107" s="97"/>
      <c r="K1107" s="97"/>
      <c r="L1107" s="97"/>
      <c r="M1107" s="97"/>
      <c r="N1107" s="96" t="str">
        <f>IF(INDEX(技能效果!L:L,MATCH(技能效果等级!B1107,技能效果!B:B,0))="","",INDEX(技能效果!L:L,MATCH(技能效果等级!B1107,技能效果!B:B,0)))</f>
        <v/>
      </c>
      <c r="O1107" s="95">
        <f>IF(INDEX(技能效果!N:N,MATCH(B1107,技能效果!B:B,0))=0,INDEX(技能效果!M:M,MATCH(技能效果等级!B1107,技能效果!B:B,0)),INDEX(技能效果!M:M,MATCH(技能效果等级!B1107,技能效果!B:B,0))*VLOOKUP(E1107,技能数值计算!$C$19:$D$28,2,FALSE))</f>
        <v>0</v>
      </c>
      <c r="P1107" s="97"/>
      <c r="Q1107" s="97"/>
      <c r="R1107" s="95" t="str">
        <f>IF(INDEX(技能效果!O:O,MATCH(技能效果等级!B1107,技能效果!B:B,0))="","",INDEX(技能效果!O:O,MATCH(技能效果等级!B1107,技能效果!B:B,0)))</f>
        <v/>
      </c>
      <c r="S1107" s="97"/>
      <c r="T1107" s="97"/>
      <c r="U1107" s="97"/>
      <c r="V1107" s="96" t="str">
        <f>IF(INDEX(技能效果!AF:AF,MATCH(技能效果等级!B1107,技能效果!B:B,0))="","",INDEX(技能效果!AF:AF,MATCH(技能效果等级!B1107,技能效果!B:B,0)))</f>
        <v/>
      </c>
      <c r="W1107" s="95">
        <f t="shared" si="15"/>
        <v>101</v>
      </c>
      <c r="X1107" s="97"/>
      <c r="Y1107" s="97"/>
    </row>
    <row r="1108" spans="1:25" ht="16.5" x14ac:dyDescent="0.2">
      <c r="A1108" s="62">
        <v>1105</v>
      </c>
      <c r="B1108" s="95">
        <f>INDEX(技能效果!B:B,MATCH(技能效果等级!W1108,技能效果!AE:AE,0))</f>
        <v>130100802</v>
      </c>
      <c r="C1108" s="95" t="str">
        <f>INDEX(技能效果!C:C,MATCH(技能效果等级!B1108,技能效果!B:B,0))</f>
        <v>黑尔坎普技能1获得水晶</v>
      </c>
      <c r="D1108" s="96" t="s">
        <v>873</v>
      </c>
      <c r="E1108" s="95">
        <v>1</v>
      </c>
      <c r="F1108" s="95">
        <f>INDEX(技能效果!H:H,MATCH(技能效果等级!B1108,技能效果!B:B,0))</f>
        <v>3001</v>
      </c>
      <c r="G1108" s="95">
        <f>IF(INDEX(技能效果!K:K,MATCH(B1108,技能效果!B:B,0))=0,INDEX(技能效果!I:I,MATCH(技能效果等级!B1108,技能效果!B:B,0)),INDEX(技能效果!I:I,MATCH(技能效果等级!B1108,技能效果!B:B,0))*VLOOKUP(E1108,技能数值计算!$C$19:$D$28,2,FALSE))</f>
        <v>3</v>
      </c>
      <c r="H1108" s="95">
        <f>INDEX(技能效果!J:J,MATCH(技能效果等级!B1108,技能效果!B:B,0))</f>
        <v>2</v>
      </c>
      <c r="I1108" s="97"/>
      <c r="J1108" s="97"/>
      <c r="K1108" s="97"/>
      <c r="L1108" s="97"/>
      <c r="M1108" s="97"/>
      <c r="N1108" s="96" t="str">
        <f>IF(INDEX(技能效果!L:L,MATCH(技能效果等级!B1108,技能效果!B:B,0))="","",INDEX(技能效果!L:L,MATCH(技能效果等级!B1108,技能效果!B:B,0)))</f>
        <v/>
      </c>
      <c r="O1108" s="95">
        <f>IF(INDEX(技能效果!N:N,MATCH(B1108,技能效果!B:B,0))=0,INDEX(技能效果!M:M,MATCH(技能效果等级!B1108,技能效果!B:B,0)),INDEX(技能效果!M:M,MATCH(技能效果等级!B1108,技能效果!B:B,0))*VLOOKUP(E1108,技能数值计算!$C$19:$D$28,2,FALSE))</f>
        <v>0</v>
      </c>
      <c r="P1108" s="97"/>
      <c r="Q1108" s="97"/>
      <c r="R1108" s="95" t="str">
        <f>IF(INDEX(技能效果!O:O,MATCH(技能效果等级!B1108,技能效果!B:B,0))="","",INDEX(技能效果!O:O,MATCH(技能效果等级!B1108,技能效果!B:B,0)))</f>
        <v/>
      </c>
      <c r="S1108" s="97"/>
      <c r="T1108" s="97"/>
      <c r="U1108" s="97"/>
      <c r="V1108" s="96" t="str">
        <f>IF(INDEX(技能效果!AF:AF,MATCH(技能效果等级!B1108,技能效果!B:B,0))="","",INDEX(技能效果!AF:AF,MATCH(技能效果等级!B1108,技能效果!B:B,0)))</f>
        <v/>
      </c>
      <c r="W1108" s="95">
        <f t="shared" si="15"/>
        <v>102</v>
      </c>
      <c r="X1108" s="97"/>
      <c r="Y1108" s="97"/>
    </row>
    <row r="1109" spans="1:25" ht="16.5" x14ac:dyDescent="0.2">
      <c r="A1109" s="62">
        <v>1106</v>
      </c>
      <c r="B1109" s="95">
        <f>INDEX(技能效果!B:B,MATCH(技能效果等级!W1109,技能效果!AE:AE,0))</f>
        <v>130100802</v>
      </c>
      <c r="C1109" s="95" t="str">
        <f>INDEX(技能效果!C:C,MATCH(技能效果等级!B1109,技能效果!B:B,0))</f>
        <v>黑尔坎普技能1获得水晶</v>
      </c>
      <c r="D1109" s="96" t="s">
        <v>873</v>
      </c>
      <c r="E1109" s="95">
        <v>2</v>
      </c>
      <c r="F1109" s="95">
        <f>INDEX(技能效果!H:H,MATCH(技能效果等级!B1109,技能效果!B:B,0))</f>
        <v>3001</v>
      </c>
      <c r="G1109" s="95">
        <f>IF(INDEX(技能效果!K:K,MATCH(B1109,技能效果!B:B,0))=0,INDEX(技能效果!I:I,MATCH(技能效果等级!B1109,技能效果!B:B,0)),INDEX(技能效果!I:I,MATCH(技能效果等级!B1109,技能效果!B:B,0))*VLOOKUP(E1109,技能数值计算!$C$19:$D$28,2,FALSE))</f>
        <v>3</v>
      </c>
      <c r="H1109" s="95">
        <f>INDEX(技能效果!J:J,MATCH(技能效果等级!B1109,技能效果!B:B,0))</f>
        <v>2</v>
      </c>
      <c r="I1109" s="97"/>
      <c r="J1109" s="97"/>
      <c r="K1109" s="97"/>
      <c r="L1109" s="97"/>
      <c r="M1109" s="97"/>
      <c r="N1109" s="96" t="str">
        <f>IF(INDEX(技能效果!L:L,MATCH(技能效果等级!B1109,技能效果!B:B,0))="","",INDEX(技能效果!L:L,MATCH(技能效果等级!B1109,技能效果!B:B,0)))</f>
        <v/>
      </c>
      <c r="O1109" s="95">
        <f>IF(INDEX(技能效果!N:N,MATCH(B1109,技能效果!B:B,0))=0,INDEX(技能效果!M:M,MATCH(技能效果等级!B1109,技能效果!B:B,0)),INDEX(技能效果!M:M,MATCH(技能效果等级!B1109,技能效果!B:B,0))*VLOOKUP(E1109,技能数值计算!$C$19:$D$28,2,FALSE))</f>
        <v>0</v>
      </c>
      <c r="P1109" s="97"/>
      <c r="Q1109" s="97"/>
      <c r="R1109" s="95" t="str">
        <f>IF(INDEX(技能效果!O:O,MATCH(技能效果等级!B1109,技能效果!B:B,0))="","",INDEX(技能效果!O:O,MATCH(技能效果等级!B1109,技能效果!B:B,0)))</f>
        <v/>
      </c>
      <c r="S1109" s="97"/>
      <c r="T1109" s="97"/>
      <c r="U1109" s="97"/>
      <c r="V1109" s="96" t="str">
        <f>IF(INDEX(技能效果!AF:AF,MATCH(技能效果等级!B1109,技能效果!B:B,0))="","",INDEX(技能效果!AF:AF,MATCH(技能效果等级!B1109,技能效果!B:B,0)))</f>
        <v/>
      </c>
      <c r="W1109" s="95">
        <f t="shared" si="15"/>
        <v>102</v>
      </c>
      <c r="X1109" s="97"/>
      <c r="Y1109" s="97"/>
    </row>
    <row r="1110" spans="1:25" ht="16.5" x14ac:dyDescent="0.2">
      <c r="A1110" s="62">
        <v>1107</v>
      </c>
      <c r="B1110" s="95">
        <f>INDEX(技能效果!B:B,MATCH(技能效果等级!W1110,技能效果!AE:AE,0))</f>
        <v>130100802</v>
      </c>
      <c r="C1110" s="95" t="str">
        <f>INDEX(技能效果!C:C,MATCH(技能效果等级!B1110,技能效果!B:B,0))</f>
        <v>黑尔坎普技能1获得水晶</v>
      </c>
      <c r="D1110" s="96" t="s">
        <v>873</v>
      </c>
      <c r="E1110" s="95">
        <v>3</v>
      </c>
      <c r="F1110" s="95">
        <f>INDEX(技能效果!H:H,MATCH(技能效果等级!B1110,技能效果!B:B,0))</f>
        <v>3001</v>
      </c>
      <c r="G1110" s="95">
        <f>IF(INDEX(技能效果!K:K,MATCH(B1110,技能效果!B:B,0))=0,INDEX(技能效果!I:I,MATCH(技能效果等级!B1110,技能效果!B:B,0)),INDEX(技能效果!I:I,MATCH(技能效果等级!B1110,技能效果!B:B,0))*VLOOKUP(E1110,技能数值计算!$C$19:$D$28,2,FALSE))</f>
        <v>3</v>
      </c>
      <c r="H1110" s="95">
        <f>INDEX(技能效果!J:J,MATCH(技能效果等级!B1110,技能效果!B:B,0))</f>
        <v>2</v>
      </c>
      <c r="I1110" s="97"/>
      <c r="J1110" s="97"/>
      <c r="K1110" s="97"/>
      <c r="L1110" s="97"/>
      <c r="M1110" s="97"/>
      <c r="N1110" s="96" t="str">
        <f>IF(INDEX(技能效果!L:L,MATCH(技能效果等级!B1110,技能效果!B:B,0))="","",INDEX(技能效果!L:L,MATCH(技能效果等级!B1110,技能效果!B:B,0)))</f>
        <v/>
      </c>
      <c r="O1110" s="95">
        <f>IF(INDEX(技能效果!N:N,MATCH(B1110,技能效果!B:B,0))=0,INDEX(技能效果!M:M,MATCH(技能效果等级!B1110,技能效果!B:B,0)),INDEX(技能效果!M:M,MATCH(技能效果等级!B1110,技能效果!B:B,0))*VLOOKUP(E1110,技能数值计算!$C$19:$D$28,2,FALSE))</f>
        <v>0</v>
      </c>
      <c r="P1110" s="97"/>
      <c r="Q1110" s="97"/>
      <c r="R1110" s="95" t="str">
        <f>IF(INDEX(技能效果!O:O,MATCH(技能效果等级!B1110,技能效果!B:B,0))="","",INDEX(技能效果!O:O,MATCH(技能效果等级!B1110,技能效果!B:B,0)))</f>
        <v/>
      </c>
      <c r="S1110" s="97"/>
      <c r="T1110" s="97"/>
      <c r="U1110" s="97"/>
      <c r="V1110" s="96" t="str">
        <f>IF(INDEX(技能效果!AF:AF,MATCH(技能效果等级!B1110,技能效果!B:B,0))="","",INDEX(技能效果!AF:AF,MATCH(技能效果等级!B1110,技能效果!B:B,0)))</f>
        <v/>
      </c>
      <c r="W1110" s="95">
        <f t="shared" si="15"/>
        <v>102</v>
      </c>
      <c r="X1110" s="97"/>
      <c r="Y1110" s="97"/>
    </row>
    <row r="1111" spans="1:25" ht="16.5" x14ac:dyDescent="0.2">
      <c r="A1111" s="62">
        <v>1108</v>
      </c>
      <c r="B1111" s="95">
        <f>INDEX(技能效果!B:B,MATCH(技能效果等级!W1111,技能效果!AE:AE,0))</f>
        <v>130100802</v>
      </c>
      <c r="C1111" s="95" t="str">
        <f>INDEX(技能效果!C:C,MATCH(技能效果等级!B1111,技能效果!B:B,0))</f>
        <v>黑尔坎普技能1获得水晶</v>
      </c>
      <c r="D1111" s="96" t="s">
        <v>873</v>
      </c>
      <c r="E1111" s="95">
        <v>4</v>
      </c>
      <c r="F1111" s="95">
        <f>INDEX(技能效果!H:H,MATCH(技能效果等级!B1111,技能效果!B:B,0))</f>
        <v>3001</v>
      </c>
      <c r="G1111" s="95">
        <f>IF(INDEX(技能效果!K:K,MATCH(B1111,技能效果!B:B,0))=0,INDEX(技能效果!I:I,MATCH(技能效果等级!B1111,技能效果!B:B,0)),INDEX(技能效果!I:I,MATCH(技能效果等级!B1111,技能效果!B:B,0))*VLOOKUP(E1111,技能数值计算!$C$19:$D$28,2,FALSE))</f>
        <v>3</v>
      </c>
      <c r="H1111" s="95">
        <f>INDEX(技能效果!J:J,MATCH(技能效果等级!B1111,技能效果!B:B,0))</f>
        <v>2</v>
      </c>
      <c r="I1111" s="97"/>
      <c r="J1111" s="97"/>
      <c r="K1111" s="97"/>
      <c r="L1111" s="97"/>
      <c r="M1111" s="97"/>
      <c r="N1111" s="96" t="str">
        <f>IF(INDEX(技能效果!L:L,MATCH(技能效果等级!B1111,技能效果!B:B,0))="","",INDEX(技能效果!L:L,MATCH(技能效果等级!B1111,技能效果!B:B,0)))</f>
        <v/>
      </c>
      <c r="O1111" s="95">
        <f>IF(INDEX(技能效果!N:N,MATCH(B1111,技能效果!B:B,0))=0,INDEX(技能效果!M:M,MATCH(技能效果等级!B1111,技能效果!B:B,0)),INDEX(技能效果!M:M,MATCH(技能效果等级!B1111,技能效果!B:B,0))*VLOOKUP(E1111,技能数值计算!$C$19:$D$28,2,FALSE))</f>
        <v>0</v>
      </c>
      <c r="P1111" s="97"/>
      <c r="Q1111" s="97"/>
      <c r="R1111" s="95" t="str">
        <f>IF(INDEX(技能效果!O:O,MATCH(技能效果等级!B1111,技能效果!B:B,0))="","",INDEX(技能效果!O:O,MATCH(技能效果等级!B1111,技能效果!B:B,0)))</f>
        <v/>
      </c>
      <c r="S1111" s="97"/>
      <c r="T1111" s="97"/>
      <c r="U1111" s="97"/>
      <c r="V1111" s="96" t="str">
        <f>IF(INDEX(技能效果!AF:AF,MATCH(技能效果等级!B1111,技能效果!B:B,0))="","",INDEX(技能效果!AF:AF,MATCH(技能效果等级!B1111,技能效果!B:B,0)))</f>
        <v/>
      </c>
      <c r="W1111" s="95">
        <f t="shared" si="15"/>
        <v>102</v>
      </c>
      <c r="X1111" s="97"/>
      <c r="Y1111" s="97"/>
    </row>
    <row r="1112" spans="1:25" ht="16.5" x14ac:dyDescent="0.2">
      <c r="A1112" s="62">
        <v>1109</v>
      </c>
      <c r="B1112" s="95">
        <f>INDEX(技能效果!B:B,MATCH(技能效果等级!W1112,技能效果!AE:AE,0))</f>
        <v>130100802</v>
      </c>
      <c r="C1112" s="95" t="str">
        <f>INDEX(技能效果!C:C,MATCH(技能效果等级!B1112,技能效果!B:B,0))</f>
        <v>黑尔坎普技能1获得水晶</v>
      </c>
      <c r="D1112" s="96" t="s">
        <v>873</v>
      </c>
      <c r="E1112" s="95">
        <v>5</v>
      </c>
      <c r="F1112" s="95">
        <f>INDEX(技能效果!H:H,MATCH(技能效果等级!B1112,技能效果!B:B,0))</f>
        <v>3001</v>
      </c>
      <c r="G1112" s="95">
        <f>IF(INDEX(技能效果!K:K,MATCH(B1112,技能效果!B:B,0))=0,INDEX(技能效果!I:I,MATCH(技能效果等级!B1112,技能效果!B:B,0)),INDEX(技能效果!I:I,MATCH(技能效果等级!B1112,技能效果!B:B,0))*VLOOKUP(E1112,技能数值计算!$C$19:$D$28,2,FALSE))</f>
        <v>3</v>
      </c>
      <c r="H1112" s="95">
        <f>INDEX(技能效果!J:J,MATCH(技能效果等级!B1112,技能效果!B:B,0))</f>
        <v>2</v>
      </c>
      <c r="I1112" s="97"/>
      <c r="J1112" s="97"/>
      <c r="K1112" s="97"/>
      <c r="L1112" s="97"/>
      <c r="M1112" s="97"/>
      <c r="N1112" s="96" t="str">
        <f>IF(INDEX(技能效果!L:L,MATCH(技能效果等级!B1112,技能效果!B:B,0))="","",INDEX(技能效果!L:L,MATCH(技能效果等级!B1112,技能效果!B:B,0)))</f>
        <v/>
      </c>
      <c r="O1112" s="95">
        <f>IF(INDEX(技能效果!N:N,MATCH(B1112,技能效果!B:B,0))=0,INDEX(技能效果!M:M,MATCH(技能效果等级!B1112,技能效果!B:B,0)),INDEX(技能效果!M:M,MATCH(技能效果等级!B1112,技能效果!B:B,0))*VLOOKUP(E1112,技能数值计算!$C$19:$D$28,2,FALSE))</f>
        <v>0</v>
      </c>
      <c r="P1112" s="97"/>
      <c r="Q1112" s="97"/>
      <c r="R1112" s="95" t="str">
        <f>IF(INDEX(技能效果!O:O,MATCH(技能效果等级!B1112,技能效果!B:B,0))="","",INDEX(技能效果!O:O,MATCH(技能效果等级!B1112,技能效果!B:B,0)))</f>
        <v/>
      </c>
      <c r="S1112" s="97"/>
      <c r="T1112" s="97"/>
      <c r="U1112" s="97"/>
      <c r="V1112" s="96" t="str">
        <f>IF(INDEX(技能效果!AF:AF,MATCH(技能效果等级!B1112,技能效果!B:B,0))="","",INDEX(技能效果!AF:AF,MATCH(技能效果等级!B1112,技能效果!B:B,0)))</f>
        <v/>
      </c>
      <c r="W1112" s="95">
        <f t="shared" si="15"/>
        <v>102</v>
      </c>
      <c r="X1112" s="97"/>
      <c r="Y1112" s="97"/>
    </row>
    <row r="1113" spans="1:25" ht="16.5" x14ac:dyDescent="0.2">
      <c r="A1113" s="62">
        <v>1110</v>
      </c>
      <c r="B1113" s="95">
        <f>INDEX(技能效果!B:B,MATCH(技能效果等级!W1113,技能效果!AE:AE,0))</f>
        <v>130100802</v>
      </c>
      <c r="C1113" s="95" t="str">
        <f>INDEX(技能效果!C:C,MATCH(技能效果等级!B1113,技能效果!B:B,0))</f>
        <v>黑尔坎普技能1获得水晶</v>
      </c>
      <c r="D1113" s="96" t="s">
        <v>873</v>
      </c>
      <c r="E1113" s="95">
        <v>6</v>
      </c>
      <c r="F1113" s="95">
        <f>INDEX(技能效果!H:H,MATCH(技能效果等级!B1113,技能效果!B:B,0))</f>
        <v>3001</v>
      </c>
      <c r="G1113" s="95">
        <f>IF(INDEX(技能效果!K:K,MATCH(B1113,技能效果!B:B,0))=0,INDEX(技能效果!I:I,MATCH(技能效果等级!B1113,技能效果!B:B,0)),INDEX(技能效果!I:I,MATCH(技能效果等级!B1113,技能效果!B:B,0))*VLOOKUP(E1113,技能数值计算!$C$19:$D$28,2,FALSE))</f>
        <v>3</v>
      </c>
      <c r="H1113" s="95">
        <f>INDEX(技能效果!J:J,MATCH(技能效果等级!B1113,技能效果!B:B,0))</f>
        <v>2</v>
      </c>
      <c r="I1113" s="97"/>
      <c r="J1113" s="97"/>
      <c r="K1113" s="97"/>
      <c r="L1113" s="97"/>
      <c r="M1113" s="97"/>
      <c r="N1113" s="96" t="str">
        <f>IF(INDEX(技能效果!L:L,MATCH(技能效果等级!B1113,技能效果!B:B,0))="","",INDEX(技能效果!L:L,MATCH(技能效果等级!B1113,技能效果!B:B,0)))</f>
        <v/>
      </c>
      <c r="O1113" s="95">
        <f>IF(INDEX(技能效果!N:N,MATCH(B1113,技能效果!B:B,0))=0,INDEX(技能效果!M:M,MATCH(技能效果等级!B1113,技能效果!B:B,0)),INDEX(技能效果!M:M,MATCH(技能效果等级!B1113,技能效果!B:B,0))*VLOOKUP(E1113,技能数值计算!$C$19:$D$28,2,FALSE))</f>
        <v>0</v>
      </c>
      <c r="P1113" s="97"/>
      <c r="Q1113" s="97"/>
      <c r="R1113" s="95" t="str">
        <f>IF(INDEX(技能效果!O:O,MATCH(技能效果等级!B1113,技能效果!B:B,0))="","",INDEX(技能效果!O:O,MATCH(技能效果等级!B1113,技能效果!B:B,0)))</f>
        <v/>
      </c>
      <c r="S1113" s="97"/>
      <c r="T1113" s="97"/>
      <c r="U1113" s="97"/>
      <c r="V1113" s="96" t="str">
        <f>IF(INDEX(技能效果!AF:AF,MATCH(技能效果等级!B1113,技能效果!B:B,0))="","",INDEX(技能效果!AF:AF,MATCH(技能效果等级!B1113,技能效果!B:B,0)))</f>
        <v/>
      </c>
      <c r="W1113" s="95">
        <f t="shared" si="15"/>
        <v>102</v>
      </c>
      <c r="X1113" s="97"/>
      <c r="Y1113" s="97"/>
    </row>
    <row r="1114" spans="1:25" ht="16.5" x14ac:dyDescent="0.2">
      <c r="A1114" s="62">
        <v>1111</v>
      </c>
      <c r="B1114" s="95">
        <f>INDEX(技能效果!B:B,MATCH(技能效果等级!W1114,技能效果!AE:AE,0))</f>
        <v>130100802</v>
      </c>
      <c r="C1114" s="95" t="str">
        <f>INDEX(技能效果!C:C,MATCH(技能效果等级!B1114,技能效果!B:B,0))</f>
        <v>黑尔坎普技能1获得水晶</v>
      </c>
      <c r="D1114" s="96" t="s">
        <v>873</v>
      </c>
      <c r="E1114" s="95">
        <v>7</v>
      </c>
      <c r="F1114" s="95">
        <f>INDEX(技能效果!H:H,MATCH(技能效果等级!B1114,技能效果!B:B,0))</f>
        <v>3001</v>
      </c>
      <c r="G1114" s="95">
        <f>IF(INDEX(技能效果!K:K,MATCH(B1114,技能效果!B:B,0))=0,INDEX(技能效果!I:I,MATCH(技能效果等级!B1114,技能效果!B:B,0)),INDEX(技能效果!I:I,MATCH(技能效果等级!B1114,技能效果!B:B,0))*VLOOKUP(E1114,技能数值计算!$C$19:$D$28,2,FALSE))</f>
        <v>3</v>
      </c>
      <c r="H1114" s="95">
        <f>INDEX(技能效果!J:J,MATCH(技能效果等级!B1114,技能效果!B:B,0))</f>
        <v>2</v>
      </c>
      <c r="I1114" s="97"/>
      <c r="J1114" s="97"/>
      <c r="K1114" s="97"/>
      <c r="L1114" s="97"/>
      <c r="M1114" s="97"/>
      <c r="N1114" s="96" t="str">
        <f>IF(INDEX(技能效果!L:L,MATCH(技能效果等级!B1114,技能效果!B:B,0))="","",INDEX(技能效果!L:L,MATCH(技能效果等级!B1114,技能效果!B:B,0)))</f>
        <v/>
      </c>
      <c r="O1114" s="95">
        <f>IF(INDEX(技能效果!N:N,MATCH(B1114,技能效果!B:B,0))=0,INDEX(技能效果!M:M,MATCH(技能效果等级!B1114,技能效果!B:B,0)),INDEX(技能效果!M:M,MATCH(技能效果等级!B1114,技能效果!B:B,0))*VLOOKUP(E1114,技能数值计算!$C$19:$D$28,2,FALSE))</f>
        <v>0</v>
      </c>
      <c r="P1114" s="97"/>
      <c r="Q1114" s="97"/>
      <c r="R1114" s="95" t="str">
        <f>IF(INDEX(技能效果!O:O,MATCH(技能效果等级!B1114,技能效果!B:B,0))="","",INDEX(技能效果!O:O,MATCH(技能效果等级!B1114,技能效果!B:B,0)))</f>
        <v/>
      </c>
      <c r="S1114" s="97"/>
      <c r="T1114" s="97"/>
      <c r="U1114" s="97"/>
      <c r="V1114" s="96" t="str">
        <f>IF(INDEX(技能效果!AF:AF,MATCH(技能效果等级!B1114,技能效果!B:B,0))="","",INDEX(技能效果!AF:AF,MATCH(技能效果等级!B1114,技能效果!B:B,0)))</f>
        <v/>
      </c>
      <c r="W1114" s="95">
        <f t="shared" si="15"/>
        <v>102</v>
      </c>
      <c r="X1114" s="97"/>
      <c r="Y1114" s="97"/>
    </row>
    <row r="1115" spans="1:25" ht="16.5" x14ac:dyDescent="0.2">
      <c r="A1115" s="62">
        <v>1112</v>
      </c>
      <c r="B1115" s="95">
        <f>INDEX(技能效果!B:B,MATCH(技能效果等级!W1115,技能效果!AE:AE,0))</f>
        <v>130100802</v>
      </c>
      <c r="C1115" s="95" t="str">
        <f>INDEX(技能效果!C:C,MATCH(技能效果等级!B1115,技能效果!B:B,0))</f>
        <v>黑尔坎普技能1获得水晶</v>
      </c>
      <c r="D1115" s="96" t="s">
        <v>873</v>
      </c>
      <c r="E1115" s="95">
        <v>8</v>
      </c>
      <c r="F1115" s="95">
        <f>INDEX(技能效果!H:H,MATCH(技能效果等级!B1115,技能效果!B:B,0))</f>
        <v>3001</v>
      </c>
      <c r="G1115" s="95">
        <f>IF(INDEX(技能效果!K:K,MATCH(B1115,技能效果!B:B,0))=0,INDEX(技能效果!I:I,MATCH(技能效果等级!B1115,技能效果!B:B,0)),INDEX(技能效果!I:I,MATCH(技能效果等级!B1115,技能效果!B:B,0))*VLOOKUP(E1115,技能数值计算!$C$19:$D$28,2,FALSE))</f>
        <v>3</v>
      </c>
      <c r="H1115" s="95">
        <f>INDEX(技能效果!J:J,MATCH(技能效果等级!B1115,技能效果!B:B,0))</f>
        <v>2</v>
      </c>
      <c r="I1115" s="97"/>
      <c r="J1115" s="97"/>
      <c r="K1115" s="97"/>
      <c r="L1115" s="97"/>
      <c r="M1115" s="97"/>
      <c r="N1115" s="96" t="str">
        <f>IF(INDEX(技能效果!L:L,MATCH(技能效果等级!B1115,技能效果!B:B,0))="","",INDEX(技能效果!L:L,MATCH(技能效果等级!B1115,技能效果!B:B,0)))</f>
        <v/>
      </c>
      <c r="O1115" s="95">
        <f>IF(INDEX(技能效果!N:N,MATCH(B1115,技能效果!B:B,0))=0,INDEX(技能效果!M:M,MATCH(技能效果等级!B1115,技能效果!B:B,0)),INDEX(技能效果!M:M,MATCH(技能效果等级!B1115,技能效果!B:B,0))*VLOOKUP(E1115,技能数值计算!$C$19:$D$28,2,FALSE))</f>
        <v>0</v>
      </c>
      <c r="P1115" s="97"/>
      <c r="Q1115" s="97"/>
      <c r="R1115" s="95" t="str">
        <f>IF(INDEX(技能效果!O:O,MATCH(技能效果等级!B1115,技能效果!B:B,0))="","",INDEX(技能效果!O:O,MATCH(技能效果等级!B1115,技能效果!B:B,0)))</f>
        <v/>
      </c>
      <c r="S1115" s="97"/>
      <c r="T1115" s="97"/>
      <c r="U1115" s="97"/>
      <c r="V1115" s="96" t="str">
        <f>IF(INDEX(技能效果!AF:AF,MATCH(技能效果等级!B1115,技能效果!B:B,0))="","",INDEX(技能效果!AF:AF,MATCH(技能效果等级!B1115,技能效果!B:B,0)))</f>
        <v/>
      </c>
      <c r="W1115" s="95">
        <f t="shared" si="15"/>
        <v>102</v>
      </c>
      <c r="X1115" s="97"/>
      <c r="Y1115" s="97"/>
    </row>
    <row r="1116" spans="1:25" ht="16.5" x14ac:dyDescent="0.2">
      <c r="A1116" s="62">
        <v>1113</v>
      </c>
      <c r="B1116" s="95">
        <f>INDEX(技能效果!B:B,MATCH(技能效果等级!W1116,技能效果!AE:AE,0))</f>
        <v>130100802</v>
      </c>
      <c r="C1116" s="95" t="str">
        <f>INDEX(技能效果!C:C,MATCH(技能效果等级!B1116,技能效果!B:B,0))</f>
        <v>黑尔坎普技能1获得水晶</v>
      </c>
      <c r="D1116" s="96" t="s">
        <v>873</v>
      </c>
      <c r="E1116" s="95">
        <v>9</v>
      </c>
      <c r="F1116" s="95">
        <f>INDEX(技能效果!H:H,MATCH(技能效果等级!B1116,技能效果!B:B,0))</f>
        <v>3001</v>
      </c>
      <c r="G1116" s="95">
        <f>IF(INDEX(技能效果!K:K,MATCH(B1116,技能效果!B:B,0))=0,INDEX(技能效果!I:I,MATCH(技能效果等级!B1116,技能效果!B:B,0)),INDEX(技能效果!I:I,MATCH(技能效果等级!B1116,技能效果!B:B,0))*VLOOKUP(E1116,技能数值计算!$C$19:$D$28,2,FALSE))</f>
        <v>3</v>
      </c>
      <c r="H1116" s="95">
        <f>INDEX(技能效果!J:J,MATCH(技能效果等级!B1116,技能效果!B:B,0))</f>
        <v>2</v>
      </c>
      <c r="I1116" s="97"/>
      <c r="J1116" s="97"/>
      <c r="K1116" s="97"/>
      <c r="L1116" s="97"/>
      <c r="M1116" s="97"/>
      <c r="N1116" s="96" t="str">
        <f>IF(INDEX(技能效果!L:L,MATCH(技能效果等级!B1116,技能效果!B:B,0))="","",INDEX(技能效果!L:L,MATCH(技能效果等级!B1116,技能效果!B:B,0)))</f>
        <v/>
      </c>
      <c r="O1116" s="95">
        <f>IF(INDEX(技能效果!N:N,MATCH(B1116,技能效果!B:B,0))=0,INDEX(技能效果!M:M,MATCH(技能效果等级!B1116,技能效果!B:B,0)),INDEX(技能效果!M:M,MATCH(技能效果等级!B1116,技能效果!B:B,0))*VLOOKUP(E1116,技能数值计算!$C$19:$D$28,2,FALSE))</f>
        <v>0</v>
      </c>
      <c r="P1116" s="97"/>
      <c r="Q1116" s="97"/>
      <c r="R1116" s="95" t="str">
        <f>IF(INDEX(技能效果!O:O,MATCH(技能效果等级!B1116,技能效果!B:B,0))="","",INDEX(技能效果!O:O,MATCH(技能效果等级!B1116,技能效果!B:B,0)))</f>
        <v/>
      </c>
      <c r="S1116" s="97"/>
      <c r="T1116" s="97"/>
      <c r="U1116" s="97"/>
      <c r="V1116" s="96" t="str">
        <f>IF(INDEX(技能效果!AF:AF,MATCH(技能效果等级!B1116,技能效果!B:B,0))="","",INDEX(技能效果!AF:AF,MATCH(技能效果等级!B1116,技能效果!B:B,0)))</f>
        <v/>
      </c>
      <c r="W1116" s="95">
        <f t="shared" si="15"/>
        <v>102</v>
      </c>
      <c r="X1116" s="97"/>
      <c r="Y1116" s="97"/>
    </row>
    <row r="1117" spans="1:25" ht="16.5" x14ac:dyDescent="0.2">
      <c r="A1117" s="62">
        <v>1114</v>
      </c>
      <c r="B1117" s="95">
        <f>INDEX(技能效果!B:B,MATCH(技能效果等级!W1117,技能效果!AE:AE,0))</f>
        <v>130100802</v>
      </c>
      <c r="C1117" s="95" t="str">
        <f>INDEX(技能效果!C:C,MATCH(技能效果等级!B1117,技能效果!B:B,0))</f>
        <v>黑尔坎普技能1获得水晶</v>
      </c>
      <c r="D1117" s="96" t="s">
        <v>873</v>
      </c>
      <c r="E1117" s="95">
        <v>10</v>
      </c>
      <c r="F1117" s="95">
        <f>INDEX(技能效果!H:H,MATCH(技能效果等级!B1117,技能效果!B:B,0))</f>
        <v>3001</v>
      </c>
      <c r="G1117" s="95">
        <f>IF(INDEX(技能效果!K:K,MATCH(B1117,技能效果!B:B,0))=0,INDEX(技能效果!I:I,MATCH(技能效果等级!B1117,技能效果!B:B,0)),INDEX(技能效果!I:I,MATCH(技能效果等级!B1117,技能效果!B:B,0))*VLOOKUP(E1117,技能数值计算!$C$19:$D$28,2,FALSE))</f>
        <v>3</v>
      </c>
      <c r="H1117" s="95">
        <f>INDEX(技能效果!J:J,MATCH(技能效果等级!B1117,技能效果!B:B,0))</f>
        <v>2</v>
      </c>
      <c r="I1117" s="97"/>
      <c r="J1117" s="97"/>
      <c r="K1117" s="97"/>
      <c r="L1117" s="97"/>
      <c r="M1117" s="97"/>
      <c r="N1117" s="96" t="str">
        <f>IF(INDEX(技能效果!L:L,MATCH(技能效果等级!B1117,技能效果!B:B,0))="","",INDEX(技能效果!L:L,MATCH(技能效果等级!B1117,技能效果!B:B,0)))</f>
        <v/>
      </c>
      <c r="O1117" s="95">
        <f>IF(INDEX(技能效果!N:N,MATCH(B1117,技能效果!B:B,0))=0,INDEX(技能效果!M:M,MATCH(技能效果等级!B1117,技能效果!B:B,0)),INDEX(技能效果!M:M,MATCH(技能效果等级!B1117,技能效果!B:B,0))*VLOOKUP(E1117,技能数值计算!$C$19:$D$28,2,FALSE))</f>
        <v>0</v>
      </c>
      <c r="P1117" s="97"/>
      <c r="Q1117" s="97"/>
      <c r="R1117" s="95" t="str">
        <f>IF(INDEX(技能效果!O:O,MATCH(技能效果等级!B1117,技能效果!B:B,0))="","",INDEX(技能效果!O:O,MATCH(技能效果等级!B1117,技能效果!B:B,0)))</f>
        <v/>
      </c>
      <c r="S1117" s="97"/>
      <c r="T1117" s="97"/>
      <c r="U1117" s="97"/>
      <c r="V1117" s="96" t="str">
        <f>IF(INDEX(技能效果!AF:AF,MATCH(技能效果等级!B1117,技能效果!B:B,0))="","",INDEX(技能效果!AF:AF,MATCH(技能效果等级!B1117,技能效果!B:B,0)))</f>
        <v/>
      </c>
      <c r="W1117" s="95">
        <f t="shared" si="15"/>
        <v>102</v>
      </c>
      <c r="X1117" s="97"/>
      <c r="Y1117" s="97"/>
    </row>
    <row r="1118" spans="1:25" ht="16.5" x14ac:dyDescent="0.2">
      <c r="A1118" s="62">
        <v>1115</v>
      </c>
      <c r="B1118" s="95">
        <f>INDEX(技能效果!B:B,MATCH(技能效果等级!W1118,技能效果!AE:AE,0))</f>
        <v>130200801</v>
      </c>
      <c r="C1118" s="95" t="str">
        <f>INDEX(技能效果!C:C,MATCH(技能效果等级!B1118,技能效果!B:B,0))</f>
        <v>黑尔坎普技能2降低防御</v>
      </c>
      <c r="D1118" s="96" t="s">
        <v>873</v>
      </c>
      <c r="E1118" s="95">
        <v>1</v>
      </c>
      <c r="F1118" s="95">
        <f>INDEX(技能效果!H:H,MATCH(技能效果等级!B1118,技能效果!B:B,0))</f>
        <v>4008</v>
      </c>
      <c r="G1118" s="95">
        <f>IF(INDEX(技能效果!K:K,MATCH(B1118,技能效果!B:B,0))=0,INDEX(技能效果!I:I,MATCH(技能效果等级!B1118,技能效果!B:B,0)),INDEX(技能效果!I:I,MATCH(技能效果等级!B1118,技能效果!B:B,0))*VLOOKUP(E1118,技能数值计算!$C$19:$D$28,2,FALSE))</f>
        <v>0.25</v>
      </c>
      <c r="H1118" s="95">
        <f>INDEX(技能效果!J:J,MATCH(技能效果等级!B1118,技能效果!B:B,0))</f>
        <v>0</v>
      </c>
      <c r="I1118" s="97"/>
      <c r="J1118" s="97"/>
      <c r="K1118" s="97"/>
      <c r="L1118" s="97"/>
      <c r="M1118" s="97"/>
      <c r="N1118" s="96" t="str">
        <f>IF(INDEX(技能效果!L:L,MATCH(技能效果等级!B1118,技能效果!B:B,0))="","",INDEX(技能效果!L:L,MATCH(技能效果等级!B1118,技能效果!B:B,0)))</f>
        <v/>
      </c>
      <c r="O1118" s="95">
        <f>IF(INDEX(技能效果!N:N,MATCH(B1118,技能效果!B:B,0))=0,INDEX(技能效果!M:M,MATCH(技能效果等级!B1118,技能效果!B:B,0)),INDEX(技能效果!M:M,MATCH(技能效果等级!B1118,技能效果!B:B,0))*VLOOKUP(E1118,技能数值计算!$C$19:$D$28,2,FALSE))</f>
        <v>0</v>
      </c>
      <c r="P1118" s="97"/>
      <c r="Q1118" s="97"/>
      <c r="R1118" s="95" t="str">
        <f>IF(INDEX(技能效果!O:O,MATCH(技能效果等级!B1118,技能效果!B:B,0))="","",INDEX(技能效果!O:O,MATCH(技能效果等级!B1118,技能效果!B:B,0)))</f>
        <v/>
      </c>
      <c r="S1118" s="97"/>
      <c r="T1118" s="97"/>
      <c r="U1118" s="97"/>
      <c r="V1118" s="96" t="str">
        <f>IF(INDEX(技能效果!AF:AF,MATCH(技能效果等级!B1118,技能效果!B:B,0))="","",INDEX(技能效果!AF:AF,MATCH(技能效果等级!B1118,技能效果!B:B,0)))</f>
        <v/>
      </c>
      <c r="W1118" s="95">
        <f t="shared" si="15"/>
        <v>103</v>
      </c>
      <c r="X1118" s="97"/>
      <c r="Y1118" s="97"/>
    </row>
    <row r="1119" spans="1:25" ht="16.5" x14ac:dyDescent="0.2">
      <c r="A1119" s="62">
        <v>1116</v>
      </c>
      <c r="B1119" s="95">
        <f>INDEX(技能效果!B:B,MATCH(技能效果等级!W1119,技能效果!AE:AE,0))</f>
        <v>130200801</v>
      </c>
      <c r="C1119" s="95" t="str">
        <f>INDEX(技能效果!C:C,MATCH(技能效果等级!B1119,技能效果!B:B,0))</f>
        <v>黑尔坎普技能2降低防御</v>
      </c>
      <c r="D1119" s="96" t="s">
        <v>873</v>
      </c>
      <c r="E1119" s="95">
        <v>2</v>
      </c>
      <c r="F1119" s="95">
        <f>INDEX(技能效果!H:H,MATCH(技能效果等级!B1119,技能效果!B:B,0))</f>
        <v>4008</v>
      </c>
      <c r="G1119" s="95">
        <f>IF(INDEX(技能效果!K:K,MATCH(B1119,技能效果!B:B,0))=0,INDEX(技能效果!I:I,MATCH(技能效果等级!B1119,技能效果!B:B,0)),INDEX(技能效果!I:I,MATCH(技能效果等级!B1119,技能效果!B:B,0))*VLOOKUP(E1119,技能数值计算!$C$19:$D$28,2,FALSE))</f>
        <v>0.27</v>
      </c>
      <c r="H1119" s="95">
        <f>INDEX(技能效果!J:J,MATCH(技能效果等级!B1119,技能效果!B:B,0))</f>
        <v>0</v>
      </c>
      <c r="I1119" s="97"/>
      <c r="J1119" s="97"/>
      <c r="K1119" s="97"/>
      <c r="L1119" s="97"/>
      <c r="M1119" s="97"/>
      <c r="N1119" s="96" t="str">
        <f>IF(INDEX(技能效果!L:L,MATCH(技能效果等级!B1119,技能效果!B:B,0))="","",INDEX(技能效果!L:L,MATCH(技能效果等级!B1119,技能效果!B:B,0)))</f>
        <v/>
      </c>
      <c r="O1119" s="95">
        <f>IF(INDEX(技能效果!N:N,MATCH(B1119,技能效果!B:B,0))=0,INDEX(技能效果!M:M,MATCH(技能效果等级!B1119,技能效果!B:B,0)),INDEX(技能效果!M:M,MATCH(技能效果等级!B1119,技能效果!B:B,0))*VLOOKUP(E1119,技能数值计算!$C$19:$D$28,2,FALSE))</f>
        <v>0</v>
      </c>
      <c r="P1119" s="97"/>
      <c r="Q1119" s="97"/>
      <c r="R1119" s="95" t="str">
        <f>IF(INDEX(技能效果!O:O,MATCH(技能效果等级!B1119,技能效果!B:B,0))="","",INDEX(技能效果!O:O,MATCH(技能效果等级!B1119,技能效果!B:B,0)))</f>
        <v/>
      </c>
      <c r="S1119" s="97"/>
      <c r="T1119" s="97"/>
      <c r="U1119" s="97"/>
      <c r="V1119" s="96" t="str">
        <f>IF(INDEX(技能效果!AF:AF,MATCH(技能效果等级!B1119,技能效果!B:B,0))="","",INDEX(技能效果!AF:AF,MATCH(技能效果等级!B1119,技能效果!B:B,0)))</f>
        <v/>
      </c>
      <c r="W1119" s="95">
        <f t="shared" si="15"/>
        <v>103</v>
      </c>
      <c r="X1119" s="97"/>
      <c r="Y1119" s="97"/>
    </row>
    <row r="1120" spans="1:25" ht="16.5" x14ac:dyDescent="0.2">
      <c r="A1120" s="62">
        <v>1117</v>
      </c>
      <c r="B1120" s="95">
        <f>INDEX(技能效果!B:B,MATCH(技能效果等级!W1120,技能效果!AE:AE,0))</f>
        <v>130200801</v>
      </c>
      <c r="C1120" s="95" t="str">
        <f>INDEX(技能效果!C:C,MATCH(技能效果等级!B1120,技能效果!B:B,0))</f>
        <v>黑尔坎普技能2降低防御</v>
      </c>
      <c r="D1120" s="96" t="s">
        <v>873</v>
      </c>
      <c r="E1120" s="95">
        <v>3</v>
      </c>
      <c r="F1120" s="95">
        <f>INDEX(技能效果!H:H,MATCH(技能效果等级!B1120,技能效果!B:B,0))</f>
        <v>4008</v>
      </c>
      <c r="G1120" s="95">
        <f>IF(INDEX(技能效果!K:K,MATCH(B1120,技能效果!B:B,0))=0,INDEX(技能效果!I:I,MATCH(技能效果等级!B1120,技能效果!B:B,0)),INDEX(技能效果!I:I,MATCH(技能效果等级!B1120,技能效果!B:B,0))*VLOOKUP(E1120,技能数值计算!$C$19:$D$28,2,FALSE))</f>
        <v>0.28999999999999998</v>
      </c>
      <c r="H1120" s="95">
        <f>INDEX(技能效果!J:J,MATCH(技能效果等级!B1120,技能效果!B:B,0))</f>
        <v>0</v>
      </c>
      <c r="I1120" s="97"/>
      <c r="J1120" s="97"/>
      <c r="K1120" s="97"/>
      <c r="L1120" s="97"/>
      <c r="M1120" s="97"/>
      <c r="N1120" s="96" t="str">
        <f>IF(INDEX(技能效果!L:L,MATCH(技能效果等级!B1120,技能效果!B:B,0))="","",INDEX(技能效果!L:L,MATCH(技能效果等级!B1120,技能效果!B:B,0)))</f>
        <v/>
      </c>
      <c r="O1120" s="95">
        <f>IF(INDEX(技能效果!N:N,MATCH(B1120,技能效果!B:B,0))=0,INDEX(技能效果!M:M,MATCH(技能效果等级!B1120,技能效果!B:B,0)),INDEX(技能效果!M:M,MATCH(技能效果等级!B1120,技能效果!B:B,0))*VLOOKUP(E1120,技能数值计算!$C$19:$D$28,2,FALSE))</f>
        <v>0</v>
      </c>
      <c r="P1120" s="97"/>
      <c r="Q1120" s="97"/>
      <c r="R1120" s="95" t="str">
        <f>IF(INDEX(技能效果!O:O,MATCH(技能效果等级!B1120,技能效果!B:B,0))="","",INDEX(技能效果!O:O,MATCH(技能效果等级!B1120,技能效果!B:B,0)))</f>
        <v/>
      </c>
      <c r="S1120" s="97"/>
      <c r="T1120" s="97"/>
      <c r="U1120" s="97"/>
      <c r="V1120" s="96" t="str">
        <f>IF(INDEX(技能效果!AF:AF,MATCH(技能效果等级!B1120,技能效果!B:B,0))="","",INDEX(技能效果!AF:AF,MATCH(技能效果等级!B1120,技能效果!B:B,0)))</f>
        <v/>
      </c>
      <c r="W1120" s="95">
        <f t="shared" si="15"/>
        <v>103</v>
      </c>
      <c r="X1120" s="97"/>
      <c r="Y1120" s="97"/>
    </row>
    <row r="1121" spans="1:25" ht="16.5" x14ac:dyDescent="0.2">
      <c r="A1121" s="62">
        <v>1118</v>
      </c>
      <c r="B1121" s="95">
        <f>INDEX(技能效果!B:B,MATCH(技能效果等级!W1121,技能效果!AE:AE,0))</f>
        <v>130200801</v>
      </c>
      <c r="C1121" s="95" t="str">
        <f>INDEX(技能效果!C:C,MATCH(技能效果等级!B1121,技能效果!B:B,0))</f>
        <v>黑尔坎普技能2降低防御</v>
      </c>
      <c r="D1121" s="96" t="s">
        <v>873</v>
      </c>
      <c r="E1121" s="95">
        <v>4</v>
      </c>
      <c r="F1121" s="95">
        <f>INDEX(技能效果!H:H,MATCH(技能效果等级!B1121,技能效果!B:B,0))</f>
        <v>4008</v>
      </c>
      <c r="G1121" s="95">
        <f>IF(INDEX(技能效果!K:K,MATCH(B1121,技能效果!B:B,0))=0,INDEX(技能效果!I:I,MATCH(技能效果等级!B1121,技能效果!B:B,0)),INDEX(技能效果!I:I,MATCH(技能效果等级!B1121,技能效果!B:B,0))*VLOOKUP(E1121,技能数值计算!$C$19:$D$28,2,FALSE))</f>
        <v>0.31</v>
      </c>
      <c r="H1121" s="95">
        <f>INDEX(技能效果!J:J,MATCH(技能效果等级!B1121,技能效果!B:B,0))</f>
        <v>0</v>
      </c>
      <c r="I1121" s="97"/>
      <c r="J1121" s="97"/>
      <c r="K1121" s="97"/>
      <c r="L1121" s="97"/>
      <c r="M1121" s="97"/>
      <c r="N1121" s="96" t="str">
        <f>IF(INDEX(技能效果!L:L,MATCH(技能效果等级!B1121,技能效果!B:B,0))="","",INDEX(技能效果!L:L,MATCH(技能效果等级!B1121,技能效果!B:B,0)))</f>
        <v/>
      </c>
      <c r="O1121" s="95">
        <f>IF(INDEX(技能效果!N:N,MATCH(B1121,技能效果!B:B,0))=0,INDEX(技能效果!M:M,MATCH(技能效果等级!B1121,技能效果!B:B,0)),INDEX(技能效果!M:M,MATCH(技能效果等级!B1121,技能效果!B:B,0))*VLOOKUP(E1121,技能数值计算!$C$19:$D$28,2,FALSE))</f>
        <v>0</v>
      </c>
      <c r="P1121" s="97"/>
      <c r="Q1121" s="97"/>
      <c r="R1121" s="95" t="str">
        <f>IF(INDEX(技能效果!O:O,MATCH(技能效果等级!B1121,技能效果!B:B,0))="","",INDEX(技能效果!O:O,MATCH(技能效果等级!B1121,技能效果!B:B,0)))</f>
        <v/>
      </c>
      <c r="S1121" s="97"/>
      <c r="T1121" s="97"/>
      <c r="U1121" s="97"/>
      <c r="V1121" s="96" t="str">
        <f>IF(INDEX(技能效果!AF:AF,MATCH(技能效果等级!B1121,技能效果!B:B,0))="","",INDEX(技能效果!AF:AF,MATCH(技能效果等级!B1121,技能效果!B:B,0)))</f>
        <v/>
      </c>
      <c r="W1121" s="95">
        <f t="shared" si="15"/>
        <v>103</v>
      </c>
      <c r="X1121" s="97"/>
      <c r="Y1121" s="97"/>
    </row>
    <row r="1122" spans="1:25" ht="16.5" x14ac:dyDescent="0.2">
      <c r="A1122" s="62">
        <v>1119</v>
      </c>
      <c r="B1122" s="95">
        <f>INDEX(技能效果!B:B,MATCH(技能效果等级!W1122,技能效果!AE:AE,0))</f>
        <v>130200801</v>
      </c>
      <c r="C1122" s="95" t="str">
        <f>INDEX(技能效果!C:C,MATCH(技能效果等级!B1122,技能效果!B:B,0))</f>
        <v>黑尔坎普技能2降低防御</v>
      </c>
      <c r="D1122" s="96" t="s">
        <v>873</v>
      </c>
      <c r="E1122" s="95">
        <v>5</v>
      </c>
      <c r="F1122" s="95">
        <f>INDEX(技能效果!H:H,MATCH(技能效果等级!B1122,技能效果!B:B,0))</f>
        <v>4008</v>
      </c>
      <c r="G1122" s="95">
        <f>IF(INDEX(技能效果!K:K,MATCH(B1122,技能效果!B:B,0))=0,INDEX(技能效果!I:I,MATCH(技能效果等级!B1122,技能效果!B:B,0)),INDEX(技能效果!I:I,MATCH(技能效果等级!B1122,技能效果!B:B,0))*VLOOKUP(E1122,技能数值计算!$C$19:$D$28,2,FALSE))</f>
        <v>0.33</v>
      </c>
      <c r="H1122" s="95">
        <f>INDEX(技能效果!J:J,MATCH(技能效果等级!B1122,技能效果!B:B,0))</f>
        <v>0</v>
      </c>
      <c r="I1122" s="97"/>
      <c r="J1122" s="97"/>
      <c r="K1122" s="97"/>
      <c r="L1122" s="97"/>
      <c r="M1122" s="97"/>
      <c r="N1122" s="96" t="str">
        <f>IF(INDEX(技能效果!L:L,MATCH(技能效果等级!B1122,技能效果!B:B,0))="","",INDEX(技能效果!L:L,MATCH(技能效果等级!B1122,技能效果!B:B,0)))</f>
        <v/>
      </c>
      <c r="O1122" s="95">
        <f>IF(INDEX(技能效果!N:N,MATCH(B1122,技能效果!B:B,0))=0,INDEX(技能效果!M:M,MATCH(技能效果等级!B1122,技能效果!B:B,0)),INDEX(技能效果!M:M,MATCH(技能效果等级!B1122,技能效果!B:B,0))*VLOOKUP(E1122,技能数值计算!$C$19:$D$28,2,FALSE))</f>
        <v>0</v>
      </c>
      <c r="P1122" s="97"/>
      <c r="Q1122" s="97"/>
      <c r="R1122" s="95" t="str">
        <f>IF(INDEX(技能效果!O:O,MATCH(技能效果等级!B1122,技能效果!B:B,0))="","",INDEX(技能效果!O:O,MATCH(技能效果等级!B1122,技能效果!B:B,0)))</f>
        <v/>
      </c>
      <c r="S1122" s="97"/>
      <c r="T1122" s="97"/>
      <c r="U1122" s="97"/>
      <c r="V1122" s="96" t="str">
        <f>IF(INDEX(技能效果!AF:AF,MATCH(技能效果等级!B1122,技能效果!B:B,0))="","",INDEX(技能效果!AF:AF,MATCH(技能效果等级!B1122,技能效果!B:B,0)))</f>
        <v/>
      </c>
      <c r="W1122" s="95">
        <f t="shared" si="15"/>
        <v>103</v>
      </c>
      <c r="X1122" s="97"/>
      <c r="Y1122" s="97"/>
    </row>
    <row r="1123" spans="1:25" ht="16.5" x14ac:dyDescent="0.2">
      <c r="A1123" s="62">
        <v>1120</v>
      </c>
      <c r="B1123" s="95">
        <f>INDEX(技能效果!B:B,MATCH(技能效果等级!W1123,技能效果!AE:AE,0))</f>
        <v>130200801</v>
      </c>
      <c r="C1123" s="95" t="str">
        <f>INDEX(技能效果!C:C,MATCH(技能效果等级!B1123,技能效果!B:B,0))</f>
        <v>黑尔坎普技能2降低防御</v>
      </c>
      <c r="D1123" s="96" t="s">
        <v>873</v>
      </c>
      <c r="E1123" s="95">
        <v>6</v>
      </c>
      <c r="F1123" s="95">
        <f>INDEX(技能效果!H:H,MATCH(技能效果等级!B1123,技能效果!B:B,0))</f>
        <v>4008</v>
      </c>
      <c r="G1123" s="95">
        <f>IF(INDEX(技能效果!K:K,MATCH(B1123,技能效果!B:B,0))=0,INDEX(技能效果!I:I,MATCH(技能效果等级!B1123,技能效果!B:B,0)),INDEX(技能效果!I:I,MATCH(技能效果等级!B1123,技能效果!B:B,0))*VLOOKUP(E1123,技能数值计算!$C$19:$D$28,2,FALSE))</f>
        <v>0.36</v>
      </c>
      <c r="H1123" s="95">
        <f>INDEX(技能效果!J:J,MATCH(技能效果等级!B1123,技能效果!B:B,0))</f>
        <v>0</v>
      </c>
      <c r="I1123" s="97"/>
      <c r="J1123" s="97"/>
      <c r="K1123" s="97"/>
      <c r="L1123" s="97"/>
      <c r="M1123" s="97"/>
      <c r="N1123" s="96" t="str">
        <f>IF(INDEX(技能效果!L:L,MATCH(技能效果等级!B1123,技能效果!B:B,0))="","",INDEX(技能效果!L:L,MATCH(技能效果等级!B1123,技能效果!B:B,0)))</f>
        <v/>
      </c>
      <c r="O1123" s="95">
        <f>IF(INDEX(技能效果!N:N,MATCH(B1123,技能效果!B:B,0))=0,INDEX(技能效果!M:M,MATCH(技能效果等级!B1123,技能效果!B:B,0)),INDEX(技能效果!M:M,MATCH(技能效果等级!B1123,技能效果!B:B,0))*VLOOKUP(E1123,技能数值计算!$C$19:$D$28,2,FALSE))</f>
        <v>0</v>
      </c>
      <c r="P1123" s="97"/>
      <c r="Q1123" s="97"/>
      <c r="R1123" s="95" t="str">
        <f>IF(INDEX(技能效果!O:O,MATCH(技能效果等级!B1123,技能效果!B:B,0))="","",INDEX(技能效果!O:O,MATCH(技能效果等级!B1123,技能效果!B:B,0)))</f>
        <v/>
      </c>
      <c r="S1123" s="97"/>
      <c r="T1123" s="97"/>
      <c r="U1123" s="97"/>
      <c r="V1123" s="96" t="str">
        <f>IF(INDEX(技能效果!AF:AF,MATCH(技能效果等级!B1123,技能效果!B:B,0))="","",INDEX(技能效果!AF:AF,MATCH(技能效果等级!B1123,技能效果!B:B,0)))</f>
        <v/>
      </c>
      <c r="W1123" s="95">
        <f t="shared" si="15"/>
        <v>103</v>
      </c>
      <c r="X1123" s="97"/>
      <c r="Y1123" s="97"/>
    </row>
    <row r="1124" spans="1:25" ht="16.5" x14ac:dyDescent="0.2">
      <c r="A1124" s="62">
        <v>1121</v>
      </c>
      <c r="B1124" s="95">
        <f>INDEX(技能效果!B:B,MATCH(技能效果等级!W1124,技能效果!AE:AE,0))</f>
        <v>130200801</v>
      </c>
      <c r="C1124" s="95" t="str">
        <f>INDEX(技能效果!C:C,MATCH(技能效果等级!B1124,技能效果!B:B,0))</f>
        <v>黑尔坎普技能2降低防御</v>
      </c>
      <c r="D1124" s="96" t="s">
        <v>873</v>
      </c>
      <c r="E1124" s="95">
        <v>7</v>
      </c>
      <c r="F1124" s="95">
        <f>INDEX(技能效果!H:H,MATCH(技能效果等级!B1124,技能效果!B:B,0))</f>
        <v>4008</v>
      </c>
      <c r="G1124" s="95">
        <f>IF(INDEX(技能效果!K:K,MATCH(B1124,技能效果!B:B,0))=0,INDEX(技能效果!I:I,MATCH(技能效果等级!B1124,技能效果!B:B,0)),INDEX(技能效果!I:I,MATCH(技能效果等级!B1124,技能效果!B:B,0))*VLOOKUP(E1124,技能数值计算!$C$19:$D$28,2,FALSE))</f>
        <v>0.39</v>
      </c>
      <c r="H1124" s="95">
        <f>INDEX(技能效果!J:J,MATCH(技能效果等级!B1124,技能效果!B:B,0))</f>
        <v>0</v>
      </c>
      <c r="I1124" s="97"/>
      <c r="J1124" s="97"/>
      <c r="K1124" s="97"/>
      <c r="L1124" s="97"/>
      <c r="M1124" s="97"/>
      <c r="N1124" s="96" t="str">
        <f>IF(INDEX(技能效果!L:L,MATCH(技能效果等级!B1124,技能效果!B:B,0))="","",INDEX(技能效果!L:L,MATCH(技能效果等级!B1124,技能效果!B:B,0)))</f>
        <v/>
      </c>
      <c r="O1124" s="95">
        <f>IF(INDEX(技能效果!N:N,MATCH(B1124,技能效果!B:B,0))=0,INDEX(技能效果!M:M,MATCH(技能效果等级!B1124,技能效果!B:B,0)),INDEX(技能效果!M:M,MATCH(技能效果等级!B1124,技能效果!B:B,0))*VLOOKUP(E1124,技能数值计算!$C$19:$D$28,2,FALSE))</f>
        <v>0</v>
      </c>
      <c r="P1124" s="97"/>
      <c r="Q1124" s="97"/>
      <c r="R1124" s="95" t="str">
        <f>IF(INDEX(技能效果!O:O,MATCH(技能效果等级!B1124,技能效果!B:B,0))="","",INDEX(技能效果!O:O,MATCH(技能效果等级!B1124,技能效果!B:B,0)))</f>
        <v/>
      </c>
      <c r="S1124" s="97"/>
      <c r="T1124" s="97"/>
      <c r="U1124" s="97"/>
      <c r="V1124" s="96" t="str">
        <f>IF(INDEX(技能效果!AF:AF,MATCH(技能效果等级!B1124,技能效果!B:B,0))="","",INDEX(技能效果!AF:AF,MATCH(技能效果等级!B1124,技能效果!B:B,0)))</f>
        <v/>
      </c>
      <c r="W1124" s="95">
        <f t="shared" si="15"/>
        <v>103</v>
      </c>
      <c r="X1124" s="97"/>
      <c r="Y1124" s="97"/>
    </row>
    <row r="1125" spans="1:25" ht="16.5" x14ac:dyDescent="0.2">
      <c r="A1125" s="62">
        <v>1122</v>
      </c>
      <c r="B1125" s="95">
        <f>INDEX(技能效果!B:B,MATCH(技能效果等级!W1125,技能效果!AE:AE,0))</f>
        <v>130200801</v>
      </c>
      <c r="C1125" s="95" t="str">
        <f>INDEX(技能效果!C:C,MATCH(技能效果等级!B1125,技能效果!B:B,0))</f>
        <v>黑尔坎普技能2降低防御</v>
      </c>
      <c r="D1125" s="96" t="s">
        <v>873</v>
      </c>
      <c r="E1125" s="95">
        <v>8</v>
      </c>
      <c r="F1125" s="95">
        <f>INDEX(技能效果!H:H,MATCH(技能效果等级!B1125,技能效果!B:B,0))</f>
        <v>4008</v>
      </c>
      <c r="G1125" s="95">
        <f>IF(INDEX(技能效果!K:K,MATCH(B1125,技能效果!B:B,0))=0,INDEX(技能效果!I:I,MATCH(技能效果等级!B1125,技能效果!B:B,0)),INDEX(技能效果!I:I,MATCH(技能效果等级!B1125,技能效果!B:B,0))*VLOOKUP(E1125,技能数值计算!$C$19:$D$28,2,FALSE))</f>
        <v>0.42</v>
      </c>
      <c r="H1125" s="95">
        <f>INDEX(技能效果!J:J,MATCH(技能效果等级!B1125,技能效果!B:B,0))</f>
        <v>0</v>
      </c>
      <c r="I1125" s="97"/>
      <c r="J1125" s="97"/>
      <c r="K1125" s="97"/>
      <c r="L1125" s="97"/>
      <c r="M1125" s="97"/>
      <c r="N1125" s="96" t="str">
        <f>IF(INDEX(技能效果!L:L,MATCH(技能效果等级!B1125,技能效果!B:B,0))="","",INDEX(技能效果!L:L,MATCH(技能效果等级!B1125,技能效果!B:B,0)))</f>
        <v/>
      </c>
      <c r="O1125" s="95">
        <f>IF(INDEX(技能效果!N:N,MATCH(B1125,技能效果!B:B,0))=0,INDEX(技能效果!M:M,MATCH(技能效果等级!B1125,技能效果!B:B,0)),INDEX(技能效果!M:M,MATCH(技能效果等级!B1125,技能效果!B:B,0))*VLOOKUP(E1125,技能数值计算!$C$19:$D$28,2,FALSE))</f>
        <v>0</v>
      </c>
      <c r="P1125" s="97"/>
      <c r="Q1125" s="97"/>
      <c r="R1125" s="95" t="str">
        <f>IF(INDEX(技能效果!O:O,MATCH(技能效果等级!B1125,技能效果!B:B,0))="","",INDEX(技能效果!O:O,MATCH(技能效果等级!B1125,技能效果!B:B,0)))</f>
        <v/>
      </c>
      <c r="S1125" s="97"/>
      <c r="T1125" s="97"/>
      <c r="U1125" s="97"/>
      <c r="V1125" s="96" t="str">
        <f>IF(INDEX(技能效果!AF:AF,MATCH(技能效果等级!B1125,技能效果!B:B,0))="","",INDEX(技能效果!AF:AF,MATCH(技能效果等级!B1125,技能效果!B:B,0)))</f>
        <v/>
      </c>
      <c r="W1125" s="95">
        <f t="shared" si="15"/>
        <v>103</v>
      </c>
      <c r="X1125" s="97"/>
      <c r="Y1125" s="97"/>
    </row>
    <row r="1126" spans="1:25" ht="16.5" x14ac:dyDescent="0.2">
      <c r="A1126" s="62">
        <v>1123</v>
      </c>
      <c r="B1126" s="95">
        <f>INDEX(技能效果!B:B,MATCH(技能效果等级!W1126,技能效果!AE:AE,0))</f>
        <v>130200801</v>
      </c>
      <c r="C1126" s="95" t="str">
        <f>INDEX(技能效果!C:C,MATCH(技能效果等级!B1126,技能效果!B:B,0))</f>
        <v>黑尔坎普技能2降低防御</v>
      </c>
      <c r="D1126" s="96" t="s">
        <v>873</v>
      </c>
      <c r="E1126" s="95">
        <v>9</v>
      </c>
      <c r="F1126" s="95">
        <f>INDEX(技能效果!H:H,MATCH(技能效果等级!B1126,技能效果!B:B,0))</f>
        <v>4008</v>
      </c>
      <c r="G1126" s="95">
        <f>IF(INDEX(技能效果!K:K,MATCH(B1126,技能效果!B:B,0))=0,INDEX(技能效果!I:I,MATCH(技能效果等级!B1126,技能效果!B:B,0)),INDEX(技能效果!I:I,MATCH(技能效果等级!B1126,技能效果!B:B,0))*VLOOKUP(E1126,技能数值计算!$C$19:$D$28,2,FALSE))</f>
        <v>0.46</v>
      </c>
      <c r="H1126" s="95">
        <f>INDEX(技能效果!J:J,MATCH(技能效果等级!B1126,技能效果!B:B,0))</f>
        <v>0</v>
      </c>
      <c r="I1126" s="97"/>
      <c r="J1126" s="97"/>
      <c r="K1126" s="97"/>
      <c r="L1126" s="97"/>
      <c r="M1126" s="97"/>
      <c r="N1126" s="96" t="str">
        <f>IF(INDEX(技能效果!L:L,MATCH(技能效果等级!B1126,技能效果!B:B,0))="","",INDEX(技能效果!L:L,MATCH(技能效果等级!B1126,技能效果!B:B,0)))</f>
        <v/>
      </c>
      <c r="O1126" s="95">
        <f>IF(INDEX(技能效果!N:N,MATCH(B1126,技能效果!B:B,0))=0,INDEX(技能效果!M:M,MATCH(技能效果等级!B1126,技能效果!B:B,0)),INDEX(技能效果!M:M,MATCH(技能效果等级!B1126,技能效果!B:B,0))*VLOOKUP(E1126,技能数值计算!$C$19:$D$28,2,FALSE))</f>
        <v>0</v>
      </c>
      <c r="P1126" s="97"/>
      <c r="Q1126" s="97"/>
      <c r="R1126" s="95" t="str">
        <f>IF(INDEX(技能效果!O:O,MATCH(技能效果等级!B1126,技能效果!B:B,0))="","",INDEX(技能效果!O:O,MATCH(技能效果等级!B1126,技能效果!B:B,0)))</f>
        <v/>
      </c>
      <c r="S1126" s="97"/>
      <c r="T1126" s="97"/>
      <c r="U1126" s="97"/>
      <c r="V1126" s="96" t="str">
        <f>IF(INDEX(技能效果!AF:AF,MATCH(技能效果等级!B1126,技能效果!B:B,0))="","",INDEX(技能效果!AF:AF,MATCH(技能效果等级!B1126,技能效果!B:B,0)))</f>
        <v/>
      </c>
      <c r="W1126" s="95">
        <f t="shared" si="15"/>
        <v>103</v>
      </c>
      <c r="X1126" s="97"/>
      <c r="Y1126" s="97"/>
    </row>
    <row r="1127" spans="1:25" ht="16.5" x14ac:dyDescent="0.2">
      <c r="A1127" s="62">
        <v>1124</v>
      </c>
      <c r="B1127" s="95">
        <f>INDEX(技能效果!B:B,MATCH(技能效果等级!W1127,技能效果!AE:AE,0))</f>
        <v>130200801</v>
      </c>
      <c r="C1127" s="95" t="str">
        <f>INDEX(技能效果!C:C,MATCH(技能效果等级!B1127,技能效果!B:B,0))</f>
        <v>黑尔坎普技能2降低防御</v>
      </c>
      <c r="D1127" s="96" t="s">
        <v>873</v>
      </c>
      <c r="E1127" s="95">
        <v>10</v>
      </c>
      <c r="F1127" s="95">
        <f>INDEX(技能效果!H:H,MATCH(技能效果等级!B1127,技能效果!B:B,0))</f>
        <v>4008</v>
      </c>
      <c r="G1127" s="95">
        <f>IF(INDEX(技能效果!K:K,MATCH(B1127,技能效果!B:B,0))=0,INDEX(技能效果!I:I,MATCH(技能效果等级!B1127,技能效果!B:B,0)),INDEX(技能效果!I:I,MATCH(技能效果等级!B1127,技能效果!B:B,0))*VLOOKUP(E1127,技能数值计算!$C$19:$D$28,2,FALSE))</f>
        <v>0.5</v>
      </c>
      <c r="H1127" s="95">
        <f>INDEX(技能效果!J:J,MATCH(技能效果等级!B1127,技能效果!B:B,0))</f>
        <v>0</v>
      </c>
      <c r="I1127" s="97"/>
      <c r="J1127" s="97"/>
      <c r="K1127" s="97"/>
      <c r="L1127" s="97"/>
      <c r="M1127" s="97"/>
      <c r="N1127" s="96" t="str">
        <f>IF(INDEX(技能效果!L:L,MATCH(技能效果等级!B1127,技能效果!B:B,0))="","",INDEX(技能效果!L:L,MATCH(技能效果等级!B1127,技能效果!B:B,0)))</f>
        <v/>
      </c>
      <c r="O1127" s="95">
        <f>IF(INDEX(技能效果!N:N,MATCH(B1127,技能效果!B:B,0))=0,INDEX(技能效果!M:M,MATCH(技能效果等级!B1127,技能效果!B:B,0)),INDEX(技能效果!M:M,MATCH(技能效果等级!B1127,技能效果!B:B,0))*VLOOKUP(E1127,技能数值计算!$C$19:$D$28,2,FALSE))</f>
        <v>0</v>
      </c>
      <c r="P1127" s="97"/>
      <c r="Q1127" s="97"/>
      <c r="R1127" s="95" t="str">
        <f>IF(INDEX(技能效果!O:O,MATCH(技能效果等级!B1127,技能效果!B:B,0))="","",INDEX(技能效果!O:O,MATCH(技能效果等级!B1127,技能效果!B:B,0)))</f>
        <v/>
      </c>
      <c r="S1127" s="97"/>
      <c r="T1127" s="97"/>
      <c r="U1127" s="97"/>
      <c r="V1127" s="96" t="str">
        <f>IF(INDEX(技能效果!AF:AF,MATCH(技能效果等级!B1127,技能效果!B:B,0))="","",INDEX(技能效果!AF:AF,MATCH(技能效果等级!B1127,技能效果!B:B,0)))</f>
        <v/>
      </c>
      <c r="W1127" s="95">
        <f t="shared" si="15"/>
        <v>103</v>
      </c>
      <c r="X1127" s="97"/>
      <c r="Y1127" s="97"/>
    </row>
    <row r="1128" spans="1:25" ht="16.5" x14ac:dyDescent="0.2">
      <c r="A1128" s="62">
        <v>1125</v>
      </c>
      <c r="B1128" s="95">
        <f>INDEX(技能效果!B:B,MATCH(技能效果等级!W1128,技能效果!AE:AE,0))</f>
        <v>130200802</v>
      </c>
      <c r="C1128" s="95" t="str">
        <f>INDEX(技能效果!C:C,MATCH(技能效果等级!B1128,技能效果!B:B,0))</f>
        <v>黑尔坎普技能2偷取水晶</v>
      </c>
      <c r="D1128" s="96" t="s">
        <v>873</v>
      </c>
      <c r="E1128" s="95">
        <v>1</v>
      </c>
      <c r="F1128" s="95">
        <f>INDEX(技能效果!H:H,MATCH(技能效果等级!B1128,技能效果!B:B,0))</f>
        <v>3003</v>
      </c>
      <c r="G1128" s="95">
        <f>IF(INDEX(技能效果!K:K,MATCH(B1128,技能效果!B:B,0))=0,INDEX(技能效果!I:I,MATCH(技能效果等级!B1128,技能效果!B:B,0)),INDEX(技能效果!I:I,MATCH(技能效果等级!B1128,技能效果!B:B,0))*VLOOKUP(E1128,技能数值计算!$C$19:$D$28,2,FALSE))</f>
        <v>1</v>
      </c>
      <c r="H1128" s="95">
        <f>INDEX(技能效果!J:J,MATCH(技能效果等级!B1128,技能效果!B:B,0))</f>
        <v>2</v>
      </c>
      <c r="I1128" s="97"/>
      <c r="J1128" s="97"/>
      <c r="K1128" s="97"/>
      <c r="L1128" s="97"/>
      <c r="M1128" s="97"/>
      <c r="N1128" s="96" t="str">
        <f>IF(INDEX(技能效果!L:L,MATCH(技能效果等级!B1128,技能效果!B:B,0))="","",INDEX(技能效果!L:L,MATCH(技能效果等级!B1128,技能效果!B:B,0)))</f>
        <v/>
      </c>
      <c r="O1128" s="95">
        <f>IF(INDEX(技能效果!N:N,MATCH(B1128,技能效果!B:B,0))=0,INDEX(技能效果!M:M,MATCH(技能效果等级!B1128,技能效果!B:B,0)),INDEX(技能效果!M:M,MATCH(技能效果等级!B1128,技能效果!B:B,0))*VLOOKUP(E1128,技能数值计算!$C$19:$D$28,2,FALSE))</f>
        <v>0</v>
      </c>
      <c r="P1128" s="97"/>
      <c r="Q1128" s="97"/>
      <c r="R1128" s="95" t="str">
        <f>IF(INDEX(技能效果!O:O,MATCH(技能效果等级!B1128,技能效果!B:B,0))="","",INDEX(技能效果!O:O,MATCH(技能效果等级!B1128,技能效果!B:B,0)))</f>
        <v/>
      </c>
      <c r="S1128" s="97"/>
      <c r="T1128" s="97"/>
      <c r="U1128" s="97"/>
      <c r="V1128" s="96" t="str">
        <f>IF(INDEX(技能效果!AF:AF,MATCH(技能效果等级!B1128,技能效果!B:B,0))="","",INDEX(技能效果!AF:AF,MATCH(技能效果等级!B1128,技能效果!B:B,0)))</f>
        <v/>
      </c>
      <c r="W1128" s="95">
        <f t="shared" si="15"/>
        <v>104</v>
      </c>
      <c r="X1128" s="97"/>
      <c r="Y1128" s="97"/>
    </row>
    <row r="1129" spans="1:25" ht="16.5" x14ac:dyDescent="0.2">
      <c r="A1129" s="62">
        <v>1126</v>
      </c>
      <c r="B1129" s="95">
        <f>INDEX(技能效果!B:B,MATCH(技能效果等级!W1129,技能效果!AE:AE,0))</f>
        <v>130200802</v>
      </c>
      <c r="C1129" s="95" t="str">
        <f>INDEX(技能效果!C:C,MATCH(技能效果等级!B1129,技能效果!B:B,0))</f>
        <v>黑尔坎普技能2偷取水晶</v>
      </c>
      <c r="D1129" s="96" t="s">
        <v>873</v>
      </c>
      <c r="E1129" s="95">
        <v>2</v>
      </c>
      <c r="F1129" s="95">
        <f>INDEX(技能效果!H:H,MATCH(技能效果等级!B1129,技能效果!B:B,0))</f>
        <v>3003</v>
      </c>
      <c r="G1129" s="95">
        <f>IF(INDEX(技能效果!K:K,MATCH(B1129,技能效果!B:B,0))=0,INDEX(技能效果!I:I,MATCH(技能效果等级!B1129,技能效果!B:B,0)),INDEX(技能效果!I:I,MATCH(技能效果等级!B1129,技能效果!B:B,0))*VLOOKUP(E1129,技能数值计算!$C$19:$D$28,2,FALSE))</f>
        <v>1</v>
      </c>
      <c r="H1129" s="95">
        <f>INDEX(技能效果!J:J,MATCH(技能效果等级!B1129,技能效果!B:B,0))</f>
        <v>2</v>
      </c>
      <c r="I1129" s="97"/>
      <c r="J1129" s="97"/>
      <c r="K1129" s="97"/>
      <c r="L1129" s="97"/>
      <c r="M1129" s="97"/>
      <c r="N1129" s="96" t="str">
        <f>IF(INDEX(技能效果!L:L,MATCH(技能效果等级!B1129,技能效果!B:B,0))="","",INDEX(技能效果!L:L,MATCH(技能效果等级!B1129,技能效果!B:B,0)))</f>
        <v/>
      </c>
      <c r="O1129" s="95">
        <f>IF(INDEX(技能效果!N:N,MATCH(B1129,技能效果!B:B,0))=0,INDEX(技能效果!M:M,MATCH(技能效果等级!B1129,技能效果!B:B,0)),INDEX(技能效果!M:M,MATCH(技能效果等级!B1129,技能效果!B:B,0))*VLOOKUP(E1129,技能数值计算!$C$19:$D$28,2,FALSE))</f>
        <v>0</v>
      </c>
      <c r="P1129" s="97"/>
      <c r="Q1129" s="97"/>
      <c r="R1129" s="95" t="str">
        <f>IF(INDEX(技能效果!O:O,MATCH(技能效果等级!B1129,技能效果!B:B,0))="","",INDEX(技能效果!O:O,MATCH(技能效果等级!B1129,技能效果!B:B,0)))</f>
        <v/>
      </c>
      <c r="S1129" s="97"/>
      <c r="T1129" s="97"/>
      <c r="U1129" s="97"/>
      <c r="V1129" s="96" t="str">
        <f>IF(INDEX(技能效果!AF:AF,MATCH(技能效果等级!B1129,技能效果!B:B,0))="","",INDEX(技能效果!AF:AF,MATCH(技能效果等级!B1129,技能效果!B:B,0)))</f>
        <v/>
      </c>
      <c r="W1129" s="95">
        <f t="shared" si="15"/>
        <v>104</v>
      </c>
      <c r="X1129" s="97"/>
      <c r="Y1129" s="97"/>
    </row>
    <row r="1130" spans="1:25" ht="16.5" x14ac:dyDescent="0.2">
      <c r="A1130" s="62">
        <v>1127</v>
      </c>
      <c r="B1130" s="95">
        <f>INDEX(技能效果!B:B,MATCH(技能效果等级!W1130,技能效果!AE:AE,0))</f>
        <v>130200802</v>
      </c>
      <c r="C1130" s="95" t="str">
        <f>INDEX(技能效果!C:C,MATCH(技能效果等级!B1130,技能效果!B:B,0))</f>
        <v>黑尔坎普技能2偷取水晶</v>
      </c>
      <c r="D1130" s="96" t="s">
        <v>873</v>
      </c>
      <c r="E1130" s="95">
        <v>3</v>
      </c>
      <c r="F1130" s="95">
        <f>INDEX(技能效果!H:H,MATCH(技能效果等级!B1130,技能效果!B:B,0))</f>
        <v>3003</v>
      </c>
      <c r="G1130" s="95">
        <f>IF(INDEX(技能效果!K:K,MATCH(B1130,技能效果!B:B,0))=0,INDEX(技能效果!I:I,MATCH(技能效果等级!B1130,技能效果!B:B,0)),INDEX(技能效果!I:I,MATCH(技能效果等级!B1130,技能效果!B:B,0))*VLOOKUP(E1130,技能数值计算!$C$19:$D$28,2,FALSE))</f>
        <v>1</v>
      </c>
      <c r="H1130" s="95">
        <f>INDEX(技能效果!J:J,MATCH(技能效果等级!B1130,技能效果!B:B,0))</f>
        <v>2</v>
      </c>
      <c r="I1130" s="97"/>
      <c r="J1130" s="97"/>
      <c r="K1130" s="97"/>
      <c r="L1130" s="97"/>
      <c r="M1130" s="97"/>
      <c r="N1130" s="96" t="str">
        <f>IF(INDEX(技能效果!L:L,MATCH(技能效果等级!B1130,技能效果!B:B,0))="","",INDEX(技能效果!L:L,MATCH(技能效果等级!B1130,技能效果!B:B,0)))</f>
        <v/>
      </c>
      <c r="O1130" s="95">
        <f>IF(INDEX(技能效果!N:N,MATCH(B1130,技能效果!B:B,0))=0,INDEX(技能效果!M:M,MATCH(技能效果等级!B1130,技能效果!B:B,0)),INDEX(技能效果!M:M,MATCH(技能效果等级!B1130,技能效果!B:B,0))*VLOOKUP(E1130,技能数值计算!$C$19:$D$28,2,FALSE))</f>
        <v>0</v>
      </c>
      <c r="P1130" s="97"/>
      <c r="Q1130" s="97"/>
      <c r="R1130" s="95" t="str">
        <f>IF(INDEX(技能效果!O:O,MATCH(技能效果等级!B1130,技能效果!B:B,0))="","",INDEX(技能效果!O:O,MATCH(技能效果等级!B1130,技能效果!B:B,0)))</f>
        <v/>
      </c>
      <c r="S1130" s="97"/>
      <c r="T1130" s="97"/>
      <c r="U1130" s="97"/>
      <c r="V1130" s="96" t="str">
        <f>IF(INDEX(技能效果!AF:AF,MATCH(技能效果等级!B1130,技能效果!B:B,0))="","",INDEX(技能效果!AF:AF,MATCH(技能效果等级!B1130,技能效果!B:B,0)))</f>
        <v/>
      </c>
      <c r="W1130" s="95">
        <f t="shared" si="15"/>
        <v>104</v>
      </c>
      <c r="X1130" s="97"/>
      <c r="Y1130" s="97"/>
    </row>
    <row r="1131" spans="1:25" ht="16.5" x14ac:dyDescent="0.2">
      <c r="A1131" s="62">
        <v>1128</v>
      </c>
      <c r="B1131" s="95">
        <f>INDEX(技能效果!B:B,MATCH(技能效果等级!W1131,技能效果!AE:AE,0))</f>
        <v>130200802</v>
      </c>
      <c r="C1131" s="95" t="str">
        <f>INDEX(技能效果!C:C,MATCH(技能效果等级!B1131,技能效果!B:B,0))</f>
        <v>黑尔坎普技能2偷取水晶</v>
      </c>
      <c r="D1131" s="96" t="s">
        <v>873</v>
      </c>
      <c r="E1131" s="95">
        <v>4</v>
      </c>
      <c r="F1131" s="95">
        <f>INDEX(技能效果!H:H,MATCH(技能效果等级!B1131,技能效果!B:B,0))</f>
        <v>3003</v>
      </c>
      <c r="G1131" s="95">
        <f>IF(INDEX(技能效果!K:K,MATCH(B1131,技能效果!B:B,0))=0,INDEX(技能效果!I:I,MATCH(技能效果等级!B1131,技能效果!B:B,0)),INDEX(技能效果!I:I,MATCH(技能效果等级!B1131,技能效果!B:B,0))*VLOOKUP(E1131,技能数值计算!$C$19:$D$28,2,FALSE))</f>
        <v>1</v>
      </c>
      <c r="H1131" s="95">
        <f>INDEX(技能效果!J:J,MATCH(技能效果等级!B1131,技能效果!B:B,0))</f>
        <v>2</v>
      </c>
      <c r="I1131" s="97"/>
      <c r="J1131" s="97"/>
      <c r="K1131" s="97"/>
      <c r="L1131" s="97"/>
      <c r="M1131" s="97"/>
      <c r="N1131" s="96" t="str">
        <f>IF(INDEX(技能效果!L:L,MATCH(技能效果等级!B1131,技能效果!B:B,0))="","",INDEX(技能效果!L:L,MATCH(技能效果等级!B1131,技能效果!B:B,0)))</f>
        <v/>
      </c>
      <c r="O1131" s="95">
        <f>IF(INDEX(技能效果!N:N,MATCH(B1131,技能效果!B:B,0))=0,INDEX(技能效果!M:M,MATCH(技能效果等级!B1131,技能效果!B:B,0)),INDEX(技能效果!M:M,MATCH(技能效果等级!B1131,技能效果!B:B,0))*VLOOKUP(E1131,技能数值计算!$C$19:$D$28,2,FALSE))</f>
        <v>0</v>
      </c>
      <c r="P1131" s="97"/>
      <c r="Q1131" s="97"/>
      <c r="R1131" s="95" t="str">
        <f>IF(INDEX(技能效果!O:O,MATCH(技能效果等级!B1131,技能效果!B:B,0))="","",INDEX(技能效果!O:O,MATCH(技能效果等级!B1131,技能效果!B:B,0)))</f>
        <v/>
      </c>
      <c r="S1131" s="97"/>
      <c r="T1131" s="97"/>
      <c r="U1131" s="97"/>
      <c r="V1131" s="96" t="str">
        <f>IF(INDEX(技能效果!AF:AF,MATCH(技能效果等级!B1131,技能效果!B:B,0))="","",INDEX(技能效果!AF:AF,MATCH(技能效果等级!B1131,技能效果!B:B,0)))</f>
        <v/>
      </c>
      <c r="W1131" s="95">
        <f t="shared" si="15"/>
        <v>104</v>
      </c>
      <c r="X1131" s="97"/>
      <c r="Y1131" s="97"/>
    </row>
    <row r="1132" spans="1:25" ht="16.5" x14ac:dyDescent="0.2">
      <c r="A1132" s="62">
        <v>1129</v>
      </c>
      <c r="B1132" s="95">
        <f>INDEX(技能效果!B:B,MATCH(技能效果等级!W1132,技能效果!AE:AE,0))</f>
        <v>130200802</v>
      </c>
      <c r="C1132" s="95" t="str">
        <f>INDEX(技能效果!C:C,MATCH(技能效果等级!B1132,技能效果!B:B,0))</f>
        <v>黑尔坎普技能2偷取水晶</v>
      </c>
      <c r="D1132" s="96" t="s">
        <v>873</v>
      </c>
      <c r="E1132" s="95">
        <v>5</v>
      </c>
      <c r="F1132" s="95">
        <f>INDEX(技能效果!H:H,MATCH(技能效果等级!B1132,技能效果!B:B,0))</f>
        <v>3003</v>
      </c>
      <c r="G1132" s="95">
        <f>IF(INDEX(技能效果!K:K,MATCH(B1132,技能效果!B:B,0))=0,INDEX(技能效果!I:I,MATCH(技能效果等级!B1132,技能效果!B:B,0)),INDEX(技能效果!I:I,MATCH(技能效果等级!B1132,技能效果!B:B,0))*VLOOKUP(E1132,技能数值计算!$C$19:$D$28,2,FALSE))</f>
        <v>1</v>
      </c>
      <c r="H1132" s="95">
        <f>INDEX(技能效果!J:J,MATCH(技能效果等级!B1132,技能效果!B:B,0))</f>
        <v>2</v>
      </c>
      <c r="I1132" s="97"/>
      <c r="J1132" s="97"/>
      <c r="K1132" s="97"/>
      <c r="L1132" s="97"/>
      <c r="M1132" s="97"/>
      <c r="N1132" s="96" t="str">
        <f>IF(INDEX(技能效果!L:L,MATCH(技能效果等级!B1132,技能效果!B:B,0))="","",INDEX(技能效果!L:L,MATCH(技能效果等级!B1132,技能效果!B:B,0)))</f>
        <v/>
      </c>
      <c r="O1132" s="95">
        <f>IF(INDEX(技能效果!N:N,MATCH(B1132,技能效果!B:B,0))=0,INDEX(技能效果!M:M,MATCH(技能效果等级!B1132,技能效果!B:B,0)),INDEX(技能效果!M:M,MATCH(技能效果等级!B1132,技能效果!B:B,0))*VLOOKUP(E1132,技能数值计算!$C$19:$D$28,2,FALSE))</f>
        <v>0</v>
      </c>
      <c r="P1132" s="97"/>
      <c r="Q1132" s="97"/>
      <c r="R1132" s="95" t="str">
        <f>IF(INDEX(技能效果!O:O,MATCH(技能效果等级!B1132,技能效果!B:B,0))="","",INDEX(技能效果!O:O,MATCH(技能效果等级!B1132,技能效果!B:B,0)))</f>
        <v/>
      </c>
      <c r="S1132" s="97"/>
      <c r="T1132" s="97"/>
      <c r="U1132" s="97"/>
      <c r="V1132" s="96" t="str">
        <f>IF(INDEX(技能效果!AF:AF,MATCH(技能效果等级!B1132,技能效果!B:B,0))="","",INDEX(技能效果!AF:AF,MATCH(技能效果等级!B1132,技能效果!B:B,0)))</f>
        <v/>
      </c>
      <c r="W1132" s="95">
        <f t="shared" si="15"/>
        <v>104</v>
      </c>
      <c r="X1132" s="97"/>
      <c r="Y1132" s="97"/>
    </row>
    <row r="1133" spans="1:25" ht="16.5" x14ac:dyDescent="0.2">
      <c r="A1133" s="62">
        <v>1130</v>
      </c>
      <c r="B1133" s="95">
        <f>INDEX(技能效果!B:B,MATCH(技能效果等级!W1133,技能效果!AE:AE,0))</f>
        <v>130200802</v>
      </c>
      <c r="C1133" s="95" t="str">
        <f>INDEX(技能效果!C:C,MATCH(技能效果等级!B1133,技能效果!B:B,0))</f>
        <v>黑尔坎普技能2偷取水晶</v>
      </c>
      <c r="D1133" s="96" t="s">
        <v>873</v>
      </c>
      <c r="E1133" s="95">
        <v>6</v>
      </c>
      <c r="F1133" s="95">
        <f>INDEX(技能效果!H:H,MATCH(技能效果等级!B1133,技能效果!B:B,0))</f>
        <v>3003</v>
      </c>
      <c r="G1133" s="95">
        <f>IF(INDEX(技能效果!K:K,MATCH(B1133,技能效果!B:B,0))=0,INDEX(技能效果!I:I,MATCH(技能效果等级!B1133,技能效果!B:B,0)),INDEX(技能效果!I:I,MATCH(技能效果等级!B1133,技能效果!B:B,0))*VLOOKUP(E1133,技能数值计算!$C$19:$D$28,2,FALSE))</f>
        <v>1</v>
      </c>
      <c r="H1133" s="95">
        <f>INDEX(技能效果!J:J,MATCH(技能效果等级!B1133,技能效果!B:B,0))</f>
        <v>2</v>
      </c>
      <c r="I1133" s="97"/>
      <c r="J1133" s="97"/>
      <c r="K1133" s="97"/>
      <c r="L1133" s="97"/>
      <c r="M1133" s="97"/>
      <c r="N1133" s="96" t="str">
        <f>IF(INDEX(技能效果!L:L,MATCH(技能效果等级!B1133,技能效果!B:B,0))="","",INDEX(技能效果!L:L,MATCH(技能效果等级!B1133,技能效果!B:B,0)))</f>
        <v/>
      </c>
      <c r="O1133" s="95">
        <f>IF(INDEX(技能效果!N:N,MATCH(B1133,技能效果!B:B,0))=0,INDEX(技能效果!M:M,MATCH(技能效果等级!B1133,技能效果!B:B,0)),INDEX(技能效果!M:M,MATCH(技能效果等级!B1133,技能效果!B:B,0))*VLOOKUP(E1133,技能数值计算!$C$19:$D$28,2,FALSE))</f>
        <v>0</v>
      </c>
      <c r="P1133" s="97"/>
      <c r="Q1133" s="97"/>
      <c r="R1133" s="95" t="str">
        <f>IF(INDEX(技能效果!O:O,MATCH(技能效果等级!B1133,技能效果!B:B,0))="","",INDEX(技能效果!O:O,MATCH(技能效果等级!B1133,技能效果!B:B,0)))</f>
        <v/>
      </c>
      <c r="S1133" s="97"/>
      <c r="T1133" s="97"/>
      <c r="U1133" s="97"/>
      <c r="V1133" s="96" t="str">
        <f>IF(INDEX(技能效果!AF:AF,MATCH(技能效果等级!B1133,技能效果!B:B,0))="","",INDEX(技能效果!AF:AF,MATCH(技能效果等级!B1133,技能效果!B:B,0)))</f>
        <v/>
      </c>
      <c r="W1133" s="95">
        <f t="shared" ref="W1133:W1196" si="16">W1123+1</f>
        <v>104</v>
      </c>
      <c r="X1133" s="97"/>
      <c r="Y1133" s="97"/>
    </row>
    <row r="1134" spans="1:25" ht="16.5" x14ac:dyDescent="0.2">
      <c r="A1134" s="62">
        <v>1131</v>
      </c>
      <c r="B1134" s="95">
        <f>INDEX(技能效果!B:B,MATCH(技能效果等级!W1134,技能效果!AE:AE,0))</f>
        <v>130200802</v>
      </c>
      <c r="C1134" s="95" t="str">
        <f>INDEX(技能效果!C:C,MATCH(技能效果等级!B1134,技能效果!B:B,0))</f>
        <v>黑尔坎普技能2偷取水晶</v>
      </c>
      <c r="D1134" s="96" t="s">
        <v>873</v>
      </c>
      <c r="E1134" s="95">
        <v>7</v>
      </c>
      <c r="F1134" s="95">
        <f>INDEX(技能效果!H:H,MATCH(技能效果等级!B1134,技能效果!B:B,0))</f>
        <v>3003</v>
      </c>
      <c r="G1134" s="95">
        <f>IF(INDEX(技能效果!K:K,MATCH(B1134,技能效果!B:B,0))=0,INDEX(技能效果!I:I,MATCH(技能效果等级!B1134,技能效果!B:B,0)),INDEX(技能效果!I:I,MATCH(技能效果等级!B1134,技能效果!B:B,0))*VLOOKUP(E1134,技能数值计算!$C$19:$D$28,2,FALSE))</f>
        <v>1</v>
      </c>
      <c r="H1134" s="95">
        <f>INDEX(技能效果!J:J,MATCH(技能效果等级!B1134,技能效果!B:B,0))</f>
        <v>2</v>
      </c>
      <c r="I1134" s="97"/>
      <c r="J1134" s="97"/>
      <c r="K1134" s="97"/>
      <c r="L1134" s="97"/>
      <c r="M1134" s="97"/>
      <c r="N1134" s="96" t="str">
        <f>IF(INDEX(技能效果!L:L,MATCH(技能效果等级!B1134,技能效果!B:B,0))="","",INDEX(技能效果!L:L,MATCH(技能效果等级!B1134,技能效果!B:B,0)))</f>
        <v/>
      </c>
      <c r="O1134" s="95">
        <f>IF(INDEX(技能效果!N:N,MATCH(B1134,技能效果!B:B,0))=0,INDEX(技能效果!M:M,MATCH(技能效果等级!B1134,技能效果!B:B,0)),INDEX(技能效果!M:M,MATCH(技能效果等级!B1134,技能效果!B:B,0))*VLOOKUP(E1134,技能数值计算!$C$19:$D$28,2,FALSE))</f>
        <v>0</v>
      </c>
      <c r="P1134" s="97"/>
      <c r="Q1134" s="97"/>
      <c r="R1134" s="95" t="str">
        <f>IF(INDEX(技能效果!O:O,MATCH(技能效果等级!B1134,技能效果!B:B,0))="","",INDEX(技能效果!O:O,MATCH(技能效果等级!B1134,技能效果!B:B,0)))</f>
        <v/>
      </c>
      <c r="S1134" s="97"/>
      <c r="T1134" s="97"/>
      <c r="U1134" s="97"/>
      <c r="V1134" s="96" t="str">
        <f>IF(INDEX(技能效果!AF:AF,MATCH(技能效果等级!B1134,技能效果!B:B,0))="","",INDEX(技能效果!AF:AF,MATCH(技能效果等级!B1134,技能效果!B:B,0)))</f>
        <v/>
      </c>
      <c r="W1134" s="95">
        <f t="shared" si="16"/>
        <v>104</v>
      </c>
      <c r="X1134" s="97"/>
      <c r="Y1134" s="97"/>
    </row>
    <row r="1135" spans="1:25" ht="16.5" x14ac:dyDescent="0.2">
      <c r="A1135" s="62">
        <v>1132</v>
      </c>
      <c r="B1135" s="95">
        <f>INDEX(技能效果!B:B,MATCH(技能效果等级!W1135,技能效果!AE:AE,0))</f>
        <v>130200802</v>
      </c>
      <c r="C1135" s="95" t="str">
        <f>INDEX(技能效果!C:C,MATCH(技能效果等级!B1135,技能效果!B:B,0))</f>
        <v>黑尔坎普技能2偷取水晶</v>
      </c>
      <c r="D1135" s="96" t="s">
        <v>873</v>
      </c>
      <c r="E1135" s="95">
        <v>8</v>
      </c>
      <c r="F1135" s="95">
        <f>INDEX(技能效果!H:H,MATCH(技能效果等级!B1135,技能效果!B:B,0))</f>
        <v>3003</v>
      </c>
      <c r="G1135" s="95">
        <f>IF(INDEX(技能效果!K:K,MATCH(B1135,技能效果!B:B,0))=0,INDEX(技能效果!I:I,MATCH(技能效果等级!B1135,技能效果!B:B,0)),INDEX(技能效果!I:I,MATCH(技能效果等级!B1135,技能效果!B:B,0))*VLOOKUP(E1135,技能数值计算!$C$19:$D$28,2,FALSE))</f>
        <v>1</v>
      </c>
      <c r="H1135" s="95">
        <f>INDEX(技能效果!J:J,MATCH(技能效果等级!B1135,技能效果!B:B,0))</f>
        <v>2</v>
      </c>
      <c r="I1135" s="97"/>
      <c r="J1135" s="97"/>
      <c r="K1135" s="97"/>
      <c r="L1135" s="97"/>
      <c r="M1135" s="97"/>
      <c r="N1135" s="96" t="str">
        <f>IF(INDEX(技能效果!L:L,MATCH(技能效果等级!B1135,技能效果!B:B,0))="","",INDEX(技能效果!L:L,MATCH(技能效果等级!B1135,技能效果!B:B,0)))</f>
        <v/>
      </c>
      <c r="O1135" s="95">
        <f>IF(INDEX(技能效果!N:N,MATCH(B1135,技能效果!B:B,0))=0,INDEX(技能效果!M:M,MATCH(技能效果等级!B1135,技能效果!B:B,0)),INDEX(技能效果!M:M,MATCH(技能效果等级!B1135,技能效果!B:B,0))*VLOOKUP(E1135,技能数值计算!$C$19:$D$28,2,FALSE))</f>
        <v>0</v>
      </c>
      <c r="P1135" s="97"/>
      <c r="Q1135" s="97"/>
      <c r="R1135" s="95" t="str">
        <f>IF(INDEX(技能效果!O:O,MATCH(技能效果等级!B1135,技能效果!B:B,0))="","",INDEX(技能效果!O:O,MATCH(技能效果等级!B1135,技能效果!B:B,0)))</f>
        <v/>
      </c>
      <c r="S1135" s="97"/>
      <c r="T1135" s="97"/>
      <c r="U1135" s="97"/>
      <c r="V1135" s="96" t="str">
        <f>IF(INDEX(技能效果!AF:AF,MATCH(技能效果等级!B1135,技能效果!B:B,0))="","",INDEX(技能效果!AF:AF,MATCH(技能效果等级!B1135,技能效果!B:B,0)))</f>
        <v/>
      </c>
      <c r="W1135" s="95">
        <f t="shared" si="16"/>
        <v>104</v>
      </c>
      <c r="X1135" s="97"/>
      <c r="Y1135" s="97"/>
    </row>
    <row r="1136" spans="1:25" ht="16.5" x14ac:dyDescent="0.2">
      <c r="A1136" s="62">
        <v>1133</v>
      </c>
      <c r="B1136" s="95">
        <f>INDEX(技能效果!B:B,MATCH(技能效果等级!W1136,技能效果!AE:AE,0))</f>
        <v>130200802</v>
      </c>
      <c r="C1136" s="95" t="str">
        <f>INDEX(技能效果!C:C,MATCH(技能效果等级!B1136,技能效果!B:B,0))</f>
        <v>黑尔坎普技能2偷取水晶</v>
      </c>
      <c r="D1136" s="96" t="s">
        <v>873</v>
      </c>
      <c r="E1136" s="95">
        <v>9</v>
      </c>
      <c r="F1136" s="95">
        <f>INDEX(技能效果!H:H,MATCH(技能效果等级!B1136,技能效果!B:B,0))</f>
        <v>3003</v>
      </c>
      <c r="G1136" s="95">
        <f>IF(INDEX(技能效果!K:K,MATCH(B1136,技能效果!B:B,0))=0,INDEX(技能效果!I:I,MATCH(技能效果等级!B1136,技能效果!B:B,0)),INDEX(技能效果!I:I,MATCH(技能效果等级!B1136,技能效果!B:B,0))*VLOOKUP(E1136,技能数值计算!$C$19:$D$28,2,FALSE))</f>
        <v>1</v>
      </c>
      <c r="H1136" s="95">
        <f>INDEX(技能效果!J:J,MATCH(技能效果等级!B1136,技能效果!B:B,0))</f>
        <v>2</v>
      </c>
      <c r="I1136" s="97"/>
      <c r="J1136" s="97"/>
      <c r="K1136" s="97"/>
      <c r="L1136" s="97"/>
      <c r="M1136" s="97"/>
      <c r="N1136" s="96" t="str">
        <f>IF(INDEX(技能效果!L:L,MATCH(技能效果等级!B1136,技能效果!B:B,0))="","",INDEX(技能效果!L:L,MATCH(技能效果等级!B1136,技能效果!B:B,0)))</f>
        <v/>
      </c>
      <c r="O1136" s="95">
        <f>IF(INDEX(技能效果!N:N,MATCH(B1136,技能效果!B:B,0))=0,INDEX(技能效果!M:M,MATCH(技能效果等级!B1136,技能效果!B:B,0)),INDEX(技能效果!M:M,MATCH(技能效果等级!B1136,技能效果!B:B,0))*VLOOKUP(E1136,技能数值计算!$C$19:$D$28,2,FALSE))</f>
        <v>0</v>
      </c>
      <c r="P1136" s="97"/>
      <c r="Q1136" s="97"/>
      <c r="R1136" s="95" t="str">
        <f>IF(INDEX(技能效果!O:O,MATCH(技能效果等级!B1136,技能效果!B:B,0))="","",INDEX(技能效果!O:O,MATCH(技能效果等级!B1136,技能效果!B:B,0)))</f>
        <v/>
      </c>
      <c r="S1136" s="97"/>
      <c r="T1136" s="97"/>
      <c r="U1136" s="97"/>
      <c r="V1136" s="96" t="str">
        <f>IF(INDEX(技能效果!AF:AF,MATCH(技能效果等级!B1136,技能效果!B:B,0))="","",INDEX(技能效果!AF:AF,MATCH(技能效果等级!B1136,技能效果!B:B,0)))</f>
        <v/>
      </c>
      <c r="W1136" s="95">
        <f t="shared" si="16"/>
        <v>104</v>
      </c>
      <c r="X1136" s="97"/>
      <c r="Y1136" s="97"/>
    </row>
    <row r="1137" spans="1:25" ht="16.5" x14ac:dyDescent="0.2">
      <c r="A1137" s="62">
        <v>1134</v>
      </c>
      <c r="B1137" s="95">
        <f>INDEX(技能效果!B:B,MATCH(技能效果等级!W1137,技能效果!AE:AE,0))</f>
        <v>130200802</v>
      </c>
      <c r="C1137" s="95" t="str">
        <f>INDEX(技能效果!C:C,MATCH(技能效果等级!B1137,技能效果!B:B,0))</f>
        <v>黑尔坎普技能2偷取水晶</v>
      </c>
      <c r="D1137" s="96" t="s">
        <v>873</v>
      </c>
      <c r="E1137" s="95">
        <v>10</v>
      </c>
      <c r="F1137" s="95">
        <f>INDEX(技能效果!H:H,MATCH(技能效果等级!B1137,技能效果!B:B,0))</f>
        <v>3003</v>
      </c>
      <c r="G1137" s="95">
        <f>IF(INDEX(技能效果!K:K,MATCH(B1137,技能效果!B:B,0))=0,INDEX(技能效果!I:I,MATCH(技能效果等级!B1137,技能效果!B:B,0)),INDEX(技能效果!I:I,MATCH(技能效果等级!B1137,技能效果!B:B,0))*VLOOKUP(E1137,技能数值计算!$C$19:$D$28,2,FALSE))</f>
        <v>1</v>
      </c>
      <c r="H1137" s="95">
        <f>INDEX(技能效果!J:J,MATCH(技能效果等级!B1137,技能效果!B:B,0))</f>
        <v>2</v>
      </c>
      <c r="I1137" s="97"/>
      <c r="J1137" s="97"/>
      <c r="K1137" s="97"/>
      <c r="L1137" s="97"/>
      <c r="M1137" s="97"/>
      <c r="N1137" s="96" t="str">
        <f>IF(INDEX(技能效果!L:L,MATCH(技能效果等级!B1137,技能效果!B:B,0))="","",INDEX(技能效果!L:L,MATCH(技能效果等级!B1137,技能效果!B:B,0)))</f>
        <v/>
      </c>
      <c r="O1137" s="95">
        <f>IF(INDEX(技能效果!N:N,MATCH(B1137,技能效果!B:B,0))=0,INDEX(技能效果!M:M,MATCH(技能效果等级!B1137,技能效果!B:B,0)),INDEX(技能效果!M:M,MATCH(技能效果等级!B1137,技能效果!B:B,0))*VLOOKUP(E1137,技能数值计算!$C$19:$D$28,2,FALSE))</f>
        <v>0</v>
      </c>
      <c r="P1137" s="97"/>
      <c r="Q1137" s="97"/>
      <c r="R1137" s="95" t="str">
        <f>IF(INDEX(技能效果!O:O,MATCH(技能效果等级!B1137,技能效果!B:B,0))="","",INDEX(技能效果!O:O,MATCH(技能效果等级!B1137,技能效果!B:B,0)))</f>
        <v/>
      </c>
      <c r="S1137" s="97"/>
      <c r="T1137" s="97"/>
      <c r="U1137" s="97"/>
      <c r="V1137" s="96" t="str">
        <f>IF(INDEX(技能效果!AF:AF,MATCH(技能效果等级!B1137,技能效果!B:B,0))="","",INDEX(技能效果!AF:AF,MATCH(技能效果等级!B1137,技能效果!B:B,0)))</f>
        <v/>
      </c>
      <c r="W1137" s="95">
        <f t="shared" si="16"/>
        <v>104</v>
      </c>
      <c r="X1137" s="97"/>
      <c r="Y1137" s="97"/>
    </row>
    <row r="1138" spans="1:25" ht="16.5" x14ac:dyDescent="0.2">
      <c r="A1138" s="62">
        <v>1135</v>
      </c>
      <c r="B1138" s="95">
        <f>INDEX(技能效果!B:B,MATCH(技能效果等级!W1138,技能效果!AE:AE,0))</f>
        <v>130100901</v>
      </c>
      <c r="C1138" s="95" t="str">
        <f>INDEX(技能效果!C:C,MATCH(技能效果等级!B1138,技能效果!B:B,0))</f>
        <v>北落师门技能1伤害</v>
      </c>
      <c r="D1138" s="96" t="s">
        <v>873</v>
      </c>
      <c r="E1138" s="95">
        <v>1</v>
      </c>
      <c r="F1138" s="95">
        <f>INDEX(技能效果!H:H,MATCH(技能效果等级!B1138,技能效果!B:B,0))</f>
        <v>1001</v>
      </c>
      <c r="G1138" s="95">
        <f>IF(INDEX(技能效果!K:K,MATCH(B1138,技能效果!B:B,0))=0,INDEX(技能效果!I:I,MATCH(技能效果等级!B1138,技能效果!B:B,0)),INDEX(技能效果!I:I,MATCH(技能效果等级!B1138,技能效果!B:B,0))*VLOOKUP(E1138,技能数值计算!$C$19:$D$28,2,FALSE))</f>
        <v>1.75</v>
      </c>
      <c r="H1138" s="95">
        <f>INDEX(技能效果!J:J,MATCH(技能效果等级!B1138,技能效果!B:B,0))</f>
        <v>0</v>
      </c>
      <c r="I1138" s="97"/>
      <c r="J1138" s="97"/>
      <c r="K1138" s="97"/>
      <c r="L1138" s="97"/>
      <c r="M1138" s="97"/>
      <c r="N1138" s="96" t="str">
        <f>IF(INDEX(技能效果!L:L,MATCH(技能效果等级!B1138,技能效果!B:B,0))="","",INDEX(技能效果!L:L,MATCH(技能效果等级!B1138,技能效果!B:B,0)))</f>
        <v/>
      </c>
      <c r="O1138" s="95">
        <f>IF(INDEX(技能效果!N:N,MATCH(B1138,技能效果!B:B,0))=0,INDEX(技能效果!M:M,MATCH(技能效果等级!B1138,技能效果!B:B,0)),INDEX(技能效果!M:M,MATCH(技能效果等级!B1138,技能效果!B:B,0))*VLOOKUP(E1138,技能数值计算!$C$19:$D$28,2,FALSE))</f>
        <v>0</v>
      </c>
      <c r="P1138" s="97"/>
      <c r="Q1138" s="97"/>
      <c r="R1138" s="95" t="str">
        <f>IF(INDEX(技能效果!O:O,MATCH(技能效果等级!B1138,技能效果!B:B,0))="","",INDEX(技能效果!O:O,MATCH(技能效果等级!B1138,技能效果!B:B,0)))</f>
        <v/>
      </c>
      <c r="S1138" s="97"/>
      <c r="T1138" s="97"/>
      <c r="U1138" s="97"/>
      <c r="V1138" s="96" t="str">
        <f>IF(INDEX(技能效果!AF:AF,MATCH(技能效果等级!B1138,技能效果!B:B,0))="","",INDEX(技能效果!AF:AF,MATCH(技能效果等级!B1138,技能效果!B:B,0)))</f>
        <v/>
      </c>
      <c r="W1138" s="95">
        <f t="shared" si="16"/>
        <v>105</v>
      </c>
      <c r="X1138" s="97"/>
      <c r="Y1138" s="97"/>
    </row>
    <row r="1139" spans="1:25" ht="16.5" x14ac:dyDescent="0.2">
      <c r="A1139" s="62">
        <v>1136</v>
      </c>
      <c r="B1139" s="95">
        <f>INDEX(技能效果!B:B,MATCH(技能效果等级!W1139,技能效果!AE:AE,0))</f>
        <v>130100901</v>
      </c>
      <c r="C1139" s="95" t="str">
        <f>INDEX(技能效果!C:C,MATCH(技能效果等级!B1139,技能效果!B:B,0))</f>
        <v>北落师门技能1伤害</v>
      </c>
      <c r="D1139" s="96" t="s">
        <v>873</v>
      </c>
      <c r="E1139" s="95">
        <v>2</v>
      </c>
      <c r="F1139" s="95">
        <f>INDEX(技能效果!H:H,MATCH(技能效果等级!B1139,技能效果!B:B,0))</f>
        <v>1001</v>
      </c>
      <c r="G1139" s="95">
        <f>IF(INDEX(技能效果!K:K,MATCH(B1139,技能效果!B:B,0))=0,INDEX(技能效果!I:I,MATCH(技能效果等级!B1139,技能效果!B:B,0)),INDEX(技能效果!I:I,MATCH(技能效果等级!B1139,技能效果!B:B,0))*VLOOKUP(E1139,技能数值计算!$C$19:$D$28,2,FALSE))</f>
        <v>1.8900000000000001</v>
      </c>
      <c r="H1139" s="95">
        <f>INDEX(技能效果!J:J,MATCH(技能效果等级!B1139,技能效果!B:B,0))</f>
        <v>0</v>
      </c>
      <c r="I1139" s="97"/>
      <c r="J1139" s="97"/>
      <c r="K1139" s="97"/>
      <c r="L1139" s="97"/>
      <c r="M1139" s="97"/>
      <c r="N1139" s="96" t="str">
        <f>IF(INDEX(技能效果!L:L,MATCH(技能效果等级!B1139,技能效果!B:B,0))="","",INDEX(技能效果!L:L,MATCH(技能效果等级!B1139,技能效果!B:B,0)))</f>
        <v/>
      </c>
      <c r="O1139" s="95">
        <f>IF(INDEX(技能效果!N:N,MATCH(B1139,技能效果!B:B,0))=0,INDEX(技能效果!M:M,MATCH(技能效果等级!B1139,技能效果!B:B,0)),INDEX(技能效果!M:M,MATCH(技能效果等级!B1139,技能效果!B:B,0))*VLOOKUP(E1139,技能数值计算!$C$19:$D$28,2,FALSE))</f>
        <v>0</v>
      </c>
      <c r="P1139" s="97"/>
      <c r="Q1139" s="97"/>
      <c r="R1139" s="95" t="str">
        <f>IF(INDEX(技能效果!O:O,MATCH(技能效果等级!B1139,技能效果!B:B,0))="","",INDEX(技能效果!O:O,MATCH(技能效果等级!B1139,技能效果!B:B,0)))</f>
        <v/>
      </c>
      <c r="S1139" s="97"/>
      <c r="T1139" s="97"/>
      <c r="U1139" s="97"/>
      <c r="V1139" s="96" t="str">
        <f>IF(INDEX(技能效果!AF:AF,MATCH(技能效果等级!B1139,技能效果!B:B,0))="","",INDEX(技能效果!AF:AF,MATCH(技能效果等级!B1139,技能效果!B:B,0)))</f>
        <v/>
      </c>
      <c r="W1139" s="95">
        <f t="shared" si="16"/>
        <v>105</v>
      </c>
      <c r="X1139" s="97"/>
      <c r="Y1139" s="97"/>
    </row>
    <row r="1140" spans="1:25" ht="16.5" x14ac:dyDescent="0.2">
      <c r="A1140" s="62">
        <v>1137</v>
      </c>
      <c r="B1140" s="95">
        <f>INDEX(技能效果!B:B,MATCH(技能效果等级!W1140,技能效果!AE:AE,0))</f>
        <v>130100901</v>
      </c>
      <c r="C1140" s="95" t="str">
        <f>INDEX(技能效果!C:C,MATCH(技能效果等级!B1140,技能效果!B:B,0))</f>
        <v>北落师门技能1伤害</v>
      </c>
      <c r="D1140" s="96" t="s">
        <v>873</v>
      </c>
      <c r="E1140" s="95">
        <v>3</v>
      </c>
      <c r="F1140" s="95">
        <f>INDEX(技能效果!H:H,MATCH(技能效果等级!B1140,技能效果!B:B,0))</f>
        <v>1001</v>
      </c>
      <c r="G1140" s="95">
        <f>IF(INDEX(技能效果!K:K,MATCH(B1140,技能效果!B:B,0))=0,INDEX(技能效果!I:I,MATCH(技能效果等级!B1140,技能效果!B:B,0)),INDEX(技能效果!I:I,MATCH(技能效果等级!B1140,技能效果!B:B,0))*VLOOKUP(E1140,技能数值计算!$C$19:$D$28,2,FALSE))</f>
        <v>2.0299999999999998</v>
      </c>
      <c r="H1140" s="95">
        <f>INDEX(技能效果!J:J,MATCH(技能效果等级!B1140,技能效果!B:B,0))</f>
        <v>0</v>
      </c>
      <c r="I1140" s="97"/>
      <c r="J1140" s="97"/>
      <c r="K1140" s="97"/>
      <c r="L1140" s="97"/>
      <c r="M1140" s="97"/>
      <c r="N1140" s="96" t="str">
        <f>IF(INDEX(技能效果!L:L,MATCH(技能效果等级!B1140,技能效果!B:B,0))="","",INDEX(技能效果!L:L,MATCH(技能效果等级!B1140,技能效果!B:B,0)))</f>
        <v/>
      </c>
      <c r="O1140" s="95">
        <f>IF(INDEX(技能效果!N:N,MATCH(B1140,技能效果!B:B,0))=0,INDEX(技能效果!M:M,MATCH(技能效果等级!B1140,技能效果!B:B,0)),INDEX(技能效果!M:M,MATCH(技能效果等级!B1140,技能效果!B:B,0))*VLOOKUP(E1140,技能数值计算!$C$19:$D$28,2,FALSE))</f>
        <v>0</v>
      </c>
      <c r="P1140" s="97"/>
      <c r="Q1140" s="97"/>
      <c r="R1140" s="95" t="str">
        <f>IF(INDEX(技能效果!O:O,MATCH(技能效果等级!B1140,技能效果!B:B,0))="","",INDEX(技能效果!O:O,MATCH(技能效果等级!B1140,技能效果!B:B,0)))</f>
        <v/>
      </c>
      <c r="S1140" s="97"/>
      <c r="T1140" s="97"/>
      <c r="U1140" s="97"/>
      <c r="V1140" s="96" t="str">
        <f>IF(INDEX(技能效果!AF:AF,MATCH(技能效果等级!B1140,技能效果!B:B,0))="","",INDEX(技能效果!AF:AF,MATCH(技能效果等级!B1140,技能效果!B:B,0)))</f>
        <v/>
      </c>
      <c r="W1140" s="95">
        <f t="shared" si="16"/>
        <v>105</v>
      </c>
      <c r="X1140" s="97"/>
      <c r="Y1140" s="97"/>
    </row>
    <row r="1141" spans="1:25" ht="16.5" x14ac:dyDescent="0.2">
      <c r="A1141" s="62">
        <v>1138</v>
      </c>
      <c r="B1141" s="95">
        <f>INDEX(技能效果!B:B,MATCH(技能效果等级!W1141,技能效果!AE:AE,0))</f>
        <v>130100901</v>
      </c>
      <c r="C1141" s="95" t="str">
        <f>INDEX(技能效果!C:C,MATCH(技能效果等级!B1141,技能效果!B:B,0))</f>
        <v>北落师门技能1伤害</v>
      </c>
      <c r="D1141" s="96" t="s">
        <v>873</v>
      </c>
      <c r="E1141" s="95">
        <v>4</v>
      </c>
      <c r="F1141" s="95">
        <f>INDEX(技能效果!H:H,MATCH(技能效果等级!B1141,技能效果!B:B,0))</f>
        <v>1001</v>
      </c>
      <c r="G1141" s="95">
        <f>IF(INDEX(技能效果!K:K,MATCH(B1141,技能效果!B:B,0))=0,INDEX(技能效果!I:I,MATCH(技能效果等级!B1141,技能效果!B:B,0)),INDEX(技能效果!I:I,MATCH(技能效果等级!B1141,技能效果!B:B,0))*VLOOKUP(E1141,技能数值计算!$C$19:$D$28,2,FALSE))</f>
        <v>2.17</v>
      </c>
      <c r="H1141" s="95">
        <f>INDEX(技能效果!J:J,MATCH(技能效果等级!B1141,技能效果!B:B,0))</f>
        <v>0</v>
      </c>
      <c r="I1141" s="97"/>
      <c r="J1141" s="97"/>
      <c r="K1141" s="97"/>
      <c r="L1141" s="97"/>
      <c r="M1141" s="97"/>
      <c r="N1141" s="96" t="str">
        <f>IF(INDEX(技能效果!L:L,MATCH(技能效果等级!B1141,技能效果!B:B,0))="","",INDEX(技能效果!L:L,MATCH(技能效果等级!B1141,技能效果!B:B,0)))</f>
        <v/>
      </c>
      <c r="O1141" s="95">
        <f>IF(INDEX(技能效果!N:N,MATCH(B1141,技能效果!B:B,0))=0,INDEX(技能效果!M:M,MATCH(技能效果等级!B1141,技能效果!B:B,0)),INDEX(技能效果!M:M,MATCH(技能效果等级!B1141,技能效果!B:B,0))*VLOOKUP(E1141,技能数值计算!$C$19:$D$28,2,FALSE))</f>
        <v>0</v>
      </c>
      <c r="P1141" s="97"/>
      <c r="Q1141" s="97"/>
      <c r="R1141" s="95" t="str">
        <f>IF(INDEX(技能效果!O:O,MATCH(技能效果等级!B1141,技能效果!B:B,0))="","",INDEX(技能效果!O:O,MATCH(技能效果等级!B1141,技能效果!B:B,0)))</f>
        <v/>
      </c>
      <c r="S1141" s="97"/>
      <c r="T1141" s="97"/>
      <c r="U1141" s="97"/>
      <c r="V1141" s="96" t="str">
        <f>IF(INDEX(技能效果!AF:AF,MATCH(技能效果等级!B1141,技能效果!B:B,0))="","",INDEX(技能效果!AF:AF,MATCH(技能效果等级!B1141,技能效果!B:B,0)))</f>
        <v/>
      </c>
      <c r="W1141" s="95">
        <f t="shared" si="16"/>
        <v>105</v>
      </c>
      <c r="X1141" s="97"/>
      <c r="Y1141" s="97"/>
    </row>
    <row r="1142" spans="1:25" ht="16.5" x14ac:dyDescent="0.2">
      <c r="A1142" s="62">
        <v>1139</v>
      </c>
      <c r="B1142" s="95">
        <f>INDEX(技能效果!B:B,MATCH(技能效果等级!W1142,技能效果!AE:AE,0))</f>
        <v>130100901</v>
      </c>
      <c r="C1142" s="95" t="str">
        <f>INDEX(技能效果!C:C,MATCH(技能效果等级!B1142,技能效果!B:B,0))</f>
        <v>北落师门技能1伤害</v>
      </c>
      <c r="D1142" s="96" t="s">
        <v>873</v>
      </c>
      <c r="E1142" s="95">
        <v>5</v>
      </c>
      <c r="F1142" s="95">
        <f>INDEX(技能效果!H:H,MATCH(技能效果等级!B1142,技能效果!B:B,0))</f>
        <v>1001</v>
      </c>
      <c r="G1142" s="95">
        <f>IF(INDEX(技能效果!K:K,MATCH(B1142,技能效果!B:B,0))=0,INDEX(技能效果!I:I,MATCH(技能效果等级!B1142,技能效果!B:B,0)),INDEX(技能效果!I:I,MATCH(技能效果等级!B1142,技能效果!B:B,0))*VLOOKUP(E1142,技能数值计算!$C$19:$D$28,2,FALSE))</f>
        <v>2.31</v>
      </c>
      <c r="H1142" s="95">
        <f>INDEX(技能效果!J:J,MATCH(技能效果等级!B1142,技能效果!B:B,0))</f>
        <v>0</v>
      </c>
      <c r="I1142" s="97"/>
      <c r="J1142" s="97"/>
      <c r="K1142" s="97"/>
      <c r="L1142" s="97"/>
      <c r="M1142" s="97"/>
      <c r="N1142" s="96" t="str">
        <f>IF(INDEX(技能效果!L:L,MATCH(技能效果等级!B1142,技能效果!B:B,0))="","",INDEX(技能效果!L:L,MATCH(技能效果等级!B1142,技能效果!B:B,0)))</f>
        <v/>
      </c>
      <c r="O1142" s="95">
        <f>IF(INDEX(技能效果!N:N,MATCH(B1142,技能效果!B:B,0))=0,INDEX(技能效果!M:M,MATCH(技能效果等级!B1142,技能效果!B:B,0)),INDEX(技能效果!M:M,MATCH(技能效果等级!B1142,技能效果!B:B,0))*VLOOKUP(E1142,技能数值计算!$C$19:$D$28,2,FALSE))</f>
        <v>0</v>
      </c>
      <c r="P1142" s="97"/>
      <c r="Q1142" s="97"/>
      <c r="R1142" s="95" t="str">
        <f>IF(INDEX(技能效果!O:O,MATCH(技能效果等级!B1142,技能效果!B:B,0))="","",INDEX(技能效果!O:O,MATCH(技能效果等级!B1142,技能效果!B:B,0)))</f>
        <v/>
      </c>
      <c r="S1142" s="97"/>
      <c r="T1142" s="97"/>
      <c r="U1142" s="97"/>
      <c r="V1142" s="96" t="str">
        <f>IF(INDEX(技能效果!AF:AF,MATCH(技能效果等级!B1142,技能效果!B:B,0))="","",INDEX(技能效果!AF:AF,MATCH(技能效果等级!B1142,技能效果!B:B,0)))</f>
        <v/>
      </c>
      <c r="W1142" s="95">
        <f t="shared" si="16"/>
        <v>105</v>
      </c>
      <c r="X1142" s="97"/>
      <c r="Y1142" s="97"/>
    </row>
    <row r="1143" spans="1:25" ht="16.5" x14ac:dyDescent="0.2">
      <c r="A1143" s="62">
        <v>1140</v>
      </c>
      <c r="B1143" s="95">
        <f>INDEX(技能效果!B:B,MATCH(技能效果等级!W1143,技能效果!AE:AE,0))</f>
        <v>130100901</v>
      </c>
      <c r="C1143" s="95" t="str">
        <f>INDEX(技能效果!C:C,MATCH(技能效果等级!B1143,技能效果!B:B,0))</f>
        <v>北落师门技能1伤害</v>
      </c>
      <c r="D1143" s="96" t="s">
        <v>873</v>
      </c>
      <c r="E1143" s="95">
        <v>6</v>
      </c>
      <c r="F1143" s="95">
        <f>INDEX(技能效果!H:H,MATCH(技能效果等级!B1143,技能效果!B:B,0))</f>
        <v>1001</v>
      </c>
      <c r="G1143" s="95">
        <f>IF(INDEX(技能效果!K:K,MATCH(B1143,技能效果!B:B,0))=0,INDEX(技能效果!I:I,MATCH(技能效果等级!B1143,技能效果!B:B,0)),INDEX(技能效果!I:I,MATCH(技能效果等级!B1143,技能效果!B:B,0))*VLOOKUP(E1143,技能数值计算!$C$19:$D$28,2,FALSE))</f>
        <v>2.52</v>
      </c>
      <c r="H1143" s="95">
        <f>INDEX(技能效果!J:J,MATCH(技能效果等级!B1143,技能效果!B:B,0))</f>
        <v>0</v>
      </c>
      <c r="I1143" s="97"/>
      <c r="J1143" s="97"/>
      <c r="K1143" s="97"/>
      <c r="L1143" s="97"/>
      <c r="M1143" s="97"/>
      <c r="N1143" s="96" t="str">
        <f>IF(INDEX(技能效果!L:L,MATCH(技能效果等级!B1143,技能效果!B:B,0))="","",INDEX(技能效果!L:L,MATCH(技能效果等级!B1143,技能效果!B:B,0)))</f>
        <v/>
      </c>
      <c r="O1143" s="95">
        <f>IF(INDEX(技能效果!N:N,MATCH(B1143,技能效果!B:B,0))=0,INDEX(技能效果!M:M,MATCH(技能效果等级!B1143,技能效果!B:B,0)),INDEX(技能效果!M:M,MATCH(技能效果等级!B1143,技能效果!B:B,0))*VLOOKUP(E1143,技能数值计算!$C$19:$D$28,2,FALSE))</f>
        <v>0</v>
      </c>
      <c r="P1143" s="97"/>
      <c r="Q1143" s="97"/>
      <c r="R1143" s="95" t="str">
        <f>IF(INDEX(技能效果!O:O,MATCH(技能效果等级!B1143,技能效果!B:B,0))="","",INDEX(技能效果!O:O,MATCH(技能效果等级!B1143,技能效果!B:B,0)))</f>
        <v/>
      </c>
      <c r="S1143" s="97"/>
      <c r="T1143" s="97"/>
      <c r="U1143" s="97"/>
      <c r="V1143" s="96" t="str">
        <f>IF(INDEX(技能效果!AF:AF,MATCH(技能效果等级!B1143,技能效果!B:B,0))="","",INDEX(技能效果!AF:AF,MATCH(技能效果等级!B1143,技能效果!B:B,0)))</f>
        <v/>
      </c>
      <c r="W1143" s="95">
        <f t="shared" si="16"/>
        <v>105</v>
      </c>
      <c r="X1143" s="97"/>
      <c r="Y1143" s="97"/>
    </row>
    <row r="1144" spans="1:25" ht="16.5" x14ac:dyDescent="0.2">
      <c r="A1144" s="62">
        <v>1141</v>
      </c>
      <c r="B1144" s="95">
        <f>INDEX(技能效果!B:B,MATCH(技能效果等级!W1144,技能效果!AE:AE,0))</f>
        <v>130100901</v>
      </c>
      <c r="C1144" s="95" t="str">
        <f>INDEX(技能效果!C:C,MATCH(技能效果等级!B1144,技能效果!B:B,0))</f>
        <v>北落师门技能1伤害</v>
      </c>
      <c r="D1144" s="96" t="s">
        <v>873</v>
      </c>
      <c r="E1144" s="95">
        <v>7</v>
      </c>
      <c r="F1144" s="95">
        <f>INDEX(技能效果!H:H,MATCH(技能效果等级!B1144,技能效果!B:B,0))</f>
        <v>1001</v>
      </c>
      <c r="G1144" s="95">
        <f>IF(INDEX(技能效果!K:K,MATCH(B1144,技能效果!B:B,0))=0,INDEX(技能效果!I:I,MATCH(技能效果等级!B1144,技能效果!B:B,0)),INDEX(技能效果!I:I,MATCH(技能效果等级!B1144,技能效果!B:B,0))*VLOOKUP(E1144,技能数值计算!$C$19:$D$28,2,FALSE))</f>
        <v>2.73</v>
      </c>
      <c r="H1144" s="95">
        <f>INDEX(技能效果!J:J,MATCH(技能效果等级!B1144,技能效果!B:B,0))</f>
        <v>0</v>
      </c>
      <c r="I1144" s="97"/>
      <c r="J1144" s="97"/>
      <c r="K1144" s="97"/>
      <c r="L1144" s="97"/>
      <c r="M1144" s="97"/>
      <c r="N1144" s="96" t="str">
        <f>IF(INDEX(技能效果!L:L,MATCH(技能效果等级!B1144,技能效果!B:B,0))="","",INDEX(技能效果!L:L,MATCH(技能效果等级!B1144,技能效果!B:B,0)))</f>
        <v/>
      </c>
      <c r="O1144" s="95">
        <f>IF(INDEX(技能效果!N:N,MATCH(B1144,技能效果!B:B,0))=0,INDEX(技能效果!M:M,MATCH(技能效果等级!B1144,技能效果!B:B,0)),INDEX(技能效果!M:M,MATCH(技能效果等级!B1144,技能效果!B:B,0))*VLOOKUP(E1144,技能数值计算!$C$19:$D$28,2,FALSE))</f>
        <v>0</v>
      </c>
      <c r="P1144" s="97"/>
      <c r="Q1144" s="97"/>
      <c r="R1144" s="95" t="str">
        <f>IF(INDEX(技能效果!O:O,MATCH(技能效果等级!B1144,技能效果!B:B,0))="","",INDEX(技能效果!O:O,MATCH(技能效果等级!B1144,技能效果!B:B,0)))</f>
        <v/>
      </c>
      <c r="S1144" s="97"/>
      <c r="T1144" s="97"/>
      <c r="U1144" s="97"/>
      <c r="V1144" s="96" t="str">
        <f>IF(INDEX(技能效果!AF:AF,MATCH(技能效果等级!B1144,技能效果!B:B,0))="","",INDEX(技能效果!AF:AF,MATCH(技能效果等级!B1144,技能效果!B:B,0)))</f>
        <v/>
      </c>
      <c r="W1144" s="95">
        <f t="shared" si="16"/>
        <v>105</v>
      </c>
      <c r="X1144" s="97"/>
      <c r="Y1144" s="97"/>
    </row>
    <row r="1145" spans="1:25" ht="16.5" x14ac:dyDescent="0.2">
      <c r="A1145" s="62">
        <v>1142</v>
      </c>
      <c r="B1145" s="95">
        <f>INDEX(技能效果!B:B,MATCH(技能效果等级!W1145,技能效果!AE:AE,0))</f>
        <v>130100901</v>
      </c>
      <c r="C1145" s="95" t="str">
        <f>INDEX(技能效果!C:C,MATCH(技能效果等级!B1145,技能效果!B:B,0))</f>
        <v>北落师门技能1伤害</v>
      </c>
      <c r="D1145" s="96" t="s">
        <v>873</v>
      </c>
      <c r="E1145" s="95">
        <v>8</v>
      </c>
      <c r="F1145" s="95">
        <f>INDEX(技能效果!H:H,MATCH(技能效果等级!B1145,技能效果!B:B,0))</f>
        <v>1001</v>
      </c>
      <c r="G1145" s="95">
        <f>IF(INDEX(技能效果!K:K,MATCH(B1145,技能效果!B:B,0))=0,INDEX(技能效果!I:I,MATCH(技能效果等级!B1145,技能效果!B:B,0)),INDEX(技能效果!I:I,MATCH(技能效果等级!B1145,技能效果!B:B,0))*VLOOKUP(E1145,技能数值计算!$C$19:$D$28,2,FALSE))</f>
        <v>2.94</v>
      </c>
      <c r="H1145" s="95">
        <f>INDEX(技能效果!J:J,MATCH(技能效果等级!B1145,技能效果!B:B,0))</f>
        <v>0</v>
      </c>
      <c r="I1145" s="97"/>
      <c r="J1145" s="97"/>
      <c r="K1145" s="97"/>
      <c r="L1145" s="97"/>
      <c r="M1145" s="97"/>
      <c r="N1145" s="96" t="str">
        <f>IF(INDEX(技能效果!L:L,MATCH(技能效果等级!B1145,技能效果!B:B,0))="","",INDEX(技能效果!L:L,MATCH(技能效果等级!B1145,技能效果!B:B,0)))</f>
        <v/>
      </c>
      <c r="O1145" s="95">
        <f>IF(INDEX(技能效果!N:N,MATCH(B1145,技能效果!B:B,0))=0,INDEX(技能效果!M:M,MATCH(技能效果等级!B1145,技能效果!B:B,0)),INDEX(技能效果!M:M,MATCH(技能效果等级!B1145,技能效果!B:B,0))*VLOOKUP(E1145,技能数值计算!$C$19:$D$28,2,FALSE))</f>
        <v>0</v>
      </c>
      <c r="P1145" s="97"/>
      <c r="Q1145" s="97"/>
      <c r="R1145" s="95" t="str">
        <f>IF(INDEX(技能效果!O:O,MATCH(技能效果等级!B1145,技能效果!B:B,0))="","",INDEX(技能效果!O:O,MATCH(技能效果等级!B1145,技能效果!B:B,0)))</f>
        <v/>
      </c>
      <c r="S1145" s="97"/>
      <c r="T1145" s="97"/>
      <c r="U1145" s="97"/>
      <c r="V1145" s="96" t="str">
        <f>IF(INDEX(技能效果!AF:AF,MATCH(技能效果等级!B1145,技能效果!B:B,0))="","",INDEX(技能效果!AF:AF,MATCH(技能效果等级!B1145,技能效果!B:B,0)))</f>
        <v/>
      </c>
      <c r="W1145" s="95">
        <f t="shared" si="16"/>
        <v>105</v>
      </c>
      <c r="X1145" s="97"/>
      <c r="Y1145" s="97"/>
    </row>
    <row r="1146" spans="1:25" ht="16.5" x14ac:dyDescent="0.2">
      <c r="A1146" s="62">
        <v>1143</v>
      </c>
      <c r="B1146" s="95">
        <f>INDEX(技能效果!B:B,MATCH(技能效果等级!W1146,技能效果!AE:AE,0))</f>
        <v>130100901</v>
      </c>
      <c r="C1146" s="95" t="str">
        <f>INDEX(技能效果!C:C,MATCH(技能效果等级!B1146,技能效果!B:B,0))</f>
        <v>北落师门技能1伤害</v>
      </c>
      <c r="D1146" s="96" t="s">
        <v>873</v>
      </c>
      <c r="E1146" s="95">
        <v>9</v>
      </c>
      <c r="F1146" s="95">
        <f>INDEX(技能效果!H:H,MATCH(技能效果等级!B1146,技能效果!B:B,0))</f>
        <v>1001</v>
      </c>
      <c r="G1146" s="95">
        <f>IF(INDEX(技能效果!K:K,MATCH(B1146,技能效果!B:B,0))=0,INDEX(技能效果!I:I,MATCH(技能效果等级!B1146,技能效果!B:B,0)),INDEX(技能效果!I:I,MATCH(技能效果等级!B1146,技能效果!B:B,0))*VLOOKUP(E1146,技能数值计算!$C$19:$D$28,2,FALSE))</f>
        <v>3.22</v>
      </c>
      <c r="H1146" s="95">
        <f>INDEX(技能效果!J:J,MATCH(技能效果等级!B1146,技能效果!B:B,0))</f>
        <v>0</v>
      </c>
      <c r="I1146" s="97"/>
      <c r="J1146" s="97"/>
      <c r="K1146" s="97"/>
      <c r="L1146" s="97"/>
      <c r="M1146" s="97"/>
      <c r="N1146" s="96" t="str">
        <f>IF(INDEX(技能效果!L:L,MATCH(技能效果等级!B1146,技能效果!B:B,0))="","",INDEX(技能效果!L:L,MATCH(技能效果等级!B1146,技能效果!B:B,0)))</f>
        <v/>
      </c>
      <c r="O1146" s="95">
        <f>IF(INDEX(技能效果!N:N,MATCH(B1146,技能效果!B:B,0))=0,INDEX(技能效果!M:M,MATCH(技能效果等级!B1146,技能效果!B:B,0)),INDEX(技能效果!M:M,MATCH(技能效果等级!B1146,技能效果!B:B,0))*VLOOKUP(E1146,技能数值计算!$C$19:$D$28,2,FALSE))</f>
        <v>0</v>
      </c>
      <c r="P1146" s="97"/>
      <c r="Q1146" s="97"/>
      <c r="R1146" s="95" t="str">
        <f>IF(INDEX(技能效果!O:O,MATCH(技能效果等级!B1146,技能效果!B:B,0))="","",INDEX(技能效果!O:O,MATCH(技能效果等级!B1146,技能效果!B:B,0)))</f>
        <v/>
      </c>
      <c r="S1146" s="97"/>
      <c r="T1146" s="97"/>
      <c r="U1146" s="97"/>
      <c r="V1146" s="96" t="str">
        <f>IF(INDEX(技能效果!AF:AF,MATCH(技能效果等级!B1146,技能效果!B:B,0))="","",INDEX(技能效果!AF:AF,MATCH(技能效果等级!B1146,技能效果!B:B,0)))</f>
        <v/>
      </c>
      <c r="W1146" s="95">
        <f t="shared" si="16"/>
        <v>105</v>
      </c>
      <c r="X1146" s="97"/>
      <c r="Y1146" s="97"/>
    </row>
    <row r="1147" spans="1:25" ht="16.5" x14ac:dyDescent="0.2">
      <c r="A1147" s="62">
        <v>1144</v>
      </c>
      <c r="B1147" s="95">
        <f>INDEX(技能效果!B:B,MATCH(技能效果等级!W1147,技能效果!AE:AE,0))</f>
        <v>130100901</v>
      </c>
      <c r="C1147" s="95" t="str">
        <f>INDEX(技能效果!C:C,MATCH(技能效果等级!B1147,技能效果!B:B,0))</f>
        <v>北落师门技能1伤害</v>
      </c>
      <c r="D1147" s="96" t="s">
        <v>873</v>
      </c>
      <c r="E1147" s="95">
        <v>10</v>
      </c>
      <c r="F1147" s="95">
        <f>INDEX(技能效果!H:H,MATCH(技能效果等级!B1147,技能效果!B:B,0))</f>
        <v>1001</v>
      </c>
      <c r="G1147" s="95">
        <f>IF(INDEX(技能效果!K:K,MATCH(B1147,技能效果!B:B,0))=0,INDEX(技能效果!I:I,MATCH(技能效果等级!B1147,技能效果!B:B,0)),INDEX(技能效果!I:I,MATCH(技能效果等级!B1147,技能效果!B:B,0))*VLOOKUP(E1147,技能数值计算!$C$19:$D$28,2,FALSE))</f>
        <v>3.5</v>
      </c>
      <c r="H1147" s="95">
        <f>INDEX(技能效果!J:J,MATCH(技能效果等级!B1147,技能效果!B:B,0))</f>
        <v>0</v>
      </c>
      <c r="I1147" s="97"/>
      <c r="J1147" s="97"/>
      <c r="K1147" s="97"/>
      <c r="L1147" s="97"/>
      <c r="M1147" s="97"/>
      <c r="N1147" s="96" t="str">
        <f>IF(INDEX(技能效果!L:L,MATCH(技能效果等级!B1147,技能效果!B:B,0))="","",INDEX(技能效果!L:L,MATCH(技能效果等级!B1147,技能效果!B:B,0)))</f>
        <v/>
      </c>
      <c r="O1147" s="95">
        <f>IF(INDEX(技能效果!N:N,MATCH(B1147,技能效果!B:B,0))=0,INDEX(技能效果!M:M,MATCH(技能效果等级!B1147,技能效果!B:B,0)),INDEX(技能效果!M:M,MATCH(技能效果等级!B1147,技能效果!B:B,0))*VLOOKUP(E1147,技能数值计算!$C$19:$D$28,2,FALSE))</f>
        <v>0</v>
      </c>
      <c r="P1147" s="97"/>
      <c r="Q1147" s="97"/>
      <c r="R1147" s="95" t="str">
        <f>IF(INDEX(技能效果!O:O,MATCH(技能效果等级!B1147,技能效果!B:B,0))="","",INDEX(技能效果!O:O,MATCH(技能效果等级!B1147,技能效果!B:B,0)))</f>
        <v/>
      </c>
      <c r="S1147" s="97"/>
      <c r="T1147" s="97"/>
      <c r="U1147" s="97"/>
      <c r="V1147" s="96" t="str">
        <f>IF(INDEX(技能效果!AF:AF,MATCH(技能效果等级!B1147,技能效果!B:B,0))="","",INDEX(技能效果!AF:AF,MATCH(技能效果等级!B1147,技能效果!B:B,0)))</f>
        <v/>
      </c>
      <c r="W1147" s="95">
        <f t="shared" si="16"/>
        <v>105</v>
      </c>
      <c r="X1147" s="97"/>
      <c r="Y1147" s="97"/>
    </row>
    <row r="1148" spans="1:25" ht="16.5" x14ac:dyDescent="0.2">
      <c r="A1148" s="62">
        <v>1145</v>
      </c>
      <c r="B1148" s="95">
        <f>INDEX(技能效果!B:B,MATCH(技能效果等级!W1148,技能效果!AE:AE,0))</f>
        <v>130200901</v>
      </c>
      <c r="C1148" s="95" t="str">
        <f>INDEX(技能效果!C:C,MATCH(技能效果等级!B1148,技能效果!B:B,0))</f>
        <v>北落师门技能2获得水晶</v>
      </c>
      <c r="D1148" s="96" t="s">
        <v>873</v>
      </c>
      <c r="E1148" s="95">
        <v>1</v>
      </c>
      <c r="F1148" s="95">
        <f>INDEX(技能效果!H:H,MATCH(技能效果等级!B1148,技能效果!B:B,0))</f>
        <v>3001</v>
      </c>
      <c r="G1148" s="95">
        <f>IF(INDEX(技能效果!K:K,MATCH(B1148,技能效果!B:B,0))=0,INDEX(技能效果!I:I,MATCH(技能效果等级!B1148,技能效果!B:B,0)),INDEX(技能效果!I:I,MATCH(技能效果等级!B1148,技能效果!B:B,0))*VLOOKUP(E1148,技能数值计算!$C$19:$D$28,2,FALSE))</f>
        <v>1</v>
      </c>
      <c r="H1148" s="95">
        <f>INDEX(技能效果!J:J,MATCH(技能效果等级!B1148,技能效果!B:B,0))</f>
        <v>5</v>
      </c>
      <c r="I1148" s="97"/>
      <c r="J1148" s="97"/>
      <c r="K1148" s="97"/>
      <c r="L1148" s="97"/>
      <c r="M1148" s="97"/>
      <c r="N1148" s="96">
        <f>IF(INDEX(技能效果!L:L,MATCH(技能效果等级!B1148,技能效果!B:B,0))="","",INDEX(技能效果!L:L,MATCH(技能效果等级!B1148,技能效果!B:B,0)))</f>
        <v>101</v>
      </c>
      <c r="O1148" s="95">
        <f>IF(INDEX(技能效果!N:N,MATCH(B1148,技能效果!B:B,0))=0,INDEX(技能效果!M:M,MATCH(技能效果等级!B1148,技能效果!B:B,0)),INDEX(技能效果!M:M,MATCH(技能效果等级!B1148,技能效果!B:B,0))*VLOOKUP(E1148,技能数值计算!$C$19:$D$28,2,FALSE))</f>
        <v>0</v>
      </c>
      <c r="P1148" s="97"/>
      <c r="Q1148" s="97"/>
      <c r="R1148" s="95" t="str">
        <f>IF(INDEX(技能效果!O:O,MATCH(技能效果等级!B1148,技能效果!B:B,0))="","",INDEX(技能效果!O:O,MATCH(技能效果等级!B1148,技能效果!B:B,0)))</f>
        <v/>
      </c>
      <c r="S1148" s="97"/>
      <c r="T1148" s="97"/>
      <c r="U1148" s="97"/>
      <c r="V1148" s="96" t="str">
        <f>IF(INDEX(技能效果!AF:AF,MATCH(技能效果等级!B1148,技能效果!B:B,0))="","",INDEX(技能效果!AF:AF,MATCH(技能效果等级!B1148,技能效果!B:B,0)))</f>
        <v/>
      </c>
      <c r="W1148" s="95">
        <f t="shared" si="16"/>
        <v>106</v>
      </c>
      <c r="X1148" s="97"/>
      <c r="Y1148" s="97"/>
    </row>
    <row r="1149" spans="1:25" ht="16.5" x14ac:dyDescent="0.2">
      <c r="A1149" s="62">
        <v>1146</v>
      </c>
      <c r="B1149" s="95">
        <f>INDEX(技能效果!B:B,MATCH(技能效果等级!W1149,技能效果!AE:AE,0))</f>
        <v>130200901</v>
      </c>
      <c r="C1149" s="95" t="str">
        <f>INDEX(技能效果!C:C,MATCH(技能效果等级!B1149,技能效果!B:B,0))</f>
        <v>北落师门技能2获得水晶</v>
      </c>
      <c r="D1149" s="96" t="s">
        <v>873</v>
      </c>
      <c r="E1149" s="95">
        <v>2</v>
      </c>
      <c r="F1149" s="95">
        <f>INDEX(技能效果!H:H,MATCH(技能效果等级!B1149,技能效果!B:B,0))</f>
        <v>3001</v>
      </c>
      <c r="G1149" s="95">
        <f>IF(INDEX(技能效果!K:K,MATCH(B1149,技能效果!B:B,0))=0,INDEX(技能效果!I:I,MATCH(技能效果等级!B1149,技能效果!B:B,0)),INDEX(技能效果!I:I,MATCH(技能效果等级!B1149,技能效果!B:B,0))*VLOOKUP(E1149,技能数值计算!$C$19:$D$28,2,FALSE))</f>
        <v>1</v>
      </c>
      <c r="H1149" s="95">
        <f>INDEX(技能效果!J:J,MATCH(技能效果等级!B1149,技能效果!B:B,0))</f>
        <v>5</v>
      </c>
      <c r="I1149" s="97"/>
      <c r="J1149" s="97"/>
      <c r="K1149" s="97"/>
      <c r="L1149" s="97"/>
      <c r="M1149" s="97"/>
      <c r="N1149" s="96">
        <f>IF(INDEX(技能效果!L:L,MATCH(技能效果等级!B1149,技能效果!B:B,0))="","",INDEX(技能效果!L:L,MATCH(技能效果等级!B1149,技能效果!B:B,0)))</f>
        <v>101</v>
      </c>
      <c r="O1149" s="95">
        <f>IF(INDEX(技能效果!N:N,MATCH(B1149,技能效果!B:B,0))=0,INDEX(技能效果!M:M,MATCH(技能效果等级!B1149,技能效果!B:B,0)),INDEX(技能效果!M:M,MATCH(技能效果等级!B1149,技能效果!B:B,0))*VLOOKUP(E1149,技能数值计算!$C$19:$D$28,2,FALSE))</f>
        <v>0</v>
      </c>
      <c r="P1149" s="97"/>
      <c r="Q1149" s="97"/>
      <c r="R1149" s="95" t="str">
        <f>IF(INDEX(技能效果!O:O,MATCH(技能效果等级!B1149,技能效果!B:B,0))="","",INDEX(技能效果!O:O,MATCH(技能效果等级!B1149,技能效果!B:B,0)))</f>
        <v/>
      </c>
      <c r="S1149" s="97"/>
      <c r="T1149" s="97"/>
      <c r="U1149" s="97"/>
      <c r="V1149" s="96" t="str">
        <f>IF(INDEX(技能效果!AF:AF,MATCH(技能效果等级!B1149,技能效果!B:B,0))="","",INDEX(技能效果!AF:AF,MATCH(技能效果等级!B1149,技能效果!B:B,0)))</f>
        <v/>
      </c>
      <c r="W1149" s="95">
        <f t="shared" si="16"/>
        <v>106</v>
      </c>
      <c r="X1149" s="97"/>
      <c r="Y1149" s="97"/>
    </row>
    <row r="1150" spans="1:25" ht="16.5" x14ac:dyDescent="0.2">
      <c r="A1150" s="62">
        <v>1147</v>
      </c>
      <c r="B1150" s="95">
        <f>INDEX(技能效果!B:B,MATCH(技能效果等级!W1150,技能效果!AE:AE,0))</f>
        <v>130200901</v>
      </c>
      <c r="C1150" s="95" t="str">
        <f>INDEX(技能效果!C:C,MATCH(技能效果等级!B1150,技能效果!B:B,0))</f>
        <v>北落师门技能2获得水晶</v>
      </c>
      <c r="D1150" s="96" t="s">
        <v>873</v>
      </c>
      <c r="E1150" s="95">
        <v>3</v>
      </c>
      <c r="F1150" s="95">
        <f>INDEX(技能效果!H:H,MATCH(技能效果等级!B1150,技能效果!B:B,0))</f>
        <v>3001</v>
      </c>
      <c r="G1150" s="95">
        <f>IF(INDEX(技能效果!K:K,MATCH(B1150,技能效果!B:B,0))=0,INDEX(技能效果!I:I,MATCH(技能效果等级!B1150,技能效果!B:B,0)),INDEX(技能效果!I:I,MATCH(技能效果等级!B1150,技能效果!B:B,0))*VLOOKUP(E1150,技能数值计算!$C$19:$D$28,2,FALSE))</f>
        <v>1</v>
      </c>
      <c r="H1150" s="95">
        <f>INDEX(技能效果!J:J,MATCH(技能效果等级!B1150,技能效果!B:B,0))</f>
        <v>5</v>
      </c>
      <c r="I1150" s="97"/>
      <c r="J1150" s="97"/>
      <c r="K1150" s="97"/>
      <c r="L1150" s="97"/>
      <c r="M1150" s="97"/>
      <c r="N1150" s="96">
        <f>IF(INDEX(技能效果!L:L,MATCH(技能效果等级!B1150,技能效果!B:B,0))="","",INDEX(技能效果!L:L,MATCH(技能效果等级!B1150,技能效果!B:B,0)))</f>
        <v>101</v>
      </c>
      <c r="O1150" s="95">
        <f>IF(INDEX(技能效果!N:N,MATCH(B1150,技能效果!B:B,0))=0,INDEX(技能效果!M:M,MATCH(技能效果等级!B1150,技能效果!B:B,0)),INDEX(技能效果!M:M,MATCH(技能效果等级!B1150,技能效果!B:B,0))*VLOOKUP(E1150,技能数值计算!$C$19:$D$28,2,FALSE))</f>
        <v>0</v>
      </c>
      <c r="P1150" s="97"/>
      <c r="Q1150" s="97"/>
      <c r="R1150" s="95" t="str">
        <f>IF(INDEX(技能效果!O:O,MATCH(技能效果等级!B1150,技能效果!B:B,0))="","",INDEX(技能效果!O:O,MATCH(技能效果等级!B1150,技能效果!B:B,0)))</f>
        <v/>
      </c>
      <c r="S1150" s="97"/>
      <c r="T1150" s="97"/>
      <c r="U1150" s="97"/>
      <c r="V1150" s="96" t="str">
        <f>IF(INDEX(技能效果!AF:AF,MATCH(技能效果等级!B1150,技能效果!B:B,0))="","",INDEX(技能效果!AF:AF,MATCH(技能效果等级!B1150,技能效果!B:B,0)))</f>
        <v/>
      </c>
      <c r="W1150" s="95">
        <f t="shared" si="16"/>
        <v>106</v>
      </c>
      <c r="X1150" s="97"/>
      <c r="Y1150" s="97"/>
    </row>
    <row r="1151" spans="1:25" ht="16.5" x14ac:dyDescent="0.2">
      <c r="A1151" s="62">
        <v>1148</v>
      </c>
      <c r="B1151" s="95">
        <f>INDEX(技能效果!B:B,MATCH(技能效果等级!W1151,技能效果!AE:AE,0))</f>
        <v>130200901</v>
      </c>
      <c r="C1151" s="95" t="str">
        <f>INDEX(技能效果!C:C,MATCH(技能效果等级!B1151,技能效果!B:B,0))</f>
        <v>北落师门技能2获得水晶</v>
      </c>
      <c r="D1151" s="96" t="s">
        <v>873</v>
      </c>
      <c r="E1151" s="95">
        <v>4</v>
      </c>
      <c r="F1151" s="95">
        <f>INDEX(技能效果!H:H,MATCH(技能效果等级!B1151,技能效果!B:B,0))</f>
        <v>3001</v>
      </c>
      <c r="G1151" s="95">
        <f>IF(INDEX(技能效果!K:K,MATCH(B1151,技能效果!B:B,0))=0,INDEX(技能效果!I:I,MATCH(技能效果等级!B1151,技能效果!B:B,0)),INDEX(技能效果!I:I,MATCH(技能效果等级!B1151,技能效果!B:B,0))*VLOOKUP(E1151,技能数值计算!$C$19:$D$28,2,FALSE))</f>
        <v>1</v>
      </c>
      <c r="H1151" s="95">
        <f>INDEX(技能效果!J:J,MATCH(技能效果等级!B1151,技能效果!B:B,0))</f>
        <v>5</v>
      </c>
      <c r="I1151" s="97"/>
      <c r="J1151" s="97"/>
      <c r="K1151" s="97"/>
      <c r="L1151" s="97"/>
      <c r="M1151" s="97"/>
      <c r="N1151" s="96">
        <f>IF(INDEX(技能效果!L:L,MATCH(技能效果等级!B1151,技能效果!B:B,0))="","",INDEX(技能效果!L:L,MATCH(技能效果等级!B1151,技能效果!B:B,0)))</f>
        <v>101</v>
      </c>
      <c r="O1151" s="95">
        <f>IF(INDEX(技能效果!N:N,MATCH(B1151,技能效果!B:B,0))=0,INDEX(技能效果!M:M,MATCH(技能效果等级!B1151,技能效果!B:B,0)),INDEX(技能效果!M:M,MATCH(技能效果等级!B1151,技能效果!B:B,0))*VLOOKUP(E1151,技能数值计算!$C$19:$D$28,2,FALSE))</f>
        <v>0</v>
      </c>
      <c r="P1151" s="97"/>
      <c r="Q1151" s="97"/>
      <c r="R1151" s="95" t="str">
        <f>IF(INDEX(技能效果!O:O,MATCH(技能效果等级!B1151,技能效果!B:B,0))="","",INDEX(技能效果!O:O,MATCH(技能效果等级!B1151,技能效果!B:B,0)))</f>
        <v/>
      </c>
      <c r="S1151" s="97"/>
      <c r="T1151" s="97"/>
      <c r="U1151" s="97"/>
      <c r="V1151" s="96" t="str">
        <f>IF(INDEX(技能效果!AF:AF,MATCH(技能效果等级!B1151,技能效果!B:B,0))="","",INDEX(技能效果!AF:AF,MATCH(技能效果等级!B1151,技能效果!B:B,0)))</f>
        <v/>
      </c>
      <c r="W1151" s="95">
        <f t="shared" si="16"/>
        <v>106</v>
      </c>
      <c r="X1151" s="97"/>
      <c r="Y1151" s="97"/>
    </row>
    <row r="1152" spans="1:25" ht="16.5" x14ac:dyDescent="0.2">
      <c r="A1152" s="62">
        <v>1149</v>
      </c>
      <c r="B1152" s="95">
        <f>INDEX(技能效果!B:B,MATCH(技能效果等级!W1152,技能效果!AE:AE,0))</f>
        <v>130200901</v>
      </c>
      <c r="C1152" s="95" t="str">
        <f>INDEX(技能效果!C:C,MATCH(技能效果等级!B1152,技能效果!B:B,0))</f>
        <v>北落师门技能2获得水晶</v>
      </c>
      <c r="D1152" s="96" t="s">
        <v>873</v>
      </c>
      <c r="E1152" s="95">
        <v>5</v>
      </c>
      <c r="F1152" s="95">
        <f>INDEX(技能效果!H:H,MATCH(技能效果等级!B1152,技能效果!B:B,0))</f>
        <v>3001</v>
      </c>
      <c r="G1152" s="95">
        <f>IF(INDEX(技能效果!K:K,MATCH(B1152,技能效果!B:B,0))=0,INDEX(技能效果!I:I,MATCH(技能效果等级!B1152,技能效果!B:B,0)),INDEX(技能效果!I:I,MATCH(技能效果等级!B1152,技能效果!B:B,0))*VLOOKUP(E1152,技能数值计算!$C$19:$D$28,2,FALSE))</f>
        <v>1</v>
      </c>
      <c r="H1152" s="95">
        <f>INDEX(技能效果!J:J,MATCH(技能效果等级!B1152,技能效果!B:B,0))</f>
        <v>5</v>
      </c>
      <c r="I1152" s="97"/>
      <c r="J1152" s="97"/>
      <c r="K1152" s="97"/>
      <c r="L1152" s="97"/>
      <c r="M1152" s="97"/>
      <c r="N1152" s="96">
        <f>IF(INDEX(技能效果!L:L,MATCH(技能效果等级!B1152,技能效果!B:B,0))="","",INDEX(技能效果!L:L,MATCH(技能效果等级!B1152,技能效果!B:B,0)))</f>
        <v>101</v>
      </c>
      <c r="O1152" s="95">
        <f>IF(INDEX(技能效果!N:N,MATCH(B1152,技能效果!B:B,0))=0,INDEX(技能效果!M:M,MATCH(技能效果等级!B1152,技能效果!B:B,0)),INDEX(技能效果!M:M,MATCH(技能效果等级!B1152,技能效果!B:B,0))*VLOOKUP(E1152,技能数值计算!$C$19:$D$28,2,FALSE))</f>
        <v>0</v>
      </c>
      <c r="P1152" s="97"/>
      <c r="Q1152" s="97"/>
      <c r="R1152" s="95" t="str">
        <f>IF(INDEX(技能效果!O:O,MATCH(技能效果等级!B1152,技能效果!B:B,0))="","",INDEX(技能效果!O:O,MATCH(技能效果等级!B1152,技能效果!B:B,0)))</f>
        <v/>
      </c>
      <c r="S1152" s="97"/>
      <c r="T1152" s="97"/>
      <c r="U1152" s="97"/>
      <c r="V1152" s="96" t="str">
        <f>IF(INDEX(技能效果!AF:AF,MATCH(技能效果等级!B1152,技能效果!B:B,0))="","",INDEX(技能效果!AF:AF,MATCH(技能效果等级!B1152,技能效果!B:B,0)))</f>
        <v/>
      </c>
      <c r="W1152" s="95">
        <f t="shared" si="16"/>
        <v>106</v>
      </c>
      <c r="X1152" s="97"/>
      <c r="Y1152" s="97"/>
    </row>
    <row r="1153" spans="1:25" ht="16.5" x14ac:dyDescent="0.2">
      <c r="A1153" s="62">
        <v>1150</v>
      </c>
      <c r="B1153" s="95">
        <f>INDEX(技能效果!B:B,MATCH(技能效果等级!W1153,技能效果!AE:AE,0))</f>
        <v>130200901</v>
      </c>
      <c r="C1153" s="95" t="str">
        <f>INDEX(技能效果!C:C,MATCH(技能效果等级!B1153,技能效果!B:B,0))</f>
        <v>北落师门技能2获得水晶</v>
      </c>
      <c r="D1153" s="96" t="s">
        <v>873</v>
      </c>
      <c r="E1153" s="95">
        <v>6</v>
      </c>
      <c r="F1153" s="95">
        <f>INDEX(技能效果!H:H,MATCH(技能效果等级!B1153,技能效果!B:B,0))</f>
        <v>3001</v>
      </c>
      <c r="G1153" s="95">
        <f>IF(INDEX(技能效果!K:K,MATCH(B1153,技能效果!B:B,0))=0,INDEX(技能效果!I:I,MATCH(技能效果等级!B1153,技能效果!B:B,0)),INDEX(技能效果!I:I,MATCH(技能效果等级!B1153,技能效果!B:B,0))*VLOOKUP(E1153,技能数值计算!$C$19:$D$28,2,FALSE))</f>
        <v>1</v>
      </c>
      <c r="H1153" s="95">
        <f>INDEX(技能效果!J:J,MATCH(技能效果等级!B1153,技能效果!B:B,0))</f>
        <v>5</v>
      </c>
      <c r="I1153" s="97"/>
      <c r="J1153" s="97"/>
      <c r="K1153" s="97"/>
      <c r="L1153" s="97"/>
      <c r="M1153" s="97"/>
      <c r="N1153" s="96">
        <f>IF(INDEX(技能效果!L:L,MATCH(技能效果等级!B1153,技能效果!B:B,0))="","",INDEX(技能效果!L:L,MATCH(技能效果等级!B1153,技能效果!B:B,0)))</f>
        <v>101</v>
      </c>
      <c r="O1153" s="95">
        <f>IF(INDEX(技能效果!N:N,MATCH(B1153,技能效果!B:B,0))=0,INDEX(技能效果!M:M,MATCH(技能效果等级!B1153,技能效果!B:B,0)),INDEX(技能效果!M:M,MATCH(技能效果等级!B1153,技能效果!B:B,0))*VLOOKUP(E1153,技能数值计算!$C$19:$D$28,2,FALSE))</f>
        <v>0</v>
      </c>
      <c r="P1153" s="97"/>
      <c r="Q1153" s="97"/>
      <c r="R1153" s="95" t="str">
        <f>IF(INDEX(技能效果!O:O,MATCH(技能效果等级!B1153,技能效果!B:B,0))="","",INDEX(技能效果!O:O,MATCH(技能效果等级!B1153,技能效果!B:B,0)))</f>
        <v/>
      </c>
      <c r="S1153" s="97"/>
      <c r="T1153" s="97"/>
      <c r="U1153" s="97"/>
      <c r="V1153" s="96" t="str">
        <f>IF(INDEX(技能效果!AF:AF,MATCH(技能效果等级!B1153,技能效果!B:B,0))="","",INDEX(技能效果!AF:AF,MATCH(技能效果等级!B1153,技能效果!B:B,0)))</f>
        <v/>
      </c>
      <c r="W1153" s="95">
        <f t="shared" si="16"/>
        <v>106</v>
      </c>
      <c r="X1153" s="97"/>
      <c r="Y1153" s="97"/>
    </row>
    <row r="1154" spans="1:25" ht="16.5" x14ac:dyDescent="0.2">
      <c r="A1154" s="62">
        <v>1151</v>
      </c>
      <c r="B1154" s="95">
        <f>INDEX(技能效果!B:B,MATCH(技能效果等级!W1154,技能效果!AE:AE,0))</f>
        <v>130200901</v>
      </c>
      <c r="C1154" s="95" t="str">
        <f>INDEX(技能效果!C:C,MATCH(技能效果等级!B1154,技能效果!B:B,0))</f>
        <v>北落师门技能2获得水晶</v>
      </c>
      <c r="D1154" s="96" t="s">
        <v>873</v>
      </c>
      <c r="E1154" s="95">
        <v>7</v>
      </c>
      <c r="F1154" s="95">
        <f>INDEX(技能效果!H:H,MATCH(技能效果等级!B1154,技能效果!B:B,0))</f>
        <v>3001</v>
      </c>
      <c r="G1154" s="95">
        <f>IF(INDEX(技能效果!K:K,MATCH(B1154,技能效果!B:B,0))=0,INDEX(技能效果!I:I,MATCH(技能效果等级!B1154,技能效果!B:B,0)),INDEX(技能效果!I:I,MATCH(技能效果等级!B1154,技能效果!B:B,0))*VLOOKUP(E1154,技能数值计算!$C$19:$D$28,2,FALSE))</f>
        <v>1</v>
      </c>
      <c r="H1154" s="95">
        <f>INDEX(技能效果!J:J,MATCH(技能效果等级!B1154,技能效果!B:B,0))</f>
        <v>5</v>
      </c>
      <c r="I1154" s="97"/>
      <c r="J1154" s="97"/>
      <c r="K1154" s="97"/>
      <c r="L1154" s="97"/>
      <c r="M1154" s="97"/>
      <c r="N1154" s="96">
        <f>IF(INDEX(技能效果!L:L,MATCH(技能效果等级!B1154,技能效果!B:B,0))="","",INDEX(技能效果!L:L,MATCH(技能效果等级!B1154,技能效果!B:B,0)))</f>
        <v>101</v>
      </c>
      <c r="O1154" s="95">
        <f>IF(INDEX(技能效果!N:N,MATCH(B1154,技能效果!B:B,0))=0,INDEX(技能效果!M:M,MATCH(技能效果等级!B1154,技能效果!B:B,0)),INDEX(技能效果!M:M,MATCH(技能效果等级!B1154,技能效果!B:B,0))*VLOOKUP(E1154,技能数值计算!$C$19:$D$28,2,FALSE))</f>
        <v>0</v>
      </c>
      <c r="P1154" s="97"/>
      <c r="Q1154" s="97"/>
      <c r="R1154" s="95" t="str">
        <f>IF(INDEX(技能效果!O:O,MATCH(技能效果等级!B1154,技能效果!B:B,0))="","",INDEX(技能效果!O:O,MATCH(技能效果等级!B1154,技能效果!B:B,0)))</f>
        <v/>
      </c>
      <c r="S1154" s="97"/>
      <c r="T1154" s="97"/>
      <c r="U1154" s="97"/>
      <c r="V1154" s="96" t="str">
        <f>IF(INDEX(技能效果!AF:AF,MATCH(技能效果等级!B1154,技能效果!B:B,0))="","",INDEX(技能效果!AF:AF,MATCH(技能效果等级!B1154,技能效果!B:B,0)))</f>
        <v/>
      </c>
      <c r="W1154" s="95">
        <f t="shared" si="16"/>
        <v>106</v>
      </c>
      <c r="X1154" s="97"/>
      <c r="Y1154" s="97"/>
    </row>
    <row r="1155" spans="1:25" ht="16.5" x14ac:dyDescent="0.2">
      <c r="A1155" s="62">
        <v>1152</v>
      </c>
      <c r="B1155" s="95">
        <f>INDEX(技能效果!B:B,MATCH(技能效果等级!W1155,技能效果!AE:AE,0))</f>
        <v>130200901</v>
      </c>
      <c r="C1155" s="95" t="str">
        <f>INDEX(技能效果!C:C,MATCH(技能效果等级!B1155,技能效果!B:B,0))</f>
        <v>北落师门技能2获得水晶</v>
      </c>
      <c r="D1155" s="96" t="s">
        <v>873</v>
      </c>
      <c r="E1155" s="95">
        <v>8</v>
      </c>
      <c r="F1155" s="95">
        <f>INDEX(技能效果!H:H,MATCH(技能效果等级!B1155,技能效果!B:B,0))</f>
        <v>3001</v>
      </c>
      <c r="G1155" s="95">
        <f>IF(INDEX(技能效果!K:K,MATCH(B1155,技能效果!B:B,0))=0,INDEX(技能效果!I:I,MATCH(技能效果等级!B1155,技能效果!B:B,0)),INDEX(技能效果!I:I,MATCH(技能效果等级!B1155,技能效果!B:B,0))*VLOOKUP(E1155,技能数值计算!$C$19:$D$28,2,FALSE))</f>
        <v>1</v>
      </c>
      <c r="H1155" s="95">
        <f>INDEX(技能效果!J:J,MATCH(技能效果等级!B1155,技能效果!B:B,0))</f>
        <v>5</v>
      </c>
      <c r="I1155" s="97"/>
      <c r="J1155" s="97"/>
      <c r="K1155" s="97"/>
      <c r="L1155" s="97"/>
      <c r="M1155" s="97"/>
      <c r="N1155" s="96">
        <f>IF(INDEX(技能效果!L:L,MATCH(技能效果等级!B1155,技能效果!B:B,0))="","",INDEX(技能效果!L:L,MATCH(技能效果等级!B1155,技能效果!B:B,0)))</f>
        <v>101</v>
      </c>
      <c r="O1155" s="95">
        <f>IF(INDEX(技能效果!N:N,MATCH(B1155,技能效果!B:B,0))=0,INDEX(技能效果!M:M,MATCH(技能效果等级!B1155,技能效果!B:B,0)),INDEX(技能效果!M:M,MATCH(技能效果等级!B1155,技能效果!B:B,0))*VLOOKUP(E1155,技能数值计算!$C$19:$D$28,2,FALSE))</f>
        <v>0</v>
      </c>
      <c r="P1155" s="97"/>
      <c r="Q1155" s="97"/>
      <c r="R1155" s="95" t="str">
        <f>IF(INDEX(技能效果!O:O,MATCH(技能效果等级!B1155,技能效果!B:B,0))="","",INDEX(技能效果!O:O,MATCH(技能效果等级!B1155,技能效果!B:B,0)))</f>
        <v/>
      </c>
      <c r="S1155" s="97"/>
      <c r="T1155" s="97"/>
      <c r="U1155" s="97"/>
      <c r="V1155" s="96" t="str">
        <f>IF(INDEX(技能效果!AF:AF,MATCH(技能效果等级!B1155,技能效果!B:B,0))="","",INDEX(技能效果!AF:AF,MATCH(技能效果等级!B1155,技能效果!B:B,0)))</f>
        <v/>
      </c>
      <c r="W1155" s="95">
        <f t="shared" si="16"/>
        <v>106</v>
      </c>
      <c r="X1155" s="97"/>
      <c r="Y1155" s="97"/>
    </row>
    <row r="1156" spans="1:25" ht="16.5" x14ac:dyDescent="0.2">
      <c r="A1156" s="62">
        <v>1153</v>
      </c>
      <c r="B1156" s="95">
        <f>INDEX(技能效果!B:B,MATCH(技能效果等级!W1156,技能效果!AE:AE,0))</f>
        <v>130200901</v>
      </c>
      <c r="C1156" s="95" t="str">
        <f>INDEX(技能效果!C:C,MATCH(技能效果等级!B1156,技能效果!B:B,0))</f>
        <v>北落师门技能2获得水晶</v>
      </c>
      <c r="D1156" s="96" t="s">
        <v>873</v>
      </c>
      <c r="E1156" s="95">
        <v>9</v>
      </c>
      <c r="F1156" s="95">
        <f>INDEX(技能效果!H:H,MATCH(技能效果等级!B1156,技能效果!B:B,0))</f>
        <v>3001</v>
      </c>
      <c r="G1156" s="95">
        <f>IF(INDEX(技能效果!K:K,MATCH(B1156,技能效果!B:B,0))=0,INDEX(技能效果!I:I,MATCH(技能效果等级!B1156,技能效果!B:B,0)),INDEX(技能效果!I:I,MATCH(技能效果等级!B1156,技能效果!B:B,0))*VLOOKUP(E1156,技能数值计算!$C$19:$D$28,2,FALSE))</f>
        <v>1</v>
      </c>
      <c r="H1156" s="95">
        <f>INDEX(技能效果!J:J,MATCH(技能效果等级!B1156,技能效果!B:B,0))</f>
        <v>5</v>
      </c>
      <c r="I1156" s="97"/>
      <c r="J1156" s="97"/>
      <c r="K1156" s="97"/>
      <c r="L1156" s="97"/>
      <c r="M1156" s="97"/>
      <c r="N1156" s="96">
        <f>IF(INDEX(技能效果!L:L,MATCH(技能效果等级!B1156,技能效果!B:B,0))="","",INDEX(技能效果!L:L,MATCH(技能效果等级!B1156,技能效果!B:B,0)))</f>
        <v>101</v>
      </c>
      <c r="O1156" s="95">
        <f>IF(INDEX(技能效果!N:N,MATCH(B1156,技能效果!B:B,0))=0,INDEX(技能效果!M:M,MATCH(技能效果等级!B1156,技能效果!B:B,0)),INDEX(技能效果!M:M,MATCH(技能效果等级!B1156,技能效果!B:B,0))*VLOOKUP(E1156,技能数值计算!$C$19:$D$28,2,FALSE))</f>
        <v>0</v>
      </c>
      <c r="P1156" s="97"/>
      <c r="Q1156" s="97"/>
      <c r="R1156" s="95" t="str">
        <f>IF(INDEX(技能效果!O:O,MATCH(技能效果等级!B1156,技能效果!B:B,0))="","",INDEX(技能效果!O:O,MATCH(技能效果等级!B1156,技能效果!B:B,0)))</f>
        <v/>
      </c>
      <c r="S1156" s="97"/>
      <c r="T1156" s="97"/>
      <c r="U1156" s="97"/>
      <c r="V1156" s="96" t="str">
        <f>IF(INDEX(技能效果!AF:AF,MATCH(技能效果等级!B1156,技能效果!B:B,0))="","",INDEX(技能效果!AF:AF,MATCH(技能效果等级!B1156,技能效果!B:B,0)))</f>
        <v/>
      </c>
      <c r="W1156" s="95">
        <f t="shared" si="16"/>
        <v>106</v>
      </c>
      <c r="X1156" s="97"/>
      <c r="Y1156" s="97"/>
    </row>
    <row r="1157" spans="1:25" ht="16.5" x14ac:dyDescent="0.2">
      <c r="A1157" s="62">
        <v>1154</v>
      </c>
      <c r="B1157" s="95">
        <f>INDEX(技能效果!B:B,MATCH(技能效果等级!W1157,技能效果!AE:AE,0))</f>
        <v>130200901</v>
      </c>
      <c r="C1157" s="95" t="str">
        <f>INDEX(技能效果!C:C,MATCH(技能效果等级!B1157,技能效果!B:B,0))</f>
        <v>北落师门技能2获得水晶</v>
      </c>
      <c r="D1157" s="96" t="s">
        <v>873</v>
      </c>
      <c r="E1157" s="95">
        <v>10</v>
      </c>
      <c r="F1157" s="95">
        <f>INDEX(技能效果!H:H,MATCH(技能效果等级!B1157,技能效果!B:B,0))</f>
        <v>3001</v>
      </c>
      <c r="G1157" s="95">
        <f>IF(INDEX(技能效果!K:K,MATCH(B1157,技能效果!B:B,0))=0,INDEX(技能效果!I:I,MATCH(技能效果等级!B1157,技能效果!B:B,0)),INDEX(技能效果!I:I,MATCH(技能效果等级!B1157,技能效果!B:B,0))*VLOOKUP(E1157,技能数值计算!$C$19:$D$28,2,FALSE))</f>
        <v>1</v>
      </c>
      <c r="H1157" s="95">
        <f>INDEX(技能效果!J:J,MATCH(技能效果等级!B1157,技能效果!B:B,0))</f>
        <v>5</v>
      </c>
      <c r="I1157" s="97"/>
      <c r="J1157" s="97"/>
      <c r="K1157" s="97"/>
      <c r="L1157" s="97"/>
      <c r="M1157" s="97"/>
      <c r="N1157" s="96">
        <f>IF(INDEX(技能效果!L:L,MATCH(技能效果等级!B1157,技能效果!B:B,0))="","",INDEX(技能效果!L:L,MATCH(技能效果等级!B1157,技能效果!B:B,0)))</f>
        <v>101</v>
      </c>
      <c r="O1157" s="95">
        <f>IF(INDEX(技能效果!N:N,MATCH(B1157,技能效果!B:B,0))=0,INDEX(技能效果!M:M,MATCH(技能效果等级!B1157,技能效果!B:B,0)),INDEX(技能效果!M:M,MATCH(技能效果等级!B1157,技能效果!B:B,0))*VLOOKUP(E1157,技能数值计算!$C$19:$D$28,2,FALSE))</f>
        <v>0</v>
      </c>
      <c r="P1157" s="97"/>
      <c r="Q1157" s="97"/>
      <c r="R1157" s="95" t="str">
        <f>IF(INDEX(技能效果!O:O,MATCH(技能效果等级!B1157,技能效果!B:B,0))="","",INDEX(技能效果!O:O,MATCH(技能效果等级!B1157,技能效果!B:B,0)))</f>
        <v/>
      </c>
      <c r="S1157" s="97"/>
      <c r="T1157" s="97"/>
      <c r="U1157" s="97"/>
      <c r="V1157" s="96" t="str">
        <f>IF(INDEX(技能效果!AF:AF,MATCH(技能效果等级!B1157,技能效果!B:B,0))="","",INDEX(技能效果!AF:AF,MATCH(技能效果等级!B1157,技能效果!B:B,0)))</f>
        <v/>
      </c>
      <c r="W1157" s="95">
        <f t="shared" si="16"/>
        <v>106</v>
      </c>
      <c r="X1157" s="97"/>
      <c r="Y1157" s="97"/>
    </row>
    <row r="1158" spans="1:25" ht="16.5" x14ac:dyDescent="0.2">
      <c r="A1158" s="62">
        <v>1155</v>
      </c>
      <c r="B1158" s="95">
        <f>INDEX(技能效果!B:B,MATCH(技能效果等级!W1158,技能效果!AE:AE,0))</f>
        <v>130101001</v>
      </c>
      <c r="C1158" s="95" t="str">
        <f>INDEX(技能效果!C:C,MATCH(技能效果等级!B1158,技能效果!B:B,0))</f>
        <v>盖文技能1伤害</v>
      </c>
      <c r="D1158" s="96" t="s">
        <v>873</v>
      </c>
      <c r="E1158" s="95">
        <v>1</v>
      </c>
      <c r="F1158" s="95">
        <f>INDEX(技能效果!H:H,MATCH(技能效果等级!B1158,技能效果!B:B,0))</f>
        <v>1001</v>
      </c>
      <c r="G1158" s="95">
        <f>IF(INDEX(技能效果!K:K,MATCH(B1158,技能效果!B:B,0))=0,INDEX(技能效果!I:I,MATCH(技能效果等级!B1158,技能效果!B:B,0)),INDEX(技能效果!I:I,MATCH(技能效果等级!B1158,技能效果!B:B,0))*VLOOKUP(E1158,技能数值计算!$C$19:$D$28,2,FALSE))</f>
        <v>1.5</v>
      </c>
      <c r="H1158" s="95">
        <f>INDEX(技能效果!J:J,MATCH(技能效果等级!B1158,技能效果!B:B,0))</f>
        <v>0</v>
      </c>
      <c r="I1158" s="97"/>
      <c r="J1158" s="97"/>
      <c r="K1158" s="97"/>
      <c r="L1158" s="95"/>
      <c r="M1158" s="95"/>
      <c r="N1158" s="96" t="str">
        <f>IF(INDEX(技能效果!L:L,MATCH(技能效果等级!B1158,技能效果!B:B,0))="","",INDEX(技能效果!L:L,MATCH(技能效果等级!B1158,技能效果!B:B,0)))</f>
        <v/>
      </c>
      <c r="O1158" s="95">
        <f>IF(INDEX(技能效果!N:N,MATCH(B1158,技能效果!B:B,0))=0,INDEX(技能效果!M:M,MATCH(技能效果等级!B1158,技能效果!B:B,0)),INDEX(技能效果!M:M,MATCH(技能效果等级!B1158,技能效果!B:B,0))*VLOOKUP(E1158,技能数值计算!$C$19:$D$28,2,FALSE))</f>
        <v>0</v>
      </c>
      <c r="P1158" s="97"/>
      <c r="Q1158" s="97"/>
      <c r="R1158" s="95" t="str">
        <f>IF(INDEX(技能效果!O:O,MATCH(技能效果等级!B1158,技能效果!B:B,0))="","",INDEX(技能效果!O:O,MATCH(技能效果等级!B1158,技能效果!B:B,0)))</f>
        <v/>
      </c>
      <c r="S1158" s="97"/>
      <c r="T1158" s="97"/>
      <c r="U1158" s="97"/>
      <c r="V1158" s="96" t="str">
        <f>IF(INDEX(技能效果!AF:AF,MATCH(技能效果等级!B1158,技能效果!B:B,0))="","",INDEX(技能效果!AF:AF,MATCH(技能效果等级!B1158,技能效果!B:B,0)))</f>
        <v/>
      </c>
      <c r="W1158" s="95">
        <f t="shared" si="16"/>
        <v>107</v>
      </c>
      <c r="X1158" s="95"/>
      <c r="Y1158" s="95"/>
    </row>
    <row r="1159" spans="1:25" ht="16.5" x14ac:dyDescent="0.2">
      <c r="A1159" s="62">
        <v>1156</v>
      </c>
      <c r="B1159" s="95">
        <f>INDEX(技能效果!B:B,MATCH(技能效果等级!W1159,技能效果!AE:AE,0))</f>
        <v>130101001</v>
      </c>
      <c r="C1159" s="95" t="str">
        <f>INDEX(技能效果!C:C,MATCH(技能效果等级!B1159,技能效果!B:B,0))</f>
        <v>盖文技能1伤害</v>
      </c>
      <c r="D1159" s="96" t="s">
        <v>873</v>
      </c>
      <c r="E1159" s="95">
        <v>2</v>
      </c>
      <c r="F1159" s="95">
        <f>INDEX(技能效果!H:H,MATCH(技能效果等级!B1159,技能效果!B:B,0))</f>
        <v>1001</v>
      </c>
      <c r="G1159" s="95">
        <f>IF(INDEX(技能效果!K:K,MATCH(B1159,技能效果!B:B,0))=0,INDEX(技能效果!I:I,MATCH(技能效果等级!B1159,技能效果!B:B,0)),INDEX(技能效果!I:I,MATCH(技能效果等级!B1159,技能效果!B:B,0))*VLOOKUP(E1159,技能数值计算!$C$19:$D$28,2,FALSE))</f>
        <v>1.62</v>
      </c>
      <c r="H1159" s="95">
        <f>INDEX(技能效果!J:J,MATCH(技能效果等级!B1159,技能效果!B:B,0))</f>
        <v>0</v>
      </c>
      <c r="I1159" s="97"/>
      <c r="J1159" s="97"/>
      <c r="K1159" s="97"/>
      <c r="L1159" s="95"/>
      <c r="M1159" s="95"/>
      <c r="N1159" s="96" t="str">
        <f>IF(INDEX(技能效果!L:L,MATCH(技能效果等级!B1159,技能效果!B:B,0))="","",INDEX(技能效果!L:L,MATCH(技能效果等级!B1159,技能效果!B:B,0)))</f>
        <v/>
      </c>
      <c r="O1159" s="95">
        <f>IF(INDEX(技能效果!N:N,MATCH(B1159,技能效果!B:B,0))=0,INDEX(技能效果!M:M,MATCH(技能效果等级!B1159,技能效果!B:B,0)),INDEX(技能效果!M:M,MATCH(技能效果等级!B1159,技能效果!B:B,0))*VLOOKUP(E1159,技能数值计算!$C$19:$D$28,2,FALSE))</f>
        <v>0</v>
      </c>
      <c r="P1159" s="97"/>
      <c r="Q1159" s="97"/>
      <c r="R1159" s="95" t="str">
        <f>IF(INDEX(技能效果!O:O,MATCH(技能效果等级!B1159,技能效果!B:B,0))="","",INDEX(技能效果!O:O,MATCH(技能效果等级!B1159,技能效果!B:B,0)))</f>
        <v/>
      </c>
      <c r="S1159" s="97"/>
      <c r="T1159" s="97"/>
      <c r="U1159" s="97"/>
      <c r="V1159" s="96" t="str">
        <f>IF(INDEX(技能效果!AF:AF,MATCH(技能效果等级!B1159,技能效果!B:B,0))="","",INDEX(技能效果!AF:AF,MATCH(技能效果等级!B1159,技能效果!B:B,0)))</f>
        <v/>
      </c>
      <c r="W1159" s="95">
        <f t="shared" si="16"/>
        <v>107</v>
      </c>
      <c r="X1159" s="95"/>
      <c r="Y1159" s="95"/>
    </row>
    <row r="1160" spans="1:25" ht="16.5" x14ac:dyDescent="0.2">
      <c r="A1160" s="62">
        <v>1157</v>
      </c>
      <c r="B1160" s="95">
        <f>INDEX(技能效果!B:B,MATCH(技能效果等级!W1160,技能效果!AE:AE,0))</f>
        <v>130101001</v>
      </c>
      <c r="C1160" s="95" t="str">
        <f>INDEX(技能效果!C:C,MATCH(技能效果等级!B1160,技能效果!B:B,0))</f>
        <v>盖文技能1伤害</v>
      </c>
      <c r="D1160" s="96" t="s">
        <v>873</v>
      </c>
      <c r="E1160" s="95">
        <v>3</v>
      </c>
      <c r="F1160" s="95">
        <f>INDEX(技能效果!H:H,MATCH(技能效果等级!B1160,技能效果!B:B,0))</f>
        <v>1001</v>
      </c>
      <c r="G1160" s="95">
        <f>IF(INDEX(技能效果!K:K,MATCH(B1160,技能效果!B:B,0))=0,INDEX(技能效果!I:I,MATCH(技能效果等级!B1160,技能效果!B:B,0)),INDEX(技能效果!I:I,MATCH(技能效果等级!B1160,技能效果!B:B,0))*VLOOKUP(E1160,技能数值计算!$C$19:$D$28,2,FALSE))</f>
        <v>1.7399999999999998</v>
      </c>
      <c r="H1160" s="95">
        <f>INDEX(技能效果!J:J,MATCH(技能效果等级!B1160,技能效果!B:B,0))</f>
        <v>0</v>
      </c>
      <c r="I1160" s="97"/>
      <c r="J1160" s="97"/>
      <c r="K1160" s="97"/>
      <c r="L1160" s="95"/>
      <c r="M1160" s="95"/>
      <c r="N1160" s="96" t="str">
        <f>IF(INDEX(技能效果!L:L,MATCH(技能效果等级!B1160,技能效果!B:B,0))="","",INDEX(技能效果!L:L,MATCH(技能效果等级!B1160,技能效果!B:B,0)))</f>
        <v/>
      </c>
      <c r="O1160" s="95">
        <f>IF(INDEX(技能效果!N:N,MATCH(B1160,技能效果!B:B,0))=0,INDEX(技能效果!M:M,MATCH(技能效果等级!B1160,技能效果!B:B,0)),INDEX(技能效果!M:M,MATCH(技能效果等级!B1160,技能效果!B:B,0))*VLOOKUP(E1160,技能数值计算!$C$19:$D$28,2,FALSE))</f>
        <v>0</v>
      </c>
      <c r="P1160" s="97"/>
      <c r="Q1160" s="97"/>
      <c r="R1160" s="95" t="str">
        <f>IF(INDEX(技能效果!O:O,MATCH(技能效果等级!B1160,技能效果!B:B,0))="","",INDEX(技能效果!O:O,MATCH(技能效果等级!B1160,技能效果!B:B,0)))</f>
        <v/>
      </c>
      <c r="S1160" s="97"/>
      <c r="T1160" s="97"/>
      <c r="U1160" s="97"/>
      <c r="V1160" s="96" t="str">
        <f>IF(INDEX(技能效果!AF:AF,MATCH(技能效果等级!B1160,技能效果!B:B,0))="","",INDEX(技能效果!AF:AF,MATCH(技能效果等级!B1160,技能效果!B:B,0)))</f>
        <v/>
      </c>
      <c r="W1160" s="95">
        <f t="shared" si="16"/>
        <v>107</v>
      </c>
      <c r="X1160" s="95"/>
      <c r="Y1160" s="95"/>
    </row>
    <row r="1161" spans="1:25" ht="16.5" x14ac:dyDescent="0.2">
      <c r="A1161" s="62">
        <v>1158</v>
      </c>
      <c r="B1161" s="95">
        <f>INDEX(技能效果!B:B,MATCH(技能效果等级!W1161,技能效果!AE:AE,0))</f>
        <v>130101001</v>
      </c>
      <c r="C1161" s="95" t="str">
        <f>INDEX(技能效果!C:C,MATCH(技能效果等级!B1161,技能效果!B:B,0))</f>
        <v>盖文技能1伤害</v>
      </c>
      <c r="D1161" s="96" t="s">
        <v>873</v>
      </c>
      <c r="E1161" s="95">
        <v>4</v>
      </c>
      <c r="F1161" s="95">
        <f>INDEX(技能效果!H:H,MATCH(技能效果等级!B1161,技能效果!B:B,0))</f>
        <v>1001</v>
      </c>
      <c r="G1161" s="95">
        <f>IF(INDEX(技能效果!K:K,MATCH(B1161,技能效果!B:B,0))=0,INDEX(技能效果!I:I,MATCH(技能效果等级!B1161,技能效果!B:B,0)),INDEX(技能效果!I:I,MATCH(技能效果等级!B1161,技能效果!B:B,0))*VLOOKUP(E1161,技能数值计算!$C$19:$D$28,2,FALSE))</f>
        <v>1.8599999999999999</v>
      </c>
      <c r="H1161" s="95">
        <f>INDEX(技能效果!J:J,MATCH(技能效果等级!B1161,技能效果!B:B,0))</f>
        <v>0</v>
      </c>
      <c r="I1161" s="97"/>
      <c r="J1161" s="97"/>
      <c r="K1161" s="97"/>
      <c r="L1161" s="95"/>
      <c r="M1161" s="95"/>
      <c r="N1161" s="96"/>
      <c r="O1161" s="95">
        <f>IF(INDEX(技能效果!N:N,MATCH(B1161,技能效果!B:B,0))=0,INDEX(技能效果!M:M,MATCH(技能效果等级!B1161,技能效果!B:B,0)),INDEX(技能效果!M:M,MATCH(技能效果等级!B1161,技能效果!B:B,0))*VLOOKUP(E1161,技能数值计算!$C$19:$D$28,2,FALSE))</f>
        <v>0</v>
      </c>
      <c r="P1161" s="97"/>
      <c r="Q1161" s="97"/>
      <c r="R1161" s="95" t="str">
        <f>IF(INDEX(技能效果!O:O,MATCH(技能效果等级!B1161,技能效果!B:B,0))="","",INDEX(技能效果!O:O,MATCH(技能效果等级!B1161,技能效果!B:B,0)))</f>
        <v/>
      </c>
      <c r="S1161" s="97"/>
      <c r="T1161" s="97"/>
      <c r="U1161" s="97"/>
      <c r="V1161" s="96" t="str">
        <f>IF(INDEX(技能效果!AF:AF,MATCH(技能效果等级!B1161,技能效果!B:B,0))="","",INDEX(技能效果!AF:AF,MATCH(技能效果等级!B1161,技能效果!B:B,0)))</f>
        <v/>
      </c>
      <c r="W1161" s="95">
        <f t="shared" si="16"/>
        <v>107</v>
      </c>
      <c r="X1161" s="95"/>
      <c r="Y1161" s="95"/>
    </row>
    <row r="1162" spans="1:25" ht="16.5" x14ac:dyDescent="0.2">
      <c r="A1162" s="62">
        <v>1159</v>
      </c>
      <c r="B1162" s="95">
        <f>INDEX(技能效果!B:B,MATCH(技能效果等级!W1162,技能效果!AE:AE,0))</f>
        <v>130101001</v>
      </c>
      <c r="C1162" s="95" t="str">
        <f>INDEX(技能效果!C:C,MATCH(技能效果等级!B1162,技能效果!B:B,0))</f>
        <v>盖文技能1伤害</v>
      </c>
      <c r="D1162" s="96" t="s">
        <v>873</v>
      </c>
      <c r="E1162" s="95">
        <v>5</v>
      </c>
      <c r="F1162" s="95">
        <f>INDEX(技能效果!H:H,MATCH(技能效果等级!B1162,技能效果!B:B,0))</f>
        <v>1001</v>
      </c>
      <c r="G1162" s="95">
        <f>IF(INDEX(技能效果!K:K,MATCH(B1162,技能效果!B:B,0))=0,INDEX(技能效果!I:I,MATCH(技能效果等级!B1162,技能效果!B:B,0)),INDEX(技能效果!I:I,MATCH(技能效果等级!B1162,技能效果!B:B,0))*VLOOKUP(E1162,技能数值计算!$C$19:$D$28,2,FALSE))</f>
        <v>1.98</v>
      </c>
      <c r="H1162" s="95">
        <f>INDEX(技能效果!J:J,MATCH(技能效果等级!B1162,技能效果!B:B,0))</f>
        <v>0</v>
      </c>
      <c r="I1162" s="97"/>
      <c r="J1162" s="97"/>
      <c r="K1162" s="97"/>
      <c r="L1162" s="95"/>
      <c r="M1162" s="95"/>
      <c r="N1162" s="96"/>
      <c r="O1162" s="95">
        <f>IF(INDEX(技能效果!N:N,MATCH(B1162,技能效果!B:B,0))=0,INDEX(技能效果!M:M,MATCH(技能效果等级!B1162,技能效果!B:B,0)),INDEX(技能效果!M:M,MATCH(技能效果等级!B1162,技能效果!B:B,0))*VLOOKUP(E1162,技能数值计算!$C$19:$D$28,2,FALSE))</f>
        <v>0</v>
      </c>
      <c r="P1162" s="97"/>
      <c r="Q1162" s="97"/>
      <c r="R1162" s="95" t="str">
        <f>IF(INDEX(技能效果!O:O,MATCH(技能效果等级!B1162,技能效果!B:B,0))="","",INDEX(技能效果!O:O,MATCH(技能效果等级!B1162,技能效果!B:B,0)))</f>
        <v/>
      </c>
      <c r="S1162" s="97"/>
      <c r="T1162" s="97"/>
      <c r="U1162" s="97"/>
      <c r="V1162" s="96" t="str">
        <f>IF(INDEX(技能效果!AF:AF,MATCH(技能效果等级!B1162,技能效果!B:B,0))="","",INDEX(技能效果!AF:AF,MATCH(技能效果等级!B1162,技能效果!B:B,0)))</f>
        <v/>
      </c>
      <c r="W1162" s="95">
        <f t="shared" si="16"/>
        <v>107</v>
      </c>
      <c r="X1162" s="95"/>
      <c r="Y1162" s="95"/>
    </row>
    <row r="1163" spans="1:25" ht="16.5" x14ac:dyDescent="0.2">
      <c r="A1163" s="62">
        <v>1160</v>
      </c>
      <c r="B1163" s="95">
        <f>INDEX(技能效果!B:B,MATCH(技能效果等级!W1163,技能效果!AE:AE,0))</f>
        <v>130101001</v>
      </c>
      <c r="C1163" s="95" t="str">
        <f>INDEX(技能效果!C:C,MATCH(技能效果等级!B1163,技能效果!B:B,0))</f>
        <v>盖文技能1伤害</v>
      </c>
      <c r="D1163" s="96" t="s">
        <v>873</v>
      </c>
      <c r="E1163" s="95">
        <v>6</v>
      </c>
      <c r="F1163" s="95">
        <f>INDEX(技能效果!H:H,MATCH(技能效果等级!B1163,技能效果!B:B,0))</f>
        <v>1001</v>
      </c>
      <c r="G1163" s="95">
        <f>IF(INDEX(技能效果!K:K,MATCH(B1163,技能效果!B:B,0))=0,INDEX(技能效果!I:I,MATCH(技能效果等级!B1163,技能效果!B:B,0)),INDEX(技能效果!I:I,MATCH(技能效果等级!B1163,技能效果!B:B,0))*VLOOKUP(E1163,技能数值计算!$C$19:$D$28,2,FALSE))</f>
        <v>2.16</v>
      </c>
      <c r="H1163" s="95">
        <f>INDEX(技能效果!J:J,MATCH(技能效果等级!B1163,技能效果!B:B,0))</f>
        <v>0</v>
      </c>
      <c r="I1163" s="97"/>
      <c r="J1163" s="97"/>
      <c r="K1163" s="97"/>
      <c r="L1163" s="95"/>
      <c r="M1163" s="95"/>
      <c r="N1163" s="96"/>
      <c r="O1163" s="95">
        <f>IF(INDEX(技能效果!N:N,MATCH(B1163,技能效果!B:B,0))=0,INDEX(技能效果!M:M,MATCH(技能效果等级!B1163,技能效果!B:B,0)),INDEX(技能效果!M:M,MATCH(技能效果等级!B1163,技能效果!B:B,0))*VLOOKUP(E1163,技能数值计算!$C$19:$D$28,2,FALSE))</f>
        <v>0</v>
      </c>
      <c r="P1163" s="97"/>
      <c r="Q1163" s="97"/>
      <c r="R1163" s="95" t="str">
        <f>IF(INDEX(技能效果!O:O,MATCH(技能效果等级!B1163,技能效果!B:B,0))="","",INDEX(技能效果!O:O,MATCH(技能效果等级!B1163,技能效果!B:B,0)))</f>
        <v/>
      </c>
      <c r="S1163" s="97"/>
      <c r="T1163" s="97"/>
      <c r="U1163" s="97"/>
      <c r="V1163" s="96" t="str">
        <f>IF(INDEX(技能效果!AF:AF,MATCH(技能效果等级!B1163,技能效果!B:B,0))="","",INDEX(技能效果!AF:AF,MATCH(技能效果等级!B1163,技能效果!B:B,0)))</f>
        <v/>
      </c>
      <c r="W1163" s="95">
        <f t="shared" si="16"/>
        <v>107</v>
      </c>
      <c r="X1163" s="95"/>
      <c r="Y1163" s="95"/>
    </row>
    <row r="1164" spans="1:25" ht="16.5" x14ac:dyDescent="0.2">
      <c r="A1164" s="62">
        <v>1161</v>
      </c>
      <c r="B1164" s="95">
        <f>INDEX(技能效果!B:B,MATCH(技能效果等级!W1164,技能效果!AE:AE,0))</f>
        <v>130101001</v>
      </c>
      <c r="C1164" s="95" t="str">
        <f>INDEX(技能效果!C:C,MATCH(技能效果等级!B1164,技能效果!B:B,0))</f>
        <v>盖文技能1伤害</v>
      </c>
      <c r="D1164" s="96" t="s">
        <v>873</v>
      </c>
      <c r="E1164" s="95">
        <v>7</v>
      </c>
      <c r="F1164" s="95">
        <f>INDEX(技能效果!H:H,MATCH(技能效果等级!B1164,技能效果!B:B,0))</f>
        <v>1001</v>
      </c>
      <c r="G1164" s="95">
        <f>IF(INDEX(技能效果!K:K,MATCH(B1164,技能效果!B:B,0))=0,INDEX(技能效果!I:I,MATCH(技能效果等级!B1164,技能效果!B:B,0)),INDEX(技能效果!I:I,MATCH(技能效果等级!B1164,技能效果!B:B,0))*VLOOKUP(E1164,技能数值计算!$C$19:$D$28,2,FALSE))</f>
        <v>2.34</v>
      </c>
      <c r="H1164" s="95">
        <f>INDEX(技能效果!J:J,MATCH(技能效果等级!B1164,技能效果!B:B,0))</f>
        <v>0</v>
      </c>
      <c r="I1164" s="97"/>
      <c r="J1164" s="97"/>
      <c r="K1164" s="97"/>
      <c r="L1164" s="95"/>
      <c r="M1164" s="95"/>
      <c r="N1164" s="96"/>
      <c r="O1164" s="95">
        <f>IF(INDEX(技能效果!N:N,MATCH(B1164,技能效果!B:B,0))=0,INDEX(技能效果!M:M,MATCH(技能效果等级!B1164,技能效果!B:B,0)),INDEX(技能效果!M:M,MATCH(技能效果等级!B1164,技能效果!B:B,0))*VLOOKUP(E1164,技能数值计算!$C$19:$D$28,2,FALSE))</f>
        <v>0</v>
      </c>
      <c r="P1164" s="97"/>
      <c r="Q1164" s="97"/>
      <c r="R1164" s="95" t="str">
        <f>IF(INDEX(技能效果!O:O,MATCH(技能效果等级!B1164,技能效果!B:B,0))="","",INDEX(技能效果!O:O,MATCH(技能效果等级!B1164,技能效果!B:B,0)))</f>
        <v/>
      </c>
      <c r="S1164" s="97"/>
      <c r="T1164" s="97"/>
      <c r="U1164" s="97"/>
      <c r="V1164" s="96" t="str">
        <f>IF(INDEX(技能效果!AF:AF,MATCH(技能效果等级!B1164,技能效果!B:B,0))="","",INDEX(技能效果!AF:AF,MATCH(技能效果等级!B1164,技能效果!B:B,0)))</f>
        <v/>
      </c>
      <c r="W1164" s="95">
        <f t="shared" si="16"/>
        <v>107</v>
      </c>
      <c r="X1164" s="95"/>
      <c r="Y1164" s="95"/>
    </row>
    <row r="1165" spans="1:25" ht="16.5" x14ac:dyDescent="0.2">
      <c r="A1165" s="62">
        <v>1162</v>
      </c>
      <c r="B1165" s="95">
        <f>INDEX(技能效果!B:B,MATCH(技能效果等级!W1165,技能效果!AE:AE,0))</f>
        <v>130101001</v>
      </c>
      <c r="C1165" s="95" t="str">
        <f>INDEX(技能效果!C:C,MATCH(技能效果等级!B1165,技能效果!B:B,0))</f>
        <v>盖文技能1伤害</v>
      </c>
      <c r="D1165" s="96" t="s">
        <v>873</v>
      </c>
      <c r="E1165" s="95">
        <v>8</v>
      </c>
      <c r="F1165" s="95">
        <f>INDEX(技能效果!H:H,MATCH(技能效果等级!B1165,技能效果!B:B,0))</f>
        <v>1001</v>
      </c>
      <c r="G1165" s="95">
        <f>IF(INDEX(技能效果!K:K,MATCH(B1165,技能效果!B:B,0))=0,INDEX(技能效果!I:I,MATCH(技能效果等级!B1165,技能效果!B:B,0)),INDEX(技能效果!I:I,MATCH(技能效果等级!B1165,技能效果!B:B,0))*VLOOKUP(E1165,技能数值计算!$C$19:$D$28,2,FALSE))</f>
        <v>2.52</v>
      </c>
      <c r="H1165" s="95">
        <f>INDEX(技能效果!J:J,MATCH(技能效果等级!B1165,技能效果!B:B,0))</f>
        <v>0</v>
      </c>
      <c r="I1165" s="97"/>
      <c r="J1165" s="97"/>
      <c r="K1165" s="97"/>
      <c r="L1165" s="95"/>
      <c r="M1165" s="95"/>
      <c r="N1165" s="96"/>
      <c r="O1165" s="95">
        <f>IF(INDEX(技能效果!N:N,MATCH(B1165,技能效果!B:B,0))=0,INDEX(技能效果!M:M,MATCH(技能效果等级!B1165,技能效果!B:B,0)),INDEX(技能效果!M:M,MATCH(技能效果等级!B1165,技能效果!B:B,0))*VLOOKUP(E1165,技能数值计算!$C$19:$D$28,2,FALSE))</f>
        <v>0</v>
      </c>
      <c r="P1165" s="97"/>
      <c r="Q1165" s="97"/>
      <c r="R1165" s="95" t="str">
        <f>IF(INDEX(技能效果!O:O,MATCH(技能效果等级!B1165,技能效果!B:B,0))="","",INDEX(技能效果!O:O,MATCH(技能效果等级!B1165,技能效果!B:B,0)))</f>
        <v/>
      </c>
      <c r="S1165" s="97"/>
      <c r="T1165" s="97"/>
      <c r="U1165" s="97"/>
      <c r="V1165" s="96" t="str">
        <f>IF(INDEX(技能效果!AF:AF,MATCH(技能效果等级!B1165,技能效果!B:B,0))="","",INDEX(技能效果!AF:AF,MATCH(技能效果等级!B1165,技能效果!B:B,0)))</f>
        <v/>
      </c>
      <c r="W1165" s="95">
        <f t="shared" si="16"/>
        <v>107</v>
      </c>
      <c r="X1165" s="95"/>
      <c r="Y1165" s="95"/>
    </row>
    <row r="1166" spans="1:25" ht="16.5" x14ac:dyDescent="0.2">
      <c r="A1166" s="62">
        <v>1163</v>
      </c>
      <c r="B1166" s="95">
        <f>INDEX(技能效果!B:B,MATCH(技能效果等级!W1166,技能效果!AE:AE,0))</f>
        <v>130101001</v>
      </c>
      <c r="C1166" s="95" t="str">
        <f>INDEX(技能效果!C:C,MATCH(技能效果等级!B1166,技能效果!B:B,0))</f>
        <v>盖文技能1伤害</v>
      </c>
      <c r="D1166" s="96" t="s">
        <v>873</v>
      </c>
      <c r="E1166" s="95">
        <v>9</v>
      </c>
      <c r="F1166" s="95">
        <f>INDEX(技能效果!H:H,MATCH(技能效果等级!B1166,技能效果!B:B,0))</f>
        <v>1001</v>
      </c>
      <c r="G1166" s="95">
        <f>IF(INDEX(技能效果!K:K,MATCH(B1166,技能效果!B:B,0))=0,INDEX(技能效果!I:I,MATCH(技能效果等级!B1166,技能效果!B:B,0)),INDEX(技能效果!I:I,MATCH(技能效果等级!B1166,技能效果!B:B,0))*VLOOKUP(E1166,技能数值计算!$C$19:$D$28,2,FALSE))</f>
        <v>2.7600000000000002</v>
      </c>
      <c r="H1166" s="95">
        <f>INDEX(技能效果!J:J,MATCH(技能效果等级!B1166,技能效果!B:B,0))</f>
        <v>0</v>
      </c>
      <c r="I1166" s="97"/>
      <c r="J1166" s="97"/>
      <c r="K1166" s="97"/>
      <c r="L1166" s="95"/>
      <c r="M1166" s="95"/>
      <c r="N1166" s="96"/>
      <c r="O1166" s="95">
        <f>IF(INDEX(技能效果!N:N,MATCH(B1166,技能效果!B:B,0))=0,INDEX(技能效果!M:M,MATCH(技能效果等级!B1166,技能效果!B:B,0)),INDEX(技能效果!M:M,MATCH(技能效果等级!B1166,技能效果!B:B,0))*VLOOKUP(E1166,技能数值计算!$C$19:$D$28,2,FALSE))</f>
        <v>0</v>
      </c>
      <c r="P1166" s="97"/>
      <c r="Q1166" s="97"/>
      <c r="R1166" s="95" t="str">
        <f>IF(INDEX(技能效果!O:O,MATCH(技能效果等级!B1166,技能效果!B:B,0))="","",INDEX(技能效果!O:O,MATCH(技能效果等级!B1166,技能效果!B:B,0)))</f>
        <v/>
      </c>
      <c r="S1166" s="97"/>
      <c r="T1166" s="97"/>
      <c r="U1166" s="97"/>
      <c r="V1166" s="96" t="str">
        <f>IF(INDEX(技能效果!AF:AF,MATCH(技能效果等级!B1166,技能效果!B:B,0))="","",INDEX(技能效果!AF:AF,MATCH(技能效果等级!B1166,技能效果!B:B,0)))</f>
        <v/>
      </c>
      <c r="W1166" s="95">
        <f t="shared" si="16"/>
        <v>107</v>
      </c>
      <c r="X1166" s="95"/>
      <c r="Y1166" s="95"/>
    </row>
    <row r="1167" spans="1:25" ht="16.5" x14ac:dyDescent="0.2">
      <c r="A1167" s="62">
        <v>1164</v>
      </c>
      <c r="B1167" s="95">
        <f>INDEX(技能效果!B:B,MATCH(技能效果等级!W1167,技能效果!AE:AE,0))</f>
        <v>130101001</v>
      </c>
      <c r="C1167" s="95" t="str">
        <f>INDEX(技能效果!C:C,MATCH(技能效果等级!B1167,技能效果!B:B,0))</f>
        <v>盖文技能1伤害</v>
      </c>
      <c r="D1167" s="96" t="s">
        <v>873</v>
      </c>
      <c r="E1167" s="95">
        <v>10</v>
      </c>
      <c r="F1167" s="95">
        <f>INDEX(技能效果!H:H,MATCH(技能效果等级!B1167,技能效果!B:B,0))</f>
        <v>1001</v>
      </c>
      <c r="G1167" s="95">
        <f>IF(INDEX(技能效果!K:K,MATCH(B1167,技能效果!B:B,0))=0,INDEX(技能效果!I:I,MATCH(技能效果等级!B1167,技能效果!B:B,0)),INDEX(技能效果!I:I,MATCH(技能效果等级!B1167,技能效果!B:B,0))*VLOOKUP(E1167,技能数值计算!$C$19:$D$28,2,FALSE))</f>
        <v>3</v>
      </c>
      <c r="H1167" s="95">
        <f>INDEX(技能效果!J:J,MATCH(技能效果等级!B1167,技能效果!B:B,0))</f>
        <v>0</v>
      </c>
      <c r="I1167" s="97"/>
      <c r="J1167" s="97"/>
      <c r="K1167" s="97"/>
      <c r="L1167" s="95"/>
      <c r="M1167" s="95"/>
      <c r="N1167" s="96"/>
      <c r="O1167" s="95">
        <f>IF(INDEX(技能效果!N:N,MATCH(B1167,技能效果!B:B,0))=0,INDEX(技能效果!M:M,MATCH(技能效果等级!B1167,技能效果!B:B,0)),INDEX(技能效果!M:M,MATCH(技能效果等级!B1167,技能效果!B:B,0))*VLOOKUP(E1167,技能数值计算!$C$19:$D$28,2,FALSE))</f>
        <v>0</v>
      </c>
      <c r="P1167" s="97"/>
      <c r="Q1167" s="97"/>
      <c r="R1167" s="95" t="str">
        <f>IF(INDEX(技能效果!O:O,MATCH(技能效果等级!B1167,技能效果!B:B,0))="","",INDEX(技能效果!O:O,MATCH(技能效果等级!B1167,技能效果!B:B,0)))</f>
        <v/>
      </c>
      <c r="S1167" s="97"/>
      <c r="T1167" s="97"/>
      <c r="U1167" s="97"/>
      <c r="V1167" s="96" t="str">
        <f>IF(INDEX(技能效果!AF:AF,MATCH(技能效果等级!B1167,技能效果!B:B,0))="","",INDEX(技能效果!AF:AF,MATCH(技能效果等级!B1167,技能效果!B:B,0)))</f>
        <v/>
      </c>
      <c r="W1167" s="95">
        <f t="shared" si="16"/>
        <v>107</v>
      </c>
      <c r="X1167" s="95"/>
      <c r="Y1167" s="95"/>
    </row>
    <row r="1168" spans="1:25" ht="16.5" x14ac:dyDescent="0.2">
      <c r="A1168" s="62">
        <v>1165</v>
      </c>
      <c r="B1168" s="95">
        <f>INDEX(技能效果!B:B,MATCH(技能效果等级!W1168,技能效果!AE:AE,0))</f>
        <v>130201001</v>
      </c>
      <c r="C1168" s="95" t="str">
        <f>INDEX(技能效果!C:C,MATCH(技能效果等级!B1168,技能效果!B:B,0))</f>
        <v>盖文技能2触发其他效果</v>
      </c>
      <c r="D1168" s="96" t="s">
        <v>873</v>
      </c>
      <c r="E1168" s="95">
        <v>1</v>
      </c>
      <c r="F1168" s="95">
        <f>INDEX(技能效果!H:H,MATCH(技能效果等级!B1168,技能效果!B:B,0))</f>
        <v>4025</v>
      </c>
      <c r="G1168" s="95">
        <f>IF(INDEX(技能效果!K:K,MATCH(B1168,技能效果!B:B,0))=0,INDEX(技能效果!I:I,MATCH(技能效果等级!B1168,技能效果!B:B,0)),INDEX(技能效果!I:I,MATCH(技能效果等级!B1168,技能效果!B:B,0))*VLOOKUP(E1168,技能数值计算!$C$19:$D$28,2,FALSE))</f>
        <v>0</v>
      </c>
      <c r="H1168" s="95">
        <f>INDEX(技能效果!J:J,MATCH(技能效果等级!B1168,技能效果!B:B,0))</f>
        <v>0</v>
      </c>
      <c r="I1168" s="97"/>
      <c r="J1168" s="97"/>
      <c r="K1168" s="97"/>
      <c r="L1168" s="95">
        <v>130201002</v>
      </c>
      <c r="M1168" s="95">
        <v>1</v>
      </c>
      <c r="N1168" s="96">
        <f>IF(INDEX(技能效果!L:L,MATCH(技能效果等级!B1168,技能效果!B:B,0))="","",INDEX(技能效果!L:L,MATCH(技能效果等级!B1168,技能效果!B:B,0)))</f>
        <v>104</v>
      </c>
      <c r="O1168" s="95">
        <f>IF(INDEX(技能效果!N:N,MATCH(B1168,技能效果!B:B,0))=0,INDEX(技能效果!M:M,MATCH(技能效果等级!B1168,技能效果!B:B,0)),INDEX(技能效果!M:M,MATCH(技能效果等级!B1168,技能效果!B:B,0))*VLOOKUP(E1168,技能数值计算!$C$19:$D$28,2,FALSE))</f>
        <v>0</v>
      </c>
      <c r="P1168" s="97"/>
      <c r="Q1168" s="97"/>
      <c r="R1168" s="95" t="str">
        <f>IF(INDEX(技能效果!O:O,MATCH(技能效果等级!B1168,技能效果!B:B,0))="","",INDEX(技能效果!O:O,MATCH(技能效果等级!B1168,技能效果!B:B,0)))</f>
        <v/>
      </c>
      <c r="S1168" s="97"/>
      <c r="T1168" s="97"/>
      <c r="U1168" s="97"/>
      <c r="V1168" s="96" t="str">
        <f>IF(INDEX(技能效果!AF:AF,MATCH(技能效果等级!B1168,技能效果!B:B,0))="","",INDEX(技能效果!AF:AF,MATCH(技能效果等级!B1168,技能效果!B:B,0)))</f>
        <v/>
      </c>
      <c r="W1168" s="95">
        <f t="shared" si="16"/>
        <v>108</v>
      </c>
      <c r="X1168" s="95">
        <v>130201002</v>
      </c>
      <c r="Y1168" s="95">
        <v>1</v>
      </c>
    </row>
    <row r="1169" spans="1:25" ht="16.5" x14ac:dyDescent="0.2">
      <c r="A1169" s="62">
        <v>1166</v>
      </c>
      <c r="B1169" s="95">
        <f>INDEX(技能效果!B:B,MATCH(技能效果等级!W1169,技能效果!AE:AE,0))</f>
        <v>130201001</v>
      </c>
      <c r="C1169" s="95" t="str">
        <f>INDEX(技能效果!C:C,MATCH(技能效果等级!B1169,技能效果!B:B,0))</f>
        <v>盖文技能2触发其他效果</v>
      </c>
      <c r="D1169" s="96" t="s">
        <v>873</v>
      </c>
      <c r="E1169" s="95">
        <v>2</v>
      </c>
      <c r="F1169" s="95">
        <f>INDEX(技能效果!H:H,MATCH(技能效果等级!B1169,技能效果!B:B,0))</f>
        <v>4025</v>
      </c>
      <c r="G1169" s="95">
        <f>IF(INDEX(技能效果!K:K,MATCH(B1169,技能效果!B:B,0))=0,INDEX(技能效果!I:I,MATCH(技能效果等级!B1169,技能效果!B:B,0)),INDEX(技能效果!I:I,MATCH(技能效果等级!B1169,技能效果!B:B,0))*VLOOKUP(E1169,技能数值计算!$C$19:$D$28,2,FALSE))</f>
        <v>0</v>
      </c>
      <c r="H1169" s="95">
        <f>INDEX(技能效果!J:J,MATCH(技能效果等级!B1169,技能效果!B:B,0))</f>
        <v>0</v>
      </c>
      <c r="I1169" s="97"/>
      <c r="J1169" s="97"/>
      <c r="K1169" s="97"/>
      <c r="L1169" s="95">
        <v>130201002</v>
      </c>
      <c r="M1169" s="95">
        <v>1</v>
      </c>
      <c r="N1169" s="96">
        <f>IF(INDEX(技能效果!L:L,MATCH(技能效果等级!B1169,技能效果!B:B,0))="","",INDEX(技能效果!L:L,MATCH(技能效果等级!B1169,技能效果!B:B,0)))</f>
        <v>104</v>
      </c>
      <c r="O1169" s="95">
        <f>IF(INDEX(技能效果!N:N,MATCH(B1169,技能效果!B:B,0))=0,INDEX(技能效果!M:M,MATCH(技能效果等级!B1169,技能效果!B:B,0)),INDEX(技能效果!M:M,MATCH(技能效果等级!B1169,技能效果!B:B,0))*VLOOKUP(E1169,技能数值计算!$C$19:$D$28,2,FALSE))</f>
        <v>0</v>
      </c>
      <c r="P1169" s="97"/>
      <c r="Q1169" s="97"/>
      <c r="R1169" s="95" t="str">
        <f>IF(INDEX(技能效果!O:O,MATCH(技能效果等级!B1169,技能效果!B:B,0))="","",INDEX(技能效果!O:O,MATCH(技能效果等级!B1169,技能效果!B:B,0)))</f>
        <v/>
      </c>
      <c r="S1169" s="97"/>
      <c r="T1169" s="97"/>
      <c r="U1169" s="97"/>
      <c r="V1169" s="96" t="str">
        <f>IF(INDEX(技能效果!AF:AF,MATCH(技能效果等级!B1169,技能效果!B:B,0))="","",INDEX(技能效果!AF:AF,MATCH(技能效果等级!B1169,技能效果!B:B,0)))</f>
        <v/>
      </c>
      <c r="W1169" s="95">
        <f t="shared" si="16"/>
        <v>108</v>
      </c>
      <c r="X1169" s="95">
        <v>130201002</v>
      </c>
      <c r="Y1169" s="95">
        <v>1</v>
      </c>
    </row>
    <row r="1170" spans="1:25" ht="16.5" x14ac:dyDescent="0.2">
      <c r="A1170" s="62">
        <v>1167</v>
      </c>
      <c r="B1170" s="95">
        <f>INDEX(技能效果!B:B,MATCH(技能效果等级!W1170,技能效果!AE:AE,0))</f>
        <v>130201001</v>
      </c>
      <c r="C1170" s="95" t="str">
        <f>INDEX(技能效果!C:C,MATCH(技能效果等级!B1170,技能效果!B:B,0))</f>
        <v>盖文技能2触发其他效果</v>
      </c>
      <c r="D1170" s="96" t="s">
        <v>873</v>
      </c>
      <c r="E1170" s="95">
        <v>3</v>
      </c>
      <c r="F1170" s="95">
        <f>INDEX(技能效果!H:H,MATCH(技能效果等级!B1170,技能效果!B:B,0))</f>
        <v>4025</v>
      </c>
      <c r="G1170" s="95">
        <f>IF(INDEX(技能效果!K:K,MATCH(B1170,技能效果!B:B,0))=0,INDEX(技能效果!I:I,MATCH(技能效果等级!B1170,技能效果!B:B,0)),INDEX(技能效果!I:I,MATCH(技能效果等级!B1170,技能效果!B:B,0))*VLOOKUP(E1170,技能数值计算!$C$19:$D$28,2,FALSE))</f>
        <v>0</v>
      </c>
      <c r="H1170" s="95">
        <f>INDEX(技能效果!J:J,MATCH(技能效果等级!B1170,技能效果!B:B,0))</f>
        <v>0</v>
      </c>
      <c r="I1170" s="97"/>
      <c r="J1170" s="97"/>
      <c r="K1170" s="97"/>
      <c r="L1170" s="95">
        <v>130201002</v>
      </c>
      <c r="M1170" s="95">
        <v>1</v>
      </c>
      <c r="N1170" s="96">
        <f>IF(INDEX(技能效果!L:L,MATCH(技能效果等级!B1170,技能效果!B:B,0))="","",INDEX(技能效果!L:L,MATCH(技能效果等级!B1170,技能效果!B:B,0)))</f>
        <v>104</v>
      </c>
      <c r="O1170" s="95">
        <f>IF(INDEX(技能效果!N:N,MATCH(B1170,技能效果!B:B,0))=0,INDEX(技能效果!M:M,MATCH(技能效果等级!B1170,技能效果!B:B,0)),INDEX(技能效果!M:M,MATCH(技能效果等级!B1170,技能效果!B:B,0))*VLOOKUP(E1170,技能数值计算!$C$19:$D$28,2,FALSE))</f>
        <v>0</v>
      </c>
      <c r="P1170" s="97"/>
      <c r="Q1170" s="97"/>
      <c r="R1170" s="95" t="str">
        <f>IF(INDEX(技能效果!O:O,MATCH(技能效果等级!B1170,技能效果!B:B,0))="","",INDEX(技能效果!O:O,MATCH(技能效果等级!B1170,技能效果!B:B,0)))</f>
        <v/>
      </c>
      <c r="S1170" s="97"/>
      <c r="T1170" s="97"/>
      <c r="U1170" s="97"/>
      <c r="V1170" s="96" t="str">
        <f>IF(INDEX(技能效果!AF:AF,MATCH(技能效果等级!B1170,技能效果!B:B,0))="","",INDEX(技能效果!AF:AF,MATCH(技能效果等级!B1170,技能效果!B:B,0)))</f>
        <v/>
      </c>
      <c r="W1170" s="95">
        <f t="shared" si="16"/>
        <v>108</v>
      </c>
      <c r="X1170" s="95">
        <v>130201002</v>
      </c>
      <c r="Y1170" s="95">
        <v>1</v>
      </c>
    </row>
    <row r="1171" spans="1:25" ht="16.5" x14ac:dyDescent="0.2">
      <c r="A1171" s="62">
        <v>1168</v>
      </c>
      <c r="B1171" s="95">
        <f>INDEX(技能效果!B:B,MATCH(技能效果等级!W1171,技能效果!AE:AE,0))</f>
        <v>130201001</v>
      </c>
      <c r="C1171" s="95" t="str">
        <f>INDEX(技能效果!C:C,MATCH(技能效果等级!B1171,技能效果!B:B,0))</f>
        <v>盖文技能2触发其他效果</v>
      </c>
      <c r="D1171" s="96" t="s">
        <v>873</v>
      </c>
      <c r="E1171" s="95">
        <v>4</v>
      </c>
      <c r="F1171" s="95">
        <f>INDEX(技能效果!H:H,MATCH(技能效果等级!B1171,技能效果!B:B,0))</f>
        <v>4025</v>
      </c>
      <c r="G1171" s="95">
        <f>IF(INDEX(技能效果!K:K,MATCH(B1171,技能效果!B:B,0))=0,INDEX(技能效果!I:I,MATCH(技能效果等级!B1171,技能效果!B:B,0)),INDEX(技能效果!I:I,MATCH(技能效果等级!B1171,技能效果!B:B,0))*VLOOKUP(E1171,技能数值计算!$C$19:$D$28,2,FALSE))</f>
        <v>0</v>
      </c>
      <c r="H1171" s="95">
        <f>INDEX(技能效果!J:J,MATCH(技能效果等级!B1171,技能效果!B:B,0))</f>
        <v>0</v>
      </c>
      <c r="I1171" s="97"/>
      <c r="J1171" s="97"/>
      <c r="K1171" s="97"/>
      <c r="L1171" s="95">
        <v>130201002</v>
      </c>
      <c r="M1171" s="95">
        <v>1</v>
      </c>
      <c r="N1171" s="96">
        <f>IF(INDEX(技能效果!L:L,MATCH(技能效果等级!B1171,技能效果!B:B,0))="","",INDEX(技能效果!L:L,MATCH(技能效果等级!B1171,技能效果!B:B,0)))</f>
        <v>104</v>
      </c>
      <c r="O1171" s="95">
        <f>IF(INDEX(技能效果!N:N,MATCH(B1171,技能效果!B:B,0))=0,INDEX(技能效果!M:M,MATCH(技能效果等级!B1171,技能效果!B:B,0)),INDEX(技能效果!M:M,MATCH(技能效果等级!B1171,技能效果!B:B,0))*VLOOKUP(E1171,技能数值计算!$C$19:$D$28,2,FALSE))</f>
        <v>0</v>
      </c>
      <c r="P1171" s="97"/>
      <c r="Q1171" s="97"/>
      <c r="R1171" s="95" t="str">
        <f>IF(INDEX(技能效果!O:O,MATCH(技能效果等级!B1171,技能效果!B:B,0))="","",INDEX(技能效果!O:O,MATCH(技能效果等级!B1171,技能效果!B:B,0)))</f>
        <v/>
      </c>
      <c r="S1171" s="97"/>
      <c r="T1171" s="97"/>
      <c r="U1171" s="97"/>
      <c r="V1171" s="96" t="str">
        <f>IF(INDEX(技能效果!AF:AF,MATCH(技能效果等级!B1171,技能效果!B:B,0))="","",INDEX(技能效果!AF:AF,MATCH(技能效果等级!B1171,技能效果!B:B,0)))</f>
        <v/>
      </c>
      <c r="W1171" s="95">
        <f t="shared" si="16"/>
        <v>108</v>
      </c>
      <c r="X1171" s="95">
        <v>130201002</v>
      </c>
      <c r="Y1171" s="95">
        <v>1</v>
      </c>
    </row>
    <row r="1172" spans="1:25" ht="16.5" x14ac:dyDescent="0.2">
      <c r="A1172" s="62">
        <v>1169</v>
      </c>
      <c r="B1172" s="95">
        <f>INDEX(技能效果!B:B,MATCH(技能效果等级!W1172,技能效果!AE:AE,0))</f>
        <v>130201001</v>
      </c>
      <c r="C1172" s="95" t="str">
        <f>INDEX(技能效果!C:C,MATCH(技能效果等级!B1172,技能效果!B:B,0))</f>
        <v>盖文技能2触发其他效果</v>
      </c>
      <c r="D1172" s="96" t="s">
        <v>873</v>
      </c>
      <c r="E1172" s="95">
        <v>5</v>
      </c>
      <c r="F1172" s="95">
        <f>INDEX(技能效果!H:H,MATCH(技能效果等级!B1172,技能效果!B:B,0))</f>
        <v>4025</v>
      </c>
      <c r="G1172" s="95">
        <f>IF(INDEX(技能效果!K:K,MATCH(B1172,技能效果!B:B,0))=0,INDEX(技能效果!I:I,MATCH(技能效果等级!B1172,技能效果!B:B,0)),INDEX(技能效果!I:I,MATCH(技能效果等级!B1172,技能效果!B:B,0))*VLOOKUP(E1172,技能数值计算!$C$19:$D$28,2,FALSE))</f>
        <v>0</v>
      </c>
      <c r="H1172" s="95">
        <f>INDEX(技能效果!J:J,MATCH(技能效果等级!B1172,技能效果!B:B,0))</f>
        <v>0</v>
      </c>
      <c r="I1172" s="97"/>
      <c r="J1172" s="97"/>
      <c r="K1172" s="97"/>
      <c r="L1172" s="95">
        <v>130201002</v>
      </c>
      <c r="M1172" s="95">
        <v>1</v>
      </c>
      <c r="N1172" s="96">
        <f>IF(INDEX(技能效果!L:L,MATCH(技能效果等级!B1172,技能效果!B:B,0))="","",INDEX(技能效果!L:L,MATCH(技能效果等级!B1172,技能效果!B:B,0)))</f>
        <v>104</v>
      </c>
      <c r="O1172" s="95">
        <f>IF(INDEX(技能效果!N:N,MATCH(B1172,技能效果!B:B,0))=0,INDEX(技能效果!M:M,MATCH(技能效果等级!B1172,技能效果!B:B,0)),INDEX(技能效果!M:M,MATCH(技能效果等级!B1172,技能效果!B:B,0))*VLOOKUP(E1172,技能数值计算!$C$19:$D$28,2,FALSE))</f>
        <v>0</v>
      </c>
      <c r="P1172" s="97"/>
      <c r="Q1172" s="97"/>
      <c r="R1172" s="95" t="str">
        <f>IF(INDEX(技能效果!O:O,MATCH(技能效果等级!B1172,技能效果!B:B,0))="","",INDEX(技能效果!O:O,MATCH(技能效果等级!B1172,技能效果!B:B,0)))</f>
        <v/>
      </c>
      <c r="S1172" s="97"/>
      <c r="T1172" s="97"/>
      <c r="U1172" s="97"/>
      <c r="V1172" s="96" t="str">
        <f>IF(INDEX(技能效果!AF:AF,MATCH(技能效果等级!B1172,技能效果!B:B,0))="","",INDEX(技能效果!AF:AF,MATCH(技能效果等级!B1172,技能效果!B:B,0)))</f>
        <v/>
      </c>
      <c r="W1172" s="95">
        <f t="shared" si="16"/>
        <v>108</v>
      </c>
      <c r="X1172" s="95">
        <v>130201002</v>
      </c>
      <c r="Y1172" s="95">
        <v>1</v>
      </c>
    </row>
    <row r="1173" spans="1:25" ht="16.5" x14ac:dyDescent="0.2">
      <c r="A1173" s="62">
        <v>1170</v>
      </c>
      <c r="B1173" s="95">
        <f>INDEX(技能效果!B:B,MATCH(技能效果等级!W1173,技能效果!AE:AE,0))</f>
        <v>130201001</v>
      </c>
      <c r="C1173" s="95" t="str">
        <f>INDEX(技能效果!C:C,MATCH(技能效果等级!B1173,技能效果!B:B,0))</f>
        <v>盖文技能2触发其他效果</v>
      </c>
      <c r="D1173" s="96" t="s">
        <v>873</v>
      </c>
      <c r="E1173" s="95">
        <v>6</v>
      </c>
      <c r="F1173" s="95">
        <f>INDEX(技能效果!H:H,MATCH(技能效果等级!B1173,技能效果!B:B,0))</f>
        <v>4025</v>
      </c>
      <c r="G1173" s="95">
        <f>IF(INDEX(技能效果!K:K,MATCH(B1173,技能效果!B:B,0))=0,INDEX(技能效果!I:I,MATCH(技能效果等级!B1173,技能效果!B:B,0)),INDEX(技能效果!I:I,MATCH(技能效果等级!B1173,技能效果!B:B,0))*VLOOKUP(E1173,技能数值计算!$C$19:$D$28,2,FALSE))</f>
        <v>0</v>
      </c>
      <c r="H1173" s="95">
        <f>INDEX(技能效果!J:J,MATCH(技能效果等级!B1173,技能效果!B:B,0))</f>
        <v>0</v>
      </c>
      <c r="I1173" s="97"/>
      <c r="J1173" s="97"/>
      <c r="K1173" s="97"/>
      <c r="L1173" s="95">
        <v>130201002</v>
      </c>
      <c r="M1173" s="95">
        <v>1</v>
      </c>
      <c r="N1173" s="96">
        <f>IF(INDEX(技能效果!L:L,MATCH(技能效果等级!B1173,技能效果!B:B,0))="","",INDEX(技能效果!L:L,MATCH(技能效果等级!B1173,技能效果!B:B,0)))</f>
        <v>104</v>
      </c>
      <c r="O1173" s="95">
        <f>IF(INDEX(技能效果!N:N,MATCH(B1173,技能效果!B:B,0))=0,INDEX(技能效果!M:M,MATCH(技能效果等级!B1173,技能效果!B:B,0)),INDEX(技能效果!M:M,MATCH(技能效果等级!B1173,技能效果!B:B,0))*VLOOKUP(E1173,技能数值计算!$C$19:$D$28,2,FALSE))</f>
        <v>0</v>
      </c>
      <c r="P1173" s="97"/>
      <c r="Q1173" s="97"/>
      <c r="R1173" s="95" t="str">
        <f>IF(INDEX(技能效果!O:O,MATCH(技能效果等级!B1173,技能效果!B:B,0))="","",INDEX(技能效果!O:O,MATCH(技能效果等级!B1173,技能效果!B:B,0)))</f>
        <v/>
      </c>
      <c r="S1173" s="97"/>
      <c r="T1173" s="97"/>
      <c r="U1173" s="97"/>
      <c r="V1173" s="96" t="str">
        <f>IF(INDEX(技能效果!AF:AF,MATCH(技能效果等级!B1173,技能效果!B:B,0))="","",INDEX(技能效果!AF:AF,MATCH(技能效果等级!B1173,技能效果!B:B,0)))</f>
        <v/>
      </c>
      <c r="W1173" s="95">
        <f t="shared" si="16"/>
        <v>108</v>
      </c>
      <c r="X1173" s="95">
        <v>130201002</v>
      </c>
      <c r="Y1173" s="95">
        <v>1</v>
      </c>
    </row>
    <row r="1174" spans="1:25" ht="16.5" x14ac:dyDescent="0.2">
      <c r="A1174" s="62">
        <v>1171</v>
      </c>
      <c r="B1174" s="95">
        <f>INDEX(技能效果!B:B,MATCH(技能效果等级!W1174,技能效果!AE:AE,0))</f>
        <v>130201001</v>
      </c>
      <c r="C1174" s="95" t="str">
        <f>INDEX(技能效果!C:C,MATCH(技能效果等级!B1174,技能效果!B:B,0))</f>
        <v>盖文技能2触发其他效果</v>
      </c>
      <c r="D1174" s="96" t="s">
        <v>873</v>
      </c>
      <c r="E1174" s="95">
        <v>7</v>
      </c>
      <c r="F1174" s="95">
        <f>INDEX(技能效果!H:H,MATCH(技能效果等级!B1174,技能效果!B:B,0))</f>
        <v>4025</v>
      </c>
      <c r="G1174" s="95">
        <f>IF(INDEX(技能效果!K:K,MATCH(B1174,技能效果!B:B,0))=0,INDEX(技能效果!I:I,MATCH(技能效果等级!B1174,技能效果!B:B,0)),INDEX(技能效果!I:I,MATCH(技能效果等级!B1174,技能效果!B:B,0))*VLOOKUP(E1174,技能数值计算!$C$19:$D$28,2,FALSE))</f>
        <v>0</v>
      </c>
      <c r="H1174" s="95">
        <f>INDEX(技能效果!J:J,MATCH(技能效果等级!B1174,技能效果!B:B,0))</f>
        <v>0</v>
      </c>
      <c r="I1174" s="97"/>
      <c r="J1174" s="97"/>
      <c r="K1174" s="97"/>
      <c r="L1174" s="95">
        <v>130201002</v>
      </c>
      <c r="M1174" s="95">
        <v>1</v>
      </c>
      <c r="N1174" s="96">
        <f>IF(INDEX(技能效果!L:L,MATCH(技能效果等级!B1174,技能效果!B:B,0))="","",INDEX(技能效果!L:L,MATCH(技能效果等级!B1174,技能效果!B:B,0)))</f>
        <v>104</v>
      </c>
      <c r="O1174" s="95">
        <f>IF(INDEX(技能效果!N:N,MATCH(B1174,技能效果!B:B,0))=0,INDEX(技能效果!M:M,MATCH(技能效果等级!B1174,技能效果!B:B,0)),INDEX(技能效果!M:M,MATCH(技能效果等级!B1174,技能效果!B:B,0))*VLOOKUP(E1174,技能数值计算!$C$19:$D$28,2,FALSE))</f>
        <v>0</v>
      </c>
      <c r="P1174" s="97"/>
      <c r="Q1174" s="97"/>
      <c r="R1174" s="95" t="str">
        <f>IF(INDEX(技能效果!O:O,MATCH(技能效果等级!B1174,技能效果!B:B,0))="","",INDEX(技能效果!O:O,MATCH(技能效果等级!B1174,技能效果!B:B,0)))</f>
        <v/>
      </c>
      <c r="S1174" s="97"/>
      <c r="T1174" s="97"/>
      <c r="U1174" s="97"/>
      <c r="V1174" s="96" t="str">
        <f>IF(INDEX(技能效果!AF:AF,MATCH(技能效果等级!B1174,技能效果!B:B,0))="","",INDEX(技能效果!AF:AF,MATCH(技能效果等级!B1174,技能效果!B:B,0)))</f>
        <v/>
      </c>
      <c r="W1174" s="95">
        <f t="shared" si="16"/>
        <v>108</v>
      </c>
      <c r="X1174" s="95">
        <v>130201002</v>
      </c>
      <c r="Y1174" s="95">
        <v>1</v>
      </c>
    </row>
    <row r="1175" spans="1:25" ht="16.5" x14ac:dyDescent="0.2">
      <c r="A1175" s="62">
        <v>1172</v>
      </c>
      <c r="B1175" s="95">
        <f>INDEX(技能效果!B:B,MATCH(技能效果等级!W1175,技能效果!AE:AE,0))</f>
        <v>130201001</v>
      </c>
      <c r="C1175" s="95" t="str">
        <f>INDEX(技能效果!C:C,MATCH(技能效果等级!B1175,技能效果!B:B,0))</f>
        <v>盖文技能2触发其他效果</v>
      </c>
      <c r="D1175" s="96" t="s">
        <v>873</v>
      </c>
      <c r="E1175" s="95">
        <v>8</v>
      </c>
      <c r="F1175" s="95">
        <f>INDEX(技能效果!H:H,MATCH(技能效果等级!B1175,技能效果!B:B,0))</f>
        <v>4025</v>
      </c>
      <c r="G1175" s="95">
        <f>IF(INDEX(技能效果!K:K,MATCH(B1175,技能效果!B:B,0))=0,INDEX(技能效果!I:I,MATCH(技能效果等级!B1175,技能效果!B:B,0)),INDEX(技能效果!I:I,MATCH(技能效果等级!B1175,技能效果!B:B,0))*VLOOKUP(E1175,技能数值计算!$C$19:$D$28,2,FALSE))</f>
        <v>0</v>
      </c>
      <c r="H1175" s="95">
        <f>INDEX(技能效果!J:J,MATCH(技能效果等级!B1175,技能效果!B:B,0))</f>
        <v>0</v>
      </c>
      <c r="I1175" s="97"/>
      <c r="J1175" s="97"/>
      <c r="K1175" s="97"/>
      <c r="L1175" s="95">
        <v>130201002</v>
      </c>
      <c r="M1175" s="95">
        <v>1</v>
      </c>
      <c r="N1175" s="96">
        <f>IF(INDEX(技能效果!L:L,MATCH(技能效果等级!B1175,技能效果!B:B,0))="","",INDEX(技能效果!L:L,MATCH(技能效果等级!B1175,技能效果!B:B,0)))</f>
        <v>104</v>
      </c>
      <c r="O1175" s="95">
        <f>IF(INDEX(技能效果!N:N,MATCH(B1175,技能效果!B:B,0))=0,INDEX(技能效果!M:M,MATCH(技能效果等级!B1175,技能效果!B:B,0)),INDEX(技能效果!M:M,MATCH(技能效果等级!B1175,技能效果!B:B,0))*VLOOKUP(E1175,技能数值计算!$C$19:$D$28,2,FALSE))</f>
        <v>0</v>
      </c>
      <c r="P1175" s="97"/>
      <c r="Q1175" s="97"/>
      <c r="R1175" s="95" t="str">
        <f>IF(INDEX(技能效果!O:O,MATCH(技能效果等级!B1175,技能效果!B:B,0))="","",INDEX(技能效果!O:O,MATCH(技能效果等级!B1175,技能效果!B:B,0)))</f>
        <v/>
      </c>
      <c r="S1175" s="97"/>
      <c r="T1175" s="97"/>
      <c r="U1175" s="97"/>
      <c r="V1175" s="96" t="str">
        <f>IF(INDEX(技能效果!AF:AF,MATCH(技能效果等级!B1175,技能效果!B:B,0))="","",INDEX(技能效果!AF:AF,MATCH(技能效果等级!B1175,技能效果!B:B,0)))</f>
        <v/>
      </c>
      <c r="W1175" s="95">
        <f t="shared" si="16"/>
        <v>108</v>
      </c>
      <c r="X1175" s="95">
        <v>130201002</v>
      </c>
      <c r="Y1175" s="95">
        <v>1</v>
      </c>
    </row>
    <row r="1176" spans="1:25" ht="16.5" x14ac:dyDescent="0.2">
      <c r="A1176" s="62">
        <v>1173</v>
      </c>
      <c r="B1176" s="95">
        <f>INDEX(技能效果!B:B,MATCH(技能效果等级!W1176,技能效果!AE:AE,0))</f>
        <v>130201001</v>
      </c>
      <c r="C1176" s="95" t="str">
        <f>INDEX(技能效果!C:C,MATCH(技能效果等级!B1176,技能效果!B:B,0))</f>
        <v>盖文技能2触发其他效果</v>
      </c>
      <c r="D1176" s="96" t="s">
        <v>873</v>
      </c>
      <c r="E1176" s="95">
        <v>9</v>
      </c>
      <c r="F1176" s="95">
        <f>INDEX(技能效果!H:H,MATCH(技能效果等级!B1176,技能效果!B:B,0))</f>
        <v>4025</v>
      </c>
      <c r="G1176" s="95">
        <f>IF(INDEX(技能效果!K:K,MATCH(B1176,技能效果!B:B,0))=0,INDEX(技能效果!I:I,MATCH(技能效果等级!B1176,技能效果!B:B,0)),INDEX(技能效果!I:I,MATCH(技能效果等级!B1176,技能效果!B:B,0))*VLOOKUP(E1176,技能数值计算!$C$19:$D$28,2,FALSE))</f>
        <v>0</v>
      </c>
      <c r="H1176" s="95">
        <f>INDEX(技能效果!J:J,MATCH(技能效果等级!B1176,技能效果!B:B,0))</f>
        <v>0</v>
      </c>
      <c r="I1176" s="97"/>
      <c r="J1176" s="97"/>
      <c r="K1176" s="97"/>
      <c r="L1176" s="95">
        <v>130201002</v>
      </c>
      <c r="M1176" s="95">
        <v>1</v>
      </c>
      <c r="N1176" s="96">
        <f>IF(INDEX(技能效果!L:L,MATCH(技能效果等级!B1176,技能效果!B:B,0))="","",INDEX(技能效果!L:L,MATCH(技能效果等级!B1176,技能效果!B:B,0)))</f>
        <v>104</v>
      </c>
      <c r="O1176" s="95">
        <f>IF(INDEX(技能效果!N:N,MATCH(B1176,技能效果!B:B,0))=0,INDEX(技能效果!M:M,MATCH(技能效果等级!B1176,技能效果!B:B,0)),INDEX(技能效果!M:M,MATCH(技能效果等级!B1176,技能效果!B:B,0))*VLOOKUP(E1176,技能数值计算!$C$19:$D$28,2,FALSE))</f>
        <v>0</v>
      </c>
      <c r="P1176" s="97"/>
      <c r="Q1176" s="97"/>
      <c r="R1176" s="95" t="str">
        <f>IF(INDEX(技能效果!O:O,MATCH(技能效果等级!B1176,技能效果!B:B,0))="","",INDEX(技能效果!O:O,MATCH(技能效果等级!B1176,技能效果!B:B,0)))</f>
        <v/>
      </c>
      <c r="S1176" s="97"/>
      <c r="T1176" s="97"/>
      <c r="U1176" s="97"/>
      <c r="V1176" s="96" t="str">
        <f>IF(INDEX(技能效果!AF:AF,MATCH(技能效果等级!B1176,技能效果!B:B,0))="","",INDEX(技能效果!AF:AF,MATCH(技能效果等级!B1176,技能效果!B:B,0)))</f>
        <v/>
      </c>
      <c r="W1176" s="95">
        <f t="shared" si="16"/>
        <v>108</v>
      </c>
      <c r="X1176" s="95">
        <v>130201002</v>
      </c>
      <c r="Y1176" s="95">
        <v>1</v>
      </c>
    </row>
    <row r="1177" spans="1:25" ht="16.5" x14ac:dyDescent="0.2">
      <c r="A1177" s="62">
        <v>1174</v>
      </c>
      <c r="B1177" s="95">
        <f>INDEX(技能效果!B:B,MATCH(技能效果等级!W1177,技能效果!AE:AE,0))</f>
        <v>130201001</v>
      </c>
      <c r="C1177" s="95" t="str">
        <f>INDEX(技能效果!C:C,MATCH(技能效果等级!B1177,技能效果!B:B,0))</f>
        <v>盖文技能2触发其他效果</v>
      </c>
      <c r="D1177" s="96" t="s">
        <v>873</v>
      </c>
      <c r="E1177" s="95">
        <v>10</v>
      </c>
      <c r="F1177" s="95">
        <f>INDEX(技能效果!H:H,MATCH(技能效果等级!B1177,技能效果!B:B,0))</f>
        <v>4025</v>
      </c>
      <c r="G1177" s="95">
        <f>IF(INDEX(技能效果!K:K,MATCH(B1177,技能效果!B:B,0))=0,INDEX(技能效果!I:I,MATCH(技能效果等级!B1177,技能效果!B:B,0)),INDEX(技能效果!I:I,MATCH(技能效果等级!B1177,技能效果!B:B,0))*VLOOKUP(E1177,技能数值计算!$C$19:$D$28,2,FALSE))</f>
        <v>0</v>
      </c>
      <c r="H1177" s="95">
        <f>INDEX(技能效果!J:J,MATCH(技能效果等级!B1177,技能效果!B:B,0))</f>
        <v>0</v>
      </c>
      <c r="I1177" s="97"/>
      <c r="J1177" s="97"/>
      <c r="K1177" s="97"/>
      <c r="L1177" s="95">
        <v>130201002</v>
      </c>
      <c r="M1177" s="95">
        <v>1</v>
      </c>
      <c r="N1177" s="96">
        <f>IF(INDEX(技能效果!L:L,MATCH(技能效果等级!B1177,技能效果!B:B,0))="","",INDEX(技能效果!L:L,MATCH(技能效果等级!B1177,技能效果!B:B,0)))</f>
        <v>104</v>
      </c>
      <c r="O1177" s="95">
        <f>IF(INDEX(技能效果!N:N,MATCH(B1177,技能效果!B:B,0))=0,INDEX(技能效果!M:M,MATCH(技能效果等级!B1177,技能效果!B:B,0)),INDEX(技能效果!M:M,MATCH(技能效果等级!B1177,技能效果!B:B,0))*VLOOKUP(E1177,技能数值计算!$C$19:$D$28,2,FALSE))</f>
        <v>0</v>
      </c>
      <c r="P1177" s="97"/>
      <c r="Q1177" s="97"/>
      <c r="R1177" s="95" t="str">
        <f>IF(INDEX(技能效果!O:O,MATCH(技能效果等级!B1177,技能效果!B:B,0))="","",INDEX(技能效果!O:O,MATCH(技能效果等级!B1177,技能效果!B:B,0)))</f>
        <v/>
      </c>
      <c r="S1177" s="97"/>
      <c r="T1177" s="97"/>
      <c r="U1177" s="97"/>
      <c r="V1177" s="96" t="str">
        <f>IF(INDEX(技能效果!AF:AF,MATCH(技能效果等级!B1177,技能效果!B:B,0))="","",INDEX(技能效果!AF:AF,MATCH(技能效果等级!B1177,技能效果!B:B,0)))</f>
        <v/>
      </c>
      <c r="W1177" s="95">
        <f t="shared" si="16"/>
        <v>108</v>
      </c>
      <c r="X1177" s="95">
        <v>130201002</v>
      </c>
      <c r="Y1177" s="95">
        <v>1</v>
      </c>
    </row>
    <row r="1178" spans="1:25" ht="16.5" x14ac:dyDescent="0.2">
      <c r="A1178" s="62">
        <v>1175</v>
      </c>
      <c r="B1178" s="95">
        <f>INDEX(技能效果!B:B,MATCH(技能效果等级!W1178,技能效果!AE:AE,0))</f>
        <v>130201002</v>
      </c>
      <c r="C1178" s="95" t="str">
        <f>INDEX(技能效果!C:C,MATCH(技能效果等级!B1178,技能效果!B:B,0))</f>
        <v>盖文技能2龙王印记</v>
      </c>
      <c r="D1178" s="96" t="s">
        <v>873</v>
      </c>
      <c r="E1178" s="95">
        <v>1</v>
      </c>
      <c r="F1178" s="95">
        <f>INDEX(技能效果!H:H,MATCH(技能效果等级!B1178,技能效果!B:B,0))</f>
        <v>4103</v>
      </c>
      <c r="G1178" s="95">
        <f>IF(INDEX(技能效果!K:K,MATCH(B1178,技能效果!B:B,0))=0,INDEX(技能效果!I:I,MATCH(技能效果等级!B1178,技能效果!B:B,0)),INDEX(技能效果!I:I,MATCH(技能效果等级!B1178,技能效果!B:B,0))*VLOOKUP(E1178,技能数值计算!$C$19:$D$28,2,FALSE))</f>
        <v>0</v>
      </c>
      <c r="H1178" s="95">
        <f>INDEX(技能效果!J:J,MATCH(技能效果等级!B1178,技能效果!B:B,0))</f>
        <v>0</v>
      </c>
      <c r="I1178" s="97"/>
      <c r="J1178" s="97"/>
      <c r="K1178" s="97"/>
      <c r="L1178" s="97"/>
      <c r="M1178" s="97"/>
      <c r="N1178" s="96" t="str">
        <f>IF(INDEX(技能效果!L:L,MATCH(技能效果等级!B1178,技能效果!B:B,0))="","",INDEX(技能效果!L:L,MATCH(技能效果等级!B1178,技能效果!B:B,0)))</f>
        <v/>
      </c>
      <c r="O1178" s="95">
        <f>IF(INDEX(技能效果!N:N,MATCH(B1178,技能效果!B:B,0))=0,INDEX(技能效果!M:M,MATCH(技能效果等级!B1178,技能效果!B:B,0)),INDEX(技能效果!M:M,MATCH(技能效果等级!B1178,技能效果!B:B,0))*VLOOKUP(E1178,技能数值计算!$C$19:$D$28,2,FALSE))</f>
        <v>0</v>
      </c>
      <c r="P1178" s="97"/>
      <c r="Q1178" s="97"/>
      <c r="R1178" s="95" t="str">
        <f>IF(INDEX(技能效果!O:O,MATCH(技能效果等级!B1178,技能效果!B:B,0))="","",INDEX(技能效果!O:O,MATCH(技能效果等级!B1178,技能效果!B:B,0)))</f>
        <v/>
      </c>
      <c r="S1178" s="97"/>
      <c r="T1178" s="97"/>
      <c r="U1178" s="97"/>
      <c r="V1178" s="96" t="str">
        <f>IF(INDEX(技能效果!AF:AF,MATCH(技能效果等级!B1178,技能效果!B:B,0))="","",INDEX(技能效果!AF:AF,MATCH(技能效果等级!B1178,技能效果!B:B,0)))</f>
        <v/>
      </c>
      <c r="W1178" s="95">
        <f t="shared" si="16"/>
        <v>109</v>
      </c>
      <c r="X1178" s="97"/>
      <c r="Y1178" s="97"/>
    </row>
    <row r="1179" spans="1:25" ht="16.5" x14ac:dyDescent="0.2">
      <c r="A1179" s="62">
        <v>1176</v>
      </c>
      <c r="B1179" s="95">
        <f>INDEX(技能效果!B:B,MATCH(技能效果等级!W1179,技能效果!AE:AE,0))</f>
        <v>130201002</v>
      </c>
      <c r="C1179" s="95" t="str">
        <f>INDEX(技能效果!C:C,MATCH(技能效果等级!B1179,技能效果!B:B,0))</f>
        <v>盖文技能2龙王印记</v>
      </c>
      <c r="D1179" s="96" t="s">
        <v>873</v>
      </c>
      <c r="E1179" s="95">
        <v>2</v>
      </c>
      <c r="F1179" s="95">
        <f>INDEX(技能效果!H:H,MATCH(技能效果等级!B1179,技能效果!B:B,0))</f>
        <v>4103</v>
      </c>
      <c r="G1179" s="95">
        <f>IF(INDEX(技能效果!K:K,MATCH(B1179,技能效果!B:B,0))=0,INDEX(技能效果!I:I,MATCH(技能效果等级!B1179,技能效果!B:B,0)),INDEX(技能效果!I:I,MATCH(技能效果等级!B1179,技能效果!B:B,0))*VLOOKUP(E1179,技能数值计算!$C$19:$D$28,2,FALSE))</f>
        <v>0</v>
      </c>
      <c r="H1179" s="95">
        <f>INDEX(技能效果!J:J,MATCH(技能效果等级!B1179,技能效果!B:B,0))</f>
        <v>0</v>
      </c>
      <c r="I1179" s="97"/>
      <c r="J1179" s="97"/>
      <c r="K1179" s="97"/>
      <c r="L1179" s="97"/>
      <c r="M1179" s="97"/>
      <c r="N1179" s="96" t="str">
        <f>IF(INDEX(技能效果!L:L,MATCH(技能效果等级!B1179,技能效果!B:B,0))="","",INDEX(技能效果!L:L,MATCH(技能效果等级!B1179,技能效果!B:B,0)))</f>
        <v/>
      </c>
      <c r="O1179" s="95">
        <f>IF(INDEX(技能效果!N:N,MATCH(B1179,技能效果!B:B,0))=0,INDEX(技能效果!M:M,MATCH(技能效果等级!B1179,技能效果!B:B,0)),INDEX(技能效果!M:M,MATCH(技能效果等级!B1179,技能效果!B:B,0))*VLOOKUP(E1179,技能数值计算!$C$19:$D$28,2,FALSE))</f>
        <v>0</v>
      </c>
      <c r="P1179" s="97"/>
      <c r="Q1179" s="97"/>
      <c r="R1179" s="95" t="str">
        <f>IF(INDEX(技能效果!O:O,MATCH(技能效果等级!B1179,技能效果!B:B,0))="","",INDEX(技能效果!O:O,MATCH(技能效果等级!B1179,技能效果!B:B,0)))</f>
        <v/>
      </c>
      <c r="S1179" s="97"/>
      <c r="T1179" s="97"/>
      <c r="U1179" s="97"/>
      <c r="V1179" s="96" t="str">
        <f>IF(INDEX(技能效果!AF:AF,MATCH(技能效果等级!B1179,技能效果!B:B,0))="","",INDEX(技能效果!AF:AF,MATCH(技能效果等级!B1179,技能效果!B:B,0)))</f>
        <v/>
      </c>
      <c r="W1179" s="95">
        <f t="shared" si="16"/>
        <v>109</v>
      </c>
      <c r="X1179" s="97"/>
      <c r="Y1179" s="97"/>
    </row>
    <row r="1180" spans="1:25" ht="16.5" x14ac:dyDescent="0.2">
      <c r="A1180" s="62">
        <v>1177</v>
      </c>
      <c r="B1180" s="95">
        <f>INDEX(技能效果!B:B,MATCH(技能效果等级!W1180,技能效果!AE:AE,0))</f>
        <v>130201002</v>
      </c>
      <c r="C1180" s="95" t="str">
        <f>INDEX(技能效果!C:C,MATCH(技能效果等级!B1180,技能效果!B:B,0))</f>
        <v>盖文技能2龙王印记</v>
      </c>
      <c r="D1180" s="96" t="s">
        <v>873</v>
      </c>
      <c r="E1180" s="95">
        <v>3</v>
      </c>
      <c r="F1180" s="95">
        <f>INDEX(技能效果!H:H,MATCH(技能效果等级!B1180,技能效果!B:B,0))</f>
        <v>4103</v>
      </c>
      <c r="G1180" s="95">
        <f>IF(INDEX(技能效果!K:K,MATCH(B1180,技能效果!B:B,0))=0,INDEX(技能效果!I:I,MATCH(技能效果等级!B1180,技能效果!B:B,0)),INDEX(技能效果!I:I,MATCH(技能效果等级!B1180,技能效果!B:B,0))*VLOOKUP(E1180,技能数值计算!$C$19:$D$28,2,FALSE))</f>
        <v>0</v>
      </c>
      <c r="H1180" s="95">
        <f>INDEX(技能效果!J:J,MATCH(技能效果等级!B1180,技能效果!B:B,0))</f>
        <v>0</v>
      </c>
      <c r="I1180" s="97"/>
      <c r="J1180" s="97"/>
      <c r="K1180" s="97"/>
      <c r="L1180" s="97"/>
      <c r="M1180" s="97"/>
      <c r="N1180" s="96" t="str">
        <f>IF(INDEX(技能效果!L:L,MATCH(技能效果等级!B1180,技能效果!B:B,0))="","",INDEX(技能效果!L:L,MATCH(技能效果等级!B1180,技能效果!B:B,0)))</f>
        <v/>
      </c>
      <c r="O1180" s="95">
        <f>IF(INDEX(技能效果!N:N,MATCH(B1180,技能效果!B:B,0))=0,INDEX(技能效果!M:M,MATCH(技能效果等级!B1180,技能效果!B:B,0)),INDEX(技能效果!M:M,MATCH(技能效果等级!B1180,技能效果!B:B,0))*VLOOKUP(E1180,技能数值计算!$C$19:$D$28,2,FALSE))</f>
        <v>0</v>
      </c>
      <c r="P1180" s="97"/>
      <c r="Q1180" s="97"/>
      <c r="R1180" s="95" t="str">
        <f>IF(INDEX(技能效果!O:O,MATCH(技能效果等级!B1180,技能效果!B:B,0))="","",INDEX(技能效果!O:O,MATCH(技能效果等级!B1180,技能效果!B:B,0)))</f>
        <v/>
      </c>
      <c r="S1180" s="97"/>
      <c r="T1180" s="97"/>
      <c r="U1180" s="97"/>
      <c r="V1180" s="96" t="str">
        <f>IF(INDEX(技能效果!AF:AF,MATCH(技能效果等级!B1180,技能效果!B:B,0))="","",INDEX(技能效果!AF:AF,MATCH(技能效果等级!B1180,技能效果!B:B,0)))</f>
        <v/>
      </c>
      <c r="W1180" s="95">
        <f t="shared" si="16"/>
        <v>109</v>
      </c>
      <c r="X1180" s="97"/>
      <c r="Y1180" s="97"/>
    </row>
    <row r="1181" spans="1:25" ht="16.5" x14ac:dyDescent="0.2">
      <c r="A1181" s="62">
        <v>1178</v>
      </c>
      <c r="B1181" s="95">
        <f>INDEX(技能效果!B:B,MATCH(技能效果等级!W1181,技能效果!AE:AE,0))</f>
        <v>130201002</v>
      </c>
      <c r="C1181" s="95" t="str">
        <f>INDEX(技能效果!C:C,MATCH(技能效果等级!B1181,技能效果!B:B,0))</f>
        <v>盖文技能2龙王印记</v>
      </c>
      <c r="D1181" s="96" t="s">
        <v>873</v>
      </c>
      <c r="E1181" s="95">
        <v>4</v>
      </c>
      <c r="F1181" s="95">
        <f>INDEX(技能效果!H:H,MATCH(技能效果等级!B1181,技能效果!B:B,0))</f>
        <v>4103</v>
      </c>
      <c r="G1181" s="95">
        <f>IF(INDEX(技能效果!K:K,MATCH(B1181,技能效果!B:B,0))=0,INDEX(技能效果!I:I,MATCH(技能效果等级!B1181,技能效果!B:B,0)),INDEX(技能效果!I:I,MATCH(技能效果等级!B1181,技能效果!B:B,0))*VLOOKUP(E1181,技能数值计算!$C$19:$D$28,2,FALSE))</f>
        <v>0</v>
      </c>
      <c r="H1181" s="95">
        <f>INDEX(技能效果!J:J,MATCH(技能效果等级!B1181,技能效果!B:B,0))</f>
        <v>0</v>
      </c>
      <c r="I1181" s="97"/>
      <c r="J1181" s="97"/>
      <c r="K1181" s="97"/>
      <c r="L1181" s="97"/>
      <c r="M1181" s="97"/>
      <c r="N1181" s="96" t="str">
        <f>IF(INDEX(技能效果!L:L,MATCH(技能效果等级!B1181,技能效果!B:B,0))="","",INDEX(技能效果!L:L,MATCH(技能效果等级!B1181,技能效果!B:B,0)))</f>
        <v/>
      </c>
      <c r="O1181" s="95">
        <f>IF(INDEX(技能效果!N:N,MATCH(B1181,技能效果!B:B,0))=0,INDEX(技能效果!M:M,MATCH(技能效果等级!B1181,技能效果!B:B,0)),INDEX(技能效果!M:M,MATCH(技能效果等级!B1181,技能效果!B:B,0))*VLOOKUP(E1181,技能数值计算!$C$19:$D$28,2,FALSE))</f>
        <v>0</v>
      </c>
      <c r="P1181" s="97"/>
      <c r="Q1181" s="97"/>
      <c r="R1181" s="95" t="str">
        <f>IF(INDEX(技能效果!O:O,MATCH(技能效果等级!B1181,技能效果!B:B,0))="","",INDEX(技能效果!O:O,MATCH(技能效果等级!B1181,技能效果!B:B,0)))</f>
        <v/>
      </c>
      <c r="S1181" s="97"/>
      <c r="T1181" s="97"/>
      <c r="U1181" s="97"/>
      <c r="V1181" s="96" t="str">
        <f>IF(INDEX(技能效果!AF:AF,MATCH(技能效果等级!B1181,技能效果!B:B,0))="","",INDEX(技能效果!AF:AF,MATCH(技能效果等级!B1181,技能效果!B:B,0)))</f>
        <v/>
      </c>
      <c r="W1181" s="95">
        <f t="shared" si="16"/>
        <v>109</v>
      </c>
      <c r="X1181" s="97"/>
      <c r="Y1181" s="97"/>
    </row>
    <row r="1182" spans="1:25" ht="16.5" x14ac:dyDescent="0.2">
      <c r="A1182" s="62">
        <v>1179</v>
      </c>
      <c r="B1182" s="95">
        <f>INDEX(技能效果!B:B,MATCH(技能效果等级!W1182,技能效果!AE:AE,0))</f>
        <v>130201002</v>
      </c>
      <c r="C1182" s="95" t="str">
        <f>INDEX(技能效果!C:C,MATCH(技能效果等级!B1182,技能效果!B:B,0))</f>
        <v>盖文技能2龙王印记</v>
      </c>
      <c r="D1182" s="96" t="s">
        <v>873</v>
      </c>
      <c r="E1182" s="95">
        <v>5</v>
      </c>
      <c r="F1182" s="95">
        <f>INDEX(技能效果!H:H,MATCH(技能效果等级!B1182,技能效果!B:B,0))</f>
        <v>4103</v>
      </c>
      <c r="G1182" s="95">
        <f>IF(INDEX(技能效果!K:K,MATCH(B1182,技能效果!B:B,0))=0,INDEX(技能效果!I:I,MATCH(技能效果等级!B1182,技能效果!B:B,0)),INDEX(技能效果!I:I,MATCH(技能效果等级!B1182,技能效果!B:B,0))*VLOOKUP(E1182,技能数值计算!$C$19:$D$28,2,FALSE))</f>
        <v>0</v>
      </c>
      <c r="H1182" s="95">
        <f>INDEX(技能效果!J:J,MATCH(技能效果等级!B1182,技能效果!B:B,0))</f>
        <v>0</v>
      </c>
      <c r="I1182" s="97"/>
      <c r="J1182" s="97"/>
      <c r="K1182" s="97"/>
      <c r="L1182" s="97"/>
      <c r="M1182" s="97"/>
      <c r="N1182" s="96" t="str">
        <f>IF(INDEX(技能效果!L:L,MATCH(技能效果等级!B1182,技能效果!B:B,0))="","",INDEX(技能效果!L:L,MATCH(技能效果等级!B1182,技能效果!B:B,0)))</f>
        <v/>
      </c>
      <c r="O1182" s="95">
        <f>IF(INDEX(技能效果!N:N,MATCH(B1182,技能效果!B:B,0))=0,INDEX(技能效果!M:M,MATCH(技能效果等级!B1182,技能效果!B:B,0)),INDEX(技能效果!M:M,MATCH(技能效果等级!B1182,技能效果!B:B,0))*VLOOKUP(E1182,技能数值计算!$C$19:$D$28,2,FALSE))</f>
        <v>0</v>
      </c>
      <c r="P1182" s="97"/>
      <c r="Q1182" s="97"/>
      <c r="R1182" s="95" t="str">
        <f>IF(INDEX(技能效果!O:O,MATCH(技能效果等级!B1182,技能效果!B:B,0))="","",INDEX(技能效果!O:O,MATCH(技能效果等级!B1182,技能效果!B:B,0)))</f>
        <v/>
      </c>
      <c r="S1182" s="97"/>
      <c r="T1182" s="97"/>
      <c r="U1182" s="97"/>
      <c r="V1182" s="96" t="str">
        <f>IF(INDEX(技能效果!AF:AF,MATCH(技能效果等级!B1182,技能效果!B:B,0))="","",INDEX(技能效果!AF:AF,MATCH(技能效果等级!B1182,技能效果!B:B,0)))</f>
        <v/>
      </c>
      <c r="W1182" s="95">
        <f t="shared" si="16"/>
        <v>109</v>
      </c>
      <c r="X1182" s="97"/>
      <c r="Y1182" s="97"/>
    </row>
    <row r="1183" spans="1:25" ht="16.5" x14ac:dyDescent="0.2">
      <c r="A1183" s="62">
        <v>1180</v>
      </c>
      <c r="B1183" s="95">
        <f>INDEX(技能效果!B:B,MATCH(技能效果等级!W1183,技能效果!AE:AE,0))</f>
        <v>130201002</v>
      </c>
      <c r="C1183" s="95" t="str">
        <f>INDEX(技能效果!C:C,MATCH(技能效果等级!B1183,技能效果!B:B,0))</f>
        <v>盖文技能2龙王印记</v>
      </c>
      <c r="D1183" s="96" t="s">
        <v>873</v>
      </c>
      <c r="E1183" s="95">
        <v>6</v>
      </c>
      <c r="F1183" s="95">
        <f>INDEX(技能效果!H:H,MATCH(技能效果等级!B1183,技能效果!B:B,0))</f>
        <v>4103</v>
      </c>
      <c r="G1183" s="95">
        <f>IF(INDEX(技能效果!K:K,MATCH(B1183,技能效果!B:B,0))=0,INDEX(技能效果!I:I,MATCH(技能效果等级!B1183,技能效果!B:B,0)),INDEX(技能效果!I:I,MATCH(技能效果等级!B1183,技能效果!B:B,0))*VLOOKUP(E1183,技能数值计算!$C$19:$D$28,2,FALSE))</f>
        <v>0</v>
      </c>
      <c r="H1183" s="95">
        <f>INDEX(技能效果!J:J,MATCH(技能效果等级!B1183,技能效果!B:B,0))</f>
        <v>0</v>
      </c>
      <c r="I1183" s="97"/>
      <c r="J1183" s="97"/>
      <c r="K1183" s="97"/>
      <c r="L1183" s="97"/>
      <c r="M1183" s="97"/>
      <c r="N1183" s="96" t="str">
        <f>IF(INDEX(技能效果!L:L,MATCH(技能效果等级!B1183,技能效果!B:B,0))="","",INDEX(技能效果!L:L,MATCH(技能效果等级!B1183,技能效果!B:B,0)))</f>
        <v/>
      </c>
      <c r="O1183" s="95">
        <f>IF(INDEX(技能效果!N:N,MATCH(B1183,技能效果!B:B,0))=0,INDEX(技能效果!M:M,MATCH(技能效果等级!B1183,技能效果!B:B,0)),INDEX(技能效果!M:M,MATCH(技能效果等级!B1183,技能效果!B:B,0))*VLOOKUP(E1183,技能数值计算!$C$19:$D$28,2,FALSE))</f>
        <v>0</v>
      </c>
      <c r="P1183" s="97"/>
      <c r="Q1183" s="97"/>
      <c r="R1183" s="95" t="str">
        <f>IF(INDEX(技能效果!O:O,MATCH(技能效果等级!B1183,技能效果!B:B,0))="","",INDEX(技能效果!O:O,MATCH(技能效果等级!B1183,技能效果!B:B,0)))</f>
        <v/>
      </c>
      <c r="S1183" s="97"/>
      <c r="T1183" s="97"/>
      <c r="U1183" s="97"/>
      <c r="V1183" s="96" t="str">
        <f>IF(INDEX(技能效果!AF:AF,MATCH(技能效果等级!B1183,技能效果!B:B,0))="","",INDEX(技能效果!AF:AF,MATCH(技能效果等级!B1183,技能效果!B:B,0)))</f>
        <v/>
      </c>
      <c r="W1183" s="95">
        <f t="shared" si="16"/>
        <v>109</v>
      </c>
      <c r="X1183" s="97"/>
      <c r="Y1183" s="97"/>
    </row>
    <row r="1184" spans="1:25" ht="16.5" x14ac:dyDescent="0.2">
      <c r="A1184" s="62">
        <v>1181</v>
      </c>
      <c r="B1184" s="95">
        <f>INDEX(技能效果!B:B,MATCH(技能效果等级!W1184,技能效果!AE:AE,0))</f>
        <v>130201002</v>
      </c>
      <c r="C1184" s="95" t="str">
        <f>INDEX(技能效果!C:C,MATCH(技能效果等级!B1184,技能效果!B:B,0))</f>
        <v>盖文技能2龙王印记</v>
      </c>
      <c r="D1184" s="96" t="s">
        <v>873</v>
      </c>
      <c r="E1184" s="95">
        <v>7</v>
      </c>
      <c r="F1184" s="95">
        <f>INDEX(技能效果!H:H,MATCH(技能效果等级!B1184,技能效果!B:B,0))</f>
        <v>4103</v>
      </c>
      <c r="G1184" s="95">
        <f>IF(INDEX(技能效果!K:K,MATCH(B1184,技能效果!B:B,0))=0,INDEX(技能效果!I:I,MATCH(技能效果等级!B1184,技能效果!B:B,0)),INDEX(技能效果!I:I,MATCH(技能效果等级!B1184,技能效果!B:B,0))*VLOOKUP(E1184,技能数值计算!$C$19:$D$28,2,FALSE))</f>
        <v>0</v>
      </c>
      <c r="H1184" s="95">
        <f>INDEX(技能效果!J:J,MATCH(技能效果等级!B1184,技能效果!B:B,0))</f>
        <v>0</v>
      </c>
      <c r="I1184" s="97"/>
      <c r="J1184" s="97"/>
      <c r="K1184" s="97"/>
      <c r="L1184" s="97"/>
      <c r="M1184" s="97"/>
      <c r="N1184" s="96" t="str">
        <f>IF(INDEX(技能效果!L:L,MATCH(技能效果等级!B1184,技能效果!B:B,0))="","",INDEX(技能效果!L:L,MATCH(技能效果等级!B1184,技能效果!B:B,0)))</f>
        <v/>
      </c>
      <c r="O1184" s="95">
        <f>IF(INDEX(技能效果!N:N,MATCH(B1184,技能效果!B:B,0))=0,INDEX(技能效果!M:M,MATCH(技能效果等级!B1184,技能效果!B:B,0)),INDEX(技能效果!M:M,MATCH(技能效果等级!B1184,技能效果!B:B,0))*VLOOKUP(E1184,技能数值计算!$C$19:$D$28,2,FALSE))</f>
        <v>0</v>
      </c>
      <c r="P1184" s="97"/>
      <c r="Q1184" s="97"/>
      <c r="R1184" s="95" t="str">
        <f>IF(INDEX(技能效果!O:O,MATCH(技能效果等级!B1184,技能效果!B:B,0))="","",INDEX(技能效果!O:O,MATCH(技能效果等级!B1184,技能效果!B:B,0)))</f>
        <v/>
      </c>
      <c r="S1184" s="97"/>
      <c r="T1184" s="97"/>
      <c r="U1184" s="97"/>
      <c r="V1184" s="96" t="str">
        <f>IF(INDEX(技能效果!AF:AF,MATCH(技能效果等级!B1184,技能效果!B:B,0))="","",INDEX(技能效果!AF:AF,MATCH(技能效果等级!B1184,技能效果!B:B,0)))</f>
        <v/>
      </c>
      <c r="W1184" s="95">
        <f t="shared" si="16"/>
        <v>109</v>
      </c>
      <c r="X1184" s="97"/>
      <c r="Y1184" s="97"/>
    </row>
    <row r="1185" spans="1:25" ht="16.5" x14ac:dyDescent="0.2">
      <c r="A1185" s="62">
        <v>1182</v>
      </c>
      <c r="B1185" s="95">
        <f>INDEX(技能效果!B:B,MATCH(技能效果等级!W1185,技能效果!AE:AE,0))</f>
        <v>130201002</v>
      </c>
      <c r="C1185" s="95" t="str">
        <f>INDEX(技能效果!C:C,MATCH(技能效果等级!B1185,技能效果!B:B,0))</f>
        <v>盖文技能2龙王印记</v>
      </c>
      <c r="D1185" s="96" t="s">
        <v>873</v>
      </c>
      <c r="E1185" s="95">
        <v>8</v>
      </c>
      <c r="F1185" s="95">
        <f>INDEX(技能效果!H:H,MATCH(技能效果等级!B1185,技能效果!B:B,0))</f>
        <v>4103</v>
      </c>
      <c r="G1185" s="95">
        <f>IF(INDEX(技能效果!K:K,MATCH(B1185,技能效果!B:B,0))=0,INDEX(技能效果!I:I,MATCH(技能效果等级!B1185,技能效果!B:B,0)),INDEX(技能效果!I:I,MATCH(技能效果等级!B1185,技能效果!B:B,0))*VLOOKUP(E1185,技能数值计算!$C$19:$D$28,2,FALSE))</f>
        <v>0</v>
      </c>
      <c r="H1185" s="95">
        <f>INDEX(技能效果!J:J,MATCH(技能效果等级!B1185,技能效果!B:B,0))</f>
        <v>0</v>
      </c>
      <c r="I1185" s="97"/>
      <c r="J1185" s="97"/>
      <c r="K1185" s="97"/>
      <c r="L1185" s="97"/>
      <c r="M1185" s="97"/>
      <c r="N1185" s="96" t="str">
        <f>IF(INDEX(技能效果!L:L,MATCH(技能效果等级!B1185,技能效果!B:B,0))="","",INDEX(技能效果!L:L,MATCH(技能效果等级!B1185,技能效果!B:B,0)))</f>
        <v/>
      </c>
      <c r="O1185" s="95">
        <f>IF(INDEX(技能效果!N:N,MATCH(B1185,技能效果!B:B,0))=0,INDEX(技能效果!M:M,MATCH(技能效果等级!B1185,技能效果!B:B,0)),INDEX(技能效果!M:M,MATCH(技能效果等级!B1185,技能效果!B:B,0))*VLOOKUP(E1185,技能数值计算!$C$19:$D$28,2,FALSE))</f>
        <v>0</v>
      </c>
      <c r="P1185" s="97"/>
      <c r="Q1185" s="97"/>
      <c r="R1185" s="95" t="str">
        <f>IF(INDEX(技能效果!O:O,MATCH(技能效果等级!B1185,技能效果!B:B,0))="","",INDEX(技能效果!O:O,MATCH(技能效果等级!B1185,技能效果!B:B,0)))</f>
        <v/>
      </c>
      <c r="S1185" s="97"/>
      <c r="T1185" s="97"/>
      <c r="U1185" s="97"/>
      <c r="V1185" s="96" t="str">
        <f>IF(INDEX(技能效果!AF:AF,MATCH(技能效果等级!B1185,技能效果!B:B,0))="","",INDEX(技能效果!AF:AF,MATCH(技能效果等级!B1185,技能效果!B:B,0)))</f>
        <v/>
      </c>
      <c r="W1185" s="95">
        <f t="shared" si="16"/>
        <v>109</v>
      </c>
      <c r="X1185" s="97"/>
      <c r="Y1185" s="97"/>
    </row>
    <row r="1186" spans="1:25" ht="16.5" x14ac:dyDescent="0.2">
      <c r="A1186" s="62">
        <v>1183</v>
      </c>
      <c r="B1186" s="95">
        <f>INDEX(技能效果!B:B,MATCH(技能效果等级!W1186,技能效果!AE:AE,0))</f>
        <v>130201002</v>
      </c>
      <c r="C1186" s="95" t="str">
        <f>INDEX(技能效果!C:C,MATCH(技能效果等级!B1186,技能效果!B:B,0))</f>
        <v>盖文技能2龙王印记</v>
      </c>
      <c r="D1186" s="96" t="s">
        <v>873</v>
      </c>
      <c r="E1186" s="95">
        <v>9</v>
      </c>
      <c r="F1186" s="95">
        <f>INDEX(技能效果!H:H,MATCH(技能效果等级!B1186,技能效果!B:B,0))</f>
        <v>4103</v>
      </c>
      <c r="G1186" s="95">
        <f>IF(INDEX(技能效果!K:K,MATCH(B1186,技能效果!B:B,0))=0,INDEX(技能效果!I:I,MATCH(技能效果等级!B1186,技能效果!B:B,0)),INDEX(技能效果!I:I,MATCH(技能效果等级!B1186,技能效果!B:B,0))*VLOOKUP(E1186,技能数值计算!$C$19:$D$28,2,FALSE))</f>
        <v>0</v>
      </c>
      <c r="H1186" s="95">
        <f>INDEX(技能效果!J:J,MATCH(技能效果等级!B1186,技能效果!B:B,0))</f>
        <v>0</v>
      </c>
      <c r="I1186" s="97"/>
      <c r="J1186" s="97"/>
      <c r="K1186" s="97"/>
      <c r="L1186" s="97"/>
      <c r="M1186" s="97"/>
      <c r="N1186" s="96" t="str">
        <f>IF(INDEX(技能效果!L:L,MATCH(技能效果等级!B1186,技能效果!B:B,0))="","",INDEX(技能效果!L:L,MATCH(技能效果等级!B1186,技能效果!B:B,0)))</f>
        <v/>
      </c>
      <c r="O1186" s="95">
        <f>IF(INDEX(技能效果!N:N,MATCH(B1186,技能效果!B:B,0))=0,INDEX(技能效果!M:M,MATCH(技能效果等级!B1186,技能效果!B:B,0)),INDEX(技能效果!M:M,MATCH(技能效果等级!B1186,技能效果!B:B,0))*VLOOKUP(E1186,技能数值计算!$C$19:$D$28,2,FALSE))</f>
        <v>0</v>
      </c>
      <c r="P1186" s="97"/>
      <c r="Q1186" s="97"/>
      <c r="R1186" s="95" t="str">
        <f>IF(INDEX(技能效果!O:O,MATCH(技能效果等级!B1186,技能效果!B:B,0))="","",INDEX(技能效果!O:O,MATCH(技能效果等级!B1186,技能效果!B:B,0)))</f>
        <v/>
      </c>
      <c r="S1186" s="97"/>
      <c r="T1186" s="97"/>
      <c r="U1186" s="97"/>
      <c r="V1186" s="96" t="str">
        <f>IF(INDEX(技能效果!AF:AF,MATCH(技能效果等级!B1186,技能效果!B:B,0))="","",INDEX(技能效果!AF:AF,MATCH(技能效果等级!B1186,技能效果!B:B,0)))</f>
        <v/>
      </c>
      <c r="W1186" s="95">
        <f t="shared" si="16"/>
        <v>109</v>
      </c>
      <c r="X1186" s="97"/>
      <c r="Y1186" s="97"/>
    </row>
    <row r="1187" spans="1:25" ht="16.5" x14ac:dyDescent="0.2">
      <c r="A1187" s="62">
        <v>1184</v>
      </c>
      <c r="B1187" s="95">
        <f>INDEX(技能效果!B:B,MATCH(技能效果等级!W1187,技能效果!AE:AE,0))</f>
        <v>130201002</v>
      </c>
      <c r="C1187" s="95" t="str">
        <f>INDEX(技能效果!C:C,MATCH(技能效果等级!B1187,技能效果!B:B,0))</f>
        <v>盖文技能2龙王印记</v>
      </c>
      <c r="D1187" s="96" t="s">
        <v>873</v>
      </c>
      <c r="E1187" s="95">
        <v>10</v>
      </c>
      <c r="F1187" s="95">
        <f>INDEX(技能效果!H:H,MATCH(技能效果等级!B1187,技能效果!B:B,0))</f>
        <v>4103</v>
      </c>
      <c r="G1187" s="95">
        <f>IF(INDEX(技能效果!K:K,MATCH(B1187,技能效果!B:B,0))=0,INDEX(技能效果!I:I,MATCH(技能效果等级!B1187,技能效果!B:B,0)),INDEX(技能效果!I:I,MATCH(技能效果等级!B1187,技能效果!B:B,0))*VLOOKUP(E1187,技能数值计算!$C$19:$D$28,2,FALSE))</f>
        <v>0</v>
      </c>
      <c r="H1187" s="95">
        <f>INDEX(技能效果!J:J,MATCH(技能效果等级!B1187,技能效果!B:B,0))</f>
        <v>0</v>
      </c>
      <c r="I1187" s="97"/>
      <c r="J1187" s="97"/>
      <c r="K1187" s="97"/>
      <c r="L1187" s="97"/>
      <c r="M1187" s="97"/>
      <c r="N1187" s="96" t="str">
        <f>IF(INDEX(技能效果!L:L,MATCH(技能效果等级!B1187,技能效果!B:B,0))="","",INDEX(技能效果!L:L,MATCH(技能效果等级!B1187,技能效果!B:B,0)))</f>
        <v/>
      </c>
      <c r="O1187" s="95">
        <f>IF(INDEX(技能效果!N:N,MATCH(B1187,技能效果!B:B,0))=0,INDEX(技能效果!M:M,MATCH(技能效果等级!B1187,技能效果!B:B,0)),INDEX(技能效果!M:M,MATCH(技能效果等级!B1187,技能效果!B:B,0))*VLOOKUP(E1187,技能数值计算!$C$19:$D$28,2,FALSE))</f>
        <v>0</v>
      </c>
      <c r="P1187" s="97"/>
      <c r="Q1187" s="97"/>
      <c r="R1187" s="95" t="str">
        <f>IF(INDEX(技能效果!O:O,MATCH(技能效果等级!B1187,技能效果!B:B,0))="","",INDEX(技能效果!O:O,MATCH(技能效果等级!B1187,技能效果!B:B,0)))</f>
        <v/>
      </c>
      <c r="S1187" s="97"/>
      <c r="T1187" s="97"/>
      <c r="U1187" s="97"/>
      <c r="V1187" s="96" t="str">
        <f>IF(INDEX(技能效果!AF:AF,MATCH(技能效果等级!B1187,技能效果!B:B,0))="","",INDEX(技能效果!AF:AF,MATCH(技能效果等级!B1187,技能效果!B:B,0)))</f>
        <v/>
      </c>
      <c r="W1187" s="95">
        <f t="shared" si="16"/>
        <v>109</v>
      </c>
      <c r="X1187" s="97"/>
      <c r="Y1187" s="97"/>
    </row>
    <row r="1188" spans="1:25" ht="16.5" x14ac:dyDescent="0.2">
      <c r="A1188" s="62">
        <v>1185</v>
      </c>
      <c r="B1188" s="95">
        <f>INDEX(技能效果!B:B,MATCH(技能效果等级!W1188,技能效果!AE:AE,0))</f>
        <v>130101101</v>
      </c>
      <c r="C1188" s="95" t="str">
        <f>INDEX(技能效果!C:C,MATCH(技能效果等级!B1188,技能效果!B:B,0))</f>
        <v>阎风吒技能1伤害</v>
      </c>
      <c r="D1188" s="96" t="s">
        <v>873</v>
      </c>
      <c r="E1188" s="95">
        <v>1</v>
      </c>
      <c r="F1188" s="95">
        <f>INDEX(技能效果!H:H,MATCH(技能效果等级!B1188,技能效果!B:B,0))</f>
        <v>1001</v>
      </c>
      <c r="G1188" s="95">
        <f>IF(INDEX(技能效果!K:K,MATCH(B1188,技能效果!B:B,0))=0,INDEX(技能效果!I:I,MATCH(技能效果等级!B1188,技能效果!B:B,0)),INDEX(技能效果!I:I,MATCH(技能效果等级!B1188,技能效果!B:B,0))*VLOOKUP(E1188,技能数值计算!$C$19:$D$28,2,FALSE))</f>
        <v>1.5</v>
      </c>
      <c r="H1188" s="95">
        <f>INDEX(技能效果!J:J,MATCH(技能效果等级!B1188,技能效果!B:B,0))</f>
        <v>0</v>
      </c>
      <c r="I1188" s="97"/>
      <c r="J1188" s="97"/>
      <c r="K1188" s="97"/>
      <c r="L1188" s="97"/>
      <c r="M1188" s="97"/>
      <c r="N1188" s="96" t="str">
        <f>IF(INDEX(技能效果!L:L,MATCH(技能效果等级!B1188,技能效果!B:B,0))="","",INDEX(技能效果!L:L,MATCH(技能效果等级!B1188,技能效果!B:B,0)))</f>
        <v/>
      </c>
      <c r="O1188" s="95">
        <f>IF(INDEX(技能效果!N:N,MATCH(B1188,技能效果!B:B,0))=0,INDEX(技能效果!M:M,MATCH(技能效果等级!B1188,技能效果!B:B,0)),INDEX(技能效果!M:M,MATCH(技能效果等级!B1188,技能效果!B:B,0))*VLOOKUP(E1188,技能数值计算!$C$19:$D$28,2,FALSE))</f>
        <v>0</v>
      </c>
      <c r="P1188" s="97"/>
      <c r="Q1188" s="97"/>
      <c r="R1188" s="95" t="str">
        <f>IF(INDEX(技能效果!O:O,MATCH(技能效果等级!B1188,技能效果!B:B,0))="","",INDEX(技能效果!O:O,MATCH(技能效果等级!B1188,技能效果!B:B,0)))</f>
        <v/>
      </c>
      <c r="S1188" s="97"/>
      <c r="T1188" s="97"/>
      <c r="U1188" s="97"/>
      <c r="V1188" s="96" t="str">
        <f>IF(INDEX(技能效果!AF:AF,MATCH(技能效果等级!B1188,技能效果!B:B,0))="","",INDEX(技能效果!AF:AF,MATCH(技能效果等级!B1188,技能效果!B:B,0)))</f>
        <v/>
      </c>
      <c r="W1188" s="95">
        <f t="shared" si="16"/>
        <v>110</v>
      </c>
      <c r="X1188" s="97"/>
      <c r="Y1188" s="97"/>
    </row>
    <row r="1189" spans="1:25" ht="16.5" x14ac:dyDescent="0.2">
      <c r="A1189" s="62">
        <v>1186</v>
      </c>
      <c r="B1189" s="95">
        <f>INDEX(技能效果!B:B,MATCH(技能效果等级!W1189,技能效果!AE:AE,0))</f>
        <v>130101101</v>
      </c>
      <c r="C1189" s="95" t="str">
        <f>INDEX(技能效果!C:C,MATCH(技能效果等级!B1189,技能效果!B:B,0))</f>
        <v>阎风吒技能1伤害</v>
      </c>
      <c r="D1189" s="96" t="s">
        <v>873</v>
      </c>
      <c r="E1189" s="95">
        <v>2</v>
      </c>
      <c r="F1189" s="95">
        <f>INDEX(技能效果!H:H,MATCH(技能效果等级!B1189,技能效果!B:B,0))</f>
        <v>1001</v>
      </c>
      <c r="G1189" s="95">
        <f>IF(INDEX(技能效果!K:K,MATCH(B1189,技能效果!B:B,0))=0,INDEX(技能效果!I:I,MATCH(技能效果等级!B1189,技能效果!B:B,0)),INDEX(技能效果!I:I,MATCH(技能效果等级!B1189,技能效果!B:B,0))*VLOOKUP(E1189,技能数值计算!$C$19:$D$28,2,FALSE))</f>
        <v>1.62</v>
      </c>
      <c r="H1189" s="95">
        <f>INDEX(技能效果!J:J,MATCH(技能效果等级!B1189,技能效果!B:B,0))</f>
        <v>0</v>
      </c>
      <c r="I1189" s="97"/>
      <c r="J1189" s="97"/>
      <c r="K1189" s="97"/>
      <c r="L1189" s="97"/>
      <c r="M1189" s="97"/>
      <c r="N1189" s="96" t="str">
        <f>IF(INDEX(技能效果!L:L,MATCH(技能效果等级!B1189,技能效果!B:B,0))="","",INDEX(技能效果!L:L,MATCH(技能效果等级!B1189,技能效果!B:B,0)))</f>
        <v/>
      </c>
      <c r="O1189" s="95">
        <f>IF(INDEX(技能效果!N:N,MATCH(B1189,技能效果!B:B,0))=0,INDEX(技能效果!M:M,MATCH(技能效果等级!B1189,技能效果!B:B,0)),INDEX(技能效果!M:M,MATCH(技能效果等级!B1189,技能效果!B:B,0))*VLOOKUP(E1189,技能数值计算!$C$19:$D$28,2,FALSE))</f>
        <v>0</v>
      </c>
      <c r="P1189" s="97"/>
      <c r="Q1189" s="97"/>
      <c r="R1189" s="95" t="str">
        <f>IF(INDEX(技能效果!O:O,MATCH(技能效果等级!B1189,技能效果!B:B,0))="","",INDEX(技能效果!O:O,MATCH(技能效果等级!B1189,技能效果!B:B,0)))</f>
        <v/>
      </c>
      <c r="S1189" s="97"/>
      <c r="T1189" s="97"/>
      <c r="U1189" s="97"/>
      <c r="V1189" s="96" t="str">
        <f>IF(INDEX(技能效果!AF:AF,MATCH(技能效果等级!B1189,技能效果!B:B,0))="","",INDEX(技能效果!AF:AF,MATCH(技能效果等级!B1189,技能效果!B:B,0)))</f>
        <v/>
      </c>
      <c r="W1189" s="95">
        <f t="shared" si="16"/>
        <v>110</v>
      </c>
      <c r="X1189" s="97"/>
      <c r="Y1189" s="97"/>
    </row>
    <row r="1190" spans="1:25" ht="16.5" x14ac:dyDescent="0.2">
      <c r="A1190" s="62">
        <v>1187</v>
      </c>
      <c r="B1190" s="95">
        <f>INDEX(技能效果!B:B,MATCH(技能效果等级!W1190,技能效果!AE:AE,0))</f>
        <v>130101101</v>
      </c>
      <c r="C1190" s="95" t="str">
        <f>INDEX(技能效果!C:C,MATCH(技能效果等级!B1190,技能效果!B:B,0))</f>
        <v>阎风吒技能1伤害</v>
      </c>
      <c r="D1190" s="96" t="s">
        <v>873</v>
      </c>
      <c r="E1190" s="95">
        <v>3</v>
      </c>
      <c r="F1190" s="95">
        <f>INDEX(技能效果!H:H,MATCH(技能效果等级!B1190,技能效果!B:B,0))</f>
        <v>1001</v>
      </c>
      <c r="G1190" s="95">
        <f>IF(INDEX(技能效果!K:K,MATCH(B1190,技能效果!B:B,0))=0,INDEX(技能效果!I:I,MATCH(技能效果等级!B1190,技能效果!B:B,0)),INDEX(技能效果!I:I,MATCH(技能效果等级!B1190,技能效果!B:B,0))*VLOOKUP(E1190,技能数值计算!$C$19:$D$28,2,FALSE))</f>
        <v>1.7399999999999998</v>
      </c>
      <c r="H1190" s="95">
        <f>INDEX(技能效果!J:J,MATCH(技能效果等级!B1190,技能效果!B:B,0))</f>
        <v>0</v>
      </c>
      <c r="I1190" s="97"/>
      <c r="J1190" s="97"/>
      <c r="K1190" s="97"/>
      <c r="L1190" s="97"/>
      <c r="M1190" s="97"/>
      <c r="N1190" s="96" t="str">
        <f>IF(INDEX(技能效果!L:L,MATCH(技能效果等级!B1190,技能效果!B:B,0))="","",INDEX(技能效果!L:L,MATCH(技能效果等级!B1190,技能效果!B:B,0)))</f>
        <v/>
      </c>
      <c r="O1190" s="95">
        <f>IF(INDEX(技能效果!N:N,MATCH(B1190,技能效果!B:B,0))=0,INDEX(技能效果!M:M,MATCH(技能效果等级!B1190,技能效果!B:B,0)),INDEX(技能效果!M:M,MATCH(技能效果等级!B1190,技能效果!B:B,0))*VLOOKUP(E1190,技能数值计算!$C$19:$D$28,2,FALSE))</f>
        <v>0</v>
      </c>
      <c r="P1190" s="97"/>
      <c r="Q1190" s="97"/>
      <c r="R1190" s="95" t="str">
        <f>IF(INDEX(技能效果!O:O,MATCH(技能效果等级!B1190,技能效果!B:B,0))="","",INDEX(技能效果!O:O,MATCH(技能效果等级!B1190,技能效果!B:B,0)))</f>
        <v/>
      </c>
      <c r="S1190" s="97"/>
      <c r="T1190" s="97"/>
      <c r="U1190" s="97"/>
      <c r="V1190" s="96" t="str">
        <f>IF(INDEX(技能效果!AF:AF,MATCH(技能效果等级!B1190,技能效果!B:B,0))="","",INDEX(技能效果!AF:AF,MATCH(技能效果等级!B1190,技能效果!B:B,0)))</f>
        <v/>
      </c>
      <c r="W1190" s="95">
        <f t="shared" si="16"/>
        <v>110</v>
      </c>
      <c r="X1190" s="97"/>
      <c r="Y1190" s="97"/>
    </row>
    <row r="1191" spans="1:25" ht="16.5" x14ac:dyDescent="0.2">
      <c r="A1191" s="62">
        <v>1188</v>
      </c>
      <c r="B1191" s="95">
        <f>INDEX(技能效果!B:B,MATCH(技能效果等级!W1191,技能效果!AE:AE,0))</f>
        <v>130101101</v>
      </c>
      <c r="C1191" s="95" t="str">
        <f>INDEX(技能效果!C:C,MATCH(技能效果等级!B1191,技能效果!B:B,0))</f>
        <v>阎风吒技能1伤害</v>
      </c>
      <c r="D1191" s="96" t="s">
        <v>873</v>
      </c>
      <c r="E1191" s="95">
        <v>4</v>
      </c>
      <c r="F1191" s="95">
        <f>INDEX(技能效果!H:H,MATCH(技能效果等级!B1191,技能效果!B:B,0))</f>
        <v>1001</v>
      </c>
      <c r="G1191" s="95">
        <f>IF(INDEX(技能效果!K:K,MATCH(B1191,技能效果!B:B,0))=0,INDEX(技能效果!I:I,MATCH(技能效果等级!B1191,技能效果!B:B,0)),INDEX(技能效果!I:I,MATCH(技能效果等级!B1191,技能效果!B:B,0))*VLOOKUP(E1191,技能数值计算!$C$19:$D$28,2,FALSE))</f>
        <v>1.8599999999999999</v>
      </c>
      <c r="H1191" s="95">
        <f>INDEX(技能效果!J:J,MATCH(技能效果等级!B1191,技能效果!B:B,0))</f>
        <v>0</v>
      </c>
      <c r="I1191" s="97"/>
      <c r="J1191" s="97"/>
      <c r="K1191" s="97"/>
      <c r="L1191" s="97"/>
      <c r="M1191" s="97"/>
      <c r="N1191" s="96" t="str">
        <f>IF(INDEX(技能效果!L:L,MATCH(技能效果等级!B1191,技能效果!B:B,0))="","",INDEX(技能效果!L:L,MATCH(技能效果等级!B1191,技能效果!B:B,0)))</f>
        <v/>
      </c>
      <c r="O1191" s="95">
        <f>IF(INDEX(技能效果!N:N,MATCH(B1191,技能效果!B:B,0))=0,INDEX(技能效果!M:M,MATCH(技能效果等级!B1191,技能效果!B:B,0)),INDEX(技能效果!M:M,MATCH(技能效果等级!B1191,技能效果!B:B,0))*VLOOKUP(E1191,技能数值计算!$C$19:$D$28,2,FALSE))</f>
        <v>0</v>
      </c>
      <c r="P1191" s="97"/>
      <c r="Q1191" s="97"/>
      <c r="R1191" s="95" t="str">
        <f>IF(INDEX(技能效果!O:O,MATCH(技能效果等级!B1191,技能效果!B:B,0))="","",INDEX(技能效果!O:O,MATCH(技能效果等级!B1191,技能效果!B:B,0)))</f>
        <v/>
      </c>
      <c r="S1191" s="97"/>
      <c r="T1191" s="97"/>
      <c r="U1191" s="97"/>
      <c r="V1191" s="96" t="str">
        <f>IF(INDEX(技能效果!AF:AF,MATCH(技能效果等级!B1191,技能效果!B:B,0))="","",INDEX(技能效果!AF:AF,MATCH(技能效果等级!B1191,技能效果!B:B,0)))</f>
        <v/>
      </c>
      <c r="W1191" s="95">
        <f t="shared" si="16"/>
        <v>110</v>
      </c>
      <c r="X1191" s="97"/>
      <c r="Y1191" s="97"/>
    </row>
    <row r="1192" spans="1:25" ht="16.5" x14ac:dyDescent="0.2">
      <c r="A1192" s="62">
        <v>1189</v>
      </c>
      <c r="B1192" s="95">
        <f>INDEX(技能效果!B:B,MATCH(技能效果等级!W1192,技能效果!AE:AE,0))</f>
        <v>130101101</v>
      </c>
      <c r="C1192" s="95" t="str">
        <f>INDEX(技能效果!C:C,MATCH(技能效果等级!B1192,技能效果!B:B,0))</f>
        <v>阎风吒技能1伤害</v>
      </c>
      <c r="D1192" s="96" t="s">
        <v>873</v>
      </c>
      <c r="E1192" s="95">
        <v>5</v>
      </c>
      <c r="F1192" s="95">
        <f>INDEX(技能效果!H:H,MATCH(技能效果等级!B1192,技能效果!B:B,0))</f>
        <v>1001</v>
      </c>
      <c r="G1192" s="95">
        <f>IF(INDEX(技能效果!K:K,MATCH(B1192,技能效果!B:B,0))=0,INDEX(技能效果!I:I,MATCH(技能效果等级!B1192,技能效果!B:B,0)),INDEX(技能效果!I:I,MATCH(技能效果等级!B1192,技能效果!B:B,0))*VLOOKUP(E1192,技能数值计算!$C$19:$D$28,2,FALSE))</f>
        <v>1.98</v>
      </c>
      <c r="H1192" s="95">
        <f>INDEX(技能效果!J:J,MATCH(技能效果等级!B1192,技能效果!B:B,0))</f>
        <v>0</v>
      </c>
      <c r="I1192" s="97"/>
      <c r="J1192" s="97"/>
      <c r="K1192" s="97"/>
      <c r="L1192" s="97"/>
      <c r="M1192" s="97"/>
      <c r="N1192" s="96" t="str">
        <f>IF(INDEX(技能效果!L:L,MATCH(技能效果等级!B1192,技能效果!B:B,0))="","",INDEX(技能效果!L:L,MATCH(技能效果等级!B1192,技能效果!B:B,0)))</f>
        <v/>
      </c>
      <c r="O1192" s="95">
        <f>IF(INDEX(技能效果!N:N,MATCH(B1192,技能效果!B:B,0))=0,INDEX(技能效果!M:M,MATCH(技能效果等级!B1192,技能效果!B:B,0)),INDEX(技能效果!M:M,MATCH(技能效果等级!B1192,技能效果!B:B,0))*VLOOKUP(E1192,技能数值计算!$C$19:$D$28,2,FALSE))</f>
        <v>0</v>
      </c>
      <c r="P1192" s="97"/>
      <c r="Q1192" s="97"/>
      <c r="R1192" s="95" t="str">
        <f>IF(INDEX(技能效果!O:O,MATCH(技能效果等级!B1192,技能效果!B:B,0))="","",INDEX(技能效果!O:O,MATCH(技能效果等级!B1192,技能效果!B:B,0)))</f>
        <v/>
      </c>
      <c r="S1192" s="97"/>
      <c r="T1192" s="97"/>
      <c r="U1192" s="97"/>
      <c r="V1192" s="96" t="str">
        <f>IF(INDEX(技能效果!AF:AF,MATCH(技能效果等级!B1192,技能效果!B:B,0))="","",INDEX(技能效果!AF:AF,MATCH(技能效果等级!B1192,技能效果!B:B,0)))</f>
        <v/>
      </c>
      <c r="W1192" s="95">
        <f t="shared" si="16"/>
        <v>110</v>
      </c>
      <c r="X1192" s="97"/>
      <c r="Y1192" s="97"/>
    </row>
    <row r="1193" spans="1:25" ht="16.5" x14ac:dyDescent="0.2">
      <c r="A1193" s="62">
        <v>1190</v>
      </c>
      <c r="B1193" s="95">
        <f>INDEX(技能效果!B:B,MATCH(技能效果等级!W1193,技能效果!AE:AE,0))</f>
        <v>130101101</v>
      </c>
      <c r="C1193" s="95" t="str">
        <f>INDEX(技能效果!C:C,MATCH(技能效果等级!B1193,技能效果!B:B,0))</f>
        <v>阎风吒技能1伤害</v>
      </c>
      <c r="D1193" s="96" t="s">
        <v>873</v>
      </c>
      <c r="E1193" s="95">
        <v>6</v>
      </c>
      <c r="F1193" s="95">
        <f>INDEX(技能效果!H:H,MATCH(技能效果等级!B1193,技能效果!B:B,0))</f>
        <v>1001</v>
      </c>
      <c r="G1193" s="95">
        <f>IF(INDEX(技能效果!K:K,MATCH(B1193,技能效果!B:B,0))=0,INDEX(技能效果!I:I,MATCH(技能效果等级!B1193,技能效果!B:B,0)),INDEX(技能效果!I:I,MATCH(技能效果等级!B1193,技能效果!B:B,0))*VLOOKUP(E1193,技能数值计算!$C$19:$D$28,2,FALSE))</f>
        <v>2.16</v>
      </c>
      <c r="H1193" s="95">
        <f>INDEX(技能效果!J:J,MATCH(技能效果等级!B1193,技能效果!B:B,0))</f>
        <v>0</v>
      </c>
      <c r="I1193" s="97"/>
      <c r="J1193" s="97"/>
      <c r="K1193" s="97"/>
      <c r="L1193" s="97"/>
      <c r="M1193" s="97"/>
      <c r="N1193" s="96" t="str">
        <f>IF(INDEX(技能效果!L:L,MATCH(技能效果等级!B1193,技能效果!B:B,0))="","",INDEX(技能效果!L:L,MATCH(技能效果等级!B1193,技能效果!B:B,0)))</f>
        <v/>
      </c>
      <c r="O1193" s="95">
        <f>IF(INDEX(技能效果!N:N,MATCH(B1193,技能效果!B:B,0))=0,INDEX(技能效果!M:M,MATCH(技能效果等级!B1193,技能效果!B:B,0)),INDEX(技能效果!M:M,MATCH(技能效果等级!B1193,技能效果!B:B,0))*VLOOKUP(E1193,技能数值计算!$C$19:$D$28,2,FALSE))</f>
        <v>0</v>
      </c>
      <c r="P1193" s="97"/>
      <c r="Q1193" s="97"/>
      <c r="R1193" s="95" t="str">
        <f>IF(INDEX(技能效果!O:O,MATCH(技能效果等级!B1193,技能效果!B:B,0))="","",INDEX(技能效果!O:O,MATCH(技能效果等级!B1193,技能效果!B:B,0)))</f>
        <v/>
      </c>
      <c r="S1193" s="97"/>
      <c r="T1193" s="97"/>
      <c r="U1193" s="97"/>
      <c r="V1193" s="96" t="str">
        <f>IF(INDEX(技能效果!AF:AF,MATCH(技能效果等级!B1193,技能效果!B:B,0))="","",INDEX(技能效果!AF:AF,MATCH(技能效果等级!B1193,技能效果!B:B,0)))</f>
        <v/>
      </c>
      <c r="W1193" s="95">
        <f t="shared" si="16"/>
        <v>110</v>
      </c>
      <c r="X1193" s="97"/>
      <c r="Y1193" s="97"/>
    </row>
    <row r="1194" spans="1:25" ht="16.5" x14ac:dyDescent="0.2">
      <c r="A1194" s="62">
        <v>1191</v>
      </c>
      <c r="B1194" s="95">
        <f>INDEX(技能效果!B:B,MATCH(技能效果等级!W1194,技能效果!AE:AE,0))</f>
        <v>130101101</v>
      </c>
      <c r="C1194" s="95" t="str">
        <f>INDEX(技能效果!C:C,MATCH(技能效果等级!B1194,技能效果!B:B,0))</f>
        <v>阎风吒技能1伤害</v>
      </c>
      <c r="D1194" s="96" t="s">
        <v>873</v>
      </c>
      <c r="E1194" s="95">
        <v>7</v>
      </c>
      <c r="F1194" s="95">
        <f>INDEX(技能效果!H:H,MATCH(技能效果等级!B1194,技能效果!B:B,0))</f>
        <v>1001</v>
      </c>
      <c r="G1194" s="95">
        <f>IF(INDEX(技能效果!K:K,MATCH(B1194,技能效果!B:B,0))=0,INDEX(技能效果!I:I,MATCH(技能效果等级!B1194,技能效果!B:B,0)),INDEX(技能效果!I:I,MATCH(技能效果等级!B1194,技能效果!B:B,0))*VLOOKUP(E1194,技能数值计算!$C$19:$D$28,2,FALSE))</f>
        <v>2.34</v>
      </c>
      <c r="H1194" s="95">
        <f>INDEX(技能效果!J:J,MATCH(技能效果等级!B1194,技能效果!B:B,0))</f>
        <v>0</v>
      </c>
      <c r="I1194" s="97"/>
      <c r="J1194" s="97"/>
      <c r="K1194" s="97"/>
      <c r="L1194" s="97"/>
      <c r="M1194" s="97"/>
      <c r="N1194" s="96" t="str">
        <f>IF(INDEX(技能效果!L:L,MATCH(技能效果等级!B1194,技能效果!B:B,0))="","",INDEX(技能效果!L:L,MATCH(技能效果等级!B1194,技能效果!B:B,0)))</f>
        <v/>
      </c>
      <c r="O1194" s="95">
        <f>IF(INDEX(技能效果!N:N,MATCH(B1194,技能效果!B:B,0))=0,INDEX(技能效果!M:M,MATCH(技能效果等级!B1194,技能效果!B:B,0)),INDEX(技能效果!M:M,MATCH(技能效果等级!B1194,技能效果!B:B,0))*VLOOKUP(E1194,技能数值计算!$C$19:$D$28,2,FALSE))</f>
        <v>0</v>
      </c>
      <c r="P1194" s="97"/>
      <c r="Q1194" s="97"/>
      <c r="R1194" s="95" t="str">
        <f>IF(INDEX(技能效果!O:O,MATCH(技能效果等级!B1194,技能效果!B:B,0))="","",INDEX(技能效果!O:O,MATCH(技能效果等级!B1194,技能效果!B:B,0)))</f>
        <v/>
      </c>
      <c r="S1194" s="97"/>
      <c r="T1194" s="97"/>
      <c r="U1194" s="97"/>
      <c r="V1194" s="96" t="str">
        <f>IF(INDEX(技能效果!AF:AF,MATCH(技能效果等级!B1194,技能效果!B:B,0))="","",INDEX(技能效果!AF:AF,MATCH(技能效果等级!B1194,技能效果!B:B,0)))</f>
        <v/>
      </c>
      <c r="W1194" s="95">
        <f t="shared" si="16"/>
        <v>110</v>
      </c>
      <c r="X1194" s="97"/>
      <c r="Y1194" s="97"/>
    </row>
    <row r="1195" spans="1:25" ht="16.5" x14ac:dyDescent="0.2">
      <c r="A1195" s="62">
        <v>1192</v>
      </c>
      <c r="B1195" s="95">
        <f>INDEX(技能效果!B:B,MATCH(技能效果等级!W1195,技能效果!AE:AE,0))</f>
        <v>130101101</v>
      </c>
      <c r="C1195" s="95" t="str">
        <f>INDEX(技能效果!C:C,MATCH(技能效果等级!B1195,技能效果!B:B,0))</f>
        <v>阎风吒技能1伤害</v>
      </c>
      <c r="D1195" s="96" t="s">
        <v>873</v>
      </c>
      <c r="E1195" s="95">
        <v>8</v>
      </c>
      <c r="F1195" s="95">
        <f>INDEX(技能效果!H:H,MATCH(技能效果等级!B1195,技能效果!B:B,0))</f>
        <v>1001</v>
      </c>
      <c r="G1195" s="95">
        <f>IF(INDEX(技能效果!K:K,MATCH(B1195,技能效果!B:B,0))=0,INDEX(技能效果!I:I,MATCH(技能效果等级!B1195,技能效果!B:B,0)),INDEX(技能效果!I:I,MATCH(技能效果等级!B1195,技能效果!B:B,0))*VLOOKUP(E1195,技能数值计算!$C$19:$D$28,2,FALSE))</f>
        <v>2.52</v>
      </c>
      <c r="H1195" s="95">
        <f>INDEX(技能效果!J:J,MATCH(技能效果等级!B1195,技能效果!B:B,0))</f>
        <v>0</v>
      </c>
      <c r="I1195" s="97"/>
      <c r="J1195" s="97"/>
      <c r="K1195" s="97"/>
      <c r="L1195" s="97"/>
      <c r="M1195" s="97"/>
      <c r="N1195" s="96" t="str">
        <f>IF(INDEX(技能效果!L:L,MATCH(技能效果等级!B1195,技能效果!B:B,0))="","",INDEX(技能效果!L:L,MATCH(技能效果等级!B1195,技能效果!B:B,0)))</f>
        <v/>
      </c>
      <c r="O1195" s="95">
        <f>IF(INDEX(技能效果!N:N,MATCH(B1195,技能效果!B:B,0))=0,INDEX(技能效果!M:M,MATCH(技能效果等级!B1195,技能效果!B:B,0)),INDEX(技能效果!M:M,MATCH(技能效果等级!B1195,技能效果!B:B,0))*VLOOKUP(E1195,技能数值计算!$C$19:$D$28,2,FALSE))</f>
        <v>0</v>
      </c>
      <c r="P1195" s="97"/>
      <c r="Q1195" s="97"/>
      <c r="R1195" s="95" t="str">
        <f>IF(INDEX(技能效果!O:O,MATCH(技能效果等级!B1195,技能效果!B:B,0))="","",INDEX(技能效果!O:O,MATCH(技能效果等级!B1195,技能效果!B:B,0)))</f>
        <v/>
      </c>
      <c r="S1195" s="97"/>
      <c r="T1195" s="97"/>
      <c r="U1195" s="97"/>
      <c r="V1195" s="96" t="str">
        <f>IF(INDEX(技能效果!AF:AF,MATCH(技能效果等级!B1195,技能效果!B:B,0))="","",INDEX(技能效果!AF:AF,MATCH(技能效果等级!B1195,技能效果!B:B,0)))</f>
        <v/>
      </c>
      <c r="W1195" s="95">
        <f t="shared" si="16"/>
        <v>110</v>
      </c>
      <c r="X1195" s="97"/>
      <c r="Y1195" s="97"/>
    </row>
    <row r="1196" spans="1:25" ht="16.5" x14ac:dyDescent="0.2">
      <c r="A1196" s="62">
        <v>1193</v>
      </c>
      <c r="B1196" s="95">
        <f>INDEX(技能效果!B:B,MATCH(技能效果等级!W1196,技能效果!AE:AE,0))</f>
        <v>130101101</v>
      </c>
      <c r="C1196" s="95" t="str">
        <f>INDEX(技能效果!C:C,MATCH(技能效果等级!B1196,技能效果!B:B,0))</f>
        <v>阎风吒技能1伤害</v>
      </c>
      <c r="D1196" s="96" t="s">
        <v>873</v>
      </c>
      <c r="E1196" s="95">
        <v>9</v>
      </c>
      <c r="F1196" s="95">
        <f>INDEX(技能效果!H:H,MATCH(技能效果等级!B1196,技能效果!B:B,0))</f>
        <v>1001</v>
      </c>
      <c r="G1196" s="95">
        <f>IF(INDEX(技能效果!K:K,MATCH(B1196,技能效果!B:B,0))=0,INDEX(技能效果!I:I,MATCH(技能效果等级!B1196,技能效果!B:B,0)),INDEX(技能效果!I:I,MATCH(技能效果等级!B1196,技能效果!B:B,0))*VLOOKUP(E1196,技能数值计算!$C$19:$D$28,2,FALSE))</f>
        <v>2.7600000000000002</v>
      </c>
      <c r="H1196" s="95">
        <f>INDEX(技能效果!J:J,MATCH(技能效果等级!B1196,技能效果!B:B,0))</f>
        <v>0</v>
      </c>
      <c r="I1196" s="97"/>
      <c r="J1196" s="97"/>
      <c r="K1196" s="97"/>
      <c r="L1196" s="97"/>
      <c r="M1196" s="97"/>
      <c r="N1196" s="96" t="str">
        <f>IF(INDEX(技能效果!L:L,MATCH(技能效果等级!B1196,技能效果!B:B,0))="","",INDEX(技能效果!L:L,MATCH(技能效果等级!B1196,技能效果!B:B,0)))</f>
        <v/>
      </c>
      <c r="O1196" s="95">
        <f>IF(INDEX(技能效果!N:N,MATCH(B1196,技能效果!B:B,0))=0,INDEX(技能效果!M:M,MATCH(技能效果等级!B1196,技能效果!B:B,0)),INDEX(技能效果!M:M,MATCH(技能效果等级!B1196,技能效果!B:B,0))*VLOOKUP(E1196,技能数值计算!$C$19:$D$28,2,FALSE))</f>
        <v>0</v>
      </c>
      <c r="P1196" s="97"/>
      <c r="Q1196" s="97"/>
      <c r="R1196" s="95" t="str">
        <f>IF(INDEX(技能效果!O:O,MATCH(技能效果等级!B1196,技能效果!B:B,0))="","",INDEX(技能效果!O:O,MATCH(技能效果等级!B1196,技能效果!B:B,0)))</f>
        <v/>
      </c>
      <c r="S1196" s="97"/>
      <c r="T1196" s="97"/>
      <c r="U1196" s="97"/>
      <c r="V1196" s="96" t="str">
        <f>IF(INDEX(技能效果!AF:AF,MATCH(技能效果等级!B1196,技能效果!B:B,0))="","",INDEX(技能效果!AF:AF,MATCH(技能效果等级!B1196,技能效果!B:B,0)))</f>
        <v/>
      </c>
      <c r="W1196" s="95">
        <f t="shared" si="16"/>
        <v>110</v>
      </c>
      <c r="X1196" s="97"/>
      <c r="Y1196" s="97"/>
    </row>
    <row r="1197" spans="1:25" ht="16.5" x14ac:dyDescent="0.2">
      <c r="A1197" s="62">
        <v>1194</v>
      </c>
      <c r="B1197" s="95">
        <f>INDEX(技能效果!B:B,MATCH(技能效果等级!W1197,技能效果!AE:AE,0))</f>
        <v>130101101</v>
      </c>
      <c r="C1197" s="95" t="str">
        <f>INDEX(技能效果!C:C,MATCH(技能效果等级!B1197,技能效果!B:B,0))</f>
        <v>阎风吒技能1伤害</v>
      </c>
      <c r="D1197" s="96" t="s">
        <v>873</v>
      </c>
      <c r="E1197" s="95">
        <v>10</v>
      </c>
      <c r="F1197" s="95">
        <f>INDEX(技能效果!H:H,MATCH(技能效果等级!B1197,技能效果!B:B,0))</f>
        <v>1001</v>
      </c>
      <c r="G1197" s="95">
        <f>IF(INDEX(技能效果!K:K,MATCH(B1197,技能效果!B:B,0))=0,INDEX(技能效果!I:I,MATCH(技能效果等级!B1197,技能效果!B:B,0)),INDEX(技能效果!I:I,MATCH(技能效果等级!B1197,技能效果!B:B,0))*VLOOKUP(E1197,技能数值计算!$C$19:$D$28,2,FALSE))</f>
        <v>3</v>
      </c>
      <c r="H1197" s="95">
        <f>INDEX(技能效果!J:J,MATCH(技能效果等级!B1197,技能效果!B:B,0))</f>
        <v>0</v>
      </c>
      <c r="I1197" s="97"/>
      <c r="J1197" s="97"/>
      <c r="K1197" s="97"/>
      <c r="L1197" s="97"/>
      <c r="M1197" s="97"/>
      <c r="N1197" s="96" t="str">
        <f>IF(INDEX(技能效果!L:L,MATCH(技能效果等级!B1197,技能效果!B:B,0))="","",INDEX(技能效果!L:L,MATCH(技能效果等级!B1197,技能效果!B:B,0)))</f>
        <v/>
      </c>
      <c r="O1197" s="95">
        <f>IF(INDEX(技能效果!N:N,MATCH(B1197,技能效果!B:B,0))=0,INDEX(技能效果!M:M,MATCH(技能效果等级!B1197,技能效果!B:B,0)),INDEX(技能效果!M:M,MATCH(技能效果等级!B1197,技能效果!B:B,0))*VLOOKUP(E1197,技能数值计算!$C$19:$D$28,2,FALSE))</f>
        <v>0</v>
      </c>
      <c r="P1197" s="97"/>
      <c r="Q1197" s="97"/>
      <c r="R1197" s="95" t="str">
        <f>IF(INDEX(技能效果!O:O,MATCH(技能效果等级!B1197,技能效果!B:B,0))="","",INDEX(技能效果!O:O,MATCH(技能效果等级!B1197,技能效果!B:B,0)))</f>
        <v/>
      </c>
      <c r="S1197" s="97"/>
      <c r="T1197" s="97"/>
      <c r="U1197" s="97"/>
      <c r="V1197" s="96" t="str">
        <f>IF(INDEX(技能效果!AF:AF,MATCH(技能效果等级!B1197,技能效果!B:B,0))="","",INDEX(技能效果!AF:AF,MATCH(技能效果等级!B1197,技能效果!B:B,0)))</f>
        <v/>
      </c>
      <c r="W1197" s="95">
        <f t="shared" ref="W1197:W1260" si="17">W1187+1</f>
        <v>110</v>
      </c>
      <c r="X1197" s="97"/>
      <c r="Y1197" s="97"/>
    </row>
    <row r="1198" spans="1:25" ht="16.5" x14ac:dyDescent="0.2">
      <c r="A1198" s="62">
        <v>1195</v>
      </c>
      <c r="B1198" s="95">
        <f>INDEX(技能效果!B:B,MATCH(技能效果等级!W1198,技能效果!AE:AE,0))</f>
        <v>130101102</v>
      </c>
      <c r="C1198" s="95" t="str">
        <f>INDEX(技能效果!C:C,MATCH(技能效果等级!B1198,技能效果!B:B,0))</f>
        <v>阎风吒技能1附加印记</v>
      </c>
      <c r="D1198" s="96" t="s">
        <v>873</v>
      </c>
      <c r="E1198" s="95">
        <v>1</v>
      </c>
      <c r="F1198" s="95">
        <f>INDEX(技能效果!H:H,MATCH(技能效果等级!B1198,技能效果!B:B,0))</f>
        <v>4101</v>
      </c>
      <c r="G1198" s="95">
        <f>IF(INDEX(技能效果!K:K,MATCH(B1198,技能效果!B:B,0))=0,INDEX(技能效果!I:I,MATCH(技能效果等级!B1198,技能效果!B:B,0)),INDEX(技能效果!I:I,MATCH(技能效果等级!B1198,技能效果!B:B,0))*VLOOKUP(E1198,技能数值计算!$C$19:$D$28,2,FALSE))</f>
        <v>0</v>
      </c>
      <c r="H1198" s="95">
        <f>INDEX(技能效果!J:J,MATCH(技能效果等级!B1198,技能效果!B:B,0))</f>
        <v>0</v>
      </c>
      <c r="I1198" s="97"/>
      <c r="J1198" s="97"/>
      <c r="K1198" s="97"/>
      <c r="L1198" s="97"/>
      <c r="M1198" s="97"/>
      <c r="N1198" s="96">
        <f>IF(INDEX(技能效果!L:L,MATCH(技能效果等级!B1198,技能效果!B:B,0))="","",INDEX(技能效果!L:L,MATCH(技能效果等级!B1198,技能效果!B:B,0)))</f>
        <v>101</v>
      </c>
      <c r="O1198" s="95">
        <f>IF(INDEX(技能效果!N:N,MATCH(B1198,技能效果!B:B,0))=0,INDEX(技能效果!M:M,MATCH(技能效果等级!B1198,技能效果!B:B,0)),INDEX(技能效果!M:M,MATCH(技能效果等级!B1198,技能效果!B:B,0))*VLOOKUP(E1198,技能数值计算!$C$19:$D$28,2,FALSE))</f>
        <v>0.5</v>
      </c>
      <c r="P1198" s="97"/>
      <c r="Q1198" s="97"/>
      <c r="R1198" s="95" t="str">
        <f>IF(INDEX(技能效果!O:O,MATCH(技能效果等级!B1198,技能效果!B:B,0))="","",INDEX(技能效果!O:O,MATCH(技能效果等级!B1198,技能效果!B:B,0)))</f>
        <v/>
      </c>
      <c r="S1198" s="97"/>
      <c r="T1198" s="97"/>
      <c r="U1198" s="97"/>
      <c r="V1198" s="96" t="str">
        <f>IF(INDEX(技能效果!AF:AF,MATCH(技能效果等级!B1198,技能效果!B:B,0))="","",INDEX(技能效果!AF:AF,MATCH(技能效果等级!B1198,技能效果!B:B,0)))</f>
        <v/>
      </c>
      <c r="W1198" s="95">
        <f t="shared" si="17"/>
        <v>111</v>
      </c>
      <c r="X1198" s="97"/>
      <c r="Y1198" s="97"/>
    </row>
    <row r="1199" spans="1:25" ht="16.5" x14ac:dyDescent="0.2">
      <c r="A1199" s="62">
        <v>1196</v>
      </c>
      <c r="B1199" s="95">
        <f>INDEX(技能效果!B:B,MATCH(技能效果等级!W1199,技能效果!AE:AE,0))</f>
        <v>130101102</v>
      </c>
      <c r="C1199" s="95" t="str">
        <f>INDEX(技能效果!C:C,MATCH(技能效果等级!B1199,技能效果!B:B,0))</f>
        <v>阎风吒技能1附加印记</v>
      </c>
      <c r="D1199" s="96" t="s">
        <v>873</v>
      </c>
      <c r="E1199" s="95">
        <v>2</v>
      </c>
      <c r="F1199" s="95">
        <f>INDEX(技能效果!H:H,MATCH(技能效果等级!B1199,技能效果!B:B,0))</f>
        <v>4101</v>
      </c>
      <c r="G1199" s="95">
        <f>IF(INDEX(技能效果!K:K,MATCH(B1199,技能效果!B:B,0))=0,INDEX(技能效果!I:I,MATCH(技能效果等级!B1199,技能效果!B:B,0)),INDEX(技能效果!I:I,MATCH(技能效果等级!B1199,技能效果!B:B,0))*VLOOKUP(E1199,技能数值计算!$C$19:$D$28,2,FALSE))</f>
        <v>0</v>
      </c>
      <c r="H1199" s="95">
        <f>INDEX(技能效果!J:J,MATCH(技能效果等级!B1199,技能效果!B:B,0))</f>
        <v>0</v>
      </c>
      <c r="I1199" s="97"/>
      <c r="J1199" s="97"/>
      <c r="K1199" s="97"/>
      <c r="L1199" s="97"/>
      <c r="M1199" s="97"/>
      <c r="N1199" s="96">
        <f>IF(INDEX(技能效果!L:L,MATCH(技能效果等级!B1199,技能效果!B:B,0))="","",INDEX(技能效果!L:L,MATCH(技能效果等级!B1199,技能效果!B:B,0)))</f>
        <v>101</v>
      </c>
      <c r="O1199" s="95">
        <f>IF(INDEX(技能效果!N:N,MATCH(B1199,技能效果!B:B,0))=0,INDEX(技能效果!M:M,MATCH(技能效果等级!B1199,技能效果!B:B,0)),INDEX(技能效果!M:M,MATCH(技能效果等级!B1199,技能效果!B:B,0))*VLOOKUP(E1199,技能数值计算!$C$19:$D$28,2,FALSE))</f>
        <v>0.5</v>
      </c>
      <c r="P1199" s="97"/>
      <c r="Q1199" s="97"/>
      <c r="R1199" s="95" t="str">
        <f>IF(INDEX(技能效果!O:O,MATCH(技能效果等级!B1199,技能效果!B:B,0))="","",INDEX(技能效果!O:O,MATCH(技能效果等级!B1199,技能效果!B:B,0)))</f>
        <v/>
      </c>
      <c r="S1199" s="97"/>
      <c r="T1199" s="97"/>
      <c r="U1199" s="97"/>
      <c r="V1199" s="96" t="str">
        <f>IF(INDEX(技能效果!AF:AF,MATCH(技能效果等级!B1199,技能效果!B:B,0))="","",INDEX(技能效果!AF:AF,MATCH(技能效果等级!B1199,技能效果!B:B,0)))</f>
        <v/>
      </c>
      <c r="W1199" s="95">
        <f t="shared" si="17"/>
        <v>111</v>
      </c>
      <c r="X1199" s="97"/>
      <c r="Y1199" s="97"/>
    </row>
    <row r="1200" spans="1:25" ht="16.5" x14ac:dyDescent="0.2">
      <c r="A1200" s="62">
        <v>1197</v>
      </c>
      <c r="B1200" s="95">
        <f>INDEX(技能效果!B:B,MATCH(技能效果等级!W1200,技能效果!AE:AE,0))</f>
        <v>130101102</v>
      </c>
      <c r="C1200" s="95" t="str">
        <f>INDEX(技能效果!C:C,MATCH(技能效果等级!B1200,技能效果!B:B,0))</f>
        <v>阎风吒技能1附加印记</v>
      </c>
      <c r="D1200" s="96" t="s">
        <v>873</v>
      </c>
      <c r="E1200" s="95">
        <v>3</v>
      </c>
      <c r="F1200" s="95">
        <f>INDEX(技能效果!H:H,MATCH(技能效果等级!B1200,技能效果!B:B,0))</f>
        <v>4101</v>
      </c>
      <c r="G1200" s="95">
        <f>IF(INDEX(技能效果!K:K,MATCH(B1200,技能效果!B:B,0))=0,INDEX(技能效果!I:I,MATCH(技能效果等级!B1200,技能效果!B:B,0)),INDEX(技能效果!I:I,MATCH(技能效果等级!B1200,技能效果!B:B,0))*VLOOKUP(E1200,技能数值计算!$C$19:$D$28,2,FALSE))</f>
        <v>0</v>
      </c>
      <c r="H1200" s="95">
        <f>INDEX(技能效果!J:J,MATCH(技能效果等级!B1200,技能效果!B:B,0))</f>
        <v>0</v>
      </c>
      <c r="I1200" s="97"/>
      <c r="J1200" s="97"/>
      <c r="K1200" s="97"/>
      <c r="L1200" s="97"/>
      <c r="M1200" s="97"/>
      <c r="N1200" s="96">
        <f>IF(INDEX(技能效果!L:L,MATCH(技能效果等级!B1200,技能效果!B:B,0))="","",INDEX(技能效果!L:L,MATCH(技能效果等级!B1200,技能效果!B:B,0)))</f>
        <v>101</v>
      </c>
      <c r="O1200" s="95">
        <f>IF(INDEX(技能效果!N:N,MATCH(B1200,技能效果!B:B,0))=0,INDEX(技能效果!M:M,MATCH(技能效果等级!B1200,技能效果!B:B,0)),INDEX(技能效果!M:M,MATCH(技能效果等级!B1200,技能效果!B:B,0))*VLOOKUP(E1200,技能数值计算!$C$19:$D$28,2,FALSE))</f>
        <v>0.5</v>
      </c>
      <c r="P1200" s="97"/>
      <c r="Q1200" s="97"/>
      <c r="R1200" s="95" t="str">
        <f>IF(INDEX(技能效果!O:O,MATCH(技能效果等级!B1200,技能效果!B:B,0))="","",INDEX(技能效果!O:O,MATCH(技能效果等级!B1200,技能效果!B:B,0)))</f>
        <v/>
      </c>
      <c r="S1200" s="97"/>
      <c r="T1200" s="97"/>
      <c r="U1200" s="97"/>
      <c r="V1200" s="96" t="str">
        <f>IF(INDEX(技能效果!AF:AF,MATCH(技能效果等级!B1200,技能效果!B:B,0))="","",INDEX(技能效果!AF:AF,MATCH(技能效果等级!B1200,技能效果!B:B,0)))</f>
        <v/>
      </c>
      <c r="W1200" s="95">
        <f t="shared" si="17"/>
        <v>111</v>
      </c>
      <c r="X1200" s="97"/>
      <c r="Y1200" s="97"/>
    </row>
    <row r="1201" spans="1:25" ht="16.5" x14ac:dyDescent="0.2">
      <c r="A1201" s="62">
        <v>1198</v>
      </c>
      <c r="B1201" s="95">
        <f>INDEX(技能效果!B:B,MATCH(技能效果等级!W1201,技能效果!AE:AE,0))</f>
        <v>130101102</v>
      </c>
      <c r="C1201" s="95" t="str">
        <f>INDEX(技能效果!C:C,MATCH(技能效果等级!B1201,技能效果!B:B,0))</f>
        <v>阎风吒技能1附加印记</v>
      </c>
      <c r="D1201" s="96" t="s">
        <v>873</v>
      </c>
      <c r="E1201" s="95">
        <v>4</v>
      </c>
      <c r="F1201" s="95">
        <f>INDEX(技能效果!H:H,MATCH(技能效果等级!B1201,技能效果!B:B,0))</f>
        <v>4101</v>
      </c>
      <c r="G1201" s="95">
        <f>IF(INDEX(技能效果!K:K,MATCH(B1201,技能效果!B:B,0))=0,INDEX(技能效果!I:I,MATCH(技能效果等级!B1201,技能效果!B:B,0)),INDEX(技能效果!I:I,MATCH(技能效果等级!B1201,技能效果!B:B,0))*VLOOKUP(E1201,技能数值计算!$C$19:$D$28,2,FALSE))</f>
        <v>0</v>
      </c>
      <c r="H1201" s="95">
        <f>INDEX(技能效果!J:J,MATCH(技能效果等级!B1201,技能效果!B:B,0))</f>
        <v>0</v>
      </c>
      <c r="I1201" s="97"/>
      <c r="J1201" s="97"/>
      <c r="K1201" s="97"/>
      <c r="L1201" s="97"/>
      <c r="M1201" s="97"/>
      <c r="N1201" s="96">
        <f>IF(INDEX(技能效果!L:L,MATCH(技能效果等级!B1201,技能效果!B:B,0))="","",INDEX(技能效果!L:L,MATCH(技能效果等级!B1201,技能效果!B:B,0)))</f>
        <v>101</v>
      </c>
      <c r="O1201" s="95">
        <f>IF(INDEX(技能效果!N:N,MATCH(B1201,技能效果!B:B,0))=0,INDEX(技能效果!M:M,MATCH(技能效果等级!B1201,技能效果!B:B,0)),INDEX(技能效果!M:M,MATCH(技能效果等级!B1201,技能效果!B:B,0))*VLOOKUP(E1201,技能数值计算!$C$19:$D$28,2,FALSE))</f>
        <v>0.5</v>
      </c>
      <c r="P1201" s="97"/>
      <c r="Q1201" s="97"/>
      <c r="R1201" s="95" t="str">
        <f>IF(INDEX(技能效果!O:O,MATCH(技能效果等级!B1201,技能效果!B:B,0))="","",INDEX(技能效果!O:O,MATCH(技能效果等级!B1201,技能效果!B:B,0)))</f>
        <v/>
      </c>
      <c r="S1201" s="97"/>
      <c r="T1201" s="97"/>
      <c r="U1201" s="97"/>
      <c r="V1201" s="96" t="str">
        <f>IF(INDEX(技能效果!AF:AF,MATCH(技能效果等级!B1201,技能效果!B:B,0))="","",INDEX(技能效果!AF:AF,MATCH(技能效果等级!B1201,技能效果!B:B,0)))</f>
        <v/>
      </c>
      <c r="W1201" s="95">
        <f t="shared" si="17"/>
        <v>111</v>
      </c>
      <c r="X1201" s="97"/>
      <c r="Y1201" s="97"/>
    </row>
    <row r="1202" spans="1:25" ht="16.5" x14ac:dyDescent="0.2">
      <c r="A1202" s="62">
        <v>1199</v>
      </c>
      <c r="B1202" s="95">
        <f>INDEX(技能效果!B:B,MATCH(技能效果等级!W1202,技能效果!AE:AE,0))</f>
        <v>130101102</v>
      </c>
      <c r="C1202" s="95" t="str">
        <f>INDEX(技能效果!C:C,MATCH(技能效果等级!B1202,技能效果!B:B,0))</f>
        <v>阎风吒技能1附加印记</v>
      </c>
      <c r="D1202" s="96" t="s">
        <v>873</v>
      </c>
      <c r="E1202" s="95">
        <v>5</v>
      </c>
      <c r="F1202" s="95">
        <f>INDEX(技能效果!H:H,MATCH(技能效果等级!B1202,技能效果!B:B,0))</f>
        <v>4101</v>
      </c>
      <c r="G1202" s="95">
        <f>IF(INDEX(技能效果!K:K,MATCH(B1202,技能效果!B:B,0))=0,INDEX(技能效果!I:I,MATCH(技能效果等级!B1202,技能效果!B:B,0)),INDEX(技能效果!I:I,MATCH(技能效果等级!B1202,技能效果!B:B,0))*VLOOKUP(E1202,技能数值计算!$C$19:$D$28,2,FALSE))</f>
        <v>0</v>
      </c>
      <c r="H1202" s="95">
        <f>INDEX(技能效果!J:J,MATCH(技能效果等级!B1202,技能效果!B:B,0))</f>
        <v>0</v>
      </c>
      <c r="I1202" s="97"/>
      <c r="J1202" s="97"/>
      <c r="K1202" s="97"/>
      <c r="L1202" s="97"/>
      <c r="M1202" s="97"/>
      <c r="N1202" s="96">
        <f>IF(INDEX(技能效果!L:L,MATCH(技能效果等级!B1202,技能效果!B:B,0))="","",INDEX(技能效果!L:L,MATCH(技能效果等级!B1202,技能效果!B:B,0)))</f>
        <v>101</v>
      </c>
      <c r="O1202" s="95">
        <f>IF(INDEX(技能效果!N:N,MATCH(B1202,技能效果!B:B,0))=0,INDEX(技能效果!M:M,MATCH(技能效果等级!B1202,技能效果!B:B,0)),INDEX(技能效果!M:M,MATCH(技能效果等级!B1202,技能效果!B:B,0))*VLOOKUP(E1202,技能数值计算!$C$19:$D$28,2,FALSE))</f>
        <v>0.5</v>
      </c>
      <c r="P1202" s="97"/>
      <c r="Q1202" s="97"/>
      <c r="R1202" s="95" t="str">
        <f>IF(INDEX(技能效果!O:O,MATCH(技能效果等级!B1202,技能效果!B:B,0))="","",INDEX(技能效果!O:O,MATCH(技能效果等级!B1202,技能效果!B:B,0)))</f>
        <v/>
      </c>
      <c r="S1202" s="97"/>
      <c r="T1202" s="97"/>
      <c r="U1202" s="97"/>
      <c r="V1202" s="96" t="str">
        <f>IF(INDEX(技能效果!AF:AF,MATCH(技能效果等级!B1202,技能效果!B:B,0))="","",INDEX(技能效果!AF:AF,MATCH(技能效果等级!B1202,技能效果!B:B,0)))</f>
        <v/>
      </c>
      <c r="W1202" s="95">
        <f t="shared" si="17"/>
        <v>111</v>
      </c>
      <c r="X1202" s="97"/>
      <c r="Y1202" s="97"/>
    </row>
    <row r="1203" spans="1:25" ht="16.5" x14ac:dyDescent="0.2">
      <c r="A1203" s="62">
        <v>1200</v>
      </c>
      <c r="B1203" s="95">
        <f>INDEX(技能效果!B:B,MATCH(技能效果等级!W1203,技能效果!AE:AE,0))</f>
        <v>130101102</v>
      </c>
      <c r="C1203" s="95" t="str">
        <f>INDEX(技能效果!C:C,MATCH(技能效果等级!B1203,技能效果!B:B,0))</f>
        <v>阎风吒技能1附加印记</v>
      </c>
      <c r="D1203" s="96" t="s">
        <v>873</v>
      </c>
      <c r="E1203" s="95">
        <v>6</v>
      </c>
      <c r="F1203" s="95">
        <f>INDEX(技能效果!H:H,MATCH(技能效果等级!B1203,技能效果!B:B,0))</f>
        <v>4101</v>
      </c>
      <c r="G1203" s="95">
        <f>IF(INDEX(技能效果!K:K,MATCH(B1203,技能效果!B:B,0))=0,INDEX(技能效果!I:I,MATCH(技能效果等级!B1203,技能效果!B:B,0)),INDEX(技能效果!I:I,MATCH(技能效果等级!B1203,技能效果!B:B,0))*VLOOKUP(E1203,技能数值计算!$C$19:$D$28,2,FALSE))</f>
        <v>0</v>
      </c>
      <c r="H1203" s="95">
        <f>INDEX(技能效果!J:J,MATCH(技能效果等级!B1203,技能效果!B:B,0))</f>
        <v>0</v>
      </c>
      <c r="I1203" s="97"/>
      <c r="J1203" s="97"/>
      <c r="K1203" s="97"/>
      <c r="L1203" s="97"/>
      <c r="M1203" s="97"/>
      <c r="N1203" s="96">
        <f>IF(INDEX(技能效果!L:L,MATCH(技能效果等级!B1203,技能效果!B:B,0))="","",INDEX(技能效果!L:L,MATCH(技能效果等级!B1203,技能效果!B:B,0)))</f>
        <v>101</v>
      </c>
      <c r="O1203" s="95">
        <f>IF(INDEX(技能效果!N:N,MATCH(B1203,技能效果!B:B,0))=0,INDEX(技能效果!M:M,MATCH(技能效果等级!B1203,技能效果!B:B,0)),INDEX(技能效果!M:M,MATCH(技能效果等级!B1203,技能效果!B:B,0))*VLOOKUP(E1203,技能数值计算!$C$19:$D$28,2,FALSE))</f>
        <v>0.5</v>
      </c>
      <c r="P1203" s="97"/>
      <c r="Q1203" s="97"/>
      <c r="R1203" s="95" t="str">
        <f>IF(INDEX(技能效果!O:O,MATCH(技能效果等级!B1203,技能效果!B:B,0))="","",INDEX(技能效果!O:O,MATCH(技能效果等级!B1203,技能效果!B:B,0)))</f>
        <v/>
      </c>
      <c r="S1203" s="97"/>
      <c r="T1203" s="97"/>
      <c r="U1203" s="97"/>
      <c r="V1203" s="96" t="str">
        <f>IF(INDEX(技能效果!AF:AF,MATCH(技能效果等级!B1203,技能效果!B:B,0))="","",INDEX(技能效果!AF:AF,MATCH(技能效果等级!B1203,技能效果!B:B,0)))</f>
        <v/>
      </c>
      <c r="W1203" s="95">
        <f t="shared" si="17"/>
        <v>111</v>
      </c>
      <c r="X1203" s="97"/>
      <c r="Y1203" s="97"/>
    </row>
    <row r="1204" spans="1:25" ht="16.5" x14ac:dyDescent="0.2">
      <c r="A1204" s="62">
        <v>1201</v>
      </c>
      <c r="B1204" s="95">
        <f>INDEX(技能效果!B:B,MATCH(技能效果等级!W1204,技能效果!AE:AE,0))</f>
        <v>130101102</v>
      </c>
      <c r="C1204" s="95" t="str">
        <f>INDEX(技能效果!C:C,MATCH(技能效果等级!B1204,技能效果!B:B,0))</f>
        <v>阎风吒技能1附加印记</v>
      </c>
      <c r="D1204" s="96" t="s">
        <v>873</v>
      </c>
      <c r="E1204" s="95">
        <v>7</v>
      </c>
      <c r="F1204" s="95">
        <f>INDEX(技能效果!H:H,MATCH(技能效果等级!B1204,技能效果!B:B,0))</f>
        <v>4101</v>
      </c>
      <c r="G1204" s="95">
        <f>IF(INDEX(技能效果!K:K,MATCH(B1204,技能效果!B:B,0))=0,INDEX(技能效果!I:I,MATCH(技能效果等级!B1204,技能效果!B:B,0)),INDEX(技能效果!I:I,MATCH(技能效果等级!B1204,技能效果!B:B,0))*VLOOKUP(E1204,技能数值计算!$C$19:$D$28,2,FALSE))</f>
        <v>0</v>
      </c>
      <c r="H1204" s="95">
        <f>INDEX(技能效果!J:J,MATCH(技能效果等级!B1204,技能效果!B:B,0))</f>
        <v>0</v>
      </c>
      <c r="I1204" s="97"/>
      <c r="J1204" s="97"/>
      <c r="K1204" s="97"/>
      <c r="L1204" s="97"/>
      <c r="M1204" s="97"/>
      <c r="N1204" s="96">
        <f>IF(INDEX(技能效果!L:L,MATCH(技能效果等级!B1204,技能效果!B:B,0))="","",INDEX(技能效果!L:L,MATCH(技能效果等级!B1204,技能效果!B:B,0)))</f>
        <v>101</v>
      </c>
      <c r="O1204" s="95">
        <f>IF(INDEX(技能效果!N:N,MATCH(B1204,技能效果!B:B,0))=0,INDEX(技能效果!M:M,MATCH(技能效果等级!B1204,技能效果!B:B,0)),INDEX(技能效果!M:M,MATCH(技能效果等级!B1204,技能效果!B:B,0))*VLOOKUP(E1204,技能数值计算!$C$19:$D$28,2,FALSE))</f>
        <v>0.5</v>
      </c>
      <c r="P1204" s="97"/>
      <c r="Q1204" s="97"/>
      <c r="R1204" s="95" t="str">
        <f>IF(INDEX(技能效果!O:O,MATCH(技能效果等级!B1204,技能效果!B:B,0))="","",INDEX(技能效果!O:O,MATCH(技能效果等级!B1204,技能效果!B:B,0)))</f>
        <v/>
      </c>
      <c r="S1204" s="97"/>
      <c r="T1204" s="97"/>
      <c r="U1204" s="97"/>
      <c r="V1204" s="96" t="str">
        <f>IF(INDEX(技能效果!AF:AF,MATCH(技能效果等级!B1204,技能效果!B:B,0))="","",INDEX(技能效果!AF:AF,MATCH(技能效果等级!B1204,技能效果!B:B,0)))</f>
        <v/>
      </c>
      <c r="W1204" s="95">
        <f t="shared" si="17"/>
        <v>111</v>
      </c>
      <c r="X1204" s="97"/>
      <c r="Y1204" s="97"/>
    </row>
    <row r="1205" spans="1:25" ht="16.5" x14ac:dyDescent="0.2">
      <c r="A1205" s="62">
        <v>1202</v>
      </c>
      <c r="B1205" s="95">
        <f>INDEX(技能效果!B:B,MATCH(技能效果等级!W1205,技能效果!AE:AE,0))</f>
        <v>130101102</v>
      </c>
      <c r="C1205" s="95" t="str">
        <f>INDEX(技能效果!C:C,MATCH(技能效果等级!B1205,技能效果!B:B,0))</f>
        <v>阎风吒技能1附加印记</v>
      </c>
      <c r="D1205" s="96" t="s">
        <v>873</v>
      </c>
      <c r="E1205" s="95">
        <v>8</v>
      </c>
      <c r="F1205" s="95">
        <f>INDEX(技能效果!H:H,MATCH(技能效果等级!B1205,技能效果!B:B,0))</f>
        <v>4101</v>
      </c>
      <c r="G1205" s="95">
        <f>IF(INDEX(技能效果!K:K,MATCH(B1205,技能效果!B:B,0))=0,INDEX(技能效果!I:I,MATCH(技能效果等级!B1205,技能效果!B:B,0)),INDEX(技能效果!I:I,MATCH(技能效果等级!B1205,技能效果!B:B,0))*VLOOKUP(E1205,技能数值计算!$C$19:$D$28,2,FALSE))</f>
        <v>0</v>
      </c>
      <c r="H1205" s="95">
        <f>INDEX(技能效果!J:J,MATCH(技能效果等级!B1205,技能效果!B:B,0))</f>
        <v>0</v>
      </c>
      <c r="I1205" s="97"/>
      <c r="J1205" s="97"/>
      <c r="K1205" s="97"/>
      <c r="L1205" s="97"/>
      <c r="M1205" s="97"/>
      <c r="N1205" s="96">
        <f>IF(INDEX(技能效果!L:L,MATCH(技能效果等级!B1205,技能效果!B:B,0))="","",INDEX(技能效果!L:L,MATCH(技能效果等级!B1205,技能效果!B:B,0)))</f>
        <v>101</v>
      </c>
      <c r="O1205" s="95">
        <f>IF(INDEX(技能效果!N:N,MATCH(B1205,技能效果!B:B,0))=0,INDEX(技能效果!M:M,MATCH(技能效果等级!B1205,技能效果!B:B,0)),INDEX(技能效果!M:M,MATCH(技能效果等级!B1205,技能效果!B:B,0))*VLOOKUP(E1205,技能数值计算!$C$19:$D$28,2,FALSE))</f>
        <v>0.5</v>
      </c>
      <c r="P1205" s="97"/>
      <c r="Q1205" s="97"/>
      <c r="R1205" s="95" t="str">
        <f>IF(INDEX(技能效果!O:O,MATCH(技能效果等级!B1205,技能效果!B:B,0))="","",INDEX(技能效果!O:O,MATCH(技能效果等级!B1205,技能效果!B:B,0)))</f>
        <v/>
      </c>
      <c r="S1205" s="97"/>
      <c r="T1205" s="97"/>
      <c r="U1205" s="97"/>
      <c r="V1205" s="96" t="str">
        <f>IF(INDEX(技能效果!AF:AF,MATCH(技能效果等级!B1205,技能效果!B:B,0))="","",INDEX(技能效果!AF:AF,MATCH(技能效果等级!B1205,技能效果!B:B,0)))</f>
        <v/>
      </c>
      <c r="W1205" s="95">
        <f t="shared" si="17"/>
        <v>111</v>
      </c>
      <c r="X1205" s="97"/>
      <c r="Y1205" s="97"/>
    </row>
    <row r="1206" spans="1:25" ht="16.5" x14ac:dyDescent="0.2">
      <c r="A1206" s="62">
        <v>1203</v>
      </c>
      <c r="B1206" s="95">
        <f>INDEX(技能效果!B:B,MATCH(技能效果等级!W1206,技能效果!AE:AE,0))</f>
        <v>130101102</v>
      </c>
      <c r="C1206" s="95" t="str">
        <f>INDEX(技能效果!C:C,MATCH(技能效果等级!B1206,技能效果!B:B,0))</f>
        <v>阎风吒技能1附加印记</v>
      </c>
      <c r="D1206" s="96" t="s">
        <v>873</v>
      </c>
      <c r="E1206" s="95">
        <v>9</v>
      </c>
      <c r="F1206" s="95">
        <f>INDEX(技能效果!H:H,MATCH(技能效果等级!B1206,技能效果!B:B,0))</f>
        <v>4101</v>
      </c>
      <c r="G1206" s="95">
        <f>IF(INDEX(技能效果!K:K,MATCH(B1206,技能效果!B:B,0))=0,INDEX(技能效果!I:I,MATCH(技能效果等级!B1206,技能效果!B:B,0)),INDEX(技能效果!I:I,MATCH(技能效果等级!B1206,技能效果!B:B,0))*VLOOKUP(E1206,技能数值计算!$C$19:$D$28,2,FALSE))</f>
        <v>0</v>
      </c>
      <c r="H1206" s="95">
        <f>INDEX(技能效果!J:J,MATCH(技能效果等级!B1206,技能效果!B:B,0))</f>
        <v>0</v>
      </c>
      <c r="I1206" s="97"/>
      <c r="J1206" s="97"/>
      <c r="K1206" s="97"/>
      <c r="L1206" s="97"/>
      <c r="M1206" s="97"/>
      <c r="N1206" s="96">
        <f>IF(INDEX(技能效果!L:L,MATCH(技能效果等级!B1206,技能效果!B:B,0))="","",INDEX(技能效果!L:L,MATCH(技能效果等级!B1206,技能效果!B:B,0)))</f>
        <v>101</v>
      </c>
      <c r="O1206" s="95">
        <f>IF(INDEX(技能效果!N:N,MATCH(B1206,技能效果!B:B,0))=0,INDEX(技能效果!M:M,MATCH(技能效果等级!B1206,技能效果!B:B,0)),INDEX(技能效果!M:M,MATCH(技能效果等级!B1206,技能效果!B:B,0))*VLOOKUP(E1206,技能数值计算!$C$19:$D$28,2,FALSE))</f>
        <v>0.5</v>
      </c>
      <c r="P1206" s="97"/>
      <c r="Q1206" s="97"/>
      <c r="R1206" s="95" t="str">
        <f>IF(INDEX(技能效果!O:O,MATCH(技能效果等级!B1206,技能效果!B:B,0))="","",INDEX(技能效果!O:O,MATCH(技能效果等级!B1206,技能效果!B:B,0)))</f>
        <v/>
      </c>
      <c r="S1206" s="97"/>
      <c r="T1206" s="97"/>
      <c r="U1206" s="97"/>
      <c r="V1206" s="96" t="str">
        <f>IF(INDEX(技能效果!AF:AF,MATCH(技能效果等级!B1206,技能效果!B:B,0))="","",INDEX(技能效果!AF:AF,MATCH(技能效果等级!B1206,技能效果!B:B,0)))</f>
        <v/>
      </c>
      <c r="W1206" s="95">
        <f t="shared" si="17"/>
        <v>111</v>
      </c>
      <c r="X1206" s="97"/>
      <c r="Y1206" s="97"/>
    </row>
    <row r="1207" spans="1:25" ht="16.5" x14ac:dyDescent="0.2">
      <c r="A1207" s="62">
        <v>1204</v>
      </c>
      <c r="B1207" s="95">
        <f>INDEX(技能效果!B:B,MATCH(技能效果等级!W1207,技能效果!AE:AE,0))</f>
        <v>130101102</v>
      </c>
      <c r="C1207" s="95" t="str">
        <f>INDEX(技能效果!C:C,MATCH(技能效果等级!B1207,技能效果!B:B,0))</f>
        <v>阎风吒技能1附加印记</v>
      </c>
      <c r="D1207" s="96" t="s">
        <v>873</v>
      </c>
      <c r="E1207" s="95">
        <v>10</v>
      </c>
      <c r="F1207" s="95">
        <f>INDEX(技能效果!H:H,MATCH(技能效果等级!B1207,技能效果!B:B,0))</f>
        <v>4101</v>
      </c>
      <c r="G1207" s="95">
        <f>IF(INDEX(技能效果!K:K,MATCH(B1207,技能效果!B:B,0))=0,INDEX(技能效果!I:I,MATCH(技能效果等级!B1207,技能效果!B:B,0)),INDEX(技能效果!I:I,MATCH(技能效果等级!B1207,技能效果!B:B,0))*VLOOKUP(E1207,技能数值计算!$C$19:$D$28,2,FALSE))</f>
        <v>0</v>
      </c>
      <c r="H1207" s="95">
        <f>INDEX(技能效果!J:J,MATCH(技能效果等级!B1207,技能效果!B:B,0))</f>
        <v>0</v>
      </c>
      <c r="I1207" s="97"/>
      <c r="J1207" s="97"/>
      <c r="K1207" s="97"/>
      <c r="L1207" s="97"/>
      <c r="M1207" s="97"/>
      <c r="N1207" s="96">
        <f>IF(INDEX(技能效果!L:L,MATCH(技能效果等级!B1207,技能效果!B:B,0))="","",INDEX(技能效果!L:L,MATCH(技能效果等级!B1207,技能效果!B:B,0)))</f>
        <v>101</v>
      </c>
      <c r="O1207" s="95">
        <f>IF(INDEX(技能效果!N:N,MATCH(B1207,技能效果!B:B,0))=0,INDEX(技能效果!M:M,MATCH(技能效果等级!B1207,技能效果!B:B,0)),INDEX(技能效果!M:M,MATCH(技能效果等级!B1207,技能效果!B:B,0))*VLOOKUP(E1207,技能数值计算!$C$19:$D$28,2,FALSE))</f>
        <v>0.5</v>
      </c>
      <c r="P1207" s="97"/>
      <c r="Q1207" s="97"/>
      <c r="R1207" s="95" t="str">
        <f>IF(INDEX(技能效果!O:O,MATCH(技能效果等级!B1207,技能效果!B:B,0))="","",INDEX(技能效果!O:O,MATCH(技能效果等级!B1207,技能效果!B:B,0)))</f>
        <v/>
      </c>
      <c r="S1207" s="97"/>
      <c r="T1207" s="97"/>
      <c r="U1207" s="97"/>
      <c r="V1207" s="96" t="str">
        <f>IF(INDEX(技能效果!AF:AF,MATCH(技能效果等级!B1207,技能效果!B:B,0))="","",INDEX(技能效果!AF:AF,MATCH(技能效果等级!B1207,技能效果!B:B,0)))</f>
        <v/>
      </c>
      <c r="W1207" s="95">
        <f t="shared" si="17"/>
        <v>111</v>
      </c>
      <c r="X1207" s="97"/>
      <c r="Y1207" s="97"/>
    </row>
    <row r="1208" spans="1:25" ht="16.5" x14ac:dyDescent="0.2">
      <c r="A1208" s="62">
        <v>1205</v>
      </c>
      <c r="B1208" s="95">
        <f>INDEX(技能效果!B:B,MATCH(技能效果等级!W1208,技能效果!AE:AE,0))</f>
        <v>130201101</v>
      </c>
      <c r="C1208" s="95" t="str">
        <f>INDEX(技能效果!C:C,MATCH(技能效果等级!B1208,技能效果!B:B,0))</f>
        <v>阎风吒技能2附加印记</v>
      </c>
      <c r="D1208" s="96" t="s">
        <v>873</v>
      </c>
      <c r="E1208" s="95">
        <v>1</v>
      </c>
      <c r="F1208" s="95">
        <f>INDEX(技能效果!H:H,MATCH(技能效果等级!B1208,技能效果!B:B,0))</f>
        <v>4101</v>
      </c>
      <c r="G1208" s="95">
        <f>IF(INDEX(技能效果!K:K,MATCH(B1208,技能效果!B:B,0))=0,INDEX(技能效果!I:I,MATCH(技能效果等级!B1208,技能效果!B:B,0)),INDEX(技能效果!I:I,MATCH(技能效果等级!B1208,技能效果!B:B,0))*VLOOKUP(E1208,技能数值计算!$C$19:$D$28,2,FALSE))</f>
        <v>0</v>
      </c>
      <c r="H1208" s="95">
        <f>INDEX(技能效果!J:J,MATCH(技能效果等级!B1208,技能效果!B:B,0))</f>
        <v>0</v>
      </c>
      <c r="I1208" s="97"/>
      <c r="J1208" s="97"/>
      <c r="K1208" s="97"/>
      <c r="L1208" s="97"/>
      <c r="M1208" s="97"/>
      <c r="N1208" s="96">
        <f>IF(INDEX(技能效果!L:L,MATCH(技能效果等级!B1208,技能效果!B:B,0))="","",INDEX(技能效果!L:L,MATCH(技能效果等级!B1208,技能效果!B:B,0)))</f>
        <v>101</v>
      </c>
      <c r="O1208" s="95">
        <f>IF(INDEX(技能效果!N:N,MATCH(B1208,技能效果!B:B,0))=0,INDEX(技能效果!M:M,MATCH(技能效果等级!B1208,技能效果!B:B,0)),INDEX(技能效果!M:M,MATCH(技能效果等级!B1208,技能效果!B:B,0))*VLOOKUP(E1208,技能数值计算!$C$19:$D$28,2,FALSE))</f>
        <v>0.25</v>
      </c>
      <c r="P1208" s="97"/>
      <c r="Q1208" s="97"/>
      <c r="R1208" s="95" t="str">
        <f>IF(INDEX(技能效果!O:O,MATCH(技能效果等级!B1208,技能效果!B:B,0))="","",INDEX(技能效果!O:O,MATCH(技能效果等级!B1208,技能效果!B:B,0)))</f>
        <v/>
      </c>
      <c r="S1208" s="97"/>
      <c r="T1208" s="97"/>
      <c r="U1208" s="97"/>
      <c r="V1208" s="96" t="str">
        <f>IF(INDEX(技能效果!AF:AF,MATCH(技能效果等级!B1208,技能效果!B:B,0))="","",INDEX(技能效果!AF:AF,MATCH(技能效果等级!B1208,技能效果!B:B,0)))</f>
        <v/>
      </c>
      <c r="W1208" s="95">
        <f t="shared" si="17"/>
        <v>112</v>
      </c>
      <c r="X1208" s="97"/>
      <c r="Y1208" s="97"/>
    </row>
    <row r="1209" spans="1:25" ht="16.5" x14ac:dyDescent="0.2">
      <c r="A1209" s="62">
        <v>1206</v>
      </c>
      <c r="B1209" s="95">
        <f>INDEX(技能效果!B:B,MATCH(技能效果等级!W1209,技能效果!AE:AE,0))</f>
        <v>130201101</v>
      </c>
      <c r="C1209" s="95" t="str">
        <f>INDEX(技能效果!C:C,MATCH(技能效果等级!B1209,技能效果!B:B,0))</f>
        <v>阎风吒技能2附加印记</v>
      </c>
      <c r="D1209" s="96" t="s">
        <v>873</v>
      </c>
      <c r="E1209" s="95">
        <v>2</v>
      </c>
      <c r="F1209" s="95">
        <f>INDEX(技能效果!H:H,MATCH(技能效果等级!B1209,技能效果!B:B,0))</f>
        <v>4101</v>
      </c>
      <c r="G1209" s="95">
        <f>IF(INDEX(技能效果!K:K,MATCH(B1209,技能效果!B:B,0))=0,INDEX(技能效果!I:I,MATCH(技能效果等级!B1209,技能效果!B:B,0)),INDEX(技能效果!I:I,MATCH(技能效果等级!B1209,技能效果!B:B,0))*VLOOKUP(E1209,技能数值计算!$C$19:$D$28,2,FALSE))</f>
        <v>0</v>
      </c>
      <c r="H1209" s="95">
        <f>INDEX(技能效果!J:J,MATCH(技能效果等级!B1209,技能效果!B:B,0))</f>
        <v>0</v>
      </c>
      <c r="I1209" s="97"/>
      <c r="J1209" s="97"/>
      <c r="K1209" s="97"/>
      <c r="L1209" s="97"/>
      <c r="M1209" s="97"/>
      <c r="N1209" s="96">
        <f>IF(INDEX(技能效果!L:L,MATCH(技能效果等级!B1209,技能效果!B:B,0))="","",INDEX(技能效果!L:L,MATCH(技能效果等级!B1209,技能效果!B:B,0)))</f>
        <v>101</v>
      </c>
      <c r="O1209" s="95">
        <f>IF(INDEX(技能效果!N:N,MATCH(B1209,技能效果!B:B,0))=0,INDEX(技能效果!M:M,MATCH(技能效果等级!B1209,技能效果!B:B,0)),INDEX(技能效果!M:M,MATCH(技能效果等级!B1209,技能效果!B:B,0))*VLOOKUP(E1209,技能数值计算!$C$19:$D$28,2,FALSE))</f>
        <v>0.27</v>
      </c>
      <c r="P1209" s="97"/>
      <c r="Q1209" s="97"/>
      <c r="R1209" s="95" t="str">
        <f>IF(INDEX(技能效果!O:O,MATCH(技能效果等级!B1209,技能效果!B:B,0))="","",INDEX(技能效果!O:O,MATCH(技能效果等级!B1209,技能效果!B:B,0)))</f>
        <v/>
      </c>
      <c r="S1209" s="97"/>
      <c r="T1209" s="97"/>
      <c r="U1209" s="97"/>
      <c r="V1209" s="96" t="str">
        <f>IF(INDEX(技能效果!AF:AF,MATCH(技能效果等级!B1209,技能效果!B:B,0))="","",INDEX(技能效果!AF:AF,MATCH(技能效果等级!B1209,技能效果!B:B,0)))</f>
        <v/>
      </c>
      <c r="W1209" s="95">
        <f t="shared" si="17"/>
        <v>112</v>
      </c>
      <c r="X1209" s="97"/>
      <c r="Y1209" s="97"/>
    </row>
    <row r="1210" spans="1:25" ht="16.5" x14ac:dyDescent="0.2">
      <c r="A1210" s="62">
        <v>1207</v>
      </c>
      <c r="B1210" s="95">
        <f>INDEX(技能效果!B:B,MATCH(技能效果等级!W1210,技能效果!AE:AE,0))</f>
        <v>130201101</v>
      </c>
      <c r="C1210" s="95" t="str">
        <f>INDEX(技能效果!C:C,MATCH(技能效果等级!B1210,技能效果!B:B,0))</f>
        <v>阎风吒技能2附加印记</v>
      </c>
      <c r="D1210" s="96" t="s">
        <v>873</v>
      </c>
      <c r="E1210" s="95">
        <v>3</v>
      </c>
      <c r="F1210" s="95">
        <f>INDEX(技能效果!H:H,MATCH(技能效果等级!B1210,技能效果!B:B,0))</f>
        <v>4101</v>
      </c>
      <c r="G1210" s="95">
        <f>IF(INDEX(技能效果!K:K,MATCH(B1210,技能效果!B:B,0))=0,INDEX(技能效果!I:I,MATCH(技能效果等级!B1210,技能效果!B:B,0)),INDEX(技能效果!I:I,MATCH(技能效果等级!B1210,技能效果!B:B,0))*VLOOKUP(E1210,技能数值计算!$C$19:$D$28,2,FALSE))</f>
        <v>0</v>
      </c>
      <c r="H1210" s="95">
        <f>INDEX(技能效果!J:J,MATCH(技能效果等级!B1210,技能效果!B:B,0))</f>
        <v>0</v>
      </c>
      <c r="I1210" s="97"/>
      <c r="J1210" s="97"/>
      <c r="K1210" s="97"/>
      <c r="L1210" s="97"/>
      <c r="M1210" s="97"/>
      <c r="N1210" s="96">
        <f>IF(INDEX(技能效果!L:L,MATCH(技能效果等级!B1210,技能效果!B:B,0))="","",INDEX(技能效果!L:L,MATCH(技能效果等级!B1210,技能效果!B:B,0)))</f>
        <v>101</v>
      </c>
      <c r="O1210" s="95">
        <f>IF(INDEX(技能效果!N:N,MATCH(B1210,技能效果!B:B,0))=0,INDEX(技能效果!M:M,MATCH(技能效果等级!B1210,技能效果!B:B,0)),INDEX(技能效果!M:M,MATCH(技能效果等级!B1210,技能效果!B:B,0))*VLOOKUP(E1210,技能数值计算!$C$19:$D$28,2,FALSE))</f>
        <v>0.28999999999999998</v>
      </c>
      <c r="P1210" s="97"/>
      <c r="Q1210" s="97"/>
      <c r="R1210" s="95" t="str">
        <f>IF(INDEX(技能效果!O:O,MATCH(技能效果等级!B1210,技能效果!B:B,0))="","",INDEX(技能效果!O:O,MATCH(技能效果等级!B1210,技能效果!B:B,0)))</f>
        <v/>
      </c>
      <c r="S1210" s="97"/>
      <c r="T1210" s="97"/>
      <c r="U1210" s="97"/>
      <c r="V1210" s="96" t="str">
        <f>IF(INDEX(技能效果!AF:AF,MATCH(技能效果等级!B1210,技能效果!B:B,0))="","",INDEX(技能效果!AF:AF,MATCH(技能效果等级!B1210,技能效果!B:B,0)))</f>
        <v/>
      </c>
      <c r="W1210" s="95">
        <f t="shared" si="17"/>
        <v>112</v>
      </c>
      <c r="X1210" s="97"/>
      <c r="Y1210" s="97"/>
    </row>
    <row r="1211" spans="1:25" ht="16.5" x14ac:dyDescent="0.2">
      <c r="A1211" s="62">
        <v>1208</v>
      </c>
      <c r="B1211" s="95">
        <f>INDEX(技能效果!B:B,MATCH(技能效果等级!W1211,技能效果!AE:AE,0))</f>
        <v>130201101</v>
      </c>
      <c r="C1211" s="95" t="str">
        <f>INDEX(技能效果!C:C,MATCH(技能效果等级!B1211,技能效果!B:B,0))</f>
        <v>阎风吒技能2附加印记</v>
      </c>
      <c r="D1211" s="96" t="s">
        <v>873</v>
      </c>
      <c r="E1211" s="95">
        <v>4</v>
      </c>
      <c r="F1211" s="95">
        <f>INDEX(技能效果!H:H,MATCH(技能效果等级!B1211,技能效果!B:B,0))</f>
        <v>4101</v>
      </c>
      <c r="G1211" s="95">
        <f>IF(INDEX(技能效果!K:K,MATCH(B1211,技能效果!B:B,0))=0,INDEX(技能效果!I:I,MATCH(技能效果等级!B1211,技能效果!B:B,0)),INDEX(技能效果!I:I,MATCH(技能效果等级!B1211,技能效果!B:B,0))*VLOOKUP(E1211,技能数值计算!$C$19:$D$28,2,FALSE))</f>
        <v>0</v>
      </c>
      <c r="H1211" s="95">
        <f>INDEX(技能效果!J:J,MATCH(技能效果等级!B1211,技能效果!B:B,0))</f>
        <v>0</v>
      </c>
      <c r="I1211" s="97"/>
      <c r="J1211" s="97"/>
      <c r="K1211" s="97"/>
      <c r="L1211" s="97"/>
      <c r="M1211" s="97"/>
      <c r="N1211" s="96">
        <f>IF(INDEX(技能效果!L:L,MATCH(技能效果等级!B1211,技能效果!B:B,0))="","",INDEX(技能效果!L:L,MATCH(技能效果等级!B1211,技能效果!B:B,0)))</f>
        <v>101</v>
      </c>
      <c r="O1211" s="95">
        <f>IF(INDEX(技能效果!N:N,MATCH(B1211,技能效果!B:B,0))=0,INDEX(技能效果!M:M,MATCH(技能效果等级!B1211,技能效果!B:B,0)),INDEX(技能效果!M:M,MATCH(技能效果等级!B1211,技能效果!B:B,0))*VLOOKUP(E1211,技能数值计算!$C$19:$D$28,2,FALSE))</f>
        <v>0.31</v>
      </c>
      <c r="P1211" s="97"/>
      <c r="Q1211" s="97"/>
      <c r="R1211" s="95" t="str">
        <f>IF(INDEX(技能效果!O:O,MATCH(技能效果等级!B1211,技能效果!B:B,0))="","",INDEX(技能效果!O:O,MATCH(技能效果等级!B1211,技能效果!B:B,0)))</f>
        <v/>
      </c>
      <c r="S1211" s="97"/>
      <c r="T1211" s="97"/>
      <c r="U1211" s="97"/>
      <c r="V1211" s="96" t="str">
        <f>IF(INDEX(技能效果!AF:AF,MATCH(技能效果等级!B1211,技能效果!B:B,0))="","",INDEX(技能效果!AF:AF,MATCH(技能效果等级!B1211,技能效果!B:B,0)))</f>
        <v/>
      </c>
      <c r="W1211" s="95">
        <f t="shared" si="17"/>
        <v>112</v>
      </c>
      <c r="X1211" s="97"/>
      <c r="Y1211" s="97"/>
    </row>
    <row r="1212" spans="1:25" ht="16.5" x14ac:dyDescent="0.2">
      <c r="A1212" s="62">
        <v>1209</v>
      </c>
      <c r="B1212" s="95">
        <f>INDEX(技能效果!B:B,MATCH(技能效果等级!W1212,技能效果!AE:AE,0))</f>
        <v>130201101</v>
      </c>
      <c r="C1212" s="95" t="str">
        <f>INDEX(技能效果!C:C,MATCH(技能效果等级!B1212,技能效果!B:B,0))</f>
        <v>阎风吒技能2附加印记</v>
      </c>
      <c r="D1212" s="96" t="s">
        <v>873</v>
      </c>
      <c r="E1212" s="95">
        <v>5</v>
      </c>
      <c r="F1212" s="95">
        <f>INDEX(技能效果!H:H,MATCH(技能效果等级!B1212,技能效果!B:B,0))</f>
        <v>4101</v>
      </c>
      <c r="G1212" s="95">
        <f>IF(INDEX(技能效果!K:K,MATCH(B1212,技能效果!B:B,0))=0,INDEX(技能效果!I:I,MATCH(技能效果等级!B1212,技能效果!B:B,0)),INDEX(技能效果!I:I,MATCH(技能效果等级!B1212,技能效果!B:B,0))*VLOOKUP(E1212,技能数值计算!$C$19:$D$28,2,FALSE))</f>
        <v>0</v>
      </c>
      <c r="H1212" s="95">
        <f>INDEX(技能效果!J:J,MATCH(技能效果等级!B1212,技能效果!B:B,0))</f>
        <v>0</v>
      </c>
      <c r="I1212" s="97"/>
      <c r="J1212" s="97"/>
      <c r="K1212" s="97"/>
      <c r="L1212" s="97"/>
      <c r="M1212" s="97"/>
      <c r="N1212" s="96">
        <f>IF(INDEX(技能效果!L:L,MATCH(技能效果等级!B1212,技能效果!B:B,0))="","",INDEX(技能效果!L:L,MATCH(技能效果等级!B1212,技能效果!B:B,0)))</f>
        <v>101</v>
      </c>
      <c r="O1212" s="95">
        <f>IF(INDEX(技能效果!N:N,MATCH(B1212,技能效果!B:B,0))=0,INDEX(技能效果!M:M,MATCH(技能效果等级!B1212,技能效果!B:B,0)),INDEX(技能效果!M:M,MATCH(技能效果等级!B1212,技能效果!B:B,0))*VLOOKUP(E1212,技能数值计算!$C$19:$D$28,2,FALSE))</f>
        <v>0.33</v>
      </c>
      <c r="P1212" s="97"/>
      <c r="Q1212" s="97"/>
      <c r="R1212" s="95" t="str">
        <f>IF(INDEX(技能效果!O:O,MATCH(技能效果等级!B1212,技能效果!B:B,0))="","",INDEX(技能效果!O:O,MATCH(技能效果等级!B1212,技能效果!B:B,0)))</f>
        <v/>
      </c>
      <c r="S1212" s="97"/>
      <c r="T1212" s="97"/>
      <c r="U1212" s="97"/>
      <c r="V1212" s="96" t="str">
        <f>IF(INDEX(技能效果!AF:AF,MATCH(技能效果等级!B1212,技能效果!B:B,0))="","",INDEX(技能效果!AF:AF,MATCH(技能效果等级!B1212,技能效果!B:B,0)))</f>
        <v/>
      </c>
      <c r="W1212" s="95">
        <f t="shared" si="17"/>
        <v>112</v>
      </c>
      <c r="X1212" s="97"/>
      <c r="Y1212" s="97"/>
    </row>
    <row r="1213" spans="1:25" ht="16.5" x14ac:dyDescent="0.2">
      <c r="A1213" s="62">
        <v>1210</v>
      </c>
      <c r="B1213" s="95">
        <f>INDEX(技能效果!B:B,MATCH(技能效果等级!W1213,技能效果!AE:AE,0))</f>
        <v>130201101</v>
      </c>
      <c r="C1213" s="95" t="str">
        <f>INDEX(技能效果!C:C,MATCH(技能效果等级!B1213,技能效果!B:B,0))</f>
        <v>阎风吒技能2附加印记</v>
      </c>
      <c r="D1213" s="96" t="s">
        <v>873</v>
      </c>
      <c r="E1213" s="95">
        <v>6</v>
      </c>
      <c r="F1213" s="95">
        <f>INDEX(技能效果!H:H,MATCH(技能效果等级!B1213,技能效果!B:B,0))</f>
        <v>4101</v>
      </c>
      <c r="G1213" s="95">
        <f>IF(INDEX(技能效果!K:K,MATCH(B1213,技能效果!B:B,0))=0,INDEX(技能效果!I:I,MATCH(技能效果等级!B1213,技能效果!B:B,0)),INDEX(技能效果!I:I,MATCH(技能效果等级!B1213,技能效果!B:B,0))*VLOOKUP(E1213,技能数值计算!$C$19:$D$28,2,FALSE))</f>
        <v>0</v>
      </c>
      <c r="H1213" s="95">
        <f>INDEX(技能效果!J:J,MATCH(技能效果等级!B1213,技能效果!B:B,0))</f>
        <v>0</v>
      </c>
      <c r="I1213" s="97"/>
      <c r="J1213" s="97"/>
      <c r="K1213" s="97"/>
      <c r="L1213" s="97"/>
      <c r="M1213" s="97"/>
      <c r="N1213" s="96">
        <f>IF(INDEX(技能效果!L:L,MATCH(技能效果等级!B1213,技能效果!B:B,0))="","",INDEX(技能效果!L:L,MATCH(技能效果等级!B1213,技能效果!B:B,0)))</f>
        <v>101</v>
      </c>
      <c r="O1213" s="95">
        <f>IF(INDEX(技能效果!N:N,MATCH(B1213,技能效果!B:B,0))=0,INDEX(技能效果!M:M,MATCH(技能效果等级!B1213,技能效果!B:B,0)),INDEX(技能效果!M:M,MATCH(技能效果等级!B1213,技能效果!B:B,0))*VLOOKUP(E1213,技能数值计算!$C$19:$D$28,2,FALSE))</f>
        <v>0.36</v>
      </c>
      <c r="P1213" s="97"/>
      <c r="Q1213" s="97"/>
      <c r="R1213" s="95" t="str">
        <f>IF(INDEX(技能效果!O:O,MATCH(技能效果等级!B1213,技能效果!B:B,0))="","",INDEX(技能效果!O:O,MATCH(技能效果等级!B1213,技能效果!B:B,0)))</f>
        <v/>
      </c>
      <c r="S1213" s="97"/>
      <c r="T1213" s="97"/>
      <c r="U1213" s="97"/>
      <c r="V1213" s="96" t="str">
        <f>IF(INDEX(技能效果!AF:AF,MATCH(技能效果等级!B1213,技能效果!B:B,0))="","",INDEX(技能效果!AF:AF,MATCH(技能效果等级!B1213,技能效果!B:B,0)))</f>
        <v/>
      </c>
      <c r="W1213" s="95">
        <f t="shared" si="17"/>
        <v>112</v>
      </c>
      <c r="X1213" s="97"/>
      <c r="Y1213" s="97"/>
    </row>
    <row r="1214" spans="1:25" ht="16.5" x14ac:dyDescent="0.2">
      <c r="A1214" s="62">
        <v>1211</v>
      </c>
      <c r="B1214" s="95">
        <f>INDEX(技能效果!B:B,MATCH(技能效果等级!W1214,技能效果!AE:AE,0))</f>
        <v>130201101</v>
      </c>
      <c r="C1214" s="95" t="str">
        <f>INDEX(技能效果!C:C,MATCH(技能效果等级!B1214,技能效果!B:B,0))</f>
        <v>阎风吒技能2附加印记</v>
      </c>
      <c r="D1214" s="96" t="s">
        <v>873</v>
      </c>
      <c r="E1214" s="95">
        <v>7</v>
      </c>
      <c r="F1214" s="95">
        <f>INDEX(技能效果!H:H,MATCH(技能效果等级!B1214,技能效果!B:B,0))</f>
        <v>4101</v>
      </c>
      <c r="G1214" s="95">
        <f>IF(INDEX(技能效果!K:K,MATCH(B1214,技能效果!B:B,0))=0,INDEX(技能效果!I:I,MATCH(技能效果等级!B1214,技能效果!B:B,0)),INDEX(技能效果!I:I,MATCH(技能效果等级!B1214,技能效果!B:B,0))*VLOOKUP(E1214,技能数值计算!$C$19:$D$28,2,FALSE))</f>
        <v>0</v>
      </c>
      <c r="H1214" s="95">
        <f>INDEX(技能效果!J:J,MATCH(技能效果等级!B1214,技能效果!B:B,0))</f>
        <v>0</v>
      </c>
      <c r="I1214" s="97"/>
      <c r="J1214" s="97"/>
      <c r="K1214" s="97"/>
      <c r="L1214" s="97"/>
      <c r="M1214" s="97"/>
      <c r="N1214" s="96">
        <f>IF(INDEX(技能效果!L:L,MATCH(技能效果等级!B1214,技能效果!B:B,0))="","",INDEX(技能效果!L:L,MATCH(技能效果等级!B1214,技能效果!B:B,0)))</f>
        <v>101</v>
      </c>
      <c r="O1214" s="95">
        <f>IF(INDEX(技能效果!N:N,MATCH(B1214,技能效果!B:B,0))=0,INDEX(技能效果!M:M,MATCH(技能效果等级!B1214,技能效果!B:B,0)),INDEX(技能效果!M:M,MATCH(技能效果等级!B1214,技能效果!B:B,0))*VLOOKUP(E1214,技能数值计算!$C$19:$D$28,2,FALSE))</f>
        <v>0.39</v>
      </c>
      <c r="P1214" s="97"/>
      <c r="Q1214" s="97"/>
      <c r="R1214" s="95" t="str">
        <f>IF(INDEX(技能效果!O:O,MATCH(技能效果等级!B1214,技能效果!B:B,0))="","",INDEX(技能效果!O:O,MATCH(技能效果等级!B1214,技能效果!B:B,0)))</f>
        <v/>
      </c>
      <c r="S1214" s="97"/>
      <c r="T1214" s="97"/>
      <c r="U1214" s="97"/>
      <c r="V1214" s="96" t="str">
        <f>IF(INDEX(技能效果!AF:AF,MATCH(技能效果等级!B1214,技能效果!B:B,0))="","",INDEX(技能效果!AF:AF,MATCH(技能效果等级!B1214,技能效果!B:B,0)))</f>
        <v/>
      </c>
      <c r="W1214" s="95">
        <f t="shared" si="17"/>
        <v>112</v>
      </c>
      <c r="X1214" s="97"/>
      <c r="Y1214" s="97"/>
    </row>
    <row r="1215" spans="1:25" ht="16.5" x14ac:dyDescent="0.2">
      <c r="A1215" s="62">
        <v>1212</v>
      </c>
      <c r="B1215" s="95">
        <f>INDEX(技能效果!B:B,MATCH(技能效果等级!W1215,技能效果!AE:AE,0))</f>
        <v>130201101</v>
      </c>
      <c r="C1215" s="95" t="str">
        <f>INDEX(技能效果!C:C,MATCH(技能效果等级!B1215,技能效果!B:B,0))</f>
        <v>阎风吒技能2附加印记</v>
      </c>
      <c r="D1215" s="96" t="s">
        <v>873</v>
      </c>
      <c r="E1215" s="95">
        <v>8</v>
      </c>
      <c r="F1215" s="95">
        <f>INDEX(技能效果!H:H,MATCH(技能效果等级!B1215,技能效果!B:B,0))</f>
        <v>4101</v>
      </c>
      <c r="G1215" s="95">
        <f>IF(INDEX(技能效果!K:K,MATCH(B1215,技能效果!B:B,0))=0,INDEX(技能效果!I:I,MATCH(技能效果等级!B1215,技能效果!B:B,0)),INDEX(技能效果!I:I,MATCH(技能效果等级!B1215,技能效果!B:B,0))*VLOOKUP(E1215,技能数值计算!$C$19:$D$28,2,FALSE))</f>
        <v>0</v>
      </c>
      <c r="H1215" s="95">
        <f>INDEX(技能效果!J:J,MATCH(技能效果等级!B1215,技能效果!B:B,0))</f>
        <v>0</v>
      </c>
      <c r="I1215" s="97"/>
      <c r="J1215" s="97"/>
      <c r="K1215" s="97"/>
      <c r="L1215" s="97"/>
      <c r="M1215" s="97"/>
      <c r="N1215" s="96">
        <f>IF(INDEX(技能效果!L:L,MATCH(技能效果等级!B1215,技能效果!B:B,0))="","",INDEX(技能效果!L:L,MATCH(技能效果等级!B1215,技能效果!B:B,0)))</f>
        <v>101</v>
      </c>
      <c r="O1215" s="95">
        <f>IF(INDEX(技能效果!N:N,MATCH(B1215,技能效果!B:B,0))=0,INDEX(技能效果!M:M,MATCH(技能效果等级!B1215,技能效果!B:B,0)),INDEX(技能效果!M:M,MATCH(技能效果等级!B1215,技能效果!B:B,0))*VLOOKUP(E1215,技能数值计算!$C$19:$D$28,2,FALSE))</f>
        <v>0.42</v>
      </c>
      <c r="P1215" s="97"/>
      <c r="Q1215" s="97"/>
      <c r="R1215" s="95" t="str">
        <f>IF(INDEX(技能效果!O:O,MATCH(技能效果等级!B1215,技能效果!B:B,0))="","",INDEX(技能效果!O:O,MATCH(技能效果等级!B1215,技能效果!B:B,0)))</f>
        <v/>
      </c>
      <c r="S1215" s="97"/>
      <c r="T1215" s="97"/>
      <c r="U1215" s="97"/>
      <c r="V1215" s="96" t="str">
        <f>IF(INDEX(技能效果!AF:AF,MATCH(技能效果等级!B1215,技能效果!B:B,0))="","",INDEX(技能效果!AF:AF,MATCH(技能效果等级!B1215,技能效果!B:B,0)))</f>
        <v/>
      </c>
      <c r="W1215" s="95">
        <f t="shared" si="17"/>
        <v>112</v>
      </c>
      <c r="X1215" s="97"/>
      <c r="Y1215" s="97"/>
    </row>
    <row r="1216" spans="1:25" ht="16.5" x14ac:dyDescent="0.2">
      <c r="A1216" s="62">
        <v>1213</v>
      </c>
      <c r="B1216" s="95">
        <f>INDEX(技能效果!B:B,MATCH(技能效果等级!W1216,技能效果!AE:AE,0))</f>
        <v>130201101</v>
      </c>
      <c r="C1216" s="95" t="str">
        <f>INDEX(技能效果!C:C,MATCH(技能效果等级!B1216,技能效果!B:B,0))</f>
        <v>阎风吒技能2附加印记</v>
      </c>
      <c r="D1216" s="96" t="s">
        <v>873</v>
      </c>
      <c r="E1216" s="95">
        <v>9</v>
      </c>
      <c r="F1216" s="95">
        <f>INDEX(技能效果!H:H,MATCH(技能效果等级!B1216,技能效果!B:B,0))</f>
        <v>4101</v>
      </c>
      <c r="G1216" s="95">
        <f>IF(INDEX(技能效果!K:K,MATCH(B1216,技能效果!B:B,0))=0,INDEX(技能效果!I:I,MATCH(技能效果等级!B1216,技能效果!B:B,0)),INDEX(技能效果!I:I,MATCH(技能效果等级!B1216,技能效果!B:B,0))*VLOOKUP(E1216,技能数值计算!$C$19:$D$28,2,FALSE))</f>
        <v>0</v>
      </c>
      <c r="H1216" s="95">
        <f>INDEX(技能效果!J:J,MATCH(技能效果等级!B1216,技能效果!B:B,0))</f>
        <v>0</v>
      </c>
      <c r="I1216" s="97"/>
      <c r="J1216" s="97"/>
      <c r="K1216" s="97"/>
      <c r="L1216" s="97"/>
      <c r="M1216" s="97"/>
      <c r="N1216" s="96">
        <f>IF(INDEX(技能效果!L:L,MATCH(技能效果等级!B1216,技能效果!B:B,0))="","",INDEX(技能效果!L:L,MATCH(技能效果等级!B1216,技能效果!B:B,0)))</f>
        <v>101</v>
      </c>
      <c r="O1216" s="95">
        <f>IF(INDEX(技能效果!N:N,MATCH(B1216,技能效果!B:B,0))=0,INDEX(技能效果!M:M,MATCH(技能效果等级!B1216,技能效果!B:B,0)),INDEX(技能效果!M:M,MATCH(技能效果等级!B1216,技能效果!B:B,0))*VLOOKUP(E1216,技能数值计算!$C$19:$D$28,2,FALSE))</f>
        <v>0.46</v>
      </c>
      <c r="P1216" s="97"/>
      <c r="Q1216" s="97"/>
      <c r="R1216" s="95" t="str">
        <f>IF(INDEX(技能效果!O:O,MATCH(技能效果等级!B1216,技能效果!B:B,0))="","",INDEX(技能效果!O:O,MATCH(技能效果等级!B1216,技能效果!B:B,0)))</f>
        <v/>
      </c>
      <c r="S1216" s="97"/>
      <c r="T1216" s="97"/>
      <c r="U1216" s="97"/>
      <c r="V1216" s="96" t="str">
        <f>IF(INDEX(技能效果!AF:AF,MATCH(技能效果等级!B1216,技能效果!B:B,0))="","",INDEX(技能效果!AF:AF,MATCH(技能效果等级!B1216,技能效果!B:B,0)))</f>
        <v/>
      </c>
      <c r="W1216" s="95">
        <f t="shared" si="17"/>
        <v>112</v>
      </c>
      <c r="X1216" s="97"/>
      <c r="Y1216" s="97"/>
    </row>
    <row r="1217" spans="1:25" ht="16.5" x14ac:dyDescent="0.2">
      <c r="A1217" s="62">
        <v>1214</v>
      </c>
      <c r="B1217" s="95">
        <f>INDEX(技能效果!B:B,MATCH(技能效果等级!W1217,技能效果!AE:AE,0))</f>
        <v>130201101</v>
      </c>
      <c r="C1217" s="95" t="str">
        <f>INDEX(技能效果!C:C,MATCH(技能效果等级!B1217,技能效果!B:B,0))</f>
        <v>阎风吒技能2附加印记</v>
      </c>
      <c r="D1217" s="96" t="s">
        <v>873</v>
      </c>
      <c r="E1217" s="95">
        <v>10</v>
      </c>
      <c r="F1217" s="95">
        <f>INDEX(技能效果!H:H,MATCH(技能效果等级!B1217,技能效果!B:B,0))</f>
        <v>4101</v>
      </c>
      <c r="G1217" s="95">
        <f>IF(INDEX(技能效果!K:K,MATCH(B1217,技能效果!B:B,0))=0,INDEX(技能效果!I:I,MATCH(技能效果等级!B1217,技能效果!B:B,0)),INDEX(技能效果!I:I,MATCH(技能效果等级!B1217,技能效果!B:B,0))*VLOOKUP(E1217,技能数值计算!$C$19:$D$28,2,FALSE))</f>
        <v>0</v>
      </c>
      <c r="H1217" s="95">
        <f>INDEX(技能效果!J:J,MATCH(技能效果等级!B1217,技能效果!B:B,0))</f>
        <v>0</v>
      </c>
      <c r="I1217" s="97"/>
      <c r="J1217" s="97"/>
      <c r="K1217" s="97"/>
      <c r="L1217" s="97"/>
      <c r="M1217" s="97"/>
      <c r="N1217" s="96">
        <f>IF(INDEX(技能效果!L:L,MATCH(技能效果等级!B1217,技能效果!B:B,0))="","",INDEX(技能效果!L:L,MATCH(技能效果等级!B1217,技能效果!B:B,0)))</f>
        <v>101</v>
      </c>
      <c r="O1217" s="95">
        <f>IF(INDEX(技能效果!N:N,MATCH(B1217,技能效果!B:B,0))=0,INDEX(技能效果!M:M,MATCH(技能效果等级!B1217,技能效果!B:B,0)),INDEX(技能效果!M:M,MATCH(技能效果等级!B1217,技能效果!B:B,0))*VLOOKUP(E1217,技能数值计算!$C$19:$D$28,2,FALSE))</f>
        <v>0.5</v>
      </c>
      <c r="P1217" s="97"/>
      <c r="Q1217" s="97"/>
      <c r="R1217" s="95" t="str">
        <f>IF(INDEX(技能效果!O:O,MATCH(技能效果等级!B1217,技能效果!B:B,0))="","",INDEX(技能效果!O:O,MATCH(技能效果等级!B1217,技能效果!B:B,0)))</f>
        <v/>
      </c>
      <c r="S1217" s="97"/>
      <c r="T1217" s="97"/>
      <c r="U1217" s="97"/>
      <c r="V1217" s="96" t="str">
        <f>IF(INDEX(技能效果!AF:AF,MATCH(技能效果等级!B1217,技能效果!B:B,0))="","",INDEX(技能效果!AF:AF,MATCH(技能效果等级!B1217,技能效果!B:B,0)))</f>
        <v/>
      </c>
      <c r="W1217" s="95">
        <f t="shared" si="17"/>
        <v>112</v>
      </c>
      <c r="X1217" s="97"/>
      <c r="Y1217" s="97"/>
    </row>
    <row r="1218" spans="1:25" ht="16.5" x14ac:dyDescent="0.2">
      <c r="A1218" s="62">
        <v>1215</v>
      </c>
      <c r="B1218" s="95">
        <f>INDEX(技能效果!B:B,MATCH(技能效果等级!W1218,技能效果!AE:AE,0))</f>
        <v>130101201</v>
      </c>
      <c r="C1218" s="95" t="str">
        <f>INDEX(技能效果!C:C,MATCH(技能效果等级!B1218,技能效果!B:B,0))</f>
        <v>南御夫技能1伤害</v>
      </c>
      <c r="D1218" s="96" t="s">
        <v>873</v>
      </c>
      <c r="E1218" s="95">
        <v>1</v>
      </c>
      <c r="F1218" s="95">
        <f>INDEX(技能效果!H:H,MATCH(技能效果等级!B1218,技能效果!B:B,0))</f>
        <v>1001</v>
      </c>
      <c r="G1218" s="95">
        <f>IF(INDEX(技能效果!K:K,MATCH(B1218,技能效果!B:B,0))=0,INDEX(技能效果!I:I,MATCH(技能效果等级!B1218,技能效果!B:B,0)),INDEX(技能效果!I:I,MATCH(技能效果等级!B1218,技能效果!B:B,0))*VLOOKUP(E1218,技能数值计算!$C$19:$D$28,2,FALSE))</f>
        <v>1</v>
      </c>
      <c r="H1218" s="95">
        <f>INDEX(技能效果!J:J,MATCH(技能效果等级!B1218,技能效果!B:B,0))</f>
        <v>0</v>
      </c>
      <c r="I1218" s="97"/>
      <c r="J1218" s="97"/>
      <c r="K1218" s="97"/>
      <c r="L1218" s="97"/>
      <c r="M1218" s="97"/>
      <c r="N1218" s="96" t="str">
        <f>IF(INDEX(技能效果!L:L,MATCH(技能效果等级!B1218,技能效果!B:B,0))="","",INDEX(技能效果!L:L,MATCH(技能效果等级!B1218,技能效果!B:B,0)))</f>
        <v/>
      </c>
      <c r="O1218" s="95">
        <f>IF(INDEX(技能效果!N:N,MATCH(B1218,技能效果!B:B,0))=0,INDEX(技能效果!M:M,MATCH(技能效果等级!B1218,技能效果!B:B,0)),INDEX(技能效果!M:M,MATCH(技能效果等级!B1218,技能效果!B:B,0))*VLOOKUP(E1218,技能数值计算!$C$19:$D$28,2,FALSE))</f>
        <v>0</v>
      </c>
      <c r="P1218" s="97"/>
      <c r="Q1218" s="97"/>
      <c r="R1218" s="95" t="str">
        <f>IF(INDEX(技能效果!O:O,MATCH(技能效果等级!B1218,技能效果!B:B,0))="","",INDEX(技能效果!O:O,MATCH(技能效果等级!B1218,技能效果!B:B,0)))</f>
        <v/>
      </c>
      <c r="S1218" s="97"/>
      <c r="T1218" s="97"/>
      <c r="U1218" s="97"/>
      <c r="V1218" s="96" t="str">
        <f>IF(INDEX(技能效果!AF:AF,MATCH(技能效果等级!B1218,技能效果!B:B,0))="","",INDEX(技能效果!AF:AF,MATCH(技能效果等级!B1218,技能效果!B:B,0)))</f>
        <v/>
      </c>
      <c r="W1218" s="95">
        <f t="shared" si="17"/>
        <v>113</v>
      </c>
      <c r="X1218" s="97"/>
      <c r="Y1218" s="97"/>
    </row>
    <row r="1219" spans="1:25" ht="16.5" x14ac:dyDescent="0.2">
      <c r="A1219" s="62">
        <v>1216</v>
      </c>
      <c r="B1219" s="95">
        <f>INDEX(技能效果!B:B,MATCH(技能效果等级!W1219,技能效果!AE:AE,0))</f>
        <v>130101201</v>
      </c>
      <c r="C1219" s="95" t="str">
        <f>INDEX(技能效果!C:C,MATCH(技能效果等级!B1219,技能效果!B:B,0))</f>
        <v>南御夫技能1伤害</v>
      </c>
      <c r="D1219" s="96" t="s">
        <v>873</v>
      </c>
      <c r="E1219" s="95">
        <v>2</v>
      </c>
      <c r="F1219" s="95">
        <f>INDEX(技能效果!H:H,MATCH(技能效果等级!B1219,技能效果!B:B,0))</f>
        <v>1001</v>
      </c>
      <c r="G1219" s="95">
        <f>IF(INDEX(技能效果!K:K,MATCH(B1219,技能效果!B:B,0))=0,INDEX(技能效果!I:I,MATCH(技能效果等级!B1219,技能效果!B:B,0)),INDEX(技能效果!I:I,MATCH(技能效果等级!B1219,技能效果!B:B,0))*VLOOKUP(E1219,技能数值计算!$C$19:$D$28,2,FALSE))</f>
        <v>1.08</v>
      </c>
      <c r="H1219" s="95">
        <f>INDEX(技能效果!J:J,MATCH(技能效果等级!B1219,技能效果!B:B,0))</f>
        <v>0</v>
      </c>
      <c r="I1219" s="97"/>
      <c r="J1219" s="97"/>
      <c r="K1219" s="97"/>
      <c r="L1219" s="97"/>
      <c r="M1219" s="97"/>
      <c r="N1219" s="96" t="str">
        <f>IF(INDEX(技能效果!L:L,MATCH(技能效果等级!B1219,技能效果!B:B,0))="","",INDEX(技能效果!L:L,MATCH(技能效果等级!B1219,技能效果!B:B,0)))</f>
        <v/>
      </c>
      <c r="O1219" s="95">
        <f>IF(INDEX(技能效果!N:N,MATCH(B1219,技能效果!B:B,0))=0,INDEX(技能效果!M:M,MATCH(技能效果等级!B1219,技能效果!B:B,0)),INDEX(技能效果!M:M,MATCH(技能效果等级!B1219,技能效果!B:B,0))*VLOOKUP(E1219,技能数值计算!$C$19:$D$28,2,FALSE))</f>
        <v>0</v>
      </c>
      <c r="P1219" s="97"/>
      <c r="Q1219" s="97"/>
      <c r="R1219" s="95" t="str">
        <f>IF(INDEX(技能效果!O:O,MATCH(技能效果等级!B1219,技能效果!B:B,0))="","",INDEX(技能效果!O:O,MATCH(技能效果等级!B1219,技能效果!B:B,0)))</f>
        <v/>
      </c>
      <c r="S1219" s="97"/>
      <c r="T1219" s="97"/>
      <c r="U1219" s="97"/>
      <c r="V1219" s="96" t="str">
        <f>IF(INDEX(技能效果!AF:AF,MATCH(技能效果等级!B1219,技能效果!B:B,0))="","",INDEX(技能效果!AF:AF,MATCH(技能效果等级!B1219,技能效果!B:B,0)))</f>
        <v/>
      </c>
      <c r="W1219" s="95">
        <f t="shared" si="17"/>
        <v>113</v>
      </c>
      <c r="X1219" s="97"/>
      <c r="Y1219" s="97"/>
    </row>
    <row r="1220" spans="1:25" ht="16.5" x14ac:dyDescent="0.2">
      <c r="A1220" s="62">
        <v>1217</v>
      </c>
      <c r="B1220" s="95">
        <f>INDEX(技能效果!B:B,MATCH(技能效果等级!W1220,技能效果!AE:AE,0))</f>
        <v>130101201</v>
      </c>
      <c r="C1220" s="95" t="str">
        <f>INDEX(技能效果!C:C,MATCH(技能效果等级!B1220,技能效果!B:B,0))</f>
        <v>南御夫技能1伤害</v>
      </c>
      <c r="D1220" s="96" t="s">
        <v>873</v>
      </c>
      <c r="E1220" s="95">
        <v>3</v>
      </c>
      <c r="F1220" s="95">
        <f>INDEX(技能效果!H:H,MATCH(技能效果等级!B1220,技能效果!B:B,0))</f>
        <v>1001</v>
      </c>
      <c r="G1220" s="95">
        <f>IF(INDEX(技能效果!K:K,MATCH(B1220,技能效果!B:B,0))=0,INDEX(技能效果!I:I,MATCH(技能效果等级!B1220,技能效果!B:B,0)),INDEX(技能效果!I:I,MATCH(技能效果等级!B1220,技能效果!B:B,0))*VLOOKUP(E1220,技能数值计算!$C$19:$D$28,2,FALSE))</f>
        <v>1.1599999999999999</v>
      </c>
      <c r="H1220" s="95">
        <f>INDEX(技能效果!J:J,MATCH(技能效果等级!B1220,技能效果!B:B,0))</f>
        <v>0</v>
      </c>
      <c r="I1220" s="97"/>
      <c r="J1220" s="97"/>
      <c r="K1220" s="97"/>
      <c r="L1220" s="97"/>
      <c r="M1220" s="97"/>
      <c r="N1220" s="96" t="str">
        <f>IF(INDEX(技能效果!L:L,MATCH(技能效果等级!B1220,技能效果!B:B,0))="","",INDEX(技能效果!L:L,MATCH(技能效果等级!B1220,技能效果!B:B,0)))</f>
        <v/>
      </c>
      <c r="O1220" s="95">
        <f>IF(INDEX(技能效果!N:N,MATCH(B1220,技能效果!B:B,0))=0,INDEX(技能效果!M:M,MATCH(技能效果等级!B1220,技能效果!B:B,0)),INDEX(技能效果!M:M,MATCH(技能效果等级!B1220,技能效果!B:B,0))*VLOOKUP(E1220,技能数值计算!$C$19:$D$28,2,FALSE))</f>
        <v>0</v>
      </c>
      <c r="P1220" s="97"/>
      <c r="Q1220" s="97"/>
      <c r="R1220" s="95" t="str">
        <f>IF(INDEX(技能效果!O:O,MATCH(技能效果等级!B1220,技能效果!B:B,0))="","",INDEX(技能效果!O:O,MATCH(技能效果等级!B1220,技能效果!B:B,0)))</f>
        <v/>
      </c>
      <c r="S1220" s="97"/>
      <c r="T1220" s="97"/>
      <c r="U1220" s="97"/>
      <c r="V1220" s="96" t="str">
        <f>IF(INDEX(技能效果!AF:AF,MATCH(技能效果等级!B1220,技能效果!B:B,0))="","",INDEX(技能效果!AF:AF,MATCH(技能效果等级!B1220,技能效果!B:B,0)))</f>
        <v/>
      </c>
      <c r="W1220" s="95">
        <f t="shared" si="17"/>
        <v>113</v>
      </c>
      <c r="X1220" s="97"/>
      <c r="Y1220" s="97"/>
    </row>
    <row r="1221" spans="1:25" ht="16.5" x14ac:dyDescent="0.2">
      <c r="A1221" s="62">
        <v>1218</v>
      </c>
      <c r="B1221" s="95">
        <f>INDEX(技能效果!B:B,MATCH(技能效果等级!W1221,技能效果!AE:AE,0))</f>
        <v>130101201</v>
      </c>
      <c r="C1221" s="95" t="str">
        <f>INDEX(技能效果!C:C,MATCH(技能效果等级!B1221,技能效果!B:B,0))</f>
        <v>南御夫技能1伤害</v>
      </c>
      <c r="D1221" s="96" t="s">
        <v>873</v>
      </c>
      <c r="E1221" s="95">
        <v>4</v>
      </c>
      <c r="F1221" s="95">
        <f>INDEX(技能效果!H:H,MATCH(技能效果等级!B1221,技能效果!B:B,0))</f>
        <v>1001</v>
      </c>
      <c r="G1221" s="95">
        <f>IF(INDEX(技能效果!K:K,MATCH(B1221,技能效果!B:B,0))=0,INDEX(技能效果!I:I,MATCH(技能效果等级!B1221,技能效果!B:B,0)),INDEX(技能效果!I:I,MATCH(技能效果等级!B1221,技能效果!B:B,0))*VLOOKUP(E1221,技能数值计算!$C$19:$D$28,2,FALSE))</f>
        <v>1.24</v>
      </c>
      <c r="H1221" s="95">
        <f>INDEX(技能效果!J:J,MATCH(技能效果等级!B1221,技能效果!B:B,0))</f>
        <v>0</v>
      </c>
      <c r="I1221" s="97"/>
      <c r="J1221" s="97"/>
      <c r="K1221" s="97"/>
      <c r="L1221" s="97"/>
      <c r="M1221" s="97"/>
      <c r="N1221" s="96" t="str">
        <f>IF(INDEX(技能效果!L:L,MATCH(技能效果等级!B1221,技能效果!B:B,0))="","",INDEX(技能效果!L:L,MATCH(技能效果等级!B1221,技能效果!B:B,0)))</f>
        <v/>
      </c>
      <c r="O1221" s="95">
        <f>IF(INDEX(技能效果!N:N,MATCH(B1221,技能效果!B:B,0))=0,INDEX(技能效果!M:M,MATCH(技能效果等级!B1221,技能效果!B:B,0)),INDEX(技能效果!M:M,MATCH(技能效果等级!B1221,技能效果!B:B,0))*VLOOKUP(E1221,技能数值计算!$C$19:$D$28,2,FALSE))</f>
        <v>0</v>
      </c>
      <c r="P1221" s="97"/>
      <c r="Q1221" s="97"/>
      <c r="R1221" s="95" t="str">
        <f>IF(INDEX(技能效果!O:O,MATCH(技能效果等级!B1221,技能效果!B:B,0))="","",INDEX(技能效果!O:O,MATCH(技能效果等级!B1221,技能效果!B:B,0)))</f>
        <v/>
      </c>
      <c r="S1221" s="97"/>
      <c r="T1221" s="97"/>
      <c r="U1221" s="97"/>
      <c r="V1221" s="96" t="str">
        <f>IF(INDEX(技能效果!AF:AF,MATCH(技能效果等级!B1221,技能效果!B:B,0))="","",INDEX(技能效果!AF:AF,MATCH(技能效果等级!B1221,技能效果!B:B,0)))</f>
        <v/>
      </c>
      <c r="W1221" s="95">
        <f t="shared" si="17"/>
        <v>113</v>
      </c>
      <c r="X1221" s="97"/>
      <c r="Y1221" s="97"/>
    </row>
    <row r="1222" spans="1:25" ht="16.5" x14ac:dyDescent="0.2">
      <c r="A1222" s="62">
        <v>1219</v>
      </c>
      <c r="B1222" s="95">
        <f>INDEX(技能效果!B:B,MATCH(技能效果等级!W1222,技能效果!AE:AE,0))</f>
        <v>130101201</v>
      </c>
      <c r="C1222" s="95" t="str">
        <f>INDEX(技能效果!C:C,MATCH(技能效果等级!B1222,技能效果!B:B,0))</f>
        <v>南御夫技能1伤害</v>
      </c>
      <c r="D1222" s="96" t="s">
        <v>873</v>
      </c>
      <c r="E1222" s="95">
        <v>5</v>
      </c>
      <c r="F1222" s="95">
        <f>INDEX(技能效果!H:H,MATCH(技能效果等级!B1222,技能效果!B:B,0))</f>
        <v>1001</v>
      </c>
      <c r="G1222" s="95">
        <f>IF(INDEX(技能效果!K:K,MATCH(B1222,技能效果!B:B,0))=0,INDEX(技能效果!I:I,MATCH(技能效果等级!B1222,技能效果!B:B,0)),INDEX(技能效果!I:I,MATCH(技能效果等级!B1222,技能效果!B:B,0))*VLOOKUP(E1222,技能数值计算!$C$19:$D$28,2,FALSE))</f>
        <v>1.32</v>
      </c>
      <c r="H1222" s="95">
        <f>INDEX(技能效果!J:J,MATCH(技能效果等级!B1222,技能效果!B:B,0))</f>
        <v>0</v>
      </c>
      <c r="I1222" s="97"/>
      <c r="J1222" s="97"/>
      <c r="K1222" s="97"/>
      <c r="L1222" s="97"/>
      <c r="M1222" s="97"/>
      <c r="N1222" s="96" t="str">
        <f>IF(INDEX(技能效果!L:L,MATCH(技能效果等级!B1222,技能效果!B:B,0))="","",INDEX(技能效果!L:L,MATCH(技能效果等级!B1222,技能效果!B:B,0)))</f>
        <v/>
      </c>
      <c r="O1222" s="95">
        <f>IF(INDEX(技能效果!N:N,MATCH(B1222,技能效果!B:B,0))=0,INDEX(技能效果!M:M,MATCH(技能效果等级!B1222,技能效果!B:B,0)),INDEX(技能效果!M:M,MATCH(技能效果等级!B1222,技能效果!B:B,0))*VLOOKUP(E1222,技能数值计算!$C$19:$D$28,2,FALSE))</f>
        <v>0</v>
      </c>
      <c r="P1222" s="97"/>
      <c r="Q1222" s="97"/>
      <c r="R1222" s="95" t="str">
        <f>IF(INDEX(技能效果!O:O,MATCH(技能效果等级!B1222,技能效果!B:B,0))="","",INDEX(技能效果!O:O,MATCH(技能效果等级!B1222,技能效果!B:B,0)))</f>
        <v/>
      </c>
      <c r="S1222" s="97"/>
      <c r="T1222" s="97"/>
      <c r="U1222" s="97"/>
      <c r="V1222" s="96" t="str">
        <f>IF(INDEX(技能效果!AF:AF,MATCH(技能效果等级!B1222,技能效果!B:B,0))="","",INDEX(技能效果!AF:AF,MATCH(技能效果等级!B1222,技能效果!B:B,0)))</f>
        <v/>
      </c>
      <c r="W1222" s="95">
        <f t="shared" si="17"/>
        <v>113</v>
      </c>
      <c r="X1222" s="97"/>
      <c r="Y1222" s="97"/>
    </row>
    <row r="1223" spans="1:25" ht="16.5" x14ac:dyDescent="0.2">
      <c r="A1223" s="62">
        <v>1220</v>
      </c>
      <c r="B1223" s="95">
        <f>INDEX(技能效果!B:B,MATCH(技能效果等级!W1223,技能效果!AE:AE,0))</f>
        <v>130101201</v>
      </c>
      <c r="C1223" s="95" t="str">
        <f>INDEX(技能效果!C:C,MATCH(技能效果等级!B1223,技能效果!B:B,0))</f>
        <v>南御夫技能1伤害</v>
      </c>
      <c r="D1223" s="96" t="s">
        <v>873</v>
      </c>
      <c r="E1223" s="95">
        <v>6</v>
      </c>
      <c r="F1223" s="95">
        <f>INDEX(技能效果!H:H,MATCH(技能效果等级!B1223,技能效果!B:B,0))</f>
        <v>1001</v>
      </c>
      <c r="G1223" s="95">
        <f>IF(INDEX(技能效果!K:K,MATCH(B1223,技能效果!B:B,0))=0,INDEX(技能效果!I:I,MATCH(技能效果等级!B1223,技能效果!B:B,0)),INDEX(技能效果!I:I,MATCH(技能效果等级!B1223,技能效果!B:B,0))*VLOOKUP(E1223,技能数值计算!$C$19:$D$28,2,FALSE))</f>
        <v>1.44</v>
      </c>
      <c r="H1223" s="95">
        <f>INDEX(技能效果!J:J,MATCH(技能效果等级!B1223,技能效果!B:B,0))</f>
        <v>0</v>
      </c>
      <c r="I1223" s="97"/>
      <c r="J1223" s="97"/>
      <c r="K1223" s="97"/>
      <c r="L1223" s="97"/>
      <c r="M1223" s="97"/>
      <c r="N1223" s="96" t="str">
        <f>IF(INDEX(技能效果!L:L,MATCH(技能效果等级!B1223,技能效果!B:B,0))="","",INDEX(技能效果!L:L,MATCH(技能效果等级!B1223,技能效果!B:B,0)))</f>
        <v/>
      </c>
      <c r="O1223" s="95">
        <f>IF(INDEX(技能效果!N:N,MATCH(B1223,技能效果!B:B,0))=0,INDEX(技能效果!M:M,MATCH(技能效果等级!B1223,技能效果!B:B,0)),INDEX(技能效果!M:M,MATCH(技能效果等级!B1223,技能效果!B:B,0))*VLOOKUP(E1223,技能数值计算!$C$19:$D$28,2,FALSE))</f>
        <v>0</v>
      </c>
      <c r="P1223" s="97"/>
      <c r="Q1223" s="97"/>
      <c r="R1223" s="95" t="str">
        <f>IF(INDEX(技能效果!O:O,MATCH(技能效果等级!B1223,技能效果!B:B,0))="","",INDEX(技能效果!O:O,MATCH(技能效果等级!B1223,技能效果!B:B,0)))</f>
        <v/>
      </c>
      <c r="S1223" s="97"/>
      <c r="T1223" s="97"/>
      <c r="U1223" s="97"/>
      <c r="V1223" s="96" t="str">
        <f>IF(INDEX(技能效果!AF:AF,MATCH(技能效果等级!B1223,技能效果!B:B,0))="","",INDEX(技能效果!AF:AF,MATCH(技能效果等级!B1223,技能效果!B:B,0)))</f>
        <v/>
      </c>
      <c r="W1223" s="95">
        <f t="shared" si="17"/>
        <v>113</v>
      </c>
      <c r="X1223" s="97"/>
      <c r="Y1223" s="97"/>
    </row>
    <row r="1224" spans="1:25" ht="16.5" x14ac:dyDescent="0.2">
      <c r="A1224" s="62">
        <v>1221</v>
      </c>
      <c r="B1224" s="95">
        <f>INDEX(技能效果!B:B,MATCH(技能效果等级!W1224,技能效果!AE:AE,0))</f>
        <v>130101201</v>
      </c>
      <c r="C1224" s="95" t="str">
        <f>INDEX(技能效果!C:C,MATCH(技能效果等级!B1224,技能效果!B:B,0))</f>
        <v>南御夫技能1伤害</v>
      </c>
      <c r="D1224" s="96" t="s">
        <v>873</v>
      </c>
      <c r="E1224" s="95">
        <v>7</v>
      </c>
      <c r="F1224" s="95">
        <f>INDEX(技能效果!H:H,MATCH(技能效果等级!B1224,技能效果!B:B,0))</f>
        <v>1001</v>
      </c>
      <c r="G1224" s="95">
        <f>IF(INDEX(技能效果!K:K,MATCH(B1224,技能效果!B:B,0))=0,INDEX(技能效果!I:I,MATCH(技能效果等级!B1224,技能效果!B:B,0)),INDEX(技能效果!I:I,MATCH(技能效果等级!B1224,技能效果!B:B,0))*VLOOKUP(E1224,技能数值计算!$C$19:$D$28,2,FALSE))</f>
        <v>1.56</v>
      </c>
      <c r="H1224" s="95">
        <f>INDEX(技能效果!J:J,MATCH(技能效果等级!B1224,技能效果!B:B,0))</f>
        <v>0</v>
      </c>
      <c r="I1224" s="97"/>
      <c r="J1224" s="97"/>
      <c r="K1224" s="97"/>
      <c r="L1224" s="97"/>
      <c r="M1224" s="97"/>
      <c r="N1224" s="96" t="str">
        <f>IF(INDEX(技能效果!L:L,MATCH(技能效果等级!B1224,技能效果!B:B,0))="","",INDEX(技能效果!L:L,MATCH(技能效果等级!B1224,技能效果!B:B,0)))</f>
        <v/>
      </c>
      <c r="O1224" s="95">
        <f>IF(INDEX(技能效果!N:N,MATCH(B1224,技能效果!B:B,0))=0,INDEX(技能效果!M:M,MATCH(技能效果等级!B1224,技能效果!B:B,0)),INDEX(技能效果!M:M,MATCH(技能效果等级!B1224,技能效果!B:B,0))*VLOOKUP(E1224,技能数值计算!$C$19:$D$28,2,FALSE))</f>
        <v>0</v>
      </c>
      <c r="P1224" s="97"/>
      <c r="Q1224" s="97"/>
      <c r="R1224" s="95" t="str">
        <f>IF(INDEX(技能效果!O:O,MATCH(技能效果等级!B1224,技能效果!B:B,0))="","",INDEX(技能效果!O:O,MATCH(技能效果等级!B1224,技能效果!B:B,0)))</f>
        <v/>
      </c>
      <c r="S1224" s="97"/>
      <c r="T1224" s="97"/>
      <c r="U1224" s="97"/>
      <c r="V1224" s="96" t="str">
        <f>IF(INDEX(技能效果!AF:AF,MATCH(技能效果等级!B1224,技能效果!B:B,0))="","",INDEX(技能效果!AF:AF,MATCH(技能效果等级!B1224,技能效果!B:B,0)))</f>
        <v/>
      </c>
      <c r="W1224" s="95">
        <f t="shared" si="17"/>
        <v>113</v>
      </c>
      <c r="X1224" s="97"/>
      <c r="Y1224" s="97"/>
    </row>
    <row r="1225" spans="1:25" ht="16.5" x14ac:dyDescent="0.2">
      <c r="A1225" s="62">
        <v>1222</v>
      </c>
      <c r="B1225" s="95">
        <f>INDEX(技能效果!B:B,MATCH(技能效果等级!W1225,技能效果!AE:AE,0))</f>
        <v>130101201</v>
      </c>
      <c r="C1225" s="95" t="str">
        <f>INDEX(技能效果!C:C,MATCH(技能效果等级!B1225,技能效果!B:B,0))</f>
        <v>南御夫技能1伤害</v>
      </c>
      <c r="D1225" s="96" t="s">
        <v>873</v>
      </c>
      <c r="E1225" s="95">
        <v>8</v>
      </c>
      <c r="F1225" s="95">
        <f>INDEX(技能效果!H:H,MATCH(技能效果等级!B1225,技能效果!B:B,0))</f>
        <v>1001</v>
      </c>
      <c r="G1225" s="95">
        <f>IF(INDEX(技能效果!K:K,MATCH(B1225,技能效果!B:B,0))=0,INDEX(技能效果!I:I,MATCH(技能效果等级!B1225,技能效果!B:B,0)),INDEX(技能效果!I:I,MATCH(技能效果等级!B1225,技能效果!B:B,0))*VLOOKUP(E1225,技能数值计算!$C$19:$D$28,2,FALSE))</f>
        <v>1.68</v>
      </c>
      <c r="H1225" s="95">
        <f>INDEX(技能效果!J:J,MATCH(技能效果等级!B1225,技能效果!B:B,0))</f>
        <v>0</v>
      </c>
      <c r="I1225" s="97"/>
      <c r="J1225" s="97"/>
      <c r="K1225" s="97"/>
      <c r="L1225" s="97"/>
      <c r="M1225" s="97"/>
      <c r="N1225" s="96" t="str">
        <f>IF(INDEX(技能效果!L:L,MATCH(技能效果等级!B1225,技能效果!B:B,0))="","",INDEX(技能效果!L:L,MATCH(技能效果等级!B1225,技能效果!B:B,0)))</f>
        <v/>
      </c>
      <c r="O1225" s="95">
        <f>IF(INDEX(技能效果!N:N,MATCH(B1225,技能效果!B:B,0))=0,INDEX(技能效果!M:M,MATCH(技能效果等级!B1225,技能效果!B:B,0)),INDEX(技能效果!M:M,MATCH(技能效果等级!B1225,技能效果!B:B,0))*VLOOKUP(E1225,技能数值计算!$C$19:$D$28,2,FALSE))</f>
        <v>0</v>
      </c>
      <c r="P1225" s="97"/>
      <c r="Q1225" s="97"/>
      <c r="R1225" s="95" t="str">
        <f>IF(INDEX(技能效果!O:O,MATCH(技能效果等级!B1225,技能效果!B:B,0))="","",INDEX(技能效果!O:O,MATCH(技能效果等级!B1225,技能效果!B:B,0)))</f>
        <v/>
      </c>
      <c r="S1225" s="97"/>
      <c r="T1225" s="97"/>
      <c r="U1225" s="97"/>
      <c r="V1225" s="96" t="str">
        <f>IF(INDEX(技能效果!AF:AF,MATCH(技能效果等级!B1225,技能效果!B:B,0))="","",INDEX(技能效果!AF:AF,MATCH(技能效果等级!B1225,技能效果!B:B,0)))</f>
        <v/>
      </c>
      <c r="W1225" s="95">
        <f t="shared" si="17"/>
        <v>113</v>
      </c>
      <c r="X1225" s="97"/>
      <c r="Y1225" s="97"/>
    </row>
    <row r="1226" spans="1:25" ht="16.5" x14ac:dyDescent="0.2">
      <c r="A1226" s="62">
        <v>1223</v>
      </c>
      <c r="B1226" s="95">
        <f>INDEX(技能效果!B:B,MATCH(技能效果等级!W1226,技能效果!AE:AE,0))</f>
        <v>130101201</v>
      </c>
      <c r="C1226" s="95" t="str">
        <f>INDEX(技能效果!C:C,MATCH(技能效果等级!B1226,技能效果!B:B,0))</f>
        <v>南御夫技能1伤害</v>
      </c>
      <c r="D1226" s="96" t="s">
        <v>873</v>
      </c>
      <c r="E1226" s="95">
        <v>9</v>
      </c>
      <c r="F1226" s="95">
        <f>INDEX(技能效果!H:H,MATCH(技能效果等级!B1226,技能效果!B:B,0))</f>
        <v>1001</v>
      </c>
      <c r="G1226" s="95">
        <f>IF(INDEX(技能效果!K:K,MATCH(B1226,技能效果!B:B,0))=0,INDEX(技能效果!I:I,MATCH(技能效果等级!B1226,技能效果!B:B,0)),INDEX(技能效果!I:I,MATCH(技能效果等级!B1226,技能效果!B:B,0))*VLOOKUP(E1226,技能数值计算!$C$19:$D$28,2,FALSE))</f>
        <v>1.84</v>
      </c>
      <c r="H1226" s="95">
        <f>INDEX(技能效果!J:J,MATCH(技能效果等级!B1226,技能效果!B:B,0))</f>
        <v>0</v>
      </c>
      <c r="I1226" s="97"/>
      <c r="J1226" s="97"/>
      <c r="K1226" s="97"/>
      <c r="L1226" s="97"/>
      <c r="M1226" s="97"/>
      <c r="N1226" s="96" t="str">
        <f>IF(INDEX(技能效果!L:L,MATCH(技能效果等级!B1226,技能效果!B:B,0))="","",INDEX(技能效果!L:L,MATCH(技能效果等级!B1226,技能效果!B:B,0)))</f>
        <v/>
      </c>
      <c r="O1226" s="95">
        <f>IF(INDEX(技能效果!N:N,MATCH(B1226,技能效果!B:B,0))=0,INDEX(技能效果!M:M,MATCH(技能效果等级!B1226,技能效果!B:B,0)),INDEX(技能效果!M:M,MATCH(技能效果等级!B1226,技能效果!B:B,0))*VLOOKUP(E1226,技能数值计算!$C$19:$D$28,2,FALSE))</f>
        <v>0</v>
      </c>
      <c r="P1226" s="97"/>
      <c r="Q1226" s="97"/>
      <c r="R1226" s="95" t="str">
        <f>IF(INDEX(技能效果!O:O,MATCH(技能效果等级!B1226,技能效果!B:B,0))="","",INDEX(技能效果!O:O,MATCH(技能效果等级!B1226,技能效果!B:B,0)))</f>
        <v/>
      </c>
      <c r="S1226" s="97"/>
      <c r="T1226" s="97"/>
      <c r="U1226" s="97"/>
      <c r="V1226" s="96" t="str">
        <f>IF(INDEX(技能效果!AF:AF,MATCH(技能效果等级!B1226,技能效果!B:B,0))="","",INDEX(技能效果!AF:AF,MATCH(技能效果等级!B1226,技能效果!B:B,0)))</f>
        <v/>
      </c>
      <c r="W1226" s="95">
        <f t="shared" si="17"/>
        <v>113</v>
      </c>
      <c r="X1226" s="97"/>
      <c r="Y1226" s="97"/>
    </row>
    <row r="1227" spans="1:25" ht="16.5" x14ac:dyDescent="0.2">
      <c r="A1227" s="62">
        <v>1224</v>
      </c>
      <c r="B1227" s="95">
        <f>INDEX(技能效果!B:B,MATCH(技能效果等级!W1227,技能效果!AE:AE,0))</f>
        <v>130101201</v>
      </c>
      <c r="C1227" s="95" t="str">
        <f>INDEX(技能效果!C:C,MATCH(技能效果等级!B1227,技能效果!B:B,0))</f>
        <v>南御夫技能1伤害</v>
      </c>
      <c r="D1227" s="96" t="s">
        <v>873</v>
      </c>
      <c r="E1227" s="95">
        <v>10</v>
      </c>
      <c r="F1227" s="95">
        <f>INDEX(技能效果!H:H,MATCH(技能效果等级!B1227,技能效果!B:B,0))</f>
        <v>1001</v>
      </c>
      <c r="G1227" s="95">
        <f>IF(INDEX(技能效果!K:K,MATCH(B1227,技能效果!B:B,0))=0,INDEX(技能效果!I:I,MATCH(技能效果等级!B1227,技能效果!B:B,0)),INDEX(技能效果!I:I,MATCH(技能效果等级!B1227,技能效果!B:B,0))*VLOOKUP(E1227,技能数值计算!$C$19:$D$28,2,FALSE))</f>
        <v>2</v>
      </c>
      <c r="H1227" s="95">
        <f>INDEX(技能效果!J:J,MATCH(技能效果等级!B1227,技能效果!B:B,0))</f>
        <v>0</v>
      </c>
      <c r="I1227" s="97"/>
      <c r="J1227" s="97"/>
      <c r="K1227" s="97"/>
      <c r="L1227" s="97"/>
      <c r="M1227" s="97"/>
      <c r="N1227" s="96" t="str">
        <f>IF(INDEX(技能效果!L:L,MATCH(技能效果等级!B1227,技能效果!B:B,0))="","",INDEX(技能效果!L:L,MATCH(技能效果等级!B1227,技能效果!B:B,0)))</f>
        <v/>
      </c>
      <c r="O1227" s="95">
        <f>IF(INDEX(技能效果!N:N,MATCH(B1227,技能效果!B:B,0))=0,INDEX(技能效果!M:M,MATCH(技能效果等级!B1227,技能效果!B:B,0)),INDEX(技能效果!M:M,MATCH(技能效果等级!B1227,技能效果!B:B,0))*VLOOKUP(E1227,技能数值计算!$C$19:$D$28,2,FALSE))</f>
        <v>0</v>
      </c>
      <c r="P1227" s="97"/>
      <c r="Q1227" s="97"/>
      <c r="R1227" s="95" t="str">
        <f>IF(INDEX(技能效果!O:O,MATCH(技能效果等级!B1227,技能效果!B:B,0))="","",INDEX(技能效果!O:O,MATCH(技能效果等级!B1227,技能效果!B:B,0)))</f>
        <v/>
      </c>
      <c r="S1227" s="97"/>
      <c r="T1227" s="97"/>
      <c r="U1227" s="97"/>
      <c r="V1227" s="96" t="str">
        <f>IF(INDEX(技能效果!AF:AF,MATCH(技能效果等级!B1227,技能效果!B:B,0))="","",INDEX(技能效果!AF:AF,MATCH(技能效果等级!B1227,技能效果!B:B,0)))</f>
        <v/>
      </c>
      <c r="W1227" s="95">
        <f t="shared" si="17"/>
        <v>113</v>
      </c>
      <c r="X1227" s="97"/>
      <c r="Y1227" s="97"/>
    </row>
    <row r="1228" spans="1:25" ht="16.5" x14ac:dyDescent="0.2">
      <c r="A1228" s="62">
        <v>1225</v>
      </c>
      <c r="B1228" s="95">
        <f>INDEX(技能效果!B:B,MATCH(技能效果等级!W1228,技能效果!AE:AE,0))</f>
        <v>130101202</v>
      </c>
      <c r="C1228" s="95" t="str">
        <f>INDEX(技能效果!C:C,MATCH(技能效果等级!B1228,技能效果!B:B,0))</f>
        <v>南御夫技能1偷取水晶</v>
      </c>
      <c r="D1228" s="96" t="s">
        <v>873</v>
      </c>
      <c r="E1228" s="95">
        <v>1</v>
      </c>
      <c r="F1228" s="95">
        <f>INDEX(技能效果!H:H,MATCH(技能效果等级!B1228,技能效果!B:B,0))</f>
        <v>3003</v>
      </c>
      <c r="G1228" s="95">
        <f>IF(INDEX(技能效果!K:K,MATCH(B1228,技能效果!B:B,0))=0,INDEX(技能效果!I:I,MATCH(技能效果等级!B1228,技能效果!B:B,0)),INDEX(技能效果!I:I,MATCH(技能效果等级!B1228,技能效果!B:B,0))*VLOOKUP(E1228,技能数值计算!$C$19:$D$28,2,FALSE))</f>
        <v>2</v>
      </c>
      <c r="H1228" s="95">
        <f>INDEX(技能效果!J:J,MATCH(技能效果等级!B1228,技能效果!B:B,0))</f>
        <v>2</v>
      </c>
      <c r="I1228" s="97"/>
      <c r="J1228" s="97"/>
      <c r="K1228" s="97"/>
      <c r="L1228" s="97"/>
      <c r="M1228" s="97"/>
      <c r="N1228" s="96" t="str">
        <f>IF(INDEX(技能效果!L:L,MATCH(技能效果等级!B1228,技能效果!B:B,0))="","",INDEX(技能效果!L:L,MATCH(技能效果等级!B1228,技能效果!B:B,0)))</f>
        <v/>
      </c>
      <c r="O1228" s="95">
        <f>IF(INDEX(技能效果!N:N,MATCH(B1228,技能效果!B:B,0))=0,INDEX(技能效果!M:M,MATCH(技能效果等级!B1228,技能效果!B:B,0)),INDEX(技能效果!M:M,MATCH(技能效果等级!B1228,技能效果!B:B,0))*VLOOKUP(E1228,技能数值计算!$C$19:$D$28,2,FALSE))</f>
        <v>0</v>
      </c>
      <c r="P1228" s="97"/>
      <c r="Q1228" s="97"/>
      <c r="R1228" s="95" t="str">
        <f>IF(INDEX(技能效果!O:O,MATCH(技能效果等级!B1228,技能效果!B:B,0))="","",INDEX(技能效果!O:O,MATCH(技能效果等级!B1228,技能效果!B:B,0)))</f>
        <v/>
      </c>
      <c r="S1228" s="97"/>
      <c r="T1228" s="97"/>
      <c r="U1228" s="97"/>
      <c r="V1228" s="96" t="str">
        <f>IF(INDEX(技能效果!AF:AF,MATCH(技能效果等级!B1228,技能效果!B:B,0))="","",INDEX(技能效果!AF:AF,MATCH(技能效果等级!B1228,技能效果!B:B,0)))</f>
        <v/>
      </c>
      <c r="W1228" s="95">
        <f t="shared" si="17"/>
        <v>114</v>
      </c>
      <c r="X1228" s="97"/>
      <c r="Y1228" s="97"/>
    </row>
    <row r="1229" spans="1:25" ht="16.5" x14ac:dyDescent="0.2">
      <c r="A1229" s="62">
        <v>1226</v>
      </c>
      <c r="B1229" s="95">
        <f>INDEX(技能效果!B:B,MATCH(技能效果等级!W1229,技能效果!AE:AE,0))</f>
        <v>130101202</v>
      </c>
      <c r="C1229" s="95" t="str">
        <f>INDEX(技能效果!C:C,MATCH(技能效果等级!B1229,技能效果!B:B,0))</f>
        <v>南御夫技能1偷取水晶</v>
      </c>
      <c r="D1229" s="96" t="s">
        <v>873</v>
      </c>
      <c r="E1229" s="95">
        <v>2</v>
      </c>
      <c r="F1229" s="95">
        <f>INDEX(技能效果!H:H,MATCH(技能效果等级!B1229,技能效果!B:B,0))</f>
        <v>3003</v>
      </c>
      <c r="G1229" s="95">
        <f>IF(INDEX(技能效果!K:K,MATCH(B1229,技能效果!B:B,0))=0,INDEX(技能效果!I:I,MATCH(技能效果等级!B1229,技能效果!B:B,0)),INDEX(技能效果!I:I,MATCH(技能效果等级!B1229,技能效果!B:B,0))*VLOOKUP(E1229,技能数值计算!$C$19:$D$28,2,FALSE))</f>
        <v>2</v>
      </c>
      <c r="H1229" s="95">
        <f>INDEX(技能效果!J:J,MATCH(技能效果等级!B1229,技能效果!B:B,0))</f>
        <v>2</v>
      </c>
      <c r="I1229" s="97"/>
      <c r="J1229" s="97"/>
      <c r="K1229" s="97"/>
      <c r="L1229" s="97"/>
      <c r="M1229" s="97"/>
      <c r="N1229" s="96" t="str">
        <f>IF(INDEX(技能效果!L:L,MATCH(技能效果等级!B1229,技能效果!B:B,0))="","",INDEX(技能效果!L:L,MATCH(技能效果等级!B1229,技能效果!B:B,0)))</f>
        <v/>
      </c>
      <c r="O1229" s="95">
        <f>IF(INDEX(技能效果!N:N,MATCH(B1229,技能效果!B:B,0))=0,INDEX(技能效果!M:M,MATCH(技能效果等级!B1229,技能效果!B:B,0)),INDEX(技能效果!M:M,MATCH(技能效果等级!B1229,技能效果!B:B,0))*VLOOKUP(E1229,技能数值计算!$C$19:$D$28,2,FALSE))</f>
        <v>0</v>
      </c>
      <c r="P1229" s="97"/>
      <c r="Q1229" s="97"/>
      <c r="R1229" s="95" t="str">
        <f>IF(INDEX(技能效果!O:O,MATCH(技能效果等级!B1229,技能效果!B:B,0))="","",INDEX(技能效果!O:O,MATCH(技能效果等级!B1229,技能效果!B:B,0)))</f>
        <v/>
      </c>
      <c r="S1229" s="97"/>
      <c r="T1229" s="97"/>
      <c r="U1229" s="97"/>
      <c r="V1229" s="96" t="str">
        <f>IF(INDEX(技能效果!AF:AF,MATCH(技能效果等级!B1229,技能效果!B:B,0))="","",INDEX(技能效果!AF:AF,MATCH(技能效果等级!B1229,技能效果!B:B,0)))</f>
        <v/>
      </c>
      <c r="W1229" s="95">
        <f t="shared" si="17"/>
        <v>114</v>
      </c>
      <c r="X1229" s="97"/>
      <c r="Y1229" s="97"/>
    </row>
    <row r="1230" spans="1:25" ht="16.5" x14ac:dyDescent="0.2">
      <c r="A1230" s="62">
        <v>1227</v>
      </c>
      <c r="B1230" s="95">
        <f>INDEX(技能效果!B:B,MATCH(技能效果等级!W1230,技能效果!AE:AE,0))</f>
        <v>130101202</v>
      </c>
      <c r="C1230" s="95" t="str">
        <f>INDEX(技能效果!C:C,MATCH(技能效果等级!B1230,技能效果!B:B,0))</f>
        <v>南御夫技能1偷取水晶</v>
      </c>
      <c r="D1230" s="96" t="s">
        <v>873</v>
      </c>
      <c r="E1230" s="95">
        <v>3</v>
      </c>
      <c r="F1230" s="95">
        <f>INDEX(技能效果!H:H,MATCH(技能效果等级!B1230,技能效果!B:B,0))</f>
        <v>3003</v>
      </c>
      <c r="G1230" s="95">
        <f>IF(INDEX(技能效果!K:K,MATCH(B1230,技能效果!B:B,0))=0,INDEX(技能效果!I:I,MATCH(技能效果等级!B1230,技能效果!B:B,0)),INDEX(技能效果!I:I,MATCH(技能效果等级!B1230,技能效果!B:B,0))*VLOOKUP(E1230,技能数值计算!$C$19:$D$28,2,FALSE))</f>
        <v>2</v>
      </c>
      <c r="H1230" s="95">
        <f>INDEX(技能效果!J:J,MATCH(技能效果等级!B1230,技能效果!B:B,0))</f>
        <v>2</v>
      </c>
      <c r="I1230" s="97"/>
      <c r="J1230" s="97"/>
      <c r="K1230" s="97"/>
      <c r="L1230" s="97"/>
      <c r="M1230" s="97"/>
      <c r="N1230" s="96" t="str">
        <f>IF(INDEX(技能效果!L:L,MATCH(技能效果等级!B1230,技能效果!B:B,0))="","",INDEX(技能效果!L:L,MATCH(技能效果等级!B1230,技能效果!B:B,0)))</f>
        <v/>
      </c>
      <c r="O1230" s="95">
        <f>IF(INDEX(技能效果!N:N,MATCH(B1230,技能效果!B:B,0))=0,INDEX(技能效果!M:M,MATCH(技能效果等级!B1230,技能效果!B:B,0)),INDEX(技能效果!M:M,MATCH(技能效果等级!B1230,技能效果!B:B,0))*VLOOKUP(E1230,技能数值计算!$C$19:$D$28,2,FALSE))</f>
        <v>0</v>
      </c>
      <c r="P1230" s="97"/>
      <c r="Q1230" s="97"/>
      <c r="R1230" s="95" t="str">
        <f>IF(INDEX(技能效果!O:O,MATCH(技能效果等级!B1230,技能效果!B:B,0))="","",INDEX(技能效果!O:O,MATCH(技能效果等级!B1230,技能效果!B:B,0)))</f>
        <v/>
      </c>
      <c r="S1230" s="97"/>
      <c r="T1230" s="97"/>
      <c r="U1230" s="97"/>
      <c r="V1230" s="96" t="str">
        <f>IF(INDEX(技能效果!AF:AF,MATCH(技能效果等级!B1230,技能效果!B:B,0))="","",INDEX(技能效果!AF:AF,MATCH(技能效果等级!B1230,技能效果!B:B,0)))</f>
        <v/>
      </c>
      <c r="W1230" s="95">
        <f t="shared" si="17"/>
        <v>114</v>
      </c>
      <c r="X1230" s="97"/>
      <c r="Y1230" s="97"/>
    </row>
    <row r="1231" spans="1:25" ht="16.5" x14ac:dyDescent="0.2">
      <c r="A1231" s="62">
        <v>1228</v>
      </c>
      <c r="B1231" s="95">
        <f>INDEX(技能效果!B:B,MATCH(技能效果等级!W1231,技能效果!AE:AE,0))</f>
        <v>130101202</v>
      </c>
      <c r="C1231" s="95" t="str">
        <f>INDEX(技能效果!C:C,MATCH(技能效果等级!B1231,技能效果!B:B,0))</f>
        <v>南御夫技能1偷取水晶</v>
      </c>
      <c r="D1231" s="96" t="s">
        <v>873</v>
      </c>
      <c r="E1231" s="95">
        <v>4</v>
      </c>
      <c r="F1231" s="95">
        <f>INDEX(技能效果!H:H,MATCH(技能效果等级!B1231,技能效果!B:B,0))</f>
        <v>3003</v>
      </c>
      <c r="G1231" s="95">
        <f>IF(INDEX(技能效果!K:K,MATCH(B1231,技能效果!B:B,0))=0,INDEX(技能效果!I:I,MATCH(技能效果等级!B1231,技能效果!B:B,0)),INDEX(技能效果!I:I,MATCH(技能效果等级!B1231,技能效果!B:B,0))*VLOOKUP(E1231,技能数值计算!$C$19:$D$28,2,FALSE))</f>
        <v>2</v>
      </c>
      <c r="H1231" s="95">
        <f>INDEX(技能效果!J:J,MATCH(技能效果等级!B1231,技能效果!B:B,0))</f>
        <v>2</v>
      </c>
      <c r="I1231" s="97"/>
      <c r="J1231" s="97"/>
      <c r="K1231" s="97"/>
      <c r="L1231" s="97"/>
      <c r="M1231" s="97"/>
      <c r="N1231" s="96" t="str">
        <f>IF(INDEX(技能效果!L:L,MATCH(技能效果等级!B1231,技能效果!B:B,0))="","",INDEX(技能效果!L:L,MATCH(技能效果等级!B1231,技能效果!B:B,0)))</f>
        <v/>
      </c>
      <c r="O1231" s="95">
        <f>IF(INDEX(技能效果!N:N,MATCH(B1231,技能效果!B:B,0))=0,INDEX(技能效果!M:M,MATCH(技能效果等级!B1231,技能效果!B:B,0)),INDEX(技能效果!M:M,MATCH(技能效果等级!B1231,技能效果!B:B,0))*VLOOKUP(E1231,技能数值计算!$C$19:$D$28,2,FALSE))</f>
        <v>0</v>
      </c>
      <c r="P1231" s="97"/>
      <c r="Q1231" s="97"/>
      <c r="R1231" s="95" t="str">
        <f>IF(INDEX(技能效果!O:O,MATCH(技能效果等级!B1231,技能效果!B:B,0))="","",INDEX(技能效果!O:O,MATCH(技能效果等级!B1231,技能效果!B:B,0)))</f>
        <v/>
      </c>
      <c r="S1231" s="97"/>
      <c r="T1231" s="97"/>
      <c r="U1231" s="97"/>
      <c r="V1231" s="96" t="str">
        <f>IF(INDEX(技能效果!AF:AF,MATCH(技能效果等级!B1231,技能效果!B:B,0))="","",INDEX(技能效果!AF:AF,MATCH(技能效果等级!B1231,技能效果!B:B,0)))</f>
        <v/>
      </c>
      <c r="W1231" s="95">
        <f t="shared" si="17"/>
        <v>114</v>
      </c>
      <c r="X1231" s="97"/>
      <c r="Y1231" s="97"/>
    </row>
    <row r="1232" spans="1:25" ht="16.5" x14ac:dyDescent="0.2">
      <c r="A1232" s="62">
        <v>1229</v>
      </c>
      <c r="B1232" s="95">
        <f>INDEX(技能效果!B:B,MATCH(技能效果等级!W1232,技能效果!AE:AE,0))</f>
        <v>130101202</v>
      </c>
      <c r="C1232" s="95" t="str">
        <f>INDEX(技能效果!C:C,MATCH(技能效果等级!B1232,技能效果!B:B,0))</f>
        <v>南御夫技能1偷取水晶</v>
      </c>
      <c r="D1232" s="96" t="s">
        <v>873</v>
      </c>
      <c r="E1232" s="95">
        <v>5</v>
      </c>
      <c r="F1232" s="95">
        <f>INDEX(技能效果!H:H,MATCH(技能效果等级!B1232,技能效果!B:B,0))</f>
        <v>3003</v>
      </c>
      <c r="G1232" s="95">
        <f>IF(INDEX(技能效果!K:K,MATCH(B1232,技能效果!B:B,0))=0,INDEX(技能效果!I:I,MATCH(技能效果等级!B1232,技能效果!B:B,0)),INDEX(技能效果!I:I,MATCH(技能效果等级!B1232,技能效果!B:B,0))*VLOOKUP(E1232,技能数值计算!$C$19:$D$28,2,FALSE))</f>
        <v>2</v>
      </c>
      <c r="H1232" s="95">
        <f>INDEX(技能效果!J:J,MATCH(技能效果等级!B1232,技能效果!B:B,0))</f>
        <v>2</v>
      </c>
      <c r="I1232" s="97"/>
      <c r="J1232" s="97"/>
      <c r="K1232" s="97"/>
      <c r="L1232" s="97"/>
      <c r="M1232" s="97"/>
      <c r="N1232" s="96" t="str">
        <f>IF(INDEX(技能效果!L:L,MATCH(技能效果等级!B1232,技能效果!B:B,0))="","",INDEX(技能效果!L:L,MATCH(技能效果等级!B1232,技能效果!B:B,0)))</f>
        <v/>
      </c>
      <c r="O1232" s="95">
        <f>IF(INDEX(技能效果!N:N,MATCH(B1232,技能效果!B:B,0))=0,INDEX(技能效果!M:M,MATCH(技能效果等级!B1232,技能效果!B:B,0)),INDEX(技能效果!M:M,MATCH(技能效果等级!B1232,技能效果!B:B,0))*VLOOKUP(E1232,技能数值计算!$C$19:$D$28,2,FALSE))</f>
        <v>0</v>
      </c>
      <c r="P1232" s="97"/>
      <c r="Q1232" s="97"/>
      <c r="R1232" s="95" t="str">
        <f>IF(INDEX(技能效果!O:O,MATCH(技能效果等级!B1232,技能效果!B:B,0))="","",INDEX(技能效果!O:O,MATCH(技能效果等级!B1232,技能效果!B:B,0)))</f>
        <v/>
      </c>
      <c r="S1232" s="97"/>
      <c r="T1232" s="97"/>
      <c r="U1232" s="97"/>
      <c r="V1232" s="96" t="str">
        <f>IF(INDEX(技能效果!AF:AF,MATCH(技能效果等级!B1232,技能效果!B:B,0))="","",INDEX(技能效果!AF:AF,MATCH(技能效果等级!B1232,技能效果!B:B,0)))</f>
        <v/>
      </c>
      <c r="W1232" s="95">
        <f t="shared" si="17"/>
        <v>114</v>
      </c>
      <c r="X1232" s="97"/>
      <c r="Y1232" s="97"/>
    </row>
    <row r="1233" spans="1:25" ht="16.5" x14ac:dyDescent="0.2">
      <c r="A1233" s="62">
        <v>1230</v>
      </c>
      <c r="B1233" s="95">
        <f>INDEX(技能效果!B:B,MATCH(技能效果等级!W1233,技能效果!AE:AE,0))</f>
        <v>130101202</v>
      </c>
      <c r="C1233" s="95" t="str">
        <f>INDEX(技能效果!C:C,MATCH(技能效果等级!B1233,技能效果!B:B,0))</f>
        <v>南御夫技能1偷取水晶</v>
      </c>
      <c r="D1233" s="96" t="s">
        <v>873</v>
      </c>
      <c r="E1233" s="95">
        <v>6</v>
      </c>
      <c r="F1233" s="95">
        <f>INDEX(技能效果!H:H,MATCH(技能效果等级!B1233,技能效果!B:B,0))</f>
        <v>3003</v>
      </c>
      <c r="G1233" s="95">
        <f>IF(INDEX(技能效果!K:K,MATCH(B1233,技能效果!B:B,0))=0,INDEX(技能效果!I:I,MATCH(技能效果等级!B1233,技能效果!B:B,0)),INDEX(技能效果!I:I,MATCH(技能效果等级!B1233,技能效果!B:B,0))*VLOOKUP(E1233,技能数值计算!$C$19:$D$28,2,FALSE))</f>
        <v>2</v>
      </c>
      <c r="H1233" s="95">
        <f>INDEX(技能效果!J:J,MATCH(技能效果等级!B1233,技能效果!B:B,0))</f>
        <v>2</v>
      </c>
      <c r="I1233" s="97"/>
      <c r="J1233" s="97"/>
      <c r="K1233" s="97"/>
      <c r="L1233" s="97"/>
      <c r="M1233" s="97"/>
      <c r="N1233" s="96" t="str">
        <f>IF(INDEX(技能效果!L:L,MATCH(技能效果等级!B1233,技能效果!B:B,0))="","",INDEX(技能效果!L:L,MATCH(技能效果等级!B1233,技能效果!B:B,0)))</f>
        <v/>
      </c>
      <c r="O1233" s="95">
        <f>IF(INDEX(技能效果!N:N,MATCH(B1233,技能效果!B:B,0))=0,INDEX(技能效果!M:M,MATCH(技能效果等级!B1233,技能效果!B:B,0)),INDEX(技能效果!M:M,MATCH(技能效果等级!B1233,技能效果!B:B,0))*VLOOKUP(E1233,技能数值计算!$C$19:$D$28,2,FALSE))</f>
        <v>0</v>
      </c>
      <c r="P1233" s="97"/>
      <c r="Q1233" s="97"/>
      <c r="R1233" s="95" t="str">
        <f>IF(INDEX(技能效果!O:O,MATCH(技能效果等级!B1233,技能效果!B:B,0))="","",INDEX(技能效果!O:O,MATCH(技能效果等级!B1233,技能效果!B:B,0)))</f>
        <v/>
      </c>
      <c r="S1233" s="97"/>
      <c r="T1233" s="97"/>
      <c r="U1233" s="97"/>
      <c r="V1233" s="96" t="str">
        <f>IF(INDEX(技能效果!AF:AF,MATCH(技能效果等级!B1233,技能效果!B:B,0))="","",INDEX(技能效果!AF:AF,MATCH(技能效果等级!B1233,技能效果!B:B,0)))</f>
        <v/>
      </c>
      <c r="W1233" s="95">
        <f t="shared" si="17"/>
        <v>114</v>
      </c>
      <c r="X1233" s="97"/>
      <c r="Y1233" s="97"/>
    </row>
    <row r="1234" spans="1:25" ht="16.5" x14ac:dyDescent="0.2">
      <c r="A1234" s="62">
        <v>1231</v>
      </c>
      <c r="B1234" s="95">
        <f>INDEX(技能效果!B:B,MATCH(技能效果等级!W1234,技能效果!AE:AE,0))</f>
        <v>130101202</v>
      </c>
      <c r="C1234" s="95" t="str">
        <f>INDEX(技能效果!C:C,MATCH(技能效果等级!B1234,技能效果!B:B,0))</f>
        <v>南御夫技能1偷取水晶</v>
      </c>
      <c r="D1234" s="96" t="s">
        <v>873</v>
      </c>
      <c r="E1234" s="95">
        <v>7</v>
      </c>
      <c r="F1234" s="95">
        <f>INDEX(技能效果!H:H,MATCH(技能效果等级!B1234,技能效果!B:B,0))</f>
        <v>3003</v>
      </c>
      <c r="G1234" s="95">
        <f>IF(INDEX(技能效果!K:K,MATCH(B1234,技能效果!B:B,0))=0,INDEX(技能效果!I:I,MATCH(技能效果等级!B1234,技能效果!B:B,0)),INDEX(技能效果!I:I,MATCH(技能效果等级!B1234,技能效果!B:B,0))*VLOOKUP(E1234,技能数值计算!$C$19:$D$28,2,FALSE))</f>
        <v>2</v>
      </c>
      <c r="H1234" s="95">
        <f>INDEX(技能效果!J:J,MATCH(技能效果等级!B1234,技能效果!B:B,0))</f>
        <v>2</v>
      </c>
      <c r="I1234" s="97"/>
      <c r="J1234" s="97"/>
      <c r="K1234" s="97"/>
      <c r="L1234" s="97"/>
      <c r="M1234" s="97"/>
      <c r="N1234" s="96" t="str">
        <f>IF(INDEX(技能效果!L:L,MATCH(技能效果等级!B1234,技能效果!B:B,0))="","",INDEX(技能效果!L:L,MATCH(技能效果等级!B1234,技能效果!B:B,0)))</f>
        <v/>
      </c>
      <c r="O1234" s="95">
        <f>IF(INDEX(技能效果!N:N,MATCH(B1234,技能效果!B:B,0))=0,INDEX(技能效果!M:M,MATCH(技能效果等级!B1234,技能效果!B:B,0)),INDEX(技能效果!M:M,MATCH(技能效果等级!B1234,技能效果!B:B,0))*VLOOKUP(E1234,技能数值计算!$C$19:$D$28,2,FALSE))</f>
        <v>0</v>
      </c>
      <c r="P1234" s="97"/>
      <c r="Q1234" s="97"/>
      <c r="R1234" s="95" t="str">
        <f>IF(INDEX(技能效果!O:O,MATCH(技能效果等级!B1234,技能效果!B:B,0))="","",INDEX(技能效果!O:O,MATCH(技能效果等级!B1234,技能效果!B:B,0)))</f>
        <v/>
      </c>
      <c r="S1234" s="97"/>
      <c r="T1234" s="97"/>
      <c r="U1234" s="97"/>
      <c r="V1234" s="96" t="str">
        <f>IF(INDEX(技能效果!AF:AF,MATCH(技能效果等级!B1234,技能效果!B:B,0))="","",INDEX(技能效果!AF:AF,MATCH(技能效果等级!B1234,技能效果!B:B,0)))</f>
        <v/>
      </c>
      <c r="W1234" s="95">
        <f t="shared" si="17"/>
        <v>114</v>
      </c>
      <c r="X1234" s="97"/>
      <c r="Y1234" s="97"/>
    </row>
    <row r="1235" spans="1:25" ht="16.5" x14ac:dyDescent="0.2">
      <c r="A1235" s="62">
        <v>1232</v>
      </c>
      <c r="B1235" s="95">
        <f>INDEX(技能效果!B:B,MATCH(技能效果等级!W1235,技能效果!AE:AE,0))</f>
        <v>130101202</v>
      </c>
      <c r="C1235" s="95" t="str">
        <f>INDEX(技能效果!C:C,MATCH(技能效果等级!B1235,技能效果!B:B,0))</f>
        <v>南御夫技能1偷取水晶</v>
      </c>
      <c r="D1235" s="96" t="s">
        <v>873</v>
      </c>
      <c r="E1235" s="95">
        <v>8</v>
      </c>
      <c r="F1235" s="95">
        <f>INDEX(技能效果!H:H,MATCH(技能效果等级!B1235,技能效果!B:B,0))</f>
        <v>3003</v>
      </c>
      <c r="G1235" s="95">
        <f>IF(INDEX(技能效果!K:K,MATCH(B1235,技能效果!B:B,0))=0,INDEX(技能效果!I:I,MATCH(技能效果等级!B1235,技能效果!B:B,0)),INDEX(技能效果!I:I,MATCH(技能效果等级!B1235,技能效果!B:B,0))*VLOOKUP(E1235,技能数值计算!$C$19:$D$28,2,FALSE))</f>
        <v>2</v>
      </c>
      <c r="H1235" s="95">
        <f>INDEX(技能效果!J:J,MATCH(技能效果等级!B1235,技能效果!B:B,0))</f>
        <v>2</v>
      </c>
      <c r="I1235" s="97"/>
      <c r="J1235" s="97"/>
      <c r="K1235" s="97"/>
      <c r="L1235" s="97"/>
      <c r="M1235" s="97"/>
      <c r="N1235" s="96" t="str">
        <f>IF(INDEX(技能效果!L:L,MATCH(技能效果等级!B1235,技能效果!B:B,0))="","",INDEX(技能效果!L:L,MATCH(技能效果等级!B1235,技能效果!B:B,0)))</f>
        <v/>
      </c>
      <c r="O1235" s="95">
        <f>IF(INDEX(技能效果!N:N,MATCH(B1235,技能效果!B:B,0))=0,INDEX(技能效果!M:M,MATCH(技能效果等级!B1235,技能效果!B:B,0)),INDEX(技能效果!M:M,MATCH(技能效果等级!B1235,技能效果!B:B,0))*VLOOKUP(E1235,技能数值计算!$C$19:$D$28,2,FALSE))</f>
        <v>0</v>
      </c>
      <c r="P1235" s="97"/>
      <c r="Q1235" s="97"/>
      <c r="R1235" s="95" t="str">
        <f>IF(INDEX(技能效果!O:O,MATCH(技能效果等级!B1235,技能效果!B:B,0))="","",INDEX(技能效果!O:O,MATCH(技能效果等级!B1235,技能效果!B:B,0)))</f>
        <v/>
      </c>
      <c r="S1235" s="97"/>
      <c r="T1235" s="97"/>
      <c r="U1235" s="97"/>
      <c r="V1235" s="96" t="str">
        <f>IF(INDEX(技能效果!AF:AF,MATCH(技能效果等级!B1235,技能效果!B:B,0))="","",INDEX(技能效果!AF:AF,MATCH(技能效果等级!B1235,技能效果!B:B,0)))</f>
        <v/>
      </c>
      <c r="W1235" s="95">
        <f t="shared" si="17"/>
        <v>114</v>
      </c>
      <c r="X1235" s="97"/>
      <c r="Y1235" s="97"/>
    </row>
    <row r="1236" spans="1:25" ht="16.5" x14ac:dyDescent="0.2">
      <c r="A1236" s="62">
        <v>1233</v>
      </c>
      <c r="B1236" s="95">
        <f>INDEX(技能效果!B:B,MATCH(技能效果等级!W1236,技能效果!AE:AE,0))</f>
        <v>130101202</v>
      </c>
      <c r="C1236" s="95" t="str">
        <f>INDEX(技能效果!C:C,MATCH(技能效果等级!B1236,技能效果!B:B,0))</f>
        <v>南御夫技能1偷取水晶</v>
      </c>
      <c r="D1236" s="96" t="s">
        <v>873</v>
      </c>
      <c r="E1236" s="95">
        <v>9</v>
      </c>
      <c r="F1236" s="95">
        <f>INDEX(技能效果!H:H,MATCH(技能效果等级!B1236,技能效果!B:B,0))</f>
        <v>3003</v>
      </c>
      <c r="G1236" s="95">
        <f>IF(INDEX(技能效果!K:K,MATCH(B1236,技能效果!B:B,0))=0,INDEX(技能效果!I:I,MATCH(技能效果等级!B1236,技能效果!B:B,0)),INDEX(技能效果!I:I,MATCH(技能效果等级!B1236,技能效果!B:B,0))*VLOOKUP(E1236,技能数值计算!$C$19:$D$28,2,FALSE))</f>
        <v>2</v>
      </c>
      <c r="H1236" s="95">
        <f>INDEX(技能效果!J:J,MATCH(技能效果等级!B1236,技能效果!B:B,0))</f>
        <v>2</v>
      </c>
      <c r="I1236" s="97"/>
      <c r="J1236" s="97"/>
      <c r="K1236" s="97"/>
      <c r="L1236" s="97"/>
      <c r="M1236" s="97"/>
      <c r="N1236" s="96" t="str">
        <f>IF(INDEX(技能效果!L:L,MATCH(技能效果等级!B1236,技能效果!B:B,0))="","",INDEX(技能效果!L:L,MATCH(技能效果等级!B1236,技能效果!B:B,0)))</f>
        <v/>
      </c>
      <c r="O1236" s="95">
        <f>IF(INDEX(技能效果!N:N,MATCH(B1236,技能效果!B:B,0))=0,INDEX(技能效果!M:M,MATCH(技能效果等级!B1236,技能效果!B:B,0)),INDEX(技能效果!M:M,MATCH(技能效果等级!B1236,技能效果!B:B,0))*VLOOKUP(E1236,技能数值计算!$C$19:$D$28,2,FALSE))</f>
        <v>0</v>
      </c>
      <c r="P1236" s="97"/>
      <c r="Q1236" s="97"/>
      <c r="R1236" s="95" t="str">
        <f>IF(INDEX(技能效果!O:O,MATCH(技能效果等级!B1236,技能效果!B:B,0))="","",INDEX(技能效果!O:O,MATCH(技能效果等级!B1236,技能效果!B:B,0)))</f>
        <v/>
      </c>
      <c r="S1236" s="97"/>
      <c r="T1236" s="97"/>
      <c r="U1236" s="97"/>
      <c r="V1236" s="96" t="str">
        <f>IF(INDEX(技能效果!AF:AF,MATCH(技能效果等级!B1236,技能效果!B:B,0))="","",INDEX(技能效果!AF:AF,MATCH(技能效果等级!B1236,技能效果!B:B,0)))</f>
        <v/>
      </c>
      <c r="W1236" s="95">
        <f t="shared" si="17"/>
        <v>114</v>
      </c>
      <c r="X1236" s="97"/>
      <c r="Y1236" s="97"/>
    </row>
    <row r="1237" spans="1:25" ht="16.5" x14ac:dyDescent="0.2">
      <c r="A1237" s="62">
        <v>1234</v>
      </c>
      <c r="B1237" s="95">
        <f>INDEX(技能效果!B:B,MATCH(技能效果等级!W1237,技能效果!AE:AE,0))</f>
        <v>130101202</v>
      </c>
      <c r="C1237" s="95" t="str">
        <f>INDEX(技能效果!C:C,MATCH(技能效果等级!B1237,技能效果!B:B,0))</f>
        <v>南御夫技能1偷取水晶</v>
      </c>
      <c r="D1237" s="96" t="s">
        <v>873</v>
      </c>
      <c r="E1237" s="95">
        <v>10</v>
      </c>
      <c r="F1237" s="95">
        <f>INDEX(技能效果!H:H,MATCH(技能效果等级!B1237,技能效果!B:B,0))</f>
        <v>3003</v>
      </c>
      <c r="G1237" s="95">
        <f>IF(INDEX(技能效果!K:K,MATCH(B1237,技能效果!B:B,0))=0,INDEX(技能效果!I:I,MATCH(技能效果等级!B1237,技能效果!B:B,0)),INDEX(技能效果!I:I,MATCH(技能效果等级!B1237,技能效果!B:B,0))*VLOOKUP(E1237,技能数值计算!$C$19:$D$28,2,FALSE))</f>
        <v>2</v>
      </c>
      <c r="H1237" s="95">
        <f>INDEX(技能效果!J:J,MATCH(技能效果等级!B1237,技能效果!B:B,0))</f>
        <v>2</v>
      </c>
      <c r="I1237" s="97"/>
      <c r="J1237" s="97"/>
      <c r="K1237" s="97"/>
      <c r="L1237" s="97"/>
      <c r="M1237" s="97"/>
      <c r="N1237" s="96" t="str">
        <f>IF(INDEX(技能效果!L:L,MATCH(技能效果等级!B1237,技能效果!B:B,0))="","",INDEX(技能效果!L:L,MATCH(技能效果等级!B1237,技能效果!B:B,0)))</f>
        <v/>
      </c>
      <c r="O1237" s="95">
        <f>IF(INDEX(技能效果!N:N,MATCH(B1237,技能效果!B:B,0))=0,INDEX(技能效果!M:M,MATCH(技能效果等级!B1237,技能效果!B:B,0)),INDEX(技能效果!M:M,MATCH(技能效果等级!B1237,技能效果!B:B,0))*VLOOKUP(E1237,技能数值计算!$C$19:$D$28,2,FALSE))</f>
        <v>0</v>
      </c>
      <c r="P1237" s="97"/>
      <c r="Q1237" s="97"/>
      <c r="R1237" s="95" t="str">
        <f>IF(INDEX(技能效果!O:O,MATCH(技能效果等级!B1237,技能效果!B:B,0))="","",INDEX(技能效果!O:O,MATCH(技能效果等级!B1237,技能效果!B:B,0)))</f>
        <v/>
      </c>
      <c r="S1237" s="97"/>
      <c r="T1237" s="97"/>
      <c r="U1237" s="97"/>
      <c r="V1237" s="96" t="str">
        <f>IF(INDEX(技能效果!AF:AF,MATCH(技能效果等级!B1237,技能效果!B:B,0))="","",INDEX(技能效果!AF:AF,MATCH(技能效果等级!B1237,技能效果!B:B,0)))</f>
        <v/>
      </c>
      <c r="W1237" s="95">
        <f t="shared" si="17"/>
        <v>114</v>
      </c>
      <c r="X1237" s="97"/>
      <c r="Y1237" s="97"/>
    </row>
    <row r="1238" spans="1:25" ht="16.5" x14ac:dyDescent="0.2">
      <c r="A1238" s="62">
        <v>1235</v>
      </c>
      <c r="B1238" s="95">
        <f>INDEX(技能效果!B:B,MATCH(技能效果等级!W1238,技能效果!AE:AE,0))</f>
        <v>130201201</v>
      </c>
      <c r="C1238" s="95" t="str">
        <f>INDEX(技能效果!C:C,MATCH(技能效果等级!B1238,技能效果!B:B,0))</f>
        <v>南御夫技能2回复生命</v>
      </c>
      <c r="D1238" s="96" t="s">
        <v>873</v>
      </c>
      <c r="E1238" s="95">
        <v>1</v>
      </c>
      <c r="F1238" s="95">
        <f>INDEX(技能效果!H:H,MATCH(技能效果等级!B1238,技能效果!B:B,0))</f>
        <v>2001</v>
      </c>
      <c r="G1238" s="95">
        <f>IF(INDEX(技能效果!K:K,MATCH(B1238,技能效果!B:B,0))=0,INDEX(技能效果!I:I,MATCH(技能效果等级!B1238,技能效果!B:B,0)),INDEX(技能效果!I:I,MATCH(技能效果等级!B1238,技能效果!B:B,0))*VLOOKUP(E1238,技能数值计算!$C$19:$D$28,2,FALSE))</f>
        <v>1</v>
      </c>
      <c r="H1238" s="95">
        <f>INDEX(技能效果!J:J,MATCH(技能效果等级!B1238,技能效果!B:B,0))</f>
        <v>0</v>
      </c>
      <c r="I1238" s="97"/>
      <c r="J1238" s="97"/>
      <c r="K1238" s="97"/>
      <c r="L1238" s="97"/>
      <c r="M1238" s="97"/>
      <c r="N1238" s="96" t="str">
        <f>IF(INDEX(技能效果!L:L,MATCH(技能效果等级!B1238,技能效果!B:B,0))="","",INDEX(技能效果!L:L,MATCH(技能效果等级!B1238,技能效果!B:B,0)))</f>
        <v/>
      </c>
      <c r="O1238" s="95">
        <f>IF(INDEX(技能效果!N:N,MATCH(B1238,技能效果!B:B,0))=0,INDEX(技能效果!M:M,MATCH(技能效果等级!B1238,技能效果!B:B,0)),INDEX(技能效果!M:M,MATCH(技能效果等级!B1238,技能效果!B:B,0))*VLOOKUP(E1238,技能数值计算!$C$19:$D$28,2,FALSE))</f>
        <v>0</v>
      </c>
      <c r="P1238" s="97"/>
      <c r="Q1238" s="97"/>
      <c r="R1238" s="95" t="str">
        <f>IF(INDEX(技能效果!O:O,MATCH(技能效果等级!B1238,技能效果!B:B,0))="","",INDEX(技能效果!O:O,MATCH(技能效果等级!B1238,技能效果!B:B,0)))</f>
        <v/>
      </c>
      <c r="S1238" s="97"/>
      <c r="T1238" s="97"/>
      <c r="U1238" s="97"/>
      <c r="V1238" s="96" t="str">
        <f>IF(INDEX(技能效果!AF:AF,MATCH(技能效果等级!B1238,技能效果!B:B,0))="","",INDEX(技能效果!AF:AF,MATCH(技能效果等级!B1238,技能效果!B:B,0)))</f>
        <v/>
      </c>
      <c r="W1238" s="95">
        <f t="shared" si="17"/>
        <v>115</v>
      </c>
      <c r="X1238" s="97"/>
      <c r="Y1238" s="97"/>
    </row>
    <row r="1239" spans="1:25" ht="16.5" x14ac:dyDescent="0.2">
      <c r="A1239" s="62">
        <v>1236</v>
      </c>
      <c r="B1239" s="95">
        <f>INDEX(技能效果!B:B,MATCH(技能效果等级!W1239,技能效果!AE:AE,0))</f>
        <v>130201201</v>
      </c>
      <c r="C1239" s="95" t="str">
        <f>INDEX(技能效果!C:C,MATCH(技能效果等级!B1239,技能效果!B:B,0))</f>
        <v>南御夫技能2回复生命</v>
      </c>
      <c r="D1239" s="96" t="s">
        <v>873</v>
      </c>
      <c r="E1239" s="95">
        <v>2</v>
      </c>
      <c r="F1239" s="95">
        <f>INDEX(技能效果!H:H,MATCH(技能效果等级!B1239,技能效果!B:B,0))</f>
        <v>2001</v>
      </c>
      <c r="G1239" s="95">
        <f>IF(INDEX(技能效果!K:K,MATCH(B1239,技能效果!B:B,0))=0,INDEX(技能效果!I:I,MATCH(技能效果等级!B1239,技能效果!B:B,0)),INDEX(技能效果!I:I,MATCH(技能效果等级!B1239,技能效果!B:B,0))*VLOOKUP(E1239,技能数值计算!$C$19:$D$28,2,FALSE))</f>
        <v>1.08</v>
      </c>
      <c r="H1239" s="95">
        <f>INDEX(技能效果!J:J,MATCH(技能效果等级!B1239,技能效果!B:B,0))</f>
        <v>0</v>
      </c>
      <c r="I1239" s="97"/>
      <c r="J1239" s="97"/>
      <c r="K1239" s="97"/>
      <c r="L1239" s="97"/>
      <c r="M1239" s="97"/>
      <c r="N1239" s="96" t="str">
        <f>IF(INDEX(技能效果!L:L,MATCH(技能效果等级!B1239,技能效果!B:B,0))="","",INDEX(技能效果!L:L,MATCH(技能效果等级!B1239,技能效果!B:B,0)))</f>
        <v/>
      </c>
      <c r="O1239" s="95">
        <f>IF(INDEX(技能效果!N:N,MATCH(B1239,技能效果!B:B,0))=0,INDEX(技能效果!M:M,MATCH(技能效果等级!B1239,技能效果!B:B,0)),INDEX(技能效果!M:M,MATCH(技能效果等级!B1239,技能效果!B:B,0))*VLOOKUP(E1239,技能数值计算!$C$19:$D$28,2,FALSE))</f>
        <v>0</v>
      </c>
      <c r="P1239" s="97"/>
      <c r="Q1239" s="97"/>
      <c r="R1239" s="95" t="str">
        <f>IF(INDEX(技能效果!O:O,MATCH(技能效果等级!B1239,技能效果!B:B,0))="","",INDEX(技能效果!O:O,MATCH(技能效果等级!B1239,技能效果!B:B,0)))</f>
        <v/>
      </c>
      <c r="S1239" s="97"/>
      <c r="T1239" s="97"/>
      <c r="U1239" s="97"/>
      <c r="V1239" s="96" t="str">
        <f>IF(INDEX(技能效果!AF:AF,MATCH(技能效果等级!B1239,技能效果!B:B,0))="","",INDEX(技能效果!AF:AF,MATCH(技能效果等级!B1239,技能效果!B:B,0)))</f>
        <v/>
      </c>
      <c r="W1239" s="95">
        <f t="shared" si="17"/>
        <v>115</v>
      </c>
      <c r="X1239" s="97"/>
      <c r="Y1239" s="97"/>
    </row>
    <row r="1240" spans="1:25" ht="16.5" x14ac:dyDescent="0.2">
      <c r="A1240" s="62">
        <v>1237</v>
      </c>
      <c r="B1240" s="95">
        <f>INDEX(技能效果!B:B,MATCH(技能效果等级!W1240,技能效果!AE:AE,0))</f>
        <v>130201201</v>
      </c>
      <c r="C1240" s="95" t="str">
        <f>INDEX(技能效果!C:C,MATCH(技能效果等级!B1240,技能效果!B:B,0))</f>
        <v>南御夫技能2回复生命</v>
      </c>
      <c r="D1240" s="96" t="s">
        <v>873</v>
      </c>
      <c r="E1240" s="95">
        <v>3</v>
      </c>
      <c r="F1240" s="95">
        <f>INDEX(技能效果!H:H,MATCH(技能效果等级!B1240,技能效果!B:B,0))</f>
        <v>2001</v>
      </c>
      <c r="G1240" s="95">
        <f>IF(INDEX(技能效果!K:K,MATCH(B1240,技能效果!B:B,0))=0,INDEX(技能效果!I:I,MATCH(技能效果等级!B1240,技能效果!B:B,0)),INDEX(技能效果!I:I,MATCH(技能效果等级!B1240,技能效果!B:B,0))*VLOOKUP(E1240,技能数值计算!$C$19:$D$28,2,FALSE))</f>
        <v>1.1599999999999999</v>
      </c>
      <c r="H1240" s="95">
        <f>INDEX(技能效果!J:J,MATCH(技能效果等级!B1240,技能效果!B:B,0))</f>
        <v>0</v>
      </c>
      <c r="I1240" s="97"/>
      <c r="J1240" s="97"/>
      <c r="K1240" s="97"/>
      <c r="L1240" s="97"/>
      <c r="M1240" s="97"/>
      <c r="N1240" s="96" t="str">
        <f>IF(INDEX(技能效果!L:L,MATCH(技能效果等级!B1240,技能效果!B:B,0))="","",INDEX(技能效果!L:L,MATCH(技能效果等级!B1240,技能效果!B:B,0)))</f>
        <v/>
      </c>
      <c r="O1240" s="95">
        <f>IF(INDEX(技能效果!N:N,MATCH(B1240,技能效果!B:B,0))=0,INDEX(技能效果!M:M,MATCH(技能效果等级!B1240,技能效果!B:B,0)),INDEX(技能效果!M:M,MATCH(技能效果等级!B1240,技能效果!B:B,0))*VLOOKUP(E1240,技能数值计算!$C$19:$D$28,2,FALSE))</f>
        <v>0</v>
      </c>
      <c r="P1240" s="97"/>
      <c r="Q1240" s="97"/>
      <c r="R1240" s="95" t="str">
        <f>IF(INDEX(技能效果!O:O,MATCH(技能效果等级!B1240,技能效果!B:B,0))="","",INDEX(技能效果!O:O,MATCH(技能效果等级!B1240,技能效果!B:B,0)))</f>
        <v/>
      </c>
      <c r="S1240" s="97"/>
      <c r="T1240" s="97"/>
      <c r="U1240" s="97"/>
      <c r="V1240" s="96" t="str">
        <f>IF(INDEX(技能效果!AF:AF,MATCH(技能效果等级!B1240,技能效果!B:B,0))="","",INDEX(技能效果!AF:AF,MATCH(技能效果等级!B1240,技能效果!B:B,0)))</f>
        <v/>
      </c>
      <c r="W1240" s="95">
        <f t="shared" si="17"/>
        <v>115</v>
      </c>
      <c r="X1240" s="97"/>
      <c r="Y1240" s="97"/>
    </row>
    <row r="1241" spans="1:25" ht="16.5" x14ac:dyDescent="0.2">
      <c r="A1241" s="62">
        <v>1238</v>
      </c>
      <c r="B1241" s="95">
        <f>INDEX(技能效果!B:B,MATCH(技能效果等级!W1241,技能效果!AE:AE,0))</f>
        <v>130201201</v>
      </c>
      <c r="C1241" s="95" t="str">
        <f>INDEX(技能效果!C:C,MATCH(技能效果等级!B1241,技能效果!B:B,0))</f>
        <v>南御夫技能2回复生命</v>
      </c>
      <c r="D1241" s="96" t="s">
        <v>873</v>
      </c>
      <c r="E1241" s="95">
        <v>4</v>
      </c>
      <c r="F1241" s="95">
        <f>INDEX(技能效果!H:H,MATCH(技能效果等级!B1241,技能效果!B:B,0))</f>
        <v>2001</v>
      </c>
      <c r="G1241" s="95">
        <f>IF(INDEX(技能效果!K:K,MATCH(B1241,技能效果!B:B,0))=0,INDEX(技能效果!I:I,MATCH(技能效果等级!B1241,技能效果!B:B,0)),INDEX(技能效果!I:I,MATCH(技能效果等级!B1241,技能效果!B:B,0))*VLOOKUP(E1241,技能数值计算!$C$19:$D$28,2,FALSE))</f>
        <v>1.24</v>
      </c>
      <c r="H1241" s="95">
        <f>INDEX(技能效果!J:J,MATCH(技能效果等级!B1241,技能效果!B:B,0))</f>
        <v>0</v>
      </c>
      <c r="I1241" s="97"/>
      <c r="J1241" s="97"/>
      <c r="K1241" s="97"/>
      <c r="L1241" s="97"/>
      <c r="M1241" s="97"/>
      <c r="N1241" s="96" t="str">
        <f>IF(INDEX(技能效果!L:L,MATCH(技能效果等级!B1241,技能效果!B:B,0))="","",INDEX(技能效果!L:L,MATCH(技能效果等级!B1241,技能效果!B:B,0)))</f>
        <v/>
      </c>
      <c r="O1241" s="95">
        <f>IF(INDEX(技能效果!N:N,MATCH(B1241,技能效果!B:B,0))=0,INDEX(技能效果!M:M,MATCH(技能效果等级!B1241,技能效果!B:B,0)),INDEX(技能效果!M:M,MATCH(技能效果等级!B1241,技能效果!B:B,0))*VLOOKUP(E1241,技能数值计算!$C$19:$D$28,2,FALSE))</f>
        <v>0</v>
      </c>
      <c r="P1241" s="97"/>
      <c r="Q1241" s="97"/>
      <c r="R1241" s="95" t="str">
        <f>IF(INDEX(技能效果!O:O,MATCH(技能效果等级!B1241,技能效果!B:B,0))="","",INDEX(技能效果!O:O,MATCH(技能效果等级!B1241,技能效果!B:B,0)))</f>
        <v/>
      </c>
      <c r="S1241" s="97"/>
      <c r="T1241" s="97"/>
      <c r="U1241" s="97"/>
      <c r="V1241" s="96" t="str">
        <f>IF(INDEX(技能效果!AF:AF,MATCH(技能效果等级!B1241,技能效果!B:B,0))="","",INDEX(技能效果!AF:AF,MATCH(技能效果等级!B1241,技能效果!B:B,0)))</f>
        <v/>
      </c>
      <c r="W1241" s="95">
        <f t="shared" si="17"/>
        <v>115</v>
      </c>
      <c r="X1241" s="97"/>
      <c r="Y1241" s="97"/>
    </row>
    <row r="1242" spans="1:25" ht="16.5" x14ac:dyDescent="0.2">
      <c r="A1242" s="62">
        <v>1239</v>
      </c>
      <c r="B1242" s="95">
        <f>INDEX(技能效果!B:B,MATCH(技能效果等级!W1242,技能效果!AE:AE,0))</f>
        <v>130201201</v>
      </c>
      <c r="C1242" s="95" t="str">
        <f>INDEX(技能效果!C:C,MATCH(技能效果等级!B1242,技能效果!B:B,0))</f>
        <v>南御夫技能2回复生命</v>
      </c>
      <c r="D1242" s="96" t="s">
        <v>873</v>
      </c>
      <c r="E1242" s="95">
        <v>5</v>
      </c>
      <c r="F1242" s="95">
        <f>INDEX(技能效果!H:H,MATCH(技能效果等级!B1242,技能效果!B:B,0))</f>
        <v>2001</v>
      </c>
      <c r="G1242" s="95">
        <f>IF(INDEX(技能效果!K:K,MATCH(B1242,技能效果!B:B,0))=0,INDEX(技能效果!I:I,MATCH(技能效果等级!B1242,技能效果!B:B,0)),INDEX(技能效果!I:I,MATCH(技能效果等级!B1242,技能效果!B:B,0))*VLOOKUP(E1242,技能数值计算!$C$19:$D$28,2,FALSE))</f>
        <v>1.32</v>
      </c>
      <c r="H1242" s="95">
        <f>INDEX(技能效果!J:J,MATCH(技能效果等级!B1242,技能效果!B:B,0))</f>
        <v>0</v>
      </c>
      <c r="I1242" s="97"/>
      <c r="J1242" s="97"/>
      <c r="K1242" s="97"/>
      <c r="L1242" s="97"/>
      <c r="M1242" s="97"/>
      <c r="N1242" s="96" t="str">
        <f>IF(INDEX(技能效果!L:L,MATCH(技能效果等级!B1242,技能效果!B:B,0))="","",INDEX(技能效果!L:L,MATCH(技能效果等级!B1242,技能效果!B:B,0)))</f>
        <v/>
      </c>
      <c r="O1242" s="95">
        <f>IF(INDEX(技能效果!N:N,MATCH(B1242,技能效果!B:B,0))=0,INDEX(技能效果!M:M,MATCH(技能效果等级!B1242,技能效果!B:B,0)),INDEX(技能效果!M:M,MATCH(技能效果等级!B1242,技能效果!B:B,0))*VLOOKUP(E1242,技能数值计算!$C$19:$D$28,2,FALSE))</f>
        <v>0</v>
      </c>
      <c r="P1242" s="97"/>
      <c r="Q1242" s="97"/>
      <c r="R1242" s="95" t="str">
        <f>IF(INDEX(技能效果!O:O,MATCH(技能效果等级!B1242,技能效果!B:B,0))="","",INDEX(技能效果!O:O,MATCH(技能效果等级!B1242,技能效果!B:B,0)))</f>
        <v/>
      </c>
      <c r="S1242" s="97"/>
      <c r="T1242" s="97"/>
      <c r="U1242" s="97"/>
      <c r="V1242" s="96" t="str">
        <f>IF(INDEX(技能效果!AF:AF,MATCH(技能效果等级!B1242,技能效果!B:B,0))="","",INDEX(技能效果!AF:AF,MATCH(技能效果等级!B1242,技能效果!B:B,0)))</f>
        <v/>
      </c>
      <c r="W1242" s="95">
        <f t="shared" si="17"/>
        <v>115</v>
      </c>
      <c r="X1242" s="97"/>
      <c r="Y1242" s="97"/>
    </row>
    <row r="1243" spans="1:25" ht="16.5" x14ac:dyDescent="0.2">
      <c r="A1243" s="62">
        <v>1240</v>
      </c>
      <c r="B1243" s="95">
        <f>INDEX(技能效果!B:B,MATCH(技能效果等级!W1243,技能效果!AE:AE,0))</f>
        <v>130201201</v>
      </c>
      <c r="C1243" s="95" t="str">
        <f>INDEX(技能效果!C:C,MATCH(技能效果等级!B1243,技能效果!B:B,0))</f>
        <v>南御夫技能2回复生命</v>
      </c>
      <c r="D1243" s="96" t="s">
        <v>873</v>
      </c>
      <c r="E1243" s="95">
        <v>6</v>
      </c>
      <c r="F1243" s="95">
        <f>INDEX(技能效果!H:H,MATCH(技能效果等级!B1243,技能效果!B:B,0))</f>
        <v>2001</v>
      </c>
      <c r="G1243" s="95">
        <f>IF(INDEX(技能效果!K:K,MATCH(B1243,技能效果!B:B,0))=0,INDEX(技能效果!I:I,MATCH(技能效果等级!B1243,技能效果!B:B,0)),INDEX(技能效果!I:I,MATCH(技能效果等级!B1243,技能效果!B:B,0))*VLOOKUP(E1243,技能数值计算!$C$19:$D$28,2,FALSE))</f>
        <v>1.44</v>
      </c>
      <c r="H1243" s="95">
        <f>INDEX(技能效果!J:J,MATCH(技能效果等级!B1243,技能效果!B:B,0))</f>
        <v>0</v>
      </c>
      <c r="I1243" s="97"/>
      <c r="J1243" s="97"/>
      <c r="K1243" s="97"/>
      <c r="L1243" s="97"/>
      <c r="M1243" s="97"/>
      <c r="N1243" s="96" t="str">
        <f>IF(INDEX(技能效果!L:L,MATCH(技能效果等级!B1243,技能效果!B:B,0))="","",INDEX(技能效果!L:L,MATCH(技能效果等级!B1243,技能效果!B:B,0)))</f>
        <v/>
      </c>
      <c r="O1243" s="95">
        <f>IF(INDEX(技能效果!N:N,MATCH(B1243,技能效果!B:B,0))=0,INDEX(技能效果!M:M,MATCH(技能效果等级!B1243,技能效果!B:B,0)),INDEX(技能效果!M:M,MATCH(技能效果等级!B1243,技能效果!B:B,0))*VLOOKUP(E1243,技能数值计算!$C$19:$D$28,2,FALSE))</f>
        <v>0</v>
      </c>
      <c r="P1243" s="97"/>
      <c r="Q1243" s="97"/>
      <c r="R1243" s="95" t="str">
        <f>IF(INDEX(技能效果!O:O,MATCH(技能效果等级!B1243,技能效果!B:B,0))="","",INDEX(技能效果!O:O,MATCH(技能效果等级!B1243,技能效果!B:B,0)))</f>
        <v/>
      </c>
      <c r="S1243" s="97"/>
      <c r="T1243" s="97"/>
      <c r="U1243" s="97"/>
      <c r="V1243" s="96" t="str">
        <f>IF(INDEX(技能效果!AF:AF,MATCH(技能效果等级!B1243,技能效果!B:B,0))="","",INDEX(技能效果!AF:AF,MATCH(技能效果等级!B1243,技能效果!B:B,0)))</f>
        <v/>
      </c>
      <c r="W1243" s="95">
        <f t="shared" si="17"/>
        <v>115</v>
      </c>
      <c r="X1243" s="97"/>
      <c r="Y1243" s="97"/>
    </row>
    <row r="1244" spans="1:25" ht="16.5" x14ac:dyDescent="0.2">
      <c r="A1244" s="62">
        <v>1241</v>
      </c>
      <c r="B1244" s="95">
        <f>INDEX(技能效果!B:B,MATCH(技能效果等级!W1244,技能效果!AE:AE,0))</f>
        <v>130201201</v>
      </c>
      <c r="C1244" s="95" t="str">
        <f>INDEX(技能效果!C:C,MATCH(技能效果等级!B1244,技能效果!B:B,0))</f>
        <v>南御夫技能2回复生命</v>
      </c>
      <c r="D1244" s="96" t="s">
        <v>873</v>
      </c>
      <c r="E1244" s="95">
        <v>7</v>
      </c>
      <c r="F1244" s="95">
        <f>INDEX(技能效果!H:H,MATCH(技能效果等级!B1244,技能效果!B:B,0))</f>
        <v>2001</v>
      </c>
      <c r="G1244" s="95">
        <f>IF(INDEX(技能效果!K:K,MATCH(B1244,技能效果!B:B,0))=0,INDEX(技能效果!I:I,MATCH(技能效果等级!B1244,技能效果!B:B,0)),INDEX(技能效果!I:I,MATCH(技能效果等级!B1244,技能效果!B:B,0))*VLOOKUP(E1244,技能数值计算!$C$19:$D$28,2,FALSE))</f>
        <v>1.56</v>
      </c>
      <c r="H1244" s="95">
        <f>INDEX(技能效果!J:J,MATCH(技能效果等级!B1244,技能效果!B:B,0))</f>
        <v>0</v>
      </c>
      <c r="I1244" s="97"/>
      <c r="J1244" s="97"/>
      <c r="K1244" s="97"/>
      <c r="L1244" s="97"/>
      <c r="M1244" s="97"/>
      <c r="N1244" s="96" t="str">
        <f>IF(INDEX(技能效果!L:L,MATCH(技能效果等级!B1244,技能效果!B:B,0))="","",INDEX(技能效果!L:L,MATCH(技能效果等级!B1244,技能效果!B:B,0)))</f>
        <v/>
      </c>
      <c r="O1244" s="95">
        <f>IF(INDEX(技能效果!N:N,MATCH(B1244,技能效果!B:B,0))=0,INDEX(技能效果!M:M,MATCH(技能效果等级!B1244,技能效果!B:B,0)),INDEX(技能效果!M:M,MATCH(技能效果等级!B1244,技能效果!B:B,0))*VLOOKUP(E1244,技能数值计算!$C$19:$D$28,2,FALSE))</f>
        <v>0</v>
      </c>
      <c r="P1244" s="97"/>
      <c r="Q1244" s="97"/>
      <c r="R1244" s="95" t="str">
        <f>IF(INDEX(技能效果!O:O,MATCH(技能效果等级!B1244,技能效果!B:B,0))="","",INDEX(技能效果!O:O,MATCH(技能效果等级!B1244,技能效果!B:B,0)))</f>
        <v/>
      </c>
      <c r="S1244" s="97"/>
      <c r="T1244" s="97"/>
      <c r="U1244" s="97"/>
      <c r="V1244" s="96" t="str">
        <f>IF(INDEX(技能效果!AF:AF,MATCH(技能效果等级!B1244,技能效果!B:B,0))="","",INDEX(技能效果!AF:AF,MATCH(技能效果等级!B1244,技能效果!B:B,0)))</f>
        <v/>
      </c>
      <c r="W1244" s="95">
        <f t="shared" si="17"/>
        <v>115</v>
      </c>
      <c r="X1244" s="97"/>
      <c r="Y1244" s="97"/>
    </row>
    <row r="1245" spans="1:25" ht="16.5" x14ac:dyDescent="0.2">
      <c r="A1245" s="62">
        <v>1242</v>
      </c>
      <c r="B1245" s="95">
        <f>INDEX(技能效果!B:B,MATCH(技能效果等级!W1245,技能效果!AE:AE,0))</f>
        <v>130201201</v>
      </c>
      <c r="C1245" s="95" t="str">
        <f>INDEX(技能效果!C:C,MATCH(技能效果等级!B1245,技能效果!B:B,0))</f>
        <v>南御夫技能2回复生命</v>
      </c>
      <c r="D1245" s="96" t="s">
        <v>873</v>
      </c>
      <c r="E1245" s="95">
        <v>8</v>
      </c>
      <c r="F1245" s="95">
        <f>INDEX(技能效果!H:H,MATCH(技能效果等级!B1245,技能效果!B:B,0))</f>
        <v>2001</v>
      </c>
      <c r="G1245" s="95">
        <f>IF(INDEX(技能效果!K:K,MATCH(B1245,技能效果!B:B,0))=0,INDEX(技能效果!I:I,MATCH(技能效果等级!B1245,技能效果!B:B,0)),INDEX(技能效果!I:I,MATCH(技能效果等级!B1245,技能效果!B:B,0))*VLOOKUP(E1245,技能数值计算!$C$19:$D$28,2,FALSE))</f>
        <v>1.68</v>
      </c>
      <c r="H1245" s="95">
        <f>INDEX(技能效果!J:J,MATCH(技能效果等级!B1245,技能效果!B:B,0))</f>
        <v>0</v>
      </c>
      <c r="I1245" s="97"/>
      <c r="J1245" s="97"/>
      <c r="K1245" s="97"/>
      <c r="L1245" s="97"/>
      <c r="M1245" s="97"/>
      <c r="N1245" s="96" t="str">
        <f>IF(INDEX(技能效果!L:L,MATCH(技能效果等级!B1245,技能效果!B:B,0))="","",INDEX(技能效果!L:L,MATCH(技能效果等级!B1245,技能效果!B:B,0)))</f>
        <v/>
      </c>
      <c r="O1245" s="95">
        <f>IF(INDEX(技能效果!N:N,MATCH(B1245,技能效果!B:B,0))=0,INDEX(技能效果!M:M,MATCH(技能效果等级!B1245,技能效果!B:B,0)),INDEX(技能效果!M:M,MATCH(技能效果等级!B1245,技能效果!B:B,0))*VLOOKUP(E1245,技能数值计算!$C$19:$D$28,2,FALSE))</f>
        <v>0</v>
      </c>
      <c r="P1245" s="97"/>
      <c r="Q1245" s="97"/>
      <c r="R1245" s="95" t="str">
        <f>IF(INDEX(技能效果!O:O,MATCH(技能效果等级!B1245,技能效果!B:B,0))="","",INDEX(技能效果!O:O,MATCH(技能效果等级!B1245,技能效果!B:B,0)))</f>
        <v/>
      </c>
      <c r="S1245" s="97"/>
      <c r="T1245" s="97"/>
      <c r="U1245" s="97"/>
      <c r="V1245" s="96" t="str">
        <f>IF(INDEX(技能效果!AF:AF,MATCH(技能效果等级!B1245,技能效果!B:B,0))="","",INDEX(技能效果!AF:AF,MATCH(技能效果等级!B1245,技能效果!B:B,0)))</f>
        <v/>
      </c>
      <c r="W1245" s="95">
        <f t="shared" si="17"/>
        <v>115</v>
      </c>
      <c r="X1245" s="97"/>
      <c r="Y1245" s="97"/>
    </row>
    <row r="1246" spans="1:25" ht="16.5" x14ac:dyDescent="0.2">
      <c r="A1246" s="62">
        <v>1243</v>
      </c>
      <c r="B1246" s="95">
        <f>INDEX(技能效果!B:B,MATCH(技能效果等级!W1246,技能效果!AE:AE,0))</f>
        <v>130201201</v>
      </c>
      <c r="C1246" s="95" t="str">
        <f>INDEX(技能效果!C:C,MATCH(技能效果等级!B1246,技能效果!B:B,0))</f>
        <v>南御夫技能2回复生命</v>
      </c>
      <c r="D1246" s="96" t="s">
        <v>873</v>
      </c>
      <c r="E1246" s="95">
        <v>9</v>
      </c>
      <c r="F1246" s="95">
        <f>INDEX(技能效果!H:H,MATCH(技能效果等级!B1246,技能效果!B:B,0))</f>
        <v>2001</v>
      </c>
      <c r="G1246" s="95">
        <f>IF(INDEX(技能效果!K:K,MATCH(B1246,技能效果!B:B,0))=0,INDEX(技能效果!I:I,MATCH(技能效果等级!B1246,技能效果!B:B,0)),INDEX(技能效果!I:I,MATCH(技能效果等级!B1246,技能效果!B:B,0))*VLOOKUP(E1246,技能数值计算!$C$19:$D$28,2,FALSE))</f>
        <v>1.84</v>
      </c>
      <c r="H1246" s="95">
        <f>INDEX(技能效果!J:J,MATCH(技能效果等级!B1246,技能效果!B:B,0))</f>
        <v>0</v>
      </c>
      <c r="I1246" s="97"/>
      <c r="J1246" s="97"/>
      <c r="K1246" s="97"/>
      <c r="L1246" s="97"/>
      <c r="M1246" s="97"/>
      <c r="N1246" s="96" t="str">
        <f>IF(INDEX(技能效果!L:L,MATCH(技能效果等级!B1246,技能效果!B:B,0))="","",INDEX(技能效果!L:L,MATCH(技能效果等级!B1246,技能效果!B:B,0)))</f>
        <v/>
      </c>
      <c r="O1246" s="95">
        <f>IF(INDEX(技能效果!N:N,MATCH(B1246,技能效果!B:B,0))=0,INDEX(技能效果!M:M,MATCH(技能效果等级!B1246,技能效果!B:B,0)),INDEX(技能效果!M:M,MATCH(技能效果等级!B1246,技能效果!B:B,0))*VLOOKUP(E1246,技能数值计算!$C$19:$D$28,2,FALSE))</f>
        <v>0</v>
      </c>
      <c r="P1246" s="97"/>
      <c r="Q1246" s="97"/>
      <c r="R1246" s="95" t="str">
        <f>IF(INDEX(技能效果!O:O,MATCH(技能效果等级!B1246,技能效果!B:B,0))="","",INDEX(技能效果!O:O,MATCH(技能效果等级!B1246,技能效果!B:B,0)))</f>
        <v/>
      </c>
      <c r="S1246" s="97"/>
      <c r="T1246" s="97"/>
      <c r="U1246" s="97"/>
      <c r="V1246" s="96" t="str">
        <f>IF(INDEX(技能效果!AF:AF,MATCH(技能效果等级!B1246,技能效果!B:B,0))="","",INDEX(技能效果!AF:AF,MATCH(技能效果等级!B1246,技能效果!B:B,0)))</f>
        <v/>
      </c>
      <c r="W1246" s="95">
        <f t="shared" si="17"/>
        <v>115</v>
      </c>
      <c r="X1246" s="97"/>
      <c r="Y1246" s="97"/>
    </row>
    <row r="1247" spans="1:25" ht="16.5" x14ac:dyDescent="0.2">
      <c r="A1247" s="62">
        <v>1244</v>
      </c>
      <c r="B1247" s="95">
        <f>INDEX(技能效果!B:B,MATCH(技能效果等级!W1247,技能效果!AE:AE,0))</f>
        <v>130201201</v>
      </c>
      <c r="C1247" s="95" t="str">
        <f>INDEX(技能效果!C:C,MATCH(技能效果等级!B1247,技能效果!B:B,0))</f>
        <v>南御夫技能2回复生命</v>
      </c>
      <c r="D1247" s="96" t="s">
        <v>873</v>
      </c>
      <c r="E1247" s="95">
        <v>10</v>
      </c>
      <c r="F1247" s="95">
        <f>INDEX(技能效果!H:H,MATCH(技能效果等级!B1247,技能效果!B:B,0))</f>
        <v>2001</v>
      </c>
      <c r="G1247" s="95">
        <f>IF(INDEX(技能效果!K:K,MATCH(B1247,技能效果!B:B,0))=0,INDEX(技能效果!I:I,MATCH(技能效果等级!B1247,技能效果!B:B,0)),INDEX(技能效果!I:I,MATCH(技能效果等级!B1247,技能效果!B:B,0))*VLOOKUP(E1247,技能数值计算!$C$19:$D$28,2,FALSE))</f>
        <v>2</v>
      </c>
      <c r="H1247" s="95">
        <f>INDEX(技能效果!J:J,MATCH(技能效果等级!B1247,技能效果!B:B,0))</f>
        <v>0</v>
      </c>
      <c r="I1247" s="97"/>
      <c r="J1247" s="97"/>
      <c r="K1247" s="97"/>
      <c r="L1247" s="97"/>
      <c r="M1247" s="97"/>
      <c r="N1247" s="96" t="str">
        <f>IF(INDEX(技能效果!L:L,MATCH(技能效果等级!B1247,技能效果!B:B,0))="","",INDEX(技能效果!L:L,MATCH(技能效果等级!B1247,技能效果!B:B,0)))</f>
        <v/>
      </c>
      <c r="O1247" s="95">
        <f>IF(INDEX(技能效果!N:N,MATCH(B1247,技能效果!B:B,0))=0,INDEX(技能效果!M:M,MATCH(技能效果等级!B1247,技能效果!B:B,0)),INDEX(技能效果!M:M,MATCH(技能效果等级!B1247,技能效果!B:B,0))*VLOOKUP(E1247,技能数值计算!$C$19:$D$28,2,FALSE))</f>
        <v>0</v>
      </c>
      <c r="P1247" s="97"/>
      <c r="Q1247" s="97"/>
      <c r="R1247" s="95" t="str">
        <f>IF(INDEX(技能效果!O:O,MATCH(技能效果等级!B1247,技能效果!B:B,0))="","",INDEX(技能效果!O:O,MATCH(技能效果等级!B1247,技能效果!B:B,0)))</f>
        <v/>
      </c>
      <c r="S1247" s="97"/>
      <c r="T1247" s="97"/>
      <c r="U1247" s="97"/>
      <c r="V1247" s="96" t="str">
        <f>IF(INDEX(技能效果!AF:AF,MATCH(技能效果等级!B1247,技能效果!B:B,0))="","",INDEX(技能效果!AF:AF,MATCH(技能效果等级!B1247,技能效果!B:B,0)))</f>
        <v/>
      </c>
      <c r="W1247" s="95">
        <f t="shared" si="17"/>
        <v>115</v>
      </c>
      <c r="X1247" s="97"/>
      <c r="Y1247" s="97"/>
    </row>
    <row r="1248" spans="1:25" ht="16.5" x14ac:dyDescent="0.2">
      <c r="A1248" s="62">
        <v>1245</v>
      </c>
      <c r="B1248" s="95">
        <f>INDEX(技能效果!B:B,MATCH(技能效果等级!W1248,技能效果!AE:AE,0))</f>
        <v>130101301</v>
      </c>
      <c r="C1248" s="95" t="str">
        <f>INDEX(技能效果!C:C,MATCH(技能效果等级!B1248,技能效果!B:B,0))</f>
        <v>吉拉技能1伤害</v>
      </c>
      <c r="D1248" s="96" t="s">
        <v>873</v>
      </c>
      <c r="E1248" s="95">
        <v>1</v>
      </c>
      <c r="F1248" s="95">
        <f>INDEX(技能效果!H:H,MATCH(技能效果等级!B1248,技能效果!B:B,0))</f>
        <v>1001</v>
      </c>
      <c r="G1248" s="95">
        <f>IF(INDEX(技能效果!K:K,MATCH(B1248,技能效果!B:B,0))=0,INDEX(技能效果!I:I,MATCH(技能效果等级!B1248,技能效果!B:B,0)),INDEX(技能效果!I:I,MATCH(技能效果等级!B1248,技能效果!B:B,0))*VLOOKUP(E1248,技能数值计算!$C$19:$D$28,2,FALSE))</f>
        <v>1</v>
      </c>
      <c r="H1248" s="95">
        <f>INDEX(技能效果!J:J,MATCH(技能效果等级!B1248,技能效果!B:B,0))</f>
        <v>0</v>
      </c>
      <c r="I1248" s="97"/>
      <c r="J1248" s="97"/>
      <c r="K1248" s="97"/>
      <c r="L1248" s="97"/>
      <c r="M1248" s="97"/>
      <c r="N1248" s="96" t="str">
        <f>IF(INDEX(技能效果!L:L,MATCH(技能效果等级!B1248,技能效果!B:B,0))="","",INDEX(技能效果!L:L,MATCH(技能效果等级!B1248,技能效果!B:B,0)))</f>
        <v/>
      </c>
      <c r="O1248" s="95">
        <f>IF(INDEX(技能效果!N:N,MATCH(B1248,技能效果!B:B,0))=0,INDEX(技能效果!M:M,MATCH(技能效果等级!B1248,技能效果!B:B,0)),INDEX(技能效果!M:M,MATCH(技能效果等级!B1248,技能效果!B:B,0))*VLOOKUP(E1248,技能数值计算!$C$19:$D$28,2,FALSE))</f>
        <v>0</v>
      </c>
      <c r="P1248" s="97"/>
      <c r="Q1248" s="97"/>
      <c r="R1248" s="95" t="str">
        <f>IF(INDEX(技能效果!O:O,MATCH(技能效果等级!B1248,技能效果!B:B,0))="","",INDEX(技能效果!O:O,MATCH(技能效果等级!B1248,技能效果!B:B,0)))</f>
        <v/>
      </c>
      <c r="S1248" s="97"/>
      <c r="T1248" s="97"/>
      <c r="U1248" s="97"/>
      <c r="V1248" s="96" t="str">
        <f>IF(INDEX(技能效果!AF:AF,MATCH(技能效果等级!B1248,技能效果!B:B,0))="","",INDEX(技能效果!AF:AF,MATCH(技能效果等级!B1248,技能效果!B:B,0)))</f>
        <v/>
      </c>
      <c r="W1248" s="95">
        <f t="shared" si="17"/>
        <v>116</v>
      </c>
      <c r="X1248" s="97"/>
      <c r="Y1248" s="97"/>
    </row>
    <row r="1249" spans="1:25" ht="16.5" x14ac:dyDescent="0.2">
      <c r="A1249" s="62">
        <v>1246</v>
      </c>
      <c r="B1249" s="95">
        <f>INDEX(技能效果!B:B,MATCH(技能效果等级!W1249,技能效果!AE:AE,0))</f>
        <v>130101301</v>
      </c>
      <c r="C1249" s="95" t="str">
        <f>INDEX(技能效果!C:C,MATCH(技能效果等级!B1249,技能效果!B:B,0))</f>
        <v>吉拉技能1伤害</v>
      </c>
      <c r="D1249" s="96" t="s">
        <v>873</v>
      </c>
      <c r="E1249" s="95">
        <v>2</v>
      </c>
      <c r="F1249" s="95">
        <f>INDEX(技能效果!H:H,MATCH(技能效果等级!B1249,技能效果!B:B,0))</f>
        <v>1001</v>
      </c>
      <c r="G1249" s="95">
        <f>IF(INDEX(技能效果!K:K,MATCH(B1249,技能效果!B:B,0))=0,INDEX(技能效果!I:I,MATCH(技能效果等级!B1249,技能效果!B:B,0)),INDEX(技能效果!I:I,MATCH(技能效果等级!B1249,技能效果!B:B,0))*VLOOKUP(E1249,技能数值计算!$C$19:$D$28,2,FALSE))</f>
        <v>1.08</v>
      </c>
      <c r="H1249" s="95">
        <f>INDEX(技能效果!J:J,MATCH(技能效果等级!B1249,技能效果!B:B,0))</f>
        <v>0</v>
      </c>
      <c r="I1249" s="97"/>
      <c r="J1249" s="97"/>
      <c r="K1249" s="97"/>
      <c r="L1249" s="97"/>
      <c r="M1249" s="97"/>
      <c r="N1249" s="96" t="str">
        <f>IF(INDEX(技能效果!L:L,MATCH(技能效果等级!B1249,技能效果!B:B,0))="","",INDEX(技能效果!L:L,MATCH(技能效果等级!B1249,技能效果!B:B,0)))</f>
        <v/>
      </c>
      <c r="O1249" s="95">
        <f>IF(INDEX(技能效果!N:N,MATCH(B1249,技能效果!B:B,0))=0,INDEX(技能效果!M:M,MATCH(技能效果等级!B1249,技能效果!B:B,0)),INDEX(技能效果!M:M,MATCH(技能效果等级!B1249,技能效果!B:B,0))*VLOOKUP(E1249,技能数值计算!$C$19:$D$28,2,FALSE))</f>
        <v>0</v>
      </c>
      <c r="P1249" s="97"/>
      <c r="Q1249" s="97"/>
      <c r="R1249" s="95" t="str">
        <f>IF(INDEX(技能效果!O:O,MATCH(技能效果等级!B1249,技能效果!B:B,0))="","",INDEX(技能效果!O:O,MATCH(技能效果等级!B1249,技能效果!B:B,0)))</f>
        <v/>
      </c>
      <c r="S1249" s="97"/>
      <c r="T1249" s="97"/>
      <c r="U1249" s="97"/>
      <c r="V1249" s="96" t="str">
        <f>IF(INDEX(技能效果!AF:AF,MATCH(技能效果等级!B1249,技能效果!B:B,0))="","",INDEX(技能效果!AF:AF,MATCH(技能效果等级!B1249,技能效果!B:B,0)))</f>
        <v/>
      </c>
      <c r="W1249" s="95">
        <f t="shared" si="17"/>
        <v>116</v>
      </c>
      <c r="X1249" s="97"/>
      <c r="Y1249" s="97"/>
    </row>
    <row r="1250" spans="1:25" ht="16.5" x14ac:dyDescent="0.2">
      <c r="A1250" s="62">
        <v>1247</v>
      </c>
      <c r="B1250" s="95">
        <f>INDEX(技能效果!B:B,MATCH(技能效果等级!W1250,技能效果!AE:AE,0))</f>
        <v>130101301</v>
      </c>
      <c r="C1250" s="95" t="str">
        <f>INDEX(技能效果!C:C,MATCH(技能效果等级!B1250,技能效果!B:B,0))</f>
        <v>吉拉技能1伤害</v>
      </c>
      <c r="D1250" s="96" t="s">
        <v>873</v>
      </c>
      <c r="E1250" s="95">
        <v>3</v>
      </c>
      <c r="F1250" s="95">
        <f>INDEX(技能效果!H:H,MATCH(技能效果等级!B1250,技能效果!B:B,0))</f>
        <v>1001</v>
      </c>
      <c r="G1250" s="95">
        <f>IF(INDEX(技能效果!K:K,MATCH(B1250,技能效果!B:B,0))=0,INDEX(技能效果!I:I,MATCH(技能效果等级!B1250,技能效果!B:B,0)),INDEX(技能效果!I:I,MATCH(技能效果等级!B1250,技能效果!B:B,0))*VLOOKUP(E1250,技能数值计算!$C$19:$D$28,2,FALSE))</f>
        <v>1.1599999999999999</v>
      </c>
      <c r="H1250" s="95">
        <f>INDEX(技能效果!J:J,MATCH(技能效果等级!B1250,技能效果!B:B,0))</f>
        <v>0</v>
      </c>
      <c r="I1250" s="97"/>
      <c r="J1250" s="97"/>
      <c r="K1250" s="97"/>
      <c r="L1250" s="97"/>
      <c r="M1250" s="97"/>
      <c r="N1250" s="96" t="str">
        <f>IF(INDEX(技能效果!L:L,MATCH(技能效果等级!B1250,技能效果!B:B,0))="","",INDEX(技能效果!L:L,MATCH(技能效果等级!B1250,技能效果!B:B,0)))</f>
        <v/>
      </c>
      <c r="O1250" s="95">
        <f>IF(INDEX(技能效果!N:N,MATCH(B1250,技能效果!B:B,0))=0,INDEX(技能效果!M:M,MATCH(技能效果等级!B1250,技能效果!B:B,0)),INDEX(技能效果!M:M,MATCH(技能效果等级!B1250,技能效果!B:B,0))*VLOOKUP(E1250,技能数值计算!$C$19:$D$28,2,FALSE))</f>
        <v>0</v>
      </c>
      <c r="P1250" s="97"/>
      <c r="Q1250" s="97"/>
      <c r="R1250" s="95" t="str">
        <f>IF(INDEX(技能效果!O:O,MATCH(技能效果等级!B1250,技能效果!B:B,0))="","",INDEX(技能效果!O:O,MATCH(技能效果等级!B1250,技能效果!B:B,0)))</f>
        <v/>
      </c>
      <c r="S1250" s="97"/>
      <c r="T1250" s="97"/>
      <c r="U1250" s="97"/>
      <c r="V1250" s="96" t="str">
        <f>IF(INDEX(技能效果!AF:AF,MATCH(技能效果等级!B1250,技能效果!B:B,0))="","",INDEX(技能效果!AF:AF,MATCH(技能效果等级!B1250,技能效果!B:B,0)))</f>
        <v/>
      </c>
      <c r="W1250" s="95">
        <f t="shared" si="17"/>
        <v>116</v>
      </c>
      <c r="X1250" s="97"/>
      <c r="Y1250" s="97"/>
    </row>
    <row r="1251" spans="1:25" ht="16.5" x14ac:dyDescent="0.2">
      <c r="A1251" s="62">
        <v>1248</v>
      </c>
      <c r="B1251" s="95">
        <f>INDEX(技能效果!B:B,MATCH(技能效果等级!W1251,技能效果!AE:AE,0))</f>
        <v>130101301</v>
      </c>
      <c r="C1251" s="95" t="str">
        <f>INDEX(技能效果!C:C,MATCH(技能效果等级!B1251,技能效果!B:B,0))</f>
        <v>吉拉技能1伤害</v>
      </c>
      <c r="D1251" s="96" t="s">
        <v>873</v>
      </c>
      <c r="E1251" s="95">
        <v>4</v>
      </c>
      <c r="F1251" s="95">
        <f>INDEX(技能效果!H:H,MATCH(技能效果等级!B1251,技能效果!B:B,0))</f>
        <v>1001</v>
      </c>
      <c r="G1251" s="95">
        <f>IF(INDEX(技能效果!K:K,MATCH(B1251,技能效果!B:B,0))=0,INDEX(技能效果!I:I,MATCH(技能效果等级!B1251,技能效果!B:B,0)),INDEX(技能效果!I:I,MATCH(技能效果等级!B1251,技能效果!B:B,0))*VLOOKUP(E1251,技能数值计算!$C$19:$D$28,2,FALSE))</f>
        <v>1.24</v>
      </c>
      <c r="H1251" s="95">
        <f>INDEX(技能效果!J:J,MATCH(技能效果等级!B1251,技能效果!B:B,0))</f>
        <v>0</v>
      </c>
      <c r="I1251" s="97"/>
      <c r="J1251" s="97"/>
      <c r="K1251" s="97"/>
      <c r="L1251" s="97"/>
      <c r="M1251" s="97"/>
      <c r="N1251" s="96" t="str">
        <f>IF(INDEX(技能效果!L:L,MATCH(技能效果等级!B1251,技能效果!B:B,0))="","",INDEX(技能效果!L:L,MATCH(技能效果等级!B1251,技能效果!B:B,0)))</f>
        <v/>
      </c>
      <c r="O1251" s="95">
        <f>IF(INDEX(技能效果!N:N,MATCH(B1251,技能效果!B:B,0))=0,INDEX(技能效果!M:M,MATCH(技能效果等级!B1251,技能效果!B:B,0)),INDEX(技能效果!M:M,MATCH(技能效果等级!B1251,技能效果!B:B,0))*VLOOKUP(E1251,技能数值计算!$C$19:$D$28,2,FALSE))</f>
        <v>0</v>
      </c>
      <c r="P1251" s="97"/>
      <c r="Q1251" s="97"/>
      <c r="R1251" s="95" t="str">
        <f>IF(INDEX(技能效果!O:O,MATCH(技能效果等级!B1251,技能效果!B:B,0))="","",INDEX(技能效果!O:O,MATCH(技能效果等级!B1251,技能效果!B:B,0)))</f>
        <v/>
      </c>
      <c r="S1251" s="97"/>
      <c r="T1251" s="97"/>
      <c r="U1251" s="97"/>
      <c r="V1251" s="96" t="str">
        <f>IF(INDEX(技能效果!AF:AF,MATCH(技能效果等级!B1251,技能效果!B:B,0))="","",INDEX(技能效果!AF:AF,MATCH(技能效果等级!B1251,技能效果!B:B,0)))</f>
        <v/>
      </c>
      <c r="W1251" s="95">
        <f t="shared" si="17"/>
        <v>116</v>
      </c>
      <c r="X1251" s="97"/>
      <c r="Y1251" s="97"/>
    </row>
    <row r="1252" spans="1:25" ht="16.5" x14ac:dyDescent="0.2">
      <c r="A1252" s="62">
        <v>1249</v>
      </c>
      <c r="B1252" s="95">
        <f>INDEX(技能效果!B:B,MATCH(技能效果等级!W1252,技能效果!AE:AE,0))</f>
        <v>130101301</v>
      </c>
      <c r="C1252" s="95" t="str">
        <f>INDEX(技能效果!C:C,MATCH(技能效果等级!B1252,技能效果!B:B,0))</f>
        <v>吉拉技能1伤害</v>
      </c>
      <c r="D1252" s="96" t="s">
        <v>873</v>
      </c>
      <c r="E1252" s="95">
        <v>5</v>
      </c>
      <c r="F1252" s="95">
        <f>INDEX(技能效果!H:H,MATCH(技能效果等级!B1252,技能效果!B:B,0))</f>
        <v>1001</v>
      </c>
      <c r="G1252" s="95">
        <f>IF(INDEX(技能效果!K:K,MATCH(B1252,技能效果!B:B,0))=0,INDEX(技能效果!I:I,MATCH(技能效果等级!B1252,技能效果!B:B,0)),INDEX(技能效果!I:I,MATCH(技能效果等级!B1252,技能效果!B:B,0))*VLOOKUP(E1252,技能数值计算!$C$19:$D$28,2,FALSE))</f>
        <v>1.32</v>
      </c>
      <c r="H1252" s="95">
        <f>INDEX(技能效果!J:J,MATCH(技能效果等级!B1252,技能效果!B:B,0))</f>
        <v>0</v>
      </c>
      <c r="I1252" s="97"/>
      <c r="J1252" s="97"/>
      <c r="K1252" s="97"/>
      <c r="L1252" s="97"/>
      <c r="M1252" s="97"/>
      <c r="N1252" s="96" t="str">
        <f>IF(INDEX(技能效果!L:L,MATCH(技能效果等级!B1252,技能效果!B:B,0))="","",INDEX(技能效果!L:L,MATCH(技能效果等级!B1252,技能效果!B:B,0)))</f>
        <v/>
      </c>
      <c r="O1252" s="95">
        <f>IF(INDEX(技能效果!N:N,MATCH(B1252,技能效果!B:B,0))=0,INDEX(技能效果!M:M,MATCH(技能效果等级!B1252,技能效果!B:B,0)),INDEX(技能效果!M:M,MATCH(技能效果等级!B1252,技能效果!B:B,0))*VLOOKUP(E1252,技能数值计算!$C$19:$D$28,2,FALSE))</f>
        <v>0</v>
      </c>
      <c r="P1252" s="97"/>
      <c r="Q1252" s="97"/>
      <c r="R1252" s="95" t="str">
        <f>IF(INDEX(技能效果!O:O,MATCH(技能效果等级!B1252,技能效果!B:B,0))="","",INDEX(技能效果!O:O,MATCH(技能效果等级!B1252,技能效果!B:B,0)))</f>
        <v/>
      </c>
      <c r="S1252" s="97"/>
      <c r="T1252" s="97"/>
      <c r="U1252" s="97"/>
      <c r="V1252" s="96" t="str">
        <f>IF(INDEX(技能效果!AF:AF,MATCH(技能效果等级!B1252,技能效果!B:B,0))="","",INDEX(技能效果!AF:AF,MATCH(技能效果等级!B1252,技能效果!B:B,0)))</f>
        <v/>
      </c>
      <c r="W1252" s="95">
        <f t="shared" si="17"/>
        <v>116</v>
      </c>
      <c r="X1252" s="97"/>
      <c r="Y1252" s="97"/>
    </row>
    <row r="1253" spans="1:25" ht="16.5" x14ac:dyDescent="0.2">
      <c r="A1253" s="62">
        <v>1250</v>
      </c>
      <c r="B1253" s="95">
        <f>INDEX(技能效果!B:B,MATCH(技能效果等级!W1253,技能效果!AE:AE,0))</f>
        <v>130101301</v>
      </c>
      <c r="C1253" s="95" t="str">
        <f>INDEX(技能效果!C:C,MATCH(技能效果等级!B1253,技能效果!B:B,0))</f>
        <v>吉拉技能1伤害</v>
      </c>
      <c r="D1253" s="96" t="s">
        <v>873</v>
      </c>
      <c r="E1253" s="95">
        <v>6</v>
      </c>
      <c r="F1253" s="95">
        <f>INDEX(技能效果!H:H,MATCH(技能效果等级!B1253,技能效果!B:B,0))</f>
        <v>1001</v>
      </c>
      <c r="G1253" s="95">
        <f>IF(INDEX(技能效果!K:K,MATCH(B1253,技能效果!B:B,0))=0,INDEX(技能效果!I:I,MATCH(技能效果等级!B1253,技能效果!B:B,0)),INDEX(技能效果!I:I,MATCH(技能效果等级!B1253,技能效果!B:B,0))*VLOOKUP(E1253,技能数值计算!$C$19:$D$28,2,FALSE))</f>
        <v>1.44</v>
      </c>
      <c r="H1253" s="95">
        <f>INDEX(技能效果!J:J,MATCH(技能效果等级!B1253,技能效果!B:B,0))</f>
        <v>0</v>
      </c>
      <c r="I1253" s="97"/>
      <c r="J1253" s="97"/>
      <c r="K1253" s="97"/>
      <c r="L1253" s="97"/>
      <c r="M1253" s="97"/>
      <c r="N1253" s="96" t="str">
        <f>IF(INDEX(技能效果!L:L,MATCH(技能效果等级!B1253,技能效果!B:B,0))="","",INDEX(技能效果!L:L,MATCH(技能效果等级!B1253,技能效果!B:B,0)))</f>
        <v/>
      </c>
      <c r="O1253" s="95">
        <f>IF(INDEX(技能效果!N:N,MATCH(B1253,技能效果!B:B,0))=0,INDEX(技能效果!M:M,MATCH(技能效果等级!B1253,技能效果!B:B,0)),INDEX(技能效果!M:M,MATCH(技能效果等级!B1253,技能效果!B:B,0))*VLOOKUP(E1253,技能数值计算!$C$19:$D$28,2,FALSE))</f>
        <v>0</v>
      </c>
      <c r="P1253" s="97"/>
      <c r="Q1253" s="97"/>
      <c r="R1253" s="95" t="str">
        <f>IF(INDEX(技能效果!O:O,MATCH(技能效果等级!B1253,技能效果!B:B,0))="","",INDEX(技能效果!O:O,MATCH(技能效果等级!B1253,技能效果!B:B,0)))</f>
        <v/>
      </c>
      <c r="S1253" s="97"/>
      <c r="T1253" s="97"/>
      <c r="U1253" s="97"/>
      <c r="V1253" s="96" t="str">
        <f>IF(INDEX(技能效果!AF:AF,MATCH(技能效果等级!B1253,技能效果!B:B,0))="","",INDEX(技能效果!AF:AF,MATCH(技能效果等级!B1253,技能效果!B:B,0)))</f>
        <v/>
      </c>
      <c r="W1253" s="95">
        <f t="shared" si="17"/>
        <v>116</v>
      </c>
      <c r="X1253" s="97"/>
      <c r="Y1253" s="97"/>
    </row>
    <row r="1254" spans="1:25" ht="16.5" x14ac:dyDescent="0.2">
      <c r="A1254" s="62">
        <v>1251</v>
      </c>
      <c r="B1254" s="95">
        <f>INDEX(技能效果!B:B,MATCH(技能效果等级!W1254,技能效果!AE:AE,0))</f>
        <v>130101301</v>
      </c>
      <c r="C1254" s="95" t="str">
        <f>INDEX(技能效果!C:C,MATCH(技能效果等级!B1254,技能效果!B:B,0))</f>
        <v>吉拉技能1伤害</v>
      </c>
      <c r="D1254" s="96" t="s">
        <v>873</v>
      </c>
      <c r="E1254" s="95">
        <v>7</v>
      </c>
      <c r="F1254" s="95">
        <f>INDEX(技能效果!H:H,MATCH(技能效果等级!B1254,技能效果!B:B,0))</f>
        <v>1001</v>
      </c>
      <c r="G1254" s="95">
        <f>IF(INDEX(技能效果!K:K,MATCH(B1254,技能效果!B:B,0))=0,INDEX(技能效果!I:I,MATCH(技能效果等级!B1254,技能效果!B:B,0)),INDEX(技能效果!I:I,MATCH(技能效果等级!B1254,技能效果!B:B,0))*VLOOKUP(E1254,技能数值计算!$C$19:$D$28,2,FALSE))</f>
        <v>1.56</v>
      </c>
      <c r="H1254" s="95">
        <f>INDEX(技能效果!J:J,MATCH(技能效果等级!B1254,技能效果!B:B,0))</f>
        <v>0</v>
      </c>
      <c r="I1254" s="97"/>
      <c r="J1254" s="97"/>
      <c r="K1254" s="97"/>
      <c r="L1254" s="97"/>
      <c r="M1254" s="97"/>
      <c r="N1254" s="96" t="str">
        <f>IF(INDEX(技能效果!L:L,MATCH(技能效果等级!B1254,技能效果!B:B,0))="","",INDEX(技能效果!L:L,MATCH(技能效果等级!B1254,技能效果!B:B,0)))</f>
        <v/>
      </c>
      <c r="O1254" s="95">
        <f>IF(INDEX(技能效果!N:N,MATCH(B1254,技能效果!B:B,0))=0,INDEX(技能效果!M:M,MATCH(技能效果等级!B1254,技能效果!B:B,0)),INDEX(技能效果!M:M,MATCH(技能效果等级!B1254,技能效果!B:B,0))*VLOOKUP(E1254,技能数值计算!$C$19:$D$28,2,FALSE))</f>
        <v>0</v>
      </c>
      <c r="P1254" s="97"/>
      <c r="Q1254" s="97"/>
      <c r="R1254" s="95" t="str">
        <f>IF(INDEX(技能效果!O:O,MATCH(技能效果等级!B1254,技能效果!B:B,0))="","",INDEX(技能效果!O:O,MATCH(技能效果等级!B1254,技能效果!B:B,0)))</f>
        <v/>
      </c>
      <c r="S1254" s="97"/>
      <c r="T1254" s="97"/>
      <c r="U1254" s="97"/>
      <c r="V1254" s="96" t="str">
        <f>IF(INDEX(技能效果!AF:AF,MATCH(技能效果等级!B1254,技能效果!B:B,0))="","",INDEX(技能效果!AF:AF,MATCH(技能效果等级!B1254,技能效果!B:B,0)))</f>
        <v/>
      </c>
      <c r="W1254" s="95">
        <f t="shared" si="17"/>
        <v>116</v>
      </c>
      <c r="X1254" s="97"/>
      <c r="Y1254" s="97"/>
    </row>
    <row r="1255" spans="1:25" ht="16.5" x14ac:dyDescent="0.2">
      <c r="A1255" s="62">
        <v>1252</v>
      </c>
      <c r="B1255" s="95">
        <f>INDEX(技能效果!B:B,MATCH(技能效果等级!W1255,技能效果!AE:AE,0))</f>
        <v>130101301</v>
      </c>
      <c r="C1255" s="95" t="str">
        <f>INDEX(技能效果!C:C,MATCH(技能效果等级!B1255,技能效果!B:B,0))</f>
        <v>吉拉技能1伤害</v>
      </c>
      <c r="D1255" s="96" t="s">
        <v>873</v>
      </c>
      <c r="E1255" s="95">
        <v>8</v>
      </c>
      <c r="F1255" s="95">
        <f>INDEX(技能效果!H:H,MATCH(技能效果等级!B1255,技能效果!B:B,0))</f>
        <v>1001</v>
      </c>
      <c r="G1255" s="95">
        <f>IF(INDEX(技能效果!K:K,MATCH(B1255,技能效果!B:B,0))=0,INDEX(技能效果!I:I,MATCH(技能效果等级!B1255,技能效果!B:B,0)),INDEX(技能效果!I:I,MATCH(技能效果等级!B1255,技能效果!B:B,0))*VLOOKUP(E1255,技能数值计算!$C$19:$D$28,2,FALSE))</f>
        <v>1.68</v>
      </c>
      <c r="H1255" s="95">
        <f>INDEX(技能效果!J:J,MATCH(技能效果等级!B1255,技能效果!B:B,0))</f>
        <v>0</v>
      </c>
      <c r="I1255" s="97"/>
      <c r="J1255" s="97"/>
      <c r="K1255" s="97"/>
      <c r="L1255" s="97"/>
      <c r="M1255" s="97"/>
      <c r="N1255" s="96" t="str">
        <f>IF(INDEX(技能效果!L:L,MATCH(技能效果等级!B1255,技能效果!B:B,0))="","",INDEX(技能效果!L:L,MATCH(技能效果等级!B1255,技能效果!B:B,0)))</f>
        <v/>
      </c>
      <c r="O1255" s="95">
        <f>IF(INDEX(技能效果!N:N,MATCH(B1255,技能效果!B:B,0))=0,INDEX(技能效果!M:M,MATCH(技能效果等级!B1255,技能效果!B:B,0)),INDEX(技能效果!M:M,MATCH(技能效果等级!B1255,技能效果!B:B,0))*VLOOKUP(E1255,技能数值计算!$C$19:$D$28,2,FALSE))</f>
        <v>0</v>
      </c>
      <c r="P1255" s="97"/>
      <c r="Q1255" s="97"/>
      <c r="R1255" s="95" t="str">
        <f>IF(INDEX(技能效果!O:O,MATCH(技能效果等级!B1255,技能效果!B:B,0))="","",INDEX(技能效果!O:O,MATCH(技能效果等级!B1255,技能效果!B:B,0)))</f>
        <v/>
      </c>
      <c r="S1255" s="97"/>
      <c r="T1255" s="97"/>
      <c r="U1255" s="97"/>
      <c r="V1255" s="96" t="str">
        <f>IF(INDEX(技能效果!AF:AF,MATCH(技能效果等级!B1255,技能效果!B:B,0))="","",INDEX(技能效果!AF:AF,MATCH(技能效果等级!B1255,技能效果!B:B,0)))</f>
        <v/>
      </c>
      <c r="W1255" s="95">
        <f t="shared" si="17"/>
        <v>116</v>
      </c>
      <c r="X1255" s="97"/>
      <c r="Y1255" s="97"/>
    </row>
    <row r="1256" spans="1:25" ht="16.5" x14ac:dyDescent="0.2">
      <c r="A1256" s="62">
        <v>1253</v>
      </c>
      <c r="B1256" s="95">
        <f>INDEX(技能效果!B:B,MATCH(技能效果等级!W1256,技能效果!AE:AE,0))</f>
        <v>130101301</v>
      </c>
      <c r="C1256" s="95" t="str">
        <f>INDEX(技能效果!C:C,MATCH(技能效果等级!B1256,技能效果!B:B,0))</f>
        <v>吉拉技能1伤害</v>
      </c>
      <c r="D1256" s="96" t="s">
        <v>873</v>
      </c>
      <c r="E1256" s="95">
        <v>9</v>
      </c>
      <c r="F1256" s="95">
        <f>INDEX(技能效果!H:H,MATCH(技能效果等级!B1256,技能效果!B:B,0))</f>
        <v>1001</v>
      </c>
      <c r="G1256" s="95">
        <f>IF(INDEX(技能效果!K:K,MATCH(B1256,技能效果!B:B,0))=0,INDEX(技能效果!I:I,MATCH(技能效果等级!B1256,技能效果!B:B,0)),INDEX(技能效果!I:I,MATCH(技能效果等级!B1256,技能效果!B:B,0))*VLOOKUP(E1256,技能数值计算!$C$19:$D$28,2,FALSE))</f>
        <v>1.84</v>
      </c>
      <c r="H1256" s="95">
        <f>INDEX(技能效果!J:J,MATCH(技能效果等级!B1256,技能效果!B:B,0))</f>
        <v>0</v>
      </c>
      <c r="I1256" s="97"/>
      <c r="J1256" s="97"/>
      <c r="K1256" s="97"/>
      <c r="L1256" s="97"/>
      <c r="M1256" s="97"/>
      <c r="N1256" s="96" t="str">
        <f>IF(INDEX(技能效果!L:L,MATCH(技能效果等级!B1256,技能效果!B:B,0))="","",INDEX(技能效果!L:L,MATCH(技能效果等级!B1256,技能效果!B:B,0)))</f>
        <v/>
      </c>
      <c r="O1256" s="95">
        <f>IF(INDEX(技能效果!N:N,MATCH(B1256,技能效果!B:B,0))=0,INDEX(技能效果!M:M,MATCH(技能效果等级!B1256,技能效果!B:B,0)),INDEX(技能效果!M:M,MATCH(技能效果等级!B1256,技能效果!B:B,0))*VLOOKUP(E1256,技能数值计算!$C$19:$D$28,2,FALSE))</f>
        <v>0</v>
      </c>
      <c r="P1256" s="97"/>
      <c r="Q1256" s="97"/>
      <c r="R1256" s="95" t="str">
        <f>IF(INDEX(技能效果!O:O,MATCH(技能效果等级!B1256,技能效果!B:B,0))="","",INDEX(技能效果!O:O,MATCH(技能效果等级!B1256,技能效果!B:B,0)))</f>
        <v/>
      </c>
      <c r="S1256" s="97"/>
      <c r="T1256" s="97"/>
      <c r="U1256" s="97"/>
      <c r="V1256" s="96" t="str">
        <f>IF(INDEX(技能效果!AF:AF,MATCH(技能效果等级!B1256,技能效果!B:B,0))="","",INDEX(技能效果!AF:AF,MATCH(技能效果等级!B1256,技能效果!B:B,0)))</f>
        <v/>
      </c>
      <c r="W1256" s="95">
        <f t="shared" si="17"/>
        <v>116</v>
      </c>
      <c r="X1256" s="97"/>
      <c r="Y1256" s="97"/>
    </row>
    <row r="1257" spans="1:25" ht="16.5" x14ac:dyDescent="0.2">
      <c r="A1257" s="62">
        <v>1254</v>
      </c>
      <c r="B1257" s="95">
        <f>INDEX(技能效果!B:B,MATCH(技能效果等级!W1257,技能效果!AE:AE,0))</f>
        <v>130101301</v>
      </c>
      <c r="C1257" s="95" t="str">
        <f>INDEX(技能效果!C:C,MATCH(技能效果等级!B1257,技能效果!B:B,0))</f>
        <v>吉拉技能1伤害</v>
      </c>
      <c r="D1257" s="96" t="s">
        <v>873</v>
      </c>
      <c r="E1257" s="95">
        <v>10</v>
      </c>
      <c r="F1257" s="95">
        <f>INDEX(技能效果!H:H,MATCH(技能效果等级!B1257,技能效果!B:B,0))</f>
        <v>1001</v>
      </c>
      <c r="G1257" s="95">
        <f>IF(INDEX(技能效果!K:K,MATCH(B1257,技能效果!B:B,0))=0,INDEX(技能效果!I:I,MATCH(技能效果等级!B1257,技能效果!B:B,0)),INDEX(技能效果!I:I,MATCH(技能效果等级!B1257,技能效果!B:B,0))*VLOOKUP(E1257,技能数值计算!$C$19:$D$28,2,FALSE))</f>
        <v>2</v>
      </c>
      <c r="H1257" s="95">
        <f>INDEX(技能效果!J:J,MATCH(技能效果等级!B1257,技能效果!B:B,0))</f>
        <v>0</v>
      </c>
      <c r="I1257" s="97"/>
      <c r="J1257" s="97"/>
      <c r="K1257" s="97"/>
      <c r="L1257" s="97"/>
      <c r="M1257" s="97"/>
      <c r="N1257" s="96" t="str">
        <f>IF(INDEX(技能效果!L:L,MATCH(技能效果等级!B1257,技能效果!B:B,0))="","",INDEX(技能效果!L:L,MATCH(技能效果等级!B1257,技能效果!B:B,0)))</f>
        <v/>
      </c>
      <c r="O1257" s="95">
        <f>IF(INDEX(技能效果!N:N,MATCH(B1257,技能效果!B:B,0))=0,INDEX(技能效果!M:M,MATCH(技能效果等级!B1257,技能效果!B:B,0)),INDEX(技能效果!M:M,MATCH(技能效果等级!B1257,技能效果!B:B,0))*VLOOKUP(E1257,技能数值计算!$C$19:$D$28,2,FALSE))</f>
        <v>0</v>
      </c>
      <c r="P1257" s="97"/>
      <c r="Q1257" s="97"/>
      <c r="R1257" s="95" t="str">
        <f>IF(INDEX(技能效果!O:O,MATCH(技能效果等级!B1257,技能效果!B:B,0))="","",INDEX(技能效果!O:O,MATCH(技能效果等级!B1257,技能效果!B:B,0)))</f>
        <v/>
      </c>
      <c r="S1257" s="97"/>
      <c r="T1257" s="97"/>
      <c r="U1257" s="97"/>
      <c r="V1257" s="96" t="str">
        <f>IF(INDEX(技能效果!AF:AF,MATCH(技能效果等级!B1257,技能效果!B:B,0))="","",INDEX(技能效果!AF:AF,MATCH(技能效果等级!B1257,技能效果!B:B,0)))</f>
        <v/>
      </c>
      <c r="W1257" s="95">
        <f t="shared" si="17"/>
        <v>116</v>
      </c>
      <c r="X1257" s="97"/>
      <c r="Y1257" s="97"/>
    </row>
    <row r="1258" spans="1:25" ht="16.5" x14ac:dyDescent="0.2">
      <c r="A1258" s="62">
        <v>1255</v>
      </c>
      <c r="B1258" s="95">
        <f>INDEX(技能效果!B:B,MATCH(技能效果等级!W1258,技能效果!AE:AE,0))</f>
        <v>130101302</v>
      </c>
      <c r="C1258" s="95" t="str">
        <f>INDEX(技能效果!C:C,MATCH(技能效果等级!B1258,技能效果!B:B,0))</f>
        <v>吉拉技能1削减水晶</v>
      </c>
      <c r="D1258" s="96" t="s">
        <v>873</v>
      </c>
      <c r="E1258" s="95">
        <v>1</v>
      </c>
      <c r="F1258" s="95">
        <f>INDEX(技能效果!H:H,MATCH(技能效果等级!B1258,技能效果!B:B,0))</f>
        <v>3002</v>
      </c>
      <c r="G1258" s="95">
        <f>IF(INDEX(技能效果!K:K,MATCH(B1258,技能效果!B:B,0))=0,INDEX(技能效果!I:I,MATCH(技能效果等级!B1258,技能效果!B:B,0)),INDEX(技能效果!I:I,MATCH(技能效果等级!B1258,技能效果!B:B,0))*VLOOKUP(E1258,技能数值计算!$C$19:$D$28,2,FALSE))</f>
        <v>1</v>
      </c>
      <c r="H1258" s="95">
        <f>INDEX(技能效果!J:J,MATCH(技能效果等级!B1258,技能效果!B:B,0))</f>
        <v>2</v>
      </c>
      <c r="I1258" s="97"/>
      <c r="J1258" s="97"/>
      <c r="K1258" s="97"/>
      <c r="L1258" s="97"/>
      <c r="M1258" s="97"/>
      <c r="N1258" s="96" t="str">
        <f>IF(INDEX(技能效果!L:L,MATCH(技能效果等级!B1258,技能效果!B:B,0))="","",INDEX(技能效果!L:L,MATCH(技能效果等级!B1258,技能效果!B:B,0)))</f>
        <v/>
      </c>
      <c r="O1258" s="95">
        <f>IF(INDEX(技能效果!N:N,MATCH(B1258,技能效果!B:B,0))=0,INDEX(技能效果!M:M,MATCH(技能效果等级!B1258,技能效果!B:B,0)),INDEX(技能效果!M:M,MATCH(技能效果等级!B1258,技能效果!B:B,0))*VLOOKUP(E1258,技能数值计算!$C$19:$D$28,2,FALSE))</f>
        <v>0</v>
      </c>
      <c r="P1258" s="97"/>
      <c r="Q1258" s="97"/>
      <c r="R1258" s="95" t="str">
        <f>IF(INDEX(技能效果!O:O,MATCH(技能效果等级!B1258,技能效果!B:B,0))="","",INDEX(技能效果!O:O,MATCH(技能效果等级!B1258,技能效果!B:B,0)))</f>
        <v/>
      </c>
      <c r="S1258" s="97"/>
      <c r="T1258" s="97"/>
      <c r="U1258" s="97"/>
      <c r="V1258" s="96" t="str">
        <f>IF(INDEX(技能效果!AF:AF,MATCH(技能效果等级!B1258,技能效果!B:B,0))="","",INDEX(技能效果!AF:AF,MATCH(技能效果等级!B1258,技能效果!B:B,0)))</f>
        <v/>
      </c>
      <c r="W1258" s="95">
        <f t="shared" si="17"/>
        <v>117</v>
      </c>
      <c r="X1258" s="97"/>
      <c r="Y1258" s="97"/>
    </row>
    <row r="1259" spans="1:25" ht="16.5" x14ac:dyDescent="0.2">
      <c r="A1259" s="62">
        <v>1256</v>
      </c>
      <c r="B1259" s="95">
        <f>INDEX(技能效果!B:B,MATCH(技能效果等级!W1259,技能效果!AE:AE,0))</f>
        <v>130101302</v>
      </c>
      <c r="C1259" s="95" t="str">
        <f>INDEX(技能效果!C:C,MATCH(技能效果等级!B1259,技能效果!B:B,0))</f>
        <v>吉拉技能1削减水晶</v>
      </c>
      <c r="D1259" s="96" t="s">
        <v>873</v>
      </c>
      <c r="E1259" s="95">
        <v>2</v>
      </c>
      <c r="F1259" s="95">
        <f>INDEX(技能效果!H:H,MATCH(技能效果等级!B1259,技能效果!B:B,0))</f>
        <v>3002</v>
      </c>
      <c r="G1259" s="95">
        <f>IF(INDEX(技能效果!K:K,MATCH(B1259,技能效果!B:B,0))=0,INDEX(技能效果!I:I,MATCH(技能效果等级!B1259,技能效果!B:B,0)),INDEX(技能效果!I:I,MATCH(技能效果等级!B1259,技能效果!B:B,0))*VLOOKUP(E1259,技能数值计算!$C$19:$D$28,2,FALSE))</f>
        <v>1</v>
      </c>
      <c r="H1259" s="95">
        <f>INDEX(技能效果!J:J,MATCH(技能效果等级!B1259,技能效果!B:B,0))</f>
        <v>2</v>
      </c>
      <c r="I1259" s="97"/>
      <c r="J1259" s="97"/>
      <c r="K1259" s="97"/>
      <c r="L1259" s="97"/>
      <c r="M1259" s="97"/>
      <c r="N1259" s="96" t="str">
        <f>IF(INDEX(技能效果!L:L,MATCH(技能效果等级!B1259,技能效果!B:B,0))="","",INDEX(技能效果!L:L,MATCH(技能效果等级!B1259,技能效果!B:B,0)))</f>
        <v/>
      </c>
      <c r="O1259" s="95">
        <f>IF(INDEX(技能效果!N:N,MATCH(B1259,技能效果!B:B,0))=0,INDEX(技能效果!M:M,MATCH(技能效果等级!B1259,技能效果!B:B,0)),INDEX(技能效果!M:M,MATCH(技能效果等级!B1259,技能效果!B:B,0))*VLOOKUP(E1259,技能数值计算!$C$19:$D$28,2,FALSE))</f>
        <v>0</v>
      </c>
      <c r="P1259" s="97"/>
      <c r="Q1259" s="97"/>
      <c r="R1259" s="95" t="str">
        <f>IF(INDEX(技能效果!O:O,MATCH(技能效果等级!B1259,技能效果!B:B,0))="","",INDEX(技能效果!O:O,MATCH(技能效果等级!B1259,技能效果!B:B,0)))</f>
        <v/>
      </c>
      <c r="S1259" s="97"/>
      <c r="T1259" s="97"/>
      <c r="U1259" s="97"/>
      <c r="V1259" s="96" t="str">
        <f>IF(INDEX(技能效果!AF:AF,MATCH(技能效果等级!B1259,技能效果!B:B,0))="","",INDEX(技能效果!AF:AF,MATCH(技能效果等级!B1259,技能效果!B:B,0)))</f>
        <v/>
      </c>
      <c r="W1259" s="95">
        <f t="shared" si="17"/>
        <v>117</v>
      </c>
      <c r="X1259" s="97"/>
      <c r="Y1259" s="97"/>
    </row>
    <row r="1260" spans="1:25" ht="16.5" x14ac:dyDescent="0.2">
      <c r="A1260" s="62">
        <v>1257</v>
      </c>
      <c r="B1260" s="95">
        <f>INDEX(技能效果!B:B,MATCH(技能效果等级!W1260,技能效果!AE:AE,0))</f>
        <v>130101302</v>
      </c>
      <c r="C1260" s="95" t="str">
        <f>INDEX(技能效果!C:C,MATCH(技能效果等级!B1260,技能效果!B:B,0))</f>
        <v>吉拉技能1削减水晶</v>
      </c>
      <c r="D1260" s="96" t="s">
        <v>873</v>
      </c>
      <c r="E1260" s="95">
        <v>3</v>
      </c>
      <c r="F1260" s="95">
        <f>INDEX(技能效果!H:H,MATCH(技能效果等级!B1260,技能效果!B:B,0))</f>
        <v>3002</v>
      </c>
      <c r="G1260" s="95">
        <f>IF(INDEX(技能效果!K:K,MATCH(B1260,技能效果!B:B,0))=0,INDEX(技能效果!I:I,MATCH(技能效果等级!B1260,技能效果!B:B,0)),INDEX(技能效果!I:I,MATCH(技能效果等级!B1260,技能效果!B:B,0))*VLOOKUP(E1260,技能数值计算!$C$19:$D$28,2,FALSE))</f>
        <v>1</v>
      </c>
      <c r="H1260" s="95">
        <f>INDEX(技能效果!J:J,MATCH(技能效果等级!B1260,技能效果!B:B,0))</f>
        <v>2</v>
      </c>
      <c r="I1260" s="97"/>
      <c r="J1260" s="97"/>
      <c r="K1260" s="97"/>
      <c r="L1260" s="97"/>
      <c r="M1260" s="97"/>
      <c r="N1260" s="96" t="str">
        <f>IF(INDEX(技能效果!L:L,MATCH(技能效果等级!B1260,技能效果!B:B,0))="","",INDEX(技能效果!L:L,MATCH(技能效果等级!B1260,技能效果!B:B,0)))</f>
        <v/>
      </c>
      <c r="O1260" s="95">
        <f>IF(INDEX(技能效果!N:N,MATCH(B1260,技能效果!B:B,0))=0,INDEX(技能效果!M:M,MATCH(技能效果等级!B1260,技能效果!B:B,0)),INDEX(技能效果!M:M,MATCH(技能效果等级!B1260,技能效果!B:B,0))*VLOOKUP(E1260,技能数值计算!$C$19:$D$28,2,FALSE))</f>
        <v>0</v>
      </c>
      <c r="P1260" s="97"/>
      <c r="Q1260" s="97"/>
      <c r="R1260" s="95" t="str">
        <f>IF(INDEX(技能效果!O:O,MATCH(技能效果等级!B1260,技能效果!B:B,0))="","",INDEX(技能效果!O:O,MATCH(技能效果等级!B1260,技能效果!B:B,0)))</f>
        <v/>
      </c>
      <c r="S1260" s="97"/>
      <c r="T1260" s="97"/>
      <c r="U1260" s="97"/>
      <c r="V1260" s="96" t="str">
        <f>IF(INDEX(技能效果!AF:AF,MATCH(技能效果等级!B1260,技能效果!B:B,0))="","",INDEX(技能效果!AF:AF,MATCH(技能效果等级!B1260,技能效果!B:B,0)))</f>
        <v/>
      </c>
      <c r="W1260" s="95">
        <f t="shared" si="17"/>
        <v>117</v>
      </c>
      <c r="X1260" s="97"/>
      <c r="Y1260" s="97"/>
    </row>
    <row r="1261" spans="1:25" ht="16.5" x14ac:dyDescent="0.2">
      <c r="A1261" s="62">
        <v>1258</v>
      </c>
      <c r="B1261" s="95">
        <f>INDEX(技能效果!B:B,MATCH(技能效果等级!W1261,技能效果!AE:AE,0))</f>
        <v>130101302</v>
      </c>
      <c r="C1261" s="95" t="str">
        <f>INDEX(技能效果!C:C,MATCH(技能效果等级!B1261,技能效果!B:B,0))</f>
        <v>吉拉技能1削减水晶</v>
      </c>
      <c r="D1261" s="96" t="s">
        <v>873</v>
      </c>
      <c r="E1261" s="95">
        <v>4</v>
      </c>
      <c r="F1261" s="95">
        <f>INDEX(技能效果!H:H,MATCH(技能效果等级!B1261,技能效果!B:B,0))</f>
        <v>3002</v>
      </c>
      <c r="G1261" s="95">
        <f>IF(INDEX(技能效果!K:K,MATCH(B1261,技能效果!B:B,0))=0,INDEX(技能效果!I:I,MATCH(技能效果等级!B1261,技能效果!B:B,0)),INDEX(技能效果!I:I,MATCH(技能效果等级!B1261,技能效果!B:B,0))*VLOOKUP(E1261,技能数值计算!$C$19:$D$28,2,FALSE))</f>
        <v>1</v>
      </c>
      <c r="H1261" s="95">
        <f>INDEX(技能效果!J:J,MATCH(技能效果等级!B1261,技能效果!B:B,0))</f>
        <v>2</v>
      </c>
      <c r="I1261" s="97"/>
      <c r="J1261" s="97"/>
      <c r="K1261" s="97"/>
      <c r="L1261" s="97"/>
      <c r="M1261" s="97"/>
      <c r="N1261" s="96" t="str">
        <f>IF(INDEX(技能效果!L:L,MATCH(技能效果等级!B1261,技能效果!B:B,0))="","",INDEX(技能效果!L:L,MATCH(技能效果等级!B1261,技能效果!B:B,0)))</f>
        <v/>
      </c>
      <c r="O1261" s="95">
        <f>IF(INDEX(技能效果!N:N,MATCH(B1261,技能效果!B:B,0))=0,INDEX(技能效果!M:M,MATCH(技能效果等级!B1261,技能效果!B:B,0)),INDEX(技能效果!M:M,MATCH(技能效果等级!B1261,技能效果!B:B,0))*VLOOKUP(E1261,技能数值计算!$C$19:$D$28,2,FALSE))</f>
        <v>0</v>
      </c>
      <c r="P1261" s="97"/>
      <c r="Q1261" s="97"/>
      <c r="R1261" s="95" t="str">
        <f>IF(INDEX(技能效果!O:O,MATCH(技能效果等级!B1261,技能效果!B:B,0))="","",INDEX(技能效果!O:O,MATCH(技能效果等级!B1261,技能效果!B:B,0)))</f>
        <v/>
      </c>
      <c r="S1261" s="97"/>
      <c r="T1261" s="97"/>
      <c r="U1261" s="97"/>
      <c r="V1261" s="96" t="str">
        <f>IF(INDEX(技能效果!AF:AF,MATCH(技能效果等级!B1261,技能效果!B:B,0))="","",INDEX(技能效果!AF:AF,MATCH(技能效果等级!B1261,技能效果!B:B,0)))</f>
        <v/>
      </c>
      <c r="W1261" s="95">
        <f t="shared" ref="W1261:W1324" si="18">W1251+1</f>
        <v>117</v>
      </c>
      <c r="X1261" s="97"/>
      <c r="Y1261" s="97"/>
    </row>
    <row r="1262" spans="1:25" ht="16.5" x14ac:dyDescent="0.2">
      <c r="A1262" s="62">
        <v>1259</v>
      </c>
      <c r="B1262" s="95">
        <f>INDEX(技能效果!B:B,MATCH(技能效果等级!W1262,技能效果!AE:AE,0))</f>
        <v>130101302</v>
      </c>
      <c r="C1262" s="95" t="str">
        <f>INDEX(技能效果!C:C,MATCH(技能效果等级!B1262,技能效果!B:B,0))</f>
        <v>吉拉技能1削减水晶</v>
      </c>
      <c r="D1262" s="96" t="s">
        <v>873</v>
      </c>
      <c r="E1262" s="95">
        <v>5</v>
      </c>
      <c r="F1262" s="95">
        <f>INDEX(技能效果!H:H,MATCH(技能效果等级!B1262,技能效果!B:B,0))</f>
        <v>3002</v>
      </c>
      <c r="G1262" s="95">
        <f>IF(INDEX(技能效果!K:K,MATCH(B1262,技能效果!B:B,0))=0,INDEX(技能效果!I:I,MATCH(技能效果等级!B1262,技能效果!B:B,0)),INDEX(技能效果!I:I,MATCH(技能效果等级!B1262,技能效果!B:B,0))*VLOOKUP(E1262,技能数值计算!$C$19:$D$28,2,FALSE))</f>
        <v>1</v>
      </c>
      <c r="H1262" s="95">
        <f>INDEX(技能效果!J:J,MATCH(技能效果等级!B1262,技能效果!B:B,0))</f>
        <v>2</v>
      </c>
      <c r="I1262" s="97"/>
      <c r="J1262" s="97"/>
      <c r="K1262" s="97"/>
      <c r="L1262" s="97"/>
      <c r="M1262" s="97"/>
      <c r="N1262" s="96" t="str">
        <f>IF(INDEX(技能效果!L:L,MATCH(技能效果等级!B1262,技能效果!B:B,0))="","",INDEX(技能效果!L:L,MATCH(技能效果等级!B1262,技能效果!B:B,0)))</f>
        <v/>
      </c>
      <c r="O1262" s="95">
        <f>IF(INDEX(技能效果!N:N,MATCH(B1262,技能效果!B:B,0))=0,INDEX(技能效果!M:M,MATCH(技能效果等级!B1262,技能效果!B:B,0)),INDEX(技能效果!M:M,MATCH(技能效果等级!B1262,技能效果!B:B,0))*VLOOKUP(E1262,技能数值计算!$C$19:$D$28,2,FALSE))</f>
        <v>0</v>
      </c>
      <c r="P1262" s="97"/>
      <c r="Q1262" s="97"/>
      <c r="R1262" s="95" t="str">
        <f>IF(INDEX(技能效果!O:O,MATCH(技能效果等级!B1262,技能效果!B:B,0))="","",INDEX(技能效果!O:O,MATCH(技能效果等级!B1262,技能效果!B:B,0)))</f>
        <v/>
      </c>
      <c r="S1262" s="97"/>
      <c r="T1262" s="97"/>
      <c r="U1262" s="97"/>
      <c r="V1262" s="96" t="str">
        <f>IF(INDEX(技能效果!AF:AF,MATCH(技能效果等级!B1262,技能效果!B:B,0))="","",INDEX(技能效果!AF:AF,MATCH(技能效果等级!B1262,技能效果!B:B,0)))</f>
        <v/>
      </c>
      <c r="W1262" s="95">
        <f t="shared" si="18"/>
        <v>117</v>
      </c>
      <c r="X1262" s="97"/>
      <c r="Y1262" s="97"/>
    </row>
    <row r="1263" spans="1:25" ht="16.5" x14ac:dyDescent="0.2">
      <c r="A1263" s="62">
        <v>1260</v>
      </c>
      <c r="B1263" s="95">
        <f>INDEX(技能效果!B:B,MATCH(技能效果等级!W1263,技能效果!AE:AE,0))</f>
        <v>130101302</v>
      </c>
      <c r="C1263" s="95" t="str">
        <f>INDEX(技能效果!C:C,MATCH(技能效果等级!B1263,技能效果!B:B,0))</f>
        <v>吉拉技能1削减水晶</v>
      </c>
      <c r="D1263" s="96" t="s">
        <v>873</v>
      </c>
      <c r="E1263" s="95">
        <v>6</v>
      </c>
      <c r="F1263" s="95">
        <f>INDEX(技能效果!H:H,MATCH(技能效果等级!B1263,技能效果!B:B,0))</f>
        <v>3002</v>
      </c>
      <c r="G1263" s="95">
        <f>IF(INDEX(技能效果!K:K,MATCH(B1263,技能效果!B:B,0))=0,INDEX(技能效果!I:I,MATCH(技能效果等级!B1263,技能效果!B:B,0)),INDEX(技能效果!I:I,MATCH(技能效果等级!B1263,技能效果!B:B,0))*VLOOKUP(E1263,技能数值计算!$C$19:$D$28,2,FALSE))</f>
        <v>1</v>
      </c>
      <c r="H1263" s="95">
        <f>INDEX(技能效果!J:J,MATCH(技能效果等级!B1263,技能效果!B:B,0))</f>
        <v>2</v>
      </c>
      <c r="I1263" s="97"/>
      <c r="J1263" s="97"/>
      <c r="K1263" s="97"/>
      <c r="L1263" s="97"/>
      <c r="M1263" s="97"/>
      <c r="N1263" s="96" t="str">
        <f>IF(INDEX(技能效果!L:L,MATCH(技能效果等级!B1263,技能效果!B:B,0))="","",INDEX(技能效果!L:L,MATCH(技能效果等级!B1263,技能效果!B:B,0)))</f>
        <v/>
      </c>
      <c r="O1263" s="95">
        <f>IF(INDEX(技能效果!N:N,MATCH(B1263,技能效果!B:B,0))=0,INDEX(技能效果!M:M,MATCH(技能效果等级!B1263,技能效果!B:B,0)),INDEX(技能效果!M:M,MATCH(技能效果等级!B1263,技能效果!B:B,0))*VLOOKUP(E1263,技能数值计算!$C$19:$D$28,2,FALSE))</f>
        <v>0</v>
      </c>
      <c r="P1263" s="97"/>
      <c r="Q1263" s="97"/>
      <c r="R1263" s="95" t="str">
        <f>IF(INDEX(技能效果!O:O,MATCH(技能效果等级!B1263,技能效果!B:B,0))="","",INDEX(技能效果!O:O,MATCH(技能效果等级!B1263,技能效果!B:B,0)))</f>
        <v/>
      </c>
      <c r="S1263" s="97"/>
      <c r="T1263" s="97"/>
      <c r="U1263" s="97"/>
      <c r="V1263" s="96" t="str">
        <f>IF(INDEX(技能效果!AF:AF,MATCH(技能效果等级!B1263,技能效果!B:B,0))="","",INDEX(技能效果!AF:AF,MATCH(技能效果等级!B1263,技能效果!B:B,0)))</f>
        <v/>
      </c>
      <c r="W1263" s="95">
        <f t="shared" si="18"/>
        <v>117</v>
      </c>
      <c r="X1263" s="97"/>
      <c r="Y1263" s="97"/>
    </row>
    <row r="1264" spans="1:25" ht="16.5" x14ac:dyDescent="0.2">
      <c r="A1264" s="62">
        <v>1261</v>
      </c>
      <c r="B1264" s="95">
        <f>INDEX(技能效果!B:B,MATCH(技能效果等级!W1264,技能效果!AE:AE,0))</f>
        <v>130101302</v>
      </c>
      <c r="C1264" s="95" t="str">
        <f>INDEX(技能效果!C:C,MATCH(技能效果等级!B1264,技能效果!B:B,0))</f>
        <v>吉拉技能1削减水晶</v>
      </c>
      <c r="D1264" s="96" t="s">
        <v>873</v>
      </c>
      <c r="E1264" s="95">
        <v>7</v>
      </c>
      <c r="F1264" s="95">
        <f>INDEX(技能效果!H:H,MATCH(技能效果等级!B1264,技能效果!B:B,0))</f>
        <v>3002</v>
      </c>
      <c r="G1264" s="95">
        <f>IF(INDEX(技能效果!K:K,MATCH(B1264,技能效果!B:B,0))=0,INDEX(技能效果!I:I,MATCH(技能效果等级!B1264,技能效果!B:B,0)),INDEX(技能效果!I:I,MATCH(技能效果等级!B1264,技能效果!B:B,0))*VLOOKUP(E1264,技能数值计算!$C$19:$D$28,2,FALSE))</f>
        <v>1</v>
      </c>
      <c r="H1264" s="95">
        <f>INDEX(技能效果!J:J,MATCH(技能效果等级!B1264,技能效果!B:B,0))</f>
        <v>2</v>
      </c>
      <c r="I1264" s="97"/>
      <c r="J1264" s="97"/>
      <c r="K1264" s="97"/>
      <c r="L1264" s="97"/>
      <c r="M1264" s="97"/>
      <c r="N1264" s="96" t="str">
        <f>IF(INDEX(技能效果!L:L,MATCH(技能效果等级!B1264,技能效果!B:B,0))="","",INDEX(技能效果!L:L,MATCH(技能效果等级!B1264,技能效果!B:B,0)))</f>
        <v/>
      </c>
      <c r="O1264" s="95">
        <f>IF(INDEX(技能效果!N:N,MATCH(B1264,技能效果!B:B,0))=0,INDEX(技能效果!M:M,MATCH(技能效果等级!B1264,技能效果!B:B,0)),INDEX(技能效果!M:M,MATCH(技能效果等级!B1264,技能效果!B:B,0))*VLOOKUP(E1264,技能数值计算!$C$19:$D$28,2,FALSE))</f>
        <v>0</v>
      </c>
      <c r="P1264" s="97"/>
      <c r="Q1264" s="97"/>
      <c r="R1264" s="95" t="str">
        <f>IF(INDEX(技能效果!O:O,MATCH(技能效果等级!B1264,技能效果!B:B,0))="","",INDEX(技能效果!O:O,MATCH(技能效果等级!B1264,技能效果!B:B,0)))</f>
        <v/>
      </c>
      <c r="S1264" s="97"/>
      <c r="T1264" s="97"/>
      <c r="U1264" s="97"/>
      <c r="V1264" s="96" t="str">
        <f>IF(INDEX(技能效果!AF:AF,MATCH(技能效果等级!B1264,技能效果!B:B,0))="","",INDEX(技能效果!AF:AF,MATCH(技能效果等级!B1264,技能效果!B:B,0)))</f>
        <v/>
      </c>
      <c r="W1264" s="95">
        <f t="shared" si="18"/>
        <v>117</v>
      </c>
      <c r="X1264" s="97"/>
      <c r="Y1264" s="97"/>
    </row>
    <row r="1265" spans="1:25" ht="16.5" x14ac:dyDescent="0.2">
      <c r="A1265" s="62">
        <v>1262</v>
      </c>
      <c r="B1265" s="95">
        <f>INDEX(技能效果!B:B,MATCH(技能效果等级!W1265,技能效果!AE:AE,0))</f>
        <v>130101302</v>
      </c>
      <c r="C1265" s="95" t="str">
        <f>INDEX(技能效果!C:C,MATCH(技能效果等级!B1265,技能效果!B:B,0))</f>
        <v>吉拉技能1削减水晶</v>
      </c>
      <c r="D1265" s="96" t="s">
        <v>873</v>
      </c>
      <c r="E1265" s="95">
        <v>8</v>
      </c>
      <c r="F1265" s="95">
        <f>INDEX(技能效果!H:H,MATCH(技能效果等级!B1265,技能效果!B:B,0))</f>
        <v>3002</v>
      </c>
      <c r="G1265" s="95">
        <f>IF(INDEX(技能效果!K:K,MATCH(B1265,技能效果!B:B,0))=0,INDEX(技能效果!I:I,MATCH(技能效果等级!B1265,技能效果!B:B,0)),INDEX(技能效果!I:I,MATCH(技能效果等级!B1265,技能效果!B:B,0))*VLOOKUP(E1265,技能数值计算!$C$19:$D$28,2,FALSE))</f>
        <v>1</v>
      </c>
      <c r="H1265" s="95">
        <f>INDEX(技能效果!J:J,MATCH(技能效果等级!B1265,技能效果!B:B,0))</f>
        <v>2</v>
      </c>
      <c r="I1265" s="97"/>
      <c r="J1265" s="97"/>
      <c r="K1265" s="97"/>
      <c r="L1265" s="97"/>
      <c r="M1265" s="97"/>
      <c r="N1265" s="96" t="str">
        <f>IF(INDEX(技能效果!L:L,MATCH(技能效果等级!B1265,技能效果!B:B,0))="","",INDEX(技能效果!L:L,MATCH(技能效果等级!B1265,技能效果!B:B,0)))</f>
        <v/>
      </c>
      <c r="O1265" s="95">
        <f>IF(INDEX(技能效果!N:N,MATCH(B1265,技能效果!B:B,0))=0,INDEX(技能效果!M:M,MATCH(技能效果等级!B1265,技能效果!B:B,0)),INDEX(技能效果!M:M,MATCH(技能效果等级!B1265,技能效果!B:B,0))*VLOOKUP(E1265,技能数值计算!$C$19:$D$28,2,FALSE))</f>
        <v>0</v>
      </c>
      <c r="P1265" s="97"/>
      <c r="Q1265" s="97"/>
      <c r="R1265" s="95" t="str">
        <f>IF(INDEX(技能效果!O:O,MATCH(技能效果等级!B1265,技能效果!B:B,0))="","",INDEX(技能效果!O:O,MATCH(技能效果等级!B1265,技能效果!B:B,0)))</f>
        <v/>
      </c>
      <c r="S1265" s="97"/>
      <c r="T1265" s="97"/>
      <c r="U1265" s="97"/>
      <c r="V1265" s="96" t="str">
        <f>IF(INDEX(技能效果!AF:AF,MATCH(技能效果等级!B1265,技能效果!B:B,0))="","",INDEX(技能效果!AF:AF,MATCH(技能效果等级!B1265,技能效果!B:B,0)))</f>
        <v/>
      </c>
      <c r="W1265" s="95">
        <f t="shared" si="18"/>
        <v>117</v>
      </c>
      <c r="X1265" s="97"/>
      <c r="Y1265" s="97"/>
    </row>
    <row r="1266" spans="1:25" ht="16.5" x14ac:dyDescent="0.2">
      <c r="A1266" s="62">
        <v>1263</v>
      </c>
      <c r="B1266" s="95">
        <f>INDEX(技能效果!B:B,MATCH(技能效果等级!W1266,技能效果!AE:AE,0))</f>
        <v>130101302</v>
      </c>
      <c r="C1266" s="95" t="str">
        <f>INDEX(技能效果!C:C,MATCH(技能效果等级!B1266,技能效果!B:B,0))</f>
        <v>吉拉技能1削减水晶</v>
      </c>
      <c r="D1266" s="96" t="s">
        <v>873</v>
      </c>
      <c r="E1266" s="95">
        <v>9</v>
      </c>
      <c r="F1266" s="95">
        <f>INDEX(技能效果!H:H,MATCH(技能效果等级!B1266,技能效果!B:B,0))</f>
        <v>3002</v>
      </c>
      <c r="G1266" s="95">
        <f>IF(INDEX(技能效果!K:K,MATCH(B1266,技能效果!B:B,0))=0,INDEX(技能效果!I:I,MATCH(技能效果等级!B1266,技能效果!B:B,0)),INDEX(技能效果!I:I,MATCH(技能效果等级!B1266,技能效果!B:B,0))*VLOOKUP(E1266,技能数值计算!$C$19:$D$28,2,FALSE))</f>
        <v>1</v>
      </c>
      <c r="H1266" s="95">
        <f>INDEX(技能效果!J:J,MATCH(技能效果等级!B1266,技能效果!B:B,0))</f>
        <v>2</v>
      </c>
      <c r="I1266" s="97"/>
      <c r="J1266" s="97"/>
      <c r="K1266" s="97"/>
      <c r="L1266" s="97"/>
      <c r="M1266" s="97"/>
      <c r="N1266" s="96" t="str">
        <f>IF(INDEX(技能效果!L:L,MATCH(技能效果等级!B1266,技能效果!B:B,0))="","",INDEX(技能效果!L:L,MATCH(技能效果等级!B1266,技能效果!B:B,0)))</f>
        <v/>
      </c>
      <c r="O1266" s="95">
        <f>IF(INDEX(技能效果!N:N,MATCH(B1266,技能效果!B:B,0))=0,INDEX(技能效果!M:M,MATCH(技能效果等级!B1266,技能效果!B:B,0)),INDEX(技能效果!M:M,MATCH(技能效果等级!B1266,技能效果!B:B,0))*VLOOKUP(E1266,技能数值计算!$C$19:$D$28,2,FALSE))</f>
        <v>0</v>
      </c>
      <c r="P1266" s="97"/>
      <c r="Q1266" s="97"/>
      <c r="R1266" s="95" t="str">
        <f>IF(INDEX(技能效果!O:O,MATCH(技能效果等级!B1266,技能效果!B:B,0))="","",INDEX(技能效果!O:O,MATCH(技能效果等级!B1266,技能效果!B:B,0)))</f>
        <v/>
      </c>
      <c r="S1266" s="97"/>
      <c r="T1266" s="97"/>
      <c r="U1266" s="97"/>
      <c r="V1266" s="96" t="str">
        <f>IF(INDEX(技能效果!AF:AF,MATCH(技能效果等级!B1266,技能效果!B:B,0))="","",INDEX(技能效果!AF:AF,MATCH(技能效果等级!B1266,技能效果!B:B,0)))</f>
        <v/>
      </c>
      <c r="W1266" s="95">
        <f t="shared" si="18"/>
        <v>117</v>
      </c>
      <c r="X1266" s="97"/>
      <c r="Y1266" s="97"/>
    </row>
    <row r="1267" spans="1:25" ht="16.5" x14ac:dyDescent="0.2">
      <c r="A1267" s="62">
        <v>1264</v>
      </c>
      <c r="B1267" s="95">
        <f>INDEX(技能效果!B:B,MATCH(技能效果等级!W1267,技能效果!AE:AE,0))</f>
        <v>130101302</v>
      </c>
      <c r="C1267" s="95" t="str">
        <f>INDEX(技能效果!C:C,MATCH(技能效果等级!B1267,技能效果!B:B,0))</f>
        <v>吉拉技能1削减水晶</v>
      </c>
      <c r="D1267" s="96" t="s">
        <v>873</v>
      </c>
      <c r="E1267" s="95">
        <v>10</v>
      </c>
      <c r="F1267" s="95">
        <f>INDEX(技能效果!H:H,MATCH(技能效果等级!B1267,技能效果!B:B,0))</f>
        <v>3002</v>
      </c>
      <c r="G1267" s="95">
        <f>IF(INDEX(技能效果!K:K,MATCH(B1267,技能效果!B:B,0))=0,INDEX(技能效果!I:I,MATCH(技能效果等级!B1267,技能效果!B:B,0)),INDEX(技能效果!I:I,MATCH(技能效果等级!B1267,技能效果!B:B,0))*VLOOKUP(E1267,技能数值计算!$C$19:$D$28,2,FALSE))</f>
        <v>1</v>
      </c>
      <c r="H1267" s="95">
        <f>INDEX(技能效果!J:J,MATCH(技能效果等级!B1267,技能效果!B:B,0))</f>
        <v>2</v>
      </c>
      <c r="I1267" s="97"/>
      <c r="J1267" s="97"/>
      <c r="K1267" s="97"/>
      <c r="L1267" s="97"/>
      <c r="M1267" s="97"/>
      <c r="N1267" s="96" t="str">
        <f>IF(INDEX(技能效果!L:L,MATCH(技能效果等级!B1267,技能效果!B:B,0))="","",INDEX(技能效果!L:L,MATCH(技能效果等级!B1267,技能效果!B:B,0)))</f>
        <v/>
      </c>
      <c r="O1267" s="95">
        <f>IF(INDEX(技能效果!N:N,MATCH(B1267,技能效果!B:B,0))=0,INDEX(技能效果!M:M,MATCH(技能效果等级!B1267,技能效果!B:B,0)),INDEX(技能效果!M:M,MATCH(技能效果等级!B1267,技能效果!B:B,0))*VLOOKUP(E1267,技能数值计算!$C$19:$D$28,2,FALSE))</f>
        <v>0</v>
      </c>
      <c r="P1267" s="97"/>
      <c r="Q1267" s="97"/>
      <c r="R1267" s="95" t="str">
        <f>IF(INDEX(技能效果!O:O,MATCH(技能效果等级!B1267,技能效果!B:B,0))="","",INDEX(技能效果!O:O,MATCH(技能效果等级!B1267,技能效果!B:B,0)))</f>
        <v/>
      </c>
      <c r="S1267" s="97"/>
      <c r="T1267" s="97"/>
      <c r="U1267" s="97"/>
      <c r="V1267" s="96" t="str">
        <f>IF(INDEX(技能效果!AF:AF,MATCH(技能效果等级!B1267,技能效果!B:B,0))="","",INDEX(技能效果!AF:AF,MATCH(技能效果等级!B1267,技能效果!B:B,0)))</f>
        <v/>
      </c>
      <c r="W1267" s="95">
        <f t="shared" si="18"/>
        <v>117</v>
      </c>
      <c r="X1267" s="97"/>
      <c r="Y1267" s="97"/>
    </row>
    <row r="1268" spans="1:25" ht="16.5" x14ac:dyDescent="0.2">
      <c r="A1268" s="62">
        <v>1265</v>
      </c>
      <c r="B1268" s="95">
        <f>INDEX(技能效果!B:B,MATCH(技能效果等级!W1268,技能效果!AE:AE,0))</f>
        <v>130201301</v>
      </c>
      <c r="C1268" s="95" t="str">
        <f>INDEX(技能效果!C:C,MATCH(技能效果等级!B1268,技能效果!B:B,0))</f>
        <v>吉拉技能2减攻击</v>
      </c>
      <c r="D1268" s="96" t="s">
        <v>873</v>
      </c>
      <c r="E1268" s="95">
        <v>1</v>
      </c>
      <c r="F1268" s="95">
        <f>INDEX(技能效果!H:H,MATCH(技能效果等级!B1268,技能效果!B:B,0))</f>
        <v>4026</v>
      </c>
      <c r="G1268" s="95">
        <f>IF(INDEX(技能效果!K:K,MATCH(B1268,技能效果!B:B,0))=0,INDEX(技能效果!I:I,MATCH(技能效果等级!B1268,技能效果!B:B,0)),INDEX(技能效果!I:I,MATCH(技能效果等级!B1268,技能效果!B:B,0))*VLOOKUP(E1268,技能数值计算!$C$19:$D$28,2,FALSE))</f>
        <v>0.25</v>
      </c>
      <c r="H1268" s="95">
        <f>INDEX(技能效果!J:J,MATCH(技能效果等级!B1268,技能效果!B:B,0))</f>
        <v>0</v>
      </c>
      <c r="I1268" s="97"/>
      <c r="J1268" s="97"/>
      <c r="K1268" s="97"/>
      <c r="L1268" s="97"/>
      <c r="M1268" s="97"/>
      <c r="N1268" s="96" t="str">
        <f>IF(INDEX(技能效果!L:L,MATCH(技能效果等级!B1268,技能效果!B:B,0))="","",INDEX(技能效果!L:L,MATCH(技能效果等级!B1268,技能效果!B:B,0)))</f>
        <v/>
      </c>
      <c r="O1268" s="95">
        <f>IF(INDEX(技能效果!N:N,MATCH(B1268,技能效果!B:B,0))=0,INDEX(技能效果!M:M,MATCH(技能效果等级!B1268,技能效果!B:B,0)),INDEX(技能效果!M:M,MATCH(技能效果等级!B1268,技能效果!B:B,0))*VLOOKUP(E1268,技能数值计算!$C$19:$D$28,2,FALSE))</f>
        <v>0</v>
      </c>
      <c r="P1268" s="97"/>
      <c r="Q1268" s="97"/>
      <c r="R1268" s="95" t="str">
        <f>IF(INDEX(技能效果!O:O,MATCH(技能效果等级!B1268,技能效果!B:B,0))="","",INDEX(技能效果!O:O,MATCH(技能效果等级!B1268,技能效果!B:B,0)))</f>
        <v/>
      </c>
      <c r="S1268" s="97"/>
      <c r="T1268" s="97"/>
      <c r="U1268" s="97"/>
      <c r="V1268" s="96" t="str">
        <f>IF(INDEX(技能效果!AF:AF,MATCH(技能效果等级!B1268,技能效果!B:B,0))="","",INDEX(技能效果!AF:AF,MATCH(技能效果等级!B1268,技能效果!B:B,0)))</f>
        <v/>
      </c>
      <c r="W1268" s="95">
        <f t="shared" si="18"/>
        <v>118</v>
      </c>
      <c r="X1268" s="97"/>
      <c r="Y1268" s="97"/>
    </row>
    <row r="1269" spans="1:25" ht="16.5" x14ac:dyDescent="0.2">
      <c r="A1269" s="62">
        <v>1266</v>
      </c>
      <c r="B1269" s="95">
        <f>INDEX(技能效果!B:B,MATCH(技能效果等级!W1269,技能效果!AE:AE,0))</f>
        <v>130201301</v>
      </c>
      <c r="C1269" s="95" t="str">
        <f>INDEX(技能效果!C:C,MATCH(技能效果等级!B1269,技能效果!B:B,0))</f>
        <v>吉拉技能2减攻击</v>
      </c>
      <c r="D1269" s="96" t="s">
        <v>873</v>
      </c>
      <c r="E1269" s="95">
        <v>2</v>
      </c>
      <c r="F1269" s="95">
        <f>INDEX(技能效果!H:H,MATCH(技能效果等级!B1269,技能效果!B:B,0))</f>
        <v>4026</v>
      </c>
      <c r="G1269" s="95">
        <f>IF(INDEX(技能效果!K:K,MATCH(B1269,技能效果!B:B,0))=0,INDEX(技能效果!I:I,MATCH(技能效果等级!B1269,技能效果!B:B,0)),INDEX(技能效果!I:I,MATCH(技能效果等级!B1269,技能效果!B:B,0))*VLOOKUP(E1269,技能数值计算!$C$19:$D$28,2,FALSE))</f>
        <v>0.27</v>
      </c>
      <c r="H1269" s="95">
        <f>INDEX(技能效果!J:J,MATCH(技能效果等级!B1269,技能效果!B:B,0))</f>
        <v>0</v>
      </c>
      <c r="I1269" s="97"/>
      <c r="J1269" s="97"/>
      <c r="K1269" s="97"/>
      <c r="L1269" s="97"/>
      <c r="M1269" s="97"/>
      <c r="N1269" s="96" t="str">
        <f>IF(INDEX(技能效果!L:L,MATCH(技能效果等级!B1269,技能效果!B:B,0))="","",INDEX(技能效果!L:L,MATCH(技能效果等级!B1269,技能效果!B:B,0)))</f>
        <v/>
      </c>
      <c r="O1269" s="95">
        <f>IF(INDEX(技能效果!N:N,MATCH(B1269,技能效果!B:B,0))=0,INDEX(技能效果!M:M,MATCH(技能效果等级!B1269,技能效果!B:B,0)),INDEX(技能效果!M:M,MATCH(技能效果等级!B1269,技能效果!B:B,0))*VLOOKUP(E1269,技能数值计算!$C$19:$D$28,2,FALSE))</f>
        <v>0</v>
      </c>
      <c r="P1269" s="97"/>
      <c r="Q1269" s="97"/>
      <c r="R1269" s="95" t="str">
        <f>IF(INDEX(技能效果!O:O,MATCH(技能效果等级!B1269,技能效果!B:B,0))="","",INDEX(技能效果!O:O,MATCH(技能效果等级!B1269,技能效果!B:B,0)))</f>
        <v/>
      </c>
      <c r="S1269" s="97"/>
      <c r="T1269" s="97"/>
      <c r="U1269" s="97"/>
      <c r="V1269" s="96" t="str">
        <f>IF(INDEX(技能效果!AF:AF,MATCH(技能效果等级!B1269,技能效果!B:B,0))="","",INDEX(技能效果!AF:AF,MATCH(技能效果等级!B1269,技能效果!B:B,0)))</f>
        <v/>
      </c>
      <c r="W1269" s="95">
        <f t="shared" si="18"/>
        <v>118</v>
      </c>
      <c r="X1269" s="97"/>
      <c r="Y1269" s="97"/>
    </row>
    <row r="1270" spans="1:25" ht="16.5" x14ac:dyDescent="0.2">
      <c r="A1270" s="62">
        <v>1267</v>
      </c>
      <c r="B1270" s="95">
        <f>INDEX(技能效果!B:B,MATCH(技能效果等级!W1270,技能效果!AE:AE,0))</f>
        <v>130201301</v>
      </c>
      <c r="C1270" s="95" t="str">
        <f>INDEX(技能效果!C:C,MATCH(技能效果等级!B1270,技能效果!B:B,0))</f>
        <v>吉拉技能2减攻击</v>
      </c>
      <c r="D1270" s="96" t="s">
        <v>873</v>
      </c>
      <c r="E1270" s="95">
        <v>3</v>
      </c>
      <c r="F1270" s="95">
        <f>INDEX(技能效果!H:H,MATCH(技能效果等级!B1270,技能效果!B:B,0))</f>
        <v>4026</v>
      </c>
      <c r="G1270" s="95">
        <f>IF(INDEX(技能效果!K:K,MATCH(B1270,技能效果!B:B,0))=0,INDEX(技能效果!I:I,MATCH(技能效果等级!B1270,技能效果!B:B,0)),INDEX(技能效果!I:I,MATCH(技能效果等级!B1270,技能效果!B:B,0))*VLOOKUP(E1270,技能数值计算!$C$19:$D$28,2,FALSE))</f>
        <v>0.28999999999999998</v>
      </c>
      <c r="H1270" s="95">
        <f>INDEX(技能效果!J:J,MATCH(技能效果等级!B1270,技能效果!B:B,0))</f>
        <v>0</v>
      </c>
      <c r="I1270" s="97"/>
      <c r="J1270" s="97"/>
      <c r="K1270" s="97"/>
      <c r="L1270" s="97"/>
      <c r="M1270" s="97"/>
      <c r="N1270" s="96" t="str">
        <f>IF(INDEX(技能效果!L:L,MATCH(技能效果等级!B1270,技能效果!B:B,0))="","",INDEX(技能效果!L:L,MATCH(技能效果等级!B1270,技能效果!B:B,0)))</f>
        <v/>
      </c>
      <c r="O1270" s="95">
        <f>IF(INDEX(技能效果!N:N,MATCH(B1270,技能效果!B:B,0))=0,INDEX(技能效果!M:M,MATCH(技能效果等级!B1270,技能效果!B:B,0)),INDEX(技能效果!M:M,MATCH(技能效果等级!B1270,技能效果!B:B,0))*VLOOKUP(E1270,技能数值计算!$C$19:$D$28,2,FALSE))</f>
        <v>0</v>
      </c>
      <c r="P1270" s="97"/>
      <c r="Q1270" s="97"/>
      <c r="R1270" s="95" t="str">
        <f>IF(INDEX(技能效果!O:O,MATCH(技能效果等级!B1270,技能效果!B:B,0))="","",INDEX(技能效果!O:O,MATCH(技能效果等级!B1270,技能效果!B:B,0)))</f>
        <v/>
      </c>
      <c r="S1270" s="97"/>
      <c r="T1270" s="97"/>
      <c r="U1270" s="97"/>
      <c r="V1270" s="96" t="str">
        <f>IF(INDEX(技能效果!AF:AF,MATCH(技能效果等级!B1270,技能效果!B:B,0))="","",INDEX(技能效果!AF:AF,MATCH(技能效果等级!B1270,技能效果!B:B,0)))</f>
        <v/>
      </c>
      <c r="W1270" s="95">
        <f t="shared" si="18"/>
        <v>118</v>
      </c>
      <c r="X1270" s="97"/>
      <c r="Y1270" s="97"/>
    </row>
    <row r="1271" spans="1:25" ht="16.5" x14ac:dyDescent="0.2">
      <c r="A1271" s="62">
        <v>1268</v>
      </c>
      <c r="B1271" s="95">
        <f>INDEX(技能效果!B:B,MATCH(技能效果等级!W1271,技能效果!AE:AE,0))</f>
        <v>130201301</v>
      </c>
      <c r="C1271" s="95" t="str">
        <f>INDEX(技能效果!C:C,MATCH(技能效果等级!B1271,技能效果!B:B,0))</f>
        <v>吉拉技能2减攻击</v>
      </c>
      <c r="D1271" s="96" t="s">
        <v>873</v>
      </c>
      <c r="E1271" s="95">
        <v>4</v>
      </c>
      <c r="F1271" s="95">
        <f>INDEX(技能效果!H:H,MATCH(技能效果等级!B1271,技能效果!B:B,0))</f>
        <v>4026</v>
      </c>
      <c r="G1271" s="95">
        <f>IF(INDEX(技能效果!K:K,MATCH(B1271,技能效果!B:B,0))=0,INDEX(技能效果!I:I,MATCH(技能效果等级!B1271,技能效果!B:B,0)),INDEX(技能效果!I:I,MATCH(技能效果等级!B1271,技能效果!B:B,0))*VLOOKUP(E1271,技能数值计算!$C$19:$D$28,2,FALSE))</f>
        <v>0.31</v>
      </c>
      <c r="H1271" s="95">
        <f>INDEX(技能效果!J:J,MATCH(技能效果等级!B1271,技能效果!B:B,0))</f>
        <v>0</v>
      </c>
      <c r="I1271" s="97"/>
      <c r="J1271" s="97"/>
      <c r="K1271" s="97"/>
      <c r="L1271" s="97"/>
      <c r="M1271" s="97"/>
      <c r="N1271" s="96" t="str">
        <f>IF(INDEX(技能效果!L:L,MATCH(技能效果等级!B1271,技能效果!B:B,0))="","",INDEX(技能效果!L:L,MATCH(技能效果等级!B1271,技能效果!B:B,0)))</f>
        <v/>
      </c>
      <c r="O1271" s="95">
        <f>IF(INDEX(技能效果!N:N,MATCH(B1271,技能效果!B:B,0))=0,INDEX(技能效果!M:M,MATCH(技能效果等级!B1271,技能效果!B:B,0)),INDEX(技能效果!M:M,MATCH(技能效果等级!B1271,技能效果!B:B,0))*VLOOKUP(E1271,技能数值计算!$C$19:$D$28,2,FALSE))</f>
        <v>0</v>
      </c>
      <c r="P1271" s="97"/>
      <c r="Q1271" s="97"/>
      <c r="R1271" s="95" t="str">
        <f>IF(INDEX(技能效果!O:O,MATCH(技能效果等级!B1271,技能效果!B:B,0))="","",INDEX(技能效果!O:O,MATCH(技能效果等级!B1271,技能效果!B:B,0)))</f>
        <v/>
      </c>
      <c r="S1271" s="97"/>
      <c r="T1271" s="97"/>
      <c r="U1271" s="97"/>
      <c r="V1271" s="96" t="str">
        <f>IF(INDEX(技能效果!AF:AF,MATCH(技能效果等级!B1271,技能效果!B:B,0))="","",INDEX(技能效果!AF:AF,MATCH(技能效果等级!B1271,技能效果!B:B,0)))</f>
        <v/>
      </c>
      <c r="W1271" s="95">
        <f t="shared" si="18"/>
        <v>118</v>
      </c>
      <c r="X1271" s="97"/>
      <c r="Y1271" s="97"/>
    </row>
    <row r="1272" spans="1:25" ht="16.5" x14ac:dyDescent="0.2">
      <c r="A1272" s="62">
        <v>1269</v>
      </c>
      <c r="B1272" s="95">
        <f>INDEX(技能效果!B:B,MATCH(技能效果等级!W1272,技能效果!AE:AE,0))</f>
        <v>130201301</v>
      </c>
      <c r="C1272" s="95" t="str">
        <f>INDEX(技能效果!C:C,MATCH(技能效果等级!B1272,技能效果!B:B,0))</f>
        <v>吉拉技能2减攻击</v>
      </c>
      <c r="D1272" s="96" t="s">
        <v>873</v>
      </c>
      <c r="E1272" s="95">
        <v>5</v>
      </c>
      <c r="F1272" s="95">
        <f>INDEX(技能效果!H:H,MATCH(技能效果等级!B1272,技能效果!B:B,0))</f>
        <v>4026</v>
      </c>
      <c r="G1272" s="95">
        <f>IF(INDEX(技能效果!K:K,MATCH(B1272,技能效果!B:B,0))=0,INDEX(技能效果!I:I,MATCH(技能效果等级!B1272,技能效果!B:B,0)),INDEX(技能效果!I:I,MATCH(技能效果等级!B1272,技能效果!B:B,0))*VLOOKUP(E1272,技能数值计算!$C$19:$D$28,2,FALSE))</f>
        <v>0.33</v>
      </c>
      <c r="H1272" s="95">
        <f>INDEX(技能效果!J:J,MATCH(技能效果等级!B1272,技能效果!B:B,0))</f>
        <v>0</v>
      </c>
      <c r="I1272" s="97"/>
      <c r="J1272" s="97"/>
      <c r="K1272" s="97"/>
      <c r="L1272" s="97"/>
      <c r="M1272" s="97"/>
      <c r="N1272" s="96" t="str">
        <f>IF(INDEX(技能效果!L:L,MATCH(技能效果等级!B1272,技能效果!B:B,0))="","",INDEX(技能效果!L:L,MATCH(技能效果等级!B1272,技能效果!B:B,0)))</f>
        <v/>
      </c>
      <c r="O1272" s="95">
        <f>IF(INDEX(技能效果!N:N,MATCH(B1272,技能效果!B:B,0))=0,INDEX(技能效果!M:M,MATCH(技能效果等级!B1272,技能效果!B:B,0)),INDEX(技能效果!M:M,MATCH(技能效果等级!B1272,技能效果!B:B,0))*VLOOKUP(E1272,技能数值计算!$C$19:$D$28,2,FALSE))</f>
        <v>0</v>
      </c>
      <c r="P1272" s="97"/>
      <c r="Q1272" s="97"/>
      <c r="R1272" s="95" t="str">
        <f>IF(INDEX(技能效果!O:O,MATCH(技能效果等级!B1272,技能效果!B:B,0))="","",INDEX(技能效果!O:O,MATCH(技能效果等级!B1272,技能效果!B:B,0)))</f>
        <v/>
      </c>
      <c r="S1272" s="97"/>
      <c r="T1272" s="97"/>
      <c r="U1272" s="97"/>
      <c r="V1272" s="96" t="str">
        <f>IF(INDEX(技能效果!AF:AF,MATCH(技能效果等级!B1272,技能效果!B:B,0))="","",INDEX(技能效果!AF:AF,MATCH(技能效果等级!B1272,技能效果!B:B,0)))</f>
        <v/>
      </c>
      <c r="W1272" s="95">
        <f t="shared" si="18"/>
        <v>118</v>
      </c>
      <c r="X1272" s="97"/>
      <c r="Y1272" s="97"/>
    </row>
    <row r="1273" spans="1:25" ht="16.5" x14ac:dyDescent="0.2">
      <c r="A1273" s="62">
        <v>1270</v>
      </c>
      <c r="B1273" s="95">
        <f>INDEX(技能效果!B:B,MATCH(技能效果等级!W1273,技能效果!AE:AE,0))</f>
        <v>130201301</v>
      </c>
      <c r="C1273" s="95" t="str">
        <f>INDEX(技能效果!C:C,MATCH(技能效果等级!B1273,技能效果!B:B,0))</f>
        <v>吉拉技能2减攻击</v>
      </c>
      <c r="D1273" s="96" t="s">
        <v>873</v>
      </c>
      <c r="E1273" s="95">
        <v>6</v>
      </c>
      <c r="F1273" s="95">
        <f>INDEX(技能效果!H:H,MATCH(技能效果等级!B1273,技能效果!B:B,0))</f>
        <v>4026</v>
      </c>
      <c r="G1273" s="95">
        <f>IF(INDEX(技能效果!K:K,MATCH(B1273,技能效果!B:B,0))=0,INDEX(技能效果!I:I,MATCH(技能效果等级!B1273,技能效果!B:B,0)),INDEX(技能效果!I:I,MATCH(技能效果等级!B1273,技能效果!B:B,0))*VLOOKUP(E1273,技能数值计算!$C$19:$D$28,2,FALSE))</f>
        <v>0.36</v>
      </c>
      <c r="H1273" s="95">
        <f>INDEX(技能效果!J:J,MATCH(技能效果等级!B1273,技能效果!B:B,0))</f>
        <v>0</v>
      </c>
      <c r="I1273" s="97"/>
      <c r="J1273" s="97"/>
      <c r="K1273" s="97"/>
      <c r="L1273" s="97"/>
      <c r="M1273" s="97"/>
      <c r="N1273" s="96" t="str">
        <f>IF(INDEX(技能效果!L:L,MATCH(技能效果等级!B1273,技能效果!B:B,0))="","",INDEX(技能效果!L:L,MATCH(技能效果等级!B1273,技能效果!B:B,0)))</f>
        <v/>
      </c>
      <c r="O1273" s="95">
        <f>IF(INDEX(技能效果!N:N,MATCH(B1273,技能效果!B:B,0))=0,INDEX(技能效果!M:M,MATCH(技能效果等级!B1273,技能效果!B:B,0)),INDEX(技能效果!M:M,MATCH(技能效果等级!B1273,技能效果!B:B,0))*VLOOKUP(E1273,技能数值计算!$C$19:$D$28,2,FALSE))</f>
        <v>0</v>
      </c>
      <c r="P1273" s="97"/>
      <c r="Q1273" s="97"/>
      <c r="R1273" s="95" t="str">
        <f>IF(INDEX(技能效果!O:O,MATCH(技能效果等级!B1273,技能效果!B:B,0))="","",INDEX(技能效果!O:O,MATCH(技能效果等级!B1273,技能效果!B:B,0)))</f>
        <v/>
      </c>
      <c r="S1273" s="97"/>
      <c r="T1273" s="97"/>
      <c r="U1273" s="97"/>
      <c r="V1273" s="96" t="str">
        <f>IF(INDEX(技能效果!AF:AF,MATCH(技能效果等级!B1273,技能效果!B:B,0))="","",INDEX(技能效果!AF:AF,MATCH(技能效果等级!B1273,技能效果!B:B,0)))</f>
        <v/>
      </c>
      <c r="W1273" s="95">
        <f t="shared" si="18"/>
        <v>118</v>
      </c>
      <c r="X1273" s="97"/>
      <c r="Y1273" s="97"/>
    </row>
    <row r="1274" spans="1:25" ht="16.5" x14ac:dyDescent="0.2">
      <c r="A1274" s="62">
        <v>1271</v>
      </c>
      <c r="B1274" s="95">
        <f>INDEX(技能效果!B:B,MATCH(技能效果等级!W1274,技能效果!AE:AE,0))</f>
        <v>130201301</v>
      </c>
      <c r="C1274" s="95" t="str">
        <f>INDEX(技能效果!C:C,MATCH(技能效果等级!B1274,技能效果!B:B,0))</f>
        <v>吉拉技能2减攻击</v>
      </c>
      <c r="D1274" s="96" t="s">
        <v>873</v>
      </c>
      <c r="E1274" s="95">
        <v>7</v>
      </c>
      <c r="F1274" s="95">
        <f>INDEX(技能效果!H:H,MATCH(技能效果等级!B1274,技能效果!B:B,0))</f>
        <v>4026</v>
      </c>
      <c r="G1274" s="95">
        <f>IF(INDEX(技能效果!K:K,MATCH(B1274,技能效果!B:B,0))=0,INDEX(技能效果!I:I,MATCH(技能效果等级!B1274,技能效果!B:B,0)),INDEX(技能效果!I:I,MATCH(技能效果等级!B1274,技能效果!B:B,0))*VLOOKUP(E1274,技能数值计算!$C$19:$D$28,2,FALSE))</f>
        <v>0.39</v>
      </c>
      <c r="H1274" s="95">
        <f>INDEX(技能效果!J:J,MATCH(技能效果等级!B1274,技能效果!B:B,0))</f>
        <v>0</v>
      </c>
      <c r="I1274" s="97"/>
      <c r="J1274" s="97"/>
      <c r="K1274" s="97"/>
      <c r="L1274" s="97"/>
      <c r="M1274" s="97"/>
      <c r="N1274" s="96" t="str">
        <f>IF(INDEX(技能效果!L:L,MATCH(技能效果等级!B1274,技能效果!B:B,0))="","",INDEX(技能效果!L:L,MATCH(技能效果等级!B1274,技能效果!B:B,0)))</f>
        <v/>
      </c>
      <c r="O1274" s="95">
        <f>IF(INDEX(技能效果!N:N,MATCH(B1274,技能效果!B:B,0))=0,INDEX(技能效果!M:M,MATCH(技能效果等级!B1274,技能效果!B:B,0)),INDEX(技能效果!M:M,MATCH(技能效果等级!B1274,技能效果!B:B,0))*VLOOKUP(E1274,技能数值计算!$C$19:$D$28,2,FALSE))</f>
        <v>0</v>
      </c>
      <c r="P1274" s="97"/>
      <c r="Q1274" s="97"/>
      <c r="R1274" s="95" t="str">
        <f>IF(INDEX(技能效果!O:O,MATCH(技能效果等级!B1274,技能效果!B:B,0))="","",INDEX(技能效果!O:O,MATCH(技能效果等级!B1274,技能效果!B:B,0)))</f>
        <v/>
      </c>
      <c r="S1274" s="97"/>
      <c r="T1274" s="97"/>
      <c r="U1274" s="97"/>
      <c r="V1274" s="96" t="str">
        <f>IF(INDEX(技能效果!AF:AF,MATCH(技能效果等级!B1274,技能效果!B:B,0))="","",INDEX(技能效果!AF:AF,MATCH(技能效果等级!B1274,技能效果!B:B,0)))</f>
        <v/>
      </c>
      <c r="W1274" s="95">
        <f t="shared" si="18"/>
        <v>118</v>
      </c>
      <c r="X1274" s="97"/>
      <c r="Y1274" s="97"/>
    </row>
    <row r="1275" spans="1:25" ht="16.5" x14ac:dyDescent="0.2">
      <c r="A1275" s="62">
        <v>1272</v>
      </c>
      <c r="B1275" s="95">
        <f>INDEX(技能效果!B:B,MATCH(技能效果等级!W1275,技能效果!AE:AE,0))</f>
        <v>130201301</v>
      </c>
      <c r="C1275" s="95" t="str">
        <f>INDEX(技能效果!C:C,MATCH(技能效果等级!B1275,技能效果!B:B,0))</f>
        <v>吉拉技能2减攻击</v>
      </c>
      <c r="D1275" s="96" t="s">
        <v>873</v>
      </c>
      <c r="E1275" s="95">
        <v>8</v>
      </c>
      <c r="F1275" s="95">
        <f>INDEX(技能效果!H:H,MATCH(技能效果等级!B1275,技能效果!B:B,0))</f>
        <v>4026</v>
      </c>
      <c r="G1275" s="95">
        <f>IF(INDEX(技能效果!K:K,MATCH(B1275,技能效果!B:B,0))=0,INDEX(技能效果!I:I,MATCH(技能效果等级!B1275,技能效果!B:B,0)),INDEX(技能效果!I:I,MATCH(技能效果等级!B1275,技能效果!B:B,0))*VLOOKUP(E1275,技能数值计算!$C$19:$D$28,2,FALSE))</f>
        <v>0.42</v>
      </c>
      <c r="H1275" s="95">
        <f>INDEX(技能效果!J:J,MATCH(技能效果等级!B1275,技能效果!B:B,0))</f>
        <v>0</v>
      </c>
      <c r="I1275" s="97"/>
      <c r="J1275" s="97"/>
      <c r="K1275" s="97"/>
      <c r="L1275" s="97"/>
      <c r="M1275" s="97"/>
      <c r="N1275" s="96" t="str">
        <f>IF(INDEX(技能效果!L:L,MATCH(技能效果等级!B1275,技能效果!B:B,0))="","",INDEX(技能效果!L:L,MATCH(技能效果等级!B1275,技能效果!B:B,0)))</f>
        <v/>
      </c>
      <c r="O1275" s="95">
        <f>IF(INDEX(技能效果!N:N,MATCH(B1275,技能效果!B:B,0))=0,INDEX(技能效果!M:M,MATCH(技能效果等级!B1275,技能效果!B:B,0)),INDEX(技能效果!M:M,MATCH(技能效果等级!B1275,技能效果!B:B,0))*VLOOKUP(E1275,技能数值计算!$C$19:$D$28,2,FALSE))</f>
        <v>0</v>
      </c>
      <c r="P1275" s="97"/>
      <c r="Q1275" s="97"/>
      <c r="R1275" s="95" t="str">
        <f>IF(INDEX(技能效果!O:O,MATCH(技能效果等级!B1275,技能效果!B:B,0))="","",INDEX(技能效果!O:O,MATCH(技能效果等级!B1275,技能效果!B:B,0)))</f>
        <v/>
      </c>
      <c r="S1275" s="97"/>
      <c r="T1275" s="97"/>
      <c r="U1275" s="97"/>
      <c r="V1275" s="96" t="str">
        <f>IF(INDEX(技能效果!AF:AF,MATCH(技能效果等级!B1275,技能效果!B:B,0))="","",INDEX(技能效果!AF:AF,MATCH(技能效果等级!B1275,技能效果!B:B,0)))</f>
        <v/>
      </c>
      <c r="W1275" s="95">
        <f t="shared" si="18"/>
        <v>118</v>
      </c>
      <c r="X1275" s="97"/>
      <c r="Y1275" s="97"/>
    </row>
    <row r="1276" spans="1:25" ht="16.5" x14ac:dyDescent="0.2">
      <c r="A1276" s="62">
        <v>1273</v>
      </c>
      <c r="B1276" s="95">
        <f>INDEX(技能效果!B:B,MATCH(技能效果等级!W1276,技能效果!AE:AE,0))</f>
        <v>130201301</v>
      </c>
      <c r="C1276" s="95" t="str">
        <f>INDEX(技能效果!C:C,MATCH(技能效果等级!B1276,技能效果!B:B,0))</f>
        <v>吉拉技能2减攻击</v>
      </c>
      <c r="D1276" s="96" t="s">
        <v>873</v>
      </c>
      <c r="E1276" s="95">
        <v>9</v>
      </c>
      <c r="F1276" s="95">
        <f>INDEX(技能效果!H:H,MATCH(技能效果等级!B1276,技能效果!B:B,0))</f>
        <v>4026</v>
      </c>
      <c r="G1276" s="95">
        <f>IF(INDEX(技能效果!K:K,MATCH(B1276,技能效果!B:B,0))=0,INDEX(技能效果!I:I,MATCH(技能效果等级!B1276,技能效果!B:B,0)),INDEX(技能效果!I:I,MATCH(技能效果等级!B1276,技能效果!B:B,0))*VLOOKUP(E1276,技能数值计算!$C$19:$D$28,2,FALSE))</f>
        <v>0.46</v>
      </c>
      <c r="H1276" s="95">
        <f>INDEX(技能效果!J:J,MATCH(技能效果等级!B1276,技能效果!B:B,0))</f>
        <v>0</v>
      </c>
      <c r="I1276" s="97"/>
      <c r="J1276" s="97"/>
      <c r="K1276" s="97"/>
      <c r="L1276" s="97"/>
      <c r="M1276" s="97"/>
      <c r="N1276" s="96" t="str">
        <f>IF(INDEX(技能效果!L:L,MATCH(技能效果等级!B1276,技能效果!B:B,0))="","",INDEX(技能效果!L:L,MATCH(技能效果等级!B1276,技能效果!B:B,0)))</f>
        <v/>
      </c>
      <c r="O1276" s="95">
        <f>IF(INDEX(技能效果!N:N,MATCH(B1276,技能效果!B:B,0))=0,INDEX(技能效果!M:M,MATCH(技能效果等级!B1276,技能效果!B:B,0)),INDEX(技能效果!M:M,MATCH(技能效果等级!B1276,技能效果!B:B,0))*VLOOKUP(E1276,技能数值计算!$C$19:$D$28,2,FALSE))</f>
        <v>0</v>
      </c>
      <c r="P1276" s="97"/>
      <c r="Q1276" s="97"/>
      <c r="R1276" s="95" t="str">
        <f>IF(INDEX(技能效果!O:O,MATCH(技能效果等级!B1276,技能效果!B:B,0))="","",INDEX(技能效果!O:O,MATCH(技能效果等级!B1276,技能效果!B:B,0)))</f>
        <v/>
      </c>
      <c r="S1276" s="97"/>
      <c r="T1276" s="97"/>
      <c r="U1276" s="97"/>
      <c r="V1276" s="96" t="str">
        <f>IF(INDEX(技能效果!AF:AF,MATCH(技能效果等级!B1276,技能效果!B:B,0))="","",INDEX(技能效果!AF:AF,MATCH(技能效果等级!B1276,技能效果!B:B,0)))</f>
        <v/>
      </c>
      <c r="W1276" s="95">
        <f t="shared" si="18"/>
        <v>118</v>
      </c>
      <c r="X1276" s="97"/>
      <c r="Y1276" s="97"/>
    </row>
    <row r="1277" spans="1:25" ht="16.5" x14ac:dyDescent="0.2">
      <c r="A1277" s="62">
        <v>1274</v>
      </c>
      <c r="B1277" s="95">
        <f>INDEX(技能效果!B:B,MATCH(技能效果等级!W1277,技能效果!AE:AE,0))</f>
        <v>130201301</v>
      </c>
      <c r="C1277" s="95" t="str">
        <f>INDEX(技能效果!C:C,MATCH(技能效果等级!B1277,技能效果!B:B,0))</f>
        <v>吉拉技能2减攻击</v>
      </c>
      <c r="D1277" s="96" t="s">
        <v>873</v>
      </c>
      <c r="E1277" s="95">
        <v>10</v>
      </c>
      <c r="F1277" s="95">
        <f>INDEX(技能效果!H:H,MATCH(技能效果等级!B1277,技能效果!B:B,0))</f>
        <v>4026</v>
      </c>
      <c r="G1277" s="95">
        <f>IF(INDEX(技能效果!K:K,MATCH(B1277,技能效果!B:B,0))=0,INDEX(技能效果!I:I,MATCH(技能效果等级!B1277,技能效果!B:B,0)),INDEX(技能效果!I:I,MATCH(技能效果等级!B1277,技能效果!B:B,0))*VLOOKUP(E1277,技能数值计算!$C$19:$D$28,2,FALSE))</f>
        <v>0.5</v>
      </c>
      <c r="H1277" s="95">
        <f>INDEX(技能效果!J:J,MATCH(技能效果等级!B1277,技能效果!B:B,0))</f>
        <v>0</v>
      </c>
      <c r="I1277" s="97"/>
      <c r="J1277" s="97"/>
      <c r="K1277" s="97"/>
      <c r="L1277" s="97"/>
      <c r="M1277" s="97"/>
      <c r="N1277" s="96" t="str">
        <f>IF(INDEX(技能效果!L:L,MATCH(技能效果等级!B1277,技能效果!B:B,0))="","",INDEX(技能效果!L:L,MATCH(技能效果等级!B1277,技能效果!B:B,0)))</f>
        <v/>
      </c>
      <c r="O1277" s="95">
        <f>IF(INDEX(技能效果!N:N,MATCH(B1277,技能效果!B:B,0))=0,INDEX(技能效果!M:M,MATCH(技能效果等级!B1277,技能效果!B:B,0)),INDEX(技能效果!M:M,MATCH(技能效果等级!B1277,技能效果!B:B,0))*VLOOKUP(E1277,技能数值计算!$C$19:$D$28,2,FALSE))</f>
        <v>0</v>
      </c>
      <c r="P1277" s="97"/>
      <c r="Q1277" s="97"/>
      <c r="R1277" s="95" t="str">
        <f>IF(INDEX(技能效果!O:O,MATCH(技能效果等级!B1277,技能效果!B:B,0))="","",INDEX(技能效果!O:O,MATCH(技能效果等级!B1277,技能效果!B:B,0)))</f>
        <v/>
      </c>
      <c r="S1277" s="97"/>
      <c r="T1277" s="97"/>
      <c r="U1277" s="97"/>
      <c r="V1277" s="96" t="str">
        <f>IF(INDEX(技能效果!AF:AF,MATCH(技能效果等级!B1277,技能效果!B:B,0))="","",INDEX(技能效果!AF:AF,MATCH(技能效果等级!B1277,技能效果!B:B,0)))</f>
        <v/>
      </c>
      <c r="W1277" s="95">
        <f t="shared" si="18"/>
        <v>118</v>
      </c>
      <c r="X1277" s="97"/>
      <c r="Y1277" s="97"/>
    </row>
    <row r="1278" spans="1:25" ht="16.5" x14ac:dyDescent="0.2">
      <c r="A1278" s="62">
        <v>1275</v>
      </c>
      <c r="B1278" s="95">
        <f>INDEX(技能效果!B:B,MATCH(技能效果等级!W1278,技能效果!AE:AE,0))</f>
        <v>130201302</v>
      </c>
      <c r="C1278" s="95" t="str">
        <f>INDEX(技能效果!C:C,MATCH(技能效果等级!B1278,技能效果!B:B,0))</f>
        <v>吉拉技能2偷取红水晶</v>
      </c>
      <c r="D1278" s="96" t="s">
        <v>873</v>
      </c>
      <c r="E1278" s="95">
        <v>1</v>
      </c>
      <c r="F1278" s="95">
        <f>INDEX(技能效果!H:H,MATCH(技能效果等级!B1278,技能效果!B:B,0))</f>
        <v>3003</v>
      </c>
      <c r="G1278" s="95">
        <f>IF(INDEX(技能效果!K:K,MATCH(B1278,技能效果!B:B,0))=0,INDEX(技能效果!I:I,MATCH(技能效果等级!B1278,技能效果!B:B,0)),INDEX(技能效果!I:I,MATCH(技能效果等级!B1278,技能效果!B:B,0))*VLOOKUP(E1278,技能数值计算!$C$19:$D$28,2,FALSE))</f>
        <v>1</v>
      </c>
      <c r="H1278" s="95">
        <f>INDEX(技能效果!J:J,MATCH(技能效果等级!B1278,技能效果!B:B,0))</f>
        <v>2</v>
      </c>
      <c r="I1278" s="97"/>
      <c r="J1278" s="97"/>
      <c r="K1278" s="97"/>
      <c r="L1278" s="97"/>
      <c r="M1278" s="97"/>
      <c r="N1278" s="96" t="str">
        <f>IF(INDEX(技能效果!L:L,MATCH(技能效果等级!B1278,技能效果!B:B,0))="","",INDEX(技能效果!L:L,MATCH(技能效果等级!B1278,技能效果!B:B,0)))</f>
        <v/>
      </c>
      <c r="O1278" s="95">
        <f>IF(INDEX(技能效果!N:N,MATCH(B1278,技能效果!B:B,0))=0,INDEX(技能效果!M:M,MATCH(技能效果等级!B1278,技能效果!B:B,0)),INDEX(技能效果!M:M,MATCH(技能效果等级!B1278,技能效果!B:B,0))*VLOOKUP(E1278,技能数值计算!$C$19:$D$28,2,FALSE))</f>
        <v>0</v>
      </c>
      <c r="P1278" s="97"/>
      <c r="Q1278" s="97"/>
      <c r="R1278" s="95" t="str">
        <f>IF(INDEX(技能效果!O:O,MATCH(技能效果等级!B1278,技能效果!B:B,0))="","",INDEX(技能效果!O:O,MATCH(技能效果等级!B1278,技能效果!B:B,0)))</f>
        <v/>
      </c>
      <c r="S1278" s="97"/>
      <c r="T1278" s="97"/>
      <c r="U1278" s="97"/>
      <c r="V1278" s="96" t="str">
        <f>IF(INDEX(技能效果!AF:AF,MATCH(技能效果等级!B1278,技能效果!B:B,0))="","",INDEX(技能效果!AF:AF,MATCH(技能效果等级!B1278,技能效果!B:B,0)))</f>
        <v/>
      </c>
      <c r="W1278" s="95">
        <f t="shared" si="18"/>
        <v>119</v>
      </c>
      <c r="X1278" s="97"/>
      <c r="Y1278" s="97"/>
    </row>
    <row r="1279" spans="1:25" ht="16.5" x14ac:dyDescent="0.2">
      <c r="A1279" s="62">
        <v>1276</v>
      </c>
      <c r="B1279" s="95">
        <f>INDEX(技能效果!B:B,MATCH(技能效果等级!W1279,技能效果!AE:AE,0))</f>
        <v>130201302</v>
      </c>
      <c r="C1279" s="95" t="str">
        <f>INDEX(技能效果!C:C,MATCH(技能效果等级!B1279,技能效果!B:B,0))</f>
        <v>吉拉技能2偷取红水晶</v>
      </c>
      <c r="D1279" s="96" t="s">
        <v>873</v>
      </c>
      <c r="E1279" s="95">
        <v>2</v>
      </c>
      <c r="F1279" s="95">
        <f>INDEX(技能效果!H:H,MATCH(技能效果等级!B1279,技能效果!B:B,0))</f>
        <v>3003</v>
      </c>
      <c r="G1279" s="95">
        <f>IF(INDEX(技能效果!K:K,MATCH(B1279,技能效果!B:B,0))=0,INDEX(技能效果!I:I,MATCH(技能效果等级!B1279,技能效果!B:B,0)),INDEX(技能效果!I:I,MATCH(技能效果等级!B1279,技能效果!B:B,0))*VLOOKUP(E1279,技能数值计算!$C$19:$D$28,2,FALSE))</f>
        <v>1</v>
      </c>
      <c r="H1279" s="95">
        <f>INDEX(技能效果!J:J,MATCH(技能效果等级!B1279,技能效果!B:B,0))</f>
        <v>2</v>
      </c>
      <c r="I1279" s="97"/>
      <c r="J1279" s="97"/>
      <c r="K1279" s="97"/>
      <c r="L1279" s="97"/>
      <c r="M1279" s="97"/>
      <c r="N1279" s="96" t="str">
        <f>IF(INDEX(技能效果!L:L,MATCH(技能效果等级!B1279,技能效果!B:B,0))="","",INDEX(技能效果!L:L,MATCH(技能效果等级!B1279,技能效果!B:B,0)))</f>
        <v/>
      </c>
      <c r="O1279" s="95">
        <f>IF(INDEX(技能效果!N:N,MATCH(B1279,技能效果!B:B,0))=0,INDEX(技能效果!M:M,MATCH(技能效果等级!B1279,技能效果!B:B,0)),INDEX(技能效果!M:M,MATCH(技能效果等级!B1279,技能效果!B:B,0))*VLOOKUP(E1279,技能数值计算!$C$19:$D$28,2,FALSE))</f>
        <v>0</v>
      </c>
      <c r="P1279" s="97"/>
      <c r="Q1279" s="97"/>
      <c r="R1279" s="95" t="str">
        <f>IF(INDEX(技能效果!O:O,MATCH(技能效果等级!B1279,技能效果!B:B,0))="","",INDEX(技能效果!O:O,MATCH(技能效果等级!B1279,技能效果!B:B,0)))</f>
        <v/>
      </c>
      <c r="S1279" s="97"/>
      <c r="T1279" s="97"/>
      <c r="U1279" s="97"/>
      <c r="V1279" s="96" t="str">
        <f>IF(INDEX(技能效果!AF:AF,MATCH(技能效果等级!B1279,技能效果!B:B,0))="","",INDEX(技能效果!AF:AF,MATCH(技能效果等级!B1279,技能效果!B:B,0)))</f>
        <v/>
      </c>
      <c r="W1279" s="95">
        <f t="shared" si="18"/>
        <v>119</v>
      </c>
      <c r="X1279" s="97"/>
      <c r="Y1279" s="97"/>
    </row>
    <row r="1280" spans="1:25" ht="16.5" x14ac:dyDescent="0.2">
      <c r="A1280" s="62">
        <v>1277</v>
      </c>
      <c r="B1280" s="95">
        <f>INDEX(技能效果!B:B,MATCH(技能效果等级!W1280,技能效果!AE:AE,0))</f>
        <v>130201302</v>
      </c>
      <c r="C1280" s="95" t="str">
        <f>INDEX(技能效果!C:C,MATCH(技能效果等级!B1280,技能效果!B:B,0))</f>
        <v>吉拉技能2偷取红水晶</v>
      </c>
      <c r="D1280" s="96" t="s">
        <v>873</v>
      </c>
      <c r="E1280" s="95">
        <v>3</v>
      </c>
      <c r="F1280" s="95">
        <f>INDEX(技能效果!H:H,MATCH(技能效果等级!B1280,技能效果!B:B,0))</f>
        <v>3003</v>
      </c>
      <c r="G1280" s="95">
        <f>IF(INDEX(技能效果!K:K,MATCH(B1280,技能效果!B:B,0))=0,INDEX(技能效果!I:I,MATCH(技能效果等级!B1280,技能效果!B:B,0)),INDEX(技能效果!I:I,MATCH(技能效果等级!B1280,技能效果!B:B,0))*VLOOKUP(E1280,技能数值计算!$C$19:$D$28,2,FALSE))</f>
        <v>1</v>
      </c>
      <c r="H1280" s="95">
        <f>INDEX(技能效果!J:J,MATCH(技能效果等级!B1280,技能效果!B:B,0))</f>
        <v>2</v>
      </c>
      <c r="I1280" s="97"/>
      <c r="J1280" s="97"/>
      <c r="K1280" s="97"/>
      <c r="L1280" s="97"/>
      <c r="M1280" s="97"/>
      <c r="N1280" s="96" t="str">
        <f>IF(INDEX(技能效果!L:L,MATCH(技能效果等级!B1280,技能效果!B:B,0))="","",INDEX(技能效果!L:L,MATCH(技能效果等级!B1280,技能效果!B:B,0)))</f>
        <v/>
      </c>
      <c r="O1280" s="95">
        <f>IF(INDEX(技能效果!N:N,MATCH(B1280,技能效果!B:B,0))=0,INDEX(技能效果!M:M,MATCH(技能效果等级!B1280,技能效果!B:B,0)),INDEX(技能效果!M:M,MATCH(技能效果等级!B1280,技能效果!B:B,0))*VLOOKUP(E1280,技能数值计算!$C$19:$D$28,2,FALSE))</f>
        <v>0</v>
      </c>
      <c r="P1280" s="97"/>
      <c r="Q1280" s="97"/>
      <c r="R1280" s="95" t="str">
        <f>IF(INDEX(技能效果!O:O,MATCH(技能效果等级!B1280,技能效果!B:B,0))="","",INDEX(技能效果!O:O,MATCH(技能效果等级!B1280,技能效果!B:B,0)))</f>
        <v/>
      </c>
      <c r="S1280" s="97"/>
      <c r="T1280" s="97"/>
      <c r="U1280" s="97"/>
      <c r="V1280" s="96" t="str">
        <f>IF(INDEX(技能效果!AF:AF,MATCH(技能效果等级!B1280,技能效果!B:B,0))="","",INDEX(技能效果!AF:AF,MATCH(技能效果等级!B1280,技能效果!B:B,0)))</f>
        <v/>
      </c>
      <c r="W1280" s="95">
        <f t="shared" si="18"/>
        <v>119</v>
      </c>
      <c r="X1280" s="97"/>
      <c r="Y1280" s="97"/>
    </row>
    <row r="1281" spans="1:25" ht="16.5" x14ac:dyDescent="0.2">
      <c r="A1281" s="62">
        <v>1278</v>
      </c>
      <c r="B1281" s="95">
        <f>INDEX(技能效果!B:B,MATCH(技能效果等级!W1281,技能效果!AE:AE,0))</f>
        <v>130201302</v>
      </c>
      <c r="C1281" s="95" t="str">
        <f>INDEX(技能效果!C:C,MATCH(技能效果等级!B1281,技能效果!B:B,0))</f>
        <v>吉拉技能2偷取红水晶</v>
      </c>
      <c r="D1281" s="96" t="s">
        <v>873</v>
      </c>
      <c r="E1281" s="95">
        <v>4</v>
      </c>
      <c r="F1281" s="95">
        <f>INDEX(技能效果!H:H,MATCH(技能效果等级!B1281,技能效果!B:B,0))</f>
        <v>3003</v>
      </c>
      <c r="G1281" s="95">
        <f>IF(INDEX(技能效果!K:K,MATCH(B1281,技能效果!B:B,0))=0,INDEX(技能效果!I:I,MATCH(技能效果等级!B1281,技能效果!B:B,0)),INDEX(技能效果!I:I,MATCH(技能效果等级!B1281,技能效果!B:B,0))*VLOOKUP(E1281,技能数值计算!$C$19:$D$28,2,FALSE))</f>
        <v>1</v>
      </c>
      <c r="H1281" s="95">
        <f>INDEX(技能效果!J:J,MATCH(技能效果等级!B1281,技能效果!B:B,0))</f>
        <v>2</v>
      </c>
      <c r="I1281" s="97"/>
      <c r="J1281" s="97"/>
      <c r="K1281" s="97"/>
      <c r="L1281" s="97"/>
      <c r="M1281" s="97"/>
      <c r="N1281" s="96" t="str">
        <f>IF(INDEX(技能效果!L:L,MATCH(技能效果等级!B1281,技能效果!B:B,0))="","",INDEX(技能效果!L:L,MATCH(技能效果等级!B1281,技能效果!B:B,0)))</f>
        <v/>
      </c>
      <c r="O1281" s="95">
        <f>IF(INDEX(技能效果!N:N,MATCH(B1281,技能效果!B:B,0))=0,INDEX(技能效果!M:M,MATCH(技能效果等级!B1281,技能效果!B:B,0)),INDEX(技能效果!M:M,MATCH(技能效果等级!B1281,技能效果!B:B,0))*VLOOKUP(E1281,技能数值计算!$C$19:$D$28,2,FALSE))</f>
        <v>0</v>
      </c>
      <c r="P1281" s="97"/>
      <c r="Q1281" s="97"/>
      <c r="R1281" s="95" t="str">
        <f>IF(INDEX(技能效果!O:O,MATCH(技能效果等级!B1281,技能效果!B:B,0))="","",INDEX(技能效果!O:O,MATCH(技能效果等级!B1281,技能效果!B:B,0)))</f>
        <v/>
      </c>
      <c r="S1281" s="97"/>
      <c r="T1281" s="97"/>
      <c r="U1281" s="97"/>
      <c r="V1281" s="96" t="str">
        <f>IF(INDEX(技能效果!AF:AF,MATCH(技能效果等级!B1281,技能效果!B:B,0))="","",INDEX(技能效果!AF:AF,MATCH(技能效果等级!B1281,技能效果!B:B,0)))</f>
        <v/>
      </c>
      <c r="W1281" s="95">
        <f t="shared" si="18"/>
        <v>119</v>
      </c>
      <c r="X1281" s="97"/>
      <c r="Y1281" s="97"/>
    </row>
    <row r="1282" spans="1:25" ht="16.5" x14ac:dyDescent="0.2">
      <c r="A1282" s="62">
        <v>1279</v>
      </c>
      <c r="B1282" s="95">
        <f>INDEX(技能效果!B:B,MATCH(技能效果等级!W1282,技能效果!AE:AE,0))</f>
        <v>130201302</v>
      </c>
      <c r="C1282" s="95" t="str">
        <f>INDEX(技能效果!C:C,MATCH(技能效果等级!B1282,技能效果!B:B,0))</f>
        <v>吉拉技能2偷取红水晶</v>
      </c>
      <c r="D1282" s="96" t="s">
        <v>873</v>
      </c>
      <c r="E1282" s="95">
        <v>5</v>
      </c>
      <c r="F1282" s="95">
        <f>INDEX(技能效果!H:H,MATCH(技能效果等级!B1282,技能效果!B:B,0))</f>
        <v>3003</v>
      </c>
      <c r="G1282" s="95">
        <f>IF(INDEX(技能效果!K:K,MATCH(B1282,技能效果!B:B,0))=0,INDEX(技能效果!I:I,MATCH(技能效果等级!B1282,技能效果!B:B,0)),INDEX(技能效果!I:I,MATCH(技能效果等级!B1282,技能效果!B:B,0))*VLOOKUP(E1282,技能数值计算!$C$19:$D$28,2,FALSE))</f>
        <v>1</v>
      </c>
      <c r="H1282" s="95">
        <f>INDEX(技能效果!J:J,MATCH(技能效果等级!B1282,技能效果!B:B,0))</f>
        <v>2</v>
      </c>
      <c r="I1282" s="97"/>
      <c r="J1282" s="97"/>
      <c r="K1282" s="97"/>
      <c r="L1282" s="97"/>
      <c r="M1282" s="97"/>
      <c r="N1282" s="96" t="str">
        <f>IF(INDEX(技能效果!L:L,MATCH(技能效果等级!B1282,技能效果!B:B,0))="","",INDEX(技能效果!L:L,MATCH(技能效果等级!B1282,技能效果!B:B,0)))</f>
        <v/>
      </c>
      <c r="O1282" s="95">
        <f>IF(INDEX(技能效果!N:N,MATCH(B1282,技能效果!B:B,0))=0,INDEX(技能效果!M:M,MATCH(技能效果等级!B1282,技能效果!B:B,0)),INDEX(技能效果!M:M,MATCH(技能效果等级!B1282,技能效果!B:B,0))*VLOOKUP(E1282,技能数值计算!$C$19:$D$28,2,FALSE))</f>
        <v>0</v>
      </c>
      <c r="P1282" s="97"/>
      <c r="Q1282" s="97"/>
      <c r="R1282" s="95" t="str">
        <f>IF(INDEX(技能效果!O:O,MATCH(技能效果等级!B1282,技能效果!B:B,0))="","",INDEX(技能效果!O:O,MATCH(技能效果等级!B1282,技能效果!B:B,0)))</f>
        <v/>
      </c>
      <c r="S1282" s="97"/>
      <c r="T1282" s="97"/>
      <c r="U1282" s="97"/>
      <c r="V1282" s="96" t="str">
        <f>IF(INDEX(技能效果!AF:AF,MATCH(技能效果等级!B1282,技能效果!B:B,0))="","",INDEX(技能效果!AF:AF,MATCH(技能效果等级!B1282,技能效果!B:B,0)))</f>
        <v/>
      </c>
      <c r="W1282" s="95">
        <f t="shared" si="18"/>
        <v>119</v>
      </c>
      <c r="X1282" s="97"/>
      <c r="Y1282" s="97"/>
    </row>
    <row r="1283" spans="1:25" ht="16.5" x14ac:dyDescent="0.2">
      <c r="A1283" s="62">
        <v>1280</v>
      </c>
      <c r="B1283" s="95">
        <f>INDEX(技能效果!B:B,MATCH(技能效果等级!W1283,技能效果!AE:AE,0))</f>
        <v>130201302</v>
      </c>
      <c r="C1283" s="95" t="str">
        <f>INDEX(技能效果!C:C,MATCH(技能效果等级!B1283,技能效果!B:B,0))</f>
        <v>吉拉技能2偷取红水晶</v>
      </c>
      <c r="D1283" s="96" t="s">
        <v>873</v>
      </c>
      <c r="E1283" s="95">
        <v>6</v>
      </c>
      <c r="F1283" s="95">
        <f>INDEX(技能效果!H:H,MATCH(技能效果等级!B1283,技能效果!B:B,0))</f>
        <v>3003</v>
      </c>
      <c r="G1283" s="95">
        <f>IF(INDEX(技能效果!K:K,MATCH(B1283,技能效果!B:B,0))=0,INDEX(技能效果!I:I,MATCH(技能效果等级!B1283,技能效果!B:B,0)),INDEX(技能效果!I:I,MATCH(技能效果等级!B1283,技能效果!B:B,0))*VLOOKUP(E1283,技能数值计算!$C$19:$D$28,2,FALSE))</f>
        <v>1</v>
      </c>
      <c r="H1283" s="95">
        <f>INDEX(技能效果!J:J,MATCH(技能效果等级!B1283,技能效果!B:B,0))</f>
        <v>2</v>
      </c>
      <c r="I1283" s="97"/>
      <c r="J1283" s="97"/>
      <c r="K1283" s="97"/>
      <c r="L1283" s="97"/>
      <c r="M1283" s="97"/>
      <c r="N1283" s="96" t="str">
        <f>IF(INDEX(技能效果!L:L,MATCH(技能效果等级!B1283,技能效果!B:B,0))="","",INDEX(技能效果!L:L,MATCH(技能效果等级!B1283,技能效果!B:B,0)))</f>
        <v/>
      </c>
      <c r="O1283" s="95">
        <f>IF(INDEX(技能效果!N:N,MATCH(B1283,技能效果!B:B,0))=0,INDEX(技能效果!M:M,MATCH(技能效果等级!B1283,技能效果!B:B,0)),INDEX(技能效果!M:M,MATCH(技能效果等级!B1283,技能效果!B:B,0))*VLOOKUP(E1283,技能数值计算!$C$19:$D$28,2,FALSE))</f>
        <v>0</v>
      </c>
      <c r="P1283" s="97"/>
      <c r="Q1283" s="97"/>
      <c r="R1283" s="95" t="str">
        <f>IF(INDEX(技能效果!O:O,MATCH(技能效果等级!B1283,技能效果!B:B,0))="","",INDEX(技能效果!O:O,MATCH(技能效果等级!B1283,技能效果!B:B,0)))</f>
        <v/>
      </c>
      <c r="S1283" s="97"/>
      <c r="T1283" s="97"/>
      <c r="U1283" s="97"/>
      <c r="V1283" s="96" t="str">
        <f>IF(INDEX(技能效果!AF:AF,MATCH(技能效果等级!B1283,技能效果!B:B,0))="","",INDEX(技能效果!AF:AF,MATCH(技能效果等级!B1283,技能效果!B:B,0)))</f>
        <v/>
      </c>
      <c r="W1283" s="95">
        <f t="shared" si="18"/>
        <v>119</v>
      </c>
      <c r="X1283" s="97"/>
      <c r="Y1283" s="97"/>
    </row>
    <row r="1284" spans="1:25" ht="16.5" x14ac:dyDescent="0.2">
      <c r="A1284" s="62">
        <v>1281</v>
      </c>
      <c r="B1284" s="95">
        <f>INDEX(技能效果!B:B,MATCH(技能效果等级!W1284,技能效果!AE:AE,0))</f>
        <v>130201302</v>
      </c>
      <c r="C1284" s="95" t="str">
        <f>INDEX(技能效果!C:C,MATCH(技能效果等级!B1284,技能效果!B:B,0))</f>
        <v>吉拉技能2偷取红水晶</v>
      </c>
      <c r="D1284" s="96" t="s">
        <v>873</v>
      </c>
      <c r="E1284" s="95">
        <v>7</v>
      </c>
      <c r="F1284" s="95">
        <f>INDEX(技能效果!H:H,MATCH(技能效果等级!B1284,技能效果!B:B,0))</f>
        <v>3003</v>
      </c>
      <c r="G1284" s="95">
        <f>IF(INDEX(技能效果!K:K,MATCH(B1284,技能效果!B:B,0))=0,INDEX(技能效果!I:I,MATCH(技能效果等级!B1284,技能效果!B:B,0)),INDEX(技能效果!I:I,MATCH(技能效果等级!B1284,技能效果!B:B,0))*VLOOKUP(E1284,技能数值计算!$C$19:$D$28,2,FALSE))</f>
        <v>1</v>
      </c>
      <c r="H1284" s="95">
        <f>INDEX(技能效果!J:J,MATCH(技能效果等级!B1284,技能效果!B:B,0))</f>
        <v>2</v>
      </c>
      <c r="I1284" s="97"/>
      <c r="J1284" s="97"/>
      <c r="K1284" s="97"/>
      <c r="L1284" s="97"/>
      <c r="M1284" s="97"/>
      <c r="N1284" s="96" t="str">
        <f>IF(INDEX(技能效果!L:L,MATCH(技能效果等级!B1284,技能效果!B:B,0))="","",INDEX(技能效果!L:L,MATCH(技能效果等级!B1284,技能效果!B:B,0)))</f>
        <v/>
      </c>
      <c r="O1284" s="95">
        <f>IF(INDEX(技能效果!N:N,MATCH(B1284,技能效果!B:B,0))=0,INDEX(技能效果!M:M,MATCH(技能效果等级!B1284,技能效果!B:B,0)),INDEX(技能效果!M:M,MATCH(技能效果等级!B1284,技能效果!B:B,0))*VLOOKUP(E1284,技能数值计算!$C$19:$D$28,2,FALSE))</f>
        <v>0</v>
      </c>
      <c r="P1284" s="97"/>
      <c r="Q1284" s="97"/>
      <c r="R1284" s="95" t="str">
        <f>IF(INDEX(技能效果!O:O,MATCH(技能效果等级!B1284,技能效果!B:B,0))="","",INDEX(技能效果!O:O,MATCH(技能效果等级!B1284,技能效果!B:B,0)))</f>
        <v/>
      </c>
      <c r="S1284" s="97"/>
      <c r="T1284" s="97"/>
      <c r="U1284" s="97"/>
      <c r="V1284" s="96" t="str">
        <f>IF(INDEX(技能效果!AF:AF,MATCH(技能效果等级!B1284,技能效果!B:B,0))="","",INDEX(技能效果!AF:AF,MATCH(技能效果等级!B1284,技能效果!B:B,0)))</f>
        <v/>
      </c>
      <c r="W1284" s="95">
        <f t="shared" si="18"/>
        <v>119</v>
      </c>
      <c r="X1284" s="97"/>
      <c r="Y1284" s="97"/>
    </row>
    <row r="1285" spans="1:25" ht="16.5" x14ac:dyDescent="0.2">
      <c r="A1285" s="62">
        <v>1282</v>
      </c>
      <c r="B1285" s="95">
        <f>INDEX(技能效果!B:B,MATCH(技能效果等级!W1285,技能效果!AE:AE,0))</f>
        <v>130201302</v>
      </c>
      <c r="C1285" s="95" t="str">
        <f>INDEX(技能效果!C:C,MATCH(技能效果等级!B1285,技能效果!B:B,0))</f>
        <v>吉拉技能2偷取红水晶</v>
      </c>
      <c r="D1285" s="96" t="s">
        <v>873</v>
      </c>
      <c r="E1285" s="95">
        <v>8</v>
      </c>
      <c r="F1285" s="95">
        <f>INDEX(技能效果!H:H,MATCH(技能效果等级!B1285,技能效果!B:B,0))</f>
        <v>3003</v>
      </c>
      <c r="G1285" s="95">
        <f>IF(INDEX(技能效果!K:K,MATCH(B1285,技能效果!B:B,0))=0,INDEX(技能效果!I:I,MATCH(技能效果等级!B1285,技能效果!B:B,0)),INDEX(技能效果!I:I,MATCH(技能效果等级!B1285,技能效果!B:B,0))*VLOOKUP(E1285,技能数值计算!$C$19:$D$28,2,FALSE))</f>
        <v>1</v>
      </c>
      <c r="H1285" s="95">
        <f>INDEX(技能效果!J:J,MATCH(技能效果等级!B1285,技能效果!B:B,0))</f>
        <v>2</v>
      </c>
      <c r="I1285" s="97"/>
      <c r="J1285" s="97"/>
      <c r="K1285" s="97"/>
      <c r="L1285" s="97"/>
      <c r="M1285" s="97"/>
      <c r="N1285" s="96" t="str">
        <f>IF(INDEX(技能效果!L:L,MATCH(技能效果等级!B1285,技能效果!B:B,0))="","",INDEX(技能效果!L:L,MATCH(技能效果等级!B1285,技能效果!B:B,0)))</f>
        <v/>
      </c>
      <c r="O1285" s="95">
        <f>IF(INDEX(技能效果!N:N,MATCH(B1285,技能效果!B:B,0))=0,INDEX(技能效果!M:M,MATCH(技能效果等级!B1285,技能效果!B:B,0)),INDEX(技能效果!M:M,MATCH(技能效果等级!B1285,技能效果!B:B,0))*VLOOKUP(E1285,技能数值计算!$C$19:$D$28,2,FALSE))</f>
        <v>0</v>
      </c>
      <c r="P1285" s="97"/>
      <c r="Q1285" s="97"/>
      <c r="R1285" s="95" t="str">
        <f>IF(INDEX(技能效果!O:O,MATCH(技能效果等级!B1285,技能效果!B:B,0))="","",INDEX(技能效果!O:O,MATCH(技能效果等级!B1285,技能效果!B:B,0)))</f>
        <v/>
      </c>
      <c r="S1285" s="97"/>
      <c r="T1285" s="97"/>
      <c r="U1285" s="97"/>
      <c r="V1285" s="96" t="str">
        <f>IF(INDEX(技能效果!AF:AF,MATCH(技能效果等级!B1285,技能效果!B:B,0))="","",INDEX(技能效果!AF:AF,MATCH(技能效果等级!B1285,技能效果!B:B,0)))</f>
        <v/>
      </c>
      <c r="W1285" s="95">
        <f t="shared" si="18"/>
        <v>119</v>
      </c>
      <c r="X1285" s="97"/>
      <c r="Y1285" s="97"/>
    </row>
    <row r="1286" spans="1:25" ht="16.5" x14ac:dyDescent="0.2">
      <c r="A1286" s="62">
        <v>1283</v>
      </c>
      <c r="B1286" s="95">
        <f>INDEX(技能效果!B:B,MATCH(技能效果等级!W1286,技能效果!AE:AE,0))</f>
        <v>130201302</v>
      </c>
      <c r="C1286" s="95" t="str">
        <f>INDEX(技能效果!C:C,MATCH(技能效果等级!B1286,技能效果!B:B,0))</f>
        <v>吉拉技能2偷取红水晶</v>
      </c>
      <c r="D1286" s="96" t="s">
        <v>873</v>
      </c>
      <c r="E1286" s="95">
        <v>9</v>
      </c>
      <c r="F1286" s="95">
        <f>INDEX(技能效果!H:H,MATCH(技能效果等级!B1286,技能效果!B:B,0))</f>
        <v>3003</v>
      </c>
      <c r="G1286" s="95">
        <f>IF(INDEX(技能效果!K:K,MATCH(B1286,技能效果!B:B,0))=0,INDEX(技能效果!I:I,MATCH(技能效果等级!B1286,技能效果!B:B,0)),INDEX(技能效果!I:I,MATCH(技能效果等级!B1286,技能效果!B:B,0))*VLOOKUP(E1286,技能数值计算!$C$19:$D$28,2,FALSE))</f>
        <v>1</v>
      </c>
      <c r="H1286" s="95">
        <f>INDEX(技能效果!J:J,MATCH(技能效果等级!B1286,技能效果!B:B,0))</f>
        <v>2</v>
      </c>
      <c r="I1286" s="97"/>
      <c r="J1286" s="97"/>
      <c r="K1286" s="97"/>
      <c r="L1286" s="97"/>
      <c r="M1286" s="97"/>
      <c r="N1286" s="96" t="str">
        <f>IF(INDEX(技能效果!L:L,MATCH(技能效果等级!B1286,技能效果!B:B,0))="","",INDEX(技能效果!L:L,MATCH(技能效果等级!B1286,技能效果!B:B,0)))</f>
        <v/>
      </c>
      <c r="O1286" s="95">
        <f>IF(INDEX(技能效果!N:N,MATCH(B1286,技能效果!B:B,0))=0,INDEX(技能效果!M:M,MATCH(技能效果等级!B1286,技能效果!B:B,0)),INDEX(技能效果!M:M,MATCH(技能效果等级!B1286,技能效果!B:B,0))*VLOOKUP(E1286,技能数值计算!$C$19:$D$28,2,FALSE))</f>
        <v>0</v>
      </c>
      <c r="P1286" s="97"/>
      <c r="Q1286" s="97"/>
      <c r="R1286" s="95" t="str">
        <f>IF(INDEX(技能效果!O:O,MATCH(技能效果等级!B1286,技能效果!B:B,0))="","",INDEX(技能效果!O:O,MATCH(技能效果等级!B1286,技能效果!B:B,0)))</f>
        <v/>
      </c>
      <c r="S1286" s="97"/>
      <c r="T1286" s="97"/>
      <c r="U1286" s="97"/>
      <c r="V1286" s="96" t="str">
        <f>IF(INDEX(技能效果!AF:AF,MATCH(技能效果等级!B1286,技能效果!B:B,0))="","",INDEX(技能效果!AF:AF,MATCH(技能效果等级!B1286,技能效果!B:B,0)))</f>
        <v/>
      </c>
      <c r="W1286" s="95">
        <f t="shared" si="18"/>
        <v>119</v>
      </c>
      <c r="X1286" s="97"/>
      <c r="Y1286" s="97"/>
    </row>
    <row r="1287" spans="1:25" ht="16.5" x14ac:dyDescent="0.2">
      <c r="A1287" s="62">
        <v>1284</v>
      </c>
      <c r="B1287" s="95">
        <f>INDEX(技能效果!B:B,MATCH(技能效果等级!W1287,技能效果!AE:AE,0))</f>
        <v>130201302</v>
      </c>
      <c r="C1287" s="95" t="str">
        <f>INDEX(技能效果!C:C,MATCH(技能效果等级!B1287,技能效果!B:B,0))</f>
        <v>吉拉技能2偷取红水晶</v>
      </c>
      <c r="D1287" s="96" t="s">
        <v>873</v>
      </c>
      <c r="E1287" s="95">
        <v>10</v>
      </c>
      <c r="F1287" s="95">
        <f>INDEX(技能效果!H:H,MATCH(技能效果等级!B1287,技能效果!B:B,0))</f>
        <v>3003</v>
      </c>
      <c r="G1287" s="95">
        <f>IF(INDEX(技能效果!K:K,MATCH(B1287,技能效果!B:B,0))=0,INDEX(技能效果!I:I,MATCH(技能效果等级!B1287,技能效果!B:B,0)),INDEX(技能效果!I:I,MATCH(技能效果等级!B1287,技能效果!B:B,0))*VLOOKUP(E1287,技能数值计算!$C$19:$D$28,2,FALSE))</f>
        <v>1</v>
      </c>
      <c r="H1287" s="95">
        <f>INDEX(技能效果!J:J,MATCH(技能效果等级!B1287,技能效果!B:B,0))</f>
        <v>2</v>
      </c>
      <c r="I1287" s="97"/>
      <c r="J1287" s="97"/>
      <c r="K1287" s="97"/>
      <c r="L1287" s="97"/>
      <c r="M1287" s="97"/>
      <c r="N1287" s="96" t="str">
        <f>IF(INDEX(技能效果!L:L,MATCH(技能效果等级!B1287,技能效果!B:B,0))="","",INDEX(技能效果!L:L,MATCH(技能效果等级!B1287,技能效果!B:B,0)))</f>
        <v/>
      </c>
      <c r="O1287" s="95">
        <f>IF(INDEX(技能效果!N:N,MATCH(B1287,技能效果!B:B,0))=0,INDEX(技能效果!M:M,MATCH(技能效果等级!B1287,技能效果!B:B,0)),INDEX(技能效果!M:M,MATCH(技能效果等级!B1287,技能效果!B:B,0))*VLOOKUP(E1287,技能数值计算!$C$19:$D$28,2,FALSE))</f>
        <v>0</v>
      </c>
      <c r="P1287" s="97"/>
      <c r="Q1287" s="97"/>
      <c r="R1287" s="95" t="str">
        <f>IF(INDEX(技能效果!O:O,MATCH(技能效果等级!B1287,技能效果!B:B,0))="","",INDEX(技能效果!O:O,MATCH(技能效果等级!B1287,技能效果!B:B,0)))</f>
        <v/>
      </c>
      <c r="S1287" s="97"/>
      <c r="T1287" s="97"/>
      <c r="U1287" s="97"/>
      <c r="V1287" s="96" t="str">
        <f>IF(INDEX(技能效果!AF:AF,MATCH(技能效果等级!B1287,技能效果!B:B,0))="","",INDEX(技能效果!AF:AF,MATCH(技能效果等级!B1287,技能效果!B:B,0)))</f>
        <v/>
      </c>
      <c r="W1287" s="95">
        <f t="shared" si="18"/>
        <v>119</v>
      </c>
      <c r="X1287" s="97"/>
      <c r="Y1287" s="97"/>
    </row>
    <row r="1288" spans="1:25" ht="16.5" x14ac:dyDescent="0.2">
      <c r="A1288" s="62">
        <v>1285</v>
      </c>
      <c r="B1288" s="95">
        <f>INDEX(技能效果!B:B,MATCH(技能效果等级!W1288,技能效果!AE:AE,0))</f>
        <v>130101401</v>
      </c>
      <c r="C1288" s="95" t="str">
        <f>INDEX(技能效果!C:C,MATCH(技能效果等级!B1288,技能效果!B:B,0))</f>
        <v>吕仙宫技能1伤害</v>
      </c>
      <c r="D1288" s="96" t="s">
        <v>873</v>
      </c>
      <c r="E1288" s="95">
        <v>1</v>
      </c>
      <c r="F1288" s="95">
        <f>INDEX(技能效果!H:H,MATCH(技能效果等级!B1288,技能效果!B:B,0))</f>
        <v>1001</v>
      </c>
      <c r="G1288" s="95">
        <f>IF(INDEX(技能效果!K:K,MATCH(B1288,技能效果!B:B,0))=0,INDEX(技能效果!I:I,MATCH(技能效果等级!B1288,技能效果!B:B,0)),INDEX(技能效果!I:I,MATCH(技能效果等级!B1288,技能效果!B:B,0))*VLOOKUP(E1288,技能数值计算!$C$19:$D$28,2,FALSE))</f>
        <v>0.75</v>
      </c>
      <c r="H1288" s="95">
        <f>INDEX(技能效果!J:J,MATCH(技能效果等级!B1288,技能效果!B:B,0))</f>
        <v>0</v>
      </c>
      <c r="I1288" s="97"/>
      <c r="J1288" s="97"/>
      <c r="K1288" s="97"/>
      <c r="L1288" s="97"/>
      <c r="M1288" s="97"/>
      <c r="N1288" s="96" t="str">
        <f>IF(INDEX(技能效果!L:L,MATCH(技能效果等级!B1288,技能效果!B:B,0))="","",INDEX(技能效果!L:L,MATCH(技能效果等级!B1288,技能效果!B:B,0)))</f>
        <v/>
      </c>
      <c r="O1288" s="95">
        <f>IF(INDEX(技能效果!N:N,MATCH(B1288,技能效果!B:B,0))=0,INDEX(技能效果!M:M,MATCH(技能效果等级!B1288,技能效果!B:B,0)),INDEX(技能效果!M:M,MATCH(技能效果等级!B1288,技能效果!B:B,0))*VLOOKUP(E1288,技能数值计算!$C$19:$D$28,2,FALSE))</f>
        <v>0</v>
      </c>
      <c r="P1288" s="97"/>
      <c r="Q1288" s="97"/>
      <c r="R1288" s="95" t="str">
        <f>IF(INDEX(技能效果!O:O,MATCH(技能效果等级!B1288,技能效果!B:B,0))="","",INDEX(技能效果!O:O,MATCH(技能效果等级!B1288,技能效果!B:B,0)))</f>
        <v/>
      </c>
      <c r="S1288" s="97"/>
      <c r="T1288" s="97"/>
      <c r="U1288" s="97"/>
      <c r="V1288" s="96" t="str">
        <f>IF(INDEX(技能效果!AF:AF,MATCH(技能效果等级!B1288,技能效果!B:B,0))="","",INDEX(技能效果!AF:AF,MATCH(技能效果等级!B1288,技能效果!B:B,0)))</f>
        <v/>
      </c>
      <c r="W1288" s="95">
        <f t="shared" si="18"/>
        <v>120</v>
      </c>
      <c r="X1288" s="97"/>
      <c r="Y1288" s="97"/>
    </row>
    <row r="1289" spans="1:25" ht="16.5" x14ac:dyDescent="0.2">
      <c r="A1289" s="62">
        <v>1286</v>
      </c>
      <c r="B1289" s="95">
        <f>INDEX(技能效果!B:B,MATCH(技能效果等级!W1289,技能效果!AE:AE,0))</f>
        <v>130101401</v>
      </c>
      <c r="C1289" s="95" t="str">
        <f>INDEX(技能效果!C:C,MATCH(技能效果等级!B1289,技能效果!B:B,0))</f>
        <v>吕仙宫技能1伤害</v>
      </c>
      <c r="D1289" s="96" t="s">
        <v>873</v>
      </c>
      <c r="E1289" s="95">
        <v>2</v>
      </c>
      <c r="F1289" s="95">
        <f>INDEX(技能效果!H:H,MATCH(技能效果等级!B1289,技能效果!B:B,0))</f>
        <v>1001</v>
      </c>
      <c r="G1289" s="95">
        <f>IF(INDEX(技能效果!K:K,MATCH(B1289,技能效果!B:B,0))=0,INDEX(技能效果!I:I,MATCH(技能效果等级!B1289,技能效果!B:B,0)),INDEX(技能效果!I:I,MATCH(技能效果等级!B1289,技能效果!B:B,0))*VLOOKUP(E1289,技能数值计算!$C$19:$D$28,2,FALSE))</f>
        <v>0.81</v>
      </c>
      <c r="H1289" s="95">
        <f>INDEX(技能效果!J:J,MATCH(技能效果等级!B1289,技能效果!B:B,0))</f>
        <v>0</v>
      </c>
      <c r="I1289" s="97"/>
      <c r="J1289" s="97"/>
      <c r="K1289" s="97"/>
      <c r="L1289" s="97"/>
      <c r="M1289" s="97"/>
      <c r="N1289" s="96" t="str">
        <f>IF(INDEX(技能效果!L:L,MATCH(技能效果等级!B1289,技能效果!B:B,0))="","",INDEX(技能效果!L:L,MATCH(技能效果等级!B1289,技能效果!B:B,0)))</f>
        <v/>
      </c>
      <c r="O1289" s="95">
        <f>IF(INDEX(技能效果!N:N,MATCH(B1289,技能效果!B:B,0))=0,INDEX(技能效果!M:M,MATCH(技能效果等级!B1289,技能效果!B:B,0)),INDEX(技能效果!M:M,MATCH(技能效果等级!B1289,技能效果!B:B,0))*VLOOKUP(E1289,技能数值计算!$C$19:$D$28,2,FALSE))</f>
        <v>0</v>
      </c>
      <c r="P1289" s="97"/>
      <c r="Q1289" s="97"/>
      <c r="R1289" s="95" t="str">
        <f>IF(INDEX(技能效果!O:O,MATCH(技能效果等级!B1289,技能效果!B:B,0))="","",INDEX(技能效果!O:O,MATCH(技能效果等级!B1289,技能效果!B:B,0)))</f>
        <v/>
      </c>
      <c r="S1289" s="97"/>
      <c r="T1289" s="97"/>
      <c r="U1289" s="97"/>
      <c r="V1289" s="96" t="str">
        <f>IF(INDEX(技能效果!AF:AF,MATCH(技能效果等级!B1289,技能效果!B:B,0))="","",INDEX(技能效果!AF:AF,MATCH(技能效果等级!B1289,技能效果!B:B,0)))</f>
        <v/>
      </c>
      <c r="W1289" s="95">
        <f t="shared" si="18"/>
        <v>120</v>
      </c>
      <c r="X1289" s="97"/>
      <c r="Y1289" s="97"/>
    </row>
    <row r="1290" spans="1:25" ht="16.5" x14ac:dyDescent="0.2">
      <c r="A1290" s="62">
        <v>1287</v>
      </c>
      <c r="B1290" s="95">
        <f>INDEX(技能效果!B:B,MATCH(技能效果等级!W1290,技能效果!AE:AE,0))</f>
        <v>130101401</v>
      </c>
      <c r="C1290" s="95" t="str">
        <f>INDEX(技能效果!C:C,MATCH(技能效果等级!B1290,技能效果!B:B,0))</f>
        <v>吕仙宫技能1伤害</v>
      </c>
      <c r="D1290" s="96" t="s">
        <v>873</v>
      </c>
      <c r="E1290" s="95">
        <v>3</v>
      </c>
      <c r="F1290" s="95">
        <f>INDEX(技能效果!H:H,MATCH(技能效果等级!B1290,技能效果!B:B,0))</f>
        <v>1001</v>
      </c>
      <c r="G1290" s="95">
        <f>IF(INDEX(技能效果!K:K,MATCH(B1290,技能效果!B:B,0))=0,INDEX(技能效果!I:I,MATCH(技能效果等级!B1290,技能效果!B:B,0)),INDEX(技能效果!I:I,MATCH(技能效果等级!B1290,技能效果!B:B,0))*VLOOKUP(E1290,技能数值计算!$C$19:$D$28,2,FALSE))</f>
        <v>0.86999999999999988</v>
      </c>
      <c r="H1290" s="95">
        <f>INDEX(技能效果!J:J,MATCH(技能效果等级!B1290,技能效果!B:B,0))</f>
        <v>0</v>
      </c>
      <c r="I1290" s="97"/>
      <c r="J1290" s="97"/>
      <c r="K1290" s="97"/>
      <c r="L1290" s="97"/>
      <c r="M1290" s="97"/>
      <c r="N1290" s="96" t="str">
        <f>IF(INDEX(技能效果!L:L,MATCH(技能效果等级!B1290,技能效果!B:B,0))="","",INDEX(技能效果!L:L,MATCH(技能效果等级!B1290,技能效果!B:B,0)))</f>
        <v/>
      </c>
      <c r="O1290" s="95">
        <f>IF(INDEX(技能效果!N:N,MATCH(B1290,技能效果!B:B,0))=0,INDEX(技能效果!M:M,MATCH(技能效果等级!B1290,技能效果!B:B,0)),INDEX(技能效果!M:M,MATCH(技能效果等级!B1290,技能效果!B:B,0))*VLOOKUP(E1290,技能数值计算!$C$19:$D$28,2,FALSE))</f>
        <v>0</v>
      </c>
      <c r="P1290" s="97"/>
      <c r="Q1290" s="97"/>
      <c r="R1290" s="95" t="str">
        <f>IF(INDEX(技能效果!O:O,MATCH(技能效果等级!B1290,技能效果!B:B,0))="","",INDEX(技能效果!O:O,MATCH(技能效果等级!B1290,技能效果!B:B,0)))</f>
        <v/>
      </c>
      <c r="S1290" s="97"/>
      <c r="T1290" s="97"/>
      <c r="U1290" s="97"/>
      <c r="V1290" s="96" t="str">
        <f>IF(INDEX(技能效果!AF:AF,MATCH(技能效果等级!B1290,技能效果!B:B,0))="","",INDEX(技能效果!AF:AF,MATCH(技能效果等级!B1290,技能效果!B:B,0)))</f>
        <v/>
      </c>
      <c r="W1290" s="95">
        <f t="shared" si="18"/>
        <v>120</v>
      </c>
      <c r="X1290" s="97"/>
      <c r="Y1290" s="97"/>
    </row>
    <row r="1291" spans="1:25" ht="16.5" x14ac:dyDescent="0.2">
      <c r="A1291" s="62">
        <v>1288</v>
      </c>
      <c r="B1291" s="95">
        <f>INDEX(技能效果!B:B,MATCH(技能效果等级!W1291,技能效果!AE:AE,0))</f>
        <v>130101401</v>
      </c>
      <c r="C1291" s="95" t="str">
        <f>INDEX(技能效果!C:C,MATCH(技能效果等级!B1291,技能效果!B:B,0))</f>
        <v>吕仙宫技能1伤害</v>
      </c>
      <c r="D1291" s="96" t="s">
        <v>873</v>
      </c>
      <c r="E1291" s="95">
        <v>4</v>
      </c>
      <c r="F1291" s="95">
        <f>INDEX(技能效果!H:H,MATCH(技能效果等级!B1291,技能效果!B:B,0))</f>
        <v>1001</v>
      </c>
      <c r="G1291" s="95">
        <f>IF(INDEX(技能效果!K:K,MATCH(B1291,技能效果!B:B,0))=0,INDEX(技能效果!I:I,MATCH(技能效果等级!B1291,技能效果!B:B,0)),INDEX(技能效果!I:I,MATCH(技能效果等级!B1291,技能效果!B:B,0))*VLOOKUP(E1291,技能数值计算!$C$19:$D$28,2,FALSE))</f>
        <v>0.92999999999999994</v>
      </c>
      <c r="H1291" s="95">
        <f>INDEX(技能效果!J:J,MATCH(技能效果等级!B1291,技能效果!B:B,0))</f>
        <v>0</v>
      </c>
      <c r="I1291" s="97"/>
      <c r="J1291" s="97"/>
      <c r="K1291" s="97"/>
      <c r="L1291" s="97"/>
      <c r="M1291" s="97"/>
      <c r="N1291" s="96" t="str">
        <f>IF(INDEX(技能效果!L:L,MATCH(技能效果等级!B1291,技能效果!B:B,0))="","",INDEX(技能效果!L:L,MATCH(技能效果等级!B1291,技能效果!B:B,0)))</f>
        <v/>
      </c>
      <c r="O1291" s="95">
        <f>IF(INDEX(技能效果!N:N,MATCH(B1291,技能效果!B:B,0))=0,INDEX(技能效果!M:M,MATCH(技能效果等级!B1291,技能效果!B:B,0)),INDEX(技能效果!M:M,MATCH(技能效果等级!B1291,技能效果!B:B,0))*VLOOKUP(E1291,技能数值计算!$C$19:$D$28,2,FALSE))</f>
        <v>0</v>
      </c>
      <c r="P1291" s="97"/>
      <c r="Q1291" s="97"/>
      <c r="R1291" s="95" t="str">
        <f>IF(INDEX(技能效果!O:O,MATCH(技能效果等级!B1291,技能效果!B:B,0))="","",INDEX(技能效果!O:O,MATCH(技能效果等级!B1291,技能效果!B:B,0)))</f>
        <v/>
      </c>
      <c r="S1291" s="97"/>
      <c r="T1291" s="97"/>
      <c r="U1291" s="97"/>
      <c r="V1291" s="96" t="str">
        <f>IF(INDEX(技能效果!AF:AF,MATCH(技能效果等级!B1291,技能效果!B:B,0))="","",INDEX(技能效果!AF:AF,MATCH(技能效果等级!B1291,技能效果!B:B,0)))</f>
        <v/>
      </c>
      <c r="W1291" s="95">
        <f t="shared" si="18"/>
        <v>120</v>
      </c>
      <c r="X1291" s="97"/>
      <c r="Y1291" s="97"/>
    </row>
    <row r="1292" spans="1:25" ht="16.5" x14ac:dyDescent="0.2">
      <c r="A1292" s="62">
        <v>1289</v>
      </c>
      <c r="B1292" s="95">
        <f>INDEX(技能效果!B:B,MATCH(技能效果等级!W1292,技能效果!AE:AE,0))</f>
        <v>130101401</v>
      </c>
      <c r="C1292" s="95" t="str">
        <f>INDEX(技能效果!C:C,MATCH(技能效果等级!B1292,技能效果!B:B,0))</f>
        <v>吕仙宫技能1伤害</v>
      </c>
      <c r="D1292" s="96" t="s">
        <v>873</v>
      </c>
      <c r="E1292" s="95">
        <v>5</v>
      </c>
      <c r="F1292" s="95">
        <f>INDEX(技能效果!H:H,MATCH(技能效果等级!B1292,技能效果!B:B,0))</f>
        <v>1001</v>
      </c>
      <c r="G1292" s="95">
        <f>IF(INDEX(技能效果!K:K,MATCH(B1292,技能效果!B:B,0))=0,INDEX(技能效果!I:I,MATCH(技能效果等级!B1292,技能效果!B:B,0)),INDEX(技能效果!I:I,MATCH(技能效果等级!B1292,技能效果!B:B,0))*VLOOKUP(E1292,技能数值计算!$C$19:$D$28,2,FALSE))</f>
        <v>0.99</v>
      </c>
      <c r="H1292" s="95">
        <f>INDEX(技能效果!J:J,MATCH(技能效果等级!B1292,技能效果!B:B,0))</f>
        <v>0</v>
      </c>
      <c r="I1292" s="97"/>
      <c r="J1292" s="97"/>
      <c r="K1292" s="97"/>
      <c r="L1292" s="97"/>
      <c r="M1292" s="97"/>
      <c r="N1292" s="96" t="str">
        <f>IF(INDEX(技能效果!L:L,MATCH(技能效果等级!B1292,技能效果!B:B,0))="","",INDEX(技能效果!L:L,MATCH(技能效果等级!B1292,技能效果!B:B,0)))</f>
        <v/>
      </c>
      <c r="O1292" s="95">
        <f>IF(INDEX(技能效果!N:N,MATCH(B1292,技能效果!B:B,0))=0,INDEX(技能效果!M:M,MATCH(技能效果等级!B1292,技能效果!B:B,0)),INDEX(技能效果!M:M,MATCH(技能效果等级!B1292,技能效果!B:B,0))*VLOOKUP(E1292,技能数值计算!$C$19:$D$28,2,FALSE))</f>
        <v>0</v>
      </c>
      <c r="P1292" s="97"/>
      <c r="Q1292" s="97"/>
      <c r="R1292" s="95" t="str">
        <f>IF(INDEX(技能效果!O:O,MATCH(技能效果等级!B1292,技能效果!B:B,0))="","",INDEX(技能效果!O:O,MATCH(技能效果等级!B1292,技能效果!B:B,0)))</f>
        <v/>
      </c>
      <c r="S1292" s="97"/>
      <c r="T1292" s="97"/>
      <c r="U1292" s="97"/>
      <c r="V1292" s="96" t="str">
        <f>IF(INDEX(技能效果!AF:AF,MATCH(技能效果等级!B1292,技能效果!B:B,0))="","",INDEX(技能效果!AF:AF,MATCH(技能效果等级!B1292,技能效果!B:B,0)))</f>
        <v/>
      </c>
      <c r="W1292" s="95">
        <f t="shared" si="18"/>
        <v>120</v>
      </c>
      <c r="X1292" s="97"/>
      <c r="Y1292" s="97"/>
    </row>
    <row r="1293" spans="1:25" ht="16.5" x14ac:dyDescent="0.2">
      <c r="A1293" s="62">
        <v>1290</v>
      </c>
      <c r="B1293" s="95">
        <f>INDEX(技能效果!B:B,MATCH(技能效果等级!W1293,技能效果!AE:AE,0))</f>
        <v>130101401</v>
      </c>
      <c r="C1293" s="95" t="str">
        <f>INDEX(技能效果!C:C,MATCH(技能效果等级!B1293,技能效果!B:B,0))</f>
        <v>吕仙宫技能1伤害</v>
      </c>
      <c r="D1293" s="96" t="s">
        <v>873</v>
      </c>
      <c r="E1293" s="95">
        <v>6</v>
      </c>
      <c r="F1293" s="95">
        <f>INDEX(技能效果!H:H,MATCH(技能效果等级!B1293,技能效果!B:B,0))</f>
        <v>1001</v>
      </c>
      <c r="G1293" s="95">
        <f>IF(INDEX(技能效果!K:K,MATCH(B1293,技能效果!B:B,0))=0,INDEX(技能效果!I:I,MATCH(技能效果等级!B1293,技能效果!B:B,0)),INDEX(技能效果!I:I,MATCH(技能效果等级!B1293,技能效果!B:B,0))*VLOOKUP(E1293,技能数值计算!$C$19:$D$28,2,FALSE))</f>
        <v>1.08</v>
      </c>
      <c r="H1293" s="95">
        <f>INDEX(技能效果!J:J,MATCH(技能效果等级!B1293,技能效果!B:B,0))</f>
        <v>0</v>
      </c>
      <c r="I1293" s="97"/>
      <c r="J1293" s="97"/>
      <c r="K1293" s="97"/>
      <c r="L1293" s="97"/>
      <c r="M1293" s="97"/>
      <c r="N1293" s="96" t="str">
        <f>IF(INDEX(技能效果!L:L,MATCH(技能效果等级!B1293,技能效果!B:B,0))="","",INDEX(技能效果!L:L,MATCH(技能效果等级!B1293,技能效果!B:B,0)))</f>
        <v/>
      </c>
      <c r="O1293" s="95">
        <f>IF(INDEX(技能效果!N:N,MATCH(B1293,技能效果!B:B,0))=0,INDEX(技能效果!M:M,MATCH(技能效果等级!B1293,技能效果!B:B,0)),INDEX(技能效果!M:M,MATCH(技能效果等级!B1293,技能效果!B:B,0))*VLOOKUP(E1293,技能数值计算!$C$19:$D$28,2,FALSE))</f>
        <v>0</v>
      </c>
      <c r="P1293" s="97"/>
      <c r="Q1293" s="97"/>
      <c r="R1293" s="95" t="str">
        <f>IF(INDEX(技能效果!O:O,MATCH(技能效果等级!B1293,技能效果!B:B,0))="","",INDEX(技能效果!O:O,MATCH(技能效果等级!B1293,技能效果!B:B,0)))</f>
        <v/>
      </c>
      <c r="S1293" s="97"/>
      <c r="T1293" s="97"/>
      <c r="U1293" s="97"/>
      <c r="V1293" s="96" t="str">
        <f>IF(INDEX(技能效果!AF:AF,MATCH(技能效果等级!B1293,技能效果!B:B,0))="","",INDEX(技能效果!AF:AF,MATCH(技能效果等级!B1293,技能效果!B:B,0)))</f>
        <v/>
      </c>
      <c r="W1293" s="95">
        <f t="shared" si="18"/>
        <v>120</v>
      </c>
      <c r="X1293" s="97"/>
      <c r="Y1293" s="97"/>
    </row>
    <row r="1294" spans="1:25" ht="16.5" x14ac:dyDescent="0.2">
      <c r="A1294" s="62">
        <v>1291</v>
      </c>
      <c r="B1294" s="95">
        <f>INDEX(技能效果!B:B,MATCH(技能效果等级!W1294,技能效果!AE:AE,0))</f>
        <v>130101401</v>
      </c>
      <c r="C1294" s="95" t="str">
        <f>INDEX(技能效果!C:C,MATCH(技能效果等级!B1294,技能效果!B:B,0))</f>
        <v>吕仙宫技能1伤害</v>
      </c>
      <c r="D1294" s="96" t="s">
        <v>873</v>
      </c>
      <c r="E1294" s="95">
        <v>7</v>
      </c>
      <c r="F1294" s="95">
        <f>INDEX(技能效果!H:H,MATCH(技能效果等级!B1294,技能效果!B:B,0))</f>
        <v>1001</v>
      </c>
      <c r="G1294" s="95">
        <f>IF(INDEX(技能效果!K:K,MATCH(B1294,技能效果!B:B,0))=0,INDEX(技能效果!I:I,MATCH(技能效果等级!B1294,技能效果!B:B,0)),INDEX(技能效果!I:I,MATCH(技能效果等级!B1294,技能效果!B:B,0))*VLOOKUP(E1294,技能数值计算!$C$19:$D$28,2,FALSE))</f>
        <v>1.17</v>
      </c>
      <c r="H1294" s="95">
        <f>INDEX(技能效果!J:J,MATCH(技能效果等级!B1294,技能效果!B:B,0))</f>
        <v>0</v>
      </c>
      <c r="I1294" s="97"/>
      <c r="J1294" s="97"/>
      <c r="K1294" s="97"/>
      <c r="L1294" s="97"/>
      <c r="M1294" s="97"/>
      <c r="N1294" s="96" t="str">
        <f>IF(INDEX(技能效果!L:L,MATCH(技能效果等级!B1294,技能效果!B:B,0))="","",INDEX(技能效果!L:L,MATCH(技能效果等级!B1294,技能效果!B:B,0)))</f>
        <v/>
      </c>
      <c r="O1294" s="95">
        <f>IF(INDEX(技能效果!N:N,MATCH(B1294,技能效果!B:B,0))=0,INDEX(技能效果!M:M,MATCH(技能效果等级!B1294,技能效果!B:B,0)),INDEX(技能效果!M:M,MATCH(技能效果等级!B1294,技能效果!B:B,0))*VLOOKUP(E1294,技能数值计算!$C$19:$D$28,2,FALSE))</f>
        <v>0</v>
      </c>
      <c r="P1294" s="97"/>
      <c r="Q1294" s="97"/>
      <c r="R1294" s="95" t="str">
        <f>IF(INDEX(技能效果!O:O,MATCH(技能效果等级!B1294,技能效果!B:B,0))="","",INDEX(技能效果!O:O,MATCH(技能效果等级!B1294,技能效果!B:B,0)))</f>
        <v/>
      </c>
      <c r="S1294" s="97"/>
      <c r="T1294" s="97"/>
      <c r="U1294" s="97"/>
      <c r="V1294" s="96" t="str">
        <f>IF(INDEX(技能效果!AF:AF,MATCH(技能效果等级!B1294,技能效果!B:B,0))="","",INDEX(技能效果!AF:AF,MATCH(技能效果等级!B1294,技能效果!B:B,0)))</f>
        <v/>
      </c>
      <c r="W1294" s="95">
        <f t="shared" si="18"/>
        <v>120</v>
      </c>
      <c r="X1294" s="97"/>
      <c r="Y1294" s="97"/>
    </row>
    <row r="1295" spans="1:25" ht="16.5" x14ac:dyDescent="0.2">
      <c r="A1295" s="62">
        <v>1292</v>
      </c>
      <c r="B1295" s="95">
        <f>INDEX(技能效果!B:B,MATCH(技能效果等级!W1295,技能效果!AE:AE,0))</f>
        <v>130101401</v>
      </c>
      <c r="C1295" s="95" t="str">
        <f>INDEX(技能效果!C:C,MATCH(技能效果等级!B1295,技能效果!B:B,0))</f>
        <v>吕仙宫技能1伤害</v>
      </c>
      <c r="D1295" s="96" t="s">
        <v>873</v>
      </c>
      <c r="E1295" s="95">
        <v>8</v>
      </c>
      <c r="F1295" s="95">
        <f>INDEX(技能效果!H:H,MATCH(技能效果等级!B1295,技能效果!B:B,0))</f>
        <v>1001</v>
      </c>
      <c r="G1295" s="95">
        <f>IF(INDEX(技能效果!K:K,MATCH(B1295,技能效果!B:B,0))=0,INDEX(技能效果!I:I,MATCH(技能效果等级!B1295,技能效果!B:B,0)),INDEX(技能效果!I:I,MATCH(技能效果等级!B1295,技能效果!B:B,0))*VLOOKUP(E1295,技能数值计算!$C$19:$D$28,2,FALSE))</f>
        <v>1.26</v>
      </c>
      <c r="H1295" s="95">
        <f>INDEX(技能效果!J:J,MATCH(技能效果等级!B1295,技能效果!B:B,0))</f>
        <v>0</v>
      </c>
      <c r="I1295" s="97"/>
      <c r="J1295" s="97"/>
      <c r="K1295" s="97"/>
      <c r="L1295" s="97"/>
      <c r="M1295" s="97"/>
      <c r="N1295" s="96" t="str">
        <f>IF(INDEX(技能效果!L:L,MATCH(技能效果等级!B1295,技能效果!B:B,0))="","",INDEX(技能效果!L:L,MATCH(技能效果等级!B1295,技能效果!B:B,0)))</f>
        <v/>
      </c>
      <c r="O1295" s="95">
        <f>IF(INDEX(技能效果!N:N,MATCH(B1295,技能效果!B:B,0))=0,INDEX(技能效果!M:M,MATCH(技能效果等级!B1295,技能效果!B:B,0)),INDEX(技能效果!M:M,MATCH(技能效果等级!B1295,技能效果!B:B,0))*VLOOKUP(E1295,技能数值计算!$C$19:$D$28,2,FALSE))</f>
        <v>0</v>
      </c>
      <c r="P1295" s="97"/>
      <c r="Q1295" s="97"/>
      <c r="R1295" s="95" t="str">
        <f>IF(INDEX(技能效果!O:O,MATCH(技能效果等级!B1295,技能效果!B:B,0))="","",INDEX(技能效果!O:O,MATCH(技能效果等级!B1295,技能效果!B:B,0)))</f>
        <v/>
      </c>
      <c r="S1295" s="97"/>
      <c r="T1295" s="97"/>
      <c r="U1295" s="97"/>
      <c r="V1295" s="96" t="str">
        <f>IF(INDEX(技能效果!AF:AF,MATCH(技能效果等级!B1295,技能效果!B:B,0))="","",INDEX(技能效果!AF:AF,MATCH(技能效果等级!B1295,技能效果!B:B,0)))</f>
        <v/>
      </c>
      <c r="W1295" s="95">
        <f t="shared" si="18"/>
        <v>120</v>
      </c>
      <c r="X1295" s="97"/>
      <c r="Y1295" s="97"/>
    </row>
    <row r="1296" spans="1:25" ht="16.5" x14ac:dyDescent="0.2">
      <c r="A1296" s="62">
        <v>1293</v>
      </c>
      <c r="B1296" s="95">
        <f>INDEX(技能效果!B:B,MATCH(技能效果等级!W1296,技能效果!AE:AE,0))</f>
        <v>130101401</v>
      </c>
      <c r="C1296" s="95" t="str">
        <f>INDEX(技能效果!C:C,MATCH(技能效果等级!B1296,技能效果!B:B,0))</f>
        <v>吕仙宫技能1伤害</v>
      </c>
      <c r="D1296" s="96" t="s">
        <v>873</v>
      </c>
      <c r="E1296" s="95">
        <v>9</v>
      </c>
      <c r="F1296" s="95">
        <f>INDEX(技能效果!H:H,MATCH(技能效果等级!B1296,技能效果!B:B,0))</f>
        <v>1001</v>
      </c>
      <c r="G1296" s="95">
        <f>IF(INDEX(技能效果!K:K,MATCH(B1296,技能效果!B:B,0))=0,INDEX(技能效果!I:I,MATCH(技能效果等级!B1296,技能效果!B:B,0)),INDEX(技能效果!I:I,MATCH(技能效果等级!B1296,技能效果!B:B,0))*VLOOKUP(E1296,技能数值计算!$C$19:$D$28,2,FALSE))</f>
        <v>1.3800000000000001</v>
      </c>
      <c r="H1296" s="95">
        <f>INDEX(技能效果!J:J,MATCH(技能效果等级!B1296,技能效果!B:B,0))</f>
        <v>0</v>
      </c>
      <c r="I1296" s="97"/>
      <c r="J1296" s="97"/>
      <c r="K1296" s="97"/>
      <c r="L1296" s="97"/>
      <c r="M1296" s="97"/>
      <c r="N1296" s="96" t="str">
        <f>IF(INDEX(技能效果!L:L,MATCH(技能效果等级!B1296,技能效果!B:B,0))="","",INDEX(技能效果!L:L,MATCH(技能效果等级!B1296,技能效果!B:B,0)))</f>
        <v/>
      </c>
      <c r="O1296" s="95">
        <f>IF(INDEX(技能效果!N:N,MATCH(B1296,技能效果!B:B,0))=0,INDEX(技能效果!M:M,MATCH(技能效果等级!B1296,技能效果!B:B,0)),INDEX(技能效果!M:M,MATCH(技能效果等级!B1296,技能效果!B:B,0))*VLOOKUP(E1296,技能数值计算!$C$19:$D$28,2,FALSE))</f>
        <v>0</v>
      </c>
      <c r="P1296" s="97"/>
      <c r="Q1296" s="97"/>
      <c r="R1296" s="95" t="str">
        <f>IF(INDEX(技能效果!O:O,MATCH(技能效果等级!B1296,技能效果!B:B,0))="","",INDEX(技能效果!O:O,MATCH(技能效果等级!B1296,技能效果!B:B,0)))</f>
        <v/>
      </c>
      <c r="S1296" s="97"/>
      <c r="T1296" s="97"/>
      <c r="U1296" s="97"/>
      <c r="V1296" s="96" t="str">
        <f>IF(INDEX(技能效果!AF:AF,MATCH(技能效果等级!B1296,技能效果!B:B,0))="","",INDEX(技能效果!AF:AF,MATCH(技能效果等级!B1296,技能效果!B:B,0)))</f>
        <v/>
      </c>
      <c r="W1296" s="95">
        <f t="shared" si="18"/>
        <v>120</v>
      </c>
      <c r="X1296" s="97"/>
      <c r="Y1296" s="97"/>
    </row>
    <row r="1297" spans="1:25" ht="16.5" x14ac:dyDescent="0.2">
      <c r="A1297" s="62">
        <v>1294</v>
      </c>
      <c r="B1297" s="95">
        <f>INDEX(技能效果!B:B,MATCH(技能效果等级!W1297,技能效果!AE:AE,0))</f>
        <v>130101401</v>
      </c>
      <c r="C1297" s="95" t="str">
        <f>INDEX(技能效果!C:C,MATCH(技能效果等级!B1297,技能效果!B:B,0))</f>
        <v>吕仙宫技能1伤害</v>
      </c>
      <c r="D1297" s="96" t="s">
        <v>873</v>
      </c>
      <c r="E1297" s="95">
        <v>10</v>
      </c>
      <c r="F1297" s="95">
        <f>INDEX(技能效果!H:H,MATCH(技能效果等级!B1297,技能效果!B:B,0))</f>
        <v>1001</v>
      </c>
      <c r="G1297" s="95">
        <f>IF(INDEX(技能效果!K:K,MATCH(B1297,技能效果!B:B,0))=0,INDEX(技能效果!I:I,MATCH(技能效果等级!B1297,技能效果!B:B,0)),INDEX(技能效果!I:I,MATCH(技能效果等级!B1297,技能效果!B:B,0))*VLOOKUP(E1297,技能数值计算!$C$19:$D$28,2,FALSE))</f>
        <v>1.5</v>
      </c>
      <c r="H1297" s="95">
        <f>INDEX(技能效果!J:J,MATCH(技能效果等级!B1297,技能效果!B:B,0))</f>
        <v>0</v>
      </c>
      <c r="I1297" s="97"/>
      <c r="J1297" s="97"/>
      <c r="K1297" s="97"/>
      <c r="L1297" s="97"/>
      <c r="M1297" s="97"/>
      <c r="N1297" s="96" t="str">
        <f>IF(INDEX(技能效果!L:L,MATCH(技能效果等级!B1297,技能效果!B:B,0))="","",INDEX(技能效果!L:L,MATCH(技能效果等级!B1297,技能效果!B:B,0)))</f>
        <v/>
      </c>
      <c r="O1297" s="95">
        <f>IF(INDEX(技能效果!N:N,MATCH(B1297,技能效果!B:B,0))=0,INDEX(技能效果!M:M,MATCH(技能效果等级!B1297,技能效果!B:B,0)),INDEX(技能效果!M:M,MATCH(技能效果等级!B1297,技能效果!B:B,0))*VLOOKUP(E1297,技能数值计算!$C$19:$D$28,2,FALSE))</f>
        <v>0</v>
      </c>
      <c r="P1297" s="97"/>
      <c r="Q1297" s="97"/>
      <c r="R1297" s="95" t="str">
        <f>IF(INDEX(技能效果!O:O,MATCH(技能效果等级!B1297,技能效果!B:B,0))="","",INDEX(技能效果!O:O,MATCH(技能效果等级!B1297,技能效果!B:B,0)))</f>
        <v/>
      </c>
      <c r="S1297" s="97"/>
      <c r="T1297" s="97"/>
      <c r="U1297" s="97"/>
      <c r="V1297" s="96" t="str">
        <f>IF(INDEX(技能效果!AF:AF,MATCH(技能效果等级!B1297,技能效果!B:B,0))="","",INDEX(技能效果!AF:AF,MATCH(技能效果等级!B1297,技能效果!B:B,0)))</f>
        <v/>
      </c>
      <c r="W1297" s="95">
        <f t="shared" si="18"/>
        <v>120</v>
      </c>
      <c r="X1297" s="97"/>
      <c r="Y1297" s="97"/>
    </row>
    <row r="1298" spans="1:25" ht="16.5" x14ac:dyDescent="0.2">
      <c r="A1298" s="62">
        <v>1295</v>
      </c>
      <c r="B1298" s="95">
        <f>INDEX(技能效果!B:B,MATCH(技能效果等级!W1298,技能效果!AE:AE,0))</f>
        <v>130101402</v>
      </c>
      <c r="C1298" s="95" t="str">
        <f>INDEX(技能效果!C:C,MATCH(技能效果等级!B1298,技能效果!B:B,0))</f>
        <v>吕仙宫技能1禁止召唤</v>
      </c>
      <c r="D1298" s="96" t="s">
        <v>873</v>
      </c>
      <c r="E1298" s="95">
        <v>1</v>
      </c>
      <c r="F1298" s="95">
        <f>INDEX(技能效果!H:H,MATCH(技能效果等级!B1298,技能效果!B:B,0))</f>
        <v>4003</v>
      </c>
      <c r="G1298" s="95">
        <f>IF(INDEX(技能效果!K:K,MATCH(B1298,技能效果!B:B,0))=0,INDEX(技能效果!I:I,MATCH(技能效果等级!B1298,技能效果!B:B,0)),INDEX(技能效果!I:I,MATCH(技能效果等级!B1298,技能效果!B:B,0))*VLOOKUP(E1298,技能数值计算!$C$19:$D$28,2,FALSE))</f>
        <v>0</v>
      </c>
      <c r="H1298" s="95">
        <f>INDEX(技能效果!J:J,MATCH(技能效果等级!B1298,技能效果!B:B,0))</f>
        <v>0</v>
      </c>
      <c r="I1298" s="97"/>
      <c r="J1298" s="97"/>
      <c r="K1298" s="97"/>
      <c r="L1298" s="97"/>
      <c r="M1298" s="97"/>
      <c r="N1298" s="96">
        <f>IF(INDEX(技能效果!L:L,MATCH(技能效果等级!B1298,技能效果!B:B,0))="","",INDEX(技能效果!L:L,MATCH(技能效果等级!B1298,技能效果!B:B,0)))</f>
        <v>101</v>
      </c>
      <c r="O1298" s="95">
        <f>IF(INDEX(技能效果!N:N,MATCH(B1298,技能效果!B:B,0))=0,INDEX(技能效果!M:M,MATCH(技能效果等级!B1298,技能效果!B:B,0)),INDEX(技能效果!M:M,MATCH(技能效果等级!B1298,技能效果!B:B,0))*VLOOKUP(E1298,技能数值计算!$C$19:$D$28,2,FALSE))</f>
        <v>0.25</v>
      </c>
      <c r="P1298" s="97"/>
      <c r="Q1298" s="97"/>
      <c r="R1298" s="95" t="str">
        <f>IF(INDEX(技能效果!O:O,MATCH(技能效果等级!B1298,技能效果!B:B,0))="","",INDEX(技能效果!O:O,MATCH(技能效果等级!B1298,技能效果!B:B,0)))</f>
        <v/>
      </c>
      <c r="S1298" s="97"/>
      <c r="T1298" s="97"/>
      <c r="U1298" s="97"/>
      <c r="V1298" s="96" t="str">
        <f>IF(INDEX(技能效果!AF:AF,MATCH(技能效果等级!B1298,技能效果!B:B,0))="","",INDEX(技能效果!AF:AF,MATCH(技能效果等级!B1298,技能效果!B:B,0)))</f>
        <v/>
      </c>
      <c r="W1298" s="95">
        <f t="shared" si="18"/>
        <v>121</v>
      </c>
      <c r="X1298" s="97"/>
      <c r="Y1298" s="97"/>
    </row>
    <row r="1299" spans="1:25" ht="16.5" x14ac:dyDescent="0.2">
      <c r="A1299" s="62">
        <v>1296</v>
      </c>
      <c r="B1299" s="95">
        <f>INDEX(技能效果!B:B,MATCH(技能效果等级!W1299,技能效果!AE:AE,0))</f>
        <v>130101402</v>
      </c>
      <c r="C1299" s="95" t="str">
        <f>INDEX(技能效果!C:C,MATCH(技能效果等级!B1299,技能效果!B:B,0))</f>
        <v>吕仙宫技能1禁止召唤</v>
      </c>
      <c r="D1299" s="96" t="s">
        <v>873</v>
      </c>
      <c r="E1299" s="95">
        <v>2</v>
      </c>
      <c r="F1299" s="95">
        <f>INDEX(技能效果!H:H,MATCH(技能效果等级!B1299,技能效果!B:B,0))</f>
        <v>4003</v>
      </c>
      <c r="G1299" s="95">
        <f>IF(INDEX(技能效果!K:K,MATCH(B1299,技能效果!B:B,0))=0,INDEX(技能效果!I:I,MATCH(技能效果等级!B1299,技能效果!B:B,0)),INDEX(技能效果!I:I,MATCH(技能效果等级!B1299,技能效果!B:B,0))*VLOOKUP(E1299,技能数值计算!$C$19:$D$28,2,FALSE))</f>
        <v>0</v>
      </c>
      <c r="H1299" s="95">
        <f>INDEX(技能效果!J:J,MATCH(技能效果等级!B1299,技能效果!B:B,0))</f>
        <v>0</v>
      </c>
      <c r="I1299" s="97"/>
      <c r="J1299" s="97"/>
      <c r="K1299" s="97"/>
      <c r="L1299" s="97"/>
      <c r="M1299" s="97"/>
      <c r="N1299" s="96">
        <f>IF(INDEX(技能效果!L:L,MATCH(技能效果等级!B1299,技能效果!B:B,0))="","",INDEX(技能效果!L:L,MATCH(技能效果等级!B1299,技能效果!B:B,0)))</f>
        <v>101</v>
      </c>
      <c r="O1299" s="95">
        <f>IF(INDEX(技能效果!N:N,MATCH(B1299,技能效果!B:B,0))=0,INDEX(技能效果!M:M,MATCH(技能效果等级!B1299,技能效果!B:B,0)),INDEX(技能效果!M:M,MATCH(技能效果等级!B1299,技能效果!B:B,0))*VLOOKUP(E1299,技能数值计算!$C$19:$D$28,2,FALSE))</f>
        <v>0.27</v>
      </c>
      <c r="P1299" s="97"/>
      <c r="Q1299" s="97"/>
      <c r="R1299" s="95" t="str">
        <f>IF(INDEX(技能效果!O:O,MATCH(技能效果等级!B1299,技能效果!B:B,0))="","",INDEX(技能效果!O:O,MATCH(技能效果等级!B1299,技能效果!B:B,0)))</f>
        <v/>
      </c>
      <c r="S1299" s="97"/>
      <c r="T1299" s="97"/>
      <c r="U1299" s="97"/>
      <c r="V1299" s="96" t="str">
        <f>IF(INDEX(技能效果!AF:AF,MATCH(技能效果等级!B1299,技能效果!B:B,0))="","",INDEX(技能效果!AF:AF,MATCH(技能效果等级!B1299,技能效果!B:B,0)))</f>
        <v/>
      </c>
      <c r="W1299" s="95">
        <f t="shared" si="18"/>
        <v>121</v>
      </c>
      <c r="X1299" s="97"/>
      <c r="Y1299" s="97"/>
    </row>
    <row r="1300" spans="1:25" ht="16.5" x14ac:dyDescent="0.2">
      <c r="A1300" s="62">
        <v>1297</v>
      </c>
      <c r="B1300" s="95">
        <f>INDEX(技能效果!B:B,MATCH(技能效果等级!W1300,技能效果!AE:AE,0))</f>
        <v>130101402</v>
      </c>
      <c r="C1300" s="95" t="str">
        <f>INDEX(技能效果!C:C,MATCH(技能效果等级!B1300,技能效果!B:B,0))</f>
        <v>吕仙宫技能1禁止召唤</v>
      </c>
      <c r="D1300" s="96" t="s">
        <v>873</v>
      </c>
      <c r="E1300" s="95">
        <v>3</v>
      </c>
      <c r="F1300" s="95">
        <f>INDEX(技能效果!H:H,MATCH(技能效果等级!B1300,技能效果!B:B,0))</f>
        <v>4003</v>
      </c>
      <c r="G1300" s="95">
        <f>IF(INDEX(技能效果!K:K,MATCH(B1300,技能效果!B:B,0))=0,INDEX(技能效果!I:I,MATCH(技能效果等级!B1300,技能效果!B:B,0)),INDEX(技能效果!I:I,MATCH(技能效果等级!B1300,技能效果!B:B,0))*VLOOKUP(E1300,技能数值计算!$C$19:$D$28,2,FALSE))</f>
        <v>0</v>
      </c>
      <c r="H1300" s="95">
        <f>INDEX(技能效果!J:J,MATCH(技能效果等级!B1300,技能效果!B:B,0))</f>
        <v>0</v>
      </c>
      <c r="I1300" s="97"/>
      <c r="J1300" s="97"/>
      <c r="K1300" s="97"/>
      <c r="L1300" s="97"/>
      <c r="M1300" s="97"/>
      <c r="N1300" s="96">
        <f>IF(INDEX(技能效果!L:L,MATCH(技能效果等级!B1300,技能效果!B:B,0))="","",INDEX(技能效果!L:L,MATCH(技能效果等级!B1300,技能效果!B:B,0)))</f>
        <v>101</v>
      </c>
      <c r="O1300" s="95">
        <f>IF(INDEX(技能效果!N:N,MATCH(B1300,技能效果!B:B,0))=0,INDEX(技能效果!M:M,MATCH(技能效果等级!B1300,技能效果!B:B,0)),INDEX(技能效果!M:M,MATCH(技能效果等级!B1300,技能效果!B:B,0))*VLOOKUP(E1300,技能数值计算!$C$19:$D$28,2,FALSE))</f>
        <v>0.28999999999999998</v>
      </c>
      <c r="P1300" s="97"/>
      <c r="Q1300" s="97"/>
      <c r="R1300" s="95" t="str">
        <f>IF(INDEX(技能效果!O:O,MATCH(技能效果等级!B1300,技能效果!B:B,0))="","",INDEX(技能效果!O:O,MATCH(技能效果等级!B1300,技能效果!B:B,0)))</f>
        <v/>
      </c>
      <c r="S1300" s="97"/>
      <c r="T1300" s="97"/>
      <c r="U1300" s="97"/>
      <c r="V1300" s="96" t="str">
        <f>IF(INDEX(技能效果!AF:AF,MATCH(技能效果等级!B1300,技能效果!B:B,0))="","",INDEX(技能效果!AF:AF,MATCH(技能效果等级!B1300,技能效果!B:B,0)))</f>
        <v/>
      </c>
      <c r="W1300" s="95">
        <f t="shared" si="18"/>
        <v>121</v>
      </c>
      <c r="X1300" s="97"/>
      <c r="Y1300" s="97"/>
    </row>
    <row r="1301" spans="1:25" ht="16.5" x14ac:dyDescent="0.2">
      <c r="A1301" s="62">
        <v>1298</v>
      </c>
      <c r="B1301" s="95">
        <f>INDEX(技能效果!B:B,MATCH(技能效果等级!W1301,技能效果!AE:AE,0))</f>
        <v>130101402</v>
      </c>
      <c r="C1301" s="95" t="str">
        <f>INDEX(技能效果!C:C,MATCH(技能效果等级!B1301,技能效果!B:B,0))</f>
        <v>吕仙宫技能1禁止召唤</v>
      </c>
      <c r="D1301" s="96" t="s">
        <v>873</v>
      </c>
      <c r="E1301" s="95">
        <v>4</v>
      </c>
      <c r="F1301" s="95">
        <f>INDEX(技能效果!H:H,MATCH(技能效果等级!B1301,技能效果!B:B,0))</f>
        <v>4003</v>
      </c>
      <c r="G1301" s="95">
        <f>IF(INDEX(技能效果!K:K,MATCH(B1301,技能效果!B:B,0))=0,INDEX(技能效果!I:I,MATCH(技能效果等级!B1301,技能效果!B:B,0)),INDEX(技能效果!I:I,MATCH(技能效果等级!B1301,技能效果!B:B,0))*VLOOKUP(E1301,技能数值计算!$C$19:$D$28,2,FALSE))</f>
        <v>0</v>
      </c>
      <c r="H1301" s="95">
        <f>INDEX(技能效果!J:J,MATCH(技能效果等级!B1301,技能效果!B:B,0))</f>
        <v>0</v>
      </c>
      <c r="I1301" s="97"/>
      <c r="J1301" s="97"/>
      <c r="K1301" s="97"/>
      <c r="L1301" s="97"/>
      <c r="M1301" s="97"/>
      <c r="N1301" s="96">
        <f>IF(INDEX(技能效果!L:L,MATCH(技能效果等级!B1301,技能效果!B:B,0))="","",INDEX(技能效果!L:L,MATCH(技能效果等级!B1301,技能效果!B:B,0)))</f>
        <v>101</v>
      </c>
      <c r="O1301" s="95">
        <f>IF(INDEX(技能效果!N:N,MATCH(B1301,技能效果!B:B,0))=0,INDEX(技能效果!M:M,MATCH(技能效果等级!B1301,技能效果!B:B,0)),INDEX(技能效果!M:M,MATCH(技能效果等级!B1301,技能效果!B:B,0))*VLOOKUP(E1301,技能数值计算!$C$19:$D$28,2,FALSE))</f>
        <v>0.31</v>
      </c>
      <c r="P1301" s="97"/>
      <c r="Q1301" s="97"/>
      <c r="R1301" s="95" t="str">
        <f>IF(INDEX(技能效果!O:O,MATCH(技能效果等级!B1301,技能效果!B:B,0))="","",INDEX(技能效果!O:O,MATCH(技能效果等级!B1301,技能效果!B:B,0)))</f>
        <v/>
      </c>
      <c r="S1301" s="97"/>
      <c r="T1301" s="97"/>
      <c r="U1301" s="97"/>
      <c r="V1301" s="96" t="str">
        <f>IF(INDEX(技能效果!AF:AF,MATCH(技能效果等级!B1301,技能效果!B:B,0))="","",INDEX(技能效果!AF:AF,MATCH(技能效果等级!B1301,技能效果!B:B,0)))</f>
        <v/>
      </c>
      <c r="W1301" s="95">
        <f t="shared" si="18"/>
        <v>121</v>
      </c>
      <c r="X1301" s="97"/>
      <c r="Y1301" s="97"/>
    </row>
    <row r="1302" spans="1:25" ht="16.5" x14ac:dyDescent="0.2">
      <c r="A1302" s="62">
        <v>1299</v>
      </c>
      <c r="B1302" s="95">
        <f>INDEX(技能效果!B:B,MATCH(技能效果等级!W1302,技能效果!AE:AE,0))</f>
        <v>130101402</v>
      </c>
      <c r="C1302" s="95" t="str">
        <f>INDEX(技能效果!C:C,MATCH(技能效果等级!B1302,技能效果!B:B,0))</f>
        <v>吕仙宫技能1禁止召唤</v>
      </c>
      <c r="D1302" s="96" t="s">
        <v>873</v>
      </c>
      <c r="E1302" s="95">
        <v>5</v>
      </c>
      <c r="F1302" s="95">
        <f>INDEX(技能效果!H:H,MATCH(技能效果等级!B1302,技能效果!B:B,0))</f>
        <v>4003</v>
      </c>
      <c r="G1302" s="95">
        <f>IF(INDEX(技能效果!K:K,MATCH(B1302,技能效果!B:B,0))=0,INDEX(技能效果!I:I,MATCH(技能效果等级!B1302,技能效果!B:B,0)),INDEX(技能效果!I:I,MATCH(技能效果等级!B1302,技能效果!B:B,0))*VLOOKUP(E1302,技能数值计算!$C$19:$D$28,2,FALSE))</f>
        <v>0</v>
      </c>
      <c r="H1302" s="95">
        <f>INDEX(技能效果!J:J,MATCH(技能效果等级!B1302,技能效果!B:B,0))</f>
        <v>0</v>
      </c>
      <c r="I1302" s="97"/>
      <c r="J1302" s="97"/>
      <c r="K1302" s="97"/>
      <c r="L1302" s="97"/>
      <c r="M1302" s="97"/>
      <c r="N1302" s="96">
        <f>IF(INDEX(技能效果!L:L,MATCH(技能效果等级!B1302,技能效果!B:B,0))="","",INDEX(技能效果!L:L,MATCH(技能效果等级!B1302,技能效果!B:B,0)))</f>
        <v>101</v>
      </c>
      <c r="O1302" s="95">
        <f>IF(INDEX(技能效果!N:N,MATCH(B1302,技能效果!B:B,0))=0,INDEX(技能效果!M:M,MATCH(技能效果等级!B1302,技能效果!B:B,0)),INDEX(技能效果!M:M,MATCH(技能效果等级!B1302,技能效果!B:B,0))*VLOOKUP(E1302,技能数值计算!$C$19:$D$28,2,FALSE))</f>
        <v>0.33</v>
      </c>
      <c r="P1302" s="97"/>
      <c r="Q1302" s="97"/>
      <c r="R1302" s="95" t="str">
        <f>IF(INDEX(技能效果!O:O,MATCH(技能效果等级!B1302,技能效果!B:B,0))="","",INDEX(技能效果!O:O,MATCH(技能效果等级!B1302,技能效果!B:B,0)))</f>
        <v/>
      </c>
      <c r="S1302" s="97"/>
      <c r="T1302" s="97"/>
      <c r="U1302" s="97"/>
      <c r="V1302" s="96" t="str">
        <f>IF(INDEX(技能效果!AF:AF,MATCH(技能效果等级!B1302,技能效果!B:B,0))="","",INDEX(技能效果!AF:AF,MATCH(技能效果等级!B1302,技能效果!B:B,0)))</f>
        <v/>
      </c>
      <c r="W1302" s="95">
        <f t="shared" si="18"/>
        <v>121</v>
      </c>
      <c r="X1302" s="97"/>
      <c r="Y1302" s="97"/>
    </row>
    <row r="1303" spans="1:25" ht="16.5" x14ac:dyDescent="0.2">
      <c r="A1303" s="62">
        <v>1300</v>
      </c>
      <c r="B1303" s="95">
        <f>INDEX(技能效果!B:B,MATCH(技能效果等级!W1303,技能效果!AE:AE,0))</f>
        <v>130101402</v>
      </c>
      <c r="C1303" s="95" t="str">
        <f>INDEX(技能效果!C:C,MATCH(技能效果等级!B1303,技能效果!B:B,0))</f>
        <v>吕仙宫技能1禁止召唤</v>
      </c>
      <c r="D1303" s="96" t="s">
        <v>873</v>
      </c>
      <c r="E1303" s="95">
        <v>6</v>
      </c>
      <c r="F1303" s="95">
        <f>INDEX(技能效果!H:H,MATCH(技能效果等级!B1303,技能效果!B:B,0))</f>
        <v>4003</v>
      </c>
      <c r="G1303" s="95">
        <f>IF(INDEX(技能效果!K:K,MATCH(B1303,技能效果!B:B,0))=0,INDEX(技能效果!I:I,MATCH(技能效果等级!B1303,技能效果!B:B,0)),INDEX(技能效果!I:I,MATCH(技能效果等级!B1303,技能效果!B:B,0))*VLOOKUP(E1303,技能数值计算!$C$19:$D$28,2,FALSE))</f>
        <v>0</v>
      </c>
      <c r="H1303" s="95">
        <f>INDEX(技能效果!J:J,MATCH(技能效果等级!B1303,技能效果!B:B,0))</f>
        <v>0</v>
      </c>
      <c r="I1303" s="97"/>
      <c r="J1303" s="97"/>
      <c r="K1303" s="97"/>
      <c r="L1303" s="97"/>
      <c r="M1303" s="97"/>
      <c r="N1303" s="96">
        <f>IF(INDEX(技能效果!L:L,MATCH(技能效果等级!B1303,技能效果!B:B,0))="","",INDEX(技能效果!L:L,MATCH(技能效果等级!B1303,技能效果!B:B,0)))</f>
        <v>101</v>
      </c>
      <c r="O1303" s="95">
        <f>IF(INDEX(技能效果!N:N,MATCH(B1303,技能效果!B:B,0))=0,INDEX(技能效果!M:M,MATCH(技能效果等级!B1303,技能效果!B:B,0)),INDEX(技能效果!M:M,MATCH(技能效果等级!B1303,技能效果!B:B,0))*VLOOKUP(E1303,技能数值计算!$C$19:$D$28,2,FALSE))</f>
        <v>0.36</v>
      </c>
      <c r="P1303" s="97"/>
      <c r="Q1303" s="97"/>
      <c r="R1303" s="95" t="str">
        <f>IF(INDEX(技能效果!O:O,MATCH(技能效果等级!B1303,技能效果!B:B,0))="","",INDEX(技能效果!O:O,MATCH(技能效果等级!B1303,技能效果!B:B,0)))</f>
        <v/>
      </c>
      <c r="S1303" s="97"/>
      <c r="T1303" s="97"/>
      <c r="U1303" s="97"/>
      <c r="V1303" s="96" t="str">
        <f>IF(INDEX(技能效果!AF:AF,MATCH(技能效果等级!B1303,技能效果!B:B,0))="","",INDEX(技能效果!AF:AF,MATCH(技能效果等级!B1303,技能效果!B:B,0)))</f>
        <v/>
      </c>
      <c r="W1303" s="95">
        <f t="shared" si="18"/>
        <v>121</v>
      </c>
      <c r="X1303" s="97"/>
      <c r="Y1303" s="97"/>
    </row>
    <row r="1304" spans="1:25" ht="16.5" x14ac:dyDescent="0.2">
      <c r="A1304" s="62">
        <v>1301</v>
      </c>
      <c r="B1304" s="95">
        <f>INDEX(技能效果!B:B,MATCH(技能效果等级!W1304,技能效果!AE:AE,0))</f>
        <v>130101402</v>
      </c>
      <c r="C1304" s="95" t="str">
        <f>INDEX(技能效果!C:C,MATCH(技能效果等级!B1304,技能效果!B:B,0))</f>
        <v>吕仙宫技能1禁止召唤</v>
      </c>
      <c r="D1304" s="96" t="s">
        <v>873</v>
      </c>
      <c r="E1304" s="95">
        <v>7</v>
      </c>
      <c r="F1304" s="95">
        <f>INDEX(技能效果!H:H,MATCH(技能效果等级!B1304,技能效果!B:B,0))</f>
        <v>4003</v>
      </c>
      <c r="G1304" s="95">
        <f>IF(INDEX(技能效果!K:K,MATCH(B1304,技能效果!B:B,0))=0,INDEX(技能效果!I:I,MATCH(技能效果等级!B1304,技能效果!B:B,0)),INDEX(技能效果!I:I,MATCH(技能效果等级!B1304,技能效果!B:B,0))*VLOOKUP(E1304,技能数值计算!$C$19:$D$28,2,FALSE))</f>
        <v>0</v>
      </c>
      <c r="H1304" s="95">
        <f>INDEX(技能效果!J:J,MATCH(技能效果等级!B1304,技能效果!B:B,0))</f>
        <v>0</v>
      </c>
      <c r="I1304" s="97"/>
      <c r="J1304" s="97"/>
      <c r="K1304" s="97"/>
      <c r="L1304" s="97"/>
      <c r="M1304" s="97"/>
      <c r="N1304" s="96">
        <f>IF(INDEX(技能效果!L:L,MATCH(技能效果等级!B1304,技能效果!B:B,0))="","",INDEX(技能效果!L:L,MATCH(技能效果等级!B1304,技能效果!B:B,0)))</f>
        <v>101</v>
      </c>
      <c r="O1304" s="95">
        <f>IF(INDEX(技能效果!N:N,MATCH(B1304,技能效果!B:B,0))=0,INDEX(技能效果!M:M,MATCH(技能效果等级!B1304,技能效果!B:B,0)),INDEX(技能效果!M:M,MATCH(技能效果等级!B1304,技能效果!B:B,0))*VLOOKUP(E1304,技能数值计算!$C$19:$D$28,2,FALSE))</f>
        <v>0.39</v>
      </c>
      <c r="P1304" s="97"/>
      <c r="Q1304" s="97"/>
      <c r="R1304" s="95" t="str">
        <f>IF(INDEX(技能效果!O:O,MATCH(技能效果等级!B1304,技能效果!B:B,0))="","",INDEX(技能效果!O:O,MATCH(技能效果等级!B1304,技能效果!B:B,0)))</f>
        <v/>
      </c>
      <c r="S1304" s="97"/>
      <c r="T1304" s="97"/>
      <c r="U1304" s="97"/>
      <c r="V1304" s="96" t="str">
        <f>IF(INDEX(技能效果!AF:AF,MATCH(技能效果等级!B1304,技能效果!B:B,0))="","",INDEX(技能效果!AF:AF,MATCH(技能效果等级!B1304,技能效果!B:B,0)))</f>
        <v/>
      </c>
      <c r="W1304" s="95">
        <f t="shared" si="18"/>
        <v>121</v>
      </c>
      <c r="X1304" s="97"/>
      <c r="Y1304" s="97"/>
    </row>
    <row r="1305" spans="1:25" ht="16.5" x14ac:dyDescent="0.2">
      <c r="A1305" s="62">
        <v>1302</v>
      </c>
      <c r="B1305" s="95">
        <f>INDEX(技能效果!B:B,MATCH(技能效果等级!W1305,技能效果!AE:AE,0))</f>
        <v>130101402</v>
      </c>
      <c r="C1305" s="95" t="str">
        <f>INDEX(技能效果!C:C,MATCH(技能效果等级!B1305,技能效果!B:B,0))</f>
        <v>吕仙宫技能1禁止召唤</v>
      </c>
      <c r="D1305" s="96" t="s">
        <v>873</v>
      </c>
      <c r="E1305" s="95">
        <v>8</v>
      </c>
      <c r="F1305" s="95">
        <f>INDEX(技能效果!H:H,MATCH(技能效果等级!B1305,技能效果!B:B,0))</f>
        <v>4003</v>
      </c>
      <c r="G1305" s="95">
        <f>IF(INDEX(技能效果!K:K,MATCH(B1305,技能效果!B:B,0))=0,INDEX(技能效果!I:I,MATCH(技能效果等级!B1305,技能效果!B:B,0)),INDEX(技能效果!I:I,MATCH(技能效果等级!B1305,技能效果!B:B,0))*VLOOKUP(E1305,技能数值计算!$C$19:$D$28,2,FALSE))</f>
        <v>0</v>
      </c>
      <c r="H1305" s="95">
        <f>INDEX(技能效果!J:J,MATCH(技能效果等级!B1305,技能效果!B:B,0))</f>
        <v>0</v>
      </c>
      <c r="I1305" s="97"/>
      <c r="J1305" s="97"/>
      <c r="K1305" s="97"/>
      <c r="L1305" s="97"/>
      <c r="M1305" s="97"/>
      <c r="N1305" s="96">
        <f>IF(INDEX(技能效果!L:L,MATCH(技能效果等级!B1305,技能效果!B:B,0))="","",INDEX(技能效果!L:L,MATCH(技能效果等级!B1305,技能效果!B:B,0)))</f>
        <v>101</v>
      </c>
      <c r="O1305" s="95">
        <f>IF(INDEX(技能效果!N:N,MATCH(B1305,技能效果!B:B,0))=0,INDEX(技能效果!M:M,MATCH(技能效果等级!B1305,技能效果!B:B,0)),INDEX(技能效果!M:M,MATCH(技能效果等级!B1305,技能效果!B:B,0))*VLOOKUP(E1305,技能数值计算!$C$19:$D$28,2,FALSE))</f>
        <v>0.42</v>
      </c>
      <c r="P1305" s="97"/>
      <c r="Q1305" s="97"/>
      <c r="R1305" s="95" t="str">
        <f>IF(INDEX(技能效果!O:O,MATCH(技能效果等级!B1305,技能效果!B:B,0))="","",INDEX(技能效果!O:O,MATCH(技能效果等级!B1305,技能效果!B:B,0)))</f>
        <v/>
      </c>
      <c r="S1305" s="97"/>
      <c r="T1305" s="97"/>
      <c r="U1305" s="97"/>
      <c r="V1305" s="96" t="str">
        <f>IF(INDEX(技能效果!AF:AF,MATCH(技能效果等级!B1305,技能效果!B:B,0))="","",INDEX(技能效果!AF:AF,MATCH(技能效果等级!B1305,技能效果!B:B,0)))</f>
        <v/>
      </c>
      <c r="W1305" s="95">
        <f t="shared" si="18"/>
        <v>121</v>
      </c>
      <c r="X1305" s="97"/>
      <c r="Y1305" s="97"/>
    </row>
    <row r="1306" spans="1:25" ht="16.5" x14ac:dyDescent="0.2">
      <c r="A1306" s="62">
        <v>1303</v>
      </c>
      <c r="B1306" s="95">
        <f>INDEX(技能效果!B:B,MATCH(技能效果等级!W1306,技能效果!AE:AE,0))</f>
        <v>130101402</v>
      </c>
      <c r="C1306" s="95" t="str">
        <f>INDEX(技能效果!C:C,MATCH(技能效果等级!B1306,技能效果!B:B,0))</f>
        <v>吕仙宫技能1禁止召唤</v>
      </c>
      <c r="D1306" s="96" t="s">
        <v>873</v>
      </c>
      <c r="E1306" s="95">
        <v>9</v>
      </c>
      <c r="F1306" s="95">
        <f>INDEX(技能效果!H:H,MATCH(技能效果等级!B1306,技能效果!B:B,0))</f>
        <v>4003</v>
      </c>
      <c r="G1306" s="95">
        <f>IF(INDEX(技能效果!K:K,MATCH(B1306,技能效果!B:B,0))=0,INDEX(技能效果!I:I,MATCH(技能效果等级!B1306,技能效果!B:B,0)),INDEX(技能效果!I:I,MATCH(技能效果等级!B1306,技能效果!B:B,0))*VLOOKUP(E1306,技能数值计算!$C$19:$D$28,2,FALSE))</f>
        <v>0</v>
      </c>
      <c r="H1306" s="95">
        <f>INDEX(技能效果!J:J,MATCH(技能效果等级!B1306,技能效果!B:B,0))</f>
        <v>0</v>
      </c>
      <c r="I1306" s="97"/>
      <c r="J1306" s="97"/>
      <c r="K1306" s="97"/>
      <c r="L1306" s="97"/>
      <c r="M1306" s="97"/>
      <c r="N1306" s="96">
        <f>IF(INDEX(技能效果!L:L,MATCH(技能效果等级!B1306,技能效果!B:B,0))="","",INDEX(技能效果!L:L,MATCH(技能效果等级!B1306,技能效果!B:B,0)))</f>
        <v>101</v>
      </c>
      <c r="O1306" s="95">
        <f>IF(INDEX(技能效果!N:N,MATCH(B1306,技能效果!B:B,0))=0,INDEX(技能效果!M:M,MATCH(技能效果等级!B1306,技能效果!B:B,0)),INDEX(技能效果!M:M,MATCH(技能效果等级!B1306,技能效果!B:B,0))*VLOOKUP(E1306,技能数值计算!$C$19:$D$28,2,FALSE))</f>
        <v>0.46</v>
      </c>
      <c r="P1306" s="97"/>
      <c r="Q1306" s="97"/>
      <c r="R1306" s="95" t="str">
        <f>IF(INDEX(技能效果!O:O,MATCH(技能效果等级!B1306,技能效果!B:B,0))="","",INDEX(技能效果!O:O,MATCH(技能效果等级!B1306,技能效果!B:B,0)))</f>
        <v/>
      </c>
      <c r="S1306" s="97"/>
      <c r="T1306" s="97"/>
      <c r="U1306" s="97"/>
      <c r="V1306" s="96" t="str">
        <f>IF(INDEX(技能效果!AF:AF,MATCH(技能效果等级!B1306,技能效果!B:B,0))="","",INDEX(技能效果!AF:AF,MATCH(技能效果等级!B1306,技能效果!B:B,0)))</f>
        <v/>
      </c>
      <c r="W1306" s="95">
        <f t="shared" si="18"/>
        <v>121</v>
      </c>
      <c r="X1306" s="97"/>
      <c r="Y1306" s="97"/>
    </row>
    <row r="1307" spans="1:25" ht="16.5" x14ac:dyDescent="0.2">
      <c r="A1307" s="62">
        <v>1304</v>
      </c>
      <c r="B1307" s="95">
        <f>INDEX(技能效果!B:B,MATCH(技能效果等级!W1307,技能效果!AE:AE,0))</f>
        <v>130101402</v>
      </c>
      <c r="C1307" s="95" t="str">
        <f>INDEX(技能效果!C:C,MATCH(技能效果等级!B1307,技能效果!B:B,0))</f>
        <v>吕仙宫技能1禁止召唤</v>
      </c>
      <c r="D1307" s="96" t="s">
        <v>873</v>
      </c>
      <c r="E1307" s="95">
        <v>10</v>
      </c>
      <c r="F1307" s="95">
        <f>INDEX(技能效果!H:H,MATCH(技能效果等级!B1307,技能效果!B:B,0))</f>
        <v>4003</v>
      </c>
      <c r="G1307" s="95">
        <f>IF(INDEX(技能效果!K:K,MATCH(B1307,技能效果!B:B,0))=0,INDEX(技能效果!I:I,MATCH(技能效果等级!B1307,技能效果!B:B,0)),INDEX(技能效果!I:I,MATCH(技能效果等级!B1307,技能效果!B:B,0))*VLOOKUP(E1307,技能数值计算!$C$19:$D$28,2,FALSE))</f>
        <v>0</v>
      </c>
      <c r="H1307" s="95">
        <f>INDEX(技能效果!J:J,MATCH(技能效果等级!B1307,技能效果!B:B,0))</f>
        <v>0</v>
      </c>
      <c r="I1307" s="97"/>
      <c r="J1307" s="97"/>
      <c r="K1307" s="97"/>
      <c r="L1307" s="97"/>
      <c r="M1307" s="97"/>
      <c r="N1307" s="96">
        <f>IF(INDEX(技能效果!L:L,MATCH(技能效果等级!B1307,技能效果!B:B,0))="","",INDEX(技能效果!L:L,MATCH(技能效果等级!B1307,技能效果!B:B,0)))</f>
        <v>101</v>
      </c>
      <c r="O1307" s="95">
        <f>IF(INDEX(技能效果!N:N,MATCH(B1307,技能效果!B:B,0))=0,INDEX(技能效果!M:M,MATCH(技能效果等级!B1307,技能效果!B:B,0)),INDEX(技能效果!M:M,MATCH(技能效果等级!B1307,技能效果!B:B,0))*VLOOKUP(E1307,技能数值计算!$C$19:$D$28,2,FALSE))</f>
        <v>0.5</v>
      </c>
      <c r="P1307" s="97"/>
      <c r="Q1307" s="97"/>
      <c r="R1307" s="95" t="str">
        <f>IF(INDEX(技能效果!O:O,MATCH(技能效果等级!B1307,技能效果!B:B,0))="","",INDEX(技能效果!O:O,MATCH(技能效果等级!B1307,技能效果!B:B,0)))</f>
        <v/>
      </c>
      <c r="S1307" s="97"/>
      <c r="T1307" s="97"/>
      <c r="U1307" s="97"/>
      <c r="V1307" s="96" t="str">
        <f>IF(INDEX(技能效果!AF:AF,MATCH(技能效果等级!B1307,技能效果!B:B,0))="","",INDEX(技能效果!AF:AF,MATCH(技能效果等级!B1307,技能效果!B:B,0)))</f>
        <v/>
      </c>
      <c r="W1307" s="95">
        <f t="shared" si="18"/>
        <v>121</v>
      </c>
      <c r="X1307" s="97"/>
      <c r="Y1307" s="97"/>
    </row>
    <row r="1308" spans="1:25" ht="16.5" x14ac:dyDescent="0.2">
      <c r="A1308" s="62">
        <v>1305</v>
      </c>
      <c r="B1308" s="95">
        <f>INDEX(技能效果!B:B,MATCH(技能效果等级!W1308,技能效果!AE:AE,0))</f>
        <v>130201401</v>
      </c>
      <c r="C1308" s="95" t="str">
        <f>INDEX(技能效果!C:C,MATCH(技能效果等级!B1308,技能效果!B:B,0))</f>
        <v>吕仙宫技能2回复生命</v>
      </c>
      <c r="D1308" s="96" t="s">
        <v>873</v>
      </c>
      <c r="E1308" s="95">
        <v>1</v>
      </c>
      <c r="F1308" s="95">
        <f>INDEX(技能效果!H:H,MATCH(技能效果等级!B1308,技能效果!B:B,0))</f>
        <v>2001</v>
      </c>
      <c r="G1308" s="95">
        <f>IF(INDEX(技能效果!K:K,MATCH(B1308,技能效果!B:B,0))=0,INDEX(技能效果!I:I,MATCH(技能效果等级!B1308,技能效果!B:B,0)),INDEX(技能效果!I:I,MATCH(技能效果等级!B1308,技能效果!B:B,0))*VLOOKUP(E1308,技能数值计算!$C$19:$D$28,2,FALSE))</f>
        <v>0.75</v>
      </c>
      <c r="H1308" s="95">
        <f>INDEX(技能效果!J:J,MATCH(技能效果等级!B1308,技能效果!B:B,0))</f>
        <v>0</v>
      </c>
      <c r="I1308" s="97"/>
      <c r="J1308" s="97"/>
      <c r="K1308" s="97"/>
      <c r="L1308" s="97"/>
      <c r="M1308" s="97"/>
      <c r="N1308" s="96" t="str">
        <f>IF(INDEX(技能效果!L:L,MATCH(技能效果等级!B1308,技能效果!B:B,0))="","",INDEX(技能效果!L:L,MATCH(技能效果等级!B1308,技能效果!B:B,0)))</f>
        <v/>
      </c>
      <c r="O1308" s="95">
        <f>IF(INDEX(技能效果!N:N,MATCH(B1308,技能效果!B:B,0))=0,INDEX(技能效果!M:M,MATCH(技能效果等级!B1308,技能效果!B:B,0)),INDEX(技能效果!M:M,MATCH(技能效果等级!B1308,技能效果!B:B,0))*VLOOKUP(E1308,技能数值计算!$C$19:$D$28,2,FALSE))</f>
        <v>0</v>
      </c>
      <c r="P1308" s="97"/>
      <c r="Q1308" s="97"/>
      <c r="R1308" s="95" t="str">
        <f>IF(INDEX(技能效果!O:O,MATCH(技能效果等级!B1308,技能效果!B:B,0))="","",INDEX(技能效果!O:O,MATCH(技能效果等级!B1308,技能效果!B:B,0)))</f>
        <v/>
      </c>
      <c r="S1308" s="97"/>
      <c r="T1308" s="97"/>
      <c r="U1308" s="97"/>
      <c r="V1308" s="96" t="str">
        <f>IF(INDEX(技能效果!AF:AF,MATCH(技能效果等级!B1308,技能效果!B:B,0))="","",INDEX(技能效果!AF:AF,MATCH(技能效果等级!B1308,技能效果!B:B,0)))</f>
        <v/>
      </c>
      <c r="W1308" s="95">
        <f t="shared" si="18"/>
        <v>122</v>
      </c>
      <c r="X1308" s="97"/>
      <c r="Y1308" s="97"/>
    </row>
    <row r="1309" spans="1:25" ht="16.5" x14ac:dyDescent="0.2">
      <c r="A1309" s="62">
        <v>1306</v>
      </c>
      <c r="B1309" s="95">
        <f>INDEX(技能效果!B:B,MATCH(技能效果等级!W1309,技能效果!AE:AE,0))</f>
        <v>130201401</v>
      </c>
      <c r="C1309" s="95" t="str">
        <f>INDEX(技能效果!C:C,MATCH(技能效果等级!B1309,技能效果!B:B,0))</f>
        <v>吕仙宫技能2回复生命</v>
      </c>
      <c r="D1309" s="96" t="s">
        <v>873</v>
      </c>
      <c r="E1309" s="95">
        <v>2</v>
      </c>
      <c r="F1309" s="95">
        <f>INDEX(技能效果!H:H,MATCH(技能效果等级!B1309,技能效果!B:B,0))</f>
        <v>2001</v>
      </c>
      <c r="G1309" s="95">
        <f>IF(INDEX(技能效果!K:K,MATCH(B1309,技能效果!B:B,0))=0,INDEX(技能效果!I:I,MATCH(技能效果等级!B1309,技能效果!B:B,0)),INDEX(技能效果!I:I,MATCH(技能效果等级!B1309,技能效果!B:B,0))*VLOOKUP(E1309,技能数值计算!$C$19:$D$28,2,FALSE))</f>
        <v>0.81</v>
      </c>
      <c r="H1309" s="95">
        <f>INDEX(技能效果!J:J,MATCH(技能效果等级!B1309,技能效果!B:B,0))</f>
        <v>0</v>
      </c>
      <c r="I1309" s="97"/>
      <c r="J1309" s="97"/>
      <c r="K1309" s="97"/>
      <c r="L1309" s="97"/>
      <c r="M1309" s="97"/>
      <c r="N1309" s="96" t="str">
        <f>IF(INDEX(技能效果!L:L,MATCH(技能效果等级!B1309,技能效果!B:B,0))="","",INDEX(技能效果!L:L,MATCH(技能效果等级!B1309,技能效果!B:B,0)))</f>
        <v/>
      </c>
      <c r="O1309" s="95">
        <f>IF(INDEX(技能效果!N:N,MATCH(B1309,技能效果!B:B,0))=0,INDEX(技能效果!M:M,MATCH(技能效果等级!B1309,技能效果!B:B,0)),INDEX(技能效果!M:M,MATCH(技能效果等级!B1309,技能效果!B:B,0))*VLOOKUP(E1309,技能数值计算!$C$19:$D$28,2,FALSE))</f>
        <v>0</v>
      </c>
      <c r="P1309" s="97"/>
      <c r="Q1309" s="97"/>
      <c r="R1309" s="95" t="str">
        <f>IF(INDEX(技能效果!O:O,MATCH(技能效果等级!B1309,技能效果!B:B,0))="","",INDEX(技能效果!O:O,MATCH(技能效果等级!B1309,技能效果!B:B,0)))</f>
        <v/>
      </c>
      <c r="S1309" s="97"/>
      <c r="T1309" s="97"/>
      <c r="U1309" s="97"/>
      <c r="V1309" s="96" t="str">
        <f>IF(INDEX(技能效果!AF:AF,MATCH(技能效果等级!B1309,技能效果!B:B,0))="","",INDEX(技能效果!AF:AF,MATCH(技能效果等级!B1309,技能效果!B:B,0)))</f>
        <v/>
      </c>
      <c r="W1309" s="95">
        <f t="shared" si="18"/>
        <v>122</v>
      </c>
      <c r="X1309" s="97"/>
      <c r="Y1309" s="97"/>
    </row>
    <row r="1310" spans="1:25" ht="16.5" x14ac:dyDescent="0.2">
      <c r="A1310" s="62">
        <v>1307</v>
      </c>
      <c r="B1310" s="95">
        <f>INDEX(技能效果!B:B,MATCH(技能效果等级!W1310,技能效果!AE:AE,0))</f>
        <v>130201401</v>
      </c>
      <c r="C1310" s="95" t="str">
        <f>INDEX(技能效果!C:C,MATCH(技能效果等级!B1310,技能效果!B:B,0))</f>
        <v>吕仙宫技能2回复生命</v>
      </c>
      <c r="D1310" s="96" t="s">
        <v>873</v>
      </c>
      <c r="E1310" s="95">
        <v>3</v>
      </c>
      <c r="F1310" s="95">
        <f>INDEX(技能效果!H:H,MATCH(技能效果等级!B1310,技能效果!B:B,0))</f>
        <v>2001</v>
      </c>
      <c r="G1310" s="95">
        <f>IF(INDEX(技能效果!K:K,MATCH(B1310,技能效果!B:B,0))=0,INDEX(技能效果!I:I,MATCH(技能效果等级!B1310,技能效果!B:B,0)),INDEX(技能效果!I:I,MATCH(技能效果等级!B1310,技能效果!B:B,0))*VLOOKUP(E1310,技能数值计算!$C$19:$D$28,2,FALSE))</f>
        <v>0.86999999999999988</v>
      </c>
      <c r="H1310" s="95">
        <f>INDEX(技能效果!J:J,MATCH(技能效果等级!B1310,技能效果!B:B,0))</f>
        <v>0</v>
      </c>
      <c r="I1310" s="97"/>
      <c r="J1310" s="97"/>
      <c r="K1310" s="97"/>
      <c r="L1310" s="97"/>
      <c r="M1310" s="97"/>
      <c r="N1310" s="96" t="str">
        <f>IF(INDEX(技能效果!L:L,MATCH(技能效果等级!B1310,技能效果!B:B,0))="","",INDEX(技能效果!L:L,MATCH(技能效果等级!B1310,技能效果!B:B,0)))</f>
        <v/>
      </c>
      <c r="O1310" s="95">
        <f>IF(INDEX(技能效果!N:N,MATCH(B1310,技能效果!B:B,0))=0,INDEX(技能效果!M:M,MATCH(技能效果等级!B1310,技能效果!B:B,0)),INDEX(技能效果!M:M,MATCH(技能效果等级!B1310,技能效果!B:B,0))*VLOOKUP(E1310,技能数值计算!$C$19:$D$28,2,FALSE))</f>
        <v>0</v>
      </c>
      <c r="P1310" s="97"/>
      <c r="Q1310" s="97"/>
      <c r="R1310" s="95" t="str">
        <f>IF(INDEX(技能效果!O:O,MATCH(技能效果等级!B1310,技能效果!B:B,0))="","",INDEX(技能效果!O:O,MATCH(技能效果等级!B1310,技能效果!B:B,0)))</f>
        <v/>
      </c>
      <c r="S1310" s="97"/>
      <c r="T1310" s="97"/>
      <c r="U1310" s="97"/>
      <c r="V1310" s="96" t="str">
        <f>IF(INDEX(技能效果!AF:AF,MATCH(技能效果等级!B1310,技能效果!B:B,0))="","",INDEX(技能效果!AF:AF,MATCH(技能效果等级!B1310,技能效果!B:B,0)))</f>
        <v/>
      </c>
      <c r="W1310" s="95">
        <f t="shared" si="18"/>
        <v>122</v>
      </c>
      <c r="X1310" s="97"/>
      <c r="Y1310" s="97"/>
    </row>
    <row r="1311" spans="1:25" ht="16.5" x14ac:dyDescent="0.2">
      <c r="A1311" s="62">
        <v>1308</v>
      </c>
      <c r="B1311" s="95">
        <f>INDEX(技能效果!B:B,MATCH(技能效果等级!W1311,技能效果!AE:AE,0))</f>
        <v>130201401</v>
      </c>
      <c r="C1311" s="95" t="str">
        <f>INDEX(技能效果!C:C,MATCH(技能效果等级!B1311,技能效果!B:B,0))</f>
        <v>吕仙宫技能2回复生命</v>
      </c>
      <c r="D1311" s="96" t="s">
        <v>873</v>
      </c>
      <c r="E1311" s="95">
        <v>4</v>
      </c>
      <c r="F1311" s="95">
        <f>INDEX(技能效果!H:H,MATCH(技能效果等级!B1311,技能效果!B:B,0))</f>
        <v>2001</v>
      </c>
      <c r="G1311" s="95">
        <f>IF(INDEX(技能效果!K:K,MATCH(B1311,技能效果!B:B,0))=0,INDEX(技能效果!I:I,MATCH(技能效果等级!B1311,技能效果!B:B,0)),INDEX(技能效果!I:I,MATCH(技能效果等级!B1311,技能效果!B:B,0))*VLOOKUP(E1311,技能数值计算!$C$19:$D$28,2,FALSE))</f>
        <v>0.92999999999999994</v>
      </c>
      <c r="H1311" s="95">
        <f>INDEX(技能效果!J:J,MATCH(技能效果等级!B1311,技能效果!B:B,0))</f>
        <v>0</v>
      </c>
      <c r="I1311" s="97"/>
      <c r="J1311" s="97"/>
      <c r="K1311" s="97"/>
      <c r="L1311" s="97"/>
      <c r="M1311" s="97"/>
      <c r="N1311" s="96" t="str">
        <f>IF(INDEX(技能效果!L:L,MATCH(技能效果等级!B1311,技能效果!B:B,0))="","",INDEX(技能效果!L:L,MATCH(技能效果等级!B1311,技能效果!B:B,0)))</f>
        <v/>
      </c>
      <c r="O1311" s="95">
        <f>IF(INDEX(技能效果!N:N,MATCH(B1311,技能效果!B:B,0))=0,INDEX(技能效果!M:M,MATCH(技能效果等级!B1311,技能效果!B:B,0)),INDEX(技能效果!M:M,MATCH(技能效果等级!B1311,技能效果!B:B,0))*VLOOKUP(E1311,技能数值计算!$C$19:$D$28,2,FALSE))</f>
        <v>0</v>
      </c>
      <c r="P1311" s="97"/>
      <c r="Q1311" s="97"/>
      <c r="R1311" s="95" t="str">
        <f>IF(INDEX(技能效果!O:O,MATCH(技能效果等级!B1311,技能效果!B:B,0))="","",INDEX(技能效果!O:O,MATCH(技能效果等级!B1311,技能效果!B:B,0)))</f>
        <v/>
      </c>
      <c r="S1311" s="97"/>
      <c r="T1311" s="97"/>
      <c r="U1311" s="97"/>
      <c r="V1311" s="96" t="str">
        <f>IF(INDEX(技能效果!AF:AF,MATCH(技能效果等级!B1311,技能效果!B:B,0))="","",INDEX(技能效果!AF:AF,MATCH(技能效果等级!B1311,技能效果!B:B,0)))</f>
        <v/>
      </c>
      <c r="W1311" s="95">
        <f t="shared" si="18"/>
        <v>122</v>
      </c>
      <c r="X1311" s="97"/>
      <c r="Y1311" s="97"/>
    </row>
    <row r="1312" spans="1:25" ht="16.5" x14ac:dyDescent="0.2">
      <c r="A1312" s="62">
        <v>1309</v>
      </c>
      <c r="B1312" s="95">
        <f>INDEX(技能效果!B:B,MATCH(技能效果等级!W1312,技能效果!AE:AE,0))</f>
        <v>130201401</v>
      </c>
      <c r="C1312" s="95" t="str">
        <f>INDEX(技能效果!C:C,MATCH(技能效果等级!B1312,技能效果!B:B,0))</f>
        <v>吕仙宫技能2回复生命</v>
      </c>
      <c r="D1312" s="96" t="s">
        <v>873</v>
      </c>
      <c r="E1312" s="95">
        <v>5</v>
      </c>
      <c r="F1312" s="95">
        <f>INDEX(技能效果!H:H,MATCH(技能效果等级!B1312,技能效果!B:B,0))</f>
        <v>2001</v>
      </c>
      <c r="G1312" s="95">
        <f>IF(INDEX(技能效果!K:K,MATCH(B1312,技能效果!B:B,0))=0,INDEX(技能效果!I:I,MATCH(技能效果等级!B1312,技能效果!B:B,0)),INDEX(技能效果!I:I,MATCH(技能效果等级!B1312,技能效果!B:B,0))*VLOOKUP(E1312,技能数值计算!$C$19:$D$28,2,FALSE))</f>
        <v>0.99</v>
      </c>
      <c r="H1312" s="95">
        <f>INDEX(技能效果!J:J,MATCH(技能效果等级!B1312,技能效果!B:B,0))</f>
        <v>0</v>
      </c>
      <c r="I1312" s="97"/>
      <c r="J1312" s="97"/>
      <c r="K1312" s="97"/>
      <c r="L1312" s="97"/>
      <c r="M1312" s="97"/>
      <c r="N1312" s="96" t="str">
        <f>IF(INDEX(技能效果!L:L,MATCH(技能效果等级!B1312,技能效果!B:B,0))="","",INDEX(技能效果!L:L,MATCH(技能效果等级!B1312,技能效果!B:B,0)))</f>
        <v/>
      </c>
      <c r="O1312" s="95">
        <f>IF(INDEX(技能效果!N:N,MATCH(B1312,技能效果!B:B,0))=0,INDEX(技能效果!M:M,MATCH(技能效果等级!B1312,技能效果!B:B,0)),INDEX(技能效果!M:M,MATCH(技能效果等级!B1312,技能效果!B:B,0))*VLOOKUP(E1312,技能数值计算!$C$19:$D$28,2,FALSE))</f>
        <v>0</v>
      </c>
      <c r="P1312" s="97"/>
      <c r="Q1312" s="97"/>
      <c r="R1312" s="95" t="str">
        <f>IF(INDEX(技能效果!O:O,MATCH(技能效果等级!B1312,技能效果!B:B,0))="","",INDEX(技能效果!O:O,MATCH(技能效果等级!B1312,技能效果!B:B,0)))</f>
        <v/>
      </c>
      <c r="S1312" s="97"/>
      <c r="T1312" s="97"/>
      <c r="U1312" s="97"/>
      <c r="V1312" s="96" t="str">
        <f>IF(INDEX(技能效果!AF:AF,MATCH(技能效果等级!B1312,技能效果!B:B,0))="","",INDEX(技能效果!AF:AF,MATCH(技能效果等级!B1312,技能效果!B:B,0)))</f>
        <v/>
      </c>
      <c r="W1312" s="95">
        <f t="shared" si="18"/>
        <v>122</v>
      </c>
      <c r="X1312" s="97"/>
      <c r="Y1312" s="97"/>
    </row>
    <row r="1313" spans="1:25" ht="16.5" x14ac:dyDescent="0.2">
      <c r="A1313" s="62">
        <v>1310</v>
      </c>
      <c r="B1313" s="95">
        <f>INDEX(技能效果!B:B,MATCH(技能效果等级!W1313,技能效果!AE:AE,0))</f>
        <v>130201401</v>
      </c>
      <c r="C1313" s="95" t="str">
        <f>INDEX(技能效果!C:C,MATCH(技能效果等级!B1313,技能效果!B:B,0))</f>
        <v>吕仙宫技能2回复生命</v>
      </c>
      <c r="D1313" s="96" t="s">
        <v>873</v>
      </c>
      <c r="E1313" s="95">
        <v>6</v>
      </c>
      <c r="F1313" s="95">
        <f>INDEX(技能效果!H:H,MATCH(技能效果等级!B1313,技能效果!B:B,0))</f>
        <v>2001</v>
      </c>
      <c r="G1313" s="95">
        <f>IF(INDEX(技能效果!K:K,MATCH(B1313,技能效果!B:B,0))=0,INDEX(技能效果!I:I,MATCH(技能效果等级!B1313,技能效果!B:B,0)),INDEX(技能效果!I:I,MATCH(技能效果等级!B1313,技能效果!B:B,0))*VLOOKUP(E1313,技能数值计算!$C$19:$D$28,2,FALSE))</f>
        <v>1.08</v>
      </c>
      <c r="H1313" s="95">
        <f>INDEX(技能效果!J:J,MATCH(技能效果等级!B1313,技能效果!B:B,0))</f>
        <v>0</v>
      </c>
      <c r="I1313" s="97"/>
      <c r="J1313" s="97"/>
      <c r="K1313" s="97"/>
      <c r="L1313" s="97"/>
      <c r="M1313" s="97"/>
      <c r="N1313" s="96" t="str">
        <f>IF(INDEX(技能效果!L:L,MATCH(技能效果等级!B1313,技能效果!B:B,0))="","",INDEX(技能效果!L:L,MATCH(技能效果等级!B1313,技能效果!B:B,0)))</f>
        <v/>
      </c>
      <c r="O1313" s="95">
        <f>IF(INDEX(技能效果!N:N,MATCH(B1313,技能效果!B:B,0))=0,INDEX(技能效果!M:M,MATCH(技能效果等级!B1313,技能效果!B:B,0)),INDEX(技能效果!M:M,MATCH(技能效果等级!B1313,技能效果!B:B,0))*VLOOKUP(E1313,技能数值计算!$C$19:$D$28,2,FALSE))</f>
        <v>0</v>
      </c>
      <c r="P1313" s="97"/>
      <c r="Q1313" s="97"/>
      <c r="R1313" s="95" t="str">
        <f>IF(INDEX(技能效果!O:O,MATCH(技能效果等级!B1313,技能效果!B:B,0))="","",INDEX(技能效果!O:O,MATCH(技能效果等级!B1313,技能效果!B:B,0)))</f>
        <v/>
      </c>
      <c r="S1313" s="97"/>
      <c r="T1313" s="97"/>
      <c r="U1313" s="97"/>
      <c r="V1313" s="96" t="str">
        <f>IF(INDEX(技能效果!AF:AF,MATCH(技能效果等级!B1313,技能效果!B:B,0))="","",INDEX(技能效果!AF:AF,MATCH(技能效果等级!B1313,技能效果!B:B,0)))</f>
        <v/>
      </c>
      <c r="W1313" s="95">
        <f t="shared" si="18"/>
        <v>122</v>
      </c>
      <c r="X1313" s="97"/>
      <c r="Y1313" s="97"/>
    </row>
    <row r="1314" spans="1:25" ht="16.5" x14ac:dyDescent="0.2">
      <c r="A1314" s="62">
        <v>1311</v>
      </c>
      <c r="B1314" s="95">
        <f>INDEX(技能效果!B:B,MATCH(技能效果等级!W1314,技能效果!AE:AE,0))</f>
        <v>130201401</v>
      </c>
      <c r="C1314" s="95" t="str">
        <f>INDEX(技能效果!C:C,MATCH(技能效果等级!B1314,技能效果!B:B,0))</f>
        <v>吕仙宫技能2回复生命</v>
      </c>
      <c r="D1314" s="96" t="s">
        <v>873</v>
      </c>
      <c r="E1314" s="95">
        <v>7</v>
      </c>
      <c r="F1314" s="95">
        <f>INDEX(技能效果!H:H,MATCH(技能效果等级!B1314,技能效果!B:B,0))</f>
        <v>2001</v>
      </c>
      <c r="G1314" s="95">
        <f>IF(INDEX(技能效果!K:K,MATCH(B1314,技能效果!B:B,0))=0,INDEX(技能效果!I:I,MATCH(技能效果等级!B1314,技能效果!B:B,0)),INDEX(技能效果!I:I,MATCH(技能效果等级!B1314,技能效果!B:B,0))*VLOOKUP(E1314,技能数值计算!$C$19:$D$28,2,FALSE))</f>
        <v>1.17</v>
      </c>
      <c r="H1314" s="95">
        <f>INDEX(技能效果!J:J,MATCH(技能效果等级!B1314,技能效果!B:B,0))</f>
        <v>0</v>
      </c>
      <c r="I1314" s="97"/>
      <c r="J1314" s="97"/>
      <c r="K1314" s="97"/>
      <c r="L1314" s="97"/>
      <c r="M1314" s="97"/>
      <c r="N1314" s="96" t="str">
        <f>IF(INDEX(技能效果!L:L,MATCH(技能效果等级!B1314,技能效果!B:B,0))="","",INDEX(技能效果!L:L,MATCH(技能效果等级!B1314,技能效果!B:B,0)))</f>
        <v/>
      </c>
      <c r="O1314" s="95">
        <f>IF(INDEX(技能效果!N:N,MATCH(B1314,技能效果!B:B,0))=0,INDEX(技能效果!M:M,MATCH(技能效果等级!B1314,技能效果!B:B,0)),INDEX(技能效果!M:M,MATCH(技能效果等级!B1314,技能效果!B:B,0))*VLOOKUP(E1314,技能数值计算!$C$19:$D$28,2,FALSE))</f>
        <v>0</v>
      </c>
      <c r="P1314" s="97"/>
      <c r="Q1314" s="97"/>
      <c r="R1314" s="95" t="str">
        <f>IF(INDEX(技能效果!O:O,MATCH(技能效果等级!B1314,技能效果!B:B,0))="","",INDEX(技能效果!O:O,MATCH(技能效果等级!B1314,技能效果!B:B,0)))</f>
        <v/>
      </c>
      <c r="S1314" s="97"/>
      <c r="T1314" s="97"/>
      <c r="U1314" s="97"/>
      <c r="V1314" s="96" t="str">
        <f>IF(INDEX(技能效果!AF:AF,MATCH(技能效果等级!B1314,技能效果!B:B,0))="","",INDEX(技能效果!AF:AF,MATCH(技能效果等级!B1314,技能效果!B:B,0)))</f>
        <v/>
      </c>
      <c r="W1314" s="95">
        <f t="shared" si="18"/>
        <v>122</v>
      </c>
      <c r="X1314" s="97"/>
      <c r="Y1314" s="97"/>
    </row>
    <row r="1315" spans="1:25" ht="16.5" x14ac:dyDescent="0.2">
      <c r="A1315" s="62">
        <v>1312</v>
      </c>
      <c r="B1315" s="95">
        <f>INDEX(技能效果!B:B,MATCH(技能效果等级!W1315,技能效果!AE:AE,0))</f>
        <v>130201401</v>
      </c>
      <c r="C1315" s="95" t="str">
        <f>INDEX(技能效果!C:C,MATCH(技能效果等级!B1315,技能效果!B:B,0))</f>
        <v>吕仙宫技能2回复生命</v>
      </c>
      <c r="D1315" s="96" t="s">
        <v>873</v>
      </c>
      <c r="E1315" s="95">
        <v>8</v>
      </c>
      <c r="F1315" s="95">
        <f>INDEX(技能效果!H:H,MATCH(技能效果等级!B1315,技能效果!B:B,0))</f>
        <v>2001</v>
      </c>
      <c r="G1315" s="95">
        <f>IF(INDEX(技能效果!K:K,MATCH(B1315,技能效果!B:B,0))=0,INDEX(技能效果!I:I,MATCH(技能效果等级!B1315,技能效果!B:B,0)),INDEX(技能效果!I:I,MATCH(技能效果等级!B1315,技能效果!B:B,0))*VLOOKUP(E1315,技能数值计算!$C$19:$D$28,2,FALSE))</f>
        <v>1.26</v>
      </c>
      <c r="H1315" s="95">
        <f>INDEX(技能效果!J:J,MATCH(技能效果等级!B1315,技能效果!B:B,0))</f>
        <v>0</v>
      </c>
      <c r="I1315" s="97"/>
      <c r="J1315" s="97"/>
      <c r="K1315" s="97"/>
      <c r="L1315" s="97"/>
      <c r="M1315" s="97"/>
      <c r="N1315" s="96" t="str">
        <f>IF(INDEX(技能效果!L:L,MATCH(技能效果等级!B1315,技能效果!B:B,0))="","",INDEX(技能效果!L:L,MATCH(技能效果等级!B1315,技能效果!B:B,0)))</f>
        <v/>
      </c>
      <c r="O1315" s="95">
        <f>IF(INDEX(技能效果!N:N,MATCH(B1315,技能效果!B:B,0))=0,INDEX(技能效果!M:M,MATCH(技能效果等级!B1315,技能效果!B:B,0)),INDEX(技能效果!M:M,MATCH(技能效果等级!B1315,技能效果!B:B,0))*VLOOKUP(E1315,技能数值计算!$C$19:$D$28,2,FALSE))</f>
        <v>0</v>
      </c>
      <c r="P1315" s="97"/>
      <c r="Q1315" s="97"/>
      <c r="R1315" s="95" t="str">
        <f>IF(INDEX(技能效果!O:O,MATCH(技能效果等级!B1315,技能效果!B:B,0))="","",INDEX(技能效果!O:O,MATCH(技能效果等级!B1315,技能效果!B:B,0)))</f>
        <v/>
      </c>
      <c r="S1315" s="97"/>
      <c r="T1315" s="97"/>
      <c r="U1315" s="97"/>
      <c r="V1315" s="96" t="str">
        <f>IF(INDEX(技能效果!AF:AF,MATCH(技能效果等级!B1315,技能效果!B:B,0))="","",INDEX(技能效果!AF:AF,MATCH(技能效果等级!B1315,技能效果!B:B,0)))</f>
        <v/>
      </c>
      <c r="W1315" s="95">
        <f t="shared" si="18"/>
        <v>122</v>
      </c>
      <c r="X1315" s="97"/>
      <c r="Y1315" s="97"/>
    </row>
    <row r="1316" spans="1:25" ht="16.5" x14ac:dyDescent="0.2">
      <c r="A1316" s="62">
        <v>1313</v>
      </c>
      <c r="B1316" s="95">
        <f>INDEX(技能效果!B:B,MATCH(技能效果等级!W1316,技能效果!AE:AE,0))</f>
        <v>130201401</v>
      </c>
      <c r="C1316" s="95" t="str">
        <f>INDEX(技能效果!C:C,MATCH(技能效果等级!B1316,技能效果!B:B,0))</f>
        <v>吕仙宫技能2回复生命</v>
      </c>
      <c r="D1316" s="96" t="s">
        <v>873</v>
      </c>
      <c r="E1316" s="95">
        <v>9</v>
      </c>
      <c r="F1316" s="95">
        <f>INDEX(技能效果!H:H,MATCH(技能效果等级!B1316,技能效果!B:B,0))</f>
        <v>2001</v>
      </c>
      <c r="G1316" s="95">
        <f>IF(INDEX(技能效果!K:K,MATCH(B1316,技能效果!B:B,0))=0,INDEX(技能效果!I:I,MATCH(技能效果等级!B1316,技能效果!B:B,0)),INDEX(技能效果!I:I,MATCH(技能效果等级!B1316,技能效果!B:B,0))*VLOOKUP(E1316,技能数值计算!$C$19:$D$28,2,FALSE))</f>
        <v>1.3800000000000001</v>
      </c>
      <c r="H1316" s="95">
        <f>INDEX(技能效果!J:J,MATCH(技能效果等级!B1316,技能效果!B:B,0))</f>
        <v>0</v>
      </c>
      <c r="I1316" s="97"/>
      <c r="J1316" s="97"/>
      <c r="K1316" s="97"/>
      <c r="L1316" s="97"/>
      <c r="M1316" s="97"/>
      <c r="N1316" s="96" t="str">
        <f>IF(INDEX(技能效果!L:L,MATCH(技能效果等级!B1316,技能效果!B:B,0))="","",INDEX(技能效果!L:L,MATCH(技能效果等级!B1316,技能效果!B:B,0)))</f>
        <v/>
      </c>
      <c r="O1316" s="95">
        <f>IF(INDEX(技能效果!N:N,MATCH(B1316,技能效果!B:B,0))=0,INDEX(技能效果!M:M,MATCH(技能效果等级!B1316,技能效果!B:B,0)),INDEX(技能效果!M:M,MATCH(技能效果等级!B1316,技能效果!B:B,0))*VLOOKUP(E1316,技能数值计算!$C$19:$D$28,2,FALSE))</f>
        <v>0</v>
      </c>
      <c r="P1316" s="97"/>
      <c r="Q1316" s="97"/>
      <c r="R1316" s="95" t="str">
        <f>IF(INDEX(技能效果!O:O,MATCH(技能效果等级!B1316,技能效果!B:B,0))="","",INDEX(技能效果!O:O,MATCH(技能效果等级!B1316,技能效果!B:B,0)))</f>
        <v/>
      </c>
      <c r="S1316" s="97"/>
      <c r="T1316" s="97"/>
      <c r="U1316" s="97"/>
      <c r="V1316" s="96" t="str">
        <f>IF(INDEX(技能效果!AF:AF,MATCH(技能效果等级!B1316,技能效果!B:B,0))="","",INDEX(技能效果!AF:AF,MATCH(技能效果等级!B1316,技能效果!B:B,0)))</f>
        <v/>
      </c>
      <c r="W1316" s="95">
        <f t="shared" si="18"/>
        <v>122</v>
      </c>
      <c r="X1316" s="97"/>
      <c r="Y1316" s="97"/>
    </row>
    <row r="1317" spans="1:25" ht="16.5" x14ac:dyDescent="0.2">
      <c r="A1317" s="62">
        <v>1314</v>
      </c>
      <c r="B1317" s="95">
        <f>INDEX(技能效果!B:B,MATCH(技能效果等级!W1317,技能效果!AE:AE,0))</f>
        <v>130201401</v>
      </c>
      <c r="C1317" s="95" t="str">
        <f>INDEX(技能效果!C:C,MATCH(技能效果等级!B1317,技能效果!B:B,0))</f>
        <v>吕仙宫技能2回复生命</v>
      </c>
      <c r="D1317" s="96" t="s">
        <v>873</v>
      </c>
      <c r="E1317" s="95">
        <v>10</v>
      </c>
      <c r="F1317" s="95">
        <f>INDEX(技能效果!H:H,MATCH(技能效果等级!B1317,技能效果!B:B,0))</f>
        <v>2001</v>
      </c>
      <c r="G1317" s="95">
        <f>IF(INDEX(技能效果!K:K,MATCH(B1317,技能效果!B:B,0))=0,INDEX(技能效果!I:I,MATCH(技能效果等级!B1317,技能效果!B:B,0)),INDEX(技能效果!I:I,MATCH(技能效果等级!B1317,技能效果!B:B,0))*VLOOKUP(E1317,技能数值计算!$C$19:$D$28,2,FALSE))</f>
        <v>1.5</v>
      </c>
      <c r="H1317" s="95">
        <f>INDEX(技能效果!J:J,MATCH(技能效果等级!B1317,技能效果!B:B,0))</f>
        <v>0</v>
      </c>
      <c r="I1317" s="97"/>
      <c r="J1317" s="97"/>
      <c r="K1317" s="97"/>
      <c r="L1317" s="97"/>
      <c r="M1317" s="97"/>
      <c r="N1317" s="96" t="str">
        <f>IF(INDEX(技能效果!L:L,MATCH(技能效果等级!B1317,技能效果!B:B,0))="","",INDEX(技能效果!L:L,MATCH(技能效果等级!B1317,技能效果!B:B,0)))</f>
        <v/>
      </c>
      <c r="O1317" s="95">
        <f>IF(INDEX(技能效果!N:N,MATCH(B1317,技能效果!B:B,0))=0,INDEX(技能效果!M:M,MATCH(技能效果等级!B1317,技能效果!B:B,0)),INDEX(技能效果!M:M,MATCH(技能效果等级!B1317,技能效果!B:B,0))*VLOOKUP(E1317,技能数值计算!$C$19:$D$28,2,FALSE))</f>
        <v>0</v>
      </c>
      <c r="P1317" s="97"/>
      <c r="Q1317" s="97"/>
      <c r="R1317" s="95" t="str">
        <f>IF(INDEX(技能效果!O:O,MATCH(技能效果等级!B1317,技能效果!B:B,0))="","",INDEX(技能效果!O:O,MATCH(技能效果等级!B1317,技能效果!B:B,0)))</f>
        <v/>
      </c>
      <c r="S1317" s="97"/>
      <c r="T1317" s="97"/>
      <c r="U1317" s="97"/>
      <c r="V1317" s="96" t="str">
        <f>IF(INDEX(技能效果!AF:AF,MATCH(技能效果等级!B1317,技能效果!B:B,0))="","",INDEX(技能效果!AF:AF,MATCH(技能效果等级!B1317,技能效果!B:B,0)))</f>
        <v/>
      </c>
      <c r="W1317" s="95">
        <f t="shared" si="18"/>
        <v>122</v>
      </c>
      <c r="X1317" s="97"/>
      <c r="Y1317" s="97"/>
    </row>
    <row r="1318" spans="1:25" ht="16.5" x14ac:dyDescent="0.2">
      <c r="A1318" s="62">
        <v>1315</v>
      </c>
      <c r="B1318" s="95">
        <f>INDEX(技能效果!B:B,MATCH(技能效果等级!W1318,技能效果!AE:AE,0))</f>
        <v>130101501</v>
      </c>
      <c r="C1318" s="95" t="str">
        <f>INDEX(技能效果!C:C,MATCH(技能效果等级!B1318,技能效果!B:B,0))</f>
        <v>阎巧巧技能1伤害</v>
      </c>
      <c r="D1318" s="96" t="s">
        <v>873</v>
      </c>
      <c r="E1318" s="95">
        <v>1</v>
      </c>
      <c r="F1318" s="95">
        <f>INDEX(技能效果!H:H,MATCH(技能效果等级!B1318,技能效果!B:B,0))</f>
        <v>1001</v>
      </c>
      <c r="G1318" s="95">
        <f>IF(INDEX(技能效果!K:K,MATCH(B1318,技能效果!B:B,0))=0,INDEX(技能效果!I:I,MATCH(技能效果等级!B1318,技能效果!B:B,0)),INDEX(技能效果!I:I,MATCH(技能效果等级!B1318,技能效果!B:B,0))*VLOOKUP(E1318,技能数值计算!$C$19:$D$28,2,FALSE))</f>
        <v>1</v>
      </c>
      <c r="H1318" s="95">
        <f>INDEX(技能效果!J:J,MATCH(技能效果等级!B1318,技能效果!B:B,0))</f>
        <v>0</v>
      </c>
      <c r="I1318" s="97"/>
      <c r="J1318" s="97"/>
      <c r="K1318" s="97"/>
      <c r="L1318" s="97"/>
      <c r="M1318" s="97"/>
      <c r="N1318" s="96" t="str">
        <f>IF(INDEX(技能效果!L:L,MATCH(技能效果等级!B1318,技能效果!B:B,0))="","",INDEX(技能效果!L:L,MATCH(技能效果等级!B1318,技能效果!B:B,0)))</f>
        <v/>
      </c>
      <c r="O1318" s="95">
        <f>IF(INDEX(技能效果!N:N,MATCH(B1318,技能效果!B:B,0))=0,INDEX(技能效果!M:M,MATCH(技能效果等级!B1318,技能效果!B:B,0)),INDEX(技能效果!M:M,MATCH(技能效果等级!B1318,技能效果!B:B,0))*VLOOKUP(E1318,技能数值计算!$C$19:$D$28,2,FALSE))</f>
        <v>0</v>
      </c>
      <c r="P1318" s="97"/>
      <c r="Q1318" s="97"/>
      <c r="R1318" s="95" t="str">
        <f>IF(INDEX(技能效果!O:O,MATCH(技能效果等级!B1318,技能效果!B:B,0))="","",INDEX(技能效果!O:O,MATCH(技能效果等级!B1318,技能效果!B:B,0)))</f>
        <v/>
      </c>
      <c r="S1318" s="97"/>
      <c r="T1318" s="97"/>
      <c r="U1318" s="97"/>
      <c r="V1318" s="96" t="str">
        <f>IF(INDEX(技能效果!AF:AF,MATCH(技能效果等级!B1318,技能效果!B:B,0))="","",INDEX(技能效果!AF:AF,MATCH(技能效果等级!B1318,技能效果!B:B,0)))</f>
        <v/>
      </c>
      <c r="W1318" s="95">
        <f t="shared" si="18"/>
        <v>123</v>
      </c>
      <c r="X1318" s="97"/>
      <c r="Y1318" s="97"/>
    </row>
    <row r="1319" spans="1:25" ht="16.5" x14ac:dyDescent="0.2">
      <c r="A1319" s="62">
        <v>1316</v>
      </c>
      <c r="B1319" s="95">
        <f>INDEX(技能效果!B:B,MATCH(技能效果等级!W1319,技能效果!AE:AE,0))</f>
        <v>130101501</v>
      </c>
      <c r="C1319" s="95" t="str">
        <f>INDEX(技能效果!C:C,MATCH(技能效果等级!B1319,技能效果!B:B,0))</f>
        <v>阎巧巧技能1伤害</v>
      </c>
      <c r="D1319" s="96" t="s">
        <v>873</v>
      </c>
      <c r="E1319" s="95">
        <v>2</v>
      </c>
      <c r="F1319" s="95">
        <f>INDEX(技能效果!H:H,MATCH(技能效果等级!B1319,技能效果!B:B,0))</f>
        <v>1001</v>
      </c>
      <c r="G1319" s="95">
        <f>IF(INDEX(技能效果!K:K,MATCH(B1319,技能效果!B:B,0))=0,INDEX(技能效果!I:I,MATCH(技能效果等级!B1319,技能效果!B:B,0)),INDEX(技能效果!I:I,MATCH(技能效果等级!B1319,技能效果!B:B,0))*VLOOKUP(E1319,技能数值计算!$C$19:$D$28,2,FALSE))</f>
        <v>1.08</v>
      </c>
      <c r="H1319" s="95">
        <f>INDEX(技能效果!J:J,MATCH(技能效果等级!B1319,技能效果!B:B,0))</f>
        <v>0</v>
      </c>
      <c r="I1319" s="97"/>
      <c r="J1319" s="97"/>
      <c r="K1319" s="97"/>
      <c r="L1319" s="97"/>
      <c r="M1319" s="97"/>
      <c r="N1319" s="96" t="str">
        <f>IF(INDEX(技能效果!L:L,MATCH(技能效果等级!B1319,技能效果!B:B,0))="","",INDEX(技能效果!L:L,MATCH(技能效果等级!B1319,技能效果!B:B,0)))</f>
        <v/>
      </c>
      <c r="O1319" s="95">
        <f>IF(INDEX(技能效果!N:N,MATCH(B1319,技能效果!B:B,0))=0,INDEX(技能效果!M:M,MATCH(技能效果等级!B1319,技能效果!B:B,0)),INDEX(技能效果!M:M,MATCH(技能效果等级!B1319,技能效果!B:B,0))*VLOOKUP(E1319,技能数值计算!$C$19:$D$28,2,FALSE))</f>
        <v>0</v>
      </c>
      <c r="P1319" s="97"/>
      <c r="Q1319" s="97"/>
      <c r="R1319" s="95" t="str">
        <f>IF(INDEX(技能效果!O:O,MATCH(技能效果等级!B1319,技能效果!B:B,0))="","",INDEX(技能效果!O:O,MATCH(技能效果等级!B1319,技能效果!B:B,0)))</f>
        <v/>
      </c>
      <c r="S1319" s="97"/>
      <c r="T1319" s="97"/>
      <c r="U1319" s="97"/>
      <c r="V1319" s="96" t="str">
        <f>IF(INDEX(技能效果!AF:AF,MATCH(技能效果等级!B1319,技能效果!B:B,0))="","",INDEX(技能效果!AF:AF,MATCH(技能效果等级!B1319,技能效果!B:B,0)))</f>
        <v/>
      </c>
      <c r="W1319" s="95">
        <f t="shared" si="18"/>
        <v>123</v>
      </c>
      <c r="X1319" s="97"/>
      <c r="Y1319" s="97"/>
    </row>
    <row r="1320" spans="1:25" ht="16.5" x14ac:dyDescent="0.2">
      <c r="A1320" s="62">
        <v>1317</v>
      </c>
      <c r="B1320" s="95">
        <f>INDEX(技能效果!B:B,MATCH(技能效果等级!W1320,技能效果!AE:AE,0))</f>
        <v>130101501</v>
      </c>
      <c r="C1320" s="95" t="str">
        <f>INDEX(技能效果!C:C,MATCH(技能效果等级!B1320,技能效果!B:B,0))</f>
        <v>阎巧巧技能1伤害</v>
      </c>
      <c r="D1320" s="96" t="s">
        <v>873</v>
      </c>
      <c r="E1320" s="95">
        <v>3</v>
      </c>
      <c r="F1320" s="95">
        <f>INDEX(技能效果!H:H,MATCH(技能效果等级!B1320,技能效果!B:B,0))</f>
        <v>1001</v>
      </c>
      <c r="G1320" s="95">
        <f>IF(INDEX(技能效果!K:K,MATCH(B1320,技能效果!B:B,0))=0,INDEX(技能效果!I:I,MATCH(技能效果等级!B1320,技能效果!B:B,0)),INDEX(技能效果!I:I,MATCH(技能效果等级!B1320,技能效果!B:B,0))*VLOOKUP(E1320,技能数值计算!$C$19:$D$28,2,FALSE))</f>
        <v>1.1599999999999999</v>
      </c>
      <c r="H1320" s="95">
        <f>INDEX(技能效果!J:J,MATCH(技能效果等级!B1320,技能效果!B:B,0))</f>
        <v>0</v>
      </c>
      <c r="I1320" s="97"/>
      <c r="J1320" s="97"/>
      <c r="K1320" s="97"/>
      <c r="L1320" s="97"/>
      <c r="M1320" s="97"/>
      <c r="N1320" s="96" t="str">
        <f>IF(INDEX(技能效果!L:L,MATCH(技能效果等级!B1320,技能效果!B:B,0))="","",INDEX(技能效果!L:L,MATCH(技能效果等级!B1320,技能效果!B:B,0)))</f>
        <v/>
      </c>
      <c r="O1320" s="95">
        <f>IF(INDEX(技能效果!N:N,MATCH(B1320,技能效果!B:B,0))=0,INDEX(技能效果!M:M,MATCH(技能效果等级!B1320,技能效果!B:B,0)),INDEX(技能效果!M:M,MATCH(技能效果等级!B1320,技能效果!B:B,0))*VLOOKUP(E1320,技能数值计算!$C$19:$D$28,2,FALSE))</f>
        <v>0</v>
      </c>
      <c r="P1320" s="97"/>
      <c r="Q1320" s="97"/>
      <c r="R1320" s="95" t="str">
        <f>IF(INDEX(技能效果!O:O,MATCH(技能效果等级!B1320,技能效果!B:B,0))="","",INDEX(技能效果!O:O,MATCH(技能效果等级!B1320,技能效果!B:B,0)))</f>
        <v/>
      </c>
      <c r="S1320" s="97"/>
      <c r="T1320" s="97"/>
      <c r="U1320" s="97"/>
      <c r="V1320" s="96" t="str">
        <f>IF(INDEX(技能效果!AF:AF,MATCH(技能效果等级!B1320,技能效果!B:B,0))="","",INDEX(技能效果!AF:AF,MATCH(技能效果等级!B1320,技能效果!B:B,0)))</f>
        <v/>
      </c>
      <c r="W1320" s="95">
        <f t="shared" si="18"/>
        <v>123</v>
      </c>
      <c r="X1320" s="97"/>
      <c r="Y1320" s="97"/>
    </row>
    <row r="1321" spans="1:25" ht="16.5" x14ac:dyDescent="0.2">
      <c r="A1321" s="62">
        <v>1318</v>
      </c>
      <c r="B1321" s="95">
        <f>INDEX(技能效果!B:B,MATCH(技能效果等级!W1321,技能效果!AE:AE,0))</f>
        <v>130101501</v>
      </c>
      <c r="C1321" s="95" t="str">
        <f>INDEX(技能效果!C:C,MATCH(技能效果等级!B1321,技能效果!B:B,0))</f>
        <v>阎巧巧技能1伤害</v>
      </c>
      <c r="D1321" s="96" t="s">
        <v>873</v>
      </c>
      <c r="E1321" s="95">
        <v>4</v>
      </c>
      <c r="F1321" s="95">
        <f>INDEX(技能效果!H:H,MATCH(技能效果等级!B1321,技能效果!B:B,0))</f>
        <v>1001</v>
      </c>
      <c r="G1321" s="95">
        <f>IF(INDEX(技能效果!K:K,MATCH(B1321,技能效果!B:B,0))=0,INDEX(技能效果!I:I,MATCH(技能效果等级!B1321,技能效果!B:B,0)),INDEX(技能效果!I:I,MATCH(技能效果等级!B1321,技能效果!B:B,0))*VLOOKUP(E1321,技能数值计算!$C$19:$D$28,2,FALSE))</f>
        <v>1.24</v>
      </c>
      <c r="H1321" s="95">
        <f>INDEX(技能效果!J:J,MATCH(技能效果等级!B1321,技能效果!B:B,0))</f>
        <v>0</v>
      </c>
      <c r="I1321" s="97"/>
      <c r="J1321" s="97"/>
      <c r="K1321" s="97"/>
      <c r="L1321" s="97"/>
      <c r="M1321" s="97"/>
      <c r="N1321" s="96" t="str">
        <f>IF(INDEX(技能效果!L:L,MATCH(技能效果等级!B1321,技能效果!B:B,0))="","",INDEX(技能效果!L:L,MATCH(技能效果等级!B1321,技能效果!B:B,0)))</f>
        <v/>
      </c>
      <c r="O1321" s="95">
        <f>IF(INDEX(技能效果!N:N,MATCH(B1321,技能效果!B:B,0))=0,INDEX(技能效果!M:M,MATCH(技能效果等级!B1321,技能效果!B:B,0)),INDEX(技能效果!M:M,MATCH(技能效果等级!B1321,技能效果!B:B,0))*VLOOKUP(E1321,技能数值计算!$C$19:$D$28,2,FALSE))</f>
        <v>0</v>
      </c>
      <c r="P1321" s="97"/>
      <c r="Q1321" s="97"/>
      <c r="R1321" s="95" t="str">
        <f>IF(INDEX(技能效果!O:O,MATCH(技能效果等级!B1321,技能效果!B:B,0))="","",INDEX(技能效果!O:O,MATCH(技能效果等级!B1321,技能效果!B:B,0)))</f>
        <v/>
      </c>
      <c r="S1321" s="97"/>
      <c r="T1321" s="97"/>
      <c r="U1321" s="97"/>
      <c r="V1321" s="96" t="str">
        <f>IF(INDEX(技能效果!AF:AF,MATCH(技能效果等级!B1321,技能效果!B:B,0))="","",INDEX(技能效果!AF:AF,MATCH(技能效果等级!B1321,技能效果!B:B,0)))</f>
        <v/>
      </c>
      <c r="W1321" s="95">
        <f t="shared" si="18"/>
        <v>123</v>
      </c>
      <c r="X1321" s="97"/>
      <c r="Y1321" s="97"/>
    </row>
    <row r="1322" spans="1:25" ht="16.5" x14ac:dyDescent="0.2">
      <c r="A1322" s="62">
        <v>1319</v>
      </c>
      <c r="B1322" s="95">
        <f>INDEX(技能效果!B:B,MATCH(技能效果等级!W1322,技能效果!AE:AE,0))</f>
        <v>130101501</v>
      </c>
      <c r="C1322" s="95" t="str">
        <f>INDEX(技能效果!C:C,MATCH(技能效果等级!B1322,技能效果!B:B,0))</f>
        <v>阎巧巧技能1伤害</v>
      </c>
      <c r="D1322" s="96" t="s">
        <v>873</v>
      </c>
      <c r="E1322" s="95">
        <v>5</v>
      </c>
      <c r="F1322" s="95">
        <f>INDEX(技能效果!H:H,MATCH(技能效果等级!B1322,技能效果!B:B,0))</f>
        <v>1001</v>
      </c>
      <c r="G1322" s="95">
        <f>IF(INDEX(技能效果!K:K,MATCH(B1322,技能效果!B:B,0))=0,INDEX(技能效果!I:I,MATCH(技能效果等级!B1322,技能效果!B:B,0)),INDEX(技能效果!I:I,MATCH(技能效果等级!B1322,技能效果!B:B,0))*VLOOKUP(E1322,技能数值计算!$C$19:$D$28,2,FALSE))</f>
        <v>1.32</v>
      </c>
      <c r="H1322" s="95">
        <f>INDEX(技能效果!J:J,MATCH(技能效果等级!B1322,技能效果!B:B,0))</f>
        <v>0</v>
      </c>
      <c r="I1322" s="97"/>
      <c r="J1322" s="97"/>
      <c r="K1322" s="97"/>
      <c r="L1322" s="97"/>
      <c r="M1322" s="97"/>
      <c r="N1322" s="96" t="str">
        <f>IF(INDEX(技能效果!L:L,MATCH(技能效果等级!B1322,技能效果!B:B,0))="","",INDEX(技能效果!L:L,MATCH(技能效果等级!B1322,技能效果!B:B,0)))</f>
        <v/>
      </c>
      <c r="O1322" s="95">
        <f>IF(INDEX(技能效果!N:N,MATCH(B1322,技能效果!B:B,0))=0,INDEX(技能效果!M:M,MATCH(技能效果等级!B1322,技能效果!B:B,0)),INDEX(技能效果!M:M,MATCH(技能效果等级!B1322,技能效果!B:B,0))*VLOOKUP(E1322,技能数值计算!$C$19:$D$28,2,FALSE))</f>
        <v>0</v>
      </c>
      <c r="P1322" s="97"/>
      <c r="Q1322" s="97"/>
      <c r="R1322" s="95" t="str">
        <f>IF(INDEX(技能效果!O:O,MATCH(技能效果等级!B1322,技能效果!B:B,0))="","",INDEX(技能效果!O:O,MATCH(技能效果等级!B1322,技能效果!B:B,0)))</f>
        <v/>
      </c>
      <c r="S1322" s="97"/>
      <c r="T1322" s="97"/>
      <c r="U1322" s="97"/>
      <c r="V1322" s="96" t="str">
        <f>IF(INDEX(技能效果!AF:AF,MATCH(技能效果等级!B1322,技能效果!B:B,0))="","",INDEX(技能效果!AF:AF,MATCH(技能效果等级!B1322,技能效果!B:B,0)))</f>
        <v/>
      </c>
      <c r="W1322" s="95">
        <f t="shared" si="18"/>
        <v>123</v>
      </c>
      <c r="X1322" s="97"/>
      <c r="Y1322" s="97"/>
    </row>
    <row r="1323" spans="1:25" ht="16.5" x14ac:dyDescent="0.2">
      <c r="A1323" s="62">
        <v>1320</v>
      </c>
      <c r="B1323" s="95">
        <f>INDEX(技能效果!B:B,MATCH(技能效果等级!W1323,技能效果!AE:AE,0))</f>
        <v>130101501</v>
      </c>
      <c r="C1323" s="95" t="str">
        <f>INDEX(技能效果!C:C,MATCH(技能效果等级!B1323,技能效果!B:B,0))</f>
        <v>阎巧巧技能1伤害</v>
      </c>
      <c r="D1323" s="96" t="s">
        <v>873</v>
      </c>
      <c r="E1323" s="95">
        <v>6</v>
      </c>
      <c r="F1323" s="95">
        <f>INDEX(技能效果!H:H,MATCH(技能效果等级!B1323,技能效果!B:B,0))</f>
        <v>1001</v>
      </c>
      <c r="G1323" s="95">
        <f>IF(INDEX(技能效果!K:K,MATCH(B1323,技能效果!B:B,0))=0,INDEX(技能效果!I:I,MATCH(技能效果等级!B1323,技能效果!B:B,0)),INDEX(技能效果!I:I,MATCH(技能效果等级!B1323,技能效果!B:B,0))*VLOOKUP(E1323,技能数值计算!$C$19:$D$28,2,FALSE))</f>
        <v>1.44</v>
      </c>
      <c r="H1323" s="95">
        <f>INDEX(技能效果!J:J,MATCH(技能效果等级!B1323,技能效果!B:B,0))</f>
        <v>0</v>
      </c>
      <c r="I1323" s="97"/>
      <c r="J1323" s="97"/>
      <c r="K1323" s="97"/>
      <c r="L1323" s="97"/>
      <c r="M1323" s="97"/>
      <c r="N1323" s="96" t="str">
        <f>IF(INDEX(技能效果!L:L,MATCH(技能效果等级!B1323,技能效果!B:B,0))="","",INDEX(技能效果!L:L,MATCH(技能效果等级!B1323,技能效果!B:B,0)))</f>
        <v/>
      </c>
      <c r="O1323" s="95">
        <f>IF(INDEX(技能效果!N:N,MATCH(B1323,技能效果!B:B,0))=0,INDEX(技能效果!M:M,MATCH(技能效果等级!B1323,技能效果!B:B,0)),INDEX(技能效果!M:M,MATCH(技能效果等级!B1323,技能效果!B:B,0))*VLOOKUP(E1323,技能数值计算!$C$19:$D$28,2,FALSE))</f>
        <v>0</v>
      </c>
      <c r="P1323" s="97"/>
      <c r="Q1323" s="97"/>
      <c r="R1323" s="95" t="str">
        <f>IF(INDEX(技能效果!O:O,MATCH(技能效果等级!B1323,技能效果!B:B,0))="","",INDEX(技能效果!O:O,MATCH(技能效果等级!B1323,技能效果!B:B,0)))</f>
        <v/>
      </c>
      <c r="S1323" s="97"/>
      <c r="T1323" s="97"/>
      <c r="U1323" s="97"/>
      <c r="V1323" s="96" t="str">
        <f>IF(INDEX(技能效果!AF:AF,MATCH(技能效果等级!B1323,技能效果!B:B,0))="","",INDEX(技能效果!AF:AF,MATCH(技能效果等级!B1323,技能效果!B:B,0)))</f>
        <v/>
      </c>
      <c r="W1323" s="95">
        <f t="shared" si="18"/>
        <v>123</v>
      </c>
      <c r="X1323" s="97"/>
      <c r="Y1323" s="97"/>
    </row>
    <row r="1324" spans="1:25" ht="16.5" x14ac:dyDescent="0.2">
      <c r="A1324" s="62">
        <v>1321</v>
      </c>
      <c r="B1324" s="95">
        <f>INDEX(技能效果!B:B,MATCH(技能效果等级!W1324,技能效果!AE:AE,0))</f>
        <v>130101501</v>
      </c>
      <c r="C1324" s="95" t="str">
        <f>INDEX(技能效果!C:C,MATCH(技能效果等级!B1324,技能效果!B:B,0))</f>
        <v>阎巧巧技能1伤害</v>
      </c>
      <c r="D1324" s="96" t="s">
        <v>873</v>
      </c>
      <c r="E1324" s="95">
        <v>7</v>
      </c>
      <c r="F1324" s="95">
        <f>INDEX(技能效果!H:H,MATCH(技能效果等级!B1324,技能效果!B:B,0))</f>
        <v>1001</v>
      </c>
      <c r="G1324" s="95">
        <f>IF(INDEX(技能效果!K:K,MATCH(B1324,技能效果!B:B,0))=0,INDEX(技能效果!I:I,MATCH(技能效果等级!B1324,技能效果!B:B,0)),INDEX(技能效果!I:I,MATCH(技能效果等级!B1324,技能效果!B:B,0))*VLOOKUP(E1324,技能数值计算!$C$19:$D$28,2,FALSE))</f>
        <v>1.56</v>
      </c>
      <c r="H1324" s="95">
        <f>INDEX(技能效果!J:J,MATCH(技能效果等级!B1324,技能效果!B:B,0))</f>
        <v>0</v>
      </c>
      <c r="I1324" s="97"/>
      <c r="J1324" s="97"/>
      <c r="K1324" s="97"/>
      <c r="L1324" s="97"/>
      <c r="M1324" s="97"/>
      <c r="N1324" s="96" t="str">
        <f>IF(INDEX(技能效果!L:L,MATCH(技能效果等级!B1324,技能效果!B:B,0))="","",INDEX(技能效果!L:L,MATCH(技能效果等级!B1324,技能效果!B:B,0)))</f>
        <v/>
      </c>
      <c r="O1324" s="95">
        <f>IF(INDEX(技能效果!N:N,MATCH(B1324,技能效果!B:B,0))=0,INDEX(技能效果!M:M,MATCH(技能效果等级!B1324,技能效果!B:B,0)),INDEX(技能效果!M:M,MATCH(技能效果等级!B1324,技能效果!B:B,0))*VLOOKUP(E1324,技能数值计算!$C$19:$D$28,2,FALSE))</f>
        <v>0</v>
      </c>
      <c r="P1324" s="97"/>
      <c r="Q1324" s="97"/>
      <c r="R1324" s="95" t="str">
        <f>IF(INDEX(技能效果!O:O,MATCH(技能效果等级!B1324,技能效果!B:B,0))="","",INDEX(技能效果!O:O,MATCH(技能效果等级!B1324,技能效果!B:B,0)))</f>
        <v/>
      </c>
      <c r="S1324" s="97"/>
      <c r="T1324" s="97"/>
      <c r="U1324" s="97"/>
      <c r="V1324" s="96" t="str">
        <f>IF(INDEX(技能效果!AF:AF,MATCH(技能效果等级!B1324,技能效果!B:B,0))="","",INDEX(技能效果!AF:AF,MATCH(技能效果等级!B1324,技能效果!B:B,0)))</f>
        <v/>
      </c>
      <c r="W1324" s="95">
        <f t="shared" si="18"/>
        <v>123</v>
      </c>
      <c r="X1324" s="97"/>
      <c r="Y1324" s="97"/>
    </row>
    <row r="1325" spans="1:25" ht="16.5" x14ac:dyDescent="0.2">
      <c r="A1325" s="62">
        <v>1322</v>
      </c>
      <c r="B1325" s="95">
        <f>INDEX(技能效果!B:B,MATCH(技能效果等级!W1325,技能效果!AE:AE,0))</f>
        <v>130101501</v>
      </c>
      <c r="C1325" s="95" t="str">
        <f>INDEX(技能效果!C:C,MATCH(技能效果等级!B1325,技能效果!B:B,0))</f>
        <v>阎巧巧技能1伤害</v>
      </c>
      <c r="D1325" s="96" t="s">
        <v>873</v>
      </c>
      <c r="E1325" s="95">
        <v>8</v>
      </c>
      <c r="F1325" s="95">
        <f>INDEX(技能效果!H:H,MATCH(技能效果等级!B1325,技能效果!B:B,0))</f>
        <v>1001</v>
      </c>
      <c r="G1325" s="95">
        <f>IF(INDEX(技能效果!K:K,MATCH(B1325,技能效果!B:B,0))=0,INDEX(技能效果!I:I,MATCH(技能效果等级!B1325,技能效果!B:B,0)),INDEX(技能效果!I:I,MATCH(技能效果等级!B1325,技能效果!B:B,0))*VLOOKUP(E1325,技能数值计算!$C$19:$D$28,2,FALSE))</f>
        <v>1.68</v>
      </c>
      <c r="H1325" s="95">
        <f>INDEX(技能效果!J:J,MATCH(技能效果等级!B1325,技能效果!B:B,0))</f>
        <v>0</v>
      </c>
      <c r="I1325" s="97"/>
      <c r="J1325" s="97"/>
      <c r="K1325" s="97"/>
      <c r="L1325" s="97"/>
      <c r="M1325" s="97"/>
      <c r="N1325" s="96" t="str">
        <f>IF(INDEX(技能效果!L:L,MATCH(技能效果等级!B1325,技能效果!B:B,0))="","",INDEX(技能效果!L:L,MATCH(技能效果等级!B1325,技能效果!B:B,0)))</f>
        <v/>
      </c>
      <c r="O1325" s="95">
        <f>IF(INDEX(技能效果!N:N,MATCH(B1325,技能效果!B:B,0))=0,INDEX(技能效果!M:M,MATCH(技能效果等级!B1325,技能效果!B:B,0)),INDEX(技能效果!M:M,MATCH(技能效果等级!B1325,技能效果!B:B,0))*VLOOKUP(E1325,技能数值计算!$C$19:$D$28,2,FALSE))</f>
        <v>0</v>
      </c>
      <c r="P1325" s="97"/>
      <c r="Q1325" s="97"/>
      <c r="R1325" s="95" t="str">
        <f>IF(INDEX(技能效果!O:O,MATCH(技能效果等级!B1325,技能效果!B:B,0))="","",INDEX(技能效果!O:O,MATCH(技能效果等级!B1325,技能效果!B:B,0)))</f>
        <v/>
      </c>
      <c r="S1325" s="97"/>
      <c r="T1325" s="97"/>
      <c r="U1325" s="97"/>
      <c r="V1325" s="96" t="str">
        <f>IF(INDEX(技能效果!AF:AF,MATCH(技能效果等级!B1325,技能效果!B:B,0))="","",INDEX(技能效果!AF:AF,MATCH(技能效果等级!B1325,技能效果!B:B,0)))</f>
        <v/>
      </c>
      <c r="W1325" s="95">
        <f t="shared" ref="W1325:W1388" si="19">W1315+1</f>
        <v>123</v>
      </c>
      <c r="X1325" s="97"/>
      <c r="Y1325" s="97"/>
    </row>
    <row r="1326" spans="1:25" ht="16.5" x14ac:dyDescent="0.2">
      <c r="A1326" s="62">
        <v>1323</v>
      </c>
      <c r="B1326" s="95">
        <f>INDEX(技能效果!B:B,MATCH(技能效果等级!W1326,技能效果!AE:AE,0))</f>
        <v>130101501</v>
      </c>
      <c r="C1326" s="95" t="str">
        <f>INDEX(技能效果!C:C,MATCH(技能效果等级!B1326,技能效果!B:B,0))</f>
        <v>阎巧巧技能1伤害</v>
      </c>
      <c r="D1326" s="96" t="s">
        <v>873</v>
      </c>
      <c r="E1326" s="95">
        <v>9</v>
      </c>
      <c r="F1326" s="95">
        <f>INDEX(技能效果!H:H,MATCH(技能效果等级!B1326,技能效果!B:B,0))</f>
        <v>1001</v>
      </c>
      <c r="G1326" s="95">
        <f>IF(INDEX(技能效果!K:K,MATCH(B1326,技能效果!B:B,0))=0,INDEX(技能效果!I:I,MATCH(技能效果等级!B1326,技能效果!B:B,0)),INDEX(技能效果!I:I,MATCH(技能效果等级!B1326,技能效果!B:B,0))*VLOOKUP(E1326,技能数值计算!$C$19:$D$28,2,FALSE))</f>
        <v>1.84</v>
      </c>
      <c r="H1326" s="95">
        <f>INDEX(技能效果!J:J,MATCH(技能效果等级!B1326,技能效果!B:B,0))</f>
        <v>0</v>
      </c>
      <c r="I1326" s="97"/>
      <c r="J1326" s="97"/>
      <c r="K1326" s="97"/>
      <c r="L1326" s="97"/>
      <c r="M1326" s="97"/>
      <c r="N1326" s="96" t="str">
        <f>IF(INDEX(技能效果!L:L,MATCH(技能效果等级!B1326,技能效果!B:B,0))="","",INDEX(技能效果!L:L,MATCH(技能效果等级!B1326,技能效果!B:B,0)))</f>
        <v/>
      </c>
      <c r="O1326" s="95">
        <f>IF(INDEX(技能效果!N:N,MATCH(B1326,技能效果!B:B,0))=0,INDEX(技能效果!M:M,MATCH(技能效果等级!B1326,技能效果!B:B,0)),INDEX(技能效果!M:M,MATCH(技能效果等级!B1326,技能效果!B:B,0))*VLOOKUP(E1326,技能数值计算!$C$19:$D$28,2,FALSE))</f>
        <v>0</v>
      </c>
      <c r="P1326" s="97"/>
      <c r="Q1326" s="97"/>
      <c r="R1326" s="95" t="str">
        <f>IF(INDEX(技能效果!O:O,MATCH(技能效果等级!B1326,技能效果!B:B,0))="","",INDEX(技能效果!O:O,MATCH(技能效果等级!B1326,技能效果!B:B,0)))</f>
        <v/>
      </c>
      <c r="S1326" s="97"/>
      <c r="T1326" s="97"/>
      <c r="U1326" s="97"/>
      <c r="V1326" s="96" t="str">
        <f>IF(INDEX(技能效果!AF:AF,MATCH(技能效果等级!B1326,技能效果!B:B,0))="","",INDEX(技能效果!AF:AF,MATCH(技能效果等级!B1326,技能效果!B:B,0)))</f>
        <v/>
      </c>
      <c r="W1326" s="95">
        <f t="shared" si="19"/>
        <v>123</v>
      </c>
      <c r="X1326" s="97"/>
      <c r="Y1326" s="97"/>
    </row>
    <row r="1327" spans="1:25" ht="16.5" x14ac:dyDescent="0.2">
      <c r="A1327" s="62">
        <v>1324</v>
      </c>
      <c r="B1327" s="95">
        <f>INDEX(技能效果!B:B,MATCH(技能效果等级!W1327,技能效果!AE:AE,0))</f>
        <v>130101501</v>
      </c>
      <c r="C1327" s="95" t="str">
        <f>INDEX(技能效果!C:C,MATCH(技能效果等级!B1327,技能效果!B:B,0))</f>
        <v>阎巧巧技能1伤害</v>
      </c>
      <c r="D1327" s="96" t="s">
        <v>873</v>
      </c>
      <c r="E1327" s="95">
        <v>10</v>
      </c>
      <c r="F1327" s="95">
        <f>INDEX(技能效果!H:H,MATCH(技能效果等级!B1327,技能效果!B:B,0))</f>
        <v>1001</v>
      </c>
      <c r="G1327" s="95">
        <f>IF(INDEX(技能效果!K:K,MATCH(B1327,技能效果!B:B,0))=0,INDEX(技能效果!I:I,MATCH(技能效果等级!B1327,技能效果!B:B,0)),INDEX(技能效果!I:I,MATCH(技能效果等级!B1327,技能效果!B:B,0))*VLOOKUP(E1327,技能数值计算!$C$19:$D$28,2,FALSE))</f>
        <v>2</v>
      </c>
      <c r="H1327" s="95">
        <f>INDEX(技能效果!J:J,MATCH(技能效果等级!B1327,技能效果!B:B,0))</f>
        <v>0</v>
      </c>
      <c r="I1327" s="97"/>
      <c r="J1327" s="97"/>
      <c r="K1327" s="97"/>
      <c r="L1327" s="97"/>
      <c r="M1327" s="97"/>
      <c r="N1327" s="96" t="str">
        <f>IF(INDEX(技能效果!L:L,MATCH(技能效果等级!B1327,技能效果!B:B,0))="","",INDEX(技能效果!L:L,MATCH(技能效果等级!B1327,技能效果!B:B,0)))</f>
        <v/>
      </c>
      <c r="O1327" s="95">
        <f>IF(INDEX(技能效果!N:N,MATCH(B1327,技能效果!B:B,0))=0,INDEX(技能效果!M:M,MATCH(技能效果等级!B1327,技能效果!B:B,0)),INDEX(技能效果!M:M,MATCH(技能效果等级!B1327,技能效果!B:B,0))*VLOOKUP(E1327,技能数值计算!$C$19:$D$28,2,FALSE))</f>
        <v>0</v>
      </c>
      <c r="P1327" s="97"/>
      <c r="Q1327" s="97"/>
      <c r="R1327" s="95" t="str">
        <f>IF(INDEX(技能效果!O:O,MATCH(技能效果等级!B1327,技能效果!B:B,0))="","",INDEX(技能效果!O:O,MATCH(技能效果等级!B1327,技能效果!B:B,0)))</f>
        <v/>
      </c>
      <c r="S1327" s="97"/>
      <c r="T1327" s="97"/>
      <c r="U1327" s="97"/>
      <c r="V1327" s="96" t="str">
        <f>IF(INDEX(技能效果!AF:AF,MATCH(技能效果等级!B1327,技能效果!B:B,0))="","",INDEX(技能效果!AF:AF,MATCH(技能效果等级!B1327,技能效果!B:B,0)))</f>
        <v/>
      </c>
      <c r="W1327" s="95">
        <f t="shared" si="19"/>
        <v>123</v>
      </c>
      <c r="X1327" s="97"/>
      <c r="Y1327" s="97"/>
    </row>
    <row r="1328" spans="1:25" ht="16.5" x14ac:dyDescent="0.2">
      <c r="A1328" s="62">
        <v>1325</v>
      </c>
      <c r="B1328" s="95">
        <f>INDEX(技能效果!B:B,MATCH(技能效果等级!W1328,技能效果!AE:AE,0))</f>
        <v>130101502</v>
      </c>
      <c r="C1328" s="95" t="str">
        <f>INDEX(技能效果!C:C,MATCH(技能效果等级!B1328,技能效果!B:B,0))</f>
        <v>阎巧巧技能1获得水晶</v>
      </c>
      <c r="D1328" s="96" t="s">
        <v>873</v>
      </c>
      <c r="E1328" s="95">
        <v>1</v>
      </c>
      <c r="F1328" s="95">
        <f>INDEX(技能效果!H:H,MATCH(技能效果等级!B1328,技能效果!B:B,0))</f>
        <v>3001</v>
      </c>
      <c r="G1328" s="95">
        <f>IF(INDEX(技能效果!K:K,MATCH(B1328,技能效果!B:B,0))=0,INDEX(技能效果!I:I,MATCH(技能效果等级!B1328,技能效果!B:B,0)),INDEX(技能效果!I:I,MATCH(技能效果等级!B1328,技能效果!B:B,0))*VLOOKUP(E1328,技能数值计算!$C$19:$D$28,2,FALSE))</f>
        <v>2</v>
      </c>
      <c r="H1328" s="95">
        <f>INDEX(技能效果!J:J,MATCH(技能效果等级!B1328,技能效果!B:B,0))</f>
        <v>2</v>
      </c>
      <c r="I1328" s="97"/>
      <c r="J1328" s="97"/>
      <c r="K1328" s="97"/>
      <c r="L1328" s="97"/>
      <c r="M1328" s="97"/>
      <c r="N1328" s="96" t="str">
        <f>IF(INDEX(技能效果!L:L,MATCH(技能效果等级!B1328,技能效果!B:B,0))="","",INDEX(技能效果!L:L,MATCH(技能效果等级!B1328,技能效果!B:B,0)))</f>
        <v/>
      </c>
      <c r="O1328" s="95">
        <f>IF(INDEX(技能效果!N:N,MATCH(B1328,技能效果!B:B,0))=0,INDEX(技能效果!M:M,MATCH(技能效果等级!B1328,技能效果!B:B,0)),INDEX(技能效果!M:M,MATCH(技能效果等级!B1328,技能效果!B:B,0))*VLOOKUP(E1328,技能数值计算!$C$19:$D$28,2,FALSE))</f>
        <v>0</v>
      </c>
      <c r="P1328" s="97"/>
      <c r="Q1328" s="97"/>
      <c r="R1328" s="95" t="str">
        <f>IF(INDEX(技能效果!O:O,MATCH(技能效果等级!B1328,技能效果!B:B,0))="","",INDEX(技能效果!O:O,MATCH(技能效果等级!B1328,技能效果!B:B,0)))</f>
        <v/>
      </c>
      <c r="S1328" s="97"/>
      <c r="T1328" s="97"/>
      <c r="U1328" s="97"/>
      <c r="V1328" s="96" t="str">
        <f>IF(INDEX(技能效果!AF:AF,MATCH(技能效果等级!B1328,技能效果!B:B,0))="","",INDEX(技能效果!AF:AF,MATCH(技能效果等级!B1328,技能效果!B:B,0)))</f>
        <v/>
      </c>
      <c r="W1328" s="95">
        <f t="shared" si="19"/>
        <v>124</v>
      </c>
      <c r="X1328" s="97"/>
      <c r="Y1328" s="97"/>
    </row>
    <row r="1329" spans="1:25" ht="16.5" x14ac:dyDescent="0.2">
      <c r="A1329" s="62">
        <v>1326</v>
      </c>
      <c r="B1329" s="95">
        <f>INDEX(技能效果!B:B,MATCH(技能效果等级!W1329,技能效果!AE:AE,0))</f>
        <v>130101502</v>
      </c>
      <c r="C1329" s="95" t="str">
        <f>INDEX(技能效果!C:C,MATCH(技能效果等级!B1329,技能效果!B:B,0))</f>
        <v>阎巧巧技能1获得水晶</v>
      </c>
      <c r="D1329" s="96" t="s">
        <v>873</v>
      </c>
      <c r="E1329" s="95">
        <v>2</v>
      </c>
      <c r="F1329" s="95">
        <f>INDEX(技能效果!H:H,MATCH(技能效果等级!B1329,技能效果!B:B,0))</f>
        <v>3001</v>
      </c>
      <c r="G1329" s="95">
        <f>IF(INDEX(技能效果!K:K,MATCH(B1329,技能效果!B:B,0))=0,INDEX(技能效果!I:I,MATCH(技能效果等级!B1329,技能效果!B:B,0)),INDEX(技能效果!I:I,MATCH(技能效果等级!B1329,技能效果!B:B,0))*VLOOKUP(E1329,技能数值计算!$C$19:$D$28,2,FALSE))</f>
        <v>2</v>
      </c>
      <c r="H1329" s="95">
        <f>INDEX(技能效果!J:J,MATCH(技能效果等级!B1329,技能效果!B:B,0))</f>
        <v>2</v>
      </c>
      <c r="I1329" s="97"/>
      <c r="J1329" s="97"/>
      <c r="K1329" s="97"/>
      <c r="L1329" s="97"/>
      <c r="M1329" s="97"/>
      <c r="N1329" s="96" t="str">
        <f>IF(INDEX(技能效果!L:L,MATCH(技能效果等级!B1329,技能效果!B:B,0))="","",INDEX(技能效果!L:L,MATCH(技能效果等级!B1329,技能效果!B:B,0)))</f>
        <v/>
      </c>
      <c r="O1329" s="95">
        <f>IF(INDEX(技能效果!N:N,MATCH(B1329,技能效果!B:B,0))=0,INDEX(技能效果!M:M,MATCH(技能效果等级!B1329,技能效果!B:B,0)),INDEX(技能效果!M:M,MATCH(技能效果等级!B1329,技能效果!B:B,0))*VLOOKUP(E1329,技能数值计算!$C$19:$D$28,2,FALSE))</f>
        <v>0</v>
      </c>
      <c r="P1329" s="97"/>
      <c r="Q1329" s="97"/>
      <c r="R1329" s="95" t="str">
        <f>IF(INDEX(技能效果!O:O,MATCH(技能效果等级!B1329,技能效果!B:B,0))="","",INDEX(技能效果!O:O,MATCH(技能效果等级!B1329,技能效果!B:B,0)))</f>
        <v/>
      </c>
      <c r="S1329" s="97"/>
      <c r="T1329" s="97"/>
      <c r="U1329" s="97"/>
      <c r="V1329" s="96" t="str">
        <f>IF(INDEX(技能效果!AF:AF,MATCH(技能效果等级!B1329,技能效果!B:B,0))="","",INDEX(技能效果!AF:AF,MATCH(技能效果等级!B1329,技能效果!B:B,0)))</f>
        <v/>
      </c>
      <c r="W1329" s="95">
        <f t="shared" si="19"/>
        <v>124</v>
      </c>
      <c r="X1329" s="97"/>
      <c r="Y1329" s="97"/>
    </row>
    <row r="1330" spans="1:25" ht="16.5" x14ac:dyDescent="0.2">
      <c r="A1330" s="62">
        <v>1327</v>
      </c>
      <c r="B1330" s="95">
        <f>INDEX(技能效果!B:B,MATCH(技能效果等级!W1330,技能效果!AE:AE,0))</f>
        <v>130101502</v>
      </c>
      <c r="C1330" s="95" t="str">
        <f>INDEX(技能效果!C:C,MATCH(技能效果等级!B1330,技能效果!B:B,0))</f>
        <v>阎巧巧技能1获得水晶</v>
      </c>
      <c r="D1330" s="96" t="s">
        <v>873</v>
      </c>
      <c r="E1330" s="95">
        <v>3</v>
      </c>
      <c r="F1330" s="95">
        <f>INDEX(技能效果!H:H,MATCH(技能效果等级!B1330,技能效果!B:B,0))</f>
        <v>3001</v>
      </c>
      <c r="G1330" s="95">
        <f>IF(INDEX(技能效果!K:K,MATCH(B1330,技能效果!B:B,0))=0,INDEX(技能效果!I:I,MATCH(技能效果等级!B1330,技能效果!B:B,0)),INDEX(技能效果!I:I,MATCH(技能效果等级!B1330,技能效果!B:B,0))*VLOOKUP(E1330,技能数值计算!$C$19:$D$28,2,FALSE))</f>
        <v>2</v>
      </c>
      <c r="H1330" s="95">
        <f>INDEX(技能效果!J:J,MATCH(技能效果等级!B1330,技能效果!B:B,0))</f>
        <v>2</v>
      </c>
      <c r="I1330" s="97"/>
      <c r="J1330" s="97"/>
      <c r="K1330" s="97"/>
      <c r="L1330" s="97"/>
      <c r="M1330" s="97"/>
      <c r="N1330" s="96" t="str">
        <f>IF(INDEX(技能效果!L:L,MATCH(技能效果等级!B1330,技能效果!B:B,0))="","",INDEX(技能效果!L:L,MATCH(技能效果等级!B1330,技能效果!B:B,0)))</f>
        <v/>
      </c>
      <c r="O1330" s="95">
        <f>IF(INDEX(技能效果!N:N,MATCH(B1330,技能效果!B:B,0))=0,INDEX(技能效果!M:M,MATCH(技能效果等级!B1330,技能效果!B:B,0)),INDEX(技能效果!M:M,MATCH(技能效果等级!B1330,技能效果!B:B,0))*VLOOKUP(E1330,技能数值计算!$C$19:$D$28,2,FALSE))</f>
        <v>0</v>
      </c>
      <c r="P1330" s="97"/>
      <c r="Q1330" s="97"/>
      <c r="R1330" s="95" t="str">
        <f>IF(INDEX(技能效果!O:O,MATCH(技能效果等级!B1330,技能效果!B:B,0))="","",INDEX(技能效果!O:O,MATCH(技能效果等级!B1330,技能效果!B:B,0)))</f>
        <v/>
      </c>
      <c r="S1330" s="97"/>
      <c r="T1330" s="97"/>
      <c r="U1330" s="97"/>
      <c r="V1330" s="96" t="str">
        <f>IF(INDEX(技能效果!AF:AF,MATCH(技能效果等级!B1330,技能效果!B:B,0))="","",INDEX(技能效果!AF:AF,MATCH(技能效果等级!B1330,技能效果!B:B,0)))</f>
        <v/>
      </c>
      <c r="W1330" s="95">
        <f t="shared" si="19"/>
        <v>124</v>
      </c>
      <c r="X1330" s="97"/>
      <c r="Y1330" s="97"/>
    </row>
    <row r="1331" spans="1:25" ht="16.5" x14ac:dyDescent="0.2">
      <c r="A1331" s="62">
        <v>1328</v>
      </c>
      <c r="B1331" s="95">
        <f>INDEX(技能效果!B:B,MATCH(技能效果等级!W1331,技能效果!AE:AE,0))</f>
        <v>130101502</v>
      </c>
      <c r="C1331" s="95" t="str">
        <f>INDEX(技能效果!C:C,MATCH(技能效果等级!B1331,技能效果!B:B,0))</f>
        <v>阎巧巧技能1获得水晶</v>
      </c>
      <c r="D1331" s="96" t="s">
        <v>873</v>
      </c>
      <c r="E1331" s="95">
        <v>4</v>
      </c>
      <c r="F1331" s="95">
        <f>INDEX(技能效果!H:H,MATCH(技能效果等级!B1331,技能效果!B:B,0))</f>
        <v>3001</v>
      </c>
      <c r="G1331" s="95">
        <f>IF(INDEX(技能效果!K:K,MATCH(B1331,技能效果!B:B,0))=0,INDEX(技能效果!I:I,MATCH(技能效果等级!B1331,技能效果!B:B,0)),INDEX(技能效果!I:I,MATCH(技能效果等级!B1331,技能效果!B:B,0))*VLOOKUP(E1331,技能数值计算!$C$19:$D$28,2,FALSE))</f>
        <v>2</v>
      </c>
      <c r="H1331" s="95">
        <f>INDEX(技能效果!J:J,MATCH(技能效果等级!B1331,技能效果!B:B,0))</f>
        <v>2</v>
      </c>
      <c r="I1331" s="97"/>
      <c r="J1331" s="97"/>
      <c r="K1331" s="97"/>
      <c r="L1331" s="97"/>
      <c r="M1331" s="97"/>
      <c r="N1331" s="96" t="str">
        <f>IF(INDEX(技能效果!L:L,MATCH(技能效果等级!B1331,技能效果!B:B,0))="","",INDEX(技能效果!L:L,MATCH(技能效果等级!B1331,技能效果!B:B,0)))</f>
        <v/>
      </c>
      <c r="O1331" s="95">
        <f>IF(INDEX(技能效果!N:N,MATCH(B1331,技能效果!B:B,0))=0,INDEX(技能效果!M:M,MATCH(技能效果等级!B1331,技能效果!B:B,0)),INDEX(技能效果!M:M,MATCH(技能效果等级!B1331,技能效果!B:B,0))*VLOOKUP(E1331,技能数值计算!$C$19:$D$28,2,FALSE))</f>
        <v>0</v>
      </c>
      <c r="P1331" s="97"/>
      <c r="Q1331" s="97"/>
      <c r="R1331" s="95" t="str">
        <f>IF(INDEX(技能效果!O:O,MATCH(技能效果等级!B1331,技能效果!B:B,0))="","",INDEX(技能效果!O:O,MATCH(技能效果等级!B1331,技能效果!B:B,0)))</f>
        <v/>
      </c>
      <c r="S1331" s="97"/>
      <c r="T1331" s="97"/>
      <c r="U1331" s="97"/>
      <c r="V1331" s="96" t="str">
        <f>IF(INDEX(技能效果!AF:AF,MATCH(技能效果等级!B1331,技能效果!B:B,0))="","",INDEX(技能效果!AF:AF,MATCH(技能效果等级!B1331,技能效果!B:B,0)))</f>
        <v/>
      </c>
      <c r="W1331" s="95">
        <f t="shared" si="19"/>
        <v>124</v>
      </c>
      <c r="X1331" s="97"/>
      <c r="Y1331" s="97"/>
    </row>
    <row r="1332" spans="1:25" ht="16.5" x14ac:dyDescent="0.2">
      <c r="A1332" s="62">
        <v>1329</v>
      </c>
      <c r="B1332" s="95">
        <f>INDEX(技能效果!B:B,MATCH(技能效果等级!W1332,技能效果!AE:AE,0))</f>
        <v>130101502</v>
      </c>
      <c r="C1332" s="95" t="str">
        <f>INDEX(技能效果!C:C,MATCH(技能效果等级!B1332,技能效果!B:B,0))</f>
        <v>阎巧巧技能1获得水晶</v>
      </c>
      <c r="D1332" s="96" t="s">
        <v>873</v>
      </c>
      <c r="E1332" s="95">
        <v>5</v>
      </c>
      <c r="F1332" s="95">
        <f>INDEX(技能效果!H:H,MATCH(技能效果等级!B1332,技能效果!B:B,0))</f>
        <v>3001</v>
      </c>
      <c r="G1332" s="95">
        <f>IF(INDEX(技能效果!K:K,MATCH(B1332,技能效果!B:B,0))=0,INDEX(技能效果!I:I,MATCH(技能效果等级!B1332,技能效果!B:B,0)),INDEX(技能效果!I:I,MATCH(技能效果等级!B1332,技能效果!B:B,0))*VLOOKUP(E1332,技能数值计算!$C$19:$D$28,2,FALSE))</f>
        <v>2</v>
      </c>
      <c r="H1332" s="95">
        <f>INDEX(技能效果!J:J,MATCH(技能效果等级!B1332,技能效果!B:B,0))</f>
        <v>2</v>
      </c>
      <c r="I1332" s="97"/>
      <c r="J1332" s="97"/>
      <c r="K1332" s="97"/>
      <c r="L1332" s="97"/>
      <c r="M1332" s="97"/>
      <c r="N1332" s="96" t="str">
        <f>IF(INDEX(技能效果!L:L,MATCH(技能效果等级!B1332,技能效果!B:B,0))="","",INDEX(技能效果!L:L,MATCH(技能效果等级!B1332,技能效果!B:B,0)))</f>
        <v/>
      </c>
      <c r="O1332" s="95">
        <f>IF(INDEX(技能效果!N:N,MATCH(B1332,技能效果!B:B,0))=0,INDEX(技能效果!M:M,MATCH(技能效果等级!B1332,技能效果!B:B,0)),INDEX(技能效果!M:M,MATCH(技能效果等级!B1332,技能效果!B:B,0))*VLOOKUP(E1332,技能数值计算!$C$19:$D$28,2,FALSE))</f>
        <v>0</v>
      </c>
      <c r="P1332" s="97"/>
      <c r="Q1332" s="97"/>
      <c r="R1332" s="95" t="str">
        <f>IF(INDEX(技能效果!O:O,MATCH(技能效果等级!B1332,技能效果!B:B,0))="","",INDEX(技能效果!O:O,MATCH(技能效果等级!B1332,技能效果!B:B,0)))</f>
        <v/>
      </c>
      <c r="S1332" s="97"/>
      <c r="T1332" s="97"/>
      <c r="U1332" s="97"/>
      <c r="V1332" s="96" t="str">
        <f>IF(INDEX(技能效果!AF:AF,MATCH(技能效果等级!B1332,技能效果!B:B,0))="","",INDEX(技能效果!AF:AF,MATCH(技能效果等级!B1332,技能效果!B:B,0)))</f>
        <v/>
      </c>
      <c r="W1332" s="95">
        <f t="shared" si="19"/>
        <v>124</v>
      </c>
      <c r="X1332" s="97"/>
      <c r="Y1332" s="97"/>
    </row>
    <row r="1333" spans="1:25" ht="16.5" x14ac:dyDescent="0.2">
      <c r="A1333" s="62">
        <v>1330</v>
      </c>
      <c r="B1333" s="95">
        <f>INDEX(技能效果!B:B,MATCH(技能效果等级!W1333,技能效果!AE:AE,0))</f>
        <v>130101502</v>
      </c>
      <c r="C1333" s="95" t="str">
        <f>INDEX(技能效果!C:C,MATCH(技能效果等级!B1333,技能效果!B:B,0))</f>
        <v>阎巧巧技能1获得水晶</v>
      </c>
      <c r="D1333" s="96" t="s">
        <v>873</v>
      </c>
      <c r="E1333" s="95">
        <v>6</v>
      </c>
      <c r="F1333" s="95">
        <f>INDEX(技能效果!H:H,MATCH(技能效果等级!B1333,技能效果!B:B,0))</f>
        <v>3001</v>
      </c>
      <c r="G1333" s="95">
        <f>IF(INDEX(技能效果!K:K,MATCH(B1333,技能效果!B:B,0))=0,INDEX(技能效果!I:I,MATCH(技能效果等级!B1333,技能效果!B:B,0)),INDEX(技能效果!I:I,MATCH(技能效果等级!B1333,技能效果!B:B,0))*VLOOKUP(E1333,技能数值计算!$C$19:$D$28,2,FALSE))</f>
        <v>2</v>
      </c>
      <c r="H1333" s="95">
        <f>INDEX(技能效果!J:J,MATCH(技能效果等级!B1333,技能效果!B:B,0))</f>
        <v>2</v>
      </c>
      <c r="I1333" s="97"/>
      <c r="J1333" s="97"/>
      <c r="K1333" s="97"/>
      <c r="L1333" s="97"/>
      <c r="M1333" s="97"/>
      <c r="N1333" s="96" t="str">
        <f>IF(INDEX(技能效果!L:L,MATCH(技能效果等级!B1333,技能效果!B:B,0))="","",INDEX(技能效果!L:L,MATCH(技能效果等级!B1333,技能效果!B:B,0)))</f>
        <v/>
      </c>
      <c r="O1333" s="95">
        <f>IF(INDEX(技能效果!N:N,MATCH(B1333,技能效果!B:B,0))=0,INDEX(技能效果!M:M,MATCH(技能效果等级!B1333,技能效果!B:B,0)),INDEX(技能效果!M:M,MATCH(技能效果等级!B1333,技能效果!B:B,0))*VLOOKUP(E1333,技能数值计算!$C$19:$D$28,2,FALSE))</f>
        <v>0</v>
      </c>
      <c r="P1333" s="97"/>
      <c r="Q1333" s="97"/>
      <c r="R1333" s="95" t="str">
        <f>IF(INDEX(技能效果!O:O,MATCH(技能效果等级!B1333,技能效果!B:B,0))="","",INDEX(技能效果!O:O,MATCH(技能效果等级!B1333,技能效果!B:B,0)))</f>
        <v/>
      </c>
      <c r="S1333" s="97"/>
      <c r="T1333" s="97"/>
      <c r="U1333" s="97"/>
      <c r="V1333" s="96" t="str">
        <f>IF(INDEX(技能效果!AF:AF,MATCH(技能效果等级!B1333,技能效果!B:B,0))="","",INDEX(技能效果!AF:AF,MATCH(技能效果等级!B1333,技能效果!B:B,0)))</f>
        <v/>
      </c>
      <c r="W1333" s="95">
        <f t="shared" si="19"/>
        <v>124</v>
      </c>
      <c r="X1333" s="97"/>
      <c r="Y1333" s="97"/>
    </row>
    <row r="1334" spans="1:25" ht="16.5" x14ac:dyDescent="0.2">
      <c r="A1334" s="62">
        <v>1331</v>
      </c>
      <c r="B1334" s="95">
        <f>INDEX(技能效果!B:B,MATCH(技能效果等级!W1334,技能效果!AE:AE,0))</f>
        <v>130101502</v>
      </c>
      <c r="C1334" s="95" t="str">
        <f>INDEX(技能效果!C:C,MATCH(技能效果等级!B1334,技能效果!B:B,0))</f>
        <v>阎巧巧技能1获得水晶</v>
      </c>
      <c r="D1334" s="96" t="s">
        <v>873</v>
      </c>
      <c r="E1334" s="95">
        <v>7</v>
      </c>
      <c r="F1334" s="95">
        <f>INDEX(技能效果!H:H,MATCH(技能效果等级!B1334,技能效果!B:B,0))</f>
        <v>3001</v>
      </c>
      <c r="G1334" s="95">
        <f>IF(INDEX(技能效果!K:K,MATCH(B1334,技能效果!B:B,0))=0,INDEX(技能效果!I:I,MATCH(技能效果等级!B1334,技能效果!B:B,0)),INDEX(技能效果!I:I,MATCH(技能效果等级!B1334,技能效果!B:B,0))*VLOOKUP(E1334,技能数值计算!$C$19:$D$28,2,FALSE))</f>
        <v>2</v>
      </c>
      <c r="H1334" s="95">
        <f>INDEX(技能效果!J:J,MATCH(技能效果等级!B1334,技能效果!B:B,0))</f>
        <v>2</v>
      </c>
      <c r="I1334" s="97"/>
      <c r="J1334" s="97"/>
      <c r="K1334" s="97"/>
      <c r="L1334" s="97"/>
      <c r="M1334" s="97"/>
      <c r="N1334" s="96" t="str">
        <f>IF(INDEX(技能效果!L:L,MATCH(技能效果等级!B1334,技能效果!B:B,0))="","",INDEX(技能效果!L:L,MATCH(技能效果等级!B1334,技能效果!B:B,0)))</f>
        <v/>
      </c>
      <c r="O1334" s="95">
        <f>IF(INDEX(技能效果!N:N,MATCH(B1334,技能效果!B:B,0))=0,INDEX(技能效果!M:M,MATCH(技能效果等级!B1334,技能效果!B:B,0)),INDEX(技能效果!M:M,MATCH(技能效果等级!B1334,技能效果!B:B,0))*VLOOKUP(E1334,技能数值计算!$C$19:$D$28,2,FALSE))</f>
        <v>0</v>
      </c>
      <c r="P1334" s="97"/>
      <c r="Q1334" s="97"/>
      <c r="R1334" s="95" t="str">
        <f>IF(INDEX(技能效果!O:O,MATCH(技能效果等级!B1334,技能效果!B:B,0))="","",INDEX(技能效果!O:O,MATCH(技能效果等级!B1334,技能效果!B:B,0)))</f>
        <v/>
      </c>
      <c r="S1334" s="97"/>
      <c r="T1334" s="97"/>
      <c r="U1334" s="97"/>
      <c r="V1334" s="96" t="str">
        <f>IF(INDEX(技能效果!AF:AF,MATCH(技能效果等级!B1334,技能效果!B:B,0))="","",INDEX(技能效果!AF:AF,MATCH(技能效果等级!B1334,技能效果!B:B,0)))</f>
        <v/>
      </c>
      <c r="W1334" s="95">
        <f t="shared" si="19"/>
        <v>124</v>
      </c>
      <c r="X1334" s="97"/>
      <c r="Y1334" s="97"/>
    </row>
    <row r="1335" spans="1:25" ht="16.5" x14ac:dyDescent="0.2">
      <c r="A1335" s="62">
        <v>1332</v>
      </c>
      <c r="B1335" s="95">
        <f>INDEX(技能效果!B:B,MATCH(技能效果等级!W1335,技能效果!AE:AE,0))</f>
        <v>130101502</v>
      </c>
      <c r="C1335" s="95" t="str">
        <f>INDEX(技能效果!C:C,MATCH(技能效果等级!B1335,技能效果!B:B,0))</f>
        <v>阎巧巧技能1获得水晶</v>
      </c>
      <c r="D1335" s="96" t="s">
        <v>873</v>
      </c>
      <c r="E1335" s="95">
        <v>8</v>
      </c>
      <c r="F1335" s="95">
        <f>INDEX(技能效果!H:H,MATCH(技能效果等级!B1335,技能效果!B:B,0))</f>
        <v>3001</v>
      </c>
      <c r="G1335" s="95">
        <f>IF(INDEX(技能效果!K:K,MATCH(B1335,技能效果!B:B,0))=0,INDEX(技能效果!I:I,MATCH(技能效果等级!B1335,技能效果!B:B,0)),INDEX(技能效果!I:I,MATCH(技能效果等级!B1335,技能效果!B:B,0))*VLOOKUP(E1335,技能数值计算!$C$19:$D$28,2,FALSE))</f>
        <v>2</v>
      </c>
      <c r="H1335" s="95">
        <f>INDEX(技能效果!J:J,MATCH(技能效果等级!B1335,技能效果!B:B,0))</f>
        <v>2</v>
      </c>
      <c r="I1335" s="97"/>
      <c r="J1335" s="97"/>
      <c r="K1335" s="97"/>
      <c r="L1335" s="97"/>
      <c r="M1335" s="97"/>
      <c r="N1335" s="96" t="str">
        <f>IF(INDEX(技能效果!L:L,MATCH(技能效果等级!B1335,技能效果!B:B,0))="","",INDEX(技能效果!L:L,MATCH(技能效果等级!B1335,技能效果!B:B,0)))</f>
        <v/>
      </c>
      <c r="O1335" s="95">
        <f>IF(INDEX(技能效果!N:N,MATCH(B1335,技能效果!B:B,0))=0,INDEX(技能效果!M:M,MATCH(技能效果等级!B1335,技能效果!B:B,0)),INDEX(技能效果!M:M,MATCH(技能效果等级!B1335,技能效果!B:B,0))*VLOOKUP(E1335,技能数值计算!$C$19:$D$28,2,FALSE))</f>
        <v>0</v>
      </c>
      <c r="P1335" s="97"/>
      <c r="Q1335" s="97"/>
      <c r="R1335" s="95" t="str">
        <f>IF(INDEX(技能效果!O:O,MATCH(技能效果等级!B1335,技能效果!B:B,0))="","",INDEX(技能效果!O:O,MATCH(技能效果等级!B1335,技能效果!B:B,0)))</f>
        <v/>
      </c>
      <c r="S1335" s="97"/>
      <c r="T1335" s="97"/>
      <c r="U1335" s="97"/>
      <c r="V1335" s="96" t="str">
        <f>IF(INDEX(技能效果!AF:AF,MATCH(技能效果等级!B1335,技能效果!B:B,0))="","",INDEX(技能效果!AF:AF,MATCH(技能效果等级!B1335,技能效果!B:B,0)))</f>
        <v/>
      </c>
      <c r="W1335" s="95">
        <f t="shared" si="19"/>
        <v>124</v>
      </c>
      <c r="X1335" s="97"/>
      <c r="Y1335" s="97"/>
    </row>
    <row r="1336" spans="1:25" ht="16.5" x14ac:dyDescent="0.2">
      <c r="A1336" s="62">
        <v>1333</v>
      </c>
      <c r="B1336" s="95">
        <f>INDEX(技能效果!B:B,MATCH(技能效果等级!W1336,技能效果!AE:AE,0))</f>
        <v>130101502</v>
      </c>
      <c r="C1336" s="95" t="str">
        <f>INDEX(技能效果!C:C,MATCH(技能效果等级!B1336,技能效果!B:B,0))</f>
        <v>阎巧巧技能1获得水晶</v>
      </c>
      <c r="D1336" s="96" t="s">
        <v>873</v>
      </c>
      <c r="E1336" s="95">
        <v>9</v>
      </c>
      <c r="F1336" s="95">
        <f>INDEX(技能效果!H:H,MATCH(技能效果等级!B1336,技能效果!B:B,0))</f>
        <v>3001</v>
      </c>
      <c r="G1336" s="95">
        <f>IF(INDEX(技能效果!K:K,MATCH(B1336,技能效果!B:B,0))=0,INDEX(技能效果!I:I,MATCH(技能效果等级!B1336,技能效果!B:B,0)),INDEX(技能效果!I:I,MATCH(技能效果等级!B1336,技能效果!B:B,0))*VLOOKUP(E1336,技能数值计算!$C$19:$D$28,2,FALSE))</f>
        <v>2</v>
      </c>
      <c r="H1336" s="95">
        <f>INDEX(技能效果!J:J,MATCH(技能效果等级!B1336,技能效果!B:B,0))</f>
        <v>2</v>
      </c>
      <c r="I1336" s="97"/>
      <c r="J1336" s="97"/>
      <c r="K1336" s="97"/>
      <c r="L1336" s="97"/>
      <c r="M1336" s="97"/>
      <c r="N1336" s="96" t="str">
        <f>IF(INDEX(技能效果!L:L,MATCH(技能效果等级!B1336,技能效果!B:B,0))="","",INDEX(技能效果!L:L,MATCH(技能效果等级!B1336,技能效果!B:B,0)))</f>
        <v/>
      </c>
      <c r="O1336" s="95">
        <f>IF(INDEX(技能效果!N:N,MATCH(B1336,技能效果!B:B,0))=0,INDEX(技能效果!M:M,MATCH(技能效果等级!B1336,技能效果!B:B,0)),INDEX(技能效果!M:M,MATCH(技能效果等级!B1336,技能效果!B:B,0))*VLOOKUP(E1336,技能数值计算!$C$19:$D$28,2,FALSE))</f>
        <v>0</v>
      </c>
      <c r="P1336" s="97"/>
      <c r="Q1336" s="97"/>
      <c r="R1336" s="95" t="str">
        <f>IF(INDEX(技能效果!O:O,MATCH(技能效果等级!B1336,技能效果!B:B,0))="","",INDEX(技能效果!O:O,MATCH(技能效果等级!B1336,技能效果!B:B,0)))</f>
        <v/>
      </c>
      <c r="S1336" s="97"/>
      <c r="T1336" s="97"/>
      <c r="U1336" s="97"/>
      <c r="V1336" s="96" t="str">
        <f>IF(INDEX(技能效果!AF:AF,MATCH(技能效果等级!B1336,技能效果!B:B,0))="","",INDEX(技能效果!AF:AF,MATCH(技能效果等级!B1336,技能效果!B:B,0)))</f>
        <v/>
      </c>
      <c r="W1336" s="95">
        <f t="shared" si="19"/>
        <v>124</v>
      </c>
      <c r="X1336" s="97"/>
      <c r="Y1336" s="97"/>
    </row>
    <row r="1337" spans="1:25" ht="16.5" x14ac:dyDescent="0.2">
      <c r="A1337" s="62">
        <v>1334</v>
      </c>
      <c r="B1337" s="95">
        <f>INDEX(技能效果!B:B,MATCH(技能效果等级!W1337,技能效果!AE:AE,0))</f>
        <v>130101502</v>
      </c>
      <c r="C1337" s="95" t="str">
        <f>INDEX(技能效果!C:C,MATCH(技能效果等级!B1337,技能效果!B:B,0))</f>
        <v>阎巧巧技能1获得水晶</v>
      </c>
      <c r="D1337" s="96" t="s">
        <v>873</v>
      </c>
      <c r="E1337" s="95">
        <v>10</v>
      </c>
      <c r="F1337" s="95">
        <f>INDEX(技能效果!H:H,MATCH(技能效果等级!B1337,技能效果!B:B,0))</f>
        <v>3001</v>
      </c>
      <c r="G1337" s="95">
        <f>IF(INDEX(技能效果!K:K,MATCH(B1337,技能效果!B:B,0))=0,INDEX(技能效果!I:I,MATCH(技能效果等级!B1337,技能效果!B:B,0)),INDEX(技能效果!I:I,MATCH(技能效果等级!B1337,技能效果!B:B,0))*VLOOKUP(E1337,技能数值计算!$C$19:$D$28,2,FALSE))</f>
        <v>2</v>
      </c>
      <c r="H1337" s="95">
        <f>INDEX(技能效果!J:J,MATCH(技能效果等级!B1337,技能效果!B:B,0))</f>
        <v>2</v>
      </c>
      <c r="I1337" s="97"/>
      <c r="J1337" s="97"/>
      <c r="K1337" s="97"/>
      <c r="L1337" s="97"/>
      <c r="M1337" s="97"/>
      <c r="N1337" s="96" t="str">
        <f>IF(INDEX(技能效果!L:L,MATCH(技能效果等级!B1337,技能效果!B:B,0))="","",INDEX(技能效果!L:L,MATCH(技能效果等级!B1337,技能效果!B:B,0)))</f>
        <v/>
      </c>
      <c r="O1337" s="95">
        <f>IF(INDEX(技能效果!N:N,MATCH(B1337,技能效果!B:B,0))=0,INDEX(技能效果!M:M,MATCH(技能效果等级!B1337,技能效果!B:B,0)),INDEX(技能效果!M:M,MATCH(技能效果等级!B1337,技能效果!B:B,0))*VLOOKUP(E1337,技能数值计算!$C$19:$D$28,2,FALSE))</f>
        <v>0</v>
      </c>
      <c r="P1337" s="97"/>
      <c r="Q1337" s="97"/>
      <c r="R1337" s="95" t="str">
        <f>IF(INDEX(技能效果!O:O,MATCH(技能效果等级!B1337,技能效果!B:B,0))="","",INDEX(技能效果!O:O,MATCH(技能效果等级!B1337,技能效果!B:B,0)))</f>
        <v/>
      </c>
      <c r="S1337" s="97"/>
      <c r="T1337" s="97"/>
      <c r="U1337" s="97"/>
      <c r="V1337" s="96" t="str">
        <f>IF(INDEX(技能效果!AF:AF,MATCH(技能效果等级!B1337,技能效果!B:B,0))="","",INDEX(技能效果!AF:AF,MATCH(技能效果等级!B1337,技能效果!B:B,0)))</f>
        <v/>
      </c>
      <c r="W1337" s="95">
        <f t="shared" si="19"/>
        <v>124</v>
      </c>
      <c r="X1337" s="97"/>
      <c r="Y1337" s="97"/>
    </row>
    <row r="1338" spans="1:25" ht="16.5" x14ac:dyDescent="0.2">
      <c r="A1338" s="62">
        <v>1335</v>
      </c>
      <c r="B1338" s="95">
        <f>INDEX(技能效果!B:B,MATCH(技能效果等级!W1338,技能效果!AE:AE,0))</f>
        <v>130201501</v>
      </c>
      <c r="C1338" s="95" t="str">
        <f>INDEX(技能效果!C:C,MATCH(技能效果等级!B1338,技能效果!B:B,0))</f>
        <v>阎巧巧技能2提高攻击</v>
      </c>
      <c r="D1338" s="96" t="s">
        <v>873</v>
      </c>
      <c r="E1338" s="95">
        <v>1</v>
      </c>
      <c r="F1338" s="95">
        <f>INDEX(技能效果!H:H,MATCH(技能效果等级!B1338,技能效果!B:B,0))</f>
        <v>4007</v>
      </c>
      <c r="G1338" s="95">
        <f>IF(INDEX(技能效果!K:K,MATCH(B1338,技能效果!B:B,0))=0,INDEX(技能效果!I:I,MATCH(技能效果等级!B1338,技能效果!B:B,0)),INDEX(技能效果!I:I,MATCH(技能效果等级!B1338,技能效果!B:B,0))*VLOOKUP(E1338,技能数值计算!$C$19:$D$28,2,FALSE))</f>
        <v>0.5</v>
      </c>
      <c r="H1338" s="95">
        <f>INDEX(技能效果!J:J,MATCH(技能效果等级!B1338,技能效果!B:B,0))</f>
        <v>0</v>
      </c>
      <c r="I1338" s="97"/>
      <c r="J1338" s="97"/>
      <c r="K1338" s="97"/>
      <c r="L1338" s="97"/>
      <c r="M1338" s="97"/>
      <c r="N1338" s="96" t="str">
        <f>IF(INDEX(技能效果!L:L,MATCH(技能效果等级!B1338,技能效果!B:B,0))="","",INDEX(技能效果!L:L,MATCH(技能效果等级!B1338,技能效果!B:B,0)))</f>
        <v/>
      </c>
      <c r="O1338" s="95">
        <f>IF(INDEX(技能效果!N:N,MATCH(B1338,技能效果!B:B,0))=0,INDEX(技能效果!M:M,MATCH(技能效果等级!B1338,技能效果!B:B,0)),INDEX(技能效果!M:M,MATCH(技能效果等级!B1338,技能效果!B:B,0))*VLOOKUP(E1338,技能数值计算!$C$19:$D$28,2,FALSE))</f>
        <v>0</v>
      </c>
      <c r="P1338" s="97"/>
      <c r="Q1338" s="97"/>
      <c r="R1338" s="95" t="str">
        <f>IF(INDEX(技能效果!O:O,MATCH(技能效果等级!B1338,技能效果!B:B,0))="","",INDEX(技能效果!O:O,MATCH(技能效果等级!B1338,技能效果!B:B,0)))</f>
        <v/>
      </c>
      <c r="S1338" s="97"/>
      <c r="T1338" s="97"/>
      <c r="U1338" s="97"/>
      <c r="V1338" s="96" t="str">
        <f>IF(INDEX(技能效果!AF:AF,MATCH(技能效果等级!B1338,技能效果!B:B,0))="","",INDEX(技能效果!AF:AF,MATCH(技能效果等级!B1338,技能效果!B:B,0)))</f>
        <v/>
      </c>
      <c r="W1338" s="95">
        <f t="shared" si="19"/>
        <v>125</v>
      </c>
      <c r="X1338" s="97"/>
      <c r="Y1338" s="97"/>
    </row>
    <row r="1339" spans="1:25" ht="16.5" x14ac:dyDescent="0.2">
      <c r="A1339" s="62">
        <v>1336</v>
      </c>
      <c r="B1339" s="95">
        <f>INDEX(技能效果!B:B,MATCH(技能效果等级!W1339,技能效果!AE:AE,0))</f>
        <v>130201501</v>
      </c>
      <c r="C1339" s="95" t="str">
        <f>INDEX(技能效果!C:C,MATCH(技能效果等级!B1339,技能效果!B:B,0))</f>
        <v>阎巧巧技能2提高攻击</v>
      </c>
      <c r="D1339" s="96" t="s">
        <v>873</v>
      </c>
      <c r="E1339" s="95">
        <v>2</v>
      </c>
      <c r="F1339" s="95">
        <f>INDEX(技能效果!H:H,MATCH(技能效果等级!B1339,技能效果!B:B,0))</f>
        <v>4007</v>
      </c>
      <c r="G1339" s="95">
        <f>IF(INDEX(技能效果!K:K,MATCH(B1339,技能效果!B:B,0))=0,INDEX(技能效果!I:I,MATCH(技能效果等级!B1339,技能效果!B:B,0)),INDEX(技能效果!I:I,MATCH(技能效果等级!B1339,技能效果!B:B,0))*VLOOKUP(E1339,技能数值计算!$C$19:$D$28,2,FALSE))</f>
        <v>0.54</v>
      </c>
      <c r="H1339" s="95">
        <f>INDEX(技能效果!J:J,MATCH(技能效果等级!B1339,技能效果!B:B,0))</f>
        <v>0</v>
      </c>
      <c r="I1339" s="97"/>
      <c r="J1339" s="97"/>
      <c r="K1339" s="97"/>
      <c r="L1339" s="97"/>
      <c r="M1339" s="97"/>
      <c r="N1339" s="96" t="str">
        <f>IF(INDEX(技能效果!L:L,MATCH(技能效果等级!B1339,技能效果!B:B,0))="","",INDEX(技能效果!L:L,MATCH(技能效果等级!B1339,技能效果!B:B,0)))</f>
        <v/>
      </c>
      <c r="O1339" s="95">
        <f>IF(INDEX(技能效果!N:N,MATCH(B1339,技能效果!B:B,0))=0,INDEX(技能效果!M:M,MATCH(技能效果等级!B1339,技能效果!B:B,0)),INDEX(技能效果!M:M,MATCH(技能效果等级!B1339,技能效果!B:B,0))*VLOOKUP(E1339,技能数值计算!$C$19:$D$28,2,FALSE))</f>
        <v>0</v>
      </c>
      <c r="P1339" s="97"/>
      <c r="Q1339" s="97"/>
      <c r="R1339" s="95" t="str">
        <f>IF(INDEX(技能效果!O:O,MATCH(技能效果等级!B1339,技能效果!B:B,0))="","",INDEX(技能效果!O:O,MATCH(技能效果等级!B1339,技能效果!B:B,0)))</f>
        <v/>
      </c>
      <c r="S1339" s="97"/>
      <c r="T1339" s="97"/>
      <c r="U1339" s="97"/>
      <c r="V1339" s="96" t="str">
        <f>IF(INDEX(技能效果!AF:AF,MATCH(技能效果等级!B1339,技能效果!B:B,0))="","",INDEX(技能效果!AF:AF,MATCH(技能效果等级!B1339,技能效果!B:B,0)))</f>
        <v/>
      </c>
      <c r="W1339" s="95">
        <f t="shared" si="19"/>
        <v>125</v>
      </c>
      <c r="X1339" s="97"/>
      <c r="Y1339" s="97"/>
    </row>
    <row r="1340" spans="1:25" ht="16.5" x14ac:dyDescent="0.2">
      <c r="A1340" s="62">
        <v>1337</v>
      </c>
      <c r="B1340" s="95">
        <f>INDEX(技能效果!B:B,MATCH(技能效果等级!W1340,技能效果!AE:AE,0))</f>
        <v>130201501</v>
      </c>
      <c r="C1340" s="95" t="str">
        <f>INDEX(技能效果!C:C,MATCH(技能效果等级!B1340,技能效果!B:B,0))</f>
        <v>阎巧巧技能2提高攻击</v>
      </c>
      <c r="D1340" s="96" t="s">
        <v>873</v>
      </c>
      <c r="E1340" s="95">
        <v>3</v>
      </c>
      <c r="F1340" s="95">
        <f>INDEX(技能效果!H:H,MATCH(技能效果等级!B1340,技能效果!B:B,0))</f>
        <v>4007</v>
      </c>
      <c r="G1340" s="95">
        <f>IF(INDEX(技能效果!K:K,MATCH(B1340,技能效果!B:B,0))=0,INDEX(技能效果!I:I,MATCH(技能效果等级!B1340,技能效果!B:B,0)),INDEX(技能效果!I:I,MATCH(技能效果等级!B1340,技能效果!B:B,0))*VLOOKUP(E1340,技能数值计算!$C$19:$D$28,2,FALSE))</f>
        <v>0.57999999999999996</v>
      </c>
      <c r="H1340" s="95">
        <f>INDEX(技能效果!J:J,MATCH(技能效果等级!B1340,技能效果!B:B,0))</f>
        <v>0</v>
      </c>
      <c r="I1340" s="97"/>
      <c r="J1340" s="97"/>
      <c r="K1340" s="97"/>
      <c r="L1340" s="97"/>
      <c r="M1340" s="97"/>
      <c r="N1340" s="96" t="str">
        <f>IF(INDEX(技能效果!L:L,MATCH(技能效果等级!B1340,技能效果!B:B,0))="","",INDEX(技能效果!L:L,MATCH(技能效果等级!B1340,技能效果!B:B,0)))</f>
        <v/>
      </c>
      <c r="O1340" s="95">
        <f>IF(INDEX(技能效果!N:N,MATCH(B1340,技能效果!B:B,0))=0,INDEX(技能效果!M:M,MATCH(技能效果等级!B1340,技能效果!B:B,0)),INDEX(技能效果!M:M,MATCH(技能效果等级!B1340,技能效果!B:B,0))*VLOOKUP(E1340,技能数值计算!$C$19:$D$28,2,FALSE))</f>
        <v>0</v>
      </c>
      <c r="P1340" s="97"/>
      <c r="Q1340" s="97"/>
      <c r="R1340" s="95" t="str">
        <f>IF(INDEX(技能效果!O:O,MATCH(技能效果等级!B1340,技能效果!B:B,0))="","",INDEX(技能效果!O:O,MATCH(技能效果等级!B1340,技能效果!B:B,0)))</f>
        <v/>
      </c>
      <c r="S1340" s="97"/>
      <c r="T1340" s="97"/>
      <c r="U1340" s="97"/>
      <c r="V1340" s="96" t="str">
        <f>IF(INDEX(技能效果!AF:AF,MATCH(技能效果等级!B1340,技能效果!B:B,0))="","",INDEX(技能效果!AF:AF,MATCH(技能效果等级!B1340,技能效果!B:B,0)))</f>
        <v/>
      </c>
      <c r="W1340" s="95">
        <f t="shared" si="19"/>
        <v>125</v>
      </c>
      <c r="X1340" s="97"/>
      <c r="Y1340" s="97"/>
    </row>
    <row r="1341" spans="1:25" ht="16.5" x14ac:dyDescent="0.2">
      <c r="A1341" s="62">
        <v>1338</v>
      </c>
      <c r="B1341" s="95">
        <f>INDEX(技能效果!B:B,MATCH(技能效果等级!W1341,技能效果!AE:AE,0))</f>
        <v>130201501</v>
      </c>
      <c r="C1341" s="95" t="str">
        <f>INDEX(技能效果!C:C,MATCH(技能效果等级!B1341,技能效果!B:B,0))</f>
        <v>阎巧巧技能2提高攻击</v>
      </c>
      <c r="D1341" s="96" t="s">
        <v>873</v>
      </c>
      <c r="E1341" s="95">
        <v>4</v>
      </c>
      <c r="F1341" s="95">
        <f>INDEX(技能效果!H:H,MATCH(技能效果等级!B1341,技能效果!B:B,0))</f>
        <v>4007</v>
      </c>
      <c r="G1341" s="95">
        <f>IF(INDEX(技能效果!K:K,MATCH(B1341,技能效果!B:B,0))=0,INDEX(技能效果!I:I,MATCH(技能效果等级!B1341,技能效果!B:B,0)),INDEX(技能效果!I:I,MATCH(技能效果等级!B1341,技能效果!B:B,0))*VLOOKUP(E1341,技能数值计算!$C$19:$D$28,2,FALSE))</f>
        <v>0.62</v>
      </c>
      <c r="H1341" s="95">
        <f>INDEX(技能效果!J:J,MATCH(技能效果等级!B1341,技能效果!B:B,0))</f>
        <v>0</v>
      </c>
      <c r="I1341" s="97"/>
      <c r="J1341" s="97"/>
      <c r="K1341" s="97"/>
      <c r="L1341" s="97"/>
      <c r="M1341" s="97"/>
      <c r="N1341" s="96" t="str">
        <f>IF(INDEX(技能效果!L:L,MATCH(技能效果等级!B1341,技能效果!B:B,0))="","",INDEX(技能效果!L:L,MATCH(技能效果等级!B1341,技能效果!B:B,0)))</f>
        <v/>
      </c>
      <c r="O1341" s="95">
        <f>IF(INDEX(技能效果!N:N,MATCH(B1341,技能效果!B:B,0))=0,INDEX(技能效果!M:M,MATCH(技能效果等级!B1341,技能效果!B:B,0)),INDEX(技能效果!M:M,MATCH(技能效果等级!B1341,技能效果!B:B,0))*VLOOKUP(E1341,技能数值计算!$C$19:$D$28,2,FALSE))</f>
        <v>0</v>
      </c>
      <c r="P1341" s="97"/>
      <c r="Q1341" s="97"/>
      <c r="R1341" s="95" t="str">
        <f>IF(INDEX(技能效果!O:O,MATCH(技能效果等级!B1341,技能效果!B:B,0))="","",INDEX(技能效果!O:O,MATCH(技能效果等级!B1341,技能效果!B:B,0)))</f>
        <v/>
      </c>
      <c r="S1341" s="97"/>
      <c r="T1341" s="97"/>
      <c r="U1341" s="97"/>
      <c r="V1341" s="96" t="str">
        <f>IF(INDEX(技能效果!AF:AF,MATCH(技能效果等级!B1341,技能效果!B:B,0))="","",INDEX(技能效果!AF:AF,MATCH(技能效果等级!B1341,技能效果!B:B,0)))</f>
        <v/>
      </c>
      <c r="W1341" s="95">
        <f t="shared" si="19"/>
        <v>125</v>
      </c>
      <c r="X1341" s="97"/>
      <c r="Y1341" s="97"/>
    </row>
    <row r="1342" spans="1:25" ht="16.5" x14ac:dyDescent="0.2">
      <c r="A1342" s="62">
        <v>1339</v>
      </c>
      <c r="B1342" s="95">
        <f>INDEX(技能效果!B:B,MATCH(技能效果等级!W1342,技能效果!AE:AE,0))</f>
        <v>130201501</v>
      </c>
      <c r="C1342" s="95" t="str">
        <f>INDEX(技能效果!C:C,MATCH(技能效果等级!B1342,技能效果!B:B,0))</f>
        <v>阎巧巧技能2提高攻击</v>
      </c>
      <c r="D1342" s="96" t="s">
        <v>873</v>
      </c>
      <c r="E1342" s="95">
        <v>5</v>
      </c>
      <c r="F1342" s="95">
        <f>INDEX(技能效果!H:H,MATCH(技能效果等级!B1342,技能效果!B:B,0))</f>
        <v>4007</v>
      </c>
      <c r="G1342" s="95">
        <f>IF(INDEX(技能效果!K:K,MATCH(B1342,技能效果!B:B,0))=0,INDEX(技能效果!I:I,MATCH(技能效果等级!B1342,技能效果!B:B,0)),INDEX(技能效果!I:I,MATCH(技能效果等级!B1342,技能效果!B:B,0))*VLOOKUP(E1342,技能数值计算!$C$19:$D$28,2,FALSE))</f>
        <v>0.66</v>
      </c>
      <c r="H1342" s="95">
        <f>INDEX(技能效果!J:J,MATCH(技能效果等级!B1342,技能效果!B:B,0))</f>
        <v>0</v>
      </c>
      <c r="I1342" s="97"/>
      <c r="J1342" s="97"/>
      <c r="K1342" s="97"/>
      <c r="L1342" s="97"/>
      <c r="M1342" s="97"/>
      <c r="N1342" s="96" t="str">
        <f>IF(INDEX(技能效果!L:L,MATCH(技能效果等级!B1342,技能效果!B:B,0))="","",INDEX(技能效果!L:L,MATCH(技能效果等级!B1342,技能效果!B:B,0)))</f>
        <v/>
      </c>
      <c r="O1342" s="95">
        <f>IF(INDEX(技能效果!N:N,MATCH(B1342,技能效果!B:B,0))=0,INDEX(技能效果!M:M,MATCH(技能效果等级!B1342,技能效果!B:B,0)),INDEX(技能效果!M:M,MATCH(技能效果等级!B1342,技能效果!B:B,0))*VLOOKUP(E1342,技能数值计算!$C$19:$D$28,2,FALSE))</f>
        <v>0</v>
      </c>
      <c r="P1342" s="97"/>
      <c r="Q1342" s="97"/>
      <c r="R1342" s="95" t="str">
        <f>IF(INDEX(技能效果!O:O,MATCH(技能效果等级!B1342,技能效果!B:B,0))="","",INDEX(技能效果!O:O,MATCH(技能效果等级!B1342,技能效果!B:B,0)))</f>
        <v/>
      </c>
      <c r="S1342" s="97"/>
      <c r="T1342" s="97"/>
      <c r="U1342" s="97"/>
      <c r="V1342" s="96" t="str">
        <f>IF(INDEX(技能效果!AF:AF,MATCH(技能效果等级!B1342,技能效果!B:B,0))="","",INDEX(技能效果!AF:AF,MATCH(技能效果等级!B1342,技能效果!B:B,0)))</f>
        <v/>
      </c>
      <c r="W1342" s="95">
        <f t="shared" si="19"/>
        <v>125</v>
      </c>
      <c r="X1342" s="97"/>
      <c r="Y1342" s="97"/>
    </row>
    <row r="1343" spans="1:25" ht="16.5" x14ac:dyDescent="0.2">
      <c r="A1343" s="62">
        <v>1340</v>
      </c>
      <c r="B1343" s="95">
        <f>INDEX(技能效果!B:B,MATCH(技能效果等级!W1343,技能效果!AE:AE,0))</f>
        <v>130201501</v>
      </c>
      <c r="C1343" s="95" t="str">
        <f>INDEX(技能效果!C:C,MATCH(技能效果等级!B1343,技能效果!B:B,0))</f>
        <v>阎巧巧技能2提高攻击</v>
      </c>
      <c r="D1343" s="96" t="s">
        <v>873</v>
      </c>
      <c r="E1343" s="95">
        <v>6</v>
      </c>
      <c r="F1343" s="95">
        <f>INDEX(技能效果!H:H,MATCH(技能效果等级!B1343,技能效果!B:B,0))</f>
        <v>4007</v>
      </c>
      <c r="G1343" s="95">
        <f>IF(INDEX(技能效果!K:K,MATCH(B1343,技能效果!B:B,0))=0,INDEX(技能效果!I:I,MATCH(技能效果等级!B1343,技能效果!B:B,0)),INDEX(技能效果!I:I,MATCH(技能效果等级!B1343,技能效果!B:B,0))*VLOOKUP(E1343,技能数值计算!$C$19:$D$28,2,FALSE))</f>
        <v>0.72</v>
      </c>
      <c r="H1343" s="95">
        <f>INDEX(技能效果!J:J,MATCH(技能效果等级!B1343,技能效果!B:B,0))</f>
        <v>0</v>
      </c>
      <c r="I1343" s="97"/>
      <c r="J1343" s="97"/>
      <c r="K1343" s="97"/>
      <c r="L1343" s="97"/>
      <c r="M1343" s="97"/>
      <c r="N1343" s="96" t="str">
        <f>IF(INDEX(技能效果!L:L,MATCH(技能效果等级!B1343,技能效果!B:B,0))="","",INDEX(技能效果!L:L,MATCH(技能效果等级!B1343,技能效果!B:B,0)))</f>
        <v/>
      </c>
      <c r="O1343" s="95">
        <f>IF(INDEX(技能效果!N:N,MATCH(B1343,技能效果!B:B,0))=0,INDEX(技能效果!M:M,MATCH(技能效果等级!B1343,技能效果!B:B,0)),INDEX(技能效果!M:M,MATCH(技能效果等级!B1343,技能效果!B:B,0))*VLOOKUP(E1343,技能数值计算!$C$19:$D$28,2,FALSE))</f>
        <v>0</v>
      </c>
      <c r="P1343" s="97"/>
      <c r="Q1343" s="97"/>
      <c r="R1343" s="95" t="str">
        <f>IF(INDEX(技能效果!O:O,MATCH(技能效果等级!B1343,技能效果!B:B,0))="","",INDEX(技能效果!O:O,MATCH(技能效果等级!B1343,技能效果!B:B,0)))</f>
        <v/>
      </c>
      <c r="S1343" s="97"/>
      <c r="T1343" s="97"/>
      <c r="U1343" s="97"/>
      <c r="V1343" s="96" t="str">
        <f>IF(INDEX(技能效果!AF:AF,MATCH(技能效果等级!B1343,技能效果!B:B,0))="","",INDEX(技能效果!AF:AF,MATCH(技能效果等级!B1343,技能效果!B:B,0)))</f>
        <v/>
      </c>
      <c r="W1343" s="95">
        <f t="shared" si="19"/>
        <v>125</v>
      </c>
      <c r="X1343" s="97"/>
      <c r="Y1343" s="97"/>
    </row>
    <row r="1344" spans="1:25" ht="16.5" x14ac:dyDescent="0.2">
      <c r="A1344" s="62">
        <v>1341</v>
      </c>
      <c r="B1344" s="95">
        <f>INDEX(技能效果!B:B,MATCH(技能效果等级!W1344,技能效果!AE:AE,0))</f>
        <v>130201501</v>
      </c>
      <c r="C1344" s="95" t="str">
        <f>INDEX(技能效果!C:C,MATCH(技能效果等级!B1344,技能效果!B:B,0))</f>
        <v>阎巧巧技能2提高攻击</v>
      </c>
      <c r="D1344" s="96" t="s">
        <v>873</v>
      </c>
      <c r="E1344" s="95">
        <v>7</v>
      </c>
      <c r="F1344" s="95">
        <f>INDEX(技能效果!H:H,MATCH(技能效果等级!B1344,技能效果!B:B,0))</f>
        <v>4007</v>
      </c>
      <c r="G1344" s="95">
        <f>IF(INDEX(技能效果!K:K,MATCH(B1344,技能效果!B:B,0))=0,INDEX(技能效果!I:I,MATCH(技能效果等级!B1344,技能效果!B:B,0)),INDEX(技能效果!I:I,MATCH(技能效果等级!B1344,技能效果!B:B,0))*VLOOKUP(E1344,技能数值计算!$C$19:$D$28,2,FALSE))</f>
        <v>0.78</v>
      </c>
      <c r="H1344" s="95">
        <f>INDEX(技能效果!J:J,MATCH(技能效果等级!B1344,技能效果!B:B,0))</f>
        <v>0</v>
      </c>
      <c r="I1344" s="97"/>
      <c r="J1344" s="97"/>
      <c r="K1344" s="97"/>
      <c r="L1344" s="97"/>
      <c r="M1344" s="97"/>
      <c r="N1344" s="96" t="str">
        <f>IF(INDEX(技能效果!L:L,MATCH(技能效果等级!B1344,技能效果!B:B,0))="","",INDEX(技能效果!L:L,MATCH(技能效果等级!B1344,技能效果!B:B,0)))</f>
        <v/>
      </c>
      <c r="O1344" s="95">
        <f>IF(INDEX(技能效果!N:N,MATCH(B1344,技能效果!B:B,0))=0,INDEX(技能效果!M:M,MATCH(技能效果等级!B1344,技能效果!B:B,0)),INDEX(技能效果!M:M,MATCH(技能效果等级!B1344,技能效果!B:B,0))*VLOOKUP(E1344,技能数值计算!$C$19:$D$28,2,FALSE))</f>
        <v>0</v>
      </c>
      <c r="P1344" s="97"/>
      <c r="Q1344" s="97"/>
      <c r="R1344" s="95" t="str">
        <f>IF(INDEX(技能效果!O:O,MATCH(技能效果等级!B1344,技能效果!B:B,0))="","",INDEX(技能效果!O:O,MATCH(技能效果等级!B1344,技能效果!B:B,0)))</f>
        <v/>
      </c>
      <c r="S1344" s="97"/>
      <c r="T1344" s="97"/>
      <c r="U1344" s="97"/>
      <c r="V1344" s="96" t="str">
        <f>IF(INDEX(技能效果!AF:AF,MATCH(技能效果等级!B1344,技能效果!B:B,0))="","",INDEX(技能效果!AF:AF,MATCH(技能效果等级!B1344,技能效果!B:B,0)))</f>
        <v/>
      </c>
      <c r="W1344" s="95">
        <f t="shared" si="19"/>
        <v>125</v>
      </c>
      <c r="X1344" s="97"/>
      <c r="Y1344" s="97"/>
    </row>
    <row r="1345" spans="1:25" ht="16.5" x14ac:dyDescent="0.2">
      <c r="A1345" s="62">
        <v>1342</v>
      </c>
      <c r="B1345" s="95">
        <f>INDEX(技能效果!B:B,MATCH(技能效果等级!W1345,技能效果!AE:AE,0))</f>
        <v>130201501</v>
      </c>
      <c r="C1345" s="95" t="str">
        <f>INDEX(技能效果!C:C,MATCH(技能效果等级!B1345,技能效果!B:B,0))</f>
        <v>阎巧巧技能2提高攻击</v>
      </c>
      <c r="D1345" s="96" t="s">
        <v>873</v>
      </c>
      <c r="E1345" s="95">
        <v>8</v>
      </c>
      <c r="F1345" s="95">
        <f>INDEX(技能效果!H:H,MATCH(技能效果等级!B1345,技能效果!B:B,0))</f>
        <v>4007</v>
      </c>
      <c r="G1345" s="95">
        <f>IF(INDEX(技能效果!K:K,MATCH(B1345,技能效果!B:B,0))=0,INDEX(技能效果!I:I,MATCH(技能效果等级!B1345,技能效果!B:B,0)),INDEX(技能效果!I:I,MATCH(技能效果等级!B1345,技能效果!B:B,0))*VLOOKUP(E1345,技能数值计算!$C$19:$D$28,2,FALSE))</f>
        <v>0.84</v>
      </c>
      <c r="H1345" s="95">
        <f>INDEX(技能效果!J:J,MATCH(技能效果等级!B1345,技能效果!B:B,0))</f>
        <v>0</v>
      </c>
      <c r="I1345" s="97"/>
      <c r="J1345" s="97"/>
      <c r="K1345" s="97"/>
      <c r="L1345" s="97"/>
      <c r="M1345" s="97"/>
      <c r="N1345" s="96" t="str">
        <f>IF(INDEX(技能效果!L:L,MATCH(技能效果等级!B1345,技能效果!B:B,0))="","",INDEX(技能效果!L:L,MATCH(技能效果等级!B1345,技能效果!B:B,0)))</f>
        <v/>
      </c>
      <c r="O1345" s="95">
        <f>IF(INDEX(技能效果!N:N,MATCH(B1345,技能效果!B:B,0))=0,INDEX(技能效果!M:M,MATCH(技能效果等级!B1345,技能效果!B:B,0)),INDEX(技能效果!M:M,MATCH(技能效果等级!B1345,技能效果!B:B,0))*VLOOKUP(E1345,技能数值计算!$C$19:$D$28,2,FALSE))</f>
        <v>0</v>
      </c>
      <c r="P1345" s="97"/>
      <c r="Q1345" s="97"/>
      <c r="R1345" s="95" t="str">
        <f>IF(INDEX(技能效果!O:O,MATCH(技能效果等级!B1345,技能效果!B:B,0))="","",INDEX(技能效果!O:O,MATCH(技能效果等级!B1345,技能效果!B:B,0)))</f>
        <v/>
      </c>
      <c r="S1345" s="97"/>
      <c r="T1345" s="97"/>
      <c r="U1345" s="97"/>
      <c r="V1345" s="96" t="str">
        <f>IF(INDEX(技能效果!AF:AF,MATCH(技能效果等级!B1345,技能效果!B:B,0))="","",INDEX(技能效果!AF:AF,MATCH(技能效果等级!B1345,技能效果!B:B,0)))</f>
        <v/>
      </c>
      <c r="W1345" s="95">
        <f t="shared" si="19"/>
        <v>125</v>
      </c>
      <c r="X1345" s="97"/>
      <c r="Y1345" s="97"/>
    </row>
    <row r="1346" spans="1:25" ht="16.5" x14ac:dyDescent="0.2">
      <c r="A1346" s="62">
        <v>1343</v>
      </c>
      <c r="B1346" s="95">
        <f>INDEX(技能效果!B:B,MATCH(技能效果等级!W1346,技能效果!AE:AE,0))</f>
        <v>130201501</v>
      </c>
      <c r="C1346" s="95" t="str">
        <f>INDEX(技能效果!C:C,MATCH(技能效果等级!B1346,技能效果!B:B,0))</f>
        <v>阎巧巧技能2提高攻击</v>
      </c>
      <c r="D1346" s="96" t="s">
        <v>873</v>
      </c>
      <c r="E1346" s="95">
        <v>9</v>
      </c>
      <c r="F1346" s="95">
        <f>INDEX(技能效果!H:H,MATCH(技能效果等级!B1346,技能效果!B:B,0))</f>
        <v>4007</v>
      </c>
      <c r="G1346" s="95">
        <f>IF(INDEX(技能效果!K:K,MATCH(B1346,技能效果!B:B,0))=0,INDEX(技能效果!I:I,MATCH(技能效果等级!B1346,技能效果!B:B,0)),INDEX(技能效果!I:I,MATCH(技能效果等级!B1346,技能效果!B:B,0))*VLOOKUP(E1346,技能数值计算!$C$19:$D$28,2,FALSE))</f>
        <v>0.92</v>
      </c>
      <c r="H1346" s="95">
        <f>INDEX(技能效果!J:J,MATCH(技能效果等级!B1346,技能效果!B:B,0))</f>
        <v>0</v>
      </c>
      <c r="I1346" s="97"/>
      <c r="J1346" s="97"/>
      <c r="K1346" s="97"/>
      <c r="L1346" s="97"/>
      <c r="M1346" s="97"/>
      <c r="N1346" s="96" t="str">
        <f>IF(INDEX(技能效果!L:L,MATCH(技能效果等级!B1346,技能效果!B:B,0))="","",INDEX(技能效果!L:L,MATCH(技能效果等级!B1346,技能效果!B:B,0)))</f>
        <v/>
      </c>
      <c r="O1346" s="95">
        <f>IF(INDEX(技能效果!N:N,MATCH(B1346,技能效果!B:B,0))=0,INDEX(技能效果!M:M,MATCH(技能效果等级!B1346,技能效果!B:B,0)),INDEX(技能效果!M:M,MATCH(技能效果等级!B1346,技能效果!B:B,0))*VLOOKUP(E1346,技能数值计算!$C$19:$D$28,2,FALSE))</f>
        <v>0</v>
      </c>
      <c r="P1346" s="97"/>
      <c r="Q1346" s="97"/>
      <c r="R1346" s="95" t="str">
        <f>IF(INDEX(技能效果!O:O,MATCH(技能效果等级!B1346,技能效果!B:B,0))="","",INDEX(技能效果!O:O,MATCH(技能效果等级!B1346,技能效果!B:B,0)))</f>
        <v/>
      </c>
      <c r="S1346" s="97"/>
      <c r="T1346" s="97"/>
      <c r="U1346" s="97"/>
      <c r="V1346" s="96" t="str">
        <f>IF(INDEX(技能效果!AF:AF,MATCH(技能效果等级!B1346,技能效果!B:B,0))="","",INDEX(技能效果!AF:AF,MATCH(技能效果等级!B1346,技能效果!B:B,0)))</f>
        <v/>
      </c>
      <c r="W1346" s="95">
        <f t="shared" si="19"/>
        <v>125</v>
      </c>
      <c r="X1346" s="97"/>
      <c r="Y1346" s="97"/>
    </row>
    <row r="1347" spans="1:25" ht="16.5" x14ac:dyDescent="0.2">
      <c r="A1347" s="62">
        <v>1344</v>
      </c>
      <c r="B1347" s="95">
        <f>INDEX(技能效果!B:B,MATCH(技能效果等级!W1347,技能效果!AE:AE,0))</f>
        <v>130201501</v>
      </c>
      <c r="C1347" s="95" t="str">
        <f>INDEX(技能效果!C:C,MATCH(技能效果等级!B1347,技能效果!B:B,0))</f>
        <v>阎巧巧技能2提高攻击</v>
      </c>
      <c r="D1347" s="96" t="s">
        <v>873</v>
      </c>
      <c r="E1347" s="95">
        <v>10</v>
      </c>
      <c r="F1347" s="95">
        <f>INDEX(技能效果!H:H,MATCH(技能效果等级!B1347,技能效果!B:B,0))</f>
        <v>4007</v>
      </c>
      <c r="G1347" s="95">
        <f>IF(INDEX(技能效果!K:K,MATCH(B1347,技能效果!B:B,0))=0,INDEX(技能效果!I:I,MATCH(技能效果等级!B1347,技能效果!B:B,0)),INDEX(技能效果!I:I,MATCH(技能效果等级!B1347,技能效果!B:B,0))*VLOOKUP(E1347,技能数值计算!$C$19:$D$28,2,FALSE))</f>
        <v>1</v>
      </c>
      <c r="H1347" s="95">
        <f>INDEX(技能效果!J:J,MATCH(技能效果等级!B1347,技能效果!B:B,0))</f>
        <v>0</v>
      </c>
      <c r="I1347" s="97"/>
      <c r="J1347" s="97"/>
      <c r="K1347" s="97"/>
      <c r="L1347" s="97"/>
      <c r="M1347" s="97"/>
      <c r="N1347" s="96" t="str">
        <f>IF(INDEX(技能效果!L:L,MATCH(技能效果等级!B1347,技能效果!B:B,0))="","",INDEX(技能效果!L:L,MATCH(技能效果等级!B1347,技能效果!B:B,0)))</f>
        <v/>
      </c>
      <c r="O1347" s="95">
        <f>IF(INDEX(技能效果!N:N,MATCH(B1347,技能效果!B:B,0))=0,INDEX(技能效果!M:M,MATCH(技能效果等级!B1347,技能效果!B:B,0)),INDEX(技能效果!M:M,MATCH(技能效果等级!B1347,技能效果!B:B,0))*VLOOKUP(E1347,技能数值计算!$C$19:$D$28,2,FALSE))</f>
        <v>0</v>
      </c>
      <c r="P1347" s="97"/>
      <c r="Q1347" s="97"/>
      <c r="R1347" s="95" t="str">
        <f>IF(INDEX(技能效果!O:O,MATCH(技能效果等级!B1347,技能效果!B:B,0))="","",INDEX(技能效果!O:O,MATCH(技能效果等级!B1347,技能效果!B:B,0)))</f>
        <v/>
      </c>
      <c r="S1347" s="97"/>
      <c r="T1347" s="97"/>
      <c r="U1347" s="97"/>
      <c r="V1347" s="96" t="str">
        <f>IF(INDEX(技能效果!AF:AF,MATCH(技能效果等级!B1347,技能效果!B:B,0))="","",INDEX(技能效果!AF:AF,MATCH(技能效果等级!B1347,技能效果!B:B,0)))</f>
        <v/>
      </c>
      <c r="W1347" s="95">
        <f t="shared" si="19"/>
        <v>125</v>
      </c>
      <c r="X1347" s="97"/>
      <c r="Y1347" s="97"/>
    </row>
    <row r="1348" spans="1:25" ht="16.5" x14ac:dyDescent="0.2">
      <c r="A1348" s="62">
        <v>1345</v>
      </c>
      <c r="B1348" s="95">
        <f>INDEX(技能效果!B:B,MATCH(技能效果等级!W1348,技能效果!AE:AE,0))</f>
        <v>130300101</v>
      </c>
      <c r="C1348" s="95" t="str">
        <f>INDEX(技能效果!C:C,MATCH(技能效果等级!B1348,技能效果!B:B,0))</f>
        <v>关羽技能伤害</v>
      </c>
      <c r="D1348" s="96" t="s">
        <v>873</v>
      </c>
      <c r="E1348" s="95">
        <v>1</v>
      </c>
      <c r="F1348" s="95">
        <f>INDEX(技能效果!H:H,MATCH(技能效果等级!B1348,技能效果!B:B,0))</f>
        <v>1012</v>
      </c>
      <c r="G1348" s="95">
        <f>IF(INDEX(技能效果!K:K,MATCH(B1348,技能效果!B:B,0))=0,INDEX(技能效果!I:I,MATCH(技能效果等级!B1348,技能效果!B:B,0)),INDEX(技能效果!I:I,MATCH(技能效果等级!B1348,技能效果!B:B,0))*VLOOKUP(E1348,技能数值计算!$C$19:$D$28,2,FALSE))</f>
        <v>3.75</v>
      </c>
      <c r="H1348" s="95">
        <f>INDEX(技能效果!J:J,MATCH(技能效果等级!B1348,技能效果!B:B,0))</f>
        <v>0</v>
      </c>
      <c r="I1348" s="97"/>
      <c r="J1348" s="97"/>
      <c r="K1348" s="97"/>
      <c r="L1348" s="97"/>
      <c r="M1348" s="97"/>
      <c r="N1348" s="96" t="str">
        <f>IF(INDEX(技能效果!L:L,MATCH(技能效果等级!B1348,技能效果!B:B,0))="","",INDEX(技能效果!L:L,MATCH(技能效果等级!B1348,技能效果!B:B,0)))</f>
        <v/>
      </c>
      <c r="O1348" s="95">
        <f>IF(INDEX(技能效果!N:N,MATCH(B1348,技能效果!B:B,0))=0,INDEX(技能效果!M:M,MATCH(技能效果等级!B1348,技能效果!B:B,0)),INDEX(技能效果!M:M,MATCH(技能效果等级!B1348,技能效果!B:B,0))*VLOOKUP(E1348,技能数值计算!$C$19:$D$28,2,FALSE))</f>
        <v>0</v>
      </c>
      <c r="P1348" s="97"/>
      <c r="Q1348" s="97"/>
      <c r="R1348" s="95" t="str">
        <f>IF(INDEX(技能效果!O:O,MATCH(技能效果等级!B1348,技能效果!B:B,0))="","",INDEX(技能效果!O:O,MATCH(技能效果等级!B1348,技能效果!B:B,0)))</f>
        <v/>
      </c>
      <c r="S1348" s="97"/>
      <c r="T1348" s="97"/>
      <c r="U1348" s="97"/>
      <c r="V1348" s="96" t="str">
        <f>IF(INDEX(技能效果!AF:AF,MATCH(技能效果等级!B1348,技能效果!B:B,0))="","",INDEX(技能效果!AF:AF,MATCH(技能效果等级!B1348,技能效果!B:B,0)))</f>
        <v/>
      </c>
      <c r="W1348" s="95">
        <f t="shared" si="19"/>
        <v>126</v>
      </c>
      <c r="X1348" s="97"/>
      <c r="Y1348" s="97"/>
    </row>
    <row r="1349" spans="1:25" ht="16.5" x14ac:dyDescent="0.2">
      <c r="A1349" s="62">
        <v>1346</v>
      </c>
      <c r="B1349" s="95">
        <f>INDEX(技能效果!B:B,MATCH(技能效果等级!W1349,技能效果!AE:AE,0))</f>
        <v>130300101</v>
      </c>
      <c r="C1349" s="95" t="str">
        <f>INDEX(技能效果!C:C,MATCH(技能效果等级!B1349,技能效果!B:B,0))</f>
        <v>关羽技能伤害</v>
      </c>
      <c r="D1349" s="96" t="s">
        <v>873</v>
      </c>
      <c r="E1349" s="95">
        <v>2</v>
      </c>
      <c r="F1349" s="95">
        <f>INDEX(技能效果!H:H,MATCH(技能效果等级!B1349,技能效果!B:B,0))</f>
        <v>1012</v>
      </c>
      <c r="G1349" s="95">
        <f>IF(INDEX(技能效果!K:K,MATCH(B1349,技能效果!B:B,0))=0,INDEX(技能效果!I:I,MATCH(技能效果等级!B1349,技能效果!B:B,0)),INDEX(技能效果!I:I,MATCH(技能效果等级!B1349,技能效果!B:B,0))*VLOOKUP(E1349,技能数值计算!$C$19:$D$28,2,FALSE))</f>
        <v>4.0500000000000007</v>
      </c>
      <c r="H1349" s="95">
        <f>INDEX(技能效果!J:J,MATCH(技能效果等级!B1349,技能效果!B:B,0))</f>
        <v>0</v>
      </c>
      <c r="I1349" s="97"/>
      <c r="J1349" s="97"/>
      <c r="K1349" s="97"/>
      <c r="L1349" s="97"/>
      <c r="M1349" s="97"/>
      <c r="N1349" s="96" t="str">
        <f>IF(INDEX(技能效果!L:L,MATCH(技能效果等级!B1349,技能效果!B:B,0))="","",INDEX(技能效果!L:L,MATCH(技能效果等级!B1349,技能效果!B:B,0)))</f>
        <v/>
      </c>
      <c r="O1349" s="95">
        <f>IF(INDEX(技能效果!N:N,MATCH(B1349,技能效果!B:B,0))=0,INDEX(技能效果!M:M,MATCH(技能效果等级!B1349,技能效果!B:B,0)),INDEX(技能效果!M:M,MATCH(技能效果等级!B1349,技能效果!B:B,0))*VLOOKUP(E1349,技能数值计算!$C$19:$D$28,2,FALSE))</f>
        <v>0</v>
      </c>
      <c r="P1349" s="97"/>
      <c r="Q1349" s="97"/>
      <c r="R1349" s="95" t="str">
        <f>IF(INDEX(技能效果!O:O,MATCH(技能效果等级!B1349,技能效果!B:B,0))="","",INDEX(技能效果!O:O,MATCH(技能效果等级!B1349,技能效果!B:B,0)))</f>
        <v/>
      </c>
      <c r="S1349" s="97"/>
      <c r="T1349" s="97"/>
      <c r="U1349" s="97"/>
      <c r="V1349" s="96" t="str">
        <f>IF(INDEX(技能效果!AF:AF,MATCH(技能效果等级!B1349,技能效果!B:B,0))="","",INDEX(技能效果!AF:AF,MATCH(技能效果等级!B1349,技能效果!B:B,0)))</f>
        <v/>
      </c>
      <c r="W1349" s="95">
        <f t="shared" si="19"/>
        <v>126</v>
      </c>
      <c r="X1349" s="97"/>
      <c r="Y1349" s="97"/>
    </row>
    <row r="1350" spans="1:25" ht="16.5" x14ac:dyDescent="0.2">
      <c r="A1350" s="62">
        <v>1347</v>
      </c>
      <c r="B1350" s="95">
        <f>INDEX(技能效果!B:B,MATCH(技能效果等级!W1350,技能效果!AE:AE,0))</f>
        <v>130300101</v>
      </c>
      <c r="C1350" s="95" t="str">
        <f>INDEX(技能效果!C:C,MATCH(技能效果等级!B1350,技能效果!B:B,0))</f>
        <v>关羽技能伤害</v>
      </c>
      <c r="D1350" s="96" t="s">
        <v>873</v>
      </c>
      <c r="E1350" s="95">
        <v>3</v>
      </c>
      <c r="F1350" s="95">
        <f>INDEX(技能效果!H:H,MATCH(技能效果等级!B1350,技能效果!B:B,0))</f>
        <v>1012</v>
      </c>
      <c r="G1350" s="95">
        <f>IF(INDEX(技能效果!K:K,MATCH(B1350,技能效果!B:B,0))=0,INDEX(技能效果!I:I,MATCH(技能效果等级!B1350,技能效果!B:B,0)),INDEX(技能效果!I:I,MATCH(技能效果等级!B1350,技能效果!B:B,0))*VLOOKUP(E1350,技能数值计算!$C$19:$D$28,2,FALSE))</f>
        <v>4.3499999999999996</v>
      </c>
      <c r="H1350" s="95">
        <f>INDEX(技能效果!J:J,MATCH(技能效果等级!B1350,技能效果!B:B,0))</f>
        <v>0</v>
      </c>
      <c r="I1350" s="97"/>
      <c r="J1350" s="97"/>
      <c r="K1350" s="97"/>
      <c r="L1350" s="97"/>
      <c r="M1350" s="97"/>
      <c r="N1350" s="96" t="str">
        <f>IF(INDEX(技能效果!L:L,MATCH(技能效果等级!B1350,技能效果!B:B,0))="","",INDEX(技能效果!L:L,MATCH(技能效果等级!B1350,技能效果!B:B,0)))</f>
        <v/>
      </c>
      <c r="O1350" s="95">
        <f>IF(INDEX(技能效果!N:N,MATCH(B1350,技能效果!B:B,0))=0,INDEX(技能效果!M:M,MATCH(技能效果等级!B1350,技能效果!B:B,0)),INDEX(技能效果!M:M,MATCH(技能效果等级!B1350,技能效果!B:B,0))*VLOOKUP(E1350,技能数值计算!$C$19:$D$28,2,FALSE))</f>
        <v>0</v>
      </c>
      <c r="P1350" s="97"/>
      <c r="Q1350" s="97"/>
      <c r="R1350" s="95" t="str">
        <f>IF(INDEX(技能效果!O:O,MATCH(技能效果等级!B1350,技能效果!B:B,0))="","",INDEX(技能效果!O:O,MATCH(技能效果等级!B1350,技能效果!B:B,0)))</f>
        <v/>
      </c>
      <c r="S1350" s="97"/>
      <c r="T1350" s="97"/>
      <c r="U1350" s="97"/>
      <c r="V1350" s="96" t="str">
        <f>IF(INDEX(技能效果!AF:AF,MATCH(技能效果等级!B1350,技能效果!B:B,0))="","",INDEX(技能效果!AF:AF,MATCH(技能效果等级!B1350,技能效果!B:B,0)))</f>
        <v/>
      </c>
      <c r="W1350" s="95">
        <f t="shared" si="19"/>
        <v>126</v>
      </c>
      <c r="X1350" s="97"/>
      <c r="Y1350" s="97"/>
    </row>
    <row r="1351" spans="1:25" ht="16.5" x14ac:dyDescent="0.2">
      <c r="A1351" s="62">
        <v>1348</v>
      </c>
      <c r="B1351" s="95">
        <f>INDEX(技能效果!B:B,MATCH(技能效果等级!W1351,技能效果!AE:AE,0))</f>
        <v>130300101</v>
      </c>
      <c r="C1351" s="95" t="str">
        <f>INDEX(技能效果!C:C,MATCH(技能效果等级!B1351,技能效果!B:B,0))</f>
        <v>关羽技能伤害</v>
      </c>
      <c r="D1351" s="96" t="s">
        <v>873</v>
      </c>
      <c r="E1351" s="95">
        <v>4</v>
      </c>
      <c r="F1351" s="95">
        <f>INDEX(技能效果!H:H,MATCH(技能效果等级!B1351,技能效果!B:B,0))</f>
        <v>1012</v>
      </c>
      <c r="G1351" s="95">
        <f>IF(INDEX(技能效果!K:K,MATCH(B1351,技能效果!B:B,0))=0,INDEX(技能效果!I:I,MATCH(技能效果等级!B1351,技能效果!B:B,0)),INDEX(技能效果!I:I,MATCH(技能效果等级!B1351,技能效果!B:B,0))*VLOOKUP(E1351,技能数值计算!$C$19:$D$28,2,FALSE))</f>
        <v>4.6500000000000004</v>
      </c>
      <c r="H1351" s="95">
        <f>INDEX(技能效果!J:J,MATCH(技能效果等级!B1351,技能效果!B:B,0))</f>
        <v>0</v>
      </c>
      <c r="I1351" s="97"/>
      <c r="J1351" s="97"/>
      <c r="K1351" s="97"/>
      <c r="L1351" s="97"/>
      <c r="M1351" s="97"/>
      <c r="N1351" s="96" t="str">
        <f>IF(INDEX(技能效果!L:L,MATCH(技能效果等级!B1351,技能效果!B:B,0))="","",INDEX(技能效果!L:L,MATCH(技能效果等级!B1351,技能效果!B:B,0)))</f>
        <v/>
      </c>
      <c r="O1351" s="95">
        <f>IF(INDEX(技能效果!N:N,MATCH(B1351,技能效果!B:B,0))=0,INDEX(技能效果!M:M,MATCH(技能效果等级!B1351,技能效果!B:B,0)),INDEX(技能效果!M:M,MATCH(技能效果等级!B1351,技能效果!B:B,0))*VLOOKUP(E1351,技能数值计算!$C$19:$D$28,2,FALSE))</f>
        <v>0</v>
      </c>
      <c r="P1351" s="97"/>
      <c r="Q1351" s="97"/>
      <c r="R1351" s="95" t="str">
        <f>IF(INDEX(技能效果!O:O,MATCH(技能效果等级!B1351,技能效果!B:B,0))="","",INDEX(技能效果!O:O,MATCH(技能效果等级!B1351,技能效果!B:B,0)))</f>
        <v/>
      </c>
      <c r="S1351" s="97"/>
      <c r="T1351" s="97"/>
      <c r="U1351" s="97"/>
      <c r="V1351" s="96" t="str">
        <f>IF(INDEX(技能效果!AF:AF,MATCH(技能效果等级!B1351,技能效果!B:B,0))="","",INDEX(技能效果!AF:AF,MATCH(技能效果等级!B1351,技能效果!B:B,0)))</f>
        <v/>
      </c>
      <c r="W1351" s="95">
        <f t="shared" si="19"/>
        <v>126</v>
      </c>
      <c r="X1351" s="97"/>
      <c r="Y1351" s="97"/>
    </row>
    <row r="1352" spans="1:25" ht="16.5" x14ac:dyDescent="0.2">
      <c r="A1352" s="62">
        <v>1349</v>
      </c>
      <c r="B1352" s="95">
        <f>INDEX(技能效果!B:B,MATCH(技能效果等级!W1352,技能效果!AE:AE,0))</f>
        <v>130300101</v>
      </c>
      <c r="C1352" s="95" t="str">
        <f>INDEX(技能效果!C:C,MATCH(技能效果等级!B1352,技能效果!B:B,0))</f>
        <v>关羽技能伤害</v>
      </c>
      <c r="D1352" s="96" t="s">
        <v>873</v>
      </c>
      <c r="E1352" s="95">
        <v>5</v>
      </c>
      <c r="F1352" s="95">
        <f>INDEX(技能效果!H:H,MATCH(技能效果等级!B1352,技能效果!B:B,0))</f>
        <v>1012</v>
      </c>
      <c r="G1352" s="95">
        <f>IF(INDEX(技能效果!K:K,MATCH(B1352,技能效果!B:B,0))=0,INDEX(技能效果!I:I,MATCH(技能效果等级!B1352,技能效果!B:B,0)),INDEX(技能效果!I:I,MATCH(技能效果等级!B1352,技能效果!B:B,0))*VLOOKUP(E1352,技能数值计算!$C$19:$D$28,2,FALSE))</f>
        <v>4.95</v>
      </c>
      <c r="H1352" s="95">
        <f>INDEX(技能效果!J:J,MATCH(技能效果等级!B1352,技能效果!B:B,0))</f>
        <v>0</v>
      </c>
      <c r="I1352" s="97"/>
      <c r="J1352" s="97"/>
      <c r="K1352" s="97"/>
      <c r="L1352" s="97"/>
      <c r="M1352" s="97"/>
      <c r="N1352" s="96" t="str">
        <f>IF(INDEX(技能效果!L:L,MATCH(技能效果等级!B1352,技能效果!B:B,0))="","",INDEX(技能效果!L:L,MATCH(技能效果等级!B1352,技能效果!B:B,0)))</f>
        <v/>
      </c>
      <c r="O1352" s="95">
        <f>IF(INDEX(技能效果!N:N,MATCH(B1352,技能效果!B:B,0))=0,INDEX(技能效果!M:M,MATCH(技能效果等级!B1352,技能效果!B:B,0)),INDEX(技能效果!M:M,MATCH(技能效果等级!B1352,技能效果!B:B,0))*VLOOKUP(E1352,技能数值计算!$C$19:$D$28,2,FALSE))</f>
        <v>0</v>
      </c>
      <c r="P1352" s="97"/>
      <c r="Q1352" s="97"/>
      <c r="R1352" s="95" t="str">
        <f>IF(INDEX(技能效果!O:O,MATCH(技能效果等级!B1352,技能效果!B:B,0))="","",INDEX(技能效果!O:O,MATCH(技能效果等级!B1352,技能效果!B:B,0)))</f>
        <v/>
      </c>
      <c r="S1352" s="97"/>
      <c r="T1352" s="97"/>
      <c r="U1352" s="97"/>
      <c r="V1352" s="96" t="str">
        <f>IF(INDEX(技能效果!AF:AF,MATCH(技能效果等级!B1352,技能效果!B:B,0))="","",INDEX(技能效果!AF:AF,MATCH(技能效果等级!B1352,技能效果!B:B,0)))</f>
        <v/>
      </c>
      <c r="W1352" s="95">
        <f t="shared" si="19"/>
        <v>126</v>
      </c>
      <c r="X1352" s="97"/>
      <c r="Y1352" s="97"/>
    </row>
    <row r="1353" spans="1:25" ht="16.5" x14ac:dyDescent="0.2">
      <c r="A1353" s="62">
        <v>1350</v>
      </c>
      <c r="B1353" s="95">
        <f>INDEX(技能效果!B:B,MATCH(技能效果等级!W1353,技能效果!AE:AE,0))</f>
        <v>130300101</v>
      </c>
      <c r="C1353" s="95" t="str">
        <f>INDEX(技能效果!C:C,MATCH(技能效果等级!B1353,技能效果!B:B,0))</f>
        <v>关羽技能伤害</v>
      </c>
      <c r="D1353" s="96" t="s">
        <v>873</v>
      </c>
      <c r="E1353" s="95">
        <v>6</v>
      </c>
      <c r="F1353" s="95">
        <f>INDEX(技能效果!H:H,MATCH(技能效果等级!B1353,技能效果!B:B,0))</f>
        <v>1012</v>
      </c>
      <c r="G1353" s="95">
        <f>IF(INDEX(技能效果!K:K,MATCH(B1353,技能效果!B:B,0))=0,INDEX(技能效果!I:I,MATCH(技能效果等级!B1353,技能效果!B:B,0)),INDEX(技能效果!I:I,MATCH(技能效果等级!B1353,技能效果!B:B,0))*VLOOKUP(E1353,技能数值计算!$C$19:$D$28,2,FALSE))</f>
        <v>5.3999999999999995</v>
      </c>
      <c r="H1353" s="95">
        <f>INDEX(技能效果!J:J,MATCH(技能效果等级!B1353,技能效果!B:B,0))</f>
        <v>0</v>
      </c>
      <c r="I1353" s="97"/>
      <c r="J1353" s="97"/>
      <c r="K1353" s="97"/>
      <c r="L1353" s="97"/>
      <c r="M1353" s="97"/>
      <c r="N1353" s="96" t="str">
        <f>IF(INDEX(技能效果!L:L,MATCH(技能效果等级!B1353,技能效果!B:B,0))="","",INDEX(技能效果!L:L,MATCH(技能效果等级!B1353,技能效果!B:B,0)))</f>
        <v/>
      </c>
      <c r="O1353" s="95">
        <f>IF(INDEX(技能效果!N:N,MATCH(B1353,技能效果!B:B,0))=0,INDEX(技能效果!M:M,MATCH(技能效果等级!B1353,技能效果!B:B,0)),INDEX(技能效果!M:M,MATCH(技能效果等级!B1353,技能效果!B:B,0))*VLOOKUP(E1353,技能数值计算!$C$19:$D$28,2,FALSE))</f>
        <v>0</v>
      </c>
      <c r="P1353" s="97"/>
      <c r="Q1353" s="97"/>
      <c r="R1353" s="95" t="str">
        <f>IF(INDEX(技能效果!O:O,MATCH(技能效果等级!B1353,技能效果!B:B,0))="","",INDEX(技能效果!O:O,MATCH(技能效果等级!B1353,技能效果!B:B,0)))</f>
        <v/>
      </c>
      <c r="S1353" s="97"/>
      <c r="T1353" s="97"/>
      <c r="U1353" s="97"/>
      <c r="V1353" s="96" t="str">
        <f>IF(INDEX(技能效果!AF:AF,MATCH(技能效果等级!B1353,技能效果!B:B,0))="","",INDEX(技能效果!AF:AF,MATCH(技能效果等级!B1353,技能效果!B:B,0)))</f>
        <v/>
      </c>
      <c r="W1353" s="95">
        <f t="shared" si="19"/>
        <v>126</v>
      </c>
      <c r="X1353" s="97"/>
      <c r="Y1353" s="97"/>
    </row>
    <row r="1354" spans="1:25" ht="16.5" x14ac:dyDescent="0.2">
      <c r="A1354" s="62">
        <v>1351</v>
      </c>
      <c r="B1354" s="95">
        <f>INDEX(技能效果!B:B,MATCH(技能效果等级!W1354,技能效果!AE:AE,0))</f>
        <v>130300101</v>
      </c>
      <c r="C1354" s="95" t="str">
        <f>INDEX(技能效果!C:C,MATCH(技能效果等级!B1354,技能效果!B:B,0))</f>
        <v>关羽技能伤害</v>
      </c>
      <c r="D1354" s="96" t="s">
        <v>873</v>
      </c>
      <c r="E1354" s="95">
        <v>7</v>
      </c>
      <c r="F1354" s="95">
        <f>INDEX(技能效果!H:H,MATCH(技能效果等级!B1354,技能效果!B:B,0))</f>
        <v>1012</v>
      </c>
      <c r="G1354" s="95">
        <f>IF(INDEX(技能效果!K:K,MATCH(B1354,技能效果!B:B,0))=0,INDEX(技能效果!I:I,MATCH(技能效果等级!B1354,技能效果!B:B,0)),INDEX(技能效果!I:I,MATCH(技能效果等级!B1354,技能效果!B:B,0))*VLOOKUP(E1354,技能数值计算!$C$19:$D$28,2,FALSE))</f>
        <v>5.8500000000000005</v>
      </c>
      <c r="H1354" s="95">
        <f>INDEX(技能效果!J:J,MATCH(技能效果等级!B1354,技能效果!B:B,0))</f>
        <v>0</v>
      </c>
      <c r="I1354" s="97"/>
      <c r="J1354" s="97"/>
      <c r="K1354" s="97"/>
      <c r="L1354" s="97"/>
      <c r="M1354" s="97"/>
      <c r="N1354" s="96" t="str">
        <f>IF(INDEX(技能效果!L:L,MATCH(技能效果等级!B1354,技能效果!B:B,0))="","",INDEX(技能效果!L:L,MATCH(技能效果等级!B1354,技能效果!B:B,0)))</f>
        <v/>
      </c>
      <c r="O1354" s="95">
        <f>IF(INDEX(技能效果!N:N,MATCH(B1354,技能效果!B:B,0))=0,INDEX(技能效果!M:M,MATCH(技能效果等级!B1354,技能效果!B:B,0)),INDEX(技能效果!M:M,MATCH(技能效果等级!B1354,技能效果!B:B,0))*VLOOKUP(E1354,技能数值计算!$C$19:$D$28,2,FALSE))</f>
        <v>0</v>
      </c>
      <c r="P1354" s="97"/>
      <c r="Q1354" s="97"/>
      <c r="R1354" s="95" t="str">
        <f>IF(INDEX(技能效果!O:O,MATCH(技能效果等级!B1354,技能效果!B:B,0))="","",INDEX(技能效果!O:O,MATCH(技能效果等级!B1354,技能效果!B:B,0)))</f>
        <v/>
      </c>
      <c r="S1354" s="97"/>
      <c r="T1354" s="97"/>
      <c r="U1354" s="97"/>
      <c r="V1354" s="96" t="str">
        <f>IF(INDEX(技能效果!AF:AF,MATCH(技能效果等级!B1354,技能效果!B:B,0))="","",INDEX(技能效果!AF:AF,MATCH(技能效果等级!B1354,技能效果!B:B,0)))</f>
        <v/>
      </c>
      <c r="W1354" s="95">
        <f t="shared" si="19"/>
        <v>126</v>
      </c>
      <c r="X1354" s="97"/>
      <c r="Y1354" s="97"/>
    </row>
    <row r="1355" spans="1:25" ht="16.5" x14ac:dyDescent="0.2">
      <c r="A1355" s="62">
        <v>1352</v>
      </c>
      <c r="B1355" s="95">
        <f>INDEX(技能效果!B:B,MATCH(技能效果等级!W1355,技能效果!AE:AE,0))</f>
        <v>130300101</v>
      </c>
      <c r="C1355" s="95" t="str">
        <f>INDEX(技能效果!C:C,MATCH(技能效果等级!B1355,技能效果!B:B,0))</f>
        <v>关羽技能伤害</v>
      </c>
      <c r="D1355" s="96" t="s">
        <v>873</v>
      </c>
      <c r="E1355" s="95">
        <v>8</v>
      </c>
      <c r="F1355" s="95">
        <f>INDEX(技能效果!H:H,MATCH(技能效果等级!B1355,技能效果!B:B,0))</f>
        <v>1012</v>
      </c>
      <c r="G1355" s="95">
        <f>IF(INDEX(技能效果!K:K,MATCH(B1355,技能效果!B:B,0))=0,INDEX(技能效果!I:I,MATCH(技能效果等级!B1355,技能效果!B:B,0)),INDEX(技能效果!I:I,MATCH(技能效果等级!B1355,技能效果!B:B,0))*VLOOKUP(E1355,技能数值计算!$C$19:$D$28,2,FALSE))</f>
        <v>6.3</v>
      </c>
      <c r="H1355" s="95">
        <f>INDEX(技能效果!J:J,MATCH(技能效果等级!B1355,技能效果!B:B,0))</f>
        <v>0</v>
      </c>
      <c r="I1355" s="97"/>
      <c r="J1355" s="97"/>
      <c r="K1355" s="97"/>
      <c r="L1355" s="97"/>
      <c r="M1355" s="97"/>
      <c r="N1355" s="96" t="str">
        <f>IF(INDEX(技能效果!L:L,MATCH(技能效果等级!B1355,技能效果!B:B,0))="","",INDEX(技能效果!L:L,MATCH(技能效果等级!B1355,技能效果!B:B,0)))</f>
        <v/>
      </c>
      <c r="O1355" s="95">
        <f>IF(INDEX(技能效果!N:N,MATCH(B1355,技能效果!B:B,0))=0,INDEX(技能效果!M:M,MATCH(技能效果等级!B1355,技能效果!B:B,0)),INDEX(技能效果!M:M,MATCH(技能效果等级!B1355,技能效果!B:B,0))*VLOOKUP(E1355,技能数值计算!$C$19:$D$28,2,FALSE))</f>
        <v>0</v>
      </c>
      <c r="P1355" s="97"/>
      <c r="Q1355" s="97"/>
      <c r="R1355" s="95" t="str">
        <f>IF(INDEX(技能效果!O:O,MATCH(技能效果等级!B1355,技能效果!B:B,0))="","",INDEX(技能效果!O:O,MATCH(技能效果等级!B1355,技能效果!B:B,0)))</f>
        <v/>
      </c>
      <c r="S1355" s="97"/>
      <c r="T1355" s="97"/>
      <c r="U1355" s="97"/>
      <c r="V1355" s="96" t="str">
        <f>IF(INDEX(技能效果!AF:AF,MATCH(技能效果等级!B1355,技能效果!B:B,0))="","",INDEX(技能效果!AF:AF,MATCH(技能效果等级!B1355,技能效果!B:B,0)))</f>
        <v/>
      </c>
      <c r="W1355" s="95">
        <f t="shared" si="19"/>
        <v>126</v>
      </c>
      <c r="X1355" s="97"/>
      <c r="Y1355" s="97"/>
    </row>
    <row r="1356" spans="1:25" ht="16.5" x14ac:dyDescent="0.2">
      <c r="A1356" s="62">
        <v>1353</v>
      </c>
      <c r="B1356" s="95">
        <f>INDEX(技能效果!B:B,MATCH(技能效果等级!W1356,技能效果!AE:AE,0))</f>
        <v>130300101</v>
      </c>
      <c r="C1356" s="95" t="str">
        <f>INDEX(技能效果!C:C,MATCH(技能效果等级!B1356,技能效果!B:B,0))</f>
        <v>关羽技能伤害</v>
      </c>
      <c r="D1356" s="96" t="s">
        <v>873</v>
      </c>
      <c r="E1356" s="95">
        <v>9</v>
      </c>
      <c r="F1356" s="95">
        <f>INDEX(技能效果!H:H,MATCH(技能效果等级!B1356,技能效果!B:B,0))</f>
        <v>1012</v>
      </c>
      <c r="G1356" s="95">
        <f>IF(INDEX(技能效果!K:K,MATCH(B1356,技能效果!B:B,0))=0,INDEX(技能效果!I:I,MATCH(技能效果等级!B1356,技能效果!B:B,0)),INDEX(技能效果!I:I,MATCH(技能效果等级!B1356,技能效果!B:B,0))*VLOOKUP(E1356,技能数值计算!$C$19:$D$28,2,FALSE))</f>
        <v>6.9</v>
      </c>
      <c r="H1356" s="95">
        <f>INDEX(技能效果!J:J,MATCH(技能效果等级!B1356,技能效果!B:B,0))</f>
        <v>0</v>
      </c>
      <c r="I1356" s="97"/>
      <c r="J1356" s="97"/>
      <c r="K1356" s="97"/>
      <c r="L1356" s="97"/>
      <c r="M1356" s="97"/>
      <c r="N1356" s="96" t="str">
        <f>IF(INDEX(技能效果!L:L,MATCH(技能效果等级!B1356,技能效果!B:B,0))="","",INDEX(技能效果!L:L,MATCH(技能效果等级!B1356,技能效果!B:B,0)))</f>
        <v/>
      </c>
      <c r="O1356" s="95">
        <f>IF(INDEX(技能效果!N:N,MATCH(B1356,技能效果!B:B,0))=0,INDEX(技能效果!M:M,MATCH(技能效果等级!B1356,技能效果!B:B,0)),INDEX(技能效果!M:M,MATCH(技能效果等级!B1356,技能效果!B:B,0))*VLOOKUP(E1356,技能数值计算!$C$19:$D$28,2,FALSE))</f>
        <v>0</v>
      </c>
      <c r="P1356" s="97"/>
      <c r="Q1356" s="97"/>
      <c r="R1356" s="95" t="str">
        <f>IF(INDEX(技能效果!O:O,MATCH(技能效果等级!B1356,技能效果!B:B,0))="","",INDEX(技能效果!O:O,MATCH(技能效果等级!B1356,技能效果!B:B,0)))</f>
        <v/>
      </c>
      <c r="S1356" s="97"/>
      <c r="T1356" s="97"/>
      <c r="U1356" s="97"/>
      <c r="V1356" s="96" t="str">
        <f>IF(INDEX(技能效果!AF:AF,MATCH(技能效果等级!B1356,技能效果!B:B,0))="","",INDEX(技能效果!AF:AF,MATCH(技能效果等级!B1356,技能效果!B:B,0)))</f>
        <v/>
      </c>
      <c r="W1356" s="95">
        <f t="shared" si="19"/>
        <v>126</v>
      </c>
      <c r="X1356" s="97"/>
      <c r="Y1356" s="97"/>
    </row>
    <row r="1357" spans="1:25" ht="16.5" x14ac:dyDescent="0.2">
      <c r="A1357" s="62">
        <v>1354</v>
      </c>
      <c r="B1357" s="95">
        <f>INDEX(技能效果!B:B,MATCH(技能效果等级!W1357,技能效果!AE:AE,0))</f>
        <v>130300101</v>
      </c>
      <c r="C1357" s="95" t="str">
        <f>INDEX(技能效果!C:C,MATCH(技能效果等级!B1357,技能效果!B:B,0))</f>
        <v>关羽技能伤害</v>
      </c>
      <c r="D1357" s="96" t="s">
        <v>873</v>
      </c>
      <c r="E1357" s="95">
        <v>10</v>
      </c>
      <c r="F1357" s="95">
        <f>INDEX(技能效果!H:H,MATCH(技能效果等级!B1357,技能效果!B:B,0))</f>
        <v>1012</v>
      </c>
      <c r="G1357" s="95">
        <f>IF(INDEX(技能效果!K:K,MATCH(B1357,技能效果!B:B,0))=0,INDEX(技能效果!I:I,MATCH(技能效果等级!B1357,技能效果!B:B,0)),INDEX(技能效果!I:I,MATCH(技能效果等级!B1357,技能效果!B:B,0))*VLOOKUP(E1357,技能数值计算!$C$19:$D$28,2,FALSE))</f>
        <v>7.5</v>
      </c>
      <c r="H1357" s="95">
        <f>INDEX(技能效果!J:J,MATCH(技能效果等级!B1357,技能效果!B:B,0))</f>
        <v>0</v>
      </c>
      <c r="I1357" s="97"/>
      <c r="J1357" s="97"/>
      <c r="K1357" s="97"/>
      <c r="L1357" s="97"/>
      <c r="M1357" s="97"/>
      <c r="N1357" s="96" t="str">
        <f>IF(INDEX(技能效果!L:L,MATCH(技能效果等级!B1357,技能效果!B:B,0))="","",INDEX(技能效果!L:L,MATCH(技能效果等级!B1357,技能效果!B:B,0)))</f>
        <v/>
      </c>
      <c r="O1357" s="95">
        <f>IF(INDEX(技能效果!N:N,MATCH(B1357,技能效果!B:B,0))=0,INDEX(技能效果!M:M,MATCH(技能效果等级!B1357,技能效果!B:B,0)),INDEX(技能效果!M:M,MATCH(技能效果等级!B1357,技能效果!B:B,0))*VLOOKUP(E1357,技能数值计算!$C$19:$D$28,2,FALSE))</f>
        <v>0</v>
      </c>
      <c r="P1357" s="97"/>
      <c r="Q1357" s="97"/>
      <c r="R1357" s="95" t="str">
        <f>IF(INDEX(技能效果!O:O,MATCH(技能效果等级!B1357,技能效果!B:B,0))="","",INDEX(技能效果!O:O,MATCH(技能效果等级!B1357,技能效果!B:B,0)))</f>
        <v/>
      </c>
      <c r="S1357" s="97"/>
      <c r="T1357" s="97"/>
      <c r="U1357" s="97"/>
      <c r="V1357" s="96" t="str">
        <f>IF(INDEX(技能效果!AF:AF,MATCH(技能效果等级!B1357,技能效果!B:B,0))="","",INDEX(技能效果!AF:AF,MATCH(技能效果等级!B1357,技能效果!B:B,0)))</f>
        <v/>
      </c>
      <c r="W1357" s="95">
        <f t="shared" si="19"/>
        <v>126</v>
      </c>
      <c r="X1357" s="97"/>
      <c r="Y1357" s="97"/>
    </row>
    <row r="1358" spans="1:25" ht="16.5" x14ac:dyDescent="0.2">
      <c r="A1358" s="62">
        <v>1355</v>
      </c>
      <c r="B1358" s="95">
        <f>INDEX(技能效果!B:B,MATCH(技能效果等级!W1358,技能效果!AE:AE,0))</f>
        <v>130300111</v>
      </c>
      <c r="C1358" s="95" t="str">
        <f>INDEX(技能效果!C:C,MATCH(技能效果等级!B1358,技能效果!B:B,0))</f>
        <v>关羽专属武器效果</v>
      </c>
      <c r="D1358" s="96" t="s">
        <v>873</v>
      </c>
      <c r="E1358" s="95">
        <v>1</v>
      </c>
      <c r="F1358" s="95">
        <f>INDEX(技能效果!H:H,MATCH(技能效果等级!B1358,技能效果!B:B,0))</f>
        <v>1015</v>
      </c>
      <c r="G1358" s="95">
        <f>IF(INDEX(技能效果!K:K,MATCH(B1358,技能效果!B:B,0))=0,INDEX(技能效果!I:I,MATCH(技能效果等级!B1358,技能效果!B:B,0)),INDEX(技能效果!I:I,MATCH(技能效果等级!B1358,技能效果!B:B,0))*VLOOKUP(E1358,技能数值计算!$C$19:$D$28,2,FALSE))</f>
        <v>0.25</v>
      </c>
      <c r="H1358" s="95">
        <f>INDEX(技能效果!J:J,MATCH(技能效果等级!B1358,技能效果!B:B,0))</f>
        <v>1</v>
      </c>
      <c r="I1358" s="97"/>
      <c r="J1358" s="97"/>
      <c r="K1358" s="97"/>
      <c r="L1358" s="97"/>
      <c r="M1358" s="97"/>
      <c r="N1358" s="96" t="str">
        <f>IF(INDEX(技能效果!L:L,MATCH(技能效果等级!B1358,技能效果!B:B,0))="","",INDEX(技能效果!L:L,MATCH(技能效果等级!B1358,技能效果!B:B,0)))</f>
        <v/>
      </c>
      <c r="O1358" s="95">
        <f>IF(INDEX(技能效果!N:N,MATCH(B1358,技能效果!B:B,0))=0,INDEX(技能效果!M:M,MATCH(技能效果等级!B1358,技能效果!B:B,0)),INDEX(技能效果!M:M,MATCH(技能效果等级!B1358,技能效果!B:B,0))*VLOOKUP(E1358,技能数值计算!$C$19:$D$28,2,FALSE))</f>
        <v>0</v>
      </c>
      <c r="P1358" s="97"/>
      <c r="Q1358" s="97"/>
      <c r="R1358" s="95" t="str">
        <f>IF(INDEX(技能效果!O:O,MATCH(技能效果等级!B1358,技能效果!B:B,0))="","",INDEX(技能效果!O:O,MATCH(技能效果等级!B1358,技能效果!B:B,0)))</f>
        <v/>
      </c>
      <c r="S1358" s="97"/>
      <c r="T1358" s="97"/>
      <c r="U1358" s="97"/>
      <c r="V1358" s="96" t="str">
        <f>IF(INDEX(技能效果!AF:AF,MATCH(技能效果等级!B1358,技能效果!B:B,0))="","",INDEX(技能效果!AF:AF,MATCH(技能效果等级!B1358,技能效果!B:B,0)))</f>
        <v>额外消耗所有红色水晶，造成一定百分比*水晶数量的伤害</v>
      </c>
      <c r="W1358" s="95">
        <f t="shared" si="19"/>
        <v>127</v>
      </c>
      <c r="X1358" s="97"/>
      <c r="Y1358" s="97"/>
    </row>
    <row r="1359" spans="1:25" ht="16.5" x14ac:dyDescent="0.2">
      <c r="A1359" s="62">
        <v>1356</v>
      </c>
      <c r="B1359" s="95">
        <f>INDEX(技能效果!B:B,MATCH(技能效果等级!W1359,技能效果!AE:AE,0))</f>
        <v>130300111</v>
      </c>
      <c r="C1359" s="95" t="str">
        <f>INDEX(技能效果!C:C,MATCH(技能效果等级!B1359,技能效果!B:B,0))</f>
        <v>关羽专属武器效果</v>
      </c>
      <c r="D1359" s="96" t="s">
        <v>873</v>
      </c>
      <c r="E1359" s="95">
        <v>2</v>
      </c>
      <c r="F1359" s="95">
        <f>INDEX(技能效果!H:H,MATCH(技能效果等级!B1359,技能效果!B:B,0))</f>
        <v>1015</v>
      </c>
      <c r="G1359" s="95">
        <f>IF(INDEX(技能效果!K:K,MATCH(B1359,技能效果!B:B,0))=0,INDEX(技能效果!I:I,MATCH(技能效果等级!B1359,技能效果!B:B,0)),INDEX(技能效果!I:I,MATCH(技能效果等级!B1359,技能效果!B:B,0))*VLOOKUP(E1359,技能数值计算!$C$19:$D$28,2,FALSE))</f>
        <v>0.27</v>
      </c>
      <c r="H1359" s="95">
        <f>INDEX(技能效果!J:J,MATCH(技能效果等级!B1359,技能效果!B:B,0))</f>
        <v>1</v>
      </c>
      <c r="I1359" s="97"/>
      <c r="J1359" s="97"/>
      <c r="K1359" s="97"/>
      <c r="L1359" s="97"/>
      <c r="M1359" s="97"/>
      <c r="N1359" s="96" t="str">
        <f>IF(INDEX(技能效果!L:L,MATCH(技能效果等级!B1359,技能效果!B:B,0))="","",INDEX(技能效果!L:L,MATCH(技能效果等级!B1359,技能效果!B:B,0)))</f>
        <v/>
      </c>
      <c r="O1359" s="95">
        <f>IF(INDEX(技能效果!N:N,MATCH(B1359,技能效果!B:B,0))=0,INDEX(技能效果!M:M,MATCH(技能效果等级!B1359,技能效果!B:B,0)),INDEX(技能效果!M:M,MATCH(技能效果等级!B1359,技能效果!B:B,0))*VLOOKUP(E1359,技能数值计算!$C$19:$D$28,2,FALSE))</f>
        <v>0</v>
      </c>
      <c r="P1359" s="97"/>
      <c r="Q1359" s="97"/>
      <c r="R1359" s="95" t="str">
        <f>IF(INDEX(技能效果!O:O,MATCH(技能效果等级!B1359,技能效果!B:B,0))="","",INDEX(技能效果!O:O,MATCH(技能效果等级!B1359,技能效果!B:B,0)))</f>
        <v/>
      </c>
      <c r="S1359" s="97"/>
      <c r="T1359" s="97"/>
      <c r="U1359" s="97"/>
      <c r="V1359" s="96" t="str">
        <f>IF(INDEX(技能效果!AF:AF,MATCH(技能效果等级!B1359,技能效果!B:B,0))="","",INDEX(技能效果!AF:AF,MATCH(技能效果等级!B1359,技能效果!B:B,0)))</f>
        <v>额外消耗所有红色水晶，造成一定百分比*水晶数量的伤害</v>
      </c>
      <c r="W1359" s="95">
        <f t="shared" si="19"/>
        <v>127</v>
      </c>
      <c r="X1359" s="97"/>
      <c r="Y1359" s="97"/>
    </row>
    <row r="1360" spans="1:25" ht="16.5" x14ac:dyDescent="0.2">
      <c r="A1360" s="62">
        <v>1357</v>
      </c>
      <c r="B1360" s="95">
        <f>INDEX(技能效果!B:B,MATCH(技能效果等级!W1360,技能效果!AE:AE,0))</f>
        <v>130300111</v>
      </c>
      <c r="C1360" s="95" t="str">
        <f>INDEX(技能效果!C:C,MATCH(技能效果等级!B1360,技能效果!B:B,0))</f>
        <v>关羽专属武器效果</v>
      </c>
      <c r="D1360" s="96" t="s">
        <v>873</v>
      </c>
      <c r="E1360" s="95">
        <v>3</v>
      </c>
      <c r="F1360" s="95">
        <f>INDEX(技能效果!H:H,MATCH(技能效果等级!B1360,技能效果!B:B,0))</f>
        <v>1015</v>
      </c>
      <c r="G1360" s="95">
        <f>IF(INDEX(技能效果!K:K,MATCH(B1360,技能效果!B:B,0))=0,INDEX(技能效果!I:I,MATCH(技能效果等级!B1360,技能效果!B:B,0)),INDEX(技能效果!I:I,MATCH(技能效果等级!B1360,技能效果!B:B,0))*VLOOKUP(E1360,技能数值计算!$C$19:$D$28,2,FALSE))</f>
        <v>0.28999999999999998</v>
      </c>
      <c r="H1360" s="95">
        <f>INDEX(技能效果!J:J,MATCH(技能效果等级!B1360,技能效果!B:B,0))</f>
        <v>1</v>
      </c>
      <c r="I1360" s="97"/>
      <c r="J1360" s="97"/>
      <c r="K1360" s="97"/>
      <c r="L1360" s="97"/>
      <c r="M1360" s="97"/>
      <c r="N1360" s="96" t="str">
        <f>IF(INDEX(技能效果!L:L,MATCH(技能效果等级!B1360,技能效果!B:B,0))="","",INDEX(技能效果!L:L,MATCH(技能效果等级!B1360,技能效果!B:B,0)))</f>
        <v/>
      </c>
      <c r="O1360" s="95">
        <f>IF(INDEX(技能效果!N:N,MATCH(B1360,技能效果!B:B,0))=0,INDEX(技能效果!M:M,MATCH(技能效果等级!B1360,技能效果!B:B,0)),INDEX(技能效果!M:M,MATCH(技能效果等级!B1360,技能效果!B:B,0))*VLOOKUP(E1360,技能数值计算!$C$19:$D$28,2,FALSE))</f>
        <v>0</v>
      </c>
      <c r="P1360" s="97"/>
      <c r="Q1360" s="97"/>
      <c r="R1360" s="95" t="str">
        <f>IF(INDEX(技能效果!O:O,MATCH(技能效果等级!B1360,技能效果!B:B,0))="","",INDEX(技能效果!O:O,MATCH(技能效果等级!B1360,技能效果!B:B,0)))</f>
        <v/>
      </c>
      <c r="S1360" s="97"/>
      <c r="T1360" s="97"/>
      <c r="U1360" s="97"/>
      <c r="V1360" s="96" t="str">
        <f>IF(INDEX(技能效果!AF:AF,MATCH(技能效果等级!B1360,技能效果!B:B,0))="","",INDEX(技能效果!AF:AF,MATCH(技能效果等级!B1360,技能效果!B:B,0)))</f>
        <v>额外消耗所有红色水晶，造成一定百分比*水晶数量的伤害</v>
      </c>
      <c r="W1360" s="95">
        <f t="shared" si="19"/>
        <v>127</v>
      </c>
      <c r="X1360" s="97"/>
      <c r="Y1360" s="97"/>
    </row>
    <row r="1361" spans="1:25" ht="16.5" x14ac:dyDescent="0.2">
      <c r="A1361" s="62">
        <v>1358</v>
      </c>
      <c r="B1361" s="95">
        <f>INDEX(技能效果!B:B,MATCH(技能效果等级!W1361,技能效果!AE:AE,0))</f>
        <v>130300111</v>
      </c>
      <c r="C1361" s="95" t="str">
        <f>INDEX(技能效果!C:C,MATCH(技能效果等级!B1361,技能效果!B:B,0))</f>
        <v>关羽专属武器效果</v>
      </c>
      <c r="D1361" s="96" t="s">
        <v>873</v>
      </c>
      <c r="E1361" s="95">
        <v>4</v>
      </c>
      <c r="F1361" s="95">
        <f>INDEX(技能效果!H:H,MATCH(技能效果等级!B1361,技能效果!B:B,0))</f>
        <v>1015</v>
      </c>
      <c r="G1361" s="95">
        <f>IF(INDEX(技能效果!K:K,MATCH(B1361,技能效果!B:B,0))=0,INDEX(技能效果!I:I,MATCH(技能效果等级!B1361,技能效果!B:B,0)),INDEX(技能效果!I:I,MATCH(技能效果等级!B1361,技能效果!B:B,0))*VLOOKUP(E1361,技能数值计算!$C$19:$D$28,2,FALSE))</f>
        <v>0.31</v>
      </c>
      <c r="H1361" s="95">
        <f>INDEX(技能效果!J:J,MATCH(技能效果等级!B1361,技能效果!B:B,0))</f>
        <v>1</v>
      </c>
      <c r="I1361" s="97"/>
      <c r="J1361" s="97"/>
      <c r="K1361" s="97"/>
      <c r="L1361" s="97"/>
      <c r="M1361" s="97"/>
      <c r="N1361" s="96" t="str">
        <f>IF(INDEX(技能效果!L:L,MATCH(技能效果等级!B1361,技能效果!B:B,0))="","",INDEX(技能效果!L:L,MATCH(技能效果等级!B1361,技能效果!B:B,0)))</f>
        <v/>
      </c>
      <c r="O1361" s="95">
        <f>IF(INDEX(技能效果!N:N,MATCH(B1361,技能效果!B:B,0))=0,INDEX(技能效果!M:M,MATCH(技能效果等级!B1361,技能效果!B:B,0)),INDEX(技能效果!M:M,MATCH(技能效果等级!B1361,技能效果!B:B,0))*VLOOKUP(E1361,技能数值计算!$C$19:$D$28,2,FALSE))</f>
        <v>0</v>
      </c>
      <c r="P1361" s="97"/>
      <c r="Q1361" s="97"/>
      <c r="R1361" s="95" t="str">
        <f>IF(INDEX(技能效果!O:O,MATCH(技能效果等级!B1361,技能效果!B:B,0))="","",INDEX(技能效果!O:O,MATCH(技能效果等级!B1361,技能效果!B:B,0)))</f>
        <v/>
      </c>
      <c r="S1361" s="97"/>
      <c r="T1361" s="97"/>
      <c r="U1361" s="97"/>
      <c r="V1361" s="96" t="str">
        <f>IF(INDEX(技能效果!AF:AF,MATCH(技能效果等级!B1361,技能效果!B:B,0))="","",INDEX(技能效果!AF:AF,MATCH(技能效果等级!B1361,技能效果!B:B,0)))</f>
        <v>额外消耗所有红色水晶，造成一定百分比*水晶数量的伤害</v>
      </c>
      <c r="W1361" s="95">
        <f t="shared" si="19"/>
        <v>127</v>
      </c>
      <c r="X1361" s="97"/>
      <c r="Y1361" s="97"/>
    </row>
    <row r="1362" spans="1:25" ht="16.5" x14ac:dyDescent="0.2">
      <c r="A1362" s="62">
        <v>1359</v>
      </c>
      <c r="B1362" s="95">
        <f>INDEX(技能效果!B:B,MATCH(技能效果等级!W1362,技能效果!AE:AE,0))</f>
        <v>130300111</v>
      </c>
      <c r="C1362" s="95" t="str">
        <f>INDEX(技能效果!C:C,MATCH(技能效果等级!B1362,技能效果!B:B,0))</f>
        <v>关羽专属武器效果</v>
      </c>
      <c r="D1362" s="96" t="s">
        <v>873</v>
      </c>
      <c r="E1362" s="95">
        <v>5</v>
      </c>
      <c r="F1362" s="95">
        <f>INDEX(技能效果!H:H,MATCH(技能效果等级!B1362,技能效果!B:B,0))</f>
        <v>1015</v>
      </c>
      <c r="G1362" s="95">
        <f>IF(INDEX(技能效果!K:K,MATCH(B1362,技能效果!B:B,0))=0,INDEX(技能效果!I:I,MATCH(技能效果等级!B1362,技能效果!B:B,0)),INDEX(技能效果!I:I,MATCH(技能效果等级!B1362,技能效果!B:B,0))*VLOOKUP(E1362,技能数值计算!$C$19:$D$28,2,FALSE))</f>
        <v>0.33</v>
      </c>
      <c r="H1362" s="95">
        <f>INDEX(技能效果!J:J,MATCH(技能效果等级!B1362,技能效果!B:B,0))</f>
        <v>1</v>
      </c>
      <c r="I1362" s="97"/>
      <c r="J1362" s="97"/>
      <c r="K1362" s="97"/>
      <c r="L1362" s="97"/>
      <c r="M1362" s="97"/>
      <c r="N1362" s="96" t="str">
        <f>IF(INDEX(技能效果!L:L,MATCH(技能效果等级!B1362,技能效果!B:B,0))="","",INDEX(技能效果!L:L,MATCH(技能效果等级!B1362,技能效果!B:B,0)))</f>
        <v/>
      </c>
      <c r="O1362" s="95">
        <f>IF(INDEX(技能效果!N:N,MATCH(B1362,技能效果!B:B,0))=0,INDEX(技能效果!M:M,MATCH(技能效果等级!B1362,技能效果!B:B,0)),INDEX(技能效果!M:M,MATCH(技能效果等级!B1362,技能效果!B:B,0))*VLOOKUP(E1362,技能数值计算!$C$19:$D$28,2,FALSE))</f>
        <v>0</v>
      </c>
      <c r="P1362" s="97"/>
      <c r="Q1362" s="97"/>
      <c r="R1362" s="95" t="str">
        <f>IF(INDEX(技能效果!O:O,MATCH(技能效果等级!B1362,技能效果!B:B,0))="","",INDEX(技能效果!O:O,MATCH(技能效果等级!B1362,技能效果!B:B,0)))</f>
        <v/>
      </c>
      <c r="S1362" s="97"/>
      <c r="T1362" s="97"/>
      <c r="U1362" s="97"/>
      <c r="V1362" s="96" t="str">
        <f>IF(INDEX(技能效果!AF:AF,MATCH(技能效果等级!B1362,技能效果!B:B,0))="","",INDEX(技能效果!AF:AF,MATCH(技能效果等级!B1362,技能效果!B:B,0)))</f>
        <v>额外消耗所有红色水晶，造成一定百分比*水晶数量的伤害</v>
      </c>
      <c r="W1362" s="95">
        <f t="shared" si="19"/>
        <v>127</v>
      </c>
      <c r="X1362" s="97"/>
      <c r="Y1362" s="97"/>
    </row>
    <row r="1363" spans="1:25" ht="16.5" x14ac:dyDescent="0.2">
      <c r="A1363" s="62">
        <v>1360</v>
      </c>
      <c r="B1363" s="95">
        <f>INDEX(技能效果!B:B,MATCH(技能效果等级!W1363,技能效果!AE:AE,0))</f>
        <v>130300111</v>
      </c>
      <c r="C1363" s="95" t="str">
        <f>INDEX(技能效果!C:C,MATCH(技能效果等级!B1363,技能效果!B:B,0))</f>
        <v>关羽专属武器效果</v>
      </c>
      <c r="D1363" s="96" t="s">
        <v>873</v>
      </c>
      <c r="E1363" s="95">
        <v>6</v>
      </c>
      <c r="F1363" s="95">
        <f>INDEX(技能效果!H:H,MATCH(技能效果等级!B1363,技能效果!B:B,0))</f>
        <v>1015</v>
      </c>
      <c r="G1363" s="95">
        <f>IF(INDEX(技能效果!K:K,MATCH(B1363,技能效果!B:B,0))=0,INDEX(技能效果!I:I,MATCH(技能效果等级!B1363,技能效果!B:B,0)),INDEX(技能效果!I:I,MATCH(技能效果等级!B1363,技能效果!B:B,0))*VLOOKUP(E1363,技能数值计算!$C$19:$D$28,2,FALSE))</f>
        <v>0.36</v>
      </c>
      <c r="H1363" s="95">
        <f>INDEX(技能效果!J:J,MATCH(技能效果等级!B1363,技能效果!B:B,0))</f>
        <v>1</v>
      </c>
      <c r="I1363" s="97"/>
      <c r="J1363" s="97"/>
      <c r="K1363" s="97"/>
      <c r="L1363" s="97"/>
      <c r="M1363" s="97"/>
      <c r="N1363" s="96" t="str">
        <f>IF(INDEX(技能效果!L:L,MATCH(技能效果等级!B1363,技能效果!B:B,0))="","",INDEX(技能效果!L:L,MATCH(技能效果等级!B1363,技能效果!B:B,0)))</f>
        <v/>
      </c>
      <c r="O1363" s="95">
        <f>IF(INDEX(技能效果!N:N,MATCH(B1363,技能效果!B:B,0))=0,INDEX(技能效果!M:M,MATCH(技能效果等级!B1363,技能效果!B:B,0)),INDEX(技能效果!M:M,MATCH(技能效果等级!B1363,技能效果!B:B,0))*VLOOKUP(E1363,技能数值计算!$C$19:$D$28,2,FALSE))</f>
        <v>0</v>
      </c>
      <c r="P1363" s="97"/>
      <c r="Q1363" s="97"/>
      <c r="R1363" s="95" t="str">
        <f>IF(INDEX(技能效果!O:O,MATCH(技能效果等级!B1363,技能效果!B:B,0))="","",INDEX(技能效果!O:O,MATCH(技能效果等级!B1363,技能效果!B:B,0)))</f>
        <v/>
      </c>
      <c r="S1363" s="97"/>
      <c r="T1363" s="97"/>
      <c r="U1363" s="97"/>
      <c r="V1363" s="96" t="str">
        <f>IF(INDEX(技能效果!AF:AF,MATCH(技能效果等级!B1363,技能效果!B:B,0))="","",INDEX(技能效果!AF:AF,MATCH(技能效果等级!B1363,技能效果!B:B,0)))</f>
        <v>额外消耗所有红色水晶，造成一定百分比*水晶数量的伤害</v>
      </c>
      <c r="W1363" s="95">
        <f t="shared" si="19"/>
        <v>127</v>
      </c>
      <c r="X1363" s="97"/>
      <c r="Y1363" s="97"/>
    </row>
    <row r="1364" spans="1:25" ht="16.5" x14ac:dyDescent="0.2">
      <c r="A1364" s="62">
        <v>1361</v>
      </c>
      <c r="B1364" s="95">
        <f>INDEX(技能效果!B:B,MATCH(技能效果等级!W1364,技能效果!AE:AE,0))</f>
        <v>130300111</v>
      </c>
      <c r="C1364" s="95" t="str">
        <f>INDEX(技能效果!C:C,MATCH(技能效果等级!B1364,技能效果!B:B,0))</f>
        <v>关羽专属武器效果</v>
      </c>
      <c r="D1364" s="96" t="s">
        <v>873</v>
      </c>
      <c r="E1364" s="95">
        <v>7</v>
      </c>
      <c r="F1364" s="95">
        <f>INDEX(技能效果!H:H,MATCH(技能效果等级!B1364,技能效果!B:B,0))</f>
        <v>1015</v>
      </c>
      <c r="G1364" s="95">
        <f>IF(INDEX(技能效果!K:K,MATCH(B1364,技能效果!B:B,0))=0,INDEX(技能效果!I:I,MATCH(技能效果等级!B1364,技能效果!B:B,0)),INDEX(技能效果!I:I,MATCH(技能效果等级!B1364,技能效果!B:B,0))*VLOOKUP(E1364,技能数值计算!$C$19:$D$28,2,FALSE))</f>
        <v>0.39</v>
      </c>
      <c r="H1364" s="95">
        <f>INDEX(技能效果!J:J,MATCH(技能效果等级!B1364,技能效果!B:B,0))</f>
        <v>1</v>
      </c>
      <c r="I1364" s="97"/>
      <c r="J1364" s="97"/>
      <c r="K1364" s="97"/>
      <c r="L1364" s="97"/>
      <c r="M1364" s="97"/>
      <c r="N1364" s="96" t="str">
        <f>IF(INDEX(技能效果!L:L,MATCH(技能效果等级!B1364,技能效果!B:B,0))="","",INDEX(技能效果!L:L,MATCH(技能效果等级!B1364,技能效果!B:B,0)))</f>
        <v/>
      </c>
      <c r="O1364" s="95">
        <f>IF(INDEX(技能效果!N:N,MATCH(B1364,技能效果!B:B,0))=0,INDEX(技能效果!M:M,MATCH(技能效果等级!B1364,技能效果!B:B,0)),INDEX(技能效果!M:M,MATCH(技能效果等级!B1364,技能效果!B:B,0))*VLOOKUP(E1364,技能数值计算!$C$19:$D$28,2,FALSE))</f>
        <v>0</v>
      </c>
      <c r="P1364" s="97"/>
      <c r="Q1364" s="97"/>
      <c r="R1364" s="95" t="str">
        <f>IF(INDEX(技能效果!O:O,MATCH(技能效果等级!B1364,技能效果!B:B,0))="","",INDEX(技能效果!O:O,MATCH(技能效果等级!B1364,技能效果!B:B,0)))</f>
        <v/>
      </c>
      <c r="S1364" s="97"/>
      <c r="T1364" s="97"/>
      <c r="U1364" s="97"/>
      <c r="V1364" s="96" t="str">
        <f>IF(INDEX(技能效果!AF:AF,MATCH(技能效果等级!B1364,技能效果!B:B,0))="","",INDEX(技能效果!AF:AF,MATCH(技能效果等级!B1364,技能效果!B:B,0)))</f>
        <v>额外消耗所有红色水晶，造成一定百分比*水晶数量的伤害</v>
      </c>
      <c r="W1364" s="95">
        <f t="shared" si="19"/>
        <v>127</v>
      </c>
      <c r="X1364" s="97"/>
      <c r="Y1364" s="97"/>
    </row>
    <row r="1365" spans="1:25" ht="16.5" x14ac:dyDescent="0.2">
      <c r="A1365" s="62">
        <v>1362</v>
      </c>
      <c r="B1365" s="95">
        <f>INDEX(技能效果!B:B,MATCH(技能效果等级!W1365,技能效果!AE:AE,0))</f>
        <v>130300111</v>
      </c>
      <c r="C1365" s="95" t="str">
        <f>INDEX(技能效果!C:C,MATCH(技能效果等级!B1365,技能效果!B:B,0))</f>
        <v>关羽专属武器效果</v>
      </c>
      <c r="D1365" s="96" t="s">
        <v>873</v>
      </c>
      <c r="E1365" s="95">
        <v>8</v>
      </c>
      <c r="F1365" s="95">
        <f>INDEX(技能效果!H:H,MATCH(技能效果等级!B1365,技能效果!B:B,0))</f>
        <v>1015</v>
      </c>
      <c r="G1365" s="95">
        <f>IF(INDEX(技能效果!K:K,MATCH(B1365,技能效果!B:B,0))=0,INDEX(技能效果!I:I,MATCH(技能效果等级!B1365,技能效果!B:B,0)),INDEX(技能效果!I:I,MATCH(技能效果等级!B1365,技能效果!B:B,0))*VLOOKUP(E1365,技能数值计算!$C$19:$D$28,2,FALSE))</f>
        <v>0.42</v>
      </c>
      <c r="H1365" s="95">
        <f>INDEX(技能效果!J:J,MATCH(技能效果等级!B1365,技能效果!B:B,0))</f>
        <v>1</v>
      </c>
      <c r="I1365" s="97"/>
      <c r="J1365" s="97"/>
      <c r="K1365" s="97"/>
      <c r="L1365" s="97"/>
      <c r="M1365" s="97"/>
      <c r="N1365" s="96" t="str">
        <f>IF(INDEX(技能效果!L:L,MATCH(技能效果等级!B1365,技能效果!B:B,0))="","",INDEX(技能效果!L:L,MATCH(技能效果等级!B1365,技能效果!B:B,0)))</f>
        <v/>
      </c>
      <c r="O1365" s="95">
        <f>IF(INDEX(技能效果!N:N,MATCH(B1365,技能效果!B:B,0))=0,INDEX(技能效果!M:M,MATCH(技能效果等级!B1365,技能效果!B:B,0)),INDEX(技能效果!M:M,MATCH(技能效果等级!B1365,技能效果!B:B,0))*VLOOKUP(E1365,技能数值计算!$C$19:$D$28,2,FALSE))</f>
        <v>0</v>
      </c>
      <c r="P1365" s="97"/>
      <c r="Q1365" s="97"/>
      <c r="R1365" s="95" t="str">
        <f>IF(INDEX(技能效果!O:O,MATCH(技能效果等级!B1365,技能效果!B:B,0))="","",INDEX(技能效果!O:O,MATCH(技能效果等级!B1365,技能效果!B:B,0)))</f>
        <v/>
      </c>
      <c r="S1365" s="97"/>
      <c r="T1365" s="97"/>
      <c r="U1365" s="97"/>
      <c r="V1365" s="96" t="str">
        <f>IF(INDEX(技能效果!AF:AF,MATCH(技能效果等级!B1365,技能效果!B:B,0))="","",INDEX(技能效果!AF:AF,MATCH(技能效果等级!B1365,技能效果!B:B,0)))</f>
        <v>额外消耗所有红色水晶，造成一定百分比*水晶数量的伤害</v>
      </c>
      <c r="W1365" s="95">
        <f t="shared" si="19"/>
        <v>127</v>
      </c>
      <c r="X1365" s="97"/>
      <c r="Y1365" s="97"/>
    </row>
    <row r="1366" spans="1:25" ht="16.5" x14ac:dyDescent="0.2">
      <c r="A1366" s="62">
        <v>1363</v>
      </c>
      <c r="B1366" s="95">
        <f>INDEX(技能效果!B:B,MATCH(技能效果等级!W1366,技能效果!AE:AE,0))</f>
        <v>130300111</v>
      </c>
      <c r="C1366" s="95" t="str">
        <f>INDEX(技能效果!C:C,MATCH(技能效果等级!B1366,技能效果!B:B,0))</f>
        <v>关羽专属武器效果</v>
      </c>
      <c r="D1366" s="96" t="s">
        <v>873</v>
      </c>
      <c r="E1366" s="95">
        <v>9</v>
      </c>
      <c r="F1366" s="95">
        <f>INDEX(技能效果!H:H,MATCH(技能效果等级!B1366,技能效果!B:B,0))</f>
        <v>1015</v>
      </c>
      <c r="G1366" s="95">
        <f>IF(INDEX(技能效果!K:K,MATCH(B1366,技能效果!B:B,0))=0,INDEX(技能效果!I:I,MATCH(技能效果等级!B1366,技能效果!B:B,0)),INDEX(技能效果!I:I,MATCH(技能效果等级!B1366,技能效果!B:B,0))*VLOOKUP(E1366,技能数值计算!$C$19:$D$28,2,FALSE))</f>
        <v>0.46</v>
      </c>
      <c r="H1366" s="95">
        <f>INDEX(技能效果!J:J,MATCH(技能效果等级!B1366,技能效果!B:B,0))</f>
        <v>1</v>
      </c>
      <c r="I1366" s="97"/>
      <c r="J1366" s="97"/>
      <c r="K1366" s="97"/>
      <c r="L1366" s="97"/>
      <c r="M1366" s="97"/>
      <c r="N1366" s="96" t="str">
        <f>IF(INDEX(技能效果!L:L,MATCH(技能效果等级!B1366,技能效果!B:B,0))="","",INDEX(技能效果!L:L,MATCH(技能效果等级!B1366,技能效果!B:B,0)))</f>
        <v/>
      </c>
      <c r="O1366" s="95">
        <f>IF(INDEX(技能效果!N:N,MATCH(B1366,技能效果!B:B,0))=0,INDEX(技能效果!M:M,MATCH(技能效果等级!B1366,技能效果!B:B,0)),INDEX(技能效果!M:M,MATCH(技能效果等级!B1366,技能效果!B:B,0))*VLOOKUP(E1366,技能数值计算!$C$19:$D$28,2,FALSE))</f>
        <v>0</v>
      </c>
      <c r="P1366" s="97"/>
      <c r="Q1366" s="97"/>
      <c r="R1366" s="95" t="str">
        <f>IF(INDEX(技能效果!O:O,MATCH(技能效果等级!B1366,技能效果!B:B,0))="","",INDEX(技能效果!O:O,MATCH(技能效果等级!B1366,技能效果!B:B,0)))</f>
        <v/>
      </c>
      <c r="S1366" s="97"/>
      <c r="T1366" s="97"/>
      <c r="U1366" s="97"/>
      <c r="V1366" s="96" t="str">
        <f>IF(INDEX(技能效果!AF:AF,MATCH(技能效果等级!B1366,技能效果!B:B,0))="","",INDEX(技能效果!AF:AF,MATCH(技能效果等级!B1366,技能效果!B:B,0)))</f>
        <v>额外消耗所有红色水晶，造成一定百分比*水晶数量的伤害</v>
      </c>
      <c r="W1366" s="95">
        <f t="shared" si="19"/>
        <v>127</v>
      </c>
      <c r="X1366" s="97"/>
      <c r="Y1366" s="97"/>
    </row>
    <row r="1367" spans="1:25" ht="16.5" x14ac:dyDescent="0.2">
      <c r="A1367" s="62">
        <v>1364</v>
      </c>
      <c r="B1367" s="95">
        <f>INDEX(技能效果!B:B,MATCH(技能效果等级!W1367,技能效果!AE:AE,0))</f>
        <v>130300111</v>
      </c>
      <c r="C1367" s="95" t="str">
        <f>INDEX(技能效果!C:C,MATCH(技能效果等级!B1367,技能效果!B:B,0))</f>
        <v>关羽专属武器效果</v>
      </c>
      <c r="D1367" s="96" t="s">
        <v>873</v>
      </c>
      <c r="E1367" s="95">
        <v>10</v>
      </c>
      <c r="F1367" s="95">
        <f>INDEX(技能效果!H:H,MATCH(技能效果等级!B1367,技能效果!B:B,0))</f>
        <v>1015</v>
      </c>
      <c r="G1367" s="95">
        <f>IF(INDEX(技能效果!K:K,MATCH(B1367,技能效果!B:B,0))=0,INDEX(技能效果!I:I,MATCH(技能效果等级!B1367,技能效果!B:B,0)),INDEX(技能效果!I:I,MATCH(技能效果等级!B1367,技能效果!B:B,0))*VLOOKUP(E1367,技能数值计算!$C$19:$D$28,2,FALSE))</f>
        <v>0.5</v>
      </c>
      <c r="H1367" s="95">
        <f>INDEX(技能效果!J:J,MATCH(技能效果等级!B1367,技能效果!B:B,0))</f>
        <v>1</v>
      </c>
      <c r="I1367" s="97"/>
      <c r="J1367" s="97"/>
      <c r="K1367" s="97"/>
      <c r="L1367" s="97"/>
      <c r="M1367" s="97"/>
      <c r="N1367" s="96" t="str">
        <f>IF(INDEX(技能效果!L:L,MATCH(技能效果等级!B1367,技能效果!B:B,0))="","",INDEX(技能效果!L:L,MATCH(技能效果等级!B1367,技能效果!B:B,0)))</f>
        <v/>
      </c>
      <c r="O1367" s="95">
        <f>IF(INDEX(技能效果!N:N,MATCH(B1367,技能效果!B:B,0))=0,INDEX(技能效果!M:M,MATCH(技能效果等级!B1367,技能效果!B:B,0)),INDEX(技能效果!M:M,MATCH(技能效果等级!B1367,技能效果!B:B,0))*VLOOKUP(E1367,技能数值计算!$C$19:$D$28,2,FALSE))</f>
        <v>0</v>
      </c>
      <c r="P1367" s="97"/>
      <c r="Q1367" s="97"/>
      <c r="R1367" s="95" t="str">
        <f>IF(INDEX(技能效果!O:O,MATCH(技能效果等级!B1367,技能效果!B:B,0))="","",INDEX(技能效果!O:O,MATCH(技能效果等级!B1367,技能效果!B:B,0)))</f>
        <v/>
      </c>
      <c r="S1367" s="97"/>
      <c r="T1367" s="97"/>
      <c r="U1367" s="97"/>
      <c r="V1367" s="96" t="str">
        <f>IF(INDEX(技能效果!AF:AF,MATCH(技能效果等级!B1367,技能效果!B:B,0))="","",INDEX(技能效果!AF:AF,MATCH(技能效果等级!B1367,技能效果!B:B,0)))</f>
        <v>额外消耗所有红色水晶，造成一定百分比*水晶数量的伤害</v>
      </c>
      <c r="W1367" s="95">
        <f t="shared" si="19"/>
        <v>127</v>
      </c>
      <c r="X1367" s="97"/>
      <c r="Y1367" s="97"/>
    </row>
    <row r="1368" spans="1:25" ht="16.5" x14ac:dyDescent="0.2">
      <c r="A1368" s="62">
        <v>1365</v>
      </c>
      <c r="B1368" s="95">
        <f>INDEX(技能效果!B:B,MATCH(技能效果等级!W1368,技能效果!AE:AE,0))</f>
        <v>130300121</v>
      </c>
      <c r="C1368" s="95" t="str">
        <f>INDEX(技能效果!C:C,MATCH(技能效果等级!B1368,技能效果!B:B,0))</f>
        <v>关羽满星效果</v>
      </c>
      <c r="D1368" s="96" t="s">
        <v>873</v>
      </c>
      <c r="E1368" s="95">
        <v>1</v>
      </c>
      <c r="F1368" s="95">
        <f>INDEX(技能效果!H:H,MATCH(技能效果等级!B1368,技能效果!B:B,0))</f>
        <v>3006</v>
      </c>
      <c r="G1368" s="95">
        <f>IF(INDEX(技能效果!K:K,MATCH(B1368,技能效果!B:B,0))=0,INDEX(技能效果!I:I,MATCH(技能效果等级!B1368,技能效果!B:B,0)),INDEX(技能效果!I:I,MATCH(技能效果等级!B1368,技能效果!B:B,0))*VLOOKUP(E1368,技能数值计算!$C$19:$D$28,2,FALSE))</f>
        <v>1</v>
      </c>
      <c r="H1368" s="95">
        <f>INDEX(技能效果!J:J,MATCH(技能效果等级!B1368,技能效果!B:B,0))</f>
        <v>3</v>
      </c>
      <c r="I1368" s="97"/>
      <c r="J1368" s="97"/>
      <c r="K1368" s="97"/>
      <c r="L1368" s="97"/>
      <c r="M1368" s="97"/>
      <c r="N1368" s="96" t="str">
        <f>IF(INDEX(技能效果!L:L,MATCH(技能效果等级!B1368,技能效果!B:B,0))="","",INDEX(技能效果!L:L,MATCH(技能效果等级!B1368,技能效果!B:B,0)))</f>
        <v/>
      </c>
      <c r="O1368" s="95">
        <f>IF(INDEX(技能效果!N:N,MATCH(B1368,技能效果!B:B,0))=0,INDEX(技能效果!M:M,MATCH(技能效果等级!B1368,技能效果!B:B,0)),INDEX(技能效果!M:M,MATCH(技能效果等级!B1368,技能效果!B:B,0))*VLOOKUP(E1368,技能数值计算!$C$19:$D$28,2,FALSE))</f>
        <v>0</v>
      </c>
      <c r="P1368" s="97"/>
      <c r="Q1368" s="97"/>
      <c r="R1368" s="95" t="str">
        <f>IF(INDEX(技能效果!O:O,MATCH(技能效果等级!B1368,技能效果!B:B,0))="","",INDEX(技能效果!O:O,MATCH(技能效果等级!B1368,技能效果!B:B,0)))</f>
        <v/>
      </c>
      <c r="S1368" s="97"/>
      <c r="T1368" s="97"/>
      <c r="U1368" s="97"/>
      <c r="V1368" s="96" t="str">
        <f>IF(INDEX(技能效果!AF:AF,MATCH(技能效果等级!B1368,技能效果!B:B,0))="","",INDEX(技能效果!AF:AF,MATCH(技能效果等级!B1368,技能效果!B:B,0)))</f>
        <v/>
      </c>
      <c r="W1368" s="95">
        <f t="shared" si="19"/>
        <v>128</v>
      </c>
      <c r="X1368" s="97"/>
      <c r="Y1368" s="97"/>
    </row>
    <row r="1369" spans="1:25" ht="16.5" x14ac:dyDescent="0.2">
      <c r="A1369" s="62">
        <v>1366</v>
      </c>
      <c r="B1369" s="95">
        <f>INDEX(技能效果!B:B,MATCH(技能效果等级!W1369,技能效果!AE:AE,0))</f>
        <v>130300121</v>
      </c>
      <c r="C1369" s="95" t="str">
        <f>INDEX(技能效果!C:C,MATCH(技能效果等级!B1369,技能效果!B:B,0))</f>
        <v>关羽满星效果</v>
      </c>
      <c r="D1369" s="96" t="s">
        <v>873</v>
      </c>
      <c r="E1369" s="95">
        <v>2</v>
      </c>
      <c r="F1369" s="95">
        <f>INDEX(技能效果!H:H,MATCH(技能效果等级!B1369,技能效果!B:B,0))</f>
        <v>3006</v>
      </c>
      <c r="G1369" s="95">
        <f>IF(INDEX(技能效果!K:K,MATCH(B1369,技能效果!B:B,0))=0,INDEX(技能效果!I:I,MATCH(技能效果等级!B1369,技能效果!B:B,0)),INDEX(技能效果!I:I,MATCH(技能效果等级!B1369,技能效果!B:B,0))*VLOOKUP(E1369,技能数值计算!$C$19:$D$28,2,FALSE))</f>
        <v>1</v>
      </c>
      <c r="H1369" s="95">
        <f>INDEX(技能效果!J:J,MATCH(技能效果等级!B1369,技能效果!B:B,0))</f>
        <v>3</v>
      </c>
      <c r="I1369" s="97"/>
      <c r="J1369" s="97"/>
      <c r="K1369" s="97"/>
      <c r="L1369" s="97"/>
      <c r="M1369" s="97"/>
      <c r="N1369" s="96" t="str">
        <f>IF(INDEX(技能效果!L:L,MATCH(技能效果等级!B1369,技能效果!B:B,0))="","",INDEX(技能效果!L:L,MATCH(技能效果等级!B1369,技能效果!B:B,0)))</f>
        <v/>
      </c>
      <c r="O1369" s="95">
        <f>IF(INDEX(技能效果!N:N,MATCH(B1369,技能效果!B:B,0))=0,INDEX(技能效果!M:M,MATCH(技能效果等级!B1369,技能效果!B:B,0)),INDEX(技能效果!M:M,MATCH(技能效果等级!B1369,技能效果!B:B,0))*VLOOKUP(E1369,技能数值计算!$C$19:$D$28,2,FALSE))</f>
        <v>0</v>
      </c>
      <c r="P1369" s="97"/>
      <c r="Q1369" s="97"/>
      <c r="R1369" s="95" t="str">
        <f>IF(INDEX(技能效果!O:O,MATCH(技能效果等级!B1369,技能效果!B:B,0))="","",INDEX(技能效果!O:O,MATCH(技能效果等级!B1369,技能效果!B:B,0)))</f>
        <v/>
      </c>
      <c r="S1369" s="97"/>
      <c r="T1369" s="97"/>
      <c r="U1369" s="97"/>
      <c r="V1369" s="96" t="str">
        <f>IF(INDEX(技能效果!AF:AF,MATCH(技能效果等级!B1369,技能效果!B:B,0))="","",INDEX(技能效果!AF:AF,MATCH(技能效果等级!B1369,技能效果!B:B,0)))</f>
        <v/>
      </c>
      <c r="W1369" s="95">
        <f t="shared" si="19"/>
        <v>128</v>
      </c>
      <c r="X1369" s="97"/>
      <c r="Y1369" s="97"/>
    </row>
    <row r="1370" spans="1:25" ht="16.5" x14ac:dyDescent="0.2">
      <c r="A1370" s="62">
        <v>1367</v>
      </c>
      <c r="B1370" s="95">
        <f>INDEX(技能效果!B:B,MATCH(技能效果等级!W1370,技能效果!AE:AE,0))</f>
        <v>130300121</v>
      </c>
      <c r="C1370" s="95" t="str">
        <f>INDEX(技能效果!C:C,MATCH(技能效果等级!B1370,技能效果!B:B,0))</f>
        <v>关羽满星效果</v>
      </c>
      <c r="D1370" s="96" t="s">
        <v>873</v>
      </c>
      <c r="E1370" s="95">
        <v>3</v>
      </c>
      <c r="F1370" s="95">
        <f>INDEX(技能效果!H:H,MATCH(技能效果等级!B1370,技能效果!B:B,0))</f>
        <v>3006</v>
      </c>
      <c r="G1370" s="95">
        <f>IF(INDEX(技能效果!K:K,MATCH(B1370,技能效果!B:B,0))=0,INDEX(技能效果!I:I,MATCH(技能效果等级!B1370,技能效果!B:B,0)),INDEX(技能效果!I:I,MATCH(技能效果等级!B1370,技能效果!B:B,0))*VLOOKUP(E1370,技能数值计算!$C$19:$D$28,2,FALSE))</f>
        <v>1</v>
      </c>
      <c r="H1370" s="95">
        <f>INDEX(技能效果!J:J,MATCH(技能效果等级!B1370,技能效果!B:B,0))</f>
        <v>3</v>
      </c>
      <c r="I1370" s="97"/>
      <c r="J1370" s="97"/>
      <c r="K1370" s="97"/>
      <c r="L1370" s="97"/>
      <c r="M1370" s="97"/>
      <c r="N1370" s="96" t="str">
        <f>IF(INDEX(技能效果!L:L,MATCH(技能效果等级!B1370,技能效果!B:B,0))="","",INDEX(技能效果!L:L,MATCH(技能效果等级!B1370,技能效果!B:B,0)))</f>
        <v/>
      </c>
      <c r="O1370" s="95">
        <f>IF(INDEX(技能效果!N:N,MATCH(B1370,技能效果!B:B,0))=0,INDEX(技能效果!M:M,MATCH(技能效果等级!B1370,技能效果!B:B,0)),INDEX(技能效果!M:M,MATCH(技能效果等级!B1370,技能效果!B:B,0))*VLOOKUP(E1370,技能数值计算!$C$19:$D$28,2,FALSE))</f>
        <v>0</v>
      </c>
      <c r="P1370" s="97"/>
      <c r="Q1370" s="97"/>
      <c r="R1370" s="95" t="str">
        <f>IF(INDEX(技能效果!O:O,MATCH(技能效果等级!B1370,技能效果!B:B,0))="","",INDEX(技能效果!O:O,MATCH(技能效果等级!B1370,技能效果!B:B,0)))</f>
        <v/>
      </c>
      <c r="S1370" s="97"/>
      <c r="T1370" s="97"/>
      <c r="U1370" s="97"/>
      <c r="V1370" s="96" t="str">
        <f>IF(INDEX(技能效果!AF:AF,MATCH(技能效果等级!B1370,技能效果!B:B,0))="","",INDEX(技能效果!AF:AF,MATCH(技能效果等级!B1370,技能效果!B:B,0)))</f>
        <v/>
      </c>
      <c r="W1370" s="95">
        <f t="shared" si="19"/>
        <v>128</v>
      </c>
      <c r="X1370" s="97"/>
      <c r="Y1370" s="97"/>
    </row>
    <row r="1371" spans="1:25" ht="16.5" x14ac:dyDescent="0.2">
      <c r="A1371" s="62">
        <v>1368</v>
      </c>
      <c r="B1371" s="95">
        <f>INDEX(技能效果!B:B,MATCH(技能效果等级!W1371,技能效果!AE:AE,0))</f>
        <v>130300121</v>
      </c>
      <c r="C1371" s="95" t="str">
        <f>INDEX(技能效果!C:C,MATCH(技能效果等级!B1371,技能效果!B:B,0))</f>
        <v>关羽满星效果</v>
      </c>
      <c r="D1371" s="96" t="s">
        <v>873</v>
      </c>
      <c r="E1371" s="95">
        <v>4</v>
      </c>
      <c r="F1371" s="95">
        <f>INDEX(技能效果!H:H,MATCH(技能效果等级!B1371,技能效果!B:B,0))</f>
        <v>3006</v>
      </c>
      <c r="G1371" s="95">
        <f>IF(INDEX(技能效果!K:K,MATCH(B1371,技能效果!B:B,0))=0,INDEX(技能效果!I:I,MATCH(技能效果等级!B1371,技能效果!B:B,0)),INDEX(技能效果!I:I,MATCH(技能效果等级!B1371,技能效果!B:B,0))*VLOOKUP(E1371,技能数值计算!$C$19:$D$28,2,FALSE))</f>
        <v>1</v>
      </c>
      <c r="H1371" s="95">
        <f>INDEX(技能效果!J:J,MATCH(技能效果等级!B1371,技能效果!B:B,0))</f>
        <v>3</v>
      </c>
      <c r="I1371" s="97"/>
      <c r="J1371" s="97"/>
      <c r="K1371" s="97"/>
      <c r="L1371" s="97"/>
      <c r="M1371" s="97"/>
      <c r="N1371" s="96" t="str">
        <f>IF(INDEX(技能效果!L:L,MATCH(技能效果等级!B1371,技能效果!B:B,0))="","",INDEX(技能效果!L:L,MATCH(技能效果等级!B1371,技能效果!B:B,0)))</f>
        <v/>
      </c>
      <c r="O1371" s="95">
        <f>IF(INDEX(技能效果!N:N,MATCH(B1371,技能效果!B:B,0))=0,INDEX(技能效果!M:M,MATCH(技能效果等级!B1371,技能效果!B:B,0)),INDEX(技能效果!M:M,MATCH(技能效果等级!B1371,技能效果!B:B,0))*VLOOKUP(E1371,技能数值计算!$C$19:$D$28,2,FALSE))</f>
        <v>0</v>
      </c>
      <c r="P1371" s="97"/>
      <c r="Q1371" s="97"/>
      <c r="R1371" s="95" t="str">
        <f>IF(INDEX(技能效果!O:O,MATCH(技能效果等级!B1371,技能效果!B:B,0))="","",INDEX(技能效果!O:O,MATCH(技能效果等级!B1371,技能效果!B:B,0)))</f>
        <v/>
      </c>
      <c r="S1371" s="97"/>
      <c r="T1371" s="97"/>
      <c r="U1371" s="97"/>
      <c r="V1371" s="96" t="str">
        <f>IF(INDEX(技能效果!AF:AF,MATCH(技能效果等级!B1371,技能效果!B:B,0))="","",INDEX(技能效果!AF:AF,MATCH(技能效果等级!B1371,技能效果!B:B,0)))</f>
        <v/>
      </c>
      <c r="W1371" s="95">
        <f t="shared" si="19"/>
        <v>128</v>
      </c>
      <c r="X1371" s="97"/>
      <c r="Y1371" s="97"/>
    </row>
    <row r="1372" spans="1:25" ht="16.5" x14ac:dyDescent="0.2">
      <c r="A1372" s="62">
        <v>1369</v>
      </c>
      <c r="B1372" s="95">
        <f>INDEX(技能效果!B:B,MATCH(技能效果等级!W1372,技能效果!AE:AE,0))</f>
        <v>130300121</v>
      </c>
      <c r="C1372" s="95" t="str">
        <f>INDEX(技能效果!C:C,MATCH(技能效果等级!B1372,技能效果!B:B,0))</f>
        <v>关羽满星效果</v>
      </c>
      <c r="D1372" s="96" t="s">
        <v>873</v>
      </c>
      <c r="E1372" s="95">
        <v>5</v>
      </c>
      <c r="F1372" s="95">
        <f>INDEX(技能效果!H:H,MATCH(技能效果等级!B1372,技能效果!B:B,0))</f>
        <v>3006</v>
      </c>
      <c r="G1372" s="95">
        <f>IF(INDEX(技能效果!K:K,MATCH(B1372,技能效果!B:B,0))=0,INDEX(技能效果!I:I,MATCH(技能效果等级!B1372,技能效果!B:B,0)),INDEX(技能效果!I:I,MATCH(技能效果等级!B1372,技能效果!B:B,0))*VLOOKUP(E1372,技能数值计算!$C$19:$D$28,2,FALSE))</f>
        <v>1</v>
      </c>
      <c r="H1372" s="95">
        <f>INDEX(技能效果!J:J,MATCH(技能效果等级!B1372,技能效果!B:B,0))</f>
        <v>3</v>
      </c>
      <c r="I1372" s="97"/>
      <c r="J1372" s="97"/>
      <c r="K1372" s="97"/>
      <c r="L1372" s="97"/>
      <c r="M1372" s="97"/>
      <c r="N1372" s="96" t="str">
        <f>IF(INDEX(技能效果!L:L,MATCH(技能效果等级!B1372,技能效果!B:B,0))="","",INDEX(技能效果!L:L,MATCH(技能效果等级!B1372,技能效果!B:B,0)))</f>
        <v/>
      </c>
      <c r="O1372" s="95">
        <f>IF(INDEX(技能效果!N:N,MATCH(B1372,技能效果!B:B,0))=0,INDEX(技能效果!M:M,MATCH(技能效果等级!B1372,技能效果!B:B,0)),INDEX(技能效果!M:M,MATCH(技能效果等级!B1372,技能效果!B:B,0))*VLOOKUP(E1372,技能数值计算!$C$19:$D$28,2,FALSE))</f>
        <v>0</v>
      </c>
      <c r="P1372" s="97"/>
      <c r="Q1372" s="97"/>
      <c r="R1372" s="95" t="str">
        <f>IF(INDEX(技能效果!O:O,MATCH(技能效果等级!B1372,技能效果!B:B,0))="","",INDEX(技能效果!O:O,MATCH(技能效果等级!B1372,技能效果!B:B,0)))</f>
        <v/>
      </c>
      <c r="S1372" s="97"/>
      <c r="T1372" s="97"/>
      <c r="U1372" s="97"/>
      <c r="V1372" s="96" t="str">
        <f>IF(INDEX(技能效果!AF:AF,MATCH(技能效果等级!B1372,技能效果!B:B,0))="","",INDEX(技能效果!AF:AF,MATCH(技能效果等级!B1372,技能效果!B:B,0)))</f>
        <v/>
      </c>
      <c r="W1372" s="95">
        <f t="shared" si="19"/>
        <v>128</v>
      </c>
      <c r="X1372" s="97"/>
      <c r="Y1372" s="97"/>
    </row>
    <row r="1373" spans="1:25" ht="16.5" x14ac:dyDescent="0.2">
      <c r="A1373" s="62">
        <v>1370</v>
      </c>
      <c r="B1373" s="95">
        <f>INDEX(技能效果!B:B,MATCH(技能效果等级!W1373,技能效果!AE:AE,0))</f>
        <v>130300121</v>
      </c>
      <c r="C1373" s="95" t="str">
        <f>INDEX(技能效果!C:C,MATCH(技能效果等级!B1373,技能效果!B:B,0))</f>
        <v>关羽满星效果</v>
      </c>
      <c r="D1373" s="96" t="s">
        <v>873</v>
      </c>
      <c r="E1373" s="95">
        <v>6</v>
      </c>
      <c r="F1373" s="95">
        <f>INDEX(技能效果!H:H,MATCH(技能效果等级!B1373,技能效果!B:B,0))</f>
        <v>3006</v>
      </c>
      <c r="G1373" s="95">
        <f>IF(INDEX(技能效果!K:K,MATCH(B1373,技能效果!B:B,0))=0,INDEX(技能效果!I:I,MATCH(技能效果等级!B1373,技能效果!B:B,0)),INDEX(技能效果!I:I,MATCH(技能效果等级!B1373,技能效果!B:B,0))*VLOOKUP(E1373,技能数值计算!$C$19:$D$28,2,FALSE))</f>
        <v>1</v>
      </c>
      <c r="H1373" s="95">
        <f>INDEX(技能效果!J:J,MATCH(技能效果等级!B1373,技能效果!B:B,0))</f>
        <v>3</v>
      </c>
      <c r="I1373" s="97"/>
      <c r="J1373" s="97"/>
      <c r="K1373" s="97"/>
      <c r="L1373" s="97"/>
      <c r="M1373" s="97"/>
      <c r="N1373" s="96" t="str">
        <f>IF(INDEX(技能效果!L:L,MATCH(技能效果等级!B1373,技能效果!B:B,0))="","",INDEX(技能效果!L:L,MATCH(技能效果等级!B1373,技能效果!B:B,0)))</f>
        <v/>
      </c>
      <c r="O1373" s="95">
        <f>IF(INDEX(技能效果!N:N,MATCH(B1373,技能效果!B:B,0))=0,INDEX(技能效果!M:M,MATCH(技能效果等级!B1373,技能效果!B:B,0)),INDEX(技能效果!M:M,MATCH(技能效果等级!B1373,技能效果!B:B,0))*VLOOKUP(E1373,技能数值计算!$C$19:$D$28,2,FALSE))</f>
        <v>0</v>
      </c>
      <c r="P1373" s="97"/>
      <c r="Q1373" s="97"/>
      <c r="R1373" s="95" t="str">
        <f>IF(INDEX(技能效果!O:O,MATCH(技能效果等级!B1373,技能效果!B:B,0))="","",INDEX(技能效果!O:O,MATCH(技能效果等级!B1373,技能效果!B:B,0)))</f>
        <v/>
      </c>
      <c r="S1373" s="97"/>
      <c r="T1373" s="97"/>
      <c r="U1373" s="97"/>
      <c r="V1373" s="96" t="str">
        <f>IF(INDEX(技能效果!AF:AF,MATCH(技能效果等级!B1373,技能效果!B:B,0))="","",INDEX(技能效果!AF:AF,MATCH(技能效果等级!B1373,技能效果!B:B,0)))</f>
        <v/>
      </c>
      <c r="W1373" s="95">
        <f t="shared" si="19"/>
        <v>128</v>
      </c>
      <c r="X1373" s="97"/>
      <c r="Y1373" s="97"/>
    </row>
    <row r="1374" spans="1:25" ht="16.5" x14ac:dyDescent="0.2">
      <c r="A1374" s="62">
        <v>1371</v>
      </c>
      <c r="B1374" s="95">
        <f>INDEX(技能效果!B:B,MATCH(技能效果等级!W1374,技能效果!AE:AE,0))</f>
        <v>130300121</v>
      </c>
      <c r="C1374" s="95" t="str">
        <f>INDEX(技能效果!C:C,MATCH(技能效果等级!B1374,技能效果!B:B,0))</f>
        <v>关羽满星效果</v>
      </c>
      <c r="D1374" s="96" t="s">
        <v>873</v>
      </c>
      <c r="E1374" s="95">
        <v>7</v>
      </c>
      <c r="F1374" s="95">
        <f>INDEX(技能效果!H:H,MATCH(技能效果等级!B1374,技能效果!B:B,0))</f>
        <v>3006</v>
      </c>
      <c r="G1374" s="95">
        <f>IF(INDEX(技能效果!K:K,MATCH(B1374,技能效果!B:B,0))=0,INDEX(技能效果!I:I,MATCH(技能效果等级!B1374,技能效果!B:B,0)),INDEX(技能效果!I:I,MATCH(技能效果等级!B1374,技能效果!B:B,0))*VLOOKUP(E1374,技能数值计算!$C$19:$D$28,2,FALSE))</f>
        <v>1</v>
      </c>
      <c r="H1374" s="95">
        <f>INDEX(技能效果!J:J,MATCH(技能效果等级!B1374,技能效果!B:B,0))</f>
        <v>3</v>
      </c>
      <c r="I1374" s="97"/>
      <c r="J1374" s="97"/>
      <c r="K1374" s="97"/>
      <c r="L1374" s="97"/>
      <c r="M1374" s="97"/>
      <c r="N1374" s="96" t="str">
        <f>IF(INDEX(技能效果!L:L,MATCH(技能效果等级!B1374,技能效果!B:B,0))="","",INDEX(技能效果!L:L,MATCH(技能效果等级!B1374,技能效果!B:B,0)))</f>
        <v/>
      </c>
      <c r="O1374" s="95">
        <f>IF(INDEX(技能效果!N:N,MATCH(B1374,技能效果!B:B,0))=0,INDEX(技能效果!M:M,MATCH(技能效果等级!B1374,技能效果!B:B,0)),INDEX(技能效果!M:M,MATCH(技能效果等级!B1374,技能效果!B:B,0))*VLOOKUP(E1374,技能数值计算!$C$19:$D$28,2,FALSE))</f>
        <v>0</v>
      </c>
      <c r="P1374" s="97"/>
      <c r="Q1374" s="97"/>
      <c r="R1374" s="95" t="str">
        <f>IF(INDEX(技能效果!O:O,MATCH(技能效果等级!B1374,技能效果!B:B,0))="","",INDEX(技能效果!O:O,MATCH(技能效果等级!B1374,技能效果!B:B,0)))</f>
        <v/>
      </c>
      <c r="S1374" s="97"/>
      <c r="T1374" s="97"/>
      <c r="U1374" s="97"/>
      <c r="V1374" s="96" t="str">
        <f>IF(INDEX(技能效果!AF:AF,MATCH(技能效果等级!B1374,技能效果!B:B,0))="","",INDEX(技能效果!AF:AF,MATCH(技能效果等级!B1374,技能效果!B:B,0)))</f>
        <v/>
      </c>
      <c r="W1374" s="95">
        <f t="shared" si="19"/>
        <v>128</v>
      </c>
      <c r="X1374" s="97"/>
      <c r="Y1374" s="97"/>
    </row>
    <row r="1375" spans="1:25" ht="16.5" x14ac:dyDescent="0.2">
      <c r="A1375" s="62">
        <v>1372</v>
      </c>
      <c r="B1375" s="95">
        <f>INDEX(技能效果!B:B,MATCH(技能效果等级!W1375,技能效果!AE:AE,0))</f>
        <v>130300121</v>
      </c>
      <c r="C1375" s="95" t="str">
        <f>INDEX(技能效果!C:C,MATCH(技能效果等级!B1375,技能效果!B:B,0))</f>
        <v>关羽满星效果</v>
      </c>
      <c r="D1375" s="96" t="s">
        <v>873</v>
      </c>
      <c r="E1375" s="95">
        <v>8</v>
      </c>
      <c r="F1375" s="95">
        <f>INDEX(技能效果!H:H,MATCH(技能效果等级!B1375,技能效果!B:B,0))</f>
        <v>3006</v>
      </c>
      <c r="G1375" s="95">
        <f>IF(INDEX(技能效果!K:K,MATCH(B1375,技能效果!B:B,0))=0,INDEX(技能效果!I:I,MATCH(技能效果等级!B1375,技能效果!B:B,0)),INDEX(技能效果!I:I,MATCH(技能效果等级!B1375,技能效果!B:B,0))*VLOOKUP(E1375,技能数值计算!$C$19:$D$28,2,FALSE))</f>
        <v>1</v>
      </c>
      <c r="H1375" s="95">
        <f>INDEX(技能效果!J:J,MATCH(技能效果等级!B1375,技能效果!B:B,0))</f>
        <v>3</v>
      </c>
      <c r="I1375" s="97"/>
      <c r="J1375" s="97"/>
      <c r="K1375" s="97"/>
      <c r="L1375" s="97"/>
      <c r="M1375" s="97"/>
      <c r="N1375" s="96" t="str">
        <f>IF(INDEX(技能效果!L:L,MATCH(技能效果等级!B1375,技能效果!B:B,0))="","",INDEX(技能效果!L:L,MATCH(技能效果等级!B1375,技能效果!B:B,0)))</f>
        <v/>
      </c>
      <c r="O1375" s="95">
        <f>IF(INDEX(技能效果!N:N,MATCH(B1375,技能效果!B:B,0))=0,INDEX(技能效果!M:M,MATCH(技能效果等级!B1375,技能效果!B:B,0)),INDEX(技能效果!M:M,MATCH(技能效果等级!B1375,技能效果!B:B,0))*VLOOKUP(E1375,技能数值计算!$C$19:$D$28,2,FALSE))</f>
        <v>0</v>
      </c>
      <c r="P1375" s="97"/>
      <c r="Q1375" s="97"/>
      <c r="R1375" s="95" t="str">
        <f>IF(INDEX(技能效果!O:O,MATCH(技能效果等级!B1375,技能效果!B:B,0))="","",INDEX(技能效果!O:O,MATCH(技能效果等级!B1375,技能效果!B:B,0)))</f>
        <v/>
      </c>
      <c r="S1375" s="97"/>
      <c r="T1375" s="97"/>
      <c r="U1375" s="97"/>
      <c r="V1375" s="96" t="str">
        <f>IF(INDEX(技能效果!AF:AF,MATCH(技能效果等级!B1375,技能效果!B:B,0))="","",INDEX(技能效果!AF:AF,MATCH(技能效果等级!B1375,技能效果!B:B,0)))</f>
        <v/>
      </c>
      <c r="W1375" s="95">
        <f t="shared" si="19"/>
        <v>128</v>
      </c>
      <c r="X1375" s="97"/>
      <c r="Y1375" s="97"/>
    </row>
    <row r="1376" spans="1:25" ht="16.5" x14ac:dyDescent="0.2">
      <c r="A1376" s="62">
        <v>1373</v>
      </c>
      <c r="B1376" s="95">
        <f>INDEX(技能效果!B:B,MATCH(技能效果等级!W1376,技能效果!AE:AE,0))</f>
        <v>130300121</v>
      </c>
      <c r="C1376" s="95" t="str">
        <f>INDEX(技能效果!C:C,MATCH(技能效果等级!B1376,技能效果!B:B,0))</f>
        <v>关羽满星效果</v>
      </c>
      <c r="D1376" s="96" t="s">
        <v>873</v>
      </c>
      <c r="E1376" s="95">
        <v>9</v>
      </c>
      <c r="F1376" s="95">
        <f>INDEX(技能效果!H:H,MATCH(技能效果等级!B1376,技能效果!B:B,0))</f>
        <v>3006</v>
      </c>
      <c r="G1376" s="95">
        <f>IF(INDEX(技能效果!K:K,MATCH(B1376,技能效果!B:B,0))=0,INDEX(技能效果!I:I,MATCH(技能效果等级!B1376,技能效果!B:B,0)),INDEX(技能效果!I:I,MATCH(技能效果等级!B1376,技能效果!B:B,0))*VLOOKUP(E1376,技能数值计算!$C$19:$D$28,2,FALSE))</f>
        <v>1</v>
      </c>
      <c r="H1376" s="95">
        <f>INDEX(技能效果!J:J,MATCH(技能效果等级!B1376,技能效果!B:B,0))</f>
        <v>3</v>
      </c>
      <c r="I1376" s="97"/>
      <c r="J1376" s="97"/>
      <c r="K1376" s="97"/>
      <c r="L1376" s="97"/>
      <c r="M1376" s="97"/>
      <c r="N1376" s="96" t="str">
        <f>IF(INDEX(技能效果!L:L,MATCH(技能效果等级!B1376,技能效果!B:B,0))="","",INDEX(技能效果!L:L,MATCH(技能效果等级!B1376,技能效果!B:B,0)))</f>
        <v/>
      </c>
      <c r="O1376" s="95">
        <f>IF(INDEX(技能效果!N:N,MATCH(B1376,技能效果!B:B,0))=0,INDEX(技能效果!M:M,MATCH(技能效果等级!B1376,技能效果!B:B,0)),INDEX(技能效果!M:M,MATCH(技能效果等级!B1376,技能效果!B:B,0))*VLOOKUP(E1376,技能数值计算!$C$19:$D$28,2,FALSE))</f>
        <v>0</v>
      </c>
      <c r="P1376" s="97"/>
      <c r="Q1376" s="97"/>
      <c r="R1376" s="95" t="str">
        <f>IF(INDEX(技能效果!O:O,MATCH(技能效果等级!B1376,技能效果!B:B,0))="","",INDEX(技能效果!O:O,MATCH(技能效果等级!B1376,技能效果!B:B,0)))</f>
        <v/>
      </c>
      <c r="S1376" s="97"/>
      <c r="T1376" s="97"/>
      <c r="U1376" s="97"/>
      <c r="V1376" s="96" t="str">
        <f>IF(INDEX(技能效果!AF:AF,MATCH(技能效果等级!B1376,技能效果!B:B,0))="","",INDEX(技能效果!AF:AF,MATCH(技能效果等级!B1376,技能效果!B:B,0)))</f>
        <v/>
      </c>
      <c r="W1376" s="95">
        <f t="shared" si="19"/>
        <v>128</v>
      </c>
      <c r="X1376" s="97"/>
      <c r="Y1376" s="97"/>
    </row>
    <row r="1377" spans="1:25" ht="16.5" x14ac:dyDescent="0.2">
      <c r="A1377" s="62">
        <v>1374</v>
      </c>
      <c r="B1377" s="95">
        <f>INDEX(技能效果!B:B,MATCH(技能效果等级!W1377,技能效果!AE:AE,0))</f>
        <v>130300121</v>
      </c>
      <c r="C1377" s="95" t="str">
        <f>INDEX(技能效果!C:C,MATCH(技能效果等级!B1377,技能效果!B:B,0))</f>
        <v>关羽满星效果</v>
      </c>
      <c r="D1377" s="96" t="s">
        <v>873</v>
      </c>
      <c r="E1377" s="95">
        <v>10</v>
      </c>
      <c r="F1377" s="95">
        <f>INDEX(技能效果!H:H,MATCH(技能效果等级!B1377,技能效果!B:B,0))</f>
        <v>3006</v>
      </c>
      <c r="G1377" s="95">
        <f>IF(INDEX(技能效果!K:K,MATCH(B1377,技能效果!B:B,0))=0,INDEX(技能效果!I:I,MATCH(技能效果等级!B1377,技能效果!B:B,0)),INDEX(技能效果!I:I,MATCH(技能效果等级!B1377,技能效果!B:B,0))*VLOOKUP(E1377,技能数值计算!$C$19:$D$28,2,FALSE))</f>
        <v>1</v>
      </c>
      <c r="H1377" s="95">
        <f>INDEX(技能效果!J:J,MATCH(技能效果等级!B1377,技能效果!B:B,0))</f>
        <v>3</v>
      </c>
      <c r="I1377" s="97"/>
      <c r="J1377" s="97"/>
      <c r="K1377" s="97"/>
      <c r="L1377" s="97"/>
      <c r="M1377" s="97"/>
      <c r="N1377" s="96" t="str">
        <f>IF(INDEX(技能效果!L:L,MATCH(技能效果等级!B1377,技能效果!B:B,0))="","",INDEX(技能效果!L:L,MATCH(技能效果等级!B1377,技能效果!B:B,0)))</f>
        <v/>
      </c>
      <c r="O1377" s="95">
        <f>IF(INDEX(技能效果!N:N,MATCH(B1377,技能效果!B:B,0))=0,INDEX(技能效果!M:M,MATCH(技能效果等级!B1377,技能效果!B:B,0)),INDEX(技能效果!M:M,MATCH(技能效果等级!B1377,技能效果!B:B,0))*VLOOKUP(E1377,技能数值计算!$C$19:$D$28,2,FALSE))</f>
        <v>0</v>
      </c>
      <c r="P1377" s="97"/>
      <c r="Q1377" s="97"/>
      <c r="R1377" s="95" t="str">
        <f>IF(INDEX(技能效果!O:O,MATCH(技能效果等级!B1377,技能效果!B:B,0))="","",INDEX(技能效果!O:O,MATCH(技能效果等级!B1377,技能效果!B:B,0)))</f>
        <v/>
      </c>
      <c r="S1377" s="97"/>
      <c r="T1377" s="97"/>
      <c r="U1377" s="97"/>
      <c r="V1377" s="96" t="str">
        <f>IF(INDEX(技能效果!AF:AF,MATCH(技能效果等级!B1377,技能效果!B:B,0))="","",INDEX(技能效果!AF:AF,MATCH(技能效果等级!B1377,技能效果!B:B,0)))</f>
        <v/>
      </c>
      <c r="W1377" s="95">
        <f t="shared" si="19"/>
        <v>128</v>
      </c>
      <c r="X1377" s="97"/>
      <c r="Y1377" s="97"/>
    </row>
    <row r="1378" spans="1:25" ht="16.5" x14ac:dyDescent="0.2">
      <c r="A1378" s="62">
        <v>1375</v>
      </c>
      <c r="B1378" s="95">
        <f>INDEX(技能效果!B:B,MATCH(技能效果等级!W1378,技能效果!AE:AE,0))</f>
        <v>130300201</v>
      </c>
      <c r="C1378" s="95" t="str">
        <f>INDEX(技能效果!C:C,MATCH(技能效果等级!B1378,技能效果!B:B,0))</f>
        <v>许褚技能伤害</v>
      </c>
      <c r="D1378" s="96" t="s">
        <v>873</v>
      </c>
      <c r="E1378" s="95">
        <v>1</v>
      </c>
      <c r="F1378" s="95">
        <f>INDEX(技能效果!H:H,MATCH(技能效果等级!B1378,技能效果!B:B,0))</f>
        <v>1001</v>
      </c>
      <c r="G1378" s="95">
        <f>IF(INDEX(技能效果!K:K,MATCH(B1378,技能效果!B:B,0))=0,INDEX(技能效果!I:I,MATCH(技能效果等级!B1378,技能效果!B:B,0)),INDEX(技能效果!I:I,MATCH(技能效果等级!B1378,技能效果!B:B,0))*VLOOKUP(E1378,技能数值计算!$C$19:$D$28,2,FALSE))</f>
        <v>2.25</v>
      </c>
      <c r="H1378" s="95">
        <f>INDEX(技能效果!J:J,MATCH(技能效果等级!B1378,技能效果!B:B,0))</f>
        <v>0</v>
      </c>
      <c r="I1378" s="97"/>
      <c r="J1378" s="97"/>
      <c r="K1378" s="97"/>
      <c r="L1378" s="97"/>
      <c r="M1378" s="97"/>
      <c r="N1378" s="96" t="str">
        <f>IF(INDEX(技能效果!L:L,MATCH(技能效果等级!B1378,技能效果!B:B,0))="","",INDEX(技能效果!L:L,MATCH(技能效果等级!B1378,技能效果!B:B,0)))</f>
        <v/>
      </c>
      <c r="O1378" s="95">
        <f>IF(INDEX(技能效果!N:N,MATCH(B1378,技能效果!B:B,0))=0,INDEX(技能效果!M:M,MATCH(技能效果等级!B1378,技能效果!B:B,0)),INDEX(技能效果!M:M,MATCH(技能效果等级!B1378,技能效果!B:B,0))*VLOOKUP(E1378,技能数值计算!$C$19:$D$28,2,FALSE))</f>
        <v>0</v>
      </c>
      <c r="P1378" s="97"/>
      <c r="Q1378" s="97"/>
      <c r="R1378" s="95" t="str">
        <f>IF(INDEX(技能效果!O:O,MATCH(技能效果等级!B1378,技能效果!B:B,0))="","",INDEX(技能效果!O:O,MATCH(技能效果等级!B1378,技能效果!B:B,0)))</f>
        <v/>
      </c>
      <c r="S1378" s="97"/>
      <c r="T1378" s="97"/>
      <c r="U1378" s="97"/>
      <c r="V1378" s="96" t="str">
        <f>IF(INDEX(技能效果!AF:AF,MATCH(技能效果等级!B1378,技能效果!B:B,0))="","",INDEX(技能效果!AF:AF,MATCH(技能效果等级!B1378,技能效果!B:B,0)))</f>
        <v/>
      </c>
      <c r="W1378" s="95">
        <f t="shared" si="19"/>
        <v>129</v>
      </c>
      <c r="X1378" s="97"/>
      <c r="Y1378" s="97"/>
    </row>
    <row r="1379" spans="1:25" ht="16.5" x14ac:dyDescent="0.2">
      <c r="A1379" s="62">
        <v>1376</v>
      </c>
      <c r="B1379" s="95">
        <f>INDEX(技能效果!B:B,MATCH(技能效果等级!W1379,技能效果!AE:AE,0))</f>
        <v>130300201</v>
      </c>
      <c r="C1379" s="95" t="str">
        <f>INDEX(技能效果!C:C,MATCH(技能效果等级!B1379,技能效果!B:B,0))</f>
        <v>许褚技能伤害</v>
      </c>
      <c r="D1379" s="96" t="s">
        <v>873</v>
      </c>
      <c r="E1379" s="95">
        <v>2</v>
      </c>
      <c r="F1379" s="95">
        <f>INDEX(技能效果!H:H,MATCH(技能效果等级!B1379,技能效果!B:B,0))</f>
        <v>1001</v>
      </c>
      <c r="G1379" s="95">
        <f>IF(INDEX(技能效果!K:K,MATCH(B1379,技能效果!B:B,0))=0,INDEX(技能效果!I:I,MATCH(技能效果等级!B1379,技能效果!B:B,0)),INDEX(技能效果!I:I,MATCH(技能效果等级!B1379,技能效果!B:B,0))*VLOOKUP(E1379,技能数值计算!$C$19:$D$28,2,FALSE))</f>
        <v>2.4300000000000002</v>
      </c>
      <c r="H1379" s="95">
        <f>INDEX(技能效果!J:J,MATCH(技能效果等级!B1379,技能效果!B:B,0))</f>
        <v>0</v>
      </c>
      <c r="I1379" s="97"/>
      <c r="J1379" s="97"/>
      <c r="K1379" s="97"/>
      <c r="L1379" s="97"/>
      <c r="M1379" s="97"/>
      <c r="N1379" s="96" t="str">
        <f>IF(INDEX(技能效果!L:L,MATCH(技能效果等级!B1379,技能效果!B:B,0))="","",INDEX(技能效果!L:L,MATCH(技能效果等级!B1379,技能效果!B:B,0)))</f>
        <v/>
      </c>
      <c r="O1379" s="95">
        <f>IF(INDEX(技能效果!N:N,MATCH(B1379,技能效果!B:B,0))=0,INDEX(技能效果!M:M,MATCH(技能效果等级!B1379,技能效果!B:B,0)),INDEX(技能效果!M:M,MATCH(技能效果等级!B1379,技能效果!B:B,0))*VLOOKUP(E1379,技能数值计算!$C$19:$D$28,2,FALSE))</f>
        <v>0</v>
      </c>
      <c r="P1379" s="97"/>
      <c r="Q1379" s="97"/>
      <c r="R1379" s="95" t="str">
        <f>IF(INDEX(技能效果!O:O,MATCH(技能效果等级!B1379,技能效果!B:B,0))="","",INDEX(技能效果!O:O,MATCH(技能效果等级!B1379,技能效果!B:B,0)))</f>
        <v/>
      </c>
      <c r="S1379" s="97"/>
      <c r="T1379" s="97"/>
      <c r="U1379" s="97"/>
      <c r="V1379" s="96" t="str">
        <f>IF(INDEX(技能效果!AF:AF,MATCH(技能效果等级!B1379,技能效果!B:B,0))="","",INDEX(技能效果!AF:AF,MATCH(技能效果等级!B1379,技能效果!B:B,0)))</f>
        <v/>
      </c>
      <c r="W1379" s="95">
        <f t="shared" si="19"/>
        <v>129</v>
      </c>
      <c r="X1379" s="97"/>
      <c r="Y1379" s="97"/>
    </row>
    <row r="1380" spans="1:25" ht="16.5" x14ac:dyDescent="0.2">
      <c r="A1380" s="62">
        <v>1377</v>
      </c>
      <c r="B1380" s="95">
        <f>INDEX(技能效果!B:B,MATCH(技能效果等级!W1380,技能效果!AE:AE,0))</f>
        <v>130300201</v>
      </c>
      <c r="C1380" s="95" t="str">
        <f>INDEX(技能效果!C:C,MATCH(技能效果等级!B1380,技能效果!B:B,0))</f>
        <v>许褚技能伤害</v>
      </c>
      <c r="D1380" s="96" t="s">
        <v>873</v>
      </c>
      <c r="E1380" s="95">
        <v>3</v>
      </c>
      <c r="F1380" s="95">
        <f>INDEX(技能效果!H:H,MATCH(技能效果等级!B1380,技能效果!B:B,0))</f>
        <v>1001</v>
      </c>
      <c r="G1380" s="95">
        <f>IF(INDEX(技能效果!K:K,MATCH(B1380,技能效果!B:B,0))=0,INDEX(技能效果!I:I,MATCH(技能效果等级!B1380,技能效果!B:B,0)),INDEX(技能效果!I:I,MATCH(技能效果等级!B1380,技能效果!B:B,0))*VLOOKUP(E1380,技能数值计算!$C$19:$D$28,2,FALSE))</f>
        <v>2.61</v>
      </c>
      <c r="H1380" s="95">
        <f>INDEX(技能效果!J:J,MATCH(技能效果等级!B1380,技能效果!B:B,0))</f>
        <v>0</v>
      </c>
      <c r="I1380" s="97"/>
      <c r="J1380" s="97"/>
      <c r="K1380" s="97"/>
      <c r="L1380" s="97"/>
      <c r="M1380" s="97"/>
      <c r="N1380" s="96" t="str">
        <f>IF(INDEX(技能效果!L:L,MATCH(技能效果等级!B1380,技能效果!B:B,0))="","",INDEX(技能效果!L:L,MATCH(技能效果等级!B1380,技能效果!B:B,0)))</f>
        <v/>
      </c>
      <c r="O1380" s="95">
        <f>IF(INDEX(技能效果!N:N,MATCH(B1380,技能效果!B:B,0))=0,INDEX(技能效果!M:M,MATCH(技能效果等级!B1380,技能效果!B:B,0)),INDEX(技能效果!M:M,MATCH(技能效果等级!B1380,技能效果!B:B,0))*VLOOKUP(E1380,技能数值计算!$C$19:$D$28,2,FALSE))</f>
        <v>0</v>
      </c>
      <c r="P1380" s="97"/>
      <c r="Q1380" s="97"/>
      <c r="R1380" s="95" t="str">
        <f>IF(INDEX(技能效果!O:O,MATCH(技能效果等级!B1380,技能效果!B:B,0))="","",INDEX(技能效果!O:O,MATCH(技能效果等级!B1380,技能效果!B:B,0)))</f>
        <v/>
      </c>
      <c r="S1380" s="97"/>
      <c r="T1380" s="97"/>
      <c r="U1380" s="97"/>
      <c r="V1380" s="96" t="str">
        <f>IF(INDEX(技能效果!AF:AF,MATCH(技能效果等级!B1380,技能效果!B:B,0))="","",INDEX(技能效果!AF:AF,MATCH(技能效果等级!B1380,技能效果!B:B,0)))</f>
        <v/>
      </c>
      <c r="W1380" s="95">
        <f t="shared" si="19"/>
        <v>129</v>
      </c>
      <c r="X1380" s="97"/>
      <c r="Y1380" s="97"/>
    </row>
    <row r="1381" spans="1:25" ht="16.5" x14ac:dyDescent="0.2">
      <c r="A1381" s="62">
        <v>1378</v>
      </c>
      <c r="B1381" s="95">
        <f>INDEX(技能效果!B:B,MATCH(技能效果等级!W1381,技能效果!AE:AE,0))</f>
        <v>130300201</v>
      </c>
      <c r="C1381" s="95" t="str">
        <f>INDEX(技能效果!C:C,MATCH(技能效果等级!B1381,技能效果!B:B,0))</f>
        <v>许褚技能伤害</v>
      </c>
      <c r="D1381" s="96" t="s">
        <v>873</v>
      </c>
      <c r="E1381" s="95">
        <v>4</v>
      </c>
      <c r="F1381" s="95">
        <f>INDEX(技能效果!H:H,MATCH(技能效果等级!B1381,技能效果!B:B,0))</f>
        <v>1001</v>
      </c>
      <c r="G1381" s="95">
        <f>IF(INDEX(技能效果!K:K,MATCH(B1381,技能效果!B:B,0))=0,INDEX(技能效果!I:I,MATCH(技能效果等级!B1381,技能效果!B:B,0)),INDEX(技能效果!I:I,MATCH(技能效果等级!B1381,技能效果!B:B,0))*VLOOKUP(E1381,技能数值计算!$C$19:$D$28,2,FALSE))</f>
        <v>2.79</v>
      </c>
      <c r="H1381" s="95">
        <f>INDEX(技能效果!J:J,MATCH(技能效果等级!B1381,技能效果!B:B,0))</f>
        <v>0</v>
      </c>
      <c r="I1381" s="97"/>
      <c r="J1381" s="97"/>
      <c r="K1381" s="97"/>
      <c r="L1381" s="97"/>
      <c r="M1381" s="97"/>
      <c r="N1381" s="96" t="str">
        <f>IF(INDEX(技能效果!L:L,MATCH(技能效果等级!B1381,技能效果!B:B,0))="","",INDEX(技能效果!L:L,MATCH(技能效果等级!B1381,技能效果!B:B,0)))</f>
        <v/>
      </c>
      <c r="O1381" s="95">
        <f>IF(INDEX(技能效果!N:N,MATCH(B1381,技能效果!B:B,0))=0,INDEX(技能效果!M:M,MATCH(技能效果等级!B1381,技能效果!B:B,0)),INDEX(技能效果!M:M,MATCH(技能效果等级!B1381,技能效果!B:B,0))*VLOOKUP(E1381,技能数值计算!$C$19:$D$28,2,FALSE))</f>
        <v>0</v>
      </c>
      <c r="P1381" s="97"/>
      <c r="Q1381" s="97"/>
      <c r="R1381" s="95" t="str">
        <f>IF(INDEX(技能效果!O:O,MATCH(技能效果等级!B1381,技能效果!B:B,0))="","",INDEX(技能效果!O:O,MATCH(技能效果等级!B1381,技能效果!B:B,0)))</f>
        <v/>
      </c>
      <c r="S1381" s="97"/>
      <c r="T1381" s="97"/>
      <c r="U1381" s="97"/>
      <c r="V1381" s="96" t="str">
        <f>IF(INDEX(技能效果!AF:AF,MATCH(技能效果等级!B1381,技能效果!B:B,0))="","",INDEX(技能效果!AF:AF,MATCH(技能效果等级!B1381,技能效果!B:B,0)))</f>
        <v/>
      </c>
      <c r="W1381" s="95">
        <f t="shared" si="19"/>
        <v>129</v>
      </c>
      <c r="X1381" s="97"/>
      <c r="Y1381" s="97"/>
    </row>
    <row r="1382" spans="1:25" ht="16.5" x14ac:dyDescent="0.2">
      <c r="A1382" s="62">
        <v>1379</v>
      </c>
      <c r="B1382" s="95">
        <f>INDEX(技能效果!B:B,MATCH(技能效果等级!W1382,技能效果!AE:AE,0))</f>
        <v>130300201</v>
      </c>
      <c r="C1382" s="95" t="str">
        <f>INDEX(技能效果!C:C,MATCH(技能效果等级!B1382,技能效果!B:B,0))</f>
        <v>许褚技能伤害</v>
      </c>
      <c r="D1382" s="96" t="s">
        <v>873</v>
      </c>
      <c r="E1382" s="95">
        <v>5</v>
      </c>
      <c r="F1382" s="95">
        <f>INDEX(技能效果!H:H,MATCH(技能效果等级!B1382,技能效果!B:B,0))</f>
        <v>1001</v>
      </c>
      <c r="G1382" s="95">
        <f>IF(INDEX(技能效果!K:K,MATCH(B1382,技能效果!B:B,0))=0,INDEX(技能效果!I:I,MATCH(技能效果等级!B1382,技能效果!B:B,0)),INDEX(技能效果!I:I,MATCH(技能效果等级!B1382,技能效果!B:B,0))*VLOOKUP(E1382,技能数值计算!$C$19:$D$28,2,FALSE))</f>
        <v>2.97</v>
      </c>
      <c r="H1382" s="95">
        <f>INDEX(技能效果!J:J,MATCH(技能效果等级!B1382,技能效果!B:B,0))</f>
        <v>0</v>
      </c>
      <c r="I1382" s="97"/>
      <c r="J1382" s="97"/>
      <c r="K1382" s="97"/>
      <c r="L1382" s="97"/>
      <c r="M1382" s="97"/>
      <c r="N1382" s="96" t="str">
        <f>IF(INDEX(技能效果!L:L,MATCH(技能效果等级!B1382,技能效果!B:B,0))="","",INDEX(技能效果!L:L,MATCH(技能效果等级!B1382,技能效果!B:B,0)))</f>
        <v/>
      </c>
      <c r="O1382" s="95">
        <f>IF(INDEX(技能效果!N:N,MATCH(B1382,技能效果!B:B,0))=0,INDEX(技能效果!M:M,MATCH(技能效果等级!B1382,技能效果!B:B,0)),INDEX(技能效果!M:M,MATCH(技能效果等级!B1382,技能效果!B:B,0))*VLOOKUP(E1382,技能数值计算!$C$19:$D$28,2,FALSE))</f>
        <v>0</v>
      </c>
      <c r="P1382" s="97"/>
      <c r="Q1382" s="97"/>
      <c r="R1382" s="95" t="str">
        <f>IF(INDEX(技能效果!O:O,MATCH(技能效果等级!B1382,技能效果!B:B,0))="","",INDEX(技能效果!O:O,MATCH(技能效果等级!B1382,技能效果!B:B,0)))</f>
        <v/>
      </c>
      <c r="S1382" s="97"/>
      <c r="T1382" s="97"/>
      <c r="U1382" s="97"/>
      <c r="V1382" s="96" t="str">
        <f>IF(INDEX(技能效果!AF:AF,MATCH(技能效果等级!B1382,技能效果!B:B,0))="","",INDEX(技能效果!AF:AF,MATCH(技能效果等级!B1382,技能效果!B:B,0)))</f>
        <v/>
      </c>
      <c r="W1382" s="95">
        <f t="shared" si="19"/>
        <v>129</v>
      </c>
      <c r="X1382" s="97"/>
      <c r="Y1382" s="97"/>
    </row>
    <row r="1383" spans="1:25" ht="16.5" x14ac:dyDescent="0.2">
      <c r="A1383" s="62">
        <v>1380</v>
      </c>
      <c r="B1383" s="95">
        <f>INDEX(技能效果!B:B,MATCH(技能效果等级!W1383,技能效果!AE:AE,0))</f>
        <v>130300201</v>
      </c>
      <c r="C1383" s="95" t="str">
        <f>INDEX(技能效果!C:C,MATCH(技能效果等级!B1383,技能效果!B:B,0))</f>
        <v>许褚技能伤害</v>
      </c>
      <c r="D1383" s="96" t="s">
        <v>873</v>
      </c>
      <c r="E1383" s="95">
        <v>6</v>
      </c>
      <c r="F1383" s="95">
        <f>INDEX(技能效果!H:H,MATCH(技能效果等级!B1383,技能效果!B:B,0))</f>
        <v>1001</v>
      </c>
      <c r="G1383" s="95">
        <f>IF(INDEX(技能效果!K:K,MATCH(B1383,技能效果!B:B,0))=0,INDEX(技能效果!I:I,MATCH(技能效果等级!B1383,技能效果!B:B,0)),INDEX(技能效果!I:I,MATCH(技能效果等级!B1383,技能效果!B:B,0))*VLOOKUP(E1383,技能数值计算!$C$19:$D$28,2,FALSE))</f>
        <v>3.2399999999999998</v>
      </c>
      <c r="H1383" s="95">
        <f>INDEX(技能效果!J:J,MATCH(技能效果等级!B1383,技能效果!B:B,0))</f>
        <v>0</v>
      </c>
      <c r="I1383" s="97"/>
      <c r="J1383" s="97"/>
      <c r="K1383" s="97"/>
      <c r="L1383" s="97"/>
      <c r="M1383" s="97"/>
      <c r="N1383" s="96" t="str">
        <f>IF(INDEX(技能效果!L:L,MATCH(技能效果等级!B1383,技能效果!B:B,0))="","",INDEX(技能效果!L:L,MATCH(技能效果等级!B1383,技能效果!B:B,0)))</f>
        <v/>
      </c>
      <c r="O1383" s="95">
        <f>IF(INDEX(技能效果!N:N,MATCH(B1383,技能效果!B:B,0))=0,INDEX(技能效果!M:M,MATCH(技能效果等级!B1383,技能效果!B:B,0)),INDEX(技能效果!M:M,MATCH(技能效果等级!B1383,技能效果!B:B,0))*VLOOKUP(E1383,技能数值计算!$C$19:$D$28,2,FALSE))</f>
        <v>0</v>
      </c>
      <c r="P1383" s="97"/>
      <c r="Q1383" s="97"/>
      <c r="R1383" s="95" t="str">
        <f>IF(INDEX(技能效果!O:O,MATCH(技能效果等级!B1383,技能效果!B:B,0))="","",INDEX(技能效果!O:O,MATCH(技能效果等级!B1383,技能效果!B:B,0)))</f>
        <v/>
      </c>
      <c r="S1383" s="97"/>
      <c r="T1383" s="97"/>
      <c r="U1383" s="97"/>
      <c r="V1383" s="96" t="str">
        <f>IF(INDEX(技能效果!AF:AF,MATCH(技能效果等级!B1383,技能效果!B:B,0))="","",INDEX(技能效果!AF:AF,MATCH(技能效果等级!B1383,技能效果!B:B,0)))</f>
        <v/>
      </c>
      <c r="W1383" s="95">
        <f t="shared" si="19"/>
        <v>129</v>
      </c>
      <c r="X1383" s="97"/>
      <c r="Y1383" s="97"/>
    </row>
    <row r="1384" spans="1:25" ht="16.5" x14ac:dyDescent="0.2">
      <c r="A1384" s="62">
        <v>1381</v>
      </c>
      <c r="B1384" s="95">
        <f>INDEX(技能效果!B:B,MATCH(技能效果等级!W1384,技能效果!AE:AE,0))</f>
        <v>130300201</v>
      </c>
      <c r="C1384" s="95" t="str">
        <f>INDEX(技能效果!C:C,MATCH(技能效果等级!B1384,技能效果!B:B,0))</f>
        <v>许褚技能伤害</v>
      </c>
      <c r="D1384" s="96" t="s">
        <v>873</v>
      </c>
      <c r="E1384" s="95">
        <v>7</v>
      </c>
      <c r="F1384" s="95">
        <f>INDEX(技能效果!H:H,MATCH(技能效果等级!B1384,技能效果!B:B,0))</f>
        <v>1001</v>
      </c>
      <c r="G1384" s="95">
        <f>IF(INDEX(技能效果!K:K,MATCH(B1384,技能效果!B:B,0))=0,INDEX(技能效果!I:I,MATCH(技能效果等级!B1384,技能效果!B:B,0)),INDEX(技能效果!I:I,MATCH(技能效果等级!B1384,技能效果!B:B,0))*VLOOKUP(E1384,技能数值计算!$C$19:$D$28,2,FALSE))</f>
        <v>3.5100000000000002</v>
      </c>
      <c r="H1384" s="95">
        <f>INDEX(技能效果!J:J,MATCH(技能效果等级!B1384,技能效果!B:B,0))</f>
        <v>0</v>
      </c>
      <c r="I1384" s="97"/>
      <c r="J1384" s="97"/>
      <c r="K1384" s="97"/>
      <c r="L1384" s="97"/>
      <c r="M1384" s="97"/>
      <c r="N1384" s="96" t="str">
        <f>IF(INDEX(技能效果!L:L,MATCH(技能效果等级!B1384,技能效果!B:B,0))="","",INDEX(技能效果!L:L,MATCH(技能效果等级!B1384,技能效果!B:B,0)))</f>
        <v/>
      </c>
      <c r="O1384" s="95">
        <f>IF(INDEX(技能效果!N:N,MATCH(B1384,技能效果!B:B,0))=0,INDEX(技能效果!M:M,MATCH(技能效果等级!B1384,技能效果!B:B,0)),INDEX(技能效果!M:M,MATCH(技能效果等级!B1384,技能效果!B:B,0))*VLOOKUP(E1384,技能数值计算!$C$19:$D$28,2,FALSE))</f>
        <v>0</v>
      </c>
      <c r="P1384" s="97"/>
      <c r="Q1384" s="97"/>
      <c r="R1384" s="95" t="str">
        <f>IF(INDEX(技能效果!O:O,MATCH(技能效果等级!B1384,技能效果!B:B,0))="","",INDEX(技能效果!O:O,MATCH(技能效果等级!B1384,技能效果!B:B,0)))</f>
        <v/>
      </c>
      <c r="S1384" s="97"/>
      <c r="T1384" s="97"/>
      <c r="U1384" s="97"/>
      <c r="V1384" s="96" t="str">
        <f>IF(INDEX(技能效果!AF:AF,MATCH(技能效果等级!B1384,技能效果!B:B,0))="","",INDEX(技能效果!AF:AF,MATCH(技能效果等级!B1384,技能效果!B:B,0)))</f>
        <v/>
      </c>
      <c r="W1384" s="95">
        <f t="shared" si="19"/>
        <v>129</v>
      </c>
      <c r="X1384" s="97"/>
      <c r="Y1384" s="97"/>
    </row>
    <row r="1385" spans="1:25" ht="16.5" x14ac:dyDescent="0.2">
      <c r="A1385" s="62">
        <v>1382</v>
      </c>
      <c r="B1385" s="95">
        <f>INDEX(技能效果!B:B,MATCH(技能效果等级!W1385,技能效果!AE:AE,0))</f>
        <v>130300201</v>
      </c>
      <c r="C1385" s="95" t="str">
        <f>INDEX(技能效果!C:C,MATCH(技能效果等级!B1385,技能效果!B:B,0))</f>
        <v>许褚技能伤害</v>
      </c>
      <c r="D1385" s="96" t="s">
        <v>873</v>
      </c>
      <c r="E1385" s="95">
        <v>8</v>
      </c>
      <c r="F1385" s="95">
        <f>INDEX(技能效果!H:H,MATCH(技能效果等级!B1385,技能效果!B:B,0))</f>
        <v>1001</v>
      </c>
      <c r="G1385" s="95">
        <f>IF(INDEX(技能效果!K:K,MATCH(B1385,技能效果!B:B,0))=0,INDEX(技能效果!I:I,MATCH(技能效果等级!B1385,技能效果!B:B,0)),INDEX(技能效果!I:I,MATCH(技能效果等级!B1385,技能效果!B:B,0))*VLOOKUP(E1385,技能数值计算!$C$19:$D$28,2,FALSE))</f>
        <v>3.78</v>
      </c>
      <c r="H1385" s="95">
        <f>INDEX(技能效果!J:J,MATCH(技能效果等级!B1385,技能效果!B:B,0))</f>
        <v>0</v>
      </c>
      <c r="I1385" s="97"/>
      <c r="J1385" s="97"/>
      <c r="K1385" s="97"/>
      <c r="L1385" s="97"/>
      <c r="M1385" s="97"/>
      <c r="N1385" s="96" t="str">
        <f>IF(INDEX(技能效果!L:L,MATCH(技能效果等级!B1385,技能效果!B:B,0))="","",INDEX(技能效果!L:L,MATCH(技能效果等级!B1385,技能效果!B:B,0)))</f>
        <v/>
      </c>
      <c r="O1385" s="95">
        <f>IF(INDEX(技能效果!N:N,MATCH(B1385,技能效果!B:B,0))=0,INDEX(技能效果!M:M,MATCH(技能效果等级!B1385,技能效果!B:B,0)),INDEX(技能效果!M:M,MATCH(技能效果等级!B1385,技能效果!B:B,0))*VLOOKUP(E1385,技能数值计算!$C$19:$D$28,2,FALSE))</f>
        <v>0</v>
      </c>
      <c r="P1385" s="97"/>
      <c r="Q1385" s="97"/>
      <c r="R1385" s="95" t="str">
        <f>IF(INDEX(技能效果!O:O,MATCH(技能效果等级!B1385,技能效果!B:B,0))="","",INDEX(技能效果!O:O,MATCH(技能效果等级!B1385,技能效果!B:B,0)))</f>
        <v/>
      </c>
      <c r="S1385" s="97"/>
      <c r="T1385" s="97"/>
      <c r="U1385" s="97"/>
      <c r="V1385" s="96" t="str">
        <f>IF(INDEX(技能效果!AF:AF,MATCH(技能效果等级!B1385,技能效果!B:B,0))="","",INDEX(技能效果!AF:AF,MATCH(技能效果等级!B1385,技能效果!B:B,0)))</f>
        <v/>
      </c>
      <c r="W1385" s="95">
        <f t="shared" si="19"/>
        <v>129</v>
      </c>
      <c r="X1385" s="97"/>
      <c r="Y1385" s="97"/>
    </row>
    <row r="1386" spans="1:25" ht="16.5" x14ac:dyDescent="0.2">
      <c r="A1386" s="62">
        <v>1383</v>
      </c>
      <c r="B1386" s="95">
        <f>INDEX(技能效果!B:B,MATCH(技能效果等级!W1386,技能效果!AE:AE,0))</f>
        <v>130300201</v>
      </c>
      <c r="C1386" s="95" t="str">
        <f>INDEX(技能效果!C:C,MATCH(技能效果等级!B1386,技能效果!B:B,0))</f>
        <v>许褚技能伤害</v>
      </c>
      <c r="D1386" s="96" t="s">
        <v>873</v>
      </c>
      <c r="E1386" s="95">
        <v>9</v>
      </c>
      <c r="F1386" s="95">
        <f>INDEX(技能效果!H:H,MATCH(技能效果等级!B1386,技能效果!B:B,0))</f>
        <v>1001</v>
      </c>
      <c r="G1386" s="95">
        <f>IF(INDEX(技能效果!K:K,MATCH(B1386,技能效果!B:B,0))=0,INDEX(技能效果!I:I,MATCH(技能效果等级!B1386,技能效果!B:B,0)),INDEX(技能效果!I:I,MATCH(技能效果等级!B1386,技能效果!B:B,0))*VLOOKUP(E1386,技能数值计算!$C$19:$D$28,2,FALSE))</f>
        <v>4.1400000000000006</v>
      </c>
      <c r="H1386" s="95">
        <f>INDEX(技能效果!J:J,MATCH(技能效果等级!B1386,技能效果!B:B,0))</f>
        <v>0</v>
      </c>
      <c r="I1386" s="97"/>
      <c r="J1386" s="97"/>
      <c r="K1386" s="97"/>
      <c r="L1386" s="97"/>
      <c r="M1386" s="97"/>
      <c r="N1386" s="96" t="str">
        <f>IF(INDEX(技能效果!L:L,MATCH(技能效果等级!B1386,技能效果!B:B,0))="","",INDEX(技能效果!L:L,MATCH(技能效果等级!B1386,技能效果!B:B,0)))</f>
        <v/>
      </c>
      <c r="O1386" s="95">
        <f>IF(INDEX(技能效果!N:N,MATCH(B1386,技能效果!B:B,0))=0,INDEX(技能效果!M:M,MATCH(技能效果等级!B1386,技能效果!B:B,0)),INDEX(技能效果!M:M,MATCH(技能效果等级!B1386,技能效果!B:B,0))*VLOOKUP(E1386,技能数值计算!$C$19:$D$28,2,FALSE))</f>
        <v>0</v>
      </c>
      <c r="P1386" s="97"/>
      <c r="Q1386" s="97"/>
      <c r="R1386" s="95" t="str">
        <f>IF(INDEX(技能效果!O:O,MATCH(技能效果等级!B1386,技能效果!B:B,0))="","",INDEX(技能效果!O:O,MATCH(技能效果等级!B1386,技能效果!B:B,0)))</f>
        <v/>
      </c>
      <c r="S1386" s="97"/>
      <c r="T1386" s="97"/>
      <c r="U1386" s="97"/>
      <c r="V1386" s="96" t="str">
        <f>IF(INDEX(技能效果!AF:AF,MATCH(技能效果等级!B1386,技能效果!B:B,0))="","",INDEX(技能效果!AF:AF,MATCH(技能效果等级!B1386,技能效果!B:B,0)))</f>
        <v/>
      </c>
      <c r="W1386" s="95">
        <f t="shared" si="19"/>
        <v>129</v>
      </c>
      <c r="X1386" s="97"/>
      <c r="Y1386" s="97"/>
    </row>
    <row r="1387" spans="1:25" ht="16.5" x14ac:dyDescent="0.2">
      <c r="A1387" s="62">
        <v>1384</v>
      </c>
      <c r="B1387" s="95">
        <f>INDEX(技能效果!B:B,MATCH(技能效果等级!W1387,技能效果!AE:AE,0))</f>
        <v>130300201</v>
      </c>
      <c r="C1387" s="95" t="str">
        <f>INDEX(技能效果!C:C,MATCH(技能效果等级!B1387,技能效果!B:B,0))</f>
        <v>许褚技能伤害</v>
      </c>
      <c r="D1387" s="96" t="s">
        <v>873</v>
      </c>
      <c r="E1387" s="95">
        <v>10</v>
      </c>
      <c r="F1387" s="95">
        <f>INDEX(技能效果!H:H,MATCH(技能效果等级!B1387,技能效果!B:B,0))</f>
        <v>1001</v>
      </c>
      <c r="G1387" s="95">
        <f>IF(INDEX(技能效果!K:K,MATCH(B1387,技能效果!B:B,0))=0,INDEX(技能效果!I:I,MATCH(技能效果等级!B1387,技能效果!B:B,0)),INDEX(技能效果!I:I,MATCH(技能效果等级!B1387,技能效果!B:B,0))*VLOOKUP(E1387,技能数值计算!$C$19:$D$28,2,FALSE))</f>
        <v>4.5</v>
      </c>
      <c r="H1387" s="95">
        <f>INDEX(技能效果!J:J,MATCH(技能效果等级!B1387,技能效果!B:B,0))</f>
        <v>0</v>
      </c>
      <c r="I1387" s="97"/>
      <c r="J1387" s="97"/>
      <c r="K1387" s="97"/>
      <c r="L1387" s="97"/>
      <c r="M1387" s="97"/>
      <c r="N1387" s="96" t="str">
        <f>IF(INDEX(技能效果!L:L,MATCH(技能效果等级!B1387,技能效果!B:B,0))="","",INDEX(技能效果!L:L,MATCH(技能效果等级!B1387,技能效果!B:B,0)))</f>
        <v/>
      </c>
      <c r="O1387" s="95">
        <f>IF(INDEX(技能效果!N:N,MATCH(B1387,技能效果!B:B,0))=0,INDEX(技能效果!M:M,MATCH(技能效果等级!B1387,技能效果!B:B,0)),INDEX(技能效果!M:M,MATCH(技能效果等级!B1387,技能效果!B:B,0))*VLOOKUP(E1387,技能数值计算!$C$19:$D$28,2,FALSE))</f>
        <v>0</v>
      </c>
      <c r="P1387" s="97"/>
      <c r="Q1387" s="97"/>
      <c r="R1387" s="95" t="str">
        <f>IF(INDEX(技能效果!O:O,MATCH(技能效果等级!B1387,技能效果!B:B,0))="","",INDEX(技能效果!O:O,MATCH(技能效果等级!B1387,技能效果!B:B,0)))</f>
        <v/>
      </c>
      <c r="S1387" s="97"/>
      <c r="T1387" s="97"/>
      <c r="U1387" s="97"/>
      <c r="V1387" s="96" t="str">
        <f>IF(INDEX(技能效果!AF:AF,MATCH(技能效果等级!B1387,技能效果!B:B,0))="","",INDEX(技能效果!AF:AF,MATCH(技能效果等级!B1387,技能效果!B:B,0)))</f>
        <v/>
      </c>
      <c r="W1387" s="95">
        <f t="shared" si="19"/>
        <v>129</v>
      </c>
      <c r="X1387" s="97"/>
      <c r="Y1387" s="97"/>
    </row>
    <row r="1388" spans="1:25" ht="16.5" x14ac:dyDescent="0.2">
      <c r="A1388" s="62">
        <v>1385</v>
      </c>
      <c r="B1388" s="95">
        <f>INDEX(技能效果!B:B,MATCH(技能效果等级!W1388,技能效果!AE:AE,0))</f>
        <v>130300202</v>
      </c>
      <c r="C1388" s="95" t="str">
        <f>INDEX(技能效果!C:C,MATCH(技能效果等级!B1388,技能效果!B:B,0))</f>
        <v>许褚技能额外伤害</v>
      </c>
      <c r="D1388" s="96" t="s">
        <v>873</v>
      </c>
      <c r="E1388" s="95">
        <v>1</v>
      </c>
      <c r="F1388" s="95">
        <f>INDEX(技能效果!H:H,MATCH(技能效果等级!B1388,技能效果!B:B,0))</f>
        <v>1016</v>
      </c>
      <c r="G1388" s="95">
        <f>IF(INDEX(技能效果!K:K,MATCH(B1388,技能效果!B:B,0))=0,INDEX(技能效果!I:I,MATCH(技能效果等级!B1388,技能效果!B:B,0)),INDEX(技能效果!I:I,MATCH(技能效果等级!B1388,技能效果!B:B,0))*VLOOKUP(E1388,技能数值计算!$C$19:$D$28,2,FALSE))</f>
        <v>0.1</v>
      </c>
      <c r="H1388" s="95">
        <f>INDEX(技能效果!J:J,MATCH(技能效果等级!B1388,技能效果!B:B,0))</f>
        <v>0</v>
      </c>
      <c r="I1388" s="97"/>
      <c r="J1388" s="97"/>
      <c r="K1388" s="97"/>
      <c r="L1388" s="97"/>
      <c r="M1388" s="97"/>
      <c r="N1388" s="96">
        <f>IF(INDEX(技能效果!L:L,MATCH(技能效果等级!B1388,技能效果!B:B,0))="","",INDEX(技能效果!L:L,MATCH(技能效果等级!B1388,技能效果!B:B,0)))</f>
        <v>101</v>
      </c>
      <c r="O1388" s="95">
        <f>IF(INDEX(技能效果!N:N,MATCH(B1388,技能效果!B:B,0))=0,INDEX(技能效果!M:M,MATCH(技能效果等级!B1388,技能效果!B:B,0)),INDEX(技能效果!M:M,MATCH(技能效果等级!B1388,技能效果!B:B,0))*VLOOKUP(E1388,技能数值计算!$C$19:$D$28,2,FALSE))</f>
        <v>0.3</v>
      </c>
      <c r="P1388" s="97"/>
      <c r="Q1388" s="97"/>
      <c r="R1388" s="95" t="str">
        <f>IF(INDEX(技能效果!O:O,MATCH(技能效果等级!B1388,技能效果!B:B,0))="","",INDEX(技能效果!O:O,MATCH(技能效果等级!B1388,技能效果!B:B,0)))</f>
        <v/>
      </c>
      <c r="S1388" s="97"/>
      <c r="T1388" s="97"/>
      <c r="U1388" s="97"/>
      <c r="V1388" s="96" t="str">
        <f>IF(INDEX(技能效果!AF:AF,MATCH(技能效果等级!B1388,技能效果!B:B,0))="","",INDEX(技能效果!AF:AF,MATCH(技能效果等级!B1388,技能效果!B:B,0)))</f>
        <v/>
      </c>
      <c r="W1388" s="95">
        <f t="shared" si="19"/>
        <v>130</v>
      </c>
      <c r="X1388" s="97"/>
      <c r="Y1388" s="97"/>
    </row>
    <row r="1389" spans="1:25" ht="16.5" x14ac:dyDescent="0.2">
      <c r="A1389" s="62">
        <v>1386</v>
      </c>
      <c r="B1389" s="95">
        <f>INDEX(技能效果!B:B,MATCH(技能效果等级!W1389,技能效果!AE:AE,0))</f>
        <v>130300202</v>
      </c>
      <c r="C1389" s="95" t="str">
        <f>INDEX(技能效果!C:C,MATCH(技能效果等级!B1389,技能效果!B:B,0))</f>
        <v>许褚技能额外伤害</v>
      </c>
      <c r="D1389" s="96" t="s">
        <v>873</v>
      </c>
      <c r="E1389" s="95">
        <v>2</v>
      </c>
      <c r="F1389" s="95">
        <f>INDEX(技能效果!H:H,MATCH(技能效果等级!B1389,技能效果!B:B,0))</f>
        <v>1016</v>
      </c>
      <c r="G1389" s="95">
        <f>IF(INDEX(技能效果!K:K,MATCH(B1389,技能效果!B:B,0))=0,INDEX(技能效果!I:I,MATCH(技能效果等级!B1389,技能效果!B:B,0)),INDEX(技能效果!I:I,MATCH(技能效果等级!B1389,技能效果!B:B,0))*VLOOKUP(E1389,技能数值计算!$C$19:$D$28,2,FALSE))</f>
        <v>0.10800000000000001</v>
      </c>
      <c r="H1389" s="95">
        <f>INDEX(技能效果!J:J,MATCH(技能效果等级!B1389,技能效果!B:B,0))</f>
        <v>0</v>
      </c>
      <c r="I1389" s="97"/>
      <c r="J1389" s="97"/>
      <c r="K1389" s="97"/>
      <c r="L1389" s="97"/>
      <c r="M1389" s="97"/>
      <c r="N1389" s="96">
        <f>IF(INDEX(技能效果!L:L,MATCH(技能效果等级!B1389,技能效果!B:B,0))="","",INDEX(技能效果!L:L,MATCH(技能效果等级!B1389,技能效果!B:B,0)))</f>
        <v>101</v>
      </c>
      <c r="O1389" s="95">
        <f>IF(INDEX(技能效果!N:N,MATCH(B1389,技能效果!B:B,0))=0,INDEX(技能效果!M:M,MATCH(技能效果等级!B1389,技能效果!B:B,0)),INDEX(技能效果!M:M,MATCH(技能效果等级!B1389,技能效果!B:B,0))*VLOOKUP(E1389,技能数值计算!$C$19:$D$28,2,FALSE))</f>
        <v>0.3</v>
      </c>
      <c r="P1389" s="97"/>
      <c r="Q1389" s="97"/>
      <c r="R1389" s="95" t="str">
        <f>IF(INDEX(技能效果!O:O,MATCH(技能效果等级!B1389,技能效果!B:B,0))="","",INDEX(技能效果!O:O,MATCH(技能效果等级!B1389,技能效果!B:B,0)))</f>
        <v/>
      </c>
      <c r="S1389" s="97"/>
      <c r="T1389" s="97"/>
      <c r="U1389" s="97"/>
      <c r="V1389" s="96" t="str">
        <f>IF(INDEX(技能效果!AF:AF,MATCH(技能效果等级!B1389,技能效果!B:B,0))="","",INDEX(技能效果!AF:AF,MATCH(技能效果等级!B1389,技能效果!B:B,0)))</f>
        <v/>
      </c>
      <c r="W1389" s="95">
        <f t="shared" ref="W1389:W1452" si="20">W1379+1</f>
        <v>130</v>
      </c>
      <c r="X1389" s="97"/>
      <c r="Y1389" s="97"/>
    </row>
    <row r="1390" spans="1:25" ht="16.5" x14ac:dyDescent="0.2">
      <c r="A1390" s="62">
        <v>1387</v>
      </c>
      <c r="B1390" s="95">
        <f>INDEX(技能效果!B:B,MATCH(技能效果等级!W1390,技能效果!AE:AE,0))</f>
        <v>130300202</v>
      </c>
      <c r="C1390" s="95" t="str">
        <f>INDEX(技能效果!C:C,MATCH(技能效果等级!B1390,技能效果!B:B,0))</f>
        <v>许褚技能额外伤害</v>
      </c>
      <c r="D1390" s="96" t="s">
        <v>873</v>
      </c>
      <c r="E1390" s="95">
        <v>3</v>
      </c>
      <c r="F1390" s="95">
        <f>INDEX(技能效果!H:H,MATCH(技能效果等级!B1390,技能效果!B:B,0))</f>
        <v>1016</v>
      </c>
      <c r="G1390" s="95">
        <f>IF(INDEX(技能效果!K:K,MATCH(B1390,技能效果!B:B,0))=0,INDEX(技能效果!I:I,MATCH(技能效果等级!B1390,技能效果!B:B,0)),INDEX(技能效果!I:I,MATCH(技能效果等级!B1390,技能效果!B:B,0))*VLOOKUP(E1390,技能数值计算!$C$19:$D$28,2,FALSE))</f>
        <v>0.11599999999999999</v>
      </c>
      <c r="H1390" s="95">
        <f>INDEX(技能效果!J:J,MATCH(技能效果等级!B1390,技能效果!B:B,0))</f>
        <v>0</v>
      </c>
      <c r="I1390" s="97"/>
      <c r="J1390" s="97"/>
      <c r="K1390" s="97"/>
      <c r="L1390" s="97"/>
      <c r="M1390" s="97"/>
      <c r="N1390" s="96">
        <f>IF(INDEX(技能效果!L:L,MATCH(技能效果等级!B1390,技能效果!B:B,0))="","",INDEX(技能效果!L:L,MATCH(技能效果等级!B1390,技能效果!B:B,0)))</f>
        <v>101</v>
      </c>
      <c r="O1390" s="95">
        <f>IF(INDEX(技能效果!N:N,MATCH(B1390,技能效果!B:B,0))=0,INDEX(技能效果!M:M,MATCH(技能效果等级!B1390,技能效果!B:B,0)),INDEX(技能效果!M:M,MATCH(技能效果等级!B1390,技能效果!B:B,0))*VLOOKUP(E1390,技能数值计算!$C$19:$D$28,2,FALSE))</f>
        <v>0.3</v>
      </c>
      <c r="P1390" s="97"/>
      <c r="Q1390" s="97"/>
      <c r="R1390" s="95" t="str">
        <f>IF(INDEX(技能效果!O:O,MATCH(技能效果等级!B1390,技能效果!B:B,0))="","",INDEX(技能效果!O:O,MATCH(技能效果等级!B1390,技能效果!B:B,0)))</f>
        <v/>
      </c>
      <c r="S1390" s="97"/>
      <c r="T1390" s="97"/>
      <c r="U1390" s="97"/>
      <c r="V1390" s="96" t="str">
        <f>IF(INDEX(技能效果!AF:AF,MATCH(技能效果等级!B1390,技能效果!B:B,0))="","",INDEX(技能效果!AF:AF,MATCH(技能效果等级!B1390,技能效果!B:B,0)))</f>
        <v/>
      </c>
      <c r="W1390" s="95">
        <f t="shared" si="20"/>
        <v>130</v>
      </c>
      <c r="X1390" s="97"/>
      <c r="Y1390" s="97"/>
    </row>
    <row r="1391" spans="1:25" ht="16.5" x14ac:dyDescent="0.2">
      <c r="A1391" s="62">
        <v>1388</v>
      </c>
      <c r="B1391" s="95">
        <f>INDEX(技能效果!B:B,MATCH(技能效果等级!W1391,技能效果!AE:AE,0))</f>
        <v>130300202</v>
      </c>
      <c r="C1391" s="95" t="str">
        <f>INDEX(技能效果!C:C,MATCH(技能效果等级!B1391,技能效果!B:B,0))</f>
        <v>许褚技能额外伤害</v>
      </c>
      <c r="D1391" s="96" t="s">
        <v>873</v>
      </c>
      <c r="E1391" s="95">
        <v>4</v>
      </c>
      <c r="F1391" s="95">
        <f>INDEX(技能效果!H:H,MATCH(技能效果等级!B1391,技能效果!B:B,0))</f>
        <v>1016</v>
      </c>
      <c r="G1391" s="95">
        <f>IF(INDEX(技能效果!K:K,MATCH(B1391,技能效果!B:B,0))=0,INDEX(技能效果!I:I,MATCH(技能效果等级!B1391,技能效果!B:B,0)),INDEX(技能效果!I:I,MATCH(技能效果等级!B1391,技能效果!B:B,0))*VLOOKUP(E1391,技能数值计算!$C$19:$D$28,2,FALSE))</f>
        <v>0.124</v>
      </c>
      <c r="H1391" s="95">
        <f>INDEX(技能效果!J:J,MATCH(技能效果等级!B1391,技能效果!B:B,0))</f>
        <v>0</v>
      </c>
      <c r="I1391" s="97"/>
      <c r="J1391" s="97"/>
      <c r="K1391" s="97"/>
      <c r="L1391" s="97"/>
      <c r="M1391" s="97"/>
      <c r="N1391" s="96">
        <f>IF(INDEX(技能效果!L:L,MATCH(技能效果等级!B1391,技能效果!B:B,0))="","",INDEX(技能效果!L:L,MATCH(技能效果等级!B1391,技能效果!B:B,0)))</f>
        <v>101</v>
      </c>
      <c r="O1391" s="95">
        <f>IF(INDEX(技能效果!N:N,MATCH(B1391,技能效果!B:B,0))=0,INDEX(技能效果!M:M,MATCH(技能效果等级!B1391,技能效果!B:B,0)),INDEX(技能效果!M:M,MATCH(技能效果等级!B1391,技能效果!B:B,0))*VLOOKUP(E1391,技能数值计算!$C$19:$D$28,2,FALSE))</f>
        <v>0.3</v>
      </c>
      <c r="P1391" s="97"/>
      <c r="Q1391" s="97"/>
      <c r="R1391" s="95" t="str">
        <f>IF(INDEX(技能效果!O:O,MATCH(技能效果等级!B1391,技能效果!B:B,0))="","",INDEX(技能效果!O:O,MATCH(技能效果等级!B1391,技能效果!B:B,0)))</f>
        <v/>
      </c>
      <c r="S1391" s="97"/>
      <c r="T1391" s="97"/>
      <c r="U1391" s="97"/>
      <c r="V1391" s="96" t="str">
        <f>IF(INDEX(技能效果!AF:AF,MATCH(技能效果等级!B1391,技能效果!B:B,0))="","",INDEX(技能效果!AF:AF,MATCH(技能效果等级!B1391,技能效果!B:B,0)))</f>
        <v/>
      </c>
      <c r="W1391" s="95">
        <f t="shared" si="20"/>
        <v>130</v>
      </c>
      <c r="X1391" s="97"/>
      <c r="Y1391" s="97"/>
    </row>
    <row r="1392" spans="1:25" ht="16.5" x14ac:dyDescent="0.2">
      <c r="A1392" s="62">
        <v>1389</v>
      </c>
      <c r="B1392" s="95">
        <f>INDEX(技能效果!B:B,MATCH(技能效果等级!W1392,技能效果!AE:AE,0))</f>
        <v>130300202</v>
      </c>
      <c r="C1392" s="95" t="str">
        <f>INDEX(技能效果!C:C,MATCH(技能效果等级!B1392,技能效果!B:B,0))</f>
        <v>许褚技能额外伤害</v>
      </c>
      <c r="D1392" s="96" t="s">
        <v>873</v>
      </c>
      <c r="E1392" s="95">
        <v>5</v>
      </c>
      <c r="F1392" s="95">
        <f>INDEX(技能效果!H:H,MATCH(技能效果等级!B1392,技能效果!B:B,0))</f>
        <v>1016</v>
      </c>
      <c r="G1392" s="95">
        <f>IF(INDEX(技能效果!K:K,MATCH(B1392,技能效果!B:B,0))=0,INDEX(技能效果!I:I,MATCH(技能效果等级!B1392,技能效果!B:B,0)),INDEX(技能效果!I:I,MATCH(技能效果等级!B1392,技能效果!B:B,0))*VLOOKUP(E1392,技能数值计算!$C$19:$D$28,2,FALSE))</f>
        <v>0.13200000000000001</v>
      </c>
      <c r="H1392" s="95">
        <f>INDEX(技能效果!J:J,MATCH(技能效果等级!B1392,技能效果!B:B,0))</f>
        <v>0</v>
      </c>
      <c r="I1392" s="97"/>
      <c r="J1392" s="97"/>
      <c r="K1392" s="97"/>
      <c r="L1392" s="97"/>
      <c r="M1392" s="97"/>
      <c r="N1392" s="96">
        <f>IF(INDEX(技能效果!L:L,MATCH(技能效果等级!B1392,技能效果!B:B,0))="","",INDEX(技能效果!L:L,MATCH(技能效果等级!B1392,技能效果!B:B,0)))</f>
        <v>101</v>
      </c>
      <c r="O1392" s="95">
        <f>IF(INDEX(技能效果!N:N,MATCH(B1392,技能效果!B:B,0))=0,INDEX(技能效果!M:M,MATCH(技能效果等级!B1392,技能效果!B:B,0)),INDEX(技能效果!M:M,MATCH(技能效果等级!B1392,技能效果!B:B,0))*VLOOKUP(E1392,技能数值计算!$C$19:$D$28,2,FALSE))</f>
        <v>0.3</v>
      </c>
      <c r="P1392" s="97"/>
      <c r="Q1392" s="97"/>
      <c r="R1392" s="95" t="str">
        <f>IF(INDEX(技能效果!O:O,MATCH(技能效果等级!B1392,技能效果!B:B,0))="","",INDEX(技能效果!O:O,MATCH(技能效果等级!B1392,技能效果!B:B,0)))</f>
        <v/>
      </c>
      <c r="S1392" s="97"/>
      <c r="T1392" s="97"/>
      <c r="U1392" s="97"/>
      <c r="V1392" s="96" t="str">
        <f>IF(INDEX(技能效果!AF:AF,MATCH(技能效果等级!B1392,技能效果!B:B,0))="","",INDEX(技能效果!AF:AF,MATCH(技能效果等级!B1392,技能效果!B:B,0)))</f>
        <v/>
      </c>
      <c r="W1392" s="95">
        <f t="shared" si="20"/>
        <v>130</v>
      </c>
      <c r="X1392" s="97"/>
      <c r="Y1392" s="97"/>
    </row>
    <row r="1393" spans="1:25" ht="16.5" x14ac:dyDescent="0.2">
      <c r="A1393" s="62">
        <v>1390</v>
      </c>
      <c r="B1393" s="95">
        <f>INDEX(技能效果!B:B,MATCH(技能效果等级!W1393,技能效果!AE:AE,0))</f>
        <v>130300202</v>
      </c>
      <c r="C1393" s="95" t="str">
        <f>INDEX(技能效果!C:C,MATCH(技能效果等级!B1393,技能效果!B:B,0))</f>
        <v>许褚技能额外伤害</v>
      </c>
      <c r="D1393" s="96" t="s">
        <v>873</v>
      </c>
      <c r="E1393" s="95">
        <v>6</v>
      </c>
      <c r="F1393" s="95">
        <f>INDEX(技能效果!H:H,MATCH(技能效果等级!B1393,技能效果!B:B,0))</f>
        <v>1016</v>
      </c>
      <c r="G1393" s="95">
        <f>IF(INDEX(技能效果!K:K,MATCH(B1393,技能效果!B:B,0))=0,INDEX(技能效果!I:I,MATCH(技能效果等级!B1393,技能效果!B:B,0)),INDEX(技能效果!I:I,MATCH(技能效果等级!B1393,技能效果!B:B,0))*VLOOKUP(E1393,技能数值计算!$C$19:$D$28,2,FALSE))</f>
        <v>0.14399999999999999</v>
      </c>
      <c r="H1393" s="95">
        <f>INDEX(技能效果!J:J,MATCH(技能效果等级!B1393,技能效果!B:B,0))</f>
        <v>0</v>
      </c>
      <c r="I1393" s="97"/>
      <c r="J1393" s="97"/>
      <c r="K1393" s="97"/>
      <c r="L1393" s="97"/>
      <c r="M1393" s="97"/>
      <c r="N1393" s="96">
        <f>IF(INDEX(技能效果!L:L,MATCH(技能效果等级!B1393,技能效果!B:B,0))="","",INDEX(技能效果!L:L,MATCH(技能效果等级!B1393,技能效果!B:B,0)))</f>
        <v>101</v>
      </c>
      <c r="O1393" s="95">
        <f>IF(INDEX(技能效果!N:N,MATCH(B1393,技能效果!B:B,0))=0,INDEX(技能效果!M:M,MATCH(技能效果等级!B1393,技能效果!B:B,0)),INDEX(技能效果!M:M,MATCH(技能效果等级!B1393,技能效果!B:B,0))*VLOOKUP(E1393,技能数值计算!$C$19:$D$28,2,FALSE))</f>
        <v>0.3</v>
      </c>
      <c r="P1393" s="97"/>
      <c r="Q1393" s="97"/>
      <c r="R1393" s="95" t="str">
        <f>IF(INDEX(技能效果!O:O,MATCH(技能效果等级!B1393,技能效果!B:B,0))="","",INDEX(技能效果!O:O,MATCH(技能效果等级!B1393,技能效果!B:B,0)))</f>
        <v/>
      </c>
      <c r="S1393" s="97"/>
      <c r="T1393" s="97"/>
      <c r="U1393" s="97"/>
      <c r="V1393" s="96" t="str">
        <f>IF(INDEX(技能效果!AF:AF,MATCH(技能效果等级!B1393,技能效果!B:B,0))="","",INDEX(技能效果!AF:AF,MATCH(技能效果等级!B1393,技能效果!B:B,0)))</f>
        <v/>
      </c>
      <c r="W1393" s="95">
        <f t="shared" si="20"/>
        <v>130</v>
      </c>
      <c r="X1393" s="97"/>
      <c r="Y1393" s="97"/>
    </row>
    <row r="1394" spans="1:25" ht="16.5" x14ac:dyDescent="0.2">
      <c r="A1394" s="62">
        <v>1391</v>
      </c>
      <c r="B1394" s="95">
        <f>INDEX(技能效果!B:B,MATCH(技能效果等级!W1394,技能效果!AE:AE,0))</f>
        <v>130300202</v>
      </c>
      <c r="C1394" s="95" t="str">
        <f>INDEX(技能效果!C:C,MATCH(技能效果等级!B1394,技能效果!B:B,0))</f>
        <v>许褚技能额外伤害</v>
      </c>
      <c r="D1394" s="96" t="s">
        <v>873</v>
      </c>
      <c r="E1394" s="95">
        <v>7</v>
      </c>
      <c r="F1394" s="95">
        <f>INDEX(技能效果!H:H,MATCH(技能效果等级!B1394,技能效果!B:B,0))</f>
        <v>1016</v>
      </c>
      <c r="G1394" s="95">
        <f>IF(INDEX(技能效果!K:K,MATCH(B1394,技能效果!B:B,0))=0,INDEX(技能效果!I:I,MATCH(技能效果等级!B1394,技能效果!B:B,0)),INDEX(技能效果!I:I,MATCH(技能效果等级!B1394,技能效果!B:B,0))*VLOOKUP(E1394,技能数值计算!$C$19:$D$28,2,FALSE))</f>
        <v>0.15600000000000003</v>
      </c>
      <c r="H1394" s="95">
        <f>INDEX(技能效果!J:J,MATCH(技能效果等级!B1394,技能效果!B:B,0))</f>
        <v>0</v>
      </c>
      <c r="I1394" s="97"/>
      <c r="J1394" s="97"/>
      <c r="K1394" s="97"/>
      <c r="L1394" s="97"/>
      <c r="M1394" s="97"/>
      <c r="N1394" s="96">
        <f>IF(INDEX(技能效果!L:L,MATCH(技能效果等级!B1394,技能效果!B:B,0))="","",INDEX(技能效果!L:L,MATCH(技能效果等级!B1394,技能效果!B:B,0)))</f>
        <v>101</v>
      </c>
      <c r="O1394" s="95">
        <f>IF(INDEX(技能效果!N:N,MATCH(B1394,技能效果!B:B,0))=0,INDEX(技能效果!M:M,MATCH(技能效果等级!B1394,技能效果!B:B,0)),INDEX(技能效果!M:M,MATCH(技能效果等级!B1394,技能效果!B:B,0))*VLOOKUP(E1394,技能数值计算!$C$19:$D$28,2,FALSE))</f>
        <v>0.3</v>
      </c>
      <c r="P1394" s="97"/>
      <c r="Q1394" s="97"/>
      <c r="R1394" s="95" t="str">
        <f>IF(INDEX(技能效果!O:O,MATCH(技能效果等级!B1394,技能效果!B:B,0))="","",INDEX(技能效果!O:O,MATCH(技能效果等级!B1394,技能效果!B:B,0)))</f>
        <v/>
      </c>
      <c r="S1394" s="97"/>
      <c r="T1394" s="97"/>
      <c r="U1394" s="97"/>
      <c r="V1394" s="96" t="str">
        <f>IF(INDEX(技能效果!AF:AF,MATCH(技能效果等级!B1394,技能效果!B:B,0))="","",INDEX(技能效果!AF:AF,MATCH(技能效果等级!B1394,技能效果!B:B,0)))</f>
        <v/>
      </c>
      <c r="W1394" s="95">
        <f t="shared" si="20"/>
        <v>130</v>
      </c>
      <c r="X1394" s="97"/>
      <c r="Y1394" s="97"/>
    </row>
    <row r="1395" spans="1:25" ht="16.5" x14ac:dyDescent="0.2">
      <c r="A1395" s="62">
        <v>1392</v>
      </c>
      <c r="B1395" s="95">
        <f>INDEX(技能效果!B:B,MATCH(技能效果等级!W1395,技能效果!AE:AE,0))</f>
        <v>130300202</v>
      </c>
      <c r="C1395" s="95" t="str">
        <f>INDEX(技能效果!C:C,MATCH(技能效果等级!B1395,技能效果!B:B,0))</f>
        <v>许褚技能额外伤害</v>
      </c>
      <c r="D1395" s="96" t="s">
        <v>873</v>
      </c>
      <c r="E1395" s="95">
        <v>8</v>
      </c>
      <c r="F1395" s="95">
        <f>INDEX(技能效果!H:H,MATCH(技能效果等级!B1395,技能效果!B:B,0))</f>
        <v>1016</v>
      </c>
      <c r="G1395" s="95">
        <f>IF(INDEX(技能效果!K:K,MATCH(B1395,技能效果!B:B,0))=0,INDEX(技能效果!I:I,MATCH(技能效果等级!B1395,技能效果!B:B,0)),INDEX(技能效果!I:I,MATCH(技能效果等级!B1395,技能效果!B:B,0))*VLOOKUP(E1395,技能数值计算!$C$19:$D$28,2,FALSE))</f>
        <v>0.16800000000000001</v>
      </c>
      <c r="H1395" s="95">
        <f>INDEX(技能效果!J:J,MATCH(技能效果等级!B1395,技能效果!B:B,0))</f>
        <v>0</v>
      </c>
      <c r="I1395" s="97"/>
      <c r="J1395" s="97"/>
      <c r="K1395" s="97"/>
      <c r="L1395" s="97"/>
      <c r="M1395" s="97"/>
      <c r="N1395" s="96">
        <f>IF(INDEX(技能效果!L:L,MATCH(技能效果等级!B1395,技能效果!B:B,0))="","",INDEX(技能效果!L:L,MATCH(技能效果等级!B1395,技能效果!B:B,0)))</f>
        <v>101</v>
      </c>
      <c r="O1395" s="95">
        <f>IF(INDEX(技能效果!N:N,MATCH(B1395,技能效果!B:B,0))=0,INDEX(技能效果!M:M,MATCH(技能效果等级!B1395,技能效果!B:B,0)),INDEX(技能效果!M:M,MATCH(技能效果等级!B1395,技能效果!B:B,0))*VLOOKUP(E1395,技能数值计算!$C$19:$D$28,2,FALSE))</f>
        <v>0.3</v>
      </c>
      <c r="P1395" s="97"/>
      <c r="Q1395" s="97"/>
      <c r="R1395" s="95" t="str">
        <f>IF(INDEX(技能效果!O:O,MATCH(技能效果等级!B1395,技能效果!B:B,0))="","",INDEX(技能效果!O:O,MATCH(技能效果等级!B1395,技能效果!B:B,0)))</f>
        <v/>
      </c>
      <c r="S1395" s="97"/>
      <c r="T1395" s="97"/>
      <c r="U1395" s="97"/>
      <c r="V1395" s="96" t="str">
        <f>IF(INDEX(技能效果!AF:AF,MATCH(技能效果等级!B1395,技能效果!B:B,0))="","",INDEX(技能效果!AF:AF,MATCH(技能效果等级!B1395,技能效果!B:B,0)))</f>
        <v/>
      </c>
      <c r="W1395" s="95">
        <f t="shared" si="20"/>
        <v>130</v>
      </c>
      <c r="X1395" s="97"/>
      <c r="Y1395" s="97"/>
    </row>
    <row r="1396" spans="1:25" ht="16.5" x14ac:dyDescent="0.2">
      <c r="A1396" s="62">
        <v>1393</v>
      </c>
      <c r="B1396" s="95">
        <f>INDEX(技能效果!B:B,MATCH(技能效果等级!W1396,技能效果!AE:AE,0))</f>
        <v>130300202</v>
      </c>
      <c r="C1396" s="95" t="str">
        <f>INDEX(技能效果!C:C,MATCH(技能效果等级!B1396,技能效果!B:B,0))</f>
        <v>许褚技能额外伤害</v>
      </c>
      <c r="D1396" s="96" t="s">
        <v>873</v>
      </c>
      <c r="E1396" s="95">
        <v>9</v>
      </c>
      <c r="F1396" s="95">
        <f>INDEX(技能效果!H:H,MATCH(技能效果等级!B1396,技能效果!B:B,0))</f>
        <v>1016</v>
      </c>
      <c r="G1396" s="95">
        <f>IF(INDEX(技能效果!K:K,MATCH(B1396,技能效果!B:B,0))=0,INDEX(技能效果!I:I,MATCH(技能效果等级!B1396,技能效果!B:B,0)),INDEX(技能效果!I:I,MATCH(技能效果等级!B1396,技能效果!B:B,0))*VLOOKUP(E1396,技能数值计算!$C$19:$D$28,2,FALSE))</f>
        <v>0.18400000000000002</v>
      </c>
      <c r="H1396" s="95">
        <f>INDEX(技能效果!J:J,MATCH(技能效果等级!B1396,技能效果!B:B,0))</f>
        <v>0</v>
      </c>
      <c r="I1396" s="97"/>
      <c r="J1396" s="97"/>
      <c r="K1396" s="97"/>
      <c r="L1396" s="97"/>
      <c r="M1396" s="97"/>
      <c r="N1396" s="96">
        <f>IF(INDEX(技能效果!L:L,MATCH(技能效果等级!B1396,技能效果!B:B,0))="","",INDEX(技能效果!L:L,MATCH(技能效果等级!B1396,技能效果!B:B,0)))</f>
        <v>101</v>
      </c>
      <c r="O1396" s="95">
        <f>IF(INDEX(技能效果!N:N,MATCH(B1396,技能效果!B:B,0))=0,INDEX(技能效果!M:M,MATCH(技能效果等级!B1396,技能效果!B:B,0)),INDEX(技能效果!M:M,MATCH(技能效果等级!B1396,技能效果!B:B,0))*VLOOKUP(E1396,技能数值计算!$C$19:$D$28,2,FALSE))</f>
        <v>0.3</v>
      </c>
      <c r="P1396" s="97"/>
      <c r="Q1396" s="97"/>
      <c r="R1396" s="95" t="str">
        <f>IF(INDEX(技能效果!O:O,MATCH(技能效果等级!B1396,技能效果!B:B,0))="","",INDEX(技能效果!O:O,MATCH(技能效果等级!B1396,技能效果!B:B,0)))</f>
        <v/>
      </c>
      <c r="S1396" s="97"/>
      <c r="T1396" s="97"/>
      <c r="U1396" s="97"/>
      <c r="V1396" s="96" t="str">
        <f>IF(INDEX(技能效果!AF:AF,MATCH(技能效果等级!B1396,技能效果!B:B,0))="","",INDEX(技能效果!AF:AF,MATCH(技能效果等级!B1396,技能效果!B:B,0)))</f>
        <v/>
      </c>
      <c r="W1396" s="95">
        <f t="shared" si="20"/>
        <v>130</v>
      </c>
      <c r="X1396" s="97"/>
      <c r="Y1396" s="97"/>
    </row>
    <row r="1397" spans="1:25" ht="16.5" x14ac:dyDescent="0.2">
      <c r="A1397" s="62">
        <v>1394</v>
      </c>
      <c r="B1397" s="95">
        <f>INDEX(技能效果!B:B,MATCH(技能效果等级!W1397,技能效果!AE:AE,0))</f>
        <v>130300202</v>
      </c>
      <c r="C1397" s="95" t="str">
        <f>INDEX(技能效果!C:C,MATCH(技能效果等级!B1397,技能效果!B:B,0))</f>
        <v>许褚技能额外伤害</v>
      </c>
      <c r="D1397" s="96" t="s">
        <v>873</v>
      </c>
      <c r="E1397" s="95">
        <v>10</v>
      </c>
      <c r="F1397" s="95">
        <f>INDEX(技能效果!H:H,MATCH(技能效果等级!B1397,技能效果!B:B,0))</f>
        <v>1016</v>
      </c>
      <c r="G1397" s="95">
        <f>IF(INDEX(技能效果!K:K,MATCH(B1397,技能效果!B:B,0))=0,INDEX(技能效果!I:I,MATCH(技能效果等级!B1397,技能效果!B:B,0)),INDEX(技能效果!I:I,MATCH(技能效果等级!B1397,技能效果!B:B,0))*VLOOKUP(E1397,技能数值计算!$C$19:$D$28,2,FALSE))</f>
        <v>0.2</v>
      </c>
      <c r="H1397" s="95">
        <f>INDEX(技能效果!J:J,MATCH(技能效果等级!B1397,技能效果!B:B,0))</f>
        <v>0</v>
      </c>
      <c r="I1397" s="97"/>
      <c r="J1397" s="97"/>
      <c r="K1397" s="97"/>
      <c r="L1397" s="97"/>
      <c r="M1397" s="97"/>
      <c r="N1397" s="96">
        <f>IF(INDEX(技能效果!L:L,MATCH(技能效果等级!B1397,技能效果!B:B,0))="","",INDEX(技能效果!L:L,MATCH(技能效果等级!B1397,技能效果!B:B,0)))</f>
        <v>101</v>
      </c>
      <c r="O1397" s="95">
        <f>IF(INDEX(技能效果!N:N,MATCH(B1397,技能效果!B:B,0))=0,INDEX(技能效果!M:M,MATCH(技能效果等级!B1397,技能效果!B:B,0)),INDEX(技能效果!M:M,MATCH(技能效果等级!B1397,技能效果!B:B,0))*VLOOKUP(E1397,技能数值计算!$C$19:$D$28,2,FALSE))</f>
        <v>0.3</v>
      </c>
      <c r="P1397" s="97"/>
      <c r="Q1397" s="97"/>
      <c r="R1397" s="95" t="str">
        <f>IF(INDEX(技能效果!O:O,MATCH(技能效果等级!B1397,技能效果!B:B,0))="","",INDEX(技能效果!O:O,MATCH(技能效果等级!B1397,技能效果!B:B,0)))</f>
        <v/>
      </c>
      <c r="S1397" s="97"/>
      <c r="T1397" s="97"/>
      <c r="U1397" s="97"/>
      <c r="V1397" s="96" t="str">
        <f>IF(INDEX(技能效果!AF:AF,MATCH(技能效果等级!B1397,技能效果!B:B,0))="","",INDEX(技能效果!AF:AF,MATCH(技能效果等级!B1397,技能效果!B:B,0)))</f>
        <v/>
      </c>
      <c r="W1397" s="95">
        <f t="shared" si="20"/>
        <v>130</v>
      </c>
      <c r="X1397" s="97"/>
      <c r="Y1397" s="97"/>
    </row>
    <row r="1398" spans="1:25" ht="16.5" x14ac:dyDescent="0.2">
      <c r="A1398" s="62">
        <v>1395</v>
      </c>
      <c r="B1398" s="95">
        <f>INDEX(技能效果!B:B,MATCH(技能效果等级!W1398,技能效果!AE:AE,0))</f>
        <v>130300211</v>
      </c>
      <c r="C1398" s="95" t="str">
        <f>INDEX(技能效果!C:C,MATCH(技能效果等级!B1398,技能效果!B:B,0))</f>
        <v>许褚专属武器效果</v>
      </c>
      <c r="D1398" s="96" t="s">
        <v>873</v>
      </c>
      <c r="E1398" s="95">
        <v>1</v>
      </c>
      <c r="F1398" s="95">
        <f>INDEX(技能效果!H:H,MATCH(技能效果等级!B1398,技能效果!B:B,0))</f>
        <v>4007</v>
      </c>
      <c r="G1398" s="95">
        <f>IF(INDEX(技能效果!K:K,MATCH(B1398,技能效果!B:B,0))=0,INDEX(技能效果!I:I,MATCH(技能效果等级!B1398,技能效果!B:B,0)),INDEX(技能效果!I:I,MATCH(技能效果等级!B1398,技能效果!B:B,0))*VLOOKUP(E1398,技能数值计算!$C$19:$D$28,2,FALSE))</f>
        <v>0.3</v>
      </c>
      <c r="H1398" s="95">
        <f>INDEX(技能效果!J:J,MATCH(技能效果等级!B1398,技能效果!B:B,0))</f>
        <v>0</v>
      </c>
      <c r="I1398" s="97"/>
      <c r="J1398" s="97"/>
      <c r="K1398" s="97"/>
      <c r="L1398" s="97"/>
      <c r="M1398" s="97"/>
      <c r="N1398" s="96">
        <f>IF(INDEX(技能效果!L:L,MATCH(技能效果等级!B1398,技能效果!B:B,0))="","",INDEX(技能效果!L:L,MATCH(技能效果等级!B1398,技能效果!B:B,0)))</f>
        <v>113</v>
      </c>
      <c r="O1398" s="95">
        <f>IF(INDEX(技能效果!N:N,MATCH(B1398,技能效果!B:B,0))=0,INDEX(技能效果!M:M,MATCH(技能效果等级!B1398,技能效果!B:B,0)),INDEX(技能效果!M:M,MATCH(技能效果等级!B1398,技能效果!B:B,0))*VLOOKUP(E1398,技能数值计算!$C$19:$D$28,2,FALSE))</f>
        <v>0</v>
      </c>
      <c r="P1398" s="97"/>
      <c r="Q1398" s="97"/>
      <c r="R1398" s="95" t="str">
        <f>IF(INDEX(技能效果!O:O,MATCH(技能效果等级!B1398,技能效果!B:B,0))="","",INDEX(技能效果!O:O,MATCH(技能效果等级!B1398,技能效果!B:B,0)))</f>
        <v/>
      </c>
      <c r="S1398" s="97"/>
      <c r="T1398" s="97"/>
      <c r="U1398" s="97"/>
      <c r="V1398" s="96" t="str">
        <f>IF(INDEX(技能效果!AF:AF,MATCH(技能效果等级!B1398,技能效果!B:B,0))="","",INDEX(技能效果!AF:AF,MATCH(技能效果等级!B1398,技能效果!B:B,0)))</f>
        <v>绝技造成攻击x%伤害转化为生命</v>
      </c>
      <c r="W1398" s="95">
        <f t="shared" si="20"/>
        <v>131</v>
      </c>
      <c r="X1398" s="97"/>
      <c r="Y1398" s="97"/>
    </row>
    <row r="1399" spans="1:25" ht="16.5" x14ac:dyDescent="0.2">
      <c r="A1399" s="62">
        <v>1396</v>
      </c>
      <c r="B1399" s="95">
        <f>INDEX(技能效果!B:B,MATCH(技能效果等级!W1399,技能效果!AE:AE,0))</f>
        <v>130300211</v>
      </c>
      <c r="C1399" s="95" t="str">
        <f>INDEX(技能效果!C:C,MATCH(技能效果等级!B1399,技能效果!B:B,0))</f>
        <v>许褚专属武器效果</v>
      </c>
      <c r="D1399" s="96" t="s">
        <v>873</v>
      </c>
      <c r="E1399" s="95">
        <v>2</v>
      </c>
      <c r="F1399" s="95">
        <f>INDEX(技能效果!H:H,MATCH(技能效果等级!B1399,技能效果!B:B,0))</f>
        <v>4007</v>
      </c>
      <c r="G1399" s="95">
        <f>IF(INDEX(技能效果!K:K,MATCH(B1399,技能效果!B:B,0))=0,INDEX(技能效果!I:I,MATCH(技能效果等级!B1399,技能效果!B:B,0)),INDEX(技能效果!I:I,MATCH(技能效果等级!B1399,技能效果!B:B,0))*VLOOKUP(E1399,技能数值计算!$C$19:$D$28,2,FALSE))</f>
        <v>0.3</v>
      </c>
      <c r="H1399" s="95">
        <f>INDEX(技能效果!J:J,MATCH(技能效果等级!B1399,技能效果!B:B,0))</f>
        <v>0</v>
      </c>
      <c r="I1399" s="97"/>
      <c r="J1399" s="97"/>
      <c r="K1399" s="97"/>
      <c r="L1399" s="97"/>
      <c r="M1399" s="97"/>
      <c r="N1399" s="96">
        <f>IF(INDEX(技能效果!L:L,MATCH(技能效果等级!B1399,技能效果!B:B,0))="","",INDEX(技能效果!L:L,MATCH(技能效果等级!B1399,技能效果!B:B,0)))</f>
        <v>113</v>
      </c>
      <c r="O1399" s="95">
        <f>IF(INDEX(技能效果!N:N,MATCH(B1399,技能效果!B:B,0))=0,INDEX(技能效果!M:M,MATCH(技能效果等级!B1399,技能效果!B:B,0)),INDEX(技能效果!M:M,MATCH(技能效果等级!B1399,技能效果!B:B,0))*VLOOKUP(E1399,技能数值计算!$C$19:$D$28,2,FALSE))</f>
        <v>0</v>
      </c>
      <c r="P1399" s="97"/>
      <c r="Q1399" s="97"/>
      <c r="R1399" s="95" t="str">
        <f>IF(INDEX(技能效果!O:O,MATCH(技能效果等级!B1399,技能效果!B:B,0))="","",INDEX(技能效果!O:O,MATCH(技能效果等级!B1399,技能效果!B:B,0)))</f>
        <v/>
      </c>
      <c r="S1399" s="97"/>
      <c r="T1399" s="97"/>
      <c r="U1399" s="97"/>
      <c r="V1399" s="96" t="str">
        <f>IF(INDEX(技能效果!AF:AF,MATCH(技能效果等级!B1399,技能效果!B:B,0))="","",INDEX(技能效果!AF:AF,MATCH(技能效果等级!B1399,技能效果!B:B,0)))</f>
        <v>绝技造成攻击x%伤害转化为生命</v>
      </c>
      <c r="W1399" s="95">
        <f t="shared" si="20"/>
        <v>131</v>
      </c>
      <c r="X1399" s="97"/>
      <c r="Y1399" s="97"/>
    </row>
    <row r="1400" spans="1:25" ht="16.5" x14ac:dyDescent="0.2">
      <c r="A1400" s="62">
        <v>1397</v>
      </c>
      <c r="B1400" s="95">
        <f>INDEX(技能效果!B:B,MATCH(技能效果等级!W1400,技能效果!AE:AE,0))</f>
        <v>130300211</v>
      </c>
      <c r="C1400" s="95" t="str">
        <f>INDEX(技能效果!C:C,MATCH(技能效果等级!B1400,技能效果!B:B,0))</f>
        <v>许褚专属武器效果</v>
      </c>
      <c r="D1400" s="96" t="s">
        <v>873</v>
      </c>
      <c r="E1400" s="95">
        <v>3</v>
      </c>
      <c r="F1400" s="95">
        <f>INDEX(技能效果!H:H,MATCH(技能效果等级!B1400,技能效果!B:B,0))</f>
        <v>4007</v>
      </c>
      <c r="G1400" s="95">
        <f>IF(INDEX(技能效果!K:K,MATCH(B1400,技能效果!B:B,0))=0,INDEX(技能效果!I:I,MATCH(技能效果等级!B1400,技能效果!B:B,0)),INDEX(技能效果!I:I,MATCH(技能效果等级!B1400,技能效果!B:B,0))*VLOOKUP(E1400,技能数值计算!$C$19:$D$28,2,FALSE))</f>
        <v>0.3</v>
      </c>
      <c r="H1400" s="95">
        <f>INDEX(技能效果!J:J,MATCH(技能效果等级!B1400,技能效果!B:B,0))</f>
        <v>0</v>
      </c>
      <c r="I1400" s="97"/>
      <c r="J1400" s="97"/>
      <c r="K1400" s="97"/>
      <c r="L1400" s="97"/>
      <c r="M1400" s="97"/>
      <c r="N1400" s="96">
        <f>IF(INDEX(技能效果!L:L,MATCH(技能效果等级!B1400,技能效果!B:B,0))="","",INDEX(技能效果!L:L,MATCH(技能效果等级!B1400,技能效果!B:B,0)))</f>
        <v>113</v>
      </c>
      <c r="O1400" s="95">
        <f>IF(INDEX(技能效果!N:N,MATCH(B1400,技能效果!B:B,0))=0,INDEX(技能效果!M:M,MATCH(技能效果等级!B1400,技能效果!B:B,0)),INDEX(技能效果!M:M,MATCH(技能效果等级!B1400,技能效果!B:B,0))*VLOOKUP(E1400,技能数值计算!$C$19:$D$28,2,FALSE))</f>
        <v>0</v>
      </c>
      <c r="P1400" s="97"/>
      <c r="Q1400" s="97"/>
      <c r="R1400" s="95" t="str">
        <f>IF(INDEX(技能效果!O:O,MATCH(技能效果等级!B1400,技能效果!B:B,0))="","",INDEX(技能效果!O:O,MATCH(技能效果等级!B1400,技能效果!B:B,0)))</f>
        <v/>
      </c>
      <c r="S1400" s="97"/>
      <c r="T1400" s="97"/>
      <c r="U1400" s="97"/>
      <c r="V1400" s="96" t="str">
        <f>IF(INDEX(技能效果!AF:AF,MATCH(技能效果等级!B1400,技能效果!B:B,0))="","",INDEX(技能效果!AF:AF,MATCH(技能效果等级!B1400,技能效果!B:B,0)))</f>
        <v>绝技造成攻击x%伤害转化为生命</v>
      </c>
      <c r="W1400" s="95">
        <f t="shared" si="20"/>
        <v>131</v>
      </c>
      <c r="X1400" s="97"/>
      <c r="Y1400" s="97"/>
    </row>
    <row r="1401" spans="1:25" ht="16.5" x14ac:dyDescent="0.2">
      <c r="A1401" s="62">
        <v>1398</v>
      </c>
      <c r="B1401" s="95">
        <f>INDEX(技能效果!B:B,MATCH(技能效果等级!W1401,技能效果!AE:AE,0))</f>
        <v>130300211</v>
      </c>
      <c r="C1401" s="95" t="str">
        <f>INDEX(技能效果!C:C,MATCH(技能效果等级!B1401,技能效果!B:B,0))</f>
        <v>许褚专属武器效果</v>
      </c>
      <c r="D1401" s="96" t="s">
        <v>873</v>
      </c>
      <c r="E1401" s="95">
        <v>4</v>
      </c>
      <c r="F1401" s="95">
        <f>INDEX(技能效果!H:H,MATCH(技能效果等级!B1401,技能效果!B:B,0))</f>
        <v>4007</v>
      </c>
      <c r="G1401" s="95">
        <f>IF(INDEX(技能效果!K:K,MATCH(B1401,技能效果!B:B,0))=0,INDEX(技能效果!I:I,MATCH(技能效果等级!B1401,技能效果!B:B,0)),INDEX(技能效果!I:I,MATCH(技能效果等级!B1401,技能效果!B:B,0))*VLOOKUP(E1401,技能数值计算!$C$19:$D$28,2,FALSE))</f>
        <v>0.3</v>
      </c>
      <c r="H1401" s="95">
        <f>INDEX(技能效果!J:J,MATCH(技能效果等级!B1401,技能效果!B:B,0))</f>
        <v>0</v>
      </c>
      <c r="I1401" s="97"/>
      <c r="J1401" s="97"/>
      <c r="K1401" s="97"/>
      <c r="L1401" s="97"/>
      <c r="M1401" s="97"/>
      <c r="N1401" s="96">
        <f>IF(INDEX(技能效果!L:L,MATCH(技能效果等级!B1401,技能效果!B:B,0))="","",INDEX(技能效果!L:L,MATCH(技能效果等级!B1401,技能效果!B:B,0)))</f>
        <v>113</v>
      </c>
      <c r="O1401" s="95">
        <f>IF(INDEX(技能效果!N:N,MATCH(B1401,技能效果!B:B,0))=0,INDEX(技能效果!M:M,MATCH(技能效果等级!B1401,技能效果!B:B,0)),INDEX(技能效果!M:M,MATCH(技能效果等级!B1401,技能效果!B:B,0))*VLOOKUP(E1401,技能数值计算!$C$19:$D$28,2,FALSE))</f>
        <v>0</v>
      </c>
      <c r="P1401" s="97"/>
      <c r="Q1401" s="97"/>
      <c r="R1401" s="95" t="str">
        <f>IF(INDEX(技能效果!O:O,MATCH(技能效果等级!B1401,技能效果!B:B,0))="","",INDEX(技能效果!O:O,MATCH(技能效果等级!B1401,技能效果!B:B,0)))</f>
        <v/>
      </c>
      <c r="S1401" s="97"/>
      <c r="T1401" s="97"/>
      <c r="U1401" s="97"/>
      <c r="V1401" s="96" t="str">
        <f>IF(INDEX(技能效果!AF:AF,MATCH(技能效果等级!B1401,技能效果!B:B,0))="","",INDEX(技能效果!AF:AF,MATCH(技能效果等级!B1401,技能效果!B:B,0)))</f>
        <v>绝技造成攻击x%伤害转化为生命</v>
      </c>
      <c r="W1401" s="95">
        <f t="shared" si="20"/>
        <v>131</v>
      </c>
      <c r="X1401" s="97"/>
      <c r="Y1401" s="97"/>
    </row>
    <row r="1402" spans="1:25" ht="16.5" x14ac:dyDescent="0.2">
      <c r="A1402" s="62">
        <v>1399</v>
      </c>
      <c r="B1402" s="95">
        <f>INDEX(技能效果!B:B,MATCH(技能效果等级!W1402,技能效果!AE:AE,0))</f>
        <v>130300211</v>
      </c>
      <c r="C1402" s="95" t="str">
        <f>INDEX(技能效果!C:C,MATCH(技能效果等级!B1402,技能效果!B:B,0))</f>
        <v>许褚专属武器效果</v>
      </c>
      <c r="D1402" s="96" t="s">
        <v>873</v>
      </c>
      <c r="E1402" s="95">
        <v>5</v>
      </c>
      <c r="F1402" s="95">
        <f>INDEX(技能效果!H:H,MATCH(技能效果等级!B1402,技能效果!B:B,0))</f>
        <v>4007</v>
      </c>
      <c r="G1402" s="95">
        <f>IF(INDEX(技能效果!K:K,MATCH(B1402,技能效果!B:B,0))=0,INDEX(技能效果!I:I,MATCH(技能效果等级!B1402,技能效果!B:B,0)),INDEX(技能效果!I:I,MATCH(技能效果等级!B1402,技能效果!B:B,0))*VLOOKUP(E1402,技能数值计算!$C$19:$D$28,2,FALSE))</f>
        <v>0.3</v>
      </c>
      <c r="H1402" s="95">
        <f>INDEX(技能效果!J:J,MATCH(技能效果等级!B1402,技能效果!B:B,0))</f>
        <v>0</v>
      </c>
      <c r="I1402" s="97"/>
      <c r="J1402" s="97"/>
      <c r="K1402" s="97"/>
      <c r="L1402" s="97"/>
      <c r="M1402" s="97"/>
      <c r="N1402" s="96">
        <f>IF(INDEX(技能效果!L:L,MATCH(技能效果等级!B1402,技能效果!B:B,0))="","",INDEX(技能效果!L:L,MATCH(技能效果等级!B1402,技能效果!B:B,0)))</f>
        <v>113</v>
      </c>
      <c r="O1402" s="95">
        <f>IF(INDEX(技能效果!N:N,MATCH(B1402,技能效果!B:B,0))=0,INDEX(技能效果!M:M,MATCH(技能效果等级!B1402,技能效果!B:B,0)),INDEX(技能效果!M:M,MATCH(技能效果等级!B1402,技能效果!B:B,0))*VLOOKUP(E1402,技能数值计算!$C$19:$D$28,2,FALSE))</f>
        <v>0</v>
      </c>
      <c r="P1402" s="97"/>
      <c r="Q1402" s="97"/>
      <c r="R1402" s="95" t="str">
        <f>IF(INDEX(技能效果!O:O,MATCH(技能效果等级!B1402,技能效果!B:B,0))="","",INDEX(技能效果!O:O,MATCH(技能效果等级!B1402,技能效果!B:B,0)))</f>
        <v/>
      </c>
      <c r="S1402" s="97"/>
      <c r="T1402" s="97"/>
      <c r="U1402" s="97"/>
      <c r="V1402" s="96" t="str">
        <f>IF(INDEX(技能效果!AF:AF,MATCH(技能效果等级!B1402,技能效果!B:B,0))="","",INDEX(技能效果!AF:AF,MATCH(技能效果等级!B1402,技能效果!B:B,0)))</f>
        <v>绝技造成攻击x%伤害转化为生命</v>
      </c>
      <c r="W1402" s="95">
        <f t="shared" si="20"/>
        <v>131</v>
      </c>
      <c r="X1402" s="97"/>
      <c r="Y1402" s="97"/>
    </row>
    <row r="1403" spans="1:25" ht="16.5" x14ac:dyDescent="0.2">
      <c r="A1403" s="62">
        <v>1400</v>
      </c>
      <c r="B1403" s="95">
        <f>INDEX(技能效果!B:B,MATCH(技能效果等级!W1403,技能效果!AE:AE,0))</f>
        <v>130300211</v>
      </c>
      <c r="C1403" s="95" t="str">
        <f>INDEX(技能效果!C:C,MATCH(技能效果等级!B1403,技能效果!B:B,0))</f>
        <v>许褚专属武器效果</v>
      </c>
      <c r="D1403" s="96" t="s">
        <v>873</v>
      </c>
      <c r="E1403" s="95">
        <v>6</v>
      </c>
      <c r="F1403" s="95">
        <f>INDEX(技能效果!H:H,MATCH(技能效果等级!B1403,技能效果!B:B,0))</f>
        <v>4007</v>
      </c>
      <c r="G1403" s="95">
        <f>IF(INDEX(技能效果!K:K,MATCH(B1403,技能效果!B:B,0))=0,INDEX(技能效果!I:I,MATCH(技能效果等级!B1403,技能效果!B:B,0)),INDEX(技能效果!I:I,MATCH(技能效果等级!B1403,技能效果!B:B,0))*VLOOKUP(E1403,技能数值计算!$C$19:$D$28,2,FALSE))</f>
        <v>0.3</v>
      </c>
      <c r="H1403" s="95">
        <f>INDEX(技能效果!J:J,MATCH(技能效果等级!B1403,技能效果!B:B,0))</f>
        <v>0</v>
      </c>
      <c r="I1403" s="97"/>
      <c r="J1403" s="97"/>
      <c r="K1403" s="97"/>
      <c r="L1403" s="97"/>
      <c r="M1403" s="97"/>
      <c r="N1403" s="96">
        <f>IF(INDEX(技能效果!L:L,MATCH(技能效果等级!B1403,技能效果!B:B,0))="","",INDEX(技能效果!L:L,MATCH(技能效果等级!B1403,技能效果!B:B,0)))</f>
        <v>113</v>
      </c>
      <c r="O1403" s="95">
        <f>IF(INDEX(技能效果!N:N,MATCH(B1403,技能效果!B:B,0))=0,INDEX(技能效果!M:M,MATCH(技能效果等级!B1403,技能效果!B:B,0)),INDEX(技能效果!M:M,MATCH(技能效果等级!B1403,技能效果!B:B,0))*VLOOKUP(E1403,技能数值计算!$C$19:$D$28,2,FALSE))</f>
        <v>0</v>
      </c>
      <c r="P1403" s="97"/>
      <c r="Q1403" s="97"/>
      <c r="R1403" s="95" t="str">
        <f>IF(INDEX(技能效果!O:O,MATCH(技能效果等级!B1403,技能效果!B:B,0))="","",INDEX(技能效果!O:O,MATCH(技能效果等级!B1403,技能效果!B:B,0)))</f>
        <v/>
      </c>
      <c r="S1403" s="97"/>
      <c r="T1403" s="97"/>
      <c r="U1403" s="97"/>
      <c r="V1403" s="96" t="str">
        <f>IF(INDEX(技能效果!AF:AF,MATCH(技能效果等级!B1403,技能效果!B:B,0))="","",INDEX(技能效果!AF:AF,MATCH(技能效果等级!B1403,技能效果!B:B,0)))</f>
        <v>绝技造成攻击x%伤害转化为生命</v>
      </c>
      <c r="W1403" s="95">
        <f t="shared" si="20"/>
        <v>131</v>
      </c>
      <c r="X1403" s="97"/>
      <c r="Y1403" s="97"/>
    </row>
    <row r="1404" spans="1:25" ht="16.5" x14ac:dyDescent="0.2">
      <c r="A1404" s="62">
        <v>1401</v>
      </c>
      <c r="B1404" s="95">
        <f>INDEX(技能效果!B:B,MATCH(技能效果等级!W1404,技能效果!AE:AE,0))</f>
        <v>130300211</v>
      </c>
      <c r="C1404" s="95" t="str">
        <f>INDEX(技能效果!C:C,MATCH(技能效果等级!B1404,技能效果!B:B,0))</f>
        <v>许褚专属武器效果</v>
      </c>
      <c r="D1404" s="96" t="s">
        <v>873</v>
      </c>
      <c r="E1404" s="95">
        <v>7</v>
      </c>
      <c r="F1404" s="95">
        <f>INDEX(技能效果!H:H,MATCH(技能效果等级!B1404,技能效果!B:B,0))</f>
        <v>4007</v>
      </c>
      <c r="G1404" s="95">
        <f>IF(INDEX(技能效果!K:K,MATCH(B1404,技能效果!B:B,0))=0,INDEX(技能效果!I:I,MATCH(技能效果等级!B1404,技能效果!B:B,0)),INDEX(技能效果!I:I,MATCH(技能效果等级!B1404,技能效果!B:B,0))*VLOOKUP(E1404,技能数值计算!$C$19:$D$28,2,FALSE))</f>
        <v>0.3</v>
      </c>
      <c r="H1404" s="95">
        <f>INDEX(技能效果!J:J,MATCH(技能效果等级!B1404,技能效果!B:B,0))</f>
        <v>0</v>
      </c>
      <c r="I1404" s="97"/>
      <c r="J1404" s="97"/>
      <c r="K1404" s="97"/>
      <c r="L1404" s="97"/>
      <c r="M1404" s="97"/>
      <c r="N1404" s="96">
        <f>IF(INDEX(技能效果!L:L,MATCH(技能效果等级!B1404,技能效果!B:B,0))="","",INDEX(技能效果!L:L,MATCH(技能效果等级!B1404,技能效果!B:B,0)))</f>
        <v>113</v>
      </c>
      <c r="O1404" s="95">
        <f>IF(INDEX(技能效果!N:N,MATCH(B1404,技能效果!B:B,0))=0,INDEX(技能效果!M:M,MATCH(技能效果等级!B1404,技能效果!B:B,0)),INDEX(技能效果!M:M,MATCH(技能效果等级!B1404,技能效果!B:B,0))*VLOOKUP(E1404,技能数值计算!$C$19:$D$28,2,FALSE))</f>
        <v>0</v>
      </c>
      <c r="P1404" s="97"/>
      <c r="Q1404" s="97"/>
      <c r="R1404" s="95" t="str">
        <f>IF(INDEX(技能效果!O:O,MATCH(技能效果等级!B1404,技能效果!B:B,0))="","",INDEX(技能效果!O:O,MATCH(技能效果等级!B1404,技能效果!B:B,0)))</f>
        <v/>
      </c>
      <c r="S1404" s="97"/>
      <c r="T1404" s="97"/>
      <c r="U1404" s="97"/>
      <c r="V1404" s="96" t="str">
        <f>IF(INDEX(技能效果!AF:AF,MATCH(技能效果等级!B1404,技能效果!B:B,0))="","",INDEX(技能效果!AF:AF,MATCH(技能效果等级!B1404,技能效果!B:B,0)))</f>
        <v>绝技造成攻击x%伤害转化为生命</v>
      </c>
      <c r="W1404" s="95">
        <f t="shared" si="20"/>
        <v>131</v>
      </c>
      <c r="X1404" s="97"/>
      <c r="Y1404" s="97"/>
    </row>
    <row r="1405" spans="1:25" ht="16.5" x14ac:dyDescent="0.2">
      <c r="A1405" s="62">
        <v>1402</v>
      </c>
      <c r="B1405" s="95">
        <f>INDEX(技能效果!B:B,MATCH(技能效果等级!W1405,技能效果!AE:AE,0))</f>
        <v>130300211</v>
      </c>
      <c r="C1405" s="95" t="str">
        <f>INDEX(技能效果!C:C,MATCH(技能效果等级!B1405,技能效果!B:B,0))</f>
        <v>许褚专属武器效果</v>
      </c>
      <c r="D1405" s="96" t="s">
        <v>873</v>
      </c>
      <c r="E1405" s="95">
        <v>8</v>
      </c>
      <c r="F1405" s="95">
        <f>INDEX(技能效果!H:H,MATCH(技能效果等级!B1405,技能效果!B:B,0))</f>
        <v>4007</v>
      </c>
      <c r="G1405" s="95">
        <f>IF(INDEX(技能效果!K:K,MATCH(B1405,技能效果!B:B,0))=0,INDEX(技能效果!I:I,MATCH(技能效果等级!B1405,技能效果!B:B,0)),INDEX(技能效果!I:I,MATCH(技能效果等级!B1405,技能效果!B:B,0))*VLOOKUP(E1405,技能数值计算!$C$19:$D$28,2,FALSE))</f>
        <v>0.3</v>
      </c>
      <c r="H1405" s="95">
        <f>INDEX(技能效果!J:J,MATCH(技能效果等级!B1405,技能效果!B:B,0))</f>
        <v>0</v>
      </c>
      <c r="I1405" s="97"/>
      <c r="J1405" s="97"/>
      <c r="K1405" s="97"/>
      <c r="L1405" s="97"/>
      <c r="M1405" s="97"/>
      <c r="N1405" s="96">
        <f>IF(INDEX(技能效果!L:L,MATCH(技能效果等级!B1405,技能效果!B:B,0))="","",INDEX(技能效果!L:L,MATCH(技能效果等级!B1405,技能效果!B:B,0)))</f>
        <v>113</v>
      </c>
      <c r="O1405" s="95">
        <f>IF(INDEX(技能效果!N:N,MATCH(B1405,技能效果!B:B,0))=0,INDEX(技能效果!M:M,MATCH(技能效果等级!B1405,技能效果!B:B,0)),INDEX(技能效果!M:M,MATCH(技能效果等级!B1405,技能效果!B:B,0))*VLOOKUP(E1405,技能数值计算!$C$19:$D$28,2,FALSE))</f>
        <v>0</v>
      </c>
      <c r="P1405" s="97"/>
      <c r="Q1405" s="97"/>
      <c r="R1405" s="95" t="str">
        <f>IF(INDEX(技能效果!O:O,MATCH(技能效果等级!B1405,技能效果!B:B,0))="","",INDEX(技能效果!O:O,MATCH(技能效果等级!B1405,技能效果!B:B,0)))</f>
        <v/>
      </c>
      <c r="S1405" s="97"/>
      <c r="T1405" s="97"/>
      <c r="U1405" s="97"/>
      <c r="V1405" s="96" t="str">
        <f>IF(INDEX(技能效果!AF:AF,MATCH(技能效果等级!B1405,技能效果!B:B,0))="","",INDEX(技能效果!AF:AF,MATCH(技能效果等级!B1405,技能效果!B:B,0)))</f>
        <v>绝技造成攻击x%伤害转化为生命</v>
      </c>
      <c r="W1405" s="95">
        <f t="shared" si="20"/>
        <v>131</v>
      </c>
      <c r="X1405" s="97"/>
      <c r="Y1405" s="97"/>
    </row>
    <row r="1406" spans="1:25" ht="16.5" x14ac:dyDescent="0.2">
      <c r="A1406" s="62">
        <v>1403</v>
      </c>
      <c r="B1406" s="95">
        <f>INDEX(技能效果!B:B,MATCH(技能效果等级!W1406,技能效果!AE:AE,0))</f>
        <v>130300211</v>
      </c>
      <c r="C1406" s="95" t="str">
        <f>INDEX(技能效果!C:C,MATCH(技能效果等级!B1406,技能效果!B:B,0))</f>
        <v>许褚专属武器效果</v>
      </c>
      <c r="D1406" s="96" t="s">
        <v>873</v>
      </c>
      <c r="E1406" s="95">
        <v>9</v>
      </c>
      <c r="F1406" s="95">
        <f>INDEX(技能效果!H:H,MATCH(技能效果等级!B1406,技能效果!B:B,0))</f>
        <v>4007</v>
      </c>
      <c r="G1406" s="95">
        <f>IF(INDEX(技能效果!K:K,MATCH(B1406,技能效果!B:B,0))=0,INDEX(技能效果!I:I,MATCH(技能效果等级!B1406,技能效果!B:B,0)),INDEX(技能效果!I:I,MATCH(技能效果等级!B1406,技能效果!B:B,0))*VLOOKUP(E1406,技能数值计算!$C$19:$D$28,2,FALSE))</f>
        <v>0.3</v>
      </c>
      <c r="H1406" s="95">
        <f>INDEX(技能效果!J:J,MATCH(技能效果等级!B1406,技能效果!B:B,0))</f>
        <v>0</v>
      </c>
      <c r="I1406" s="97"/>
      <c r="J1406" s="97"/>
      <c r="K1406" s="97"/>
      <c r="L1406" s="97"/>
      <c r="M1406" s="97"/>
      <c r="N1406" s="96">
        <f>IF(INDEX(技能效果!L:L,MATCH(技能效果等级!B1406,技能效果!B:B,0))="","",INDEX(技能效果!L:L,MATCH(技能效果等级!B1406,技能效果!B:B,0)))</f>
        <v>113</v>
      </c>
      <c r="O1406" s="95">
        <f>IF(INDEX(技能效果!N:N,MATCH(B1406,技能效果!B:B,0))=0,INDEX(技能效果!M:M,MATCH(技能效果等级!B1406,技能效果!B:B,0)),INDEX(技能效果!M:M,MATCH(技能效果等级!B1406,技能效果!B:B,0))*VLOOKUP(E1406,技能数值计算!$C$19:$D$28,2,FALSE))</f>
        <v>0</v>
      </c>
      <c r="P1406" s="97"/>
      <c r="Q1406" s="97"/>
      <c r="R1406" s="95" t="str">
        <f>IF(INDEX(技能效果!O:O,MATCH(技能效果等级!B1406,技能效果!B:B,0))="","",INDEX(技能效果!O:O,MATCH(技能效果等级!B1406,技能效果!B:B,0)))</f>
        <v/>
      </c>
      <c r="S1406" s="97"/>
      <c r="T1406" s="97"/>
      <c r="U1406" s="97"/>
      <c r="V1406" s="96" t="str">
        <f>IF(INDEX(技能效果!AF:AF,MATCH(技能效果等级!B1406,技能效果!B:B,0))="","",INDEX(技能效果!AF:AF,MATCH(技能效果等级!B1406,技能效果!B:B,0)))</f>
        <v>绝技造成攻击x%伤害转化为生命</v>
      </c>
      <c r="W1406" s="95">
        <f t="shared" si="20"/>
        <v>131</v>
      </c>
      <c r="X1406" s="97"/>
      <c r="Y1406" s="97"/>
    </row>
    <row r="1407" spans="1:25" ht="16.5" x14ac:dyDescent="0.2">
      <c r="A1407" s="62">
        <v>1404</v>
      </c>
      <c r="B1407" s="95">
        <f>INDEX(技能效果!B:B,MATCH(技能效果等级!W1407,技能效果!AE:AE,0))</f>
        <v>130300211</v>
      </c>
      <c r="C1407" s="95" t="str">
        <f>INDEX(技能效果!C:C,MATCH(技能效果等级!B1407,技能效果!B:B,0))</f>
        <v>许褚专属武器效果</v>
      </c>
      <c r="D1407" s="96" t="s">
        <v>873</v>
      </c>
      <c r="E1407" s="95">
        <v>10</v>
      </c>
      <c r="F1407" s="95">
        <f>INDEX(技能效果!H:H,MATCH(技能效果等级!B1407,技能效果!B:B,0))</f>
        <v>4007</v>
      </c>
      <c r="G1407" s="95">
        <f>IF(INDEX(技能效果!K:K,MATCH(B1407,技能效果!B:B,0))=0,INDEX(技能效果!I:I,MATCH(技能效果等级!B1407,技能效果!B:B,0)),INDEX(技能效果!I:I,MATCH(技能效果等级!B1407,技能效果!B:B,0))*VLOOKUP(E1407,技能数值计算!$C$19:$D$28,2,FALSE))</f>
        <v>0.3</v>
      </c>
      <c r="H1407" s="95">
        <f>INDEX(技能效果!J:J,MATCH(技能效果等级!B1407,技能效果!B:B,0))</f>
        <v>0</v>
      </c>
      <c r="I1407" s="97"/>
      <c r="J1407" s="97"/>
      <c r="K1407" s="97"/>
      <c r="L1407" s="97"/>
      <c r="M1407" s="97"/>
      <c r="N1407" s="96">
        <f>IF(INDEX(技能效果!L:L,MATCH(技能效果等级!B1407,技能效果!B:B,0))="","",INDEX(技能效果!L:L,MATCH(技能效果等级!B1407,技能效果!B:B,0)))</f>
        <v>113</v>
      </c>
      <c r="O1407" s="95">
        <f>IF(INDEX(技能效果!N:N,MATCH(B1407,技能效果!B:B,0))=0,INDEX(技能效果!M:M,MATCH(技能效果等级!B1407,技能效果!B:B,0)),INDEX(技能效果!M:M,MATCH(技能效果等级!B1407,技能效果!B:B,0))*VLOOKUP(E1407,技能数值计算!$C$19:$D$28,2,FALSE))</f>
        <v>0</v>
      </c>
      <c r="P1407" s="97"/>
      <c r="Q1407" s="97"/>
      <c r="R1407" s="95" t="str">
        <f>IF(INDEX(技能效果!O:O,MATCH(技能效果等级!B1407,技能效果!B:B,0))="","",INDEX(技能效果!O:O,MATCH(技能效果等级!B1407,技能效果!B:B,0)))</f>
        <v/>
      </c>
      <c r="S1407" s="97"/>
      <c r="T1407" s="97"/>
      <c r="U1407" s="97"/>
      <c r="V1407" s="96" t="str">
        <f>IF(INDEX(技能效果!AF:AF,MATCH(技能效果等级!B1407,技能效果!B:B,0))="","",INDEX(技能效果!AF:AF,MATCH(技能效果等级!B1407,技能效果!B:B,0)))</f>
        <v>绝技造成攻击x%伤害转化为生命</v>
      </c>
      <c r="W1407" s="95">
        <f t="shared" si="20"/>
        <v>131</v>
      </c>
      <c r="X1407" s="97"/>
      <c r="Y1407" s="97"/>
    </row>
    <row r="1408" spans="1:25" ht="16.5" x14ac:dyDescent="0.2">
      <c r="A1408" s="62">
        <v>1405</v>
      </c>
      <c r="B1408" s="95">
        <f>INDEX(技能效果!B:B,MATCH(技能效果等级!W1408,技能效果!AE:AE,0))</f>
        <v>130300221</v>
      </c>
      <c r="C1408" s="95" t="str">
        <f>INDEX(技能效果!C:C,MATCH(技能效果等级!B1408,技能效果!B:B,0))</f>
        <v>许褚满星效果</v>
      </c>
      <c r="D1408" s="96" t="s">
        <v>873</v>
      </c>
      <c r="E1408" s="95">
        <v>1</v>
      </c>
      <c r="F1408" s="95">
        <f>INDEX(技能效果!H:H,MATCH(技能效果等级!B1408,技能效果!B:B,0))</f>
        <v>4019</v>
      </c>
      <c r="G1408" s="95">
        <f>IF(INDEX(技能效果!K:K,MATCH(B1408,技能效果!B:B,0))=0,INDEX(技能效果!I:I,MATCH(技能效果等级!B1408,技能效果!B:B,0)),INDEX(技能效果!I:I,MATCH(技能效果等级!B1408,技能效果!B:B,0))*VLOOKUP(E1408,技能数值计算!$C$19:$D$28,2,FALSE))</f>
        <v>0.01</v>
      </c>
      <c r="H1408" s="95">
        <f>INDEX(技能效果!J:J,MATCH(技能效果等级!B1408,技能效果!B:B,0))</f>
        <v>0</v>
      </c>
      <c r="I1408" s="97"/>
      <c r="J1408" s="97"/>
      <c r="K1408" s="97"/>
      <c r="L1408" s="97"/>
      <c r="M1408" s="97"/>
      <c r="N1408" s="96" t="str">
        <f>IF(INDEX(技能效果!L:L,MATCH(技能效果等级!B1408,技能效果!B:B,0))="","",INDEX(技能效果!L:L,MATCH(技能效果等级!B1408,技能效果!B:B,0)))</f>
        <v/>
      </c>
      <c r="O1408" s="95">
        <f>IF(INDEX(技能效果!N:N,MATCH(B1408,技能效果!B:B,0))=0,INDEX(技能效果!M:M,MATCH(技能效果等级!B1408,技能效果!B:B,0)),INDEX(技能效果!M:M,MATCH(技能效果等级!B1408,技能效果!B:B,0))*VLOOKUP(E1408,技能数值计算!$C$19:$D$28,2,FALSE))</f>
        <v>0</v>
      </c>
      <c r="P1408" s="97"/>
      <c r="Q1408" s="97"/>
      <c r="R1408" s="95" t="str">
        <f>IF(INDEX(技能效果!O:O,MATCH(技能效果等级!B1408,技能效果!B:B,0))="","",INDEX(技能效果!O:O,MATCH(技能效果等级!B1408,技能效果!B:B,0)))</f>
        <v/>
      </c>
      <c r="S1408" s="97"/>
      <c r="T1408" s="97"/>
      <c r="U1408" s="97"/>
      <c r="V1408" s="96" t="str">
        <f>IF(INDEX(技能效果!AF:AF,MATCH(技能效果等级!B1408,技能效果!B:B,0))="","",INDEX(技能效果!AF:AF,MATCH(技能效果等级!B1408,技能效果!B:B,0)))</f>
        <v/>
      </c>
      <c r="W1408" s="95">
        <f t="shared" si="20"/>
        <v>132</v>
      </c>
      <c r="X1408" s="97"/>
      <c r="Y1408" s="97"/>
    </row>
    <row r="1409" spans="1:25" ht="16.5" x14ac:dyDescent="0.2">
      <c r="A1409" s="62">
        <v>1406</v>
      </c>
      <c r="B1409" s="95">
        <f>INDEX(技能效果!B:B,MATCH(技能效果等级!W1409,技能效果!AE:AE,0))</f>
        <v>130300221</v>
      </c>
      <c r="C1409" s="95" t="str">
        <f>INDEX(技能效果!C:C,MATCH(技能效果等级!B1409,技能效果!B:B,0))</f>
        <v>许褚满星效果</v>
      </c>
      <c r="D1409" s="96" t="s">
        <v>873</v>
      </c>
      <c r="E1409" s="95">
        <v>2</v>
      </c>
      <c r="F1409" s="95">
        <f>INDEX(技能效果!H:H,MATCH(技能效果等级!B1409,技能效果!B:B,0))</f>
        <v>4019</v>
      </c>
      <c r="G1409" s="95">
        <f>IF(INDEX(技能效果!K:K,MATCH(B1409,技能效果!B:B,0))=0,INDEX(技能效果!I:I,MATCH(技能效果等级!B1409,技能效果!B:B,0)),INDEX(技能效果!I:I,MATCH(技能效果等级!B1409,技能效果!B:B,0))*VLOOKUP(E1409,技能数值计算!$C$19:$D$28,2,FALSE))</f>
        <v>0.01</v>
      </c>
      <c r="H1409" s="95">
        <f>INDEX(技能效果!J:J,MATCH(技能效果等级!B1409,技能效果!B:B,0))</f>
        <v>0</v>
      </c>
      <c r="I1409" s="97"/>
      <c r="J1409" s="97"/>
      <c r="K1409" s="97"/>
      <c r="L1409" s="97"/>
      <c r="M1409" s="97"/>
      <c r="N1409" s="96" t="str">
        <f>IF(INDEX(技能效果!L:L,MATCH(技能效果等级!B1409,技能效果!B:B,0))="","",INDEX(技能效果!L:L,MATCH(技能效果等级!B1409,技能效果!B:B,0)))</f>
        <v/>
      </c>
      <c r="O1409" s="95">
        <f>IF(INDEX(技能效果!N:N,MATCH(B1409,技能效果!B:B,0))=0,INDEX(技能效果!M:M,MATCH(技能效果等级!B1409,技能效果!B:B,0)),INDEX(技能效果!M:M,MATCH(技能效果等级!B1409,技能效果!B:B,0))*VLOOKUP(E1409,技能数值计算!$C$19:$D$28,2,FALSE))</f>
        <v>0</v>
      </c>
      <c r="P1409" s="97"/>
      <c r="Q1409" s="97"/>
      <c r="R1409" s="95" t="str">
        <f>IF(INDEX(技能效果!O:O,MATCH(技能效果等级!B1409,技能效果!B:B,0))="","",INDEX(技能效果!O:O,MATCH(技能效果等级!B1409,技能效果!B:B,0)))</f>
        <v/>
      </c>
      <c r="S1409" s="97"/>
      <c r="T1409" s="97"/>
      <c r="U1409" s="97"/>
      <c r="V1409" s="96" t="str">
        <f>IF(INDEX(技能效果!AF:AF,MATCH(技能效果等级!B1409,技能效果!B:B,0))="","",INDEX(技能效果!AF:AF,MATCH(技能效果等级!B1409,技能效果!B:B,0)))</f>
        <v/>
      </c>
      <c r="W1409" s="95">
        <f t="shared" si="20"/>
        <v>132</v>
      </c>
      <c r="X1409" s="97"/>
      <c r="Y1409" s="97"/>
    </row>
    <row r="1410" spans="1:25" ht="16.5" x14ac:dyDescent="0.2">
      <c r="A1410" s="62">
        <v>1407</v>
      </c>
      <c r="B1410" s="95">
        <f>INDEX(技能效果!B:B,MATCH(技能效果等级!W1410,技能效果!AE:AE,0))</f>
        <v>130300221</v>
      </c>
      <c r="C1410" s="95" t="str">
        <f>INDEX(技能效果!C:C,MATCH(技能效果等级!B1410,技能效果!B:B,0))</f>
        <v>许褚满星效果</v>
      </c>
      <c r="D1410" s="96" t="s">
        <v>873</v>
      </c>
      <c r="E1410" s="95">
        <v>3</v>
      </c>
      <c r="F1410" s="95">
        <f>INDEX(技能效果!H:H,MATCH(技能效果等级!B1410,技能效果!B:B,0))</f>
        <v>4019</v>
      </c>
      <c r="G1410" s="95">
        <f>IF(INDEX(技能效果!K:K,MATCH(B1410,技能效果!B:B,0))=0,INDEX(技能效果!I:I,MATCH(技能效果等级!B1410,技能效果!B:B,0)),INDEX(技能效果!I:I,MATCH(技能效果等级!B1410,技能效果!B:B,0))*VLOOKUP(E1410,技能数值计算!$C$19:$D$28,2,FALSE))</f>
        <v>0.01</v>
      </c>
      <c r="H1410" s="95">
        <f>INDEX(技能效果!J:J,MATCH(技能效果等级!B1410,技能效果!B:B,0))</f>
        <v>0</v>
      </c>
      <c r="I1410" s="97"/>
      <c r="J1410" s="97"/>
      <c r="K1410" s="97"/>
      <c r="L1410" s="97"/>
      <c r="M1410" s="97"/>
      <c r="N1410" s="96" t="str">
        <f>IF(INDEX(技能效果!L:L,MATCH(技能效果等级!B1410,技能效果!B:B,0))="","",INDEX(技能效果!L:L,MATCH(技能效果等级!B1410,技能效果!B:B,0)))</f>
        <v/>
      </c>
      <c r="O1410" s="95">
        <f>IF(INDEX(技能效果!N:N,MATCH(B1410,技能效果!B:B,0))=0,INDEX(技能效果!M:M,MATCH(技能效果等级!B1410,技能效果!B:B,0)),INDEX(技能效果!M:M,MATCH(技能效果等级!B1410,技能效果!B:B,0))*VLOOKUP(E1410,技能数值计算!$C$19:$D$28,2,FALSE))</f>
        <v>0</v>
      </c>
      <c r="P1410" s="97"/>
      <c r="Q1410" s="97"/>
      <c r="R1410" s="95" t="str">
        <f>IF(INDEX(技能效果!O:O,MATCH(技能效果等级!B1410,技能效果!B:B,0))="","",INDEX(技能效果!O:O,MATCH(技能效果等级!B1410,技能效果!B:B,0)))</f>
        <v/>
      </c>
      <c r="S1410" s="97"/>
      <c r="T1410" s="97"/>
      <c r="U1410" s="97"/>
      <c r="V1410" s="96" t="str">
        <f>IF(INDEX(技能效果!AF:AF,MATCH(技能效果等级!B1410,技能效果!B:B,0))="","",INDEX(技能效果!AF:AF,MATCH(技能效果等级!B1410,技能效果!B:B,0)))</f>
        <v/>
      </c>
      <c r="W1410" s="95">
        <f t="shared" si="20"/>
        <v>132</v>
      </c>
      <c r="X1410" s="97"/>
      <c r="Y1410" s="97"/>
    </row>
    <row r="1411" spans="1:25" ht="16.5" x14ac:dyDescent="0.2">
      <c r="A1411" s="62">
        <v>1408</v>
      </c>
      <c r="B1411" s="95">
        <f>INDEX(技能效果!B:B,MATCH(技能效果等级!W1411,技能效果!AE:AE,0))</f>
        <v>130300221</v>
      </c>
      <c r="C1411" s="95" t="str">
        <f>INDEX(技能效果!C:C,MATCH(技能效果等级!B1411,技能效果!B:B,0))</f>
        <v>许褚满星效果</v>
      </c>
      <c r="D1411" s="96" t="s">
        <v>873</v>
      </c>
      <c r="E1411" s="95">
        <v>4</v>
      </c>
      <c r="F1411" s="95">
        <f>INDEX(技能效果!H:H,MATCH(技能效果等级!B1411,技能效果!B:B,0))</f>
        <v>4019</v>
      </c>
      <c r="G1411" s="95">
        <f>IF(INDEX(技能效果!K:K,MATCH(B1411,技能效果!B:B,0))=0,INDEX(技能效果!I:I,MATCH(技能效果等级!B1411,技能效果!B:B,0)),INDEX(技能效果!I:I,MATCH(技能效果等级!B1411,技能效果!B:B,0))*VLOOKUP(E1411,技能数值计算!$C$19:$D$28,2,FALSE))</f>
        <v>0.01</v>
      </c>
      <c r="H1411" s="95">
        <f>INDEX(技能效果!J:J,MATCH(技能效果等级!B1411,技能效果!B:B,0))</f>
        <v>0</v>
      </c>
      <c r="I1411" s="97"/>
      <c r="J1411" s="97"/>
      <c r="K1411" s="97"/>
      <c r="L1411" s="97"/>
      <c r="M1411" s="97"/>
      <c r="N1411" s="96" t="str">
        <f>IF(INDEX(技能效果!L:L,MATCH(技能效果等级!B1411,技能效果!B:B,0))="","",INDEX(技能效果!L:L,MATCH(技能效果等级!B1411,技能效果!B:B,0)))</f>
        <v/>
      </c>
      <c r="O1411" s="95">
        <f>IF(INDEX(技能效果!N:N,MATCH(B1411,技能效果!B:B,0))=0,INDEX(技能效果!M:M,MATCH(技能效果等级!B1411,技能效果!B:B,0)),INDEX(技能效果!M:M,MATCH(技能效果等级!B1411,技能效果!B:B,0))*VLOOKUP(E1411,技能数值计算!$C$19:$D$28,2,FALSE))</f>
        <v>0</v>
      </c>
      <c r="P1411" s="97"/>
      <c r="Q1411" s="97"/>
      <c r="R1411" s="95" t="str">
        <f>IF(INDEX(技能效果!O:O,MATCH(技能效果等级!B1411,技能效果!B:B,0))="","",INDEX(技能效果!O:O,MATCH(技能效果等级!B1411,技能效果!B:B,0)))</f>
        <v/>
      </c>
      <c r="S1411" s="97"/>
      <c r="T1411" s="97"/>
      <c r="U1411" s="97"/>
      <c r="V1411" s="96" t="str">
        <f>IF(INDEX(技能效果!AF:AF,MATCH(技能效果等级!B1411,技能效果!B:B,0))="","",INDEX(技能效果!AF:AF,MATCH(技能效果等级!B1411,技能效果!B:B,0)))</f>
        <v/>
      </c>
      <c r="W1411" s="95">
        <f t="shared" si="20"/>
        <v>132</v>
      </c>
      <c r="X1411" s="97"/>
      <c r="Y1411" s="97"/>
    </row>
    <row r="1412" spans="1:25" ht="16.5" x14ac:dyDescent="0.2">
      <c r="A1412" s="62">
        <v>1409</v>
      </c>
      <c r="B1412" s="95">
        <f>INDEX(技能效果!B:B,MATCH(技能效果等级!W1412,技能效果!AE:AE,0))</f>
        <v>130300221</v>
      </c>
      <c r="C1412" s="95" t="str">
        <f>INDEX(技能效果!C:C,MATCH(技能效果等级!B1412,技能效果!B:B,0))</f>
        <v>许褚满星效果</v>
      </c>
      <c r="D1412" s="96" t="s">
        <v>873</v>
      </c>
      <c r="E1412" s="95">
        <v>5</v>
      </c>
      <c r="F1412" s="95">
        <f>INDEX(技能效果!H:H,MATCH(技能效果等级!B1412,技能效果!B:B,0))</f>
        <v>4019</v>
      </c>
      <c r="G1412" s="95">
        <f>IF(INDEX(技能效果!K:K,MATCH(B1412,技能效果!B:B,0))=0,INDEX(技能效果!I:I,MATCH(技能效果等级!B1412,技能效果!B:B,0)),INDEX(技能效果!I:I,MATCH(技能效果等级!B1412,技能效果!B:B,0))*VLOOKUP(E1412,技能数值计算!$C$19:$D$28,2,FALSE))</f>
        <v>0.01</v>
      </c>
      <c r="H1412" s="95">
        <f>INDEX(技能效果!J:J,MATCH(技能效果等级!B1412,技能效果!B:B,0))</f>
        <v>0</v>
      </c>
      <c r="I1412" s="97"/>
      <c r="J1412" s="97"/>
      <c r="K1412" s="97"/>
      <c r="L1412" s="97"/>
      <c r="M1412" s="97"/>
      <c r="N1412" s="96" t="str">
        <f>IF(INDEX(技能效果!L:L,MATCH(技能效果等级!B1412,技能效果!B:B,0))="","",INDEX(技能效果!L:L,MATCH(技能效果等级!B1412,技能效果!B:B,0)))</f>
        <v/>
      </c>
      <c r="O1412" s="95">
        <f>IF(INDEX(技能效果!N:N,MATCH(B1412,技能效果!B:B,0))=0,INDEX(技能效果!M:M,MATCH(技能效果等级!B1412,技能效果!B:B,0)),INDEX(技能效果!M:M,MATCH(技能效果等级!B1412,技能效果!B:B,0))*VLOOKUP(E1412,技能数值计算!$C$19:$D$28,2,FALSE))</f>
        <v>0</v>
      </c>
      <c r="P1412" s="97"/>
      <c r="Q1412" s="97"/>
      <c r="R1412" s="95" t="str">
        <f>IF(INDEX(技能效果!O:O,MATCH(技能效果等级!B1412,技能效果!B:B,0))="","",INDEX(技能效果!O:O,MATCH(技能效果等级!B1412,技能效果!B:B,0)))</f>
        <v/>
      </c>
      <c r="S1412" s="97"/>
      <c r="T1412" s="97"/>
      <c r="U1412" s="97"/>
      <c r="V1412" s="96" t="str">
        <f>IF(INDEX(技能效果!AF:AF,MATCH(技能效果等级!B1412,技能效果!B:B,0))="","",INDEX(技能效果!AF:AF,MATCH(技能效果等级!B1412,技能效果!B:B,0)))</f>
        <v/>
      </c>
      <c r="W1412" s="95">
        <f t="shared" si="20"/>
        <v>132</v>
      </c>
      <c r="X1412" s="97"/>
      <c r="Y1412" s="97"/>
    </row>
    <row r="1413" spans="1:25" ht="16.5" x14ac:dyDescent="0.2">
      <c r="A1413" s="62">
        <v>1410</v>
      </c>
      <c r="B1413" s="95">
        <f>INDEX(技能效果!B:B,MATCH(技能效果等级!W1413,技能效果!AE:AE,0))</f>
        <v>130300221</v>
      </c>
      <c r="C1413" s="95" t="str">
        <f>INDEX(技能效果!C:C,MATCH(技能效果等级!B1413,技能效果!B:B,0))</f>
        <v>许褚满星效果</v>
      </c>
      <c r="D1413" s="96" t="s">
        <v>873</v>
      </c>
      <c r="E1413" s="95">
        <v>6</v>
      </c>
      <c r="F1413" s="95">
        <f>INDEX(技能效果!H:H,MATCH(技能效果等级!B1413,技能效果!B:B,0))</f>
        <v>4019</v>
      </c>
      <c r="G1413" s="95">
        <f>IF(INDEX(技能效果!K:K,MATCH(B1413,技能效果!B:B,0))=0,INDEX(技能效果!I:I,MATCH(技能效果等级!B1413,技能效果!B:B,0)),INDEX(技能效果!I:I,MATCH(技能效果等级!B1413,技能效果!B:B,0))*VLOOKUP(E1413,技能数值计算!$C$19:$D$28,2,FALSE))</f>
        <v>0.01</v>
      </c>
      <c r="H1413" s="95">
        <f>INDEX(技能效果!J:J,MATCH(技能效果等级!B1413,技能效果!B:B,0))</f>
        <v>0</v>
      </c>
      <c r="I1413" s="97"/>
      <c r="J1413" s="97"/>
      <c r="K1413" s="97"/>
      <c r="L1413" s="97"/>
      <c r="M1413" s="97"/>
      <c r="N1413" s="96" t="str">
        <f>IF(INDEX(技能效果!L:L,MATCH(技能效果等级!B1413,技能效果!B:B,0))="","",INDEX(技能效果!L:L,MATCH(技能效果等级!B1413,技能效果!B:B,0)))</f>
        <v/>
      </c>
      <c r="O1413" s="95">
        <f>IF(INDEX(技能效果!N:N,MATCH(B1413,技能效果!B:B,0))=0,INDEX(技能效果!M:M,MATCH(技能效果等级!B1413,技能效果!B:B,0)),INDEX(技能效果!M:M,MATCH(技能效果等级!B1413,技能效果!B:B,0))*VLOOKUP(E1413,技能数值计算!$C$19:$D$28,2,FALSE))</f>
        <v>0</v>
      </c>
      <c r="P1413" s="97"/>
      <c r="Q1413" s="97"/>
      <c r="R1413" s="95" t="str">
        <f>IF(INDEX(技能效果!O:O,MATCH(技能效果等级!B1413,技能效果!B:B,0))="","",INDEX(技能效果!O:O,MATCH(技能效果等级!B1413,技能效果!B:B,0)))</f>
        <v/>
      </c>
      <c r="S1413" s="97"/>
      <c r="T1413" s="97"/>
      <c r="U1413" s="97"/>
      <c r="V1413" s="96" t="str">
        <f>IF(INDEX(技能效果!AF:AF,MATCH(技能效果等级!B1413,技能效果!B:B,0))="","",INDEX(技能效果!AF:AF,MATCH(技能效果等级!B1413,技能效果!B:B,0)))</f>
        <v/>
      </c>
      <c r="W1413" s="95">
        <f t="shared" si="20"/>
        <v>132</v>
      </c>
      <c r="X1413" s="97"/>
      <c r="Y1413" s="97"/>
    </row>
    <row r="1414" spans="1:25" ht="16.5" x14ac:dyDescent="0.2">
      <c r="A1414" s="62">
        <v>1411</v>
      </c>
      <c r="B1414" s="95">
        <f>INDEX(技能效果!B:B,MATCH(技能效果等级!W1414,技能效果!AE:AE,0))</f>
        <v>130300221</v>
      </c>
      <c r="C1414" s="95" t="str">
        <f>INDEX(技能效果!C:C,MATCH(技能效果等级!B1414,技能效果!B:B,0))</f>
        <v>许褚满星效果</v>
      </c>
      <c r="D1414" s="96" t="s">
        <v>873</v>
      </c>
      <c r="E1414" s="95">
        <v>7</v>
      </c>
      <c r="F1414" s="95">
        <f>INDEX(技能效果!H:H,MATCH(技能效果等级!B1414,技能效果!B:B,0))</f>
        <v>4019</v>
      </c>
      <c r="G1414" s="95">
        <f>IF(INDEX(技能效果!K:K,MATCH(B1414,技能效果!B:B,0))=0,INDEX(技能效果!I:I,MATCH(技能效果等级!B1414,技能效果!B:B,0)),INDEX(技能效果!I:I,MATCH(技能效果等级!B1414,技能效果!B:B,0))*VLOOKUP(E1414,技能数值计算!$C$19:$D$28,2,FALSE))</f>
        <v>0.01</v>
      </c>
      <c r="H1414" s="95">
        <f>INDEX(技能效果!J:J,MATCH(技能效果等级!B1414,技能效果!B:B,0))</f>
        <v>0</v>
      </c>
      <c r="I1414" s="97"/>
      <c r="J1414" s="97"/>
      <c r="K1414" s="97"/>
      <c r="L1414" s="97"/>
      <c r="M1414" s="97"/>
      <c r="N1414" s="96" t="str">
        <f>IF(INDEX(技能效果!L:L,MATCH(技能效果等级!B1414,技能效果!B:B,0))="","",INDEX(技能效果!L:L,MATCH(技能效果等级!B1414,技能效果!B:B,0)))</f>
        <v/>
      </c>
      <c r="O1414" s="95">
        <f>IF(INDEX(技能效果!N:N,MATCH(B1414,技能效果!B:B,0))=0,INDEX(技能效果!M:M,MATCH(技能效果等级!B1414,技能效果!B:B,0)),INDEX(技能效果!M:M,MATCH(技能效果等级!B1414,技能效果!B:B,0))*VLOOKUP(E1414,技能数值计算!$C$19:$D$28,2,FALSE))</f>
        <v>0</v>
      </c>
      <c r="P1414" s="97"/>
      <c r="Q1414" s="97"/>
      <c r="R1414" s="95" t="str">
        <f>IF(INDEX(技能效果!O:O,MATCH(技能效果等级!B1414,技能效果!B:B,0))="","",INDEX(技能效果!O:O,MATCH(技能效果等级!B1414,技能效果!B:B,0)))</f>
        <v/>
      </c>
      <c r="S1414" s="97"/>
      <c r="T1414" s="97"/>
      <c r="U1414" s="97"/>
      <c r="V1414" s="96" t="str">
        <f>IF(INDEX(技能效果!AF:AF,MATCH(技能效果等级!B1414,技能效果!B:B,0))="","",INDEX(技能效果!AF:AF,MATCH(技能效果等级!B1414,技能效果!B:B,0)))</f>
        <v/>
      </c>
      <c r="W1414" s="95">
        <f t="shared" si="20"/>
        <v>132</v>
      </c>
      <c r="X1414" s="97"/>
      <c r="Y1414" s="97"/>
    </row>
    <row r="1415" spans="1:25" ht="16.5" x14ac:dyDescent="0.2">
      <c r="A1415" s="62">
        <v>1412</v>
      </c>
      <c r="B1415" s="95">
        <f>INDEX(技能效果!B:B,MATCH(技能效果等级!W1415,技能效果!AE:AE,0))</f>
        <v>130300221</v>
      </c>
      <c r="C1415" s="95" t="str">
        <f>INDEX(技能效果!C:C,MATCH(技能效果等级!B1415,技能效果!B:B,0))</f>
        <v>许褚满星效果</v>
      </c>
      <c r="D1415" s="96" t="s">
        <v>873</v>
      </c>
      <c r="E1415" s="95">
        <v>8</v>
      </c>
      <c r="F1415" s="95">
        <f>INDEX(技能效果!H:H,MATCH(技能效果等级!B1415,技能效果!B:B,0))</f>
        <v>4019</v>
      </c>
      <c r="G1415" s="95">
        <f>IF(INDEX(技能效果!K:K,MATCH(B1415,技能效果!B:B,0))=0,INDEX(技能效果!I:I,MATCH(技能效果等级!B1415,技能效果!B:B,0)),INDEX(技能效果!I:I,MATCH(技能效果等级!B1415,技能效果!B:B,0))*VLOOKUP(E1415,技能数值计算!$C$19:$D$28,2,FALSE))</f>
        <v>0.01</v>
      </c>
      <c r="H1415" s="95">
        <f>INDEX(技能效果!J:J,MATCH(技能效果等级!B1415,技能效果!B:B,0))</f>
        <v>0</v>
      </c>
      <c r="I1415" s="97"/>
      <c r="J1415" s="97"/>
      <c r="K1415" s="97"/>
      <c r="L1415" s="97"/>
      <c r="M1415" s="97"/>
      <c r="N1415" s="96" t="str">
        <f>IF(INDEX(技能效果!L:L,MATCH(技能效果等级!B1415,技能效果!B:B,0))="","",INDEX(技能效果!L:L,MATCH(技能效果等级!B1415,技能效果!B:B,0)))</f>
        <v/>
      </c>
      <c r="O1415" s="95">
        <f>IF(INDEX(技能效果!N:N,MATCH(B1415,技能效果!B:B,0))=0,INDEX(技能效果!M:M,MATCH(技能效果等级!B1415,技能效果!B:B,0)),INDEX(技能效果!M:M,MATCH(技能效果等级!B1415,技能效果!B:B,0))*VLOOKUP(E1415,技能数值计算!$C$19:$D$28,2,FALSE))</f>
        <v>0</v>
      </c>
      <c r="P1415" s="97"/>
      <c r="Q1415" s="97"/>
      <c r="R1415" s="95" t="str">
        <f>IF(INDEX(技能效果!O:O,MATCH(技能效果等级!B1415,技能效果!B:B,0))="","",INDEX(技能效果!O:O,MATCH(技能效果等级!B1415,技能效果!B:B,0)))</f>
        <v/>
      </c>
      <c r="S1415" s="97"/>
      <c r="T1415" s="97"/>
      <c r="U1415" s="97"/>
      <c r="V1415" s="96" t="str">
        <f>IF(INDEX(技能效果!AF:AF,MATCH(技能效果等级!B1415,技能效果!B:B,0))="","",INDEX(技能效果!AF:AF,MATCH(技能效果等级!B1415,技能效果!B:B,0)))</f>
        <v/>
      </c>
      <c r="W1415" s="95">
        <f t="shared" si="20"/>
        <v>132</v>
      </c>
      <c r="X1415" s="97"/>
      <c r="Y1415" s="97"/>
    </row>
    <row r="1416" spans="1:25" ht="16.5" x14ac:dyDescent="0.2">
      <c r="A1416" s="62">
        <v>1413</v>
      </c>
      <c r="B1416" s="95">
        <f>INDEX(技能效果!B:B,MATCH(技能效果等级!W1416,技能效果!AE:AE,0))</f>
        <v>130300221</v>
      </c>
      <c r="C1416" s="95" t="str">
        <f>INDEX(技能效果!C:C,MATCH(技能效果等级!B1416,技能效果!B:B,0))</f>
        <v>许褚满星效果</v>
      </c>
      <c r="D1416" s="96" t="s">
        <v>873</v>
      </c>
      <c r="E1416" s="95">
        <v>9</v>
      </c>
      <c r="F1416" s="95">
        <f>INDEX(技能效果!H:H,MATCH(技能效果等级!B1416,技能效果!B:B,0))</f>
        <v>4019</v>
      </c>
      <c r="G1416" s="95">
        <f>IF(INDEX(技能效果!K:K,MATCH(B1416,技能效果!B:B,0))=0,INDEX(技能效果!I:I,MATCH(技能效果等级!B1416,技能效果!B:B,0)),INDEX(技能效果!I:I,MATCH(技能效果等级!B1416,技能效果!B:B,0))*VLOOKUP(E1416,技能数值计算!$C$19:$D$28,2,FALSE))</f>
        <v>0.01</v>
      </c>
      <c r="H1416" s="95">
        <f>INDEX(技能效果!J:J,MATCH(技能效果等级!B1416,技能效果!B:B,0))</f>
        <v>0</v>
      </c>
      <c r="I1416" s="97"/>
      <c r="J1416" s="97"/>
      <c r="K1416" s="97"/>
      <c r="L1416" s="97"/>
      <c r="M1416" s="97"/>
      <c r="N1416" s="96" t="str">
        <f>IF(INDEX(技能效果!L:L,MATCH(技能效果等级!B1416,技能效果!B:B,0))="","",INDEX(技能效果!L:L,MATCH(技能效果等级!B1416,技能效果!B:B,0)))</f>
        <v/>
      </c>
      <c r="O1416" s="95">
        <f>IF(INDEX(技能效果!N:N,MATCH(B1416,技能效果!B:B,0))=0,INDEX(技能效果!M:M,MATCH(技能效果等级!B1416,技能效果!B:B,0)),INDEX(技能效果!M:M,MATCH(技能效果等级!B1416,技能效果!B:B,0))*VLOOKUP(E1416,技能数值计算!$C$19:$D$28,2,FALSE))</f>
        <v>0</v>
      </c>
      <c r="P1416" s="97"/>
      <c r="Q1416" s="97"/>
      <c r="R1416" s="95" t="str">
        <f>IF(INDEX(技能效果!O:O,MATCH(技能效果等级!B1416,技能效果!B:B,0))="","",INDEX(技能效果!O:O,MATCH(技能效果等级!B1416,技能效果!B:B,0)))</f>
        <v/>
      </c>
      <c r="S1416" s="97"/>
      <c r="T1416" s="97"/>
      <c r="U1416" s="97"/>
      <c r="V1416" s="96" t="str">
        <f>IF(INDEX(技能效果!AF:AF,MATCH(技能效果等级!B1416,技能效果!B:B,0))="","",INDEX(技能效果!AF:AF,MATCH(技能效果等级!B1416,技能效果!B:B,0)))</f>
        <v/>
      </c>
      <c r="W1416" s="95">
        <f t="shared" si="20"/>
        <v>132</v>
      </c>
      <c r="X1416" s="97"/>
      <c r="Y1416" s="97"/>
    </row>
    <row r="1417" spans="1:25" ht="16.5" x14ac:dyDescent="0.2">
      <c r="A1417" s="62">
        <v>1414</v>
      </c>
      <c r="B1417" s="95">
        <f>INDEX(技能效果!B:B,MATCH(技能效果等级!W1417,技能效果!AE:AE,0))</f>
        <v>130300221</v>
      </c>
      <c r="C1417" s="95" t="str">
        <f>INDEX(技能效果!C:C,MATCH(技能效果等级!B1417,技能效果!B:B,0))</f>
        <v>许褚满星效果</v>
      </c>
      <c r="D1417" s="96" t="s">
        <v>873</v>
      </c>
      <c r="E1417" s="95">
        <v>10</v>
      </c>
      <c r="F1417" s="95">
        <f>INDEX(技能效果!H:H,MATCH(技能效果等级!B1417,技能效果!B:B,0))</f>
        <v>4019</v>
      </c>
      <c r="G1417" s="95">
        <f>IF(INDEX(技能效果!K:K,MATCH(B1417,技能效果!B:B,0))=0,INDEX(技能效果!I:I,MATCH(技能效果等级!B1417,技能效果!B:B,0)),INDEX(技能效果!I:I,MATCH(技能效果等级!B1417,技能效果!B:B,0))*VLOOKUP(E1417,技能数值计算!$C$19:$D$28,2,FALSE))</f>
        <v>0.01</v>
      </c>
      <c r="H1417" s="95">
        <f>INDEX(技能效果!J:J,MATCH(技能效果等级!B1417,技能效果!B:B,0))</f>
        <v>0</v>
      </c>
      <c r="I1417" s="97"/>
      <c r="J1417" s="97"/>
      <c r="K1417" s="97"/>
      <c r="L1417" s="97"/>
      <c r="M1417" s="97"/>
      <c r="N1417" s="96" t="str">
        <f>IF(INDEX(技能效果!L:L,MATCH(技能效果等级!B1417,技能效果!B:B,0))="","",INDEX(技能效果!L:L,MATCH(技能效果等级!B1417,技能效果!B:B,0)))</f>
        <v/>
      </c>
      <c r="O1417" s="95">
        <f>IF(INDEX(技能效果!N:N,MATCH(B1417,技能效果!B:B,0))=0,INDEX(技能效果!M:M,MATCH(技能效果等级!B1417,技能效果!B:B,0)),INDEX(技能效果!M:M,MATCH(技能效果等级!B1417,技能效果!B:B,0))*VLOOKUP(E1417,技能数值计算!$C$19:$D$28,2,FALSE))</f>
        <v>0</v>
      </c>
      <c r="P1417" s="97"/>
      <c r="Q1417" s="97"/>
      <c r="R1417" s="95" t="str">
        <f>IF(INDEX(技能效果!O:O,MATCH(技能效果等级!B1417,技能效果!B:B,0))="","",INDEX(技能效果!O:O,MATCH(技能效果等级!B1417,技能效果!B:B,0)))</f>
        <v/>
      </c>
      <c r="S1417" s="97"/>
      <c r="T1417" s="97"/>
      <c r="U1417" s="97"/>
      <c r="V1417" s="96" t="str">
        <f>IF(INDEX(技能效果!AF:AF,MATCH(技能效果等级!B1417,技能效果!B:B,0))="","",INDEX(技能效果!AF:AF,MATCH(技能效果等级!B1417,技能效果!B:B,0)))</f>
        <v/>
      </c>
      <c r="W1417" s="95">
        <f t="shared" si="20"/>
        <v>132</v>
      </c>
      <c r="X1417" s="97"/>
      <c r="Y1417" s="97"/>
    </row>
    <row r="1418" spans="1:25" ht="16.5" x14ac:dyDescent="0.2">
      <c r="A1418" s="62">
        <v>1415</v>
      </c>
      <c r="B1418" s="95">
        <f>INDEX(技能效果!B:B,MATCH(技能效果等级!W1418,技能效果!AE:AE,0))</f>
        <v>130300301</v>
      </c>
      <c r="C1418" s="95" t="str">
        <f>INDEX(技能效果!C:C,MATCH(技能效果等级!B1418,技能效果!B:B,0))</f>
        <v>典韦技能伤害</v>
      </c>
      <c r="D1418" s="96" t="s">
        <v>873</v>
      </c>
      <c r="E1418" s="95">
        <v>1</v>
      </c>
      <c r="F1418" s="95">
        <f>INDEX(技能效果!H:H,MATCH(技能效果等级!B1418,技能效果!B:B,0))</f>
        <v>1001</v>
      </c>
      <c r="G1418" s="95">
        <f>IF(INDEX(技能效果!K:K,MATCH(B1418,技能效果!B:B,0))=0,INDEX(技能效果!I:I,MATCH(技能效果等级!B1418,技能效果!B:B,0)),INDEX(技能效果!I:I,MATCH(技能效果等级!B1418,技能效果!B:B,0))*VLOOKUP(E1418,技能数值计算!$C$19:$D$28,2,FALSE))</f>
        <v>2.5</v>
      </c>
      <c r="H1418" s="95">
        <f>INDEX(技能效果!J:J,MATCH(技能效果等级!B1418,技能效果!B:B,0))</f>
        <v>0</v>
      </c>
      <c r="I1418" s="97"/>
      <c r="J1418" s="97"/>
      <c r="K1418" s="97"/>
      <c r="L1418" s="97"/>
      <c r="M1418" s="97"/>
      <c r="N1418" s="96" t="str">
        <f>IF(INDEX(技能效果!L:L,MATCH(技能效果等级!B1418,技能效果!B:B,0))="","",INDEX(技能效果!L:L,MATCH(技能效果等级!B1418,技能效果!B:B,0)))</f>
        <v/>
      </c>
      <c r="O1418" s="95">
        <f>IF(INDEX(技能效果!N:N,MATCH(B1418,技能效果!B:B,0))=0,INDEX(技能效果!M:M,MATCH(技能效果等级!B1418,技能效果!B:B,0)),INDEX(技能效果!M:M,MATCH(技能效果等级!B1418,技能效果!B:B,0))*VLOOKUP(E1418,技能数值计算!$C$19:$D$28,2,FALSE))</f>
        <v>0</v>
      </c>
      <c r="P1418" s="97"/>
      <c r="Q1418" s="97"/>
      <c r="R1418" s="95" t="str">
        <f>IF(INDEX(技能效果!O:O,MATCH(技能效果等级!B1418,技能效果!B:B,0))="","",INDEX(技能效果!O:O,MATCH(技能效果等级!B1418,技能效果!B:B,0)))</f>
        <v/>
      </c>
      <c r="S1418" s="97"/>
      <c r="T1418" s="97"/>
      <c r="U1418" s="97"/>
      <c r="V1418" s="96" t="str">
        <f>IF(INDEX(技能效果!AF:AF,MATCH(技能效果等级!B1418,技能效果!B:B,0))="","",INDEX(技能效果!AF:AF,MATCH(技能效果等级!B1418,技能效果!B:B,0)))</f>
        <v/>
      </c>
      <c r="W1418" s="95">
        <f t="shared" si="20"/>
        <v>133</v>
      </c>
      <c r="X1418" s="97"/>
      <c r="Y1418" s="97"/>
    </row>
    <row r="1419" spans="1:25" ht="16.5" x14ac:dyDescent="0.2">
      <c r="A1419" s="62">
        <v>1416</v>
      </c>
      <c r="B1419" s="95">
        <f>INDEX(技能效果!B:B,MATCH(技能效果等级!W1419,技能效果!AE:AE,0))</f>
        <v>130300301</v>
      </c>
      <c r="C1419" s="95" t="str">
        <f>INDEX(技能效果!C:C,MATCH(技能效果等级!B1419,技能效果!B:B,0))</f>
        <v>典韦技能伤害</v>
      </c>
      <c r="D1419" s="96" t="s">
        <v>873</v>
      </c>
      <c r="E1419" s="95">
        <v>2</v>
      </c>
      <c r="F1419" s="95">
        <f>INDEX(技能效果!H:H,MATCH(技能效果等级!B1419,技能效果!B:B,0))</f>
        <v>1001</v>
      </c>
      <c r="G1419" s="95">
        <f>IF(INDEX(技能效果!K:K,MATCH(B1419,技能效果!B:B,0))=0,INDEX(技能效果!I:I,MATCH(技能效果等级!B1419,技能效果!B:B,0)),INDEX(技能效果!I:I,MATCH(技能效果等级!B1419,技能效果!B:B,0))*VLOOKUP(E1419,技能数值计算!$C$19:$D$28,2,FALSE))</f>
        <v>2.7</v>
      </c>
      <c r="H1419" s="95">
        <f>INDEX(技能效果!J:J,MATCH(技能效果等级!B1419,技能效果!B:B,0))</f>
        <v>0</v>
      </c>
      <c r="I1419" s="97"/>
      <c r="J1419" s="97"/>
      <c r="K1419" s="97"/>
      <c r="L1419" s="97"/>
      <c r="M1419" s="97"/>
      <c r="N1419" s="96" t="str">
        <f>IF(INDEX(技能效果!L:L,MATCH(技能效果等级!B1419,技能效果!B:B,0))="","",INDEX(技能效果!L:L,MATCH(技能效果等级!B1419,技能效果!B:B,0)))</f>
        <v/>
      </c>
      <c r="O1419" s="95">
        <f>IF(INDEX(技能效果!N:N,MATCH(B1419,技能效果!B:B,0))=0,INDEX(技能效果!M:M,MATCH(技能效果等级!B1419,技能效果!B:B,0)),INDEX(技能效果!M:M,MATCH(技能效果等级!B1419,技能效果!B:B,0))*VLOOKUP(E1419,技能数值计算!$C$19:$D$28,2,FALSE))</f>
        <v>0</v>
      </c>
      <c r="P1419" s="97"/>
      <c r="Q1419" s="97"/>
      <c r="R1419" s="95" t="str">
        <f>IF(INDEX(技能效果!O:O,MATCH(技能效果等级!B1419,技能效果!B:B,0))="","",INDEX(技能效果!O:O,MATCH(技能效果等级!B1419,技能效果!B:B,0)))</f>
        <v/>
      </c>
      <c r="S1419" s="97"/>
      <c r="T1419" s="97"/>
      <c r="U1419" s="97"/>
      <c r="V1419" s="96" t="str">
        <f>IF(INDEX(技能效果!AF:AF,MATCH(技能效果等级!B1419,技能效果!B:B,0))="","",INDEX(技能效果!AF:AF,MATCH(技能效果等级!B1419,技能效果!B:B,0)))</f>
        <v/>
      </c>
      <c r="W1419" s="95">
        <f t="shared" si="20"/>
        <v>133</v>
      </c>
      <c r="X1419" s="97"/>
      <c r="Y1419" s="97"/>
    </row>
    <row r="1420" spans="1:25" ht="16.5" x14ac:dyDescent="0.2">
      <c r="A1420" s="62">
        <v>1417</v>
      </c>
      <c r="B1420" s="95">
        <f>INDEX(技能效果!B:B,MATCH(技能效果等级!W1420,技能效果!AE:AE,0))</f>
        <v>130300301</v>
      </c>
      <c r="C1420" s="95" t="str">
        <f>INDEX(技能效果!C:C,MATCH(技能效果等级!B1420,技能效果!B:B,0))</f>
        <v>典韦技能伤害</v>
      </c>
      <c r="D1420" s="96" t="s">
        <v>873</v>
      </c>
      <c r="E1420" s="95">
        <v>3</v>
      </c>
      <c r="F1420" s="95">
        <f>INDEX(技能效果!H:H,MATCH(技能效果等级!B1420,技能效果!B:B,0))</f>
        <v>1001</v>
      </c>
      <c r="G1420" s="95">
        <f>IF(INDEX(技能效果!K:K,MATCH(B1420,技能效果!B:B,0))=0,INDEX(技能效果!I:I,MATCH(技能效果等级!B1420,技能效果!B:B,0)),INDEX(技能效果!I:I,MATCH(技能效果等级!B1420,技能效果!B:B,0))*VLOOKUP(E1420,技能数值计算!$C$19:$D$28,2,FALSE))</f>
        <v>2.9</v>
      </c>
      <c r="H1420" s="95">
        <f>INDEX(技能效果!J:J,MATCH(技能效果等级!B1420,技能效果!B:B,0))</f>
        <v>0</v>
      </c>
      <c r="I1420" s="97"/>
      <c r="J1420" s="97"/>
      <c r="K1420" s="97"/>
      <c r="L1420" s="97"/>
      <c r="M1420" s="97"/>
      <c r="N1420" s="96" t="str">
        <f>IF(INDEX(技能效果!L:L,MATCH(技能效果等级!B1420,技能效果!B:B,0))="","",INDEX(技能效果!L:L,MATCH(技能效果等级!B1420,技能效果!B:B,0)))</f>
        <v/>
      </c>
      <c r="O1420" s="95">
        <f>IF(INDEX(技能效果!N:N,MATCH(B1420,技能效果!B:B,0))=0,INDEX(技能效果!M:M,MATCH(技能效果等级!B1420,技能效果!B:B,0)),INDEX(技能效果!M:M,MATCH(技能效果等级!B1420,技能效果!B:B,0))*VLOOKUP(E1420,技能数值计算!$C$19:$D$28,2,FALSE))</f>
        <v>0</v>
      </c>
      <c r="P1420" s="97"/>
      <c r="Q1420" s="97"/>
      <c r="R1420" s="95" t="str">
        <f>IF(INDEX(技能效果!O:O,MATCH(技能效果等级!B1420,技能效果!B:B,0))="","",INDEX(技能效果!O:O,MATCH(技能效果等级!B1420,技能效果!B:B,0)))</f>
        <v/>
      </c>
      <c r="S1420" s="97"/>
      <c r="T1420" s="97"/>
      <c r="U1420" s="97"/>
      <c r="V1420" s="96" t="str">
        <f>IF(INDEX(技能效果!AF:AF,MATCH(技能效果等级!B1420,技能效果!B:B,0))="","",INDEX(技能效果!AF:AF,MATCH(技能效果等级!B1420,技能效果!B:B,0)))</f>
        <v/>
      </c>
      <c r="W1420" s="95">
        <f t="shared" si="20"/>
        <v>133</v>
      </c>
      <c r="X1420" s="97"/>
      <c r="Y1420" s="97"/>
    </row>
    <row r="1421" spans="1:25" ht="16.5" x14ac:dyDescent="0.2">
      <c r="A1421" s="62">
        <v>1418</v>
      </c>
      <c r="B1421" s="95">
        <f>INDEX(技能效果!B:B,MATCH(技能效果等级!W1421,技能效果!AE:AE,0))</f>
        <v>130300301</v>
      </c>
      <c r="C1421" s="95" t="str">
        <f>INDEX(技能效果!C:C,MATCH(技能效果等级!B1421,技能效果!B:B,0))</f>
        <v>典韦技能伤害</v>
      </c>
      <c r="D1421" s="96" t="s">
        <v>873</v>
      </c>
      <c r="E1421" s="95">
        <v>4</v>
      </c>
      <c r="F1421" s="95">
        <f>INDEX(技能效果!H:H,MATCH(技能效果等级!B1421,技能效果!B:B,0))</f>
        <v>1001</v>
      </c>
      <c r="G1421" s="95">
        <f>IF(INDEX(技能效果!K:K,MATCH(B1421,技能效果!B:B,0))=0,INDEX(技能效果!I:I,MATCH(技能效果等级!B1421,技能效果!B:B,0)),INDEX(技能效果!I:I,MATCH(技能效果等级!B1421,技能效果!B:B,0))*VLOOKUP(E1421,技能数值计算!$C$19:$D$28,2,FALSE))</f>
        <v>3.1</v>
      </c>
      <c r="H1421" s="95">
        <f>INDEX(技能效果!J:J,MATCH(技能效果等级!B1421,技能效果!B:B,0))</f>
        <v>0</v>
      </c>
      <c r="I1421" s="97"/>
      <c r="J1421" s="97"/>
      <c r="K1421" s="97"/>
      <c r="L1421" s="97"/>
      <c r="M1421" s="97"/>
      <c r="N1421" s="96" t="str">
        <f>IF(INDEX(技能效果!L:L,MATCH(技能效果等级!B1421,技能效果!B:B,0))="","",INDEX(技能效果!L:L,MATCH(技能效果等级!B1421,技能效果!B:B,0)))</f>
        <v/>
      </c>
      <c r="O1421" s="95">
        <f>IF(INDEX(技能效果!N:N,MATCH(B1421,技能效果!B:B,0))=0,INDEX(技能效果!M:M,MATCH(技能效果等级!B1421,技能效果!B:B,0)),INDEX(技能效果!M:M,MATCH(技能效果等级!B1421,技能效果!B:B,0))*VLOOKUP(E1421,技能数值计算!$C$19:$D$28,2,FALSE))</f>
        <v>0</v>
      </c>
      <c r="P1421" s="97"/>
      <c r="Q1421" s="97"/>
      <c r="R1421" s="95" t="str">
        <f>IF(INDEX(技能效果!O:O,MATCH(技能效果等级!B1421,技能效果!B:B,0))="","",INDEX(技能效果!O:O,MATCH(技能效果等级!B1421,技能效果!B:B,0)))</f>
        <v/>
      </c>
      <c r="S1421" s="97"/>
      <c r="T1421" s="97"/>
      <c r="U1421" s="97"/>
      <c r="V1421" s="96" t="str">
        <f>IF(INDEX(技能效果!AF:AF,MATCH(技能效果等级!B1421,技能效果!B:B,0))="","",INDEX(技能效果!AF:AF,MATCH(技能效果等级!B1421,技能效果!B:B,0)))</f>
        <v/>
      </c>
      <c r="W1421" s="95">
        <f t="shared" si="20"/>
        <v>133</v>
      </c>
      <c r="X1421" s="97"/>
      <c r="Y1421" s="97"/>
    </row>
    <row r="1422" spans="1:25" ht="16.5" x14ac:dyDescent="0.2">
      <c r="A1422" s="62">
        <v>1419</v>
      </c>
      <c r="B1422" s="95">
        <f>INDEX(技能效果!B:B,MATCH(技能效果等级!W1422,技能效果!AE:AE,0))</f>
        <v>130300301</v>
      </c>
      <c r="C1422" s="95" t="str">
        <f>INDEX(技能效果!C:C,MATCH(技能效果等级!B1422,技能效果!B:B,0))</f>
        <v>典韦技能伤害</v>
      </c>
      <c r="D1422" s="96" t="s">
        <v>873</v>
      </c>
      <c r="E1422" s="95">
        <v>5</v>
      </c>
      <c r="F1422" s="95">
        <f>INDEX(技能效果!H:H,MATCH(技能效果等级!B1422,技能效果!B:B,0))</f>
        <v>1001</v>
      </c>
      <c r="G1422" s="95">
        <f>IF(INDEX(技能效果!K:K,MATCH(B1422,技能效果!B:B,0))=0,INDEX(技能效果!I:I,MATCH(技能效果等级!B1422,技能效果!B:B,0)),INDEX(技能效果!I:I,MATCH(技能效果等级!B1422,技能效果!B:B,0))*VLOOKUP(E1422,技能数值计算!$C$19:$D$28,2,FALSE))</f>
        <v>3.3000000000000003</v>
      </c>
      <c r="H1422" s="95">
        <f>INDEX(技能效果!J:J,MATCH(技能效果等级!B1422,技能效果!B:B,0))</f>
        <v>0</v>
      </c>
      <c r="I1422" s="97"/>
      <c r="J1422" s="97"/>
      <c r="K1422" s="97"/>
      <c r="L1422" s="97"/>
      <c r="M1422" s="97"/>
      <c r="N1422" s="96" t="str">
        <f>IF(INDEX(技能效果!L:L,MATCH(技能效果等级!B1422,技能效果!B:B,0))="","",INDEX(技能效果!L:L,MATCH(技能效果等级!B1422,技能效果!B:B,0)))</f>
        <v/>
      </c>
      <c r="O1422" s="95">
        <f>IF(INDEX(技能效果!N:N,MATCH(B1422,技能效果!B:B,0))=0,INDEX(技能效果!M:M,MATCH(技能效果等级!B1422,技能效果!B:B,0)),INDEX(技能效果!M:M,MATCH(技能效果等级!B1422,技能效果!B:B,0))*VLOOKUP(E1422,技能数值计算!$C$19:$D$28,2,FALSE))</f>
        <v>0</v>
      </c>
      <c r="P1422" s="97"/>
      <c r="Q1422" s="97"/>
      <c r="R1422" s="95" t="str">
        <f>IF(INDEX(技能效果!O:O,MATCH(技能效果等级!B1422,技能效果!B:B,0))="","",INDEX(技能效果!O:O,MATCH(技能效果等级!B1422,技能效果!B:B,0)))</f>
        <v/>
      </c>
      <c r="S1422" s="97"/>
      <c r="T1422" s="97"/>
      <c r="U1422" s="97"/>
      <c r="V1422" s="96" t="str">
        <f>IF(INDEX(技能效果!AF:AF,MATCH(技能效果等级!B1422,技能效果!B:B,0))="","",INDEX(技能效果!AF:AF,MATCH(技能效果等级!B1422,技能效果!B:B,0)))</f>
        <v/>
      </c>
      <c r="W1422" s="95">
        <f t="shared" si="20"/>
        <v>133</v>
      </c>
      <c r="X1422" s="97"/>
      <c r="Y1422" s="97"/>
    </row>
    <row r="1423" spans="1:25" ht="16.5" x14ac:dyDescent="0.2">
      <c r="A1423" s="62">
        <v>1420</v>
      </c>
      <c r="B1423" s="95">
        <f>INDEX(技能效果!B:B,MATCH(技能效果等级!W1423,技能效果!AE:AE,0))</f>
        <v>130300301</v>
      </c>
      <c r="C1423" s="95" t="str">
        <f>INDEX(技能效果!C:C,MATCH(技能效果等级!B1423,技能效果!B:B,0))</f>
        <v>典韦技能伤害</v>
      </c>
      <c r="D1423" s="96" t="s">
        <v>873</v>
      </c>
      <c r="E1423" s="95">
        <v>6</v>
      </c>
      <c r="F1423" s="95">
        <f>INDEX(技能效果!H:H,MATCH(技能效果等级!B1423,技能效果!B:B,0))</f>
        <v>1001</v>
      </c>
      <c r="G1423" s="95">
        <f>IF(INDEX(技能效果!K:K,MATCH(B1423,技能效果!B:B,0))=0,INDEX(技能效果!I:I,MATCH(技能效果等级!B1423,技能效果!B:B,0)),INDEX(技能效果!I:I,MATCH(技能效果等级!B1423,技能效果!B:B,0))*VLOOKUP(E1423,技能数值计算!$C$19:$D$28,2,FALSE))</f>
        <v>3.5999999999999996</v>
      </c>
      <c r="H1423" s="95">
        <f>INDEX(技能效果!J:J,MATCH(技能效果等级!B1423,技能效果!B:B,0))</f>
        <v>0</v>
      </c>
      <c r="I1423" s="97"/>
      <c r="J1423" s="97"/>
      <c r="K1423" s="97"/>
      <c r="L1423" s="97"/>
      <c r="M1423" s="97"/>
      <c r="N1423" s="96" t="str">
        <f>IF(INDEX(技能效果!L:L,MATCH(技能效果等级!B1423,技能效果!B:B,0))="","",INDEX(技能效果!L:L,MATCH(技能效果等级!B1423,技能效果!B:B,0)))</f>
        <v/>
      </c>
      <c r="O1423" s="95">
        <f>IF(INDEX(技能效果!N:N,MATCH(B1423,技能效果!B:B,0))=0,INDEX(技能效果!M:M,MATCH(技能效果等级!B1423,技能效果!B:B,0)),INDEX(技能效果!M:M,MATCH(技能效果等级!B1423,技能效果!B:B,0))*VLOOKUP(E1423,技能数值计算!$C$19:$D$28,2,FALSE))</f>
        <v>0</v>
      </c>
      <c r="P1423" s="97"/>
      <c r="Q1423" s="97"/>
      <c r="R1423" s="95" t="str">
        <f>IF(INDEX(技能效果!O:O,MATCH(技能效果等级!B1423,技能效果!B:B,0))="","",INDEX(技能效果!O:O,MATCH(技能效果等级!B1423,技能效果!B:B,0)))</f>
        <v/>
      </c>
      <c r="S1423" s="97"/>
      <c r="T1423" s="97"/>
      <c r="U1423" s="97"/>
      <c r="V1423" s="96" t="str">
        <f>IF(INDEX(技能效果!AF:AF,MATCH(技能效果等级!B1423,技能效果!B:B,0))="","",INDEX(技能效果!AF:AF,MATCH(技能效果等级!B1423,技能效果!B:B,0)))</f>
        <v/>
      </c>
      <c r="W1423" s="95">
        <f t="shared" si="20"/>
        <v>133</v>
      </c>
      <c r="X1423" s="97"/>
      <c r="Y1423" s="97"/>
    </row>
    <row r="1424" spans="1:25" ht="16.5" x14ac:dyDescent="0.2">
      <c r="A1424" s="62">
        <v>1421</v>
      </c>
      <c r="B1424" s="95">
        <f>INDEX(技能效果!B:B,MATCH(技能效果等级!W1424,技能效果!AE:AE,0))</f>
        <v>130300301</v>
      </c>
      <c r="C1424" s="95" t="str">
        <f>INDEX(技能效果!C:C,MATCH(技能效果等级!B1424,技能效果!B:B,0))</f>
        <v>典韦技能伤害</v>
      </c>
      <c r="D1424" s="96" t="s">
        <v>873</v>
      </c>
      <c r="E1424" s="95">
        <v>7</v>
      </c>
      <c r="F1424" s="95">
        <f>INDEX(技能效果!H:H,MATCH(技能效果等级!B1424,技能效果!B:B,0))</f>
        <v>1001</v>
      </c>
      <c r="G1424" s="95">
        <f>IF(INDEX(技能效果!K:K,MATCH(B1424,技能效果!B:B,0))=0,INDEX(技能效果!I:I,MATCH(技能效果等级!B1424,技能效果!B:B,0)),INDEX(技能效果!I:I,MATCH(技能效果等级!B1424,技能效果!B:B,0))*VLOOKUP(E1424,技能数值计算!$C$19:$D$28,2,FALSE))</f>
        <v>3.9000000000000004</v>
      </c>
      <c r="H1424" s="95">
        <f>INDEX(技能效果!J:J,MATCH(技能效果等级!B1424,技能效果!B:B,0))</f>
        <v>0</v>
      </c>
      <c r="I1424" s="97"/>
      <c r="J1424" s="97"/>
      <c r="K1424" s="97"/>
      <c r="L1424" s="97"/>
      <c r="M1424" s="97"/>
      <c r="N1424" s="96" t="str">
        <f>IF(INDEX(技能效果!L:L,MATCH(技能效果等级!B1424,技能效果!B:B,0))="","",INDEX(技能效果!L:L,MATCH(技能效果等级!B1424,技能效果!B:B,0)))</f>
        <v/>
      </c>
      <c r="O1424" s="95">
        <f>IF(INDEX(技能效果!N:N,MATCH(B1424,技能效果!B:B,0))=0,INDEX(技能效果!M:M,MATCH(技能效果等级!B1424,技能效果!B:B,0)),INDEX(技能效果!M:M,MATCH(技能效果等级!B1424,技能效果!B:B,0))*VLOOKUP(E1424,技能数值计算!$C$19:$D$28,2,FALSE))</f>
        <v>0</v>
      </c>
      <c r="P1424" s="97"/>
      <c r="Q1424" s="97"/>
      <c r="R1424" s="95" t="str">
        <f>IF(INDEX(技能效果!O:O,MATCH(技能效果等级!B1424,技能效果!B:B,0))="","",INDEX(技能效果!O:O,MATCH(技能效果等级!B1424,技能效果!B:B,0)))</f>
        <v/>
      </c>
      <c r="S1424" s="97"/>
      <c r="T1424" s="97"/>
      <c r="U1424" s="97"/>
      <c r="V1424" s="96" t="str">
        <f>IF(INDEX(技能效果!AF:AF,MATCH(技能效果等级!B1424,技能效果!B:B,0))="","",INDEX(技能效果!AF:AF,MATCH(技能效果等级!B1424,技能效果!B:B,0)))</f>
        <v/>
      </c>
      <c r="W1424" s="95">
        <f t="shared" si="20"/>
        <v>133</v>
      </c>
      <c r="X1424" s="97"/>
      <c r="Y1424" s="97"/>
    </row>
    <row r="1425" spans="1:25" ht="16.5" x14ac:dyDescent="0.2">
      <c r="A1425" s="62">
        <v>1422</v>
      </c>
      <c r="B1425" s="95">
        <f>INDEX(技能效果!B:B,MATCH(技能效果等级!W1425,技能效果!AE:AE,0))</f>
        <v>130300301</v>
      </c>
      <c r="C1425" s="95" t="str">
        <f>INDEX(技能效果!C:C,MATCH(技能效果等级!B1425,技能效果!B:B,0))</f>
        <v>典韦技能伤害</v>
      </c>
      <c r="D1425" s="96" t="s">
        <v>873</v>
      </c>
      <c r="E1425" s="95">
        <v>8</v>
      </c>
      <c r="F1425" s="95">
        <f>INDEX(技能效果!H:H,MATCH(技能效果等级!B1425,技能效果!B:B,0))</f>
        <v>1001</v>
      </c>
      <c r="G1425" s="95">
        <f>IF(INDEX(技能效果!K:K,MATCH(B1425,技能效果!B:B,0))=0,INDEX(技能效果!I:I,MATCH(技能效果等级!B1425,技能效果!B:B,0)),INDEX(技能效果!I:I,MATCH(技能效果等级!B1425,技能效果!B:B,0))*VLOOKUP(E1425,技能数值计算!$C$19:$D$28,2,FALSE))</f>
        <v>4.2</v>
      </c>
      <c r="H1425" s="95">
        <f>INDEX(技能效果!J:J,MATCH(技能效果等级!B1425,技能效果!B:B,0))</f>
        <v>0</v>
      </c>
      <c r="I1425" s="97"/>
      <c r="J1425" s="97"/>
      <c r="K1425" s="97"/>
      <c r="L1425" s="97"/>
      <c r="M1425" s="97"/>
      <c r="N1425" s="96" t="str">
        <f>IF(INDEX(技能效果!L:L,MATCH(技能效果等级!B1425,技能效果!B:B,0))="","",INDEX(技能效果!L:L,MATCH(技能效果等级!B1425,技能效果!B:B,0)))</f>
        <v/>
      </c>
      <c r="O1425" s="95">
        <f>IF(INDEX(技能效果!N:N,MATCH(B1425,技能效果!B:B,0))=0,INDEX(技能效果!M:M,MATCH(技能效果等级!B1425,技能效果!B:B,0)),INDEX(技能效果!M:M,MATCH(技能效果等级!B1425,技能效果!B:B,0))*VLOOKUP(E1425,技能数值计算!$C$19:$D$28,2,FALSE))</f>
        <v>0</v>
      </c>
      <c r="P1425" s="97"/>
      <c r="Q1425" s="97"/>
      <c r="R1425" s="95" t="str">
        <f>IF(INDEX(技能效果!O:O,MATCH(技能效果等级!B1425,技能效果!B:B,0))="","",INDEX(技能效果!O:O,MATCH(技能效果等级!B1425,技能效果!B:B,0)))</f>
        <v/>
      </c>
      <c r="S1425" s="97"/>
      <c r="T1425" s="97"/>
      <c r="U1425" s="97"/>
      <c r="V1425" s="96" t="str">
        <f>IF(INDEX(技能效果!AF:AF,MATCH(技能效果等级!B1425,技能效果!B:B,0))="","",INDEX(技能效果!AF:AF,MATCH(技能效果等级!B1425,技能效果!B:B,0)))</f>
        <v/>
      </c>
      <c r="W1425" s="95">
        <f t="shared" si="20"/>
        <v>133</v>
      </c>
      <c r="X1425" s="97"/>
      <c r="Y1425" s="97"/>
    </row>
    <row r="1426" spans="1:25" ht="16.5" x14ac:dyDescent="0.2">
      <c r="A1426" s="62">
        <v>1423</v>
      </c>
      <c r="B1426" s="95">
        <f>INDEX(技能效果!B:B,MATCH(技能效果等级!W1426,技能效果!AE:AE,0))</f>
        <v>130300301</v>
      </c>
      <c r="C1426" s="95" t="str">
        <f>INDEX(技能效果!C:C,MATCH(技能效果等级!B1426,技能效果!B:B,0))</f>
        <v>典韦技能伤害</v>
      </c>
      <c r="D1426" s="96" t="s">
        <v>873</v>
      </c>
      <c r="E1426" s="95">
        <v>9</v>
      </c>
      <c r="F1426" s="95">
        <f>INDEX(技能效果!H:H,MATCH(技能效果等级!B1426,技能效果!B:B,0))</f>
        <v>1001</v>
      </c>
      <c r="G1426" s="95">
        <f>IF(INDEX(技能效果!K:K,MATCH(B1426,技能效果!B:B,0))=0,INDEX(技能效果!I:I,MATCH(技能效果等级!B1426,技能效果!B:B,0)),INDEX(技能效果!I:I,MATCH(技能效果等级!B1426,技能效果!B:B,0))*VLOOKUP(E1426,技能数值计算!$C$19:$D$28,2,FALSE))</f>
        <v>4.6000000000000005</v>
      </c>
      <c r="H1426" s="95">
        <f>INDEX(技能效果!J:J,MATCH(技能效果等级!B1426,技能效果!B:B,0))</f>
        <v>0</v>
      </c>
      <c r="I1426" s="97"/>
      <c r="J1426" s="97"/>
      <c r="K1426" s="97"/>
      <c r="L1426" s="97"/>
      <c r="M1426" s="97"/>
      <c r="N1426" s="96" t="str">
        <f>IF(INDEX(技能效果!L:L,MATCH(技能效果等级!B1426,技能效果!B:B,0))="","",INDEX(技能效果!L:L,MATCH(技能效果等级!B1426,技能效果!B:B,0)))</f>
        <v/>
      </c>
      <c r="O1426" s="95">
        <f>IF(INDEX(技能效果!N:N,MATCH(B1426,技能效果!B:B,0))=0,INDEX(技能效果!M:M,MATCH(技能效果等级!B1426,技能效果!B:B,0)),INDEX(技能效果!M:M,MATCH(技能效果等级!B1426,技能效果!B:B,0))*VLOOKUP(E1426,技能数值计算!$C$19:$D$28,2,FALSE))</f>
        <v>0</v>
      </c>
      <c r="P1426" s="97"/>
      <c r="Q1426" s="97"/>
      <c r="R1426" s="95" t="str">
        <f>IF(INDEX(技能效果!O:O,MATCH(技能效果等级!B1426,技能效果!B:B,0))="","",INDEX(技能效果!O:O,MATCH(技能效果等级!B1426,技能效果!B:B,0)))</f>
        <v/>
      </c>
      <c r="S1426" s="97"/>
      <c r="T1426" s="97"/>
      <c r="U1426" s="97"/>
      <c r="V1426" s="96" t="str">
        <f>IF(INDEX(技能效果!AF:AF,MATCH(技能效果等级!B1426,技能效果!B:B,0))="","",INDEX(技能效果!AF:AF,MATCH(技能效果等级!B1426,技能效果!B:B,0)))</f>
        <v/>
      </c>
      <c r="W1426" s="95">
        <f t="shared" si="20"/>
        <v>133</v>
      </c>
      <c r="X1426" s="97"/>
      <c r="Y1426" s="97"/>
    </row>
    <row r="1427" spans="1:25" ht="16.5" x14ac:dyDescent="0.2">
      <c r="A1427" s="62">
        <v>1424</v>
      </c>
      <c r="B1427" s="95">
        <f>INDEX(技能效果!B:B,MATCH(技能效果等级!W1427,技能效果!AE:AE,0))</f>
        <v>130300301</v>
      </c>
      <c r="C1427" s="95" t="str">
        <f>INDEX(技能效果!C:C,MATCH(技能效果等级!B1427,技能效果!B:B,0))</f>
        <v>典韦技能伤害</v>
      </c>
      <c r="D1427" s="96" t="s">
        <v>873</v>
      </c>
      <c r="E1427" s="95">
        <v>10</v>
      </c>
      <c r="F1427" s="95">
        <f>INDEX(技能效果!H:H,MATCH(技能效果等级!B1427,技能效果!B:B,0))</f>
        <v>1001</v>
      </c>
      <c r="G1427" s="95">
        <f>IF(INDEX(技能效果!K:K,MATCH(B1427,技能效果!B:B,0))=0,INDEX(技能效果!I:I,MATCH(技能效果等级!B1427,技能效果!B:B,0)),INDEX(技能效果!I:I,MATCH(技能效果等级!B1427,技能效果!B:B,0))*VLOOKUP(E1427,技能数值计算!$C$19:$D$28,2,FALSE))</f>
        <v>5</v>
      </c>
      <c r="H1427" s="95">
        <f>INDEX(技能效果!J:J,MATCH(技能效果等级!B1427,技能效果!B:B,0))</f>
        <v>0</v>
      </c>
      <c r="I1427" s="97"/>
      <c r="J1427" s="97"/>
      <c r="K1427" s="97"/>
      <c r="L1427" s="97"/>
      <c r="M1427" s="97"/>
      <c r="N1427" s="96" t="str">
        <f>IF(INDEX(技能效果!L:L,MATCH(技能效果等级!B1427,技能效果!B:B,0))="","",INDEX(技能效果!L:L,MATCH(技能效果等级!B1427,技能效果!B:B,0)))</f>
        <v/>
      </c>
      <c r="O1427" s="95">
        <f>IF(INDEX(技能效果!N:N,MATCH(B1427,技能效果!B:B,0))=0,INDEX(技能效果!M:M,MATCH(技能效果等级!B1427,技能效果!B:B,0)),INDEX(技能效果!M:M,MATCH(技能效果等级!B1427,技能效果!B:B,0))*VLOOKUP(E1427,技能数值计算!$C$19:$D$28,2,FALSE))</f>
        <v>0</v>
      </c>
      <c r="P1427" s="97"/>
      <c r="Q1427" s="97"/>
      <c r="R1427" s="95" t="str">
        <f>IF(INDEX(技能效果!O:O,MATCH(技能效果等级!B1427,技能效果!B:B,0))="","",INDEX(技能效果!O:O,MATCH(技能效果等级!B1427,技能效果!B:B,0)))</f>
        <v/>
      </c>
      <c r="S1427" s="97"/>
      <c r="T1427" s="97"/>
      <c r="U1427" s="97"/>
      <c r="V1427" s="96" t="str">
        <f>IF(INDEX(技能效果!AF:AF,MATCH(技能效果等级!B1427,技能效果!B:B,0))="","",INDEX(技能效果!AF:AF,MATCH(技能效果等级!B1427,技能效果!B:B,0)))</f>
        <v/>
      </c>
      <c r="W1427" s="95">
        <f t="shared" si="20"/>
        <v>133</v>
      </c>
      <c r="X1427" s="97"/>
      <c r="Y1427" s="97"/>
    </row>
    <row r="1428" spans="1:25" ht="16.5" x14ac:dyDescent="0.2">
      <c r="A1428" s="62">
        <v>1425</v>
      </c>
      <c r="B1428" s="95">
        <f>INDEX(技能效果!B:B,MATCH(技能效果等级!W1428,技能效果!AE:AE,0))</f>
        <v>130300302</v>
      </c>
      <c r="C1428" s="95" t="str">
        <f>INDEX(技能效果!C:C,MATCH(技能效果等级!B1428,技能效果!B:B,0))</f>
        <v>典韦技能额外伤害</v>
      </c>
      <c r="D1428" s="96" t="s">
        <v>873</v>
      </c>
      <c r="E1428" s="95">
        <v>1</v>
      </c>
      <c r="F1428" s="95">
        <f>INDEX(技能效果!H:H,MATCH(技能效果等级!B1428,技能效果!B:B,0))</f>
        <v>1014</v>
      </c>
      <c r="G1428" s="95">
        <f>IF(INDEX(技能效果!K:K,MATCH(B1428,技能效果!B:B,0))=0,INDEX(技能效果!I:I,MATCH(技能效果等级!B1428,技能效果!B:B,0)),INDEX(技能效果!I:I,MATCH(技能效果等级!B1428,技能效果!B:B,0))*VLOOKUP(E1428,技能数值计算!$C$19:$D$28,2,FALSE))</f>
        <v>7.4999999999999997E-2</v>
      </c>
      <c r="H1428" s="95">
        <f>INDEX(技能效果!J:J,MATCH(技能效果等级!B1428,技能效果!B:B,0))</f>
        <v>0</v>
      </c>
      <c r="I1428" s="97"/>
      <c r="J1428" s="97"/>
      <c r="K1428" s="97"/>
      <c r="L1428" s="97"/>
      <c r="M1428" s="97"/>
      <c r="N1428" s="96" t="str">
        <f>IF(INDEX(技能效果!L:L,MATCH(技能效果等级!B1428,技能效果!B:B,0))="","",INDEX(技能效果!L:L,MATCH(技能效果等级!B1428,技能效果!B:B,0)))</f>
        <v/>
      </c>
      <c r="O1428" s="95">
        <f>IF(INDEX(技能效果!N:N,MATCH(B1428,技能效果!B:B,0))=0,INDEX(技能效果!M:M,MATCH(技能效果等级!B1428,技能效果!B:B,0)),INDEX(技能效果!M:M,MATCH(技能效果等级!B1428,技能效果!B:B,0))*VLOOKUP(E1428,技能数值计算!$C$19:$D$28,2,FALSE))</f>
        <v>0</v>
      </c>
      <c r="P1428" s="97"/>
      <c r="Q1428" s="97"/>
      <c r="R1428" s="95" t="str">
        <f>IF(INDEX(技能效果!O:O,MATCH(技能效果等级!B1428,技能效果!B:B,0))="","",INDEX(技能效果!O:O,MATCH(技能效果等级!B1428,技能效果!B:B,0)))</f>
        <v/>
      </c>
      <c r="S1428" s="97"/>
      <c r="T1428" s="97"/>
      <c r="U1428" s="97"/>
      <c r="V1428" s="96" t="str">
        <f>IF(INDEX(技能效果!AF:AF,MATCH(技能效果等级!B1428,技能效果!B:B,0))="","",INDEX(技能效果!AF:AF,MATCH(技能效果等级!B1428,技能效果!B:B,0)))</f>
        <v/>
      </c>
      <c r="W1428" s="95">
        <f t="shared" si="20"/>
        <v>134</v>
      </c>
      <c r="X1428" s="97"/>
      <c r="Y1428" s="97"/>
    </row>
    <row r="1429" spans="1:25" ht="16.5" x14ac:dyDescent="0.2">
      <c r="A1429" s="62">
        <v>1426</v>
      </c>
      <c r="B1429" s="95">
        <f>INDEX(技能效果!B:B,MATCH(技能效果等级!W1429,技能效果!AE:AE,0))</f>
        <v>130300302</v>
      </c>
      <c r="C1429" s="95" t="str">
        <f>INDEX(技能效果!C:C,MATCH(技能效果等级!B1429,技能效果!B:B,0))</f>
        <v>典韦技能额外伤害</v>
      </c>
      <c r="D1429" s="96" t="s">
        <v>873</v>
      </c>
      <c r="E1429" s="95">
        <v>2</v>
      </c>
      <c r="F1429" s="95">
        <f>INDEX(技能效果!H:H,MATCH(技能效果等级!B1429,技能效果!B:B,0))</f>
        <v>1014</v>
      </c>
      <c r="G1429" s="95">
        <f>IF(INDEX(技能效果!K:K,MATCH(B1429,技能效果!B:B,0))=0,INDEX(技能效果!I:I,MATCH(技能效果等级!B1429,技能效果!B:B,0)),INDEX(技能效果!I:I,MATCH(技能效果等级!B1429,技能效果!B:B,0))*VLOOKUP(E1429,技能数值计算!$C$19:$D$28,2,FALSE))</f>
        <v>8.1000000000000003E-2</v>
      </c>
      <c r="H1429" s="95">
        <f>INDEX(技能效果!J:J,MATCH(技能效果等级!B1429,技能效果!B:B,0))</f>
        <v>0</v>
      </c>
      <c r="I1429" s="97"/>
      <c r="J1429" s="97"/>
      <c r="K1429" s="97"/>
      <c r="L1429" s="97"/>
      <c r="M1429" s="97"/>
      <c r="N1429" s="96" t="str">
        <f>IF(INDEX(技能效果!L:L,MATCH(技能效果等级!B1429,技能效果!B:B,0))="","",INDEX(技能效果!L:L,MATCH(技能效果等级!B1429,技能效果!B:B,0)))</f>
        <v/>
      </c>
      <c r="O1429" s="95">
        <f>IF(INDEX(技能效果!N:N,MATCH(B1429,技能效果!B:B,0))=0,INDEX(技能效果!M:M,MATCH(技能效果等级!B1429,技能效果!B:B,0)),INDEX(技能效果!M:M,MATCH(技能效果等级!B1429,技能效果!B:B,0))*VLOOKUP(E1429,技能数值计算!$C$19:$D$28,2,FALSE))</f>
        <v>0</v>
      </c>
      <c r="P1429" s="97"/>
      <c r="Q1429" s="97"/>
      <c r="R1429" s="95" t="str">
        <f>IF(INDEX(技能效果!O:O,MATCH(技能效果等级!B1429,技能效果!B:B,0))="","",INDEX(技能效果!O:O,MATCH(技能效果等级!B1429,技能效果!B:B,0)))</f>
        <v/>
      </c>
      <c r="S1429" s="97"/>
      <c r="T1429" s="97"/>
      <c r="U1429" s="97"/>
      <c r="V1429" s="96" t="str">
        <f>IF(INDEX(技能效果!AF:AF,MATCH(技能效果等级!B1429,技能效果!B:B,0))="","",INDEX(技能效果!AF:AF,MATCH(技能效果等级!B1429,技能效果!B:B,0)))</f>
        <v/>
      </c>
      <c r="W1429" s="95">
        <f t="shared" si="20"/>
        <v>134</v>
      </c>
      <c r="X1429" s="97"/>
      <c r="Y1429" s="97"/>
    </row>
    <row r="1430" spans="1:25" ht="16.5" x14ac:dyDescent="0.2">
      <c r="A1430" s="62">
        <v>1427</v>
      </c>
      <c r="B1430" s="95">
        <f>INDEX(技能效果!B:B,MATCH(技能效果等级!W1430,技能效果!AE:AE,0))</f>
        <v>130300302</v>
      </c>
      <c r="C1430" s="95" t="str">
        <f>INDEX(技能效果!C:C,MATCH(技能效果等级!B1430,技能效果!B:B,0))</f>
        <v>典韦技能额外伤害</v>
      </c>
      <c r="D1430" s="96" t="s">
        <v>873</v>
      </c>
      <c r="E1430" s="95">
        <v>3</v>
      </c>
      <c r="F1430" s="95">
        <f>INDEX(技能效果!H:H,MATCH(技能效果等级!B1430,技能效果!B:B,0))</f>
        <v>1014</v>
      </c>
      <c r="G1430" s="95">
        <f>IF(INDEX(技能效果!K:K,MATCH(B1430,技能效果!B:B,0))=0,INDEX(技能效果!I:I,MATCH(技能效果等级!B1430,技能效果!B:B,0)),INDEX(技能效果!I:I,MATCH(技能效果等级!B1430,技能效果!B:B,0))*VLOOKUP(E1430,技能数值计算!$C$19:$D$28,2,FALSE))</f>
        <v>8.6999999999999994E-2</v>
      </c>
      <c r="H1430" s="95">
        <f>INDEX(技能效果!J:J,MATCH(技能效果等级!B1430,技能效果!B:B,0))</f>
        <v>0</v>
      </c>
      <c r="I1430" s="97"/>
      <c r="J1430" s="97"/>
      <c r="K1430" s="97"/>
      <c r="L1430" s="97"/>
      <c r="M1430" s="97"/>
      <c r="N1430" s="96" t="str">
        <f>IF(INDEX(技能效果!L:L,MATCH(技能效果等级!B1430,技能效果!B:B,0))="","",INDEX(技能效果!L:L,MATCH(技能效果等级!B1430,技能效果!B:B,0)))</f>
        <v/>
      </c>
      <c r="O1430" s="95">
        <f>IF(INDEX(技能效果!N:N,MATCH(B1430,技能效果!B:B,0))=0,INDEX(技能效果!M:M,MATCH(技能效果等级!B1430,技能效果!B:B,0)),INDEX(技能效果!M:M,MATCH(技能效果等级!B1430,技能效果!B:B,0))*VLOOKUP(E1430,技能数值计算!$C$19:$D$28,2,FALSE))</f>
        <v>0</v>
      </c>
      <c r="P1430" s="97"/>
      <c r="Q1430" s="97"/>
      <c r="R1430" s="95" t="str">
        <f>IF(INDEX(技能效果!O:O,MATCH(技能效果等级!B1430,技能效果!B:B,0))="","",INDEX(技能效果!O:O,MATCH(技能效果等级!B1430,技能效果!B:B,0)))</f>
        <v/>
      </c>
      <c r="S1430" s="97"/>
      <c r="T1430" s="97"/>
      <c r="U1430" s="97"/>
      <c r="V1430" s="96" t="str">
        <f>IF(INDEX(技能效果!AF:AF,MATCH(技能效果等级!B1430,技能效果!B:B,0))="","",INDEX(技能效果!AF:AF,MATCH(技能效果等级!B1430,技能效果!B:B,0)))</f>
        <v/>
      </c>
      <c r="W1430" s="95">
        <f t="shared" si="20"/>
        <v>134</v>
      </c>
      <c r="X1430" s="97"/>
      <c r="Y1430" s="97"/>
    </row>
    <row r="1431" spans="1:25" ht="16.5" x14ac:dyDescent="0.2">
      <c r="A1431" s="62">
        <v>1428</v>
      </c>
      <c r="B1431" s="95">
        <f>INDEX(技能效果!B:B,MATCH(技能效果等级!W1431,技能效果!AE:AE,0))</f>
        <v>130300302</v>
      </c>
      <c r="C1431" s="95" t="str">
        <f>INDEX(技能效果!C:C,MATCH(技能效果等级!B1431,技能效果!B:B,0))</f>
        <v>典韦技能额外伤害</v>
      </c>
      <c r="D1431" s="96" t="s">
        <v>873</v>
      </c>
      <c r="E1431" s="95">
        <v>4</v>
      </c>
      <c r="F1431" s="95">
        <f>INDEX(技能效果!H:H,MATCH(技能效果等级!B1431,技能效果!B:B,0))</f>
        <v>1014</v>
      </c>
      <c r="G1431" s="95">
        <f>IF(INDEX(技能效果!K:K,MATCH(B1431,技能效果!B:B,0))=0,INDEX(技能效果!I:I,MATCH(技能效果等级!B1431,技能效果!B:B,0)),INDEX(技能效果!I:I,MATCH(技能效果等级!B1431,技能效果!B:B,0))*VLOOKUP(E1431,技能数值计算!$C$19:$D$28,2,FALSE))</f>
        <v>9.2999999999999999E-2</v>
      </c>
      <c r="H1431" s="95">
        <f>INDEX(技能效果!J:J,MATCH(技能效果等级!B1431,技能效果!B:B,0))</f>
        <v>0</v>
      </c>
      <c r="I1431" s="97"/>
      <c r="J1431" s="97"/>
      <c r="K1431" s="97"/>
      <c r="L1431" s="97"/>
      <c r="M1431" s="97"/>
      <c r="N1431" s="96" t="str">
        <f>IF(INDEX(技能效果!L:L,MATCH(技能效果等级!B1431,技能效果!B:B,0))="","",INDEX(技能效果!L:L,MATCH(技能效果等级!B1431,技能效果!B:B,0)))</f>
        <v/>
      </c>
      <c r="O1431" s="95">
        <f>IF(INDEX(技能效果!N:N,MATCH(B1431,技能效果!B:B,0))=0,INDEX(技能效果!M:M,MATCH(技能效果等级!B1431,技能效果!B:B,0)),INDEX(技能效果!M:M,MATCH(技能效果等级!B1431,技能效果!B:B,0))*VLOOKUP(E1431,技能数值计算!$C$19:$D$28,2,FALSE))</f>
        <v>0</v>
      </c>
      <c r="P1431" s="97"/>
      <c r="Q1431" s="97"/>
      <c r="R1431" s="95" t="str">
        <f>IF(INDEX(技能效果!O:O,MATCH(技能效果等级!B1431,技能效果!B:B,0))="","",INDEX(技能效果!O:O,MATCH(技能效果等级!B1431,技能效果!B:B,0)))</f>
        <v/>
      </c>
      <c r="S1431" s="97"/>
      <c r="T1431" s="97"/>
      <c r="U1431" s="97"/>
      <c r="V1431" s="96" t="str">
        <f>IF(INDEX(技能效果!AF:AF,MATCH(技能效果等级!B1431,技能效果!B:B,0))="","",INDEX(技能效果!AF:AF,MATCH(技能效果等级!B1431,技能效果!B:B,0)))</f>
        <v/>
      </c>
      <c r="W1431" s="95">
        <f t="shared" si="20"/>
        <v>134</v>
      </c>
      <c r="X1431" s="97"/>
      <c r="Y1431" s="97"/>
    </row>
    <row r="1432" spans="1:25" ht="16.5" x14ac:dyDescent="0.2">
      <c r="A1432" s="62">
        <v>1429</v>
      </c>
      <c r="B1432" s="95">
        <f>INDEX(技能效果!B:B,MATCH(技能效果等级!W1432,技能效果!AE:AE,0))</f>
        <v>130300302</v>
      </c>
      <c r="C1432" s="95" t="str">
        <f>INDEX(技能效果!C:C,MATCH(技能效果等级!B1432,技能效果!B:B,0))</f>
        <v>典韦技能额外伤害</v>
      </c>
      <c r="D1432" s="96" t="s">
        <v>873</v>
      </c>
      <c r="E1432" s="95">
        <v>5</v>
      </c>
      <c r="F1432" s="95">
        <f>INDEX(技能效果!H:H,MATCH(技能效果等级!B1432,技能效果!B:B,0))</f>
        <v>1014</v>
      </c>
      <c r="G1432" s="95">
        <f>IF(INDEX(技能效果!K:K,MATCH(B1432,技能效果!B:B,0))=0,INDEX(技能效果!I:I,MATCH(技能效果等级!B1432,技能效果!B:B,0)),INDEX(技能效果!I:I,MATCH(技能效果等级!B1432,技能效果!B:B,0))*VLOOKUP(E1432,技能数值计算!$C$19:$D$28,2,FALSE))</f>
        <v>9.9000000000000005E-2</v>
      </c>
      <c r="H1432" s="95">
        <f>INDEX(技能效果!J:J,MATCH(技能效果等级!B1432,技能效果!B:B,0))</f>
        <v>0</v>
      </c>
      <c r="I1432" s="97"/>
      <c r="J1432" s="97"/>
      <c r="K1432" s="97"/>
      <c r="L1432" s="97"/>
      <c r="M1432" s="97"/>
      <c r="N1432" s="96" t="str">
        <f>IF(INDEX(技能效果!L:L,MATCH(技能效果等级!B1432,技能效果!B:B,0))="","",INDEX(技能效果!L:L,MATCH(技能效果等级!B1432,技能效果!B:B,0)))</f>
        <v/>
      </c>
      <c r="O1432" s="95">
        <f>IF(INDEX(技能效果!N:N,MATCH(B1432,技能效果!B:B,0))=0,INDEX(技能效果!M:M,MATCH(技能效果等级!B1432,技能效果!B:B,0)),INDEX(技能效果!M:M,MATCH(技能效果等级!B1432,技能效果!B:B,0))*VLOOKUP(E1432,技能数值计算!$C$19:$D$28,2,FALSE))</f>
        <v>0</v>
      </c>
      <c r="P1432" s="97"/>
      <c r="Q1432" s="97"/>
      <c r="R1432" s="95" t="str">
        <f>IF(INDEX(技能效果!O:O,MATCH(技能效果等级!B1432,技能效果!B:B,0))="","",INDEX(技能效果!O:O,MATCH(技能效果等级!B1432,技能效果!B:B,0)))</f>
        <v/>
      </c>
      <c r="S1432" s="97"/>
      <c r="T1432" s="97"/>
      <c r="U1432" s="97"/>
      <c r="V1432" s="96" t="str">
        <f>IF(INDEX(技能效果!AF:AF,MATCH(技能效果等级!B1432,技能效果!B:B,0))="","",INDEX(技能效果!AF:AF,MATCH(技能效果等级!B1432,技能效果!B:B,0)))</f>
        <v/>
      </c>
      <c r="W1432" s="95">
        <f t="shared" si="20"/>
        <v>134</v>
      </c>
      <c r="X1432" s="97"/>
      <c r="Y1432" s="97"/>
    </row>
    <row r="1433" spans="1:25" ht="16.5" x14ac:dyDescent="0.2">
      <c r="A1433" s="62">
        <v>1430</v>
      </c>
      <c r="B1433" s="95">
        <f>INDEX(技能效果!B:B,MATCH(技能效果等级!W1433,技能效果!AE:AE,0))</f>
        <v>130300302</v>
      </c>
      <c r="C1433" s="95" t="str">
        <f>INDEX(技能效果!C:C,MATCH(技能效果等级!B1433,技能效果!B:B,0))</f>
        <v>典韦技能额外伤害</v>
      </c>
      <c r="D1433" s="96" t="s">
        <v>873</v>
      </c>
      <c r="E1433" s="95">
        <v>6</v>
      </c>
      <c r="F1433" s="95">
        <f>INDEX(技能效果!H:H,MATCH(技能效果等级!B1433,技能效果!B:B,0))</f>
        <v>1014</v>
      </c>
      <c r="G1433" s="95">
        <f>IF(INDEX(技能效果!K:K,MATCH(B1433,技能效果!B:B,0))=0,INDEX(技能效果!I:I,MATCH(技能效果等级!B1433,技能效果!B:B,0)),INDEX(技能效果!I:I,MATCH(技能效果等级!B1433,技能效果!B:B,0))*VLOOKUP(E1433,技能数值计算!$C$19:$D$28,2,FALSE))</f>
        <v>0.108</v>
      </c>
      <c r="H1433" s="95">
        <f>INDEX(技能效果!J:J,MATCH(技能效果等级!B1433,技能效果!B:B,0))</f>
        <v>0</v>
      </c>
      <c r="I1433" s="97"/>
      <c r="J1433" s="97"/>
      <c r="K1433" s="97"/>
      <c r="L1433" s="97"/>
      <c r="M1433" s="97"/>
      <c r="N1433" s="96" t="str">
        <f>IF(INDEX(技能效果!L:L,MATCH(技能效果等级!B1433,技能效果!B:B,0))="","",INDEX(技能效果!L:L,MATCH(技能效果等级!B1433,技能效果!B:B,0)))</f>
        <v/>
      </c>
      <c r="O1433" s="95">
        <f>IF(INDEX(技能效果!N:N,MATCH(B1433,技能效果!B:B,0))=0,INDEX(技能效果!M:M,MATCH(技能效果等级!B1433,技能效果!B:B,0)),INDEX(技能效果!M:M,MATCH(技能效果等级!B1433,技能效果!B:B,0))*VLOOKUP(E1433,技能数值计算!$C$19:$D$28,2,FALSE))</f>
        <v>0</v>
      </c>
      <c r="P1433" s="97"/>
      <c r="Q1433" s="97"/>
      <c r="R1433" s="95" t="str">
        <f>IF(INDEX(技能效果!O:O,MATCH(技能效果等级!B1433,技能效果!B:B,0))="","",INDEX(技能效果!O:O,MATCH(技能效果等级!B1433,技能效果!B:B,0)))</f>
        <v/>
      </c>
      <c r="S1433" s="97"/>
      <c r="T1433" s="97"/>
      <c r="U1433" s="97"/>
      <c r="V1433" s="96" t="str">
        <f>IF(INDEX(技能效果!AF:AF,MATCH(技能效果等级!B1433,技能效果!B:B,0))="","",INDEX(技能效果!AF:AF,MATCH(技能效果等级!B1433,技能效果!B:B,0)))</f>
        <v/>
      </c>
      <c r="W1433" s="95">
        <f t="shared" si="20"/>
        <v>134</v>
      </c>
      <c r="X1433" s="97"/>
      <c r="Y1433" s="97"/>
    </row>
    <row r="1434" spans="1:25" ht="16.5" x14ac:dyDescent="0.2">
      <c r="A1434" s="62">
        <v>1431</v>
      </c>
      <c r="B1434" s="95">
        <f>INDEX(技能效果!B:B,MATCH(技能效果等级!W1434,技能效果!AE:AE,0))</f>
        <v>130300302</v>
      </c>
      <c r="C1434" s="95" t="str">
        <f>INDEX(技能效果!C:C,MATCH(技能效果等级!B1434,技能效果!B:B,0))</f>
        <v>典韦技能额外伤害</v>
      </c>
      <c r="D1434" s="96" t="s">
        <v>873</v>
      </c>
      <c r="E1434" s="95">
        <v>7</v>
      </c>
      <c r="F1434" s="95">
        <f>INDEX(技能效果!H:H,MATCH(技能效果等级!B1434,技能效果!B:B,0))</f>
        <v>1014</v>
      </c>
      <c r="G1434" s="95">
        <f>IF(INDEX(技能效果!K:K,MATCH(B1434,技能效果!B:B,0))=0,INDEX(技能效果!I:I,MATCH(技能效果等级!B1434,技能效果!B:B,0)),INDEX(技能效果!I:I,MATCH(技能效果等级!B1434,技能效果!B:B,0))*VLOOKUP(E1434,技能数值计算!$C$19:$D$28,2,FALSE))</f>
        <v>0.11699999999999999</v>
      </c>
      <c r="H1434" s="95">
        <f>INDEX(技能效果!J:J,MATCH(技能效果等级!B1434,技能效果!B:B,0))</f>
        <v>0</v>
      </c>
      <c r="I1434" s="97"/>
      <c r="J1434" s="97"/>
      <c r="K1434" s="97"/>
      <c r="L1434" s="97"/>
      <c r="M1434" s="97"/>
      <c r="N1434" s="96" t="str">
        <f>IF(INDEX(技能效果!L:L,MATCH(技能效果等级!B1434,技能效果!B:B,0))="","",INDEX(技能效果!L:L,MATCH(技能效果等级!B1434,技能效果!B:B,0)))</f>
        <v/>
      </c>
      <c r="O1434" s="95">
        <f>IF(INDEX(技能效果!N:N,MATCH(B1434,技能效果!B:B,0))=0,INDEX(技能效果!M:M,MATCH(技能效果等级!B1434,技能效果!B:B,0)),INDEX(技能效果!M:M,MATCH(技能效果等级!B1434,技能效果!B:B,0))*VLOOKUP(E1434,技能数值计算!$C$19:$D$28,2,FALSE))</f>
        <v>0</v>
      </c>
      <c r="P1434" s="97"/>
      <c r="Q1434" s="97"/>
      <c r="R1434" s="95" t="str">
        <f>IF(INDEX(技能效果!O:O,MATCH(技能效果等级!B1434,技能效果!B:B,0))="","",INDEX(技能效果!O:O,MATCH(技能效果等级!B1434,技能效果!B:B,0)))</f>
        <v/>
      </c>
      <c r="S1434" s="97"/>
      <c r="T1434" s="97"/>
      <c r="U1434" s="97"/>
      <c r="V1434" s="96" t="str">
        <f>IF(INDEX(技能效果!AF:AF,MATCH(技能效果等级!B1434,技能效果!B:B,0))="","",INDEX(技能效果!AF:AF,MATCH(技能效果等级!B1434,技能效果!B:B,0)))</f>
        <v/>
      </c>
      <c r="W1434" s="95">
        <f t="shared" si="20"/>
        <v>134</v>
      </c>
      <c r="X1434" s="97"/>
      <c r="Y1434" s="97"/>
    </row>
    <row r="1435" spans="1:25" ht="16.5" x14ac:dyDescent="0.2">
      <c r="A1435" s="62">
        <v>1432</v>
      </c>
      <c r="B1435" s="95">
        <f>INDEX(技能效果!B:B,MATCH(技能效果等级!W1435,技能效果!AE:AE,0))</f>
        <v>130300302</v>
      </c>
      <c r="C1435" s="95" t="str">
        <f>INDEX(技能效果!C:C,MATCH(技能效果等级!B1435,技能效果!B:B,0))</f>
        <v>典韦技能额外伤害</v>
      </c>
      <c r="D1435" s="96" t="s">
        <v>873</v>
      </c>
      <c r="E1435" s="95">
        <v>8</v>
      </c>
      <c r="F1435" s="95">
        <f>INDEX(技能效果!H:H,MATCH(技能效果等级!B1435,技能效果!B:B,0))</f>
        <v>1014</v>
      </c>
      <c r="G1435" s="95">
        <f>IF(INDEX(技能效果!K:K,MATCH(B1435,技能效果!B:B,0))=0,INDEX(技能效果!I:I,MATCH(技能效果等级!B1435,技能效果!B:B,0)),INDEX(技能效果!I:I,MATCH(技能效果等级!B1435,技能效果!B:B,0))*VLOOKUP(E1435,技能数值计算!$C$19:$D$28,2,FALSE))</f>
        <v>0.126</v>
      </c>
      <c r="H1435" s="95">
        <f>INDEX(技能效果!J:J,MATCH(技能效果等级!B1435,技能效果!B:B,0))</f>
        <v>0</v>
      </c>
      <c r="I1435" s="97"/>
      <c r="J1435" s="97"/>
      <c r="K1435" s="97"/>
      <c r="L1435" s="97"/>
      <c r="M1435" s="97"/>
      <c r="N1435" s="96" t="str">
        <f>IF(INDEX(技能效果!L:L,MATCH(技能效果等级!B1435,技能效果!B:B,0))="","",INDEX(技能效果!L:L,MATCH(技能效果等级!B1435,技能效果!B:B,0)))</f>
        <v/>
      </c>
      <c r="O1435" s="95">
        <f>IF(INDEX(技能效果!N:N,MATCH(B1435,技能效果!B:B,0))=0,INDEX(技能效果!M:M,MATCH(技能效果等级!B1435,技能效果!B:B,0)),INDEX(技能效果!M:M,MATCH(技能效果等级!B1435,技能效果!B:B,0))*VLOOKUP(E1435,技能数值计算!$C$19:$D$28,2,FALSE))</f>
        <v>0</v>
      </c>
      <c r="P1435" s="97"/>
      <c r="Q1435" s="97"/>
      <c r="R1435" s="95" t="str">
        <f>IF(INDEX(技能效果!O:O,MATCH(技能效果等级!B1435,技能效果!B:B,0))="","",INDEX(技能效果!O:O,MATCH(技能效果等级!B1435,技能效果!B:B,0)))</f>
        <v/>
      </c>
      <c r="S1435" s="97"/>
      <c r="T1435" s="97"/>
      <c r="U1435" s="97"/>
      <c r="V1435" s="96" t="str">
        <f>IF(INDEX(技能效果!AF:AF,MATCH(技能效果等级!B1435,技能效果!B:B,0))="","",INDEX(技能效果!AF:AF,MATCH(技能效果等级!B1435,技能效果!B:B,0)))</f>
        <v/>
      </c>
      <c r="W1435" s="95">
        <f t="shared" si="20"/>
        <v>134</v>
      </c>
      <c r="X1435" s="97"/>
      <c r="Y1435" s="97"/>
    </row>
    <row r="1436" spans="1:25" ht="16.5" x14ac:dyDescent="0.2">
      <c r="A1436" s="62">
        <v>1433</v>
      </c>
      <c r="B1436" s="95">
        <f>INDEX(技能效果!B:B,MATCH(技能效果等级!W1436,技能效果!AE:AE,0))</f>
        <v>130300302</v>
      </c>
      <c r="C1436" s="95" t="str">
        <f>INDEX(技能效果!C:C,MATCH(技能效果等级!B1436,技能效果!B:B,0))</f>
        <v>典韦技能额外伤害</v>
      </c>
      <c r="D1436" s="96" t="s">
        <v>873</v>
      </c>
      <c r="E1436" s="95">
        <v>9</v>
      </c>
      <c r="F1436" s="95">
        <f>INDEX(技能效果!H:H,MATCH(技能效果等级!B1436,技能效果!B:B,0))</f>
        <v>1014</v>
      </c>
      <c r="G1436" s="95">
        <f>IF(INDEX(技能效果!K:K,MATCH(B1436,技能效果!B:B,0))=0,INDEX(技能效果!I:I,MATCH(技能效果等级!B1436,技能效果!B:B,0)),INDEX(技能效果!I:I,MATCH(技能效果等级!B1436,技能效果!B:B,0))*VLOOKUP(E1436,技能数值计算!$C$19:$D$28,2,FALSE))</f>
        <v>0.13800000000000001</v>
      </c>
      <c r="H1436" s="95">
        <f>INDEX(技能效果!J:J,MATCH(技能效果等级!B1436,技能效果!B:B,0))</f>
        <v>0</v>
      </c>
      <c r="I1436" s="97"/>
      <c r="J1436" s="97"/>
      <c r="K1436" s="97"/>
      <c r="L1436" s="97"/>
      <c r="M1436" s="97"/>
      <c r="N1436" s="96" t="str">
        <f>IF(INDEX(技能效果!L:L,MATCH(技能效果等级!B1436,技能效果!B:B,0))="","",INDEX(技能效果!L:L,MATCH(技能效果等级!B1436,技能效果!B:B,0)))</f>
        <v/>
      </c>
      <c r="O1436" s="95">
        <f>IF(INDEX(技能效果!N:N,MATCH(B1436,技能效果!B:B,0))=0,INDEX(技能效果!M:M,MATCH(技能效果等级!B1436,技能效果!B:B,0)),INDEX(技能效果!M:M,MATCH(技能效果等级!B1436,技能效果!B:B,0))*VLOOKUP(E1436,技能数值计算!$C$19:$D$28,2,FALSE))</f>
        <v>0</v>
      </c>
      <c r="P1436" s="97"/>
      <c r="Q1436" s="97"/>
      <c r="R1436" s="95" t="str">
        <f>IF(INDEX(技能效果!O:O,MATCH(技能效果等级!B1436,技能效果!B:B,0))="","",INDEX(技能效果!O:O,MATCH(技能效果等级!B1436,技能效果!B:B,0)))</f>
        <v/>
      </c>
      <c r="S1436" s="97"/>
      <c r="T1436" s="97"/>
      <c r="U1436" s="97"/>
      <c r="V1436" s="96" t="str">
        <f>IF(INDEX(技能效果!AF:AF,MATCH(技能效果等级!B1436,技能效果!B:B,0))="","",INDEX(技能效果!AF:AF,MATCH(技能效果等级!B1436,技能效果!B:B,0)))</f>
        <v/>
      </c>
      <c r="W1436" s="95">
        <f t="shared" si="20"/>
        <v>134</v>
      </c>
      <c r="X1436" s="97"/>
      <c r="Y1436" s="97"/>
    </row>
    <row r="1437" spans="1:25" ht="16.5" x14ac:dyDescent="0.2">
      <c r="A1437" s="62">
        <v>1434</v>
      </c>
      <c r="B1437" s="95">
        <f>INDEX(技能效果!B:B,MATCH(技能效果等级!W1437,技能效果!AE:AE,0))</f>
        <v>130300302</v>
      </c>
      <c r="C1437" s="95" t="str">
        <f>INDEX(技能效果!C:C,MATCH(技能效果等级!B1437,技能效果!B:B,0))</f>
        <v>典韦技能额外伤害</v>
      </c>
      <c r="D1437" s="96" t="s">
        <v>873</v>
      </c>
      <c r="E1437" s="95">
        <v>10</v>
      </c>
      <c r="F1437" s="95">
        <f>INDEX(技能效果!H:H,MATCH(技能效果等级!B1437,技能效果!B:B,0))</f>
        <v>1014</v>
      </c>
      <c r="G1437" s="95">
        <f>IF(INDEX(技能效果!K:K,MATCH(B1437,技能效果!B:B,0))=0,INDEX(技能效果!I:I,MATCH(技能效果等级!B1437,技能效果!B:B,0)),INDEX(技能效果!I:I,MATCH(技能效果等级!B1437,技能效果!B:B,0))*VLOOKUP(E1437,技能数值计算!$C$19:$D$28,2,FALSE))</f>
        <v>0.15</v>
      </c>
      <c r="H1437" s="95">
        <f>INDEX(技能效果!J:J,MATCH(技能效果等级!B1437,技能效果!B:B,0))</f>
        <v>0</v>
      </c>
      <c r="I1437" s="97"/>
      <c r="J1437" s="97"/>
      <c r="K1437" s="97"/>
      <c r="L1437" s="97"/>
      <c r="M1437" s="97"/>
      <c r="N1437" s="96" t="str">
        <f>IF(INDEX(技能效果!L:L,MATCH(技能效果等级!B1437,技能效果!B:B,0))="","",INDEX(技能效果!L:L,MATCH(技能效果等级!B1437,技能效果!B:B,0)))</f>
        <v/>
      </c>
      <c r="O1437" s="95">
        <f>IF(INDEX(技能效果!N:N,MATCH(B1437,技能效果!B:B,0))=0,INDEX(技能效果!M:M,MATCH(技能效果等级!B1437,技能效果!B:B,0)),INDEX(技能效果!M:M,MATCH(技能效果等级!B1437,技能效果!B:B,0))*VLOOKUP(E1437,技能数值计算!$C$19:$D$28,2,FALSE))</f>
        <v>0</v>
      </c>
      <c r="P1437" s="97"/>
      <c r="Q1437" s="97"/>
      <c r="R1437" s="95" t="str">
        <f>IF(INDEX(技能效果!O:O,MATCH(技能效果等级!B1437,技能效果!B:B,0))="","",INDEX(技能效果!O:O,MATCH(技能效果等级!B1437,技能效果!B:B,0)))</f>
        <v/>
      </c>
      <c r="S1437" s="97"/>
      <c r="T1437" s="97"/>
      <c r="U1437" s="97"/>
      <c r="V1437" s="96" t="str">
        <f>IF(INDEX(技能效果!AF:AF,MATCH(技能效果等级!B1437,技能效果!B:B,0))="","",INDEX(技能效果!AF:AF,MATCH(技能效果等级!B1437,技能效果!B:B,0)))</f>
        <v/>
      </c>
      <c r="W1437" s="95">
        <f t="shared" si="20"/>
        <v>134</v>
      </c>
      <c r="X1437" s="97"/>
      <c r="Y1437" s="97"/>
    </row>
    <row r="1438" spans="1:25" ht="16.5" x14ac:dyDescent="0.2">
      <c r="A1438" s="62">
        <v>1435</v>
      </c>
      <c r="B1438" s="95">
        <f>INDEX(技能效果!B:B,MATCH(技能效果等级!W1438,技能效果!AE:AE,0))</f>
        <v>130300311</v>
      </c>
      <c r="C1438" s="95" t="str">
        <f>INDEX(技能效果!C:C,MATCH(技能效果等级!B1438,技能效果!B:B,0))</f>
        <v>典韦专属武器效果</v>
      </c>
      <c r="D1438" s="96" t="s">
        <v>873</v>
      </c>
      <c r="E1438" s="95">
        <v>1</v>
      </c>
      <c r="F1438" s="95">
        <f>INDEX(技能效果!H:H,MATCH(技能效果等级!B1438,技能效果!B:B,0))</f>
        <v>4016</v>
      </c>
      <c r="G1438" s="95">
        <f>IF(INDEX(技能效果!K:K,MATCH(B1438,技能效果!B:B,0))=0,INDEX(技能效果!I:I,MATCH(技能效果等级!B1438,技能效果!B:B,0)),INDEX(技能效果!I:I,MATCH(技能效果等级!B1438,技能效果!B:B,0))*VLOOKUP(E1438,技能数值计算!$C$19:$D$28,2,FALSE))</f>
        <v>0.5</v>
      </c>
      <c r="H1438" s="95">
        <f>INDEX(技能效果!J:J,MATCH(技能效果等级!B1438,技能效果!B:B,0))</f>
        <v>0</v>
      </c>
      <c r="I1438" s="97"/>
      <c r="J1438" s="97"/>
      <c r="K1438" s="97"/>
      <c r="L1438" s="97"/>
      <c r="M1438" s="97"/>
      <c r="N1438" s="96" t="str">
        <f>IF(INDEX(技能效果!L:L,MATCH(技能效果等级!B1438,技能效果!B:B,0))="","",INDEX(技能效果!L:L,MATCH(技能效果等级!B1438,技能效果!B:B,0)))</f>
        <v/>
      </c>
      <c r="O1438" s="95">
        <f>IF(INDEX(技能效果!N:N,MATCH(B1438,技能效果!B:B,0))=0,INDEX(技能效果!M:M,MATCH(技能效果等级!B1438,技能效果!B:B,0)),INDEX(技能效果!M:M,MATCH(技能效果等级!B1438,技能效果!B:B,0))*VLOOKUP(E1438,技能数值计算!$C$19:$D$28,2,FALSE))</f>
        <v>0</v>
      </c>
      <c r="P1438" s="97"/>
      <c r="Q1438" s="97"/>
      <c r="R1438" s="95" t="str">
        <f>IF(INDEX(技能效果!O:O,MATCH(技能效果等级!B1438,技能效果!B:B,0))="","",INDEX(技能效果!O:O,MATCH(技能效果等级!B1438,技能效果!B:B,0)))</f>
        <v/>
      </c>
      <c r="S1438" s="97"/>
      <c r="T1438" s="97"/>
      <c r="U1438" s="97"/>
      <c r="V1438" s="96" t="str">
        <f>IF(INDEX(技能效果!AF:AF,MATCH(技能效果等级!B1438,技能效果!B:B,0))="","",INDEX(技能效果!AF:AF,MATCH(技能效果等级!B1438,技能效果!B:B,0)))</f>
        <v>提升天赋技能暴击伤害x%</v>
      </c>
      <c r="W1438" s="95">
        <f t="shared" si="20"/>
        <v>135</v>
      </c>
      <c r="X1438" s="97"/>
      <c r="Y1438" s="97"/>
    </row>
    <row r="1439" spans="1:25" ht="16.5" x14ac:dyDescent="0.2">
      <c r="A1439" s="62">
        <v>1436</v>
      </c>
      <c r="B1439" s="95">
        <f>INDEX(技能效果!B:B,MATCH(技能效果等级!W1439,技能效果!AE:AE,0))</f>
        <v>130300311</v>
      </c>
      <c r="C1439" s="95" t="str">
        <f>INDEX(技能效果!C:C,MATCH(技能效果等级!B1439,技能效果!B:B,0))</f>
        <v>典韦专属武器效果</v>
      </c>
      <c r="D1439" s="96" t="s">
        <v>873</v>
      </c>
      <c r="E1439" s="95">
        <v>2</v>
      </c>
      <c r="F1439" s="95">
        <f>INDEX(技能效果!H:H,MATCH(技能效果等级!B1439,技能效果!B:B,0))</f>
        <v>4016</v>
      </c>
      <c r="G1439" s="95">
        <f>IF(INDEX(技能效果!K:K,MATCH(B1439,技能效果!B:B,0))=0,INDEX(技能效果!I:I,MATCH(技能效果等级!B1439,技能效果!B:B,0)),INDEX(技能效果!I:I,MATCH(技能效果等级!B1439,技能效果!B:B,0))*VLOOKUP(E1439,技能数值计算!$C$19:$D$28,2,FALSE))</f>
        <v>0.5</v>
      </c>
      <c r="H1439" s="95">
        <f>INDEX(技能效果!J:J,MATCH(技能效果等级!B1439,技能效果!B:B,0))</f>
        <v>0</v>
      </c>
      <c r="I1439" s="97"/>
      <c r="J1439" s="97"/>
      <c r="K1439" s="97"/>
      <c r="L1439" s="97"/>
      <c r="M1439" s="97"/>
      <c r="N1439" s="96" t="str">
        <f>IF(INDEX(技能效果!L:L,MATCH(技能效果等级!B1439,技能效果!B:B,0))="","",INDEX(技能效果!L:L,MATCH(技能效果等级!B1439,技能效果!B:B,0)))</f>
        <v/>
      </c>
      <c r="O1439" s="95">
        <f>IF(INDEX(技能效果!N:N,MATCH(B1439,技能效果!B:B,0))=0,INDEX(技能效果!M:M,MATCH(技能效果等级!B1439,技能效果!B:B,0)),INDEX(技能效果!M:M,MATCH(技能效果等级!B1439,技能效果!B:B,0))*VLOOKUP(E1439,技能数值计算!$C$19:$D$28,2,FALSE))</f>
        <v>0</v>
      </c>
      <c r="P1439" s="97"/>
      <c r="Q1439" s="97"/>
      <c r="R1439" s="95" t="str">
        <f>IF(INDEX(技能效果!O:O,MATCH(技能效果等级!B1439,技能效果!B:B,0))="","",INDEX(技能效果!O:O,MATCH(技能效果等级!B1439,技能效果!B:B,0)))</f>
        <v/>
      </c>
      <c r="S1439" s="97"/>
      <c r="T1439" s="97"/>
      <c r="U1439" s="97"/>
      <c r="V1439" s="96" t="str">
        <f>IF(INDEX(技能效果!AF:AF,MATCH(技能效果等级!B1439,技能效果!B:B,0))="","",INDEX(技能效果!AF:AF,MATCH(技能效果等级!B1439,技能效果!B:B,0)))</f>
        <v>提升天赋技能暴击伤害x%</v>
      </c>
      <c r="W1439" s="95">
        <f t="shared" si="20"/>
        <v>135</v>
      </c>
      <c r="X1439" s="97"/>
      <c r="Y1439" s="97"/>
    </row>
    <row r="1440" spans="1:25" ht="16.5" x14ac:dyDescent="0.2">
      <c r="A1440" s="62">
        <v>1437</v>
      </c>
      <c r="B1440" s="95">
        <f>INDEX(技能效果!B:B,MATCH(技能效果等级!W1440,技能效果!AE:AE,0))</f>
        <v>130300311</v>
      </c>
      <c r="C1440" s="95" t="str">
        <f>INDEX(技能效果!C:C,MATCH(技能效果等级!B1440,技能效果!B:B,0))</f>
        <v>典韦专属武器效果</v>
      </c>
      <c r="D1440" s="96" t="s">
        <v>873</v>
      </c>
      <c r="E1440" s="95">
        <v>3</v>
      </c>
      <c r="F1440" s="95">
        <f>INDEX(技能效果!H:H,MATCH(技能效果等级!B1440,技能效果!B:B,0))</f>
        <v>4016</v>
      </c>
      <c r="G1440" s="95">
        <f>IF(INDEX(技能效果!K:K,MATCH(B1440,技能效果!B:B,0))=0,INDEX(技能效果!I:I,MATCH(技能效果等级!B1440,技能效果!B:B,0)),INDEX(技能效果!I:I,MATCH(技能效果等级!B1440,技能效果!B:B,0))*VLOOKUP(E1440,技能数值计算!$C$19:$D$28,2,FALSE))</f>
        <v>0.5</v>
      </c>
      <c r="H1440" s="95">
        <f>INDEX(技能效果!J:J,MATCH(技能效果等级!B1440,技能效果!B:B,0))</f>
        <v>0</v>
      </c>
      <c r="I1440" s="97"/>
      <c r="J1440" s="97"/>
      <c r="K1440" s="97"/>
      <c r="L1440" s="97"/>
      <c r="M1440" s="97"/>
      <c r="N1440" s="96" t="str">
        <f>IF(INDEX(技能效果!L:L,MATCH(技能效果等级!B1440,技能效果!B:B,0))="","",INDEX(技能效果!L:L,MATCH(技能效果等级!B1440,技能效果!B:B,0)))</f>
        <v/>
      </c>
      <c r="O1440" s="95">
        <f>IF(INDEX(技能效果!N:N,MATCH(B1440,技能效果!B:B,0))=0,INDEX(技能效果!M:M,MATCH(技能效果等级!B1440,技能效果!B:B,0)),INDEX(技能效果!M:M,MATCH(技能效果等级!B1440,技能效果!B:B,0))*VLOOKUP(E1440,技能数值计算!$C$19:$D$28,2,FALSE))</f>
        <v>0</v>
      </c>
      <c r="P1440" s="97"/>
      <c r="Q1440" s="97"/>
      <c r="R1440" s="95" t="str">
        <f>IF(INDEX(技能效果!O:O,MATCH(技能效果等级!B1440,技能效果!B:B,0))="","",INDEX(技能效果!O:O,MATCH(技能效果等级!B1440,技能效果!B:B,0)))</f>
        <v/>
      </c>
      <c r="S1440" s="97"/>
      <c r="T1440" s="97"/>
      <c r="U1440" s="97"/>
      <c r="V1440" s="96" t="str">
        <f>IF(INDEX(技能效果!AF:AF,MATCH(技能效果等级!B1440,技能效果!B:B,0))="","",INDEX(技能效果!AF:AF,MATCH(技能效果等级!B1440,技能效果!B:B,0)))</f>
        <v>提升天赋技能暴击伤害x%</v>
      </c>
      <c r="W1440" s="95">
        <f t="shared" si="20"/>
        <v>135</v>
      </c>
      <c r="X1440" s="97"/>
      <c r="Y1440" s="97"/>
    </row>
    <row r="1441" spans="1:25" ht="16.5" x14ac:dyDescent="0.2">
      <c r="A1441" s="62">
        <v>1438</v>
      </c>
      <c r="B1441" s="95">
        <f>INDEX(技能效果!B:B,MATCH(技能效果等级!W1441,技能效果!AE:AE,0))</f>
        <v>130300311</v>
      </c>
      <c r="C1441" s="95" t="str">
        <f>INDEX(技能效果!C:C,MATCH(技能效果等级!B1441,技能效果!B:B,0))</f>
        <v>典韦专属武器效果</v>
      </c>
      <c r="D1441" s="96" t="s">
        <v>873</v>
      </c>
      <c r="E1441" s="95">
        <v>4</v>
      </c>
      <c r="F1441" s="95">
        <f>INDEX(技能效果!H:H,MATCH(技能效果等级!B1441,技能效果!B:B,0))</f>
        <v>4016</v>
      </c>
      <c r="G1441" s="95">
        <f>IF(INDEX(技能效果!K:K,MATCH(B1441,技能效果!B:B,0))=0,INDEX(技能效果!I:I,MATCH(技能效果等级!B1441,技能效果!B:B,0)),INDEX(技能效果!I:I,MATCH(技能效果等级!B1441,技能效果!B:B,0))*VLOOKUP(E1441,技能数值计算!$C$19:$D$28,2,FALSE))</f>
        <v>0.5</v>
      </c>
      <c r="H1441" s="95">
        <f>INDEX(技能效果!J:J,MATCH(技能效果等级!B1441,技能效果!B:B,0))</f>
        <v>0</v>
      </c>
      <c r="I1441" s="97"/>
      <c r="J1441" s="97"/>
      <c r="K1441" s="97"/>
      <c r="L1441" s="97"/>
      <c r="M1441" s="97"/>
      <c r="N1441" s="96" t="str">
        <f>IF(INDEX(技能效果!L:L,MATCH(技能效果等级!B1441,技能效果!B:B,0))="","",INDEX(技能效果!L:L,MATCH(技能效果等级!B1441,技能效果!B:B,0)))</f>
        <v/>
      </c>
      <c r="O1441" s="95">
        <f>IF(INDEX(技能效果!N:N,MATCH(B1441,技能效果!B:B,0))=0,INDEX(技能效果!M:M,MATCH(技能效果等级!B1441,技能效果!B:B,0)),INDEX(技能效果!M:M,MATCH(技能效果等级!B1441,技能效果!B:B,0))*VLOOKUP(E1441,技能数值计算!$C$19:$D$28,2,FALSE))</f>
        <v>0</v>
      </c>
      <c r="P1441" s="97"/>
      <c r="Q1441" s="97"/>
      <c r="R1441" s="95" t="str">
        <f>IF(INDEX(技能效果!O:O,MATCH(技能效果等级!B1441,技能效果!B:B,0))="","",INDEX(技能效果!O:O,MATCH(技能效果等级!B1441,技能效果!B:B,0)))</f>
        <v/>
      </c>
      <c r="S1441" s="97"/>
      <c r="T1441" s="97"/>
      <c r="U1441" s="97"/>
      <c r="V1441" s="96" t="str">
        <f>IF(INDEX(技能效果!AF:AF,MATCH(技能效果等级!B1441,技能效果!B:B,0))="","",INDEX(技能效果!AF:AF,MATCH(技能效果等级!B1441,技能效果!B:B,0)))</f>
        <v>提升天赋技能暴击伤害x%</v>
      </c>
      <c r="W1441" s="95">
        <f t="shared" si="20"/>
        <v>135</v>
      </c>
      <c r="X1441" s="97"/>
      <c r="Y1441" s="97"/>
    </row>
    <row r="1442" spans="1:25" ht="16.5" x14ac:dyDescent="0.2">
      <c r="A1442" s="62">
        <v>1439</v>
      </c>
      <c r="B1442" s="95">
        <f>INDEX(技能效果!B:B,MATCH(技能效果等级!W1442,技能效果!AE:AE,0))</f>
        <v>130300311</v>
      </c>
      <c r="C1442" s="95" t="str">
        <f>INDEX(技能效果!C:C,MATCH(技能效果等级!B1442,技能效果!B:B,0))</f>
        <v>典韦专属武器效果</v>
      </c>
      <c r="D1442" s="96" t="s">
        <v>873</v>
      </c>
      <c r="E1442" s="95">
        <v>5</v>
      </c>
      <c r="F1442" s="95">
        <f>INDEX(技能效果!H:H,MATCH(技能效果等级!B1442,技能效果!B:B,0))</f>
        <v>4016</v>
      </c>
      <c r="G1442" s="95">
        <f>IF(INDEX(技能效果!K:K,MATCH(B1442,技能效果!B:B,0))=0,INDEX(技能效果!I:I,MATCH(技能效果等级!B1442,技能效果!B:B,0)),INDEX(技能效果!I:I,MATCH(技能效果等级!B1442,技能效果!B:B,0))*VLOOKUP(E1442,技能数值计算!$C$19:$D$28,2,FALSE))</f>
        <v>0.5</v>
      </c>
      <c r="H1442" s="95">
        <f>INDEX(技能效果!J:J,MATCH(技能效果等级!B1442,技能效果!B:B,0))</f>
        <v>0</v>
      </c>
      <c r="I1442" s="97"/>
      <c r="J1442" s="97"/>
      <c r="K1442" s="97"/>
      <c r="L1442" s="97"/>
      <c r="M1442" s="97"/>
      <c r="N1442" s="96" t="str">
        <f>IF(INDEX(技能效果!L:L,MATCH(技能效果等级!B1442,技能效果!B:B,0))="","",INDEX(技能效果!L:L,MATCH(技能效果等级!B1442,技能效果!B:B,0)))</f>
        <v/>
      </c>
      <c r="O1442" s="95">
        <f>IF(INDEX(技能效果!N:N,MATCH(B1442,技能效果!B:B,0))=0,INDEX(技能效果!M:M,MATCH(技能效果等级!B1442,技能效果!B:B,0)),INDEX(技能效果!M:M,MATCH(技能效果等级!B1442,技能效果!B:B,0))*VLOOKUP(E1442,技能数值计算!$C$19:$D$28,2,FALSE))</f>
        <v>0</v>
      </c>
      <c r="P1442" s="97"/>
      <c r="Q1442" s="97"/>
      <c r="R1442" s="95" t="str">
        <f>IF(INDEX(技能效果!O:O,MATCH(技能效果等级!B1442,技能效果!B:B,0))="","",INDEX(技能效果!O:O,MATCH(技能效果等级!B1442,技能效果!B:B,0)))</f>
        <v/>
      </c>
      <c r="S1442" s="97"/>
      <c r="T1442" s="97"/>
      <c r="U1442" s="97"/>
      <c r="V1442" s="96" t="str">
        <f>IF(INDEX(技能效果!AF:AF,MATCH(技能效果等级!B1442,技能效果!B:B,0))="","",INDEX(技能效果!AF:AF,MATCH(技能效果等级!B1442,技能效果!B:B,0)))</f>
        <v>提升天赋技能暴击伤害x%</v>
      </c>
      <c r="W1442" s="95">
        <f t="shared" si="20"/>
        <v>135</v>
      </c>
      <c r="X1442" s="97"/>
      <c r="Y1442" s="97"/>
    </row>
    <row r="1443" spans="1:25" ht="16.5" x14ac:dyDescent="0.2">
      <c r="A1443" s="62">
        <v>1440</v>
      </c>
      <c r="B1443" s="95">
        <f>INDEX(技能效果!B:B,MATCH(技能效果等级!W1443,技能效果!AE:AE,0))</f>
        <v>130300311</v>
      </c>
      <c r="C1443" s="95" t="str">
        <f>INDEX(技能效果!C:C,MATCH(技能效果等级!B1443,技能效果!B:B,0))</f>
        <v>典韦专属武器效果</v>
      </c>
      <c r="D1443" s="96" t="s">
        <v>873</v>
      </c>
      <c r="E1443" s="95">
        <v>6</v>
      </c>
      <c r="F1443" s="95">
        <f>INDEX(技能效果!H:H,MATCH(技能效果等级!B1443,技能效果!B:B,0))</f>
        <v>4016</v>
      </c>
      <c r="G1443" s="95">
        <f>IF(INDEX(技能效果!K:K,MATCH(B1443,技能效果!B:B,0))=0,INDEX(技能效果!I:I,MATCH(技能效果等级!B1443,技能效果!B:B,0)),INDEX(技能效果!I:I,MATCH(技能效果等级!B1443,技能效果!B:B,0))*VLOOKUP(E1443,技能数值计算!$C$19:$D$28,2,FALSE))</f>
        <v>0.5</v>
      </c>
      <c r="H1443" s="95">
        <f>INDEX(技能效果!J:J,MATCH(技能效果等级!B1443,技能效果!B:B,0))</f>
        <v>0</v>
      </c>
      <c r="I1443" s="97"/>
      <c r="J1443" s="97"/>
      <c r="K1443" s="97"/>
      <c r="L1443" s="97"/>
      <c r="M1443" s="97"/>
      <c r="N1443" s="96" t="str">
        <f>IF(INDEX(技能效果!L:L,MATCH(技能效果等级!B1443,技能效果!B:B,0))="","",INDEX(技能效果!L:L,MATCH(技能效果等级!B1443,技能效果!B:B,0)))</f>
        <v/>
      </c>
      <c r="O1443" s="95">
        <f>IF(INDEX(技能效果!N:N,MATCH(B1443,技能效果!B:B,0))=0,INDEX(技能效果!M:M,MATCH(技能效果等级!B1443,技能效果!B:B,0)),INDEX(技能效果!M:M,MATCH(技能效果等级!B1443,技能效果!B:B,0))*VLOOKUP(E1443,技能数值计算!$C$19:$D$28,2,FALSE))</f>
        <v>0</v>
      </c>
      <c r="P1443" s="97"/>
      <c r="Q1443" s="97"/>
      <c r="R1443" s="95" t="str">
        <f>IF(INDEX(技能效果!O:O,MATCH(技能效果等级!B1443,技能效果!B:B,0))="","",INDEX(技能效果!O:O,MATCH(技能效果等级!B1443,技能效果!B:B,0)))</f>
        <v/>
      </c>
      <c r="S1443" s="97"/>
      <c r="T1443" s="97"/>
      <c r="U1443" s="97"/>
      <c r="V1443" s="96" t="str">
        <f>IF(INDEX(技能效果!AF:AF,MATCH(技能效果等级!B1443,技能效果!B:B,0))="","",INDEX(技能效果!AF:AF,MATCH(技能效果等级!B1443,技能效果!B:B,0)))</f>
        <v>提升天赋技能暴击伤害x%</v>
      </c>
      <c r="W1443" s="95">
        <f t="shared" si="20"/>
        <v>135</v>
      </c>
      <c r="X1443" s="97"/>
      <c r="Y1443" s="97"/>
    </row>
    <row r="1444" spans="1:25" ht="16.5" x14ac:dyDescent="0.2">
      <c r="A1444" s="62">
        <v>1441</v>
      </c>
      <c r="B1444" s="95">
        <f>INDEX(技能效果!B:B,MATCH(技能效果等级!W1444,技能效果!AE:AE,0))</f>
        <v>130300311</v>
      </c>
      <c r="C1444" s="95" t="str">
        <f>INDEX(技能效果!C:C,MATCH(技能效果等级!B1444,技能效果!B:B,0))</f>
        <v>典韦专属武器效果</v>
      </c>
      <c r="D1444" s="96" t="s">
        <v>873</v>
      </c>
      <c r="E1444" s="95">
        <v>7</v>
      </c>
      <c r="F1444" s="95">
        <f>INDEX(技能效果!H:H,MATCH(技能效果等级!B1444,技能效果!B:B,0))</f>
        <v>4016</v>
      </c>
      <c r="G1444" s="95">
        <f>IF(INDEX(技能效果!K:K,MATCH(B1444,技能效果!B:B,0))=0,INDEX(技能效果!I:I,MATCH(技能效果等级!B1444,技能效果!B:B,0)),INDEX(技能效果!I:I,MATCH(技能效果等级!B1444,技能效果!B:B,0))*VLOOKUP(E1444,技能数值计算!$C$19:$D$28,2,FALSE))</f>
        <v>0.5</v>
      </c>
      <c r="H1444" s="95">
        <f>INDEX(技能效果!J:J,MATCH(技能效果等级!B1444,技能效果!B:B,0))</f>
        <v>0</v>
      </c>
      <c r="I1444" s="97"/>
      <c r="J1444" s="97"/>
      <c r="K1444" s="97"/>
      <c r="L1444" s="97"/>
      <c r="M1444" s="97"/>
      <c r="N1444" s="96" t="str">
        <f>IF(INDEX(技能效果!L:L,MATCH(技能效果等级!B1444,技能效果!B:B,0))="","",INDEX(技能效果!L:L,MATCH(技能效果等级!B1444,技能效果!B:B,0)))</f>
        <v/>
      </c>
      <c r="O1444" s="95">
        <f>IF(INDEX(技能效果!N:N,MATCH(B1444,技能效果!B:B,0))=0,INDEX(技能效果!M:M,MATCH(技能效果等级!B1444,技能效果!B:B,0)),INDEX(技能效果!M:M,MATCH(技能效果等级!B1444,技能效果!B:B,0))*VLOOKUP(E1444,技能数值计算!$C$19:$D$28,2,FALSE))</f>
        <v>0</v>
      </c>
      <c r="P1444" s="97"/>
      <c r="Q1444" s="97"/>
      <c r="R1444" s="95" t="str">
        <f>IF(INDEX(技能效果!O:O,MATCH(技能效果等级!B1444,技能效果!B:B,0))="","",INDEX(技能效果!O:O,MATCH(技能效果等级!B1444,技能效果!B:B,0)))</f>
        <v/>
      </c>
      <c r="S1444" s="97"/>
      <c r="T1444" s="97"/>
      <c r="U1444" s="97"/>
      <c r="V1444" s="96" t="str">
        <f>IF(INDEX(技能效果!AF:AF,MATCH(技能效果等级!B1444,技能效果!B:B,0))="","",INDEX(技能效果!AF:AF,MATCH(技能效果等级!B1444,技能效果!B:B,0)))</f>
        <v>提升天赋技能暴击伤害x%</v>
      </c>
      <c r="W1444" s="95">
        <f t="shared" si="20"/>
        <v>135</v>
      </c>
      <c r="X1444" s="97"/>
      <c r="Y1444" s="97"/>
    </row>
    <row r="1445" spans="1:25" ht="16.5" x14ac:dyDescent="0.2">
      <c r="A1445" s="62">
        <v>1442</v>
      </c>
      <c r="B1445" s="95">
        <f>INDEX(技能效果!B:B,MATCH(技能效果等级!W1445,技能效果!AE:AE,0))</f>
        <v>130300311</v>
      </c>
      <c r="C1445" s="95" t="str">
        <f>INDEX(技能效果!C:C,MATCH(技能效果等级!B1445,技能效果!B:B,0))</f>
        <v>典韦专属武器效果</v>
      </c>
      <c r="D1445" s="96" t="s">
        <v>873</v>
      </c>
      <c r="E1445" s="95">
        <v>8</v>
      </c>
      <c r="F1445" s="95">
        <f>INDEX(技能效果!H:H,MATCH(技能效果等级!B1445,技能效果!B:B,0))</f>
        <v>4016</v>
      </c>
      <c r="G1445" s="95">
        <f>IF(INDEX(技能效果!K:K,MATCH(B1445,技能效果!B:B,0))=0,INDEX(技能效果!I:I,MATCH(技能效果等级!B1445,技能效果!B:B,0)),INDEX(技能效果!I:I,MATCH(技能效果等级!B1445,技能效果!B:B,0))*VLOOKUP(E1445,技能数值计算!$C$19:$D$28,2,FALSE))</f>
        <v>0.5</v>
      </c>
      <c r="H1445" s="95">
        <f>INDEX(技能效果!J:J,MATCH(技能效果等级!B1445,技能效果!B:B,0))</f>
        <v>0</v>
      </c>
      <c r="I1445" s="97"/>
      <c r="J1445" s="97"/>
      <c r="K1445" s="97"/>
      <c r="L1445" s="97"/>
      <c r="M1445" s="97"/>
      <c r="N1445" s="96" t="str">
        <f>IF(INDEX(技能效果!L:L,MATCH(技能效果等级!B1445,技能效果!B:B,0))="","",INDEX(技能效果!L:L,MATCH(技能效果等级!B1445,技能效果!B:B,0)))</f>
        <v/>
      </c>
      <c r="O1445" s="95">
        <f>IF(INDEX(技能效果!N:N,MATCH(B1445,技能效果!B:B,0))=0,INDEX(技能效果!M:M,MATCH(技能效果等级!B1445,技能效果!B:B,0)),INDEX(技能效果!M:M,MATCH(技能效果等级!B1445,技能效果!B:B,0))*VLOOKUP(E1445,技能数值计算!$C$19:$D$28,2,FALSE))</f>
        <v>0</v>
      </c>
      <c r="P1445" s="97"/>
      <c r="Q1445" s="97"/>
      <c r="R1445" s="95" t="str">
        <f>IF(INDEX(技能效果!O:O,MATCH(技能效果等级!B1445,技能效果!B:B,0))="","",INDEX(技能效果!O:O,MATCH(技能效果等级!B1445,技能效果!B:B,0)))</f>
        <v/>
      </c>
      <c r="S1445" s="97"/>
      <c r="T1445" s="97"/>
      <c r="U1445" s="97"/>
      <c r="V1445" s="96" t="str">
        <f>IF(INDEX(技能效果!AF:AF,MATCH(技能效果等级!B1445,技能效果!B:B,0))="","",INDEX(技能效果!AF:AF,MATCH(技能效果等级!B1445,技能效果!B:B,0)))</f>
        <v>提升天赋技能暴击伤害x%</v>
      </c>
      <c r="W1445" s="95">
        <f t="shared" si="20"/>
        <v>135</v>
      </c>
      <c r="X1445" s="97"/>
      <c r="Y1445" s="97"/>
    </row>
    <row r="1446" spans="1:25" ht="16.5" x14ac:dyDescent="0.2">
      <c r="A1446" s="62">
        <v>1443</v>
      </c>
      <c r="B1446" s="95">
        <f>INDEX(技能效果!B:B,MATCH(技能效果等级!W1446,技能效果!AE:AE,0))</f>
        <v>130300311</v>
      </c>
      <c r="C1446" s="95" t="str">
        <f>INDEX(技能效果!C:C,MATCH(技能效果等级!B1446,技能效果!B:B,0))</f>
        <v>典韦专属武器效果</v>
      </c>
      <c r="D1446" s="96" t="s">
        <v>873</v>
      </c>
      <c r="E1446" s="95">
        <v>9</v>
      </c>
      <c r="F1446" s="95">
        <f>INDEX(技能效果!H:H,MATCH(技能效果等级!B1446,技能效果!B:B,0))</f>
        <v>4016</v>
      </c>
      <c r="G1446" s="95">
        <f>IF(INDEX(技能效果!K:K,MATCH(B1446,技能效果!B:B,0))=0,INDEX(技能效果!I:I,MATCH(技能效果等级!B1446,技能效果!B:B,0)),INDEX(技能效果!I:I,MATCH(技能效果等级!B1446,技能效果!B:B,0))*VLOOKUP(E1446,技能数值计算!$C$19:$D$28,2,FALSE))</f>
        <v>0.5</v>
      </c>
      <c r="H1446" s="95">
        <f>INDEX(技能效果!J:J,MATCH(技能效果等级!B1446,技能效果!B:B,0))</f>
        <v>0</v>
      </c>
      <c r="I1446" s="97"/>
      <c r="J1446" s="97"/>
      <c r="K1446" s="97"/>
      <c r="L1446" s="97"/>
      <c r="M1446" s="97"/>
      <c r="N1446" s="96" t="str">
        <f>IF(INDEX(技能效果!L:L,MATCH(技能效果等级!B1446,技能效果!B:B,0))="","",INDEX(技能效果!L:L,MATCH(技能效果等级!B1446,技能效果!B:B,0)))</f>
        <v/>
      </c>
      <c r="O1446" s="95">
        <f>IF(INDEX(技能效果!N:N,MATCH(B1446,技能效果!B:B,0))=0,INDEX(技能效果!M:M,MATCH(技能效果等级!B1446,技能效果!B:B,0)),INDEX(技能效果!M:M,MATCH(技能效果等级!B1446,技能效果!B:B,0))*VLOOKUP(E1446,技能数值计算!$C$19:$D$28,2,FALSE))</f>
        <v>0</v>
      </c>
      <c r="P1446" s="97"/>
      <c r="Q1446" s="97"/>
      <c r="R1446" s="95" t="str">
        <f>IF(INDEX(技能效果!O:O,MATCH(技能效果等级!B1446,技能效果!B:B,0))="","",INDEX(技能效果!O:O,MATCH(技能效果等级!B1446,技能效果!B:B,0)))</f>
        <v/>
      </c>
      <c r="S1446" s="97"/>
      <c r="T1446" s="97"/>
      <c r="U1446" s="97"/>
      <c r="V1446" s="96" t="str">
        <f>IF(INDEX(技能效果!AF:AF,MATCH(技能效果等级!B1446,技能效果!B:B,0))="","",INDEX(技能效果!AF:AF,MATCH(技能效果等级!B1446,技能效果!B:B,0)))</f>
        <v>提升天赋技能暴击伤害x%</v>
      </c>
      <c r="W1446" s="95">
        <f t="shared" si="20"/>
        <v>135</v>
      </c>
      <c r="X1446" s="97"/>
      <c r="Y1446" s="97"/>
    </row>
    <row r="1447" spans="1:25" ht="16.5" x14ac:dyDescent="0.2">
      <c r="A1447" s="62">
        <v>1444</v>
      </c>
      <c r="B1447" s="95">
        <f>INDEX(技能效果!B:B,MATCH(技能效果等级!W1447,技能效果!AE:AE,0))</f>
        <v>130300311</v>
      </c>
      <c r="C1447" s="95" t="str">
        <f>INDEX(技能效果!C:C,MATCH(技能效果等级!B1447,技能效果!B:B,0))</f>
        <v>典韦专属武器效果</v>
      </c>
      <c r="D1447" s="96" t="s">
        <v>873</v>
      </c>
      <c r="E1447" s="95">
        <v>10</v>
      </c>
      <c r="F1447" s="95">
        <f>INDEX(技能效果!H:H,MATCH(技能效果等级!B1447,技能效果!B:B,0))</f>
        <v>4016</v>
      </c>
      <c r="G1447" s="95">
        <f>IF(INDEX(技能效果!K:K,MATCH(B1447,技能效果!B:B,0))=0,INDEX(技能效果!I:I,MATCH(技能效果等级!B1447,技能效果!B:B,0)),INDEX(技能效果!I:I,MATCH(技能效果等级!B1447,技能效果!B:B,0))*VLOOKUP(E1447,技能数值计算!$C$19:$D$28,2,FALSE))</f>
        <v>0.5</v>
      </c>
      <c r="H1447" s="95">
        <f>INDEX(技能效果!J:J,MATCH(技能效果等级!B1447,技能效果!B:B,0))</f>
        <v>0</v>
      </c>
      <c r="I1447" s="97"/>
      <c r="J1447" s="97"/>
      <c r="K1447" s="97"/>
      <c r="L1447" s="97"/>
      <c r="M1447" s="97"/>
      <c r="N1447" s="96" t="str">
        <f>IF(INDEX(技能效果!L:L,MATCH(技能效果等级!B1447,技能效果!B:B,0))="","",INDEX(技能效果!L:L,MATCH(技能效果等级!B1447,技能效果!B:B,0)))</f>
        <v/>
      </c>
      <c r="O1447" s="95">
        <f>IF(INDEX(技能效果!N:N,MATCH(B1447,技能效果!B:B,0))=0,INDEX(技能效果!M:M,MATCH(技能效果等级!B1447,技能效果!B:B,0)),INDEX(技能效果!M:M,MATCH(技能效果等级!B1447,技能效果!B:B,0))*VLOOKUP(E1447,技能数值计算!$C$19:$D$28,2,FALSE))</f>
        <v>0</v>
      </c>
      <c r="P1447" s="97"/>
      <c r="Q1447" s="97"/>
      <c r="R1447" s="95" t="str">
        <f>IF(INDEX(技能效果!O:O,MATCH(技能效果等级!B1447,技能效果!B:B,0))="","",INDEX(技能效果!O:O,MATCH(技能效果等级!B1447,技能效果!B:B,0)))</f>
        <v/>
      </c>
      <c r="S1447" s="97"/>
      <c r="T1447" s="97"/>
      <c r="U1447" s="97"/>
      <c r="V1447" s="96" t="str">
        <f>IF(INDEX(技能效果!AF:AF,MATCH(技能效果等级!B1447,技能效果!B:B,0))="","",INDEX(技能效果!AF:AF,MATCH(技能效果等级!B1447,技能效果!B:B,0)))</f>
        <v>提升天赋技能暴击伤害x%</v>
      </c>
      <c r="W1447" s="95">
        <f t="shared" si="20"/>
        <v>135</v>
      </c>
      <c r="X1447" s="97"/>
      <c r="Y1447" s="97"/>
    </row>
    <row r="1448" spans="1:25" ht="16.5" x14ac:dyDescent="0.2">
      <c r="A1448" s="62">
        <v>1445</v>
      </c>
      <c r="B1448" s="95">
        <f>INDEX(技能效果!B:B,MATCH(技能效果等级!W1448,技能效果!AE:AE,0))</f>
        <v>130300321</v>
      </c>
      <c r="C1448" s="95" t="str">
        <f>INDEX(技能效果!C:C,MATCH(技能效果等级!B1448,技能效果!B:B,0))</f>
        <v>典韦满星效果</v>
      </c>
      <c r="D1448" s="96" t="s">
        <v>873</v>
      </c>
      <c r="E1448" s="95">
        <v>1</v>
      </c>
      <c r="F1448" s="95">
        <f>INDEX(技能效果!H:H,MATCH(技能效果等级!B1448,技能效果!B:B,0))</f>
        <v>4019</v>
      </c>
      <c r="G1448" s="95">
        <f>IF(INDEX(技能效果!K:K,MATCH(B1448,技能效果!B:B,0))=0,INDEX(技能效果!I:I,MATCH(技能效果等级!B1448,技能效果!B:B,0)),INDEX(技能效果!I:I,MATCH(技能效果等级!B1448,技能效果!B:B,0))*VLOOKUP(E1448,技能数值计算!$C$19:$D$28,2,FALSE))</f>
        <v>0.3</v>
      </c>
      <c r="H1448" s="95">
        <f>INDEX(技能效果!J:J,MATCH(技能效果等级!B1448,技能效果!B:B,0))</f>
        <v>0</v>
      </c>
      <c r="I1448" s="97"/>
      <c r="J1448" s="97"/>
      <c r="K1448" s="97"/>
      <c r="L1448" s="97"/>
      <c r="M1448" s="97"/>
      <c r="N1448" s="96">
        <f>IF(INDEX(技能效果!L:L,MATCH(技能效果等级!B1448,技能效果!B:B,0))="","",INDEX(技能效果!L:L,MATCH(技能效果等级!B1448,技能效果!B:B,0)))</f>
        <v>116</v>
      </c>
      <c r="O1448" s="95">
        <f>IF(INDEX(技能效果!N:N,MATCH(B1448,技能效果!B:B,0))=0,INDEX(技能效果!M:M,MATCH(技能效果等级!B1448,技能效果!B:B,0)),INDEX(技能效果!M:M,MATCH(技能效果等级!B1448,技能效果!B:B,0))*VLOOKUP(E1448,技能数值计算!$C$19:$D$28,2,FALSE))</f>
        <v>0</v>
      </c>
      <c r="P1448" s="97"/>
      <c r="Q1448" s="97"/>
      <c r="R1448" s="95" t="str">
        <f>IF(INDEX(技能效果!O:O,MATCH(技能效果等级!B1448,技能效果!B:B,0))="","",INDEX(技能效果!O:O,MATCH(技能效果等级!B1448,技能效果!B:B,0)))</f>
        <v/>
      </c>
      <c r="S1448" s="97"/>
      <c r="T1448" s="97"/>
      <c r="U1448" s="97"/>
      <c r="V1448" s="96" t="str">
        <f>IF(INDEX(技能效果!AF:AF,MATCH(技能效果等级!B1448,技能效果!B:B,0))="","",INDEX(技能效果!AF:AF,MATCH(技能效果等级!B1448,技能效果!B:B,0)))</f>
        <v/>
      </c>
      <c r="W1448" s="95">
        <f t="shared" si="20"/>
        <v>136</v>
      </c>
      <c r="X1448" s="97"/>
      <c r="Y1448" s="97"/>
    </row>
    <row r="1449" spans="1:25" ht="16.5" x14ac:dyDescent="0.2">
      <c r="A1449" s="62">
        <v>1446</v>
      </c>
      <c r="B1449" s="95">
        <f>INDEX(技能效果!B:B,MATCH(技能效果等级!W1449,技能效果!AE:AE,0))</f>
        <v>130300321</v>
      </c>
      <c r="C1449" s="95" t="str">
        <f>INDEX(技能效果!C:C,MATCH(技能效果等级!B1449,技能效果!B:B,0))</f>
        <v>典韦满星效果</v>
      </c>
      <c r="D1449" s="96" t="s">
        <v>873</v>
      </c>
      <c r="E1449" s="95">
        <v>2</v>
      </c>
      <c r="F1449" s="95">
        <f>INDEX(技能效果!H:H,MATCH(技能效果等级!B1449,技能效果!B:B,0))</f>
        <v>4019</v>
      </c>
      <c r="G1449" s="95">
        <f>IF(INDEX(技能效果!K:K,MATCH(B1449,技能效果!B:B,0))=0,INDEX(技能效果!I:I,MATCH(技能效果等级!B1449,技能效果!B:B,0)),INDEX(技能效果!I:I,MATCH(技能效果等级!B1449,技能效果!B:B,0))*VLOOKUP(E1449,技能数值计算!$C$19:$D$28,2,FALSE))</f>
        <v>0.3</v>
      </c>
      <c r="H1449" s="95">
        <f>INDEX(技能效果!J:J,MATCH(技能效果等级!B1449,技能效果!B:B,0))</f>
        <v>0</v>
      </c>
      <c r="I1449" s="97"/>
      <c r="J1449" s="97"/>
      <c r="K1449" s="97"/>
      <c r="L1449" s="97"/>
      <c r="M1449" s="97"/>
      <c r="N1449" s="96">
        <f>IF(INDEX(技能效果!L:L,MATCH(技能效果等级!B1449,技能效果!B:B,0))="","",INDEX(技能效果!L:L,MATCH(技能效果等级!B1449,技能效果!B:B,0)))</f>
        <v>116</v>
      </c>
      <c r="O1449" s="95">
        <f>IF(INDEX(技能效果!N:N,MATCH(B1449,技能效果!B:B,0))=0,INDEX(技能效果!M:M,MATCH(技能效果等级!B1449,技能效果!B:B,0)),INDEX(技能效果!M:M,MATCH(技能效果等级!B1449,技能效果!B:B,0))*VLOOKUP(E1449,技能数值计算!$C$19:$D$28,2,FALSE))</f>
        <v>0</v>
      </c>
      <c r="P1449" s="97"/>
      <c r="Q1449" s="97"/>
      <c r="R1449" s="95" t="str">
        <f>IF(INDEX(技能效果!O:O,MATCH(技能效果等级!B1449,技能效果!B:B,0))="","",INDEX(技能效果!O:O,MATCH(技能效果等级!B1449,技能效果!B:B,0)))</f>
        <v/>
      </c>
      <c r="S1449" s="97"/>
      <c r="T1449" s="97"/>
      <c r="U1449" s="97"/>
      <c r="V1449" s="96" t="str">
        <f>IF(INDEX(技能效果!AF:AF,MATCH(技能效果等级!B1449,技能效果!B:B,0))="","",INDEX(技能效果!AF:AF,MATCH(技能效果等级!B1449,技能效果!B:B,0)))</f>
        <v/>
      </c>
      <c r="W1449" s="95">
        <f t="shared" si="20"/>
        <v>136</v>
      </c>
      <c r="X1449" s="97"/>
      <c r="Y1449" s="97"/>
    </row>
    <row r="1450" spans="1:25" ht="16.5" x14ac:dyDescent="0.2">
      <c r="A1450" s="62">
        <v>1447</v>
      </c>
      <c r="B1450" s="95">
        <f>INDEX(技能效果!B:B,MATCH(技能效果等级!W1450,技能效果!AE:AE,0))</f>
        <v>130300321</v>
      </c>
      <c r="C1450" s="95" t="str">
        <f>INDEX(技能效果!C:C,MATCH(技能效果等级!B1450,技能效果!B:B,0))</f>
        <v>典韦满星效果</v>
      </c>
      <c r="D1450" s="96" t="s">
        <v>873</v>
      </c>
      <c r="E1450" s="95">
        <v>3</v>
      </c>
      <c r="F1450" s="95">
        <f>INDEX(技能效果!H:H,MATCH(技能效果等级!B1450,技能效果!B:B,0))</f>
        <v>4019</v>
      </c>
      <c r="G1450" s="95">
        <f>IF(INDEX(技能效果!K:K,MATCH(B1450,技能效果!B:B,0))=0,INDEX(技能效果!I:I,MATCH(技能效果等级!B1450,技能效果!B:B,0)),INDEX(技能效果!I:I,MATCH(技能效果等级!B1450,技能效果!B:B,0))*VLOOKUP(E1450,技能数值计算!$C$19:$D$28,2,FALSE))</f>
        <v>0.3</v>
      </c>
      <c r="H1450" s="95">
        <f>INDEX(技能效果!J:J,MATCH(技能效果等级!B1450,技能效果!B:B,0))</f>
        <v>0</v>
      </c>
      <c r="I1450" s="97"/>
      <c r="J1450" s="97"/>
      <c r="K1450" s="97"/>
      <c r="L1450" s="97"/>
      <c r="M1450" s="97"/>
      <c r="N1450" s="96">
        <f>IF(INDEX(技能效果!L:L,MATCH(技能效果等级!B1450,技能效果!B:B,0))="","",INDEX(技能效果!L:L,MATCH(技能效果等级!B1450,技能效果!B:B,0)))</f>
        <v>116</v>
      </c>
      <c r="O1450" s="95">
        <f>IF(INDEX(技能效果!N:N,MATCH(B1450,技能效果!B:B,0))=0,INDEX(技能效果!M:M,MATCH(技能效果等级!B1450,技能效果!B:B,0)),INDEX(技能效果!M:M,MATCH(技能效果等级!B1450,技能效果!B:B,0))*VLOOKUP(E1450,技能数值计算!$C$19:$D$28,2,FALSE))</f>
        <v>0</v>
      </c>
      <c r="P1450" s="97"/>
      <c r="Q1450" s="97"/>
      <c r="R1450" s="95" t="str">
        <f>IF(INDEX(技能效果!O:O,MATCH(技能效果等级!B1450,技能效果!B:B,0))="","",INDEX(技能效果!O:O,MATCH(技能效果等级!B1450,技能效果!B:B,0)))</f>
        <v/>
      </c>
      <c r="S1450" s="97"/>
      <c r="T1450" s="97"/>
      <c r="U1450" s="97"/>
      <c r="V1450" s="96" t="str">
        <f>IF(INDEX(技能效果!AF:AF,MATCH(技能效果等级!B1450,技能效果!B:B,0))="","",INDEX(技能效果!AF:AF,MATCH(技能效果等级!B1450,技能效果!B:B,0)))</f>
        <v/>
      </c>
      <c r="W1450" s="95">
        <f t="shared" si="20"/>
        <v>136</v>
      </c>
      <c r="X1450" s="97"/>
      <c r="Y1450" s="97"/>
    </row>
    <row r="1451" spans="1:25" ht="16.5" x14ac:dyDescent="0.2">
      <c r="A1451" s="62">
        <v>1448</v>
      </c>
      <c r="B1451" s="95">
        <f>INDEX(技能效果!B:B,MATCH(技能效果等级!W1451,技能效果!AE:AE,0))</f>
        <v>130300321</v>
      </c>
      <c r="C1451" s="95" t="str">
        <f>INDEX(技能效果!C:C,MATCH(技能效果等级!B1451,技能效果!B:B,0))</f>
        <v>典韦满星效果</v>
      </c>
      <c r="D1451" s="96" t="s">
        <v>873</v>
      </c>
      <c r="E1451" s="95">
        <v>4</v>
      </c>
      <c r="F1451" s="95">
        <f>INDEX(技能效果!H:H,MATCH(技能效果等级!B1451,技能效果!B:B,0))</f>
        <v>4019</v>
      </c>
      <c r="G1451" s="95">
        <f>IF(INDEX(技能效果!K:K,MATCH(B1451,技能效果!B:B,0))=0,INDEX(技能效果!I:I,MATCH(技能效果等级!B1451,技能效果!B:B,0)),INDEX(技能效果!I:I,MATCH(技能效果等级!B1451,技能效果!B:B,0))*VLOOKUP(E1451,技能数值计算!$C$19:$D$28,2,FALSE))</f>
        <v>0.3</v>
      </c>
      <c r="H1451" s="95">
        <f>INDEX(技能效果!J:J,MATCH(技能效果等级!B1451,技能效果!B:B,0))</f>
        <v>0</v>
      </c>
      <c r="I1451" s="97"/>
      <c r="J1451" s="97"/>
      <c r="K1451" s="97"/>
      <c r="L1451" s="97"/>
      <c r="M1451" s="97"/>
      <c r="N1451" s="96">
        <f>IF(INDEX(技能效果!L:L,MATCH(技能效果等级!B1451,技能效果!B:B,0))="","",INDEX(技能效果!L:L,MATCH(技能效果等级!B1451,技能效果!B:B,0)))</f>
        <v>116</v>
      </c>
      <c r="O1451" s="95">
        <f>IF(INDEX(技能效果!N:N,MATCH(B1451,技能效果!B:B,0))=0,INDEX(技能效果!M:M,MATCH(技能效果等级!B1451,技能效果!B:B,0)),INDEX(技能效果!M:M,MATCH(技能效果等级!B1451,技能效果!B:B,0))*VLOOKUP(E1451,技能数值计算!$C$19:$D$28,2,FALSE))</f>
        <v>0</v>
      </c>
      <c r="P1451" s="97"/>
      <c r="Q1451" s="97"/>
      <c r="R1451" s="95" t="str">
        <f>IF(INDEX(技能效果!O:O,MATCH(技能效果等级!B1451,技能效果!B:B,0))="","",INDEX(技能效果!O:O,MATCH(技能效果等级!B1451,技能效果!B:B,0)))</f>
        <v/>
      </c>
      <c r="S1451" s="97"/>
      <c r="T1451" s="97"/>
      <c r="U1451" s="97"/>
      <c r="V1451" s="96" t="str">
        <f>IF(INDEX(技能效果!AF:AF,MATCH(技能效果等级!B1451,技能效果!B:B,0))="","",INDEX(技能效果!AF:AF,MATCH(技能效果等级!B1451,技能效果!B:B,0)))</f>
        <v/>
      </c>
      <c r="W1451" s="95">
        <f t="shared" si="20"/>
        <v>136</v>
      </c>
      <c r="X1451" s="97"/>
      <c r="Y1451" s="97"/>
    </row>
    <row r="1452" spans="1:25" ht="16.5" x14ac:dyDescent="0.2">
      <c r="A1452" s="62">
        <v>1449</v>
      </c>
      <c r="B1452" s="95">
        <f>INDEX(技能效果!B:B,MATCH(技能效果等级!W1452,技能效果!AE:AE,0))</f>
        <v>130300321</v>
      </c>
      <c r="C1452" s="95" t="str">
        <f>INDEX(技能效果!C:C,MATCH(技能效果等级!B1452,技能效果!B:B,0))</f>
        <v>典韦满星效果</v>
      </c>
      <c r="D1452" s="96" t="s">
        <v>873</v>
      </c>
      <c r="E1452" s="95">
        <v>5</v>
      </c>
      <c r="F1452" s="95">
        <f>INDEX(技能效果!H:H,MATCH(技能效果等级!B1452,技能效果!B:B,0))</f>
        <v>4019</v>
      </c>
      <c r="G1452" s="95">
        <f>IF(INDEX(技能效果!K:K,MATCH(B1452,技能效果!B:B,0))=0,INDEX(技能效果!I:I,MATCH(技能效果等级!B1452,技能效果!B:B,0)),INDEX(技能效果!I:I,MATCH(技能效果等级!B1452,技能效果!B:B,0))*VLOOKUP(E1452,技能数值计算!$C$19:$D$28,2,FALSE))</f>
        <v>0.3</v>
      </c>
      <c r="H1452" s="95">
        <f>INDEX(技能效果!J:J,MATCH(技能效果等级!B1452,技能效果!B:B,0))</f>
        <v>0</v>
      </c>
      <c r="I1452" s="97"/>
      <c r="J1452" s="97"/>
      <c r="K1452" s="97"/>
      <c r="L1452" s="97"/>
      <c r="M1452" s="97"/>
      <c r="N1452" s="96">
        <f>IF(INDEX(技能效果!L:L,MATCH(技能效果等级!B1452,技能效果!B:B,0))="","",INDEX(技能效果!L:L,MATCH(技能效果等级!B1452,技能效果!B:B,0)))</f>
        <v>116</v>
      </c>
      <c r="O1452" s="95">
        <f>IF(INDEX(技能效果!N:N,MATCH(B1452,技能效果!B:B,0))=0,INDEX(技能效果!M:M,MATCH(技能效果等级!B1452,技能效果!B:B,0)),INDEX(技能效果!M:M,MATCH(技能效果等级!B1452,技能效果!B:B,0))*VLOOKUP(E1452,技能数值计算!$C$19:$D$28,2,FALSE))</f>
        <v>0</v>
      </c>
      <c r="P1452" s="97"/>
      <c r="Q1452" s="97"/>
      <c r="R1452" s="95" t="str">
        <f>IF(INDEX(技能效果!O:O,MATCH(技能效果等级!B1452,技能效果!B:B,0))="","",INDEX(技能效果!O:O,MATCH(技能效果等级!B1452,技能效果!B:B,0)))</f>
        <v/>
      </c>
      <c r="S1452" s="97"/>
      <c r="T1452" s="97"/>
      <c r="U1452" s="97"/>
      <c r="V1452" s="96" t="str">
        <f>IF(INDEX(技能效果!AF:AF,MATCH(技能效果等级!B1452,技能效果!B:B,0))="","",INDEX(技能效果!AF:AF,MATCH(技能效果等级!B1452,技能效果!B:B,0)))</f>
        <v/>
      </c>
      <c r="W1452" s="95">
        <f t="shared" si="20"/>
        <v>136</v>
      </c>
      <c r="X1452" s="97"/>
      <c r="Y1452" s="97"/>
    </row>
    <row r="1453" spans="1:25" ht="16.5" x14ac:dyDescent="0.2">
      <c r="A1453" s="62">
        <v>1450</v>
      </c>
      <c r="B1453" s="95">
        <f>INDEX(技能效果!B:B,MATCH(技能效果等级!W1453,技能效果!AE:AE,0))</f>
        <v>130300321</v>
      </c>
      <c r="C1453" s="95" t="str">
        <f>INDEX(技能效果!C:C,MATCH(技能效果等级!B1453,技能效果!B:B,0))</f>
        <v>典韦满星效果</v>
      </c>
      <c r="D1453" s="96" t="s">
        <v>873</v>
      </c>
      <c r="E1453" s="95">
        <v>6</v>
      </c>
      <c r="F1453" s="95">
        <f>INDEX(技能效果!H:H,MATCH(技能效果等级!B1453,技能效果!B:B,0))</f>
        <v>4019</v>
      </c>
      <c r="G1453" s="95">
        <f>IF(INDEX(技能效果!K:K,MATCH(B1453,技能效果!B:B,0))=0,INDEX(技能效果!I:I,MATCH(技能效果等级!B1453,技能效果!B:B,0)),INDEX(技能效果!I:I,MATCH(技能效果等级!B1453,技能效果!B:B,0))*VLOOKUP(E1453,技能数值计算!$C$19:$D$28,2,FALSE))</f>
        <v>0.3</v>
      </c>
      <c r="H1453" s="95">
        <f>INDEX(技能效果!J:J,MATCH(技能效果等级!B1453,技能效果!B:B,0))</f>
        <v>0</v>
      </c>
      <c r="I1453" s="97"/>
      <c r="J1453" s="97"/>
      <c r="K1453" s="97"/>
      <c r="L1453" s="97"/>
      <c r="M1453" s="97"/>
      <c r="N1453" s="96">
        <f>IF(INDEX(技能效果!L:L,MATCH(技能效果等级!B1453,技能效果!B:B,0))="","",INDEX(技能效果!L:L,MATCH(技能效果等级!B1453,技能效果!B:B,0)))</f>
        <v>116</v>
      </c>
      <c r="O1453" s="95">
        <f>IF(INDEX(技能效果!N:N,MATCH(B1453,技能效果!B:B,0))=0,INDEX(技能效果!M:M,MATCH(技能效果等级!B1453,技能效果!B:B,0)),INDEX(技能效果!M:M,MATCH(技能效果等级!B1453,技能效果!B:B,0))*VLOOKUP(E1453,技能数值计算!$C$19:$D$28,2,FALSE))</f>
        <v>0</v>
      </c>
      <c r="P1453" s="97"/>
      <c r="Q1453" s="97"/>
      <c r="R1453" s="95" t="str">
        <f>IF(INDEX(技能效果!O:O,MATCH(技能效果等级!B1453,技能效果!B:B,0))="","",INDEX(技能效果!O:O,MATCH(技能效果等级!B1453,技能效果!B:B,0)))</f>
        <v/>
      </c>
      <c r="S1453" s="97"/>
      <c r="T1453" s="97"/>
      <c r="U1453" s="97"/>
      <c r="V1453" s="96" t="str">
        <f>IF(INDEX(技能效果!AF:AF,MATCH(技能效果等级!B1453,技能效果!B:B,0))="","",INDEX(技能效果!AF:AF,MATCH(技能效果等级!B1453,技能效果!B:B,0)))</f>
        <v/>
      </c>
      <c r="W1453" s="95">
        <f t="shared" ref="W1453:W1516" si="21">W1443+1</f>
        <v>136</v>
      </c>
      <c r="X1453" s="97"/>
      <c r="Y1453" s="97"/>
    </row>
    <row r="1454" spans="1:25" ht="16.5" x14ac:dyDescent="0.2">
      <c r="A1454" s="62">
        <v>1451</v>
      </c>
      <c r="B1454" s="95">
        <f>INDEX(技能效果!B:B,MATCH(技能效果等级!W1454,技能效果!AE:AE,0))</f>
        <v>130300321</v>
      </c>
      <c r="C1454" s="95" t="str">
        <f>INDEX(技能效果!C:C,MATCH(技能效果等级!B1454,技能效果!B:B,0))</f>
        <v>典韦满星效果</v>
      </c>
      <c r="D1454" s="96" t="s">
        <v>873</v>
      </c>
      <c r="E1454" s="95">
        <v>7</v>
      </c>
      <c r="F1454" s="95">
        <f>INDEX(技能效果!H:H,MATCH(技能效果等级!B1454,技能效果!B:B,0))</f>
        <v>4019</v>
      </c>
      <c r="G1454" s="95">
        <f>IF(INDEX(技能效果!K:K,MATCH(B1454,技能效果!B:B,0))=0,INDEX(技能效果!I:I,MATCH(技能效果等级!B1454,技能效果!B:B,0)),INDEX(技能效果!I:I,MATCH(技能效果等级!B1454,技能效果!B:B,0))*VLOOKUP(E1454,技能数值计算!$C$19:$D$28,2,FALSE))</f>
        <v>0.3</v>
      </c>
      <c r="H1454" s="95">
        <f>INDEX(技能效果!J:J,MATCH(技能效果等级!B1454,技能效果!B:B,0))</f>
        <v>0</v>
      </c>
      <c r="I1454" s="97"/>
      <c r="J1454" s="97"/>
      <c r="K1454" s="97"/>
      <c r="L1454" s="97"/>
      <c r="M1454" s="97"/>
      <c r="N1454" s="96">
        <f>IF(INDEX(技能效果!L:L,MATCH(技能效果等级!B1454,技能效果!B:B,0))="","",INDEX(技能效果!L:L,MATCH(技能效果等级!B1454,技能效果!B:B,0)))</f>
        <v>116</v>
      </c>
      <c r="O1454" s="95">
        <f>IF(INDEX(技能效果!N:N,MATCH(B1454,技能效果!B:B,0))=0,INDEX(技能效果!M:M,MATCH(技能效果等级!B1454,技能效果!B:B,0)),INDEX(技能效果!M:M,MATCH(技能效果等级!B1454,技能效果!B:B,0))*VLOOKUP(E1454,技能数值计算!$C$19:$D$28,2,FALSE))</f>
        <v>0</v>
      </c>
      <c r="P1454" s="97"/>
      <c r="Q1454" s="97"/>
      <c r="R1454" s="95" t="str">
        <f>IF(INDEX(技能效果!O:O,MATCH(技能效果等级!B1454,技能效果!B:B,0))="","",INDEX(技能效果!O:O,MATCH(技能效果等级!B1454,技能效果!B:B,0)))</f>
        <v/>
      </c>
      <c r="S1454" s="97"/>
      <c r="T1454" s="97"/>
      <c r="U1454" s="97"/>
      <c r="V1454" s="96" t="str">
        <f>IF(INDEX(技能效果!AF:AF,MATCH(技能效果等级!B1454,技能效果!B:B,0))="","",INDEX(技能效果!AF:AF,MATCH(技能效果等级!B1454,技能效果!B:B,0)))</f>
        <v/>
      </c>
      <c r="W1454" s="95">
        <f t="shared" si="21"/>
        <v>136</v>
      </c>
      <c r="X1454" s="97"/>
      <c r="Y1454" s="97"/>
    </row>
    <row r="1455" spans="1:25" ht="16.5" x14ac:dyDescent="0.2">
      <c r="A1455" s="62">
        <v>1452</v>
      </c>
      <c r="B1455" s="95">
        <f>INDEX(技能效果!B:B,MATCH(技能效果等级!W1455,技能效果!AE:AE,0))</f>
        <v>130300321</v>
      </c>
      <c r="C1455" s="95" t="str">
        <f>INDEX(技能效果!C:C,MATCH(技能效果等级!B1455,技能效果!B:B,0))</f>
        <v>典韦满星效果</v>
      </c>
      <c r="D1455" s="96" t="s">
        <v>873</v>
      </c>
      <c r="E1455" s="95">
        <v>8</v>
      </c>
      <c r="F1455" s="95">
        <f>INDEX(技能效果!H:H,MATCH(技能效果等级!B1455,技能效果!B:B,0))</f>
        <v>4019</v>
      </c>
      <c r="G1455" s="95">
        <f>IF(INDEX(技能效果!K:K,MATCH(B1455,技能效果!B:B,0))=0,INDEX(技能效果!I:I,MATCH(技能效果等级!B1455,技能效果!B:B,0)),INDEX(技能效果!I:I,MATCH(技能效果等级!B1455,技能效果!B:B,0))*VLOOKUP(E1455,技能数值计算!$C$19:$D$28,2,FALSE))</f>
        <v>0.3</v>
      </c>
      <c r="H1455" s="95">
        <f>INDEX(技能效果!J:J,MATCH(技能效果等级!B1455,技能效果!B:B,0))</f>
        <v>0</v>
      </c>
      <c r="I1455" s="97"/>
      <c r="J1455" s="97"/>
      <c r="K1455" s="97"/>
      <c r="L1455" s="97"/>
      <c r="M1455" s="97"/>
      <c r="N1455" s="96">
        <f>IF(INDEX(技能效果!L:L,MATCH(技能效果等级!B1455,技能效果!B:B,0))="","",INDEX(技能效果!L:L,MATCH(技能效果等级!B1455,技能效果!B:B,0)))</f>
        <v>116</v>
      </c>
      <c r="O1455" s="95">
        <f>IF(INDEX(技能效果!N:N,MATCH(B1455,技能效果!B:B,0))=0,INDEX(技能效果!M:M,MATCH(技能效果等级!B1455,技能效果!B:B,0)),INDEX(技能效果!M:M,MATCH(技能效果等级!B1455,技能效果!B:B,0))*VLOOKUP(E1455,技能数值计算!$C$19:$D$28,2,FALSE))</f>
        <v>0</v>
      </c>
      <c r="P1455" s="97"/>
      <c r="Q1455" s="97"/>
      <c r="R1455" s="95" t="str">
        <f>IF(INDEX(技能效果!O:O,MATCH(技能效果等级!B1455,技能效果!B:B,0))="","",INDEX(技能效果!O:O,MATCH(技能效果等级!B1455,技能效果!B:B,0)))</f>
        <v/>
      </c>
      <c r="S1455" s="97"/>
      <c r="T1455" s="97"/>
      <c r="U1455" s="97"/>
      <c r="V1455" s="96" t="str">
        <f>IF(INDEX(技能效果!AF:AF,MATCH(技能效果等级!B1455,技能效果!B:B,0))="","",INDEX(技能效果!AF:AF,MATCH(技能效果等级!B1455,技能效果!B:B,0)))</f>
        <v/>
      </c>
      <c r="W1455" s="95">
        <f t="shared" si="21"/>
        <v>136</v>
      </c>
      <c r="X1455" s="97"/>
      <c r="Y1455" s="97"/>
    </row>
    <row r="1456" spans="1:25" ht="16.5" x14ac:dyDescent="0.2">
      <c r="A1456" s="62">
        <v>1453</v>
      </c>
      <c r="B1456" s="95">
        <f>INDEX(技能效果!B:B,MATCH(技能效果等级!W1456,技能效果!AE:AE,0))</f>
        <v>130300321</v>
      </c>
      <c r="C1456" s="95" t="str">
        <f>INDEX(技能效果!C:C,MATCH(技能效果等级!B1456,技能效果!B:B,0))</f>
        <v>典韦满星效果</v>
      </c>
      <c r="D1456" s="96" t="s">
        <v>873</v>
      </c>
      <c r="E1456" s="95">
        <v>9</v>
      </c>
      <c r="F1456" s="95">
        <f>INDEX(技能效果!H:H,MATCH(技能效果等级!B1456,技能效果!B:B,0))</f>
        <v>4019</v>
      </c>
      <c r="G1456" s="95">
        <f>IF(INDEX(技能效果!K:K,MATCH(B1456,技能效果!B:B,0))=0,INDEX(技能效果!I:I,MATCH(技能效果等级!B1456,技能效果!B:B,0)),INDEX(技能效果!I:I,MATCH(技能效果等级!B1456,技能效果!B:B,0))*VLOOKUP(E1456,技能数值计算!$C$19:$D$28,2,FALSE))</f>
        <v>0.3</v>
      </c>
      <c r="H1456" s="95">
        <f>INDEX(技能效果!J:J,MATCH(技能效果等级!B1456,技能效果!B:B,0))</f>
        <v>0</v>
      </c>
      <c r="I1456" s="97"/>
      <c r="J1456" s="97"/>
      <c r="K1456" s="97"/>
      <c r="L1456" s="97"/>
      <c r="M1456" s="97"/>
      <c r="N1456" s="96">
        <f>IF(INDEX(技能效果!L:L,MATCH(技能效果等级!B1456,技能效果!B:B,0))="","",INDEX(技能效果!L:L,MATCH(技能效果等级!B1456,技能效果!B:B,0)))</f>
        <v>116</v>
      </c>
      <c r="O1456" s="95">
        <f>IF(INDEX(技能效果!N:N,MATCH(B1456,技能效果!B:B,0))=0,INDEX(技能效果!M:M,MATCH(技能效果等级!B1456,技能效果!B:B,0)),INDEX(技能效果!M:M,MATCH(技能效果等级!B1456,技能效果!B:B,0))*VLOOKUP(E1456,技能数值计算!$C$19:$D$28,2,FALSE))</f>
        <v>0</v>
      </c>
      <c r="P1456" s="97"/>
      <c r="Q1456" s="97"/>
      <c r="R1456" s="95" t="str">
        <f>IF(INDEX(技能效果!O:O,MATCH(技能效果等级!B1456,技能效果!B:B,0))="","",INDEX(技能效果!O:O,MATCH(技能效果等级!B1456,技能效果!B:B,0)))</f>
        <v/>
      </c>
      <c r="S1456" s="97"/>
      <c r="T1456" s="97"/>
      <c r="U1456" s="97"/>
      <c r="V1456" s="96" t="str">
        <f>IF(INDEX(技能效果!AF:AF,MATCH(技能效果等级!B1456,技能效果!B:B,0))="","",INDEX(技能效果!AF:AF,MATCH(技能效果等级!B1456,技能效果!B:B,0)))</f>
        <v/>
      </c>
      <c r="W1456" s="95">
        <f t="shared" si="21"/>
        <v>136</v>
      </c>
      <c r="X1456" s="97"/>
      <c r="Y1456" s="97"/>
    </row>
    <row r="1457" spans="1:25" ht="16.5" x14ac:dyDescent="0.2">
      <c r="A1457" s="62">
        <v>1454</v>
      </c>
      <c r="B1457" s="95">
        <f>INDEX(技能效果!B:B,MATCH(技能效果等级!W1457,技能效果!AE:AE,0))</f>
        <v>130300321</v>
      </c>
      <c r="C1457" s="95" t="str">
        <f>INDEX(技能效果!C:C,MATCH(技能效果等级!B1457,技能效果!B:B,0))</f>
        <v>典韦满星效果</v>
      </c>
      <c r="D1457" s="96" t="s">
        <v>873</v>
      </c>
      <c r="E1457" s="95">
        <v>10</v>
      </c>
      <c r="F1457" s="95">
        <f>INDEX(技能效果!H:H,MATCH(技能效果等级!B1457,技能效果!B:B,0))</f>
        <v>4019</v>
      </c>
      <c r="G1457" s="95">
        <f>IF(INDEX(技能效果!K:K,MATCH(B1457,技能效果!B:B,0))=0,INDEX(技能效果!I:I,MATCH(技能效果等级!B1457,技能效果!B:B,0)),INDEX(技能效果!I:I,MATCH(技能效果等级!B1457,技能效果!B:B,0))*VLOOKUP(E1457,技能数值计算!$C$19:$D$28,2,FALSE))</f>
        <v>0.3</v>
      </c>
      <c r="H1457" s="95">
        <f>INDEX(技能效果!J:J,MATCH(技能效果等级!B1457,技能效果!B:B,0))</f>
        <v>0</v>
      </c>
      <c r="I1457" s="97"/>
      <c r="J1457" s="97"/>
      <c r="K1457" s="97"/>
      <c r="L1457" s="97"/>
      <c r="M1457" s="97"/>
      <c r="N1457" s="96">
        <f>IF(INDEX(技能效果!L:L,MATCH(技能效果等级!B1457,技能效果!B:B,0))="","",INDEX(技能效果!L:L,MATCH(技能效果等级!B1457,技能效果!B:B,0)))</f>
        <v>116</v>
      </c>
      <c r="O1457" s="95">
        <f>IF(INDEX(技能效果!N:N,MATCH(B1457,技能效果!B:B,0))=0,INDEX(技能效果!M:M,MATCH(技能效果等级!B1457,技能效果!B:B,0)),INDEX(技能效果!M:M,MATCH(技能效果等级!B1457,技能效果!B:B,0))*VLOOKUP(E1457,技能数值计算!$C$19:$D$28,2,FALSE))</f>
        <v>0</v>
      </c>
      <c r="P1457" s="97"/>
      <c r="Q1457" s="97"/>
      <c r="R1457" s="95" t="str">
        <f>IF(INDEX(技能效果!O:O,MATCH(技能效果等级!B1457,技能效果!B:B,0))="","",INDEX(技能效果!O:O,MATCH(技能效果等级!B1457,技能效果!B:B,0)))</f>
        <v/>
      </c>
      <c r="S1457" s="97"/>
      <c r="T1457" s="97"/>
      <c r="U1457" s="97"/>
      <c r="V1457" s="96" t="str">
        <f>IF(INDEX(技能效果!AF:AF,MATCH(技能效果等级!B1457,技能效果!B:B,0))="","",INDEX(技能效果!AF:AF,MATCH(技能效果等级!B1457,技能效果!B:B,0)))</f>
        <v/>
      </c>
      <c r="W1457" s="95">
        <f t="shared" si="21"/>
        <v>136</v>
      </c>
      <c r="X1457" s="97"/>
      <c r="Y1457" s="97"/>
    </row>
    <row r="1458" spans="1:25" ht="16.5" x14ac:dyDescent="0.2">
      <c r="A1458" s="62">
        <v>1455</v>
      </c>
      <c r="B1458" s="95">
        <f>INDEX(技能效果!B:B,MATCH(技能效果等级!W1458,技能效果!AE:AE,0))</f>
        <v>130300401</v>
      </c>
      <c r="C1458" s="95" t="str">
        <f>INDEX(技能效果!C:C,MATCH(技能效果等级!B1458,技能效果!B:B,0))</f>
        <v>唐流雨技能伤害</v>
      </c>
      <c r="D1458" s="96" t="s">
        <v>873</v>
      </c>
      <c r="E1458" s="95">
        <v>1</v>
      </c>
      <c r="F1458" s="95">
        <f>INDEX(技能效果!H:H,MATCH(技能效果等级!B1458,技能效果!B:B,0))</f>
        <v>1001</v>
      </c>
      <c r="G1458" s="95">
        <f>IF(INDEX(技能效果!K:K,MATCH(B1458,技能效果!B:B,0))=0,INDEX(技能效果!I:I,MATCH(技能效果等级!B1458,技能效果!B:B,0)),INDEX(技能效果!I:I,MATCH(技能效果等级!B1458,技能效果!B:B,0))*VLOOKUP(E1458,技能数值计算!$C$19:$D$28,2,FALSE))</f>
        <v>2.5</v>
      </c>
      <c r="H1458" s="95">
        <f>INDEX(技能效果!J:J,MATCH(技能效果等级!B1458,技能效果!B:B,0))</f>
        <v>0</v>
      </c>
      <c r="I1458" s="97"/>
      <c r="J1458" s="97"/>
      <c r="K1458" s="97"/>
      <c r="L1458" s="97"/>
      <c r="M1458" s="97"/>
      <c r="N1458" s="96" t="str">
        <f>IF(INDEX(技能效果!L:L,MATCH(技能效果等级!B1458,技能效果!B:B,0))="","",INDEX(技能效果!L:L,MATCH(技能效果等级!B1458,技能效果!B:B,0)))</f>
        <v/>
      </c>
      <c r="O1458" s="95">
        <f>IF(INDEX(技能效果!N:N,MATCH(B1458,技能效果!B:B,0))=0,INDEX(技能效果!M:M,MATCH(技能效果等级!B1458,技能效果!B:B,0)),INDEX(技能效果!M:M,MATCH(技能效果等级!B1458,技能效果!B:B,0))*VLOOKUP(E1458,技能数值计算!$C$19:$D$28,2,FALSE))</f>
        <v>0</v>
      </c>
      <c r="P1458" s="97"/>
      <c r="Q1458" s="97"/>
      <c r="R1458" s="95" t="str">
        <f>IF(INDEX(技能效果!O:O,MATCH(技能效果等级!B1458,技能效果!B:B,0))="","",INDEX(技能效果!O:O,MATCH(技能效果等级!B1458,技能效果!B:B,0)))</f>
        <v/>
      </c>
      <c r="S1458" s="97"/>
      <c r="T1458" s="97"/>
      <c r="U1458" s="97"/>
      <c r="V1458" s="96" t="str">
        <f>IF(INDEX(技能效果!AF:AF,MATCH(技能效果等级!B1458,技能效果!B:B,0))="","",INDEX(技能效果!AF:AF,MATCH(技能效果等级!B1458,技能效果!B:B,0)))</f>
        <v/>
      </c>
      <c r="W1458" s="95">
        <f t="shared" si="21"/>
        <v>137</v>
      </c>
      <c r="X1458" s="97"/>
      <c r="Y1458" s="97"/>
    </row>
    <row r="1459" spans="1:25" ht="16.5" x14ac:dyDescent="0.2">
      <c r="A1459" s="62">
        <v>1456</v>
      </c>
      <c r="B1459" s="95">
        <f>INDEX(技能效果!B:B,MATCH(技能效果等级!W1459,技能效果!AE:AE,0))</f>
        <v>130300401</v>
      </c>
      <c r="C1459" s="95" t="str">
        <f>INDEX(技能效果!C:C,MATCH(技能效果等级!B1459,技能效果!B:B,0))</f>
        <v>唐流雨技能伤害</v>
      </c>
      <c r="D1459" s="96" t="s">
        <v>873</v>
      </c>
      <c r="E1459" s="95">
        <v>2</v>
      </c>
      <c r="F1459" s="95">
        <f>INDEX(技能效果!H:H,MATCH(技能效果等级!B1459,技能效果!B:B,0))</f>
        <v>1001</v>
      </c>
      <c r="G1459" s="95">
        <f>IF(INDEX(技能效果!K:K,MATCH(B1459,技能效果!B:B,0))=0,INDEX(技能效果!I:I,MATCH(技能效果等级!B1459,技能效果!B:B,0)),INDEX(技能效果!I:I,MATCH(技能效果等级!B1459,技能效果!B:B,0))*VLOOKUP(E1459,技能数值计算!$C$19:$D$28,2,FALSE))</f>
        <v>2.7</v>
      </c>
      <c r="H1459" s="95">
        <f>INDEX(技能效果!J:J,MATCH(技能效果等级!B1459,技能效果!B:B,0))</f>
        <v>0</v>
      </c>
      <c r="I1459" s="97"/>
      <c r="J1459" s="97"/>
      <c r="K1459" s="97"/>
      <c r="L1459" s="97"/>
      <c r="M1459" s="97"/>
      <c r="N1459" s="96" t="str">
        <f>IF(INDEX(技能效果!L:L,MATCH(技能效果等级!B1459,技能效果!B:B,0))="","",INDEX(技能效果!L:L,MATCH(技能效果等级!B1459,技能效果!B:B,0)))</f>
        <v/>
      </c>
      <c r="O1459" s="95">
        <f>IF(INDEX(技能效果!N:N,MATCH(B1459,技能效果!B:B,0))=0,INDEX(技能效果!M:M,MATCH(技能效果等级!B1459,技能效果!B:B,0)),INDEX(技能效果!M:M,MATCH(技能效果等级!B1459,技能效果!B:B,0))*VLOOKUP(E1459,技能数值计算!$C$19:$D$28,2,FALSE))</f>
        <v>0</v>
      </c>
      <c r="P1459" s="97"/>
      <c r="Q1459" s="97"/>
      <c r="R1459" s="95" t="str">
        <f>IF(INDEX(技能效果!O:O,MATCH(技能效果等级!B1459,技能效果!B:B,0))="","",INDEX(技能效果!O:O,MATCH(技能效果等级!B1459,技能效果!B:B,0)))</f>
        <v/>
      </c>
      <c r="S1459" s="97"/>
      <c r="T1459" s="97"/>
      <c r="U1459" s="97"/>
      <c r="V1459" s="96" t="str">
        <f>IF(INDEX(技能效果!AF:AF,MATCH(技能效果等级!B1459,技能效果!B:B,0))="","",INDEX(技能效果!AF:AF,MATCH(技能效果等级!B1459,技能效果!B:B,0)))</f>
        <v/>
      </c>
      <c r="W1459" s="95">
        <f t="shared" si="21"/>
        <v>137</v>
      </c>
      <c r="X1459" s="97"/>
      <c r="Y1459" s="97"/>
    </row>
    <row r="1460" spans="1:25" ht="16.5" x14ac:dyDescent="0.2">
      <c r="A1460" s="62">
        <v>1457</v>
      </c>
      <c r="B1460" s="95">
        <f>INDEX(技能效果!B:B,MATCH(技能效果等级!W1460,技能效果!AE:AE,0))</f>
        <v>130300401</v>
      </c>
      <c r="C1460" s="95" t="str">
        <f>INDEX(技能效果!C:C,MATCH(技能效果等级!B1460,技能效果!B:B,0))</f>
        <v>唐流雨技能伤害</v>
      </c>
      <c r="D1460" s="96" t="s">
        <v>873</v>
      </c>
      <c r="E1460" s="95">
        <v>3</v>
      </c>
      <c r="F1460" s="95">
        <f>INDEX(技能效果!H:H,MATCH(技能效果等级!B1460,技能效果!B:B,0))</f>
        <v>1001</v>
      </c>
      <c r="G1460" s="95">
        <f>IF(INDEX(技能效果!K:K,MATCH(B1460,技能效果!B:B,0))=0,INDEX(技能效果!I:I,MATCH(技能效果等级!B1460,技能效果!B:B,0)),INDEX(技能效果!I:I,MATCH(技能效果等级!B1460,技能效果!B:B,0))*VLOOKUP(E1460,技能数值计算!$C$19:$D$28,2,FALSE))</f>
        <v>2.9</v>
      </c>
      <c r="H1460" s="95">
        <f>INDEX(技能效果!J:J,MATCH(技能效果等级!B1460,技能效果!B:B,0))</f>
        <v>0</v>
      </c>
      <c r="I1460" s="97"/>
      <c r="J1460" s="97"/>
      <c r="K1460" s="97"/>
      <c r="L1460" s="97"/>
      <c r="M1460" s="97"/>
      <c r="N1460" s="96" t="str">
        <f>IF(INDEX(技能效果!L:L,MATCH(技能效果等级!B1460,技能效果!B:B,0))="","",INDEX(技能效果!L:L,MATCH(技能效果等级!B1460,技能效果!B:B,0)))</f>
        <v/>
      </c>
      <c r="O1460" s="95">
        <f>IF(INDEX(技能效果!N:N,MATCH(B1460,技能效果!B:B,0))=0,INDEX(技能效果!M:M,MATCH(技能效果等级!B1460,技能效果!B:B,0)),INDEX(技能效果!M:M,MATCH(技能效果等级!B1460,技能效果!B:B,0))*VLOOKUP(E1460,技能数值计算!$C$19:$D$28,2,FALSE))</f>
        <v>0</v>
      </c>
      <c r="P1460" s="97"/>
      <c r="Q1460" s="97"/>
      <c r="R1460" s="95" t="str">
        <f>IF(INDEX(技能效果!O:O,MATCH(技能效果等级!B1460,技能效果!B:B,0))="","",INDEX(技能效果!O:O,MATCH(技能效果等级!B1460,技能效果!B:B,0)))</f>
        <v/>
      </c>
      <c r="S1460" s="97"/>
      <c r="T1460" s="97"/>
      <c r="U1460" s="97"/>
      <c r="V1460" s="96" t="str">
        <f>IF(INDEX(技能效果!AF:AF,MATCH(技能效果等级!B1460,技能效果!B:B,0))="","",INDEX(技能效果!AF:AF,MATCH(技能效果等级!B1460,技能效果!B:B,0)))</f>
        <v/>
      </c>
      <c r="W1460" s="95">
        <f t="shared" si="21"/>
        <v>137</v>
      </c>
      <c r="X1460" s="97"/>
      <c r="Y1460" s="97"/>
    </row>
    <row r="1461" spans="1:25" ht="16.5" x14ac:dyDescent="0.2">
      <c r="A1461" s="62">
        <v>1458</v>
      </c>
      <c r="B1461" s="95">
        <f>INDEX(技能效果!B:B,MATCH(技能效果等级!W1461,技能效果!AE:AE,0))</f>
        <v>130300401</v>
      </c>
      <c r="C1461" s="95" t="str">
        <f>INDEX(技能效果!C:C,MATCH(技能效果等级!B1461,技能效果!B:B,0))</f>
        <v>唐流雨技能伤害</v>
      </c>
      <c r="D1461" s="96" t="s">
        <v>873</v>
      </c>
      <c r="E1461" s="95">
        <v>4</v>
      </c>
      <c r="F1461" s="95">
        <f>INDEX(技能效果!H:H,MATCH(技能效果等级!B1461,技能效果!B:B,0))</f>
        <v>1001</v>
      </c>
      <c r="G1461" s="95">
        <f>IF(INDEX(技能效果!K:K,MATCH(B1461,技能效果!B:B,0))=0,INDEX(技能效果!I:I,MATCH(技能效果等级!B1461,技能效果!B:B,0)),INDEX(技能效果!I:I,MATCH(技能效果等级!B1461,技能效果!B:B,0))*VLOOKUP(E1461,技能数值计算!$C$19:$D$28,2,FALSE))</f>
        <v>3.1</v>
      </c>
      <c r="H1461" s="95">
        <f>INDEX(技能效果!J:J,MATCH(技能效果等级!B1461,技能效果!B:B,0))</f>
        <v>0</v>
      </c>
      <c r="I1461" s="97"/>
      <c r="J1461" s="97"/>
      <c r="K1461" s="97"/>
      <c r="L1461" s="97"/>
      <c r="M1461" s="97"/>
      <c r="N1461" s="96" t="str">
        <f>IF(INDEX(技能效果!L:L,MATCH(技能效果等级!B1461,技能效果!B:B,0))="","",INDEX(技能效果!L:L,MATCH(技能效果等级!B1461,技能效果!B:B,0)))</f>
        <v/>
      </c>
      <c r="O1461" s="95">
        <f>IF(INDEX(技能效果!N:N,MATCH(B1461,技能效果!B:B,0))=0,INDEX(技能效果!M:M,MATCH(技能效果等级!B1461,技能效果!B:B,0)),INDEX(技能效果!M:M,MATCH(技能效果等级!B1461,技能效果!B:B,0))*VLOOKUP(E1461,技能数值计算!$C$19:$D$28,2,FALSE))</f>
        <v>0</v>
      </c>
      <c r="P1461" s="97"/>
      <c r="Q1461" s="97"/>
      <c r="R1461" s="95" t="str">
        <f>IF(INDEX(技能效果!O:O,MATCH(技能效果等级!B1461,技能效果!B:B,0))="","",INDEX(技能效果!O:O,MATCH(技能效果等级!B1461,技能效果!B:B,0)))</f>
        <v/>
      </c>
      <c r="S1461" s="97"/>
      <c r="T1461" s="97"/>
      <c r="U1461" s="97"/>
      <c r="V1461" s="96" t="str">
        <f>IF(INDEX(技能效果!AF:AF,MATCH(技能效果等级!B1461,技能效果!B:B,0))="","",INDEX(技能效果!AF:AF,MATCH(技能效果等级!B1461,技能效果!B:B,0)))</f>
        <v/>
      </c>
      <c r="W1461" s="95">
        <f t="shared" si="21"/>
        <v>137</v>
      </c>
      <c r="X1461" s="97"/>
      <c r="Y1461" s="97"/>
    </row>
    <row r="1462" spans="1:25" ht="16.5" x14ac:dyDescent="0.2">
      <c r="A1462" s="62">
        <v>1459</v>
      </c>
      <c r="B1462" s="95">
        <f>INDEX(技能效果!B:B,MATCH(技能效果等级!W1462,技能效果!AE:AE,0))</f>
        <v>130300401</v>
      </c>
      <c r="C1462" s="95" t="str">
        <f>INDEX(技能效果!C:C,MATCH(技能效果等级!B1462,技能效果!B:B,0))</f>
        <v>唐流雨技能伤害</v>
      </c>
      <c r="D1462" s="96" t="s">
        <v>873</v>
      </c>
      <c r="E1462" s="95">
        <v>5</v>
      </c>
      <c r="F1462" s="95">
        <f>INDEX(技能效果!H:H,MATCH(技能效果等级!B1462,技能效果!B:B,0))</f>
        <v>1001</v>
      </c>
      <c r="G1462" s="95">
        <f>IF(INDEX(技能效果!K:K,MATCH(B1462,技能效果!B:B,0))=0,INDEX(技能效果!I:I,MATCH(技能效果等级!B1462,技能效果!B:B,0)),INDEX(技能效果!I:I,MATCH(技能效果等级!B1462,技能效果!B:B,0))*VLOOKUP(E1462,技能数值计算!$C$19:$D$28,2,FALSE))</f>
        <v>3.3000000000000003</v>
      </c>
      <c r="H1462" s="95">
        <f>INDEX(技能效果!J:J,MATCH(技能效果等级!B1462,技能效果!B:B,0))</f>
        <v>0</v>
      </c>
      <c r="I1462" s="97"/>
      <c r="J1462" s="97"/>
      <c r="K1462" s="97"/>
      <c r="L1462" s="97"/>
      <c r="M1462" s="97"/>
      <c r="N1462" s="96" t="str">
        <f>IF(INDEX(技能效果!L:L,MATCH(技能效果等级!B1462,技能效果!B:B,0))="","",INDEX(技能效果!L:L,MATCH(技能效果等级!B1462,技能效果!B:B,0)))</f>
        <v/>
      </c>
      <c r="O1462" s="95">
        <f>IF(INDEX(技能效果!N:N,MATCH(B1462,技能效果!B:B,0))=0,INDEX(技能效果!M:M,MATCH(技能效果等级!B1462,技能效果!B:B,0)),INDEX(技能效果!M:M,MATCH(技能效果等级!B1462,技能效果!B:B,0))*VLOOKUP(E1462,技能数值计算!$C$19:$D$28,2,FALSE))</f>
        <v>0</v>
      </c>
      <c r="P1462" s="97"/>
      <c r="Q1462" s="97"/>
      <c r="R1462" s="95" t="str">
        <f>IF(INDEX(技能效果!O:O,MATCH(技能效果等级!B1462,技能效果!B:B,0))="","",INDEX(技能效果!O:O,MATCH(技能效果等级!B1462,技能效果!B:B,0)))</f>
        <v/>
      </c>
      <c r="S1462" s="97"/>
      <c r="T1462" s="97"/>
      <c r="U1462" s="97"/>
      <c r="V1462" s="96" t="str">
        <f>IF(INDEX(技能效果!AF:AF,MATCH(技能效果等级!B1462,技能效果!B:B,0))="","",INDEX(技能效果!AF:AF,MATCH(技能效果等级!B1462,技能效果!B:B,0)))</f>
        <v/>
      </c>
      <c r="W1462" s="95">
        <f t="shared" si="21"/>
        <v>137</v>
      </c>
      <c r="X1462" s="97"/>
      <c r="Y1462" s="97"/>
    </row>
    <row r="1463" spans="1:25" ht="16.5" x14ac:dyDescent="0.2">
      <c r="A1463" s="62">
        <v>1460</v>
      </c>
      <c r="B1463" s="95">
        <f>INDEX(技能效果!B:B,MATCH(技能效果等级!W1463,技能效果!AE:AE,0))</f>
        <v>130300401</v>
      </c>
      <c r="C1463" s="95" t="str">
        <f>INDEX(技能效果!C:C,MATCH(技能效果等级!B1463,技能效果!B:B,0))</f>
        <v>唐流雨技能伤害</v>
      </c>
      <c r="D1463" s="96" t="s">
        <v>873</v>
      </c>
      <c r="E1463" s="95">
        <v>6</v>
      </c>
      <c r="F1463" s="95">
        <f>INDEX(技能效果!H:H,MATCH(技能效果等级!B1463,技能效果!B:B,0))</f>
        <v>1001</v>
      </c>
      <c r="G1463" s="95">
        <f>IF(INDEX(技能效果!K:K,MATCH(B1463,技能效果!B:B,0))=0,INDEX(技能效果!I:I,MATCH(技能效果等级!B1463,技能效果!B:B,0)),INDEX(技能效果!I:I,MATCH(技能效果等级!B1463,技能效果!B:B,0))*VLOOKUP(E1463,技能数值计算!$C$19:$D$28,2,FALSE))</f>
        <v>3.5999999999999996</v>
      </c>
      <c r="H1463" s="95">
        <f>INDEX(技能效果!J:J,MATCH(技能效果等级!B1463,技能效果!B:B,0))</f>
        <v>0</v>
      </c>
      <c r="I1463" s="97"/>
      <c r="J1463" s="97"/>
      <c r="K1463" s="97"/>
      <c r="L1463" s="97"/>
      <c r="M1463" s="97"/>
      <c r="N1463" s="96" t="str">
        <f>IF(INDEX(技能效果!L:L,MATCH(技能效果等级!B1463,技能效果!B:B,0))="","",INDEX(技能效果!L:L,MATCH(技能效果等级!B1463,技能效果!B:B,0)))</f>
        <v/>
      </c>
      <c r="O1463" s="95">
        <f>IF(INDEX(技能效果!N:N,MATCH(B1463,技能效果!B:B,0))=0,INDEX(技能效果!M:M,MATCH(技能效果等级!B1463,技能效果!B:B,0)),INDEX(技能效果!M:M,MATCH(技能效果等级!B1463,技能效果!B:B,0))*VLOOKUP(E1463,技能数值计算!$C$19:$D$28,2,FALSE))</f>
        <v>0</v>
      </c>
      <c r="P1463" s="97"/>
      <c r="Q1463" s="97"/>
      <c r="R1463" s="95" t="str">
        <f>IF(INDEX(技能效果!O:O,MATCH(技能效果等级!B1463,技能效果!B:B,0))="","",INDEX(技能效果!O:O,MATCH(技能效果等级!B1463,技能效果!B:B,0)))</f>
        <v/>
      </c>
      <c r="S1463" s="97"/>
      <c r="T1463" s="97"/>
      <c r="U1463" s="97"/>
      <c r="V1463" s="96" t="str">
        <f>IF(INDEX(技能效果!AF:AF,MATCH(技能效果等级!B1463,技能效果!B:B,0))="","",INDEX(技能效果!AF:AF,MATCH(技能效果等级!B1463,技能效果!B:B,0)))</f>
        <v/>
      </c>
      <c r="W1463" s="95">
        <f t="shared" si="21"/>
        <v>137</v>
      </c>
      <c r="X1463" s="97"/>
      <c r="Y1463" s="97"/>
    </row>
    <row r="1464" spans="1:25" ht="16.5" x14ac:dyDescent="0.2">
      <c r="A1464" s="62">
        <v>1461</v>
      </c>
      <c r="B1464" s="95">
        <f>INDEX(技能效果!B:B,MATCH(技能效果等级!W1464,技能效果!AE:AE,0))</f>
        <v>130300401</v>
      </c>
      <c r="C1464" s="95" t="str">
        <f>INDEX(技能效果!C:C,MATCH(技能效果等级!B1464,技能效果!B:B,0))</f>
        <v>唐流雨技能伤害</v>
      </c>
      <c r="D1464" s="96" t="s">
        <v>873</v>
      </c>
      <c r="E1464" s="95">
        <v>7</v>
      </c>
      <c r="F1464" s="95">
        <f>INDEX(技能效果!H:H,MATCH(技能效果等级!B1464,技能效果!B:B,0))</f>
        <v>1001</v>
      </c>
      <c r="G1464" s="95">
        <f>IF(INDEX(技能效果!K:K,MATCH(B1464,技能效果!B:B,0))=0,INDEX(技能效果!I:I,MATCH(技能效果等级!B1464,技能效果!B:B,0)),INDEX(技能效果!I:I,MATCH(技能效果等级!B1464,技能效果!B:B,0))*VLOOKUP(E1464,技能数值计算!$C$19:$D$28,2,FALSE))</f>
        <v>3.9000000000000004</v>
      </c>
      <c r="H1464" s="95">
        <f>INDEX(技能效果!J:J,MATCH(技能效果等级!B1464,技能效果!B:B,0))</f>
        <v>0</v>
      </c>
      <c r="I1464" s="97"/>
      <c r="J1464" s="97"/>
      <c r="K1464" s="97"/>
      <c r="L1464" s="97"/>
      <c r="M1464" s="97"/>
      <c r="N1464" s="96" t="str">
        <f>IF(INDEX(技能效果!L:L,MATCH(技能效果等级!B1464,技能效果!B:B,0))="","",INDEX(技能效果!L:L,MATCH(技能效果等级!B1464,技能效果!B:B,0)))</f>
        <v/>
      </c>
      <c r="O1464" s="95">
        <f>IF(INDEX(技能效果!N:N,MATCH(B1464,技能效果!B:B,0))=0,INDEX(技能效果!M:M,MATCH(技能效果等级!B1464,技能效果!B:B,0)),INDEX(技能效果!M:M,MATCH(技能效果等级!B1464,技能效果!B:B,0))*VLOOKUP(E1464,技能数值计算!$C$19:$D$28,2,FALSE))</f>
        <v>0</v>
      </c>
      <c r="P1464" s="97"/>
      <c r="Q1464" s="97"/>
      <c r="R1464" s="95" t="str">
        <f>IF(INDEX(技能效果!O:O,MATCH(技能效果等级!B1464,技能效果!B:B,0))="","",INDEX(技能效果!O:O,MATCH(技能效果等级!B1464,技能效果!B:B,0)))</f>
        <v/>
      </c>
      <c r="S1464" s="97"/>
      <c r="T1464" s="97"/>
      <c r="U1464" s="97"/>
      <c r="V1464" s="96" t="str">
        <f>IF(INDEX(技能效果!AF:AF,MATCH(技能效果等级!B1464,技能效果!B:B,0))="","",INDEX(技能效果!AF:AF,MATCH(技能效果等级!B1464,技能效果!B:B,0)))</f>
        <v/>
      </c>
      <c r="W1464" s="95">
        <f t="shared" si="21"/>
        <v>137</v>
      </c>
      <c r="X1464" s="97"/>
      <c r="Y1464" s="97"/>
    </row>
    <row r="1465" spans="1:25" ht="16.5" x14ac:dyDescent="0.2">
      <c r="A1465" s="62">
        <v>1462</v>
      </c>
      <c r="B1465" s="95">
        <f>INDEX(技能效果!B:B,MATCH(技能效果等级!W1465,技能效果!AE:AE,0))</f>
        <v>130300401</v>
      </c>
      <c r="C1465" s="95" t="str">
        <f>INDEX(技能效果!C:C,MATCH(技能效果等级!B1465,技能效果!B:B,0))</f>
        <v>唐流雨技能伤害</v>
      </c>
      <c r="D1465" s="96" t="s">
        <v>873</v>
      </c>
      <c r="E1465" s="95">
        <v>8</v>
      </c>
      <c r="F1465" s="95">
        <f>INDEX(技能效果!H:H,MATCH(技能效果等级!B1465,技能效果!B:B,0))</f>
        <v>1001</v>
      </c>
      <c r="G1465" s="95">
        <f>IF(INDEX(技能效果!K:K,MATCH(B1465,技能效果!B:B,0))=0,INDEX(技能效果!I:I,MATCH(技能效果等级!B1465,技能效果!B:B,0)),INDEX(技能效果!I:I,MATCH(技能效果等级!B1465,技能效果!B:B,0))*VLOOKUP(E1465,技能数值计算!$C$19:$D$28,2,FALSE))</f>
        <v>4.2</v>
      </c>
      <c r="H1465" s="95">
        <f>INDEX(技能效果!J:J,MATCH(技能效果等级!B1465,技能效果!B:B,0))</f>
        <v>0</v>
      </c>
      <c r="I1465" s="97"/>
      <c r="J1465" s="97"/>
      <c r="K1465" s="97"/>
      <c r="L1465" s="97"/>
      <c r="M1465" s="97"/>
      <c r="N1465" s="96" t="str">
        <f>IF(INDEX(技能效果!L:L,MATCH(技能效果等级!B1465,技能效果!B:B,0))="","",INDEX(技能效果!L:L,MATCH(技能效果等级!B1465,技能效果!B:B,0)))</f>
        <v/>
      </c>
      <c r="O1465" s="95">
        <f>IF(INDEX(技能效果!N:N,MATCH(B1465,技能效果!B:B,0))=0,INDEX(技能效果!M:M,MATCH(技能效果等级!B1465,技能效果!B:B,0)),INDEX(技能效果!M:M,MATCH(技能效果等级!B1465,技能效果!B:B,0))*VLOOKUP(E1465,技能数值计算!$C$19:$D$28,2,FALSE))</f>
        <v>0</v>
      </c>
      <c r="P1465" s="97"/>
      <c r="Q1465" s="97"/>
      <c r="R1465" s="95" t="str">
        <f>IF(INDEX(技能效果!O:O,MATCH(技能效果等级!B1465,技能效果!B:B,0))="","",INDEX(技能效果!O:O,MATCH(技能效果等级!B1465,技能效果!B:B,0)))</f>
        <v/>
      </c>
      <c r="S1465" s="97"/>
      <c r="T1465" s="97"/>
      <c r="U1465" s="97"/>
      <c r="V1465" s="96" t="str">
        <f>IF(INDEX(技能效果!AF:AF,MATCH(技能效果等级!B1465,技能效果!B:B,0))="","",INDEX(技能效果!AF:AF,MATCH(技能效果等级!B1465,技能效果!B:B,0)))</f>
        <v/>
      </c>
      <c r="W1465" s="95">
        <f t="shared" si="21"/>
        <v>137</v>
      </c>
      <c r="X1465" s="97"/>
      <c r="Y1465" s="97"/>
    </row>
    <row r="1466" spans="1:25" ht="16.5" x14ac:dyDescent="0.2">
      <c r="A1466" s="62">
        <v>1463</v>
      </c>
      <c r="B1466" s="95">
        <f>INDEX(技能效果!B:B,MATCH(技能效果等级!W1466,技能效果!AE:AE,0))</f>
        <v>130300401</v>
      </c>
      <c r="C1466" s="95" t="str">
        <f>INDEX(技能效果!C:C,MATCH(技能效果等级!B1466,技能效果!B:B,0))</f>
        <v>唐流雨技能伤害</v>
      </c>
      <c r="D1466" s="96" t="s">
        <v>873</v>
      </c>
      <c r="E1466" s="95">
        <v>9</v>
      </c>
      <c r="F1466" s="95">
        <f>INDEX(技能效果!H:H,MATCH(技能效果等级!B1466,技能效果!B:B,0))</f>
        <v>1001</v>
      </c>
      <c r="G1466" s="95">
        <f>IF(INDEX(技能效果!K:K,MATCH(B1466,技能效果!B:B,0))=0,INDEX(技能效果!I:I,MATCH(技能效果等级!B1466,技能效果!B:B,0)),INDEX(技能效果!I:I,MATCH(技能效果等级!B1466,技能效果!B:B,0))*VLOOKUP(E1466,技能数值计算!$C$19:$D$28,2,FALSE))</f>
        <v>4.6000000000000005</v>
      </c>
      <c r="H1466" s="95">
        <f>INDEX(技能效果!J:J,MATCH(技能效果等级!B1466,技能效果!B:B,0))</f>
        <v>0</v>
      </c>
      <c r="I1466" s="97"/>
      <c r="J1466" s="97"/>
      <c r="K1466" s="97"/>
      <c r="L1466" s="97"/>
      <c r="M1466" s="97"/>
      <c r="N1466" s="96" t="str">
        <f>IF(INDEX(技能效果!L:L,MATCH(技能效果等级!B1466,技能效果!B:B,0))="","",INDEX(技能效果!L:L,MATCH(技能效果等级!B1466,技能效果!B:B,0)))</f>
        <v/>
      </c>
      <c r="O1466" s="95">
        <f>IF(INDEX(技能效果!N:N,MATCH(B1466,技能效果!B:B,0))=0,INDEX(技能效果!M:M,MATCH(技能效果等级!B1466,技能效果!B:B,0)),INDEX(技能效果!M:M,MATCH(技能效果等级!B1466,技能效果!B:B,0))*VLOOKUP(E1466,技能数值计算!$C$19:$D$28,2,FALSE))</f>
        <v>0</v>
      </c>
      <c r="P1466" s="97"/>
      <c r="Q1466" s="97"/>
      <c r="R1466" s="95" t="str">
        <f>IF(INDEX(技能效果!O:O,MATCH(技能效果等级!B1466,技能效果!B:B,0))="","",INDEX(技能效果!O:O,MATCH(技能效果等级!B1466,技能效果!B:B,0)))</f>
        <v/>
      </c>
      <c r="S1466" s="97"/>
      <c r="T1466" s="97"/>
      <c r="U1466" s="97"/>
      <c r="V1466" s="96" t="str">
        <f>IF(INDEX(技能效果!AF:AF,MATCH(技能效果等级!B1466,技能效果!B:B,0))="","",INDEX(技能效果!AF:AF,MATCH(技能效果等级!B1466,技能效果!B:B,0)))</f>
        <v/>
      </c>
      <c r="W1466" s="95">
        <f t="shared" si="21"/>
        <v>137</v>
      </c>
      <c r="X1466" s="97"/>
      <c r="Y1466" s="97"/>
    </row>
    <row r="1467" spans="1:25" ht="16.5" x14ac:dyDescent="0.2">
      <c r="A1467" s="62">
        <v>1464</v>
      </c>
      <c r="B1467" s="95">
        <f>INDEX(技能效果!B:B,MATCH(技能效果等级!W1467,技能效果!AE:AE,0))</f>
        <v>130300401</v>
      </c>
      <c r="C1467" s="95" t="str">
        <f>INDEX(技能效果!C:C,MATCH(技能效果等级!B1467,技能效果!B:B,0))</f>
        <v>唐流雨技能伤害</v>
      </c>
      <c r="D1467" s="96" t="s">
        <v>873</v>
      </c>
      <c r="E1467" s="95">
        <v>10</v>
      </c>
      <c r="F1467" s="95">
        <f>INDEX(技能效果!H:H,MATCH(技能效果等级!B1467,技能效果!B:B,0))</f>
        <v>1001</v>
      </c>
      <c r="G1467" s="95">
        <f>IF(INDEX(技能效果!K:K,MATCH(B1467,技能效果!B:B,0))=0,INDEX(技能效果!I:I,MATCH(技能效果等级!B1467,技能效果!B:B,0)),INDEX(技能效果!I:I,MATCH(技能效果等级!B1467,技能效果!B:B,0))*VLOOKUP(E1467,技能数值计算!$C$19:$D$28,2,FALSE))</f>
        <v>5</v>
      </c>
      <c r="H1467" s="95">
        <f>INDEX(技能效果!J:J,MATCH(技能效果等级!B1467,技能效果!B:B,0))</f>
        <v>0</v>
      </c>
      <c r="I1467" s="97"/>
      <c r="J1467" s="97"/>
      <c r="K1467" s="97"/>
      <c r="L1467" s="97"/>
      <c r="M1467" s="97"/>
      <c r="N1467" s="96" t="str">
        <f>IF(INDEX(技能效果!L:L,MATCH(技能效果等级!B1467,技能效果!B:B,0))="","",INDEX(技能效果!L:L,MATCH(技能效果等级!B1467,技能效果!B:B,0)))</f>
        <v/>
      </c>
      <c r="O1467" s="95">
        <f>IF(INDEX(技能效果!N:N,MATCH(B1467,技能效果!B:B,0))=0,INDEX(技能效果!M:M,MATCH(技能效果等级!B1467,技能效果!B:B,0)),INDEX(技能效果!M:M,MATCH(技能效果等级!B1467,技能效果!B:B,0))*VLOOKUP(E1467,技能数值计算!$C$19:$D$28,2,FALSE))</f>
        <v>0</v>
      </c>
      <c r="P1467" s="97"/>
      <c r="Q1467" s="97"/>
      <c r="R1467" s="95" t="str">
        <f>IF(INDEX(技能效果!O:O,MATCH(技能效果等级!B1467,技能效果!B:B,0))="","",INDEX(技能效果!O:O,MATCH(技能效果等级!B1467,技能效果!B:B,0)))</f>
        <v/>
      </c>
      <c r="S1467" s="97"/>
      <c r="T1467" s="97"/>
      <c r="U1467" s="97"/>
      <c r="V1467" s="96" t="str">
        <f>IF(INDEX(技能效果!AF:AF,MATCH(技能效果等级!B1467,技能效果!B:B,0))="","",INDEX(技能效果!AF:AF,MATCH(技能效果等级!B1467,技能效果!B:B,0)))</f>
        <v/>
      </c>
      <c r="W1467" s="95">
        <f t="shared" si="21"/>
        <v>137</v>
      </c>
      <c r="X1467" s="97"/>
      <c r="Y1467" s="97"/>
    </row>
    <row r="1468" spans="1:25" ht="16.5" x14ac:dyDescent="0.2">
      <c r="A1468" s="62">
        <v>1465</v>
      </c>
      <c r="B1468" s="95">
        <f>INDEX(技能效果!B:B,MATCH(技能效果等级!W1468,技能效果!AE:AE,0))</f>
        <v>130300411</v>
      </c>
      <c r="C1468" s="95" t="str">
        <f>INDEX(技能效果!C:C,MATCH(技能效果等级!B1468,技能效果!B:B,0))</f>
        <v>唐流雨专属武器效果</v>
      </c>
      <c r="D1468" s="96" t="s">
        <v>873</v>
      </c>
      <c r="E1468" s="95">
        <v>1</v>
      </c>
      <c r="F1468" s="95">
        <f>INDEX(技能效果!H:H,MATCH(技能效果等级!B1468,技能效果!B:B,0))</f>
        <v>4001</v>
      </c>
      <c r="G1468" s="95">
        <f>IF(INDEX(技能效果!K:K,MATCH(B1468,技能效果!B:B,0))=0,INDEX(技能效果!I:I,MATCH(技能效果等级!B1468,技能效果!B:B,0)),INDEX(技能效果!I:I,MATCH(技能效果等级!B1468,技能效果!B:B,0))*VLOOKUP(E1468,技能数值计算!$C$19:$D$28,2,FALSE))</f>
        <v>0</v>
      </c>
      <c r="H1468" s="95">
        <f>INDEX(技能效果!J:J,MATCH(技能效果等级!B1468,技能效果!B:B,0))</f>
        <v>0</v>
      </c>
      <c r="I1468" s="97"/>
      <c r="J1468" s="97"/>
      <c r="K1468" s="97"/>
      <c r="L1468" s="97"/>
      <c r="M1468" s="97"/>
      <c r="N1468" s="96">
        <f>IF(INDEX(技能效果!L:L,MATCH(技能效果等级!B1468,技能效果!B:B,0))="","",INDEX(技能效果!L:L,MATCH(技能效果等级!B1468,技能效果!B:B,0)))</f>
        <v>101</v>
      </c>
      <c r="O1468" s="95">
        <f>IF(INDEX(技能效果!N:N,MATCH(B1468,技能效果!B:B,0))=0,INDEX(技能效果!M:M,MATCH(技能效果等级!B1468,技能效果!B:B,0)),INDEX(技能效果!M:M,MATCH(技能效果等级!B1468,技能效果!B:B,0))*VLOOKUP(E1468,技能数值计算!$C$19:$D$28,2,FALSE))</f>
        <v>0.2</v>
      </c>
      <c r="P1468" s="97"/>
      <c r="Q1468" s="97"/>
      <c r="R1468" s="95" t="str">
        <f>IF(INDEX(技能效果!O:O,MATCH(技能效果等级!B1468,技能效果!B:B,0))="","",INDEX(技能效果!O:O,MATCH(技能效果等级!B1468,技能效果!B:B,0)))</f>
        <v/>
      </c>
      <c r="S1468" s="97"/>
      <c r="T1468" s="97"/>
      <c r="U1468" s="97"/>
      <c r="V1468" s="96" t="str">
        <f>IF(INDEX(技能效果!AF:AF,MATCH(技能效果等级!B1468,技能效果!B:B,0))="","",INDEX(技能效果!AF:AF,MATCH(技能效果等级!B1468,技能效果!B:B,0)))</f>
        <v>天赋技能x%概率禁锢目标</v>
      </c>
      <c r="W1468" s="95">
        <f t="shared" si="21"/>
        <v>138</v>
      </c>
      <c r="X1468" s="97"/>
      <c r="Y1468" s="97"/>
    </row>
    <row r="1469" spans="1:25" ht="16.5" x14ac:dyDescent="0.2">
      <c r="A1469" s="62">
        <v>1466</v>
      </c>
      <c r="B1469" s="95">
        <f>INDEX(技能效果!B:B,MATCH(技能效果等级!W1469,技能效果!AE:AE,0))</f>
        <v>130300411</v>
      </c>
      <c r="C1469" s="95" t="str">
        <f>INDEX(技能效果!C:C,MATCH(技能效果等级!B1469,技能效果!B:B,0))</f>
        <v>唐流雨专属武器效果</v>
      </c>
      <c r="D1469" s="96" t="s">
        <v>873</v>
      </c>
      <c r="E1469" s="95">
        <v>2</v>
      </c>
      <c r="F1469" s="95">
        <f>INDEX(技能效果!H:H,MATCH(技能效果等级!B1469,技能效果!B:B,0))</f>
        <v>4001</v>
      </c>
      <c r="G1469" s="95">
        <f>IF(INDEX(技能效果!K:K,MATCH(B1469,技能效果!B:B,0))=0,INDEX(技能效果!I:I,MATCH(技能效果等级!B1469,技能效果!B:B,0)),INDEX(技能效果!I:I,MATCH(技能效果等级!B1469,技能效果!B:B,0))*VLOOKUP(E1469,技能数值计算!$C$19:$D$28,2,FALSE))</f>
        <v>0</v>
      </c>
      <c r="H1469" s="95">
        <f>INDEX(技能效果!J:J,MATCH(技能效果等级!B1469,技能效果!B:B,0))</f>
        <v>0</v>
      </c>
      <c r="I1469" s="97"/>
      <c r="J1469" s="97"/>
      <c r="K1469" s="97"/>
      <c r="L1469" s="97"/>
      <c r="M1469" s="97"/>
      <c r="N1469" s="96">
        <f>IF(INDEX(技能效果!L:L,MATCH(技能效果等级!B1469,技能效果!B:B,0))="","",INDEX(技能效果!L:L,MATCH(技能效果等级!B1469,技能效果!B:B,0)))</f>
        <v>101</v>
      </c>
      <c r="O1469" s="95">
        <f>IF(INDEX(技能效果!N:N,MATCH(B1469,技能效果!B:B,0))=0,INDEX(技能效果!M:M,MATCH(技能效果等级!B1469,技能效果!B:B,0)),INDEX(技能效果!M:M,MATCH(技能效果等级!B1469,技能效果!B:B,0))*VLOOKUP(E1469,技能数值计算!$C$19:$D$28,2,FALSE))</f>
        <v>0.2</v>
      </c>
      <c r="P1469" s="97"/>
      <c r="Q1469" s="97"/>
      <c r="R1469" s="95" t="str">
        <f>IF(INDEX(技能效果!O:O,MATCH(技能效果等级!B1469,技能效果!B:B,0))="","",INDEX(技能效果!O:O,MATCH(技能效果等级!B1469,技能效果!B:B,0)))</f>
        <v/>
      </c>
      <c r="S1469" s="97"/>
      <c r="T1469" s="97"/>
      <c r="U1469" s="97"/>
      <c r="V1469" s="96" t="str">
        <f>IF(INDEX(技能效果!AF:AF,MATCH(技能效果等级!B1469,技能效果!B:B,0))="","",INDEX(技能效果!AF:AF,MATCH(技能效果等级!B1469,技能效果!B:B,0)))</f>
        <v>天赋技能x%概率禁锢目标</v>
      </c>
      <c r="W1469" s="95">
        <f t="shared" si="21"/>
        <v>138</v>
      </c>
      <c r="X1469" s="97"/>
      <c r="Y1469" s="97"/>
    </row>
    <row r="1470" spans="1:25" ht="16.5" x14ac:dyDescent="0.2">
      <c r="A1470" s="62">
        <v>1467</v>
      </c>
      <c r="B1470" s="95">
        <f>INDEX(技能效果!B:B,MATCH(技能效果等级!W1470,技能效果!AE:AE,0))</f>
        <v>130300411</v>
      </c>
      <c r="C1470" s="95" t="str">
        <f>INDEX(技能效果!C:C,MATCH(技能效果等级!B1470,技能效果!B:B,0))</f>
        <v>唐流雨专属武器效果</v>
      </c>
      <c r="D1470" s="96" t="s">
        <v>873</v>
      </c>
      <c r="E1470" s="95">
        <v>3</v>
      </c>
      <c r="F1470" s="95">
        <f>INDEX(技能效果!H:H,MATCH(技能效果等级!B1470,技能效果!B:B,0))</f>
        <v>4001</v>
      </c>
      <c r="G1470" s="95">
        <f>IF(INDEX(技能效果!K:K,MATCH(B1470,技能效果!B:B,0))=0,INDEX(技能效果!I:I,MATCH(技能效果等级!B1470,技能效果!B:B,0)),INDEX(技能效果!I:I,MATCH(技能效果等级!B1470,技能效果!B:B,0))*VLOOKUP(E1470,技能数值计算!$C$19:$D$28,2,FALSE))</f>
        <v>0</v>
      </c>
      <c r="H1470" s="95">
        <f>INDEX(技能效果!J:J,MATCH(技能效果等级!B1470,技能效果!B:B,0))</f>
        <v>0</v>
      </c>
      <c r="I1470" s="97"/>
      <c r="J1470" s="97"/>
      <c r="K1470" s="97"/>
      <c r="L1470" s="97"/>
      <c r="M1470" s="97"/>
      <c r="N1470" s="96">
        <f>IF(INDEX(技能效果!L:L,MATCH(技能效果等级!B1470,技能效果!B:B,0))="","",INDEX(技能效果!L:L,MATCH(技能效果等级!B1470,技能效果!B:B,0)))</f>
        <v>101</v>
      </c>
      <c r="O1470" s="95">
        <f>IF(INDEX(技能效果!N:N,MATCH(B1470,技能效果!B:B,0))=0,INDEX(技能效果!M:M,MATCH(技能效果等级!B1470,技能效果!B:B,0)),INDEX(技能效果!M:M,MATCH(技能效果等级!B1470,技能效果!B:B,0))*VLOOKUP(E1470,技能数值计算!$C$19:$D$28,2,FALSE))</f>
        <v>0.2</v>
      </c>
      <c r="P1470" s="97"/>
      <c r="Q1470" s="97"/>
      <c r="R1470" s="95" t="str">
        <f>IF(INDEX(技能效果!O:O,MATCH(技能效果等级!B1470,技能效果!B:B,0))="","",INDEX(技能效果!O:O,MATCH(技能效果等级!B1470,技能效果!B:B,0)))</f>
        <v/>
      </c>
      <c r="S1470" s="97"/>
      <c r="T1470" s="97"/>
      <c r="U1470" s="97"/>
      <c r="V1470" s="96" t="str">
        <f>IF(INDEX(技能效果!AF:AF,MATCH(技能效果等级!B1470,技能效果!B:B,0))="","",INDEX(技能效果!AF:AF,MATCH(技能效果等级!B1470,技能效果!B:B,0)))</f>
        <v>天赋技能x%概率禁锢目标</v>
      </c>
      <c r="W1470" s="95">
        <f t="shared" si="21"/>
        <v>138</v>
      </c>
      <c r="X1470" s="97"/>
      <c r="Y1470" s="97"/>
    </row>
    <row r="1471" spans="1:25" ht="16.5" x14ac:dyDescent="0.2">
      <c r="A1471" s="62">
        <v>1468</v>
      </c>
      <c r="B1471" s="95">
        <f>INDEX(技能效果!B:B,MATCH(技能效果等级!W1471,技能效果!AE:AE,0))</f>
        <v>130300411</v>
      </c>
      <c r="C1471" s="95" t="str">
        <f>INDEX(技能效果!C:C,MATCH(技能效果等级!B1471,技能效果!B:B,0))</f>
        <v>唐流雨专属武器效果</v>
      </c>
      <c r="D1471" s="96" t="s">
        <v>873</v>
      </c>
      <c r="E1471" s="95">
        <v>4</v>
      </c>
      <c r="F1471" s="95">
        <f>INDEX(技能效果!H:H,MATCH(技能效果等级!B1471,技能效果!B:B,0))</f>
        <v>4001</v>
      </c>
      <c r="G1471" s="95">
        <f>IF(INDEX(技能效果!K:K,MATCH(B1471,技能效果!B:B,0))=0,INDEX(技能效果!I:I,MATCH(技能效果等级!B1471,技能效果!B:B,0)),INDEX(技能效果!I:I,MATCH(技能效果等级!B1471,技能效果!B:B,0))*VLOOKUP(E1471,技能数值计算!$C$19:$D$28,2,FALSE))</f>
        <v>0</v>
      </c>
      <c r="H1471" s="95">
        <f>INDEX(技能效果!J:J,MATCH(技能效果等级!B1471,技能效果!B:B,0))</f>
        <v>0</v>
      </c>
      <c r="I1471" s="97"/>
      <c r="J1471" s="97"/>
      <c r="K1471" s="97"/>
      <c r="L1471" s="97"/>
      <c r="M1471" s="97"/>
      <c r="N1471" s="96">
        <f>IF(INDEX(技能效果!L:L,MATCH(技能效果等级!B1471,技能效果!B:B,0))="","",INDEX(技能效果!L:L,MATCH(技能效果等级!B1471,技能效果!B:B,0)))</f>
        <v>101</v>
      </c>
      <c r="O1471" s="95">
        <f>IF(INDEX(技能效果!N:N,MATCH(B1471,技能效果!B:B,0))=0,INDEX(技能效果!M:M,MATCH(技能效果等级!B1471,技能效果!B:B,0)),INDEX(技能效果!M:M,MATCH(技能效果等级!B1471,技能效果!B:B,0))*VLOOKUP(E1471,技能数值计算!$C$19:$D$28,2,FALSE))</f>
        <v>0.2</v>
      </c>
      <c r="P1471" s="97"/>
      <c r="Q1471" s="97"/>
      <c r="R1471" s="95" t="str">
        <f>IF(INDEX(技能效果!O:O,MATCH(技能效果等级!B1471,技能效果!B:B,0))="","",INDEX(技能效果!O:O,MATCH(技能效果等级!B1471,技能效果!B:B,0)))</f>
        <v/>
      </c>
      <c r="S1471" s="97"/>
      <c r="T1471" s="97"/>
      <c r="U1471" s="97"/>
      <c r="V1471" s="96" t="str">
        <f>IF(INDEX(技能效果!AF:AF,MATCH(技能效果等级!B1471,技能效果!B:B,0))="","",INDEX(技能效果!AF:AF,MATCH(技能效果等级!B1471,技能效果!B:B,0)))</f>
        <v>天赋技能x%概率禁锢目标</v>
      </c>
      <c r="W1471" s="95">
        <f t="shared" si="21"/>
        <v>138</v>
      </c>
      <c r="X1471" s="97"/>
      <c r="Y1471" s="97"/>
    </row>
    <row r="1472" spans="1:25" ht="16.5" x14ac:dyDescent="0.2">
      <c r="A1472" s="62">
        <v>1469</v>
      </c>
      <c r="B1472" s="95">
        <f>INDEX(技能效果!B:B,MATCH(技能效果等级!W1472,技能效果!AE:AE,0))</f>
        <v>130300411</v>
      </c>
      <c r="C1472" s="95" t="str">
        <f>INDEX(技能效果!C:C,MATCH(技能效果等级!B1472,技能效果!B:B,0))</f>
        <v>唐流雨专属武器效果</v>
      </c>
      <c r="D1472" s="96" t="s">
        <v>873</v>
      </c>
      <c r="E1472" s="95">
        <v>5</v>
      </c>
      <c r="F1472" s="95">
        <f>INDEX(技能效果!H:H,MATCH(技能效果等级!B1472,技能效果!B:B,0))</f>
        <v>4001</v>
      </c>
      <c r="G1472" s="95">
        <f>IF(INDEX(技能效果!K:K,MATCH(B1472,技能效果!B:B,0))=0,INDEX(技能效果!I:I,MATCH(技能效果等级!B1472,技能效果!B:B,0)),INDEX(技能效果!I:I,MATCH(技能效果等级!B1472,技能效果!B:B,0))*VLOOKUP(E1472,技能数值计算!$C$19:$D$28,2,FALSE))</f>
        <v>0</v>
      </c>
      <c r="H1472" s="95">
        <f>INDEX(技能效果!J:J,MATCH(技能效果等级!B1472,技能效果!B:B,0))</f>
        <v>0</v>
      </c>
      <c r="I1472" s="97"/>
      <c r="J1472" s="97"/>
      <c r="K1472" s="97"/>
      <c r="L1472" s="97"/>
      <c r="M1472" s="97"/>
      <c r="N1472" s="96">
        <f>IF(INDEX(技能效果!L:L,MATCH(技能效果等级!B1472,技能效果!B:B,0))="","",INDEX(技能效果!L:L,MATCH(技能效果等级!B1472,技能效果!B:B,0)))</f>
        <v>101</v>
      </c>
      <c r="O1472" s="95">
        <f>IF(INDEX(技能效果!N:N,MATCH(B1472,技能效果!B:B,0))=0,INDEX(技能效果!M:M,MATCH(技能效果等级!B1472,技能效果!B:B,0)),INDEX(技能效果!M:M,MATCH(技能效果等级!B1472,技能效果!B:B,0))*VLOOKUP(E1472,技能数值计算!$C$19:$D$28,2,FALSE))</f>
        <v>0.2</v>
      </c>
      <c r="P1472" s="97"/>
      <c r="Q1472" s="97"/>
      <c r="R1472" s="95" t="str">
        <f>IF(INDEX(技能效果!O:O,MATCH(技能效果等级!B1472,技能效果!B:B,0))="","",INDEX(技能效果!O:O,MATCH(技能效果等级!B1472,技能效果!B:B,0)))</f>
        <v/>
      </c>
      <c r="S1472" s="97"/>
      <c r="T1472" s="97"/>
      <c r="U1472" s="97"/>
      <c r="V1472" s="96" t="str">
        <f>IF(INDEX(技能效果!AF:AF,MATCH(技能效果等级!B1472,技能效果!B:B,0))="","",INDEX(技能效果!AF:AF,MATCH(技能效果等级!B1472,技能效果!B:B,0)))</f>
        <v>天赋技能x%概率禁锢目标</v>
      </c>
      <c r="W1472" s="95">
        <f t="shared" si="21"/>
        <v>138</v>
      </c>
      <c r="X1472" s="97"/>
      <c r="Y1472" s="97"/>
    </row>
    <row r="1473" spans="1:25" ht="16.5" x14ac:dyDescent="0.2">
      <c r="A1473" s="62">
        <v>1470</v>
      </c>
      <c r="B1473" s="95">
        <f>INDEX(技能效果!B:B,MATCH(技能效果等级!W1473,技能效果!AE:AE,0))</f>
        <v>130300411</v>
      </c>
      <c r="C1473" s="95" t="str">
        <f>INDEX(技能效果!C:C,MATCH(技能效果等级!B1473,技能效果!B:B,0))</f>
        <v>唐流雨专属武器效果</v>
      </c>
      <c r="D1473" s="96" t="s">
        <v>873</v>
      </c>
      <c r="E1473" s="95">
        <v>6</v>
      </c>
      <c r="F1473" s="95">
        <f>INDEX(技能效果!H:H,MATCH(技能效果等级!B1473,技能效果!B:B,0))</f>
        <v>4001</v>
      </c>
      <c r="G1473" s="95">
        <f>IF(INDEX(技能效果!K:K,MATCH(B1473,技能效果!B:B,0))=0,INDEX(技能效果!I:I,MATCH(技能效果等级!B1473,技能效果!B:B,0)),INDEX(技能效果!I:I,MATCH(技能效果等级!B1473,技能效果!B:B,0))*VLOOKUP(E1473,技能数值计算!$C$19:$D$28,2,FALSE))</f>
        <v>0</v>
      </c>
      <c r="H1473" s="95">
        <f>INDEX(技能效果!J:J,MATCH(技能效果等级!B1473,技能效果!B:B,0))</f>
        <v>0</v>
      </c>
      <c r="I1473" s="97"/>
      <c r="J1473" s="97"/>
      <c r="K1473" s="97"/>
      <c r="L1473" s="97"/>
      <c r="M1473" s="97"/>
      <c r="N1473" s="96">
        <f>IF(INDEX(技能效果!L:L,MATCH(技能效果等级!B1473,技能效果!B:B,0))="","",INDEX(技能效果!L:L,MATCH(技能效果等级!B1473,技能效果!B:B,0)))</f>
        <v>101</v>
      </c>
      <c r="O1473" s="95">
        <f>IF(INDEX(技能效果!N:N,MATCH(B1473,技能效果!B:B,0))=0,INDEX(技能效果!M:M,MATCH(技能效果等级!B1473,技能效果!B:B,0)),INDEX(技能效果!M:M,MATCH(技能效果等级!B1473,技能效果!B:B,0))*VLOOKUP(E1473,技能数值计算!$C$19:$D$28,2,FALSE))</f>
        <v>0.2</v>
      </c>
      <c r="P1473" s="97"/>
      <c r="Q1473" s="97"/>
      <c r="R1473" s="95" t="str">
        <f>IF(INDEX(技能效果!O:O,MATCH(技能效果等级!B1473,技能效果!B:B,0))="","",INDEX(技能效果!O:O,MATCH(技能效果等级!B1473,技能效果!B:B,0)))</f>
        <v/>
      </c>
      <c r="S1473" s="97"/>
      <c r="T1473" s="97"/>
      <c r="U1473" s="97"/>
      <c r="V1473" s="96" t="str">
        <f>IF(INDEX(技能效果!AF:AF,MATCH(技能效果等级!B1473,技能效果!B:B,0))="","",INDEX(技能效果!AF:AF,MATCH(技能效果等级!B1473,技能效果!B:B,0)))</f>
        <v>天赋技能x%概率禁锢目标</v>
      </c>
      <c r="W1473" s="95">
        <f t="shared" si="21"/>
        <v>138</v>
      </c>
      <c r="X1473" s="97"/>
      <c r="Y1473" s="97"/>
    </row>
    <row r="1474" spans="1:25" ht="16.5" x14ac:dyDescent="0.2">
      <c r="A1474" s="62">
        <v>1471</v>
      </c>
      <c r="B1474" s="95">
        <f>INDEX(技能效果!B:B,MATCH(技能效果等级!W1474,技能效果!AE:AE,0))</f>
        <v>130300411</v>
      </c>
      <c r="C1474" s="95" t="str">
        <f>INDEX(技能效果!C:C,MATCH(技能效果等级!B1474,技能效果!B:B,0))</f>
        <v>唐流雨专属武器效果</v>
      </c>
      <c r="D1474" s="96" t="s">
        <v>873</v>
      </c>
      <c r="E1474" s="95">
        <v>7</v>
      </c>
      <c r="F1474" s="95">
        <f>INDEX(技能效果!H:H,MATCH(技能效果等级!B1474,技能效果!B:B,0))</f>
        <v>4001</v>
      </c>
      <c r="G1474" s="95">
        <f>IF(INDEX(技能效果!K:K,MATCH(B1474,技能效果!B:B,0))=0,INDEX(技能效果!I:I,MATCH(技能效果等级!B1474,技能效果!B:B,0)),INDEX(技能效果!I:I,MATCH(技能效果等级!B1474,技能效果!B:B,0))*VLOOKUP(E1474,技能数值计算!$C$19:$D$28,2,FALSE))</f>
        <v>0</v>
      </c>
      <c r="H1474" s="95">
        <f>INDEX(技能效果!J:J,MATCH(技能效果等级!B1474,技能效果!B:B,0))</f>
        <v>0</v>
      </c>
      <c r="I1474" s="97"/>
      <c r="J1474" s="97"/>
      <c r="K1474" s="97"/>
      <c r="L1474" s="97"/>
      <c r="M1474" s="97"/>
      <c r="N1474" s="96">
        <f>IF(INDEX(技能效果!L:L,MATCH(技能效果等级!B1474,技能效果!B:B,0))="","",INDEX(技能效果!L:L,MATCH(技能效果等级!B1474,技能效果!B:B,0)))</f>
        <v>101</v>
      </c>
      <c r="O1474" s="95">
        <f>IF(INDEX(技能效果!N:N,MATCH(B1474,技能效果!B:B,0))=0,INDEX(技能效果!M:M,MATCH(技能效果等级!B1474,技能效果!B:B,0)),INDEX(技能效果!M:M,MATCH(技能效果等级!B1474,技能效果!B:B,0))*VLOOKUP(E1474,技能数值计算!$C$19:$D$28,2,FALSE))</f>
        <v>0.2</v>
      </c>
      <c r="P1474" s="97"/>
      <c r="Q1474" s="97"/>
      <c r="R1474" s="95" t="str">
        <f>IF(INDEX(技能效果!O:O,MATCH(技能效果等级!B1474,技能效果!B:B,0))="","",INDEX(技能效果!O:O,MATCH(技能效果等级!B1474,技能效果!B:B,0)))</f>
        <v/>
      </c>
      <c r="S1474" s="97"/>
      <c r="T1474" s="97"/>
      <c r="U1474" s="97"/>
      <c r="V1474" s="96" t="str">
        <f>IF(INDEX(技能效果!AF:AF,MATCH(技能效果等级!B1474,技能效果!B:B,0))="","",INDEX(技能效果!AF:AF,MATCH(技能效果等级!B1474,技能效果!B:B,0)))</f>
        <v>天赋技能x%概率禁锢目标</v>
      </c>
      <c r="W1474" s="95">
        <f t="shared" si="21"/>
        <v>138</v>
      </c>
      <c r="X1474" s="97"/>
      <c r="Y1474" s="97"/>
    </row>
    <row r="1475" spans="1:25" ht="16.5" x14ac:dyDescent="0.2">
      <c r="A1475" s="62">
        <v>1472</v>
      </c>
      <c r="B1475" s="95">
        <f>INDEX(技能效果!B:B,MATCH(技能效果等级!W1475,技能效果!AE:AE,0))</f>
        <v>130300411</v>
      </c>
      <c r="C1475" s="95" t="str">
        <f>INDEX(技能效果!C:C,MATCH(技能效果等级!B1475,技能效果!B:B,0))</f>
        <v>唐流雨专属武器效果</v>
      </c>
      <c r="D1475" s="96" t="s">
        <v>873</v>
      </c>
      <c r="E1475" s="95">
        <v>8</v>
      </c>
      <c r="F1475" s="95">
        <f>INDEX(技能效果!H:H,MATCH(技能效果等级!B1475,技能效果!B:B,0))</f>
        <v>4001</v>
      </c>
      <c r="G1475" s="95">
        <f>IF(INDEX(技能效果!K:K,MATCH(B1475,技能效果!B:B,0))=0,INDEX(技能效果!I:I,MATCH(技能效果等级!B1475,技能效果!B:B,0)),INDEX(技能效果!I:I,MATCH(技能效果等级!B1475,技能效果!B:B,0))*VLOOKUP(E1475,技能数值计算!$C$19:$D$28,2,FALSE))</f>
        <v>0</v>
      </c>
      <c r="H1475" s="95">
        <f>INDEX(技能效果!J:J,MATCH(技能效果等级!B1475,技能效果!B:B,0))</f>
        <v>0</v>
      </c>
      <c r="I1475" s="97"/>
      <c r="J1475" s="97"/>
      <c r="K1475" s="97"/>
      <c r="L1475" s="97"/>
      <c r="M1475" s="97"/>
      <c r="N1475" s="96">
        <f>IF(INDEX(技能效果!L:L,MATCH(技能效果等级!B1475,技能效果!B:B,0))="","",INDEX(技能效果!L:L,MATCH(技能效果等级!B1475,技能效果!B:B,0)))</f>
        <v>101</v>
      </c>
      <c r="O1475" s="95">
        <f>IF(INDEX(技能效果!N:N,MATCH(B1475,技能效果!B:B,0))=0,INDEX(技能效果!M:M,MATCH(技能效果等级!B1475,技能效果!B:B,0)),INDEX(技能效果!M:M,MATCH(技能效果等级!B1475,技能效果!B:B,0))*VLOOKUP(E1475,技能数值计算!$C$19:$D$28,2,FALSE))</f>
        <v>0.2</v>
      </c>
      <c r="P1475" s="97"/>
      <c r="Q1475" s="97"/>
      <c r="R1475" s="95" t="str">
        <f>IF(INDEX(技能效果!O:O,MATCH(技能效果等级!B1475,技能效果!B:B,0))="","",INDEX(技能效果!O:O,MATCH(技能效果等级!B1475,技能效果!B:B,0)))</f>
        <v/>
      </c>
      <c r="S1475" s="97"/>
      <c r="T1475" s="97"/>
      <c r="U1475" s="97"/>
      <c r="V1475" s="96" t="str">
        <f>IF(INDEX(技能效果!AF:AF,MATCH(技能效果等级!B1475,技能效果!B:B,0))="","",INDEX(技能效果!AF:AF,MATCH(技能效果等级!B1475,技能效果!B:B,0)))</f>
        <v>天赋技能x%概率禁锢目标</v>
      </c>
      <c r="W1475" s="95">
        <f t="shared" si="21"/>
        <v>138</v>
      </c>
      <c r="X1475" s="97"/>
      <c r="Y1475" s="97"/>
    </row>
    <row r="1476" spans="1:25" ht="16.5" x14ac:dyDescent="0.2">
      <c r="A1476" s="62">
        <v>1473</v>
      </c>
      <c r="B1476" s="95">
        <f>INDEX(技能效果!B:B,MATCH(技能效果等级!W1476,技能效果!AE:AE,0))</f>
        <v>130300411</v>
      </c>
      <c r="C1476" s="95" t="str">
        <f>INDEX(技能效果!C:C,MATCH(技能效果等级!B1476,技能效果!B:B,0))</f>
        <v>唐流雨专属武器效果</v>
      </c>
      <c r="D1476" s="96" t="s">
        <v>873</v>
      </c>
      <c r="E1476" s="95">
        <v>9</v>
      </c>
      <c r="F1476" s="95">
        <f>INDEX(技能效果!H:H,MATCH(技能效果等级!B1476,技能效果!B:B,0))</f>
        <v>4001</v>
      </c>
      <c r="G1476" s="95">
        <f>IF(INDEX(技能效果!K:K,MATCH(B1476,技能效果!B:B,0))=0,INDEX(技能效果!I:I,MATCH(技能效果等级!B1476,技能效果!B:B,0)),INDEX(技能效果!I:I,MATCH(技能效果等级!B1476,技能效果!B:B,0))*VLOOKUP(E1476,技能数值计算!$C$19:$D$28,2,FALSE))</f>
        <v>0</v>
      </c>
      <c r="H1476" s="95">
        <f>INDEX(技能效果!J:J,MATCH(技能效果等级!B1476,技能效果!B:B,0))</f>
        <v>0</v>
      </c>
      <c r="I1476" s="97"/>
      <c r="J1476" s="97"/>
      <c r="K1476" s="97"/>
      <c r="L1476" s="97"/>
      <c r="M1476" s="97"/>
      <c r="N1476" s="96">
        <f>IF(INDEX(技能效果!L:L,MATCH(技能效果等级!B1476,技能效果!B:B,0))="","",INDEX(技能效果!L:L,MATCH(技能效果等级!B1476,技能效果!B:B,0)))</f>
        <v>101</v>
      </c>
      <c r="O1476" s="95">
        <f>IF(INDEX(技能效果!N:N,MATCH(B1476,技能效果!B:B,0))=0,INDEX(技能效果!M:M,MATCH(技能效果等级!B1476,技能效果!B:B,0)),INDEX(技能效果!M:M,MATCH(技能效果等级!B1476,技能效果!B:B,0))*VLOOKUP(E1476,技能数值计算!$C$19:$D$28,2,FALSE))</f>
        <v>0.2</v>
      </c>
      <c r="P1476" s="97"/>
      <c r="Q1476" s="97"/>
      <c r="R1476" s="95" t="str">
        <f>IF(INDEX(技能效果!O:O,MATCH(技能效果等级!B1476,技能效果!B:B,0))="","",INDEX(技能效果!O:O,MATCH(技能效果等级!B1476,技能效果!B:B,0)))</f>
        <v/>
      </c>
      <c r="S1476" s="97"/>
      <c r="T1476" s="97"/>
      <c r="U1476" s="97"/>
      <c r="V1476" s="96" t="str">
        <f>IF(INDEX(技能效果!AF:AF,MATCH(技能效果等级!B1476,技能效果!B:B,0))="","",INDEX(技能效果!AF:AF,MATCH(技能效果等级!B1476,技能效果!B:B,0)))</f>
        <v>天赋技能x%概率禁锢目标</v>
      </c>
      <c r="W1476" s="95">
        <f t="shared" si="21"/>
        <v>138</v>
      </c>
      <c r="X1476" s="97"/>
      <c r="Y1476" s="97"/>
    </row>
    <row r="1477" spans="1:25" ht="16.5" x14ac:dyDescent="0.2">
      <c r="A1477" s="62">
        <v>1474</v>
      </c>
      <c r="B1477" s="95">
        <f>INDEX(技能效果!B:B,MATCH(技能效果等级!W1477,技能效果!AE:AE,0))</f>
        <v>130300411</v>
      </c>
      <c r="C1477" s="95" t="str">
        <f>INDEX(技能效果!C:C,MATCH(技能效果等级!B1477,技能效果!B:B,0))</f>
        <v>唐流雨专属武器效果</v>
      </c>
      <c r="D1477" s="96" t="s">
        <v>873</v>
      </c>
      <c r="E1477" s="95">
        <v>10</v>
      </c>
      <c r="F1477" s="95">
        <f>INDEX(技能效果!H:H,MATCH(技能效果等级!B1477,技能效果!B:B,0))</f>
        <v>4001</v>
      </c>
      <c r="G1477" s="95">
        <f>IF(INDEX(技能效果!K:K,MATCH(B1477,技能效果!B:B,0))=0,INDEX(技能效果!I:I,MATCH(技能效果等级!B1477,技能效果!B:B,0)),INDEX(技能效果!I:I,MATCH(技能效果等级!B1477,技能效果!B:B,0))*VLOOKUP(E1477,技能数值计算!$C$19:$D$28,2,FALSE))</f>
        <v>0</v>
      </c>
      <c r="H1477" s="95">
        <f>INDEX(技能效果!J:J,MATCH(技能效果等级!B1477,技能效果!B:B,0))</f>
        <v>0</v>
      </c>
      <c r="I1477" s="97"/>
      <c r="J1477" s="97"/>
      <c r="K1477" s="97"/>
      <c r="L1477" s="97"/>
      <c r="M1477" s="97"/>
      <c r="N1477" s="96">
        <f>IF(INDEX(技能效果!L:L,MATCH(技能效果等级!B1477,技能效果!B:B,0))="","",INDEX(技能效果!L:L,MATCH(技能效果等级!B1477,技能效果!B:B,0)))</f>
        <v>101</v>
      </c>
      <c r="O1477" s="95">
        <f>IF(INDEX(技能效果!N:N,MATCH(B1477,技能效果!B:B,0))=0,INDEX(技能效果!M:M,MATCH(技能效果等级!B1477,技能效果!B:B,0)),INDEX(技能效果!M:M,MATCH(技能效果等级!B1477,技能效果!B:B,0))*VLOOKUP(E1477,技能数值计算!$C$19:$D$28,2,FALSE))</f>
        <v>0.2</v>
      </c>
      <c r="P1477" s="97"/>
      <c r="Q1477" s="97"/>
      <c r="R1477" s="95" t="str">
        <f>IF(INDEX(技能效果!O:O,MATCH(技能效果等级!B1477,技能效果!B:B,0))="","",INDEX(技能效果!O:O,MATCH(技能效果等级!B1477,技能效果!B:B,0)))</f>
        <v/>
      </c>
      <c r="S1477" s="97"/>
      <c r="T1477" s="97"/>
      <c r="U1477" s="97"/>
      <c r="V1477" s="96" t="str">
        <f>IF(INDEX(技能效果!AF:AF,MATCH(技能效果等级!B1477,技能效果!B:B,0))="","",INDEX(技能效果!AF:AF,MATCH(技能效果等级!B1477,技能效果!B:B,0)))</f>
        <v>天赋技能x%概率禁锢目标</v>
      </c>
      <c r="W1477" s="95">
        <f t="shared" si="21"/>
        <v>138</v>
      </c>
      <c r="X1477" s="97"/>
      <c r="Y1477" s="97"/>
    </row>
    <row r="1478" spans="1:25" ht="16.5" x14ac:dyDescent="0.2">
      <c r="A1478" s="62">
        <v>1475</v>
      </c>
      <c r="B1478" s="95">
        <f>INDEX(技能效果!B:B,MATCH(技能效果等级!W1478,技能效果!AE:AE,0))</f>
        <v>130300421</v>
      </c>
      <c r="C1478" s="95" t="str">
        <f>INDEX(技能效果!C:C,MATCH(技能效果等级!B1478,技能效果!B:B,0))</f>
        <v>唐流雨满星效果</v>
      </c>
      <c r="D1478" s="96" t="s">
        <v>873</v>
      </c>
      <c r="E1478" s="95">
        <v>1</v>
      </c>
      <c r="F1478" s="95">
        <f>INDEX(技能效果!H:H,MATCH(技能效果等级!B1478,技能效果!B:B,0))</f>
        <v>1001</v>
      </c>
      <c r="G1478" s="95">
        <f>IF(INDEX(技能效果!K:K,MATCH(B1478,技能效果!B:B,0))=0,INDEX(技能效果!I:I,MATCH(技能效果等级!B1478,技能效果!B:B,0)),INDEX(技能效果!I:I,MATCH(技能效果等级!B1478,技能效果!B:B,0))*VLOOKUP(E1478,技能数值计算!$C$19:$D$28,2,FALSE))</f>
        <v>1.5</v>
      </c>
      <c r="H1478" s="95">
        <f>INDEX(技能效果!J:J,MATCH(技能效果等级!B1478,技能效果!B:B,0))</f>
        <v>0</v>
      </c>
      <c r="I1478" s="97"/>
      <c r="J1478" s="97"/>
      <c r="K1478" s="97"/>
      <c r="L1478" s="97"/>
      <c r="M1478" s="97"/>
      <c r="N1478" s="96" t="str">
        <f>IF(INDEX(技能效果!L:L,MATCH(技能效果等级!B1478,技能效果!B:B,0))="","",INDEX(技能效果!L:L,MATCH(技能效果等级!B1478,技能效果!B:B,0)))</f>
        <v/>
      </c>
      <c r="O1478" s="95">
        <f>IF(INDEX(技能效果!N:N,MATCH(B1478,技能效果!B:B,0))=0,INDEX(技能效果!M:M,MATCH(技能效果等级!B1478,技能效果!B:B,0)),INDEX(技能效果!M:M,MATCH(技能效果等级!B1478,技能效果!B:B,0))*VLOOKUP(E1478,技能数值计算!$C$19:$D$28,2,FALSE))</f>
        <v>0</v>
      </c>
      <c r="P1478" s="97"/>
      <c r="Q1478" s="97"/>
      <c r="R1478" s="95" t="str">
        <f>IF(INDEX(技能效果!O:O,MATCH(技能效果等级!B1478,技能效果!B:B,0))="","",INDEX(技能效果!O:O,MATCH(技能效果等级!B1478,技能效果!B:B,0)))</f>
        <v/>
      </c>
      <c r="S1478" s="97"/>
      <c r="T1478" s="97"/>
      <c r="U1478" s="97"/>
      <c r="V1478" s="96" t="str">
        <f>IF(INDEX(技能效果!AF:AF,MATCH(技能效果等级!B1478,技能效果!B:B,0))="","",INDEX(技能效果!AF:AF,MATCH(技能效果等级!B1478,技能效果!B:B,0)))</f>
        <v/>
      </c>
      <c r="W1478" s="95">
        <f t="shared" si="21"/>
        <v>139</v>
      </c>
      <c r="X1478" s="97"/>
      <c r="Y1478" s="97"/>
    </row>
    <row r="1479" spans="1:25" ht="16.5" x14ac:dyDescent="0.2">
      <c r="A1479" s="62">
        <v>1476</v>
      </c>
      <c r="B1479" s="95">
        <f>INDEX(技能效果!B:B,MATCH(技能效果等级!W1479,技能效果!AE:AE,0))</f>
        <v>130300421</v>
      </c>
      <c r="C1479" s="95" t="str">
        <f>INDEX(技能效果!C:C,MATCH(技能效果等级!B1479,技能效果!B:B,0))</f>
        <v>唐流雨满星效果</v>
      </c>
      <c r="D1479" s="96" t="s">
        <v>873</v>
      </c>
      <c r="E1479" s="95">
        <v>2</v>
      </c>
      <c r="F1479" s="95">
        <f>INDEX(技能效果!H:H,MATCH(技能效果等级!B1479,技能效果!B:B,0))</f>
        <v>1001</v>
      </c>
      <c r="G1479" s="95">
        <f>IF(INDEX(技能效果!K:K,MATCH(B1479,技能效果!B:B,0))=0,INDEX(技能效果!I:I,MATCH(技能效果等级!B1479,技能效果!B:B,0)),INDEX(技能效果!I:I,MATCH(技能效果等级!B1479,技能效果!B:B,0))*VLOOKUP(E1479,技能数值计算!$C$19:$D$28,2,FALSE))</f>
        <v>1.5</v>
      </c>
      <c r="H1479" s="95">
        <f>INDEX(技能效果!J:J,MATCH(技能效果等级!B1479,技能效果!B:B,0))</f>
        <v>0</v>
      </c>
      <c r="I1479" s="97"/>
      <c r="J1479" s="97"/>
      <c r="K1479" s="97"/>
      <c r="L1479" s="97"/>
      <c r="M1479" s="97"/>
      <c r="N1479" s="96" t="str">
        <f>IF(INDEX(技能效果!L:L,MATCH(技能效果等级!B1479,技能效果!B:B,0))="","",INDEX(技能效果!L:L,MATCH(技能效果等级!B1479,技能效果!B:B,0)))</f>
        <v/>
      </c>
      <c r="O1479" s="95">
        <f>IF(INDEX(技能效果!N:N,MATCH(B1479,技能效果!B:B,0))=0,INDEX(技能效果!M:M,MATCH(技能效果等级!B1479,技能效果!B:B,0)),INDEX(技能效果!M:M,MATCH(技能效果等级!B1479,技能效果!B:B,0))*VLOOKUP(E1479,技能数值计算!$C$19:$D$28,2,FALSE))</f>
        <v>0</v>
      </c>
      <c r="P1479" s="97"/>
      <c r="Q1479" s="97"/>
      <c r="R1479" s="95" t="str">
        <f>IF(INDEX(技能效果!O:O,MATCH(技能效果等级!B1479,技能效果!B:B,0))="","",INDEX(技能效果!O:O,MATCH(技能效果等级!B1479,技能效果!B:B,0)))</f>
        <v/>
      </c>
      <c r="S1479" s="97"/>
      <c r="T1479" s="97"/>
      <c r="U1479" s="97"/>
      <c r="V1479" s="96" t="str">
        <f>IF(INDEX(技能效果!AF:AF,MATCH(技能效果等级!B1479,技能效果!B:B,0))="","",INDEX(技能效果!AF:AF,MATCH(技能效果等级!B1479,技能效果!B:B,0)))</f>
        <v/>
      </c>
      <c r="W1479" s="95">
        <f t="shared" si="21"/>
        <v>139</v>
      </c>
      <c r="X1479" s="97"/>
      <c r="Y1479" s="97"/>
    </row>
    <row r="1480" spans="1:25" ht="16.5" x14ac:dyDescent="0.2">
      <c r="A1480" s="62">
        <v>1477</v>
      </c>
      <c r="B1480" s="95">
        <f>INDEX(技能效果!B:B,MATCH(技能效果等级!W1480,技能效果!AE:AE,0))</f>
        <v>130300421</v>
      </c>
      <c r="C1480" s="95" t="str">
        <f>INDEX(技能效果!C:C,MATCH(技能效果等级!B1480,技能效果!B:B,0))</f>
        <v>唐流雨满星效果</v>
      </c>
      <c r="D1480" s="96" t="s">
        <v>873</v>
      </c>
      <c r="E1480" s="95">
        <v>3</v>
      </c>
      <c r="F1480" s="95">
        <f>INDEX(技能效果!H:H,MATCH(技能效果等级!B1480,技能效果!B:B,0))</f>
        <v>1001</v>
      </c>
      <c r="G1480" s="95">
        <f>IF(INDEX(技能效果!K:K,MATCH(B1480,技能效果!B:B,0))=0,INDEX(技能效果!I:I,MATCH(技能效果等级!B1480,技能效果!B:B,0)),INDEX(技能效果!I:I,MATCH(技能效果等级!B1480,技能效果!B:B,0))*VLOOKUP(E1480,技能数值计算!$C$19:$D$28,2,FALSE))</f>
        <v>1.5</v>
      </c>
      <c r="H1480" s="95">
        <f>INDEX(技能效果!J:J,MATCH(技能效果等级!B1480,技能效果!B:B,0))</f>
        <v>0</v>
      </c>
      <c r="I1480" s="97"/>
      <c r="J1480" s="97"/>
      <c r="K1480" s="97"/>
      <c r="L1480" s="97"/>
      <c r="M1480" s="97"/>
      <c r="N1480" s="96" t="str">
        <f>IF(INDEX(技能效果!L:L,MATCH(技能效果等级!B1480,技能效果!B:B,0))="","",INDEX(技能效果!L:L,MATCH(技能效果等级!B1480,技能效果!B:B,0)))</f>
        <v/>
      </c>
      <c r="O1480" s="95">
        <f>IF(INDEX(技能效果!N:N,MATCH(B1480,技能效果!B:B,0))=0,INDEX(技能效果!M:M,MATCH(技能效果等级!B1480,技能效果!B:B,0)),INDEX(技能效果!M:M,MATCH(技能效果等级!B1480,技能效果!B:B,0))*VLOOKUP(E1480,技能数值计算!$C$19:$D$28,2,FALSE))</f>
        <v>0</v>
      </c>
      <c r="P1480" s="97"/>
      <c r="Q1480" s="97"/>
      <c r="R1480" s="95" t="str">
        <f>IF(INDEX(技能效果!O:O,MATCH(技能效果等级!B1480,技能效果!B:B,0))="","",INDEX(技能效果!O:O,MATCH(技能效果等级!B1480,技能效果!B:B,0)))</f>
        <v/>
      </c>
      <c r="S1480" s="97"/>
      <c r="T1480" s="97"/>
      <c r="U1480" s="97"/>
      <c r="V1480" s="96" t="str">
        <f>IF(INDEX(技能效果!AF:AF,MATCH(技能效果等级!B1480,技能效果!B:B,0))="","",INDEX(技能效果!AF:AF,MATCH(技能效果等级!B1480,技能效果!B:B,0)))</f>
        <v/>
      </c>
      <c r="W1480" s="95">
        <f t="shared" si="21"/>
        <v>139</v>
      </c>
      <c r="X1480" s="97"/>
      <c r="Y1480" s="97"/>
    </row>
    <row r="1481" spans="1:25" ht="16.5" x14ac:dyDescent="0.2">
      <c r="A1481" s="62">
        <v>1478</v>
      </c>
      <c r="B1481" s="95">
        <f>INDEX(技能效果!B:B,MATCH(技能效果等级!W1481,技能效果!AE:AE,0))</f>
        <v>130300421</v>
      </c>
      <c r="C1481" s="95" t="str">
        <f>INDEX(技能效果!C:C,MATCH(技能效果等级!B1481,技能效果!B:B,0))</f>
        <v>唐流雨满星效果</v>
      </c>
      <c r="D1481" s="96" t="s">
        <v>873</v>
      </c>
      <c r="E1481" s="95">
        <v>4</v>
      </c>
      <c r="F1481" s="95">
        <f>INDEX(技能效果!H:H,MATCH(技能效果等级!B1481,技能效果!B:B,0))</f>
        <v>1001</v>
      </c>
      <c r="G1481" s="95">
        <f>IF(INDEX(技能效果!K:K,MATCH(B1481,技能效果!B:B,0))=0,INDEX(技能效果!I:I,MATCH(技能效果等级!B1481,技能效果!B:B,0)),INDEX(技能效果!I:I,MATCH(技能效果等级!B1481,技能效果!B:B,0))*VLOOKUP(E1481,技能数值计算!$C$19:$D$28,2,FALSE))</f>
        <v>1.5</v>
      </c>
      <c r="H1481" s="95">
        <f>INDEX(技能效果!J:J,MATCH(技能效果等级!B1481,技能效果!B:B,0))</f>
        <v>0</v>
      </c>
      <c r="I1481" s="97"/>
      <c r="J1481" s="97"/>
      <c r="K1481" s="97"/>
      <c r="L1481" s="97"/>
      <c r="M1481" s="97"/>
      <c r="N1481" s="96" t="str">
        <f>IF(INDEX(技能效果!L:L,MATCH(技能效果等级!B1481,技能效果!B:B,0))="","",INDEX(技能效果!L:L,MATCH(技能效果等级!B1481,技能效果!B:B,0)))</f>
        <v/>
      </c>
      <c r="O1481" s="95">
        <f>IF(INDEX(技能效果!N:N,MATCH(B1481,技能效果!B:B,0))=0,INDEX(技能效果!M:M,MATCH(技能效果等级!B1481,技能效果!B:B,0)),INDEX(技能效果!M:M,MATCH(技能效果等级!B1481,技能效果!B:B,0))*VLOOKUP(E1481,技能数值计算!$C$19:$D$28,2,FALSE))</f>
        <v>0</v>
      </c>
      <c r="P1481" s="97"/>
      <c r="Q1481" s="97"/>
      <c r="R1481" s="95" t="str">
        <f>IF(INDEX(技能效果!O:O,MATCH(技能效果等级!B1481,技能效果!B:B,0))="","",INDEX(技能效果!O:O,MATCH(技能效果等级!B1481,技能效果!B:B,0)))</f>
        <v/>
      </c>
      <c r="S1481" s="97"/>
      <c r="T1481" s="97"/>
      <c r="U1481" s="97"/>
      <c r="V1481" s="96" t="str">
        <f>IF(INDEX(技能效果!AF:AF,MATCH(技能效果等级!B1481,技能效果!B:B,0))="","",INDEX(技能效果!AF:AF,MATCH(技能效果等级!B1481,技能效果!B:B,0)))</f>
        <v/>
      </c>
      <c r="W1481" s="95">
        <f t="shared" si="21"/>
        <v>139</v>
      </c>
      <c r="X1481" s="97"/>
      <c r="Y1481" s="97"/>
    </row>
    <row r="1482" spans="1:25" ht="16.5" x14ac:dyDescent="0.2">
      <c r="A1482" s="62">
        <v>1479</v>
      </c>
      <c r="B1482" s="95">
        <f>INDEX(技能效果!B:B,MATCH(技能效果等级!W1482,技能效果!AE:AE,0))</f>
        <v>130300421</v>
      </c>
      <c r="C1482" s="95" t="str">
        <f>INDEX(技能效果!C:C,MATCH(技能效果等级!B1482,技能效果!B:B,0))</f>
        <v>唐流雨满星效果</v>
      </c>
      <c r="D1482" s="96" t="s">
        <v>873</v>
      </c>
      <c r="E1482" s="95">
        <v>5</v>
      </c>
      <c r="F1482" s="95">
        <f>INDEX(技能效果!H:H,MATCH(技能效果等级!B1482,技能效果!B:B,0))</f>
        <v>1001</v>
      </c>
      <c r="G1482" s="95">
        <f>IF(INDEX(技能效果!K:K,MATCH(B1482,技能效果!B:B,0))=0,INDEX(技能效果!I:I,MATCH(技能效果等级!B1482,技能效果!B:B,0)),INDEX(技能效果!I:I,MATCH(技能效果等级!B1482,技能效果!B:B,0))*VLOOKUP(E1482,技能数值计算!$C$19:$D$28,2,FALSE))</f>
        <v>1.5</v>
      </c>
      <c r="H1482" s="95">
        <f>INDEX(技能效果!J:J,MATCH(技能效果等级!B1482,技能效果!B:B,0))</f>
        <v>0</v>
      </c>
      <c r="I1482" s="97"/>
      <c r="J1482" s="97"/>
      <c r="K1482" s="97"/>
      <c r="L1482" s="97"/>
      <c r="M1482" s="97"/>
      <c r="N1482" s="96" t="str">
        <f>IF(INDEX(技能效果!L:L,MATCH(技能效果等级!B1482,技能效果!B:B,0))="","",INDEX(技能效果!L:L,MATCH(技能效果等级!B1482,技能效果!B:B,0)))</f>
        <v/>
      </c>
      <c r="O1482" s="95">
        <f>IF(INDEX(技能效果!N:N,MATCH(B1482,技能效果!B:B,0))=0,INDEX(技能效果!M:M,MATCH(技能效果等级!B1482,技能效果!B:B,0)),INDEX(技能效果!M:M,MATCH(技能效果等级!B1482,技能效果!B:B,0))*VLOOKUP(E1482,技能数值计算!$C$19:$D$28,2,FALSE))</f>
        <v>0</v>
      </c>
      <c r="P1482" s="97"/>
      <c r="Q1482" s="97"/>
      <c r="R1482" s="95" t="str">
        <f>IF(INDEX(技能效果!O:O,MATCH(技能效果等级!B1482,技能效果!B:B,0))="","",INDEX(技能效果!O:O,MATCH(技能效果等级!B1482,技能效果!B:B,0)))</f>
        <v/>
      </c>
      <c r="S1482" s="97"/>
      <c r="T1482" s="97"/>
      <c r="U1482" s="97"/>
      <c r="V1482" s="96" t="str">
        <f>IF(INDEX(技能效果!AF:AF,MATCH(技能效果等级!B1482,技能效果!B:B,0))="","",INDEX(技能效果!AF:AF,MATCH(技能效果等级!B1482,技能效果!B:B,0)))</f>
        <v/>
      </c>
      <c r="W1482" s="95">
        <f t="shared" si="21"/>
        <v>139</v>
      </c>
      <c r="X1482" s="97"/>
      <c r="Y1482" s="97"/>
    </row>
    <row r="1483" spans="1:25" ht="16.5" x14ac:dyDescent="0.2">
      <c r="A1483" s="62">
        <v>1480</v>
      </c>
      <c r="B1483" s="95">
        <f>INDEX(技能效果!B:B,MATCH(技能效果等级!W1483,技能效果!AE:AE,0))</f>
        <v>130300421</v>
      </c>
      <c r="C1483" s="95" t="str">
        <f>INDEX(技能效果!C:C,MATCH(技能效果等级!B1483,技能效果!B:B,0))</f>
        <v>唐流雨满星效果</v>
      </c>
      <c r="D1483" s="96" t="s">
        <v>873</v>
      </c>
      <c r="E1483" s="95">
        <v>6</v>
      </c>
      <c r="F1483" s="95">
        <f>INDEX(技能效果!H:H,MATCH(技能效果等级!B1483,技能效果!B:B,0))</f>
        <v>1001</v>
      </c>
      <c r="G1483" s="95">
        <f>IF(INDEX(技能效果!K:K,MATCH(B1483,技能效果!B:B,0))=0,INDEX(技能效果!I:I,MATCH(技能效果等级!B1483,技能效果!B:B,0)),INDEX(技能效果!I:I,MATCH(技能效果等级!B1483,技能效果!B:B,0))*VLOOKUP(E1483,技能数值计算!$C$19:$D$28,2,FALSE))</f>
        <v>1.5</v>
      </c>
      <c r="H1483" s="95">
        <f>INDEX(技能效果!J:J,MATCH(技能效果等级!B1483,技能效果!B:B,0))</f>
        <v>0</v>
      </c>
      <c r="I1483" s="97"/>
      <c r="J1483" s="97"/>
      <c r="K1483" s="97"/>
      <c r="L1483" s="97"/>
      <c r="M1483" s="97"/>
      <c r="N1483" s="96" t="str">
        <f>IF(INDEX(技能效果!L:L,MATCH(技能效果等级!B1483,技能效果!B:B,0))="","",INDEX(技能效果!L:L,MATCH(技能效果等级!B1483,技能效果!B:B,0)))</f>
        <v/>
      </c>
      <c r="O1483" s="95">
        <f>IF(INDEX(技能效果!N:N,MATCH(B1483,技能效果!B:B,0))=0,INDEX(技能效果!M:M,MATCH(技能效果等级!B1483,技能效果!B:B,0)),INDEX(技能效果!M:M,MATCH(技能效果等级!B1483,技能效果!B:B,0))*VLOOKUP(E1483,技能数值计算!$C$19:$D$28,2,FALSE))</f>
        <v>0</v>
      </c>
      <c r="P1483" s="97"/>
      <c r="Q1483" s="97"/>
      <c r="R1483" s="95" t="str">
        <f>IF(INDEX(技能效果!O:O,MATCH(技能效果等级!B1483,技能效果!B:B,0))="","",INDEX(技能效果!O:O,MATCH(技能效果等级!B1483,技能效果!B:B,0)))</f>
        <v/>
      </c>
      <c r="S1483" s="97"/>
      <c r="T1483" s="97"/>
      <c r="U1483" s="97"/>
      <c r="V1483" s="96" t="str">
        <f>IF(INDEX(技能效果!AF:AF,MATCH(技能效果等级!B1483,技能效果!B:B,0))="","",INDEX(技能效果!AF:AF,MATCH(技能效果等级!B1483,技能效果!B:B,0)))</f>
        <v/>
      </c>
      <c r="W1483" s="95">
        <f t="shared" si="21"/>
        <v>139</v>
      </c>
      <c r="X1483" s="97"/>
      <c r="Y1483" s="97"/>
    </row>
    <row r="1484" spans="1:25" ht="16.5" x14ac:dyDescent="0.2">
      <c r="A1484" s="62">
        <v>1481</v>
      </c>
      <c r="B1484" s="95">
        <f>INDEX(技能效果!B:B,MATCH(技能效果等级!W1484,技能效果!AE:AE,0))</f>
        <v>130300421</v>
      </c>
      <c r="C1484" s="95" t="str">
        <f>INDEX(技能效果!C:C,MATCH(技能效果等级!B1484,技能效果!B:B,0))</f>
        <v>唐流雨满星效果</v>
      </c>
      <c r="D1484" s="96" t="s">
        <v>873</v>
      </c>
      <c r="E1484" s="95">
        <v>7</v>
      </c>
      <c r="F1484" s="95">
        <f>INDEX(技能效果!H:H,MATCH(技能效果等级!B1484,技能效果!B:B,0))</f>
        <v>1001</v>
      </c>
      <c r="G1484" s="95">
        <f>IF(INDEX(技能效果!K:K,MATCH(B1484,技能效果!B:B,0))=0,INDEX(技能效果!I:I,MATCH(技能效果等级!B1484,技能效果!B:B,0)),INDEX(技能效果!I:I,MATCH(技能效果等级!B1484,技能效果!B:B,0))*VLOOKUP(E1484,技能数值计算!$C$19:$D$28,2,FALSE))</f>
        <v>1.5</v>
      </c>
      <c r="H1484" s="95">
        <f>INDEX(技能效果!J:J,MATCH(技能效果等级!B1484,技能效果!B:B,0))</f>
        <v>0</v>
      </c>
      <c r="I1484" s="97"/>
      <c r="J1484" s="97"/>
      <c r="K1484" s="97"/>
      <c r="L1484" s="97"/>
      <c r="M1484" s="97"/>
      <c r="N1484" s="96" t="str">
        <f>IF(INDEX(技能效果!L:L,MATCH(技能效果等级!B1484,技能效果!B:B,0))="","",INDEX(技能效果!L:L,MATCH(技能效果等级!B1484,技能效果!B:B,0)))</f>
        <v/>
      </c>
      <c r="O1484" s="95">
        <f>IF(INDEX(技能效果!N:N,MATCH(B1484,技能效果!B:B,0))=0,INDEX(技能效果!M:M,MATCH(技能效果等级!B1484,技能效果!B:B,0)),INDEX(技能效果!M:M,MATCH(技能效果等级!B1484,技能效果!B:B,0))*VLOOKUP(E1484,技能数值计算!$C$19:$D$28,2,FALSE))</f>
        <v>0</v>
      </c>
      <c r="P1484" s="97"/>
      <c r="Q1484" s="97"/>
      <c r="R1484" s="95" t="str">
        <f>IF(INDEX(技能效果!O:O,MATCH(技能效果等级!B1484,技能效果!B:B,0))="","",INDEX(技能效果!O:O,MATCH(技能效果等级!B1484,技能效果!B:B,0)))</f>
        <v/>
      </c>
      <c r="S1484" s="97"/>
      <c r="T1484" s="97"/>
      <c r="U1484" s="97"/>
      <c r="V1484" s="96" t="str">
        <f>IF(INDEX(技能效果!AF:AF,MATCH(技能效果等级!B1484,技能效果!B:B,0))="","",INDEX(技能效果!AF:AF,MATCH(技能效果等级!B1484,技能效果!B:B,0)))</f>
        <v/>
      </c>
      <c r="W1484" s="95">
        <f t="shared" si="21"/>
        <v>139</v>
      </c>
      <c r="X1484" s="97"/>
      <c r="Y1484" s="97"/>
    </row>
    <row r="1485" spans="1:25" ht="16.5" x14ac:dyDescent="0.2">
      <c r="A1485" s="62">
        <v>1482</v>
      </c>
      <c r="B1485" s="95">
        <f>INDEX(技能效果!B:B,MATCH(技能效果等级!W1485,技能效果!AE:AE,0))</f>
        <v>130300421</v>
      </c>
      <c r="C1485" s="95" t="str">
        <f>INDEX(技能效果!C:C,MATCH(技能效果等级!B1485,技能效果!B:B,0))</f>
        <v>唐流雨满星效果</v>
      </c>
      <c r="D1485" s="96" t="s">
        <v>873</v>
      </c>
      <c r="E1485" s="95">
        <v>8</v>
      </c>
      <c r="F1485" s="95">
        <f>INDEX(技能效果!H:H,MATCH(技能效果等级!B1485,技能效果!B:B,0))</f>
        <v>1001</v>
      </c>
      <c r="G1485" s="95">
        <f>IF(INDEX(技能效果!K:K,MATCH(B1485,技能效果!B:B,0))=0,INDEX(技能效果!I:I,MATCH(技能效果等级!B1485,技能效果!B:B,0)),INDEX(技能效果!I:I,MATCH(技能效果等级!B1485,技能效果!B:B,0))*VLOOKUP(E1485,技能数值计算!$C$19:$D$28,2,FALSE))</f>
        <v>1.5</v>
      </c>
      <c r="H1485" s="95">
        <f>INDEX(技能效果!J:J,MATCH(技能效果等级!B1485,技能效果!B:B,0))</f>
        <v>0</v>
      </c>
      <c r="I1485" s="97"/>
      <c r="J1485" s="97"/>
      <c r="K1485" s="97"/>
      <c r="L1485" s="97"/>
      <c r="M1485" s="97"/>
      <c r="N1485" s="96" t="str">
        <f>IF(INDEX(技能效果!L:L,MATCH(技能效果等级!B1485,技能效果!B:B,0))="","",INDEX(技能效果!L:L,MATCH(技能效果等级!B1485,技能效果!B:B,0)))</f>
        <v/>
      </c>
      <c r="O1485" s="95">
        <f>IF(INDEX(技能效果!N:N,MATCH(B1485,技能效果!B:B,0))=0,INDEX(技能效果!M:M,MATCH(技能效果等级!B1485,技能效果!B:B,0)),INDEX(技能效果!M:M,MATCH(技能效果等级!B1485,技能效果!B:B,0))*VLOOKUP(E1485,技能数值计算!$C$19:$D$28,2,FALSE))</f>
        <v>0</v>
      </c>
      <c r="P1485" s="97"/>
      <c r="Q1485" s="97"/>
      <c r="R1485" s="95" t="str">
        <f>IF(INDEX(技能效果!O:O,MATCH(技能效果等级!B1485,技能效果!B:B,0))="","",INDEX(技能效果!O:O,MATCH(技能效果等级!B1485,技能效果!B:B,0)))</f>
        <v/>
      </c>
      <c r="S1485" s="97"/>
      <c r="T1485" s="97"/>
      <c r="U1485" s="97"/>
      <c r="V1485" s="96" t="str">
        <f>IF(INDEX(技能效果!AF:AF,MATCH(技能效果等级!B1485,技能效果!B:B,0))="","",INDEX(技能效果!AF:AF,MATCH(技能效果等级!B1485,技能效果!B:B,0)))</f>
        <v/>
      </c>
      <c r="W1485" s="95">
        <f t="shared" si="21"/>
        <v>139</v>
      </c>
      <c r="X1485" s="97"/>
      <c r="Y1485" s="97"/>
    </row>
    <row r="1486" spans="1:25" ht="16.5" x14ac:dyDescent="0.2">
      <c r="A1486" s="62">
        <v>1483</v>
      </c>
      <c r="B1486" s="95">
        <f>INDEX(技能效果!B:B,MATCH(技能效果等级!W1486,技能效果!AE:AE,0))</f>
        <v>130300421</v>
      </c>
      <c r="C1486" s="95" t="str">
        <f>INDEX(技能效果!C:C,MATCH(技能效果等级!B1486,技能效果!B:B,0))</f>
        <v>唐流雨满星效果</v>
      </c>
      <c r="D1486" s="96" t="s">
        <v>873</v>
      </c>
      <c r="E1486" s="95">
        <v>9</v>
      </c>
      <c r="F1486" s="95">
        <f>INDEX(技能效果!H:H,MATCH(技能效果等级!B1486,技能效果!B:B,0))</f>
        <v>1001</v>
      </c>
      <c r="G1486" s="95">
        <f>IF(INDEX(技能效果!K:K,MATCH(B1486,技能效果!B:B,0))=0,INDEX(技能效果!I:I,MATCH(技能效果等级!B1486,技能效果!B:B,0)),INDEX(技能效果!I:I,MATCH(技能效果等级!B1486,技能效果!B:B,0))*VLOOKUP(E1486,技能数值计算!$C$19:$D$28,2,FALSE))</f>
        <v>1.5</v>
      </c>
      <c r="H1486" s="95">
        <f>INDEX(技能效果!J:J,MATCH(技能效果等级!B1486,技能效果!B:B,0))</f>
        <v>0</v>
      </c>
      <c r="I1486" s="97"/>
      <c r="J1486" s="97"/>
      <c r="K1486" s="97"/>
      <c r="L1486" s="97"/>
      <c r="M1486" s="97"/>
      <c r="N1486" s="96" t="str">
        <f>IF(INDEX(技能效果!L:L,MATCH(技能效果等级!B1486,技能效果!B:B,0))="","",INDEX(技能效果!L:L,MATCH(技能效果等级!B1486,技能效果!B:B,0)))</f>
        <v/>
      </c>
      <c r="O1486" s="95">
        <f>IF(INDEX(技能效果!N:N,MATCH(B1486,技能效果!B:B,0))=0,INDEX(技能效果!M:M,MATCH(技能效果等级!B1486,技能效果!B:B,0)),INDEX(技能效果!M:M,MATCH(技能效果等级!B1486,技能效果!B:B,0))*VLOOKUP(E1486,技能数值计算!$C$19:$D$28,2,FALSE))</f>
        <v>0</v>
      </c>
      <c r="P1486" s="97"/>
      <c r="Q1486" s="97"/>
      <c r="R1486" s="95" t="str">
        <f>IF(INDEX(技能效果!O:O,MATCH(技能效果等级!B1486,技能效果!B:B,0))="","",INDEX(技能效果!O:O,MATCH(技能效果等级!B1486,技能效果!B:B,0)))</f>
        <v/>
      </c>
      <c r="S1486" s="97"/>
      <c r="T1486" s="97"/>
      <c r="U1486" s="97"/>
      <c r="V1486" s="96" t="str">
        <f>IF(INDEX(技能效果!AF:AF,MATCH(技能效果等级!B1486,技能效果!B:B,0))="","",INDEX(技能效果!AF:AF,MATCH(技能效果等级!B1486,技能效果!B:B,0)))</f>
        <v/>
      </c>
      <c r="W1486" s="95">
        <f t="shared" si="21"/>
        <v>139</v>
      </c>
      <c r="X1486" s="97"/>
      <c r="Y1486" s="97"/>
    </row>
    <row r="1487" spans="1:25" ht="16.5" x14ac:dyDescent="0.2">
      <c r="A1487" s="62">
        <v>1484</v>
      </c>
      <c r="B1487" s="95">
        <f>INDEX(技能效果!B:B,MATCH(技能效果等级!W1487,技能效果!AE:AE,0))</f>
        <v>130300421</v>
      </c>
      <c r="C1487" s="95" t="str">
        <f>INDEX(技能效果!C:C,MATCH(技能效果等级!B1487,技能效果!B:B,0))</f>
        <v>唐流雨满星效果</v>
      </c>
      <c r="D1487" s="96" t="s">
        <v>873</v>
      </c>
      <c r="E1487" s="95">
        <v>10</v>
      </c>
      <c r="F1487" s="95">
        <f>INDEX(技能效果!H:H,MATCH(技能效果等级!B1487,技能效果!B:B,0))</f>
        <v>1001</v>
      </c>
      <c r="G1487" s="95">
        <f>IF(INDEX(技能效果!K:K,MATCH(B1487,技能效果!B:B,0))=0,INDEX(技能效果!I:I,MATCH(技能效果等级!B1487,技能效果!B:B,0)),INDEX(技能效果!I:I,MATCH(技能效果等级!B1487,技能效果!B:B,0))*VLOOKUP(E1487,技能数值计算!$C$19:$D$28,2,FALSE))</f>
        <v>1.5</v>
      </c>
      <c r="H1487" s="95">
        <f>INDEX(技能效果!J:J,MATCH(技能效果等级!B1487,技能效果!B:B,0))</f>
        <v>0</v>
      </c>
      <c r="I1487" s="97"/>
      <c r="J1487" s="97"/>
      <c r="K1487" s="97"/>
      <c r="L1487" s="97"/>
      <c r="M1487" s="97"/>
      <c r="N1487" s="96" t="str">
        <f>IF(INDEX(技能效果!L:L,MATCH(技能效果等级!B1487,技能效果!B:B,0))="","",INDEX(技能效果!L:L,MATCH(技能效果等级!B1487,技能效果!B:B,0)))</f>
        <v/>
      </c>
      <c r="O1487" s="95">
        <f>IF(INDEX(技能效果!N:N,MATCH(B1487,技能效果!B:B,0))=0,INDEX(技能效果!M:M,MATCH(技能效果等级!B1487,技能效果!B:B,0)),INDEX(技能效果!M:M,MATCH(技能效果等级!B1487,技能效果!B:B,0))*VLOOKUP(E1487,技能数值计算!$C$19:$D$28,2,FALSE))</f>
        <v>0</v>
      </c>
      <c r="P1487" s="97"/>
      <c r="Q1487" s="97"/>
      <c r="R1487" s="95" t="str">
        <f>IF(INDEX(技能效果!O:O,MATCH(技能效果等级!B1487,技能效果!B:B,0))="","",INDEX(技能效果!O:O,MATCH(技能效果等级!B1487,技能效果!B:B,0)))</f>
        <v/>
      </c>
      <c r="S1487" s="97"/>
      <c r="T1487" s="97"/>
      <c r="U1487" s="97"/>
      <c r="V1487" s="96" t="str">
        <f>IF(INDEX(技能效果!AF:AF,MATCH(技能效果等级!B1487,技能效果!B:B,0))="","",INDEX(技能效果!AF:AF,MATCH(技能效果等级!B1487,技能效果!B:B,0)))</f>
        <v/>
      </c>
      <c r="W1487" s="95">
        <f t="shared" si="21"/>
        <v>139</v>
      </c>
      <c r="X1487" s="97"/>
      <c r="Y1487" s="97"/>
    </row>
    <row r="1488" spans="1:25" ht="16.5" x14ac:dyDescent="0.2">
      <c r="A1488" s="62">
        <v>1485</v>
      </c>
      <c r="B1488" s="95">
        <f>INDEX(技能效果!B:B,MATCH(技能效果等级!W1488,技能效果!AE:AE,0))</f>
        <v>130300501</v>
      </c>
      <c r="C1488" s="95" t="str">
        <f>INDEX(技能效果!C:C,MATCH(技能效果等级!B1488,技能效果!B:B,0))</f>
        <v>李轩辕技能伤害</v>
      </c>
      <c r="D1488" s="96" t="s">
        <v>873</v>
      </c>
      <c r="E1488" s="95">
        <v>1</v>
      </c>
      <c r="F1488" s="95">
        <f>INDEX(技能效果!H:H,MATCH(技能效果等级!B1488,技能效果!B:B,0))</f>
        <v>1001</v>
      </c>
      <c r="G1488" s="95">
        <f>IF(INDEX(技能效果!K:K,MATCH(B1488,技能效果!B:B,0))=0,INDEX(技能效果!I:I,MATCH(技能效果等级!B1488,技能效果!B:B,0)),INDEX(技能效果!I:I,MATCH(技能效果等级!B1488,技能效果!B:B,0))*VLOOKUP(E1488,技能数值计算!$C$19:$D$28,2,FALSE))</f>
        <v>1.5</v>
      </c>
      <c r="H1488" s="95">
        <f>INDEX(技能效果!J:J,MATCH(技能效果等级!B1488,技能效果!B:B,0))</f>
        <v>0</v>
      </c>
      <c r="I1488" s="97"/>
      <c r="J1488" s="97"/>
      <c r="K1488" s="97"/>
      <c r="L1488" s="97"/>
      <c r="M1488" s="97"/>
      <c r="N1488" s="96" t="str">
        <f>IF(INDEX(技能效果!L:L,MATCH(技能效果等级!B1488,技能效果!B:B,0))="","",INDEX(技能效果!L:L,MATCH(技能效果等级!B1488,技能效果!B:B,0)))</f>
        <v/>
      </c>
      <c r="O1488" s="95">
        <f>IF(INDEX(技能效果!N:N,MATCH(B1488,技能效果!B:B,0))=0,INDEX(技能效果!M:M,MATCH(技能效果等级!B1488,技能效果!B:B,0)),INDEX(技能效果!M:M,MATCH(技能效果等级!B1488,技能效果!B:B,0))*VLOOKUP(E1488,技能数值计算!$C$19:$D$28,2,FALSE))</f>
        <v>0</v>
      </c>
      <c r="P1488" s="97"/>
      <c r="Q1488" s="97"/>
      <c r="R1488" s="95" t="str">
        <f>IF(INDEX(技能效果!O:O,MATCH(技能效果等级!B1488,技能效果!B:B,0))="","",INDEX(技能效果!O:O,MATCH(技能效果等级!B1488,技能效果!B:B,0)))</f>
        <v/>
      </c>
      <c r="S1488" s="97"/>
      <c r="T1488" s="97"/>
      <c r="U1488" s="97"/>
      <c r="V1488" s="96" t="str">
        <f>IF(INDEX(技能效果!AF:AF,MATCH(技能效果等级!B1488,技能效果!B:B,0))="","",INDEX(技能效果!AF:AF,MATCH(技能效果等级!B1488,技能效果!B:B,0)))</f>
        <v/>
      </c>
      <c r="W1488" s="95">
        <f t="shared" si="21"/>
        <v>140</v>
      </c>
      <c r="X1488" s="97"/>
      <c r="Y1488" s="97"/>
    </row>
    <row r="1489" spans="1:25" ht="16.5" x14ac:dyDescent="0.2">
      <c r="A1489" s="62">
        <v>1486</v>
      </c>
      <c r="B1489" s="95">
        <f>INDEX(技能效果!B:B,MATCH(技能效果等级!W1489,技能效果!AE:AE,0))</f>
        <v>130300501</v>
      </c>
      <c r="C1489" s="95" t="str">
        <f>INDEX(技能效果!C:C,MATCH(技能效果等级!B1489,技能效果!B:B,0))</f>
        <v>李轩辕技能伤害</v>
      </c>
      <c r="D1489" s="96" t="s">
        <v>873</v>
      </c>
      <c r="E1489" s="95">
        <v>2</v>
      </c>
      <c r="F1489" s="95">
        <f>INDEX(技能效果!H:H,MATCH(技能效果等级!B1489,技能效果!B:B,0))</f>
        <v>1001</v>
      </c>
      <c r="G1489" s="95">
        <f>IF(INDEX(技能效果!K:K,MATCH(B1489,技能效果!B:B,0))=0,INDEX(技能效果!I:I,MATCH(技能效果等级!B1489,技能效果!B:B,0)),INDEX(技能效果!I:I,MATCH(技能效果等级!B1489,技能效果!B:B,0))*VLOOKUP(E1489,技能数值计算!$C$19:$D$28,2,FALSE))</f>
        <v>1.62</v>
      </c>
      <c r="H1489" s="95">
        <f>INDEX(技能效果!J:J,MATCH(技能效果等级!B1489,技能效果!B:B,0))</f>
        <v>0</v>
      </c>
      <c r="I1489" s="97"/>
      <c r="J1489" s="97"/>
      <c r="K1489" s="97"/>
      <c r="L1489" s="97"/>
      <c r="M1489" s="97"/>
      <c r="N1489" s="96" t="str">
        <f>IF(INDEX(技能效果!L:L,MATCH(技能效果等级!B1489,技能效果!B:B,0))="","",INDEX(技能效果!L:L,MATCH(技能效果等级!B1489,技能效果!B:B,0)))</f>
        <v/>
      </c>
      <c r="O1489" s="95">
        <f>IF(INDEX(技能效果!N:N,MATCH(B1489,技能效果!B:B,0))=0,INDEX(技能效果!M:M,MATCH(技能效果等级!B1489,技能效果!B:B,0)),INDEX(技能效果!M:M,MATCH(技能效果等级!B1489,技能效果!B:B,0))*VLOOKUP(E1489,技能数值计算!$C$19:$D$28,2,FALSE))</f>
        <v>0</v>
      </c>
      <c r="P1489" s="97"/>
      <c r="Q1489" s="97"/>
      <c r="R1489" s="95" t="str">
        <f>IF(INDEX(技能效果!O:O,MATCH(技能效果等级!B1489,技能效果!B:B,0))="","",INDEX(技能效果!O:O,MATCH(技能效果等级!B1489,技能效果!B:B,0)))</f>
        <v/>
      </c>
      <c r="S1489" s="97"/>
      <c r="T1489" s="97"/>
      <c r="U1489" s="97"/>
      <c r="V1489" s="96" t="str">
        <f>IF(INDEX(技能效果!AF:AF,MATCH(技能效果等级!B1489,技能效果!B:B,0))="","",INDEX(技能效果!AF:AF,MATCH(技能效果等级!B1489,技能效果!B:B,0)))</f>
        <v/>
      </c>
      <c r="W1489" s="95">
        <f t="shared" si="21"/>
        <v>140</v>
      </c>
      <c r="X1489" s="97"/>
      <c r="Y1489" s="97"/>
    </row>
    <row r="1490" spans="1:25" ht="16.5" x14ac:dyDescent="0.2">
      <c r="A1490" s="62">
        <v>1487</v>
      </c>
      <c r="B1490" s="95">
        <f>INDEX(技能效果!B:B,MATCH(技能效果等级!W1490,技能效果!AE:AE,0))</f>
        <v>130300501</v>
      </c>
      <c r="C1490" s="95" t="str">
        <f>INDEX(技能效果!C:C,MATCH(技能效果等级!B1490,技能效果!B:B,0))</f>
        <v>李轩辕技能伤害</v>
      </c>
      <c r="D1490" s="96" t="s">
        <v>873</v>
      </c>
      <c r="E1490" s="95">
        <v>3</v>
      </c>
      <c r="F1490" s="95">
        <f>INDEX(技能效果!H:H,MATCH(技能效果等级!B1490,技能效果!B:B,0))</f>
        <v>1001</v>
      </c>
      <c r="G1490" s="95">
        <f>IF(INDEX(技能效果!K:K,MATCH(B1490,技能效果!B:B,0))=0,INDEX(技能效果!I:I,MATCH(技能效果等级!B1490,技能效果!B:B,0)),INDEX(技能效果!I:I,MATCH(技能效果等级!B1490,技能效果!B:B,0))*VLOOKUP(E1490,技能数值计算!$C$19:$D$28,2,FALSE))</f>
        <v>1.7399999999999998</v>
      </c>
      <c r="H1490" s="95">
        <f>INDEX(技能效果!J:J,MATCH(技能效果等级!B1490,技能效果!B:B,0))</f>
        <v>0</v>
      </c>
      <c r="I1490" s="97"/>
      <c r="J1490" s="97"/>
      <c r="K1490" s="97"/>
      <c r="L1490" s="97"/>
      <c r="M1490" s="97"/>
      <c r="N1490" s="96" t="str">
        <f>IF(INDEX(技能效果!L:L,MATCH(技能效果等级!B1490,技能效果!B:B,0))="","",INDEX(技能效果!L:L,MATCH(技能效果等级!B1490,技能效果!B:B,0)))</f>
        <v/>
      </c>
      <c r="O1490" s="95">
        <f>IF(INDEX(技能效果!N:N,MATCH(B1490,技能效果!B:B,0))=0,INDEX(技能效果!M:M,MATCH(技能效果等级!B1490,技能效果!B:B,0)),INDEX(技能效果!M:M,MATCH(技能效果等级!B1490,技能效果!B:B,0))*VLOOKUP(E1490,技能数值计算!$C$19:$D$28,2,FALSE))</f>
        <v>0</v>
      </c>
      <c r="P1490" s="97"/>
      <c r="Q1490" s="97"/>
      <c r="R1490" s="95" t="str">
        <f>IF(INDEX(技能效果!O:O,MATCH(技能效果等级!B1490,技能效果!B:B,0))="","",INDEX(技能效果!O:O,MATCH(技能效果等级!B1490,技能效果!B:B,0)))</f>
        <v/>
      </c>
      <c r="S1490" s="97"/>
      <c r="T1490" s="97"/>
      <c r="U1490" s="97"/>
      <c r="V1490" s="96" t="str">
        <f>IF(INDEX(技能效果!AF:AF,MATCH(技能效果等级!B1490,技能效果!B:B,0))="","",INDEX(技能效果!AF:AF,MATCH(技能效果等级!B1490,技能效果!B:B,0)))</f>
        <v/>
      </c>
      <c r="W1490" s="95">
        <f t="shared" si="21"/>
        <v>140</v>
      </c>
      <c r="X1490" s="97"/>
      <c r="Y1490" s="97"/>
    </row>
    <row r="1491" spans="1:25" ht="16.5" x14ac:dyDescent="0.2">
      <c r="A1491" s="62">
        <v>1488</v>
      </c>
      <c r="B1491" s="95">
        <f>INDEX(技能效果!B:B,MATCH(技能效果等级!W1491,技能效果!AE:AE,0))</f>
        <v>130300501</v>
      </c>
      <c r="C1491" s="95" t="str">
        <f>INDEX(技能效果!C:C,MATCH(技能效果等级!B1491,技能效果!B:B,0))</f>
        <v>李轩辕技能伤害</v>
      </c>
      <c r="D1491" s="96" t="s">
        <v>873</v>
      </c>
      <c r="E1491" s="95">
        <v>4</v>
      </c>
      <c r="F1491" s="95">
        <f>INDEX(技能效果!H:H,MATCH(技能效果等级!B1491,技能效果!B:B,0))</f>
        <v>1001</v>
      </c>
      <c r="G1491" s="95">
        <f>IF(INDEX(技能效果!K:K,MATCH(B1491,技能效果!B:B,0))=0,INDEX(技能效果!I:I,MATCH(技能效果等级!B1491,技能效果!B:B,0)),INDEX(技能效果!I:I,MATCH(技能效果等级!B1491,技能效果!B:B,0))*VLOOKUP(E1491,技能数值计算!$C$19:$D$28,2,FALSE))</f>
        <v>1.8599999999999999</v>
      </c>
      <c r="H1491" s="95">
        <f>INDEX(技能效果!J:J,MATCH(技能效果等级!B1491,技能效果!B:B,0))</f>
        <v>0</v>
      </c>
      <c r="I1491" s="97"/>
      <c r="J1491" s="97"/>
      <c r="K1491" s="97"/>
      <c r="L1491" s="97"/>
      <c r="M1491" s="97"/>
      <c r="N1491" s="96" t="str">
        <f>IF(INDEX(技能效果!L:L,MATCH(技能效果等级!B1491,技能效果!B:B,0))="","",INDEX(技能效果!L:L,MATCH(技能效果等级!B1491,技能效果!B:B,0)))</f>
        <v/>
      </c>
      <c r="O1491" s="95">
        <f>IF(INDEX(技能效果!N:N,MATCH(B1491,技能效果!B:B,0))=0,INDEX(技能效果!M:M,MATCH(技能效果等级!B1491,技能效果!B:B,0)),INDEX(技能效果!M:M,MATCH(技能效果等级!B1491,技能效果!B:B,0))*VLOOKUP(E1491,技能数值计算!$C$19:$D$28,2,FALSE))</f>
        <v>0</v>
      </c>
      <c r="P1491" s="97"/>
      <c r="Q1491" s="97"/>
      <c r="R1491" s="95" t="str">
        <f>IF(INDEX(技能效果!O:O,MATCH(技能效果等级!B1491,技能效果!B:B,0))="","",INDEX(技能效果!O:O,MATCH(技能效果等级!B1491,技能效果!B:B,0)))</f>
        <v/>
      </c>
      <c r="S1491" s="97"/>
      <c r="T1491" s="97"/>
      <c r="U1491" s="97"/>
      <c r="V1491" s="96" t="str">
        <f>IF(INDEX(技能效果!AF:AF,MATCH(技能效果等级!B1491,技能效果!B:B,0))="","",INDEX(技能效果!AF:AF,MATCH(技能效果等级!B1491,技能效果!B:B,0)))</f>
        <v/>
      </c>
      <c r="W1491" s="95">
        <f t="shared" si="21"/>
        <v>140</v>
      </c>
      <c r="X1491" s="97"/>
      <c r="Y1491" s="97"/>
    </row>
    <row r="1492" spans="1:25" ht="16.5" x14ac:dyDescent="0.2">
      <c r="A1492" s="62">
        <v>1489</v>
      </c>
      <c r="B1492" s="95">
        <f>INDEX(技能效果!B:B,MATCH(技能效果等级!W1492,技能效果!AE:AE,0))</f>
        <v>130300501</v>
      </c>
      <c r="C1492" s="95" t="str">
        <f>INDEX(技能效果!C:C,MATCH(技能效果等级!B1492,技能效果!B:B,0))</f>
        <v>李轩辕技能伤害</v>
      </c>
      <c r="D1492" s="96" t="s">
        <v>873</v>
      </c>
      <c r="E1492" s="95">
        <v>5</v>
      </c>
      <c r="F1492" s="95">
        <f>INDEX(技能效果!H:H,MATCH(技能效果等级!B1492,技能效果!B:B,0))</f>
        <v>1001</v>
      </c>
      <c r="G1492" s="95">
        <f>IF(INDEX(技能效果!K:K,MATCH(B1492,技能效果!B:B,0))=0,INDEX(技能效果!I:I,MATCH(技能效果等级!B1492,技能效果!B:B,0)),INDEX(技能效果!I:I,MATCH(技能效果等级!B1492,技能效果!B:B,0))*VLOOKUP(E1492,技能数值计算!$C$19:$D$28,2,FALSE))</f>
        <v>1.98</v>
      </c>
      <c r="H1492" s="95">
        <f>INDEX(技能效果!J:J,MATCH(技能效果等级!B1492,技能效果!B:B,0))</f>
        <v>0</v>
      </c>
      <c r="I1492" s="97"/>
      <c r="J1492" s="97"/>
      <c r="K1492" s="97"/>
      <c r="L1492" s="97"/>
      <c r="M1492" s="97"/>
      <c r="N1492" s="96" t="str">
        <f>IF(INDEX(技能效果!L:L,MATCH(技能效果等级!B1492,技能效果!B:B,0))="","",INDEX(技能效果!L:L,MATCH(技能效果等级!B1492,技能效果!B:B,0)))</f>
        <v/>
      </c>
      <c r="O1492" s="95">
        <f>IF(INDEX(技能效果!N:N,MATCH(B1492,技能效果!B:B,0))=0,INDEX(技能效果!M:M,MATCH(技能效果等级!B1492,技能效果!B:B,0)),INDEX(技能效果!M:M,MATCH(技能效果等级!B1492,技能效果!B:B,0))*VLOOKUP(E1492,技能数值计算!$C$19:$D$28,2,FALSE))</f>
        <v>0</v>
      </c>
      <c r="P1492" s="97"/>
      <c r="Q1492" s="97"/>
      <c r="R1492" s="95" t="str">
        <f>IF(INDEX(技能效果!O:O,MATCH(技能效果等级!B1492,技能效果!B:B,0))="","",INDEX(技能效果!O:O,MATCH(技能效果等级!B1492,技能效果!B:B,0)))</f>
        <v/>
      </c>
      <c r="S1492" s="97"/>
      <c r="T1492" s="97"/>
      <c r="U1492" s="97"/>
      <c r="V1492" s="96" t="str">
        <f>IF(INDEX(技能效果!AF:AF,MATCH(技能效果等级!B1492,技能效果!B:B,0))="","",INDEX(技能效果!AF:AF,MATCH(技能效果等级!B1492,技能效果!B:B,0)))</f>
        <v/>
      </c>
      <c r="W1492" s="95">
        <f t="shared" si="21"/>
        <v>140</v>
      </c>
      <c r="X1492" s="97"/>
      <c r="Y1492" s="97"/>
    </row>
    <row r="1493" spans="1:25" ht="16.5" x14ac:dyDescent="0.2">
      <c r="A1493" s="62">
        <v>1490</v>
      </c>
      <c r="B1493" s="95">
        <f>INDEX(技能效果!B:B,MATCH(技能效果等级!W1493,技能效果!AE:AE,0))</f>
        <v>130300501</v>
      </c>
      <c r="C1493" s="95" t="str">
        <f>INDEX(技能效果!C:C,MATCH(技能效果等级!B1493,技能效果!B:B,0))</f>
        <v>李轩辕技能伤害</v>
      </c>
      <c r="D1493" s="96" t="s">
        <v>873</v>
      </c>
      <c r="E1493" s="95">
        <v>6</v>
      </c>
      <c r="F1493" s="95">
        <f>INDEX(技能效果!H:H,MATCH(技能效果等级!B1493,技能效果!B:B,0))</f>
        <v>1001</v>
      </c>
      <c r="G1493" s="95">
        <f>IF(INDEX(技能效果!K:K,MATCH(B1493,技能效果!B:B,0))=0,INDEX(技能效果!I:I,MATCH(技能效果等级!B1493,技能效果!B:B,0)),INDEX(技能效果!I:I,MATCH(技能效果等级!B1493,技能效果!B:B,0))*VLOOKUP(E1493,技能数值计算!$C$19:$D$28,2,FALSE))</f>
        <v>2.16</v>
      </c>
      <c r="H1493" s="95">
        <f>INDEX(技能效果!J:J,MATCH(技能效果等级!B1493,技能效果!B:B,0))</f>
        <v>0</v>
      </c>
      <c r="I1493" s="97"/>
      <c r="J1493" s="97"/>
      <c r="K1493" s="97"/>
      <c r="L1493" s="97"/>
      <c r="M1493" s="97"/>
      <c r="N1493" s="96" t="str">
        <f>IF(INDEX(技能效果!L:L,MATCH(技能效果等级!B1493,技能效果!B:B,0))="","",INDEX(技能效果!L:L,MATCH(技能效果等级!B1493,技能效果!B:B,0)))</f>
        <v/>
      </c>
      <c r="O1493" s="95">
        <f>IF(INDEX(技能效果!N:N,MATCH(B1493,技能效果!B:B,0))=0,INDEX(技能效果!M:M,MATCH(技能效果等级!B1493,技能效果!B:B,0)),INDEX(技能效果!M:M,MATCH(技能效果等级!B1493,技能效果!B:B,0))*VLOOKUP(E1493,技能数值计算!$C$19:$D$28,2,FALSE))</f>
        <v>0</v>
      </c>
      <c r="P1493" s="97"/>
      <c r="Q1493" s="97"/>
      <c r="R1493" s="95" t="str">
        <f>IF(INDEX(技能效果!O:O,MATCH(技能效果等级!B1493,技能效果!B:B,0))="","",INDEX(技能效果!O:O,MATCH(技能效果等级!B1493,技能效果!B:B,0)))</f>
        <v/>
      </c>
      <c r="S1493" s="97"/>
      <c r="T1493" s="97"/>
      <c r="U1493" s="97"/>
      <c r="V1493" s="96" t="str">
        <f>IF(INDEX(技能效果!AF:AF,MATCH(技能效果等级!B1493,技能效果!B:B,0))="","",INDEX(技能效果!AF:AF,MATCH(技能效果等级!B1493,技能效果!B:B,0)))</f>
        <v/>
      </c>
      <c r="W1493" s="95">
        <f t="shared" si="21"/>
        <v>140</v>
      </c>
      <c r="X1493" s="97"/>
      <c r="Y1493" s="97"/>
    </row>
    <row r="1494" spans="1:25" ht="16.5" x14ac:dyDescent="0.2">
      <c r="A1494" s="62">
        <v>1491</v>
      </c>
      <c r="B1494" s="95">
        <f>INDEX(技能效果!B:B,MATCH(技能效果等级!W1494,技能效果!AE:AE,0))</f>
        <v>130300501</v>
      </c>
      <c r="C1494" s="95" t="str">
        <f>INDEX(技能效果!C:C,MATCH(技能效果等级!B1494,技能效果!B:B,0))</f>
        <v>李轩辕技能伤害</v>
      </c>
      <c r="D1494" s="96" t="s">
        <v>873</v>
      </c>
      <c r="E1494" s="95">
        <v>7</v>
      </c>
      <c r="F1494" s="95">
        <f>INDEX(技能效果!H:H,MATCH(技能效果等级!B1494,技能效果!B:B,0))</f>
        <v>1001</v>
      </c>
      <c r="G1494" s="95">
        <f>IF(INDEX(技能效果!K:K,MATCH(B1494,技能效果!B:B,0))=0,INDEX(技能效果!I:I,MATCH(技能效果等级!B1494,技能效果!B:B,0)),INDEX(技能效果!I:I,MATCH(技能效果等级!B1494,技能效果!B:B,0))*VLOOKUP(E1494,技能数值计算!$C$19:$D$28,2,FALSE))</f>
        <v>2.34</v>
      </c>
      <c r="H1494" s="95">
        <f>INDEX(技能效果!J:J,MATCH(技能效果等级!B1494,技能效果!B:B,0))</f>
        <v>0</v>
      </c>
      <c r="I1494" s="97"/>
      <c r="J1494" s="97"/>
      <c r="K1494" s="97"/>
      <c r="L1494" s="97"/>
      <c r="M1494" s="97"/>
      <c r="N1494" s="96" t="str">
        <f>IF(INDEX(技能效果!L:L,MATCH(技能效果等级!B1494,技能效果!B:B,0))="","",INDEX(技能效果!L:L,MATCH(技能效果等级!B1494,技能效果!B:B,0)))</f>
        <v/>
      </c>
      <c r="O1494" s="95">
        <f>IF(INDEX(技能效果!N:N,MATCH(B1494,技能效果!B:B,0))=0,INDEX(技能效果!M:M,MATCH(技能效果等级!B1494,技能效果!B:B,0)),INDEX(技能效果!M:M,MATCH(技能效果等级!B1494,技能效果!B:B,0))*VLOOKUP(E1494,技能数值计算!$C$19:$D$28,2,FALSE))</f>
        <v>0</v>
      </c>
      <c r="P1494" s="97"/>
      <c r="Q1494" s="97"/>
      <c r="R1494" s="95" t="str">
        <f>IF(INDEX(技能效果!O:O,MATCH(技能效果等级!B1494,技能效果!B:B,0))="","",INDEX(技能效果!O:O,MATCH(技能效果等级!B1494,技能效果!B:B,0)))</f>
        <v/>
      </c>
      <c r="S1494" s="97"/>
      <c r="T1494" s="97"/>
      <c r="U1494" s="97"/>
      <c r="V1494" s="96" t="str">
        <f>IF(INDEX(技能效果!AF:AF,MATCH(技能效果等级!B1494,技能效果!B:B,0))="","",INDEX(技能效果!AF:AF,MATCH(技能效果等级!B1494,技能效果!B:B,0)))</f>
        <v/>
      </c>
      <c r="W1494" s="95">
        <f t="shared" si="21"/>
        <v>140</v>
      </c>
      <c r="X1494" s="97"/>
      <c r="Y1494" s="97"/>
    </row>
    <row r="1495" spans="1:25" ht="16.5" x14ac:dyDescent="0.2">
      <c r="A1495" s="62">
        <v>1492</v>
      </c>
      <c r="B1495" s="95">
        <f>INDEX(技能效果!B:B,MATCH(技能效果等级!W1495,技能效果!AE:AE,0))</f>
        <v>130300501</v>
      </c>
      <c r="C1495" s="95" t="str">
        <f>INDEX(技能效果!C:C,MATCH(技能效果等级!B1495,技能效果!B:B,0))</f>
        <v>李轩辕技能伤害</v>
      </c>
      <c r="D1495" s="96" t="s">
        <v>873</v>
      </c>
      <c r="E1495" s="95">
        <v>8</v>
      </c>
      <c r="F1495" s="95">
        <f>INDEX(技能效果!H:H,MATCH(技能效果等级!B1495,技能效果!B:B,0))</f>
        <v>1001</v>
      </c>
      <c r="G1495" s="95">
        <f>IF(INDEX(技能效果!K:K,MATCH(B1495,技能效果!B:B,0))=0,INDEX(技能效果!I:I,MATCH(技能效果等级!B1495,技能效果!B:B,0)),INDEX(技能效果!I:I,MATCH(技能效果等级!B1495,技能效果!B:B,0))*VLOOKUP(E1495,技能数值计算!$C$19:$D$28,2,FALSE))</f>
        <v>2.52</v>
      </c>
      <c r="H1495" s="95">
        <f>INDEX(技能效果!J:J,MATCH(技能效果等级!B1495,技能效果!B:B,0))</f>
        <v>0</v>
      </c>
      <c r="I1495" s="97"/>
      <c r="J1495" s="97"/>
      <c r="K1495" s="97"/>
      <c r="L1495" s="97"/>
      <c r="M1495" s="97"/>
      <c r="N1495" s="96" t="str">
        <f>IF(INDEX(技能效果!L:L,MATCH(技能效果等级!B1495,技能效果!B:B,0))="","",INDEX(技能效果!L:L,MATCH(技能效果等级!B1495,技能效果!B:B,0)))</f>
        <v/>
      </c>
      <c r="O1495" s="95">
        <f>IF(INDEX(技能效果!N:N,MATCH(B1495,技能效果!B:B,0))=0,INDEX(技能效果!M:M,MATCH(技能效果等级!B1495,技能效果!B:B,0)),INDEX(技能效果!M:M,MATCH(技能效果等级!B1495,技能效果!B:B,0))*VLOOKUP(E1495,技能数值计算!$C$19:$D$28,2,FALSE))</f>
        <v>0</v>
      </c>
      <c r="P1495" s="97"/>
      <c r="Q1495" s="97"/>
      <c r="R1495" s="95" t="str">
        <f>IF(INDEX(技能效果!O:O,MATCH(技能效果等级!B1495,技能效果!B:B,0))="","",INDEX(技能效果!O:O,MATCH(技能效果等级!B1495,技能效果!B:B,0)))</f>
        <v/>
      </c>
      <c r="S1495" s="97"/>
      <c r="T1495" s="97"/>
      <c r="U1495" s="97"/>
      <c r="V1495" s="96" t="str">
        <f>IF(INDEX(技能效果!AF:AF,MATCH(技能效果等级!B1495,技能效果!B:B,0))="","",INDEX(技能效果!AF:AF,MATCH(技能效果等级!B1495,技能效果!B:B,0)))</f>
        <v/>
      </c>
      <c r="W1495" s="95">
        <f t="shared" si="21"/>
        <v>140</v>
      </c>
      <c r="X1495" s="97"/>
      <c r="Y1495" s="97"/>
    </row>
    <row r="1496" spans="1:25" ht="16.5" x14ac:dyDescent="0.2">
      <c r="A1496" s="62">
        <v>1493</v>
      </c>
      <c r="B1496" s="95">
        <f>INDEX(技能效果!B:B,MATCH(技能效果等级!W1496,技能效果!AE:AE,0))</f>
        <v>130300501</v>
      </c>
      <c r="C1496" s="95" t="str">
        <f>INDEX(技能效果!C:C,MATCH(技能效果等级!B1496,技能效果!B:B,0))</f>
        <v>李轩辕技能伤害</v>
      </c>
      <c r="D1496" s="96" t="s">
        <v>873</v>
      </c>
      <c r="E1496" s="95">
        <v>9</v>
      </c>
      <c r="F1496" s="95">
        <f>INDEX(技能效果!H:H,MATCH(技能效果等级!B1496,技能效果!B:B,0))</f>
        <v>1001</v>
      </c>
      <c r="G1496" s="95">
        <f>IF(INDEX(技能效果!K:K,MATCH(B1496,技能效果!B:B,0))=0,INDEX(技能效果!I:I,MATCH(技能效果等级!B1496,技能效果!B:B,0)),INDEX(技能效果!I:I,MATCH(技能效果等级!B1496,技能效果!B:B,0))*VLOOKUP(E1496,技能数值计算!$C$19:$D$28,2,FALSE))</f>
        <v>2.7600000000000002</v>
      </c>
      <c r="H1496" s="95">
        <f>INDEX(技能效果!J:J,MATCH(技能效果等级!B1496,技能效果!B:B,0))</f>
        <v>0</v>
      </c>
      <c r="I1496" s="97"/>
      <c r="J1496" s="97"/>
      <c r="K1496" s="97"/>
      <c r="L1496" s="97"/>
      <c r="M1496" s="97"/>
      <c r="N1496" s="96" t="str">
        <f>IF(INDEX(技能效果!L:L,MATCH(技能效果等级!B1496,技能效果!B:B,0))="","",INDEX(技能效果!L:L,MATCH(技能效果等级!B1496,技能效果!B:B,0)))</f>
        <v/>
      </c>
      <c r="O1496" s="95">
        <f>IF(INDEX(技能效果!N:N,MATCH(B1496,技能效果!B:B,0))=0,INDEX(技能效果!M:M,MATCH(技能效果等级!B1496,技能效果!B:B,0)),INDEX(技能效果!M:M,MATCH(技能效果等级!B1496,技能效果!B:B,0))*VLOOKUP(E1496,技能数值计算!$C$19:$D$28,2,FALSE))</f>
        <v>0</v>
      </c>
      <c r="P1496" s="97"/>
      <c r="Q1496" s="97"/>
      <c r="R1496" s="95" t="str">
        <f>IF(INDEX(技能效果!O:O,MATCH(技能效果等级!B1496,技能效果!B:B,0))="","",INDEX(技能效果!O:O,MATCH(技能效果等级!B1496,技能效果!B:B,0)))</f>
        <v/>
      </c>
      <c r="S1496" s="97"/>
      <c r="T1496" s="97"/>
      <c r="U1496" s="97"/>
      <c r="V1496" s="96" t="str">
        <f>IF(INDEX(技能效果!AF:AF,MATCH(技能效果等级!B1496,技能效果!B:B,0))="","",INDEX(技能效果!AF:AF,MATCH(技能效果等级!B1496,技能效果!B:B,0)))</f>
        <v/>
      </c>
      <c r="W1496" s="95">
        <f t="shared" si="21"/>
        <v>140</v>
      </c>
      <c r="X1496" s="97"/>
      <c r="Y1496" s="97"/>
    </row>
    <row r="1497" spans="1:25" ht="16.5" x14ac:dyDescent="0.2">
      <c r="A1497" s="62">
        <v>1494</v>
      </c>
      <c r="B1497" s="95">
        <f>INDEX(技能效果!B:B,MATCH(技能效果等级!W1497,技能效果!AE:AE,0))</f>
        <v>130300501</v>
      </c>
      <c r="C1497" s="95" t="str">
        <f>INDEX(技能效果!C:C,MATCH(技能效果等级!B1497,技能效果!B:B,0))</f>
        <v>李轩辕技能伤害</v>
      </c>
      <c r="D1497" s="96" t="s">
        <v>873</v>
      </c>
      <c r="E1497" s="95">
        <v>10</v>
      </c>
      <c r="F1497" s="95">
        <f>INDEX(技能效果!H:H,MATCH(技能效果等级!B1497,技能效果!B:B,0))</f>
        <v>1001</v>
      </c>
      <c r="G1497" s="95">
        <f>IF(INDEX(技能效果!K:K,MATCH(B1497,技能效果!B:B,0))=0,INDEX(技能效果!I:I,MATCH(技能效果等级!B1497,技能效果!B:B,0)),INDEX(技能效果!I:I,MATCH(技能效果等级!B1497,技能效果!B:B,0))*VLOOKUP(E1497,技能数值计算!$C$19:$D$28,2,FALSE))</f>
        <v>3</v>
      </c>
      <c r="H1497" s="95">
        <f>INDEX(技能效果!J:J,MATCH(技能效果等级!B1497,技能效果!B:B,0))</f>
        <v>0</v>
      </c>
      <c r="I1497" s="97"/>
      <c r="J1497" s="97"/>
      <c r="K1497" s="97"/>
      <c r="L1497" s="97"/>
      <c r="M1497" s="97"/>
      <c r="N1497" s="96" t="str">
        <f>IF(INDEX(技能效果!L:L,MATCH(技能效果等级!B1497,技能效果!B:B,0))="","",INDEX(技能效果!L:L,MATCH(技能效果等级!B1497,技能效果!B:B,0)))</f>
        <v/>
      </c>
      <c r="O1497" s="95">
        <f>IF(INDEX(技能效果!N:N,MATCH(B1497,技能效果!B:B,0))=0,INDEX(技能效果!M:M,MATCH(技能效果等级!B1497,技能效果!B:B,0)),INDEX(技能效果!M:M,MATCH(技能效果等级!B1497,技能效果!B:B,0))*VLOOKUP(E1497,技能数值计算!$C$19:$D$28,2,FALSE))</f>
        <v>0</v>
      </c>
      <c r="P1497" s="97"/>
      <c r="Q1497" s="97"/>
      <c r="R1497" s="95" t="str">
        <f>IF(INDEX(技能效果!O:O,MATCH(技能效果等级!B1497,技能效果!B:B,0))="","",INDEX(技能效果!O:O,MATCH(技能效果等级!B1497,技能效果!B:B,0)))</f>
        <v/>
      </c>
      <c r="S1497" s="97"/>
      <c r="T1497" s="97"/>
      <c r="U1497" s="97"/>
      <c r="V1497" s="96" t="str">
        <f>IF(INDEX(技能效果!AF:AF,MATCH(技能效果等级!B1497,技能效果!B:B,0))="","",INDEX(技能效果!AF:AF,MATCH(技能效果等级!B1497,技能效果!B:B,0)))</f>
        <v/>
      </c>
      <c r="W1497" s="95">
        <f t="shared" si="21"/>
        <v>140</v>
      </c>
      <c r="X1497" s="97"/>
      <c r="Y1497" s="97"/>
    </row>
    <row r="1498" spans="1:25" ht="16.5" x14ac:dyDescent="0.2">
      <c r="A1498" s="62">
        <v>1495</v>
      </c>
      <c r="B1498" s="95">
        <f>INDEX(技能效果!B:B,MATCH(技能效果等级!W1498,技能效果!AE:AE,0))</f>
        <v>130300502</v>
      </c>
      <c r="C1498" s="95" t="str">
        <f>INDEX(技能效果!C:C,MATCH(技能效果等级!B1498,技能效果!B:B,0))</f>
        <v>李轩辕技能获得水晶</v>
      </c>
      <c r="D1498" s="96" t="s">
        <v>873</v>
      </c>
      <c r="E1498" s="95">
        <v>1</v>
      </c>
      <c r="F1498" s="95">
        <f>INDEX(技能效果!H:H,MATCH(技能效果等级!B1498,技能效果!B:B,0))</f>
        <v>3001</v>
      </c>
      <c r="G1498" s="95">
        <f>IF(INDEX(技能效果!K:K,MATCH(B1498,技能效果!B:B,0))=0,INDEX(技能效果!I:I,MATCH(技能效果等级!B1498,技能效果!B:B,0)),INDEX(技能效果!I:I,MATCH(技能效果等级!B1498,技能效果!B:B,0))*VLOOKUP(E1498,技能数值计算!$C$19:$D$28,2,FALSE))</f>
        <v>1</v>
      </c>
      <c r="H1498" s="95">
        <f>INDEX(技能效果!J:J,MATCH(技能效果等级!B1498,技能效果!B:B,0))</f>
        <v>3</v>
      </c>
      <c r="I1498" s="97"/>
      <c r="J1498" s="97"/>
      <c r="K1498" s="97"/>
      <c r="L1498" s="97"/>
      <c r="M1498" s="97"/>
      <c r="N1498" s="96" t="str">
        <f>IF(INDEX(技能效果!L:L,MATCH(技能效果等级!B1498,技能效果!B:B,0))="","",INDEX(技能效果!L:L,MATCH(技能效果等级!B1498,技能效果!B:B,0)))</f>
        <v/>
      </c>
      <c r="O1498" s="95">
        <f>IF(INDEX(技能效果!N:N,MATCH(B1498,技能效果!B:B,0))=0,INDEX(技能效果!M:M,MATCH(技能效果等级!B1498,技能效果!B:B,0)),INDEX(技能效果!M:M,MATCH(技能效果等级!B1498,技能效果!B:B,0))*VLOOKUP(E1498,技能数值计算!$C$19:$D$28,2,FALSE))</f>
        <v>0</v>
      </c>
      <c r="P1498" s="97"/>
      <c r="Q1498" s="97"/>
      <c r="R1498" s="95" t="str">
        <f>IF(INDEX(技能效果!O:O,MATCH(技能效果等级!B1498,技能效果!B:B,0))="","",INDEX(技能效果!O:O,MATCH(技能效果等级!B1498,技能效果!B:B,0)))</f>
        <v/>
      </c>
      <c r="S1498" s="97"/>
      <c r="T1498" s="97"/>
      <c r="U1498" s="97"/>
      <c r="V1498" s="96" t="str">
        <f>IF(INDEX(技能效果!AF:AF,MATCH(技能效果等级!B1498,技能效果!B:B,0))="","",INDEX(技能效果!AF:AF,MATCH(技能效果等级!B1498,技能效果!B:B,0)))</f>
        <v/>
      </c>
      <c r="W1498" s="95">
        <f t="shared" si="21"/>
        <v>141</v>
      </c>
      <c r="X1498" s="97"/>
      <c r="Y1498" s="97"/>
    </row>
    <row r="1499" spans="1:25" ht="16.5" x14ac:dyDescent="0.2">
      <c r="A1499" s="62">
        <v>1496</v>
      </c>
      <c r="B1499" s="95">
        <f>INDEX(技能效果!B:B,MATCH(技能效果等级!W1499,技能效果!AE:AE,0))</f>
        <v>130300502</v>
      </c>
      <c r="C1499" s="95" t="str">
        <f>INDEX(技能效果!C:C,MATCH(技能效果等级!B1499,技能效果!B:B,0))</f>
        <v>李轩辕技能获得水晶</v>
      </c>
      <c r="D1499" s="96" t="s">
        <v>873</v>
      </c>
      <c r="E1499" s="95">
        <v>2</v>
      </c>
      <c r="F1499" s="95">
        <f>INDEX(技能效果!H:H,MATCH(技能效果等级!B1499,技能效果!B:B,0))</f>
        <v>3001</v>
      </c>
      <c r="G1499" s="95">
        <f>IF(INDEX(技能效果!K:K,MATCH(B1499,技能效果!B:B,0))=0,INDEX(技能效果!I:I,MATCH(技能效果等级!B1499,技能效果!B:B,0)),INDEX(技能效果!I:I,MATCH(技能效果等级!B1499,技能效果!B:B,0))*VLOOKUP(E1499,技能数值计算!$C$19:$D$28,2,FALSE))</f>
        <v>1</v>
      </c>
      <c r="H1499" s="95">
        <f>INDEX(技能效果!J:J,MATCH(技能效果等级!B1499,技能效果!B:B,0))</f>
        <v>3</v>
      </c>
      <c r="I1499" s="97"/>
      <c r="J1499" s="97"/>
      <c r="K1499" s="97"/>
      <c r="L1499" s="97"/>
      <c r="M1499" s="97"/>
      <c r="N1499" s="96" t="str">
        <f>IF(INDEX(技能效果!L:L,MATCH(技能效果等级!B1499,技能效果!B:B,0))="","",INDEX(技能效果!L:L,MATCH(技能效果等级!B1499,技能效果!B:B,0)))</f>
        <v/>
      </c>
      <c r="O1499" s="95">
        <f>IF(INDEX(技能效果!N:N,MATCH(B1499,技能效果!B:B,0))=0,INDEX(技能效果!M:M,MATCH(技能效果等级!B1499,技能效果!B:B,0)),INDEX(技能效果!M:M,MATCH(技能效果等级!B1499,技能效果!B:B,0))*VLOOKUP(E1499,技能数值计算!$C$19:$D$28,2,FALSE))</f>
        <v>0</v>
      </c>
      <c r="P1499" s="97"/>
      <c r="Q1499" s="97"/>
      <c r="R1499" s="95" t="str">
        <f>IF(INDEX(技能效果!O:O,MATCH(技能效果等级!B1499,技能效果!B:B,0))="","",INDEX(技能效果!O:O,MATCH(技能效果等级!B1499,技能效果!B:B,0)))</f>
        <v/>
      </c>
      <c r="S1499" s="97"/>
      <c r="T1499" s="97"/>
      <c r="U1499" s="97"/>
      <c r="V1499" s="96" t="str">
        <f>IF(INDEX(技能效果!AF:AF,MATCH(技能效果等级!B1499,技能效果!B:B,0))="","",INDEX(技能效果!AF:AF,MATCH(技能效果等级!B1499,技能效果!B:B,0)))</f>
        <v/>
      </c>
      <c r="W1499" s="95">
        <f t="shared" si="21"/>
        <v>141</v>
      </c>
      <c r="X1499" s="97"/>
      <c r="Y1499" s="97"/>
    </row>
    <row r="1500" spans="1:25" ht="16.5" x14ac:dyDescent="0.2">
      <c r="A1500" s="62">
        <v>1497</v>
      </c>
      <c r="B1500" s="95">
        <f>INDEX(技能效果!B:B,MATCH(技能效果等级!W1500,技能效果!AE:AE,0))</f>
        <v>130300502</v>
      </c>
      <c r="C1500" s="95" t="str">
        <f>INDEX(技能效果!C:C,MATCH(技能效果等级!B1500,技能效果!B:B,0))</f>
        <v>李轩辕技能获得水晶</v>
      </c>
      <c r="D1500" s="96" t="s">
        <v>873</v>
      </c>
      <c r="E1500" s="95">
        <v>3</v>
      </c>
      <c r="F1500" s="95">
        <f>INDEX(技能效果!H:H,MATCH(技能效果等级!B1500,技能效果!B:B,0))</f>
        <v>3001</v>
      </c>
      <c r="G1500" s="95">
        <f>IF(INDEX(技能效果!K:K,MATCH(B1500,技能效果!B:B,0))=0,INDEX(技能效果!I:I,MATCH(技能效果等级!B1500,技能效果!B:B,0)),INDEX(技能效果!I:I,MATCH(技能效果等级!B1500,技能效果!B:B,0))*VLOOKUP(E1500,技能数值计算!$C$19:$D$28,2,FALSE))</f>
        <v>1</v>
      </c>
      <c r="H1500" s="95">
        <f>INDEX(技能效果!J:J,MATCH(技能效果等级!B1500,技能效果!B:B,0))</f>
        <v>3</v>
      </c>
      <c r="I1500" s="97"/>
      <c r="J1500" s="97"/>
      <c r="K1500" s="97"/>
      <c r="L1500" s="97"/>
      <c r="M1500" s="97"/>
      <c r="N1500" s="96" t="str">
        <f>IF(INDEX(技能效果!L:L,MATCH(技能效果等级!B1500,技能效果!B:B,0))="","",INDEX(技能效果!L:L,MATCH(技能效果等级!B1500,技能效果!B:B,0)))</f>
        <v/>
      </c>
      <c r="O1500" s="95">
        <f>IF(INDEX(技能效果!N:N,MATCH(B1500,技能效果!B:B,0))=0,INDEX(技能效果!M:M,MATCH(技能效果等级!B1500,技能效果!B:B,0)),INDEX(技能效果!M:M,MATCH(技能效果等级!B1500,技能效果!B:B,0))*VLOOKUP(E1500,技能数值计算!$C$19:$D$28,2,FALSE))</f>
        <v>0</v>
      </c>
      <c r="P1500" s="97"/>
      <c r="Q1500" s="97"/>
      <c r="R1500" s="95" t="str">
        <f>IF(INDEX(技能效果!O:O,MATCH(技能效果等级!B1500,技能效果!B:B,0))="","",INDEX(技能效果!O:O,MATCH(技能效果等级!B1500,技能效果!B:B,0)))</f>
        <v/>
      </c>
      <c r="S1500" s="97"/>
      <c r="T1500" s="97"/>
      <c r="U1500" s="97"/>
      <c r="V1500" s="96" t="str">
        <f>IF(INDEX(技能效果!AF:AF,MATCH(技能效果等级!B1500,技能效果!B:B,0))="","",INDEX(技能效果!AF:AF,MATCH(技能效果等级!B1500,技能效果!B:B,0)))</f>
        <v/>
      </c>
      <c r="W1500" s="95">
        <f t="shared" si="21"/>
        <v>141</v>
      </c>
      <c r="X1500" s="97"/>
      <c r="Y1500" s="97"/>
    </row>
    <row r="1501" spans="1:25" ht="16.5" x14ac:dyDescent="0.2">
      <c r="A1501" s="62">
        <v>1498</v>
      </c>
      <c r="B1501" s="95">
        <f>INDEX(技能效果!B:B,MATCH(技能效果等级!W1501,技能效果!AE:AE,0))</f>
        <v>130300502</v>
      </c>
      <c r="C1501" s="95" t="str">
        <f>INDEX(技能效果!C:C,MATCH(技能效果等级!B1501,技能效果!B:B,0))</f>
        <v>李轩辕技能获得水晶</v>
      </c>
      <c r="D1501" s="96" t="s">
        <v>873</v>
      </c>
      <c r="E1501" s="95">
        <v>4</v>
      </c>
      <c r="F1501" s="95">
        <f>INDEX(技能效果!H:H,MATCH(技能效果等级!B1501,技能效果!B:B,0))</f>
        <v>3001</v>
      </c>
      <c r="G1501" s="95">
        <f>IF(INDEX(技能效果!K:K,MATCH(B1501,技能效果!B:B,0))=0,INDEX(技能效果!I:I,MATCH(技能效果等级!B1501,技能效果!B:B,0)),INDEX(技能效果!I:I,MATCH(技能效果等级!B1501,技能效果!B:B,0))*VLOOKUP(E1501,技能数值计算!$C$19:$D$28,2,FALSE))</f>
        <v>1</v>
      </c>
      <c r="H1501" s="95">
        <f>INDEX(技能效果!J:J,MATCH(技能效果等级!B1501,技能效果!B:B,0))</f>
        <v>3</v>
      </c>
      <c r="I1501" s="97"/>
      <c r="J1501" s="97"/>
      <c r="K1501" s="97"/>
      <c r="L1501" s="97"/>
      <c r="M1501" s="97"/>
      <c r="N1501" s="96" t="str">
        <f>IF(INDEX(技能效果!L:L,MATCH(技能效果等级!B1501,技能效果!B:B,0))="","",INDEX(技能效果!L:L,MATCH(技能效果等级!B1501,技能效果!B:B,0)))</f>
        <v/>
      </c>
      <c r="O1501" s="95">
        <f>IF(INDEX(技能效果!N:N,MATCH(B1501,技能效果!B:B,0))=0,INDEX(技能效果!M:M,MATCH(技能效果等级!B1501,技能效果!B:B,0)),INDEX(技能效果!M:M,MATCH(技能效果等级!B1501,技能效果!B:B,0))*VLOOKUP(E1501,技能数值计算!$C$19:$D$28,2,FALSE))</f>
        <v>0</v>
      </c>
      <c r="P1501" s="97"/>
      <c r="Q1501" s="97"/>
      <c r="R1501" s="95" t="str">
        <f>IF(INDEX(技能效果!O:O,MATCH(技能效果等级!B1501,技能效果!B:B,0))="","",INDEX(技能效果!O:O,MATCH(技能效果等级!B1501,技能效果!B:B,0)))</f>
        <v/>
      </c>
      <c r="S1501" s="97"/>
      <c r="T1501" s="97"/>
      <c r="U1501" s="97"/>
      <c r="V1501" s="96" t="str">
        <f>IF(INDEX(技能效果!AF:AF,MATCH(技能效果等级!B1501,技能效果!B:B,0))="","",INDEX(技能效果!AF:AF,MATCH(技能效果等级!B1501,技能效果!B:B,0)))</f>
        <v/>
      </c>
      <c r="W1501" s="95">
        <f t="shared" si="21"/>
        <v>141</v>
      </c>
      <c r="X1501" s="97"/>
      <c r="Y1501" s="97"/>
    </row>
    <row r="1502" spans="1:25" ht="16.5" x14ac:dyDescent="0.2">
      <c r="A1502" s="62">
        <v>1499</v>
      </c>
      <c r="B1502" s="95">
        <f>INDEX(技能效果!B:B,MATCH(技能效果等级!W1502,技能效果!AE:AE,0))</f>
        <v>130300502</v>
      </c>
      <c r="C1502" s="95" t="str">
        <f>INDEX(技能效果!C:C,MATCH(技能效果等级!B1502,技能效果!B:B,0))</f>
        <v>李轩辕技能获得水晶</v>
      </c>
      <c r="D1502" s="96" t="s">
        <v>873</v>
      </c>
      <c r="E1502" s="95">
        <v>5</v>
      </c>
      <c r="F1502" s="95">
        <f>INDEX(技能效果!H:H,MATCH(技能效果等级!B1502,技能效果!B:B,0))</f>
        <v>3001</v>
      </c>
      <c r="G1502" s="95">
        <f>IF(INDEX(技能效果!K:K,MATCH(B1502,技能效果!B:B,0))=0,INDEX(技能效果!I:I,MATCH(技能效果等级!B1502,技能效果!B:B,0)),INDEX(技能效果!I:I,MATCH(技能效果等级!B1502,技能效果!B:B,0))*VLOOKUP(E1502,技能数值计算!$C$19:$D$28,2,FALSE))</f>
        <v>1</v>
      </c>
      <c r="H1502" s="95">
        <f>INDEX(技能效果!J:J,MATCH(技能效果等级!B1502,技能效果!B:B,0))</f>
        <v>3</v>
      </c>
      <c r="I1502" s="97"/>
      <c r="J1502" s="97"/>
      <c r="K1502" s="97"/>
      <c r="L1502" s="97"/>
      <c r="M1502" s="97"/>
      <c r="N1502" s="96" t="str">
        <f>IF(INDEX(技能效果!L:L,MATCH(技能效果等级!B1502,技能效果!B:B,0))="","",INDEX(技能效果!L:L,MATCH(技能效果等级!B1502,技能效果!B:B,0)))</f>
        <v/>
      </c>
      <c r="O1502" s="95">
        <f>IF(INDEX(技能效果!N:N,MATCH(B1502,技能效果!B:B,0))=0,INDEX(技能效果!M:M,MATCH(技能效果等级!B1502,技能效果!B:B,0)),INDEX(技能效果!M:M,MATCH(技能效果等级!B1502,技能效果!B:B,0))*VLOOKUP(E1502,技能数值计算!$C$19:$D$28,2,FALSE))</f>
        <v>0</v>
      </c>
      <c r="P1502" s="97"/>
      <c r="Q1502" s="97"/>
      <c r="R1502" s="95" t="str">
        <f>IF(INDEX(技能效果!O:O,MATCH(技能效果等级!B1502,技能效果!B:B,0))="","",INDEX(技能效果!O:O,MATCH(技能效果等级!B1502,技能效果!B:B,0)))</f>
        <v/>
      </c>
      <c r="S1502" s="97"/>
      <c r="T1502" s="97"/>
      <c r="U1502" s="97"/>
      <c r="V1502" s="96" t="str">
        <f>IF(INDEX(技能效果!AF:AF,MATCH(技能效果等级!B1502,技能效果!B:B,0))="","",INDEX(技能效果!AF:AF,MATCH(技能效果等级!B1502,技能效果!B:B,0)))</f>
        <v/>
      </c>
      <c r="W1502" s="95">
        <f t="shared" si="21"/>
        <v>141</v>
      </c>
      <c r="X1502" s="97"/>
      <c r="Y1502" s="97"/>
    </row>
    <row r="1503" spans="1:25" ht="16.5" x14ac:dyDescent="0.2">
      <c r="A1503" s="62">
        <v>1500</v>
      </c>
      <c r="B1503" s="95">
        <f>INDEX(技能效果!B:B,MATCH(技能效果等级!W1503,技能效果!AE:AE,0))</f>
        <v>130300502</v>
      </c>
      <c r="C1503" s="95" t="str">
        <f>INDEX(技能效果!C:C,MATCH(技能效果等级!B1503,技能效果!B:B,0))</f>
        <v>李轩辕技能获得水晶</v>
      </c>
      <c r="D1503" s="96" t="s">
        <v>873</v>
      </c>
      <c r="E1503" s="95">
        <v>6</v>
      </c>
      <c r="F1503" s="95">
        <f>INDEX(技能效果!H:H,MATCH(技能效果等级!B1503,技能效果!B:B,0))</f>
        <v>3001</v>
      </c>
      <c r="G1503" s="95">
        <f>IF(INDEX(技能效果!K:K,MATCH(B1503,技能效果!B:B,0))=0,INDEX(技能效果!I:I,MATCH(技能效果等级!B1503,技能效果!B:B,0)),INDEX(技能效果!I:I,MATCH(技能效果等级!B1503,技能效果!B:B,0))*VLOOKUP(E1503,技能数值计算!$C$19:$D$28,2,FALSE))</f>
        <v>1</v>
      </c>
      <c r="H1503" s="95">
        <f>INDEX(技能效果!J:J,MATCH(技能效果等级!B1503,技能效果!B:B,0))</f>
        <v>3</v>
      </c>
      <c r="I1503" s="97"/>
      <c r="J1503" s="97"/>
      <c r="K1503" s="97"/>
      <c r="L1503" s="97"/>
      <c r="M1503" s="97"/>
      <c r="N1503" s="96" t="str">
        <f>IF(INDEX(技能效果!L:L,MATCH(技能效果等级!B1503,技能效果!B:B,0))="","",INDEX(技能效果!L:L,MATCH(技能效果等级!B1503,技能效果!B:B,0)))</f>
        <v/>
      </c>
      <c r="O1503" s="95">
        <f>IF(INDEX(技能效果!N:N,MATCH(B1503,技能效果!B:B,0))=0,INDEX(技能效果!M:M,MATCH(技能效果等级!B1503,技能效果!B:B,0)),INDEX(技能效果!M:M,MATCH(技能效果等级!B1503,技能效果!B:B,0))*VLOOKUP(E1503,技能数值计算!$C$19:$D$28,2,FALSE))</f>
        <v>0</v>
      </c>
      <c r="P1503" s="97"/>
      <c r="Q1503" s="97"/>
      <c r="R1503" s="95" t="str">
        <f>IF(INDEX(技能效果!O:O,MATCH(技能效果等级!B1503,技能效果!B:B,0))="","",INDEX(技能效果!O:O,MATCH(技能效果等级!B1503,技能效果!B:B,0)))</f>
        <v/>
      </c>
      <c r="S1503" s="97"/>
      <c r="T1503" s="97"/>
      <c r="U1503" s="97"/>
      <c r="V1503" s="96" t="str">
        <f>IF(INDEX(技能效果!AF:AF,MATCH(技能效果等级!B1503,技能效果!B:B,0))="","",INDEX(技能效果!AF:AF,MATCH(技能效果等级!B1503,技能效果!B:B,0)))</f>
        <v/>
      </c>
      <c r="W1503" s="95">
        <f t="shared" si="21"/>
        <v>141</v>
      </c>
      <c r="X1503" s="97"/>
      <c r="Y1503" s="97"/>
    </row>
    <row r="1504" spans="1:25" ht="16.5" x14ac:dyDescent="0.2">
      <c r="A1504" s="62">
        <v>1501</v>
      </c>
      <c r="B1504" s="95">
        <f>INDEX(技能效果!B:B,MATCH(技能效果等级!W1504,技能效果!AE:AE,0))</f>
        <v>130300502</v>
      </c>
      <c r="C1504" s="95" t="str">
        <f>INDEX(技能效果!C:C,MATCH(技能效果等级!B1504,技能效果!B:B,0))</f>
        <v>李轩辕技能获得水晶</v>
      </c>
      <c r="D1504" s="96" t="s">
        <v>873</v>
      </c>
      <c r="E1504" s="95">
        <v>7</v>
      </c>
      <c r="F1504" s="95">
        <f>INDEX(技能效果!H:H,MATCH(技能效果等级!B1504,技能效果!B:B,0))</f>
        <v>3001</v>
      </c>
      <c r="G1504" s="95">
        <f>IF(INDEX(技能效果!K:K,MATCH(B1504,技能效果!B:B,0))=0,INDEX(技能效果!I:I,MATCH(技能效果等级!B1504,技能效果!B:B,0)),INDEX(技能效果!I:I,MATCH(技能效果等级!B1504,技能效果!B:B,0))*VLOOKUP(E1504,技能数值计算!$C$19:$D$28,2,FALSE))</f>
        <v>1</v>
      </c>
      <c r="H1504" s="95">
        <f>INDEX(技能效果!J:J,MATCH(技能效果等级!B1504,技能效果!B:B,0))</f>
        <v>3</v>
      </c>
      <c r="I1504" s="97"/>
      <c r="J1504" s="97"/>
      <c r="K1504" s="97"/>
      <c r="L1504" s="97"/>
      <c r="M1504" s="97"/>
      <c r="N1504" s="96" t="str">
        <f>IF(INDEX(技能效果!L:L,MATCH(技能效果等级!B1504,技能效果!B:B,0))="","",INDEX(技能效果!L:L,MATCH(技能效果等级!B1504,技能效果!B:B,0)))</f>
        <v/>
      </c>
      <c r="O1504" s="95">
        <f>IF(INDEX(技能效果!N:N,MATCH(B1504,技能效果!B:B,0))=0,INDEX(技能效果!M:M,MATCH(技能效果等级!B1504,技能效果!B:B,0)),INDEX(技能效果!M:M,MATCH(技能效果等级!B1504,技能效果!B:B,0))*VLOOKUP(E1504,技能数值计算!$C$19:$D$28,2,FALSE))</f>
        <v>0</v>
      </c>
      <c r="P1504" s="97"/>
      <c r="Q1504" s="97"/>
      <c r="R1504" s="95" t="str">
        <f>IF(INDEX(技能效果!O:O,MATCH(技能效果等级!B1504,技能效果!B:B,0))="","",INDEX(技能效果!O:O,MATCH(技能效果等级!B1504,技能效果!B:B,0)))</f>
        <v/>
      </c>
      <c r="S1504" s="97"/>
      <c r="T1504" s="97"/>
      <c r="U1504" s="97"/>
      <c r="V1504" s="96" t="str">
        <f>IF(INDEX(技能效果!AF:AF,MATCH(技能效果等级!B1504,技能效果!B:B,0))="","",INDEX(技能效果!AF:AF,MATCH(技能效果等级!B1504,技能效果!B:B,0)))</f>
        <v/>
      </c>
      <c r="W1504" s="95">
        <f t="shared" si="21"/>
        <v>141</v>
      </c>
      <c r="X1504" s="97"/>
      <c r="Y1504" s="97"/>
    </row>
    <row r="1505" spans="1:25" ht="16.5" x14ac:dyDescent="0.2">
      <c r="A1505" s="62">
        <v>1502</v>
      </c>
      <c r="B1505" s="95">
        <f>INDEX(技能效果!B:B,MATCH(技能效果等级!W1505,技能效果!AE:AE,0))</f>
        <v>130300502</v>
      </c>
      <c r="C1505" s="95" t="str">
        <f>INDEX(技能效果!C:C,MATCH(技能效果等级!B1505,技能效果!B:B,0))</f>
        <v>李轩辕技能获得水晶</v>
      </c>
      <c r="D1505" s="96" t="s">
        <v>873</v>
      </c>
      <c r="E1505" s="95">
        <v>8</v>
      </c>
      <c r="F1505" s="95">
        <f>INDEX(技能效果!H:H,MATCH(技能效果等级!B1505,技能效果!B:B,0))</f>
        <v>3001</v>
      </c>
      <c r="G1505" s="95">
        <f>IF(INDEX(技能效果!K:K,MATCH(B1505,技能效果!B:B,0))=0,INDEX(技能效果!I:I,MATCH(技能效果等级!B1505,技能效果!B:B,0)),INDEX(技能效果!I:I,MATCH(技能效果等级!B1505,技能效果!B:B,0))*VLOOKUP(E1505,技能数值计算!$C$19:$D$28,2,FALSE))</f>
        <v>1</v>
      </c>
      <c r="H1505" s="95">
        <f>INDEX(技能效果!J:J,MATCH(技能效果等级!B1505,技能效果!B:B,0))</f>
        <v>3</v>
      </c>
      <c r="I1505" s="97"/>
      <c r="J1505" s="97"/>
      <c r="K1505" s="97"/>
      <c r="L1505" s="97"/>
      <c r="M1505" s="97"/>
      <c r="N1505" s="96" t="str">
        <f>IF(INDEX(技能效果!L:L,MATCH(技能效果等级!B1505,技能效果!B:B,0))="","",INDEX(技能效果!L:L,MATCH(技能效果等级!B1505,技能效果!B:B,0)))</f>
        <v/>
      </c>
      <c r="O1505" s="95">
        <f>IF(INDEX(技能效果!N:N,MATCH(B1505,技能效果!B:B,0))=0,INDEX(技能效果!M:M,MATCH(技能效果等级!B1505,技能效果!B:B,0)),INDEX(技能效果!M:M,MATCH(技能效果等级!B1505,技能效果!B:B,0))*VLOOKUP(E1505,技能数值计算!$C$19:$D$28,2,FALSE))</f>
        <v>0</v>
      </c>
      <c r="P1505" s="97"/>
      <c r="Q1505" s="97"/>
      <c r="R1505" s="95" t="str">
        <f>IF(INDEX(技能效果!O:O,MATCH(技能效果等级!B1505,技能效果!B:B,0))="","",INDEX(技能效果!O:O,MATCH(技能效果等级!B1505,技能效果!B:B,0)))</f>
        <v/>
      </c>
      <c r="S1505" s="97"/>
      <c r="T1505" s="97"/>
      <c r="U1505" s="97"/>
      <c r="V1505" s="96" t="str">
        <f>IF(INDEX(技能效果!AF:AF,MATCH(技能效果等级!B1505,技能效果!B:B,0))="","",INDEX(技能效果!AF:AF,MATCH(技能效果等级!B1505,技能效果!B:B,0)))</f>
        <v/>
      </c>
      <c r="W1505" s="95">
        <f t="shared" si="21"/>
        <v>141</v>
      </c>
      <c r="X1505" s="97"/>
      <c r="Y1505" s="97"/>
    </row>
    <row r="1506" spans="1:25" ht="16.5" x14ac:dyDescent="0.2">
      <c r="A1506" s="62">
        <v>1503</v>
      </c>
      <c r="B1506" s="95">
        <f>INDEX(技能效果!B:B,MATCH(技能效果等级!W1506,技能效果!AE:AE,0))</f>
        <v>130300502</v>
      </c>
      <c r="C1506" s="95" t="str">
        <f>INDEX(技能效果!C:C,MATCH(技能效果等级!B1506,技能效果!B:B,0))</f>
        <v>李轩辕技能获得水晶</v>
      </c>
      <c r="D1506" s="96" t="s">
        <v>873</v>
      </c>
      <c r="E1506" s="95">
        <v>9</v>
      </c>
      <c r="F1506" s="95">
        <f>INDEX(技能效果!H:H,MATCH(技能效果等级!B1506,技能效果!B:B,0))</f>
        <v>3001</v>
      </c>
      <c r="G1506" s="95">
        <f>IF(INDEX(技能效果!K:K,MATCH(B1506,技能效果!B:B,0))=0,INDEX(技能效果!I:I,MATCH(技能效果等级!B1506,技能效果!B:B,0)),INDEX(技能效果!I:I,MATCH(技能效果等级!B1506,技能效果!B:B,0))*VLOOKUP(E1506,技能数值计算!$C$19:$D$28,2,FALSE))</f>
        <v>1</v>
      </c>
      <c r="H1506" s="95">
        <f>INDEX(技能效果!J:J,MATCH(技能效果等级!B1506,技能效果!B:B,0))</f>
        <v>3</v>
      </c>
      <c r="I1506" s="97"/>
      <c r="J1506" s="97"/>
      <c r="K1506" s="97"/>
      <c r="L1506" s="97"/>
      <c r="M1506" s="97"/>
      <c r="N1506" s="96" t="str">
        <f>IF(INDEX(技能效果!L:L,MATCH(技能效果等级!B1506,技能效果!B:B,0))="","",INDEX(技能效果!L:L,MATCH(技能效果等级!B1506,技能效果!B:B,0)))</f>
        <v/>
      </c>
      <c r="O1506" s="95">
        <f>IF(INDEX(技能效果!N:N,MATCH(B1506,技能效果!B:B,0))=0,INDEX(技能效果!M:M,MATCH(技能效果等级!B1506,技能效果!B:B,0)),INDEX(技能效果!M:M,MATCH(技能效果等级!B1506,技能效果!B:B,0))*VLOOKUP(E1506,技能数值计算!$C$19:$D$28,2,FALSE))</f>
        <v>0</v>
      </c>
      <c r="P1506" s="97"/>
      <c r="Q1506" s="97"/>
      <c r="R1506" s="95" t="str">
        <f>IF(INDEX(技能效果!O:O,MATCH(技能效果等级!B1506,技能效果!B:B,0))="","",INDEX(技能效果!O:O,MATCH(技能效果等级!B1506,技能效果!B:B,0)))</f>
        <v/>
      </c>
      <c r="S1506" s="97"/>
      <c r="T1506" s="97"/>
      <c r="U1506" s="97"/>
      <c r="V1506" s="96" t="str">
        <f>IF(INDEX(技能效果!AF:AF,MATCH(技能效果等级!B1506,技能效果!B:B,0))="","",INDEX(技能效果!AF:AF,MATCH(技能效果等级!B1506,技能效果!B:B,0)))</f>
        <v/>
      </c>
      <c r="W1506" s="95">
        <f t="shared" si="21"/>
        <v>141</v>
      </c>
      <c r="X1506" s="97"/>
      <c r="Y1506" s="97"/>
    </row>
    <row r="1507" spans="1:25" ht="16.5" x14ac:dyDescent="0.2">
      <c r="A1507" s="62">
        <v>1504</v>
      </c>
      <c r="B1507" s="95">
        <f>INDEX(技能效果!B:B,MATCH(技能效果等级!W1507,技能效果!AE:AE,0))</f>
        <v>130300502</v>
      </c>
      <c r="C1507" s="95" t="str">
        <f>INDEX(技能效果!C:C,MATCH(技能效果等级!B1507,技能效果!B:B,0))</f>
        <v>李轩辕技能获得水晶</v>
      </c>
      <c r="D1507" s="96" t="s">
        <v>873</v>
      </c>
      <c r="E1507" s="95">
        <v>10</v>
      </c>
      <c r="F1507" s="95">
        <f>INDEX(技能效果!H:H,MATCH(技能效果等级!B1507,技能效果!B:B,0))</f>
        <v>3001</v>
      </c>
      <c r="G1507" s="95">
        <f>IF(INDEX(技能效果!K:K,MATCH(B1507,技能效果!B:B,0))=0,INDEX(技能效果!I:I,MATCH(技能效果等级!B1507,技能效果!B:B,0)),INDEX(技能效果!I:I,MATCH(技能效果等级!B1507,技能效果!B:B,0))*VLOOKUP(E1507,技能数值计算!$C$19:$D$28,2,FALSE))</f>
        <v>1</v>
      </c>
      <c r="H1507" s="95">
        <f>INDEX(技能效果!J:J,MATCH(技能效果等级!B1507,技能效果!B:B,0))</f>
        <v>3</v>
      </c>
      <c r="I1507" s="97"/>
      <c r="J1507" s="97"/>
      <c r="K1507" s="97"/>
      <c r="L1507" s="97"/>
      <c r="M1507" s="97"/>
      <c r="N1507" s="96" t="str">
        <f>IF(INDEX(技能效果!L:L,MATCH(技能效果等级!B1507,技能效果!B:B,0))="","",INDEX(技能效果!L:L,MATCH(技能效果等级!B1507,技能效果!B:B,0)))</f>
        <v/>
      </c>
      <c r="O1507" s="95">
        <f>IF(INDEX(技能效果!N:N,MATCH(B1507,技能效果!B:B,0))=0,INDEX(技能效果!M:M,MATCH(技能效果等级!B1507,技能效果!B:B,0)),INDEX(技能效果!M:M,MATCH(技能效果等级!B1507,技能效果!B:B,0))*VLOOKUP(E1507,技能数值计算!$C$19:$D$28,2,FALSE))</f>
        <v>0</v>
      </c>
      <c r="P1507" s="97"/>
      <c r="Q1507" s="97"/>
      <c r="R1507" s="95" t="str">
        <f>IF(INDEX(技能效果!O:O,MATCH(技能效果等级!B1507,技能效果!B:B,0))="","",INDEX(技能效果!O:O,MATCH(技能效果等级!B1507,技能效果!B:B,0)))</f>
        <v/>
      </c>
      <c r="S1507" s="97"/>
      <c r="T1507" s="97"/>
      <c r="U1507" s="97"/>
      <c r="V1507" s="96" t="str">
        <f>IF(INDEX(技能效果!AF:AF,MATCH(技能效果等级!B1507,技能效果!B:B,0))="","",INDEX(技能效果!AF:AF,MATCH(技能效果等级!B1507,技能效果!B:B,0)))</f>
        <v/>
      </c>
      <c r="W1507" s="95">
        <f t="shared" si="21"/>
        <v>141</v>
      </c>
      <c r="X1507" s="97"/>
      <c r="Y1507" s="97"/>
    </row>
    <row r="1508" spans="1:25" ht="16.5" x14ac:dyDescent="0.2">
      <c r="A1508" s="62">
        <v>1505</v>
      </c>
      <c r="B1508" s="95">
        <f>INDEX(技能效果!B:B,MATCH(技能效果等级!W1508,技能效果!AE:AE,0))</f>
        <v>130300511</v>
      </c>
      <c r="C1508" s="95" t="str">
        <f>INDEX(技能效果!C:C,MATCH(技能效果等级!B1508,技能效果!B:B,0))</f>
        <v>李轩辕专属武器效果</v>
      </c>
      <c r="D1508" s="96" t="s">
        <v>873</v>
      </c>
      <c r="E1508" s="95">
        <v>1</v>
      </c>
      <c r="F1508" s="95">
        <f>INDEX(技能效果!H:H,MATCH(技能效果等级!B1508,技能效果!B:B,0))</f>
        <v>3001</v>
      </c>
      <c r="G1508" s="95">
        <f>IF(INDEX(技能效果!K:K,MATCH(B1508,技能效果!B:B,0))=0,INDEX(技能效果!I:I,MATCH(技能效果等级!B1508,技能效果!B:B,0)),INDEX(技能效果!I:I,MATCH(技能效果等级!B1508,技能效果!B:B,0))*VLOOKUP(E1508,技能数值计算!$C$19:$D$28,2,FALSE))</f>
        <v>1</v>
      </c>
      <c r="H1508" s="95">
        <f>INDEX(技能效果!J:J,MATCH(技能效果等级!B1508,技能效果!B:B,0))</f>
        <v>2</v>
      </c>
      <c r="I1508" s="97"/>
      <c r="J1508" s="97"/>
      <c r="K1508" s="97"/>
      <c r="L1508" s="97"/>
      <c r="M1508" s="97"/>
      <c r="N1508" s="96" t="str">
        <f>IF(INDEX(技能效果!L:L,MATCH(技能效果等级!B1508,技能效果!B:B,0))="","",INDEX(技能效果!L:L,MATCH(技能效果等级!B1508,技能效果!B:B,0)))</f>
        <v/>
      </c>
      <c r="O1508" s="95">
        <f>IF(INDEX(技能效果!N:N,MATCH(B1508,技能效果!B:B,0))=0,INDEX(技能效果!M:M,MATCH(技能效果等级!B1508,技能效果!B:B,0)),INDEX(技能效果!M:M,MATCH(技能效果等级!B1508,技能效果!B:B,0))*VLOOKUP(E1508,技能数值计算!$C$19:$D$28,2,FALSE))</f>
        <v>0</v>
      </c>
      <c r="P1508" s="97"/>
      <c r="Q1508" s="97"/>
      <c r="R1508" s="95" t="str">
        <f>IF(INDEX(技能效果!O:O,MATCH(技能效果等级!B1508,技能效果!B:B,0))="","",INDEX(技能效果!O:O,MATCH(技能效果等级!B1508,技能效果!B:B,0)))</f>
        <v/>
      </c>
      <c r="S1508" s="97"/>
      <c r="T1508" s="97"/>
      <c r="U1508" s="97"/>
      <c r="V1508" s="96" t="str">
        <f>IF(INDEX(技能效果!AF:AF,MATCH(技能效果等级!B1508,技能效果!B:B,0))="","",INDEX(技能效果!AF:AF,MATCH(技能效果等级!B1508,技能效果!B:B,0)))</f>
        <v>绝技额外获得M个红水晶</v>
      </c>
      <c r="W1508" s="95">
        <f t="shared" si="21"/>
        <v>142</v>
      </c>
      <c r="X1508" s="97"/>
      <c r="Y1508" s="97"/>
    </row>
    <row r="1509" spans="1:25" ht="16.5" x14ac:dyDescent="0.2">
      <c r="A1509" s="62">
        <v>1506</v>
      </c>
      <c r="B1509" s="95">
        <f>INDEX(技能效果!B:B,MATCH(技能效果等级!W1509,技能效果!AE:AE,0))</f>
        <v>130300511</v>
      </c>
      <c r="C1509" s="95" t="str">
        <f>INDEX(技能效果!C:C,MATCH(技能效果等级!B1509,技能效果!B:B,0))</f>
        <v>李轩辕专属武器效果</v>
      </c>
      <c r="D1509" s="96" t="s">
        <v>873</v>
      </c>
      <c r="E1509" s="95">
        <v>2</v>
      </c>
      <c r="F1509" s="95">
        <f>INDEX(技能效果!H:H,MATCH(技能效果等级!B1509,技能效果!B:B,0))</f>
        <v>3001</v>
      </c>
      <c r="G1509" s="95">
        <f>IF(INDEX(技能效果!K:K,MATCH(B1509,技能效果!B:B,0))=0,INDEX(技能效果!I:I,MATCH(技能效果等级!B1509,技能效果!B:B,0)),INDEX(技能效果!I:I,MATCH(技能效果等级!B1509,技能效果!B:B,0))*VLOOKUP(E1509,技能数值计算!$C$19:$D$28,2,FALSE))</f>
        <v>1</v>
      </c>
      <c r="H1509" s="95">
        <f>INDEX(技能效果!J:J,MATCH(技能效果等级!B1509,技能效果!B:B,0))</f>
        <v>2</v>
      </c>
      <c r="I1509" s="97"/>
      <c r="J1509" s="97"/>
      <c r="K1509" s="97"/>
      <c r="L1509" s="97"/>
      <c r="M1509" s="97"/>
      <c r="N1509" s="96" t="str">
        <f>IF(INDEX(技能效果!L:L,MATCH(技能效果等级!B1509,技能效果!B:B,0))="","",INDEX(技能效果!L:L,MATCH(技能效果等级!B1509,技能效果!B:B,0)))</f>
        <v/>
      </c>
      <c r="O1509" s="95">
        <f>IF(INDEX(技能效果!N:N,MATCH(B1509,技能效果!B:B,0))=0,INDEX(技能效果!M:M,MATCH(技能效果等级!B1509,技能效果!B:B,0)),INDEX(技能效果!M:M,MATCH(技能效果等级!B1509,技能效果!B:B,0))*VLOOKUP(E1509,技能数值计算!$C$19:$D$28,2,FALSE))</f>
        <v>0</v>
      </c>
      <c r="P1509" s="97"/>
      <c r="Q1509" s="97"/>
      <c r="R1509" s="95" t="str">
        <f>IF(INDEX(技能效果!O:O,MATCH(技能效果等级!B1509,技能效果!B:B,0))="","",INDEX(技能效果!O:O,MATCH(技能效果等级!B1509,技能效果!B:B,0)))</f>
        <v/>
      </c>
      <c r="S1509" s="97"/>
      <c r="T1509" s="97"/>
      <c r="U1509" s="97"/>
      <c r="V1509" s="96" t="str">
        <f>IF(INDEX(技能效果!AF:AF,MATCH(技能效果等级!B1509,技能效果!B:B,0))="","",INDEX(技能效果!AF:AF,MATCH(技能效果等级!B1509,技能效果!B:B,0)))</f>
        <v>绝技额外获得M个红水晶</v>
      </c>
      <c r="W1509" s="95">
        <f t="shared" si="21"/>
        <v>142</v>
      </c>
      <c r="X1509" s="97"/>
      <c r="Y1509" s="97"/>
    </row>
    <row r="1510" spans="1:25" ht="16.5" x14ac:dyDescent="0.2">
      <c r="A1510" s="62">
        <v>1507</v>
      </c>
      <c r="B1510" s="95">
        <f>INDEX(技能效果!B:B,MATCH(技能效果等级!W1510,技能效果!AE:AE,0))</f>
        <v>130300511</v>
      </c>
      <c r="C1510" s="95" t="str">
        <f>INDEX(技能效果!C:C,MATCH(技能效果等级!B1510,技能效果!B:B,0))</f>
        <v>李轩辕专属武器效果</v>
      </c>
      <c r="D1510" s="96" t="s">
        <v>873</v>
      </c>
      <c r="E1510" s="95">
        <v>3</v>
      </c>
      <c r="F1510" s="95">
        <f>INDEX(技能效果!H:H,MATCH(技能效果等级!B1510,技能效果!B:B,0))</f>
        <v>3001</v>
      </c>
      <c r="G1510" s="95">
        <f>IF(INDEX(技能效果!K:K,MATCH(B1510,技能效果!B:B,0))=0,INDEX(技能效果!I:I,MATCH(技能效果等级!B1510,技能效果!B:B,0)),INDEX(技能效果!I:I,MATCH(技能效果等级!B1510,技能效果!B:B,0))*VLOOKUP(E1510,技能数值计算!$C$19:$D$28,2,FALSE))</f>
        <v>1</v>
      </c>
      <c r="H1510" s="95">
        <f>INDEX(技能效果!J:J,MATCH(技能效果等级!B1510,技能效果!B:B,0))</f>
        <v>2</v>
      </c>
      <c r="I1510" s="97"/>
      <c r="J1510" s="97"/>
      <c r="K1510" s="97"/>
      <c r="L1510" s="97"/>
      <c r="M1510" s="97"/>
      <c r="N1510" s="96" t="str">
        <f>IF(INDEX(技能效果!L:L,MATCH(技能效果等级!B1510,技能效果!B:B,0))="","",INDEX(技能效果!L:L,MATCH(技能效果等级!B1510,技能效果!B:B,0)))</f>
        <v/>
      </c>
      <c r="O1510" s="95">
        <f>IF(INDEX(技能效果!N:N,MATCH(B1510,技能效果!B:B,0))=0,INDEX(技能效果!M:M,MATCH(技能效果等级!B1510,技能效果!B:B,0)),INDEX(技能效果!M:M,MATCH(技能效果等级!B1510,技能效果!B:B,0))*VLOOKUP(E1510,技能数值计算!$C$19:$D$28,2,FALSE))</f>
        <v>0</v>
      </c>
      <c r="P1510" s="97"/>
      <c r="Q1510" s="97"/>
      <c r="R1510" s="95" t="str">
        <f>IF(INDEX(技能效果!O:O,MATCH(技能效果等级!B1510,技能效果!B:B,0))="","",INDEX(技能效果!O:O,MATCH(技能效果等级!B1510,技能效果!B:B,0)))</f>
        <v/>
      </c>
      <c r="S1510" s="97"/>
      <c r="T1510" s="97"/>
      <c r="U1510" s="97"/>
      <c r="V1510" s="96" t="str">
        <f>IF(INDEX(技能效果!AF:AF,MATCH(技能效果等级!B1510,技能效果!B:B,0))="","",INDEX(技能效果!AF:AF,MATCH(技能效果等级!B1510,技能效果!B:B,0)))</f>
        <v>绝技额外获得M个红水晶</v>
      </c>
      <c r="W1510" s="95">
        <f t="shared" si="21"/>
        <v>142</v>
      </c>
      <c r="X1510" s="97"/>
      <c r="Y1510" s="97"/>
    </row>
    <row r="1511" spans="1:25" ht="16.5" x14ac:dyDescent="0.2">
      <c r="A1511" s="62">
        <v>1508</v>
      </c>
      <c r="B1511" s="95">
        <f>INDEX(技能效果!B:B,MATCH(技能效果等级!W1511,技能效果!AE:AE,0))</f>
        <v>130300511</v>
      </c>
      <c r="C1511" s="95" t="str">
        <f>INDEX(技能效果!C:C,MATCH(技能效果等级!B1511,技能效果!B:B,0))</f>
        <v>李轩辕专属武器效果</v>
      </c>
      <c r="D1511" s="96" t="s">
        <v>873</v>
      </c>
      <c r="E1511" s="95">
        <v>4</v>
      </c>
      <c r="F1511" s="95">
        <f>INDEX(技能效果!H:H,MATCH(技能效果等级!B1511,技能效果!B:B,0))</f>
        <v>3001</v>
      </c>
      <c r="G1511" s="95">
        <f>IF(INDEX(技能效果!K:K,MATCH(B1511,技能效果!B:B,0))=0,INDEX(技能效果!I:I,MATCH(技能效果等级!B1511,技能效果!B:B,0)),INDEX(技能效果!I:I,MATCH(技能效果等级!B1511,技能效果!B:B,0))*VLOOKUP(E1511,技能数值计算!$C$19:$D$28,2,FALSE))</f>
        <v>1</v>
      </c>
      <c r="H1511" s="95">
        <f>INDEX(技能效果!J:J,MATCH(技能效果等级!B1511,技能效果!B:B,0))</f>
        <v>2</v>
      </c>
      <c r="I1511" s="97"/>
      <c r="J1511" s="97"/>
      <c r="K1511" s="97"/>
      <c r="L1511" s="97"/>
      <c r="M1511" s="97"/>
      <c r="N1511" s="96" t="str">
        <f>IF(INDEX(技能效果!L:L,MATCH(技能效果等级!B1511,技能效果!B:B,0))="","",INDEX(技能效果!L:L,MATCH(技能效果等级!B1511,技能效果!B:B,0)))</f>
        <v/>
      </c>
      <c r="O1511" s="95">
        <f>IF(INDEX(技能效果!N:N,MATCH(B1511,技能效果!B:B,0))=0,INDEX(技能效果!M:M,MATCH(技能效果等级!B1511,技能效果!B:B,0)),INDEX(技能效果!M:M,MATCH(技能效果等级!B1511,技能效果!B:B,0))*VLOOKUP(E1511,技能数值计算!$C$19:$D$28,2,FALSE))</f>
        <v>0</v>
      </c>
      <c r="P1511" s="97"/>
      <c r="Q1511" s="97"/>
      <c r="R1511" s="95" t="str">
        <f>IF(INDEX(技能效果!O:O,MATCH(技能效果等级!B1511,技能效果!B:B,0))="","",INDEX(技能效果!O:O,MATCH(技能效果等级!B1511,技能效果!B:B,0)))</f>
        <v/>
      </c>
      <c r="S1511" s="97"/>
      <c r="T1511" s="97"/>
      <c r="U1511" s="97"/>
      <c r="V1511" s="96" t="str">
        <f>IF(INDEX(技能效果!AF:AF,MATCH(技能效果等级!B1511,技能效果!B:B,0))="","",INDEX(技能效果!AF:AF,MATCH(技能效果等级!B1511,技能效果!B:B,0)))</f>
        <v>绝技额外获得M个红水晶</v>
      </c>
      <c r="W1511" s="95">
        <f t="shared" si="21"/>
        <v>142</v>
      </c>
      <c r="X1511" s="97"/>
      <c r="Y1511" s="97"/>
    </row>
    <row r="1512" spans="1:25" ht="16.5" x14ac:dyDescent="0.2">
      <c r="A1512" s="62">
        <v>1509</v>
      </c>
      <c r="B1512" s="95">
        <f>INDEX(技能效果!B:B,MATCH(技能效果等级!W1512,技能效果!AE:AE,0))</f>
        <v>130300511</v>
      </c>
      <c r="C1512" s="95" t="str">
        <f>INDEX(技能效果!C:C,MATCH(技能效果等级!B1512,技能效果!B:B,0))</f>
        <v>李轩辕专属武器效果</v>
      </c>
      <c r="D1512" s="96" t="s">
        <v>873</v>
      </c>
      <c r="E1512" s="95">
        <v>5</v>
      </c>
      <c r="F1512" s="95">
        <f>INDEX(技能效果!H:H,MATCH(技能效果等级!B1512,技能效果!B:B,0))</f>
        <v>3001</v>
      </c>
      <c r="G1512" s="95">
        <f>IF(INDEX(技能效果!K:K,MATCH(B1512,技能效果!B:B,0))=0,INDEX(技能效果!I:I,MATCH(技能效果等级!B1512,技能效果!B:B,0)),INDEX(技能效果!I:I,MATCH(技能效果等级!B1512,技能效果!B:B,0))*VLOOKUP(E1512,技能数值计算!$C$19:$D$28,2,FALSE))</f>
        <v>1</v>
      </c>
      <c r="H1512" s="95">
        <f>INDEX(技能效果!J:J,MATCH(技能效果等级!B1512,技能效果!B:B,0))</f>
        <v>2</v>
      </c>
      <c r="I1512" s="97"/>
      <c r="J1512" s="97"/>
      <c r="K1512" s="97"/>
      <c r="L1512" s="97"/>
      <c r="M1512" s="97"/>
      <c r="N1512" s="96" t="str">
        <f>IF(INDEX(技能效果!L:L,MATCH(技能效果等级!B1512,技能效果!B:B,0))="","",INDEX(技能效果!L:L,MATCH(技能效果等级!B1512,技能效果!B:B,0)))</f>
        <v/>
      </c>
      <c r="O1512" s="95">
        <f>IF(INDEX(技能效果!N:N,MATCH(B1512,技能效果!B:B,0))=0,INDEX(技能效果!M:M,MATCH(技能效果等级!B1512,技能效果!B:B,0)),INDEX(技能效果!M:M,MATCH(技能效果等级!B1512,技能效果!B:B,0))*VLOOKUP(E1512,技能数值计算!$C$19:$D$28,2,FALSE))</f>
        <v>0</v>
      </c>
      <c r="P1512" s="97"/>
      <c r="Q1512" s="97"/>
      <c r="R1512" s="95" t="str">
        <f>IF(INDEX(技能效果!O:O,MATCH(技能效果等级!B1512,技能效果!B:B,0))="","",INDEX(技能效果!O:O,MATCH(技能效果等级!B1512,技能效果!B:B,0)))</f>
        <v/>
      </c>
      <c r="S1512" s="97"/>
      <c r="T1512" s="97"/>
      <c r="U1512" s="97"/>
      <c r="V1512" s="96" t="str">
        <f>IF(INDEX(技能效果!AF:AF,MATCH(技能效果等级!B1512,技能效果!B:B,0))="","",INDEX(技能效果!AF:AF,MATCH(技能效果等级!B1512,技能效果!B:B,0)))</f>
        <v>绝技额外获得M个红水晶</v>
      </c>
      <c r="W1512" s="95">
        <f t="shared" si="21"/>
        <v>142</v>
      </c>
      <c r="X1512" s="97"/>
      <c r="Y1512" s="97"/>
    </row>
    <row r="1513" spans="1:25" ht="16.5" x14ac:dyDescent="0.2">
      <c r="A1513" s="62">
        <v>1510</v>
      </c>
      <c r="B1513" s="95">
        <f>INDEX(技能效果!B:B,MATCH(技能效果等级!W1513,技能效果!AE:AE,0))</f>
        <v>130300511</v>
      </c>
      <c r="C1513" s="95" t="str">
        <f>INDEX(技能效果!C:C,MATCH(技能效果等级!B1513,技能效果!B:B,0))</f>
        <v>李轩辕专属武器效果</v>
      </c>
      <c r="D1513" s="96" t="s">
        <v>873</v>
      </c>
      <c r="E1513" s="95">
        <v>6</v>
      </c>
      <c r="F1513" s="95">
        <f>INDEX(技能效果!H:H,MATCH(技能效果等级!B1513,技能效果!B:B,0))</f>
        <v>3001</v>
      </c>
      <c r="G1513" s="95">
        <f>IF(INDEX(技能效果!K:K,MATCH(B1513,技能效果!B:B,0))=0,INDEX(技能效果!I:I,MATCH(技能效果等级!B1513,技能效果!B:B,0)),INDEX(技能效果!I:I,MATCH(技能效果等级!B1513,技能效果!B:B,0))*VLOOKUP(E1513,技能数值计算!$C$19:$D$28,2,FALSE))</f>
        <v>1</v>
      </c>
      <c r="H1513" s="95">
        <f>INDEX(技能效果!J:J,MATCH(技能效果等级!B1513,技能效果!B:B,0))</f>
        <v>2</v>
      </c>
      <c r="I1513" s="97"/>
      <c r="J1513" s="97"/>
      <c r="K1513" s="97"/>
      <c r="L1513" s="97"/>
      <c r="M1513" s="97"/>
      <c r="N1513" s="96" t="str">
        <f>IF(INDEX(技能效果!L:L,MATCH(技能效果等级!B1513,技能效果!B:B,0))="","",INDEX(技能效果!L:L,MATCH(技能效果等级!B1513,技能效果!B:B,0)))</f>
        <v/>
      </c>
      <c r="O1513" s="95">
        <f>IF(INDEX(技能效果!N:N,MATCH(B1513,技能效果!B:B,0))=0,INDEX(技能效果!M:M,MATCH(技能效果等级!B1513,技能效果!B:B,0)),INDEX(技能效果!M:M,MATCH(技能效果等级!B1513,技能效果!B:B,0))*VLOOKUP(E1513,技能数值计算!$C$19:$D$28,2,FALSE))</f>
        <v>0</v>
      </c>
      <c r="P1513" s="97"/>
      <c r="Q1513" s="97"/>
      <c r="R1513" s="95" t="str">
        <f>IF(INDEX(技能效果!O:O,MATCH(技能效果等级!B1513,技能效果!B:B,0))="","",INDEX(技能效果!O:O,MATCH(技能效果等级!B1513,技能效果!B:B,0)))</f>
        <v/>
      </c>
      <c r="S1513" s="97"/>
      <c r="T1513" s="97"/>
      <c r="U1513" s="97"/>
      <c r="V1513" s="96" t="str">
        <f>IF(INDEX(技能效果!AF:AF,MATCH(技能效果等级!B1513,技能效果!B:B,0))="","",INDEX(技能效果!AF:AF,MATCH(技能效果等级!B1513,技能效果!B:B,0)))</f>
        <v>绝技额外获得M个红水晶</v>
      </c>
      <c r="W1513" s="95">
        <f t="shared" si="21"/>
        <v>142</v>
      </c>
      <c r="X1513" s="97"/>
      <c r="Y1513" s="97"/>
    </row>
    <row r="1514" spans="1:25" ht="16.5" x14ac:dyDescent="0.2">
      <c r="A1514" s="62">
        <v>1511</v>
      </c>
      <c r="B1514" s="95">
        <f>INDEX(技能效果!B:B,MATCH(技能效果等级!W1514,技能效果!AE:AE,0))</f>
        <v>130300511</v>
      </c>
      <c r="C1514" s="95" t="str">
        <f>INDEX(技能效果!C:C,MATCH(技能效果等级!B1514,技能效果!B:B,0))</f>
        <v>李轩辕专属武器效果</v>
      </c>
      <c r="D1514" s="96" t="s">
        <v>873</v>
      </c>
      <c r="E1514" s="95">
        <v>7</v>
      </c>
      <c r="F1514" s="95">
        <f>INDEX(技能效果!H:H,MATCH(技能效果等级!B1514,技能效果!B:B,0))</f>
        <v>3001</v>
      </c>
      <c r="G1514" s="95">
        <f>IF(INDEX(技能效果!K:K,MATCH(B1514,技能效果!B:B,0))=0,INDEX(技能效果!I:I,MATCH(技能效果等级!B1514,技能效果!B:B,0)),INDEX(技能效果!I:I,MATCH(技能效果等级!B1514,技能效果!B:B,0))*VLOOKUP(E1514,技能数值计算!$C$19:$D$28,2,FALSE))</f>
        <v>1</v>
      </c>
      <c r="H1514" s="95">
        <f>INDEX(技能效果!J:J,MATCH(技能效果等级!B1514,技能效果!B:B,0))</f>
        <v>2</v>
      </c>
      <c r="I1514" s="97"/>
      <c r="J1514" s="97"/>
      <c r="K1514" s="97"/>
      <c r="L1514" s="97"/>
      <c r="M1514" s="97"/>
      <c r="N1514" s="96" t="str">
        <f>IF(INDEX(技能效果!L:L,MATCH(技能效果等级!B1514,技能效果!B:B,0))="","",INDEX(技能效果!L:L,MATCH(技能效果等级!B1514,技能效果!B:B,0)))</f>
        <v/>
      </c>
      <c r="O1514" s="95">
        <f>IF(INDEX(技能效果!N:N,MATCH(B1514,技能效果!B:B,0))=0,INDEX(技能效果!M:M,MATCH(技能效果等级!B1514,技能效果!B:B,0)),INDEX(技能效果!M:M,MATCH(技能效果等级!B1514,技能效果!B:B,0))*VLOOKUP(E1514,技能数值计算!$C$19:$D$28,2,FALSE))</f>
        <v>0</v>
      </c>
      <c r="P1514" s="97"/>
      <c r="Q1514" s="97"/>
      <c r="R1514" s="95" t="str">
        <f>IF(INDEX(技能效果!O:O,MATCH(技能效果等级!B1514,技能效果!B:B,0))="","",INDEX(技能效果!O:O,MATCH(技能效果等级!B1514,技能效果!B:B,0)))</f>
        <v/>
      </c>
      <c r="S1514" s="97"/>
      <c r="T1514" s="97"/>
      <c r="U1514" s="97"/>
      <c r="V1514" s="96" t="str">
        <f>IF(INDEX(技能效果!AF:AF,MATCH(技能效果等级!B1514,技能效果!B:B,0))="","",INDEX(技能效果!AF:AF,MATCH(技能效果等级!B1514,技能效果!B:B,0)))</f>
        <v>绝技额外获得M个红水晶</v>
      </c>
      <c r="W1514" s="95">
        <f t="shared" si="21"/>
        <v>142</v>
      </c>
      <c r="X1514" s="97"/>
      <c r="Y1514" s="97"/>
    </row>
    <row r="1515" spans="1:25" ht="16.5" x14ac:dyDescent="0.2">
      <c r="A1515" s="62">
        <v>1512</v>
      </c>
      <c r="B1515" s="95">
        <f>INDEX(技能效果!B:B,MATCH(技能效果等级!W1515,技能效果!AE:AE,0))</f>
        <v>130300511</v>
      </c>
      <c r="C1515" s="95" t="str">
        <f>INDEX(技能效果!C:C,MATCH(技能效果等级!B1515,技能效果!B:B,0))</f>
        <v>李轩辕专属武器效果</v>
      </c>
      <c r="D1515" s="96" t="s">
        <v>873</v>
      </c>
      <c r="E1515" s="95">
        <v>8</v>
      </c>
      <c r="F1515" s="95">
        <f>INDEX(技能效果!H:H,MATCH(技能效果等级!B1515,技能效果!B:B,0))</f>
        <v>3001</v>
      </c>
      <c r="G1515" s="95">
        <f>IF(INDEX(技能效果!K:K,MATCH(B1515,技能效果!B:B,0))=0,INDEX(技能效果!I:I,MATCH(技能效果等级!B1515,技能效果!B:B,0)),INDEX(技能效果!I:I,MATCH(技能效果等级!B1515,技能效果!B:B,0))*VLOOKUP(E1515,技能数值计算!$C$19:$D$28,2,FALSE))</f>
        <v>1</v>
      </c>
      <c r="H1515" s="95">
        <f>INDEX(技能效果!J:J,MATCH(技能效果等级!B1515,技能效果!B:B,0))</f>
        <v>2</v>
      </c>
      <c r="I1515" s="97"/>
      <c r="J1515" s="97"/>
      <c r="K1515" s="97"/>
      <c r="L1515" s="97"/>
      <c r="M1515" s="97"/>
      <c r="N1515" s="96" t="str">
        <f>IF(INDEX(技能效果!L:L,MATCH(技能效果等级!B1515,技能效果!B:B,0))="","",INDEX(技能效果!L:L,MATCH(技能效果等级!B1515,技能效果!B:B,0)))</f>
        <v/>
      </c>
      <c r="O1515" s="95">
        <f>IF(INDEX(技能效果!N:N,MATCH(B1515,技能效果!B:B,0))=0,INDEX(技能效果!M:M,MATCH(技能效果等级!B1515,技能效果!B:B,0)),INDEX(技能效果!M:M,MATCH(技能效果等级!B1515,技能效果!B:B,0))*VLOOKUP(E1515,技能数值计算!$C$19:$D$28,2,FALSE))</f>
        <v>0</v>
      </c>
      <c r="P1515" s="97"/>
      <c r="Q1515" s="97"/>
      <c r="R1515" s="95" t="str">
        <f>IF(INDEX(技能效果!O:O,MATCH(技能效果等级!B1515,技能效果!B:B,0))="","",INDEX(技能效果!O:O,MATCH(技能效果等级!B1515,技能效果!B:B,0)))</f>
        <v/>
      </c>
      <c r="S1515" s="97"/>
      <c r="T1515" s="97"/>
      <c r="U1515" s="97"/>
      <c r="V1515" s="96" t="str">
        <f>IF(INDEX(技能效果!AF:AF,MATCH(技能效果等级!B1515,技能效果!B:B,0))="","",INDEX(技能效果!AF:AF,MATCH(技能效果等级!B1515,技能效果!B:B,0)))</f>
        <v>绝技额外获得M个红水晶</v>
      </c>
      <c r="W1515" s="95">
        <f t="shared" si="21"/>
        <v>142</v>
      </c>
      <c r="X1515" s="97"/>
      <c r="Y1515" s="97"/>
    </row>
    <row r="1516" spans="1:25" ht="16.5" x14ac:dyDescent="0.2">
      <c r="A1516" s="62">
        <v>1513</v>
      </c>
      <c r="B1516" s="95">
        <f>INDEX(技能效果!B:B,MATCH(技能效果等级!W1516,技能效果!AE:AE,0))</f>
        <v>130300511</v>
      </c>
      <c r="C1516" s="95" t="str">
        <f>INDEX(技能效果!C:C,MATCH(技能效果等级!B1516,技能效果!B:B,0))</f>
        <v>李轩辕专属武器效果</v>
      </c>
      <c r="D1516" s="96" t="s">
        <v>873</v>
      </c>
      <c r="E1516" s="95">
        <v>9</v>
      </c>
      <c r="F1516" s="95">
        <f>INDEX(技能效果!H:H,MATCH(技能效果等级!B1516,技能效果!B:B,0))</f>
        <v>3001</v>
      </c>
      <c r="G1516" s="95">
        <f>IF(INDEX(技能效果!K:K,MATCH(B1516,技能效果!B:B,0))=0,INDEX(技能效果!I:I,MATCH(技能效果等级!B1516,技能效果!B:B,0)),INDEX(技能效果!I:I,MATCH(技能效果等级!B1516,技能效果!B:B,0))*VLOOKUP(E1516,技能数值计算!$C$19:$D$28,2,FALSE))</f>
        <v>1</v>
      </c>
      <c r="H1516" s="95">
        <f>INDEX(技能效果!J:J,MATCH(技能效果等级!B1516,技能效果!B:B,0))</f>
        <v>2</v>
      </c>
      <c r="I1516" s="97"/>
      <c r="J1516" s="97"/>
      <c r="K1516" s="97"/>
      <c r="L1516" s="97"/>
      <c r="M1516" s="97"/>
      <c r="N1516" s="96" t="str">
        <f>IF(INDEX(技能效果!L:L,MATCH(技能效果等级!B1516,技能效果!B:B,0))="","",INDEX(技能效果!L:L,MATCH(技能效果等级!B1516,技能效果!B:B,0)))</f>
        <v/>
      </c>
      <c r="O1516" s="95">
        <f>IF(INDEX(技能效果!N:N,MATCH(B1516,技能效果!B:B,0))=0,INDEX(技能效果!M:M,MATCH(技能效果等级!B1516,技能效果!B:B,0)),INDEX(技能效果!M:M,MATCH(技能效果等级!B1516,技能效果!B:B,0))*VLOOKUP(E1516,技能数值计算!$C$19:$D$28,2,FALSE))</f>
        <v>0</v>
      </c>
      <c r="P1516" s="97"/>
      <c r="Q1516" s="97"/>
      <c r="R1516" s="95" t="str">
        <f>IF(INDEX(技能效果!O:O,MATCH(技能效果等级!B1516,技能效果!B:B,0))="","",INDEX(技能效果!O:O,MATCH(技能效果等级!B1516,技能效果!B:B,0)))</f>
        <v/>
      </c>
      <c r="S1516" s="97"/>
      <c r="T1516" s="97"/>
      <c r="U1516" s="97"/>
      <c r="V1516" s="96" t="str">
        <f>IF(INDEX(技能效果!AF:AF,MATCH(技能效果等级!B1516,技能效果!B:B,0))="","",INDEX(技能效果!AF:AF,MATCH(技能效果等级!B1516,技能效果!B:B,0)))</f>
        <v>绝技额外获得M个红水晶</v>
      </c>
      <c r="W1516" s="95">
        <f t="shared" si="21"/>
        <v>142</v>
      </c>
      <c r="X1516" s="97"/>
      <c r="Y1516" s="97"/>
    </row>
    <row r="1517" spans="1:25" ht="16.5" x14ac:dyDescent="0.2">
      <c r="A1517" s="62">
        <v>1514</v>
      </c>
      <c r="B1517" s="95">
        <f>INDEX(技能效果!B:B,MATCH(技能效果等级!W1517,技能效果!AE:AE,0))</f>
        <v>130300511</v>
      </c>
      <c r="C1517" s="95" t="str">
        <f>INDEX(技能效果!C:C,MATCH(技能效果等级!B1517,技能效果!B:B,0))</f>
        <v>李轩辕专属武器效果</v>
      </c>
      <c r="D1517" s="96" t="s">
        <v>873</v>
      </c>
      <c r="E1517" s="95">
        <v>10</v>
      </c>
      <c r="F1517" s="95">
        <f>INDEX(技能效果!H:H,MATCH(技能效果等级!B1517,技能效果!B:B,0))</f>
        <v>3001</v>
      </c>
      <c r="G1517" s="95">
        <f>IF(INDEX(技能效果!K:K,MATCH(B1517,技能效果!B:B,0))=0,INDEX(技能效果!I:I,MATCH(技能效果等级!B1517,技能效果!B:B,0)),INDEX(技能效果!I:I,MATCH(技能效果等级!B1517,技能效果!B:B,0))*VLOOKUP(E1517,技能数值计算!$C$19:$D$28,2,FALSE))</f>
        <v>1</v>
      </c>
      <c r="H1517" s="95">
        <f>INDEX(技能效果!J:J,MATCH(技能效果等级!B1517,技能效果!B:B,0))</f>
        <v>2</v>
      </c>
      <c r="I1517" s="97"/>
      <c r="J1517" s="97"/>
      <c r="K1517" s="97"/>
      <c r="L1517" s="97"/>
      <c r="M1517" s="97"/>
      <c r="N1517" s="96" t="str">
        <f>IF(INDEX(技能效果!L:L,MATCH(技能效果等级!B1517,技能效果!B:B,0))="","",INDEX(技能效果!L:L,MATCH(技能效果等级!B1517,技能效果!B:B,0)))</f>
        <v/>
      </c>
      <c r="O1517" s="95">
        <f>IF(INDEX(技能效果!N:N,MATCH(B1517,技能效果!B:B,0))=0,INDEX(技能效果!M:M,MATCH(技能效果等级!B1517,技能效果!B:B,0)),INDEX(技能效果!M:M,MATCH(技能效果等级!B1517,技能效果!B:B,0))*VLOOKUP(E1517,技能数值计算!$C$19:$D$28,2,FALSE))</f>
        <v>0</v>
      </c>
      <c r="P1517" s="97"/>
      <c r="Q1517" s="97"/>
      <c r="R1517" s="95" t="str">
        <f>IF(INDEX(技能效果!O:O,MATCH(技能效果等级!B1517,技能效果!B:B,0))="","",INDEX(技能效果!O:O,MATCH(技能效果等级!B1517,技能效果!B:B,0)))</f>
        <v/>
      </c>
      <c r="S1517" s="97"/>
      <c r="T1517" s="97"/>
      <c r="U1517" s="97"/>
      <c r="V1517" s="96" t="str">
        <f>IF(INDEX(技能效果!AF:AF,MATCH(技能效果等级!B1517,技能效果!B:B,0))="","",INDEX(技能效果!AF:AF,MATCH(技能效果等级!B1517,技能效果!B:B,0)))</f>
        <v>绝技额外获得M个红水晶</v>
      </c>
      <c r="W1517" s="95">
        <f t="shared" ref="W1517:W1580" si="22">W1507+1</f>
        <v>142</v>
      </c>
      <c r="X1517" s="97"/>
      <c r="Y1517" s="97"/>
    </row>
    <row r="1518" spans="1:25" ht="16.5" x14ac:dyDescent="0.2">
      <c r="A1518" s="62">
        <v>1515</v>
      </c>
      <c r="B1518" s="95">
        <f>INDEX(技能效果!B:B,MATCH(技能效果等级!W1518,技能效果!AE:AE,0))</f>
        <v>130300521</v>
      </c>
      <c r="C1518" s="95" t="str">
        <f>INDEX(技能效果!C:C,MATCH(技能效果等级!B1518,技能效果!B:B,0))</f>
        <v>李轩辕满星效果</v>
      </c>
      <c r="D1518" s="96" t="s">
        <v>873</v>
      </c>
      <c r="E1518" s="95">
        <v>1</v>
      </c>
      <c r="F1518" s="95">
        <f>INDEX(技能效果!H:H,MATCH(技能效果等级!B1518,技能效果!B:B,0))</f>
        <v>1001</v>
      </c>
      <c r="G1518" s="95">
        <f>IF(INDEX(技能效果!K:K,MATCH(B1518,技能效果!B:B,0))=0,INDEX(技能效果!I:I,MATCH(技能效果等级!B1518,技能效果!B:B,0)),INDEX(技能效果!I:I,MATCH(技能效果等级!B1518,技能效果!B:B,0))*VLOOKUP(E1518,技能数值计算!$C$19:$D$28,2,FALSE))</f>
        <v>0.9</v>
      </c>
      <c r="H1518" s="95">
        <f>INDEX(技能效果!J:J,MATCH(技能效果等级!B1518,技能效果!B:B,0))</f>
        <v>0</v>
      </c>
      <c r="I1518" s="97"/>
      <c r="J1518" s="97"/>
      <c r="K1518" s="97"/>
      <c r="L1518" s="97"/>
      <c r="M1518" s="97"/>
      <c r="N1518" s="96" t="str">
        <f>IF(INDEX(技能效果!L:L,MATCH(技能效果等级!B1518,技能效果!B:B,0))="","",INDEX(技能效果!L:L,MATCH(技能效果等级!B1518,技能效果!B:B,0)))</f>
        <v/>
      </c>
      <c r="O1518" s="95">
        <f>IF(INDEX(技能效果!N:N,MATCH(B1518,技能效果!B:B,0))=0,INDEX(技能效果!M:M,MATCH(技能效果等级!B1518,技能效果!B:B,0)),INDEX(技能效果!M:M,MATCH(技能效果等级!B1518,技能效果!B:B,0))*VLOOKUP(E1518,技能数值计算!$C$19:$D$28,2,FALSE))</f>
        <v>0</v>
      </c>
      <c r="P1518" s="97"/>
      <c r="Q1518" s="97"/>
      <c r="R1518" s="95" t="str">
        <f>IF(INDEX(技能效果!O:O,MATCH(技能效果等级!B1518,技能效果!B:B,0))="","",INDEX(技能效果!O:O,MATCH(技能效果等级!B1518,技能效果!B:B,0)))</f>
        <v/>
      </c>
      <c r="S1518" s="97"/>
      <c r="T1518" s="97"/>
      <c r="U1518" s="97"/>
      <c r="V1518" s="96" t="str">
        <f>IF(INDEX(技能效果!AF:AF,MATCH(技能效果等级!B1518,技能效果!B:B,0))="","",INDEX(技能效果!AF:AF,MATCH(技能效果等级!B1518,技能效果!B:B,0)))</f>
        <v/>
      </c>
      <c r="W1518" s="95">
        <f t="shared" si="22"/>
        <v>143</v>
      </c>
      <c r="X1518" s="97"/>
      <c r="Y1518" s="97"/>
    </row>
    <row r="1519" spans="1:25" ht="16.5" x14ac:dyDescent="0.2">
      <c r="A1519" s="62">
        <v>1516</v>
      </c>
      <c r="B1519" s="95">
        <f>INDEX(技能效果!B:B,MATCH(技能效果等级!W1519,技能效果!AE:AE,0))</f>
        <v>130300521</v>
      </c>
      <c r="C1519" s="95" t="str">
        <f>INDEX(技能效果!C:C,MATCH(技能效果等级!B1519,技能效果!B:B,0))</f>
        <v>李轩辕满星效果</v>
      </c>
      <c r="D1519" s="96" t="s">
        <v>873</v>
      </c>
      <c r="E1519" s="95">
        <v>2</v>
      </c>
      <c r="F1519" s="95">
        <f>INDEX(技能效果!H:H,MATCH(技能效果等级!B1519,技能效果!B:B,0))</f>
        <v>1001</v>
      </c>
      <c r="G1519" s="95">
        <f>IF(INDEX(技能效果!K:K,MATCH(B1519,技能效果!B:B,0))=0,INDEX(技能效果!I:I,MATCH(技能效果等级!B1519,技能效果!B:B,0)),INDEX(技能效果!I:I,MATCH(技能效果等级!B1519,技能效果!B:B,0))*VLOOKUP(E1519,技能数值计算!$C$19:$D$28,2,FALSE))</f>
        <v>0.9</v>
      </c>
      <c r="H1519" s="95">
        <f>INDEX(技能效果!J:J,MATCH(技能效果等级!B1519,技能效果!B:B,0))</f>
        <v>0</v>
      </c>
      <c r="I1519" s="97"/>
      <c r="J1519" s="97"/>
      <c r="K1519" s="97"/>
      <c r="L1519" s="97"/>
      <c r="M1519" s="97"/>
      <c r="N1519" s="96" t="str">
        <f>IF(INDEX(技能效果!L:L,MATCH(技能效果等级!B1519,技能效果!B:B,0))="","",INDEX(技能效果!L:L,MATCH(技能效果等级!B1519,技能效果!B:B,0)))</f>
        <v/>
      </c>
      <c r="O1519" s="95">
        <f>IF(INDEX(技能效果!N:N,MATCH(B1519,技能效果!B:B,0))=0,INDEX(技能效果!M:M,MATCH(技能效果等级!B1519,技能效果!B:B,0)),INDEX(技能效果!M:M,MATCH(技能效果等级!B1519,技能效果!B:B,0))*VLOOKUP(E1519,技能数值计算!$C$19:$D$28,2,FALSE))</f>
        <v>0</v>
      </c>
      <c r="P1519" s="97"/>
      <c r="Q1519" s="97"/>
      <c r="R1519" s="95" t="str">
        <f>IF(INDEX(技能效果!O:O,MATCH(技能效果等级!B1519,技能效果!B:B,0))="","",INDEX(技能效果!O:O,MATCH(技能效果等级!B1519,技能效果!B:B,0)))</f>
        <v/>
      </c>
      <c r="S1519" s="97"/>
      <c r="T1519" s="97"/>
      <c r="U1519" s="97"/>
      <c r="V1519" s="96" t="str">
        <f>IF(INDEX(技能效果!AF:AF,MATCH(技能效果等级!B1519,技能效果!B:B,0))="","",INDEX(技能效果!AF:AF,MATCH(技能效果等级!B1519,技能效果!B:B,0)))</f>
        <v/>
      </c>
      <c r="W1519" s="95">
        <f t="shared" si="22"/>
        <v>143</v>
      </c>
      <c r="X1519" s="97"/>
      <c r="Y1519" s="97"/>
    </row>
    <row r="1520" spans="1:25" ht="16.5" x14ac:dyDescent="0.2">
      <c r="A1520" s="62">
        <v>1517</v>
      </c>
      <c r="B1520" s="95">
        <f>INDEX(技能效果!B:B,MATCH(技能效果等级!W1520,技能效果!AE:AE,0))</f>
        <v>130300521</v>
      </c>
      <c r="C1520" s="95" t="str">
        <f>INDEX(技能效果!C:C,MATCH(技能效果等级!B1520,技能效果!B:B,0))</f>
        <v>李轩辕满星效果</v>
      </c>
      <c r="D1520" s="96" t="s">
        <v>873</v>
      </c>
      <c r="E1520" s="95">
        <v>3</v>
      </c>
      <c r="F1520" s="95">
        <f>INDEX(技能效果!H:H,MATCH(技能效果等级!B1520,技能效果!B:B,0))</f>
        <v>1001</v>
      </c>
      <c r="G1520" s="95">
        <f>IF(INDEX(技能效果!K:K,MATCH(B1520,技能效果!B:B,0))=0,INDEX(技能效果!I:I,MATCH(技能效果等级!B1520,技能效果!B:B,0)),INDEX(技能效果!I:I,MATCH(技能效果等级!B1520,技能效果!B:B,0))*VLOOKUP(E1520,技能数值计算!$C$19:$D$28,2,FALSE))</f>
        <v>0.9</v>
      </c>
      <c r="H1520" s="95">
        <f>INDEX(技能效果!J:J,MATCH(技能效果等级!B1520,技能效果!B:B,0))</f>
        <v>0</v>
      </c>
      <c r="I1520" s="97"/>
      <c r="J1520" s="97"/>
      <c r="K1520" s="97"/>
      <c r="L1520" s="97"/>
      <c r="M1520" s="97"/>
      <c r="N1520" s="96" t="str">
        <f>IF(INDEX(技能效果!L:L,MATCH(技能效果等级!B1520,技能效果!B:B,0))="","",INDEX(技能效果!L:L,MATCH(技能效果等级!B1520,技能效果!B:B,0)))</f>
        <v/>
      </c>
      <c r="O1520" s="95">
        <f>IF(INDEX(技能效果!N:N,MATCH(B1520,技能效果!B:B,0))=0,INDEX(技能效果!M:M,MATCH(技能效果等级!B1520,技能效果!B:B,0)),INDEX(技能效果!M:M,MATCH(技能效果等级!B1520,技能效果!B:B,0))*VLOOKUP(E1520,技能数值计算!$C$19:$D$28,2,FALSE))</f>
        <v>0</v>
      </c>
      <c r="P1520" s="97"/>
      <c r="Q1520" s="97"/>
      <c r="R1520" s="95" t="str">
        <f>IF(INDEX(技能效果!O:O,MATCH(技能效果等级!B1520,技能效果!B:B,0))="","",INDEX(技能效果!O:O,MATCH(技能效果等级!B1520,技能效果!B:B,0)))</f>
        <v/>
      </c>
      <c r="S1520" s="97"/>
      <c r="T1520" s="97"/>
      <c r="U1520" s="97"/>
      <c r="V1520" s="96" t="str">
        <f>IF(INDEX(技能效果!AF:AF,MATCH(技能效果等级!B1520,技能效果!B:B,0))="","",INDEX(技能效果!AF:AF,MATCH(技能效果等级!B1520,技能效果!B:B,0)))</f>
        <v/>
      </c>
      <c r="W1520" s="95">
        <f t="shared" si="22"/>
        <v>143</v>
      </c>
      <c r="X1520" s="97"/>
      <c r="Y1520" s="97"/>
    </row>
    <row r="1521" spans="1:25" ht="16.5" x14ac:dyDescent="0.2">
      <c r="A1521" s="62">
        <v>1518</v>
      </c>
      <c r="B1521" s="95">
        <f>INDEX(技能效果!B:B,MATCH(技能效果等级!W1521,技能效果!AE:AE,0))</f>
        <v>130300521</v>
      </c>
      <c r="C1521" s="95" t="str">
        <f>INDEX(技能效果!C:C,MATCH(技能效果等级!B1521,技能效果!B:B,0))</f>
        <v>李轩辕满星效果</v>
      </c>
      <c r="D1521" s="96" t="s">
        <v>873</v>
      </c>
      <c r="E1521" s="95">
        <v>4</v>
      </c>
      <c r="F1521" s="95">
        <f>INDEX(技能效果!H:H,MATCH(技能效果等级!B1521,技能效果!B:B,0))</f>
        <v>1001</v>
      </c>
      <c r="G1521" s="95">
        <f>IF(INDEX(技能效果!K:K,MATCH(B1521,技能效果!B:B,0))=0,INDEX(技能效果!I:I,MATCH(技能效果等级!B1521,技能效果!B:B,0)),INDEX(技能效果!I:I,MATCH(技能效果等级!B1521,技能效果!B:B,0))*VLOOKUP(E1521,技能数值计算!$C$19:$D$28,2,FALSE))</f>
        <v>0.9</v>
      </c>
      <c r="H1521" s="95">
        <f>INDEX(技能效果!J:J,MATCH(技能效果等级!B1521,技能效果!B:B,0))</f>
        <v>0</v>
      </c>
      <c r="I1521" s="97"/>
      <c r="J1521" s="97"/>
      <c r="K1521" s="97"/>
      <c r="L1521" s="97"/>
      <c r="M1521" s="97"/>
      <c r="N1521" s="96" t="str">
        <f>IF(INDEX(技能效果!L:L,MATCH(技能效果等级!B1521,技能效果!B:B,0))="","",INDEX(技能效果!L:L,MATCH(技能效果等级!B1521,技能效果!B:B,0)))</f>
        <v/>
      </c>
      <c r="O1521" s="95">
        <f>IF(INDEX(技能效果!N:N,MATCH(B1521,技能效果!B:B,0))=0,INDEX(技能效果!M:M,MATCH(技能效果等级!B1521,技能效果!B:B,0)),INDEX(技能效果!M:M,MATCH(技能效果等级!B1521,技能效果!B:B,0))*VLOOKUP(E1521,技能数值计算!$C$19:$D$28,2,FALSE))</f>
        <v>0</v>
      </c>
      <c r="P1521" s="97"/>
      <c r="Q1521" s="97"/>
      <c r="R1521" s="95" t="str">
        <f>IF(INDEX(技能效果!O:O,MATCH(技能效果等级!B1521,技能效果!B:B,0))="","",INDEX(技能效果!O:O,MATCH(技能效果等级!B1521,技能效果!B:B,0)))</f>
        <v/>
      </c>
      <c r="S1521" s="97"/>
      <c r="T1521" s="97"/>
      <c r="U1521" s="97"/>
      <c r="V1521" s="96" t="str">
        <f>IF(INDEX(技能效果!AF:AF,MATCH(技能效果等级!B1521,技能效果!B:B,0))="","",INDEX(技能效果!AF:AF,MATCH(技能效果等级!B1521,技能效果!B:B,0)))</f>
        <v/>
      </c>
      <c r="W1521" s="95">
        <f t="shared" si="22"/>
        <v>143</v>
      </c>
      <c r="X1521" s="97"/>
      <c r="Y1521" s="97"/>
    </row>
    <row r="1522" spans="1:25" ht="16.5" x14ac:dyDescent="0.2">
      <c r="A1522" s="62">
        <v>1519</v>
      </c>
      <c r="B1522" s="95">
        <f>INDEX(技能效果!B:B,MATCH(技能效果等级!W1522,技能效果!AE:AE,0))</f>
        <v>130300521</v>
      </c>
      <c r="C1522" s="95" t="str">
        <f>INDEX(技能效果!C:C,MATCH(技能效果等级!B1522,技能效果!B:B,0))</f>
        <v>李轩辕满星效果</v>
      </c>
      <c r="D1522" s="96" t="s">
        <v>873</v>
      </c>
      <c r="E1522" s="95">
        <v>5</v>
      </c>
      <c r="F1522" s="95">
        <f>INDEX(技能效果!H:H,MATCH(技能效果等级!B1522,技能效果!B:B,0))</f>
        <v>1001</v>
      </c>
      <c r="G1522" s="95">
        <f>IF(INDEX(技能效果!K:K,MATCH(B1522,技能效果!B:B,0))=0,INDEX(技能效果!I:I,MATCH(技能效果等级!B1522,技能效果!B:B,0)),INDEX(技能效果!I:I,MATCH(技能效果等级!B1522,技能效果!B:B,0))*VLOOKUP(E1522,技能数值计算!$C$19:$D$28,2,FALSE))</f>
        <v>0.9</v>
      </c>
      <c r="H1522" s="95">
        <f>INDEX(技能效果!J:J,MATCH(技能效果等级!B1522,技能效果!B:B,0))</f>
        <v>0</v>
      </c>
      <c r="I1522" s="97"/>
      <c r="J1522" s="97"/>
      <c r="K1522" s="97"/>
      <c r="L1522" s="97"/>
      <c r="M1522" s="97"/>
      <c r="N1522" s="96" t="str">
        <f>IF(INDEX(技能效果!L:L,MATCH(技能效果等级!B1522,技能效果!B:B,0))="","",INDEX(技能效果!L:L,MATCH(技能效果等级!B1522,技能效果!B:B,0)))</f>
        <v/>
      </c>
      <c r="O1522" s="95">
        <f>IF(INDEX(技能效果!N:N,MATCH(B1522,技能效果!B:B,0))=0,INDEX(技能效果!M:M,MATCH(技能效果等级!B1522,技能效果!B:B,0)),INDEX(技能效果!M:M,MATCH(技能效果等级!B1522,技能效果!B:B,0))*VLOOKUP(E1522,技能数值计算!$C$19:$D$28,2,FALSE))</f>
        <v>0</v>
      </c>
      <c r="P1522" s="97"/>
      <c r="Q1522" s="97"/>
      <c r="R1522" s="95" t="str">
        <f>IF(INDEX(技能效果!O:O,MATCH(技能效果等级!B1522,技能效果!B:B,0))="","",INDEX(技能效果!O:O,MATCH(技能效果等级!B1522,技能效果!B:B,0)))</f>
        <v/>
      </c>
      <c r="S1522" s="97"/>
      <c r="T1522" s="97"/>
      <c r="U1522" s="97"/>
      <c r="V1522" s="96" t="str">
        <f>IF(INDEX(技能效果!AF:AF,MATCH(技能效果等级!B1522,技能效果!B:B,0))="","",INDEX(技能效果!AF:AF,MATCH(技能效果等级!B1522,技能效果!B:B,0)))</f>
        <v/>
      </c>
      <c r="W1522" s="95">
        <f t="shared" si="22"/>
        <v>143</v>
      </c>
      <c r="X1522" s="97"/>
      <c r="Y1522" s="97"/>
    </row>
    <row r="1523" spans="1:25" ht="16.5" x14ac:dyDescent="0.2">
      <c r="A1523" s="62">
        <v>1520</v>
      </c>
      <c r="B1523" s="95">
        <f>INDEX(技能效果!B:B,MATCH(技能效果等级!W1523,技能效果!AE:AE,0))</f>
        <v>130300521</v>
      </c>
      <c r="C1523" s="95" t="str">
        <f>INDEX(技能效果!C:C,MATCH(技能效果等级!B1523,技能效果!B:B,0))</f>
        <v>李轩辕满星效果</v>
      </c>
      <c r="D1523" s="96" t="s">
        <v>873</v>
      </c>
      <c r="E1523" s="95">
        <v>6</v>
      </c>
      <c r="F1523" s="95">
        <f>INDEX(技能效果!H:H,MATCH(技能效果等级!B1523,技能效果!B:B,0))</f>
        <v>1001</v>
      </c>
      <c r="G1523" s="95">
        <f>IF(INDEX(技能效果!K:K,MATCH(B1523,技能效果!B:B,0))=0,INDEX(技能效果!I:I,MATCH(技能效果等级!B1523,技能效果!B:B,0)),INDEX(技能效果!I:I,MATCH(技能效果等级!B1523,技能效果!B:B,0))*VLOOKUP(E1523,技能数值计算!$C$19:$D$28,2,FALSE))</f>
        <v>0.9</v>
      </c>
      <c r="H1523" s="95">
        <f>INDEX(技能效果!J:J,MATCH(技能效果等级!B1523,技能效果!B:B,0))</f>
        <v>0</v>
      </c>
      <c r="I1523" s="97"/>
      <c r="J1523" s="97"/>
      <c r="K1523" s="97"/>
      <c r="L1523" s="97"/>
      <c r="M1523" s="97"/>
      <c r="N1523" s="96" t="str">
        <f>IF(INDEX(技能效果!L:L,MATCH(技能效果等级!B1523,技能效果!B:B,0))="","",INDEX(技能效果!L:L,MATCH(技能效果等级!B1523,技能效果!B:B,0)))</f>
        <v/>
      </c>
      <c r="O1523" s="95">
        <f>IF(INDEX(技能效果!N:N,MATCH(B1523,技能效果!B:B,0))=0,INDEX(技能效果!M:M,MATCH(技能效果等级!B1523,技能效果!B:B,0)),INDEX(技能效果!M:M,MATCH(技能效果等级!B1523,技能效果!B:B,0))*VLOOKUP(E1523,技能数值计算!$C$19:$D$28,2,FALSE))</f>
        <v>0</v>
      </c>
      <c r="P1523" s="97"/>
      <c r="Q1523" s="97"/>
      <c r="R1523" s="95" t="str">
        <f>IF(INDEX(技能效果!O:O,MATCH(技能效果等级!B1523,技能效果!B:B,0))="","",INDEX(技能效果!O:O,MATCH(技能效果等级!B1523,技能效果!B:B,0)))</f>
        <v/>
      </c>
      <c r="S1523" s="97"/>
      <c r="T1523" s="97"/>
      <c r="U1523" s="97"/>
      <c r="V1523" s="96" t="str">
        <f>IF(INDEX(技能效果!AF:AF,MATCH(技能效果等级!B1523,技能效果!B:B,0))="","",INDEX(技能效果!AF:AF,MATCH(技能效果等级!B1523,技能效果!B:B,0)))</f>
        <v/>
      </c>
      <c r="W1523" s="95">
        <f t="shared" si="22"/>
        <v>143</v>
      </c>
      <c r="X1523" s="97"/>
      <c r="Y1523" s="97"/>
    </row>
    <row r="1524" spans="1:25" ht="16.5" x14ac:dyDescent="0.2">
      <c r="A1524" s="62">
        <v>1521</v>
      </c>
      <c r="B1524" s="95">
        <f>INDEX(技能效果!B:B,MATCH(技能效果等级!W1524,技能效果!AE:AE,0))</f>
        <v>130300521</v>
      </c>
      <c r="C1524" s="95" t="str">
        <f>INDEX(技能效果!C:C,MATCH(技能效果等级!B1524,技能效果!B:B,0))</f>
        <v>李轩辕满星效果</v>
      </c>
      <c r="D1524" s="96" t="s">
        <v>873</v>
      </c>
      <c r="E1524" s="95">
        <v>7</v>
      </c>
      <c r="F1524" s="95">
        <f>INDEX(技能效果!H:H,MATCH(技能效果等级!B1524,技能效果!B:B,0))</f>
        <v>1001</v>
      </c>
      <c r="G1524" s="95">
        <f>IF(INDEX(技能效果!K:K,MATCH(B1524,技能效果!B:B,0))=0,INDEX(技能效果!I:I,MATCH(技能效果等级!B1524,技能效果!B:B,0)),INDEX(技能效果!I:I,MATCH(技能效果等级!B1524,技能效果!B:B,0))*VLOOKUP(E1524,技能数值计算!$C$19:$D$28,2,FALSE))</f>
        <v>0.9</v>
      </c>
      <c r="H1524" s="95">
        <f>INDEX(技能效果!J:J,MATCH(技能效果等级!B1524,技能效果!B:B,0))</f>
        <v>0</v>
      </c>
      <c r="I1524" s="97"/>
      <c r="J1524" s="97"/>
      <c r="K1524" s="97"/>
      <c r="L1524" s="97"/>
      <c r="M1524" s="97"/>
      <c r="N1524" s="96" t="str">
        <f>IF(INDEX(技能效果!L:L,MATCH(技能效果等级!B1524,技能效果!B:B,0))="","",INDEX(技能效果!L:L,MATCH(技能效果等级!B1524,技能效果!B:B,0)))</f>
        <v/>
      </c>
      <c r="O1524" s="95">
        <f>IF(INDEX(技能效果!N:N,MATCH(B1524,技能效果!B:B,0))=0,INDEX(技能效果!M:M,MATCH(技能效果等级!B1524,技能效果!B:B,0)),INDEX(技能效果!M:M,MATCH(技能效果等级!B1524,技能效果!B:B,0))*VLOOKUP(E1524,技能数值计算!$C$19:$D$28,2,FALSE))</f>
        <v>0</v>
      </c>
      <c r="P1524" s="97"/>
      <c r="Q1524" s="97"/>
      <c r="R1524" s="95" t="str">
        <f>IF(INDEX(技能效果!O:O,MATCH(技能效果等级!B1524,技能效果!B:B,0))="","",INDEX(技能效果!O:O,MATCH(技能效果等级!B1524,技能效果!B:B,0)))</f>
        <v/>
      </c>
      <c r="S1524" s="97"/>
      <c r="T1524" s="97"/>
      <c r="U1524" s="97"/>
      <c r="V1524" s="96" t="str">
        <f>IF(INDEX(技能效果!AF:AF,MATCH(技能效果等级!B1524,技能效果!B:B,0))="","",INDEX(技能效果!AF:AF,MATCH(技能效果等级!B1524,技能效果!B:B,0)))</f>
        <v/>
      </c>
      <c r="W1524" s="95">
        <f t="shared" si="22"/>
        <v>143</v>
      </c>
      <c r="X1524" s="97"/>
      <c r="Y1524" s="97"/>
    </row>
    <row r="1525" spans="1:25" ht="16.5" x14ac:dyDescent="0.2">
      <c r="A1525" s="62">
        <v>1522</v>
      </c>
      <c r="B1525" s="95">
        <f>INDEX(技能效果!B:B,MATCH(技能效果等级!W1525,技能效果!AE:AE,0))</f>
        <v>130300521</v>
      </c>
      <c r="C1525" s="95" t="str">
        <f>INDEX(技能效果!C:C,MATCH(技能效果等级!B1525,技能效果!B:B,0))</f>
        <v>李轩辕满星效果</v>
      </c>
      <c r="D1525" s="96" t="s">
        <v>873</v>
      </c>
      <c r="E1525" s="95">
        <v>8</v>
      </c>
      <c r="F1525" s="95">
        <f>INDEX(技能效果!H:H,MATCH(技能效果等级!B1525,技能效果!B:B,0))</f>
        <v>1001</v>
      </c>
      <c r="G1525" s="95">
        <f>IF(INDEX(技能效果!K:K,MATCH(B1525,技能效果!B:B,0))=0,INDEX(技能效果!I:I,MATCH(技能效果等级!B1525,技能效果!B:B,0)),INDEX(技能效果!I:I,MATCH(技能效果等级!B1525,技能效果!B:B,0))*VLOOKUP(E1525,技能数值计算!$C$19:$D$28,2,FALSE))</f>
        <v>0.9</v>
      </c>
      <c r="H1525" s="95">
        <f>INDEX(技能效果!J:J,MATCH(技能效果等级!B1525,技能效果!B:B,0))</f>
        <v>0</v>
      </c>
      <c r="I1525" s="97"/>
      <c r="J1525" s="97"/>
      <c r="K1525" s="97"/>
      <c r="L1525" s="97"/>
      <c r="M1525" s="97"/>
      <c r="N1525" s="96" t="str">
        <f>IF(INDEX(技能效果!L:L,MATCH(技能效果等级!B1525,技能效果!B:B,0))="","",INDEX(技能效果!L:L,MATCH(技能效果等级!B1525,技能效果!B:B,0)))</f>
        <v/>
      </c>
      <c r="O1525" s="95">
        <f>IF(INDEX(技能效果!N:N,MATCH(B1525,技能效果!B:B,0))=0,INDEX(技能效果!M:M,MATCH(技能效果等级!B1525,技能效果!B:B,0)),INDEX(技能效果!M:M,MATCH(技能效果等级!B1525,技能效果!B:B,0))*VLOOKUP(E1525,技能数值计算!$C$19:$D$28,2,FALSE))</f>
        <v>0</v>
      </c>
      <c r="P1525" s="97"/>
      <c r="Q1525" s="97"/>
      <c r="R1525" s="95" t="str">
        <f>IF(INDEX(技能效果!O:O,MATCH(技能效果等级!B1525,技能效果!B:B,0))="","",INDEX(技能效果!O:O,MATCH(技能效果等级!B1525,技能效果!B:B,0)))</f>
        <v/>
      </c>
      <c r="S1525" s="97"/>
      <c r="T1525" s="97"/>
      <c r="U1525" s="97"/>
      <c r="V1525" s="96" t="str">
        <f>IF(INDEX(技能效果!AF:AF,MATCH(技能效果等级!B1525,技能效果!B:B,0))="","",INDEX(技能效果!AF:AF,MATCH(技能效果等级!B1525,技能效果!B:B,0)))</f>
        <v/>
      </c>
      <c r="W1525" s="95">
        <f t="shared" si="22"/>
        <v>143</v>
      </c>
      <c r="X1525" s="97"/>
      <c r="Y1525" s="97"/>
    </row>
    <row r="1526" spans="1:25" ht="16.5" x14ac:dyDescent="0.2">
      <c r="A1526" s="62">
        <v>1523</v>
      </c>
      <c r="B1526" s="95">
        <f>INDEX(技能效果!B:B,MATCH(技能效果等级!W1526,技能效果!AE:AE,0))</f>
        <v>130300521</v>
      </c>
      <c r="C1526" s="95" t="str">
        <f>INDEX(技能效果!C:C,MATCH(技能效果等级!B1526,技能效果!B:B,0))</f>
        <v>李轩辕满星效果</v>
      </c>
      <c r="D1526" s="96" t="s">
        <v>873</v>
      </c>
      <c r="E1526" s="95">
        <v>9</v>
      </c>
      <c r="F1526" s="95">
        <f>INDEX(技能效果!H:H,MATCH(技能效果等级!B1526,技能效果!B:B,0))</f>
        <v>1001</v>
      </c>
      <c r="G1526" s="95">
        <f>IF(INDEX(技能效果!K:K,MATCH(B1526,技能效果!B:B,0))=0,INDEX(技能效果!I:I,MATCH(技能效果等级!B1526,技能效果!B:B,0)),INDEX(技能效果!I:I,MATCH(技能效果等级!B1526,技能效果!B:B,0))*VLOOKUP(E1526,技能数值计算!$C$19:$D$28,2,FALSE))</f>
        <v>0.9</v>
      </c>
      <c r="H1526" s="95">
        <f>INDEX(技能效果!J:J,MATCH(技能效果等级!B1526,技能效果!B:B,0))</f>
        <v>0</v>
      </c>
      <c r="I1526" s="97"/>
      <c r="J1526" s="97"/>
      <c r="K1526" s="97"/>
      <c r="L1526" s="97"/>
      <c r="M1526" s="97"/>
      <c r="N1526" s="96" t="str">
        <f>IF(INDEX(技能效果!L:L,MATCH(技能效果等级!B1526,技能效果!B:B,0))="","",INDEX(技能效果!L:L,MATCH(技能效果等级!B1526,技能效果!B:B,0)))</f>
        <v/>
      </c>
      <c r="O1526" s="95">
        <f>IF(INDEX(技能效果!N:N,MATCH(B1526,技能效果!B:B,0))=0,INDEX(技能效果!M:M,MATCH(技能效果等级!B1526,技能效果!B:B,0)),INDEX(技能效果!M:M,MATCH(技能效果等级!B1526,技能效果!B:B,0))*VLOOKUP(E1526,技能数值计算!$C$19:$D$28,2,FALSE))</f>
        <v>0</v>
      </c>
      <c r="P1526" s="97"/>
      <c r="Q1526" s="97"/>
      <c r="R1526" s="95" t="str">
        <f>IF(INDEX(技能效果!O:O,MATCH(技能效果等级!B1526,技能效果!B:B,0))="","",INDEX(技能效果!O:O,MATCH(技能效果等级!B1526,技能效果!B:B,0)))</f>
        <v/>
      </c>
      <c r="S1526" s="97"/>
      <c r="T1526" s="97"/>
      <c r="U1526" s="97"/>
      <c r="V1526" s="96" t="str">
        <f>IF(INDEX(技能效果!AF:AF,MATCH(技能效果等级!B1526,技能效果!B:B,0))="","",INDEX(技能效果!AF:AF,MATCH(技能效果等级!B1526,技能效果!B:B,0)))</f>
        <v/>
      </c>
      <c r="W1526" s="95">
        <f t="shared" si="22"/>
        <v>143</v>
      </c>
      <c r="X1526" s="97"/>
      <c r="Y1526" s="97"/>
    </row>
    <row r="1527" spans="1:25" ht="16.5" x14ac:dyDescent="0.2">
      <c r="A1527" s="62">
        <v>1524</v>
      </c>
      <c r="B1527" s="95">
        <f>INDEX(技能效果!B:B,MATCH(技能效果等级!W1527,技能效果!AE:AE,0))</f>
        <v>130300521</v>
      </c>
      <c r="C1527" s="95" t="str">
        <f>INDEX(技能效果!C:C,MATCH(技能效果等级!B1527,技能效果!B:B,0))</f>
        <v>李轩辕满星效果</v>
      </c>
      <c r="D1527" s="96" t="s">
        <v>873</v>
      </c>
      <c r="E1527" s="95">
        <v>10</v>
      </c>
      <c r="F1527" s="95">
        <f>INDEX(技能效果!H:H,MATCH(技能效果等级!B1527,技能效果!B:B,0))</f>
        <v>1001</v>
      </c>
      <c r="G1527" s="95">
        <f>IF(INDEX(技能效果!K:K,MATCH(B1527,技能效果!B:B,0))=0,INDEX(技能效果!I:I,MATCH(技能效果等级!B1527,技能效果!B:B,0)),INDEX(技能效果!I:I,MATCH(技能效果等级!B1527,技能效果!B:B,0))*VLOOKUP(E1527,技能数值计算!$C$19:$D$28,2,FALSE))</f>
        <v>0.9</v>
      </c>
      <c r="H1527" s="95">
        <f>INDEX(技能效果!J:J,MATCH(技能效果等级!B1527,技能效果!B:B,0))</f>
        <v>0</v>
      </c>
      <c r="I1527" s="97"/>
      <c r="J1527" s="97"/>
      <c r="K1527" s="97"/>
      <c r="L1527" s="97"/>
      <c r="M1527" s="97"/>
      <c r="N1527" s="96" t="str">
        <f>IF(INDEX(技能效果!L:L,MATCH(技能效果等级!B1527,技能效果!B:B,0))="","",INDEX(技能效果!L:L,MATCH(技能效果等级!B1527,技能效果!B:B,0)))</f>
        <v/>
      </c>
      <c r="O1527" s="95">
        <f>IF(INDEX(技能效果!N:N,MATCH(B1527,技能效果!B:B,0))=0,INDEX(技能效果!M:M,MATCH(技能效果等级!B1527,技能效果!B:B,0)),INDEX(技能效果!M:M,MATCH(技能效果等级!B1527,技能效果!B:B,0))*VLOOKUP(E1527,技能数值计算!$C$19:$D$28,2,FALSE))</f>
        <v>0</v>
      </c>
      <c r="P1527" s="97"/>
      <c r="Q1527" s="97"/>
      <c r="R1527" s="95" t="str">
        <f>IF(INDEX(技能效果!O:O,MATCH(技能效果等级!B1527,技能效果!B:B,0))="","",INDEX(技能效果!O:O,MATCH(技能效果等级!B1527,技能效果!B:B,0)))</f>
        <v/>
      </c>
      <c r="S1527" s="97"/>
      <c r="T1527" s="97"/>
      <c r="U1527" s="97"/>
      <c r="V1527" s="96" t="str">
        <f>IF(INDEX(技能效果!AF:AF,MATCH(技能效果等级!B1527,技能效果!B:B,0))="","",INDEX(技能效果!AF:AF,MATCH(技能效果等级!B1527,技能效果!B:B,0)))</f>
        <v/>
      </c>
      <c r="W1527" s="95">
        <f t="shared" si="22"/>
        <v>143</v>
      </c>
      <c r="X1527" s="97"/>
      <c r="Y1527" s="97"/>
    </row>
    <row r="1528" spans="1:25" ht="16.5" x14ac:dyDescent="0.2">
      <c r="A1528" s="62">
        <v>1525</v>
      </c>
      <c r="B1528" s="95">
        <f>INDEX(技能效果!B:B,MATCH(技能效果等级!W1528,技能效果!AE:AE,0))</f>
        <v>130300601</v>
      </c>
      <c r="C1528" s="95" t="str">
        <f>INDEX(技能效果!C:C,MATCH(技能效果等级!B1528,技能效果!B:B,0))</f>
        <v>项羽技能伤害</v>
      </c>
      <c r="D1528" s="96" t="s">
        <v>873</v>
      </c>
      <c r="E1528" s="95">
        <v>1</v>
      </c>
      <c r="F1528" s="95">
        <f>INDEX(技能效果!H:H,MATCH(技能效果等级!B1528,技能效果!B:B,0))</f>
        <v>1001</v>
      </c>
      <c r="G1528" s="95">
        <f>IF(INDEX(技能效果!K:K,MATCH(B1528,技能效果!B:B,0))=0,INDEX(技能效果!I:I,MATCH(技能效果等级!B1528,技能效果!B:B,0)),INDEX(技能效果!I:I,MATCH(技能效果等级!B1528,技能效果!B:B,0))*VLOOKUP(E1528,技能数值计算!$C$19:$D$28,2,FALSE))</f>
        <v>2.5</v>
      </c>
      <c r="H1528" s="95">
        <f>INDEX(技能效果!J:J,MATCH(技能效果等级!B1528,技能效果!B:B,0))</f>
        <v>0</v>
      </c>
      <c r="I1528" s="97"/>
      <c r="J1528" s="97"/>
      <c r="K1528" s="97"/>
      <c r="L1528" s="97"/>
      <c r="M1528" s="97"/>
      <c r="N1528" s="96" t="str">
        <f>IF(INDEX(技能效果!L:L,MATCH(技能效果等级!B1528,技能效果!B:B,0))="","",INDEX(技能效果!L:L,MATCH(技能效果等级!B1528,技能效果!B:B,0)))</f>
        <v/>
      </c>
      <c r="O1528" s="95">
        <f>IF(INDEX(技能效果!N:N,MATCH(B1528,技能效果!B:B,0))=0,INDEX(技能效果!M:M,MATCH(技能效果等级!B1528,技能效果!B:B,0)),INDEX(技能效果!M:M,MATCH(技能效果等级!B1528,技能效果!B:B,0))*VLOOKUP(E1528,技能数值计算!$C$19:$D$28,2,FALSE))</f>
        <v>0</v>
      </c>
      <c r="P1528" s="97"/>
      <c r="Q1528" s="97"/>
      <c r="R1528" s="95" t="str">
        <f>IF(INDEX(技能效果!O:O,MATCH(技能效果等级!B1528,技能效果!B:B,0))="","",INDEX(技能效果!O:O,MATCH(技能效果等级!B1528,技能效果!B:B,0)))</f>
        <v/>
      </c>
      <c r="S1528" s="97"/>
      <c r="T1528" s="97"/>
      <c r="U1528" s="97"/>
      <c r="V1528" s="96" t="str">
        <f>IF(INDEX(技能效果!AF:AF,MATCH(技能效果等级!B1528,技能效果!B:B,0))="","",INDEX(技能效果!AF:AF,MATCH(技能效果等级!B1528,技能效果!B:B,0)))</f>
        <v/>
      </c>
      <c r="W1528" s="95">
        <f t="shared" si="22"/>
        <v>144</v>
      </c>
      <c r="X1528" s="97"/>
      <c r="Y1528" s="97"/>
    </row>
    <row r="1529" spans="1:25" ht="16.5" x14ac:dyDescent="0.2">
      <c r="A1529" s="62">
        <v>1526</v>
      </c>
      <c r="B1529" s="95">
        <f>INDEX(技能效果!B:B,MATCH(技能效果等级!W1529,技能效果!AE:AE,0))</f>
        <v>130300601</v>
      </c>
      <c r="C1529" s="95" t="str">
        <f>INDEX(技能效果!C:C,MATCH(技能效果等级!B1529,技能效果!B:B,0))</f>
        <v>项羽技能伤害</v>
      </c>
      <c r="D1529" s="96" t="s">
        <v>873</v>
      </c>
      <c r="E1529" s="95">
        <v>2</v>
      </c>
      <c r="F1529" s="95">
        <f>INDEX(技能效果!H:H,MATCH(技能效果等级!B1529,技能效果!B:B,0))</f>
        <v>1001</v>
      </c>
      <c r="G1529" s="95">
        <f>IF(INDEX(技能效果!K:K,MATCH(B1529,技能效果!B:B,0))=0,INDEX(技能效果!I:I,MATCH(技能效果等级!B1529,技能效果!B:B,0)),INDEX(技能效果!I:I,MATCH(技能效果等级!B1529,技能效果!B:B,0))*VLOOKUP(E1529,技能数值计算!$C$19:$D$28,2,FALSE))</f>
        <v>2.7</v>
      </c>
      <c r="H1529" s="95">
        <f>INDEX(技能效果!J:J,MATCH(技能效果等级!B1529,技能效果!B:B,0))</f>
        <v>0</v>
      </c>
      <c r="I1529" s="97"/>
      <c r="J1529" s="97"/>
      <c r="K1529" s="97"/>
      <c r="L1529" s="97"/>
      <c r="M1529" s="97"/>
      <c r="N1529" s="96" t="str">
        <f>IF(INDEX(技能效果!L:L,MATCH(技能效果等级!B1529,技能效果!B:B,0))="","",INDEX(技能效果!L:L,MATCH(技能效果等级!B1529,技能效果!B:B,0)))</f>
        <v/>
      </c>
      <c r="O1529" s="95">
        <f>IF(INDEX(技能效果!N:N,MATCH(B1529,技能效果!B:B,0))=0,INDEX(技能效果!M:M,MATCH(技能效果等级!B1529,技能效果!B:B,0)),INDEX(技能效果!M:M,MATCH(技能效果等级!B1529,技能效果!B:B,0))*VLOOKUP(E1529,技能数值计算!$C$19:$D$28,2,FALSE))</f>
        <v>0</v>
      </c>
      <c r="P1529" s="97"/>
      <c r="Q1529" s="97"/>
      <c r="R1529" s="95" t="str">
        <f>IF(INDEX(技能效果!O:O,MATCH(技能效果等级!B1529,技能效果!B:B,0))="","",INDEX(技能效果!O:O,MATCH(技能效果等级!B1529,技能效果!B:B,0)))</f>
        <v/>
      </c>
      <c r="S1529" s="97"/>
      <c r="T1529" s="97"/>
      <c r="U1529" s="97"/>
      <c r="V1529" s="96" t="str">
        <f>IF(INDEX(技能效果!AF:AF,MATCH(技能效果等级!B1529,技能效果!B:B,0))="","",INDEX(技能效果!AF:AF,MATCH(技能效果等级!B1529,技能效果!B:B,0)))</f>
        <v/>
      </c>
      <c r="W1529" s="95">
        <f t="shared" si="22"/>
        <v>144</v>
      </c>
      <c r="X1529" s="97"/>
      <c r="Y1529" s="97"/>
    </row>
    <row r="1530" spans="1:25" ht="16.5" x14ac:dyDescent="0.2">
      <c r="A1530" s="62">
        <v>1527</v>
      </c>
      <c r="B1530" s="95">
        <f>INDEX(技能效果!B:B,MATCH(技能效果等级!W1530,技能效果!AE:AE,0))</f>
        <v>130300601</v>
      </c>
      <c r="C1530" s="95" t="str">
        <f>INDEX(技能效果!C:C,MATCH(技能效果等级!B1530,技能效果!B:B,0))</f>
        <v>项羽技能伤害</v>
      </c>
      <c r="D1530" s="96" t="s">
        <v>873</v>
      </c>
      <c r="E1530" s="95">
        <v>3</v>
      </c>
      <c r="F1530" s="95">
        <f>INDEX(技能效果!H:H,MATCH(技能效果等级!B1530,技能效果!B:B,0))</f>
        <v>1001</v>
      </c>
      <c r="G1530" s="95">
        <f>IF(INDEX(技能效果!K:K,MATCH(B1530,技能效果!B:B,0))=0,INDEX(技能效果!I:I,MATCH(技能效果等级!B1530,技能效果!B:B,0)),INDEX(技能效果!I:I,MATCH(技能效果等级!B1530,技能效果!B:B,0))*VLOOKUP(E1530,技能数值计算!$C$19:$D$28,2,FALSE))</f>
        <v>2.9</v>
      </c>
      <c r="H1530" s="95">
        <f>INDEX(技能效果!J:J,MATCH(技能效果等级!B1530,技能效果!B:B,0))</f>
        <v>0</v>
      </c>
      <c r="I1530" s="97"/>
      <c r="J1530" s="97"/>
      <c r="K1530" s="97"/>
      <c r="L1530" s="97"/>
      <c r="M1530" s="97"/>
      <c r="N1530" s="96" t="str">
        <f>IF(INDEX(技能效果!L:L,MATCH(技能效果等级!B1530,技能效果!B:B,0))="","",INDEX(技能效果!L:L,MATCH(技能效果等级!B1530,技能效果!B:B,0)))</f>
        <v/>
      </c>
      <c r="O1530" s="95">
        <f>IF(INDEX(技能效果!N:N,MATCH(B1530,技能效果!B:B,0))=0,INDEX(技能效果!M:M,MATCH(技能效果等级!B1530,技能效果!B:B,0)),INDEX(技能效果!M:M,MATCH(技能效果等级!B1530,技能效果!B:B,0))*VLOOKUP(E1530,技能数值计算!$C$19:$D$28,2,FALSE))</f>
        <v>0</v>
      </c>
      <c r="P1530" s="97"/>
      <c r="Q1530" s="97"/>
      <c r="R1530" s="95" t="str">
        <f>IF(INDEX(技能效果!O:O,MATCH(技能效果等级!B1530,技能效果!B:B,0))="","",INDEX(技能效果!O:O,MATCH(技能效果等级!B1530,技能效果!B:B,0)))</f>
        <v/>
      </c>
      <c r="S1530" s="97"/>
      <c r="T1530" s="97"/>
      <c r="U1530" s="97"/>
      <c r="V1530" s="96" t="str">
        <f>IF(INDEX(技能效果!AF:AF,MATCH(技能效果等级!B1530,技能效果!B:B,0))="","",INDEX(技能效果!AF:AF,MATCH(技能效果等级!B1530,技能效果!B:B,0)))</f>
        <v/>
      </c>
      <c r="W1530" s="95">
        <f t="shared" si="22"/>
        <v>144</v>
      </c>
      <c r="X1530" s="97"/>
      <c r="Y1530" s="97"/>
    </row>
    <row r="1531" spans="1:25" ht="16.5" x14ac:dyDescent="0.2">
      <c r="A1531" s="62">
        <v>1528</v>
      </c>
      <c r="B1531" s="95">
        <f>INDEX(技能效果!B:B,MATCH(技能效果等级!W1531,技能效果!AE:AE,0))</f>
        <v>130300601</v>
      </c>
      <c r="C1531" s="95" t="str">
        <f>INDEX(技能效果!C:C,MATCH(技能效果等级!B1531,技能效果!B:B,0))</f>
        <v>项羽技能伤害</v>
      </c>
      <c r="D1531" s="96" t="s">
        <v>873</v>
      </c>
      <c r="E1531" s="95">
        <v>4</v>
      </c>
      <c r="F1531" s="95">
        <f>INDEX(技能效果!H:H,MATCH(技能效果等级!B1531,技能效果!B:B,0))</f>
        <v>1001</v>
      </c>
      <c r="G1531" s="95">
        <f>IF(INDEX(技能效果!K:K,MATCH(B1531,技能效果!B:B,0))=0,INDEX(技能效果!I:I,MATCH(技能效果等级!B1531,技能效果!B:B,0)),INDEX(技能效果!I:I,MATCH(技能效果等级!B1531,技能效果!B:B,0))*VLOOKUP(E1531,技能数值计算!$C$19:$D$28,2,FALSE))</f>
        <v>3.1</v>
      </c>
      <c r="H1531" s="95">
        <f>INDEX(技能效果!J:J,MATCH(技能效果等级!B1531,技能效果!B:B,0))</f>
        <v>0</v>
      </c>
      <c r="I1531" s="97"/>
      <c r="J1531" s="97"/>
      <c r="K1531" s="97"/>
      <c r="L1531" s="97"/>
      <c r="M1531" s="97"/>
      <c r="N1531" s="96" t="str">
        <f>IF(INDEX(技能效果!L:L,MATCH(技能效果等级!B1531,技能效果!B:B,0))="","",INDEX(技能效果!L:L,MATCH(技能效果等级!B1531,技能效果!B:B,0)))</f>
        <v/>
      </c>
      <c r="O1531" s="95">
        <f>IF(INDEX(技能效果!N:N,MATCH(B1531,技能效果!B:B,0))=0,INDEX(技能效果!M:M,MATCH(技能效果等级!B1531,技能效果!B:B,0)),INDEX(技能效果!M:M,MATCH(技能效果等级!B1531,技能效果!B:B,0))*VLOOKUP(E1531,技能数值计算!$C$19:$D$28,2,FALSE))</f>
        <v>0</v>
      </c>
      <c r="P1531" s="97"/>
      <c r="Q1531" s="97"/>
      <c r="R1531" s="95" t="str">
        <f>IF(INDEX(技能效果!O:O,MATCH(技能效果等级!B1531,技能效果!B:B,0))="","",INDEX(技能效果!O:O,MATCH(技能效果等级!B1531,技能效果!B:B,0)))</f>
        <v/>
      </c>
      <c r="S1531" s="97"/>
      <c r="T1531" s="97"/>
      <c r="U1531" s="97"/>
      <c r="V1531" s="96" t="str">
        <f>IF(INDEX(技能效果!AF:AF,MATCH(技能效果等级!B1531,技能效果!B:B,0))="","",INDEX(技能效果!AF:AF,MATCH(技能效果等级!B1531,技能效果!B:B,0)))</f>
        <v/>
      </c>
      <c r="W1531" s="95">
        <f t="shared" si="22"/>
        <v>144</v>
      </c>
      <c r="X1531" s="97"/>
      <c r="Y1531" s="97"/>
    </row>
    <row r="1532" spans="1:25" ht="16.5" x14ac:dyDescent="0.2">
      <c r="A1532" s="62">
        <v>1529</v>
      </c>
      <c r="B1532" s="95">
        <f>INDEX(技能效果!B:B,MATCH(技能效果等级!W1532,技能效果!AE:AE,0))</f>
        <v>130300601</v>
      </c>
      <c r="C1532" s="95" t="str">
        <f>INDEX(技能效果!C:C,MATCH(技能效果等级!B1532,技能效果!B:B,0))</f>
        <v>项羽技能伤害</v>
      </c>
      <c r="D1532" s="96" t="s">
        <v>873</v>
      </c>
      <c r="E1532" s="95">
        <v>5</v>
      </c>
      <c r="F1532" s="95">
        <f>INDEX(技能效果!H:H,MATCH(技能效果等级!B1532,技能效果!B:B,0))</f>
        <v>1001</v>
      </c>
      <c r="G1532" s="95">
        <f>IF(INDEX(技能效果!K:K,MATCH(B1532,技能效果!B:B,0))=0,INDEX(技能效果!I:I,MATCH(技能效果等级!B1532,技能效果!B:B,0)),INDEX(技能效果!I:I,MATCH(技能效果等级!B1532,技能效果!B:B,0))*VLOOKUP(E1532,技能数值计算!$C$19:$D$28,2,FALSE))</f>
        <v>3.3000000000000003</v>
      </c>
      <c r="H1532" s="95">
        <f>INDEX(技能效果!J:J,MATCH(技能效果等级!B1532,技能效果!B:B,0))</f>
        <v>0</v>
      </c>
      <c r="I1532" s="97"/>
      <c r="J1532" s="97"/>
      <c r="K1532" s="97"/>
      <c r="L1532" s="97"/>
      <c r="M1532" s="97"/>
      <c r="N1532" s="96" t="str">
        <f>IF(INDEX(技能效果!L:L,MATCH(技能效果等级!B1532,技能效果!B:B,0))="","",INDEX(技能效果!L:L,MATCH(技能效果等级!B1532,技能效果!B:B,0)))</f>
        <v/>
      </c>
      <c r="O1532" s="95">
        <f>IF(INDEX(技能效果!N:N,MATCH(B1532,技能效果!B:B,0))=0,INDEX(技能效果!M:M,MATCH(技能效果等级!B1532,技能效果!B:B,0)),INDEX(技能效果!M:M,MATCH(技能效果等级!B1532,技能效果!B:B,0))*VLOOKUP(E1532,技能数值计算!$C$19:$D$28,2,FALSE))</f>
        <v>0</v>
      </c>
      <c r="P1532" s="97"/>
      <c r="Q1532" s="97"/>
      <c r="R1532" s="95" t="str">
        <f>IF(INDEX(技能效果!O:O,MATCH(技能效果等级!B1532,技能效果!B:B,0))="","",INDEX(技能效果!O:O,MATCH(技能效果等级!B1532,技能效果!B:B,0)))</f>
        <v/>
      </c>
      <c r="S1532" s="97"/>
      <c r="T1532" s="97"/>
      <c r="U1532" s="97"/>
      <c r="V1532" s="96" t="str">
        <f>IF(INDEX(技能效果!AF:AF,MATCH(技能效果等级!B1532,技能效果!B:B,0))="","",INDEX(技能效果!AF:AF,MATCH(技能效果等级!B1532,技能效果!B:B,0)))</f>
        <v/>
      </c>
      <c r="W1532" s="95">
        <f t="shared" si="22"/>
        <v>144</v>
      </c>
      <c r="X1532" s="97"/>
      <c r="Y1532" s="97"/>
    </row>
    <row r="1533" spans="1:25" ht="16.5" x14ac:dyDescent="0.2">
      <c r="A1533" s="62">
        <v>1530</v>
      </c>
      <c r="B1533" s="95">
        <f>INDEX(技能效果!B:B,MATCH(技能效果等级!W1533,技能效果!AE:AE,0))</f>
        <v>130300601</v>
      </c>
      <c r="C1533" s="95" t="str">
        <f>INDEX(技能效果!C:C,MATCH(技能效果等级!B1533,技能效果!B:B,0))</f>
        <v>项羽技能伤害</v>
      </c>
      <c r="D1533" s="96" t="s">
        <v>873</v>
      </c>
      <c r="E1533" s="95">
        <v>6</v>
      </c>
      <c r="F1533" s="95">
        <f>INDEX(技能效果!H:H,MATCH(技能效果等级!B1533,技能效果!B:B,0))</f>
        <v>1001</v>
      </c>
      <c r="G1533" s="95">
        <f>IF(INDEX(技能效果!K:K,MATCH(B1533,技能效果!B:B,0))=0,INDEX(技能效果!I:I,MATCH(技能效果等级!B1533,技能效果!B:B,0)),INDEX(技能效果!I:I,MATCH(技能效果等级!B1533,技能效果!B:B,0))*VLOOKUP(E1533,技能数值计算!$C$19:$D$28,2,FALSE))</f>
        <v>3.5999999999999996</v>
      </c>
      <c r="H1533" s="95">
        <f>INDEX(技能效果!J:J,MATCH(技能效果等级!B1533,技能效果!B:B,0))</f>
        <v>0</v>
      </c>
      <c r="I1533" s="97"/>
      <c r="J1533" s="97"/>
      <c r="K1533" s="97"/>
      <c r="L1533" s="97"/>
      <c r="M1533" s="97"/>
      <c r="N1533" s="96" t="str">
        <f>IF(INDEX(技能效果!L:L,MATCH(技能效果等级!B1533,技能效果!B:B,0))="","",INDEX(技能效果!L:L,MATCH(技能效果等级!B1533,技能效果!B:B,0)))</f>
        <v/>
      </c>
      <c r="O1533" s="95">
        <f>IF(INDEX(技能效果!N:N,MATCH(B1533,技能效果!B:B,0))=0,INDEX(技能效果!M:M,MATCH(技能效果等级!B1533,技能效果!B:B,0)),INDEX(技能效果!M:M,MATCH(技能效果等级!B1533,技能效果!B:B,0))*VLOOKUP(E1533,技能数值计算!$C$19:$D$28,2,FALSE))</f>
        <v>0</v>
      </c>
      <c r="P1533" s="97"/>
      <c r="Q1533" s="97"/>
      <c r="R1533" s="95" t="str">
        <f>IF(INDEX(技能效果!O:O,MATCH(技能效果等级!B1533,技能效果!B:B,0))="","",INDEX(技能效果!O:O,MATCH(技能效果等级!B1533,技能效果!B:B,0)))</f>
        <v/>
      </c>
      <c r="S1533" s="97"/>
      <c r="T1533" s="97"/>
      <c r="U1533" s="97"/>
      <c r="V1533" s="96" t="str">
        <f>IF(INDEX(技能效果!AF:AF,MATCH(技能效果等级!B1533,技能效果!B:B,0))="","",INDEX(技能效果!AF:AF,MATCH(技能效果等级!B1533,技能效果!B:B,0)))</f>
        <v/>
      </c>
      <c r="W1533" s="95">
        <f t="shared" si="22"/>
        <v>144</v>
      </c>
      <c r="X1533" s="97"/>
      <c r="Y1533" s="97"/>
    </row>
    <row r="1534" spans="1:25" ht="16.5" x14ac:dyDescent="0.2">
      <c r="A1534" s="62">
        <v>1531</v>
      </c>
      <c r="B1534" s="95">
        <f>INDEX(技能效果!B:B,MATCH(技能效果等级!W1534,技能效果!AE:AE,0))</f>
        <v>130300601</v>
      </c>
      <c r="C1534" s="95" t="str">
        <f>INDEX(技能效果!C:C,MATCH(技能效果等级!B1534,技能效果!B:B,0))</f>
        <v>项羽技能伤害</v>
      </c>
      <c r="D1534" s="96" t="s">
        <v>873</v>
      </c>
      <c r="E1534" s="95">
        <v>7</v>
      </c>
      <c r="F1534" s="95">
        <f>INDEX(技能效果!H:H,MATCH(技能效果等级!B1534,技能效果!B:B,0))</f>
        <v>1001</v>
      </c>
      <c r="G1534" s="95">
        <f>IF(INDEX(技能效果!K:K,MATCH(B1534,技能效果!B:B,0))=0,INDEX(技能效果!I:I,MATCH(技能效果等级!B1534,技能效果!B:B,0)),INDEX(技能效果!I:I,MATCH(技能效果等级!B1534,技能效果!B:B,0))*VLOOKUP(E1534,技能数值计算!$C$19:$D$28,2,FALSE))</f>
        <v>3.9000000000000004</v>
      </c>
      <c r="H1534" s="95">
        <f>INDEX(技能效果!J:J,MATCH(技能效果等级!B1534,技能效果!B:B,0))</f>
        <v>0</v>
      </c>
      <c r="I1534" s="97"/>
      <c r="J1534" s="97"/>
      <c r="K1534" s="97"/>
      <c r="L1534" s="97"/>
      <c r="M1534" s="97"/>
      <c r="N1534" s="96" t="str">
        <f>IF(INDEX(技能效果!L:L,MATCH(技能效果等级!B1534,技能效果!B:B,0))="","",INDEX(技能效果!L:L,MATCH(技能效果等级!B1534,技能效果!B:B,0)))</f>
        <v/>
      </c>
      <c r="O1534" s="95">
        <f>IF(INDEX(技能效果!N:N,MATCH(B1534,技能效果!B:B,0))=0,INDEX(技能效果!M:M,MATCH(技能效果等级!B1534,技能效果!B:B,0)),INDEX(技能效果!M:M,MATCH(技能效果等级!B1534,技能效果!B:B,0))*VLOOKUP(E1534,技能数值计算!$C$19:$D$28,2,FALSE))</f>
        <v>0</v>
      </c>
      <c r="P1534" s="97"/>
      <c r="Q1534" s="97"/>
      <c r="R1534" s="95" t="str">
        <f>IF(INDEX(技能效果!O:O,MATCH(技能效果等级!B1534,技能效果!B:B,0))="","",INDEX(技能效果!O:O,MATCH(技能效果等级!B1534,技能效果!B:B,0)))</f>
        <v/>
      </c>
      <c r="S1534" s="97"/>
      <c r="T1534" s="97"/>
      <c r="U1534" s="97"/>
      <c r="V1534" s="96" t="str">
        <f>IF(INDEX(技能效果!AF:AF,MATCH(技能效果等级!B1534,技能效果!B:B,0))="","",INDEX(技能效果!AF:AF,MATCH(技能效果等级!B1534,技能效果!B:B,0)))</f>
        <v/>
      </c>
      <c r="W1534" s="95">
        <f t="shared" si="22"/>
        <v>144</v>
      </c>
      <c r="X1534" s="97"/>
      <c r="Y1534" s="97"/>
    </row>
    <row r="1535" spans="1:25" ht="16.5" x14ac:dyDescent="0.2">
      <c r="A1535" s="62">
        <v>1532</v>
      </c>
      <c r="B1535" s="95">
        <f>INDEX(技能效果!B:B,MATCH(技能效果等级!W1535,技能效果!AE:AE,0))</f>
        <v>130300601</v>
      </c>
      <c r="C1535" s="95" t="str">
        <f>INDEX(技能效果!C:C,MATCH(技能效果等级!B1535,技能效果!B:B,0))</f>
        <v>项羽技能伤害</v>
      </c>
      <c r="D1535" s="96" t="s">
        <v>873</v>
      </c>
      <c r="E1535" s="95">
        <v>8</v>
      </c>
      <c r="F1535" s="95">
        <f>INDEX(技能效果!H:H,MATCH(技能效果等级!B1535,技能效果!B:B,0))</f>
        <v>1001</v>
      </c>
      <c r="G1535" s="95">
        <f>IF(INDEX(技能效果!K:K,MATCH(B1535,技能效果!B:B,0))=0,INDEX(技能效果!I:I,MATCH(技能效果等级!B1535,技能效果!B:B,0)),INDEX(技能效果!I:I,MATCH(技能效果等级!B1535,技能效果!B:B,0))*VLOOKUP(E1535,技能数值计算!$C$19:$D$28,2,FALSE))</f>
        <v>4.2</v>
      </c>
      <c r="H1535" s="95">
        <f>INDEX(技能效果!J:J,MATCH(技能效果等级!B1535,技能效果!B:B,0))</f>
        <v>0</v>
      </c>
      <c r="I1535" s="97"/>
      <c r="J1535" s="97"/>
      <c r="K1535" s="97"/>
      <c r="L1535" s="97"/>
      <c r="M1535" s="97"/>
      <c r="N1535" s="96" t="str">
        <f>IF(INDEX(技能效果!L:L,MATCH(技能效果等级!B1535,技能效果!B:B,0))="","",INDEX(技能效果!L:L,MATCH(技能效果等级!B1535,技能效果!B:B,0)))</f>
        <v/>
      </c>
      <c r="O1535" s="95">
        <f>IF(INDEX(技能效果!N:N,MATCH(B1535,技能效果!B:B,0))=0,INDEX(技能效果!M:M,MATCH(技能效果等级!B1535,技能效果!B:B,0)),INDEX(技能效果!M:M,MATCH(技能效果等级!B1535,技能效果!B:B,0))*VLOOKUP(E1535,技能数值计算!$C$19:$D$28,2,FALSE))</f>
        <v>0</v>
      </c>
      <c r="P1535" s="97"/>
      <c r="Q1535" s="97"/>
      <c r="R1535" s="95" t="str">
        <f>IF(INDEX(技能效果!O:O,MATCH(技能效果等级!B1535,技能效果!B:B,0))="","",INDEX(技能效果!O:O,MATCH(技能效果等级!B1535,技能效果!B:B,0)))</f>
        <v/>
      </c>
      <c r="S1535" s="97"/>
      <c r="T1535" s="97"/>
      <c r="U1535" s="97"/>
      <c r="V1535" s="96" t="str">
        <f>IF(INDEX(技能效果!AF:AF,MATCH(技能效果等级!B1535,技能效果!B:B,0))="","",INDEX(技能效果!AF:AF,MATCH(技能效果等级!B1535,技能效果!B:B,0)))</f>
        <v/>
      </c>
      <c r="W1535" s="95">
        <f t="shared" si="22"/>
        <v>144</v>
      </c>
      <c r="X1535" s="97"/>
      <c r="Y1535" s="97"/>
    </row>
    <row r="1536" spans="1:25" ht="16.5" x14ac:dyDescent="0.2">
      <c r="A1536" s="62">
        <v>1533</v>
      </c>
      <c r="B1536" s="95">
        <f>INDEX(技能效果!B:B,MATCH(技能效果等级!W1536,技能效果!AE:AE,0))</f>
        <v>130300601</v>
      </c>
      <c r="C1536" s="95" t="str">
        <f>INDEX(技能效果!C:C,MATCH(技能效果等级!B1536,技能效果!B:B,0))</f>
        <v>项羽技能伤害</v>
      </c>
      <c r="D1536" s="96" t="s">
        <v>873</v>
      </c>
      <c r="E1536" s="95">
        <v>9</v>
      </c>
      <c r="F1536" s="95">
        <f>INDEX(技能效果!H:H,MATCH(技能效果等级!B1536,技能效果!B:B,0))</f>
        <v>1001</v>
      </c>
      <c r="G1536" s="95">
        <f>IF(INDEX(技能效果!K:K,MATCH(B1536,技能效果!B:B,0))=0,INDEX(技能效果!I:I,MATCH(技能效果等级!B1536,技能效果!B:B,0)),INDEX(技能效果!I:I,MATCH(技能效果等级!B1536,技能效果!B:B,0))*VLOOKUP(E1536,技能数值计算!$C$19:$D$28,2,FALSE))</f>
        <v>4.6000000000000005</v>
      </c>
      <c r="H1536" s="95">
        <f>INDEX(技能效果!J:J,MATCH(技能效果等级!B1536,技能效果!B:B,0))</f>
        <v>0</v>
      </c>
      <c r="I1536" s="97"/>
      <c r="J1536" s="97"/>
      <c r="K1536" s="97"/>
      <c r="L1536" s="97"/>
      <c r="M1536" s="97"/>
      <c r="N1536" s="96" t="str">
        <f>IF(INDEX(技能效果!L:L,MATCH(技能效果等级!B1536,技能效果!B:B,0))="","",INDEX(技能效果!L:L,MATCH(技能效果等级!B1536,技能效果!B:B,0)))</f>
        <v/>
      </c>
      <c r="O1536" s="95">
        <f>IF(INDEX(技能效果!N:N,MATCH(B1536,技能效果!B:B,0))=0,INDEX(技能效果!M:M,MATCH(技能效果等级!B1536,技能效果!B:B,0)),INDEX(技能效果!M:M,MATCH(技能效果等级!B1536,技能效果!B:B,0))*VLOOKUP(E1536,技能数值计算!$C$19:$D$28,2,FALSE))</f>
        <v>0</v>
      </c>
      <c r="P1536" s="97"/>
      <c r="Q1536" s="97"/>
      <c r="R1536" s="95" t="str">
        <f>IF(INDEX(技能效果!O:O,MATCH(技能效果等级!B1536,技能效果!B:B,0))="","",INDEX(技能效果!O:O,MATCH(技能效果等级!B1536,技能效果!B:B,0)))</f>
        <v/>
      </c>
      <c r="S1536" s="97"/>
      <c r="T1536" s="97"/>
      <c r="U1536" s="97"/>
      <c r="V1536" s="96" t="str">
        <f>IF(INDEX(技能效果!AF:AF,MATCH(技能效果等级!B1536,技能效果!B:B,0))="","",INDEX(技能效果!AF:AF,MATCH(技能效果等级!B1536,技能效果!B:B,0)))</f>
        <v/>
      </c>
      <c r="W1536" s="95">
        <f t="shared" si="22"/>
        <v>144</v>
      </c>
      <c r="X1536" s="97"/>
      <c r="Y1536" s="97"/>
    </row>
    <row r="1537" spans="1:25" ht="16.5" x14ac:dyDescent="0.2">
      <c r="A1537" s="62">
        <v>1534</v>
      </c>
      <c r="B1537" s="95">
        <f>INDEX(技能效果!B:B,MATCH(技能效果等级!W1537,技能效果!AE:AE,0))</f>
        <v>130300601</v>
      </c>
      <c r="C1537" s="95" t="str">
        <f>INDEX(技能效果!C:C,MATCH(技能效果等级!B1537,技能效果!B:B,0))</f>
        <v>项羽技能伤害</v>
      </c>
      <c r="D1537" s="96" t="s">
        <v>873</v>
      </c>
      <c r="E1537" s="95">
        <v>10</v>
      </c>
      <c r="F1537" s="95">
        <f>INDEX(技能效果!H:H,MATCH(技能效果等级!B1537,技能效果!B:B,0))</f>
        <v>1001</v>
      </c>
      <c r="G1537" s="95">
        <f>IF(INDEX(技能效果!K:K,MATCH(B1537,技能效果!B:B,0))=0,INDEX(技能效果!I:I,MATCH(技能效果等级!B1537,技能效果!B:B,0)),INDEX(技能效果!I:I,MATCH(技能效果等级!B1537,技能效果!B:B,0))*VLOOKUP(E1537,技能数值计算!$C$19:$D$28,2,FALSE))</f>
        <v>5</v>
      </c>
      <c r="H1537" s="95">
        <f>INDEX(技能效果!J:J,MATCH(技能效果等级!B1537,技能效果!B:B,0))</f>
        <v>0</v>
      </c>
      <c r="I1537" s="97"/>
      <c r="J1537" s="97"/>
      <c r="K1537" s="97"/>
      <c r="L1537" s="97"/>
      <c r="M1537" s="97"/>
      <c r="N1537" s="96" t="str">
        <f>IF(INDEX(技能效果!L:L,MATCH(技能效果等级!B1537,技能效果!B:B,0))="","",INDEX(技能效果!L:L,MATCH(技能效果等级!B1537,技能效果!B:B,0)))</f>
        <v/>
      </c>
      <c r="O1537" s="95">
        <f>IF(INDEX(技能效果!N:N,MATCH(B1537,技能效果!B:B,0))=0,INDEX(技能效果!M:M,MATCH(技能效果等级!B1537,技能效果!B:B,0)),INDEX(技能效果!M:M,MATCH(技能效果等级!B1537,技能效果!B:B,0))*VLOOKUP(E1537,技能数值计算!$C$19:$D$28,2,FALSE))</f>
        <v>0</v>
      </c>
      <c r="P1537" s="97"/>
      <c r="Q1537" s="97"/>
      <c r="R1537" s="95" t="str">
        <f>IF(INDEX(技能效果!O:O,MATCH(技能效果等级!B1537,技能效果!B:B,0))="","",INDEX(技能效果!O:O,MATCH(技能效果等级!B1537,技能效果!B:B,0)))</f>
        <v/>
      </c>
      <c r="S1537" s="97"/>
      <c r="T1537" s="97"/>
      <c r="U1537" s="97"/>
      <c r="V1537" s="96" t="str">
        <f>IF(INDEX(技能效果!AF:AF,MATCH(技能效果等级!B1537,技能效果!B:B,0))="","",INDEX(技能效果!AF:AF,MATCH(技能效果等级!B1537,技能效果!B:B,0)))</f>
        <v/>
      </c>
      <c r="W1537" s="95">
        <f t="shared" si="22"/>
        <v>144</v>
      </c>
      <c r="X1537" s="97"/>
      <c r="Y1537" s="97"/>
    </row>
    <row r="1538" spans="1:25" ht="16.5" x14ac:dyDescent="0.2">
      <c r="A1538" s="62">
        <v>1535</v>
      </c>
      <c r="B1538" s="95">
        <f>INDEX(技能效果!B:B,MATCH(技能效果等级!W1538,技能效果!AE:AE,0))</f>
        <v>130300602</v>
      </c>
      <c r="C1538" s="95" t="str">
        <f>INDEX(技能效果!C:C,MATCH(技能效果等级!B1538,技能效果!B:B,0))</f>
        <v>项羽技能不死</v>
      </c>
      <c r="D1538" s="96" t="s">
        <v>873</v>
      </c>
      <c r="E1538" s="95">
        <v>1</v>
      </c>
      <c r="F1538" s="95">
        <f>INDEX(技能效果!H:H,MATCH(技能效果等级!B1538,技能效果!B:B,0))</f>
        <v>4040</v>
      </c>
      <c r="G1538" s="95">
        <f>IF(INDEX(技能效果!K:K,MATCH(B1538,技能效果!B:B,0))=0,INDEX(技能效果!I:I,MATCH(技能效果等级!B1538,技能效果!B:B,0)),INDEX(技能效果!I:I,MATCH(技能效果等级!B1538,技能效果!B:B,0))*VLOOKUP(E1538,技能数值计算!$C$19:$D$28,2,FALSE))</f>
        <v>0</v>
      </c>
      <c r="H1538" s="95">
        <f>INDEX(技能效果!J:J,MATCH(技能效果等级!B1538,技能效果!B:B,0))</f>
        <v>0</v>
      </c>
      <c r="I1538" s="97"/>
      <c r="J1538" s="97"/>
      <c r="K1538" s="97"/>
      <c r="L1538" s="97">
        <v>130200401</v>
      </c>
      <c r="M1538" s="97">
        <v>1</v>
      </c>
      <c r="N1538" s="96" t="str">
        <f>IF(INDEX(技能效果!L:L,MATCH(技能效果等级!B1538,技能效果!B:B,0))="","",INDEX(技能效果!L:L,MATCH(技能效果等级!B1538,技能效果!B:B,0)))</f>
        <v/>
      </c>
      <c r="O1538" s="95">
        <f>IF(INDEX(技能效果!N:N,MATCH(B1538,技能效果!B:B,0))=0,INDEX(技能效果!M:M,MATCH(技能效果等级!B1538,技能效果!B:B,0)),INDEX(技能效果!M:M,MATCH(技能效果等级!B1538,技能效果!B:B,0))*VLOOKUP(E1538,技能数值计算!$C$19:$D$28,2,FALSE))</f>
        <v>0</v>
      </c>
      <c r="P1538" s="97"/>
      <c r="Q1538" s="97"/>
      <c r="R1538" s="95" t="str">
        <f>IF(INDEX(技能效果!O:O,MATCH(技能效果等级!B1538,技能效果!B:B,0))="","",INDEX(技能效果!O:O,MATCH(技能效果等级!B1538,技能效果!B:B,0)))</f>
        <v/>
      </c>
      <c r="S1538" s="97"/>
      <c r="T1538" s="97"/>
      <c r="U1538" s="97"/>
      <c r="V1538" s="96" t="str">
        <f>IF(INDEX(技能效果!AF:AF,MATCH(技能效果等级!B1538,技能效果!B:B,0))="","",INDEX(技能效果!AF:AF,MATCH(技能效果等级!B1538,技能效果!B:B,0)))</f>
        <v/>
      </c>
      <c r="W1538" s="95">
        <f t="shared" si="22"/>
        <v>145</v>
      </c>
      <c r="X1538" s="97"/>
      <c r="Y1538" s="97"/>
    </row>
    <row r="1539" spans="1:25" ht="16.5" x14ac:dyDescent="0.2">
      <c r="A1539" s="62">
        <v>1536</v>
      </c>
      <c r="B1539" s="95">
        <f>INDEX(技能效果!B:B,MATCH(技能效果等级!W1539,技能效果!AE:AE,0))</f>
        <v>130300602</v>
      </c>
      <c r="C1539" s="95" t="str">
        <f>INDEX(技能效果!C:C,MATCH(技能效果等级!B1539,技能效果!B:B,0))</f>
        <v>项羽技能不死</v>
      </c>
      <c r="D1539" s="96" t="s">
        <v>873</v>
      </c>
      <c r="E1539" s="95">
        <v>2</v>
      </c>
      <c r="F1539" s="95">
        <f>INDEX(技能效果!H:H,MATCH(技能效果等级!B1539,技能效果!B:B,0))</f>
        <v>4040</v>
      </c>
      <c r="G1539" s="95">
        <f>IF(INDEX(技能效果!K:K,MATCH(B1539,技能效果!B:B,0))=0,INDEX(技能效果!I:I,MATCH(技能效果等级!B1539,技能效果!B:B,0)),INDEX(技能效果!I:I,MATCH(技能效果等级!B1539,技能效果!B:B,0))*VLOOKUP(E1539,技能数值计算!$C$19:$D$28,2,FALSE))</f>
        <v>0</v>
      </c>
      <c r="H1539" s="95">
        <f>INDEX(技能效果!J:J,MATCH(技能效果等级!B1539,技能效果!B:B,0))</f>
        <v>0</v>
      </c>
      <c r="I1539" s="97"/>
      <c r="J1539" s="97"/>
      <c r="K1539" s="97"/>
      <c r="L1539" s="97">
        <v>130200401</v>
      </c>
      <c r="M1539" s="97">
        <v>1</v>
      </c>
      <c r="N1539" s="96" t="str">
        <f>IF(INDEX(技能效果!L:L,MATCH(技能效果等级!B1539,技能效果!B:B,0))="","",INDEX(技能效果!L:L,MATCH(技能效果等级!B1539,技能效果!B:B,0)))</f>
        <v/>
      </c>
      <c r="O1539" s="95">
        <f>IF(INDEX(技能效果!N:N,MATCH(B1539,技能效果!B:B,0))=0,INDEX(技能效果!M:M,MATCH(技能效果等级!B1539,技能效果!B:B,0)),INDEX(技能效果!M:M,MATCH(技能效果等级!B1539,技能效果!B:B,0))*VLOOKUP(E1539,技能数值计算!$C$19:$D$28,2,FALSE))</f>
        <v>0</v>
      </c>
      <c r="P1539" s="97"/>
      <c r="Q1539" s="97"/>
      <c r="R1539" s="95" t="str">
        <f>IF(INDEX(技能效果!O:O,MATCH(技能效果等级!B1539,技能效果!B:B,0))="","",INDEX(技能效果!O:O,MATCH(技能效果等级!B1539,技能效果!B:B,0)))</f>
        <v/>
      </c>
      <c r="S1539" s="97"/>
      <c r="T1539" s="97"/>
      <c r="U1539" s="97"/>
      <c r="V1539" s="96" t="str">
        <f>IF(INDEX(技能效果!AF:AF,MATCH(技能效果等级!B1539,技能效果!B:B,0))="","",INDEX(技能效果!AF:AF,MATCH(技能效果等级!B1539,技能效果!B:B,0)))</f>
        <v/>
      </c>
      <c r="W1539" s="95">
        <f t="shared" si="22"/>
        <v>145</v>
      </c>
      <c r="X1539" s="97"/>
      <c r="Y1539" s="97"/>
    </row>
    <row r="1540" spans="1:25" ht="16.5" x14ac:dyDescent="0.2">
      <c r="A1540" s="62">
        <v>1537</v>
      </c>
      <c r="B1540" s="95">
        <f>INDEX(技能效果!B:B,MATCH(技能效果等级!W1540,技能效果!AE:AE,0))</f>
        <v>130300602</v>
      </c>
      <c r="C1540" s="95" t="str">
        <f>INDEX(技能效果!C:C,MATCH(技能效果等级!B1540,技能效果!B:B,0))</f>
        <v>项羽技能不死</v>
      </c>
      <c r="D1540" s="96" t="s">
        <v>873</v>
      </c>
      <c r="E1540" s="95">
        <v>3</v>
      </c>
      <c r="F1540" s="95">
        <f>INDEX(技能效果!H:H,MATCH(技能效果等级!B1540,技能效果!B:B,0))</f>
        <v>4040</v>
      </c>
      <c r="G1540" s="95">
        <f>IF(INDEX(技能效果!K:K,MATCH(B1540,技能效果!B:B,0))=0,INDEX(技能效果!I:I,MATCH(技能效果等级!B1540,技能效果!B:B,0)),INDEX(技能效果!I:I,MATCH(技能效果等级!B1540,技能效果!B:B,0))*VLOOKUP(E1540,技能数值计算!$C$19:$D$28,2,FALSE))</f>
        <v>0</v>
      </c>
      <c r="H1540" s="95">
        <f>INDEX(技能效果!J:J,MATCH(技能效果等级!B1540,技能效果!B:B,0))</f>
        <v>0</v>
      </c>
      <c r="I1540" s="97"/>
      <c r="J1540" s="97"/>
      <c r="K1540" s="97"/>
      <c r="L1540" s="97">
        <v>130200401</v>
      </c>
      <c r="M1540" s="97">
        <v>1</v>
      </c>
      <c r="N1540" s="96" t="str">
        <f>IF(INDEX(技能效果!L:L,MATCH(技能效果等级!B1540,技能效果!B:B,0))="","",INDEX(技能效果!L:L,MATCH(技能效果等级!B1540,技能效果!B:B,0)))</f>
        <v/>
      </c>
      <c r="O1540" s="95">
        <f>IF(INDEX(技能效果!N:N,MATCH(B1540,技能效果!B:B,0))=0,INDEX(技能效果!M:M,MATCH(技能效果等级!B1540,技能效果!B:B,0)),INDEX(技能效果!M:M,MATCH(技能效果等级!B1540,技能效果!B:B,0))*VLOOKUP(E1540,技能数值计算!$C$19:$D$28,2,FALSE))</f>
        <v>0</v>
      </c>
      <c r="P1540" s="97"/>
      <c r="Q1540" s="97"/>
      <c r="R1540" s="95" t="str">
        <f>IF(INDEX(技能效果!O:O,MATCH(技能效果等级!B1540,技能效果!B:B,0))="","",INDEX(技能效果!O:O,MATCH(技能效果等级!B1540,技能效果!B:B,0)))</f>
        <v/>
      </c>
      <c r="S1540" s="97"/>
      <c r="T1540" s="97"/>
      <c r="U1540" s="97"/>
      <c r="V1540" s="96" t="str">
        <f>IF(INDEX(技能效果!AF:AF,MATCH(技能效果等级!B1540,技能效果!B:B,0))="","",INDEX(技能效果!AF:AF,MATCH(技能效果等级!B1540,技能效果!B:B,0)))</f>
        <v/>
      </c>
      <c r="W1540" s="95">
        <f t="shared" si="22"/>
        <v>145</v>
      </c>
      <c r="X1540" s="97"/>
      <c r="Y1540" s="97"/>
    </row>
    <row r="1541" spans="1:25" ht="16.5" x14ac:dyDescent="0.2">
      <c r="A1541" s="62">
        <v>1538</v>
      </c>
      <c r="B1541" s="95">
        <f>INDEX(技能效果!B:B,MATCH(技能效果等级!W1541,技能效果!AE:AE,0))</f>
        <v>130300602</v>
      </c>
      <c r="C1541" s="95" t="str">
        <f>INDEX(技能效果!C:C,MATCH(技能效果等级!B1541,技能效果!B:B,0))</f>
        <v>项羽技能不死</v>
      </c>
      <c r="D1541" s="96" t="s">
        <v>873</v>
      </c>
      <c r="E1541" s="95">
        <v>4</v>
      </c>
      <c r="F1541" s="95">
        <f>INDEX(技能效果!H:H,MATCH(技能效果等级!B1541,技能效果!B:B,0))</f>
        <v>4040</v>
      </c>
      <c r="G1541" s="95">
        <f>IF(INDEX(技能效果!K:K,MATCH(B1541,技能效果!B:B,0))=0,INDEX(技能效果!I:I,MATCH(技能效果等级!B1541,技能效果!B:B,0)),INDEX(技能效果!I:I,MATCH(技能效果等级!B1541,技能效果!B:B,0))*VLOOKUP(E1541,技能数值计算!$C$19:$D$28,2,FALSE))</f>
        <v>0</v>
      </c>
      <c r="H1541" s="95">
        <f>INDEX(技能效果!J:J,MATCH(技能效果等级!B1541,技能效果!B:B,0))</f>
        <v>0</v>
      </c>
      <c r="I1541" s="97"/>
      <c r="J1541" s="97"/>
      <c r="K1541" s="97"/>
      <c r="L1541" s="97">
        <v>130200401</v>
      </c>
      <c r="M1541" s="97">
        <v>1</v>
      </c>
      <c r="N1541" s="96" t="str">
        <f>IF(INDEX(技能效果!L:L,MATCH(技能效果等级!B1541,技能效果!B:B,0))="","",INDEX(技能效果!L:L,MATCH(技能效果等级!B1541,技能效果!B:B,0)))</f>
        <v/>
      </c>
      <c r="O1541" s="95">
        <f>IF(INDEX(技能效果!N:N,MATCH(B1541,技能效果!B:B,0))=0,INDEX(技能效果!M:M,MATCH(技能效果等级!B1541,技能效果!B:B,0)),INDEX(技能效果!M:M,MATCH(技能效果等级!B1541,技能效果!B:B,0))*VLOOKUP(E1541,技能数值计算!$C$19:$D$28,2,FALSE))</f>
        <v>0</v>
      </c>
      <c r="P1541" s="97"/>
      <c r="Q1541" s="97"/>
      <c r="R1541" s="95" t="str">
        <f>IF(INDEX(技能效果!O:O,MATCH(技能效果等级!B1541,技能效果!B:B,0))="","",INDEX(技能效果!O:O,MATCH(技能效果等级!B1541,技能效果!B:B,0)))</f>
        <v/>
      </c>
      <c r="S1541" s="97"/>
      <c r="T1541" s="97"/>
      <c r="U1541" s="97"/>
      <c r="V1541" s="96" t="str">
        <f>IF(INDEX(技能效果!AF:AF,MATCH(技能效果等级!B1541,技能效果!B:B,0))="","",INDEX(技能效果!AF:AF,MATCH(技能效果等级!B1541,技能效果!B:B,0)))</f>
        <v/>
      </c>
      <c r="W1541" s="95">
        <f t="shared" si="22"/>
        <v>145</v>
      </c>
      <c r="X1541" s="97"/>
      <c r="Y1541" s="97"/>
    </row>
    <row r="1542" spans="1:25" ht="16.5" x14ac:dyDescent="0.2">
      <c r="A1542" s="62">
        <v>1539</v>
      </c>
      <c r="B1542" s="95">
        <f>INDEX(技能效果!B:B,MATCH(技能效果等级!W1542,技能效果!AE:AE,0))</f>
        <v>130300602</v>
      </c>
      <c r="C1542" s="95" t="str">
        <f>INDEX(技能效果!C:C,MATCH(技能效果等级!B1542,技能效果!B:B,0))</f>
        <v>项羽技能不死</v>
      </c>
      <c r="D1542" s="96" t="s">
        <v>873</v>
      </c>
      <c r="E1542" s="95">
        <v>5</v>
      </c>
      <c r="F1542" s="95">
        <f>INDEX(技能效果!H:H,MATCH(技能效果等级!B1542,技能效果!B:B,0))</f>
        <v>4040</v>
      </c>
      <c r="G1542" s="95">
        <f>IF(INDEX(技能效果!K:K,MATCH(B1542,技能效果!B:B,0))=0,INDEX(技能效果!I:I,MATCH(技能效果等级!B1542,技能效果!B:B,0)),INDEX(技能效果!I:I,MATCH(技能效果等级!B1542,技能效果!B:B,0))*VLOOKUP(E1542,技能数值计算!$C$19:$D$28,2,FALSE))</f>
        <v>0</v>
      </c>
      <c r="H1542" s="95">
        <f>INDEX(技能效果!J:J,MATCH(技能效果等级!B1542,技能效果!B:B,0))</f>
        <v>0</v>
      </c>
      <c r="I1542" s="97"/>
      <c r="J1542" s="97"/>
      <c r="K1542" s="97"/>
      <c r="L1542" s="97">
        <v>130200401</v>
      </c>
      <c r="M1542" s="97">
        <v>1</v>
      </c>
      <c r="N1542" s="96" t="str">
        <f>IF(INDEX(技能效果!L:L,MATCH(技能效果等级!B1542,技能效果!B:B,0))="","",INDEX(技能效果!L:L,MATCH(技能效果等级!B1542,技能效果!B:B,0)))</f>
        <v/>
      </c>
      <c r="O1542" s="95">
        <f>IF(INDEX(技能效果!N:N,MATCH(B1542,技能效果!B:B,0))=0,INDEX(技能效果!M:M,MATCH(技能效果等级!B1542,技能效果!B:B,0)),INDEX(技能效果!M:M,MATCH(技能效果等级!B1542,技能效果!B:B,0))*VLOOKUP(E1542,技能数值计算!$C$19:$D$28,2,FALSE))</f>
        <v>0</v>
      </c>
      <c r="P1542" s="97"/>
      <c r="Q1542" s="97"/>
      <c r="R1542" s="95" t="str">
        <f>IF(INDEX(技能效果!O:O,MATCH(技能效果等级!B1542,技能效果!B:B,0))="","",INDEX(技能效果!O:O,MATCH(技能效果等级!B1542,技能效果!B:B,0)))</f>
        <v/>
      </c>
      <c r="S1542" s="97"/>
      <c r="T1542" s="97"/>
      <c r="U1542" s="97"/>
      <c r="V1542" s="96" t="str">
        <f>IF(INDEX(技能效果!AF:AF,MATCH(技能效果等级!B1542,技能效果!B:B,0))="","",INDEX(技能效果!AF:AF,MATCH(技能效果等级!B1542,技能效果!B:B,0)))</f>
        <v/>
      </c>
      <c r="W1542" s="95">
        <f t="shared" si="22"/>
        <v>145</v>
      </c>
      <c r="X1542" s="97"/>
      <c r="Y1542" s="97"/>
    </row>
    <row r="1543" spans="1:25" ht="16.5" x14ac:dyDescent="0.2">
      <c r="A1543" s="62">
        <v>1540</v>
      </c>
      <c r="B1543" s="95">
        <f>INDEX(技能效果!B:B,MATCH(技能效果等级!W1543,技能效果!AE:AE,0))</f>
        <v>130300602</v>
      </c>
      <c r="C1543" s="95" t="str">
        <f>INDEX(技能效果!C:C,MATCH(技能效果等级!B1543,技能效果!B:B,0))</f>
        <v>项羽技能不死</v>
      </c>
      <c r="D1543" s="96" t="s">
        <v>873</v>
      </c>
      <c r="E1543" s="95">
        <v>6</v>
      </c>
      <c r="F1543" s="95">
        <f>INDEX(技能效果!H:H,MATCH(技能效果等级!B1543,技能效果!B:B,0))</f>
        <v>4040</v>
      </c>
      <c r="G1543" s="95">
        <f>IF(INDEX(技能效果!K:K,MATCH(B1543,技能效果!B:B,0))=0,INDEX(技能效果!I:I,MATCH(技能效果等级!B1543,技能效果!B:B,0)),INDEX(技能效果!I:I,MATCH(技能效果等级!B1543,技能效果!B:B,0))*VLOOKUP(E1543,技能数值计算!$C$19:$D$28,2,FALSE))</f>
        <v>0</v>
      </c>
      <c r="H1543" s="95">
        <f>INDEX(技能效果!J:J,MATCH(技能效果等级!B1543,技能效果!B:B,0))</f>
        <v>0</v>
      </c>
      <c r="I1543" s="97"/>
      <c r="J1543" s="97"/>
      <c r="K1543" s="97"/>
      <c r="L1543" s="97">
        <v>130200401</v>
      </c>
      <c r="M1543" s="97">
        <v>1</v>
      </c>
      <c r="N1543" s="96" t="str">
        <f>IF(INDEX(技能效果!L:L,MATCH(技能效果等级!B1543,技能效果!B:B,0))="","",INDEX(技能效果!L:L,MATCH(技能效果等级!B1543,技能效果!B:B,0)))</f>
        <v/>
      </c>
      <c r="O1543" s="95">
        <f>IF(INDEX(技能效果!N:N,MATCH(B1543,技能效果!B:B,0))=0,INDEX(技能效果!M:M,MATCH(技能效果等级!B1543,技能效果!B:B,0)),INDEX(技能效果!M:M,MATCH(技能效果等级!B1543,技能效果!B:B,0))*VLOOKUP(E1543,技能数值计算!$C$19:$D$28,2,FALSE))</f>
        <v>0</v>
      </c>
      <c r="P1543" s="97"/>
      <c r="Q1543" s="97"/>
      <c r="R1543" s="95" t="str">
        <f>IF(INDEX(技能效果!O:O,MATCH(技能效果等级!B1543,技能效果!B:B,0))="","",INDEX(技能效果!O:O,MATCH(技能效果等级!B1543,技能效果!B:B,0)))</f>
        <v/>
      </c>
      <c r="S1543" s="97"/>
      <c r="T1543" s="97"/>
      <c r="U1543" s="97"/>
      <c r="V1543" s="96" t="str">
        <f>IF(INDEX(技能效果!AF:AF,MATCH(技能效果等级!B1543,技能效果!B:B,0))="","",INDEX(技能效果!AF:AF,MATCH(技能效果等级!B1543,技能效果!B:B,0)))</f>
        <v/>
      </c>
      <c r="W1543" s="95">
        <f t="shared" si="22"/>
        <v>145</v>
      </c>
      <c r="X1543" s="97"/>
      <c r="Y1543" s="97"/>
    </row>
    <row r="1544" spans="1:25" ht="16.5" x14ac:dyDescent="0.2">
      <c r="A1544" s="62">
        <v>1541</v>
      </c>
      <c r="B1544" s="95">
        <f>INDEX(技能效果!B:B,MATCH(技能效果等级!W1544,技能效果!AE:AE,0))</f>
        <v>130300602</v>
      </c>
      <c r="C1544" s="95" t="str">
        <f>INDEX(技能效果!C:C,MATCH(技能效果等级!B1544,技能效果!B:B,0))</f>
        <v>项羽技能不死</v>
      </c>
      <c r="D1544" s="96" t="s">
        <v>873</v>
      </c>
      <c r="E1544" s="95">
        <v>7</v>
      </c>
      <c r="F1544" s="95">
        <f>INDEX(技能效果!H:H,MATCH(技能效果等级!B1544,技能效果!B:B,0))</f>
        <v>4040</v>
      </c>
      <c r="G1544" s="95">
        <f>IF(INDEX(技能效果!K:K,MATCH(B1544,技能效果!B:B,0))=0,INDEX(技能效果!I:I,MATCH(技能效果等级!B1544,技能效果!B:B,0)),INDEX(技能效果!I:I,MATCH(技能效果等级!B1544,技能效果!B:B,0))*VLOOKUP(E1544,技能数值计算!$C$19:$D$28,2,FALSE))</f>
        <v>0</v>
      </c>
      <c r="H1544" s="95">
        <f>INDEX(技能效果!J:J,MATCH(技能效果等级!B1544,技能效果!B:B,0))</f>
        <v>0</v>
      </c>
      <c r="I1544" s="97"/>
      <c r="J1544" s="97"/>
      <c r="K1544" s="97"/>
      <c r="L1544" s="97">
        <v>130200401</v>
      </c>
      <c r="M1544" s="97">
        <v>1</v>
      </c>
      <c r="N1544" s="96" t="str">
        <f>IF(INDEX(技能效果!L:L,MATCH(技能效果等级!B1544,技能效果!B:B,0))="","",INDEX(技能效果!L:L,MATCH(技能效果等级!B1544,技能效果!B:B,0)))</f>
        <v/>
      </c>
      <c r="O1544" s="95">
        <f>IF(INDEX(技能效果!N:N,MATCH(B1544,技能效果!B:B,0))=0,INDEX(技能效果!M:M,MATCH(技能效果等级!B1544,技能效果!B:B,0)),INDEX(技能效果!M:M,MATCH(技能效果等级!B1544,技能效果!B:B,0))*VLOOKUP(E1544,技能数值计算!$C$19:$D$28,2,FALSE))</f>
        <v>0</v>
      </c>
      <c r="P1544" s="97"/>
      <c r="Q1544" s="97"/>
      <c r="R1544" s="95" t="str">
        <f>IF(INDEX(技能效果!O:O,MATCH(技能效果等级!B1544,技能效果!B:B,0))="","",INDEX(技能效果!O:O,MATCH(技能效果等级!B1544,技能效果!B:B,0)))</f>
        <v/>
      </c>
      <c r="S1544" s="97"/>
      <c r="T1544" s="97"/>
      <c r="U1544" s="97"/>
      <c r="V1544" s="96" t="str">
        <f>IF(INDEX(技能效果!AF:AF,MATCH(技能效果等级!B1544,技能效果!B:B,0))="","",INDEX(技能效果!AF:AF,MATCH(技能效果等级!B1544,技能效果!B:B,0)))</f>
        <v/>
      </c>
      <c r="W1544" s="95">
        <f t="shared" si="22"/>
        <v>145</v>
      </c>
      <c r="X1544" s="97"/>
      <c r="Y1544" s="97"/>
    </row>
    <row r="1545" spans="1:25" ht="16.5" x14ac:dyDescent="0.2">
      <c r="A1545" s="62">
        <v>1542</v>
      </c>
      <c r="B1545" s="95">
        <f>INDEX(技能效果!B:B,MATCH(技能效果等级!W1545,技能效果!AE:AE,0))</f>
        <v>130300602</v>
      </c>
      <c r="C1545" s="95" t="str">
        <f>INDEX(技能效果!C:C,MATCH(技能效果等级!B1545,技能效果!B:B,0))</f>
        <v>项羽技能不死</v>
      </c>
      <c r="D1545" s="96" t="s">
        <v>873</v>
      </c>
      <c r="E1545" s="95">
        <v>8</v>
      </c>
      <c r="F1545" s="95">
        <f>INDEX(技能效果!H:H,MATCH(技能效果等级!B1545,技能效果!B:B,0))</f>
        <v>4040</v>
      </c>
      <c r="G1545" s="95">
        <f>IF(INDEX(技能效果!K:K,MATCH(B1545,技能效果!B:B,0))=0,INDEX(技能效果!I:I,MATCH(技能效果等级!B1545,技能效果!B:B,0)),INDEX(技能效果!I:I,MATCH(技能效果等级!B1545,技能效果!B:B,0))*VLOOKUP(E1545,技能数值计算!$C$19:$D$28,2,FALSE))</f>
        <v>0</v>
      </c>
      <c r="H1545" s="95">
        <f>INDEX(技能效果!J:J,MATCH(技能效果等级!B1545,技能效果!B:B,0))</f>
        <v>0</v>
      </c>
      <c r="I1545" s="97"/>
      <c r="J1545" s="97"/>
      <c r="K1545" s="97"/>
      <c r="L1545" s="97">
        <v>130200401</v>
      </c>
      <c r="M1545" s="97">
        <v>1</v>
      </c>
      <c r="N1545" s="96" t="str">
        <f>IF(INDEX(技能效果!L:L,MATCH(技能效果等级!B1545,技能效果!B:B,0))="","",INDEX(技能效果!L:L,MATCH(技能效果等级!B1545,技能效果!B:B,0)))</f>
        <v/>
      </c>
      <c r="O1545" s="95">
        <f>IF(INDEX(技能效果!N:N,MATCH(B1545,技能效果!B:B,0))=0,INDEX(技能效果!M:M,MATCH(技能效果等级!B1545,技能效果!B:B,0)),INDEX(技能效果!M:M,MATCH(技能效果等级!B1545,技能效果!B:B,0))*VLOOKUP(E1545,技能数值计算!$C$19:$D$28,2,FALSE))</f>
        <v>0</v>
      </c>
      <c r="P1545" s="97"/>
      <c r="Q1545" s="97"/>
      <c r="R1545" s="95" t="str">
        <f>IF(INDEX(技能效果!O:O,MATCH(技能效果等级!B1545,技能效果!B:B,0))="","",INDEX(技能效果!O:O,MATCH(技能效果等级!B1545,技能效果!B:B,0)))</f>
        <v/>
      </c>
      <c r="S1545" s="97"/>
      <c r="T1545" s="97"/>
      <c r="U1545" s="97"/>
      <c r="V1545" s="96" t="str">
        <f>IF(INDEX(技能效果!AF:AF,MATCH(技能效果等级!B1545,技能效果!B:B,0))="","",INDEX(技能效果!AF:AF,MATCH(技能效果等级!B1545,技能效果!B:B,0)))</f>
        <v/>
      </c>
      <c r="W1545" s="95">
        <f t="shared" si="22"/>
        <v>145</v>
      </c>
      <c r="X1545" s="97"/>
      <c r="Y1545" s="97"/>
    </row>
    <row r="1546" spans="1:25" ht="16.5" x14ac:dyDescent="0.2">
      <c r="A1546" s="62">
        <v>1543</v>
      </c>
      <c r="B1546" s="95">
        <f>INDEX(技能效果!B:B,MATCH(技能效果等级!W1546,技能效果!AE:AE,0))</f>
        <v>130300602</v>
      </c>
      <c r="C1546" s="95" t="str">
        <f>INDEX(技能效果!C:C,MATCH(技能效果等级!B1546,技能效果!B:B,0))</f>
        <v>项羽技能不死</v>
      </c>
      <c r="D1546" s="96" t="s">
        <v>873</v>
      </c>
      <c r="E1546" s="95">
        <v>9</v>
      </c>
      <c r="F1546" s="95">
        <f>INDEX(技能效果!H:H,MATCH(技能效果等级!B1546,技能效果!B:B,0))</f>
        <v>4040</v>
      </c>
      <c r="G1546" s="95">
        <f>IF(INDEX(技能效果!K:K,MATCH(B1546,技能效果!B:B,0))=0,INDEX(技能效果!I:I,MATCH(技能效果等级!B1546,技能效果!B:B,0)),INDEX(技能效果!I:I,MATCH(技能效果等级!B1546,技能效果!B:B,0))*VLOOKUP(E1546,技能数值计算!$C$19:$D$28,2,FALSE))</f>
        <v>0</v>
      </c>
      <c r="H1546" s="95">
        <f>INDEX(技能效果!J:J,MATCH(技能效果等级!B1546,技能效果!B:B,0))</f>
        <v>0</v>
      </c>
      <c r="I1546" s="97"/>
      <c r="J1546" s="97"/>
      <c r="K1546" s="97"/>
      <c r="L1546" s="97">
        <v>130200401</v>
      </c>
      <c r="M1546" s="97">
        <v>1</v>
      </c>
      <c r="N1546" s="96" t="str">
        <f>IF(INDEX(技能效果!L:L,MATCH(技能效果等级!B1546,技能效果!B:B,0))="","",INDEX(技能效果!L:L,MATCH(技能效果等级!B1546,技能效果!B:B,0)))</f>
        <v/>
      </c>
      <c r="O1546" s="95">
        <f>IF(INDEX(技能效果!N:N,MATCH(B1546,技能效果!B:B,0))=0,INDEX(技能效果!M:M,MATCH(技能效果等级!B1546,技能效果!B:B,0)),INDEX(技能效果!M:M,MATCH(技能效果等级!B1546,技能效果!B:B,0))*VLOOKUP(E1546,技能数值计算!$C$19:$D$28,2,FALSE))</f>
        <v>0</v>
      </c>
      <c r="P1546" s="97"/>
      <c r="Q1546" s="97"/>
      <c r="R1546" s="95" t="str">
        <f>IF(INDEX(技能效果!O:O,MATCH(技能效果等级!B1546,技能效果!B:B,0))="","",INDEX(技能效果!O:O,MATCH(技能效果等级!B1546,技能效果!B:B,0)))</f>
        <v/>
      </c>
      <c r="S1546" s="97"/>
      <c r="T1546" s="97"/>
      <c r="U1546" s="97"/>
      <c r="V1546" s="96" t="str">
        <f>IF(INDEX(技能效果!AF:AF,MATCH(技能效果等级!B1546,技能效果!B:B,0))="","",INDEX(技能效果!AF:AF,MATCH(技能效果等级!B1546,技能效果!B:B,0)))</f>
        <v/>
      </c>
      <c r="W1546" s="95">
        <f t="shared" si="22"/>
        <v>145</v>
      </c>
      <c r="X1546" s="97"/>
      <c r="Y1546" s="97"/>
    </row>
    <row r="1547" spans="1:25" ht="16.5" x14ac:dyDescent="0.2">
      <c r="A1547" s="62">
        <v>1544</v>
      </c>
      <c r="B1547" s="95">
        <f>INDEX(技能效果!B:B,MATCH(技能效果等级!W1547,技能效果!AE:AE,0))</f>
        <v>130300602</v>
      </c>
      <c r="C1547" s="95" t="str">
        <f>INDEX(技能效果!C:C,MATCH(技能效果等级!B1547,技能效果!B:B,0))</f>
        <v>项羽技能不死</v>
      </c>
      <c r="D1547" s="96" t="s">
        <v>873</v>
      </c>
      <c r="E1547" s="95">
        <v>10</v>
      </c>
      <c r="F1547" s="95">
        <f>INDEX(技能效果!H:H,MATCH(技能效果等级!B1547,技能效果!B:B,0))</f>
        <v>4040</v>
      </c>
      <c r="G1547" s="95">
        <f>IF(INDEX(技能效果!K:K,MATCH(B1547,技能效果!B:B,0))=0,INDEX(技能效果!I:I,MATCH(技能效果等级!B1547,技能效果!B:B,0)),INDEX(技能效果!I:I,MATCH(技能效果等级!B1547,技能效果!B:B,0))*VLOOKUP(E1547,技能数值计算!$C$19:$D$28,2,FALSE))</f>
        <v>0</v>
      </c>
      <c r="H1547" s="95">
        <f>INDEX(技能效果!J:J,MATCH(技能效果等级!B1547,技能效果!B:B,0))</f>
        <v>0</v>
      </c>
      <c r="I1547" s="97"/>
      <c r="J1547" s="97"/>
      <c r="K1547" s="97"/>
      <c r="L1547" s="97">
        <v>130200401</v>
      </c>
      <c r="M1547" s="97">
        <v>1</v>
      </c>
      <c r="N1547" s="96" t="str">
        <f>IF(INDEX(技能效果!L:L,MATCH(技能效果等级!B1547,技能效果!B:B,0))="","",INDEX(技能效果!L:L,MATCH(技能效果等级!B1547,技能效果!B:B,0)))</f>
        <v/>
      </c>
      <c r="O1547" s="95">
        <f>IF(INDEX(技能效果!N:N,MATCH(B1547,技能效果!B:B,0))=0,INDEX(技能效果!M:M,MATCH(技能效果等级!B1547,技能效果!B:B,0)),INDEX(技能效果!M:M,MATCH(技能效果等级!B1547,技能效果!B:B,0))*VLOOKUP(E1547,技能数值计算!$C$19:$D$28,2,FALSE))</f>
        <v>0</v>
      </c>
      <c r="P1547" s="97"/>
      <c r="Q1547" s="97"/>
      <c r="R1547" s="95" t="str">
        <f>IF(INDEX(技能效果!O:O,MATCH(技能效果等级!B1547,技能效果!B:B,0))="","",INDEX(技能效果!O:O,MATCH(技能效果等级!B1547,技能效果!B:B,0)))</f>
        <v/>
      </c>
      <c r="S1547" s="97"/>
      <c r="T1547" s="97"/>
      <c r="U1547" s="97"/>
      <c r="V1547" s="96" t="str">
        <f>IF(INDEX(技能效果!AF:AF,MATCH(技能效果等级!B1547,技能效果!B:B,0))="","",INDEX(技能效果!AF:AF,MATCH(技能效果等级!B1547,技能效果!B:B,0)))</f>
        <v/>
      </c>
      <c r="W1547" s="95">
        <f t="shared" si="22"/>
        <v>145</v>
      </c>
      <c r="X1547" s="97"/>
      <c r="Y1547" s="97"/>
    </row>
    <row r="1548" spans="1:25" ht="16.5" x14ac:dyDescent="0.2">
      <c r="A1548" s="62">
        <v>1545</v>
      </c>
      <c r="B1548" s="95">
        <f>INDEX(技能效果!B:B,MATCH(技能效果等级!W1548,技能效果!AE:AE,0))</f>
        <v>130300611</v>
      </c>
      <c r="C1548" s="95" t="str">
        <f>INDEX(技能效果!C:C,MATCH(技能效果等级!B1548,技能效果!B:B,0))</f>
        <v>项羽专属武器效果</v>
      </c>
      <c r="D1548" s="96" t="s">
        <v>873</v>
      </c>
      <c r="E1548" s="95">
        <v>1</v>
      </c>
      <c r="F1548" s="95">
        <f>INDEX(技能效果!H:H,MATCH(技能效果等级!B1548,技能效果!B:B,0))</f>
        <v>1009</v>
      </c>
      <c r="G1548" s="95">
        <f>IF(INDEX(技能效果!K:K,MATCH(B1548,技能效果!B:B,0))=0,INDEX(技能效果!I:I,MATCH(技能效果等级!B1548,技能效果!B:B,0)),INDEX(技能效果!I:I,MATCH(技能效果等级!B1548,技能效果!B:B,0))*VLOOKUP(E1548,技能数值计算!$C$19:$D$28,2,FALSE))</f>
        <v>1</v>
      </c>
      <c r="H1548" s="95">
        <f>INDEX(技能效果!J:J,MATCH(技能效果等级!B1548,技能效果!B:B,0))</f>
        <v>0</v>
      </c>
      <c r="I1548" s="97"/>
      <c r="J1548" s="97"/>
      <c r="K1548" s="97"/>
      <c r="L1548" s="97"/>
      <c r="M1548" s="97"/>
      <c r="N1548" s="96" t="str">
        <f>IF(INDEX(技能效果!L:L,MATCH(技能效果等级!B1548,技能效果!B:B,0))="","",INDEX(技能效果!L:L,MATCH(技能效果等级!B1548,技能效果!B:B,0)))</f>
        <v/>
      </c>
      <c r="O1548" s="95">
        <f>IF(INDEX(技能效果!N:N,MATCH(B1548,技能效果!B:B,0))=0,INDEX(技能效果!M:M,MATCH(技能效果等级!B1548,技能效果!B:B,0)),INDEX(技能效果!M:M,MATCH(技能效果等级!B1548,技能效果!B:B,0))*VLOOKUP(E1548,技能数值计算!$C$19:$D$28,2,FALSE))</f>
        <v>0</v>
      </c>
      <c r="P1548" s="97"/>
      <c r="Q1548" s="97"/>
      <c r="R1548" s="95" t="str">
        <f>IF(INDEX(技能效果!O:O,MATCH(技能效果等级!B1548,技能效果!B:B,0))="","",INDEX(技能效果!O:O,MATCH(技能效果等级!B1548,技能效果!B:B,0)))</f>
        <v/>
      </c>
      <c r="S1548" s="97"/>
      <c r="T1548" s="97"/>
      <c r="U1548" s="97"/>
      <c r="V1548" s="96" t="str">
        <f>IF(INDEX(技能效果!AF:AF,MATCH(技能效果等级!B1548,技能效果!B:B,0))="","",INDEX(技能效果!AF:AF,MATCH(技能效果等级!B1548,技能效果!B:B,0)))</f>
        <v>如果技能击杀了敌人，其余所有敌人承担x%溢出伤害</v>
      </c>
      <c r="W1548" s="95">
        <f t="shared" si="22"/>
        <v>146</v>
      </c>
      <c r="X1548" s="97"/>
      <c r="Y1548" s="97"/>
    </row>
    <row r="1549" spans="1:25" ht="16.5" x14ac:dyDescent="0.2">
      <c r="A1549" s="62">
        <v>1546</v>
      </c>
      <c r="B1549" s="95">
        <f>INDEX(技能效果!B:B,MATCH(技能效果等级!W1549,技能效果!AE:AE,0))</f>
        <v>130300611</v>
      </c>
      <c r="C1549" s="95" t="str">
        <f>INDEX(技能效果!C:C,MATCH(技能效果等级!B1549,技能效果!B:B,0))</f>
        <v>项羽专属武器效果</v>
      </c>
      <c r="D1549" s="96" t="s">
        <v>873</v>
      </c>
      <c r="E1549" s="95">
        <v>2</v>
      </c>
      <c r="F1549" s="95">
        <f>INDEX(技能效果!H:H,MATCH(技能效果等级!B1549,技能效果!B:B,0))</f>
        <v>1009</v>
      </c>
      <c r="G1549" s="95">
        <f>IF(INDEX(技能效果!K:K,MATCH(B1549,技能效果!B:B,0))=0,INDEX(技能效果!I:I,MATCH(技能效果等级!B1549,技能效果!B:B,0)),INDEX(技能效果!I:I,MATCH(技能效果等级!B1549,技能效果!B:B,0))*VLOOKUP(E1549,技能数值计算!$C$19:$D$28,2,FALSE))</f>
        <v>1</v>
      </c>
      <c r="H1549" s="95">
        <f>INDEX(技能效果!J:J,MATCH(技能效果等级!B1549,技能效果!B:B,0))</f>
        <v>0</v>
      </c>
      <c r="I1549" s="97"/>
      <c r="J1549" s="97"/>
      <c r="K1549" s="97"/>
      <c r="L1549" s="97"/>
      <c r="M1549" s="97"/>
      <c r="N1549" s="96" t="str">
        <f>IF(INDEX(技能效果!L:L,MATCH(技能效果等级!B1549,技能效果!B:B,0))="","",INDEX(技能效果!L:L,MATCH(技能效果等级!B1549,技能效果!B:B,0)))</f>
        <v/>
      </c>
      <c r="O1549" s="95">
        <f>IF(INDEX(技能效果!N:N,MATCH(B1549,技能效果!B:B,0))=0,INDEX(技能效果!M:M,MATCH(技能效果等级!B1549,技能效果!B:B,0)),INDEX(技能效果!M:M,MATCH(技能效果等级!B1549,技能效果!B:B,0))*VLOOKUP(E1549,技能数值计算!$C$19:$D$28,2,FALSE))</f>
        <v>0</v>
      </c>
      <c r="P1549" s="97"/>
      <c r="Q1549" s="97"/>
      <c r="R1549" s="95" t="str">
        <f>IF(INDEX(技能效果!O:O,MATCH(技能效果等级!B1549,技能效果!B:B,0))="","",INDEX(技能效果!O:O,MATCH(技能效果等级!B1549,技能效果!B:B,0)))</f>
        <v/>
      </c>
      <c r="S1549" s="97"/>
      <c r="T1549" s="97"/>
      <c r="U1549" s="97"/>
      <c r="V1549" s="96" t="str">
        <f>IF(INDEX(技能效果!AF:AF,MATCH(技能效果等级!B1549,技能效果!B:B,0))="","",INDEX(技能效果!AF:AF,MATCH(技能效果等级!B1549,技能效果!B:B,0)))</f>
        <v>如果技能击杀了敌人，其余所有敌人承担x%溢出伤害</v>
      </c>
      <c r="W1549" s="95">
        <f t="shared" si="22"/>
        <v>146</v>
      </c>
      <c r="X1549" s="97"/>
      <c r="Y1549" s="97"/>
    </row>
    <row r="1550" spans="1:25" ht="16.5" x14ac:dyDescent="0.2">
      <c r="A1550" s="62">
        <v>1547</v>
      </c>
      <c r="B1550" s="95">
        <f>INDEX(技能效果!B:B,MATCH(技能效果等级!W1550,技能效果!AE:AE,0))</f>
        <v>130300611</v>
      </c>
      <c r="C1550" s="95" t="str">
        <f>INDEX(技能效果!C:C,MATCH(技能效果等级!B1550,技能效果!B:B,0))</f>
        <v>项羽专属武器效果</v>
      </c>
      <c r="D1550" s="96" t="s">
        <v>873</v>
      </c>
      <c r="E1550" s="95">
        <v>3</v>
      </c>
      <c r="F1550" s="95">
        <f>INDEX(技能效果!H:H,MATCH(技能效果等级!B1550,技能效果!B:B,0))</f>
        <v>1009</v>
      </c>
      <c r="G1550" s="95">
        <f>IF(INDEX(技能效果!K:K,MATCH(B1550,技能效果!B:B,0))=0,INDEX(技能效果!I:I,MATCH(技能效果等级!B1550,技能效果!B:B,0)),INDEX(技能效果!I:I,MATCH(技能效果等级!B1550,技能效果!B:B,0))*VLOOKUP(E1550,技能数值计算!$C$19:$D$28,2,FALSE))</f>
        <v>1</v>
      </c>
      <c r="H1550" s="95">
        <f>INDEX(技能效果!J:J,MATCH(技能效果等级!B1550,技能效果!B:B,0))</f>
        <v>0</v>
      </c>
      <c r="I1550" s="97"/>
      <c r="J1550" s="97"/>
      <c r="K1550" s="97"/>
      <c r="L1550" s="97"/>
      <c r="M1550" s="97"/>
      <c r="N1550" s="96" t="str">
        <f>IF(INDEX(技能效果!L:L,MATCH(技能效果等级!B1550,技能效果!B:B,0))="","",INDEX(技能效果!L:L,MATCH(技能效果等级!B1550,技能效果!B:B,0)))</f>
        <v/>
      </c>
      <c r="O1550" s="95">
        <f>IF(INDEX(技能效果!N:N,MATCH(B1550,技能效果!B:B,0))=0,INDEX(技能效果!M:M,MATCH(技能效果等级!B1550,技能效果!B:B,0)),INDEX(技能效果!M:M,MATCH(技能效果等级!B1550,技能效果!B:B,0))*VLOOKUP(E1550,技能数值计算!$C$19:$D$28,2,FALSE))</f>
        <v>0</v>
      </c>
      <c r="P1550" s="97"/>
      <c r="Q1550" s="97"/>
      <c r="R1550" s="95" t="str">
        <f>IF(INDEX(技能效果!O:O,MATCH(技能效果等级!B1550,技能效果!B:B,0))="","",INDEX(技能效果!O:O,MATCH(技能效果等级!B1550,技能效果!B:B,0)))</f>
        <v/>
      </c>
      <c r="S1550" s="97"/>
      <c r="T1550" s="97"/>
      <c r="U1550" s="97"/>
      <c r="V1550" s="96" t="str">
        <f>IF(INDEX(技能效果!AF:AF,MATCH(技能效果等级!B1550,技能效果!B:B,0))="","",INDEX(技能效果!AF:AF,MATCH(技能效果等级!B1550,技能效果!B:B,0)))</f>
        <v>如果技能击杀了敌人，其余所有敌人承担x%溢出伤害</v>
      </c>
      <c r="W1550" s="95">
        <f t="shared" si="22"/>
        <v>146</v>
      </c>
      <c r="X1550" s="97"/>
      <c r="Y1550" s="97"/>
    </row>
    <row r="1551" spans="1:25" ht="16.5" x14ac:dyDescent="0.2">
      <c r="A1551" s="62">
        <v>1548</v>
      </c>
      <c r="B1551" s="95">
        <f>INDEX(技能效果!B:B,MATCH(技能效果等级!W1551,技能效果!AE:AE,0))</f>
        <v>130300611</v>
      </c>
      <c r="C1551" s="95" t="str">
        <f>INDEX(技能效果!C:C,MATCH(技能效果等级!B1551,技能效果!B:B,0))</f>
        <v>项羽专属武器效果</v>
      </c>
      <c r="D1551" s="96" t="s">
        <v>873</v>
      </c>
      <c r="E1551" s="95">
        <v>4</v>
      </c>
      <c r="F1551" s="95">
        <f>INDEX(技能效果!H:H,MATCH(技能效果等级!B1551,技能效果!B:B,0))</f>
        <v>1009</v>
      </c>
      <c r="G1551" s="95">
        <f>IF(INDEX(技能效果!K:K,MATCH(B1551,技能效果!B:B,0))=0,INDEX(技能效果!I:I,MATCH(技能效果等级!B1551,技能效果!B:B,0)),INDEX(技能效果!I:I,MATCH(技能效果等级!B1551,技能效果!B:B,0))*VLOOKUP(E1551,技能数值计算!$C$19:$D$28,2,FALSE))</f>
        <v>1</v>
      </c>
      <c r="H1551" s="95">
        <f>INDEX(技能效果!J:J,MATCH(技能效果等级!B1551,技能效果!B:B,0))</f>
        <v>0</v>
      </c>
      <c r="I1551" s="97"/>
      <c r="J1551" s="97"/>
      <c r="K1551" s="97"/>
      <c r="L1551" s="97"/>
      <c r="M1551" s="97"/>
      <c r="N1551" s="96" t="str">
        <f>IF(INDEX(技能效果!L:L,MATCH(技能效果等级!B1551,技能效果!B:B,0))="","",INDEX(技能效果!L:L,MATCH(技能效果等级!B1551,技能效果!B:B,0)))</f>
        <v/>
      </c>
      <c r="O1551" s="95">
        <f>IF(INDEX(技能效果!N:N,MATCH(B1551,技能效果!B:B,0))=0,INDEX(技能效果!M:M,MATCH(技能效果等级!B1551,技能效果!B:B,0)),INDEX(技能效果!M:M,MATCH(技能效果等级!B1551,技能效果!B:B,0))*VLOOKUP(E1551,技能数值计算!$C$19:$D$28,2,FALSE))</f>
        <v>0</v>
      </c>
      <c r="P1551" s="97"/>
      <c r="Q1551" s="97"/>
      <c r="R1551" s="95" t="str">
        <f>IF(INDEX(技能效果!O:O,MATCH(技能效果等级!B1551,技能效果!B:B,0))="","",INDEX(技能效果!O:O,MATCH(技能效果等级!B1551,技能效果!B:B,0)))</f>
        <v/>
      </c>
      <c r="S1551" s="97"/>
      <c r="T1551" s="97"/>
      <c r="U1551" s="97"/>
      <c r="V1551" s="96" t="str">
        <f>IF(INDEX(技能效果!AF:AF,MATCH(技能效果等级!B1551,技能效果!B:B,0))="","",INDEX(技能效果!AF:AF,MATCH(技能效果等级!B1551,技能效果!B:B,0)))</f>
        <v>如果技能击杀了敌人，其余所有敌人承担x%溢出伤害</v>
      </c>
      <c r="W1551" s="95">
        <f t="shared" si="22"/>
        <v>146</v>
      </c>
      <c r="X1551" s="97"/>
      <c r="Y1551" s="97"/>
    </row>
    <row r="1552" spans="1:25" ht="16.5" x14ac:dyDescent="0.2">
      <c r="A1552" s="62">
        <v>1549</v>
      </c>
      <c r="B1552" s="95">
        <f>INDEX(技能效果!B:B,MATCH(技能效果等级!W1552,技能效果!AE:AE,0))</f>
        <v>130300611</v>
      </c>
      <c r="C1552" s="95" t="str">
        <f>INDEX(技能效果!C:C,MATCH(技能效果等级!B1552,技能效果!B:B,0))</f>
        <v>项羽专属武器效果</v>
      </c>
      <c r="D1552" s="96" t="s">
        <v>873</v>
      </c>
      <c r="E1552" s="95">
        <v>5</v>
      </c>
      <c r="F1552" s="95">
        <f>INDEX(技能效果!H:H,MATCH(技能效果等级!B1552,技能效果!B:B,0))</f>
        <v>1009</v>
      </c>
      <c r="G1552" s="95">
        <f>IF(INDEX(技能效果!K:K,MATCH(B1552,技能效果!B:B,0))=0,INDEX(技能效果!I:I,MATCH(技能效果等级!B1552,技能效果!B:B,0)),INDEX(技能效果!I:I,MATCH(技能效果等级!B1552,技能效果!B:B,0))*VLOOKUP(E1552,技能数值计算!$C$19:$D$28,2,FALSE))</f>
        <v>1</v>
      </c>
      <c r="H1552" s="95">
        <f>INDEX(技能效果!J:J,MATCH(技能效果等级!B1552,技能效果!B:B,0))</f>
        <v>0</v>
      </c>
      <c r="I1552" s="97"/>
      <c r="J1552" s="97"/>
      <c r="K1552" s="97"/>
      <c r="L1552" s="97"/>
      <c r="M1552" s="97"/>
      <c r="N1552" s="96" t="str">
        <f>IF(INDEX(技能效果!L:L,MATCH(技能效果等级!B1552,技能效果!B:B,0))="","",INDEX(技能效果!L:L,MATCH(技能效果等级!B1552,技能效果!B:B,0)))</f>
        <v/>
      </c>
      <c r="O1552" s="95">
        <f>IF(INDEX(技能效果!N:N,MATCH(B1552,技能效果!B:B,0))=0,INDEX(技能效果!M:M,MATCH(技能效果等级!B1552,技能效果!B:B,0)),INDEX(技能效果!M:M,MATCH(技能效果等级!B1552,技能效果!B:B,0))*VLOOKUP(E1552,技能数值计算!$C$19:$D$28,2,FALSE))</f>
        <v>0</v>
      </c>
      <c r="P1552" s="97"/>
      <c r="Q1552" s="97"/>
      <c r="R1552" s="95" t="str">
        <f>IF(INDEX(技能效果!O:O,MATCH(技能效果等级!B1552,技能效果!B:B,0))="","",INDEX(技能效果!O:O,MATCH(技能效果等级!B1552,技能效果!B:B,0)))</f>
        <v/>
      </c>
      <c r="S1552" s="97"/>
      <c r="T1552" s="97"/>
      <c r="U1552" s="97"/>
      <c r="V1552" s="96" t="str">
        <f>IF(INDEX(技能效果!AF:AF,MATCH(技能效果等级!B1552,技能效果!B:B,0))="","",INDEX(技能效果!AF:AF,MATCH(技能效果等级!B1552,技能效果!B:B,0)))</f>
        <v>如果技能击杀了敌人，其余所有敌人承担x%溢出伤害</v>
      </c>
      <c r="W1552" s="95">
        <f t="shared" si="22"/>
        <v>146</v>
      </c>
      <c r="X1552" s="97"/>
      <c r="Y1552" s="97"/>
    </row>
    <row r="1553" spans="1:25" ht="16.5" x14ac:dyDescent="0.2">
      <c r="A1553" s="62">
        <v>1550</v>
      </c>
      <c r="B1553" s="95">
        <f>INDEX(技能效果!B:B,MATCH(技能效果等级!W1553,技能效果!AE:AE,0))</f>
        <v>130300611</v>
      </c>
      <c r="C1553" s="95" t="str">
        <f>INDEX(技能效果!C:C,MATCH(技能效果等级!B1553,技能效果!B:B,0))</f>
        <v>项羽专属武器效果</v>
      </c>
      <c r="D1553" s="96" t="s">
        <v>873</v>
      </c>
      <c r="E1553" s="95">
        <v>6</v>
      </c>
      <c r="F1553" s="95">
        <f>INDEX(技能效果!H:H,MATCH(技能效果等级!B1553,技能效果!B:B,0))</f>
        <v>1009</v>
      </c>
      <c r="G1553" s="95">
        <f>IF(INDEX(技能效果!K:K,MATCH(B1553,技能效果!B:B,0))=0,INDEX(技能效果!I:I,MATCH(技能效果等级!B1553,技能效果!B:B,0)),INDEX(技能效果!I:I,MATCH(技能效果等级!B1553,技能效果!B:B,0))*VLOOKUP(E1553,技能数值计算!$C$19:$D$28,2,FALSE))</f>
        <v>1</v>
      </c>
      <c r="H1553" s="95">
        <f>INDEX(技能效果!J:J,MATCH(技能效果等级!B1553,技能效果!B:B,0))</f>
        <v>0</v>
      </c>
      <c r="I1553" s="97"/>
      <c r="J1553" s="97"/>
      <c r="K1553" s="97"/>
      <c r="L1553" s="97"/>
      <c r="M1553" s="97"/>
      <c r="N1553" s="96" t="str">
        <f>IF(INDEX(技能效果!L:L,MATCH(技能效果等级!B1553,技能效果!B:B,0))="","",INDEX(技能效果!L:L,MATCH(技能效果等级!B1553,技能效果!B:B,0)))</f>
        <v/>
      </c>
      <c r="O1553" s="95">
        <f>IF(INDEX(技能效果!N:N,MATCH(B1553,技能效果!B:B,0))=0,INDEX(技能效果!M:M,MATCH(技能效果等级!B1553,技能效果!B:B,0)),INDEX(技能效果!M:M,MATCH(技能效果等级!B1553,技能效果!B:B,0))*VLOOKUP(E1553,技能数值计算!$C$19:$D$28,2,FALSE))</f>
        <v>0</v>
      </c>
      <c r="P1553" s="97"/>
      <c r="Q1553" s="97"/>
      <c r="R1553" s="95" t="str">
        <f>IF(INDEX(技能效果!O:O,MATCH(技能效果等级!B1553,技能效果!B:B,0))="","",INDEX(技能效果!O:O,MATCH(技能效果等级!B1553,技能效果!B:B,0)))</f>
        <v/>
      </c>
      <c r="S1553" s="97"/>
      <c r="T1553" s="97"/>
      <c r="U1553" s="97"/>
      <c r="V1553" s="96" t="str">
        <f>IF(INDEX(技能效果!AF:AF,MATCH(技能效果等级!B1553,技能效果!B:B,0))="","",INDEX(技能效果!AF:AF,MATCH(技能效果等级!B1553,技能效果!B:B,0)))</f>
        <v>如果技能击杀了敌人，其余所有敌人承担x%溢出伤害</v>
      </c>
      <c r="W1553" s="95">
        <f t="shared" si="22"/>
        <v>146</v>
      </c>
      <c r="X1553" s="97"/>
      <c r="Y1553" s="97"/>
    </row>
    <row r="1554" spans="1:25" ht="16.5" x14ac:dyDescent="0.2">
      <c r="A1554" s="62">
        <v>1551</v>
      </c>
      <c r="B1554" s="95">
        <f>INDEX(技能效果!B:B,MATCH(技能效果等级!W1554,技能效果!AE:AE,0))</f>
        <v>130300611</v>
      </c>
      <c r="C1554" s="95" t="str">
        <f>INDEX(技能效果!C:C,MATCH(技能效果等级!B1554,技能效果!B:B,0))</f>
        <v>项羽专属武器效果</v>
      </c>
      <c r="D1554" s="96" t="s">
        <v>873</v>
      </c>
      <c r="E1554" s="95">
        <v>7</v>
      </c>
      <c r="F1554" s="95">
        <f>INDEX(技能效果!H:H,MATCH(技能效果等级!B1554,技能效果!B:B,0))</f>
        <v>1009</v>
      </c>
      <c r="G1554" s="95">
        <f>IF(INDEX(技能效果!K:K,MATCH(B1554,技能效果!B:B,0))=0,INDEX(技能效果!I:I,MATCH(技能效果等级!B1554,技能效果!B:B,0)),INDEX(技能效果!I:I,MATCH(技能效果等级!B1554,技能效果!B:B,0))*VLOOKUP(E1554,技能数值计算!$C$19:$D$28,2,FALSE))</f>
        <v>1</v>
      </c>
      <c r="H1554" s="95">
        <f>INDEX(技能效果!J:J,MATCH(技能效果等级!B1554,技能效果!B:B,0))</f>
        <v>0</v>
      </c>
      <c r="I1554" s="97"/>
      <c r="J1554" s="97"/>
      <c r="K1554" s="97"/>
      <c r="L1554" s="97"/>
      <c r="M1554" s="97"/>
      <c r="N1554" s="96" t="str">
        <f>IF(INDEX(技能效果!L:L,MATCH(技能效果等级!B1554,技能效果!B:B,0))="","",INDEX(技能效果!L:L,MATCH(技能效果等级!B1554,技能效果!B:B,0)))</f>
        <v/>
      </c>
      <c r="O1554" s="95">
        <f>IF(INDEX(技能效果!N:N,MATCH(B1554,技能效果!B:B,0))=0,INDEX(技能效果!M:M,MATCH(技能效果等级!B1554,技能效果!B:B,0)),INDEX(技能效果!M:M,MATCH(技能效果等级!B1554,技能效果!B:B,0))*VLOOKUP(E1554,技能数值计算!$C$19:$D$28,2,FALSE))</f>
        <v>0</v>
      </c>
      <c r="P1554" s="97"/>
      <c r="Q1554" s="97"/>
      <c r="R1554" s="95" t="str">
        <f>IF(INDEX(技能效果!O:O,MATCH(技能效果等级!B1554,技能效果!B:B,0))="","",INDEX(技能效果!O:O,MATCH(技能效果等级!B1554,技能效果!B:B,0)))</f>
        <v/>
      </c>
      <c r="S1554" s="97"/>
      <c r="T1554" s="97"/>
      <c r="U1554" s="97"/>
      <c r="V1554" s="96" t="str">
        <f>IF(INDEX(技能效果!AF:AF,MATCH(技能效果等级!B1554,技能效果!B:B,0))="","",INDEX(技能效果!AF:AF,MATCH(技能效果等级!B1554,技能效果!B:B,0)))</f>
        <v>如果技能击杀了敌人，其余所有敌人承担x%溢出伤害</v>
      </c>
      <c r="W1554" s="95">
        <f t="shared" si="22"/>
        <v>146</v>
      </c>
      <c r="X1554" s="97"/>
      <c r="Y1554" s="97"/>
    </row>
    <row r="1555" spans="1:25" ht="16.5" x14ac:dyDescent="0.2">
      <c r="A1555" s="62">
        <v>1552</v>
      </c>
      <c r="B1555" s="95">
        <f>INDEX(技能效果!B:B,MATCH(技能效果等级!W1555,技能效果!AE:AE,0))</f>
        <v>130300611</v>
      </c>
      <c r="C1555" s="95" t="str">
        <f>INDEX(技能效果!C:C,MATCH(技能效果等级!B1555,技能效果!B:B,0))</f>
        <v>项羽专属武器效果</v>
      </c>
      <c r="D1555" s="96" t="s">
        <v>873</v>
      </c>
      <c r="E1555" s="95">
        <v>8</v>
      </c>
      <c r="F1555" s="95">
        <f>INDEX(技能效果!H:H,MATCH(技能效果等级!B1555,技能效果!B:B,0))</f>
        <v>1009</v>
      </c>
      <c r="G1555" s="95">
        <f>IF(INDEX(技能效果!K:K,MATCH(B1555,技能效果!B:B,0))=0,INDEX(技能效果!I:I,MATCH(技能效果等级!B1555,技能效果!B:B,0)),INDEX(技能效果!I:I,MATCH(技能效果等级!B1555,技能效果!B:B,0))*VLOOKUP(E1555,技能数值计算!$C$19:$D$28,2,FALSE))</f>
        <v>1</v>
      </c>
      <c r="H1555" s="95">
        <f>INDEX(技能效果!J:J,MATCH(技能效果等级!B1555,技能效果!B:B,0))</f>
        <v>0</v>
      </c>
      <c r="I1555" s="97"/>
      <c r="J1555" s="97"/>
      <c r="K1555" s="97"/>
      <c r="L1555" s="97"/>
      <c r="M1555" s="97"/>
      <c r="N1555" s="96" t="str">
        <f>IF(INDEX(技能效果!L:L,MATCH(技能效果等级!B1555,技能效果!B:B,0))="","",INDEX(技能效果!L:L,MATCH(技能效果等级!B1555,技能效果!B:B,0)))</f>
        <v/>
      </c>
      <c r="O1555" s="95">
        <f>IF(INDEX(技能效果!N:N,MATCH(B1555,技能效果!B:B,0))=0,INDEX(技能效果!M:M,MATCH(技能效果等级!B1555,技能效果!B:B,0)),INDEX(技能效果!M:M,MATCH(技能效果等级!B1555,技能效果!B:B,0))*VLOOKUP(E1555,技能数值计算!$C$19:$D$28,2,FALSE))</f>
        <v>0</v>
      </c>
      <c r="P1555" s="97"/>
      <c r="Q1555" s="97"/>
      <c r="R1555" s="95" t="str">
        <f>IF(INDEX(技能效果!O:O,MATCH(技能效果等级!B1555,技能效果!B:B,0))="","",INDEX(技能效果!O:O,MATCH(技能效果等级!B1555,技能效果!B:B,0)))</f>
        <v/>
      </c>
      <c r="S1555" s="97"/>
      <c r="T1555" s="97"/>
      <c r="U1555" s="97"/>
      <c r="V1555" s="96" t="str">
        <f>IF(INDEX(技能效果!AF:AF,MATCH(技能效果等级!B1555,技能效果!B:B,0))="","",INDEX(技能效果!AF:AF,MATCH(技能效果等级!B1555,技能效果!B:B,0)))</f>
        <v>如果技能击杀了敌人，其余所有敌人承担x%溢出伤害</v>
      </c>
      <c r="W1555" s="95">
        <f t="shared" si="22"/>
        <v>146</v>
      </c>
      <c r="X1555" s="97"/>
      <c r="Y1555" s="97"/>
    </row>
    <row r="1556" spans="1:25" ht="16.5" x14ac:dyDescent="0.2">
      <c r="A1556" s="62">
        <v>1553</v>
      </c>
      <c r="B1556" s="95">
        <f>INDEX(技能效果!B:B,MATCH(技能效果等级!W1556,技能效果!AE:AE,0))</f>
        <v>130300611</v>
      </c>
      <c r="C1556" s="95" t="str">
        <f>INDEX(技能效果!C:C,MATCH(技能效果等级!B1556,技能效果!B:B,0))</f>
        <v>项羽专属武器效果</v>
      </c>
      <c r="D1556" s="96" t="s">
        <v>873</v>
      </c>
      <c r="E1556" s="95">
        <v>9</v>
      </c>
      <c r="F1556" s="95">
        <f>INDEX(技能效果!H:H,MATCH(技能效果等级!B1556,技能效果!B:B,0))</f>
        <v>1009</v>
      </c>
      <c r="G1556" s="95">
        <f>IF(INDEX(技能效果!K:K,MATCH(B1556,技能效果!B:B,0))=0,INDEX(技能效果!I:I,MATCH(技能效果等级!B1556,技能效果!B:B,0)),INDEX(技能效果!I:I,MATCH(技能效果等级!B1556,技能效果!B:B,0))*VLOOKUP(E1556,技能数值计算!$C$19:$D$28,2,FALSE))</f>
        <v>1</v>
      </c>
      <c r="H1556" s="95">
        <f>INDEX(技能效果!J:J,MATCH(技能效果等级!B1556,技能效果!B:B,0))</f>
        <v>0</v>
      </c>
      <c r="I1556" s="97"/>
      <c r="J1556" s="97"/>
      <c r="K1556" s="97"/>
      <c r="L1556" s="97"/>
      <c r="M1556" s="97"/>
      <c r="N1556" s="96" t="str">
        <f>IF(INDEX(技能效果!L:L,MATCH(技能效果等级!B1556,技能效果!B:B,0))="","",INDEX(技能效果!L:L,MATCH(技能效果等级!B1556,技能效果!B:B,0)))</f>
        <v/>
      </c>
      <c r="O1556" s="95">
        <f>IF(INDEX(技能效果!N:N,MATCH(B1556,技能效果!B:B,0))=0,INDEX(技能效果!M:M,MATCH(技能效果等级!B1556,技能效果!B:B,0)),INDEX(技能效果!M:M,MATCH(技能效果等级!B1556,技能效果!B:B,0))*VLOOKUP(E1556,技能数值计算!$C$19:$D$28,2,FALSE))</f>
        <v>0</v>
      </c>
      <c r="P1556" s="97"/>
      <c r="Q1556" s="97"/>
      <c r="R1556" s="95" t="str">
        <f>IF(INDEX(技能效果!O:O,MATCH(技能效果等级!B1556,技能效果!B:B,0))="","",INDEX(技能效果!O:O,MATCH(技能效果等级!B1556,技能效果!B:B,0)))</f>
        <v/>
      </c>
      <c r="S1556" s="97"/>
      <c r="T1556" s="97"/>
      <c r="U1556" s="97"/>
      <c r="V1556" s="96" t="str">
        <f>IF(INDEX(技能效果!AF:AF,MATCH(技能效果等级!B1556,技能效果!B:B,0))="","",INDEX(技能效果!AF:AF,MATCH(技能效果等级!B1556,技能效果!B:B,0)))</f>
        <v>如果技能击杀了敌人，其余所有敌人承担x%溢出伤害</v>
      </c>
      <c r="W1556" s="95">
        <f t="shared" si="22"/>
        <v>146</v>
      </c>
      <c r="X1556" s="97"/>
      <c r="Y1556" s="97"/>
    </row>
    <row r="1557" spans="1:25" ht="16.5" x14ac:dyDescent="0.2">
      <c r="A1557" s="62">
        <v>1554</v>
      </c>
      <c r="B1557" s="95">
        <f>INDEX(技能效果!B:B,MATCH(技能效果等级!W1557,技能效果!AE:AE,0))</f>
        <v>130300611</v>
      </c>
      <c r="C1557" s="95" t="str">
        <f>INDEX(技能效果!C:C,MATCH(技能效果等级!B1557,技能效果!B:B,0))</f>
        <v>项羽专属武器效果</v>
      </c>
      <c r="D1557" s="96" t="s">
        <v>873</v>
      </c>
      <c r="E1557" s="95">
        <v>10</v>
      </c>
      <c r="F1557" s="95">
        <f>INDEX(技能效果!H:H,MATCH(技能效果等级!B1557,技能效果!B:B,0))</f>
        <v>1009</v>
      </c>
      <c r="G1557" s="95">
        <f>IF(INDEX(技能效果!K:K,MATCH(B1557,技能效果!B:B,0))=0,INDEX(技能效果!I:I,MATCH(技能效果等级!B1557,技能效果!B:B,0)),INDEX(技能效果!I:I,MATCH(技能效果等级!B1557,技能效果!B:B,0))*VLOOKUP(E1557,技能数值计算!$C$19:$D$28,2,FALSE))</f>
        <v>1</v>
      </c>
      <c r="H1557" s="95">
        <f>INDEX(技能效果!J:J,MATCH(技能效果等级!B1557,技能效果!B:B,0))</f>
        <v>0</v>
      </c>
      <c r="I1557" s="97"/>
      <c r="J1557" s="97"/>
      <c r="K1557" s="97"/>
      <c r="L1557" s="97"/>
      <c r="M1557" s="97"/>
      <c r="N1557" s="96" t="str">
        <f>IF(INDEX(技能效果!L:L,MATCH(技能效果等级!B1557,技能效果!B:B,0))="","",INDEX(技能效果!L:L,MATCH(技能效果等级!B1557,技能效果!B:B,0)))</f>
        <v/>
      </c>
      <c r="O1557" s="95">
        <f>IF(INDEX(技能效果!N:N,MATCH(B1557,技能效果!B:B,0))=0,INDEX(技能效果!M:M,MATCH(技能效果等级!B1557,技能效果!B:B,0)),INDEX(技能效果!M:M,MATCH(技能效果等级!B1557,技能效果!B:B,0))*VLOOKUP(E1557,技能数值计算!$C$19:$D$28,2,FALSE))</f>
        <v>0</v>
      </c>
      <c r="P1557" s="97"/>
      <c r="Q1557" s="97"/>
      <c r="R1557" s="95" t="str">
        <f>IF(INDEX(技能效果!O:O,MATCH(技能效果等级!B1557,技能效果!B:B,0))="","",INDEX(技能效果!O:O,MATCH(技能效果等级!B1557,技能效果!B:B,0)))</f>
        <v/>
      </c>
      <c r="S1557" s="97"/>
      <c r="T1557" s="97"/>
      <c r="U1557" s="97"/>
      <c r="V1557" s="96" t="str">
        <f>IF(INDEX(技能效果!AF:AF,MATCH(技能效果等级!B1557,技能效果!B:B,0))="","",INDEX(技能效果!AF:AF,MATCH(技能效果等级!B1557,技能效果!B:B,0)))</f>
        <v>如果技能击杀了敌人，其余所有敌人承担x%溢出伤害</v>
      </c>
      <c r="W1557" s="95">
        <f t="shared" si="22"/>
        <v>146</v>
      </c>
      <c r="X1557" s="97"/>
      <c r="Y1557" s="97"/>
    </row>
    <row r="1558" spans="1:25" ht="16.5" x14ac:dyDescent="0.2">
      <c r="A1558" s="62">
        <v>1555</v>
      </c>
      <c r="B1558" s="95">
        <f>INDEX(技能效果!B:B,MATCH(技能效果等级!W1558,技能效果!AE:AE,0))</f>
        <v>130300621</v>
      </c>
      <c r="C1558" s="95" t="str">
        <f>INDEX(技能效果!C:C,MATCH(技能效果等级!B1558,技能效果!B:B,0))</f>
        <v>项羽满星效果</v>
      </c>
      <c r="D1558" s="96" t="s">
        <v>873</v>
      </c>
      <c r="E1558" s="95">
        <v>1</v>
      </c>
      <c r="F1558" s="95">
        <f>INDEX(技能效果!H:H,MATCH(技能效果等级!B1558,技能效果!B:B,0))</f>
        <v>4008</v>
      </c>
      <c r="G1558" s="95">
        <f>IF(INDEX(技能效果!K:K,MATCH(B1558,技能效果!B:B,0))=0,INDEX(技能效果!I:I,MATCH(技能效果等级!B1558,技能效果!B:B,0)),INDEX(技能效果!I:I,MATCH(技能效果等级!B1558,技能效果!B:B,0))*VLOOKUP(E1558,技能数值计算!$C$19:$D$28,2,FALSE))</f>
        <v>0</v>
      </c>
      <c r="H1558" s="95">
        <f>INDEX(技能效果!J:J,MATCH(技能效果等级!B1558,技能效果!B:B,0))</f>
        <v>0</v>
      </c>
      <c r="I1558" s="97"/>
      <c r="J1558" s="97"/>
      <c r="K1558" s="97"/>
      <c r="L1558" s="97"/>
      <c r="M1558" s="97"/>
      <c r="N1558" s="96">
        <f>IF(INDEX(技能效果!L:L,MATCH(技能效果等级!B1558,技能效果!B:B,0))="","",INDEX(技能效果!L:L,MATCH(技能效果等级!B1558,技能效果!B:B,0)))</f>
        <v>107</v>
      </c>
      <c r="O1558" s="95">
        <f>IF(INDEX(技能效果!N:N,MATCH(B1558,技能效果!B:B,0))=0,INDEX(技能效果!M:M,MATCH(技能效果等级!B1558,技能效果!B:B,0)),INDEX(技能效果!M:M,MATCH(技能效果等级!B1558,技能效果!B:B,0))*VLOOKUP(E1558,技能数值计算!$C$19:$D$28,2,FALSE))</f>
        <v>0.7</v>
      </c>
      <c r="P1558" s="97"/>
      <c r="Q1558" s="97"/>
      <c r="R1558" s="95" t="str">
        <f>IF(INDEX(技能效果!O:O,MATCH(技能效果等级!B1558,技能效果!B:B,0))="","",INDEX(技能效果!O:O,MATCH(技能效果等级!B1558,技能效果!B:B,0)))</f>
        <v/>
      </c>
      <c r="S1558" s="97"/>
      <c r="T1558" s="97"/>
      <c r="U1558" s="97"/>
      <c r="V1558" s="96" t="str">
        <f>IF(INDEX(技能效果!AF:AF,MATCH(技能效果等级!B1558,技能效果!B:B,0))="","",INDEX(技能效果!AF:AF,MATCH(技能效果等级!B1558,技能效果!B:B,0)))</f>
        <v/>
      </c>
      <c r="W1558" s="95">
        <f t="shared" si="22"/>
        <v>147</v>
      </c>
      <c r="X1558" s="97"/>
      <c r="Y1558" s="97"/>
    </row>
    <row r="1559" spans="1:25" ht="16.5" x14ac:dyDescent="0.2">
      <c r="A1559" s="62">
        <v>1556</v>
      </c>
      <c r="B1559" s="95">
        <f>INDEX(技能效果!B:B,MATCH(技能效果等级!W1559,技能效果!AE:AE,0))</f>
        <v>130300621</v>
      </c>
      <c r="C1559" s="95" t="str">
        <f>INDEX(技能效果!C:C,MATCH(技能效果等级!B1559,技能效果!B:B,0))</f>
        <v>项羽满星效果</v>
      </c>
      <c r="D1559" s="96" t="s">
        <v>873</v>
      </c>
      <c r="E1559" s="95">
        <v>2</v>
      </c>
      <c r="F1559" s="95">
        <f>INDEX(技能效果!H:H,MATCH(技能效果等级!B1559,技能效果!B:B,0))</f>
        <v>4008</v>
      </c>
      <c r="G1559" s="95">
        <f>IF(INDEX(技能效果!K:K,MATCH(B1559,技能效果!B:B,0))=0,INDEX(技能效果!I:I,MATCH(技能效果等级!B1559,技能效果!B:B,0)),INDEX(技能效果!I:I,MATCH(技能效果等级!B1559,技能效果!B:B,0))*VLOOKUP(E1559,技能数值计算!$C$19:$D$28,2,FALSE))</f>
        <v>0</v>
      </c>
      <c r="H1559" s="95">
        <f>INDEX(技能效果!J:J,MATCH(技能效果等级!B1559,技能效果!B:B,0))</f>
        <v>0</v>
      </c>
      <c r="I1559" s="97"/>
      <c r="J1559" s="97"/>
      <c r="K1559" s="97"/>
      <c r="L1559" s="97"/>
      <c r="M1559" s="97"/>
      <c r="N1559" s="96">
        <f>IF(INDEX(技能效果!L:L,MATCH(技能效果等级!B1559,技能效果!B:B,0))="","",INDEX(技能效果!L:L,MATCH(技能效果等级!B1559,技能效果!B:B,0)))</f>
        <v>107</v>
      </c>
      <c r="O1559" s="95">
        <f>IF(INDEX(技能效果!N:N,MATCH(B1559,技能效果!B:B,0))=0,INDEX(技能效果!M:M,MATCH(技能效果等级!B1559,技能效果!B:B,0)),INDEX(技能效果!M:M,MATCH(技能效果等级!B1559,技能效果!B:B,0))*VLOOKUP(E1559,技能数值计算!$C$19:$D$28,2,FALSE))</f>
        <v>0.7</v>
      </c>
      <c r="P1559" s="97"/>
      <c r="Q1559" s="97"/>
      <c r="R1559" s="95" t="str">
        <f>IF(INDEX(技能效果!O:O,MATCH(技能效果等级!B1559,技能效果!B:B,0))="","",INDEX(技能效果!O:O,MATCH(技能效果等级!B1559,技能效果!B:B,0)))</f>
        <v/>
      </c>
      <c r="S1559" s="97"/>
      <c r="T1559" s="97"/>
      <c r="U1559" s="97"/>
      <c r="V1559" s="96" t="str">
        <f>IF(INDEX(技能效果!AF:AF,MATCH(技能效果等级!B1559,技能效果!B:B,0))="","",INDEX(技能效果!AF:AF,MATCH(技能效果等级!B1559,技能效果!B:B,0)))</f>
        <v/>
      </c>
      <c r="W1559" s="95">
        <f t="shared" si="22"/>
        <v>147</v>
      </c>
      <c r="X1559" s="97"/>
      <c r="Y1559" s="97"/>
    </row>
    <row r="1560" spans="1:25" ht="16.5" x14ac:dyDescent="0.2">
      <c r="A1560" s="62">
        <v>1557</v>
      </c>
      <c r="B1560" s="95">
        <f>INDEX(技能效果!B:B,MATCH(技能效果等级!W1560,技能效果!AE:AE,0))</f>
        <v>130300621</v>
      </c>
      <c r="C1560" s="95" t="str">
        <f>INDEX(技能效果!C:C,MATCH(技能效果等级!B1560,技能效果!B:B,0))</f>
        <v>项羽满星效果</v>
      </c>
      <c r="D1560" s="96" t="s">
        <v>873</v>
      </c>
      <c r="E1560" s="95">
        <v>3</v>
      </c>
      <c r="F1560" s="95">
        <f>INDEX(技能效果!H:H,MATCH(技能效果等级!B1560,技能效果!B:B,0))</f>
        <v>4008</v>
      </c>
      <c r="G1560" s="95">
        <f>IF(INDEX(技能效果!K:K,MATCH(B1560,技能效果!B:B,0))=0,INDEX(技能效果!I:I,MATCH(技能效果等级!B1560,技能效果!B:B,0)),INDEX(技能效果!I:I,MATCH(技能效果等级!B1560,技能效果!B:B,0))*VLOOKUP(E1560,技能数值计算!$C$19:$D$28,2,FALSE))</f>
        <v>0</v>
      </c>
      <c r="H1560" s="95">
        <f>INDEX(技能效果!J:J,MATCH(技能效果等级!B1560,技能效果!B:B,0))</f>
        <v>0</v>
      </c>
      <c r="I1560" s="97"/>
      <c r="J1560" s="97"/>
      <c r="K1560" s="97"/>
      <c r="L1560" s="97"/>
      <c r="M1560" s="97"/>
      <c r="N1560" s="96">
        <f>IF(INDEX(技能效果!L:L,MATCH(技能效果等级!B1560,技能效果!B:B,0))="","",INDEX(技能效果!L:L,MATCH(技能效果等级!B1560,技能效果!B:B,0)))</f>
        <v>107</v>
      </c>
      <c r="O1560" s="95">
        <f>IF(INDEX(技能效果!N:N,MATCH(B1560,技能效果!B:B,0))=0,INDEX(技能效果!M:M,MATCH(技能效果等级!B1560,技能效果!B:B,0)),INDEX(技能效果!M:M,MATCH(技能效果等级!B1560,技能效果!B:B,0))*VLOOKUP(E1560,技能数值计算!$C$19:$D$28,2,FALSE))</f>
        <v>0.7</v>
      </c>
      <c r="P1560" s="97"/>
      <c r="Q1560" s="97"/>
      <c r="R1560" s="95" t="str">
        <f>IF(INDEX(技能效果!O:O,MATCH(技能效果等级!B1560,技能效果!B:B,0))="","",INDEX(技能效果!O:O,MATCH(技能效果等级!B1560,技能效果!B:B,0)))</f>
        <v/>
      </c>
      <c r="S1560" s="97"/>
      <c r="T1560" s="97"/>
      <c r="U1560" s="97"/>
      <c r="V1560" s="96" t="str">
        <f>IF(INDEX(技能效果!AF:AF,MATCH(技能效果等级!B1560,技能效果!B:B,0))="","",INDEX(技能效果!AF:AF,MATCH(技能效果等级!B1560,技能效果!B:B,0)))</f>
        <v/>
      </c>
      <c r="W1560" s="95">
        <f t="shared" si="22"/>
        <v>147</v>
      </c>
      <c r="X1560" s="97"/>
      <c r="Y1560" s="97"/>
    </row>
    <row r="1561" spans="1:25" ht="16.5" x14ac:dyDescent="0.2">
      <c r="A1561" s="62">
        <v>1558</v>
      </c>
      <c r="B1561" s="95">
        <f>INDEX(技能效果!B:B,MATCH(技能效果等级!W1561,技能效果!AE:AE,0))</f>
        <v>130300621</v>
      </c>
      <c r="C1561" s="95" t="str">
        <f>INDEX(技能效果!C:C,MATCH(技能效果等级!B1561,技能效果!B:B,0))</f>
        <v>项羽满星效果</v>
      </c>
      <c r="D1561" s="96" t="s">
        <v>873</v>
      </c>
      <c r="E1561" s="95">
        <v>4</v>
      </c>
      <c r="F1561" s="95">
        <f>INDEX(技能效果!H:H,MATCH(技能效果等级!B1561,技能效果!B:B,0))</f>
        <v>4008</v>
      </c>
      <c r="G1561" s="95">
        <f>IF(INDEX(技能效果!K:K,MATCH(B1561,技能效果!B:B,0))=0,INDEX(技能效果!I:I,MATCH(技能效果等级!B1561,技能效果!B:B,0)),INDEX(技能效果!I:I,MATCH(技能效果等级!B1561,技能效果!B:B,0))*VLOOKUP(E1561,技能数值计算!$C$19:$D$28,2,FALSE))</f>
        <v>0</v>
      </c>
      <c r="H1561" s="95">
        <f>INDEX(技能效果!J:J,MATCH(技能效果等级!B1561,技能效果!B:B,0))</f>
        <v>0</v>
      </c>
      <c r="I1561" s="97"/>
      <c r="J1561" s="97"/>
      <c r="K1561" s="97"/>
      <c r="L1561" s="97"/>
      <c r="M1561" s="97"/>
      <c r="N1561" s="96">
        <f>IF(INDEX(技能效果!L:L,MATCH(技能效果等级!B1561,技能效果!B:B,0))="","",INDEX(技能效果!L:L,MATCH(技能效果等级!B1561,技能效果!B:B,0)))</f>
        <v>107</v>
      </c>
      <c r="O1561" s="95">
        <f>IF(INDEX(技能效果!N:N,MATCH(B1561,技能效果!B:B,0))=0,INDEX(技能效果!M:M,MATCH(技能效果等级!B1561,技能效果!B:B,0)),INDEX(技能效果!M:M,MATCH(技能效果等级!B1561,技能效果!B:B,0))*VLOOKUP(E1561,技能数值计算!$C$19:$D$28,2,FALSE))</f>
        <v>0.7</v>
      </c>
      <c r="P1561" s="97"/>
      <c r="Q1561" s="97"/>
      <c r="R1561" s="95" t="str">
        <f>IF(INDEX(技能效果!O:O,MATCH(技能效果等级!B1561,技能效果!B:B,0))="","",INDEX(技能效果!O:O,MATCH(技能效果等级!B1561,技能效果!B:B,0)))</f>
        <v/>
      </c>
      <c r="S1561" s="97"/>
      <c r="T1561" s="97"/>
      <c r="U1561" s="97"/>
      <c r="V1561" s="96" t="str">
        <f>IF(INDEX(技能效果!AF:AF,MATCH(技能效果等级!B1561,技能效果!B:B,0))="","",INDEX(技能效果!AF:AF,MATCH(技能效果等级!B1561,技能效果!B:B,0)))</f>
        <v/>
      </c>
      <c r="W1561" s="95">
        <f t="shared" si="22"/>
        <v>147</v>
      </c>
      <c r="X1561" s="97"/>
      <c r="Y1561" s="97"/>
    </row>
    <row r="1562" spans="1:25" ht="16.5" x14ac:dyDescent="0.2">
      <c r="A1562" s="62">
        <v>1559</v>
      </c>
      <c r="B1562" s="95">
        <f>INDEX(技能效果!B:B,MATCH(技能效果等级!W1562,技能效果!AE:AE,0))</f>
        <v>130300621</v>
      </c>
      <c r="C1562" s="95" t="str">
        <f>INDEX(技能效果!C:C,MATCH(技能效果等级!B1562,技能效果!B:B,0))</f>
        <v>项羽满星效果</v>
      </c>
      <c r="D1562" s="96" t="s">
        <v>873</v>
      </c>
      <c r="E1562" s="95">
        <v>5</v>
      </c>
      <c r="F1562" s="95">
        <f>INDEX(技能效果!H:H,MATCH(技能效果等级!B1562,技能效果!B:B,0))</f>
        <v>4008</v>
      </c>
      <c r="G1562" s="95">
        <f>IF(INDEX(技能效果!K:K,MATCH(B1562,技能效果!B:B,0))=0,INDEX(技能效果!I:I,MATCH(技能效果等级!B1562,技能效果!B:B,0)),INDEX(技能效果!I:I,MATCH(技能效果等级!B1562,技能效果!B:B,0))*VLOOKUP(E1562,技能数值计算!$C$19:$D$28,2,FALSE))</f>
        <v>0</v>
      </c>
      <c r="H1562" s="95">
        <f>INDEX(技能效果!J:J,MATCH(技能效果等级!B1562,技能效果!B:B,0))</f>
        <v>0</v>
      </c>
      <c r="I1562" s="97"/>
      <c r="J1562" s="97"/>
      <c r="K1562" s="97"/>
      <c r="L1562" s="97"/>
      <c r="M1562" s="97"/>
      <c r="N1562" s="96">
        <f>IF(INDEX(技能效果!L:L,MATCH(技能效果等级!B1562,技能效果!B:B,0))="","",INDEX(技能效果!L:L,MATCH(技能效果等级!B1562,技能效果!B:B,0)))</f>
        <v>107</v>
      </c>
      <c r="O1562" s="95">
        <f>IF(INDEX(技能效果!N:N,MATCH(B1562,技能效果!B:B,0))=0,INDEX(技能效果!M:M,MATCH(技能效果等级!B1562,技能效果!B:B,0)),INDEX(技能效果!M:M,MATCH(技能效果等级!B1562,技能效果!B:B,0))*VLOOKUP(E1562,技能数值计算!$C$19:$D$28,2,FALSE))</f>
        <v>0.7</v>
      </c>
      <c r="P1562" s="97"/>
      <c r="Q1562" s="97"/>
      <c r="R1562" s="95" t="str">
        <f>IF(INDEX(技能效果!O:O,MATCH(技能效果等级!B1562,技能效果!B:B,0))="","",INDEX(技能效果!O:O,MATCH(技能效果等级!B1562,技能效果!B:B,0)))</f>
        <v/>
      </c>
      <c r="S1562" s="97"/>
      <c r="T1562" s="97"/>
      <c r="U1562" s="97"/>
      <c r="V1562" s="96" t="str">
        <f>IF(INDEX(技能效果!AF:AF,MATCH(技能效果等级!B1562,技能效果!B:B,0))="","",INDEX(技能效果!AF:AF,MATCH(技能效果等级!B1562,技能效果!B:B,0)))</f>
        <v/>
      </c>
      <c r="W1562" s="95">
        <f t="shared" si="22"/>
        <v>147</v>
      </c>
      <c r="X1562" s="97"/>
      <c r="Y1562" s="97"/>
    </row>
    <row r="1563" spans="1:25" ht="16.5" x14ac:dyDescent="0.2">
      <c r="A1563" s="62">
        <v>1560</v>
      </c>
      <c r="B1563" s="95">
        <f>INDEX(技能效果!B:B,MATCH(技能效果等级!W1563,技能效果!AE:AE,0))</f>
        <v>130300621</v>
      </c>
      <c r="C1563" s="95" t="str">
        <f>INDEX(技能效果!C:C,MATCH(技能效果等级!B1563,技能效果!B:B,0))</f>
        <v>项羽满星效果</v>
      </c>
      <c r="D1563" s="96" t="s">
        <v>873</v>
      </c>
      <c r="E1563" s="95">
        <v>6</v>
      </c>
      <c r="F1563" s="95">
        <f>INDEX(技能效果!H:H,MATCH(技能效果等级!B1563,技能效果!B:B,0))</f>
        <v>4008</v>
      </c>
      <c r="G1563" s="95">
        <f>IF(INDEX(技能效果!K:K,MATCH(B1563,技能效果!B:B,0))=0,INDEX(技能效果!I:I,MATCH(技能效果等级!B1563,技能效果!B:B,0)),INDEX(技能效果!I:I,MATCH(技能效果等级!B1563,技能效果!B:B,0))*VLOOKUP(E1563,技能数值计算!$C$19:$D$28,2,FALSE))</f>
        <v>0</v>
      </c>
      <c r="H1563" s="95">
        <f>INDEX(技能效果!J:J,MATCH(技能效果等级!B1563,技能效果!B:B,0))</f>
        <v>0</v>
      </c>
      <c r="I1563" s="97"/>
      <c r="J1563" s="97"/>
      <c r="K1563" s="97"/>
      <c r="L1563" s="97"/>
      <c r="M1563" s="97"/>
      <c r="N1563" s="96">
        <f>IF(INDEX(技能效果!L:L,MATCH(技能效果等级!B1563,技能效果!B:B,0))="","",INDEX(技能效果!L:L,MATCH(技能效果等级!B1563,技能效果!B:B,0)))</f>
        <v>107</v>
      </c>
      <c r="O1563" s="95">
        <f>IF(INDEX(技能效果!N:N,MATCH(B1563,技能效果!B:B,0))=0,INDEX(技能效果!M:M,MATCH(技能效果等级!B1563,技能效果!B:B,0)),INDEX(技能效果!M:M,MATCH(技能效果等级!B1563,技能效果!B:B,0))*VLOOKUP(E1563,技能数值计算!$C$19:$D$28,2,FALSE))</f>
        <v>0.7</v>
      </c>
      <c r="P1563" s="97"/>
      <c r="Q1563" s="97"/>
      <c r="R1563" s="95" t="str">
        <f>IF(INDEX(技能效果!O:O,MATCH(技能效果等级!B1563,技能效果!B:B,0))="","",INDEX(技能效果!O:O,MATCH(技能效果等级!B1563,技能效果!B:B,0)))</f>
        <v/>
      </c>
      <c r="S1563" s="97"/>
      <c r="T1563" s="97"/>
      <c r="U1563" s="97"/>
      <c r="V1563" s="96" t="str">
        <f>IF(INDEX(技能效果!AF:AF,MATCH(技能效果等级!B1563,技能效果!B:B,0))="","",INDEX(技能效果!AF:AF,MATCH(技能效果等级!B1563,技能效果!B:B,0)))</f>
        <v/>
      </c>
      <c r="W1563" s="95">
        <f t="shared" si="22"/>
        <v>147</v>
      </c>
      <c r="X1563" s="97"/>
      <c r="Y1563" s="97"/>
    </row>
    <row r="1564" spans="1:25" ht="16.5" x14ac:dyDescent="0.2">
      <c r="A1564" s="62">
        <v>1561</v>
      </c>
      <c r="B1564" s="95">
        <f>INDEX(技能效果!B:B,MATCH(技能效果等级!W1564,技能效果!AE:AE,0))</f>
        <v>130300621</v>
      </c>
      <c r="C1564" s="95" t="str">
        <f>INDEX(技能效果!C:C,MATCH(技能效果等级!B1564,技能效果!B:B,0))</f>
        <v>项羽满星效果</v>
      </c>
      <c r="D1564" s="96" t="s">
        <v>873</v>
      </c>
      <c r="E1564" s="95">
        <v>7</v>
      </c>
      <c r="F1564" s="95">
        <f>INDEX(技能效果!H:H,MATCH(技能效果等级!B1564,技能效果!B:B,0))</f>
        <v>4008</v>
      </c>
      <c r="G1564" s="95">
        <f>IF(INDEX(技能效果!K:K,MATCH(B1564,技能效果!B:B,0))=0,INDEX(技能效果!I:I,MATCH(技能效果等级!B1564,技能效果!B:B,0)),INDEX(技能效果!I:I,MATCH(技能效果等级!B1564,技能效果!B:B,0))*VLOOKUP(E1564,技能数值计算!$C$19:$D$28,2,FALSE))</f>
        <v>0</v>
      </c>
      <c r="H1564" s="95">
        <f>INDEX(技能效果!J:J,MATCH(技能效果等级!B1564,技能效果!B:B,0))</f>
        <v>0</v>
      </c>
      <c r="I1564" s="97"/>
      <c r="J1564" s="97"/>
      <c r="K1564" s="97"/>
      <c r="L1564" s="97"/>
      <c r="M1564" s="97"/>
      <c r="N1564" s="96">
        <f>IF(INDEX(技能效果!L:L,MATCH(技能效果等级!B1564,技能效果!B:B,0))="","",INDEX(技能效果!L:L,MATCH(技能效果等级!B1564,技能效果!B:B,0)))</f>
        <v>107</v>
      </c>
      <c r="O1564" s="95">
        <f>IF(INDEX(技能效果!N:N,MATCH(B1564,技能效果!B:B,0))=0,INDEX(技能效果!M:M,MATCH(技能效果等级!B1564,技能效果!B:B,0)),INDEX(技能效果!M:M,MATCH(技能效果等级!B1564,技能效果!B:B,0))*VLOOKUP(E1564,技能数值计算!$C$19:$D$28,2,FALSE))</f>
        <v>0.7</v>
      </c>
      <c r="P1564" s="97"/>
      <c r="Q1564" s="97"/>
      <c r="R1564" s="95" t="str">
        <f>IF(INDEX(技能效果!O:O,MATCH(技能效果等级!B1564,技能效果!B:B,0))="","",INDEX(技能效果!O:O,MATCH(技能效果等级!B1564,技能效果!B:B,0)))</f>
        <v/>
      </c>
      <c r="S1564" s="97"/>
      <c r="T1564" s="97"/>
      <c r="U1564" s="97"/>
      <c r="V1564" s="96" t="str">
        <f>IF(INDEX(技能效果!AF:AF,MATCH(技能效果等级!B1564,技能效果!B:B,0))="","",INDEX(技能效果!AF:AF,MATCH(技能效果等级!B1564,技能效果!B:B,0)))</f>
        <v/>
      </c>
      <c r="W1564" s="95">
        <f t="shared" si="22"/>
        <v>147</v>
      </c>
      <c r="X1564" s="97"/>
      <c r="Y1564" s="97"/>
    </row>
    <row r="1565" spans="1:25" ht="16.5" x14ac:dyDescent="0.2">
      <c r="A1565" s="62">
        <v>1562</v>
      </c>
      <c r="B1565" s="95">
        <f>INDEX(技能效果!B:B,MATCH(技能效果等级!W1565,技能效果!AE:AE,0))</f>
        <v>130300621</v>
      </c>
      <c r="C1565" s="95" t="str">
        <f>INDEX(技能效果!C:C,MATCH(技能效果等级!B1565,技能效果!B:B,0))</f>
        <v>项羽满星效果</v>
      </c>
      <c r="D1565" s="96" t="s">
        <v>873</v>
      </c>
      <c r="E1565" s="95">
        <v>8</v>
      </c>
      <c r="F1565" s="95">
        <f>INDEX(技能效果!H:H,MATCH(技能效果等级!B1565,技能效果!B:B,0))</f>
        <v>4008</v>
      </c>
      <c r="G1565" s="95">
        <f>IF(INDEX(技能效果!K:K,MATCH(B1565,技能效果!B:B,0))=0,INDEX(技能效果!I:I,MATCH(技能效果等级!B1565,技能效果!B:B,0)),INDEX(技能效果!I:I,MATCH(技能效果等级!B1565,技能效果!B:B,0))*VLOOKUP(E1565,技能数值计算!$C$19:$D$28,2,FALSE))</f>
        <v>0</v>
      </c>
      <c r="H1565" s="95">
        <f>INDEX(技能效果!J:J,MATCH(技能效果等级!B1565,技能效果!B:B,0))</f>
        <v>0</v>
      </c>
      <c r="I1565" s="97"/>
      <c r="J1565" s="97"/>
      <c r="K1565" s="97"/>
      <c r="L1565" s="97"/>
      <c r="M1565" s="97"/>
      <c r="N1565" s="96">
        <f>IF(INDEX(技能效果!L:L,MATCH(技能效果等级!B1565,技能效果!B:B,0))="","",INDEX(技能效果!L:L,MATCH(技能效果等级!B1565,技能效果!B:B,0)))</f>
        <v>107</v>
      </c>
      <c r="O1565" s="95">
        <f>IF(INDEX(技能效果!N:N,MATCH(B1565,技能效果!B:B,0))=0,INDEX(技能效果!M:M,MATCH(技能效果等级!B1565,技能效果!B:B,0)),INDEX(技能效果!M:M,MATCH(技能效果等级!B1565,技能效果!B:B,0))*VLOOKUP(E1565,技能数值计算!$C$19:$D$28,2,FALSE))</f>
        <v>0.7</v>
      </c>
      <c r="P1565" s="97"/>
      <c r="Q1565" s="97"/>
      <c r="R1565" s="95" t="str">
        <f>IF(INDEX(技能效果!O:O,MATCH(技能效果等级!B1565,技能效果!B:B,0))="","",INDEX(技能效果!O:O,MATCH(技能效果等级!B1565,技能效果!B:B,0)))</f>
        <v/>
      </c>
      <c r="S1565" s="97"/>
      <c r="T1565" s="97"/>
      <c r="U1565" s="97"/>
      <c r="V1565" s="96" t="str">
        <f>IF(INDEX(技能效果!AF:AF,MATCH(技能效果等级!B1565,技能效果!B:B,0))="","",INDEX(技能效果!AF:AF,MATCH(技能效果等级!B1565,技能效果!B:B,0)))</f>
        <v/>
      </c>
      <c r="W1565" s="95">
        <f t="shared" si="22"/>
        <v>147</v>
      </c>
      <c r="X1565" s="97"/>
      <c r="Y1565" s="97"/>
    </row>
    <row r="1566" spans="1:25" ht="16.5" x14ac:dyDescent="0.2">
      <c r="A1566" s="62">
        <v>1563</v>
      </c>
      <c r="B1566" s="95">
        <f>INDEX(技能效果!B:B,MATCH(技能效果等级!W1566,技能效果!AE:AE,0))</f>
        <v>130300621</v>
      </c>
      <c r="C1566" s="95" t="str">
        <f>INDEX(技能效果!C:C,MATCH(技能效果等级!B1566,技能效果!B:B,0))</f>
        <v>项羽满星效果</v>
      </c>
      <c r="D1566" s="96" t="s">
        <v>873</v>
      </c>
      <c r="E1566" s="95">
        <v>9</v>
      </c>
      <c r="F1566" s="95">
        <f>INDEX(技能效果!H:H,MATCH(技能效果等级!B1566,技能效果!B:B,0))</f>
        <v>4008</v>
      </c>
      <c r="G1566" s="95">
        <f>IF(INDEX(技能效果!K:K,MATCH(B1566,技能效果!B:B,0))=0,INDEX(技能效果!I:I,MATCH(技能效果等级!B1566,技能效果!B:B,0)),INDEX(技能效果!I:I,MATCH(技能效果等级!B1566,技能效果!B:B,0))*VLOOKUP(E1566,技能数值计算!$C$19:$D$28,2,FALSE))</f>
        <v>0</v>
      </c>
      <c r="H1566" s="95">
        <f>INDEX(技能效果!J:J,MATCH(技能效果等级!B1566,技能效果!B:B,0))</f>
        <v>0</v>
      </c>
      <c r="I1566" s="97"/>
      <c r="J1566" s="97"/>
      <c r="K1566" s="97"/>
      <c r="L1566" s="97"/>
      <c r="M1566" s="97"/>
      <c r="N1566" s="96">
        <f>IF(INDEX(技能效果!L:L,MATCH(技能效果等级!B1566,技能效果!B:B,0))="","",INDEX(技能效果!L:L,MATCH(技能效果等级!B1566,技能效果!B:B,0)))</f>
        <v>107</v>
      </c>
      <c r="O1566" s="95">
        <f>IF(INDEX(技能效果!N:N,MATCH(B1566,技能效果!B:B,0))=0,INDEX(技能效果!M:M,MATCH(技能效果等级!B1566,技能效果!B:B,0)),INDEX(技能效果!M:M,MATCH(技能效果等级!B1566,技能效果!B:B,0))*VLOOKUP(E1566,技能数值计算!$C$19:$D$28,2,FALSE))</f>
        <v>0.7</v>
      </c>
      <c r="P1566" s="97"/>
      <c r="Q1566" s="97"/>
      <c r="R1566" s="95" t="str">
        <f>IF(INDEX(技能效果!O:O,MATCH(技能效果等级!B1566,技能效果!B:B,0))="","",INDEX(技能效果!O:O,MATCH(技能效果等级!B1566,技能效果!B:B,0)))</f>
        <v/>
      </c>
      <c r="S1566" s="97"/>
      <c r="T1566" s="97"/>
      <c r="U1566" s="97"/>
      <c r="V1566" s="96" t="str">
        <f>IF(INDEX(技能效果!AF:AF,MATCH(技能效果等级!B1566,技能效果!B:B,0))="","",INDEX(技能效果!AF:AF,MATCH(技能效果等级!B1566,技能效果!B:B,0)))</f>
        <v/>
      </c>
      <c r="W1566" s="95">
        <f t="shared" si="22"/>
        <v>147</v>
      </c>
      <c r="X1566" s="97"/>
      <c r="Y1566" s="97"/>
    </row>
    <row r="1567" spans="1:25" ht="16.5" x14ac:dyDescent="0.2">
      <c r="A1567" s="62">
        <v>1564</v>
      </c>
      <c r="B1567" s="95">
        <f>INDEX(技能效果!B:B,MATCH(技能效果等级!W1567,技能效果!AE:AE,0))</f>
        <v>130300621</v>
      </c>
      <c r="C1567" s="95" t="str">
        <f>INDEX(技能效果!C:C,MATCH(技能效果等级!B1567,技能效果!B:B,0))</f>
        <v>项羽满星效果</v>
      </c>
      <c r="D1567" s="96" t="s">
        <v>873</v>
      </c>
      <c r="E1567" s="95">
        <v>10</v>
      </c>
      <c r="F1567" s="95">
        <f>INDEX(技能效果!H:H,MATCH(技能效果等级!B1567,技能效果!B:B,0))</f>
        <v>4008</v>
      </c>
      <c r="G1567" s="95">
        <f>IF(INDEX(技能效果!K:K,MATCH(B1567,技能效果!B:B,0))=0,INDEX(技能效果!I:I,MATCH(技能效果等级!B1567,技能效果!B:B,0)),INDEX(技能效果!I:I,MATCH(技能效果等级!B1567,技能效果!B:B,0))*VLOOKUP(E1567,技能数值计算!$C$19:$D$28,2,FALSE))</f>
        <v>0</v>
      </c>
      <c r="H1567" s="95">
        <f>INDEX(技能效果!J:J,MATCH(技能效果等级!B1567,技能效果!B:B,0))</f>
        <v>0</v>
      </c>
      <c r="I1567" s="97"/>
      <c r="J1567" s="97"/>
      <c r="K1567" s="97"/>
      <c r="L1567" s="97"/>
      <c r="M1567" s="97"/>
      <c r="N1567" s="96">
        <f>IF(INDEX(技能效果!L:L,MATCH(技能效果等级!B1567,技能效果!B:B,0))="","",INDEX(技能效果!L:L,MATCH(技能效果等级!B1567,技能效果!B:B,0)))</f>
        <v>107</v>
      </c>
      <c r="O1567" s="95">
        <f>IF(INDEX(技能效果!N:N,MATCH(B1567,技能效果!B:B,0))=0,INDEX(技能效果!M:M,MATCH(技能效果等级!B1567,技能效果!B:B,0)),INDEX(技能效果!M:M,MATCH(技能效果等级!B1567,技能效果!B:B,0))*VLOOKUP(E1567,技能数值计算!$C$19:$D$28,2,FALSE))</f>
        <v>0.7</v>
      </c>
      <c r="P1567" s="97"/>
      <c r="Q1567" s="97"/>
      <c r="R1567" s="95" t="str">
        <f>IF(INDEX(技能效果!O:O,MATCH(技能效果等级!B1567,技能效果!B:B,0))="","",INDEX(技能效果!O:O,MATCH(技能效果等级!B1567,技能效果!B:B,0)))</f>
        <v/>
      </c>
      <c r="S1567" s="97"/>
      <c r="T1567" s="97"/>
      <c r="U1567" s="97"/>
      <c r="V1567" s="96" t="str">
        <f>IF(INDEX(技能效果!AF:AF,MATCH(技能效果等级!B1567,技能效果!B:B,0))="","",INDEX(技能效果!AF:AF,MATCH(技能效果等级!B1567,技能效果!B:B,0)))</f>
        <v/>
      </c>
      <c r="W1567" s="95">
        <f t="shared" si="22"/>
        <v>147</v>
      </c>
      <c r="X1567" s="97"/>
      <c r="Y1567" s="97"/>
    </row>
    <row r="1568" spans="1:25" ht="16.5" x14ac:dyDescent="0.2">
      <c r="A1568" s="62">
        <v>1565</v>
      </c>
      <c r="B1568" s="95">
        <f>INDEX(技能效果!B:B,MATCH(技能效果等级!W1568,技能效果!AE:AE,0))</f>
        <v>130300702</v>
      </c>
      <c r="C1568" s="95" t="str">
        <f>INDEX(技能效果!C:C,MATCH(技能效果等级!B1568,技能效果!B:B,0))</f>
        <v>天使缇娜技能禁锢</v>
      </c>
      <c r="D1568" s="96" t="s">
        <v>873</v>
      </c>
      <c r="E1568" s="95">
        <v>1</v>
      </c>
      <c r="F1568" s="95">
        <f>INDEX(技能效果!H:H,MATCH(技能效果等级!B1568,技能效果!B:B,0))</f>
        <v>4001</v>
      </c>
      <c r="G1568" s="95">
        <f>IF(INDEX(技能效果!K:K,MATCH(B1568,技能效果!B:B,0))=0,INDEX(技能效果!I:I,MATCH(技能效果等级!B1568,技能效果!B:B,0)),INDEX(技能效果!I:I,MATCH(技能效果等级!B1568,技能效果!B:B,0))*VLOOKUP(E1568,技能数值计算!$C$19:$D$28,2,FALSE))</f>
        <v>0</v>
      </c>
      <c r="H1568" s="95">
        <f>INDEX(技能效果!J:J,MATCH(技能效果等级!B1568,技能效果!B:B,0))</f>
        <v>0</v>
      </c>
      <c r="I1568" s="97"/>
      <c r="J1568" s="97"/>
      <c r="K1568" s="97"/>
      <c r="L1568" s="97"/>
      <c r="M1568" s="97"/>
      <c r="N1568" s="96" t="str">
        <f>IF(INDEX(技能效果!L:L,MATCH(技能效果等级!B1568,技能效果!B:B,0))="","",INDEX(技能效果!L:L,MATCH(技能效果等级!B1568,技能效果!B:B,0)))</f>
        <v/>
      </c>
      <c r="O1568" s="95">
        <f>IF(INDEX(技能效果!N:N,MATCH(B1568,技能效果!B:B,0))=0,INDEX(技能效果!M:M,MATCH(技能效果等级!B1568,技能效果!B:B,0)),INDEX(技能效果!M:M,MATCH(技能效果等级!B1568,技能效果!B:B,0))*VLOOKUP(E1568,技能数值计算!$C$19:$D$28,2,FALSE))</f>
        <v>0</v>
      </c>
      <c r="P1568" s="97"/>
      <c r="Q1568" s="97"/>
      <c r="R1568" s="95" t="str">
        <f>IF(INDEX(技能效果!O:O,MATCH(技能效果等级!B1568,技能效果!B:B,0))="","",INDEX(技能效果!O:O,MATCH(技能效果等级!B1568,技能效果!B:B,0)))</f>
        <v/>
      </c>
      <c r="S1568" s="97"/>
      <c r="T1568" s="97"/>
      <c r="U1568" s="97"/>
      <c r="V1568" s="96" t="str">
        <f>IF(INDEX(技能效果!AF:AF,MATCH(技能效果等级!B1568,技能效果!B:B,0))="","",INDEX(技能效果!AF:AF,MATCH(技能效果等级!B1568,技能效果!B:B,0)))</f>
        <v/>
      </c>
      <c r="W1568" s="95">
        <f t="shared" si="22"/>
        <v>148</v>
      </c>
      <c r="X1568" s="97"/>
      <c r="Y1568" s="97"/>
    </row>
    <row r="1569" spans="1:25" ht="16.5" x14ac:dyDescent="0.2">
      <c r="A1569" s="62">
        <v>1566</v>
      </c>
      <c r="B1569" s="95">
        <f>INDEX(技能效果!B:B,MATCH(技能效果等级!W1569,技能效果!AE:AE,0))</f>
        <v>130300702</v>
      </c>
      <c r="C1569" s="95" t="str">
        <f>INDEX(技能效果!C:C,MATCH(技能效果等级!B1569,技能效果!B:B,0))</f>
        <v>天使缇娜技能禁锢</v>
      </c>
      <c r="D1569" s="96" t="s">
        <v>873</v>
      </c>
      <c r="E1569" s="95">
        <v>2</v>
      </c>
      <c r="F1569" s="95">
        <f>INDEX(技能效果!H:H,MATCH(技能效果等级!B1569,技能效果!B:B,0))</f>
        <v>4001</v>
      </c>
      <c r="G1569" s="95">
        <f>IF(INDEX(技能效果!K:K,MATCH(B1569,技能效果!B:B,0))=0,INDEX(技能效果!I:I,MATCH(技能效果等级!B1569,技能效果!B:B,0)),INDEX(技能效果!I:I,MATCH(技能效果等级!B1569,技能效果!B:B,0))*VLOOKUP(E1569,技能数值计算!$C$19:$D$28,2,FALSE))</f>
        <v>0</v>
      </c>
      <c r="H1569" s="95">
        <f>INDEX(技能效果!J:J,MATCH(技能效果等级!B1569,技能效果!B:B,0))</f>
        <v>0</v>
      </c>
      <c r="I1569" s="97"/>
      <c r="J1569" s="97"/>
      <c r="K1569" s="97"/>
      <c r="L1569" s="97"/>
      <c r="M1569" s="97"/>
      <c r="N1569" s="96" t="str">
        <f>IF(INDEX(技能效果!L:L,MATCH(技能效果等级!B1569,技能效果!B:B,0))="","",INDEX(技能效果!L:L,MATCH(技能效果等级!B1569,技能效果!B:B,0)))</f>
        <v/>
      </c>
      <c r="O1569" s="95">
        <f>IF(INDEX(技能效果!N:N,MATCH(B1569,技能效果!B:B,0))=0,INDEX(技能效果!M:M,MATCH(技能效果等级!B1569,技能效果!B:B,0)),INDEX(技能效果!M:M,MATCH(技能效果等级!B1569,技能效果!B:B,0))*VLOOKUP(E1569,技能数值计算!$C$19:$D$28,2,FALSE))</f>
        <v>0</v>
      </c>
      <c r="P1569" s="97"/>
      <c r="Q1569" s="97"/>
      <c r="R1569" s="95" t="str">
        <f>IF(INDEX(技能效果!O:O,MATCH(技能效果等级!B1569,技能效果!B:B,0))="","",INDEX(技能效果!O:O,MATCH(技能效果等级!B1569,技能效果!B:B,0)))</f>
        <v/>
      </c>
      <c r="S1569" s="97"/>
      <c r="T1569" s="97"/>
      <c r="U1569" s="97"/>
      <c r="V1569" s="96" t="str">
        <f>IF(INDEX(技能效果!AF:AF,MATCH(技能效果等级!B1569,技能效果!B:B,0))="","",INDEX(技能效果!AF:AF,MATCH(技能效果等级!B1569,技能效果!B:B,0)))</f>
        <v/>
      </c>
      <c r="W1569" s="95">
        <f t="shared" si="22"/>
        <v>148</v>
      </c>
      <c r="X1569" s="97"/>
      <c r="Y1569" s="97"/>
    </row>
    <row r="1570" spans="1:25" ht="16.5" x14ac:dyDescent="0.2">
      <c r="A1570" s="62">
        <v>1567</v>
      </c>
      <c r="B1570" s="95">
        <f>INDEX(技能效果!B:B,MATCH(技能效果等级!W1570,技能效果!AE:AE,0))</f>
        <v>130300702</v>
      </c>
      <c r="C1570" s="95" t="str">
        <f>INDEX(技能效果!C:C,MATCH(技能效果等级!B1570,技能效果!B:B,0))</f>
        <v>天使缇娜技能禁锢</v>
      </c>
      <c r="D1570" s="96" t="s">
        <v>873</v>
      </c>
      <c r="E1570" s="95">
        <v>3</v>
      </c>
      <c r="F1570" s="95">
        <f>INDEX(技能效果!H:H,MATCH(技能效果等级!B1570,技能效果!B:B,0))</f>
        <v>4001</v>
      </c>
      <c r="G1570" s="95">
        <f>IF(INDEX(技能效果!K:K,MATCH(B1570,技能效果!B:B,0))=0,INDEX(技能效果!I:I,MATCH(技能效果等级!B1570,技能效果!B:B,0)),INDEX(技能效果!I:I,MATCH(技能效果等级!B1570,技能效果!B:B,0))*VLOOKUP(E1570,技能数值计算!$C$19:$D$28,2,FALSE))</f>
        <v>0</v>
      </c>
      <c r="H1570" s="95">
        <f>INDEX(技能效果!J:J,MATCH(技能效果等级!B1570,技能效果!B:B,0))</f>
        <v>0</v>
      </c>
      <c r="I1570" s="97"/>
      <c r="J1570" s="97"/>
      <c r="K1570" s="97"/>
      <c r="L1570" s="97"/>
      <c r="M1570" s="97"/>
      <c r="N1570" s="96" t="str">
        <f>IF(INDEX(技能效果!L:L,MATCH(技能效果等级!B1570,技能效果!B:B,0))="","",INDEX(技能效果!L:L,MATCH(技能效果等级!B1570,技能效果!B:B,0)))</f>
        <v/>
      </c>
      <c r="O1570" s="95">
        <f>IF(INDEX(技能效果!N:N,MATCH(B1570,技能效果!B:B,0))=0,INDEX(技能效果!M:M,MATCH(技能效果等级!B1570,技能效果!B:B,0)),INDEX(技能效果!M:M,MATCH(技能效果等级!B1570,技能效果!B:B,0))*VLOOKUP(E1570,技能数值计算!$C$19:$D$28,2,FALSE))</f>
        <v>0</v>
      </c>
      <c r="P1570" s="97"/>
      <c r="Q1570" s="97"/>
      <c r="R1570" s="95" t="str">
        <f>IF(INDEX(技能效果!O:O,MATCH(技能效果等级!B1570,技能效果!B:B,0))="","",INDEX(技能效果!O:O,MATCH(技能效果等级!B1570,技能效果!B:B,0)))</f>
        <v/>
      </c>
      <c r="S1570" s="97"/>
      <c r="T1570" s="97"/>
      <c r="U1570" s="97"/>
      <c r="V1570" s="96" t="str">
        <f>IF(INDEX(技能效果!AF:AF,MATCH(技能效果等级!B1570,技能效果!B:B,0))="","",INDEX(技能效果!AF:AF,MATCH(技能效果等级!B1570,技能效果!B:B,0)))</f>
        <v/>
      </c>
      <c r="W1570" s="95">
        <f t="shared" si="22"/>
        <v>148</v>
      </c>
      <c r="X1570" s="97"/>
      <c r="Y1570" s="97"/>
    </row>
    <row r="1571" spans="1:25" ht="16.5" x14ac:dyDescent="0.2">
      <c r="A1571" s="62">
        <v>1568</v>
      </c>
      <c r="B1571" s="95">
        <f>INDEX(技能效果!B:B,MATCH(技能效果等级!W1571,技能效果!AE:AE,0))</f>
        <v>130300702</v>
      </c>
      <c r="C1571" s="95" t="str">
        <f>INDEX(技能效果!C:C,MATCH(技能效果等级!B1571,技能效果!B:B,0))</f>
        <v>天使缇娜技能禁锢</v>
      </c>
      <c r="D1571" s="96" t="s">
        <v>873</v>
      </c>
      <c r="E1571" s="95">
        <v>4</v>
      </c>
      <c r="F1571" s="95">
        <f>INDEX(技能效果!H:H,MATCH(技能效果等级!B1571,技能效果!B:B,0))</f>
        <v>4001</v>
      </c>
      <c r="G1571" s="95">
        <f>IF(INDEX(技能效果!K:K,MATCH(B1571,技能效果!B:B,0))=0,INDEX(技能效果!I:I,MATCH(技能效果等级!B1571,技能效果!B:B,0)),INDEX(技能效果!I:I,MATCH(技能效果等级!B1571,技能效果!B:B,0))*VLOOKUP(E1571,技能数值计算!$C$19:$D$28,2,FALSE))</f>
        <v>0</v>
      </c>
      <c r="H1571" s="95">
        <f>INDEX(技能效果!J:J,MATCH(技能效果等级!B1571,技能效果!B:B,0))</f>
        <v>0</v>
      </c>
      <c r="I1571" s="97"/>
      <c r="J1571" s="97"/>
      <c r="K1571" s="97"/>
      <c r="L1571" s="97"/>
      <c r="M1571" s="97"/>
      <c r="N1571" s="96" t="str">
        <f>IF(INDEX(技能效果!L:L,MATCH(技能效果等级!B1571,技能效果!B:B,0))="","",INDEX(技能效果!L:L,MATCH(技能效果等级!B1571,技能效果!B:B,0)))</f>
        <v/>
      </c>
      <c r="O1571" s="95">
        <f>IF(INDEX(技能效果!N:N,MATCH(B1571,技能效果!B:B,0))=0,INDEX(技能效果!M:M,MATCH(技能效果等级!B1571,技能效果!B:B,0)),INDEX(技能效果!M:M,MATCH(技能效果等级!B1571,技能效果!B:B,0))*VLOOKUP(E1571,技能数值计算!$C$19:$D$28,2,FALSE))</f>
        <v>0</v>
      </c>
      <c r="P1571" s="97"/>
      <c r="Q1571" s="97"/>
      <c r="R1571" s="95" t="str">
        <f>IF(INDEX(技能效果!O:O,MATCH(技能效果等级!B1571,技能效果!B:B,0))="","",INDEX(技能效果!O:O,MATCH(技能效果等级!B1571,技能效果!B:B,0)))</f>
        <v/>
      </c>
      <c r="S1571" s="97"/>
      <c r="T1571" s="97"/>
      <c r="U1571" s="97"/>
      <c r="V1571" s="96" t="str">
        <f>IF(INDEX(技能效果!AF:AF,MATCH(技能效果等级!B1571,技能效果!B:B,0))="","",INDEX(技能效果!AF:AF,MATCH(技能效果等级!B1571,技能效果!B:B,0)))</f>
        <v/>
      </c>
      <c r="W1571" s="95">
        <f t="shared" si="22"/>
        <v>148</v>
      </c>
      <c r="X1571" s="97"/>
      <c r="Y1571" s="97"/>
    </row>
    <row r="1572" spans="1:25" ht="16.5" x14ac:dyDescent="0.2">
      <c r="A1572" s="62">
        <v>1569</v>
      </c>
      <c r="B1572" s="95">
        <f>INDEX(技能效果!B:B,MATCH(技能效果等级!W1572,技能效果!AE:AE,0))</f>
        <v>130300702</v>
      </c>
      <c r="C1572" s="95" t="str">
        <f>INDEX(技能效果!C:C,MATCH(技能效果等级!B1572,技能效果!B:B,0))</f>
        <v>天使缇娜技能禁锢</v>
      </c>
      <c r="D1572" s="96" t="s">
        <v>873</v>
      </c>
      <c r="E1572" s="95">
        <v>5</v>
      </c>
      <c r="F1572" s="95">
        <f>INDEX(技能效果!H:H,MATCH(技能效果等级!B1572,技能效果!B:B,0))</f>
        <v>4001</v>
      </c>
      <c r="G1572" s="95">
        <f>IF(INDEX(技能效果!K:K,MATCH(B1572,技能效果!B:B,0))=0,INDEX(技能效果!I:I,MATCH(技能效果等级!B1572,技能效果!B:B,0)),INDEX(技能效果!I:I,MATCH(技能效果等级!B1572,技能效果!B:B,0))*VLOOKUP(E1572,技能数值计算!$C$19:$D$28,2,FALSE))</f>
        <v>0</v>
      </c>
      <c r="H1572" s="95">
        <f>INDEX(技能效果!J:J,MATCH(技能效果等级!B1572,技能效果!B:B,0))</f>
        <v>0</v>
      </c>
      <c r="I1572" s="97"/>
      <c r="J1572" s="97"/>
      <c r="K1572" s="97"/>
      <c r="L1572" s="97"/>
      <c r="M1572" s="97"/>
      <c r="N1572" s="96" t="str">
        <f>IF(INDEX(技能效果!L:L,MATCH(技能效果等级!B1572,技能效果!B:B,0))="","",INDEX(技能效果!L:L,MATCH(技能效果等级!B1572,技能效果!B:B,0)))</f>
        <v/>
      </c>
      <c r="O1572" s="95">
        <f>IF(INDEX(技能效果!N:N,MATCH(B1572,技能效果!B:B,0))=0,INDEX(技能效果!M:M,MATCH(技能效果等级!B1572,技能效果!B:B,0)),INDEX(技能效果!M:M,MATCH(技能效果等级!B1572,技能效果!B:B,0))*VLOOKUP(E1572,技能数值计算!$C$19:$D$28,2,FALSE))</f>
        <v>0</v>
      </c>
      <c r="P1572" s="97"/>
      <c r="Q1572" s="97"/>
      <c r="R1572" s="95" t="str">
        <f>IF(INDEX(技能效果!O:O,MATCH(技能效果等级!B1572,技能效果!B:B,0))="","",INDEX(技能效果!O:O,MATCH(技能效果等级!B1572,技能效果!B:B,0)))</f>
        <v/>
      </c>
      <c r="S1572" s="97"/>
      <c r="T1572" s="97"/>
      <c r="U1572" s="97"/>
      <c r="V1572" s="96" t="str">
        <f>IF(INDEX(技能效果!AF:AF,MATCH(技能效果等级!B1572,技能效果!B:B,0))="","",INDEX(技能效果!AF:AF,MATCH(技能效果等级!B1572,技能效果!B:B,0)))</f>
        <v/>
      </c>
      <c r="W1572" s="95">
        <f t="shared" si="22"/>
        <v>148</v>
      </c>
      <c r="X1572" s="97"/>
      <c r="Y1572" s="97"/>
    </row>
    <row r="1573" spans="1:25" ht="16.5" x14ac:dyDescent="0.2">
      <c r="A1573" s="62">
        <v>1570</v>
      </c>
      <c r="B1573" s="95">
        <f>INDEX(技能效果!B:B,MATCH(技能效果等级!W1573,技能效果!AE:AE,0))</f>
        <v>130300702</v>
      </c>
      <c r="C1573" s="95" t="str">
        <f>INDEX(技能效果!C:C,MATCH(技能效果等级!B1573,技能效果!B:B,0))</f>
        <v>天使缇娜技能禁锢</v>
      </c>
      <c r="D1573" s="96" t="s">
        <v>873</v>
      </c>
      <c r="E1573" s="95">
        <v>6</v>
      </c>
      <c r="F1573" s="95">
        <f>INDEX(技能效果!H:H,MATCH(技能效果等级!B1573,技能效果!B:B,0))</f>
        <v>4001</v>
      </c>
      <c r="G1573" s="95">
        <f>IF(INDEX(技能效果!K:K,MATCH(B1573,技能效果!B:B,0))=0,INDEX(技能效果!I:I,MATCH(技能效果等级!B1573,技能效果!B:B,0)),INDEX(技能效果!I:I,MATCH(技能效果等级!B1573,技能效果!B:B,0))*VLOOKUP(E1573,技能数值计算!$C$19:$D$28,2,FALSE))</f>
        <v>0</v>
      </c>
      <c r="H1573" s="95">
        <f>INDEX(技能效果!J:J,MATCH(技能效果等级!B1573,技能效果!B:B,0))</f>
        <v>0</v>
      </c>
      <c r="I1573" s="97"/>
      <c r="J1573" s="97"/>
      <c r="K1573" s="97"/>
      <c r="L1573" s="97"/>
      <c r="M1573" s="97"/>
      <c r="N1573" s="96" t="str">
        <f>IF(INDEX(技能效果!L:L,MATCH(技能效果等级!B1573,技能效果!B:B,0))="","",INDEX(技能效果!L:L,MATCH(技能效果等级!B1573,技能效果!B:B,0)))</f>
        <v/>
      </c>
      <c r="O1573" s="95">
        <f>IF(INDEX(技能效果!N:N,MATCH(B1573,技能效果!B:B,0))=0,INDEX(技能效果!M:M,MATCH(技能效果等级!B1573,技能效果!B:B,0)),INDEX(技能效果!M:M,MATCH(技能效果等级!B1573,技能效果!B:B,0))*VLOOKUP(E1573,技能数值计算!$C$19:$D$28,2,FALSE))</f>
        <v>0</v>
      </c>
      <c r="P1573" s="97"/>
      <c r="Q1573" s="97"/>
      <c r="R1573" s="95" t="str">
        <f>IF(INDEX(技能效果!O:O,MATCH(技能效果等级!B1573,技能效果!B:B,0))="","",INDEX(技能效果!O:O,MATCH(技能效果等级!B1573,技能效果!B:B,0)))</f>
        <v/>
      </c>
      <c r="S1573" s="97"/>
      <c r="T1573" s="97"/>
      <c r="U1573" s="97"/>
      <c r="V1573" s="96" t="str">
        <f>IF(INDEX(技能效果!AF:AF,MATCH(技能效果等级!B1573,技能效果!B:B,0))="","",INDEX(技能效果!AF:AF,MATCH(技能效果等级!B1573,技能效果!B:B,0)))</f>
        <v/>
      </c>
      <c r="W1573" s="95">
        <f t="shared" si="22"/>
        <v>148</v>
      </c>
      <c r="X1573" s="97"/>
      <c r="Y1573" s="97"/>
    </row>
    <row r="1574" spans="1:25" ht="16.5" x14ac:dyDescent="0.2">
      <c r="A1574" s="62">
        <v>1571</v>
      </c>
      <c r="B1574" s="95">
        <f>INDEX(技能效果!B:B,MATCH(技能效果等级!W1574,技能效果!AE:AE,0))</f>
        <v>130300702</v>
      </c>
      <c r="C1574" s="95" t="str">
        <f>INDEX(技能效果!C:C,MATCH(技能效果等级!B1574,技能效果!B:B,0))</f>
        <v>天使缇娜技能禁锢</v>
      </c>
      <c r="D1574" s="96" t="s">
        <v>873</v>
      </c>
      <c r="E1574" s="95">
        <v>7</v>
      </c>
      <c r="F1574" s="95">
        <f>INDEX(技能效果!H:H,MATCH(技能效果等级!B1574,技能效果!B:B,0))</f>
        <v>4001</v>
      </c>
      <c r="G1574" s="95">
        <f>IF(INDEX(技能效果!K:K,MATCH(B1574,技能效果!B:B,0))=0,INDEX(技能效果!I:I,MATCH(技能效果等级!B1574,技能效果!B:B,0)),INDEX(技能效果!I:I,MATCH(技能效果等级!B1574,技能效果!B:B,0))*VLOOKUP(E1574,技能数值计算!$C$19:$D$28,2,FALSE))</f>
        <v>0</v>
      </c>
      <c r="H1574" s="95">
        <f>INDEX(技能效果!J:J,MATCH(技能效果等级!B1574,技能效果!B:B,0))</f>
        <v>0</v>
      </c>
      <c r="I1574" s="97"/>
      <c r="J1574" s="97"/>
      <c r="K1574" s="97"/>
      <c r="L1574" s="97"/>
      <c r="M1574" s="97"/>
      <c r="N1574" s="96" t="str">
        <f>IF(INDEX(技能效果!L:L,MATCH(技能效果等级!B1574,技能效果!B:B,0))="","",INDEX(技能效果!L:L,MATCH(技能效果等级!B1574,技能效果!B:B,0)))</f>
        <v/>
      </c>
      <c r="O1574" s="95">
        <f>IF(INDEX(技能效果!N:N,MATCH(B1574,技能效果!B:B,0))=0,INDEX(技能效果!M:M,MATCH(技能效果等级!B1574,技能效果!B:B,0)),INDEX(技能效果!M:M,MATCH(技能效果等级!B1574,技能效果!B:B,0))*VLOOKUP(E1574,技能数值计算!$C$19:$D$28,2,FALSE))</f>
        <v>0</v>
      </c>
      <c r="P1574" s="97"/>
      <c r="Q1574" s="97"/>
      <c r="R1574" s="95" t="str">
        <f>IF(INDEX(技能效果!O:O,MATCH(技能效果等级!B1574,技能效果!B:B,0))="","",INDEX(技能效果!O:O,MATCH(技能效果等级!B1574,技能效果!B:B,0)))</f>
        <v/>
      </c>
      <c r="S1574" s="97"/>
      <c r="T1574" s="97"/>
      <c r="U1574" s="97"/>
      <c r="V1574" s="96" t="str">
        <f>IF(INDEX(技能效果!AF:AF,MATCH(技能效果等级!B1574,技能效果!B:B,0))="","",INDEX(技能效果!AF:AF,MATCH(技能效果等级!B1574,技能效果!B:B,0)))</f>
        <v/>
      </c>
      <c r="W1574" s="95">
        <f t="shared" si="22"/>
        <v>148</v>
      </c>
      <c r="X1574" s="97"/>
      <c r="Y1574" s="97"/>
    </row>
    <row r="1575" spans="1:25" ht="16.5" x14ac:dyDescent="0.2">
      <c r="A1575" s="62">
        <v>1572</v>
      </c>
      <c r="B1575" s="95">
        <f>INDEX(技能效果!B:B,MATCH(技能效果等级!W1575,技能效果!AE:AE,0))</f>
        <v>130300702</v>
      </c>
      <c r="C1575" s="95" t="str">
        <f>INDEX(技能效果!C:C,MATCH(技能效果等级!B1575,技能效果!B:B,0))</f>
        <v>天使缇娜技能禁锢</v>
      </c>
      <c r="D1575" s="96" t="s">
        <v>873</v>
      </c>
      <c r="E1575" s="95">
        <v>8</v>
      </c>
      <c r="F1575" s="95">
        <f>INDEX(技能效果!H:H,MATCH(技能效果等级!B1575,技能效果!B:B,0))</f>
        <v>4001</v>
      </c>
      <c r="G1575" s="95">
        <f>IF(INDEX(技能效果!K:K,MATCH(B1575,技能效果!B:B,0))=0,INDEX(技能效果!I:I,MATCH(技能效果等级!B1575,技能效果!B:B,0)),INDEX(技能效果!I:I,MATCH(技能效果等级!B1575,技能效果!B:B,0))*VLOOKUP(E1575,技能数值计算!$C$19:$D$28,2,FALSE))</f>
        <v>0</v>
      </c>
      <c r="H1575" s="95">
        <f>INDEX(技能效果!J:J,MATCH(技能效果等级!B1575,技能效果!B:B,0))</f>
        <v>0</v>
      </c>
      <c r="I1575" s="97"/>
      <c r="J1575" s="97"/>
      <c r="K1575" s="97"/>
      <c r="L1575" s="97"/>
      <c r="M1575" s="97"/>
      <c r="N1575" s="96" t="str">
        <f>IF(INDEX(技能效果!L:L,MATCH(技能效果等级!B1575,技能效果!B:B,0))="","",INDEX(技能效果!L:L,MATCH(技能效果等级!B1575,技能效果!B:B,0)))</f>
        <v/>
      </c>
      <c r="O1575" s="95">
        <f>IF(INDEX(技能效果!N:N,MATCH(B1575,技能效果!B:B,0))=0,INDEX(技能效果!M:M,MATCH(技能效果等级!B1575,技能效果!B:B,0)),INDEX(技能效果!M:M,MATCH(技能效果等级!B1575,技能效果!B:B,0))*VLOOKUP(E1575,技能数值计算!$C$19:$D$28,2,FALSE))</f>
        <v>0</v>
      </c>
      <c r="P1575" s="97"/>
      <c r="Q1575" s="97"/>
      <c r="R1575" s="95" t="str">
        <f>IF(INDEX(技能效果!O:O,MATCH(技能效果等级!B1575,技能效果!B:B,0))="","",INDEX(技能效果!O:O,MATCH(技能效果等级!B1575,技能效果!B:B,0)))</f>
        <v/>
      </c>
      <c r="S1575" s="97"/>
      <c r="T1575" s="97"/>
      <c r="U1575" s="97"/>
      <c r="V1575" s="96" t="str">
        <f>IF(INDEX(技能效果!AF:AF,MATCH(技能效果等级!B1575,技能效果!B:B,0))="","",INDEX(技能效果!AF:AF,MATCH(技能效果等级!B1575,技能效果!B:B,0)))</f>
        <v/>
      </c>
      <c r="W1575" s="95">
        <f t="shared" si="22"/>
        <v>148</v>
      </c>
      <c r="X1575" s="97"/>
      <c r="Y1575" s="97"/>
    </row>
    <row r="1576" spans="1:25" ht="16.5" x14ac:dyDescent="0.2">
      <c r="A1576" s="62">
        <v>1573</v>
      </c>
      <c r="B1576" s="95">
        <f>INDEX(技能效果!B:B,MATCH(技能效果等级!W1576,技能效果!AE:AE,0))</f>
        <v>130300702</v>
      </c>
      <c r="C1576" s="95" t="str">
        <f>INDEX(技能效果!C:C,MATCH(技能效果等级!B1576,技能效果!B:B,0))</f>
        <v>天使缇娜技能禁锢</v>
      </c>
      <c r="D1576" s="96" t="s">
        <v>873</v>
      </c>
      <c r="E1576" s="95">
        <v>9</v>
      </c>
      <c r="F1576" s="95">
        <f>INDEX(技能效果!H:H,MATCH(技能效果等级!B1576,技能效果!B:B,0))</f>
        <v>4001</v>
      </c>
      <c r="G1576" s="95">
        <f>IF(INDEX(技能效果!K:K,MATCH(B1576,技能效果!B:B,0))=0,INDEX(技能效果!I:I,MATCH(技能效果等级!B1576,技能效果!B:B,0)),INDEX(技能效果!I:I,MATCH(技能效果等级!B1576,技能效果!B:B,0))*VLOOKUP(E1576,技能数值计算!$C$19:$D$28,2,FALSE))</f>
        <v>0</v>
      </c>
      <c r="H1576" s="95">
        <f>INDEX(技能效果!J:J,MATCH(技能效果等级!B1576,技能效果!B:B,0))</f>
        <v>0</v>
      </c>
      <c r="I1576" s="97"/>
      <c r="J1576" s="97"/>
      <c r="K1576" s="97"/>
      <c r="L1576" s="97"/>
      <c r="M1576" s="97"/>
      <c r="N1576" s="96" t="str">
        <f>IF(INDEX(技能效果!L:L,MATCH(技能效果等级!B1576,技能效果!B:B,0))="","",INDEX(技能效果!L:L,MATCH(技能效果等级!B1576,技能效果!B:B,0)))</f>
        <v/>
      </c>
      <c r="O1576" s="95">
        <f>IF(INDEX(技能效果!N:N,MATCH(B1576,技能效果!B:B,0))=0,INDEX(技能效果!M:M,MATCH(技能效果等级!B1576,技能效果!B:B,0)),INDEX(技能效果!M:M,MATCH(技能效果等级!B1576,技能效果!B:B,0))*VLOOKUP(E1576,技能数值计算!$C$19:$D$28,2,FALSE))</f>
        <v>0</v>
      </c>
      <c r="P1576" s="97"/>
      <c r="Q1576" s="97"/>
      <c r="R1576" s="95" t="str">
        <f>IF(INDEX(技能效果!O:O,MATCH(技能效果等级!B1576,技能效果!B:B,0))="","",INDEX(技能效果!O:O,MATCH(技能效果等级!B1576,技能效果!B:B,0)))</f>
        <v/>
      </c>
      <c r="S1576" s="97"/>
      <c r="T1576" s="97"/>
      <c r="U1576" s="97"/>
      <c r="V1576" s="96" t="str">
        <f>IF(INDEX(技能效果!AF:AF,MATCH(技能效果等级!B1576,技能效果!B:B,0))="","",INDEX(技能效果!AF:AF,MATCH(技能效果等级!B1576,技能效果!B:B,0)))</f>
        <v/>
      </c>
      <c r="W1576" s="95">
        <f t="shared" si="22"/>
        <v>148</v>
      </c>
      <c r="X1576" s="97"/>
      <c r="Y1576" s="97"/>
    </row>
    <row r="1577" spans="1:25" ht="16.5" x14ac:dyDescent="0.2">
      <c r="A1577" s="62">
        <v>1574</v>
      </c>
      <c r="B1577" s="95">
        <f>INDEX(技能效果!B:B,MATCH(技能效果等级!W1577,技能效果!AE:AE,0))</f>
        <v>130300702</v>
      </c>
      <c r="C1577" s="95" t="str">
        <f>INDEX(技能效果!C:C,MATCH(技能效果等级!B1577,技能效果!B:B,0))</f>
        <v>天使缇娜技能禁锢</v>
      </c>
      <c r="D1577" s="96" t="s">
        <v>873</v>
      </c>
      <c r="E1577" s="95">
        <v>10</v>
      </c>
      <c r="F1577" s="95">
        <f>INDEX(技能效果!H:H,MATCH(技能效果等级!B1577,技能效果!B:B,0))</f>
        <v>4001</v>
      </c>
      <c r="G1577" s="95">
        <f>IF(INDEX(技能效果!K:K,MATCH(B1577,技能效果!B:B,0))=0,INDEX(技能效果!I:I,MATCH(技能效果等级!B1577,技能效果!B:B,0)),INDEX(技能效果!I:I,MATCH(技能效果等级!B1577,技能效果!B:B,0))*VLOOKUP(E1577,技能数值计算!$C$19:$D$28,2,FALSE))</f>
        <v>0</v>
      </c>
      <c r="H1577" s="95">
        <f>INDEX(技能效果!J:J,MATCH(技能效果等级!B1577,技能效果!B:B,0))</f>
        <v>0</v>
      </c>
      <c r="I1577" s="97"/>
      <c r="J1577" s="97"/>
      <c r="K1577" s="97"/>
      <c r="L1577" s="97"/>
      <c r="M1577" s="97"/>
      <c r="N1577" s="96" t="str">
        <f>IF(INDEX(技能效果!L:L,MATCH(技能效果等级!B1577,技能效果!B:B,0))="","",INDEX(技能效果!L:L,MATCH(技能效果等级!B1577,技能效果!B:B,0)))</f>
        <v/>
      </c>
      <c r="O1577" s="95">
        <f>IF(INDEX(技能效果!N:N,MATCH(B1577,技能效果!B:B,0))=0,INDEX(技能效果!M:M,MATCH(技能效果等级!B1577,技能效果!B:B,0)),INDEX(技能效果!M:M,MATCH(技能效果等级!B1577,技能效果!B:B,0))*VLOOKUP(E1577,技能数值计算!$C$19:$D$28,2,FALSE))</f>
        <v>0</v>
      </c>
      <c r="P1577" s="97"/>
      <c r="Q1577" s="97"/>
      <c r="R1577" s="95" t="str">
        <f>IF(INDEX(技能效果!O:O,MATCH(技能效果等级!B1577,技能效果!B:B,0))="","",INDEX(技能效果!O:O,MATCH(技能效果等级!B1577,技能效果!B:B,0)))</f>
        <v/>
      </c>
      <c r="S1577" s="97"/>
      <c r="T1577" s="97"/>
      <c r="U1577" s="97"/>
      <c r="V1577" s="96" t="str">
        <f>IF(INDEX(技能效果!AF:AF,MATCH(技能效果等级!B1577,技能效果!B:B,0))="","",INDEX(技能效果!AF:AF,MATCH(技能效果等级!B1577,技能效果!B:B,0)))</f>
        <v/>
      </c>
      <c r="W1577" s="95">
        <f t="shared" si="22"/>
        <v>148</v>
      </c>
      <c r="X1577" s="97"/>
      <c r="Y1577" s="97"/>
    </row>
    <row r="1578" spans="1:25" ht="16.5" x14ac:dyDescent="0.2">
      <c r="A1578" s="62">
        <v>1575</v>
      </c>
      <c r="B1578" s="95">
        <f>INDEX(技能效果!B:B,MATCH(技能效果等级!W1578,技能效果!AE:AE,0))</f>
        <v>130300701</v>
      </c>
      <c r="C1578" s="95" t="str">
        <f>INDEX(技能效果!C:C,MATCH(技能效果等级!B1578,技能效果!B:B,0))</f>
        <v>天使缇娜技能伤害</v>
      </c>
      <c r="D1578" s="96" t="s">
        <v>873</v>
      </c>
      <c r="E1578" s="95">
        <v>1</v>
      </c>
      <c r="F1578" s="95">
        <f>INDEX(技能效果!H:H,MATCH(技能效果等级!B1578,技能效果!B:B,0))</f>
        <v>4017</v>
      </c>
      <c r="G1578" s="95">
        <f>IF(INDEX(技能效果!K:K,MATCH(B1578,技能效果!B:B,0))=0,INDEX(技能效果!I:I,MATCH(技能效果等级!B1578,技能效果!B:B,0)),INDEX(技能效果!I:I,MATCH(技能效果等级!B1578,技能效果!B:B,0))*VLOOKUP(E1578,技能数值计算!$C$19:$D$28,2,FALSE))</f>
        <v>1</v>
      </c>
      <c r="H1578" s="95">
        <f>INDEX(技能效果!J:J,MATCH(技能效果等级!B1578,技能效果!B:B,0))</f>
        <v>0</v>
      </c>
      <c r="I1578" s="97"/>
      <c r="J1578" s="97"/>
      <c r="K1578" s="97"/>
      <c r="L1578" s="97"/>
      <c r="M1578" s="97"/>
      <c r="N1578" s="96" t="str">
        <f>IF(INDEX(技能效果!L:L,MATCH(技能效果等级!B1578,技能效果!B:B,0))="","",INDEX(技能效果!L:L,MATCH(技能效果等级!B1578,技能效果!B:B,0)))</f>
        <v/>
      </c>
      <c r="O1578" s="95">
        <f>IF(INDEX(技能效果!N:N,MATCH(B1578,技能效果!B:B,0))=0,INDEX(技能效果!M:M,MATCH(技能效果等级!B1578,技能效果!B:B,0)),INDEX(技能效果!M:M,MATCH(技能效果等级!B1578,技能效果!B:B,0))*VLOOKUP(E1578,技能数值计算!$C$19:$D$28,2,FALSE))</f>
        <v>0</v>
      </c>
      <c r="P1578" s="97"/>
      <c r="Q1578" s="97"/>
      <c r="R1578" s="95" t="str">
        <f>IF(INDEX(技能效果!O:O,MATCH(技能效果等级!B1578,技能效果!B:B,0))="","",INDEX(技能效果!O:O,MATCH(技能效果等级!B1578,技能效果!B:B,0)))</f>
        <v/>
      </c>
      <c r="S1578" s="97"/>
      <c r="T1578" s="97"/>
      <c r="U1578" s="97"/>
      <c r="V1578" s="96" t="str">
        <f>IF(INDEX(技能效果!AF:AF,MATCH(技能效果等级!B1578,技能效果!B:B,0))="","",INDEX(技能效果!AF:AF,MATCH(技能效果等级!B1578,技能效果!B:B,0)))</f>
        <v/>
      </c>
      <c r="W1578" s="95">
        <f t="shared" si="22"/>
        <v>149</v>
      </c>
      <c r="X1578" s="97"/>
      <c r="Y1578" s="97"/>
    </row>
    <row r="1579" spans="1:25" ht="16.5" x14ac:dyDescent="0.2">
      <c r="A1579" s="62">
        <v>1576</v>
      </c>
      <c r="B1579" s="95">
        <f>INDEX(技能效果!B:B,MATCH(技能效果等级!W1579,技能效果!AE:AE,0))</f>
        <v>130300701</v>
      </c>
      <c r="C1579" s="95" t="str">
        <f>INDEX(技能效果!C:C,MATCH(技能效果等级!B1579,技能效果!B:B,0))</f>
        <v>天使缇娜技能伤害</v>
      </c>
      <c r="D1579" s="96" t="s">
        <v>873</v>
      </c>
      <c r="E1579" s="95">
        <v>2</v>
      </c>
      <c r="F1579" s="95">
        <f>INDEX(技能效果!H:H,MATCH(技能效果等级!B1579,技能效果!B:B,0))</f>
        <v>4017</v>
      </c>
      <c r="G1579" s="95">
        <f>IF(INDEX(技能效果!K:K,MATCH(B1579,技能效果!B:B,0))=0,INDEX(技能效果!I:I,MATCH(技能效果等级!B1579,技能效果!B:B,0)),INDEX(技能效果!I:I,MATCH(技能效果等级!B1579,技能效果!B:B,0))*VLOOKUP(E1579,技能数值计算!$C$19:$D$28,2,FALSE))</f>
        <v>1.08</v>
      </c>
      <c r="H1579" s="95">
        <f>INDEX(技能效果!J:J,MATCH(技能效果等级!B1579,技能效果!B:B,0))</f>
        <v>0</v>
      </c>
      <c r="I1579" s="97"/>
      <c r="J1579" s="97"/>
      <c r="K1579" s="97"/>
      <c r="L1579" s="97"/>
      <c r="M1579" s="97"/>
      <c r="N1579" s="96" t="str">
        <f>IF(INDEX(技能效果!L:L,MATCH(技能效果等级!B1579,技能效果!B:B,0))="","",INDEX(技能效果!L:L,MATCH(技能效果等级!B1579,技能效果!B:B,0)))</f>
        <v/>
      </c>
      <c r="O1579" s="95">
        <f>IF(INDEX(技能效果!N:N,MATCH(B1579,技能效果!B:B,0))=0,INDEX(技能效果!M:M,MATCH(技能效果等级!B1579,技能效果!B:B,0)),INDEX(技能效果!M:M,MATCH(技能效果等级!B1579,技能效果!B:B,0))*VLOOKUP(E1579,技能数值计算!$C$19:$D$28,2,FALSE))</f>
        <v>0</v>
      </c>
      <c r="P1579" s="97"/>
      <c r="Q1579" s="97"/>
      <c r="R1579" s="95" t="str">
        <f>IF(INDEX(技能效果!O:O,MATCH(技能效果等级!B1579,技能效果!B:B,0))="","",INDEX(技能效果!O:O,MATCH(技能效果等级!B1579,技能效果!B:B,0)))</f>
        <v/>
      </c>
      <c r="S1579" s="97"/>
      <c r="T1579" s="97"/>
      <c r="U1579" s="97"/>
      <c r="V1579" s="96" t="str">
        <f>IF(INDEX(技能效果!AF:AF,MATCH(技能效果等级!B1579,技能效果!B:B,0))="","",INDEX(技能效果!AF:AF,MATCH(技能效果等级!B1579,技能效果!B:B,0)))</f>
        <v/>
      </c>
      <c r="W1579" s="95">
        <f t="shared" si="22"/>
        <v>149</v>
      </c>
      <c r="X1579" s="97"/>
      <c r="Y1579" s="97"/>
    </row>
    <row r="1580" spans="1:25" ht="16.5" x14ac:dyDescent="0.2">
      <c r="A1580" s="62">
        <v>1577</v>
      </c>
      <c r="B1580" s="95">
        <f>INDEX(技能效果!B:B,MATCH(技能效果等级!W1580,技能效果!AE:AE,0))</f>
        <v>130300701</v>
      </c>
      <c r="C1580" s="95" t="str">
        <f>INDEX(技能效果!C:C,MATCH(技能效果等级!B1580,技能效果!B:B,0))</f>
        <v>天使缇娜技能伤害</v>
      </c>
      <c r="D1580" s="96" t="s">
        <v>873</v>
      </c>
      <c r="E1580" s="95">
        <v>3</v>
      </c>
      <c r="F1580" s="95">
        <f>INDEX(技能效果!H:H,MATCH(技能效果等级!B1580,技能效果!B:B,0))</f>
        <v>4017</v>
      </c>
      <c r="G1580" s="95">
        <f>IF(INDEX(技能效果!K:K,MATCH(B1580,技能效果!B:B,0))=0,INDEX(技能效果!I:I,MATCH(技能效果等级!B1580,技能效果!B:B,0)),INDEX(技能效果!I:I,MATCH(技能效果等级!B1580,技能效果!B:B,0))*VLOOKUP(E1580,技能数值计算!$C$19:$D$28,2,FALSE))</f>
        <v>1.1599999999999999</v>
      </c>
      <c r="H1580" s="95">
        <f>INDEX(技能效果!J:J,MATCH(技能效果等级!B1580,技能效果!B:B,0))</f>
        <v>0</v>
      </c>
      <c r="I1580" s="97"/>
      <c r="J1580" s="97"/>
      <c r="K1580" s="97"/>
      <c r="L1580" s="97"/>
      <c r="M1580" s="97"/>
      <c r="N1580" s="96" t="str">
        <f>IF(INDEX(技能效果!L:L,MATCH(技能效果等级!B1580,技能效果!B:B,0))="","",INDEX(技能效果!L:L,MATCH(技能效果等级!B1580,技能效果!B:B,0)))</f>
        <v/>
      </c>
      <c r="O1580" s="95">
        <f>IF(INDEX(技能效果!N:N,MATCH(B1580,技能效果!B:B,0))=0,INDEX(技能效果!M:M,MATCH(技能效果等级!B1580,技能效果!B:B,0)),INDEX(技能效果!M:M,MATCH(技能效果等级!B1580,技能效果!B:B,0))*VLOOKUP(E1580,技能数值计算!$C$19:$D$28,2,FALSE))</f>
        <v>0</v>
      </c>
      <c r="P1580" s="97"/>
      <c r="Q1580" s="97"/>
      <c r="R1580" s="95" t="str">
        <f>IF(INDEX(技能效果!O:O,MATCH(技能效果等级!B1580,技能效果!B:B,0))="","",INDEX(技能效果!O:O,MATCH(技能效果等级!B1580,技能效果!B:B,0)))</f>
        <v/>
      </c>
      <c r="S1580" s="97"/>
      <c r="T1580" s="97"/>
      <c r="U1580" s="97"/>
      <c r="V1580" s="96" t="str">
        <f>IF(INDEX(技能效果!AF:AF,MATCH(技能效果等级!B1580,技能效果!B:B,0))="","",INDEX(技能效果!AF:AF,MATCH(技能效果等级!B1580,技能效果!B:B,0)))</f>
        <v/>
      </c>
      <c r="W1580" s="95">
        <f t="shared" si="22"/>
        <v>149</v>
      </c>
      <c r="X1580" s="97"/>
      <c r="Y1580" s="97"/>
    </row>
    <row r="1581" spans="1:25" ht="16.5" x14ac:dyDescent="0.2">
      <c r="A1581" s="62">
        <v>1578</v>
      </c>
      <c r="B1581" s="95">
        <f>INDEX(技能效果!B:B,MATCH(技能效果等级!W1581,技能效果!AE:AE,0))</f>
        <v>130300701</v>
      </c>
      <c r="C1581" s="95" t="str">
        <f>INDEX(技能效果!C:C,MATCH(技能效果等级!B1581,技能效果!B:B,0))</f>
        <v>天使缇娜技能伤害</v>
      </c>
      <c r="D1581" s="96" t="s">
        <v>873</v>
      </c>
      <c r="E1581" s="95">
        <v>4</v>
      </c>
      <c r="F1581" s="95">
        <f>INDEX(技能效果!H:H,MATCH(技能效果等级!B1581,技能效果!B:B,0))</f>
        <v>4017</v>
      </c>
      <c r="G1581" s="95">
        <f>IF(INDEX(技能效果!K:K,MATCH(B1581,技能效果!B:B,0))=0,INDEX(技能效果!I:I,MATCH(技能效果等级!B1581,技能效果!B:B,0)),INDEX(技能效果!I:I,MATCH(技能效果等级!B1581,技能效果!B:B,0))*VLOOKUP(E1581,技能数值计算!$C$19:$D$28,2,FALSE))</f>
        <v>1.24</v>
      </c>
      <c r="H1581" s="95">
        <f>INDEX(技能效果!J:J,MATCH(技能效果等级!B1581,技能效果!B:B,0))</f>
        <v>0</v>
      </c>
      <c r="I1581" s="97"/>
      <c r="J1581" s="97"/>
      <c r="K1581" s="97"/>
      <c r="L1581" s="97"/>
      <c r="M1581" s="97"/>
      <c r="N1581" s="96" t="str">
        <f>IF(INDEX(技能效果!L:L,MATCH(技能效果等级!B1581,技能效果!B:B,0))="","",INDEX(技能效果!L:L,MATCH(技能效果等级!B1581,技能效果!B:B,0)))</f>
        <v/>
      </c>
      <c r="O1581" s="95">
        <f>IF(INDEX(技能效果!N:N,MATCH(B1581,技能效果!B:B,0))=0,INDEX(技能效果!M:M,MATCH(技能效果等级!B1581,技能效果!B:B,0)),INDEX(技能效果!M:M,MATCH(技能效果等级!B1581,技能效果!B:B,0))*VLOOKUP(E1581,技能数值计算!$C$19:$D$28,2,FALSE))</f>
        <v>0</v>
      </c>
      <c r="P1581" s="97"/>
      <c r="Q1581" s="97"/>
      <c r="R1581" s="95" t="str">
        <f>IF(INDEX(技能效果!O:O,MATCH(技能效果等级!B1581,技能效果!B:B,0))="","",INDEX(技能效果!O:O,MATCH(技能效果等级!B1581,技能效果!B:B,0)))</f>
        <v/>
      </c>
      <c r="S1581" s="97"/>
      <c r="T1581" s="97"/>
      <c r="U1581" s="97"/>
      <c r="V1581" s="96" t="str">
        <f>IF(INDEX(技能效果!AF:AF,MATCH(技能效果等级!B1581,技能效果!B:B,0))="","",INDEX(技能效果!AF:AF,MATCH(技能效果等级!B1581,技能效果!B:B,0)))</f>
        <v/>
      </c>
      <c r="W1581" s="95">
        <f t="shared" ref="W1581:W1644" si="23">W1571+1</f>
        <v>149</v>
      </c>
      <c r="X1581" s="97"/>
      <c r="Y1581" s="97"/>
    </row>
    <row r="1582" spans="1:25" ht="16.5" x14ac:dyDescent="0.2">
      <c r="A1582" s="62">
        <v>1579</v>
      </c>
      <c r="B1582" s="95">
        <f>INDEX(技能效果!B:B,MATCH(技能效果等级!W1582,技能效果!AE:AE,0))</f>
        <v>130300701</v>
      </c>
      <c r="C1582" s="95" t="str">
        <f>INDEX(技能效果!C:C,MATCH(技能效果等级!B1582,技能效果!B:B,0))</f>
        <v>天使缇娜技能伤害</v>
      </c>
      <c r="D1582" s="96" t="s">
        <v>873</v>
      </c>
      <c r="E1582" s="95">
        <v>5</v>
      </c>
      <c r="F1582" s="95">
        <f>INDEX(技能效果!H:H,MATCH(技能效果等级!B1582,技能效果!B:B,0))</f>
        <v>4017</v>
      </c>
      <c r="G1582" s="95">
        <f>IF(INDEX(技能效果!K:K,MATCH(B1582,技能效果!B:B,0))=0,INDEX(技能效果!I:I,MATCH(技能效果等级!B1582,技能效果!B:B,0)),INDEX(技能效果!I:I,MATCH(技能效果等级!B1582,技能效果!B:B,0))*VLOOKUP(E1582,技能数值计算!$C$19:$D$28,2,FALSE))</f>
        <v>1.32</v>
      </c>
      <c r="H1582" s="95">
        <f>INDEX(技能效果!J:J,MATCH(技能效果等级!B1582,技能效果!B:B,0))</f>
        <v>0</v>
      </c>
      <c r="I1582" s="97"/>
      <c r="J1582" s="97"/>
      <c r="K1582" s="97"/>
      <c r="L1582" s="97"/>
      <c r="M1582" s="97"/>
      <c r="N1582" s="96" t="str">
        <f>IF(INDEX(技能效果!L:L,MATCH(技能效果等级!B1582,技能效果!B:B,0))="","",INDEX(技能效果!L:L,MATCH(技能效果等级!B1582,技能效果!B:B,0)))</f>
        <v/>
      </c>
      <c r="O1582" s="95">
        <f>IF(INDEX(技能效果!N:N,MATCH(B1582,技能效果!B:B,0))=0,INDEX(技能效果!M:M,MATCH(技能效果等级!B1582,技能效果!B:B,0)),INDEX(技能效果!M:M,MATCH(技能效果等级!B1582,技能效果!B:B,0))*VLOOKUP(E1582,技能数值计算!$C$19:$D$28,2,FALSE))</f>
        <v>0</v>
      </c>
      <c r="P1582" s="97"/>
      <c r="Q1582" s="97"/>
      <c r="R1582" s="95" t="str">
        <f>IF(INDEX(技能效果!O:O,MATCH(技能效果等级!B1582,技能效果!B:B,0))="","",INDEX(技能效果!O:O,MATCH(技能效果等级!B1582,技能效果!B:B,0)))</f>
        <v/>
      </c>
      <c r="S1582" s="97"/>
      <c r="T1582" s="97"/>
      <c r="U1582" s="97"/>
      <c r="V1582" s="96" t="str">
        <f>IF(INDEX(技能效果!AF:AF,MATCH(技能效果等级!B1582,技能效果!B:B,0))="","",INDEX(技能效果!AF:AF,MATCH(技能效果等级!B1582,技能效果!B:B,0)))</f>
        <v/>
      </c>
      <c r="W1582" s="95">
        <f t="shared" si="23"/>
        <v>149</v>
      </c>
      <c r="X1582" s="97"/>
      <c r="Y1582" s="97"/>
    </row>
    <row r="1583" spans="1:25" ht="16.5" x14ac:dyDescent="0.2">
      <c r="A1583" s="62">
        <v>1580</v>
      </c>
      <c r="B1583" s="95">
        <f>INDEX(技能效果!B:B,MATCH(技能效果等级!W1583,技能效果!AE:AE,0))</f>
        <v>130300701</v>
      </c>
      <c r="C1583" s="95" t="str">
        <f>INDEX(技能效果!C:C,MATCH(技能效果等级!B1583,技能效果!B:B,0))</f>
        <v>天使缇娜技能伤害</v>
      </c>
      <c r="D1583" s="96" t="s">
        <v>873</v>
      </c>
      <c r="E1583" s="95">
        <v>6</v>
      </c>
      <c r="F1583" s="95">
        <f>INDEX(技能效果!H:H,MATCH(技能效果等级!B1583,技能效果!B:B,0))</f>
        <v>4017</v>
      </c>
      <c r="G1583" s="95">
        <f>IF(INDEX(技能效果!K:K,MATCH(B1583,技能效果!B:B,0))=0,INDEX(技能效果!I:I,MATCH(技能效果等级!B1583,技能效果!B:B,0)),INDEX(技能效果!I:I,MATCH(技能效果等级!B1583,技能效果!B:B,0))*VLOOKUP(E1583,技能数值计算!$C$19:$D$28,2,FALSE))</f>
        <v>1.44</v>
      </c>
      <c r="H1583" s="95">
        <f>INDEX(技能效果!J:J,MATCH(技能效果等级!B1583,技能效果!B:B,0))</f>
        <v>0</v>
      </c>
      <c r="I1583" s="97"/>
      <c r="J1583" s="97"/>
      <c r="K1583" s="97"/>
      <c r="L1583" s="97"/>
      <c r="M1583" s="97"/>
      <c r="N1583" s="96" t="str">
        <f>IF(INDEX(技能效果!L:L,MATCH(技能效果等级!B1583,技能效果!B:B,0))="","",INDEX(技能效果!L:L,MATCH(技能效果等级!B1583,技能效果!B:B,0)))</f>
        <v/>
      </c>
      <c r="O1583" s="95">
        <f>IF(INDEX(技能效果!N:N,MATCH(B1583,技能效果!B:B,0))=0,INDEX(技能效果!M:M,MATCH(技能效果等级!B1583,技能效果!B:B,0)),INDEX(技能效果!M:M,MATCH(技能效果等级!B1583,技能效果!B:B,0))*VLOOKUP(E1583,技能数值计算!$C$19:$D$28,2,FALSE))</f>
        <v>0</v>
      </c>
      <c r="P1583" s="97"/>
      <c r="Q1583" s="97"/>
      <c r="R1583" s="95" t="str">
        <f>IF(INDEX(技能效果!O:O,MATCH(技能效果等级!B1583,技能效果!B:B,0))="","",INDEX(技能效果!O:O,MATCH(技能效果等级!B1583,技能效果!B:B,0)))</f>
        <v/>
      </c>
      <c r="S1583" s="97"/>
      <c r="T1583" s="97"/>
      <c r="U1583" s="97"/>
      <c r="V1583" s="96" t="str">
        <f>IF(INDEX(技能效果!AF:AF,MATCH(技能效果等级!B1583,技能效果!B:B,0))="","",INDEX(技能效果!AF:AF,MATCH(技能效果等级!B1583,技能效果!B:B,0)))</f>
        <v/>
      </c>
      <c r="W1583" s="95">
        <f t="shared" si="23"/>
        <v>149</v>
      </c>
      <c r="X1583" s="97"/>
      <c r="Y1583" s="97"/>
    </row>
    <row r="1584" spans="1:25" ht="16.5" x14ac:dyDescent="0.2">
      <c r="A1584" s="62">
        <v>1581</v>
      </c>
      <c r="B1584" s="95">
        <f>INDEX(技能效果!B:B,MATCH(技能效果等级!W1584,技能效果!AE:AE,0))</f>
        <v>130300701</v>
      </c>
      <c r="C1584" s="95" t="str">
        <f>INDEX(技能效果!C:C,MATCH(技能效果等级!B1584,技能效果!B:B,0))</f>
        <v>天使缇娜技能伤害</v>
      </c>
      <c r="D1584" s="96" t="s">
        <v>873</v>
      </c>
      <c r="E1584" s="95">
        <v>7</v>
      </c>
      <c r="F1584" s="95">
        <f>INDEX(技能效果!H:H,MATCH(技能效果等级!B1584,技能效果!B:B,0))</f>
        <v>4017</v>
      </c>
      <c r="G1584" s="95">
        <f>IF(INDEX(技能效果!K:K,MATCH(B1584,技能效果!B:B,0))=0,INDEX(技能效果!I:I,MATCH(技能效果等级!B1584,技能效果!B:B,0)),INDEX(技能效果!I:I,MATCH(技能效果等级!B1584,技能效果!B:B,0))*VLOOKUP(E1584,技能数值计算!$C$19:$D$28,2,FALSE))</f>
        <v>1.56</v>
      </c>
      <c r="H1584" s="95">
        <f>INDEX(技能效果!J:J,MATCH(技能效果等级!B1584,技能效果!B:B,0))</f>
        <v>0</v>
      </c>
      <c r="I1584" s="97"/>
      <c r="J1584" s="97"/>
      <c r="K1584" s="97"/>
      <c r="L1584" s="97"/>
      <c r="M1584" s="97"/>
      <c r="N1584" s="96" t="str">
        <f>IF(INDEX(技能效果!L:L,MATCH(技能效果等级!B1584,技能效果!B:B,0))="","",INDEX(技能效果!L:L,MATCH(技能效果等级!B1584,技能效果!B:B,0)))</f>
        <v/>
      </c>
      <c r="O1584" s="95">
        <f>IF(INDEX(技能效果!N:N,MATCH(B1584,技能效果!B:B,0))=0,INDEX(技能效果!M:M,MATCH(技能效果等级!B1584,技能效果!B:B,0)),INDEX(技能效果!M:M,MATCH(技能效果等级!B1584,技能效果!B:B,0))*VLOOKUP(E1584,技能数值计算!$C$19:$D$28,2,FALSE))</f>
        <v>0</v>
      </c>
      <c r="P1584" s="97"/>
      <c r="Q1584" s="97"/>
      <c r="R1584" s="95" t="str">
        <f>IF(INDEX(技能效果!O:O,MATCH(技能效果等级!B1584,技能效果!B:B,0))="","",INDEX(技能效果!O:O,MATCH(技能效果等级!B1584,技能效果!B:B,0)))</f>
        <v/>
      </c>
      <c r="S1584" s="97"/>
      <c r="T1584" s="97"/>
      <c r="U1584" s="97"/>
      <c r="V1584" s="96" t="str">
        <f>IF(INDEX(技能效果!AF:AF,MATCH(技能效果等级!B1584,技能效果!B:B,0))="","",INDEX(技能效果!AF:AF,MATCH(技能效果等级!B1584,技能效果!B:B,0)))</f>
        <v/>
      </c>
      <c r="W1584" s="95">
        <f t="shared" si="23"/>
        <v>149</v>
      </c>
      <c r="X1584" s="97"/>
      <c r="Y1584" s="97"/>
    </row>
    <row r="1585" spans="1:25" ht="16.5" x14ac:dyDescent="0.2">
      <c r="A1585" s="62">
        <v>1582</v>
      </c>
      <c r="B1585" s="95">
        <f>INDEX(技能效果!B:B,MATCH(技能效果等级!W1585,技能效果!AE:AE,0))</f>
        <v>130300701</v>
      </c>
      <c r="C1585" s="95" t="str">
        <f>INDEX(技能效果!C:C,MATCH(技能效果等级!B1585,技能效果!B:B,0))</f>
        <v>天使缇娜技能伤害</v>
      </c>
      <c r="D1585" s="96" t="s">
        <v>873</v>
      </c>
      <c r="E1585" s="95">
        <v>8</v>
      </c>
      <c r="F1585" s="95">
        <f>INDEX(技能效果!H:H,MATCH(技能效果等级!B1585,技能效果!B:B,0))</f>
        <v>4017</v>
      </c>
      <c r="G1585" s="95">
        <f>IF(INDEX(技能效果!K:K,MATCH(B1585,技能效果!B:B,0))=0,INDEX(技能效果!I:I,MATCH(技能效果等级!B1585,技能效果!B:B,0)),INDEX(技能效果!I:I,MATCH(技能效果等级!B1585,技能效果!B:B,0))*VLOOKUP(E1585,技能数值计算!$C$19:$D$28,2,FALSE))</f>
        <v>1.68</v>
      </c>
      <c r="H1585" s="95">
        <f>INDEX(技能效果!J:J,MATCH(技能效果等级!B1585,技能效果!B:B,0))</f>
        <v>0</v>
      </c>
      <c r="I1585" s="97"/>
      <c r="J1585" s="97"/>
      <c r="K1585" s="97"/>
      <c r="L1585" s="97"/>
      <c r="M1585" s="97"/>
      <c r="N1585" s="96" t="str">
        <f>IF(INDEX(技能效果!L:L,MATCH(技能效果等级!B1585,技能效果!B:B,0))="","",INDEX(技能效果!L:L,MATCH(技能效果等级!B1585,技能效果!B:B,0)))</f>
        <v/>
      </c>
      <c r="O1585" s="95">
        <f>IF(INDEX(技能效果!N:N,MATCH(B1585,技能效果!B:B,0))=0,INDEX(技能效果!M:M,MATCH(技能效果等级!B1585,技能效果!B:B,0)),INDEX(技能效果!M:M,MATCH(技能效果等级!B1585,技能效果!B:B,0))*VLOOKUP(E1585,技能数值计算!$C$19:$D$28,2,FALSE))</f>
        <v>0</v>
      </c>
      <c r="P1585" s="97"/>
      <c r="Q1585" s="97"/>
      <c r="R1585" s="95" t="str">
        <f>IF(INDEX(技能效果!O:O,MATCH(技能效果等级!B1585,技能效果!B:B,0))="","",INDEX(技能效果!O:O,MATCH(技能效果等级!B1585,技能效果!B:B,0)))</f>
        <v/>
      </c>
      <c r="S1585" s="97"/>
      <c r="T1585" s="97"/>
      <c r="U1585" s="97"/>
      <c r="V1585" s="96" t="str">
        <f>IF(INDEX(技能效果!AF:AF,MATCH(技能效果等级!B1585,技能效果!B:B,0))="","",INDEX(技能效果!AF:AF,MATCH(技能效果等级!B1585,技能效果!B:B,0)))</f>
        <v/>
      </c>
      <c r="W1585" s="95">
        <f t="shared" si="23"/>
        <v>149</v>
      </c>
      <c r="X1585" s="97"/>
      <c r="Y1585" s="97"/>
    </row>
    <row r="1586" spans="1:25" ht="16.5" x14ac:dyDescent="0.2">
      <c r="A1586" s="62">
        <v>1583</v>
      </c>
      <c r="B1586" s="95">
        <f>INDEX(技能效果!B:B,MATCH(技能效果等级!W1586,技能效果!AE:AE,0))</f>
        <v>130300701</v>
      </c>
      <c r="C1586" s="95" t="str">
        <f>INDEX(技能效果!C:C,MATCH(技能效果等级!B1586,技能效果!B:B,0))</f>
        <v>天使缇娜技能伤害</v>
      </c>
      <c r="D1586" s="96" t="s">
        <v>873</v>
      </c>
      <c r="E1586" s="95">
        <v>9</v>
      </c>
      <c r="F1586" s="95">
        <f>INDEX(技能效果!H:H,MATCH(技能效果等级!B1586,技能效果!B:B,0))</f>
        <v>4017</v>
      </c>
      <c r="G1586" s="95">
        <f>IF(INDEX(技能效果!K:K,MATCH(B1586,技能效果!B:B,0))=0,INDEX(技能效果!I:I,MATCH(技能效果等级!B1586,技能效果!B:B,0)),INDEX(技能效果!I:I,MATCH(技能效果等级!B1586,技能效果!B:B,0))*VLOOKUP(E1586,技能数值计算!$C$19:$D$28,2,FALSE))</f>
        <v>1.84</v>
      </c>
      <c r="H1586" s="95">
        <f>INDEX(技能效果!J:J,MATCH(技能效果等级!B1586,技能效果!B:B,0))</f>
        <v>0</v>
      </c>
      <c r="I1586" s="97"/>
      <c r="J1586" s="97"/>
      <c r="K1586" s="97"/>
      <c r="L1586" s="97"/>
      <c r="M1586" s="97"/>
      <c r="N1586" s="96" t="str">
        <f>IF(INDEX(技能效果!L:L,MATCH(技能效果等级!B1586,技能效果!B:B,0))="","",INDEX(技能效果!L:L,MATCH(技能效果等级!B1586,技能效果!B:B,0)))</f>
        <v/>
      </c>
      <c r="O1586" s="95">
        <f>IF(INDEX(技能效果!N:N,MATCH(B1586,技能效果!B:B,0))=0,INDEX(技能效果!M:M,MATCH(技能效果等级!B1586,技能效果!B:B,0)),INDEX(技能效果!M:M,MATCH(技能效果等级!B1586,技能效果!B:B,0))*VLOOKUP(E1586,技能数值计算!$C$19:$D$28,2,FALSE))</f>
        <v>0</v>
      </c>
      <c r="P1586" s="97"/>
      <c r="Q1586" s="97"/>
      <c r="R1586" s="95" t="str">
        <f>IF(INDEX(技能效果!O:O,MATCH(技能效果等级!B1586,技能效果!B:B,0))="","",INDEX(技能效果!O:O,MATCH(技能效果等级!B1586,技能效果!B:B,0)))</f>
        <v/>
      </c>
      <c r="S1586" s="97"/>
      <c r="T1586" s="97"/>
      <c r="U1586" s="97"/>
      <c r="V1586" s="96" t="str">
        <f>IF(INDEX(技能效果!AF:AF,MATCH(技能效果等级!B1586,技能效果!B:B,0))="","",INDEX(技能效果!AF:AF,MATCH(技能效果等级!B1586,技能效果!B:B,0)))</f>
        <v/>
      </c>
      <c r="W1586" s="95">
        <f t="shared" si="23"/>
        <v>149</v>
      </c>
      <c r="X1586" s="97"/>
      <c r="Y1586" s="97"/>
    </row>
    <row r="1587" spans="1:25" ht="16.5" x14ac:dyDescent="0.2">
      <c r="A1587" s="62">
        <v>1584</v>
      </c>
      <c r="B1587" s="95">
        <f>INDEX(技能效果!B:B,MATCH(技能效果等级!W1587,技能效果!AE:AE,0))</f>
        <v>130300701</v>
      </c>
      <c r="C1587" s="95" t="str">
        <f>INDEX(技能效果!C:C,MATCH(技能效果等级!B1587,技能效果!B:B,0))</f>
        <v>天使缇娜技能伤害</v>
      </c>
      <c r="D1587" s="96" t="s">
        <v>873</v>
      </c>
      <c r="E1587" s="95">
        <v>10</v>
      </c>
      <c r="F1587" s="95">
        <f>INDEX(技能效果!H:H,MATCH(技能效果等级!B1587,技能效果!B:B,0))</f>
        <v>4017</v>
      </c>
      <c r="G1587" s="95">
        <f>IF(INDEX(技能效果!K:K,MATCH(B1587,技能效果!B:B,0))=0,INDEX(技能效果!I:I,MATCH(技能效果等级!B1587,技能效果!B:B,0)),INDEX(技能效果!I:I,MATCH(技能效果等级!B1587,技能效果!B:B,0))*VLOOKUP(E1587,技能数值计算!$C$19:$D$28,2,FALSE))</f>
        <v>2</v>
      </c>
      <c r="H1587" s="95">
        <f>INDEX(技能效果!J:J,MATCH(技能效果等级!B1587,技能效果!B:B,0))</f>
        <v>0</v>
      </c>
      <c r="I1587" s="97"/>
      <c r="J1587" s="97"/>
      <c r="K1587" s="97"/>
      <c r="L1587" s="97"/>
      <c r="M1587" s="97"/>
      <c r="N1587" s="96" t="str">
        <f>IF(INDEX(技能效果!L:L,MATCH(技能效果等级!B1587,技能效果!B:B,0))="","",INDEX(技能效果!L:L,MATCH(技能效果等级!B1587,技能效果!B:B,0)))</f>
        <v/>
      </c>
      <c r="O1587" s="95">
        <f>IF(INDEX(技能效果!N:N,MATCH(B1587,技能效果!B:B,0))=0,INDEX(技能效果!M:M,MATCH(技能效果等级!B1587,技能效果!B:B,0)),INDEX(技能效果!M:M,MATCH(技能效果等级!B1587,技能效果!B:B,0))*VLOOKUP(E1587,技能数值计算!$C$19:$D$28,2,FALSE))</f>
        <v>0</v>
      </c>
      <c r="P1587" s="97"/>
      <c r="Q1587" s="97"/>
      <c r="R1587" s="95" t="str">
        <f>IF(INDEX(技能效果!O:O,MATCH(技能效果等级!B1587,技能效果!B:B,0))="","",INDEX(技能效果!O:O,MATCH(技能效果等级!B1587,技能效果!B:B,0)))</f>
        <v/>
      </c>
      <c r="S1587" s="97"/>
      <c r="T1587" s="97"/>
      <c r="U1587" s="97"/>
      <c r="V1587" s="96" t="str">
        <f>IF(INDEX(技能效果!AF:AF,MATCH(技能效果等级!B1587,技能效果!B:B,0))="","",INDEX(技能效果!AF:AF,MATCH(技能效果等级!B1587,技能效果!B:B,0)))</f>
        <v/>
      </c>
      <c r="W1587" s="95">
        <f t="shared" si="23"/>
        <v>149</v>
      </c>
      <c r="X1587" s="97"/>
      <c r="Y1587" s="97"/>
    </row>
    <row r="1588" spans="1:25" ht="16.5" x14ac:dyDescent="0.2">
      <c r="A1588" s="62">
        <v>1585</v>
      </c>
      <c r="B1588" s="95">
        <f>INDEX(技能效果!B:B,MATCH(技能效果等级!W1588,技能效果!AE:AE,0))</f>
        <v>130300711</v>
      </c>
      <c r="C1588" s="95" t="str">
        <f>INDEX(技能效果!C:C,MATCH(技能效果等级!B1588,技能效果!B:B,0))</f>
        <v>天使缇娜专属武器效果</v>
      </c>
      <c r="D1588" s="96" t="s">
        <v>873</v>
      </c>
      <c r="E1588" s="95">
        <v>1</v>
      </c>
      <c r="F1588" s="95">
        <f>INDEX(技能效果!H:H,MATCH(技能效果等级!B1588,技能效果!B:B,0))</f>
        <v>1001</v>
      </c>
      <c r="G1588" s="95">
        <f>IF(INDEX(技能效果!K:K,MATCH(B1588,技能效果!B:B,0))=0,INDEX(技能效果!I:I,MATCH(技能效果等级!B1588,技能效果!B:B,0)),INDEX(技能效果!I:I,MATCH(技能效果等级!B1588,技能效果!B:B,0))*VLOOKUP(E1588,技能数值计算!$C$19:$D$28,2,FALSE))</f>
        <v>1</v>
      </c>
      <c r="H1588" s="95">
        <f>INDEX(技能效果!J:J,MATCH(技能效果等级!B1588,技能效果!B:B,0))</f>
        <v>0</v>
      </c>
      <c r="I1588" s="97"/>
      <c r="J1588" s="97"/>
      <c r="K1588" s="97"/>
      <c r="L1588" s="97"/>
      <c r="M1588" s="97"/>
      <c r="N1588" s="96" t="str">
        <f>IF(INDEX(技能效果!L:L,MATCH(技能效果等级!B1588,技能效果!B:B,0))="","",INDEX(技能效果!L:L,MATCH(技能效果等级!B1588,技能效果!B:B,0)))</f>
        <v/>
      </c>
      <c r="O1588" s="95">
        <f>IF(INDEX(技能效果!N:N,MATCH(B1588,技能效果!B:B,0))=0,INDEX(技能效果!M:M,MATCH(技能效果等级!B1588,技能效果!B:B,0)),INDEX(技能效果!M:M,MATCH(技能效果等级!B1588,技能效果!B:B,0))*VLOOKUP(E1588,技能数值计算!$C$19:$D$28,2,FALSE))</f>
        <v>0</v>
      </c>
      <c r="P1588" s="97"/>
      <c r="Q1588" s="97"/>
      <c r="R1588" s="95" t="str">
        <f>IF(INDEX(技能效果!O:O,MATCH(技能效果等级!B1588,技能效果!B:B,0))="","",INDEX(技能效果!O:O,MATCH(技能效果等级!B1588,技能效果!B:B,0)))</f>
        <v/>
      </c>
      <c r="S1588" s="97"/>
      <c r="T1588" s="97"/>
      <c r="U1588" s="97"/>
      <c r="V1588" s="96" t="str">
        <f>IF(INDEX(技能效果!AF:AF,MATCH(技能效果等级!B1588,技能效果!B:B,0))="","",INDEX(技能效果!AF:AF,MATCH(技能效果等级!B1588,技能效果!B:B,0)))</f>
        <v>对被禁锢的单位造成额外伤害</v>
      </c>
      <c r="W1588" s="95">
        <f t="shared" si="23"/>
        <v>150</v>
      </c>
      <c r="X1588" s="97"/>
      <c r="Y1588" s="97"/>
    </row>
    <row r="1589" spans="1:25" ht="16.5" x14ac:dyDescent="0.2">
      <c r="A1589" s="62">
        <v>1586</v>
      </c>
      <c r="B1589" s="95">
        <f>INDEX(技能效果!B:B,MATCH(技能效果等级!W1589,技能效果!AE:AE,0))</f>
        <v>130300711</v>
      </c>
      <c r="C1589" s="95" t="str">
        <f>INDEX(技能效果!C:C,MATCH(技能效果等级!B1589,技能效果!B:B,0))</f>
        <v>天使缇娜专属武器效果</v>
      </c>
      <c r="D1589" s="96" t="s">
        <v>873</v>
      </c>
      <c r="E1589" s="95">
        <v>2</v>
      </c>
      <c r="F1589" s="95">
        <f>INDEX(技能效果!H:H,MATCH(技能效果等级!B1589,技能效果!B:B,0))</f>
        <v>1001</v>
      </c>
      <c r="G1589" s="95">
        <f>IF(INDEX(技能效果!K:K,MATCH(B1589,技能效果!B:B,0))=0,INDEX(技能效果!I:I,MATCH(技能效果等级!B1589,技能效果!B:B,0)),INDEX(技能效果!I:I,MATCH(技能效果等级!B1589,技能效果!B:B,0))*VLOOKUP(E1589,技能数值计算!$C$19:$D$28,2,FALSE))</f>
        <v>1</v>
      </c>
      <c r="H1589" s="95">
        <f>INDEX(技能效果!J:J,MATCH(技能效果等级!B1589,技能效果!B:B,0))</f>
        <v>0</v>
      </c>
      <c r="I1589" s="97"/>
      <c r="J1589" s="97"/>
      <c r="K1589" s="97"/>
      <c r="L1589" s="97"/>
      <c r="M1589" s="97"/>
      <c r="N1589" s="96" t="str">
        <f>IF(INDEX(技能效果!L:L,MATCH(技能效果等级!B1589,技能效果!B:B,0))="","",INDEX(技能效果!L:L,MATCH(技能效果等级!B1589,技能效果!B:B,0)))</f>
        <v/>
      </c>
      <c r="O1589" s="95">
        <f>IF(INDEX(技能效果!N:N,MATCH(B1589,技能效果!B:B,0))=0,INDEX(技能效果!M:M,MATCH(技能效果等级!B1589,技能效果!B:B,0)),INDEX(技能效果!M:M,MATCH(技能效果等级!B1589,技能效果!B:B,0))*VLOOKUP(E1589,技能数值计算!$C$19:$D$28,2,FALSE))</f>
        <v>0</v>
      </c>
      <c r="P1589" s="97"/>
      <c r="Q1589" s="97"/>
      <c r="R1589" s="95" t="str">
        <f>IF(INDEX(技能效果!O:O,MATCH(技能效果等级!B1589,技能效果!B:B,0))="","",INDEX(技能效果!O:O,MATCH(技能效果等级!B1589,技能效果!B:B,0)))</f>
        <v/>
      </c>
      <c r="S1589" s="97"/>
      <c r="T1589" s="97"/>
      <c r="U1589" s="97"/>
      <c r="V1589" s="96" t="str">
        <f>IF(INDEX(技能效果!AF:AF,MATCH(技能效果等级!B1589,技能效果!B:B,0))="","",INDEX(技能效果!AF:AF,MATCH(技能效果等级!B1589,技能效果!B:B,0)))</f>
        <v>对被禁锢的单位造成额外伤害</v>
      </c>
      <c r="W1589" s="95">
        <f t="shared" si="23"/>
        <v>150</v>
      </c>
      <c r="X1589" s="97"/>
      <c r="Y1589" s="97"/>
    </row>
    <row r="1590" spans="1:25" ht="16.5" x14ac:dyDescent="0.2">
      <c r="A1590" s="62">
        <v>1587</v>
      </c>
      <c r="B1590" s="95">
        <f>INDEX(技能效果!B:B,MATCH(技能效果等级!W1590,技能效果!AE:AE,0))</f>
        <v>130300711</v>
      </c>
      <c r="C1590" s="95" t="str">
        <f>INDEX(技能效果!C:C,MATCH(技能效果等级!B1590,技能效果!B:B,0))</f>
        <v>天使缇娜专属武器效果</v>
      </c>
      <c r="D1590" s="96" t="s">
        <v>873</v>
      </c>
      <c r="E1590" s="95">
        <v>3</v>
      </c>
      <c r="F1590" s="95">
        <f>INDEX(技能效果!H:H,MATCH(技能效果等级!B1590,技能效果!B:B,0))</f>
        <v>1001</v>
      </c>
      <c r="G1590" s="95">
        <f>IF(INDEX(技能效果!K:K,MATCH(B1590,技能效果!B:B,0))=0,INDEX(技能效果!I:I,MATCH(技能效果等级!B1590,技能效果!B:B,0)),INDEX(技能效果!I:I,MATCH(技能效果等级!B1590,技能效果!B:B,0))*VLOOKUP(E1590,技能数值计算!$C$19:$D$28,2,FALSE))</f>
        <v>1</v>
      </c>
      <c r="H1590" s="95">
        <f>INDEX(技能效果!J:J,MATCH(技能效果等级!B1590,技能效果!B:B,0))</f>
        <v>0</v>
      </c>
      <c r="I1590" s="97"/>
      <c r="J1590" s="97"/>
      <c r="K1590" s="97"/>
      <c r="L1590" s="97"/>
      <c r="M1590" s="97"/>
      <c r="N1590" s="96" t="str">
        <f>IF(INDEX(技能效果!L:L,MATCH(技能效果等级!B1590,技能效果!B:B,0))="","",INDEX(技能效果!L:L,MATCH(技能效果等级!B1590,技能效果!B:B,0)))</f>
        <v/>
      </c>
      <c r="O1590" s="95">
        <f>IF(INDEX(技能效果!N:N,MATCH(B1590,技能效果!B:B,0))=0,INDEX(技能效果!M:M,MATCH(技能效果等级!B1590,技能效果!B:B,0)),INDEX(技能效果!M:M,MATCH(技能效果等级!B1590,技能效果!B:B,0))*VLOOKUP(E1590,技能数值计算!$C$19:$D$28,2,FALSE))</f>
        <v>0</v>
      </c>
      <c r="P1590" s="97"/>
      <c r="Q1590" s="97"/>
      <c r="R1590" s="95" t="str">
        <f>IF(INDEX(技能效果!O:O,MATCH(技能效果等级!B1590,技能效果!B:B,0))="","",INDEX(技能效果!O:O,MATCH(技能效果等级!B1590,技能效果!B:B,0)))</f>
        <v/>
      </c>
      <c r="S1590" s="97"/>
      <c r="T1590" s="97"/>
      <c r="U1590" s="97"/>
      <c r="V1590" s="96" t="str">
        <f>IF(INDEX(技能效果!AF:AF,MATCH(技能效果等级!B1590,技能效果!B:B,0))="","",INDEX(技能效果!AF:AF,MATCH(技能效果等级!B1590,技能效果!B:B,0)))</f>
        <v>对被禁锢的单位造成额外伤害</v>
      </c>
      <c r="W1590" s="95">
        <f t="shared" si="23"/>
        <v>150</v>
      </c>
      <c r="X1590" s="97"/>
      <c r="Y1590" s="97"/>
    </row>
    <row r="1591" spans="1:25" ht="16.5" x14ac:dyDescent="0.2">
      <c r="A1591" s="62">
        <v>1588</v>
      </c>
      <c r="B1591" s="95">
        <f>INDEX(技能效果!B:B,MATCH(技能效果等级!W1591,技能效果!AE:AE,0))</f>
        <v>130300711</v>
      </c>
      <c r="C1591" s="95" t="str">
        <f>INDEX(技能效果!C:C,MATCH(技能效果等级!B1591,技能效果!B:B,0))</f>
        <v>天使缇娜专属武器效果</v>
      </c>
      <c r="D1591" s="96" t="s">
        <v>873</v>
      </c>
      <c r="E1591" s="95">
        <v>4</v>
      </c>
      <c r="F1591" s="95">
        <f>INDEX(技能效果!H:H,MATCH(技能效果等级!B1591,技能效果!B:B,0))</f>
        <v>1001</v>
      </c>
      <c r="G1591" s="95">
        <f>IF(INDEX(技能效果!K:K,MATCH(B1591,技能效果!B:B,0))=0,INDEX(技能效果!I:I,MATCH(技能效果等级!B1591,技能效果!B:B,0)),INDEX(技能效果!I:I,MATCH(技能效果等级!B1591,技能效果!B:B,0))*VLOOKUP(E1591,技能数值计算!$C$19:$D$28,2,FALSE))</f>
        <v>1</v>
      </c>
      <c r="H1591" s="95">
        <f>INDEX(技能效果!J:J,MATCH(技能效果等级!B1591,技能效果!B:B,0))</f>
        <v>0</v>
      </c>
      <c r="I1591" s="97"/>
      <c r="J1591" s="97"/>
      <c r="K1591" s="97"/>
      <c r="L1591" s="97"/>
      <c r="M1591" s="97"/>
      <c r="N1591" s="96" t="str">
        <f>IF(INDEX(技能效果!L:L,MATCH(技能效果等级!B1591,技能效果!B:B,0))="","",INDEX(技能效果!L:L,MATCH(技能效果等级!B1591,技能效果!B:B,0)))</f>
        <v/>
      </c>
      <c r="O1591" s="95">
        <f>IF(INDEX(技能效果!N:N,MATCH(B1591,技能效果!B:B,0))=0,INDEX(技能效果!M:M,MATCH(技能效果等级!B1591,技能效果!B:B,0)),INDEX(技能效果!M:M,MATCH(技能效果等级!B1591,技能效果!B:B,0))*VLOOKUP(E1591,技能数值计算!$C$19:$D$28,2,FALSE))</f>
        <v>0</v>
      </c>
      <c r="P1591" s="97"/>
      <c r="Q1591" s="97"/>
      <c r="R1591" s="95" t="str">
        <f>IF(INDEX(技能效果!O:O,MATCH(技能效果等级!B1591,技能效果!B:B,0))="","",INDEX(技能效果!O:O,MATCH(技能效果等级!B1591,技能效果!B:B,0)))</f>
        <v/>
      </c>
      <c r="S1591" s="97"/>
      <c r="T1591" s="97"/>
      <c r="U1591" s="97"/>
      <c r="V1591" s="96" t="str">
        <f>IF(INDEX(技能效果!AF:AF,MATCH(技能效果等级!B1591,技能效果!B:B,0))="","",INDEX(技能效果!AF:AF,MATCH(技能效果等级!B1591,技能效果!B:B,0)))</f>
        <v>对被禁锢的单位造成额外伤害</v>
      </c>
      <c r="W1591" s="95">
        <f t="shared" si="23"/>
        <v>150</v>
      </c>
      <c r="X1591" s="97"/>
      <c r="Y1591" s="97"/>
    </row>
    <row r="1592" spans="1:25" ht="16.5" x14ac:dyDescent="0.2">
      <c r="A1592" s="62">
        <v>1589</v>
      </c>
      <c r="B1592" s="95">
        <f>INDEX(技能效果!B:B,MATCH(技能效果等级!W1592,技能效果!AE:AE,0))</f>
        <v>130300711</v>
      </c>
      <c r="C1592" s="95" t="str">
        <f>INDEX(技能效果!C:C,MATCH(技能效果等级!B1592,技能效果!B:B,0))</f>
        <v>天使缇娜专属武器效果</v>
      </c>
      <c r="D1592" s="96" t="s">
        <v>873</v>
      </c>
      <c r="E1592" s="95">
        <v>5</v>
      </c>
      <c r="F1592" s="95">
        <f>INDEX(技能效果!H:H,MATCH(技能效果等级!B1592,技能效果!B:B,0))</f>
        <v>1001</v>
      </c>
      <c r="G1592" s="95">
        <f>IF(INDEX(技能效果!K:K,MATCH(B1592,技能效果!B:B,0))=0,INDEX(技能效果!I:I,MATCH(技能效果等级!B1592,技能效果!B:B,0)),INDEX(技能效果!I:I,MATCH(技能效果等级!B1592,技能效果!B:B,0))*VLOOKUP(E1592,技能数值计算!$C$19:$D$28,2,FALSE))</f>
        <v>1</v>
      </c>
      <c r="H1592" s="95">
        <f>INDEX(技能效果!J:J,MATCH(技能效果等级!B1592,技能效果!B:B,0))</f>
        <v>0</v>
      </c>
      <c r="I1592" s="97"/>
      <c r="J1592" s="97"/>
      <c r="K1592" s="97"/>
      <c r="L1592" s="97"/>
      <c r="M1592" s="97"/>
      <c r="N1592" s="96" t="str">
        <f>IF(INDEX(技能效果!L:L,MATCH(技能效果等级!B1592,技能效果!B:B,0))="","",INDEX(技能效果!L:L,MATCH(技能效果等级!B1592,技能效果!B:B,0)))</f>
        <v/>
      </c>
      <c r="O1592" s="95">
        <f>IF(INDEX(技能效果!N:N,MATCH(B1592,技能效果!B:B,0))=0,INDEX(技能效果!M:M,MATCH(技能效果等级!B1592,技能效果!B:B,0)),INDEX(技能效果!M:M,MATCH(技能效果等级!B1592,技能效果!B:B,0))*VLOOKUP(E1592,技能数值计算!$C$19:$D$28,2,FALSE))</f>
        <v>0</v>
      </c>
      <c r="P1592" s="97"/>
      <c r="Q1592" s="97"/>
      <c r="R1592" s="95" t="str">
        <f>IF(INDEX(技能效果!O:O,MATCH(技能效果等级!B1592,技能效果!B:B,0))="","",INDEX(技能效果!O:O,MATCH(技能效果等级!B1592,技能效果!B:B,0)))</f>
        <v/>
      </c>
      <c r="S1592" s="97"/>
      <c r="T1592" s="97"/>
      <c r="U1592" s="97"/>
      <c r="V1592" s="96" t="str">
        <f>IF(INDEX(技能效果!AF:AF,MATCH(技能效果等级!B1592,技能效果!B:B,0))="","",INDEX(技能效果!AF:AF,MATCH(技能效果等级!B1592,技能效果!B:B,0)))</f>
        <v>对被禁锢的单位造成额外伤害</v>
      </c>
      <c r="W1592" s="95">
        <f t="shared" si="23"/>
        <v>150</v>
      </c>
      <c r="X1592" s="97"/>
      <c r="Y1592" s="97"/>
    </row>
    <row r="1593" spans="1:25" ht="16.5" x14ac:dyDescent="0.2">
      <c r="A1593" s="62">
        <v>1590</v>
      </c>
      <c r="B1593" s="95">
        <f>INDEX(技能效果!B:B,MATCH(技能效果等级!W1593,技能效果!AE:AE,0))</f>
        <v>130300711</v>
      </c>
      <c r="C1593" s="95" t="str">
        <f>INDEX(技能效果!C:C,MATCH(技能效果等级!B1593,技能效果!B:B,0))</f>
        <v>天使缇娜专属武器效果</v>
      </c>
      <c r="D1593" s="96" t="s">
        <v>873</v>
      </c>
      <c r="E1593" s="95">
        <v>6</v>
      </c>
      <c r="F1593" s="95">
        <f>INDEX(技能效果!H:H,MATCH(技能效果等级!B1593,技能效果!B:B,0))</f>
        <v>1001</v>
      </c>
      <c r="G1593" s="95">
        <f>IF(INDEX(技能效果!K:K,MATCH(B1593,技能效果!B:B,0))=0,INDEX(技能效果!I:I,MATCH(技能效果等级!B1593,技能效果!B:B,0)),INDEX(技能效果!I:I,MATCH(技能效果等级!B1593,技能效果!B:B,0))*VLOOKUP(E1593,技能数值计算!$C$19:$D$28,2,FALSE))</f>
        <v>1</v>
      </c>
      <c r="H1593" s="95">
        <f>INDEX(技能效果!J:J,MATCH(技能效果等级!B1593,技能效果!B:B,0))</f>
        <v>0</v>
      </c>
      <c r="I1593" s="97"/>
      <c r="J1593" s="97"/>
      <c r="K1593" s="97"/>
      <c r="L1593" s="97"/>
      <c r="M1593" s="97"/>
      <c r="N1593" s="96" t="str">
        <f>IF(INDEX(技能效果!L:L,MATCH(技能效果等级!B1593,技能效果!B:B,0))="","",INDEX(技能效果!L:L,MATCH(技能效果等级!B1593,技能效果!B:B,0)))</f>
        <v/>
      </c>
      <c r="O1593" s="95">
        <f>IF(INDEX(技能效果!N:N,MATCH(B1593,技能效果!B:B,0))=0,INDEX(技能效果!M:M,MATCH(技能效果等级!B1593,技能效果!B:B,0)),INDEX(技能效果!M:M,MATCH(技能效果等级!B1593,技能效果!B:B,0))*VLOOKUP(E1593,技能数值计算!$C$19:$D$28,2,FALSE))</f>
        <v>0</v>
      </c>
      <c r="P1593" s="97"/>
      <c r="Q1593" s="97"/>
      <c r="R1593" s="95" t="str">
        <f>IF(INDEX(技能效果!O:O,MATCH(技能效果等级!B1593,技能效果!B:B,0))="","",INDEX(技能效果!O:O,MATCH(技能效果等级!B1593,技能效果!B:B,0)))</f>
        <v/>
      </c>
      <c r="S1593" s="97"/>
      <c r="T1593" s="97"/>
      <c r="U1593" s="97"/>
      <c r="V1593" s="96" t="str">
        <f>IF(INDEX(技能效果!AF:AF,MATCH(技能效果等级!B1593,技能效果!B:B,0))="","",INDEX(技能效果!AF:AF,MATCH(技能效果等级!B1593,技能效果!B:B,0)))</f>
        <v>对被禁锢的单位造成额外伤害</v>
      </c>
      <c r="W1593" s="95">
        <f t="shared" si="23"/>
        <v>150</v>
      </c>
      <c r="X1593" s="97"/>
      <c r="Y1593" s="97"/>
    </row>
    <row r="1594" spans="1:25" ht="16.5" x14ac:dyDescent="0.2">
      <c r="A1594" s="62">
        <v>1591</v>
      </c>
      <c r="B1594" s="95">
        <f>INDEX(技能效果!B:B,MATCH(技能效果等级!W1594,技能效果!AE:AE,0))</f>
        <v>130300711</v>
      </c>
      <c r="C1594" s="95" t="str">
        <f>INDEX(技能效果!C:C,MATCH(技能效果等级!B1594,技能效果!B:B,0))</f>
        <v>天使缇娜专属武器效果</v>
      </c>
      <c r="D1594" s="96" t="s">
        <v>873</v>
      </c>
      <c r="E1594" s="95">
        <v>7</v>
      </c>
      <c r="F1594" s="95">
        <f>INDEX(技能效果!H:H,MATCH(技能效果等级!B1594,技能效果!B:B,0))</f>
        <v>1001</v>
      </c>
      <c r="G1594" s="95">
        <f>IF(INDEX(技能效果!K:K,MATCH(B1594,技能效果!B:B,0))=0,INDEX(技能效果!I:I,MATCH(技能效果等级!B1594,技能效果!B:B,0)),INDEX(技能效果!I:I,MATCH(技能效果等级!B1594,技能效果!B:B,0))*VLOOKUP(E1594,技能数值计算!$C$19:$D$28,2,FALSE))</f>
        <v>1</v>
      </c>
      <c r="H1594" s="95">
        <f>INDEX(技能效果!J:J,MATCH(技能效果等级!B1594,技能效果!B:B,0))</f>
        <v>0</v>
      </c>
      <c r="I1594" s="97"/>
      <c r="J1594" s="97"/>
      <c r="K1594" s="97"/>
      <c r="L1594" s="97"/>
      <c r="M1594" s="97"/>
      <c r="N1594" s="96" t="str">
        <f>IF(INDEX(技能效果!L:L,MATCH(技能效果等级!B1594,技能效果!B:B,0))="","",INDEX(技能效果!L:L,MATCH(技能效果等级!B1594,技能效果!B:B,0)))</f>
        <v/>
      </c>
      <c r="O1594" s="95">
        <f>IF(INDEX(技能效果!N:N,MATCH(B1594,技能效果!B:B,0))=0,INDEX(技能效果!M:M,MATCH(技能效果等级!B1594,技能效果!B:B,0)),INDEX(技能效果!M:M,MATCH(技能效果等级!B1594,技能效果!B:B,0))*VLOOKUP(E1594,技能数值计算!$C$19:$D$28,2,FALSE))</f>
        <v>0</v>
      </c>
      <c r="P1594" s="97"/>
      <c r="Q1594" s="97"/>
      <c r="R1594" s="95" t="str">
        <f>IF(INDEX(技能效果!O:O,MATCH(技能效果等级!B1594,技能效果!B:B,0))="","",INDEX(技能效果!O:O,MATCH(技能效果等级!B1594,技能效果!B:B,0)))</f>
        <v/>
      </c>
      <c r="S1594" s="97"/>
      <c r="T1594" s="97"/>
      <c r="U1594" s="97"/>
      <c r="V1594" s="96" t="str">
        <f>IF(INDEX(技能效果!AF:AF,MATCH(技能效果等级!B1594,技能效果!B:B,0))="","",INDEX(技能效果!AF:AF,MATCH(技能效果等级!B1594,技能效果!B:B,0)))</f>
        <v>对被禁锢的单位造成额外伤害</v>
      </c>
      <c r="W1594" s="95">
        <f t="shared" si="23"/>
        <v>150</v>
      </c>
      <c r="X1594" s="97"/>
      <c r="Y1594" s="97"/>
    </row>
    <row r="1595" spans="1:25" ht="16.5" x14ac:dyDescent="0.2">
      <c r="A1595" s="62">
        <v>1592</v>
      </c>
      <c r="B1595" s="95">
        <f>INDEX(技能效果!B:B,MATCH(技能效果等级!W1595,技能效果!AE:AE,0))</f>
        <v>130300711</v>
      </c>
      <c r="C1595" s="95" t="str">
        <f>INDEX(技能效果!C:C,MATCH(技能效果等级!B1595,技能效果!B:B,0))</f>
        <v>天使缇娜专属武器效果</v>
      </c>
      <c r="D1595" s="96" t="s">
        <v>873</v>
      </c>
      <c r="E1595" s="95">
        <v>8</v>
      </c>
      <c r="F1595" s="95">
        <f>INDEX(技能效果!H:H,MATCH(技能效果等级!B1595,技能效果!B:B,0))</f>
        <v>1001</v>
      </c>
      <c r="G1595" s="95">
        <f>IF(INDEX(技能效果!K:K,MATCH(B1595,技能效果!B:B,0))=0,INDEX(技能效果!I:I,MATCH(技能效果等级!B1595,技能效果!B:B,0)),INDEX(技能效果!I:I,MATCH(技能效果等级!B1595,技能效果!B:B,0))*VLOOKUP(E1595,技能数值计算!$C$19:$D$28,2,FALSE))</f>
        <v>1</v>
      </c>
      <c r="H1595" s="95">
        <f>INDEX(技能效果!J:J,MATCH(技能效果等级!B1595,技能效果!B:B,0))</f>
        <v>0</v>
      </c>
      <c r="I1595" s="97"/>
      <c r="J1595" s="97"/>
      <c r="K1595" s="97"/>
      <c r="L1595" s="97"/>
      <c r="M1595" s="97"/>
      <c r="N1595" s="96" t="str">
        <f>IF(INDEX(技能效果!L:L,MATCH(技能效果等级!B1595,技能效果!B:B,0))="","",INDEX(技能效果!L:L,MATCH(技能效果等级!B1595,技能效果!B:B,0)))</f>
        <v/>
      </c>
      <c r="O1595" s="95">
        <f>IF(INDEX(技能效果!N:N,MATCH(B1595,技能效果!B:B,0))=0,INDEX(技能效果!M:M,MATCH(技能效果等级!B1595,技能效果!B:B,0)),INDEX(技能效果!M:M,MATCH(技能效果等级!B1595,技能效果!B:B,0))*VLOOKUP(E1595,技能数值计算!$C$19:$D$28,2,FALSE))</f>
        <v>0</v>
      </c>
      <c r="P1595" s="97"/>
      <c r="Q1595" s="97"/>
      <c r="R1595" s="95" t="str">
        <f>IF(INDEX(技能效果!O:O,MATCH(技能效果等级!B1595,技能效果!B:B,0))="","",INDEX(技能效果!O:O,MATCH(技能效果等级!B1595,技能效果!B:B,0)))</f>
        <v/>
      </c>
      <c r="S1595" s="97"/>
      <c r="T1595" s="97"/>
      <c r="U1595" s="97"/>
      <c r="V1595" s="96" t="str">
        <f>IF(INDEX(技能效果!AF:AF,MATCH(技能效果等级!B1595,技能效果!B:B,0))="","",INDEX(技能效果!AF:AF,MATCH(技能效果等级!B1595,技能效果!B:B,0)))</f>
        <v>对被禁锢的单位造成额外伤害</v>
      </c>
      <c r="W1595" s="95">
        <f t="shared" si="23"/>
        <v>150</v>
      </c>
      <c r="X1595" s="97"/>
      <c r="Y1595" s="97"/>
    </row>
    <row r="1596" spans="1:25" ht="16.5" x14ac:dyDescent="0.2">
      <c r="A1596" s="62">
        <v>1593</v>
      </c>
      <c r="B1596" s="95">
        <f>INDEX(技能效果!B:B,MATCH(技能效果等级!W1596,技能效果!AE:AE,0))</f>
        <v>130300711</v>
      </c>
      <c r="C1596" s="95" t="str">
        <f>INDEX(技能效果!C:C,MATCH(技能效果等级!B1596,技能效果!B:B,0))</f>
        <v>天使缇娜专属武器效果</v>
      </c>
      <c r="D1596" s="96" t="s">
        <v>873</v>
      </c>
      <c r="E1596" s="95">
        <v>9</v>
      </c>
      <c r="F1596" s="95">
        <f>INDEX(技能效果!H:H,MATCH(技能效果等级!B1596,技能效果!B:B,0))</f>
        <v>1001</v>
      </c>
      <c r="G1596" s="95">
        <f>IF(INDEX(技能效果!K:K,MATCH(B1596,技能效果!B:B,0))=0,INDEX(技能效果!I:I,MATCH(技能效果等级!B1596,技能效果!B:B,0)),INDEX(技能效果!I:I,MATCH(技能效果等级!B1596,技能效果!B:B,0))*VLOOKUP(E1596,技能数值计算!$C$19:$D$28,2,FALSE))</f>
        <v>1</v>
      </c>
      <c r="H1596" s="95">
        <f>INDEX(技能效果!J:J,MATCH(技能效果等级!B1596,技能效果!B:B,0))</f>
        <v>0</v>
      </c>
      <c r="I1596" s="97"/>
      <c r="J1596" s="97"/>
      <c r="K1596" s="97"/>
      <c r="L1596" s="97"/>
      <c r="M1596" s="97"/>
      <c r="N1596" s="96" t="str">
        <f>IF(INDEX(技能效果!L:L,MATCH(技能效果等级!B1596,技能效果!B:B,0))="","",INDEX(技能效果!L:L,MATCH(技能效果等级!B1596,技能效果!B:B,0)))</f>
        <v/>
      </c>
      <c r="O1596" s="95">
        <f>IF(INDEX(技能效果!N:N,MATCH(B1596,技能效果!B:B,0))=0,INDEX(技能效果!M:M,MATCH(技能效果等级!B1596,技能效果!B:B,0)),INDEX(技能效果!M:M,MATCH(技能效果等级!B1596,技能效果!B:B,0))*VLOOKUP(E1596,技能数值计算!$C$19:$D$28,2,FALSE))</f>
        <v>0</v>
      </c>
      <c r="P1596" s="97"/>
      <c r="Q1596" s="97"/>
      <c r="R1596" s="95" t="str">
        <f>IF(INDEX(技能效果!O:O,MATCH(技能效果等级!B1596,技能效果!B:B,0))="","",INDEX(技能效果!O:O,MATCH(技能效果等级!B1596,技能效果!B:B,0)))</f>
        <v/>
      </c>
      <c r="S1596" s="97"/>
      <c r="T1596" s="97"/>
      <c r="U1596" s="97"/>
      <c r="V1596" s="96" t="str">
        <f>IF(INDEX(技能效果!AF:AF,MATCH(技能效果等级!B1596,技能效果!B:B,0))="","",INDEX(技能效果!AF:AF,MATCH(技能效果等级!B1596,技能效果!B:B,0)))</f>
        <v>对被禁锢的单位造成额外伤害</v>
      </c>
      <c r="W1596" s="95">
        <f t="shared" si="23"/>
        <v>150</v>
      </c>
      <c r="X1596" s="97"/>
      <c r="Y1596" s="97"/>
    </row>
    <row r="1597" spans="1:25" ht="16.5" x14ac:dyDescent="0.2">
      <c r="A1597" s="62">
        <v>1594</v>
      </c>
      <c r="B1597" s="95">
        <f>INDEX(技能效果!B:B,MATCH(技能效果等级!W1597,技能效果!AE:AE,0))</f>
        <v>130300711</v>
      </c>
      <c r="C1597" s="95" t="str">
        <f>INDEX(技能效果!C:C,MATCH(技能效果等级!B1597,技能效果!B:B,0))</f>
        <v>天使缇娜专属武器效果</v>
      </c>
      <c r="D1597" s="96" t="s">
        <v>873</v>
      </c>
      <c r="E1597" s="95">
        <v>10</v>
      </c>
      <c r="F1597" s="95">
        <f>INDEX(技能效果!H:H,MATCH(技能效果等级!B1597,技能效果!B:B,0))</f>
        <v>1001</v>
      </c>
      <c r="G1597" s="95">
        <f>IF(INDEX(技能效果!K:K,MATCH(B1597,技能效果!B:B,0))=0,INDEX(技能效果!I:I,MATCH(技能效果等级!B1597,技能效果!B:B,0)),INDEX(技能效果!I:I,MATCH(技能效果等级!B1597,技能效果!B:B,0))*VLOOKUP(E1597,技能数值计算!$C$19:$D$28,2,FALSE))</f>
        <v>1</v>
      </c>
      <c r="H1597" s="95">
        <f>INDEX(技能效果!J:J,MATCH(技能效果等级!B1597,技能效果!B:B,0))</f>
        <v>0</v>
      </c>
      <c r="I1597" s="97"/>
      <c r="J1597" s="97"/>
      <c r="K1597" s="97"/>
      <c r="L1597" s="97"/>
      <c r="M1597" s="97"/>
      <c r="N1597" s="96" t="str">
        <f>IF(INDEX(技能效果!L:L,MATCH(技能效果等级!B1597,技能效果!B:B,0))="","",INDEX(技能效果!L:L,MATCH(技能效果等级!B1597,技能效果!B:B,0)))</f>
        <v/>
      </c>
      <c r="O1597" s="95">
        <f>IF(INDEX(技能效果!N:N,MATCH(B1597,技能效果!B:B,0))=0,INDEX(技能效果!M:M,MATCH(技能效果等级!B1597,技能效果!B:B,0)),INDEX(技能效果!M:M,MATCH(技能效果等级!B1597,技能效果!B:B,0))*VLOOKUP(E1597,技能数值计算!$C$19:$D$28,2,FALSE))</f>
        <v>0</v>
      </c>
      <c r="P1597" s="97"/>
      <c r="Q1597" s="97"/>
      <c r="R1597" s="95" t="str">
        <f>IF(INDEX(技能效果!O:O,MATCH(技能效果等级!B1597,技能效果!B:B,0))="","",INDEX(技能效果!O:O,MATCH(技能效果等级!B1597,技能效果!B:B,0)))</f>
        <v/>
      </c>
      <c r="S1597" s="97"/>
      <c r="T1597" s="97"/>
      <c r="U1597" s="97"/>
      <c r="V1597" s="96" t="str">
        <f>IF(INDEX(技能效果!AF:AF,MATCH(技能效果等级!B1597,技能效果!B:B,0))="","",INDEX(技能效果!AF:AF,MATCH(技能效果等级!B1597,技能效果!B:B,0)))</f>
        <v>对被禁锢的单位造成额外伤害</v>
      </c>
      <c r="W1597" s="95">
        <f t="shared" si="23"/>
        <v>150</v>
      </c>
      <c r="X1597" s="97"/>
      <c r="Y1597" s="97"/>
    </row>
    <row r="1598" spans="1:25" ht="16.5" x14ac:dyDescent="0.2">
      <c r="A1598" s="62">
        <v>1595</v>
      </c>
      <c r="B1598" s="95">
        <f>INDEX(技能效果!B:B,MATCH(技能效果等级!W1598,技能效果!AE:AE,0))</f>
        <v>130300801</v>
      </c>
      <c r="C1598" s="95" t="str">
        <f>INDEX(技能效果!C:C,MATCH(技能效果等级!B1598,技能效果!B:B,0))</f>
        <v>夏侯渊技能伤害</v>
      </c>
      <c r="D1598" s="96" t="s">
        <v>873</v>
      </c>
      <c r="E1598" s="95">
        <v>1</v>
      </c>
      <c r="F1598" s="95">
        <f>INDEX(技能效果!H:H,MATCH(技能效果等级!B1598,技能效果!B:B,0))</f>
        <v>1001</v>
      </c>
      <c r="G1598" s="95">
        <f>IF(INDEX(技能效果!K:K,MATCH(B1598,技能效果!B:B,0))=0,INDEX(技能效果!I:I,MATCH(技能效果等级!B1598,技能效果!B:B,0)),INDEX(技能效果!I:I,MATCH(技能效果等级!B1598,技能效果!B:B,0))*VLOOKUP(E1598,技能数值计算!$C$19:$D$28,2,FALSE))</f>
        <v>1.6</v>
      </c>
      <c r="H1598" s="95">
        <f>INDEX(技能效果!J:J,MATCH(技能效果等级!B1598,技能效果!B:B,0))</f>
        <v>0</v>
      </c>
      <c r="I1598" s="97"/>
      <c r="J1598" s="97"/>
      <c r="K1598" s="97"/>
      <c r="L1598" s="97"/>
      <c r="M1598" s="97"/>
      <c r="N1598" s="96" t="str">
        <f>IF(INDEX(技能效果!L:L,MATCH(技能效果等级!B1598,技能效果!B:B,0))="","",INDEX(技能效果!L:L,MATCH(技能效果等级!B1598,技能效果!B:B,0)))</f>
        <v/>
      </c>
      <c r="O1598" s="95">
        <f>IF(INDEX(技能效果!N:N,MATCH(B1598,技能效果!B:B,0))=0,INDEX(技能效果!M:M,MATCH(技能效果等级!B1598,技能效果!B:B,0)),INDEX(技能效果!M:M,MATCH(技能效果等级!B1598,技能效果!B:B,0))*VLOOKUP(E1598,技能数值计算!$C$19:$D$28,2,FALSE))</f>
        <v>0</v>
      </c>
      <c r="P1598" s="97"/>
      <c r="Q1598" s="97"/>
      <c r="R1598" s="95" t="str">
        <f>IF(INDEX(技能效果!O:O,MATCH(技能效果等级!B1598,技能效果!B:B,0))="","",INDEX(技能效果!O:O,MATCH(技能效果等级!B1598,技能效果!B:B,0)))</f>
        <v/>
      </c>
      <c r="S1598" s="97"/>
      <c r="T1598" s="97"/>
      <c r="U1598" s="97"/>
      <c r="V1598" s="96" t="str">
        <f>IF(INDEX(技能效果!AF:AF,MATCH(技能效果等级!B1598,技能效果!B:B,0))="","",INDEX(技能效果!AF:AF,MATCH(技能效果等级!B1598,技能效果!B:B,0)))</f>
        <v/>
      </c>
      <c r="W1598" s="95">
        <f t="shared" si="23"/>
        <v>151</v>
      </c>
      <c r="X1598" s="97"/>
      <c r="Y1598" s="97"/>
    </row>
    <row r="1599" spans="1:25" ht="16.5" x14ac:dyDescent="0.2">
      <c r="A1599" s="62">
        <v>1596</v>
      </c>
      <c r="B1599" s="95">
        <f>INDEX(技能效果!B:B,MATCH(技能效果等级!W1599,技能效果!AE:AE,0))</f>
        <v>130300801</v>
      </c>
      <c r="C1599" s="95" t="str">
        <f>INDEX(技能效果!C:C,MATCH(技能效果等级!B1599,技能效果!B:B,0))</f>
        <v>夏侯渊技能伤害</v>
      </c>
      <c r="D1599" s="96" t="s">
        <v>873</v>
      </c>
      <c r="E1599" s="95">
        <v>2</v>
      </c>
      <c r="F1599" s="95">
        <f>INDEX(技能效果!H:H,MATCH(技能效果等级!B1599,技能效果!B:B,0))</f>
        <v>1001</v>
      </c>
      <c r="G1599" s="95">
        <f>IF(INDEX(技能效果!K:K,MATCH(B1599,技能效果!B:B,0))=0,INDEX(技能效果!I:I,MATCH(技能效果等级!B1599,技能效果!B:B,0)),INDEX(技能效果!I:I,MATCH(技能效果等级!B1599,技能效果!B:B,0))*VLOOKUP(E1599,技能数值计算!$C$19:$D$28,2,FALSE))</f>
        <v>1.7280000000000002</v>
      </c>
      <c r="H1599" s="95">
        <f>INDEX(技能效果!J:J,MATCH(技能效果等级!B1599,技能效果!B:B,0))</f>
        <v>0</v>
      </c>
      <c r="I1599" s="97"/>
      <c r="J1599" s="97"/>
      <c r="K1599" s="97"/>
      <c r="L1599" s="97"/>
      <c r="M1599" s="97"/>
      <c r="N1599" s="96" t="str">
        <f>IF(INDEX(技能效果!L:L,MATCH(技能效果等级!B1599,技能效果!B:B,0))="","",INDEX(技能效果!L:L,MATCH(技能效果等级!B1599,技能效果!B:B,0)))</f>
        <v/>
      </c>
      <c r="O1599" s="95">
        <f>IF(INDEX(技能效果!N:N,MATCH(B1599,技能效果!B:B,0))=0,INDEX(技能效果!M:M,MATCH(技能效果等级!B1599,技能效果!B:B,0)),INDEX(技能效果!M:M,MATCH(技能效果等级!B1599,技能效果!B:B,0))*VLOOKUP(E1599,技能数值计算!$C$19:$D$28,2,FALSE))</f>
        <v>0</v>
      </c>
      <c r="P1599" s="97"/>
      <c r="Q1599" s="97"/>
      <c r="R1599" s="95" t="str">
        <f>IF(INDEX(技能效果!O:O,MATCH(技能效果等级!B1599,技能效果!B:B,0))="","",INDEX(技能效果!O:O,MATCH(技能效果等级!B1599,技能效果!B:B,0)))</f>
        <v/>
      </c>
      <c r="S1599" s="97"/>
      <c r="T1599" s="97"/>
      <c r="U1599" s="97"/>
      <c r="V1599" s="96" t="str">
        <f>IF(INDEX(技能效果!AF:AF,MATCH(技能效果等级!B1599,技能效果!B:B,0))="","",INDEX(技能效果!AF:AF,MATCH(技能效果等级!B1599,技能效果!B:B,0)))</f>
        <v/>
      </c>
      <c r="W1599" s="95">
        <f t="shared" si="23"/>
        <v>151</v>
      </c>
      <c r="X1599" s="97"/>
      <c r="Y1599" s="97"/>
    </row>
    <row r="1600" spans="1:25" ht="16.5" x14ac:dyDescent="0.2">
      <c r="A1600" s="62">
        <v>1597</v>
      </c>
      <c r="B1600" s="95">
        <f>INDEX(技能效果!B:B,MATCH(技能效果等级!W1600,技能效果!AE:AE,0))</f>
        <v>130300801</v>
      </c>
      <c r="C1600" s="95" t="str">
        <f>INDEX(技能效果!C:C,MATCH(技能效果等级!B1600,技能效果!B:B,0))</f>
        <v>夏侯渊技能伤害</v>
      </c>
      <c r="D1600" s="96" t="s">
        <v>873</v>
      </c>
      <c r="E1600" s="95">
        <v>3</v>
      </c>
      <c r="F1600" s="95">
        <f>INDEX(技能效果!H:H,MATCH(技能效果等级!B1600,技能效果!B:B,0))</f>
        <v>1001</v>
      </c>
      <c r="G1600" s="95">
        <f>IF(INDEX(技能效果!K:K,MATCH(B1600,技能效果!B:B,0))=0,INDEX(技能效果!I:I,MATCH(技能效果等级!B1600,技能效果!B:B,0)),INDEX(技能效果!I:I,MATCH(技能效果等级!B1600,技能效果!B:B,0))*VLOOKUP(E1600,技能数值计算!$C$19:$D$28,2,FALSE))</f>
        <v>1.8559999999999999</v>
      </c>
      <c r="H1600" s="95">
        <f>INDEX(技能效果!J:J,MATCH(技能效果等级!B1600,技能效果!B:B,0))</f>
        <v>0</v>
      </c>
      <c r="I1600" s="97"/>
      <c r="J1600" s="97"/>
      <c r="K1600" s="97"/>
      <c r="L1600" s="97"/>
      <c r="M1600" s="97"/>
      <c r="N1600" s="96" t="str">
        <f>IF(INDEX(技能效果!L:L,MATCH(技能效果等级!B1600,技能效果!B:B,0))="","",INDEX(技能效果!L:L,MATCH(技能效果等级!B1600,技能效果!B:B,0)))</f>
        <v/>
      </c>
      <c r="O1600" s="95">
        <f>IF(INDEX(技能效果!N:N,MATCH(B1600,技能效果!B:B,0))=0,INDEX(技能效果!M:M,MATCH(技能效果等级!B1600,技能效果!B:B,0)),INDEX(技能效果!M:M,MATCH(技能效果等级!B1600,技能效果!B:B,0))*VLOOKUP(E1600,技能数值计算!$C$19:$D$28,2,FALSE))</f>
        <v>0</v>
      </c>
      <c r="P1600" s="97"/>
      <c r="Q1600" s="97"/>
      <c r="R1600" s="95" t="str">
        <f>IF(INDEX(技能效果!O:O,MATCH(技能效果等级!B1600,技能效果!B:B,0))="","",INDEX(技能效果!O:O,MATCH(技能效果等级!B1600,技能效果!B:B,0)))</f>
        <v/>
      </c>
      <c r="S1600" s="97"/>
      <c r="T1600" s="97"/>
      <c r="U1600" s="97"/>
      <c r="V1600" s="96" t="str">
        <f>IF(INDEX(技能效果!AF:AF,MATCH(技能效果等级!B1600,技能效果!B:B,0))="","",INDEX(技能效果!AF:AF,MATCH(技能效果等级!B1600,技能效果!B:B,0)))</f>
        <v/>
      </c>
      <c r="W1600" s="95">
        <f t="shared" si="23"/>
        <v>151</v>
      </c>
      <c r="X1600" s="97"/>
      <c r="Y1600" s="97"/>
    </row>
    <row r="1601" spans="1:25" ht="16.5" x14ac:dyDescent="0.2">
      <c r="A1601" s="62">
        <v>1598</v>
      </c>
      <c r="B1601" s="95">
        <f>INDEX(技能效果!B:B,MATCH(技能效果等级!W1601,技能效果!AE:AE,0))</f>
        <v>130300801</v>
      </c>
      <c r="C1601" s="95" t="str">
        <f>INDEX(技能效果!C:C,MATCH(技能效果等级!B1601,技能效果!B:B,0))</f>
        <v>夏侯渊技能伤害</v>
      </c>
      <c r="D1601" s="96" t="s">
        <v>873</v>
      </c>
      <c r="E1601" s="95">
        <v>4</v>
      </c>
      <c r="F1601" s="95">
        <f>INDEX(技能效果!H:H,MATCH(技能效果等级!B1601,技能效果!B:B,0))</f>
        <v>1001</v>
      </c>
      <c r="G1601" s="95">
        <f>IF(INDEX(技能效果!K:K,MATCH(B1601,技能效果!B:B,0))=0,INDEX(技能效果!I:I,MATCH(技能效果等级!B1601,技能效果!B:B,0)),INDEX(技能效果!I:I,MATCH(技能效果等级!B1601,技能效果!B:B,0))*VLOOKUP(E1601,技能数值计算!$C$19:$D$28,2,FALSE))</f>
        <v>1.984</v>
      </c>
      <c r="H1601" s="95">
        <f>INDEX(技能效果!J:J,MATCH(技能效果等级!B1601,技能效果!B:B,0))</f>
        <v>0</v>
      </c>
      <c r="I1601" s="97"/>
      <c r="J1601" s="97"/>
      <c r="K1601" s="97"/>
      <c r="L1601" s="97"/>
      <c r="M1601" s="97"/>
      <c r="N1601" s="96" t="str">
        <f>IF(INDEX(技能效果!L:L,MATCH(技能效果等级!B1601,技能效果!B:B,0))="","",INDEX(技能效果!L:L,MATCH(技能效果等级!B1601,技能效果!B:B,0)))</f>
        <v/>
      </c>
      <c r="O1601" s="95">
        <f>IF(INDEX(技能效果!N:N,MATCH(B1601,技能效果!B:B,0))=0,INDEX(技能效果!M:M,MATCH(技能效果等级!B1601,技能效果!B:B,0)),INDEX(技能效果!M:M,MATCH(技能效果等级!B1601,技能效果!B:B,0))*VLOOKUP(E1601,技能数值计算!$C$19:$D$28,2,FALSE))</f>
        <v>0</v>
      </c>
      <c r="P1601" s="97"/>
      <c r="Q1601" s="97"/>
      <c r="R1601" s="95" t="str">
        <f>IF(INDEX(技能效果!O:O,MATCH(技能效果等级!B1601,技能效果!B:B,0))="","",INDEX(技能效果!O:O,MATCH(技能效果等级!B1601,技能效果!B:B,0)))</f>
        <v/>
      </c>
      <c r="S1601" s="97"/>
      <c r="T1601" s="97"/>
      <c r="U1601" s="97"/>
      <c r="V1601" s="96" t="str">
        <f>IF(INDEX(技能效果!AF:AF,MATCH(技能效果等级!B1601,技能效果!B:B,0))="","",INDEX(技能效果!AF:AF,MATCH(技能效果等级!B1601,技能效果!B:B,0)))</f>
        <v/>
      </c>
      <c r="W1601" s="95">
        <f t="shared" si="23"/>
        <v>151</v>
      </c>
      <c r="X1601" s="97"/>
      <c r="Y1601" s="97"/>
    </row>
    <row r="1602" spans="1:25" ht="16.5" x14ac:dyDescent="0.2">
      <c r="A1602" s="62">
        <v>1599</v>
      </c>
      <c r="B1602" s="95">
        <f>INDEX(技能效果!B:B,MATCH(技能效果等级!W1602,技能效果!AE:AE,0))</f>
        <v>130300801</v>
      </c>
      <c r="C1602" s="95" t="str">
        <f>INDEX(技能效果!C:C,MATCH(技能效果等级!B1602,技能效果!B:B,0))</f>
        <v>夏侯渊技能伤害</v>
      </c>
      <c r="D1602" s="96" t="s">
        <v>873</v>
      </c>
      <c r="E1602" s="95">
        <v>5</v>
      </c>
      <c r="F1602" s="95">
        <f>INDEX(技能效果!H:H,MATCH(技能效果等级!B1602,技能效果!B:B,0))</f>
        <v>1001</v>
      </c>
      <c r="G1602" s="95">
        <f>IF(INDEX(技能效果!K:K,MATCH(B1602,技能效果!B:B,0))=0,INDEX(技能效果!I:I,MATCH(技能效果等级!B1602,技能效果!B:B,0)),INDEX(技能效果!I:I,MATCH(技能效果等级!B1602,技能效果!B:B,0))*VLOOKUP(E1602,技能数值计算!$C$19:$D$28,2,FALSE))</f>
        <v>2.1120000000000001</v>
      </c>
      <c r="H1602" s="95">
        <f>INDEX(技能效果!J:J,MATCH(技能效果等级!B1602,技能效果!B:B,0))</f>
        <v>0</v>
      </c>
      <c r="I1602" s="97"/>
      <c r="J1602" s="97"/>
      <c r="K1602" s="97"/>
      <c r="L1602" s="97"/>
      <c r="M1602" s="97"/>
      <c r="N1602" s="96" t="str">
        <f>IF(INDEX(技能效果!L:L,MATCH(技能效果等级!B1602,技能效果!B:B,0))="","",INDEX(技能效果!L:L,MATCH(技能效果等级!B1602,技能效果!B:B,0)))</f>
        <v/>
      </c>
      <c r="O1602" s="95">
        <f>IF(INDEX(技能效果!N:N,MATCH(B1602,技能效果!B:B,0))=0,INDEX(技能效果!M:M,MATCH(技能效果等级!B1602,技能效果!B:B,0)),INDEX(技能效果!M:M,MATCH(技能效果等级!B1602,技能效果!B:B,0))*VLOOKUP(E1602,技能数值计算!$C$19:$D$28,2,FALSE))</f>
        <v>0</v>
      </c>
      <c r="P1602" s="97"/>
      <c r="Q1602" s="97"/>
      <c r="R1602" s="95" t="str">
        <f>IF(INDEX(技能效果!O:O,MATCH(技能效果等级!B1602,技能效果!B:B,0))="","",INDEX(技能效果!O:O,MATCH(技能效果等级!B1602,技能效果!B:B,0)))</f>
        <v/>
      </c>
      <c r="S1602" s="97"/>
      <c r="T1602" s="97"/>
      <c r="U1602" s="97"/>
      <c r="V1602" s="96" t="str">
        <f>IF(INDEX(技能效果!AF:AF,MATCH(技能效果等级!B1602,技能效果!B:B,0))="","",INDEX(技能效果!AF:AF,MATCH(技能效果等级!B1602,技能效果!B:B,0)))</f>
        <v/>
      </c>
      <c r="W1602" s="95">
        <f t="shared" si="23"/>
        <v>151</v>
      </c>
      <c r="X1602" s="97"/>
      <c r="Y1602" s="97"/>
    </row>
    <row r="1603" spans="1:25" ht="16.5" x14ac:dyDescent="0.2">
      <c r="A1603" s="62">
        <v>1600</v>
      </c>
      <c r="B1603" s="95">
        <f>INDEX(技能效果!B:B,MATCH(技能效果等级!W1603,技能效果!AE:AE,0))</f>
        <v>130300801</v>
      </c>
      <c r="C1603" s="95" t="str">
        <f>INDEX(技能效果!C:C,MATCH(技能效果等级!B1603,技能效果!B:B,0))</f>
        <v>夏侯渊技能伤害</v>
      </c>
      <c r="D1603" s="96" t="s">
        <v>873</v>
      </c>
      <c r="E1603" s="95">
        <v>6</v>
      </c>
      <c r="F1603" s="95">
        <f>INDEX(技能效果!H:H,MATCH(技能效果等级!B1603,技能效果!B:B,0))</f>
        <v>1001</v>
      </c>
      <c r="G1603" s="95">
        <f>IF(INDEX(技能效果!K:K,MATCH(B1603,技能效果!B:B,0))=0,INDEX(技能效果!I:I,MATCH(技能效果等级!B1603,技能效果!B:B,0)),INDEX(技能效果!I:I,MATCH(技能效果等级!B1603,技能效果!B:B,0))*VLOOKUP(E1603,技能数值计算!$C$19:$D$28,2,FALSE))</f>
        <v>2.3039999999999998</v>
      </c>
      <c r="H1603" s="95">
        <f>INDEX(技能效果!J:J,MATCH(技能效果等级!B1603,技能效果!B:B,0))</f>
        <v>0</v>
      </c>
      <c r="I1603" s="97"/>
      <c r="J1603" s="97"/>
      <c r="K1603" s="97"/>
      <c r="L1603" s="97"/>
      <c r="M1603" s="97"/>
      <c r="N1603" s="96" t="str">
        <f>IF(INDEX(技能效果!L:L,MATCH(技能效果等级!B1603,技能效果!B:B,0))="","",INDEX(技能效果!L:L,MATCH(技能效果等级!B1603,技能效果!B:B,0)))</f>
        <v/>
      </c>
      <c r="O1603" s="95">
        <f>IF(INDEX(技能效果!N:N,MATCH(B1603,技能效果!B:B,0))=0,INDEX(技能效果!M:M,MATCH(技能效果等级!B1603,技能效果!B:B,0)),INDEX(技能效果!M:M,MATCH(技能效果等级!B1603,技能效果!B:B,0))*VLOOKUP(E1603,技能数值计算!$C$19:$D$28,2,FALSE))</f>
        <v>0</v>
      </c>
      <c r="P1603" s="97"/>
      <c r="Q1603" s="97"/>
      <c r="R1603" s="95" t="str">
        <f>IF(INDEX(技能效果!O:O,MATCH(技能效果等级!B1603,技能效果!B:B,0))="","",INDEX(技能效果!O:O,MATCH(技能效果等级!B1603,技能效果!B:B,0)))</f>
        <v/>
      </c>
      <c r="S1603" s="97"/>
      <c r="T1603" s="97"/>
      <c r="U1603" s="97"/>
      <c r="V1603" s="96" t="str">
        <f>IF(INDEX(技能效果!AF:AF,MATCH(技能效果等级!B1603,技能效果!B:B,0))="","",INDEX(技能效果!AF:AF,MATCH(技能效果等级!B1603,技能效果!B:B,0)))</f>
        <v/>
      </c>
      <c r="W1603" s="95">
        <f t="shared" si="23"/>
        <v>151</v>
      </c>
      <c r="X1603" s="97"/>
      <c r="Y1603" s="97"/>
    </row>
    <row r="1604" spans="1:25" ht="16.5" x14ac:dyDescent="0.2">
      <c r="A1604" s="62">
        <v>1601</v>
      </c>
      <c r="B1604" s="95">
        <f>INDEX(技能效果!B:B,MATCH(技能效果等级!W1604,技能效果!AE:AE,0))</f>
        <v>130300801</v>
      </c>
      <c r="C1604" s="95" t="str">
        <f>INDEX(技能效果!C:C,MATCH(技能效果等级!B1604,技能效果!B:B,0))</f>
        <v>夏侯渊技能伤害</v>
      </c>
      <c r="D1604" s="96" t="s">
        <v>873</v>
      </c>
      <c r="E1604" s="95">
        <v>7</v>
      </c>
      <c r="F1604" s="95">
        <f>INDEX(技能效果!H:H,MATCH(技能效果等级!B1604,技能效果!B:B,0))</f>
        <v>1001</v>
      </c>
      <c r="G1604" s="95">
        <f>IF(INDEX(技能效果!K:K,MATCH(B1604,技能效果!B:B,0))=0,INDEX(技能效果!I:I,MATCH(技能效果等级!B1604,技能效果!B:B,0)),INDEX(技能效果!I:I,MATCH(技能效果等级!B1604,技能效果!B:B,0))*VLOOKUP(E1604,技能数值计算!$C$19:$D$28,2,FALSE))</f>
        <v>2.4960000000000004</v>
      </c>
      <c r="H1604" s="95">
        <f>INDEX(技能效果!J:J,MATCH(技能效果等级!B1604,技能效果!B:B,0))</f>
        <v>0</v>
      </c>
      <c r="I1604" s="97"/>
      <c r="J1604" s="97"/>
      <c r="K1604" s="97"/>
      <c r="L1604" s="97"/>
      <c r="M1604" s="97"/>
      <c r="N1604" s="96" t="str">
        <f>IF(INDEX(技能效果!L:L,MATCH(技能效果等级!B1604,技能效果!B:B,0))="","",INDEX(技能效果!L:L,MATCH(技能效果等级!B1604,技能效果!B:B,0)))</f>
        <v/>
      </c>
      <c r="O1604" s="95">
        <f>IF(INDEX(技能效果!N:N,MATCH(B1604,技能效果!B:B,0))=0,INDEX(技能效果!M:M,MATCH(技能效果等级!B1604,技能效果!B:B,0)),INDEX(技能效果!M:M,MATCH(技能效果等级!B1604,技能效果!B:B,0))*VLOOKUP(E1604,技能数值计算!$C$19:$D$28,2,FALSE))</f>
        <v>0</v>
      </c>
      <c r="P1604" s="97"/>
      <c r="Q1604" s="97"/>
      <c r="R1604" s="95" t="str">
        <f>IF(INDEX(技能效果!O:O,MATCH(技能效果等级!B1604,技能效果!B:B,0))="","",INDEX(技能效果!O:O,MATCH(技能效果等级!B1604,技能效果!B:B,0)))</f>
        <v/>
      </c>
      <c r="S1604" s="97"/>
      <c r="T1604" s="97"/>
      <c r="U1604" s="97"/>
      <c r="V1604" s="96" t="str">
        <f>IF(INDEX(技能效果!AF:AF,MATCH(技能效果等级!B1604,技能效果!B:B,0))="","",INDEX(技能效果!AF:AF,MATCH(技能效果等级!B1604,技能效果!B:B,0)))</f>
        <v/>
      </c>
      <c r="W1604" s="95">
        <f t="shared" si="23"/>
        <v>151</v>
      </c>
      <c r="X1604" s="97"/>
      <c r="Y1604" s="97"/>
    </row>
    <row r="1605" spans="1:25" ht="16.5" x14ac:dyDescent="0.2">
      <c r="A1605" s="62">
        <v>1602</v>
      </c>
      <c r="B1605" s="95">
        <f>INDEX(技能效果!B:B,MATCH(技能效果等级!W1605,技能效果!AE:AE,0))</f>
        <v>130300801</v>
      </c>
      <c r="C1605" s="95" t="str">
        <f>INDEX(技能效果!C:C,MATCH(技能效果等级!B1605,技能效果!B:B,0))</f>
        <v>夏侯渊技能伤害</v>
      </c>
      <c r="D1605" s="96" t="s">
        <v>873</v>
      </c>
      <c r="E1605" s="95">
        <v>8</v>
      </c>
      <c r="F1605" s="95">
        <f>INDEX(技能效果!H:H,MATCH(技能效果等级!B1605,技能效果!B:B,0))</f>
        <v>1001</v>
      </c>
      <c r="G1605" s="95">
        <f>IF(INDEX(技能效果!K:K,MATCH(B1605,技能效果!B:B,0))=0,INDEX(技能效果!I:I,MATCH(技能效果等级!B1605,技能效果!B:B,0)),INDEX(技能效果!I:I,MATCH(技能效果等级!B1605,技能效果!B:B,0))*VLOOKUP(E1605,技能数值计算!$C$19:$D$28,2,FALSE))</f>
        <v>2.6880000000000002</v>
      </c>
      <c r="H1605" s="95">
        <f>INDEX(技能效果!J:J,MATCH(技能效果等级!B1605,技能效果!B:B,0))</f>
        <v>0</v>
      </c>
      <c r="I1605" s="97"/>
      <c r="J1605" s="97"/>
      <c r="K1605" s="97"/>
      <c r="L1605" s="97"/>
      <c r="M1605" s="97"/>
      <c r="N1605" s="96" t="str">
        <f>IF(INDEX(技能效果!L:L,MATCH(技能效果等级!B1605,技能效果!B:B,0))="","",INDEX(技能效果!L:L,MATCH(技能效果等级!B1605,技能效果!B:B,0)))</f>
        <v/>
      </c>
      <c r="O1605" s="95">
        <f>IF(INDEX(技能效果!N:N,MATCH(B1605,技能效果!B:B,0))=0,INDEX(技能效果!M:M,MATCH(技能效果等级!B1605,技能效果!B:B,0)),INDEX(技能效果!M:M,MATCH(技能效果等级!B1605,技能效果!B:B,0))*VLOOKUP(E1605,技能数值计算!$C$19:$D$28,2,FALSE))</f>
        <v>0</v>
      </c>
      <c r="P1605" s="97"/>
      <c r="Q1605" s="97"/>
      <c r="R1605" s="95" t="str">
        <f>IF(INDEX(技能效果!O:O,MATCH(技能效果等级!B1605,技能效果!B:B,0))="","",INDEX(技能效果!O:O,MATCH(技能效果等级!B1605,技能效果!B:B,0)))</f>
        <v/>
      </c>
      <c r="S1605" s="97"/>
      <c r="T1605" s="97"/>
      <c r="U1605" s="97"/>
      <c r="V1605" s="96" t="str">
        <f>IF(INDEX(技能效果!AF:AF,MATCH(技能效果等级!B1605,技能效果!B:B,0))="","",INDEX(技能效果!AF:AF,MATCH(技能效果等级!B1605,技能效果!B:B,0)))</f>
        <v/>
      </c>
      <c r="W1605" s="95">
        <f t="shared" si="23"/>
        <v>151</v>
      </c>
      <c r="X1605" s="97"/>
      <c r="Y1605" s="97"/>
    </row>
    <row r="1606" spans="1:25" ht="16.5" x14ac:dyDescent="0.2">
      <c r="A1606" s="62">
        <v>1603</v>
      </c>
      <c r="B1606" s="95">
        <f>INDEX(技能效果!B:B,MATCH(技能效果等级!W1606,技能效果!AE:AE,0))</f>
        <v>130300801</v>
      </c>
      <c r="C1606" s="95" t="str">
        <f>INDEX(技能效果!C:C,MATCH(技能效果等级!B1606,技能效果!B:B,0))</f>
        <v>夏侯渊技能伤害</v>
      </c>
      <c r="D1606" s="96" t="s">
        <v>873</v>
      </c>
      <c r="E1606" s="95">
        <v>9</v>
      </c>
      <c r="F1606" s="95">
        <f>INDEX(技能效果!H:H,MATCH(技能效果等级!B1606,技能效果!B:B,0))</f>
        <v>1001</v>
      </c>
      <c r="G1606" s="95">
        <f>IF(INDEX(技能效果!K:K,MATCH(B1606,技能效果!B:B,0))=0,INDEX(技能效果!I:I,MATCH(技能效果等级!B1606,技能效果!B:B,0)),INDEX(技能效果!I:I,MATCH(技能效果等级!B1606,技能效果!B:B,0))*VLOOKUP(E1606,技能数值计算!$C$19:$D$28,2,FALSE))</f>
        <v>2.9440000000000004</v>
      </c>
      <c r="H1606" s="95">
        <f>INDEX(技能效果!J:J,MATCH(技能效果等级!B1606,技能效果!B:B,0))</f>
        <v>0</v>
      </c>
      <c r="I1606" s="97"/>
      <c r="J1606" s="97"/>
      <c r="K1606" s="97"/>
      <c r="L1606" s="97"/>
      <c r="M1606" s="97"/>
      <c r="N1606" s="96" t="str">
        <f>IF(INDEX(技能效果!L:L,MATCH(技能效果等级!B1606,技能效果!B:B,0))="","",INDEX(技能效果!L:L,MATCH(技能效果等级!B1606,技能效果!B:B,0)))</f>
        <v/>
      </c>
      <c r="O1606" s="95">
        <f>IF(INDEX(技能效果!N:N,MATCH(B1606,技能效果!B:B,0))=0,INDEX(技能效果!M:M,MATCH(技能效果等级!B1606,技能效果!B:B,0)),INDEX(技能效果!M:M,MATCH(技能效果等级!B1606,技能效果!B:B,0))*VLOOKUP(E1606,技能数值计算!$C$19:$D$28,2,FALSE))</f>
        <v>0</v>
      </c>
      <c r="P1606" s="97"/>
      <c r="Q1606" s="97"/>
      <c r="R1606" s="95" t="str">
        <f>IF(INDEX(技能效果!O:O,MATCH(技能效果等级!B1606,技能效果!B:B,0))="","",INDEX(技能效果!O:O,MATCH(技能效果等级!B1606,技能效果!B:B,0)))</f>
        <v/>
      </c>
      <c r="S1606" s="97"/>
      <c r="T1606" s="97"/>
      <c r="U1606" s="97"/>
      <c r="V1606" s="96" t="str">
        <f>IF(INDEX(技能效果!AF:AF,MATCH(技能效果等级!B1606,技能效果!B:B,0))="","",INDEX(技能效果!AF:AF,MATCH(技能效果等级!B1606,技能效果!B:B,0)))</f>
        <v/>
      </c>
      <c r="W1606" s="95">
        <f t="shared" si="23"/>
        <v>151</v>
      </c>
      <c r="X1606" s="97"/>
      <c r="Y1606" s="97"/>
    </row>
    <row r="1607" spans="1:25" ht="16.5" x14ac:dyDescent="0.2">
      <c r="A1607" s="62">
        <v>1604</v>
      </c>
      <c r="B1607" s="95">
        <f>INDEX(技能效果!B:B,MATCH(技能效果等级!W1607,技能效果!AE:AE,0))</f>
        <v>130300801</v>
      </c>
      <c r="C1607" s="95" t="str">
        <f>INDEX(技能效果!C:C,MATCH(技能效果等级!B1607,技能效果!B:B,0))</f>
        <v>夏侯渊技能伤害</v>
      </c>
      <c r="D1607" s="96" t="s">
        <v>873</v>
      </c>
      <c r="E1607" s="95">
        <v>10</v>
      </c>
      <c r="F1607" s="95">
        <f>INDEX(技能效果!H:H,MATCH(技能效果等级!B1607,技能效果!B:B,0))</f>
        <v>1001</v>
      </c>
      <c r="G1607" s="95">
        <f>IF(INDEX(技能效果!K:K,MATCH(B1607,技能效果!B:B,0))=0,INDEX(技能效果!I:I,MATCH(技能效果等级!B1607,技能效果!B:B,0)),INDEX(技能效果!I:I,MATCH(技能效果等级!B1607,技能效果!B:B,0))*VLOOKUP(E1607,技能数值计算!$C$19:$D$28,2,FALSE))</f>
        <v>3.2</v>
      </c>
      <c r="H1607" s="95">
        <f>INDEX(技能效果!J:J,MATCH(技能效果等级!B1607,技能效果!B:B,0))</f>
        <v>0</v>
      </c>
      <c r="I1607" s="97"/>
      <c r="J1607" s="97"/>
      <c r="K1607" s="97"/>
      <c r="L1607" s="97"/>
      <c r="M1607" s="97"/>
      <c r="N1607" s="96" t="str">
        <f>IF(INDEX(技能效果!L:L,MATCH(技能效果等级!B1607,技能效果!B:B,0))="","",INDEX(技能效果!L:L,MATCH(技能效果等级!B1607,技能效果!B:B,0)))</f>
        <v/>
      </c>
      <c r="O1607" s="95">
        <f>IF(INDEX(技能效果!N:N,MATCH(B1607,技能效果!B:B,0))=0,INDEX(技能效果!M:M,MATCH(技能效果等级!B1607,技能效果!B:B,0)),INDEX(技能效果!M:M,MATCH(技能效果等级!B1607,技能效果!B:B,0))*VLOOKUP(E1607,技能数值计算!$C$19:$D$28,2,FALSE))</f>
        <v>0</v>
      </c>
      <c r="P1607" s="97"/>
      <c r="Q1607" s="97"/>
      <c r="R1607" s="95" t="str">
        <f>IF(INDEX(技能效果!O:O,MATCH(技能效果等级!B1607,技能效果!B:B,0))="","",INDEX(技能效果!O:O,MATCH(技能效果等级!B1607,技能效果!B:B,0)))</f>
        <v/>
      </c>
      <c r="S1607" s="97"/>
      <c r="T1607" s="97"/>
      <c r="U1607" s="97"/>
      <c r="V1607" s="96" t="str">
        <f>IF(INDEX(技能效果!AF:AF,MATCH(技能效果等级!B1607,技能效果!B:B,0))="","",INDEX(技能效果!AF:AF,MATCH(技能效果等级!B1607,技能效果!B:B,0)))</f>
        <v/>
      </c>
      <c r="W1607" s="95">
        <f t="shared" si="23"/>
        <v>151</v>
      </c>
      <c r="X1607" s="97"/>
      <c r="Y1607" s="97"/>
    </row>
    <row r="1608" spans="1:25" ht="16.5" x14ac:dyDescent="0.2">
      <c r="A1608" s="62">
        <v>1605</v>
      </c>
      <c r="B1608" s="95">
        <f>INDEX(技能效果!B:B,MATCH(技能效果等级!W1608,技能效果!AE:AE,0))</f>
        <v>130300802</v>
      </c>
      <c r="C1608" s="95" t="str">
        <f>INDEX(技能效果!C:C,MATCH(技能效果等级!B1608,技能效果!B:B,0))</f>
        <v>夏侯渊技能回血</v>
      </c>
      <c r="D1608" s="96" t="s">
        <v>873</v>
      </c>
      <c r="E1608" s="95">
        <v>1</v>
      </c>
      <c r="F1608" s="95">
        <f>INDEX(技能效果!H:H,MATCH(技能效果等级!B1608,技能效果!B:B,0))</f>
        <v>4015</v>
      </c>
      <c r="G1608" s="95">
        <f>IF(INDEX(技能效果!K:K,MATCH(B1608,技能效果!B:B,0))=0,INDEX(技能效果!I:I,MATCH(技能效果等级!B1608,技能效果!B:B,0)),INDEX(技能效果!I:I,MATCH(技能效果等级!B1608,技能效果!B:B,0))*VLOOKUP(E1608,技能数值计算!$C$19:$D$28,2,FALSE))</f>
        <v>0.5</v>
      </c>
      <c r="H1608" s="95">
        <f>INDEX(技能效果!J:J,MATCH(技能效果等级!B1608,技能效果!B:B,0))</f>
        <v>0</v>
      </c>
      <c r="I1608" s="97"/>
      <c r="J1608" s="97"/>
      <c r="K1608" s="97"/>
      <c r="L1608" s="97"/>
      <c r="M1608" s="97"/>
      <c r="N1608" s="96" t="str">
        <f>IF(INDEX(技能效果!L:L,MATCH(技能效果等级!B1608,技能效果!B:B,0))="","",INDEX(技能效果!L:L,MATCH(技能效果等级!B1608,技能效果!B:B,0)))</f>
        <v/>
      </c>
      <c r="O1608" s="95">
        <f>IF(INDEX(技能效果!N:N,MATCH(B1608,技能效果!B:B,0))=0,INDEX(技能效果!M:M,MATCH(技能效果等级!B1608,技能效果!B:B,0)),INDEX(技能效果!M:M,MATCH(技能效果等级!B1608,技能效果!B:B,0))*VLOOKUP(E1608,技能数值计算!$C$19:$D$28,2,FALSE))</f>
        <v>0</v>
      </c>
      <c r="P1608" s="97"/>
      <c r="Q1608" s="97"/>
      <c r="R1608" s="95" t="str">
        <f>IF(INDEX(技能效果!O:O,MATCH(技能效果等级!B1608,技能效果!B:B,0))="","",INDEX(技能效果!O:O,MATCH(技能效果等级!B1608,技能效果!B:B,0)))</f>
        <v/>
      </c>
      <c r="S1608" s="97"/>
      <c r="T1608" s="97"/>
      <c r="U1608" s="97"/>
      <c r="V1608" s="96" t="str">
        <f>IF(INDEX(技能效果!AF:AF,MATCH(技能效果等级!B1608,技能效果!B:B,0))="","",INDEX(技能效果!AF:AF,MATCH(技能效果等级!B1608,技能效果!B:B,0)))</f>
        <v/>
      </c>
      <c r="W1608" s="95">
        <f t="shared" si="23"/>
        <v>152</v>
      </c>
      <c r="X1608" s="97"/>
      <c r="Y1608" s="97"/>
    </row>
    <row r="1609" spans="1:25" ht="16.5" x14ac:dyDescent="0.2">
      <c r="A1609" s="62">
        <v>1606</v>
      </c>
      <c r="B1609" s="95">
        <f>INDEX(技能效果!B:B,MATCH(技能效果等级!W1609,技能效果!AE:AE,0))</f>
        <v>130300802</v>
      </c>
      <c r="C1609" s="95" t="str">
        <f>INDEX(技能效果!C:C,MATCH(技能效果等级!B1609,技能效果!B:B,0))</f>
        <v>夏侯渊技能回血</v>
      </c>
      <c r="D1609" s="96" t="s">
        <v>873</v>
      </c>
      <c r="E1609" s="95">
        <v>2</v>
      </c>
      <c r="F1609" s="95">
        <f>INDEX(技能效果!H:H,MATCH(技能效果等级!B1609,技能效果!B:B,0))</f>
        <v>4015</v>
      </c>
      <c r="G1609" s="95">
        <f>IF(INDEX(技能效果!K:K,MATCH(B1609,技能效果!B:B,0))=0,INDEX(技能效果!I:I,MATCH(技能效果等级!B1609,技能效果!B:B,0)),INDEX(技能效果!I:I,MATCH(技能效果等级!B1609,技能效果!B:B,0))*VLOOKUP(E1609,技能数值计算!$C$19:$D$28,2,FALSE))</f>
        <v>0.54</v>
      </c>
      <c r="H1609" s="95">
        <f>INDEX(技能效果!J:J,MATCH(技能效果等级!B1609,技能效果!B:B,0))</f>
        <v>0</v>
      </c>
      <c r="I1609" s="97"/>
      <c r="J1609" s="97"/>
      <c r="K1609" s="97"/>
      <c r="L1609" s="97"/>
      <c r="M1609" s="97"/>
      <c r="N1609" s="96" t="str">
        <f>IF(INDEX(技能效果!L:L,MATCH(技能效果等级!B1609,技能效果!B:B,0))="","",INDEX(技能效果!L:L,MATCH(技能效果等级!B1609,技能效果!B:B,0)))</f>
        <v/>
      </c>
      <c r="O1609" s="95">
        <f>IF(INDEX(技能效果!N:N,MATCH(B1609,技能效果!B:B,0))=0,INDEX(技能效果!M:M,MATCH(技能效果等级!B1609,技能效果!B:B,0)),INDEX(技能效果!M:M,MATCH(技能效果等级!B1609,技能效果!B:B,0))*VLOOKUP(E1609,技能数值计算!$C$19:$D$28,2,FALSE))</f>
        <v>0</v>
      </c>
      <c r="P1609" s="97"/>
      <c r="Q1609" s="97"/>
      <c r="R1609" s="95" t="str">
        <f>IF(INDEX(技能效果!O:O,MATCH(技能效果等级!B1609,技能效果!B:B,0))="","",INDEX(技能效果!O:O,MATCH(技能效果等级!B1609,技能效果!B:B,0)))</f>
        <v/>
      </c>
      <c r="S1609" s="97"/>
      <c r="T1609" s="97"/>
      <c r="U1609" s="97"/>
      <c r="V1609" s="96" t="str">
        <f>IF(INDEX(技能效果!AF:AF,MATCH(技能效果等级!B1609,技能效果!B:B,0))="","",INDEX(技能效果!AF:AF,MATCH(技能效果等级!B1609,技能效果!B:B,0)))</f>
        <v/>
      </c>
      <c r="W1609" s="95">
        <f t="shared" si="23"/>
        <v>152</v>
      </c>
      <c r="X1609" s="97"/>
      <c r="Y1609" s="97"/>
    </row>
    <row r="1610" spans="1:25" ht="16.5" x14ac:dyDescent="0.2">
      <c r="A1610" s="62">
        <v>1607</v>
      </c>
      <c r="B1610" s="95">
        <f>INDEX(技能效果!B:B,MATCH(技能效果等级!W1610,技能效果!AE:AE,0))</f>
        <v>130300802</v>
      </c>
      <c r="C1610" s="95" t="str">
        <f>INDEX(技能效果!C:C,MATCH(技能效果等级!B1610,技能效果!B:B,0))</f>
        <v>夏侯渊技能回血</v>
      </c>
      <c r="D1610" s="96" t="s">
        <v>873</v>
      </c>
      <c r="E1610" s="95">
        <v>3</v>
      </c>
      <c r="F1610" s="95">
        <f>INDEX(技能效果!H:H,MATCH(技能效果等级!B1610,技能效果!B:B,0))</f>
        <v>4015</v>
      </c>
      <c r="G1610" s="95">
        <f>IF(INDEX(技能效果!K:K,MATCH(B1610,技能效果!B:B,0))=0,INDEX(技能效果!I:I,MATCH(技能效果等级!B1610,技能效果!B:B,0)),INDEX(技能效果!I:I,MATCH(技能效果等级!B1610,技能效果!B:B,0))*VLOOKUP(E1610,技能数值计算!$C$19:$D$28,2,FALSE))</f>
        <v>0.57999999999999996</v>
      </c>
      <c r="H1610" s="95">
        <f>INDEX(技能效果!J:J,MATCH(技能效果等级!B1610,技能效果!B:B,0))</f>
        <v>0</v>
      </c>
      <c r="I1610" s="97"/>
      <c r="J1610" s="97"/>
      <c r="K1610" s="97"/>
      <c r="L1610" s="97"/>
      <c r="M1610" s="97"/>
      <c r="N1610" s="96" t="str">
        <f>IF(INDEX(技能效果!L:L,MATCH(技能效果等级!B1610,技能效果!B:B,0))="","",INDEX(技能效果!L:L,MATCH(技能效果等级!B1610,技能效果!B:B,0)))</f>
        <v/>
      </c>
      <c r="O1610" s="95">
        <f>IF(INDEX(技能效果!N:N,MATCH(B1610,技能效果!B:B,0))=0,INDEX(技能效果!M:M,MATCH(技能效果等级!B1610,技能效果!B:B,0)),INDEX(技能效果!M:M,MATCH(技能效果等级!B1610,技能效果!B:B,0))*VLOOKUP(E1610,技能数值计算!$C$19:$D$28,2,FALSE))</f>
        <v>0</v>
      </c>
      <c r="P1610" s="97"/>
      <c r="Q1610" s="97"/>
      <c r="R1610" s="95" t="str">
        <f>IF(INDEX(技能效果!O:O,MATCH(技能效果等级!B1610,技能效果!B:B,0))="","",INDEX(技能效果!O:O,MATCH(技能效果等级!B1610,技能效果!B:B,0)))</f>
        <v/>
      </c>
      <c r="S1610" s="97"/>
      <c r="T1610" s="97"/>
      <c r="U1610" s="97"/>
      <c r="V1610" s="96" t="str">
        <f>IF(INDEX(技能效果!AF:AF,MATCH(技能效果等级!B1610,技能效果!B:B,0))="","",INDEX(技能效果!AF:AF,MATCH(技能效果等级!B1610,技能效果!B:B,0)))</f>
        <v/>
      </c>
      <c r="W1610" s="95">
        <f t="shared" si="23"/>
        <v>152</v>
      </c>
      <c r="X1610" s="97"/>
      <c r="Y1610" s="97"/>
    </row>
    <row r="1611" spans="1:25" ht="16.5" x14ac:dyDescent="0.2">
      <c r="A1611" s="62">
        <v>1608</v>
      </c>
      <c r="B1611" s="95">
        <f>INDEX(技能效果!B:B,MATCH(技能效果等级!W1611,技能效果!AE:AE,0))</f>
        <v>130300802</v>
      </c>
      <c r="C1611" s="95" t="str">
        <f>INDEX(技能效果!C:C,MATCH(技能效果等级!B1611,技能效果!B:B,0))</f>
        <v>夏侯渊技能回血</v>
      </c>
      <c r="D1611" s="96" t="s">
        <v>873</v>
      </c>
      <c r="E1611" s="95">
        <v>4</v>
      </c>
      <c r="F1611" s="95">
        <f>INDEX(技能效果!H:H,MATCH(技能效果等级!B1611,技能效果!B:B,0))</f>
        <v>4015</v>
      </c>
      <c r="G1611" s="95">
        <f>IF(INDEX(技能效果!K:K,MATCH(B1611,技能效果!B:B,0))=0,INDEX(技能效果!I:I,MATCH(技能效果等级!B1611,技能效果!B:B,0)),INDEX(技能效果!I:I,MATCH(技能效果等级!B1611,技能效果!B:B,0))*VLOOKUP(E1611,技能数值计算!$C$19:$D$28,2,FALSE))</f>
        <v>0.62</v>
      </c>
      <c r="H1611" s="95">
        <f>INDEX(技能效果!J:J,MATCH(技能效果等级!B1611,技能效果!B:B,0))</f>
        <v>0</v>
      </c>
      <c r="I1611" s="97"/>
      <c r="J1611" s="97"/>
      <c r="K1611" s="97"/>
      <c r="L1611" s="97"/>
      <c r="M1611" s="97"/>
      <c r="N1611" s="96" t="str">
        <f>IF(INDEX(技能效果!L:L,MATCH(技能效果等级!B1611,技能效果!B:B,0))="","",INDEX(技能效果!L:L,MATCH(技能效果等级!B1611,技能效果!B:B,0)))</f>
        <v/>
      </c>
      <c r="O1611" s="95">
        <f>IF(INDEX(技能效果!N:N,MATCH(B1611,技能效果!B:B,0))=0,INDEX(技能效果!M:M,MATCH(技能效果等级!B1611,技能效果!B:B,0)),INDEX(技能效果!M:M,MATCH(技能效果等级!B1611,技能效果!B:B,0))*VLOOKUP(E1611,技能数值计算!$C$19:$D$28,2,FALSE))</f>
        <v>0</v>
      </c>
      <c r="P1611" s="97"/>
      <c r="Q1611" s="97"/>
      <c r="R1611" s="95" t="str">
        <f>IF(INDEX(技能效果!O:O,MATCH(技能效果等级!B1611,技能效果!B:B,0))="","",INDEX(技能效果!O:O,MATCH(技能效果等级!B1611,技能效果!B:B,0)))</f>
        <v/>
      </c>
      <c r="S1611" s="97"/>
      <c r="T1611" s="97"/>
      <c r="U1611" s="97"/>
      <c r="V1611" s="96" t="str">
        <f>IF(INDEX(技能效果!AF:AF,MATCH(技能效果等级!B1611,技能效果!B:B,0))="","",INDEX(技能效果!AF:AF,MATCH(技能效果等级!B1611,技能效果!B:B,0)))</f>
        <v/>
      </c>
      <c r="W1611" s="95">
        <f t="shared" si="23"/>
        <v>152</v>
      </c>
      <c r="X1611" s="97"/>
      <c r="Y1611" s="97"/>
    </row>
    <row r="1612" spans="1:25" ht="16.5" x14ac:dyDescent="0.2">
      <c r="A1612" s="62">
        <v>1609</v>
      </c>
      <c r="B1612" s="95">
        <f>INDEX(技能效果!B:B,MATCH(技能效果等级!W1612,技能效果!AE:AE,0))</f>
        <v>130300802</v>
      </c>
      <c r="C1612" s="95" t="str">
        <f>INDEX(技能效果!C:C,MATCH(技能效果等级!B1612,技能效果!B:B,0))</f>
        <v>夏侯渊技能回血</v>
      </c>
      <c r="D1612" s="96" t="s">
        <v>873</v>
      </c>
      <c r="E1612" s="95">
        <v>5</v>
      </c>
      <c r="F1612" s="95">
        <f>INDEX(技能效果!H:H,MATCH(技能效果等级!B1612,技能效果!B:B,0))</f>
        <v>4015</v>
      </c>
      <c r="G1612" s="95">
        <f>IF(INDEX(技能效果!K:K,MATCH(B1612,技能效果!B:B,0))=0,INDEX(技能效果!I:I,MATCH(技能效果等级!B1612,技能效果!B:B,0)),INDEX(技能效果!I:I,MATCH(技能效果等级!B1612,技能效果!B:B,0))*VLOOKUP(E1612,技能数值计算!$C$19:$D$28,2,FALSE))</f>
        <v>0.66</v>
      </c>
      <c r="H1612" s="95">
        <f>INDEX(技能效果!J:J,MATCH(技能效果等级!B1612,技能效果!B:B,0))</f>
        <v>0</v>
      </c>
      <c r="I1612" s="97"/>
      <c r="J1612" s="97"/>
      <c r="K1612" s="97"/>
      <c r="L1612" s="97"/>
      <c r="M1612" s="97"/>
      <c r="N1612" s="96" t="str">
        <f>IF(INDEX(技能效果!L:L,MATCH(技能效果等级!B1612,技能效果!B:B,0))="","",INDEX(技能效果!L:L,MATCH(技能效果等级!B1612,技能效果!B:B,0)))</f>
        <v/>
      </c>
      <c r="O1612" s="95">
        <f>IF(INDEX(技能效果!N:N,MATCH(B1612,技能效果!B:B,0))=0,INDEX(技能效果!M:M,MATCH(技能效果等级!B1612,技能效果!B:B,0)),INDEX(技能效果!M:M,MATCH(技能效果等级!B1612,技能效果!B:B,0))*VLOOKUP(E1612,技能数值计算!$C$19:$D$28,2,FALSE))</f>
        <v>0</v>
      </c>
      <c r="P1612" s="97"/>
      <c r="Q1612" s="97"/>
      <c r="R1612" s="95" t="str">
        <f>IF(INDEX(技能效果!O:O,MATCH(技能效果等级!B1612,技能效果!B:B,0))="","",INDEX(技能效果!O:O,MATCH(技能效果等级!B1612,技能效果!B:B,0)))</f>
        <v/>
      </c>
      <c r="S1612" s="97"/>
      <c r="T1612" s="97"/>
      <c r="U1612" s="97"/>
      <c r="V1612" s="96" t="str">
        <f>IF(INDEX(技能效果!AF:AF,MATCH(技能效果等级!B1612,技能效果!B:B,0))="","",INDEX(技能效果!AF:AF,MATCH(技能效果等级!B1612,技能效果!B:B,0)))</f>
        <v/>
      </c>
      <c r="W1612" s="95">
        <f t="shared" si="23"/>
        <v>152</v>
      </c>
      <c r="X1612" s="97"/>
      <c r="Y1612" s="97"/>
    </row>
    <row r="1613" spans="1:25" ht="16.5" x14ac:dyDescent="0.2">
      <c r="A1613" s="62">
        <v>1610</v>
      </c>
      <c r="B1613" s="95">
        <f>INDEX(技能效果!B:B,MATCH(技能效果等级!W1613,技能效果!AE:AE,0))</f>
        <v>130300802</v>
      </c>
      <c r="C1613" s="95" t="str">
        <f>INDEX(技能效果!C:C,MATCH(技能效果等级!B1613,技能效果!B:B,0))</f>
        <v>夏侯渊技能回血</v>
      </c>
      <c r="D1613" s="96" t="s">
        <v>873</v>
      </c>
      <c r="E1613" s="95">
        <v>6</v>
      </c>
      <c r="F1613" s="95">
        <f>INDEX(技能效果!H:H,MATCH(技能效果等级!B1613,技能效果!B:B,0))</f>
        <v>4015</v>
      </c>
      <c r="G1613" s="95">
        <f>IF(INDEX(技能效果!K:K,MATCH(B1613,技能效果!B:B,0))=0,INDEX(技能效果!I:I,MATCH(技能效果等级!B1613,技能效果!B:B,0)),INDEX(技能效果!I:I,MATCH(技能效果等级!B1613,技能效果!B:B,0))*VLOOKUP(E1613,技能数值计算!$C$19:$D$28,2,FALSE))</f>
        <v>0.72</v>
      </c>
      <c r="H1613" s="95">
        <f>INDEX(技能效果!J:J,MATCH(技能效果等级!B1613,技能效果!B:B,0))</f>
        <v>0</v>
      </c>
      <c r="I1613" s="97"/>
      <c r="J1613" s="97"/>
      <c r="K1613" s="97"/>
      <c r="L1613" s="97"/>
      <c r="M1613" s="97"/>
      <c r="N1613" s="96" t="str">
        <f>IF(INDEX(技能效果!L:L,MATCH(技能效果等级!B1613,技能效果!B:B,0))="","",INDEX(技能效果!L:L,MATCH(技能效果等级!B1613,技能效果!B:B,0)))</f>
        <v/>
      </c>
      <c r="O1613" s="95">
        <f>IF(INDEX(技能效果!N:N,MATCH(B1613,技能效果!B:B,0))=0,INDEX(技能效果!M:M,MATCH(技能效果等级!B1613,技能效果!B:B,0)),INDEX(技能效果!M:M,MATCH(技能效果等级!B1613,技能效果!B:B,0))*VLOOKUP(E1613,技能数值计算!$C$19:$D$28,2,FALSE))</f>
        <v>0</v>
      </c>
      <c r="P1613" s="97"/>
      <c r="Q1613" s="97"/>
      <c r="R1613" s="95" t="str">
        <f>IF(INDEX(技能效果!O:O,MATCH(技能效果等级!B1613,技能效果!B:B,0))="","",INDEX(技能效果!O:O,MATCH(技能效果等级!B1613,技能效果!B:B,0)))</f>
        <v/>
      </c>
      <c r="S1613" s="97"/>
      <c r="T1613" s="97"/>
      <c r="U1613" s="97"/>
      <c r="V1613" s="96" t="str">
        <f>IF(INDEX(技能效果!AF:AF,MATCH(技能效果等级!B1613,技能效果!B:B,0))="","",INDEX(技能效果!AF:AF,MATCH(技能效果等级!B1613,技能效果!B:B,0)))</f>
        <v/>
      </c>
      <c r="W1613" s="95">
        <f t="shared" si="23"/>
        <v>152</v>
      </c>
      <c r="X1613" s="97"/>
      <c r="Y1613" s="97"/>
    </row>
    <row r="1614" spans="1:25" ht="16.5" x14ac:dyDescent="0.2">
      <c r="A1614" s="62">
        <v>1611</v>
      </c>
      <c r="B1614" s="95">
        <f>INDEX(技能效果!B:B,MATCH(技能效果等级!W1614,技能效果!AE:AE,0))</f>
        <v>130300802</v>
      </c>
      <c r="C1614" s="95" t="str">
        <f>INDEX(技能效果!C:C,MATCH(技能效果等级!B1614,技能效果!B:B,0))</f>
        <v>夏侯渊技能回血</v>
      </c>
      <c r="D1614" s="96" t="s">
        <v>873</v>
      </c>
      <c r="E1614" s="95">
        <v>7</v>
      </c>
      <c r="F1614" s="95">
        <f>INDEX(技能效果!H:H,MATCH(技能效果等级!B1614,技能效果!B:B,0))</f>
        <v>4015</v>
      </c>
      <c r="G1614" s="95">
        <f>IF(INDEX(技能效果!K:K,MATCH(B1614,技能效果!B:B,0))=0,INDEX(技能效果!I:I,MATCH(技能效果等级!B1614,技能效果!B:B,0)),INDEX(技能效果!I:I,MATCH(技能效果等级!B1614,技能效果!B:B,0))*VLOOKUP(E1614,技能数值计算!$C$19:$D$28,2,FALSE))</f>
        <v>0.78</v>
      </c>
      <c r="H1614" s="95">
        <f>INDEX(技能效果!J:J,MATCH(技能效果等级!B1614,技能效果!B:B,0))</f>
        <v>0</v>
      </c>
      <c r="I1614" s="97"/>
      <c r="J1614" s="97"/>
      <c r="K1614" s="97"/>
      <c r="L1614" s="97"/>
      <c r="M1614" s="97"/>
      <c r="N1614" s="96" t="str">
        <f>IF(INDEX(技能效果!L:L,MATCH(技能效果等级!B1614,技能效果!B:B,0))="","",INDEX(技能效果!L:L,MATCH(技能效果等级!B1614,技能效果!B:B,0)))</f>
        <v/>
      </c>
      <c r="O1614" s="95">
        <f>IF(INDEX(技能效果!N:N,MATCH(B1614,技能效果!B:B,0))=0,INDEX(技能效果!M:M,MATCH(技能效果等级!B1614,技能效果!B:B,0)),INDEX(技能效果!M:M,MATCH(技能效果等级!B1614,技能效果!B:B,0))*VLOOKUP(E1614,技能数值计算!$C$19:$D$28,2,FALSE))</f>
        <v>0</v>
      </c>
      <c r="P1614" s="97"/>
      <c r="Q1614" s="97"/>
      <c r="R1614" s="95" t="str">
        <f>IF(INDEX(技能效果!O:O,MATCH(技能效果等级!B1614,技能效果!B:B,0))="","",INDEX(技能效果!O:O,MATCH(技能效果等级!B1614,技能效果!B:B,0)))</f>
        <v/>
      </c>
      <c r="S1614" s="97"/>
      <c r="T1614" s="97"/>
      <c r="U1614" s="97"/>
      <c r="V1614" s="96" t="str">
        <f>IF(INDEX(技能效果!AF:AF,MATCH(技能效果等级!B1614,技能效果!B:B,0))="","",INDEX(技能效果!AF:AF,MATCH(技能效果等级!B1614,技能效果!B:B,0)))</f>
        <v/>
      </c>
      <c r="W1614" s="95">
        <f t="shared" si="23"/>
        <v>152</v>
      </c>
      <c r="X1614" s="97"/>
      <c r="Y1614" s="97"/>
    </row>
    <row r="1615" spans="1:25" ht="16.5" x14ac:dyDescent="0.2">
      <c r="A1615" s="62">
        <v>1612</v>
      </c>
      <c r="B1615" s="95">
        <f>INDEX(技能效果!B:B,MATCH(技能效果等级!W1615,技能效果!AE:AE,0))</f>
        <v>130300802</v>
      </c>
      <c r="C1615" s="95" t="str">
        <f>INDEX(技能效果!C:C,MATCH(技能效果等级!B1615,技能效果!B:B,0))</f>
        <v>夏侯渊技能回血</v>
      </c>
      <c r="D1615" s="96" t="s">
        <v>873</v>
      </c>
      <c r="E1615" s="95">
        <v>8</v>
      </c>
      <c r="F1615" s="95">
        <f>INDEX(技能效果!H:H,MATCH(技能效果等级!B1615,技能效果!B:B,0))</f>
        <v>4015</v>
      </c>
      <c r="G1615" s="95">
        <f>IF(INDEX(技能效果!K:K,MATCH(B1615,技能效果!B:B,0))=0,INDEX(技能效果!I:I,MATCH(技能效果等级!B1615,技能效果!B:B,0)),INDEX(技能效果!I:I,MATCH(技能效果等级!B1615,技能效果!B:B,0))*VLOOKUP(E1615,技能数值计算!$C$19:$D$28,2,FALSE))</f>
        <v>0.84</v>
      </c>
      <c r="H1615" s="95">
        <f>INDEX(技能效果!J:J,MATCH(技能效果等级!B1615,技能效果!B:B,0))</f>
        <v>0</v>
      </c>
      <c r="I1615" s="97"/>
      <c r="J1615" s="97"/>
      <c r="K1615" s="97"/>
      <c r="L1615" s="97"/>
      <c r="M1615" s="97"/>
      <c r="N1615" s="96" t="str">
        <f>IF(INDEX(技能效果!L:L,MATCH(技能效果等级!B1615,技能效果!B:B,0))="","",INDEX(技能效果!L:L,MATCH(技能效果等级!B1615,技能效果!B:B,0)))</f>
        <v/>
      </c>
      <c r="O1615" s="95">
        <f>IF(INDEX(技能效果!N:N,MATCH(B1615,技能效果!B:B,0))=0,INDEX(技能效果!M:M,MATCH(技能效果等级!B1615,技能效果!B:B,0)),INDEX(技能效果!M:M,MATCH(技能效果等级!B1615,技能效果!B:B,0))*VLOOKUP(E1615,技能数值计算!$C$19:$D$28,2,FALSE))</f>
        <v>0</v>
      </c>
      <c r="P1615" s="97"/>
      <c r="Q1615" s="97"/>
      <c r="R1615" s="95" t="str">
        <f>IF(INDEX(技能效果!O:O,MATCH(技能效果等级!B1615,技能效果!B:B,0))="","",INDEX(技能效果!O:O,MATCH(技能效果等级!B1615,技能效果!B:B,0)))</f>
        <v/>
      </c>
      <c r="S1615" s="97"/>
      <c r="T1615" s="97"/>
      <c r="U1615" s="97"/>
      <c r="V1615" s="96" t="str">
        <f>IF(INDEX(技能效果!AF:AF,MATCH(技能效果等级!B1615,技能效果!B:B,0))="","",INDEX(技能效果!AF:AF,MATCH(技能效果等级!B1615,技能效果!B:B,0)))</f>
        <v/>
      </c>
      <c r="W1615" s="95">
        <f t="shared" si="23"/>
        <v>152</v>
      </c>
      <c r="X1615" s="97"/>
      <c r="Y1615" s="97"/>
    </row>
    <row r="1616" spans="1:25" ht="16.5" x14ac:dyDescent="0.2">
      <c r="A1616" s="62">
        <v>1613</v>
      </c>
      <c r="B1616" s="95">
        <f>INDEX(技能效果!B:B,MATCH(技能效果等级!W1616,技能效果!AE:AE,0))</f>
        <v>130300802</v>
      </c>
      <c r="C1616" s="95" t="str">
        <f>INDEX(技能效果!C:C,MATCH(技能效果等级!B1616,技能效果!B:B,0))</f>
        <v>夏侯渊技能回血</v>
      </c>
      <c r="D1616" s="96" t="s">
        <v>873</v>
      </c>
      <c r="E1616" s="95">
        <v>9</v>
      </c>
      <c r="F1616" s="95">
        <f>INDEX(技能效果!H:H,MATCH(技能效果等级!B1616,技能效果!B:B,0))</f>
        <v>4015</v>
      </c>
      <c r="G1616" s="95">
        <f>IF(INDEX(技能效果!K:K,MATCH(B1616,技能效果!B:B,0))=0,INDEX(技能效果!I:I,MATCH(技能效果等级!B1616,技能效果!B:B,0)),INDEX(技能效果!I:I,MATCH(技能效果等级!B1616,技能效果!B:B,0))*VLOOKUP(E1616,技能数值计算!$C$19:$D$28,2,FALSE))</f>
        <v>0.92</v>
      </c>
      <c r="H1616" s="95">
        <f>INDEX(技能效果!J:J,MATCH(技能效果等级!B1616,技能效果!B:B,0))</f>
        <v>0</v>
      </c>
      <c r="I1616" s="97"/>
      <c r="J1616" s="97"/>
      <c r="K1616" s="97"/>
      <c r="L1616" s="97"/>
      <c r="M1616" s="97"/>
      <c r="N1616" s="96" t="str">
        <f>IF(INDEX(技能效果!L:L,MATCH(技能效果等级!B1616,技能效果!B:B,0))="","",INDEX(技能效果!L:L,MATCH(技能效果等级!B1616,技能效果!B:B,0)))</f>
        <v/>
      </c>
      <c r="O1616" s="95">
        <f>IF(INDEX(技能效果!N:N,MATCH(B1616,技能效果!B:B,0))=0,INDEX(技能效果!M:M,MATCH(技能效果等级!B1616,技能效果!B:B,0)),INDEX(技能效果!M:M,MATCH(技能效果等级!B1616,技能效果!B:B,0))*VLOOKUP(E1616,技能数值计算!$C$19:$D$28,2,FALSE))</f>
        <v>0</v>
      </c>
      <c r="P1616" s="97"/>
      <c r="Q1616" s="97"/>
      <c r="R1616" s="95" t="str">
        <f>IF(INDEX(技能效果!O:O,MATCH(技能效果等级!B1616,技能效果!B:B,0))="","",INDEX(技能效果!O:O,MATCH(技能效果等级!B1616,技能效果!B:B,0)))</f>
        <v/>
      </c>
      <c r="S1616" s="97"/>
      <c r="T1616" s="97"/>
      <c r="U1616" s="97"/>
      <c r="V1616" s="96" t="str">
        <f>IF(INDEX(技能效果!AF:AF,MATCH(技能效果等级!B1616,技能效果!B:B,0))="","",INDEX(技能效果!AF:AF,MATCH(技能效果等级!B1616,技能效果!B:B,0)))</f>
        <v/>
      </c>
      <c r="W1616" s="95">
        <f t="shared" si="23"/>
        <v>152</v>
      </c>
      <c r="X1616" s="97"/>
      <c r="Y1616" s="97"/>
    </row>
    <row r="1617" spans="1:25" ht="16.5" x14ac:dyDescent="0.2">
      <c r="A1617" s="62">
        <v>1614</v>
      </c>
      <c r="B1617" s="95">
        <f>INDEX(技能效果!B:B,MATCH(技能效果等级!W1617,技能效果!AE:AE,0))</f>
        <v>130300802</v>
      </c>
      <c r="C1617" s="95" t="str">
        <f>INDEX(技能效果!C:C,MATCH(技能效果等级!B1617,技能效果!B:B,0))</f>
        <v>夏侯渊技能回血</v>
      </c>
      <c r="D1617" s="96" t="s">
        <v>873</v>
      </c>
      <c r="E1617" s="95">
        <v>10</v>
      </c>
      <c r="F1617" s="95">
        <f>INDEX(技能效果!H:H,MATCH(技能效果等级!B1617,技能效果!B:B,0))</f>
        <v>4015</v>
      </c>
      <c r="G1617" s="95">
        <f>IF(INDEX(技能效果!K:K,MATCH(B1617,技能效果!B:B,0))=0,INDEX(技能效果!I:I,MATCH(技能效果等级!B1617,技能效果!B:B,0)),INDEX(技能效果!I:I,MATCH(技能效果等级!B1617,技能效果!B:B,0))*VLOOKUP(E1617,技能数值计算!$C$19:$D$28,2,FALSE))</f>
        <v>1</v>
      </c>
      <c r="H1617" s="95">
        <f>INDEX(技能效果!J:J,MATCH(技能效果等级!B1617,技能效果!B:B,0))</f>
        <v>0</v>
      </c>
      <c r="I1617" s="97"/>
      <c r="J1617" s="97"/>
      <c r="K1617" s="97"/>
      <c r="L1617" s="97"/>
      <c r="M1617" s="97"/>
      <c r="N1617" s="96" t="str">
        <f>IF(INDEX(技能效果!L:L,MATCH(技能效果等级!B1617,技能效果!B:B,0))="","",INDEX(技能效果!L:L,MATCH(技能效果等级!B1617,技能效果!B:B,0)))</f>
        <v/>
      </c>
      <c r="O1617" s="95">
        <f>IF(INDEX(技能效果!N:N,MATCH(B1617,技能效果!B:B,0))=0,INDEX(技能效果!M:M,MATCH(技能效果等级!B1617,技能效果!B:B,0)),INDEX(技能效果!M:M,MATCH(技能效果等级!B1617,技能效果!B:B,0))*VLOOKUP(E1617,技能数值计算!$C$19:$D$28,2,FALSE))</f>
        <v>0</v>
      </c>
      <c r="P1617" s="97"/>
      <c r="Q1617" s="97"/>
      <c r="R1617" s="95" t="str">
        <f>IF(INDEX(技能效果!O:O,MATCH(技能效果等级!B1617,技能效果!B:B,0))="","",INDEX(技能效果!O:O,MATCH(技能效果等级!B1617,技能效果!B:B,0)))</f>
        <v/>
      </c>
      <c r="S1617" s="97"/>
      <c r="T1617" s="97"/>
      <c r="U1617" s="97"/>
      <c r="V1617" s="96" t="str">
        <f>IF(INDEX(技能效果!AF:AF,MATCH(技能效果等级!B1617,技能效果!B:B,0))="","",INDEX(技能效果!AF:AF,MATCH(技能效果等级!B1617,技能效果!B:B,0)))</f>
        <v/>
      </c>
      <c r="W1617" s="95">
        <f t="shared" si="23"/>
        <v>152</v>
      </c>
      <c r="X1617" s="97"/>
      <c r="Y1617" s="97"/>
    </row>
    <row r="1618" spans="1:25" ht="16.5" x14ac:dyDescent="0.2">
      <c r="A1618" s="62">
        <v>1615</v>
      </c>
      <c r="B1618" s="95">
        <f>INDEX(技能效果!B:B,MATCH(技能效果等级!W1618,技能效果!AE:AE,0))</f>
        <v>130300803</v>
      </c>
      <c r="C1618" s="95" t="str">
        <f>INDEX(技能效果!C:C,MATCH(技能效果等级!B1618,技能效果!B:B,0))</f>
        <v>夏侯渊同生印记自身</v>
      </c>
      <c r="D1618" s="96" t="s">
        <v>873</v>
      </c>
      <c r="E1618" s="95">
        <v>1</v>
      </c>
      <c r="F1618" s="95">
        <f>INDEX(技能效果!H:H,MATCH(技能效果等级!B1618,技能效果!B:B,0))</f>
        <v>4108</v>
      </c>
      <c r="G1618" s="95">
        <f>IF(INDEX(技能效果!K:K,MATCH(B1618,技能效果!B:B,0))=0,INDEX(技能效果!I:I,MATCH(技能效果等级!B1618,技能效果!B:B,0)),INDEX(技能效果!I:I,MATCH(技能效果等级!B1618,技能效果!B:B,0))*VLOOKUP(E1618,技能数值计算!$C$19:$D$28,2,FALSE))</f>
        <v>1</v>
      </c>
      <c r="H1618" s="95">
        <f>INDEX(技能效果!J:J,MATCH(技能效果等级!B1618,技能效果!B:B,0))</f>
        <v>0</v>
      </c>
      <c r="I1618" s="97"/>
      <c r="J1618" s="97"/>
      <c r="K1618" s="97"/>
      <c r="L1618" s="97"/>
      <c r="M1618" s="97"/>
      <c r="N1618" s="96" t="str">
        <f>IF(INDEX(技能效果!L:L,MATCH(技能效果等级!B1618,技能效果!B:B,0))="","",INDEX(技能效果!L:L,MATCH(技能效果等级!B1618,技能效果!B:B,0)))</f>
        <v/>
      </c>
      <c r="O1618" s="95">
        <f>IF(INDEX(技能效果!N:N,MATCH(B1618,技能效果!B:B,0))=0,INDEX(技能效果!M:M,MATCH(技能效果等级!B1618,技能效果!B:B,0)),INDEX(技能效果!M:M,MATCH(技能效果等级!B1618,技能效果!B:B,0))*VLOOKUP(E1618,技能数值计算!$C$19:$D$28,2,FALSE))</f>
        <v>0</v>
      </c>
      <c r="P1618" s="97"/>
      <c r="Q1618" s="97"/>
      <c r="R1618" s="95" t="str">
        <f>IF(INDEX(技能效果!O:O,MATCH(技能效果等级!B1618,技能效果!B:B,0))="","",INDEX(技能效果!O:O,MATCH(技能效果等级!B1618,技能效果!B:B,0)))</f>
        <v/>
      </c>
      <c r="S1618" s="97"/>
      <c r="T1618" s="97"/>
      <c r="U1618" s="97"/>
      <c r="V1618" s="96" t="str">
        <f>IF(INDEX(技能效果!AF:AF,MATCH(技能效果等级!B1618,技能效果!B:B,0))="","",INDEX(技能效果!AF:AF,MATCH(技能效果等级!B1618,技能效果!B:B,0)))</f>
        <v/>
      </c>
      <c r="W1618" s="95">
        <f t="shared" si="23"/>
        <v>153</v>
      </c>
      <c r="X1618" s="97"/>
      <c r="Y1618" s="97"/>
    </row>
    <row r="1619" spans="1:25" ht="16.5" x14ac:dyDescent="0.2">
      <c r="A1619" s="62">
        <v>1616</v>
      </c>
      <c r="B1619" s="95">
        <f>INDEX(技能效果!B:B,MATCH(技能效果等级!W1619,技能效果!AE:AE,0))</f>
        <v>130300803</v>
      </c>
      <c r="C1619" s="95" t="str">
        <f>INDEX(技能效果!C:C,MATCH(技能效果等级!B1619,技能效果!B:B,0))</f>
        <v>夏侯渊同生印记自身</v>
      </c>
      <c r="D1619" s="96" t="s">
        <v>873</v>
      </c>
      <c r="E1619" s="95">
        <v>2</v>
      </c>
      <c r="F1619" s="95">
        <f>INDEX(技能效果!H:H,MATCH(技能效果等级!B1619,技能效果!B:B,0))</f>
        <v>4108</v>
      </c>
      <c r="G1619" s="95">
        <f>IF(INDEX(技能效果!K:K,MATCH(B1619,技能效果!B:B,0))=0,INDEX(技能效果!I:I,MATCH(技能效果等级!B1619,技能效果!B:B,0)),INDEX(技能效果!I:I,MATCH(技能效果等级!B1619,技能效果!B:B,0))*VLOOKUP(E1619,技能数值计算!$C$19:$D$28,2,FALSE))</f>
        <v>1.08</v>
      </c>
      <c r="H1619" s="95">
        <f>INDEX(技能效果!J:J,MATCH(技能效果等级!B1619,技能效果!B:B,0))</f>
        <v>0</v>
      </c>
      <c r="I1619" s="97"/>
      <c r="J1619" s="97"/>
      <c r="K1619" s="97"/>
      <c r="L1619" s="97"/>
      <c r="M1619" s="97"/>
      <c r="N1619" s="96" t="str">
        <f>IF(INDEX(技能效果!L:L,MATCH(技能效果等级!B1619,技能效果!B:B,0))="","",INDEX(技能效果!L:L,MATCH(技能效果等级!B1619,技能效果!B:B,0)))</f>
        <v/>
      </c>
      <c r="O1619" s="95">
        <f>IF(INDEX(技能效果!N:N,MATCH(B1619,技能效果!B:B,0))=0,INDEX(技能效果!M:M,MATCH(技能效果等级!B1619,技能效果!B:B,0)),INDEX(技能效果!M:M,MATCH(技能效果等级!B1619,技能效果!B:B,0))*VLOOKUP(E1619,技能数值计算!$C$19:$D$28,2,FALSE))</f>
        <v>0</v>
      </c>
      <c r="P1619" s="97"/>
      <c r="Q1619" s="97"/>
      <c r="R1619" s="95" t="str">
        <f>IF(INDEX(技能效果!O:O,MATCH(技能效果等级!B1619,技能效果!B:B,0))="","",INDEX(技能效果!O:O,MATCH(技能效果等级!B1619,技能效果!B:B,0)))</f>
        <v/>
      </c>
      <c r="S1619" s="97"/>
      <c r="T1619" s="97"/>
      <c r="U1619" s="97"/>
      <c r="V1619" s="96" t="str">
        <f>IF(INDEX(技能效果!AF:AF,MATCH(技能效果等级!B1619,技能效果!B:B,0))="","",INDEX(技能效果!AF:AF,MATCH(技能效果等级!B1619,技能效果!B:B,0)))</f>
        <v/>
      </c>
      <c r="W1619" s="95">
        <f t="shared" si="23"/>
        <v>153</v>
      </c>
      <c r="X1619" s="97"/>
      <c r="Y1619" s="97"/>
    </row>
    <row r="1620" spans="1:25" ht="16.5" x14ac:dyDescent="0.2">
      <c r="A1620" s="62">
        <v>1617</v>
      </c>
      <c r="B1620" s="95">
        <f>INDEX(技能效果!B:B,MATCH(技能效果等级!W1620,技能效果!AE:AE,0))</f>
        <v>130300803</v>
      </c>
      <c r="C1620" s="95" t="str">
        <f>INDEX(技能效果!C:C,MATCH(技能效果等级!B1620,技能效果!B:B,0))</f>
        <v>夏侯渊同生印记自身</v>
      </c>
      <c r="D1620" s="96" t="s">
        <v>873</v>
      </c>
      <c r="E1620" s="95">
        <v>3</v>
      </c>
      <c r="F1620" s="95">
        <f>INDEX(技能效果!H:H,MATCH(技能效果等级!B1620,技能效果!B:B,0))</f>
        <v>4108</v>
      </c>
      <c r="G1620" s="95">
        <f>IF(INDEX(技能效果!K:K,MATCH(B1620,技能效果!B:B,0))=0,INDEX(技能效果!I:I,MATCH(技能效果等级!B1620,技能效果!B:B,0)),INDEX(技能效果!I:I,MATCH(技能效果等级!B1620,技能效果!B:B,0))*VLOOKUP(E1620,技能数值计算!$C$19:$D$28,2,FALSE))</f>
        <v>1.1599999999999999</v>
      </c>
      <c r="H1620" s="95">
        <f>INDEX(技能效果!J:J,MATCH(技能效果等级!B1620,技能效果!B:B,0))</f>
        <v>0</v>
      </c>
      <c r="I1620" s="97"/>
      <c r="J1620" s="97"/>
      <c r="K1620" s="97"/>
      <c r="L1620" s="97"/>
      <c r="M1620" s="97"/>
      <c r="N1620" s="96" t="str">
        <f>IF(INDEX(技能效果!L:L,MATCH(技能效果等级!B1620,技能效果!B:B,0))="","",INDEX(技能效果!L:L,MATCH(技能效果等级!B1620,技能效果!B:B,0)))</f>
        <v/>
      </c>
      <c r="O1620" s="95">
        <f>IF(INDEX(技能效果!N:N,MATCH(B1620,技能效果!B:B,0))=0,INDEX(技能效果!M:M,MATCH(技能效果等级!B1620,技能效果!B:B,0)),INDEX(技能效果!M:M,MATCH(技能效果等级!B1620,技能效果!B:B,0))*VLOOKUP(E1620,技能数值计算!$C$19:$D$28,2,FALSE))</f>
        <v>0</v>
      </c>
      <c r="P1620" s="97"/>
      <c r="Q1620" s="97"/>
      <c r="R1620" s="95" t="str">
        <f>IF(INDEX(技能效果!O:O,MATCH(技能效果等级!B1620,技能效果!B:B,0))="","",INDEX(技能效果!O:O,MATCH(技能效果等级!B1620,技能效果!B:B,0)))</f>
        <v/>
      </c>
      <c r="S1620" s="97"/>
      <c r="T1620" s="97"/>
      <c r="U1620" s="97"/>
      <c r="V1620" s="96" t="str">
        <f>IF(INDEX(技能效果!AF:AF,MATCH(技能效果等级!B1620,技能效果!B:B,0))="","",INDEX(技能效果!AF:AF,MATCH(技能效果等级!B1620,技能效果!B:B,0)))</f>
        <v/>
      </c>
      <c r="W1620" s="95">
        <f t="shared" si="23"/>
        <v>153</v>
      </c>
      <c r="X1620" s="97"/>
      <c r="Y1620" s="97"/>
    </row>
    <row r="1621" spans="1:25" ht="16.5" x14ac:dyDescent="0.2">
      <c r="A1621" s="62">
        <v>1618</v>
      </c>
      <c r="B1621" s="95">
        <f>INDEX(技能效果!B:B,MATCH(技能效果等级!W1621,技能效果!AE:AE,0))</f>
        <v>130300803</v>
      </c>
      <c r="C1621" s="95" t="str">
        <f>INDEX(技能效果!C:C,MATCH(技能效果等级!B1621,技能效果!B:B,0))</f>
        <v>夏侯渊同生印记自身</v>
      </c>
      <c r="D1621" s="96" t="s">
        <v>873</v>
      </c>
      <c r="E1621" s="95">
        <v>4</v>
      </c>
      <c r="F1621" s="95">
        <f>INDEX(技能效果!H:H,MATCH(技能效果等级!B1621,技能效果!B:B,0))</f>
        <v>4108</v>
      </c>
      <c r="G1621" s="95">
        <f>IF(INDEX(技能效果!K:K,MATCH(B1621,技能效果!B:B,0))=0,INDEX(技能效果!I:I,MATCH(技能效果等级!B1621,技能效果!B:B,0)),INDEX(技能效果!I:I,MATCH(技能效果等级!B1621,技能效果!B:B,0))*VLOOKUP(E1621,技能数值计算!$C$19:$D$28,2,FALSE))</f>
        <v>1.24</v>
      </c>
      <c r="H1621" s="95">
        <f>INDEX(技能效果!J:J,MATCH(技能效果等级!B1621,技能效果!B:B,0))</f>
        <v>0</v>
      </c>
      <c r="I1621" s="97"/>
      <c r="J1621" s="97"/>
      <c r="K1621" s="97"/>
      <c r="L1621" s="97"/>
      <c r="M1621" s="97"/>
      <c r="N1621" s="96" t="str">
        <f>IF(INDEX(技能效果!L:L,MATCH(技能效果等级!B1621,技能效果!B:B,0))="","",INDEX(技能效果!L:L,MATCH(技能效果等级!B1621,技能效果!B:B,0)))</f>
        <v/>
      </c>
      <c r="O1621" s="95">
        <f>IF(INDEX(技能效果!N:N,MATCH(B1621,技能效果!B:B,0))=0,INDEX(技能效果!M:M,MATCH(技能效果等级!B1621,技能效果!B:B,0)),INDEX(技能效果!M:M,MATCH(技能效果等级!B1621,技能效果!B:B,0))*VLOOKUP(E1621,技能数值计算!$C$19:$D$28,2,FALSE))</f>
        <v>0</v>
      </c>
      <c r="P1621" s="97"/>
      <c r="Q1621" s="97"/>
      <c r="R1621" s="95" t="str">
        <f>IF(INDEX(技能效果!O:O,MATCH(技能效果等级!B1621,技能效果!B:B,0))="","",INDEX(技能效果!O:O,MATCH(技能效果等级!B1621,技能效果!B:B,0)))</f>
        <v/>
      </c>
      <c r="S1621" s="97"/>
      <c r="T1621" s="97"/>
      <c r="U1621" s="97"/>
      <c r="V1621" s="96" t="str">
        <f>IF(INDEX(技能效果!AF:AF,MATCH(技能效果等级!B1621,技能效果!B:B,0))="","",INDEX(技能效果!AF:AF,MATCH(技能效果等级!B1621,技能效果!B:B,0)))</f>
        <v/>
      </c>
      <c r="W1621" s="95">
        <f t="shared" si="23"/>
        <v>153</v>
      </c>
      <c r="X1621" s="97"/>
      <c r="Y1621" s="97"/>
    </row>
    <row r="1622" spans="1:25" ht="16.5" x14ac:dyDescent="0.2">
      <c r="A1622" s="62">
        <v>1619</v>
      </c>
      <c r="B1622" s="95">
        <f>INDEX(技能效果!B:B,MATCH(技能效果等级!W1622,技能效果!AE:AE,0))</f>
        <v>130300803</v>
      </c>
      <c r="C1622" s="95" t="str">
        <f>INDEX(技能效果!C:C,MATCH(技能效果等级!B1622,技能效果!B:B,0))</f>
        <v>夏侯渊同生印记自身</v>
      </c>
      <c r="D1622" s="96" t="s">
        <v>873</v>
      </c>
      <c r="E1622" s="95">
        <v>5</v>
      </c>
      <c r="F1622" s="95">
        <f>INDEX(技能效果!H:H,MATCH(技能效果等级!B1622,技能效果!B:B,0))</f>
        <v>4108</v>
      </c>
      <c r="G1622" s="95">
        <f>IF(INDEX(技能效果!K:K,MATCH(B1622,技能效果!B:B,0))=0,INDEX(技能效果!I:I,MATCH(技能效果等级!B1622,技能效果!B:B,0)),INDEX(技能效果!I:I,MATCH(技能效果等级!B1622,技能效果!B:B,0))*VLOOKUP(E1622,技能数值计算!$C$19:$D$28,2,FALSE))</f>
        <v>1.32</v>
      </c>
      <c r="H1622" s="95">
        <f>INDEX(技能效果!J:J,MATCH(技能效果等级!B1622,技能效果!B:B,0))</f>
        <v>0</v>
      </c>
      <c r="I1622" s="97"/>
      <c r="J1622" s="97"/>
      <c r="K1622" s="97"/>
      <c r="L1622" s="97"/>
      <c r="M1622" s="97"/>
      <c r="N1622" s="96" t="str">
        <f>IF(INDEX(技能效果!L:L,MATCH(技能效果等级!B1622,技能效果!B:B,0))="","",INDEX(技能效果!L:L,MATCH(技能效果等级!B1622,技能效果!B:B,0)))</f>
        <v/>
      </c>
      <c r="O1622" s="95">
        <f>IF(INDEX(技能效果!N:N,MATCH(B1622,技能效果!B:B,0))=0,INDEX(技能效果!M:M,MATCH(技能效果等级!B1622,技能效果!B:B,0)),INDEX(技能效果!M:M,MATCH(技能效果等级!B1622,技能效果!B:B,0))*VLOOKUP(E1622,技能数值计算!$C$19:$D$28,2,FALSE))</f>
        <v>0</v>
      </c>
      <c r="P1622" s="97"/>
      <c r="Q1622" s="97"/>
      <c r="R1622" s="95" t="str">
        <f>IF(INDEX(技能效果!O:O,MATCH(技能效果等级!B1622,技能效果!B:B,0))="","",INDEX(技能效果!O:O,MATCH(技能效果等级!B1622,技能效果!B:B,0)))</f>
        <v/>
      </c>
      <c r="S1622" s="97"/>
      <c r="T1622" s="97"/>
      <c r="U1622" s="97"/>
      <c r="V1622" s="96" t="str">
        <f>IF(INDEX(技能效果!AF:AF,MATCH(技能效果等级!B1622,技能效果!B:B,0))="","",INDEX(技能效果!AF:AF,MATCH(技能效果等级!B1622,技能效果!B:B,0)))</f>
        <v/>
      </c>
      <c r="W1622" s="95">
        <f t="shared" si="23"/>
        <v>153</v>
      </c>
      <c r="X1622" s="97"/>
      <c r="Y1622" s="97"/>
    </row>
    <row r="1623" spans="1:25" ht="16.5" x14ac:dyDescent="0.2">
      <c r="A1623" s="62">
        <v>1620</v>
      </c>
      <c r="B1623" s="95">
        <f>INDEX(技能效果!B:B,MATCH(技能效果等级!W1623,技能效果!AE:AE,0))</f>
        <v>130300803</v>
      </c>
      <c r="C1623" s="95" t="str">
        <f>INDEX(技能效果!C:C,MATCH(技能效果等级!B1623,技能效果!B:B,0))</f>
        <v>夏侯渊同生印记自身</v>
      </c>
      <c r="D1623" s="96" t="s">
        <v>873</v>
      </c>
      <c r="E1623" s="95">
        <v>6</v>
      </c>
      <c r="F1623" s="95">
        <f>INDEX(技能效果!H:H,MATCH(技能效果等级!B1623,技能效果!B:B,0))</f>
        <v>4108</v>
      </c>
      <c r="G1623" s="95">
        <f>IF(INDEX(技能效果!K:K,MATCH(B1623,技能效果!B:B,0))=0,INDEX(技能效果!I:I,MATCH(技能效果等级!B1623,技能效果!B:B,0)),INDEX(技能效果!I:I,MATCH(技能效果等级!B1623,技能效果!B:B,0))*VLOOKUP(E1623,技能数值计算!$C$19:$D$28,2,FALSE))</f>
        <v>1.44</v>
      </c>
      <c r="H1623" s="95">
        <f>INDEX(技能效果!J:J,MATCH(技能效果等级!B1623,技能效果!B:B,0))</f>
        <v>0</v>
      </c>
      <c r="I1623" s="97"/>
      <c r="J1623" s="97"/>
      <c r="K1623" s="97"/>
      <c r="L1623" s="97"/>
      <c r="M1623" s="97"/>
      <c r="N1623" s="96" t="str">
        <f>IF(INDEX(技能效果!L:L,MATCH(技能效果等级!B1623,技能效果!B:B,0))="","",INDEX(技能效果!L:L,MATCH(技能效果等级!B1623,技能效果!B:B,0)))</f>
        <v/>
      </c>
      <c r="O1623" s="95">
        <f>IF(INDEX(技能效果!N:N,MATCH(B1623,技能效果!B:B,0))=0,INDEX(技能效果!M:M,MATCH(技能效果等级!B1623,技能效果!B:B,0)),INDEX(技能效果!M:M,MATCH(技能效果等级!B1623,技能效果!B:B,0))*VLOOKUP(E1623,技能数值计算!$C$19:$D$28,2,FALSE))</f>
        <v>0</v>
      </c>
      <c r="P1623" s="97"/>
      <c r="Q1623" s="97"/>
      <c r="R1623" s="95" t="str">
        <f>IF(INDEX(技能效果!O:O,MATCH(技能效果等级!B1623,技能效果!B:B,0))="","",INDEX(技能效果!O:O,MATCH(技能效果等级!B1623,技能效果!B:B,0)))</f>
        <v/>
      </c>
      <c r="S1623" s="97"/>
      <c r="T1623" s="97"/>
      <c r="U1623" s="97"/>
      <c r="V1623" s="96" t="str">
        <f>IF(INDEX(技能效果!AF:AF,MATCH(技能效果等级!B1623,技能效果!B:B,0))="","",INDEX(技能效果!AF:AF,MATCH(技能效果等级!B1623,技能效果!B:B,0)))</f>
        <v/>
      </c>
      <c r="W1623" s="95">
        <f t="shared" si="23"/>
        <v>153</v>
      </c>
      <c r="X1623" s="97"/>
      <c r="Y1623" s="97"/>
    </row>
    <row r="1624" spans="1:25" ht="16.5" x14ac:dyDescent="0.2">
      <c r="A1624" s="62">
        <v>1621</v>
      </c>
      <c r="B1624" s="95">
        <f>INDEX(技能效果!B:B,MATCH(技能效果等级!W1624,技能效果!AE:AE,0))</f>
        <v>130300803</v>
      </c>
      <c r="C1624" s="95" t="str">
        <f>INDEX(技能效果!C:C,MATCH(技能效果等级!B1624,技能效果!B:B,0))</f>
        <v>夏侯渊同生印记自身</v>
      </c>
      <c r="D1624" s="96" t="s">
        <v>873</v>
      </c>
      <c r="E1624" s="95">
        <v>7</v>
      </c>
      <c r="F1624" s="95">
        <f>INDEX(技能效果!H:H,MATCH(技能效果等级!B1624,技能效果!B:B,0))</f>
        <v>4108</v>
      </c>
      <c r="G1624" s="95">
        <f>IF(INDEX(技能效果!K:K,MATCH(B1624,技能效果!B:B,0))=0,INDEX(技能效果!I:I,MATCH(技能效果等级!B1624,技能效果!B:B,0)),INDEX(技能效果!I:I,MATCH(技能效果等级!B1624,技能效果!B:B,0))*VLOOKUP(E1624,技能数值计算!$C$19:$D$28,2,FALSE))</f>
        <v>1.56</v>
      </c>
      <c r="H1624" s="95">
        <f>INDEX(技能效果!J:J,MATCH(技能效果等级!B1624,技能效果!B:B,0))</f>
        <v>0</v>
      </c>
      <c r="I1624" s="97"/>
      <c r="J1624" s="97"/>
      <c r="K1624" s="97"/>
      <c r="L1624" s="97"/>
      <c r="M1624" s="97"/>
      <c r="N1624" s="96" t="str">
        <f>IF(INDEX(技能效果!L:L,MATCH(技能效果等级!B1624,技能效果!B:B,0))="","",INDEX(技能效果!L:L,MATCH(技能效果等级!B1624,技能效果!B:B,0)))</f>
        <v/>
      </c>
      <c r="O1624" s="95">
        <f>IF(INDEX(技能效果!N:N,MATCH(B1624,技能效果!B:B,0))=0,INDEX(技能效果!M:M,MATCH(技能效果等级!B1624,技能效果!B:B,0)),INDEX(技能效果!M:M,MATCH(技能效果等级!B1624,技能效果!B:B,0))*VLOOKUP(E1624,技能数值计算!$C$19:$D$28,2,FALSE))</f>
        <v>0</v>
      </c>
      <c r="P1624" s="97"/>
      <c r="Q1624" s="97"/>
      <c r="R1624" s="95" t="str">
        <f>IF(INDEX(技能效果!O:O,MATCH(技能效果等级!B1624,技能效果!B:B,0))="","",INDEX(技能效果!O:O,MATCH(技能效果等级!B1624,技能效果!B:B,0)))</f>
        <v/>
      </c>
      <c r="S1624" s="97"/>
      <c r="T1624" s="97"/>
      <c r="U1624" s="97"/>
      <c r="V1624" s="96" t="str">
        <f>IF(INDEX(技能效果!AF:AF,MATCH(技能效果等级!B1624,技能效果!B:B,0))="","",INDEX(技能效果!AF:AF,MATCH(技能效果等级!B1624,技能效果!B:B,0)))</f>
        <v/>
      </c>
      <c r="W1624" s="95">
        <f t="shared" si="23"/>
        <v>153</v>
      </c>
      <c r="X1624" s="97"/>
      <c r="Y1624" s="97"/>
    </row>
    <row r="1625" spans="1:25" ht="16.5" x14ac:dyDescent="0.2">
      <c r="A1625" s="62">
        <v>1622</v>
      </c>
      <c r="B1625" s="95">
        <f>INDEX(技能效果!B:B,MATCH(技能效果等级!W1625,技能效果!AE:AE,0))</f>
        <v>130300803</v>
      </c>
      <c r="C1625" s="95" t="str">
        <f>INDEX(技能效果!C:C,MATCH(技能效果等级!B1625,技能效果!B:B,0))</f>
        <v>夏侯渊同生印记自身</v>
      </c>
      <c r="D1625" s="96" t="s">
        <v>873</v>
      </c>
      <c r="E1625" s="95">
        <v>8</v>
      </c>
      <c r="F1625" s="95">
        <f>INDEX(技能效果!H:H,MATCH(技能效果等级!B1625,技能效果!B:B,0))</f>
        <v>4108</v>
      </c>
      <c r="G1625" s="95">
        <f>IF(INDEX(技能效果!K:K,MATCH(B1625,技能效果!B:B,0))=0,INDEX(技能效果!I:I,MATCH(技能效果等级!B1625,技能效果!B:B,0)),INDEX(技能效果!I:I,MATCH(技能效果等级!B1625,技能效果!B:B,0))*VLOOKUP(E1625,技能数值计算!$C$19:$D$28,2,FALSE))</f>
        <v>1.68</v>
      </c>
      <c r="H1625" s="95">
        <f>INDEX(技能效果!J:J,MATCH(技能效果等级!B1625,技能效果!B:B,0))</f>
        <v>0</v>
      </c>
      <c r="I1625" s="97"/>
      <c r="J1625" s="97"/>
      <c r="K1625" s="97"/>
      <c r="L1625" s="97"/>
      <c r="M1625" s="97"/>
      <c r="N1625" s="96" t="str">
        <f>IF(INDEX(技能效果!L:L,MATCH(技能效果等级!B1625,技能效果!B:B,0))="","",INDEX(技能效果!L:L,MATCH(技能效果等级!B1625,技能效果!B:B,0)))</f>
        <v/>
      </c>
      <c r="O1625" s="95">
        <f>IF(INDEX(技能效果!N:N,MATCH(B1625,技能效果!B:B,0))=0,INDEX(技能效果!M:M,MATCH(技能效果等级!B1625,技能效果!B:B,0)),INDEX(技能效果!M:M,MATCH(技能效果等级!B1625,技能效果!B:B,0))*VLOOKUP(E1625,技能数值计算!$C$19:$D$28,2,FALSE))</f>
        <v>0</v>
      </c>
      <c r="P1625" s="97"/>
      <c r="Q1625" s="97"/>
      <c r="R1625" s="95" t="str">
        <f>IF(INDEX(技能效果!O:O,MATCH(技能效果等级!B1625,技能效果!B:B,0))="","",INDEX(技能效果!O:O,MATCH(技能效果等级!B1625,技能效果!B:B,0)))</f>
        <v/>
      </c>
      <c r="S1625" s="97"/>
      <c r="T1625" s="97"/>
      <c r="U1625" s="97"/>
      <c r="V1625" s="96" t="str">
        <f>IF(INDEX(技能效果!AF:AF,MATCH(技能效果等级!B1625,技能效果!B:B,0))="","",INDEX(技能效果!AF:AF,MATCH(技能效果等级!B1625,技能效果!B:B,0)))</f>
        <v/>
      </c>
      <c r="W1625" s="95">
        <f t="shared" si="23"/>
        <v>153</v>
      </c>
      <c r="X1625" s="97"/>
      <c r="Y1625" s="97"/>
    </row>
    <row r="1626" spans="1:25" ht="16.5" x14ac:dyDescent="0.2">
      <c r="A1626" s="62">
        <v>1623</v>
      </c>
      <c r="B1626" s="95">
        <f>INDEX(技能效果!B:B,MATCH(技能效果等级!W1626,技能效果!AE:AE,0))</f>
        <v>130300803</v>
      </c>
      <c r="C1626" s="95" t="str">
        <f>INDEX(技能效果!C:C,MATCH(技能效果等级!B1626,技能效果!B:B,0))</f>
        <v>夏侯渊同生印记自身</v>
      </c>
      <c r="D1626" s="96" t="s">
        <v>873</v>
      </c>
      <c r="E1626" s="95">
        <v>9</v>
      </c>
      <c r="F1626" s="95">
        <f>INDEX(技能效果!H:H,MATCH(技能效果等级!B1626,技能效果!B:B,0))</f>
        <v>4108</v>
      </c>
      <c r="G1626" s="95">
        <f>IF(INDEX(技能效果!K:K,MATCH(B1626,技能效果!B:B,0))=0,INDEX(技能效果!I:I,MATCH(技能效果等级!B1626,技能效果!B:B,0)),INDEX(技能效果!I:I,MATCH(技能效果等级!B1626,技能效果!B:B,0))*VLOOKUP(E1626,技能数值计算!$C$19:$D$28,2,FALSE))</f>
        <v>1.84</v>
      </c>
      <c r="H1626" s="95">
        <f>INDEX(技能效果!J:J,MATCH(技能效果等级!B1626,技能效果!B:B,0))</f>
        <v>0</v>
      </c>
      <c r="I1626" s="97"/>
      <c r="J1626" s="97"/>
      <c r="K1626" s="97"/>
      <c r="L1626" s="97"/>
      <c r="M1626" s="97"/>
      <c r="N1626" s="96" t="str">
        <f>IF(INDEX(技能效果!L:L,MATCH(技能效果等级!B1626,技能效果!B:B,0))="","",INDEX(技能效果!L:L,MATCH(技能效果等级!B1626,技能效果!B:B,0)))</f>
        <v/>
      </c>
      <c r="O1626" s="95">
        <f>IF(INDEX(技能效果!N:N,MATCH(B1626,技能效果!B:B,0))=0,INDEX(技能效果!M:M,MATCH(技能效果等级!B1626,技能效果!B:B,0)),INDEX(技能效果!M:M,MATCH(技能效果等级!B1626,技能效果!B:B,0))*VLOOKUP(E1626,技能数值计算!$C$19:$D$28,2,FALSE))</f>
        <v>0</v>
      </c>
      <c r="P1626" s="97"/>
      <c r="Q1626" s="97"/>
      <c r="R1626" s="95" t="str">
        <f>IF(INDEX(技能效果!O:O,MATCH(技能效果等级!B1626,技能效果!B:B,0))="","",INDEX(技能效果!O:O,MATCH(技能效果等级!B1626,技能效果!B:B,0)))</f>
        <v/>
      </c>
      <c r="S1626" s="97"/>
      <c r="T1626" s="97"/>
      <c r="U1626" s="97"/>
      <c r="V1626" s="96" t="str">
        <f>IF(INDEX(技能效果!AF:AF,MATCH(技能效果等级!B1626,技能效果!B:B,0))="","",INDEX(技能效果!AF:AF,MATCH(技能效果等级!B1626,技能效果!B:B,0)))</f>
        <v/>
      </c>
      <c r="W1626" s="95">
        <f t="shared" si="23"/>
        <v>153</v>
      </c>
      <c r="X1626" s="97"/>
      <c r="Y1626" s="97"/>
    </row>
    <row r="1627" spans="1:25" ht="16.5" x14ac:dyDescent="0.2">
      <c r="A1627" s="62">
        <v>1624</v>
      </c>
      <c r="B1627" s="95">
        <f>INDEX(技能效果!B:B,MATCH(技能效果等级!W1627,技能效果!AE:AE,0))</f>
        <v>130300803</v>
      </c>
      <c r="C1627" s="95" t="str">
        <f>INDEX(技能效果!C:C,MATCH(技能效果等级!B1627,技能效果!B:B,0))</f>
        <v>夏侯渊同生印记自身</v>
      </c>
      <c r="D1627" s="96" t="s">
        <v>873</v>
      </c>
      <c r="E1627" s="95">
        <v>10</v>
      </c>
      <c r="F1627" s="95">
        <f>INDEX(技能效果!H:H,MATCH(技能效果等级!B1627,技能效果!B:B,0))</f>
        <v>4108</v>
      </c>
      <c r="G1627" s="95">
        <f>IF(INDEX(技能效果!K:K,MATCH(B1627,技能效果!B:B,0))=0,INDEX(技能效果!I:I,MATCH(技能效果等级!B1627,技能效果!B:B,0)),INDEX(技能效果!I:I,MATCH(技能效果等级!B1627,技能效果!B:B,0))*VLOOKUP(E1627,技能数值计算!$C$19:$D$28,2,FALSE))</f>
        <v>2</v>
      </c>
      <c r="H1627" s="95">
        <f>INDEX(技能效果!J:J,MATCH(技能效果等级!B1627,技能效果!B:B,0))</f>
        <v>0</v>
      </c>
      <c r="I1627" s="97"/>
      <c r="J1627" s="97"/>
      <c r="K1627" s="97"/>
      <c r="L1627" s="97"/>
      <c r="M1627" s="97"/>
      <c r="N1627" s="96" t="str">
        <f>IF(INDEX(技能效果!L:L,MATCH(技能效果等级!B1627,技能效果!B:B,0))="","",INDEX(技能效果!L:L,MATCH(技能效果等级!B1627,技能效果!B:B,0)))</f>
        <v/>
      </c>
      <c r="O1627" s="95">
        <f>IF(INDEX(技能效果!N:N,MATCH(B1627,技能效果!B:B,0))=0,INDEX(技能效果!M:M,MATCH(技能效果等级!B1627,技能效果!B:B,0)),INDEX(技能效果!M:M,MATCH(技能效果等级!B1627,技能效果!B:B,0))*VLOOKUP(E1627,技能数值计算!$C$19:$D$28,2,FALSE))</f>
        <v>0</v>
      </c>
      <c r="P1627" s="97"/>
      <c r="Q1627" s="97"/>
      <c r="R1627" s="95" t="str">
        <f>IF(INDEX(技能效果!O:O,MATCH(技能效果等级!B1627,技能效果!B:B,0))="","",INDEX(技能效果!O:O,MATCH(技能效果等级!B1627,技能效果!B:B,0)))</f>
        <v/>
      </c>
      <c r="S1627" s="97"/>
      <c r="T1627" s="97"/>
      <c r="U1627" s="97"/>
      <c r="V1627" s="96" t="str">
        <f>IF(INDEX(技能效果!AF:AF,MATCH(技能效果等级!B1627,技能效果!B:B,0))="","",INDEX(技能效果!AF:AF,MATCH(技能效果等级!B1627,技能效果!B:B,0)))</f>
        <v/>
      </c>
      <c r="W1627" s="95">
        <f t="shared" si="23"/>
        <v>153</v>
      </c>
      <c r="X1627" s="97"/>
      <c r="Y1627" s="97"/>
    </row>
    <row r="1628" spans="1:25" ht="16.5" x14ac:dyDescent="0.2">
      <c r="A1628" s="62">
        <v>1625</v>
      </c>
      <c r="B1628" s="95">
        <f>INDEX(技能效果!B:B,MATCH(技能效果等级!W1628,技能效果!AE:AE,0))</f>
        <v>130300804</v>
      </c>
      <c r="C1628" s="95" t="str">
        <f>INDEX(技能效果!C:C,MATCH(技能效果等级!B1628,技能效果!B:B,0))</f>
        <v>夏侯渊同生印记攻击目标</v>
      </c>
      <c r="D1628" s="96" t="s">
        <v>873</v>
      </c>
      <c r="E1628" s="95">
        <v>1</v>
      </c>
      <c r="F1628" s="95">
        <f>INDEX(技能效果!H:H,MATCH(技能效果等级!B1628,技能效果!B:B,0))</f>
        <v>4108</v>
      </c>
      <c r="G1628" s="95">
        <f>IF(INDEX(技能效果!K:K,MATCH(B1628,技能效果!B:B,0))=0,INDEX(技能效果!I:I,MATCH(技能效果等级!B1628,技能效果!B:B,0)),INDEX(技能效果!I:I,MATCH(技能效果等级!B1628,技能效果!B:B,0))*VLOOKUP(E1628,技能数值计算!$C$19:$D$28,2,FALSE))</f>
        <v>1</v>
      </c>
      <c r="H1628" s="95">
        <f>INDEX(技能效果!J:J,MATCH(技能效果等级!B1628,技能效果!B:B,0))</f>
        <v>0</v>
      </c>
      <c r="I1628" s="97"/>
      <c r="J1628" s="97"/>
      <c r="K1628" s="97"/>
      <c r="L1628" s="97"/>
      <c r="M1628" s="97"/>
      <c r="N1628" s="96" t="str">
        <f>IF(INDEX(技能效果!L:L,MATCH(技能效果等级!B1628,技能效果!B:B,0))="","",INDEX(技能效果!L:L,MATCH(技能效果等级!B1628,技能效果!B:B,0)))</f>
        <v/>
      </c>
      <c r="O1628" s="95">
        <f>IF(INDEX(技能效果!N:N,MATCH(B1628,技能效果!B:B,0))=0,INDEX(技能效果!M:M,MATCH(技能效果等级!B1628,技能效果!B:B,0)),INDEX(技能效果!M:M,MATCH(技能效果等级!B1628,技能效果!B:B,0))*VLOOKUP(E1628,技能数值计算!$C$19:$D$28,2,FALSE))</f>
        <v>0</v>
      </c>
      <c r="P1628" s="97"/>
      <c r="Q1628" s="97"/>
      <c r="R1628" s="95" t="str">
        <f>IF(INDEX(技能效果!O:O,MATCH(技能效果等级!B1628,技能效果!B:B,0))="","",INDEX(技能效果!O:O,MATCH(技能效果等级!B1628,技能效果!B:B,0)))</f>
        <v/>
      </c>
      <c r="S1628" s="97"/>
      <c r="T1628" s="97"/>
      <c r="U1628" s="97"/>
      <c r="V1628" s="96" t="str">
        <f>IF(INDEX(技能效果!AF:AF,MATCH(技能效果等级!B1628,技能效果!B:B,0))="","",INDEX(技能效果!AF:AF,MATCH(技能效果等级!B1628,技能效果!B:B,0)))</f>
        <v/>
      </c>
      <c r="W1628" s="95">
        <f t="shared" si="23"/>
        <v>154</v>
      </c>
      <c r="X1628" s="97"/>
      <c r="Y1628" s="97"/>
    </row>
    <row r="1629" spans="1:25" ht="16.5" x14ac:dyDescent="0.2">
      <c r="A1629" s="62">
        <v>1626</v>
      </c>
      <c r="B1629" s="95">
        <f>INDEX(技能效果!B:B,MATCH(技能效果等级!W1629,技能效果!AE:AE,0))</f>
        <v>130300804</v>
      </c>
      <c r="C1629" s="95" t="str">
        <f>INDEX(技能效果!C:C,MATCH(技能效果等级!B1629,技能效果!B:B,0))</f>
        <v>夏侯渊同生印记攻击目标</v>
      </c>
      <c r="D1629" s="96" t="s">
        <v>873</v>
      </c>
      <c r="E1629" s="95">
        <v>2</v>
      </c>
      <c r="F1629" s="95">
        <f>INDEX(技能效果!H:H,MATCH(技能效果等级!B1629,技能效果!B:B,0))</f>
        <v>4108</v>
      </c>
      <c r="G1629" s="95">
        <f>IF(INDEX(技能效果!K:K,MATCH(B1629,技能效果!B:B,0))=0,INDEX(技能效果!I:I,MATCH(技能效果等级!B1629,技能效果!B:B,0)),INDEX(技能效果!I:I,MATCH(技能效果等级!B1629,技能效果!B:B,0))*VLOOKUP(E1629,技能数值计算!$C$19:$D$28,2,FALSE))</f>
        <v>1.08</v>
      </c>
      <c r="H1629" s="95">
        <f>INDEX(技能效果!J:J,MATCH(技能效果等级!B1629,技能效果!B:B,0))</f>
        <v>0</v>
      </c>
      <c r="I1629" s="97"/>
      <c r="J1629" s="97"/>
      <c r="K1629" s="97"/>
      <c r="L1629" s="97"/>
      <c r="M1629" s="97"/>
      <c r="N1629" s="96" t="str">
        <f>IF(INDEX(技能效果!L:L,MATCH(技能效果等级!B1629,技能效果!B:B,0))="","",INDEX(技能效果!L:L,MATCH(技能效果等级!B1629,技能效果!B:B,0)))</f>
        <v/>
      </c>
      <c r="O1629" s="95">
        <f>IF(INDEX(技能效果!N:N,MATCH(B1629,技能效果!B:B,0))=0,INDEX(技能效果!M:M,MATCH(技能效果等级!B1629,技能效果!B:B,0)),INDEX(技能效果!M:M,MATCH(技能效果等级!B1629,技能效果!B:B,0))*VLOOKUP(E1629,技能数值计算!$C$19:$D$28,2,FALSE))</f>
        <v>0</v>
      </c>
      <c r="P1629" s="97"/>
      <c r="Q1629" s="97"/>
      <c r="R1629" s="95" t="str">
        <f>IF(INDEX(技能效果!O:O,MATCH(技能效果等级!B1629,技能效果!B:B,0))="","",INDEX(技能效果!O:O,MATCH(技能效果等级!B1629,技能效果!B:B,0)))</f>
        <v/>
      </c>
      <c r="S1629" s="97"/>
      <c r="T1629" s="97"/>
      <c r="U1629" s="97"/>
      <c r="V1629" s="96" t="str">
        <f>IF(INDEX(技能效果!AF:AF,MATCH(技能效果等级!B1629,技能效果!B:B,0))="","",INDEX(技能效果!AF:AF,MATCH(技能效果等级!B1629,技能效果!B:B,0)))</f>
        <v/>
      </c>
      <c r="W1629" s="95">
        <f t="shared" si="23"/>
        <v>154</v>
      </c>
      <c r="X1629" s="97"/>
      <c r="Y1629" s="97"/>
    </row>
    <row r="1630" spans="1:25" ht="16.5" x14ac:dyDescent="0.2">
      <c r="A1630" s="62">
        <v>1627</v>
      </c>
      <c r="B1630" s="95">
        <f>INDEX(技能效果!B:B,MATCH(技能效果等级!W1630,技能效果!AE:AE,0))</f>
        <v>130300804</v>
      </c>
      <c r="C1630" s="95" t="str">
        <f>INDEX(技能效果!C:C,MATCH(技能效果等级!B1630,技能效果!B:B,0))</f>
        <v>夏侯渊同生印记攻击目标</v>
      </c>
      <c r="D1630" s="96" t="s">
        <v>873</v>
      </c>
      <c r="E1630" s="95">
        <v>3</v>
      </c>
      <c r="F1630" s="95">
        <f>INDEX(技能效果!H:H,MATCH(技能效果等级!B1630,技能效果!B:B,0))</f>
        <v>4108</v>
      </c>
      <c r="G1630" s="95">
        <f>IF(INDEX(技能效果!K:K,MATCH(B1630,技能效果!B:B,0))=0,INDEX(技能效果!I:I,MATCH(技能效果等级!B1630,技能效果!B:B,0)),INDEX(技能效果!I:I,MATCH(技能效果等级!B1630,技能效果!B:B,0))*VLOOKUP(E1630,技能数值计算!$C$19:$D$28,2,FALSE))</f>
        <v>1.1599999999999999</v>
      </c>
      <c r="H1630" s="95">
        <f>INDEX(技能效果!J:J,MATCH(技能效果等级!B1630,技能效果!B:B,0))</f>
        <v>0</v>
      </c>
      <c r="I1630" s="97"/>
      <c r="J1630" s="97"/>
      <c r="K1630" s="97"/>
      <c r="L1630" s="97"/>
      <c r="M1630" s="97"/>
      <c r="N1630" s="96" t="str">
        <f>IF(INDEX(技能效果!L:L,MATCH(技能效果等级!B1630,技能效果!B:B,0))="","",INDEX(技能效果!L:L,MATCH(技能效果等级!B1630,技能效果!B:B,0)))</f>
        <v/>
      </c>
      <c r="O1630" s="95">
        <f>IF(INDEX(技能效果!N:N,MATCH(B1630,技能效果!B:B,0))=0,INDEX(技能效果!M:M,MATCH(技能效果等级!B1630,技能效果!B:B,0)),INDEX(技能效果!M:M,MATCH(技能效果等级!B1630,技能效果!B:B,0))*VLOOKUP(E1630,技能数值计算!$C$19:$D$28,2,FALSE))</f>
        <v>0</v>
      </c>
      <c r="P1630" s="97"/>
      <c r="Q1630" s="97"/>
      <c r="R1630" s="95" t="str">
        <f>IF(INDEX(技能效果!O:O,MATCH(技能效果等级!B1630,技能效果!B:B,0))="","",INDEX(技能效果!O:O,MATCH(技能效果等级!B1630,技能效果!B:B,0)))</f>
        <v/>
      </c>
      <c r="S1630" s="97"/>
      <c r="T1630" s="97"/>
      <c r="U1630" s="97"/>
      <c r="V1630" s="96" t="str">
        <f>IF(INDEX(技能效果!AF:AF,MATCH(技能效果等级!B1630,技能效果!B:B,0))="","",INDEX(技能效果!AF:AF,MATCH(技能效果等级!B1630,技能效果!B:B,0)))</f>
        <v/>
      </c>
      <c r="W1630" s="95">
        <f t="shared" si="23"/>
        <v>154</v>
      </c>
      <c r="X1630" s="97"/>
      <c r="Y1630" s="97"/>
    </row>
    <row r="1631" spans="1:25" ht="16.5" x14ac:dyDescent="0.2">
      <c r="A1631" s="62">
        <v>1628</v>
      </c>
      <c r="B1631" s="95">
        <f>INDEX(技能效果!B:B,MATCH(技能效果等级!W1631,技能效果!AE:AE,0))</f>
        <v>130300804</v>
      </c>
      <c r="C1631" s="95" t="str">
        <f>INDEX(技能效果!C:C,MATCH(技能效果等级!B1631,技能效果!B:B,0))</f>
        <v>夏侯渊同生印记攻击目标</v>
      </c>
      <c r="D1631" s="96" t="s">
        <v>873</v>
      </c>
      <c r="E1631" s="95">
        <v>4</v>
      </c>
      <c r="F1631" s="95">
        <f>INDEX(技能效果!H:H,MATCH(技能效果等级!B1631,技能效果!B:B,0))</f>
        <v>4108</v>
      </c>
      <c r="G1631" s="95">
        <f>IF(INDEX(技能效果!K:K,MATCH(B1631,技能效果!B:B,0))=0,INDEX(技能效果!I:I,MATCH(技能效果等级!B1631,技能效果!B:B,0)),INDEX(技能效果!I:I,MATCH(技能效果等级!B1631,技能效果!B:B,0))*VLOOKUP(E1631,技能数值计算!$C$19:$D$28,2,FALSE))</f>
        <v>1.24</v>
      </c>
      <c r="H1631" s="95">
        <f>INDEX(技能效果!J:J,MATCH(技能效果等级!B1631,技能效果!B:B,0))</f>
        <v>0</v>
      </c>
      <c r="I1631" s="97"/>
      <c r="J1631" s="97"/>
      <c r="K1631" s="97"/>
      <c r="L1631" s="97"/>
      <c r="M1631" s="97"/>
      <c r="N1631" s="96" t="str">
        <f>IF(INDEX(技能效果!L:L,MATCH(技能效果等级!B1631,技能效果!B:B,0))="","",INDEX(技能效果!L:L,MATCH(技能效果等级!B1631,技能效果!B:B,0)))</f>
        <v/>
      </c>
      <c r="O1631" s="95">
        <f>IF(INDEX(技能效果!N:N,MATCH(B1631,技能效果!B:B,0))=0,INDEX(技能效果!M:M,MATCH(技能效果等级!B1631,技能效果!B:B,0)),INDEX(技能效果!M:M,MATCH(技能效果等级!B1631,技能效果!B:B,0))*VLOOKUP(E1631,技能数值计算!$C$19:$D$28,2,FALSE))</f>
        <v>0</v>
      </c>
      <c r="P1631" s="97"/>
      <c r="Q1631" s="97"/>
      <c r="R1631" s="95" t="str">
        <f>IF(INDEX(技能效果!O:O,MATCH(技能效果等级!B1631,技能效果!B:B,0))="","",INDEX(技能效果!O:O,MATCH(技能效果等级!B1631,技能效果!B:B,0)))</f>
        <v/>
      </c>
      <c r="S1631" s="97"/>
      <c r="T1631" s="97"/>
      <c r="U1631" s="97"/>
      <c r="V1631" s="96" t="str">
        <f>IF(INDEX(技能效果!AF:AF,MATCH(技能效果等级!B1631,技能效果!B:B,0))="","",INDEX(技能效果!AF:AF,MATCH(技能效果等级!B1631,技能效果!B:B,0)))</f>
        <v/>
      </c>
      <c r="W1631" s="95">
        <f t="shared" si="23"/>
        <v>154</v>
      </c>
      <c r="X1631" s="97"/>
      <c r="Y1631" s="97"/>
    </row>
    <row r="1632" spans="1:25" ht="16.5" x14ac:dyDescent="0.2">
      <c r="A1632" s="62">
        <v>1629</v>
      </c>
      <c r="B1632" s="95">
        <f>INDEX(技能效果!B:B,MATCH(技能效果等级!W1632,技能效果!AE:AE,0))</f>
        <v>130300804</v>
      </c>
      <c r="C1632" s="95" t="str">
        <f>INDEX(技能效果!C:C,MATCH(技能效果等级!B1632,技能效果!B:B,0))</f>
        <v>夏侯渊同生印记攻击目标</v>
      </c>
      <c r="D1632" s="96" t="s">
        <v>873</v>
      </c>
      <c r="E1632" s="95">
        <v>5</v>
      </c>
      <c r="F1632" s="95">
        <f>INDEX(技能效果!H:H,MATCH(技能效果等级!B1632,技能效果!B:B,0))</f>
        <v>4108</v>
      </c>
      <c r="G1632" s="95">
        <f>IF(INDEX(技能效果!K:K,MATCH(B1632,技能效果!B:B,0))=0,INDEX(技能效果!I:I,MATCH(技能效果等级!B1632,技能效果!B:B,0)),INDEX(技能效果!I:I,MATCH(技能效果等级!B1632,技能效果!B:B,0))*VLOOKUP(E1632,技能数值计算!$C$19:$D$28,2,FALSE))</f>
        <v>1.32</v>
      </c>
      <c r="H1632" s="95">
        <f>INDEX(技能效果!J:J,MATCH(技能效果等级!B1632,技能效果!B:B,0))</f>
        <v>0</v>
      </c>
      <c r="I1632" s="97"/>
      <c r="J1632" s="97"/>
      <c r="K1632" s="97"/>
      <c r="L1632" s="97"/>
      <c r="M1632" s="97"/>
      <c r="N1632" s="96" t="str">
        <f>IF(INDEX(技能效果!L:L,MATCH(技能效果等级!B1632,技能效果!B:B,0))="","",INDEX(技能效果!L:L,MATCH(技能效果等级!B1632,技能效果!B:B,0)))</f>
        <v/>
      </c>
      <c r="O1632" s="95">
        <f>IF(INDEX(技能效果!N:N,MATCH(B1632,技能效果!B:B,0))=0,INDEX(技能效果!M:M,MATCH(技能效果等级!B1632,技能效果!B:B,0)),INDEX(技能效果!M:M,MATCH(技能效果等级!B1632,技能效果!B:B,0))*VLOOKUP(E1632,技能数值计算!$C$19:$D$28,2,FALSE))</f>
        <v>0</v>
      </c>
      <c r="P1632" s="97"/>
      <c r="Q1632" s="97"/>
      <c r="R1632" s="95" t="str">
        <f>IF(INDEX(技能效果!O:O,MATCH(技能效果等级!B1632,技能效果!B:B,0))="","",INDEX(技能效果!O:O,MATCH(技能效果等级!B1632,技能效果!B:B,0)))</f>
        <v/>
      </c>
      <c r="S1632" s="97"/>
      <c r="T1632" s="97"/>
      <c r="U1632" s="97"/>
      <c r="V1632" s="96" t="str">
        <f>IF(INDEX(技能效果!AF:AF,MATCH(技能效果等级!B1632,技能效果!B:B,0))="","",INDEX(技能效果!AF:AF,MATCH(技能效果等级!B1632,技能效果!B:B,0)))</f>
        <v/>
      </c>
      <c r="W1632" s="95">
        <f t="shared" si="23"/>
        <v>154</v>
      </c>
      <c r="X1632" s="97"/>
      <c r="Y1632" s="97"/>
    </row>
    <row r="1633" spans="1:25" ht="16.5" x14ac:dyDescent="0.2">
      <c r="A1633" s="62">
        <v>1630</v>
      </c>
      <c r="B1633" s="95">
        <f>INDEX(技能效果!B:B,MATCH(技能效果等级!W1633,技能效果!AE:AE,0))</f>
        <v>130300804</v>
      </c>
      <c r="C1633" s="95" t="str">
        <f>INDEX(技能效果!C:C,MATCH(技能效果等级!B1633,技能效果!B:B,0))</f>
        <v>夏侯渊同生印记攻击目标</v>
      </c>
      <c r="D1633" s="96" t="s">
        <v>873</v>
      </c>
      <c r="E1633" s="95">
        <v>6</v>
      </c>
      <c r="F1633" s="95">
        <f>INDEX(技能效果!H:H,MATCH(技能效果等级!B1633,技能效果!B:B,0))</f>
        <v>4108</v>
      </c>
      <c r="G1633" s="95">
        <f>IF(INDEX(技能效果!K:K,MATCH(B1633,技能效果!B:B,0))=0,INDEX(技能效果!I:I,MATCH(技能效果等级!B1633,技能效果!B:B,0)),INDEX(技能效果!I:I,MATCH(技能效果等级!B1633,技能效果!B:B,0))*VLOOKUP(E1633,技能数值计算!$C$19:$D$28,2,FALSE))</f>
        <v>1.44</v>
      </c>
      <c r="H1633" s="95">
        <f>INDEX(技能效果!J:J,MATCH(技能效果等级!B1633,技能效果!B:B,0))</f>
        <v>0</v>
      </c>
      <c r="I1633" s="97"/>
      <c r="J1633" s="97"/>
      <c r="K1633" s="97"/>
      <c r="L1633" s="97"/>
      <c r="M1633" s="97"/>
      <c r="N1633" s="96" t="str">
        <f>IF(INDEX(技能效果!L:L,MATCH(技能效果等级!B1633,技能效果!B:B,0))="","",INDEX(技能效果!L:L,MATCH(技能效果等级!B1633,技能效果!B:B,0)))</f>
        <v/>
      </c>
      <c r="O1633" s="95">
        <f>IF(INDEX(技能效果!N:N,MATCH(B1633,技能效果!B:B,0))=0,INDEX(技能效果!M:M,MATCH(技能效果等级!B1633,技能效果!B:B,0)),INDEX(技能效果!M:M,MATCH(技能效果等级!B1633,技能效果!B:B,0))*VLOOKUP(E1633,技能数值计算!$C$19:$D$28,2,FALSE))</f>
        <v>0</v>
      </c>
      <c r="P1633" s="97"/>
      <c r="Q1633" s="97"/>
      <c r="R1633" s="95" t="str">
        <f>IF(INDEX(技能效果!O:O,MATCH(技能效果等级!B1633,技能效果!B:B,0))="","",INDEX(技能效果!O:O,MATCH(技能效果等级!B1633,技能效果!B:B,0)))</f>
        <v/>
      </c>
      <c r="S1633" s="97"/>
      <c r="T1633" s="97"/>
      <c r="U1633" s="97"/>
      <c r="V1633" s="96" t="str">
        <f>IF(INDEX(技能效果!AF:AF,MATCH(技能效果等级!B1633,技能效果!B:B,0))="","",INDEX(技能效果!AF:AF,MATCH(技能效果等级!B1633,技能效果!B:B,0)))</f>
        <v/>
      </c>
      <c r="W1633" s="95">
        <f t="shared" si="23"/>
        <v>154</v>
      </c>
      <c r="X1633" s="97"/>
      <c r="Y1633" s="97"/>
    </row>
    <row r="1634" spans="1:25" ht="16.5" x14ac:dyDescent="0.2">
      <c r="A1634" s="62">
        <v>1631</v>
      </c>
      <c r="B1634" s="95">
        <f>INDEX(技能效果!B:B,MATCH(技能效果等级!W1634,技能效果!AE:AE,0))</f>
        <v>130300804</v>
      </c>
      <c r="C1634" s="95" t="str">
        <f>INDEX(技能效果!C:C,MATCH(技能效果等级!B1634,技能效果!B:B,0))</f>
        <v>夏侯渊同生印记攻击目标</v>
      </c>
      <c r="D1634" s="96" t="s">
        <v>873</v>
      </c>
      <c r="E1634" s="95">
        <v>7</v>
      </c>
      <c r="F1634" s="95">
        <f>INDEX(技能效果!H:H,MATCH(技能效果等级!B1634,技能效果!B:B,0))</f>
        <v>4108</v>
      </c>
      <c r="G1634" s="95">
        <f>IF(INDEX(技能效果!K:K,MATCH(B1634,技能效果!B:B,0))=0,INDEX(技能效果!I:I,MATCH(技能效果等级!B1634,技能效果!B:B,0)),INDEX(技能效果!I:I,MATCH(技能效果等级!B1634,技能效果!B:B,0))*VLOOKUP(E1634,技能数值计算!$C$19:$D$28,2,FALSE))</f>
        <v>1.56</v>
      </c>
      <c r="H1634" s="95">
        <f>INDEX(技能效果!J:J,MATCH(技能效果等级!B1634,技能效果!B:B,0))</f>
        <v>0</v>
      </c>
      <c r="I1634" s="97"/>
      <c r="J1634" s="97"/>
      <c r="K1634" s="97"/>
      <c r="L1634" s="97"/>
      <c r="M1634" s="97"/>
      <c r="N1634" s="96" t="str">
        <f>IF(INDEX(技能效果!L:L,MATCH(技能效果等级!B1634,技能效果!B:B,0))="","",INDEX(技能效果!L:L,MATCH(技能效果等级!B1634,技能效果!B:B,0)))</f>
        <v/>
      </c>
      <c r="O1634" s="95">
        <f>IF(INDEX(技能效果!N:N,MATCH(B1634,技能效果!B:B,0))=0,INDEX(技能效果!M:M,MATCH(技能效果等级!B1634,技能效果!B:B,0)),INDEX(技能效果!M:M,MATCH(技能效果等级!B1634,技能效果!B:B,0))*VLOOKUP(E1634,技能数值计算!$C$19:$D$28,2,FALSE))</f>
        <v>0</v>
      </c>
      <c r="P1634" s="97"/>
      <c r="Q1634" s="97"/>
      <c r="R1634" s="95" t="str">
        <f>IF(INDEX(技能效果!O:O,MATCH(技能效果等级!B1634,技能效果!B:B,0))="","",INDEX(技能效果!O:O,MATCH(技能效果等级!B1634,技能效果!B:B,0)))</f>
        <v/>
      </c>
      <c r="S1634" s="97"/>
      <c r="T1634" s="97"/>
      <c r="U1634" s="97"/>
      <c r="V1634" s="96" t="str">
        <f>IF(INDEX(技能效果!AF:AF,MATCH(技能效果等级!B1634,技能效果!B:B,0))="","",INDEX(技能效果!AF:AF,MATCH(技能效果等级!B1634,技能效果!B:B,0)))</f>
        <v/>
      </c>
      <c r="W1634" s="95">
        <f t="shared" si="23"/>
        <v>154</v>
      </c>
      <c r="X1634" s="97"/>
      <c r="Y1634" s="97"/>
    </row>
    <row r="1635" spans="1:25" ht="16.5" x14ac:dyDescent="0.2">
      <c r="A1635" s="62">
        <v>1632</v>
      </c>
      <c r="B1635" s="95">
        <f>INDEX(技能效果!B:B,MATCH(技能效果等级!W1635,技能效果!AE:AE,0))</f>
        <v>130300804</v>
      </c>
      <c r="C1635" s="95" t="str">
        <f>INDEX(技能效果!C:C,MATCH(技能效果等级!B1635,技能效果!B:B,0))</f>
        <v>夏侯渊同生印记攻击目标</v>
      </c>
      <c r="D1635" s="96" t="s">
        <v>873</v>
      </c>
      <c r="E1635" s="95">
        <v>8</v>
      </c>
      <c r="F1635" s="95">
        <f>INDEX(技能效果!H:H,MATCH(技能效果等级!B1635,技能效果!B:B,0))</f>
        <v>4108</v>
      </c>
      <c r="G1635" s="95">
        <f>IF(INDEX(技能效果!K:K,MATCH(B1635,技能效果!B:B,0))=0,INDEX(技能效果!I:I,MATCH(技能效果等级!B1635,技能效果!B:B,0)),INDEX(技能效果!I:I,MATCH(技能效果等级!B1635,技能效果!B:B,0))*VLOOKUP(E1635,技能数值计算!$C$19:$D$28,2,FALSE))</f>
        <v>1.68</v>
      </c>
      <c r="H1635" s="95">
        <f>INDEX(技能效果!J:J,MATCH(技能效果等级!B1635,技能效果!B:B,0))</f>
        <v>0</v>
      </c>
      <c r="I1635" s="97"/>
      <c r="J1635" s="97"/>
      <c r="K1635" s="97"/>
      <c r="L1635" s="97"/>
      <c r="M1635" s="97"/>
      <c r="N1635" s="96" t="str">
        <f>IF(INDEX(技能效果!L:L,MATCH(技能效果等级!B1635,技能效果!B:B,0))="","",INDEX(技能效果!L:L,MATCH(技能效果等级!B1635,技能效果!B:B,0)))</f>
        <v/>
      </c>
      <c r="O1635" s="95">
        <f>IF(INDEX(技能效果!N:N,MATCH(B1635,技能效果!B:B,0))=0,INDEX(技能效果!M:M,MATCH(技能效果等级!B1635,技能效果!B:B,0)),INDEX(技能效果!M:M,MATCH(技能效果等级!B1635,技能效果!B:B,0))*VLOOKUP(E1635,技能数值计算!$C$19:$D$28,2,FALSE))</f>
        <v>0</v>
      </c>
      <c r="P1635" s="97"/>
      <c r="Q1635" s="97"/>
      <c r="R1635" s="95" t="str">
        <f>IF(INDEX(技能效果!O:O,MATCH(技能效果等级!B1635,技能效果!B:B,0))="","",INDEX(技能效果!O:O,MATCH(技能效果等级!B1635,技能效果!B:B,0)))</f>
        <v/>
      </c>
      <c r="S1635" s="97"/>
      <c r="T1635" s="97"/>
      <c r="U1635" s="97"/>
      <c r="V1635" s="96" t="str">
        <f>IF(INDEX(技能效果!AF:AF,MATCH(技能效果等级!B1635,技能效果!B:B,0))="","",INDEX(技能效果!AF:AF,MATCH(技能效果等级!B1635,技能效果!B:B,0)))</f>
        <v/>
      </c>
      <c r="W1635" s="95">
        <f t="shared" si="23"/>
        <v>154</v>
      </c>
      <c r="X1635" s="97"/>
      <c r="Y1635" s="97"/>
    </row>
    <row r="1636" spans="1:25" ht="16.5" x14ac:dyDescent="0.2">
      <c r="A1636" s="62">
        <v>1633</v>
      </c>
      <c r="B1636" s="95">
        <f>INDEX(技能效果!B:B,MATCH(技能效果等级!W1636,技能效果!AE:AE,0))</f>
        <v>130300804</v>
      </c>
      <c r="C1636" s="95" t="str">
        <f>INDEX(技能效果!C:C,MATCH(技能效果等级!B1636,技能效果!B:B,0))</f>
        <v>夏侯渊同生印记攻击目标</v>
      </c>
      <c r="D1636" s="96" t="s">
        <v>873</v>
      </c>
      <c r="E1636" s="95">
        <v>9</v>
      </c>
      <c r="F1636" s="95">
        <f>INDEX(技能效果!H:H,MATCH(技能效果等级!B1636,技能效果!B:B,0))</f>
        <v>4108</v>
      </c>
      <c r="G1636" s="95">
        <f>IF(INDEX(技能效果!K:K,MATCH(B1636,技能效果!B:B,0))=0,INDEX(技能效果!I:I,MATCH(技能效果等级!B1636,技能效果!B:B,0)),INDEX(技能效果!I:I,MATCH(技能效果等级!B1636,技能效果!B:B,0))*VLOOKUP(E1636,技能数值计算!$C$19:$D$28,2,FALSE))</f>
        <v>1.84</v>
      </c>
      <c r="H1636" s="95">
        <f>INDEX(技能效果!J:J,MATCH(技能效果等级!B1636,技能效果!B:B,0))</f>
        <v>0</v>
      </c>
      <c r="I1636" s="97"/>
      <c r="J1636" s="97"/>
      <c r="K1636" s="97"/>
      <c r="L1636" s="97"/>
      <c r="M1636" s="97"/>
      <c r="N1636" s="96" t="str">
        <f>IF(INDEX(技能效果!L:L,MATCH(技能效果等级!B1636,技能效果!B:B,0))="","",INDEX(技能效果!L:L,MATCH(技能效果等级!B1636,技能效果!B:B,0)))</f>
        <v/>
      </c>
      <c r="O1636" s="95">
        <f>IF(INDEX(技能效果!N:N,MATCH(B1636,技能效果!B:B,0))=0,INDEX(技能效果!M:M,MATCH(技能效果等级!B1636,技能效果!B:B,0)),INDEX(技能效果!M:M,MATCH(技能效果等级!B1636,技能效果!B:B,0))*VLOOKUP(E1636,技能数值计算!$C$19:$D$28,2,FALSE))</f>
        <v>0</v>
      </c>
      <c r="P1636" s="97"/>
      <c r="Q1636" s="97"/>
      <c r="R1636" s="95" t="str">
        <f>IF(INDEX(技能效果!O:O,MATCH(技能效果等级!B1636,技能效果!B:B,0))="","",INDEX(技能效果!O:O,MATCH(技能效果等级!B1636,技能效果!B:B,0)))</f>
        <v/>
      </c>
      <c r="S1636" s="97"/>
      <c r="T1636" s="97"/>
      <c r="U1636" s="97"/>
      <c r="V1636" s="96" t="str">
        <f>IF(INDEX(技能效果!AF:AF,MATCH(技能效果等级!B1636,技能效果!B:B,0))="","",INDEX(技能效果!AF:AF,MATCH(技能效果等级!B1636,技能效果!B:B,0)))</f>
        <v/>
      </c>
      <c r="W1636" s="95">
        <f t="shared" si="23"/>
        <v>154</v>
      </c>
      <c r="X1636" s="97"/>
      <c r="Y1636" s="97"/>
    </row>
    <row r="1637" spans="1:25" ht="16.5" x14ac:dyDescent="0.2">
      <c r="A1637" s="62">
        <v>1634</v>
      </c>
      <c r="B1637" s="95">
        <f>INDEX(技能效果!B:B,MATCH(技能效果等级!W1637,技能效果!AE:AE,0))</f>
        <v>130300804</v>
      </c>
      <c r="C1637" s="95" t="str">
        <f>INDEX(技能效果!C:C,MATCH(技能效果等级!B1637,技能效果!B:B,0))</f>
        <v>夏侯渊同生印记攻击目标</v>
      </c>
      <c r="D1637" s="96" t="s">
        <v>873</v>
      </c>
      <c r="E1637" s="95">
        <v>10</v>
      </c>
      <c r="F1637" s="95">
        <f>INDEX(技能效果!H:H,MATCH(技能效果等级!B1637,技能效果!B:B,0))</f>
        <v>4108</v>
      </c>
      <c r="G1637" s="95">
        <f>IF(INDEX(技能效果!K:K,MATCH(B1637,技能效果!B:B,0))=0,INDEX(技能效果!I:I,MATCH(技能效果等级!B1637,技能效果!B:B,0)),INDEX(技能效果!I:I,MATCH(技能效果等级!B1637,技能效果!B:B,0))*VLOOKUP(E1637,技能数值计算!$C$19:$D$28,2,FALSE))</f>
        <v>2</v>
      </c>
      <c r="H1637" s="95">
        <f>INDEX(技能效果!J:J,MATCH(技能效果等级!B1637,技能效果!B:B,0))</f>
        <v>0</v>
      </c>
      <c r="I1637" s="97"/>
      <c r="J1637" s="97"/>
      <c r="K1637" s="97"/>
      <c r="L1637" s="97"/>
      <c r="M1637" s="97"/>
      <c r="N1637" s="96" t="str">
        <f>IF(INDEX(技能效果!L:L,MATCH(技能效果等级!B1637,技能效果!B:B,0))="","",INDEX(技能效果!L:L,MATCH(技能效果等级!B1637,技能效果!B:B,0)))</f>
        <v/>
      </c>
      <c r="O1637" s="95">
        <f>IF(INDEX(技能效果!N:N,MATCH(B1637,技能效果!B:B,0))=0,INDEX(技能效果!M:M,MATCH(技能效果等级!B1637,技能效果!B:B,0)),INDEX(技能效果!M:M,MATCH(技能效果等级!B1637,技能效果!B:B,0))*VLOOKUP(E1637,技能数值计算!$C$19:$D$28,2,FALSE))</f>
        <v>0</v>
      </c>
      <c r="P1637" s="97"/>
      <c r="Q1637" s="97"/>
      <c r="R1637" s="95" t="str">
        <f>IF(INDEX(技能效果!O:O,MATCH(技能效果等级!B1637,技能效果!B:B,0))="","",INDEX(技能效果!O:O,MATCH(技能效果等级!B1637,技能效果!B:B,0)))</f>
        <v/>
      </c>
      <c r="S1637" s="97"/>
      <c r="T1637" s="97"/>
      <c r="U1637" s="97"/>
      <c r="V1637" s="96" t="str">
        <f>IF(INDEX(技能效果!AF:AF,MATCH(技能效果等级!B1637,技能效果!B:B,0))="","",INDEX(技能效果!AF:AF,MATCH(技能效果等级!B1637,技能效果!B:B,0)))</f>
        <v/>
      </c>
      <c r="W1637" s="95">
        <f t="shared" si="23"/>
        <v>154</v>
      </c>
      <c r="X1637" s="97"/>
      <c r="Y1637" s="97"/>
    </row>
    <row r="1638" spans="1:25" ht="16.5" x14ac:dyDescent="0.2">
      <c r="A1638" s="62">
        <v>1635</v>
      </c>
      <c r="B1638" s="95">
        <f>INDEX(技能效果!B:B,MATCH(技能效果等级!W1638,技能效果!AE:AE,0))</f>
        <v>130300805</v>
      </c>
      <c r="C1638" s="95" t="str">
        <f>INDEX(技能效果!C:C,MATCH(技能效果等级!B1638,技能效果!B:B,0))</f>
        <v>夏侯渊同生印记回血目标</v>
      </c>
      <c r="D1638" s="96" t="s">
        <v>873</v>
      </c>
      <c r="E1638" s="95">
        <v>1</v>
      </c>
      <c r="F1638" s="95">
        <f>INDEX(技能效果!H:H,MATCH(技能效果等级!B1638,技能效果!B:B,0))</f>
        <v>4108</v>
      </c>
      <c r="G1638" s="95">
        <f>IF(INDEX(技能效果!K:K,MATCH(B1638,技能效果!B:B,0))=0,INDEX(技能效果!I:I,MATCH(技能效果等级!B1638,技能效果!B:B,0)),INDEX(技能效果!I:I,MATCH(技能效果等级!B1638,技能效果!B:B,0))*VLOOKUP(E1638,技能数值计算!$C$19:$D$28,2,FALSE))</f>
        <v>1</v>
      </c>
      <c r="H1638" s="95">
        <f>INDEX(技能效果!J:J,MATCH(技能效果等级!B1638,技能效果!B:B,0))</f>
        <v>0</v>
      </c>
      <c r="I1638" s="97"/>
      <c r="J1638" s="97"/>
      <c r="K1638" s="97"/>
      <c r="L1638" s="97"/>
      <c r="M1638" s="97"/>
      <c r="N1638" s="96" t="str">
        <f>IF(INDEX(技能效果!L:L,MATCH(技能效果等级!B1638,技能效果!B:B,0))="","",INDEX(技能效果!L:L,MATCH(技能效果等级!B1638,技能效果!B:B,0)))</f>
        <v/>
      </c>
      <c r="O1638" s="95">
        <f>IF(INDEX(技能效果!N:N,MATCH(B1638,技能效果!B:B,0))=0,INDEX(技能效果!M:M,MATCH(技能效果等级!B1638,技能效果!B:B,0)),INDEX(技能效果!M:M,MATCH(技能效果等级!B1638,技能效果!B:B,0))*VLOOKUP(E1638,技能数值计算!$C$19:$D$28,2,FALSE))</f>
        <v>0</v>
      </c>
      <c r="P1638" s="97"/>
      <c r="Q1638" s="97"/>
      <c r="R1638" s="95" t="str">
        <f>IF(INDEX(技能效果!O:O,MATCH(技能效果等级!B1638,技能效果!B:B,0))="","",INDEX(技能效果!O:O,MATCH(技能效果等级!B1638,技能效果!B:B,0)))</f>
        <v/>
      </c>
      <c r="S1638" s="97"/>
      <c r="T1638" s="97"/>
      <c r="U1638" s="97"/>
      <c r="V1638" s="96" t="str">
        <f>IF(INDEX(技能效果!AF:AF,MATCH(技能效果等级!B1638,技能效果!B:B,0))="","",INDEX(技能效果!AF:AF,MATCH(技能效果等级!B1638,技能效果!B:B,0)))</f>
        <v/>
      </c>
      <c r="W1638" s="95">
        <f t="shared" si="23"/>
        <v>155</v>
      </c>
      <c r="X1638" s="97"/>
      <c r="Y1638" s="97"/>
    </row>
    <row r="1639" spans="1:25" ht="16.5" x14ac:dyDescent="0.2">
      <c r="A1639" s="62">
        <v>1636</v>
      </c>
      <c r="B1639" s="95">
        <f>INDEX(技能效果!B:B,MATCH(技能效果等级!W1639,技能效果!AE:AE,0))</f>
        <v>130300805</v>
      </c>
      <c r="C1639" s="95" t="str">
        <f>INDEX(技能效果!C:C,MATCH(技能效果等级!B1639,技能效果!B:B,0))</f>
        <v>夏侯渊同生印记回血目标</v>
      </c>
      <c r="D1639" s="96" t="s">
        <v>873</v>
      </c>
      <c r="E1639" s="95">
        <v>2</v>
      </c>
      <c r="F1639" s="95">
        <f>INDEX(技能效果!H:H,MATCH(技能效果等级!B1639,技能效果!B:B,0))</f>
        <v>4108</v>
      </c>
      <c r="G1639" s="95">
        <f>IF(INDEX(技能效果!K:K,MATCH(B1639,技能效果!B:B,0))=0,INDEX(技能效果!I:I,MATCH(技能效果等级!B1639,技能效果!B:B,0)),INDEX(技能效果!I:I,MATCH(技能效果等级!B1639,技能效果!B:B,0))*VLOOKUP(E1639,技能数值计算!$C$19:$D$28,2,FALSE))</f>
        <v>1.08</v>
      </c>
      <c r="H1639" s="95">
        <f>INDEX(技能效果!J:J,MATCH(技能效果等级!B1639,技能效果!B:B,0))</f>
        <v>0</v>
      </c>
      <c r="I1639" s="97"/>
      <c r="J1639" s="97"/>
      <c r="K1639" s="97"/>
      <c r="L1639" s="97"/>
      <c r="M1639" s="97"/>
      <c r="N1639" s="96" t="str">
        <f>IF(INDEX(技能效果!L:L,MATCH(技能效果等级!B1639,技能效果!B:B,0))="","",INDEX(技能效果!L:L,MATCH(技能效果等级!B1639,技能效果!B:B,0)))</f>
        <v/>
      </c>
      <c r="O1639" s="95">
        <f>IF(INDEX(技能效果!N:N,MATCH(B1639,技能效果!B:B,0))=0,INDEX(技能效果!M:M,MATCH(技能效果等级!B1639,技能效果!B:B,0)),INDEX(技能效果!M:M,MATCH(技能效果等级!B1639,技能效果!B:B,0))*VLOOKUP(E1639,技能数值计算!$C$19:$D$28,2,FALSE))</f>
        <v>0</v>
      </c>
      <c r="P1639" s="97"/>
      <c r="Q1639" s="97"/>
      <c r="R1639" s="95" t="str">
        <f>IF(INDEX(技能效果!O:O,MATCH(技能效果等级!B1639,技能效果!B:B,0))="","",INDEX(技能效果!O:O,MATCH(技能效果等级!B1639,技能效果!B:B,0)))</f>
        <v/>
      </c>
      <c r="S1639" s="97"/>
      <c r="T1639" s="97"/>
      <c r="U1639" s="97"/>
      <c r="V1639" s="96" t="str">
        <f>IF(INDEX(技能效果!AF:AF,MATCH(技能效果等级!B1639,技能效果!B:B,0))="","",INDEX(技能效果!AF:AF,MATCH(技能效果等级!B1639,技能效果!B:B,0)))</f>
        <v/>
      </c>
      <c r="W1639" s="95">
        <f t="shared" si="23"/>
        <v>155</v>
      </c>
      <c r="X1639" s="97"/>
      <c r="Y1639" s="97"/>
    </row>
    <row r="1640" spans="1:25" ht="16.5" x14ac:dyDescent="0.2">
      <c r="A1640" s="62">
        <v>1637</v>
      </c>
      <c r="B1640" s="95">
        <f>INDEX(技能效果!B:B,MATCH(技能效果等级!W1640,技能效果!AE:AE,0))</f>
        <v>130300805</v>
      </c>
      <c r="C1640" s="95" t="str">
        <f>INDEX(技能效果!C:C,MATCH(技能效果等级!B1640,技能效果!B:B,0))</f>
        <v>夏侯渊同生印记回血目标</v>
      </c>
      <c r="D1640" s="96" t="s">
        <v>873</v>
      </c>
      <c r="E1640" s="95">
        <v>3</v>
      </c>
      <c r="F1640" s="95">
        <f>INDEX(技能效果!H:H,MATCH(技能效果等级!B1640,技能效果!B:B,0))</f>
        <v>4108</v>
      </c>
      <c r="G1640" s="95">
        <f>IF(INDEX(技能效果!K:K,MATCH(B1640,技能效果!B:B,0))=0,INDEX(技能效果!I:I,MATCH(技能效果等级!B1640,技能效果!B:B,0)),INDEX(技能效果!I:I,MATCH(技能效果等级!B1640,技能效果!B:B,0))*VLOOKUP(E1640,技能数值计算!$C$19:$D$28,2,FALSE))</f>
        <v>1.1599999999999999</v>
      </c>
      <c r="H1640" s="95">
        <f>INDEX(技能效果!J:J,MATCH(技能效果等级!B1640,技能效果!B:B,0))</f>
        <v>0</v>
      </c>
      <c r="I1640" s="97"/>
      <c r="J1640" s="97"/>
      <c r="K1640" s="97"/>
      <c r="L1640" s="97"/>
      <c r="M1640" s="97"/>
      <c r="N1640" s="96" t="str">
        <f>IF(INDEX(技能效果!L:L,MATCH(技能效果等级!B1640,技能效果!B:B,0))="","",INDEX(技能效果!L:L,MATCH(技能效果等级!B1640,技能效果!B:B,0)))</f>
        <v/>
      </c>
      <c r="O1640" s="95">
        <f>IF(INDEX(技能效果!N:N,MATCH(B1640,技能效果!B:B,0))=0,INDEX(技能效果!M:M,MATCH(技能效果等级!B1640,技能效果!B:B,0)),INDEX(技能效果!M:M,MATCH(技能效果等级!B1640,技能效果!B:B,0))*VLOOKUP(E1640,技能数值计算!$C$19:$D$28,2,FALSE))</f>
        <v>0</v>
      </c>
      <c r="P1640" s="97"/>
      <c r="Q1640" s="97"/>
      <c r="R1640" s="95" t="str">
        <f>IF(INDEX(技能效果!O:O,MATCH(技能效果等级!B1640,技能效果!B:B,0))="","",INDEX(技能效果!O:O,MATCH(技能效果等级!B1640,技能效果!B:B,0)))</f>
        <v/>
      </c>
      <c r="S1640" s="97"/>
      <c r="T1640" s="97"/>
      <c r="U1640" s="97"/>
      <c r="V1640" s="96" t="str">
        <f>IF(INDEX(技能效果!AF:AF,MATCH(技能效果等级!B1640,技能效果!B:B,0))="","",INDEX(技能效果!AF:AF,MATCH(技能效果等级!B1640,技能效果!B:B,0)))</f>
        <v/>
      </c>
      <c r="W1640" s="95">
        <f t="shared" si="23"/>
        <v>155</v>
      </c>
      <c r="X1640" s="97"/>
      <c r="Y1640" s="97"/>
    </row>
    <row r="1641" spans="1:25" ht="16.5" x14ac:dyDescent="0.2">
      <c r="A1641" s="62">
        <v>1638</v>
      </c>
      <c r="B1641" s="95">
        <f>INDEX(技能效果!B:B,MATCH(技能效果等级!W1641,技能效果!AE:AE,0))</f>
        <v>130300805</v>
      </c>
      <c r="C1641" s="95" t="str">
        <f>INDEX(技能效果!C:C,MATCH(技能效果等级!B1641,技能效果!B:B,0))</f>
        <v>夏侯渊同生印记回血目标</v>
      </c>
      <c r="D1641" s="96" t="s">
        <v>873</v>
      </c>
      <c r="E1641" s="95">
        <v>4</v>
      </c>
      <c r="F1641" s="95">
        <f>INDEX(技能效果!H:H,MATCH(技能效果等级!B1641,技能效果!B:B,0))</f>
        <v>4108</v>
      </c>
      <c r="G1641" s="95">
        <f>IF(INDEX(技能效果!K:K,MATCH(B1641,技能效果!B:B,0))=0,INDEX(技能效果!I:I,MATCH(技能效果等级!B1641,技能效果!B:B,0)),INDEX(技能效果!I:I,MATCH(技能效果等级!B1641,技能效果!B:B,0))*VLOOKUP(E1641,技能数值计算!$C$19:$D$28,2,FALSE))</f>
        <v>1.24</v>
      </c>
      <c r="H1641" s="95">
        <f>INDEX(技能效果!J:J,MATCH(技能效果等级!B1641,技能效果!B:B,0))</f>
        <v>0</v>
      </c>
      <c r="I1641" s="97"/>
      <c r="J1641" s="97"/>
      <c r="K1641" s="97"/>
      <c r="L1641" s="97"/>
      <c r="M1641" s="97"/>
      <c r="N1641" s="96" t="str">
        <f>IF(INDEX(技能效果!L:L,MATCH(技能效果等级!B1641,技能效果!B:B,0))="","",INDEX(技能效果!L:L,MATCH(技能效果等级!B1641,技能效果!B:B,0)))</f>
        <v/>
      </c>
      <c r="O1641" s="95">
        <f>IF(INDEX(技能效果!N:N,MATCH(B1641,技能效果!B:B,0))=0,INDEX(技能效果!M:M,MATCH(技能效果等级!B1641,技能效果!B:B,0)),INDEX(技能效果!M:M,MATCH(技能效果等级!B1641,技能效果!B:B,0))*VLOOKUP(E1641,技能数值计算!$C$19:$D$28,2,FALSE))</f>
        <v>0</v>
      </c>
      <c r="P1641" s="97"/>
      <c r="Q1641" s="97"/>
      <c r="R1641" s="95" t="str">
        <f>IF(INDEX(技能效果!O:O,MATCH(技能效果等级!B1641,技能效果!B:B,0))="","",INDEX(技能效果!O:O,MATCH(技能效果等级!B1641,技能效果!B:B,0)))</f>
        <v/>
      </c>
      <c r="S1641" s="97"/>
      <c r="T1641" s="97"/>
      <c r="U1641" s="97"/>
      <c r="V1641" s="96" t="str">
        <f>IF(INDEX(技能效果!AF:AF,MATCH(技能效果等级!B1641,技能效果!B:B,0))="","",INDEX(技能效果!AF:AF,MATCH(技能效果等级!B1641,技能效果!B:B,0)))</f>
        <v/>
      </c>
      <c r="W1641" s="95">
        <f t="shared" si="23"/>
        <v>155</v>
      </c>
      <c r="X1641" s="97"/>
      <c r="Y1641" s="97"/>
    </row>
    <row r="1642" spans="1:25" ht="16.5" x14ac:dyDescent="0.2">
      <c r="A1642" s="62">
        <v>1639</v>
      </c>
      <c r="B1642" s="95">
        <f>INDEX(技能效果!B:B,MATCH(技能效果等级!W1642,技能效果!AE:AE,0))</f>
        <v>130300805</v>
      </c>
      <c r="C1642" s="95" t="str">
        <f>INDEX(技能效果!C:C,MATCH(技能效果等级!B1642,技能效果!B:B,0))</f>
        <v>夏侯渊同生印记回血目标</v>
      </c>
      <c r="D1642" s="96" t="s">
        <v>873</v>
      </c>
      <c r="E1642" s="95">
        <v>5</v>
      </c>
      <c r="F1642" s="95">
        <f>INDEX(技能效果!H:H,MATCH(技能效果等级!B1642,技能效果!B:B,0))</f>
        <v>4108</v>
      </c>
      <c r="G1642" s="95">
        <f>IF(INDEX(技能效果!K:K,MATCH(B1642,技能效果!B:B,0))=0,INDEX(技能效果!I:I,MATCH(技能效果等级!B1642,技能效果!B:B,0)),INDEX(技能效果!I:I,MATCH(技能效果等级!B1642,技能效果!B:B,0))*VLOOKUP(E1642,技能数值计算!$C$19:$D$28,2,FALSE))</f>
        <v>1.32</v>
      </c>
      <c r="H1642" s="95">
        <f>INDEX(技能效果!J:J,MATCH(技能效果等级!B1642,技能效果!B:B,0))</f>
        <v>0</v>
      </c>
      <c r="I1642" s="97"/>
      <c r="J1642" s="97"/>
      <c r="K1642" s="97"/>
      <c r="L1642" s="97"/>
      <c r="M1642" s="97"/>
      <c r="N1642" s="96" t="str">
        <f>IF(INDEX(技能效果!L:L,MATCH(技能效果等级!B1642,技能效果!B:B,0))="","",INDEX(技能效果!L:L,MATCH(技能效果等级!B1642,技能效果!B:B,0)))</f>
        <v/>
      </c>
      <c r="O1642" s="95">
        <f>IF(INDEX(技能效果!N:N,MATCH(B1642,技能效果!B:B,0))=0,INDEX(技能效果!M:M,MATCH(技能效果等级!B1642,技能效果!B:B,0)),INDEX(技能效果!M:M,MATCH(技能效果等级!B1642,技能效果!B:B,0))*VLOOKUP(E1642,技能数值计算!$C$19:$D$28,2,FALSE))</f>
        <v>0</v>
      </c>
      <c r="P1642" s="97"/>
      <c r="Q1642" s="97"/>
      <c r="R1642" s="95" t="str">
        <f>IF(INDEX(技能效果!O:O,MATCH(技能效果等级!B1642,技能效果!B:B,0))="","",INDEX(技能效果!O:O,MATCH(技能效果等级!B1642,技能效果!B:B,0)))</f>
        <v/>
      </c>
      <c r="S1642" s="97"/>
      <c r="T1642" s="97"/>
      <c r="U1642" s="97"/>
      <c r="V1642" s="96" t="str">
        <f>IF(INDEX(技能效果!AF:AF,MATCH(技能效果等级!B1642,技能效果!B:B,0))="","",INDEX(技能效果!AF:AF,MATCH(技能效果等级!B1642,技能效果!B:B,0)))</f>
        <v/>
      </c>
      <c r="W1642" s="95">
        <f t="shared" si="23"/>
        <v>155</v>
      </c>
      <c r="X1642" s="97"/>
      <c r="Y1642" s="97"/>
    </row>
    <row r="1643" spans="1:25" ht="16.5" x14ac:dyDescent="0.2">
      <c r="A1643" s="62">
        <v>1640</v>
      </c>
      <c r="B1643" s="95">
        <f>INDEX(技能效果!B:B,MATCH(技能效果等级!W1643,技能效果!AE:AE,0))</f>
        <v>130300805</v>
      </c>
      <c r="C1643" s="95" t="str">
        <f>INDEX(技能效果!C:C,MATCH(技能效果等级!B1643,技能效果!B:B,0))</f>
        <v>夏侯渊同生印记回血目标</v>
      </c>
      <c r="D1643" s="96" t="s">
        <v>873</v>
      </c>
      <c r="E1643" s="95">
        <v>6</v>
      </c>
      <c r="F1643" s="95">
        <f>INDEX(技能效果!H:H,MATCH(技能效果等级!B1643,技能效果!B:B,0))</f>
        <v>4108</v>
      </c>
      <c r="G1643" s="95">
        <f>IF(INDEX(技能效果!K:K,MATCH(B1643,技能效果!B:B,0))=0,INDEX(技能效果!I:I,MATCH(技能效果等级!B1643,技能效果!B:B,0)),INDEX(技能效果!I:I,MATCH(技能效果等级!B1643,技能效果!B:B,0))*VLOOKUP(E1643,技能数值计算!$C$19:$D$28,2,FALSE))</f>
        <v>1.44</v>
      </c>
      <c r="H1643" s="95">
        <f>INDEX(技能效果!J:J,MATCH(技能效果等级!B1643,技能效果!B:B,0))</f>
        <v>0</v>
      </c>
      <c r="I1643" s="97"/>
      <c r="J1643" s="97"/>
      <c r="K1643" s="97"/>
      <c r="L1643" s="97"/>
      <c r="M1643" s="97"/>
      <c r="N1643" s="96" t="str">
        <f>IF(INDEX(技能效果!L:L,MATCH(技能效果等级!B1643,技能效果!B:B,0))="","",INDEX(技能效果!L:L,MATCH(技能效果等级!B1643,技能效果!B:B,0)))</f>
        <v/>
      </c>
      <c r="O1643" s="95">
        <f>IF(INDEX(技能效果!N:N,MATCH(B1643,技能效果!B:B,0))=0,INDEX(技能效果!M:M,MATCH(技能效果等级!B1643,技能效果!B:B,0)),INDEX(技能效果!M:M,MATCH(技能效果等级!B1643,技能效果!B:B,0))*VLOOKUP(E1643,技能数值计算!$C$19:$D$28,2,FALSE))</f>
        <v>0</v>
      </c>
      <c r="P1643" s="97"/>
      <c r="Q1643" s="97"/>
      <c r="R1643" s="95" t="str">
        <f>IF(INDEX(技能效果!O:O,MATCH(技能效果等级!B1643,技能效果!B:B,0))="","",INDEX(技能效果!O:O,MATCH(技能效果等级!B1643,技能效果!B:B,0)))</f>
        <v/>
      </c>
      <c r="S1643" s="97"/>
      <c r="T1643" s="97"/>
      <c r="U1643" s="97"/>
      <c r="V1643" s="96" t="str">
        <f>IF(INDEX(技能效果!AF:AF,MATCH(技能效果等级!B1643,技能效果!B:B,0))="","",INDEX(技能效果!AF:AF,MATCH(技能效果等级!B1643,技能效果!B:B,0)))</f>
        <v/>
      </c>
      <c r="W1643" s="95">
        <f t="shared" si="23"/>
        <v>155</v>
      </c>
      <c r="X1643" s="97"/>
      <c r="Y1643" s="97"/>
    </row>
    <row r="1644" spans="1:25" ht="16.5" x14ac:dyDescent="0.2">
      <c r="A1644" s="62">
        <v>1641</v>
      </c>
      <c r="B1644" s="95">
        <f>INDEX(技能效果!B:B,MATCH(技能效果等级!W1644,技能效果!AE:AE,0))</f>
        <v>130300805</v>
      </c>
      <c r="C1644" s="95" t="str">
        <f>INDEX(技能效果!C:C,MATCH(技能效果等级!B1644,技能效果!B:B,0))</f>
        <v>夏侯渊同生印记回血目标</v>
      </c>
      <c r="D1644" s="96" t="s">
        <v>873</v>
      </c>
      <c r="E1644" s="95">
        <v>7</v>
      </c>
      <c r="F1644" s="95">
        <f>INDEX(技能效果!H:H,MATCH(技能效果等级!B1644,技能效果!B:B,0))</f>
        <v>4108</v>
      </c>
      <c r="G1644" s="95">
        <f>IF(INDEX(技能效果!K:K,MATCH(B1644,技能效果!B:B,0))=0,INDEX(技能效果!I:I,MATCH(技能效果等级!B1644,技能效果!B:B,0)),INDEX(技能效果!I:I,MATCH(技能效果等级!B1644,技能效果!B:B,0))*VLOOKUP(E1644,技能数值计算!$C$19:$D$28,2,FALSE))</f>
        <v>1.56</v>
      </c>
      <c r="H1644" s="95">
        <f>INDEX(技能效果!J:J,MATCH(技能效果等级!B1644,技能效果!B:B,0))</f>
        <v>0</v>
      </c>
      <c r="I1644" s="97"/>
      <c r="J1644" s="97"/>
      <c r="K1644" s="97"/>
      <c r="L1644" s="97"/>
      <c r="M1644" s="97"/>
      <c r="N1644" s="96" t="str">
        <f>IF(INDEX(技能效果!L:L,MATCH(技能效果等级!B1644,技能效果!B:B,0))="","",INDEX(技能效果!L:L,MATCH(技能效果等级!B1644,技能效果!B:B,0)))</f>
        <v/>
      </c>
      <c r="O1644" s="95">
        <f>IF(INDEX(技能效果!N:N,MATCH(B1644,技能效果!B:B,0))=0,INDEX(技能效果!M:M,MATCH(技能效果等级!B1644,技能效果!B:B,0)),INDEX(技能效果!M:M,MATCH(技能效果等级!B1644,技能效果!B:B,0))*VLOOKUP(E1644,技能数值计算!$C$19:$D$28,2,FALSE))</f>
        <v>0</v>
      </c>
      <c r="P1644" s="97"/>
      <c r="Q1644" s="97"/>
      <c r="R1644" s="95" t="str">
        <f>IF(INDEX(技能效果!O:O,MATCH(技能效果等级!B1644,技能效果!B:B,0))="","",INDEX(技能效果!O:O,MATCH(技能效果等级!B1644,技能效果!B:B,0)))</f>
        <v/>
      </c>
      <c r="S1644" s="97"/>
      <c r="T1644" s="97"/>
      <c r="U1644" s="97"/>
      <c r="V1644" s="96" t="str">
        <f>IF(INDEX(技能效果!AF:AF,MATCH(技能效果等级!B1644,技能效果!B:B,0))="","",INDEX(技能效果!AF:AF,MATCH(技能效果等级!B1644,技能效果!B:B,0)))</f>
        <v/>
      </c>
      <c r="W1644" s="95">
        <f t="shared" si="23"/>
        <v>155</v>
      </c>
      <c r="X1644" s="97"/>
      <c r="Y1644" s="97"/>
    </row>
    <row r="1645" spans="1:25" ht="16.5" x14ac:dyDescent="0.2">
      <c r="A1645" s="62">
        <v>1642</v>
      </c>
      <c r="B1645" s="95">
        <f>INDEX(技能效果!B:B,MATCH(技能效果等级!W1645,技能效果!AE:AE,0))</f>
        <v>130300805</v>
      </c>
      <c r="C1645" s="95" t="str">
        <f>INDEX(技能效果!C:C,MATCH(技能效果等级!B1645,技能效果!B:B,0))</f>
        <v>夏侯渊同生印记回血目标</v>
      </c>
      <c r="D1645" s="96" t="s">
        <v>873</v>
      </c>
      <c r="E1645" s="95">
        <v>8</v>
      </c>
      <c r="F1645" s="95">
        <f>INDEX(技能效果!H:H,MATCH(技能效果等级!B1645,技能效果!B:B,0))</f>
        <v>4108</v>
      </c>
      <c r="G1645" s="95">
        <f>IF(INDEX(技能效果!K:K,MATCH(B1645,技能效果!B:B,0))=0,INDEX(技能效果!I:I,MATCH(技能效果等级!B1645,技能效果!B:B,0)),INDEX(技能效果!I:I,MATCH(技能效果等级!B1645,技能效果!B:B,0))*VLOOKUP(E1645,技能数值计算!$C$19:$D$28,2,FALSE))</f>
        <v>1.68</v>
      </c>
      <c r="H1645" s="95">
        <f>INDEX(技能效果!J:J,MATCH(技能效果等级!B1645,技能效果!B:B,0))</f>
        <v>0</v>
      </c>
      <c r="I1645" s="97"/>
      <c r="J1645" s="97"/>
      <c r="K1645" s="97"/>
      <c r="L1645" s="97"/>
      <c r="M1645" s="97"/>
      <c r="N1645" s="96" t="str">
        <f>IF(INDEX(技能效果!L:L,MATCH(技能效果等级!B1645,技能效果!B:B,0))="","",INDEX(技能效果!L:L,MATCH(技能效果等级!B1645,技能效果!B:B,0)))</f>
        <v/>
      </c>
      <c r="O1645" s="95">
        <f>IF(INDEX(技能效果!N:N,MATCH(B1645,技能效果!B:B,0))=0,INDEX(技能效果!M:M,MATCH(技能效果等级!B1645,技能效果!B:B,0)),INDEX(技能效果!M:M,MATCH(技能效果等级!B1645,技能效果!B:B,0))*VLOOKUP(E1645,技能数值计算!$C$19:$D$28,2,FALSE))</f>
        <v>0</v>
      </c>
      <c r="P1645" s="97"/>
      <c r="Q1645" s="97"/>
      <c r="R1645" s="95" t="str">
        <f>IF(INDEX(技能效果!O:O,MATCH(技能效果等级!B1645,技能效果!B:B,0))="","",INDEX(技能效果!O:O,MATCH(技能效果等级!B1645,技能效果!B:B,0)))</f>
        <v/>
      </c>
      <c r="S1645" s="97"/>
      <c r="T1645" s="97"/>
      <c r="U1645" s="97"/>
      <c r="V1645" s="96" t="str">
        <f>IF(INDEX(技能效果!AF:AF,MATCH(技能效果等级!B1645,技能效果!B:B,0))="","",INDEX(技能效果!AF:AF,MATCH(技能效果等级!B1645,技能效果!B:B,0)))</f>
        <v/>
      </c>
      <c r="W1645" s="95">
        <f t="shared" ref="W1645:W1708" si="24">W1635+1</f>
        <v>155</v>
      </c>
      <c r="X1645" s="97"/>
      <c r="Y1645" s="97"/>
    </row>
    <row r="1646" spans="1:25" ht="16.5" x14ac:dyDescent="0.2">
      <c r="A1646" s="62">
        <v>1643</v>
      </c>
      <c r="B1646" s="95">
        <f>INDEX(技能效果!B:B,MATCH(技能效果等级!W1646,技能效果!AE:AE,0))</f>
        <v>130300805</v>
      </c>
      <c r="C1646" s="95" t="str">
        <f>INDEX(技能效果!C:C,MATCH(技能效果等级!B1646,技能效果!B:B,0))</f>
        <v>夏侯渊同生印记回血目标</v>
      </c>
      <c r="D1646" s="96" t="s">
        <v>873</v>
      </c>
      <c r="E1646" s="95">
        <v>9</v>
      </c>
      <c r="F1646" s="95">
        <f>INDEX(技能效果!H:H,MATCH(技能效果等级!B1646,技能效果!B:B,0))</f>
        <v>4108</v>
      </c>
      <c r="G1646" s="95">
        <f>IF(INDEX(技能效果!K:K,MATCH(B1646,技能效果!B:B,0))=0,INDEX(技能效果!I:I,MATCH(技能效果等级!B1646,技能效果!B:B,0)),INDEX(技能效果!I:I,MATCH(技能效果等级!B1646,技能效果!B:B,0))*VLOOKUP(E1646,技能数值计算!$C$19:$D$28,2,FALSE))</f>
        <v>1.84</v>
      </c>
      <c r="H1646" s="95">
        <f>INDEX(技能效果!J:J,MATCH(技能效果等级!B1646,技能效果!B:B,0))</f>
        <v>0</v>
      </c>
      <c r="I1646" s="97"/>
      <c r="J1646" s="97"/>
      <c r="K1646" s="97"/>
      <c r="L1646" s="97"/>
      <c r="M1646" s="97"/>
      <c r="N1646" s="96" t="str">
        <f>IF(INDEX(技能效果!L:L,MATCH(技能效果等级!B1646,技能效果!B:B,0))="","",INDEX(技能效果!L:L,MATCH(技能效果等级!B1646,技能效果!B:B,0)))</f>
        <v/>
      </c>
      <c r="O1646" s="95">
        <f>IF(INDEX(技能效果!N:N,MATCH(B1646,技能效果!B:B,0))=0,INDEX(技能效果!M:M,MATCH(技能效果等级!B1646,技能效果!B:B,0)),INDEX(技能效果!M:M,MATCH(技能效果等级!B1646,技能效果!B:B,0))*VLOOKUP(E1646,技能数值计算!$C$19:$D$28,2,FALSE))</f>
        <v>0</v>
      </c>
      <c r="P1646" s="97"/>
      <c r="Q1646" s="97"/>
      <c r="R1646" s="95" t="str">
        <f>IF(INDEX(技能效果!O:O,MATCH(技能效果等级!B1646,技能效果!B:B,0))="","",INDEX(技能效果!O:O,MATCH(技能效果等级!B1646,技能效果!B:B,0)))</f>
        <v/>
      </c>
      <c r="S1646" s="97"/>
      <c r="T1646" s="97"/>
      <c r="U1646" s="97"/>
      <c r="V1646" s="96" t="str">
        <f>IF(INDEX(技能效果!AF:AF,MATCH(技能效果等级!B1646,技能效果!B:B,0))="","",INDEX(技能效果!AF:AF,MATCH(技能效果等级!B1646,技能效果!B:B,0)))</f>
        <v/>
      </c>
      <c r="W1646" s="95">
        <f t="shared" si="24"/>
        <v>155</v>
      </c>
      <c r="X1646" s="97"/>
      <c r="Y1646" s="97"/>
    </row>
    <row r="1647" spans="1:25" ht="16.5" x14ac:dyDescent="0.2">
      <c r="A1647" s="62">
        <v>1644</v>
      </c>
      <c r="B1647" s="95">
        <f>INDEX(技能效果!B:B,MATCH(技能效果等级!W1647,技能效果!AE:AE,0))</f>
        <v>130300805</v>
      </c>
      <c r="C1647" s="95" t="str">
        <f>INDEX(技能效果!C:C,MATCH(技能效果等级!B1647,技能效果!B:B,0))</f>
        <v>夏侯渊同生印记回血目标</v>
      </c>
      <c r="D1647" s="96" t="s">
        <v>873</v>
      </c>
      <c r="E1647" s="95">
        <v>10</v>
      </c>
      <c r="F1647" s="95">
        <f>INDEX(技能效果!H:H,MATCH(技能效果等级!B1647,技能效果!B:B,0))</f>
        <v>4108</v>
      </c>
      <c r="G1647" s="95">
        <f>IF(INDEX(技能效果!K:K,MATCH(B1647,技能效果!B:B,0))=0,INDEX(技能效果!I:I,MATCH(技能效果等级!B1647,技能效果!B:B,0)),INDEX(技能效果!I:I,MATCH(技能效果等级!B1647,技能效果!B:B,0))*VLOOKUP(E1647,技能数值计算!$C$19:$D$28,2,FALSE))</f>
        <v>2</v>
      </c>
      <c r="H1647" s="95">
        <f>INDEX(技能效果!J:J,MATCH(技能效果等级!B1647,技能效果!B:B,0))</f>
        <v>0</v>
      </c>
      <c r="I1647" s="97"/>
      <c r="J1647" s="97"/>
      <c r="K1647" s="97"/>
      <c r="L1647" s="97"/>
      <c r="M1647" s="97"/>
      <c r="N1647" s="96" t="str">
        <f>IF(INDEX(技能效果!L:L,MATCH(技能效果等级!B1647,技能效果!B:B,0))="","",INDEX(技能效果!L:L,MATCH(技能效果等级!B1647,技能效果!B:B,0)))</f>
        <v/>
      </c>
      <c r="O1647" s="95">
        <f>IF(INDEX(技能效果!N:N,MATCH(B1647,技能效果!B:B,0))=0,INDEX(技能效果!M:M,MATCH(技能效果等级!B1647,技能效果!B:B,0)),INDEX(技能效果!M:M,MATCH(技能效果等级!B1647,技能效果!B:B,0))*VLOOKUP(E1647,技能数值计算!$C$19:$D$28,2,FALSE))</f>
        <v>0</v>
      </c>
      <c r="P1647" s="97"/>
      <c r="Q1647" s="97"/>
      <c r="R1647" s="95" t="str">
        <f>IF(INDEX(技能效果!O:O,MATCH(技能效果等级!B1647,技能效果!B:B,0))="","",INDEX(技能效果!O:O,MATCH(技能效果等级!B1647,技能效果!B:B,0)))</f>
        <v/>
      </c>
      <c r="S1647" s="97"/>
      <c r="T1647" s="97"/>
      <c r="U1647" s="97"/>
      <c r="V1647" s="96" t="str">
        <f>IF(INDEX(技能效果!AF:AF,MATCH(技能效果等级!B1647,技能效果!B:B,0))="","",INDEX(技能效果!AF:AF,MATCH(技能效果等级!B1647,技能效果!B:B,0)))</f>
        <v/>
      </c>
      <c r="W1647" s="95">
        <f t="shared" si="24"/>
        <v>155</v>
      </c>
      <c r="X1647" s="97"/>
      <c r="Y1647" s="97"/>
    </row>
    <row r="1648" spans="1:25" ht="16.5" x14ac:dyDescent="0.2">
      <c r="A1648" s="62">
        <v>1645</v>
      </c>
      <c r="B1648" s="95">
        <f>INDEX(技能效果!B:B,MATCH(技能效果等级!W1648,技能效果!AE:AE,0))</f>
        <v>130300811</v>
      </c>
      <c r="C1648" s="95" t="str">
        <f>INDEX(技能效果!C:C,MATCH(技能效果等级!B1648,技能效果!B:B,0))</f>
        <v>夏侯渊专属武器效果</v>
      </c>
      <c r="D1648" s="96" t="s">
        <v>873</v>
      </c>
      <c r="E1648" s="95">
        <v>1</v>
      </c>
      <c r="F1648" s="95">
        <f>INDEX(技能效果!H:H,MATCH(技能效果等级!B1648,技能效果!B:B,0))</f>
        <v>2001</v>
      </c>
      <c r="G1648" s="95">
        <f>IF(INDEX(技能效果!K:K,MATCH(B1648,技能效果!B:B,0))=0,INDEX(技能效果!I:I,MATCH(技能效果等级!B1648,技能效果!B:B,0)),INDEX(技能效果!I:I,MATCH(技能效果等级!B1648,技能效果!B:B,0))*VLOOKUP(E1648,技能数值计算!$C$19:$D$28,2,FALSE))</f>
        <v>2</v>
      </c>
      <c r="H1648" s="95">
        <f>INDEX(技能效果!J:J,MATCH(技能效果等级!B1648,技能效果!B:B,0))</f>
        <v>0</v>
      </c>
      <c r="I1648" s="97"/>
      <c r="J1648" s="97"/>
      <c r="K1648" s="97"/>
      <c r="L1648" s="97"/>
      <c r="M1648" s="97"/>
      <c r="N1648" s="96">
        <f>IF(INDEX(技能效果!L:L,MATCH(技能效果等级!B1648,技能效果!B:B,0))="","",INDEX(技能效果!L:L,MATCH(技能效果等级!B1648,技能效果!B:B,0)))</f>
        <v>125</v>
      </c>
      <c r="O1648" s="95">
        <f>IF(INDEX(技能效果!N:N,MATCH(B1648,技能效果!B:B,0))=0,INDEX(技能效果!M:M,MATCH(技能效果等级!B1648,技能效果!B:B,0)),INDEX(技能效果!M:M,MATCH(技能效果等级!B1648,技能效果!B:B,0))*VLOOKUP(E1648,技能数值计算!$C$19:$D$28,2,FALSE))</f>
        <v>0</v>
      </c>
      <c r="P1648" s="97"/>
      <c r="Q1648" s="97"/>
      <c r="R1648" s="95" t="str">
        <f>IF(INDEX(技能效果!O:O,MATCH(技能效果等级!B1648,技能效果!B:B,0))="","",INDEX(技能效果!O:O,MATCH(技能效果等级!B1648,技能效果!B:B,0)))</f>
        <v/>
      </c>
      <c r="S1648" s="97"/>
      <c r="T1648" s="97"/>
      <c r="U1648" s="97"/>
      <c r="V1648" s="96" t="str">
        <f>IF(INDEX(技能效果!AF:AF,MATCH(技能效果等级!B1648,技能效果!B:B,0))="","",INDEX(技能效果!AF:AF,MATCH(技能效果等级!B1648,技能效果!B:B,0)))</f>
        <v>“同生印记”触发同时恢复该角色x%生命</v>
      </c>
      <c r="W1648" s="95">
        <f t="shared" si="24"/>
        <v>156</v>
      </c>
      <c r="X1648" s="97"/>
      <c r="Y1648" s="97"/>
    </row>
    <row r="1649" spans="1:25" ht="16.5" x14ac:dyDescent="0.2">
      <c r="A1649" s="62">
        <v>1646</v>
      </c>
      <c r="B1649" s="95">
        <f>INDEX(技能效果!B:B,MATCH(技能效果等级!W1649,技能效果!AE:AE,0))</f>
        <v>130300811</v>
      </c>
      <c r="C1649" s="95" t="str">
        <f>INDEX(技能效果!C:C,MATCH(技能效果等级!B1649,技能效果!B:B,0))</f>
        <v>夏侯渊专属武器效果</v>
      </c>
      <c r="D1649" s="96" t="s">
        <v>873</v>
      </c>
      <c r="E1649" s="95">
        <v>2</v>
      </c>
      <c r="F1649" s="95">
        <f>INDEX(技能效果!H:H,MATCH(技能效果等级!B1649,技能效果!B:B,0))</f>
        <v>2001</v>
      </c>
      <c r="G1649" s="95">
        <f>IF(INDEX(技能效果!K:K,MATCH(B1649,技能效果!B:B,0))=0,INDEX(技能效果!I:I,MATCH(技能效果等级!B1649,技能效果!B:B,0)),INDEX(技能效果!I:I,MATCH(技能效果等级!B1649,技能效果!B:B,0))*VLOOKUP(E1649,技能数值计算!$C$19:$D$28,2,FALSE))</f>
        <v>2</v>
      </c>
      <c r="H1649" s="95">
        <f>INDEX(技能效果!J:J,MATCH(技能效果等级!B1649,技能效果!B:B,0))</f>
        <v>0</v>
      </c>
      <c r="I1649" s="97"/>
      <c r="J1649" s="97"/>
      <c r="K1649" s="97"/>
      <c r="L1649" s="97"/>
      <c r="M1649" s="97"/>
      <c r="N1649" s="96">
        <f>IF(INDEX(技能效果!L:L,MATCH(技能效果等级!B1649,技能效果!B:B,0))="","",INDEX(技能效果!L:L,MATCH(技能效果等级!B1649,技能效果!B:B,0)))</f>
        <v>125</v>
      </c>
      <c r="O1649" s="95">
        <f>IF(INDEX(技能效果!N:N,MATCH(B1649,技能效果!B:B,0))=0,INDEX(技能效果!M:M,MATCH(技能效果等级!B1649,技能效果!B:B,0)),INDEX(技能效果!M:M,MATCH(技能效果等级!B1649,技能效果!B:B,0))*VLOOKUP(E1649,技能数值计算!$C$19:$D$28,2,FALSE))</f>
        <v>0</v>
      </c>
      <c r="P1649" s="97"/>
      <c r="Q1649" s="97"/>
      <c r="R1649" s="95" t="str">
        <f>IF(INDEX(技能效果!O:O,MATCH(技能效果等级!B1649,技能效果!B:B,0))="","",INDEX(技能效果!O:O,MATCH(技能效果等级!B1649,技能效果!B:B,0)))</f>
        <v/>
      </c>
      <c r="S1649" s="97"/>
      <c r="T1649" s="97"/>
      <c r="U1649" s="97"/>
      <c r="V1649" s="96" t="str">
        <f>IF(INDEX(技能效果!AF:AF,MATCH(技能效果等级!B1649,技能效果!B:B,0))="","",INDEX(技能效果!AF:AF,MATCH(技能效果等级!B1649,技能效果!B:B,0)))</f>
        <v>“同生印记”触发同时恢复该角色x%生命</v>
      </c>
      <c r="W1649" s="95">
        <f t="shared" si="24"/>
        <v>156</v>
      </c>
      <c r="X1649" s="97"/>
      <c r="Y1649" s="97"/>
    </row>
    <row r="1650" spans="1:25" ht="16.5" x14ac:dyDescent="0.2">
      <c r="A1650" s="62">
        <v>1647</v>
      </c>
      <c r="B1650" s="95">
        <f>INDEX(技能效果!B:B,MATCH(技能效果等级!W1650,技能效果!AE:AE,0))</f>
        <v>130300811</v>
      </c>
      <c r="C1650" s="95" t="str">
        <f>INDEX(技能效果!C:C,MATCH(技能效果等级!B1650,技能效果!B:B,0))</f>
        <v>夏侯渊专属武器效果</v>
      </c>
      <c r="D1650" s="96" t="s">
        <v>873</v>
      </c>
      <c r="E1650" s="95">
        <v>3</v>
      </c>
      <c r="F1650" s="95">
        <f>INDEX(技能效果!H:H,MATCH(技能效果等级!B1650,技能效果!B:B,0))</f>
        <v>2001</v>
      </c>
      <c r="G1650" s="95">
        <f>IF(INDEX(技能效果!K:K,MATCH(B1650,技能效果!B:B,0))=0,INDEX(技能效果!I:I,MATCH(技能效果等级!B1650,技能效果!B:B,0)),INDEX(技能效果!I:I,MATCH(技能效果等级!B1650,技能效果!B:B,0))*VLOOKUP(E1650,技能数值计算!$C$19:$D$28,2,FALSE))</f>
        <v>2</v>
      </c>
      <c r="H1650" s="95">
        <f>INDEX(技能效果!J:J,MATCH(技能效果等级!B1650,技能效果!B:B,0))</f>
        <v>0</v>
      </c>
      <c r="I1650" s="97"/>
      <c r="J1650" s="97"/>
      <c r="K1650" s="97"/>
      <c r="L1650" s="97"/>
      <c r="M1650" s="97"/>
      <c r="N1650" s="96">
        <f>IF(INDEX(技能效果!L:L,MATCH(技能效果等级!B1650,技能效果!B:B,0))="","",INDEX(技能效果!L:L,MATCH(技能效果等级!B1650,技能效果!B:B,0)))</f>
        <v>125</v>
      </c>
      <c r="O1650" s="95">
        <f>IF(INDEX(技能效果!N:N,MATCH(B1650,技能效果!B:B,0))=0,INDEX(技能效果!M:M,MATCH(技能效果等级!B1650,技能效果!B:B,0)),INDEX(技能效果!M:M,MATCH(技能效果等级!B1650,技能效果!B:B,0))*VLOOKUP(E1650,技能数值计算!$C$19:$D$28,2,FALSE))</f>
        <v>0</v>
      </c>
      <c r="P1650" s="97"/>
      <c r="Q1650" s="97"/>
      <c r="R1650" s="95" t="str">
        <f>IF(INDEX(技能效果!O:O,MATCH(技能效果等级!B1650,技能效果!B:B,0))="","",INDEX(技能效果!O:O,MATCH(技能效果等级!B1650,技能效果!B:B,0)))</f>
        <v/>
      </c>
      <c r="S1650" s="97"/>
      <c r="T1650" s="97"/>
      <c r="U1650" s="97"/>
      <c r="V1650" s="96" t="str">
        <f>IF(INDEX(技能效果!AF:AF,MATCH(技能效果等级!B1650,技能效果!B:B,0))="","",INDEX(技能效果!AF:AF,MATCH(技能效果等级!B1650,技能效果!B:B,0)))</f>
        <v>“同生印记”触发同时恢复该角色x%生命</v>
      </c>
      <c r="W1650" s="95">
        <f t="shared" si="24"/>
        <v>156</v>
      </c>
      <c r="X1650" s="97"/>
      <c r="Y1650" s="97"/>
    </row>
    <row r="1651" spans="1:25" ht="16.5" x14ac:dyDescent="0.2">
      <c r="A1651" s="62">
        <v>1648</v>
      </c>
      <c r="B1651" s="95">
        <f>INDEX(技能效果!B:B,MATCH(技能效果等级!W1651,技能效果!AE:AE,0))</f>
        <v>130300811</v>
      </c>
      <c r="C1651" s="95" t="str">
        <f>INDEX(技能效果!C:C,MATCH(技能效果等级!B1651,技能效果!B:B,0))</f>
        <v>夏侯渊专属武器效果</v>
      </c>
      <c r="D1651" s="96" t="s">
        <v>873</v>
      </c>
      <c r="E1651" s="95">
        <v>4</v>
      </c>
      <c r="F1651" s="95">
        <f>INDEX(技能效果!H:H,MATCH(技能效果等级!B1651,技能效果!B:B,0))</f>
        <v>2001</v>
      </c>
      <c r="G1651" s="95">
        <f>IF(INDEX(技能效果!K:K,MATCH(B1651,技能效果!B:B,0))=0,INDEX(技能效果!I:I,MATCH(技能效果等级!B1651,技能效果!B:B,0)),INDEX(技能效果!I:I,MATCH(技能效果等级!B1651,技能效果!B:B,0))*VLOOKUP(E1651,技能数值计算!$C$19:$D$28,2,FALSE))</f>
        <v>2</v>
      </c>
      <c r="H1651" s="95">
        <f>INDEX(技能效果!J:J,MATCH(技能效果等级!B1651,技能效果!B:B,0))</f>
        <v>0</v>
      </c>
      <c r="I1651" s="97"/>
      <c r="J1651" s="97"/>
      <c r="K1651" s="97"/>
      <c r="L1651" s="97"/>
      <c r="M1651" s="97"/>
      <c r="N1651" s="96">
        <f>IF(INDEX(技能效果!L:L,MATCH(技能效果等级!B1651,技能效果!B:B,0))="","",INDEX(技能效果!L:L,MATCH(技能效果等级!B1651,技能效果!B:B,0)))</f>
        <v>125</v>
      </c>
      <c r="O1651" s="95">
        <f>IF(INDEX(技能效果!N:N,MATCH(B1651,技能效果!B:B,0))=0,INDEX(技能效果!M:M,MATCH(技能效果等级!B1651,技能效果!B:B,0)),INDEX(技能效果!M:M,MATCH(技能效果等级!B1651,技能效果!B:B,0))*VLOOKUP(E1651,技能数值计算!$C$19:$D$28,2,FALSE))</f>
        <v>0</v>
      </c>
      <c r="P1651" s="97"/>
      <c r="Q1651" s="97"/>
      <c r="R1651" s="95" t="str">
        <f>IF(INDEX(技能效果!O:O,MATCH(技能效果等级!B1651,技能效果!B:B,0))="","",INDEX(技能效果!O:O,MATCH(技能效果等级!B1651,技能效果!B:B,0)))</f>
        <v/>
      </c>
      <c r="S1651" s="97"/>
      <c r="T1651" s="97"/>
      <c r="U1651" s="97"/>
      <c r="V1651" s="96" t="str">
        <f>IF(INDEX(技能效果!AF:AF,MATCH(技能效果等级!B1651,技能效果!B:B,0))="","",INDEX(技能效果!AF:AF,MATCH(技能效果等级!B1651,技能效果!B:B,0)))</f>
        <v>“同生印记”触发同时恢复该角色x%生命</v>
      </c>
      <c r="W1651" s="95">
        <f t="shared" si="24"/>
        <v>156</v>
      </c>
      <c r="X1651" s="97"/>
      <c r="Y1651" s="97"/>
    </row>
    <row r="1652" spans="1:25" ht="16.5" x14ac:dyDescent="0.2">
      <c r="A1652" s="62">
        <v>1649</v>
      </c>
      <c r="B1652" s="95">
        <f>INDEX(技能效果!B:B,MATCH(技能效果等级!W1652,技能效果!AE:AE,0))</f>
        <v>130300811</v>
      </c>
      <c r="C1652" s="95" t="str">
        <f>INDEX(技能效果!C:C,MATCH(技能效果等级!B1652,技能效果!B:B,0))</f>
        <v>夏侯渊专属武器效果</v>
      </c>
      <c r="D1652" s="96" t="s">
        <v>873</v>
      </c>
      <c r="E1652" s="95">
        <v>5</v>
      </c>
      <c r="F1652" s="95">
        <f>INDEX(技能效果!H:H,MATCH(技能效果等级!B1652,技能效果!B:B,0))</f>
        <v>2001</v>
      </c>
      <c r="G1652" s="95">
        <f>IF(INDEX(技能效果!K:K,MATCH(B1652,技能效果!B:B,0))=0,INDEX(技能效果!I:I,MATCH(技能效果等级!B1652,技能效果!B:B,0)),INDEX(技能效果!I:I,MATCH(技能效果等级!B1652,技能效果!B:B,0))*VLOOKUP(E1652,技能数值计算!$C$19:$D$28,2,FALSE))</f>
        <v>2</v>
      </c>
      <c r="H1652" s="95">
        <f>INDEX(技能效果!J:J,MATCH(技能效果等级!B1652,技能效果!B:B,0))</f>
        <v>0</v>
      </c>
      <c r="I1652" s="97"/>
      <c r="J1652" s="97"/>
      <c r="K1652" s="97"/>
      <c r="L1652" s="97"/>
      <c r="M1652" s="97"/>
      <c r="N1652" s="96">
        <f>IF(INDEX(技能效果!L:L,MATCH(技能效果等级!B1652,技能效果!B:B,0))="","",INDEX(技能效果!L:L,MATCH(技能效果等级!B1652,技能效果!B:B,0)))</f>
        <v>125</v>
      </c>
      <c r="O1652" s="95">
        <f>IF(INDEX(技能效果!N:N,MATCH(B1652,技能效果!B:B,0))=0,INDEX(技能效果!M:M,MATCH(技能效果等级!B1652,技能效果!B:B,0)),INDEX(技能效果!M:M,MATCH(技能效果等级!B1652,技能效果!B:B,0))*VLOOKUP(E1652,技能数值计算!$C$19:$D$28,2,FALSE))</f>
        <v>0</v>
      </c>
      <c r="P1652" s="97"/>
      <c r="Q1652" s="97"/>
      <c r="R1652" s="95" t="str">
        <f>IF(INDEX(技能效果!O:O,MATCH(技能效果等级!B1652,技能效果!B:B,0))="","",INDEX(技能效果!O:O,MATCH(技能效果等级!B1652,技能效果!B:B,0)))</f>
        <v/>
      </c>
      <c r="S1652" s="97"/>
      <c r="T1652" s="97"/>
      <c r="U1652" s="97"/>
      <c r="V1652" s="96" t="str">
        <f>IF(INDEX(技能效果!AF:AF,MATCH(技能效果等级!B1652,技能效果!B:B,0))="","",INDEX(技能效果!AF:AF,MATCH(技能效果等级!B1652,技能效果!B:B,0)))</f>
        <v>“同生印记”触发同时恢复该角色x%生命</v>
      </c>
      <c r="W1652" s="95">
        <f t="shared" si="24"/>
        <v>156</v>
      </c>
      <c r="X1652" s="97"/>
      <c r="Y1652" s="97"/>
    </row>
    <row r="1653" spans="1:25" ht="16.5" x14ac:dyDescent="0.2">
      <c r="A1653" s="62">
        <v>1650</v>
      </c>
      <c r="B1653" s="95">
        <f>INDEX(技能效果!B:B,MATCH(技能效果等级!W1653,技能效果!AE:AE,0))</f>
        <v>130300811</v>
      </c>
      <c r="C1653" s="95" t="str">
        <f>INDEX(技能效果!C:C,MATCH(技能效果等级!B1653,技能效果!B:B,0))</f>
        <v>夏侯渊专属武器效果</v>
      </c>
      <c r="D1653" s="96" t="s">
        <v>873</v>
      </c>
      <c r="E1653" s="95">
        <v>6</v>
      </c>
      <c r="F1653" s="95">
        <f>INDEX(技能效果!H:H,MATCH(技能效果等级!B1653,技能效果!B:B,0))</f>
        <v>2001</v>
      </c>
      <c r="G1653" s="95">
        <f>IF(INDEX(技能效果!K:K,MATCH(B1653,技能效果!B:B,0))=0,INDEX(技能效果!I:I,MATCH(技能效果等级!B1653,技能效果!B:B,0)),INDEX(技能效果!I:I,MATCH(技能效果等级!B1653,技能效果!B:B,0))*VLOOKUP(E1653,技能数值计算!$C$19:$D$28,2,FALSE))</f>
        <v>2</v>
      </c>
      <c r="H1653" s="95">
        <f>INDEX(技能效果!J:J,MATCH(技能效果等级!B1653,技能效果!B:B,0))</f>
        <v>0</v>
      </c>
      <c r="I1653" s="97"/>
      <c r="J1653" s="97"/>
      <c r="K1653" s="97"/>
      <c r="L1653" s="97"/>
      <c r="M1653" s="97"/>
      <c r="N1653" s="96">
        <f>IF(INDEX(技能效果!L:L,MATCH(技能效果等级!B1653,技能效果!B:B,0))="","",INDEX(技能效果!L:L,MATCH(技能效果等级!B1653,技能效果!B:B,0)))</f>
        <v>125</v>
      </c>
      <c r="O1653" s="95">
        <f>IF(INDEX(技能效果!N:N,MATCH(B1653,技能效果!B:B,0))=0,INDEX(技能效果!M:M,MATCH(技能效果等级!B1653,技能效果!B:B,0)),INDEX(技能效果!M:M,MATCH(技能效果等级!B1653,技能效果!B:B,0))*VLOOKUP(E1653,技能数值计算!$C$19:$D$28,2,FALSE))</f>
        <v>0</v>
      </c>
      <c r="P1653" s="97"/>
      <c r="Q1653" s="97"/>
      <c r="R1653" s="95" t="str">
        <f>IF(INDEX(技能效果!O:O,MATCH(技能效果等级!B1653,技能效果!B:B,0))="","",INDEX(技能效果!O:O,MATCH(技能效果等级!B1653,技能效果!B:B,0)))</f>
        <v/>
      </c>
      <c r="S1653" s="97"/>
      <c r="T1653" s="97"/>
      <c r="U1653" s="97"/>
      <c r="V1653" s="96" t="str">
        <f>IF(INDEX(技能效果!AF:AF,MATCH(技能效果等级!B1653,技能效果!B:B,0))="","",INDEX(技能效果!AF:AF,MATCH(技能效果等级!B1653,技能效果!B:B,0)))</f>
        <v>“同生印记”触发同时恢复该角色x%生命</v>
      </c>
      <c r="W1653" s="95">
        <f t="shared" si="24"/>
        <v>156</v>
      </c>
      <c r="X1653" s="97"/>
      <c r="Y1653" s="97"/>
    </row>
    <row r="1654" spans="1:25" ht="16.5" x14ac:dyDescent="0.2">
      <c r="A1654" s="62">
        <v>1651</v>
      </c>
      <c r="B1654" s="95">
        <f>INDEX(技能效果!B:B,MATCH(技能效果等级!W1654,技能效果!AE:AE,0))</f>
        <v>130300811</v>
      </c>
      <c r="C1654" s="95" t="str">
        <f>INDEX(技能效果!C:C,MATCH(技能效果等级!B1654,技能效果!B:B,0))</f>
        <v>夏侯渊专属武器效果</v>
      </c>
      <c r="D1654" s="96" t="s">
        <v>873</v>
      </c>
      <c r="E1654" s="95">
        <v>7</v>
      </c>
      <c r="F1654" s="95">
        <f>INDEX(技能效果!H:H,MATCH(技能效果等级!B1654,技能效果!B:B,0))</f>
        <v>2001</v>
      </c>
      <c r="G1654" s="95">
        <f>IF(INDEX(技能效果!K:K,MATCH(B1654,技能效果!B:B,0))=0,INDEX(技能效果!I:I,MATCH(技能效果等级!B1654,技能效果!B:B,0)),INDEX(技能效果!I:I,MATCH(技能效果等级!B1654,技能效果!B:B,0))*VLOOKUP(E1654,技能数值计算!$C$19:$D$28,2,FALSE))</f>
        <v>2</v>
      </c>
      <c r="H1654" s="95">
        <f>INDEX(技能效果!J:J,MATCH(技能效果等级!B1654,技能效果!B:B,0))</f>
        <v>0</v>
      </c>
      <c r="I1654" s="97"/>
      <c r="J1654" s="97"/>
      <c r="K1654" s="97"/>
      <c r="L1654" s="97"/>
      <c r="M1654" s="97"/>
      <c r="N1654" s="96">
        <f>IF(INDEX(技能效果!L:L,MATCH(技能效果等级!B1654,技能效果!B:B,0))="","",INDEX(技能效果!L:L,MATCH(技能效果等级!B1654,技能效果!B:B,0)))</f>
        <v>125</v>
      </c>
      <c r="O1654" s="95">
        <f>IF(INDEX(技能效果!N:N,MATCH(B1654,技能效果!B:B,0))=0,INDEX(技能效果!M:M,MATCH(技能效果等级!B1654,技能效果!B:B,0)),INDEX(技能效果!M:M,MATCH(技能效果等级!B1654,技能效果!B:B,0))*VLOOKUP(E1654,技能数值计算!$C$19:$D$28,2,FALSE))</f>
        <v>0</v>
      </c>
      <c r="P1654" s="97"/>
      <c r="Q1654" s="97"/>
      <c r="R1654" s="95" t="str">
        <f>IF(INDEX(技能效果!O:O,MATCH(技能效果等级!B1654,技能效果!B:B,0))="","",INDEX(技能效果!O:O,MATCH(技能效果等级!B1654,技能效果!B:B,0)))</f>
        <v/>
      </c>
      <c r="S1654" s="97"/>
      <c r="T1654" s="97"/>
      <c r="U1654" s="97"/>
      <c r="V1654" s="96" t="str">
        <f>IF(INDEX(技能效果!AF:AF,MATCH(技能效果等级!B1654,技能效果!B:B,0))="","",INDEX(技能效果!AF:AF,MATCH(技能效果等级!B1654,技能效果!B:B,0)))</f>
        <v>“同生印记”触发同时恢复该角色x%生命</v>
      </c>
      <c r="W1654" s="95">
        <f t="shared" si="24"/>
        <v>156</v>
      </c>
      <c r="X1654" s="97"/>
      <c r="Y1654" s="97"/>
    </row>
    <row r="1655" spans="1:25" ht="16.5" x14ac:dyDescent="0.2">
      <c r="A1655" s="62">
        <v>1652</v>
      </c>
      <c r="B1655" s="95">
        <f>INDEX(技能效果!B:B,MATCH(技能效果等级!W1655,技能效果!AE:AE,0))</f>
        <v>130300811</v>
      </c>
      <c r="C1655" s="95" t="str">
        <f>INDEX(技能效果!C:C,MATCH(技能效果等级!B1655,技能效果!B:B,0))</f>
        <v>夏侯渊专属武器效果</v>
      </c>
      <c r="D1655" s="96" t="s">
        <v>873</v>
      </c>
      <c r="E1655" s="95">
        <v>8</v>
      </c>
      <c r="F1655" s="95">
        <f>INDEX(技能效果!H:H,MATCH(技能效果等级!B1655,技能效果!B:B,0))</f>
        <v>2001</v>
      </c>
      <c r="G1655" s="95">
        <f>IF(INDEX(技能效果!K:K,MATCH(B1655,技能效果!B:B,0))=0,INDEX(技能效果!I:I,MATCH(技能效果等级!B1655,技能效果!B:B,0)),INDEX(技能效果!I:I,MATCH(技能效果等级!B1655,技能效果!B:B,0))*VLOOKUP(E1655,技能数值计算!$C$19:$D$28,2,FALSE))</f>
        <v>2</v>
      </c>
      <c r="H1655" s="95">
        <f>INDEX(技能效果!J:J,MATCH(技能效果等级!B1655,技能效果!B:B,0))</f>
        <v>0</v>
      </c>
      <c r="I1655" s="97"/>
      <c r="J1655" s="97"/>
      <c r="K1655" s="97"/>
      <c r="L1655" s="97"/>
      <c r="M1655" s="97"/>
      <c r="N1655" s="96">
        <f>IF(INDEX(技能效果!L:L,MATCH(技能效果等级!B1655,技能效果!B:B,0))="","",INDEX(技能效果!L:L,MATCH(技能效果等级!B1655,技能效果!B:B,0)))</f>
        <v>125</v>
      </c>
      <c r="O1655" s="95">
        <f>IF(INDEX(技能效果!N:N,MATCH(B1655,技能效果!B:B,0))=0,INDEX(技能效果!M:M,MATCH(技能效果等级!B1655,技能效果!B:B,0)),INDEX(技能效果!M:M,MATCH(技能效果等级!B1655,技能效果!B:B,0))*VLOOKUP(E1655,技能数值计算!$C$19:$D$28,2,FALSE))</f>
        <v>0</v>
      </c>
      <c r="P1655" s="97"/>
      <c r="Q1655" s="97"/>
      <c r="R1655" s="95" t="str">
        <f>IF(INDEX(技能效果!O:O,MATCH(技能效果等级!B1655,技能效果!B:B,0))="","",INDEX(技能效果!O:O,MATCH(技能效果等级!B1655,技能效果!B:B,0)))</f>
        <v/>
      </c>
      <c r="S1655" s="97"/>
      <c r="T1655" s="97"/>
      <c r="U1655" s="97"/>
      <c r="V1655" s="96" t="str">
        <f>IF(INDEX(技能效果!AF:AF,MATCH(技能效果等级!B1655,技能效果!B:B,0))="","",INDEX(技能效果!AF:AF,MATCH(技能效果等级!B1655,技能效果!B:B,0)))</f>
        <v>“同生印记”触发同时恢复该角色x%生命</v>
      </c>
      <c r="W1655" s="95">
        <f t="shared" si="24"/>
        <v>156</v>
      </c>
      <c r="X1655" s="97"/>
      <c r="Y1655" s="97"/>
    </row>
    <row r="1656" spans="1:25" ht="16.5" x14ac:dyDescent="0.2">
      <c r="A1656" s="62">
        <v>1653</v>
      </c>
      <c r="B1656" s="95">
        <f>INDEX(技能效果!B:B,MATCH(技能效果等级!W1656,技能效果!AE:AE,0))</f>
        <v>130300811</v>
      </c>
      <c r="C1656" s="95" t="str">
        <f>INDEX(技能效果!C:C,MATCH(技能效果等级!B1656,技能效果!B:B,0))</f>
        <v>夏侯渊专属武器效果</v>
      </c>
      <c r="D1656" s="96" t="s">
        <v>873</v>
      </c>
      <c r="E1656" s="95">
        <v>9</v>
      </c>
      <c r="F1656" s="95">
        <f>INDEX(技能效果!H:H,MATCH(技能效果等级!B1656,技能效果!B:B,0))</f>
        <v>2001</v>
      </c>
      <c r="G1656" s="95">
        <f>IF(INDEX(技能效果!K:K,MATCH(B1656,技能效果!B:B,0))=0,INDEX(技能效果!I:I,MATCH(技能效果等级!B1656,技能效果!B:B,0)),INDEX(技能效果!I:I,MATCH(技能效果等级!B1656,技能效果!B:B,0))*VLOOKUP(E1656,技能数值计算!$C$19:$D$28,2,FALSE))</f>
        <v>2</v>
      </c>
      <c r="H1656" s="95">
        <f>INDEX(技能效果!J:J,MATCH(技能效果等级!B1656,技能效果!B:B,0))</f>
        <v>0</v>
      </c>
      <c r="I1656" s="97"/>
      <c r="J1656" s="97"/>
      <c r="K1656" s="97"/>
      <c r="L1656" s="97"/>
      <c r="M1656" s="97"/>
      <c r="N1656" s="96">
        <f>IF(INDEX(技能效果!L:L,MATCH(技能效果等级!B1656,技能效果!B:B,0))="","",INDEX(技能效果!L:L,MATCH(技能效果等级!B1656,技能效果!B:B,0)))</f>
        <v>125</v>
      </c>
      <c r="O1656" s="95">
        <f>IF(INDEX(技能效果!N:N,MATCH(B1656,技能效果!B:B,0))=0,INDEX(技能效果!M:M,MATCH(技能效果等级!B1656,技能效果!B:B,0)),INDEX(技能效果!M:M,MATCH(技能效果等级!B1656,技能效果!B:B,0))*VLOOKUP(E1656,技能数值计算!$C$19:$D$28,2,FALSE))</f>
        <v>0</v>
      </c>
      <c r="P1656" s="97"/>
      <c r="Q1656" s="97"/>
      <c r="R1656" s="95" t="str">
        <f>IF(INDEX(技能效果!O:O,MATCH(技能效果等级!B1656,技能效果!B:B,0))="","",INDEX(技能效果!O:O,MATCH(技能效果等级!B1656,技能效果!B:B,0)))</f>
        <v/>
      </c>
      <c r="S1656" s="97"/>
      <c r="T1656" s="97"/>
      <c r="U1656" s="97"/>
      <c r="V1656" s="96" t="str">
        <f>IF(INDEX(技能效果!AF:AF,MATCH(技能效果等级!B1656,技能效果!B:B,0))="","",INDEX(技能效果!AF:AF,MATCH(技能效果等级!B1656,技能效果!B:B,0)))</f>
        <v>“同生印记”触发同时恢复该角色x%生命</v>
      </c>
      <c r="W1656" s="95">
        <f t="shared" si="24"/>
        <v>156</v>
      </c>
      <c r="X1656" s="97"/>
      <c r="Y1656" s="97"/>
    </row>
    <row r="1657" spans="1:25" ht="16.5" x14ac:dyDescent="0.2">
      <c r="A1657" s="62">
        <v>1654</v>
      </c>
      <c r="B1657" s="95">
        <f>INDEX(技能效果!B:B,MATCH(技能效果等级!W1657,技能效果!AE:AE,0))</f>
        <v>130300811</v>
      </c>
      <c r="C1657" s="95" t="str">
        <f>INDEX(技能效果!C:C,MATCH(技能效果等级!B1657,技能效果!B:B,0))</f>
        <v>夏侯渊专属武器效果</v>
      </c>
      <c r="D1657" s="96" t="s">
        <v>873</v>
      </c>
      <c r="E1657" s="95">
        <v>10</v>
      </c>
      <c r="F1657" s="95">
        <f>INDEX(技能效果!H:H,MATCH(技能效果等级!B1657,技能效果!B:B,0))</f>
        <v>2001</v>
      </c>
      <c r="G1657" s="95">
        <f>IF(INDEX(技能效果!K:K,MATCH(B1657,技能效果!B:B,0))=0,INDEX(技能效果!I:I,MATCH(技能效果等级!B1657,技能效果!B:B,0)),INDEX(技能效果!I:I,MATCH(技能效果等级!B1657,技能效果!B:B,0))*VLOOKUP(E1657,技能数值计算!$C$19:$D$28,2,FALSE))</f>
        <v>2</v>
      </c>
      <c r="H1657" s="95">
        <f>INDEX(技能效果!J:J,MATCH(技能效果等级!B1657,技能效果!B:B,0))</f>
        <v>0</v>
      </c>
      <c r="I1657" s="97"/>
      <c r="J1657" s="97"/>
      <c r="K1657" s="97"/>
      <c r="L1657" s="97"/>
      <c r="M1657" s="97"/>
      <c r="N1657" s="96">
        <f>IF(INDEX(技能效果!L:L,MATCH(技能效果等级!B1657,技能效果!B:B,0))="","",INDEX(技能效果!L:L,MATCH(技能效果等级!B1657,技能效果!B:B,0)))</f>
        <v>125</v>
      </c>
      <c r="O1657" s="95">
        <f>IF(INDEX(技能效果!N:N,MATCH(B1657,技能效果!B:B,0))=0,INDEX(技能效果!M:M,MATCH(技能效果等级!B1657,技能效果!B:B,0)),INDEX(技能效果!M:M,MATCH(技能效果等级!B1657,技能效果!B:B,0))*VLOOKUP(E1657,技能数值计算!$C$19:$D$28,2,FALSE))</f>
        <v>0</v>
      </c>
      <c r="P1657" s="97"/>
      <c r="Q1657" s="97"/>
      <c r="R1657" s="95" t="str">
        <f>IF(INDEX(技能效果!O:O,MATCH(技能效果等级!B1657,技能效果!B:B,0))="","",INDEX(技能效果!O:O,MATCH(技能效果等级!B1657,技能效果!B:B,0)))</f>
        <v/>
      </c>
      <c r="S1657" s="97"/>
      <c r="T1657" s="97"/>
      <c r="U1657" s="97"/>
      <c r="V1657" s="96" t="str">
        <f>IF(INDEX(技能效果!AF:AF,MATCH(技能效果等级!B1657,技能效果!B:B,0))="","",INDEX(技能效果!AF:AF,MATCH(技能效果等级!B1657,技能效果!B:B,0)))</f>
        <v>“同生印记”触发同时恢复该角色x%生命</v>
      </c>
      <c r="W1657" s="95">
        <f t="shared" si="24"/>
        <v>156</v>
      </c>
      <c r="X1657" s="97"/>
      <c r="Y1657" s="97"/>
    </row>
    <row r="1658" spans="1:25" ht="16.5" x14ac:dyDescent="0.2">
      <c r="A1658" s="62">
        <v>1655</v>
      </c>
      <c r="B1658" s="95">
        <f>INDEX(技能效果!B:B,MATCH(技能效果等级!W1658,技能效果!AE:AE,0))</f>
        <v>130300821</v>
      </c>
      <c r="C1658" s="95" t="str">
        <f>INDEX(技能效果!C:C,MATCH(技能效果等级!B1658,技能效果!B:B,0))</f>
        <v>夏侯渊满星效果</v>
      </c>
      <c r="D1658" s="96" t="s">
        <v>873</v>
      </c>
      <c r="E1658" s="95">
        <v>1</v>
      </c>
      <c r="F1658" s="95">
        <f>INDEX(技能效果!H:H,MATCH(技能效果等级!B1658,技能效果!B:B,0))</f>
        <v>4018</v>
      </c>
      <c r="G1658" s="95">
        <f>IF(INDEX(技能效果!K:K,MATCH(B1658,技能效果!B:B,0))=0,INDEX(技能效果!I:I,MATCH(技能效果等级!B1658,技能效果!B:B,0)),INDEX(技能效果!I:I,MATCH(技能效果等级!B1658,技能效果!B:B,0))*VLOOKUP(E1658,技能数值计算!$C$19:$D$28,2,FALSE))</f>
        <v>2</v>
      </c>
      <c r="H1658" s="95">
        <f>INDEX(技能效果!J:J,MATCH(技能效果等级!B1658,技能效果!B:B,0))</f>
        <v>0</v>
      </c>
      <c r="I1658" s="97"/>
      <c r="J1658" s="97"/>
      <c r="K1658" s="97"/>
      <c r="L1658" s="97"/>
      <c r="M1658" s="97"/>
      <c r="N1658" s="96">
        <f>IF(INDEX(技能效果!L:L,MATCH(技能效果等级!B1658,技能效果!B:B,0))="","",INDEX(技能效果!L:L,MATCH(技能效果等级!B1658,技能效果!B:B,0)))</f>
        <v>122</v>
      </c>
      <c r="O1658" s="95">
        <f>IF(INDEX(技能效果!N:N,MATCH(B1658,技能效果!B:B,0))=0,INDEX(技能效果!M:M,MATCH(技能效果等级!B1658,技能效果!B:B,0)),INDEX(技能效果!M:M,MATCH(技能效果等级!B1658,技能效果!B:B,0))*VLOOKUP(E1658,技能数值计算!$C$19:$D$28,2,FALSE))</f>
        <v>0</v>
      </c>
      <c r="P1658" s="97"/>
      <c r="Q1658" s="97"/>
      <c r="R1658" s="95" t="str">
        <f>IF(INDEX(技能效果!O:O,MATCH(技能效果等级!B1658,技能效果!B:B,0))="","",INDEX(技能效果!O:O,MATCH(技能效果等级!B1658,技能效果!B:B,0)))</f>
        <v/>
      </c>
      <c r="S1658" s="97"/>
      <c r="T1658" s="97"/>
      <c r="U1658" s="97"/>
      <c r="V1658" s="96" t="str">
        <f>IF(INDEX(技能效果!AF:AF,MATCH(技能效果等级!B1658,技能效果!B:B,0))="","",INDEX(技能效果!AF:AF,MATCH(技能效果等级!B1658,技能效果!B:B,0)))</f>
        <v/>
      </c>
      <c r="W1658" s="95">
        <f t="shared" si="24"/>
        <v>157</v>
      </c>
      <c r="X1658" s="97"/>
      <c r="Y1658" s="97"/>
    </row>
    <row r="1659" spans="1:25" ht="16.5" x14ac:dyDescent="0.2">
      <c r="A1659" s="62">
        <v>1656</v>
      </c>
      <c r="B1659" s="95">
        <f>INDEX(技能效果!B:B,MATCH(技能效果等级!W1659,技能效果!AE:AE,0))</f>
        <v>130300821</v>
      </c>
      <c r="C1659" s="95" t="str">
        <f>INDEX(技能效果!C:C,MATCH(技能效果等级!B1659,技能效果!B:B,0))</f>
        <v>夏侯渊满星效果</v>
      </c>
      <c r="D1659" s="96" t="s">
        <v>873</v>
      </c>
      <c r="E1659" s="95">
        <v>2</v>
      </c>
      <c r="F1659" s="95">
        <f>INDEX(技能效果!H:H,MATCH(技能效果等级!B1659,技能效果!B:B,0))</f>
        <v>4018</v>
      </c>
      <c r="G1659" s="95">
        <f>IF(INDEX(技能效果!K:K,MATCH(B1659,技能效果!B:B,0))=0,INDEX(技能效果!I:I,MATCH(技能效果等级!B1659,技能效果!B:B,0)),INDEX(技能效果!I:I,MATCH(技能效果等级!B1659,技能效果!B:B,0))*VLOOKUP(E1659,技能数值计算!$C$19:$D$28,2,FALSE))</f>
        <v>2</v>
      </c>
      <c r="H1659" s="95">
        <f>INDEX(技能效果!J:J,MATCH(技能效果等级!B1659,技能效果!B:B,0))</f>
        <v>0</v>
      </c>
      <c r="I1659" s="97"/>
      <c r="J1659" s="97"/>
      <c r="K1659" s="97"/>
      <c r="L1659" s="97"/>
      <c r="M1659" s="97"/>
      <c r="N1659" s="96">
        <f>IF(INDEX(技能效果!L:L,MATCH(技能效果等级!B1659,技能效果!B:B,0))="","",INDEX(技能效果!L:L,MATCH(技能效果等级!B1659,技能效果!B:B,0)))</f>
        <v>122</v>
      </c>
      <c r="O1659" s="95">
        <f>IF(INDEX(技能效果!N:N,MATCH(B1659,技能效果!B:B,0))=0,INDEX(技能效果!M:M,MATCH(技能效果等级!B1659,技能效果!B:B,0)),INDEX(技能效果!M:M,MATCH(技能效果等级!B1659,技能效果!B:B,0))*VLOOKUP(E1659,技能数值计算!$C$19:$D$28,2,FALSE))</f>
        <v>0</v>
      </c>
      <c r="P1659" s="97"/>
      <c r="Q1659" s="97"/>
      <c r="R1659" s="95" t="str">
        <f>IF(INDEX(技能效果!O:O,MATCH(技能效果等级!B1659,技能效果!B:B,0))="","",INDEX(技能效果!O:O,MATCH(技能效果等级!B1659,技能效果!B:B,0)))</f>
        <v/>
      </c>
      <c r="S1659" s="97"/>
      <c r="T1659" s="97"/>
      <c r="U1659" s="97"/>
      <c r="V1659" s="96" t="str">
        <f>IF(INDEX(技能效果!AF:AF,MATCH(技能效果等级!B1659,技能效果!B:B,0))="","",INDEX(技能效果!AF:AF,MATCH(技能效果等级!B1659,技能效果!B:B,0)))</f>
        <v/>
      </c>
      <c r="W1659" s="95">
        <f t="shared" si="24"/>
        <v>157</v>
      </c>
      <c r="X1659" s="97"/>
      <c r="Y1659" s="97"/>
    </row>
    <row r="1660" spans="1:25" ht="16.5" x14ac:dyDescent="0.2">
      <c r="A1660" s="62">
        <v>1657</v>
      </c>
      <c r="B1660" s="95">
        <f>INDEX(技能效果!B:B,MATCH(技能效果等级!W1660,技能效果!AE:AE,0))</f>
        <v>130300821</v>
      </c>
      <c r="C1660" s="95" t="str">
        <f>INDEX(技能效果!C:C,MATCH(技能效果等级!B1660,技能效果!B:B,0))</f>
        <v>夏侯渊满星效果</v>
      </c>
      <c r="D1660" s="96" t="s">
        <v>873</v>
      </c>
      <c r="E1660" s="95">
        <v>3</v>
      </c>
      <c r="F1660" s="95">
        <f>INDEX(技能效果!H:H,MATCH(技能效果等级!B1660,技能效果!B:B,0))</f>
        <v>4018</v>
      </c>
      <c r="G1660" s="95">
        <f>IF(INDEX(技能效果!K:K,MATCH(B1660,技能效果!B:B,0))=0,INDEX(技能效果!I:I,MATCH(技能效果等级!B1660,技能效果!B:B,0)),INDEX(技能效果!I:I,MATCH(技能效果等级!B1660,技能效果!B:B,0))*VLOOKUP(E1660,技能数值计算!$C$19:$D$28,2,FALSE))</f>
        <v>2</v>
      </c>
      <c r="H1660" s="95">
        <f>INDEX(技能效果!J:J,MATCH(技能效果等级!B1660,技能效果!B:B,0))</f>
        <v>0</v>
      </c>
      <c r="I1660" s="97"/>
      <c r="J1660" s="97"/>
      <c r="K1660" s="97"/>
      <c r="L1660" s="97"/>
      <c r="M1660" s="97"/>
      <c r="N1660" s="96">
        <f>IF(INDEX(技能效果!L:L,MATCH(技能效果等级!B1660,技能效果!B:B,0))="","",INDEX(技能效果!L:L,MATCH(技能效果等级!B1660,技能效果!B:B,0)))</f>
        <v>122</v>
      </c>
      <c r="O1660" s="95">
        <f>IF(INDEX(技能效果!N:N,MATCH(B1660,技能效果!B:B,0))=0,INDEX(技能效果!M:M,MATCH(技能效果等级!B1660,技能效果!B:B,0)),INDEX(技能效果!M:M,MATCH(技能效果等级!B1660,技能效果!B:B,0))*VLOOKUP(E1660,技能数值计算!$C$19:$D$28,2,FALSE))</f>
        <v>0</v>
      </c>
      <c r="P1660" s="97"/>
      <c r="Q1660" s="97"/>
      <c r="R1660" s="95" t="str">
        <f>IF(INDEX(技能效果!O:O,MATCH(技能效果等级!B1660,技能效果!B:B,0))="","",INDEX(技能效果!O:O,MATCH(技能效果等级!B1660,技能效果!B:B,0)))</f>
        <v/>
      </c>
      <c r="S1660" s="97"/>
      <c r="T1660" s="97"/>
      <c r="U1660" s="97"/>
      <c r="V1660" s="96" t="str">
        <f>IF(INDEX(技能效果!AF:AF,MATCH(技能效果等级!B1660,技能效果!B:B,0))="","",INDEX(技能效果!AF:AF,MATCH(技能效果等级!B1660,技能效果!B:B,0)))</f>
        <v/>
      </c>
      <c r="W1660" s="95">
        <f t="shared" si="24"/>
        <v>157</v>
      </c>
      <c r="X1660" s="97"/>
      <c r="Y1660" s="97"/>
    </row>
    <row r="1661" spans="1:25" ht="16.5" x14ac:dyDescent="0.2">
      <c r="A1661" s="62">
        <v>1658</v>
      </c>
      <c r="B1661" s="95">
        <f>INDEX(技能效果!B:B,MATCH(技能效果等级!W1661,技能效果!AE:AE,0))</f>
        <v>130300821</v>
      </c>
      <c r="C1661" s="95" t="str">
        <f>INDEX(技能效果!C:C,MATCH(技能效果等级!B1661,技能效果!B:B,0))</f>
        <v>夏侯渊满星效果</v>
      </c>
      <c r="D1661" s="96" t="s">
        <v>873</v>
      </c>
      <c r="E1661" s="95">
        <v>4</v>
      </c>
      <c r="F1661" s="95">
        <f>INDEX(技能效果!H:H,MATCH(技能效果等级!B1661,技能效果!B:B,0))</f>
        <v>4018</v>
      </c>
      <c r="G1661" s="95">
        <f>IF(INDEX(技能效果!K:K,MATCH(B1661,技能效果!B:B,0))=0,INDEX(技能效果!I:I,MATCH(技能效果等级!B1661,技能效果!B:B,0)),INDEX(技能效果!I:I,MATCH(技能效果等级!B1661,技能效果!B:B,0))*VLOOKUP(E1661,技能数值计算!$C$19:$D$28,2,FALSE))</f>
        <v>2</v>
      </c>
      <c r="H1661" s="95">
        <f>INDEX(技能效果!J:J,MATCH(技能效果等级!B1661,技能效果!B:B,0))</f>
        <v>0</v>
      </c>
      <c r="I1661" s="97"/>
      <c r="J1661" s="97"/>
      <c r="K1661" s="97"/>
      <c r="L1661" s="97"/>
      <c r="M1661" s="97"/>
      <c r="N1661" s="96">
        <f>IF(INDEX(技能效果!L:L,MATCH(技能效果等级!B1661,技能效果!B:B,0))="","",INDEX(技能效果!L:L,MATCH(技能效果等级!B1661,技能效果!B:B,0)))</f>
        <v>122</v>
      </c>
      <c r="O1661" s="95">
        <f>IF(INDEX(技能效果!N:N,MATCH(B1661,技能效果!B:B,0))=0,INDEX(技能效果!M:M,MATCH(技能效果等级!B1661,技能效果!B:B,0)),INDEX(技能效果!M:M,MATCH(技能效果等级!B1661,技能效果!B:B,0))*VLOOKUP(E1661,技能数值计算!$C$19:$D$28,2,FALSE))</f>
        <v>0</v>
      </c>
      <c r="P1661" s="97"/>
      <c r="Q1661" s="97"/>
      <c r="R1661" s="95" t="str">
        <f>IF(INDEX(技能效果!O:O,MATCH(技能效果等级!B1661,技能效果!B:B,0))="","",INDEX(技能效果!O:O,MATCH(技能效果等级!B1661,技能效果!B:B,0)))</f>
        <v/>
      </c>
      <c r="S1661" s="97"/>
      <c r="T1661" s="97"/>
      <c r="U1661" s="97"/>
      <c r="V1661" s="96" t="str">
        <f>IF(INDEX(技能效果!AF:AF,MATCH(技能效果等级!B1661,技能效果!B:B,0))="","",INDEX(技能效果!AF:AF,MATCH(技能效果等级!B1661,技能效果!B:B,0)))</f>
        <v/>
      </c>
      <c r="W1661" s="95">
        <f t="shared" si="24"/>
        <v>157</v>
      </c>
      <c r="X1661" s="97"/>
      <c r="Y1661" s="97"/>
    </row>
    <row r="1662" spans="1:25" ht="16.5" x14ac:dyDescent="0.2">
      <c r="A1662" s="62">
        <v>1659</v>
      </c>
      <c r="B1662" s="95">
        <f>INDEX(技能效果!B:B,MATCH(技能效果等级!W1662,技能效果!AE:AE,0))</f>
        <v>130300821</v>
      </c>
      <c r="C1662" s="95" t="str">
        <f>INDEX(技能效果!C:C,MATCH(技能效果等级!B1662,技能效果!B:B,0))</f>
        <v>夏侯渊满星效果</v>
      </c>
      <c r="D1662" s="96" t="s">
        <v>873</v>
      </c>
      <c r="E1662" s="95">
        <v>5</v>
      </c>
      <c r="F1662" s="95">
        <f>INDEX(技能效果!H:H,MATCH(技能效果等级!B1662,技能效果!B:B,0))</f>
        <v>4018</v>
      </c>
      <c r="G1662" s="95">
        <f>IF(INDEX(技能效果!K:K,MATCH(B1662,技能效果!B:B,0))=0,INDEX(技能效果!I:I,MATCH(技能效果等级!B1662,技能效果!B:B,0)),INDEX(技能效果!I:I,MATCH(技能效果等级!B1662,技能效果!B:B,0))*VLOOKUP(E1662,技能数值计算!$C$19:$D$28,2,FALSE))</f>
        <v>2</v>
      </c>
      <c r="H1662" s="95">
        <f>INDEX(技能效果!J:J,MATCH(技能效果等级!B1662,技能效果!B:B,0))</f>
        <v>0</v>
      </c>
      <c r="I1662" s="97"/>
      <c r="J1662" s="97"/>
      <c r="K1662" s="97"/>
      <c r="L1662" s="97"/>
      <c r="M1662" s="97"/>
      <c r="N1662" s="96">
        <f>IF(INDEX(技能效果!L:L,MATCH(技能效果等级!B1662,技能效果!B:B,0))="","",INDEX(技能效果!L:L,MATCH(技能效果等级!B1662,技能效果!B:B,0)))</f>
        <v>122</v>
      </c>
      <c r="O1662" s="95">
        <f>IF(INDEX(技能效果!N:N,MATCH(B1662,技能效果!B:B,0))=0,INDEX(技能效果!M:M,MATCH(技能效果等级!B1662,技能效果!B:B,0)),INDEX(技能效果!M:M,MATCH(技能效果等级!B1662,技能效果!B:B,0))*VLOOKUP(E1662,技能数值计算!$C$19:$D$28,2,FALSE))</f>
        <v>0</v>
      </c>
      <c r="P1662" s="97"/>
      <c r="Q1662" s="97"/>
      <c r="R1662" s="95" t="str">
        <f>IF(INDEX(技能效果!O:O,MATCH(技能效果等级!B1662,技能效果!B:B,0))="","",INDEX(技能效果!O:O,MATCH(技能效果等级!B1662,技能效果!B:B,0)))</f>
        <v/>
      </c>
      <c r="S1662" s="97"/>
      <c r="T1662" s="97"/>
      <c r="U1662" s="97"/>
      <c r="V1662" s="96" t="str">
        <f>IF(INDEX(技能效果!AF:AF,MATCH(技能效果等级!B1662,技能效果!B:B,0))="","",INDEX(技能效果!AF:AF,MATCH(技能效果等级!B1662,技能效果!B:B,0)))</f>
        <v/>
      </c>
      <c r="W1662" s="95">
        <f t="shared" si="24"/>
        <v>157</v>
      </c>
      <c r="X1662" s="97"/>
      <c r="Y1662" s="97"/>
    </row>
    <row r="1663" spans="1:25" ht="16.5" x14ac:dyDescent="0.2">
      <c r="A1663" s="62">
        <v>1660</v>
      </c>
      <c r="B1663" s="95">
        <f>INDEX(技能效果!B:B,MATCH(技能效果等级!W1663,技能效果!AE:AE,0))</f>
        <v>130300821</v>
      </c>
      <c r="C1663" s="95" t="str">
        <f>INDEX(技能效果!C:C,MATCH(技能效果等级!B1663,技能效果!B:B,0))</f>
        <v>夏侯渊满星效果</v>
      </c>
      <c r="D1663" s="96" t="s">
        <v>873</v>
      </c>
      <c r="E1663" s="95">
        <v>6</v>
      </c>
      <c r="F1663" s="95">
        <f>INDEX(技能效果!H:H,MATCH(技能效果等级!B1663,技能效果!B:B,0))</f>
        <v>4018</v>
      </c>
      <c r="G1663" s="95">
        <f>IF(INDEX(技能效果!K:K,MATCH(B1663,技能效果!B:B,0))=0,INDEX(技能效果!I:I,MATCH(技能效果等级!B1663,技能效果!B:B,0)),INDEX(技能效果!I:I,MATCH(技能效果等级!B1663,技能效果!B:B,0))*VLOOKUP(E1663,技能数值计算!$C$19:$D$28,2,FALSE))</f>
        <v>2</v>
      </c>
      <c r="H1663" s="95">
        <f>INDEX(技能效果!J:J,MATCH(技能效果等级!B1663,技能效果!B:B,0))</f>
        <v>0</v>
      </c>
      <c r="I1663" s="97"/>
      <c r="J1663" s="97"/>
      <c r="K1663" s="97"/>
      <c r="L1663" s="97"/>
      <c r="M1663" s="97"/>
      <c r="N1663" s="96">
        <f>IF(INDEX(技能效果!L:L,MATCH(技能效果等级!B1663,技能效果!B:B,0))="","",INDEX(技能效果!L:L,MATCH(技能效果等级!B1663,技能效果!B:B,0)))</f>
        <v>122</v>
      </c>
      <c r="O1663" s="95">
        <f>IF(INDEX(技能效果!N:N,MATCH(B1663,技能效果!B:B,0))=0,INDEX(技能效果!M:M,MATCH(技能效果等级!B1663,技能效果!B:B,0)),INDEX(技能效果!M:M,MATCH(技能效果等级!B1663,技能效果!B:B,0))*VLOOKUP(E1663,技能数值计算!$C$19:$D$28,2,FALSE))</f>
        <v>0</v>
      </c>
      <c r="P1663" s="97"/>
      <c r="Q1663" s="97"/>
      <c r="R1663" s="95" t="str">
        <f>IF(INDEX(技能效果!O:O,MATCH(技能效果等级!B1663,技能效果!B:B,0))="","",INDEX(技能效果!O:O,MATCH(技能效果等级!B1663,技能效果!B:B,0)))</f>
        <v/>
      </c>
      <c r="S1663" s="97"/>
      <c r="T1663" s="97"/>
      <c r="U1663" s="97"/>
      <c r="V1663" s="96" t="str">
        <f>IF(INDEX(技能效果!AF:AF,MATCH(技能效果等级!B1663,技能效果!B:B,0))="","",INDEX(技能效果!AF:AF,MATCH(技能效果等级!B1663,技能效果!B:B,0)))</f>
        <v/>
      </c>
      <c r="W1663" s="95">
        <f t="shared" si="24"/>
        <v>157</v>
      </c>
      <c r="X1663" s="97"/>
      <c r="Y1663" s="97"/>
    </row>
    <row r="1664" spans="1:25" ht="16.5" x14ac:dyDescent="0.2">
      <c r="A1664" s="62">
        <v>1661</v>
      </c>
      <c r="B1664" s="95">
        <f>INDEX(技能效果!B:B,MATCH(技能效果等级!W1664,技能效果!AE:AE,0))</f>
        <v>130300821</v>
      </c>
      <c r="C1664" s="95" t="str">
        <f>INDEX(技能效果!C:C,MATCH(技能效果等级!B1664,技能效果!B:B,0))</f>
        <v>夏侯渊满星效果</v>
      </c>
      <c r="D1664" s="96" t="s">
        <v>873</v>
      </c>
      <c r="E1664" s="95">
        <v>7</v>
      </c>
      <c r="F1664" s="95">
        <f>INDEX(技能效果!H:H,MATCH(技能效果等级!B1664,技能效果!B:B,0))</f>
        <v>4018</v>
      </c>
      <c r="G1664" s="95">
        <f>IF(INDEX(技能效果!K:K,MATCH(B1664,技能效果!B:B,0))=0,INDEX(技能效果!I:I,MATCH(技能效果等级!B1664,技能效果!B:B,0)),INDEX(技能效果!I:I,MATCH(技能效果等级!B1664,技能效果!B:B,0))*VLOOKUP(E1664,技能数值计算!$C$19:$D$28,2,FALSE))</f>
        <v>2</v>
      </c>
      <c r="H1664" s="95">
        <f>INDEX(技能效果!J:J,MATCH(技能效果等级!B1664,技能效果!B:B,0))</f>
        <v>0</v>
      </c>
      <c r="I1664" s="97"/>
      <c r="J1664" s="97"/>
      <c r="K1664" s="97"/>
      <c r="L1664" s="97"/>
      <c r="M1664" s="97"/>
      <c r="N1664" s="96">
        <f>IF(INDEX(技能效果!L:L,MATCH(技能效果等级!B1664,技能效果!B:B,0))="","",INDEX(技能效果!L:L,MATCH(技能效果等级!B1664,技能效果!B:B,0)))</f>
        <v>122</v>
      </c>
      <c r="O1664" s="95">
        <f>IF(INDEX(技能效果!N:N,MATCH(B1664,技能效果!B:B,0))=0,INDEX(技能效果!M:M,MATCH(技能效果等级!B1664,技能效果!B:B,0)),INDEX(技能效果!M:M,MATCH(技能效果等级!B1664,技能效果!B:B,0))*VLOOKUP(E1664,技能数值计算!$C$19:$D$28,2,FALSE))</f>
        <v>0</v>
      </c>
      <c r="P1664" s="97"/>
      <c r="Q1664" s="97"/>
      <c r="R1664" s="95" t="str">
        <f>IF(INDEX(技能效果!O:O,MATCH(技能效果等级!B1664,技能效果!B:B,0))="","",INDEX(技能效果!O:O,MATCH(技能效果等级!B1664,技能效果!B:B,0)))</f>
        <v/>
      </c>
      <c r="S1664" s="97"/>
      <c r="T1664" s="97"/>
      <c r="U1664" s="97"/>
      <c r="V1664" s="96" t="str">
        <f>IF(INDEX(技能效果!AF:AF,MATCH(技能效果等级!B1664,技能效果!B:B,0))="","",INDEX(技能效果!AF:AF,MATCH(技能效果等级!B1664,技能效果!B:B,0)))</f>
        <v/>
      </c>
      <c r="W1664" s="95">
        <f t="shared" si="24"/>
        <v>157</v>
      </c>
      <c r="X1664" s="97"/>
      <c r="Y1664" s="97"/>
    </row>
    <row r="1665" spans="1:25" ht="16.5" x14ac:dyDescent="0.2">
      <c r="A1665" s="62">
        <v>1662</v>
      </c>
      <c r="B1665" s="95">
        <f>INDEX(技能效果!B:B,MATCH(技能效果等级!W1665,技能效果!AE:AE,0))</f>
        <v>130300821</v>
      </c>
      <c r="C1665" s="95" t="str">
        <f>INDEX(技能效果!C:C,MATCH(技能效果等级!B1665,技能效果!B:B,0))</f>
        <v>夏侯渊满星效果</v>
      </c>
      <c r="D1665" s="96" t="s">
        <v>873</v>
      </c>
      <c r="E1665" s="95">
        <v>8</v>
      </c>
      <c r="F1665" s="95">
        <f>INDEX(技能效果!H:H,MATCH(技能效果等级!B1665,技能效果!B:B,0))</f>
        <v>4018</v>
      </c>
      <c r="G1665" s="95">
        <f>IF(INDEX(技能效果!K:K,MATCH(B1665,技能效果!B:B,0))=0,INDEX(技能效果!I:I,MATCH(技能效果等级!B1665,技能效果!B:B,0)),INDEX(技能效果!I:I,MATCH(技能效果等级!B1665,技能效果!B:B,0))*VLOOKUP(E1665,技能数值计算!$C$19:$D$28,2,FALSE))</f>
        <v>2</v>
      </c>
      <c r="H1665" s="95">
        <f>INDEX(技能效果!J:J,MATCH(技能效果等级!B1665,技能效果!B:B,0))</f>
        <v>0</v>
      </c>
      <c r="I1665" s="97"/>
      <c r="J1665" s="97"/>
      <c r="K1665" s="97"/>
      <c r="L1665" s="97"/>
      <c r="M1665" s="97"/>
      <c r="N1665" s="96">
        <f>IF(INDEX(技能效果!L:L,MATCH(技能效果等级!B1665,技能效果!B:B,0))="","",INDEX(技能效果!L:L,MATCH(技能效果等级!B1665,技能效果!B:B,0)))</f>
        <v>122</v>
      </c>
      <c r="O1665" s="95">
        <f>IF(INDEX(技能效果!N:N,MATCH(B1665,技能效果!B:B,0))=0,INDEX(技能效果!M:M,MATCH(技能效果等级!B1665,技能效果!B:B,0)),INDEX(技能效果!M:M,MATCH(技能效果等级!B1665,技能效果!B:B,0))*VLOOKUP(E1665,技能数值计算!$C$19:$D$28,2,FALSE))</f>
        <v>0</v>
      </c>
      <c r="P1665" s="97"/>
      <c r="Q1665" s="97"/>
      <c r="R1665" s="95" t="str">
        <f>IF(INDEX(技能效果!O:O,MATCH(技能效果等级!B1665,技能效果!B:B,0))="","",INDEX(技能效果!O:O,MATCH(技能效果等级!B1665,技能效果!B:B,0)))</f>
        <v/>
      </c>
      <c r="S1665" s="97"/>
      <c r="T1665" s="97"/>
      <c r="U1665" s="97"/>
      <c r="V1665" s="96" t="str">
        <f>IF(INDEX(技能效果!AF:AF,MATCH(技能效果等级!B1665,技能效果!B:B,0))="","",INDEX(技能效果!AF:AF,MATCH(技能效果等级!B1665,技能效果!B:B,0)))</f>
        <v/>
      </c>
      <c r="W1665" s="95">
        <f t="shared" si="24"/>
        <v>157</v>
      </c>
      <c r="X1665" s="97"/>
      <c r="Y1665" s="97"/>
    </row>
    <row r="1666" spans="1:25" ht="16.5" x14ac:dyDescent="0.2">
      <c r="A1666" s="62">
        <v>1663</v>
      </c>
      <c r="B1666" s="95">
        <f>INDEX(技能效果!B:B,MATCH(技能效果等级!W1666,技能效果!AE:AE,0))</f>
        <v>130300821</v>
      </c>
      <c r="C1666" s="95" t="str">
        <f>INDEX(技能效果!C:C,MATCH(技能效果等级!B1666,技能效果!B:B,0))</f>
        <v>夏侯渊满星效果</v>
      </c>
      <c r="D1666" s="96" t="s">
        <v>873</v>
      </c>
      <c r="E1666" s="95">
        <v>9</v>
      </c>
      <c r="F1666" s="95">
        <f>INDEX(技能效果!H:H,MATCH(技能效果等级!B1666,技能效果!B:B,0))</f>
        <v>4018</v>
      </c>
      <c r="G1666" s="95">
        <f>IF(INDEX(技能效果!K:K,MATCH(B1666,技能效果!B:B,0))=0,INDEX(技能效果!I:I,MATCH(技能效果等级!B1666,技能效果!B:B,0)),INDEX(技能效果!I:I,MATCH(技能效果等级!B1666,技能效果!B:B,0))*VLOOKUP(E1666,技能数值计算!$C$19:$D$28,2,FALSE))</f>
        <v>2</v>
      </c>
      <c r="H1666" s="95">
        <f>INDEX(技能效果!J:J,MATCH(技能效果等级!B1666,技能效果!B:B,0))</f>
        <v>0</v>
      </c>
      <c r="I1666" s="97"/>
      <c r="J1666" s="97"/>
      <c r="K1666" s="97"/>
      <c r="L1666" s="97"/>
      <c r="M1666" s="97"/>
      <c r="N1666" s="96">
        <f>IF(INDEX(技能效果!L:L,MATCH(技能效果等级!B1666,技能效果!B:B,0))="","",INDEX(技能效果!L:L,MATCH(技能效果等级!B1666,技能效果!B:B,0)))</f>
        <v>122</v>
      </c>
      <c r="O1666" s="95">
        <f>IF(INDEX(技能效果!N:N,MATCH(B1666,技能效果!B:B,0))=0,INDEX(技能效果!M:M,MATCH(技能效果等级!B1666,技能效果!B:B,0)),INDEX(技能效果!M:M,MATCH(技能效果等级!B1666,技能效果!B:B,0))*VLOOKUP(E1666,技能数值计算!$C$19:$D$28,2,FALSE))</f>
        <v>0</v>
      </c>
      <c r="P1666" s="97"/>
      <c r="Q1666" s="97"/>
      <c r="R1666" s="95" t="str">
        <f>IF(INDEX(技能效果!O:O,MATCH(技能效果等级!B1666,技能效果!B:B,0))="","",INDEX(技能效果!O:O,MATCH(技能效果等级!B1666,技能效果!B:B,0)))</f>
        <v/>
      </c>
      <c r="S1666" s="97"/>
      <c r="T1666" s="97"/>
      <c r="U1666" s="97"/>
      <c r="V1666" s="96" t="str">
        <f>IF(INDEX(技能效果!AF:AF,MATCH(技能效果等级!B1666,技能效果!B:B,0))="","",INDEX(技能效果!AF:AF,MATCH(技能效果等级!B1666,技能效果!B:B,0)))</f>
        <v/>
      </c>
      <c r="W1666" s="95">
        <f t="shared" si="24"/>
        <v>157</v>
      </c>
      <c r="X1666" s="97"/>
      <c r="Y1666" s="97"/>
    </row>
    <row r="1667" spans="1:25" ht="16.5" x14ac:dyDescent="0.2">
      <c r="A1667" s="62">
        <v>1664</v>
      </c>
      <c r="B1667" s="95">
        <f>INDEX(技能效果!B:B,MATCH(技能效果等级!W1667,技能效果!AE:AE,0))</f>
        <v>130300821</v>
      </c>
      <c r="C1667" s="95" t="str">
        <f>INDEX(技能效果!C:C,MATCH(技能效果等级!B1667,技能效果!B:B,0))</f>
        <v>夏侯渊满星效果</v>
      </c>
      <c r="D1667" s="96" t="s">
        <v>873</v>
      </c>
      <c r="E1667" s="95">
        <v>10</v>
      </c>
      <c r="F1667" s="95">
        <f>INDEX(技能效果!H:H,MATCH(技能效果等级!B1667,技能效果!B:B,0))</f>
        <v>4018</v>
      </c>
      <c r="G1667" s="95">
        <f>IF(INDEX(技能效果!K:K,MATCH(B1667,技能效果!B:B,0))=0,INDEX(技能效果!I:I,MATCH(技能效果等级!B1667,技能效果!B:B,0)),INDEX(技能效果!I:I,MATCH(技能效果等级!B1667,技能效果!B:B,0))*VLOOKUP(E1667,技能数值计算!$C$19:$D$28,2,FALSE))</f>
        <v>2</v>
      </c>
      <c r="H1667" s="95">
        <f>INDEX(技能效果!J:J,MATCH(技能效果等级!B1667,技能效果!B:B,0))</f>
        <v>0</v>
      </c>
      <c r="I1667" s="97"/>
      <c r="J1667" s="97"/>
      <c r="K1667" s="97"/>
      <c r="L1667" s="97"/>
      <c r="M1667" s="97"/>
      <c r="N1667" s="96">
        <f>IF(INDEX(技能效果!L:L,MATCH(技能效果等级!B1667,技能效果!B:B,0))="","",INDEX(技能效果!L:L,MATCH(技能效果等级!B1667,技能效果!B:B,0)))</f>
        <v>122</v>
      </c>
      <c r="O1667" s="95">
        <f>IF(INDEX(技能效果!N:N,MATCH(B1667,技能效果!B:B,0))=0,INDEX(技能效果!M:M,MATCH(技能效果等级!B1667,技能效果!B:B,0)),INDEX(技能效果!M:M,MATCH(技能效果等级!B1667,技能效果!B:B,0))*VLOOKUP(E1667,技能数值计算!$C$19:$D$28,2,FALSE))</f>
        <v>0</v>
      </c>
      <c r="P1667" s="97"/>
      <c r="Q1667" s="97"/>
      <c r="R1667" s="95" t="str">
        <f>IF(INDEX(技能效果!O:O,MATCH(技能效果等级!B1667,技能效果!B:B,0))="","",INDEX(技能效果!O:O,MATCH(技能效果等级!B1667,技能效果!B:B,0)))</f>
        <v/>
      </c>
      <c r="S1667" s="97"/>
      <c r="T1667" s="97"/>
      <c r="U1667" s="97"/>
      <c r="V1667" s="96" t="str">
        <f>IF(INDEX(技能效果!AF:AF,MATCH(技能效果等级!B1667,技能效果!B:B,0))="","",INDEX(技能效果!AF:AF,MATCH(技能效果等级!B1667,技能效果!B:B,0)))</f>
        <v/>
      </c>
      <c r="W1667" s="95">
        <f t="shared" si="24"/>
        <v>157</v>
      </c>
      <c r="X1667" s="97"/>
      <c r="Y1667" s="97"/>
    </row>
    <row r="1668" spans="1:25" ht="16.5" x14ac:dyDescent="0.2">
      <c r="A1668" s="62">
        <v>1665</v>
      </c>
      <c r="B1668" s="95">
        <f>INDEX(技能效果!B:B,MATCH(技能效果等级!W1668,技能效果!AE:AE,0))</f>
        <v>130300901</v>
      </c>
      <c r="C1668" s="95" t="str">
        <f>INDEX(技能效果!C:C,MATCH(技能效果等级!B1668,技能效果!B:B,0))</f>
        <v>徐晃技能护盾</v>
      </c>
      <c r="D1668" s="96" t="s">
        <v>873</v>
      </c>
      <c r="E1668" s="95">
        <v>1</v>
      </c>
      <c r="F1668" s="95">
        <f>INDEX(技能效果!H:H,MATCH(技能效果等级!B1668,技能效果!B:B,0))</f>
        <v>4005</v>
      </c>
      <c r="G1668" s="95">
        <f>IF(INDEX(技能效果!K:K,MATCH(B1668,技能效果!B:B,0))=0,INDEX(技能效果!I:I,MATCH(技能效果等级!B1668,技能效果!B:B,0)),INDEX(技能效果!I:I,MATCH(技能效果等级!B1668,技能效果!B:B,0))*VLOOKUP(E1668,技能数值计算!$C$19:$D$28,2,FALSE))</f>
        <v>1.25</v>
      </c>
      <c r="H1668" s="95">
        <f>INDEX(技能效果!J:J,MATCH(技能效果等级!B1668,技能效果!B:B,0))</f>
        <v>0</v>
      </c>
      <c r="I1668" s="97"/>
      <c r="J1668" s="97"/>
      <c r="K1668" s="97"/>
      <c r="L1668" s="97"/>
      <c r="M1668" s="97"/>
      <c r="N1668" s="96" t="str">
        <f>IF(INDEX(技能效果!L:L,MATCH(技能效果等级!B1668,技能效果!B:B,0))="","",INDEX(技能效果!L:L,MATCH(技能效果等级!B1668,技能效果!B:B,0)))</f>
        <v/>
      </c>
      <c r="O1668" s="95">
        <f>IF(INDEX(技能效果!N:N,MATCH(B1668,技能效果!B:B,0))=0,INDEX(技能效果!M:M,MATCH(技能效果等级!B1668,技能效果!B:B,0)),INDEX(技能效果!M:M,MATCH(技能效果等级!B1668,技能效果!B:B,0))*VLOOKUP(E1668,技能数值计算!$C$19:$D$28,2,FALSE))</f>
        <v>0</v>
      </c>
      <c r="P1668" s="97"/>
      <c r="Q1668" s="97"/>
      <c r="R1668" s="95" t="str">
        <f>IF(INDEX(技能效果!O:O,MATCH(技能效果等级!B1668,技能效果!B:B,0))="","",INDEX(技能效果!O:O,MATCH(技能效果等级!B1668,技能效果!B:B,0)))</f>
        <v/>
      </c>
      <c r="S1668" s="97"/>
      <c r="T1668" s="97"/>
      <c r="U1668" s="97"/>
      <c r="V1668" s="96" t="str">
        <f>IF(INDEX(技能效果!AF:AF,MATCH(技能效果等级!B1668,技能效果!B:B,0))="","",INDEX(技能效果!AF:AF,MATCH(技能效果等级!B1668,技能效果!B:B,0)))</f>
        <v/>
      </c>
      <c r="W1668" s="95">
        <f t="shared" si="24"/>
        <v>158</v>
      </c>
      <c r="X1668" s="97"/>
      <c r="Y1668" s="97"/>
    </row>
    <row r="1669" spans="1:25" ht="16.5" x14ac:dyDescent="0.2">
      <c r="A1669" s="62">
        <v>1666</v>
      </c>
      <c r="B1669" s="95">
        <f>INDEX(技能效果!B:B,MATCH(技能效果等级!W1669,技能效果!AE:AE,0))</f>
        <v>130300901</v>
      </c>
      <c r="C1669" s="95" t="str">
        <f>INDEX(技能效果!C:C,MATCH(技能效果等级!B1669,技能效果!B:B,0))</f>
        <v>徐晃技能护盾</v>
      </c>
      <c r="D1669" s="96" t="s">
        <v>873</v>
      </c>
      <c r="E1669" s="95">
        <v>2</v>
      </c>
      <c r="F1669" s="95">
        <f>INDEX(技能效果!H:H,MATCH(技能效果等级!B1669,技能效果!B:B,0))</f>
        <v>4005</v>
      </c>
      <c r="G1669" s="95">
        <f>IF(INDEX(技能效果!K:K,MATCH(B1669,技能效果!B:B,0))=0,INDEX(技能效果!I:I,MATCH(技能效果等级!B1669,技能效果!B:B,0)),INDEX(技能效果!I:I,MATCH(技能效果等级!B1669,技能效果!B:B,0))*VLOOKUP(E1669,技能数值计算!$C$19:$D$28,2,FALSE))</f>
        <v>1.35</v>
      </c>
      <c r="H1669" s="95">
        <f>INDEX(技能效果!J:J,MATCH(技能效果等级!B1669,技能效果!B:B,0))</f>
        <v>0</v>
      </c>
      <c r="I1669" s="97"/>
      <c r="J1669" s="97"/>
      <c r="K1669" s="97"/>
      <c r="L1669" s="97"/>
      <c r="M1669" s="97"/>
      <c r="N1669" s="96" t="str">
        <f>IF(INDEX(技能效果!L:L,MATCH(技能效果等级!B1669,技能效果!B:B,0))="","",INDEX(技能效果!L:L,MATCH(技能效果等级!B1669,技能效果!B:B,0)))</f>
        <v/>
      </c>
      <c r="O1669" s="95">
        <f>IF(INDEX(技能效果!N:N,MATCH(B1669,技能效果!B:B,0))=0,INDEX(技能效果!M:M,MATCH(技能效果等级!B1669,技能效果!B:B,0)),INDEX(技能效果!M:M,MATCH(技能效果等级!B1669,技能效果!B:B,0))*VLOOKUP(E1669,技能数值计算!$C$19:$D$28,2,FALSE))</f>
        <v>0</v>
      </c>
      <c r="P1669" s="97"/>
      <c r="Q1669" s="97"/>
      <c r="R1669" s="95" t="str">
        <f>IF(INDEX(技能效果!O:O,MATCH(技能效果等级!B1669,技能效果!B:B,0))="","",INDEX(技能效果!O:O,MATCH(技能效果等级!B1669,技能效果!B:B,0)))</f>
        <v/>
      </c>
      <c r="S1669" s="97"/>
      <c r="T1669" s="97"/>
      <c r="U1669" s="97"/>
      <c r="V1669" s="96" t="str">
        <f>IF(INDEX(技能效果!AF:AF,MATCH(技能效果等级!B1669,技能效果!B:B,0))="","",INDEX(技能效果!AF:AF,MATCH(技能效果等级!B1669,技能效果!B:B,0)))</f>
        <v/>
      </c>
      <c r="W1669" s="95">
        <f t="shared" si="24"/>
        <v>158</v>
      </c>
      <c r="X1669" s="97"/>
      <c r="Y1669" s="97"/>
    </row>
    <row r="1670" spans="1:25" ht="16.5" x14ac:dyDescent="0.2">
      <c r="A1670" s="62">
        <v>1667</v>
      </c>
      <c r="B1670" s="95">
        <f>INDEX(技能效果!B:B,MATCH(技能效果等级!W1670,技能效果!AE:AE,0))</f>
        <v>130300901</v>
      </c>
      <c r="C1670" s="95" t="str">
        <f>INDEX(技能效果!C:C,MATCH(技能效果等级!B1670,技能效果!B:B,0))</f>
        <v>徐晃技能护盾</v>
      </c>
      <c r="D1670" s="96" t="s">
        <v>873</v>
      </c>
      <c r="E1670" s="95">
        <v>3</v>
      </c>
      <c r="F1670" s="95">
        <f>INDEX(技能效果!H:H,MATCH(技能效果等级!B1670,技能效果!B:B,0))</f>
        <v>4005</v>
      </c>
      <c r="G1670" s="95">
        <f>IF(INDEX(技能效果!K:K,MATCH(B1670,技能效果!B:B,0))=0,INDEX(技能效果!I:I,MATCH(技能效果等级!B1670,技能效果!B:B,0)),INDEX(技能效果!I:I,MATCH(技能效果等级!B1670,技能效果!B:B,0))*VLOOKUP(E1670,技能数值计算!$C$19:$D$28,2,FALSE))</f>
        <v>1.45</v>
      </c>
      <c r="H1670" s="95">
        <f>INDEX(技能效果!J:J,MATCH(技能效果等级!B1670,技能效果!B:B,0))</f>
        <v>0</v>
      </c>
      <c r="I1670" s="97"/>
      <c r="J1670" s="97"/>
      <c r="K1670" s="97"/>
      <c r="L1670" s="97"/>
      <c r="M1670" s="97"/>
      <c r="N1670" s="96" t="str">
        <f>IF(INDEX(技能效果!L:L,MATCH(技能效果等级!B1670,技能效果!B:B,0))="","",INDEX(技能效果!L:L,MATCH(技能效果等级!B1670,技能效果!B:B,0)))</f>
        <v/>
      </c>
      <c r="O1670" s="95">
        <f>IF(INDEX(技能效果!N:N,MATCH(B1670,技能效果!B:B,0))=0,INDEX(技能效果!M:M,MATCH(技能效果等级!B1670,技能效果!B:B,0)),INDEX(技能效果!M:M,MATCH(技能效果等级!B1670,技能效果!B:B,0))*VLOOKUP(E1670,技能数值计算!$C$19:$D$28,2,FALSE))</f>
        <v>0</v>
      </c>
      <c r="P1670" s="97"/>
      <c r="Q1670" s="97"/>
      <c r="R1670" s="95" t="str">
        <f>IF(INDEX(技能效果!O:O,MATCH(技能效果等级!B1670,技能效果!B:B,0))="","",INDEX(技能效果!O:O,MATCH(技能效果等级!B1670,技能效果!B:B,0)))</f>
        <v/>
      </c>
      <c r="S1670" s="97"/>
      <c r="T1670" s="97"/>
      <c r="U1670" s="97"/>
      <c r="V1670" s="96" t="str">
        <f>IF(INDEX(技能效果!AF:AF,MATCH(技能效果等级!B1670,技能效果!B:B,0))="","",INDEX(技能效果!AF:AF,MATCH(技能效果等级!B1670,技能效果!B:B,0)))</f>
        <v/>
      </c>
      <c r="W1670" s="95">
        <f t="shared" si="24"/>
        <v>158</v>
      </c>
      <c r="X1670" s="97"/>
      <c r="Y1670" s="97"/>
    </row>
    <row r="1671" spans="1:25" ht="16.5" x14ac:dyDescent="0.2">
      <c r="A1671" s="62">
        <v>1668</v>
      </c>
      <c r="B1671" s="95">
        <f>INDEX(技能效果!B:B,MATCH(技能效果等级!W1671,技能效果!AE:AE,0))</f>
        <v>130300901</v>
      </c>
      <c r="C1671" s="95" t="str">
        <f>INDEX(技能效果!C:C,MATCH(技能效果等级!B1671,技能效果!B:B,0))</f>
        <v>徐晃技能护盾</v>
      </c>
      <c r="D1671" s="96" t="s">
        <v>873</v>
      </c>
      <c r="E1671" s="95">
        <v>4</v>
      </c>
      <c r="F1671" s="95">
        <f>INDEX(技能效果!H:H,MATCH(技能效果等级!B1671,技能效果!B:B,0))</f>
        <v>4005</v>
      </c>
      <c r="G1671" s="95">
        <f>IF(INDEX(技能效果!K:K,MATCH(B1671,技能效果!B:B,0))=0,INDEX(技能效果!I:I,MATCH(技能效果等级!B1671,技能效果!B:B,0)),INDEX(技能效果!I:I,MATCH(技能效果等级!B1671,技能效果!B:B,0))*VLOOKUP(E1671,技能数值计算!$C$19:$D$28,2,FALSE))</f>
        <v>1.55</v>
      </c>
      <c r="H1671" s="95">
        <f>INDEX(技能效果!J:J,MATCH(技能效果等级!B1671,技能效果!B:B,0))</f>
        <v>0</v>
      </c>
      <c r="I1671" s="97"/>
      <c r="J1671" s="97"/>
      <c r="K1671" s="97"/>
      <c r="L1671" s="97"/>
      <c r="M1671" s="97"/>
      <c r="N1671" s="96" t="str">
        <f>IF(INDEX(技能效果!L:L,MATCH(技能效果等级!B1671,技能效果!B:B,0))="","",INDEX(技能效果!L:L,MATCH(技能效果等级!B1671,技能效果!B:B,0)))</f>
        <v/>
      </c>
      <c r="O1671" s="95">
        <f>IF(INDEX(技能效果!N:N,MATCH(B1671,技能效果!B:B,0))=0,INDEX(技能效果!M:M,MATCH(技能效果等级!B1671,技能效果!B:B,0)),INDEX(技能效果!M:M,MATCH(技能效果等级!B1671,技能效果!B:B,0))*VLOOKUP(E1671,技能数值计算!$C$19:$D$28,2,FALSE))</f>
        <v>0</v>
      </c>
      <c r="P1671" s="97"/>
      <c r="Q1671" s="97"/>
      <c r="R1671" s="95" t="str">
        <f>IF(INDEX(技能效果!O:O,MATCH(技能效果等级!B1671,技能效果!B:B,0))="","",INDEX(技能效果!O:O,MATCH(技能效果等级!B1671,技能效果!B:B,0)))</f>
        <v/>
      </c>
      <c r="S1671" s="97"/>
      <c r="T1671" s="97"/>
      <c r="U1671" s="97"/>
      <c r="V1671" s="96" t="str">
        <f>IF(INDEX(技能效果!AF:AF,MATCH(技能效果等级!B1671,技能效果!B:B,0))="","",INDEX(技能效果!AF:AF,MATCH(技能效果等级!B1671,技能效果!B:B,0)))</f>
        <v/>
      </c>
      <c r="W1671" s="95">
        <f t="shared" si="24"/>
        <v>158</v>
      </c>
      <c r="X1671" s="97"/>
      <c r="Y1671" s="97"/>
    </row>
    <row r="1672" spans="1:25" ht="16.5" x14ac:dyDescent="0.2">
      <c r="A1672" s="62">
        <v>1669</v>
      </c>
      <c r="B1672" s="95">
        <f>INDEX(技能效果!B:B,MATCH(技能效果等级!W1672,技能效果!AE:AE,0))</f>
        <v>130300901</v>
      </c>
      <c r="C1672" s="95" t="str">
        <f>INDEX(技能效果!C:C,MATCH(技能效果等级!B1672,技能效果!B:B,0))</f>
        <v>徐晃技能护盾</v>
      </c>
      <c r="D1672" s="96" t="s">
        <v>873</v>
      </c>
      <c r="E1672" s="95">
        <v>5</v>
      </c>
      <c r="F1672" s="95">
        <f>INDEX(技能效果!H:H,MATCH(技能效果等级!B1672,技能效果!B:B,0))</f>
        <v>4005</v>
      </c>
      <c r="G1672" s="95">
        <f>IF(INDEX(技能效果!K:K,MATCH(B1672,技能效果!B:B,0))=0,INDEX(技能效果!I:I,MATCH(技能效果等级!B1672,技能效果!B:B,0)),INDEX(技能效果!I:I,MATCH(技能效果等级!B1672,技能效果!B:B,0))*VLOOKUP(E1672,技能数值计算!$C$19:$D$28,2,FALSE))</f>
        <v>1.6500000000000001</v>
      </c>
      <c r="H1672" s="95">
        <f>INDEX(技能效果!J:J,MATCH(技能效果等级!B1672,技能效果!B:B,0))</f>
        <v>0</v>
      </c>
      <c r="I1672" s="97"/>
      <c r="J1672" s="97"/>
      <c r="K1672" s="97"/>
      <c r="L1672" s="97"/>
      <c r="M1672" s="97"/>
      <c r="N1672" s="96" t="str">
        <f>IF(INDEX(技能效果!L:L,MATCH(技能效果等级!B1672,技能效果!B:B,0))="","",INDEX(技能效果!L:L,MATCH(技能效果等级!B1672,技能效果!B:B,0)))</f>
        <v/>
      </c>
      <c r="O1672" s="95">
        <f>IF(INDEX(技能效果!N:N,MATCH(B1672,技能效果!B:B,0))=0,INDEX(技能效果!M:M,MATCH(技能效果等级!B1672,技能效果!B:B,0)),INDEX(技能效果!M:M,MATCH(技能效果等级!B1672,技能效果!B:B,0))*VLOOKUP(E1672,技能数值计算!$C$19:$D$28,2,FALSE))</f>
        <v>0</v>
      </c>
      <c r="P1672" s="97"/>
      <c r="Q1672" s="97"/>
      <c r="R1672" s="95" t="str">
        <f>IF(INDEX(技能效果!O:O,MATCH(技能效果等级!B1672,技能效果!B:B,0))="","",INDEX(技能效果!O:O,MATCH(技能效果等级!B1672,技能效果!B:B,0)))</f>
        <v/>
      </c>
      <c r="S1672" s="97"/>
      <c r="T1672" s="97"/>
      <c r="U1672" s="97"/>
      <c r="V1672" s="96" t="str">
        <f>IF(INDEX(技能效果!AF:AF,MATCH(技能效果等级!B1672,技能效果!B:B,0))="","",INDEX(技能效果!AF:AF,MATCH(技能效果等级!B1672,技能效果!B:B,0)))</f>
        <v/>
      </c>
      <c r="W1672" s="95">
        <f t="shared" si="24"/>
        <v>158</v>
      </c>
      <c r="X1672" s="97"/>
      <c r="Y1672" s="97"/>
    </row>
    <row r="1673" spans="1:25" ht="16.5" x14ac:dyDescent="0.2">
      <c r="A1673" s="62">
        <v>1670</v>
      </c>
      <c r="B1673" s="95">
        <f>INDEX(技能效果!B:B,MATCH(技能效果等级!W1673,技能效果!AE:AE,0))</f>
        <v>130300901</v>
      </c>
      <c r="C1673" s="95" t="str">
        <f>INDEX(技能效果!C:C,MATCH(技能效果等级!B1673,技能效果!B:B,0))</f>
        <v>徐晃技能护盾</v>
      </c>
      <c r="D1673" s="96" t="s">
        <v>873</v>
      </c>
      <c r="E1673" s="95">
        <v>6</v>
      </c>
      <c r="F1673" s="95">
        <f>INDEX(技能效果!H:H,MATCH(技能效果等级!B1673,技能效果!B:B,0))</f>
        <v>4005</v>
      </c>
      <c r="G1673" s="95">
        <f>IF(INDEX(技能效果!K:K,MATCH(B1673,技能效果!B:B,0))=0,INDEX(技能效果!I:I,MATCH(技能效果等级!B1673,技能效果!B:B,0)),INDEX(技能效果!I:I,MATCH(技能效果等级!B1673,技能效果!B:B,0))*VLOOKUP(E1673,技能数值计算!$C$19:$D$28,2,FALSE))</f>
        <v>1.7999999999999998</v>
      </c>
      <c r="H1673" s="95">
        <f>INDEX(技能效果!J:J,MATCH(技能效果等级!B1673,技能效果!B:B,0))</f>
        <v>0</v>
      </c>
      <c r="I1673" s="97"/>
      <c r="J1673" s="97"/>
      <c r="K1673" s="97"/>
      <c r="L1673" s="97"/>
      <c r="M1673" s="97"/>
      <c r="N1673" s="96" t="str">
        <f>IF(INDEX(技能效果!L:L,MATCH(技能效果等级!B1673,技能效果!B:B,0))="","",INDEX(技能效果!L:L,MATCH(技能效果等级!B1673,技能效果!B:B,0)))</f>
        <v/>
      </c>
      <c r="O1673" s="95">
        <f>IF(INDEX(技能效果!N:N,MATCH(B1673,技能效果!B:B,0))=0,INDEX(技能效果!M:M,MATCH(技能效果等级!B1673,技能效果!B:B,0)),INDEX(技能效果!M:M,MATCH(技能效果等级!B1673,技能效果!B:B,0))*VLOOKUP(E1673,技能数值计算!$C$19:$D$28,2,FALSE))</f>
        <v>0</v>
      </c>
      <c r="P1673" s="97"/>
      <c r="Q1673" s="97"/>
      <c r="R1673" s="95" t="str">
        <f>IF(INDEX(技能效果!O:O,MATCH(技能效果等级!B1673,技能效果!B:B,0))="","",INDEX(技能效果!O:O,MATCH(技能效果等级!B1673,技能效果!B:B,0)))</f>
        <v/>
      </c>
      <c r="S1673" s="97"/>
      <c r="T1673" s="97"/>
      <c r="U1673" s="97"/>
      <c r="V1673" s="96" t="str">
        <f>IF(INDEX(技能效果!AF:AF,MATCH(技能效果等级!B1673,技能效果!B:B,0))="","",INDEX(技能效果!AF:AF,MATCH(技能效果等级!B1673,技能效果!B:B,0)))</f>
        <v/>
      </c>
      <c r="W1673" s="95">
        <f t="shared" si="24"/>
        <v>158</v>
      </c>
      <c r="X1673" s="97"/>
      <c r="Y1673" s="97"/>
    </row>
    <row r="1674" spans="1:25" ht="16.5" x14ac:dyDescent="0.2">
      <c r="A1674" s="62">
        <v>1671</v>
      </c>
      <c r="B1674" s="95">
        <f>INDEX(技能效果!B:B,MATCH(技能效果等级!W1674,技能效果!AE:AE,0))</f>
        <v>130300901</v>
      </c>
      <c r="C1674" s="95" t="str">
        <f>INDEX(技能效果!C:C,MATCH(技能效果等级!B1674,技能效果!B:B,0))</f>
        <v>徐晃技能护盾</v>
      </c>
      <c r="D1674" s="96" t="s">
        <v>873</v>
      </c>
      <c r="E1674" s="95">
        <v>7</v>
      </c>
      <c r="F1674" s="95">
        <f>INDEX(技能效果!H:H,MATCH(技能效果等级!B1674,技能效果!B:B,0))</f>
        <v>4005</v>
      </c>
      <c r="G1674" s="95">
        <f>IF(INDEX(技能效果!K:K,MATCH(B1674,技能效果!B:B,0))=0,INDEX(技能效果!I:I,MATCH(技能效果等级!B1674,技能效果!B:B,0)),INDEX(技能效果!I:I,MATCH(技能效果等级!B1674,技能效果!B:B,0))*VLOOKUP(E1674,技能数值计算!$C$19:$D$28,2,FALSE))</f>
        <v>1.9500000000000002</v>
      </c>
      <c r="H1674" s="95">
        <f>INDEX(技能效果!J:J,MATCH(技能效果等级!B1674,技能效果!B:B,0))</f>
        <v>0</v>
      </c>
      <c r="I1674" s="97"/>
      <c r="J1674" s="97"/>
      <c r="K1674" s="97"/>
      <c r="L1674" s="97"/>
      <c r="M1674" s="97"/>
      <c r="N1674" s="96" t="str">
        <f>IF(INDEX(技能效果!L:L,MATCH(技能效果等级!B1674,技能效果!B:B,0))="","",INDEX(技能效果!L:L,MATCH(技能效果等级!B1674,技能效果!B:B,0)))</f>
        <v/>
      </c>
      <c r="O1674" s="95">
        <f>IF(INDEX(技能效果!N:N,MATCH(B1674,技能效果!B:B,0))=0,INDEX(技能效果!M:M,MATCH(技能效果等级!B1674,技能效果!B:B,0)),INDEX(技能效果!M:M,MATCH(技能效果等级!B1674,技能效果!B:B,0))*VLOOKUP(E1674,技能数值计算!$C$19:$D$28,2,FALSE))</f>
        <v>0</v>
      </c>
      <c r="P1674" s="97"/>
      <c r="Q1674" s="97"/>
      <c r="R1674" s="95" t="str">
        <f>IF(INDEX(技能效果!O:O,MATCH(技能效果等级!B1674,技能效果!B:B,0))="","",INDEX(技能效果!O:O,MATCH(技能效果等级!B1674,技能效果!B:B,0)))</f>
        <v/>
      </c>
      <c r="S1674" s="97"/>
      <c r="T1674" s="97"/>
      <c r="U1674" s="97"/>
      <c r="V1674" s="96" t="str">
        <f>IF(INDEX(技能效果!AF:AF,MATCH(技能效果等级!B1674,技能效果!B:B,0))="","",INDEX(技能效果!AF:AF,MATCH(技能效果等级!B1674,技能效果!B:B,0)))</f>
        <v/>
      </c>
      <c r="W1674" s="95">
        <f t="shared" si="24"/>
        <v>158</v>
      </c>
      <c r="X1674" s="97"/>
      <c r="Y1674" s="97"/>
    </row>
    <row r="1675" spans="1:25" ht="16.5" x14ac:dyDescent="0.2">
      <c r="A1675" s="62">
        <v>1672</v>
      </c>
      <c r="B1675" s="95">
        <f>INDEX(技能效果!B:B,MATCH(技能效果等级!W1675,技能效果!AE:AE,0))</f>
        <v>130300901</v>
      </c>
      <c r="C1675" s="95" t="str">
        <f>INDEX(技能效果!C:C,MATCH(技能效果等级!B1675,技能效果!B:B,0))</f>
        <v>徐晃技能护盾</v>
      </c>
      <c r="D1675" s="96" t="s">
        <v>873</v>
      </c>
      <c r="E1675" s="95">
        <v>8</v>
      </c>
      <c r="F1675" s="95">
        <f>INDEX(技能效果!H:H,MATCH(技能效果等级!B1675,技能效果!B:B,0))</f>
        <v>4005</v>
      </c>
      <c r="G1675" s="95">
        <f>IF(INDEX(技能效果!K:K,MATCH(B1675,技能效果!B:B,0))=0,INDEX(技能效果!I:I,MATCH(技能效果等级!B1675,技能效果!B:B,0)),INDEX(技能效果!I:I,MATCH(技能效果等级!B1675,技能效果!B:B,0))*VLOOKUP(E1675,技能数值计算!$C$19:$D$28,2,FALSE))</f>
        <v>2.1</v>
      </c>
      <c r="H1675" s="95">
        <f>INDEX(技能效果!J:J,MATCH(技能效果等级!B1675,技能效果!B:B,0))</f>
        <v>0</v>
      </c>
      <c r="I1675" s="97"/>
      <c r="J1675" s="97"/>
      <c r="K1675" s="97"/>
      <c r="L1675" s="97"/>
      <c r="M1675" s="97"/>
      <c r="N1675" s="96" t="str">
        <f>IF(INDEX(技能效果!L:L,MATCH(技能效果等级!B1675,技能效果!B:B,0))="","",INDEX(技能效果!L:L,MATCH(技能效果等级!B1675,技能效果!B:B,0)))</f>
        <v/>
      </c>
      <c r="O1675" s="95">
        <f>IF(INDEX(技能效果!N:N,MATCH(B1675,技能效果!B:B,0))=0,INDEX(技能效果!M:M,MATCH(技能效果等级!B1675,技能效果!B:B,0)),INDEX(技能效果!M:M,MATCH(技能效果等级!B1675,技能效果!B:B,0))*VLOOKUP(E1675,技能数值计算!$C$19:$D$28,2,FALSE))</f>
        <v>0</v>
      </c>
      <c r="P1675" s="97"/>
      <c r="Q1675" s="97"/>
      <c r="R1675" s="95" t="str">
        <f>IF(INDEX(技能效果!O:O,MATCH(技能效果等级!B1675,技能效果!B:B,0))="","",INDEX(技能效果!O:O,MATCH(技能效果等级!B1675,技能效果!B:B,0)))</f>
        <v/>
      </c>
      <c r="S1675" s="97"/>
      <c r="T1675" s="97"/>
      <c r="U1675" s="97"/>
      <c r="V1675" s="96" t="str">
        <f>IF(INDEX(技能效果!AF:AF,MATCH(技能效果等级!B1675,技能效果!B:B,0))="","",INDEX(技能效果!AF:AF,MATCH(技能效果等级!B1675,技能效果!B:B,0)))</f>
        <v/>
      </c>
      <c r="W1675" s="95">
        <f t="shared" si="24"/>
        <v>158</v>
      </c>
      <c r="X1675" s="97"/>
      <c r="Y1675" s="97"/>
    </row>
    <row r="1676" spans="1:25" ht="16.5" x14ac:dyDescent="0.2">
      <c r="A1676" s="62">
        <v>1673</v>
      </c>
      <c r="B1676" s="95">
        <f>INDEX(技能效果!B:B,MATCH(技能效果等级!W1676,技能效果!AE:AE,0))</f>
        <v>130300901</v>
      </c>
      <c r="C1676" s="95" t="str">
        <f>INDEX(技能效果!C:C,MATCH(技能效果等级!B1676,技能效果!B:B,0))</f>
        <v>徐晃技能护盾</v>
      </c>
      <c r="D1676" s="96" t="s">
        <v>873</v>
      </c>
      <c r="E1676" s="95">
        <v>9</v>
      </c>
      <c r="F1676" s="95">
        <f>INDEX(技能效果!H:H,MATCH(技能效果等级!B1676,技能效果!B:B,0))</f>
        <v>4005</v>
      </c>
      <c r="G1676" s="95">
        <f>IF(INDEX(技能效果!K:K,MATCH(B1676,技能效果!B:B,0))=0,INDEX(技能效果!I:I,MATCH(技能效果等级!B1676,技能效果!B:B,0)),INDEX(技能效果!I:I,MATCH(技能效果等级!B1676,技能效果!B:B,0))*VLOOKUP(E1676,技能数值计算!$C$19:$D$28,2,FALSE))</f>
        <v>2.3000000000000003</v>
      </c>
      <c r="H1676" s="95">
        <f>INDEX(技能效果!J:J,MATCH(技能效果等级!B1676,技能效果!B:B,0))</f>
        <v>0</v>
      </c>
      <c r="I1676" s="97"/>
      <c r="J1676" s="97"/>
      <c r="K1676" s="97"/>
      <c r="L1676" s="97"/>
      <c r="M1676" s="97"/>
      <c r="N1676" s="96" t="str">
        <f>IF(INDEX(技能效果!L:L,MATCH(技能效果等级!B1676,技能效果!B:B,0))="","",INDEX(技能效果!L:L,MATCH(技能效果等级!B1676,技能效果!B:B,0)))</f>
        <v/>
      </c>
      <c r="O1676" s="95">
        <f>IF(INDEX(技能效果!N:N,MATCH(B1676,技能效果!B:B,0))=0,INDEX(技能效果!M:M,MATCH(技能效果等级!B1676,技能效果!B:B,0)),INDEX(技能效果!M:M,MATCH(技能效果等级!B1676,技能效果!B:B,0))*VLOOKUP(E1676,技能数值计算!$C$19:$D$28,2,FALSE))</f>
        <v>0</v>
      </c>
      <c r="P1676" s="97"/>
      <c r="Q1676" s="97"/>
      <c r="R1676" s="95" t="str">
        <f>IF(INDEX(技能效果!O:O,MATCH(技能效果等级!B1676,技能效果!B:B,0))="","",INDEX(技能效果!O:O,MATCH(技能效果等级!B1676,技能效果!B:B,0)))</f>
        <v/>
      </c>
      <c r="S1676" s="97"/>
      <c r="T1676" s="97"/>
      <c r="U1676" s="97"/>
      <c r="V1676" s="96" t="str">
        <f>IF(INDEX(技能效果!AF:AF,MATCH(技能效果等级!B1676,技能效果!B:B,0))="","",INDEX(技能效果!AF:AF,MATCH(技能效果等级!B1676,技能效果!B:B,0)))</f>
        <v/>
      </c>
      <c r="W1676" s="95">
        <f t="shared" si="24"/>
        <v>158</v>
      </c>
      <c r="X1676" s="97"/>
      <c r="Y1676" s="97"/>
    </row>
    <row r="1677" spans="1:25" ht="16.5" x14ac:dyDescent="0.2">
      <c r="A1677" s="62">
        <v>1674</v>
      </c>
      <c r="B1677" s="95">
        <f>INDEX(技能效果!B:B,MATCH(技能效果等级!W1677,技能效果!AE:AE,0))</f>
        <v>130300901</v>
      </c>
      <c r="C1677" s="95" t="str">
        <f>INDEX(技能效果!C:C,MATCH(技能效果等级!B1677,技能效果!B:B,0))</f>
        <v>徐晃技能护盾</v>
      </c>
      <c r="D1677" s="96" t="s">
        <v>873</v>
      </c>
      <c r="E1677" s="95">
        <v>10</v>
      </c>
      <c r="F1677" s="95">
        <f>INDEX(技能效果!H:H,MATCH(技能效果等级!B1677,技能效果!B:B,0))</f>
        <v>4005</v>
      </c>
      <c r="G1677" s="95">
        <f>IF(INDEX(技能效果!K:K,MATCH(B1677,技能效果!B:B,0))=0,INDEX(技能效果!I:I,MATCH(技能效果等级!B1677,技能效果!B:B,0)),INDEX(技能效果!I:I,MATCH(技能效果等级!B1677,技能效果!B:B,0))*VLOOKUP(E1677,技能数值计算!$C$19:$D$28,2,FALSE))</f>
        <v>2.5</v>
      </c>
      <c r="H1677" s="95">
        <f>INDEX(技能效果!J:J,MATCH(技能效果等级!B1677,技能效果!B:B,0))</f>
        <v>0</v>
      </c>
      <c r="I1677" s="97"/>
      <c r="J1677" s="97"/>
      <c r="K1677" s="97"/>
      <c r="L1677" s="97"/>
      <c r="M1677" s="97"/>
      <c r="N1677" s="96" t="str">
        <f>IF(INDEX(技能效果!L:L,MATCH(技能效果等级!B1677,技能效果!B:B,0))="","",INDEX(技能效果!L:L,MATCH(技能效果等级!B1677,技能效果!B:B,0)))</f>
        <v/>
      </c>
      <c r="O1677" s="95">
        <f>IF(INDEX(技能效果!N:N,MATCH(B1677,技能效果!B:B,0))=0,INDEX(技能效果!M:M,MATCH(技能效果等级!B1677,技能效果!B:B,0)),INDEX(技能效果!M:M,MATCH(技能效果等级!B1677,技能效果!B:B,0))*VLOOKUP(E1677,技能数值计算!$C$19:$D$28,2,FALSE))</f>
        <v>0</v>
      </c>
      <c r="P1677" s="97"/>
      <c r="Q1677" s="97"/>
      <c r="R1677" s="95" t="str">
        <f>IF(INDEX(技能效果!O:O,MATCH(技能效果等级!B1677,技能效果!B:B,0))="","",INDEX(技能效果!O:O,MATCH(技能效果等级!B1677,技能效果!B:B,0)))</f>
        <v/>
      </c>
      <c r="S1677" s="97"/>
      <c r="T1677" s="97"/>
      <c r="U1677" s="97"/>
      <c r="V1677" s="96" t="str">
        <f>IF(INDEX(技能效果!AF:AF,MATCH(技能效果等级!B1677,技能效果!B:B,0))="","",INDEX(技能效果!AF:AF,MATCH(技能效果等级!B1677,技能效果!B:B,0)))</f>
        <v/>
      </c>
      <c r="W1677" s="95">
        <f t="shared" si="24"/>
        <v>158</v>
      </c>
      <c r="X1677" s="97"/>
      <c r="Y1677" s="97"/>
    </row>
    <row r="1678" spans="1:25" ht="16.5" x14ac:dyDescent="0.2">
      <c r="A1678" s="62">
        <v>1675</v>
      </c>
      <c r="B1678" s="95">
        <f>INDEX(技能效果!B:B,MATCH(技能效果等级!W1678,技能效果!AE:AE,0))</f>
        <v>130300902</v>
      </c>
      <c r="C1678" s="95" t="str">
        <f>INDEX(技能效果!C:C,MATCH(技能效果等级!B1678,技能效果!B:B,0))</f>
        <v>徐晃技能援护</v>
      </c>
      <c r="D1678" s="96" t="s">
        <v>873</v>
      </c>
      <c r="E1678" s="95">
        <v>1</v>
      </c>
      <c r="F1678" s="95">
        <f>INDEX(技能效果!H:H,MATCH(技能效果等级!B1678,技能效果!B:B,0))</f>
        <v>4014</v>
      </c>
      <c r="G1678" s="95">
        <f>IF(INDEX(技能效果!K:K,MATCH(B1678,技能效果!B:B,0))=0,INDEX(技能效果!I:I,MATCH(技能效果等级!B1678,技能效果!B:B,0)),INDEX(技能效果!I:I,MATCH(技能效果等级!B1678,技能效果!B:B,0))*VLOOKUP(E1678,技能数值计算!$C$19:$D$28,2,FALSE))</f>
        <v>0</v>
      </c>
      <c r="H1678" s="95">
        <f>INDEX(技能效果!J:J,MATCH(技能效果等级!B1678,技能效果!B:B,0))</f>
        <v>0</v>
      </c>
      <c r="I1678" s="97"/>
      <c r="J1678" s="97"/>
      <c r="K1678" s="97"/>
      <c r="L1678" s="97"/>
      <c r="M1678" s="97"/>
      <c r="N1678" s="96">
        <f>IF(INDEX(技能效果!L:L,MATCH(技能效果等级!B1678,技能效果!B:B,0))="","",INDEX(技能效果!L:L,MATCH(技能效果等级!B1678,技能效果!B:B,0)))</f>
        <v>101</v>
      </c>
      <c r="O1678" s="95">
        <f>IF(INDEX(技能效果!N:N,MATCH(B1678,技能效果!B:B,0))=0,INDEX(技能效果!M:M,MATCH(技能效果等级!B1678,技能效果!B:B,0)),INDEX(技能效果!M:M,MATCH(技能效果等级!B1678,技能效果!B:B,0))*VLOOKUP(E1678,技能数值计算!$C$19:$D$28,2,FALSE))</f>
        <v>0.35</v>
      </c>
      <c r="P1678" s="97"/>
      <c r="Q1678" s="97"/>
      <c r="R1678" s="95" t="str">
        <f>IF(INDEX(技能效果!O:O,MATCH(技能效果等级!B1678,技能效果!B:B,0))="","",INDEX(技能效果!O:O,MATCH(技能效果等级!B1678,技能效果!B:B,0)))</f>
        <v/>
      </c>
      <c r="S1678" s="97"/>
      <c r="T1678" s="97"/>
      <c r="U1678" s="97"/>
      <c r="V1678" s="96" t="str">
        <f>IF(INDEX(技能效果!AF:AF,MATCH(技能效果等级!B1678,技能效果!B:B,0))="","",INDEX(技能效果!AF:AF,MATCH(技能效果等级!B1678,技能效果!B:B,0)))</f>
        <v/>
      </c>
      <c r="W1678" s="95">
        <f t="shared" si="24"/>
        <v>159</v>
      </c>
      <c r="X1678" s="97"/>
      <c r="Y1678" s="97"/>
    </row>
    <row r="1679" spans="1:25" ht="16.5" x14ac:dyDescent="0.2">
      <c r="A1679" s="62">
        <v>1676</v>
      </c>
      <c r="B1679" s="95">
        <f>INDEX(技能效果!B:B,MATCH(技能效果等级!W1679,技能效果!AE:AE,0))</f>
        <v>130300902</v>
      </c>
      <c r="C1679" s="95" t="str">
        <f>INDEX(技能效果!C:C,MATCH(技能效果等级!B1679,技能效果!B:B,0))</f>
        <v>徐晃技能援护</v>
      </c>
      <c r="D1679" s="96" t="s">
        <v>873</v>
      </c>
      <c r="E1679" s="95">
        <v>2</v>
      </c>
      <c r="F1679" s="95">
        <f>INDEX(技能效果!H:H,MATCH(技能效果等级!B1679,技能效果!B:B,0))</f>
        <v>4014</v>
      </c>
      <c r="G1679" s="95">
        <f>IF(INDEX(技能效果!K:K,MATCH(B1679,技能效果!B:B,0))=0,INDEX(技能效果!I:I,MATCH(技能效果等级!B1679,技能效果!B:B,0)),INDEX(技能效果!I:I,MATCH(技能效果等级!B1679,技能效果!B:B,0))*VLOOKUP(E1679,技能数值计算!$C$19:$D$28,2,FALSE))</f>
        <v>0</v>
      </c>
      <c r="H1679" s="95">
        <f>INDEX(技能效果!J:J,MATCH(技能效果等级!B1679,技能效果!B:B,0))</f>
        <v>0</v>
      </c>
      <c r="I1679" s="97"/>
      <c r="J1679" s="97"/>
      <c r="K1679" s="97"/>
      <c r="L1679" s="97"/>
      <c r="M1679" s="97"/>
      <c r="N1679" s="96">
        <f>IF(INDEX(技能效果!L:L,MATCH(技能效果等级!B1679,技能效果!B:B,0))="","",INDEX(技能效果!L:L,MATCH(技能效果等级!B1679,技能效果!B:B,0)))</f>
        <v>101</v>
      </c>
      <c r="O1679" s="95">
        <f>IF(INDEX(技能效果!N:N,MATCH(B1679,技能效果!B:B,0))=0,INDEX(技能效果!M:M,MATCH(技能效果等级!B1679,技能效果!B:B,0)),INDEX(技能效果!M:M,MATCH(技能效果等级!B1679,技能效果!B:B,0))*VLOOKUP(E1679,技能数值计算!$C$19:$D$28,2,FALSE))</f>
        <v>0.378</v>
      </c>
      <c r="P1679" s="97"/>
      <c r="Q1679" s="97"/>
      <c r="R1679" s="95" t="str">
        <f>IF(INDEX(技能效果!O:O,MATCH(技能效果等级!B1679,技能效果!B:B,0))="","",INDEX(技能效果!O:O,MATCH(技能效果等级!B1679,技能效果!B:B,0)))</f>
        <v/>
      </c>
      <c r="S1679" s="97"/>
      <c r="T1679" s="97"/>
      <c r="U1679" s="97"/>
      <c r="V1679" s="96" t="str">
        <f>IF(INDEX(技能效果!AF:AF,MATCH(技能效果等级!B1679,技能效果!B:B,0))="","",INDEX(技能效果!AF:AF,MATCH(技能效果等级!B1679,技能效果!B:B,0)))</f>
        <v/>
      </c>
      <c r="W1679" s="95">
        <f t="shared" si="24"/>
        <v>159</v>
      </c>
      <c r="X1679" s="97"/>
      <c r="Y1679" s="97"/>
    </row>
    <row r="1680" spans="1:25" ht="16.5" x14ac:dyDescent="0.2">
      <c r="A1680" s="62">
        <v>1677</v>
      </c>
      <c r="B1680" s="95">
        <f>INDEX(技能效果!B:B,MATCH(技能效果等级!W1680,技能效果!AE:AE,0))</f>
        <v>130300902</v>
      </c>
      <c r="C1680" s="95" t="str">
        <f>INDEX(技能效果!C:C,MATCH(技能效果等级!B1680,技能效果!B:B,0))</f>
        <v>徐晃技能援护</v>
      </c>
      <c r="D1680" s="96" t="s">
        <v>873</v>
      </c>
      <c r="E1680" s="95">
        <v>3</v>
      </c>
      <c r="F1680" s="95">
        <f>INDEX(技能效果!H:H,MATCH(技能效果等级!B1680,技能效果!B:B,0))</f>
        <v>4014</v>
      </c>
      <c r="G1680" s="95">
        <f>IF(INDEX(技能效果!K:K,MATCH(B1680,技能效果!B:B,0))=0,INDEX(技能效果!I:I,MATCH(技能效果等级!B1680,技能效果!B:B,0)),INDEX(技能效果!I:I,MATCH(技能效果等级!B1680,技能效果!B:B,0))*VLOOKUP(E1680,技能数值计算!$C$19:$D$28,2,FALSE))</f>
        <v>0</v>
      </c>
      <c r="H1680" s="95">
        <f>INDEX(技能效果!J:J,MATCH(技能效果等级!B1680,技能效果!B:B,0))</f>
        <v>0</v>
      </c>
      <c r="I1680" s="97"/>
      <c r="J1680" s="97"/>
      <c r="K1680" s="97"/>
      <c r="L1680" s="97"/>
      <c r="M1680" s="97"/>
      <c r="N1680" s="96">
        <f>IF(INDEX(技能效果!L:L,MATCH(技能效果等级!B1680,技能效果!B:B,0))="","",INDEX(技能效果!L:L,MATCH(技能效果等级!B1680,技能效果!B:B,0)))</f>
        <v>101</v>
      </c>
      <c r="O1680" s="95">
        <f>IF(INDEX(技能效果!N:N,MATCH(B1680,技能效果!B:B,0))=0,INDEX(技能效果!M:M,MATCH(技能效果等级!B1680,技能效果!B:B,0)),INDEX(技能效果!M:M,MATCH(技能效果等级!B1680,技能效果!B:B,0))*VLOOKUP(E1680,技能数值计算!$C$19:$D$28,2,FALSE))</f>
        <v>0.40599999999999997</v>
      </c>
      <c r="P1680" s="97"/>
      <c r="Q1680" s="97"/>
      <c r="R1680" s="95" t="str">
        <f>IF(INDEX(技能效果!O:O,MATCH(技能效果等级!B1680,技能效果!B:B,0))="","",INDEX(技能效果!O:O,MATCH(技能效果等级!B1680,技能效果!B:B,0)))</f>
        <v/>
      </c>
      <c r="S1680" s="97"/>
      <c r="T1680" s="97"/>
      <c r="U1680" s="97"/>
      <c r="V1680" s="96" t="str">
        <f>IF(INDEX(技能效果!AF:AF,MATCH(技能效果等级!B1680,技能效果!B:B,0))="","",INDEX(技能效果!AF:AF,MATCH(技能效果等级!B1680,技能效果!B:B,0)))</f>
        <v/>
      </c>
      <c r="W1680" s="95">
        <f t="shared" si="24"/>
        <v>159</v>
      </c>
      <c r="X1680" s="97"/>
      <c r="Y1680" s="97"/>
    </row>
    <row r="1681" spans="1:25" ht="16.5" x14ac:dyDescent="0.2">
      <c r="A1681" s="62">
        <v>1678</v>
      </c>
      <c r="B1681" s="95">
        <f>INDEX(技能效果!B:B,MATCH(技能效果等级!W1681,技能效果!AE:AE,0))</f>
        <v>130300902</v>
      </c>
      <c r="C1681" s="95" t="str">
        <f>INDEX(技能效果!C:C,MATCH(技能效果等级!B1681,技能效果!B:B,0))</f>
        <v>徐晃技能援护</v>
      </c>
      <c r="D1681" s="96" t="s">
        <v>873</v>
      </c>
      <c r="E1681" s="95">
        <v>4</v>
      </c>
      <c r="F1681" s="95">
        <f>INDEX(技能效果!H:H,MATCH(技能效果等级!B1681,技能效果!B:B,0))</f>
        <v>4014</v>
      </c>
      <c r="G1681" s="95">
        <f>IF(INDEX(技能效果!K:K,MATCH(B1681,技能效果!B:B,0))=0,INDEX(技能效果!I:I,MATCH(技能效果等级!B1681,技能效果!B:B,0)),INDEX(技能效果!I:I,MATCH(技能效果等级!B1681,技能效果!B:B,0))*VLOOKUP(E1681,技能数值计算!$C$19:$D$28,2,FALSE))</f>
        <v>0</v>
      </c>
      <c r="H1681" s="95">
        <f>INDEX(技能效果!J:J,MATCH(技能效果等级!B1681,技能效果!B:B,0))</f>
        <v>0</v>
      </c>
      <c r="I1681" s="97"/>
      <c r="J1681" s="97"/>
      <c r="K1681" s="97"/>
      <c r="L1681" s="97"/>
      <c r="M1681" s="97"/>
      <c r="N1681" s="96">
        <f>IF(INDEX(技能效果!L:L,MATCH(技能效果等级!B1681,技能效果!B:B,0))="","",INDEX(技能效果!L:L,MATCH(技能效果等级!B1681,技能效果!B:B,0)))</f>
        <v>101</v>
      </c>
      <c r="O1681" s="95">
        <f>IF(INDEX(技能效果!N:N,MATCH(B1681,技能效果!B:B,0))=0,INDEX(技能效果!M:M,MATCH(技能效果等级!B1681,技能效果!B:B,0)),INDEX(技能效果!M:M,MATCH(技能效果等级!B1681,技能效果!B:B,0))*VLOOKUP(E1681,技能数值计算!$C$19:$D$28,2,FALSE))</f>
        <v>0.434</v>
      </c>
      <c r="P1681" s="97"/>
      <c r="Q1681" s="97"/>
      <c r="R1681" s="95" t="str">
        <f>IF(INDEX(技能效果!O:O,MATCH(技能效果等级!B1681,技能效果!B:B,0))="","",INDEX(技能效果!O:O,MATCH(技能效果等级!B1681,技能效果!B:B,0)))</f>
        <v/>
      </c>
      <c r="S1681" s="97"/>
      <c r="T1681" s="97"/>
      <c r="U1681" s="97"/>
      <c r="V1681" s="96" t="str">
        <f>IF(INDEX(技能效果!AF:AF,MATCH(技能效果等级!B1681,技能效果!B:B,0))="","",INDEX(技能效果!AF:AF,MATCH(技能效果等级!B1681,技能效果!B:B,0)))</f>
        <v/>
      </c>
      <c r="W1681" s="95">
        <f t="shared" si="24"/>
        <v>159</v>
      </c>
      <c r="X1681" s="97"/>
      <c r="Y1681" s="97"/>
    </row>
    <row r="1682" spans="1:25" ht="16.5" x14ac:dyDescent="0.2">
      <c r="A1682" s="62">
        <v>1679</v>
      </c>
      <c r="B1682" s="95">
        <f>INDEX(技能效果!B:B,MATCH(技能效果等级!W1682,技能效果!AE:AE,0))</f>
        <v>130300902</v>
      </c>
      <c r="C1682" s="95" t="str">
        <f>INDEX(技能效果!C:C,MATCH(技能效果等级!B1682,技能效果!B:B,0))</f>
        <v>徐晃技能援护</v>
      </c>
      <c r="D1682" s="96" t="s">
        <v>873</v>
      </c>
      <c r="E1682" s="95">
        <v>5</v>
      </c>
      <c r="F1682" s="95">
        <f>INDEX(技能效果!H:H,MATCH(技能效果等级!B1682,技能效果!B:B,0))</f>
        <v>4014</v>
      </c>
      <c r="G1682" s="95">
        <f>IF(INDEX(技能效果!K:K,MATCH(B1682,技能效果!B:B,0))=0,INDEX(技能效果!I:I,MATCH(技能效果等级!B1682,技能效果!B:B,0)),INDEX(技能效果!I:I,MATCH(技能效果等级!B1682,技能效果!B:B,0))*VLOOKUP(E1682,技能数值计算!$C$19:$D$28,2,FALSE))</f>
        <v>0</v>
      </c>
      <c r="H1682" s="95">
        <f>INDEX(技能效果!J:J,MATCH(技能效果等级!B1682,技能效果!B:B,0))</f>
        <v>0</v>
      </c>
      <c r="I1682" s="97"/>
      <c r="J1682" s="97"/>
      <c r="K1682" s="97"/>
      <c r="L1682" s="97"/>
      <c r="M1682" s="97"/>
      <c r="N1682" s="96">
        <f>IF(INDEX(技能效果!L:L,MATCH(技能效果等级!B1682,技能效果!B:B,0))="","",INDEX(技能效果!L:L,MATCH(技能效果等级!B1682,技能效果!B:B,0)))</f>
        <v>101</v>
      </c>
      <c r="O1682" s="95">
        <f>IF(INDEX(技能效果!N:N,MATCH(B1682,技能效果!B:B,0))=0,INDEX(技能效果!M:M,MATCH(技能效果等级!B1682,技能效果!B:B,0)),INDEX(技能效果!M:M,MATCH(技能效果等级!B1682,技能效果!B:B,0))*VLOOKUP(E1682,技能数值计算!$C$19:$D$28,2,FALSE))</f>
        <v>0.46199999999999997</v>
      </c>
      <c r="P1682" s="97"/>
      <c r="Q1682" s="97"/>
      <c r="R1682" s="95" t="str">
        <f>IF(INDEX(技能效果!O:O,MATCH(技能效果等级!B1682,技能效果!B:B,0))="","",INDEX(技能效果!O:O,MATCH(技能效果等级!B1682,技能效果!B:B,0)))</f>
        <v/>
      </c>
      <c r="S1682" s="97"/>
      <c r="T1682" s="97"/>
      <c r="U1682" s="97"/>
      <c r="V1682" s="96" t="str">
        <f>IF(INDEX(技能效果!AF:AF,MATCH(技能效果等级!B1682,技能效果!B:B,0))="","",INDEX(技能效果!AF:AF,MATCH(技能效果等级!B1682,技能效果!B:B,0)))</f>
        <v/>
      </c>
      <c r="W1682" s="95">
        <f t="shared" si="24"/>
        <v>159</v>
      </c>
      <c r="X1682" s="97"/>
      <c r="Y1682" s="97"/>
    </row>
    <row r="1683" spans="1:25" ht="16.5" x14ac:dyDescent="0.2">
      <c r="A1683" s="62">
        <v>1680</v>
      </c>
      <c r="B1683" s="95">
        <f>INDEX(技能效果!B:B,MATCH(技能效果等级!W1683,技能效果!AE:AE,0))</f>
        <v>130300902</v>
      </c>
      <c r="C1683" s="95" t="str">
        <f>INDEX(技能效果!C:C,MATCH(技能效果等级!B1683,技能效果!B:B,0))</f>
        <v>徐晃技能援护</v>
      </c>
      <c r="D1683" s="96" t="s">
        <v>873</v>
      </c>
      <c r="E1683" s="95">
        <v>6</v>
      </c>
      <c r="F1683" s="95">
        <f>INDEX(技能效果!H:H,MATCH(技能效果等级!B1683,技能效果!B:B,0))</f>
        <v>4014</v>
      </c>
      <c r="G1683" s="95">
        <f>IF(INDEX(技能效果!K:K,MATCH(B1683,技能效果!B:B,0))=0,INDEX(技能效果!I:I,MATCH(技能效果等级!B1683,技能效果!B:B,0)),INDEX(技能效果!I:I,MATCH(技能效果等级!B1683,技能效果!B:B,0))*VLOOKUP(E1683,技能数值计算!$C$19:$D$28,2,FALSE))</f>
        <v>0</v>
      </c>
      <c r="H1683" s="95">
        <f>INDEX(技能效果!J:J,MATCH(技能效果等级!B1683,技能效果!B:B,0))</f>
        <v>0</v>
      </c>
      <c r="I1683" s="97"/>
      <c r="J1683" s="97"/>
      <c r="K1683" s="97"/>
      <c r="L1683" s="97"/>
      <c r="M1683" s="97"/>
      <c r="N1683" s="96">
        <f>IF(INDEX(技能效果!L:L,MATCH(技能效果等级!B1683,技能效果!B:B,0))="","",INDEX(技能效果!L:L,MATCH(技能效果等级!B1683,技能效果!B:B,0)))</f>
        <v>101</v>
      </c>
      <c r="O1683" s="95">
        <f>IF(INDEX(技能效果!N:N,MATCH(B1683,技能效果!B:B,0))=0,INDEX(技能效果!M:M,MATCH(技能效果等级!B1683,技能效果!B:B,0)),INDEX(技能效果!M:M,MATCH(技能效果等级!B1683,技能效果!B:B,0))*VLOOKUP(E1683,技能数值计算!$C$19:$D$28,2,FALSE))</f>
        <v>0.504</v>
      </c>
      <c r="P1683" s="97"/>
      <c r="Q1683" s="97"/>
      <c r="R1683" s="95" t="str">
        <f>IF(INDEX(技能效果!O:O,MATCH(技能效果等级!B1683,技能效果!B:B,0))="","",INDEX(技能效果!O:O,MATCH(技能效果等级!B1683,技能效果!B:B,0)))</f>
        <v/>
      </c>
      <c r="S1683" s="97"/>
      <c r="T1683" s="97"/>
      <c r="U1683" s="97"/>
      <c r="V1683" s="96" t="str">
        <f>IF(INDEX(技能效果!AF:AF,MATCH(技能效果等级!B1683,技能效果!B:B,0))="","",INDEX(技能效果!AF:AF,MATCH(技能效果等级!B1683,技能效果!B:B,0)))</f>
        <v/>
      </c>
      <c r="W1683" s="95">
        <f t="shared" si="24"/>
        <v>159</v>
      </c>
      <c r="X1683" s="97"/>
      <c r="Y1683" s="97"/>
    </row>
    <row r="1684" spans="1:25" ht="16.5" x14ac:dyDescent="0.2">
      <c r="A1684" s="62">
        <v>1681</v>
      </c>
      <c r="B1684" s="95">
        <f>INDEX(技能效果!B:B,MATCH(技能效果等级!W1684,技能效果!AE:AE,0))</f>
        <v>130300902</v>
      </c>
      <c r="C1684" s="95" t="str">
        <f>INDEX(技能效果!C:C,MATCH(技能效果等级!B1684,技能效果!B:B,0))</f>
        <v>徐晃技能援护</v>
      </c>
      <c r="D1684" s="96" t="s">
        <v>873</v>
      </c>
      <c r="E1684" s="95">
        <v>7</v>
      </c>
      <c r="F1684" s="95">
        <f>INDEX(技能效果!H:H,MATCH(技能效果等级!B1684,技能效果!B:B,0))</f>
        <v>4014</v>
      </c>
      <c r="G1684" s="95">
        <f>IF(INDEX(技能效果!K:K,MATCH(B1684,技能效果!B:B,0))=0,INDEX(技能效果!I:I,MATCH(技能效果等级!B1684,技能效果!B:B,0)),INDEX(技能效果!I:I,MATCH(技能效果等级!B1684,技能效果!B:B,0))*VLOOKUP(E1684,技能数值计算!$C$19:$D$28,2,FALSE))</f>
        <v>0</v>
      </c>
      <c r="H1684" s="95">
        <f>INDEX(技能效果!J:J,MATCH(技能效果等级!B1684,技能效果!B:B,0))</f>
        <v>0</v>
      </c>
      <c r="I1684" s="97"/>
      <c r="J1684" s="97"/>
      <c r="K1684" s="97"/>
      <c r="L1684" s="97"/>
      <c r="M1684" s="97"/>
      <c r="N1684" s="96">
        <f>IF(INDEX(技能效果!L:L,MATCH(技能效果等级!B1684,技能效果!B:B,0))="","",INDEX(技能效果!L:L,MATCH(技能效果等级!B1684,技能效果!B:B,0)))</f>
        <v>101</v>
      </c>
      <c r="O1684" s="95">
        <f>IF(INDEX(技能效果!N:N,MATCH(B1684,技能效果!B:B,0))=0,INDEX(技能效果!M:M,MATCH(技能效果等级!B1684,技能效果!B:B,0)),INDEX(技能效果!M:M,MATCH(技能效果等级!B1684,技能效果!B:B,0))*VLOOKUP(E1684,技能数值计算!$C$19:$D$28,2,FALSE))</f>
        <v>0.54599999999999993</v>
      </c>
      <c r="P1684" s="97"/>
      <c r="Q1684" s="97"/>
      <c r="R1684" s="95" t="str">
        <f>IF(INDEX(技能效果!O:O,MATCH(技能效果等级!B1684,技能效果!B:B,0))="","",INDEX(技能效果!O:O,MATCH(技能效果等级!B1684,技能效果!B:B,0)))</f>
        <v/>
      </c>
      <c r="S1684" s="97"/>
      <c r="T1684" s="97"/>
      <c r="U1684" s="97"/>
      <c r="V1684" s="96" t="str">
        <f>IF(INDEX(技能效果!AF:AF,MATCH(技能效果等级!B1684,技能效果!B:B,0))="","",INDEX(技能效果!AF:AF,MATCH(技能效果等级!B1684,技能效果!B:B,0)))</f>
        <v/>
      </c>
      <c r="W1684" s="95">
        <f t="shared" si="24"/>
        <v>159</v>
      </c>
      <c r="X1684" s="97"/>
      <c r="Y1684" s="97"/>
    </row>
    <row r="1685" spans="1:25" ht="16.5" x14ac:dyDescent="0.2">
      <c r="A1685" s="62">
        <v>1682</v>
      </c>
      <c r="B1685" s="95">
        <f>INDEX(技能效果!B:B,MATCH(技能效果等级!W1685,技能效果!AE:AE,0))</f>
        <v>130300902</v>
      </c>
      <c r="C1685" s="95" t="str">
        <f>INDEX(技能效果!C:C,MATCH(技能效果等级!B1685,技能效果!B:B,0))</f>
        <v>徐晃技能援护</v>
      </c>
      <c r="D1685" s="96" t="s">
        <v>873</v>
      </c>
      <c r="E1685" s="95">
        <v>8</v>
      </c>
      <c r="F1685" s="95">
        <f>INDEX(技能效果!H:H,MATCH(技能效果等级!B1685,技能效果!B:B,0))</f>
        <v>4014</v>
      </c>
      <c r="G1685" s="95">
        <f>IF(INDEX(技能效果!K:K,MATCH(B1685,技能效果!B:B,0))=0,INDEX(技能效果!I:I,MATCH(技能效果等级!B1685,技能效果!B:B,0)),INDEX(技能效果!I:I,MATCH(技能效果等级!B1685,技能效果!B:B,0))*VLOOKUP(E1685,技能数值计算!$C$19:$D$28,2,FALSE))</f>
        <v>0</v>
      </c>
      <c r="H1685" s="95">
        <f>INDEX(技能效果!J:J,MATCH(技能效果等级!B1685,技能效果!B:B,0))</f>
        <v>0</v>
      </c>
      <c r="I1685" s="97"/>
      <c r="J1685" s="97"/>
      <c r="K1685" s="97"/>
      <c r="L1685" s="97"/>
      <c r="M1685" s="97"/>
      <c r="N1685" s="96">
        <f>IF(INDEX(技能效果!L:L,MATCH(技能效果等级!B1685,技能效果!B:B,0))="","",INDEX(技能效果!L:L,MATCH(技能效果等级!B1685,技能效果!B:B,0)))</f>
        <v>101</v>
      </c>
      <c r="O1685" s="95">
        <f>IF(INDEX(技能效果!N:N,MATCH(B1685,技能效果!B:B,0))=0,INDEX(技能效果!M:M,MATCH(技能效果等级!B1685,技能效果!B:B,0)),INDEX(技能效果!M:M,MATCH(技能效果等级!B1685,技能效果!B:B,0))*VLOOKUP(E1685,技能数值计算!$C$19:$D$28,2,FALSE))</f>
        <v>0.58799999999999997</v>
      </c>
      <c r="P1685" s="97"/>
      <c r="Q1685" s="97"/>
      <c r="R1685" s="95" t="str">
        <f>IF(INDEX(技能效果!O:O,MATCH(技能效果等级!B1685,技能效果!B:B,0))="","",INDEX(技能效果!O:O,MATCH(技能效果等级!B1685,技能效果!B:B,0)))</f>
        <v/>
      </c>
      <c r="S1685" s="97"/>
      <c r="T1685" s="97"/>
      <c r="U1685" s="97"/>
      <c r="V1685" s="96" t="str">
        <f>IF(INDEX(技能效果!AF:AF,MATCH(技能效果等级!B1685,技能效果!B:B,0))="","",INDEX(技能效果!AF:AF,MATCH(技能效果等级!B1685,技能效果!B:B,0)))</f>
        <v/>
      </c>
      <c r="W1685" s="95">
        <f t="shared" si="24"/>
        <v>159</v>
      </c>
      <c r="X1685" s="97"/>
      <c r="Y1685" s="97"/>
    </row>
    <row r="1686" spans="1:25" ht="16.5" x14ac:dyDescent="0.2">
      <c r="A1686" s="62">
        <v>1683</v>
      </c>
      <c r="B1686" s="95">
        <f>INDEX(技能效果!B:B,MATCH(技能效果等级!W1686,技能效果!AE:AE,0))</f>
        <v>130300902</v>
      </c>
      <c r="C1686" s="95" t="str">
        <f>INDEX(技能效果!C:C,MATCH(技能效果等级!B1686,技能效果!B:B,0))</f>
        <v>徐晃技能援护</v>
      </c>
      <c r="D1686" s="96" t="s">
        <v>873</v>
      </c>
      <c r="E1686" s="95">
        <v>9</v>
      </c>
      <c r="F1686" s="95">
        <f>INDEX(技能效果!H:H,MATCH(技能效果等级!B1686,技能效果!B:B,0))</f>
        <v>4014</v>
      </c>
      <c r="G1686" s="95">
        <f>IF(INDEX(技能效果!K:K,MATCH(B1686,技能效果!B:B,0))=0,INDEX(技能效果!I:I,MATCH(技能效果等级!B1686,技能效果!B:B,0)),INDEX(技能效果!I:I,MATCH(技能效果等级!B1686,技能效果!B:B,0))*VLOOKUP(E1686,技能数值计算!$C$19:$D$28,2,FALSE))</f>
        <v>0</v>
      </c>
      <c r="H1686" s="95">
        <f>INDEX(技能效果!J:J,MATCH(技能效果等级!B1686,技能效果!B:B,0))</f>
        <v>0</v>
      </c>
      <c r="I1686" s="97"/>
      <c r="J1686" s="97"/>
      <c r="K1686" s="97"/>
      <c r="L1686" s="97"/>
      <c r="M1686" s="97"/>
      <c r="N1686" s="96">
        <f>IF(INDEX(技能效果!L:L,MATCH(技能效果等级!B1686,技能效果!B:B,0))="","",INDEX(技能效果!L:L,MATCH(技能效果等级!B1686,技能效果!B:B,0)))</f>
        <v>101</v>
      </c>
      <c r="O1686" s="95">
        <f>IF(INDEX(技能效果!N:N,MATCH(B1686,技能效果!B:B,0))=0,INDEX(技能效果!M:M,MATCH(技能效果等级!B1686,技能效果!B:B,0)),INDEX(技能效果!M:M,MATCH(技能效果等级!B1686,技能效果!B:B,0))*VLOOKUP(E1686,技能数值计算!$C$19:$D$28,2,FALSE))</f>
        <v>0.64400000000000002</v>
      </c>
      <c r="P1686" s="97"/>
      <c r="Q1686" s="97"/>
      <c r="R1686" s="95" t="str">
        <f>IF(INDEX(技能效果!O:O,MATCH(技能效果等级!B1686,技能效果!B:B,0))="","",INDEX(技能效果!O:O,MATCH(技能效果等级!B1686,技能效果!B:B,0)))</f>
        <v/>
      </c>
      <c r="S1686" s="97"/>
      <c r="T1686" s="97"/>
      <c r="U1686" s="97"/>
      <c r="V1686" s="96" t="str">
        <f>IF(INDEX(技能效果!AF:AF,MATCH(技能效果等级!B1686,技能效果!B:B,0))="","",INDEX(技能效果!AF:AF,MATCH(技能效果等级!B1686,技能效果!B:B,0)))</f>
        <v/>
      </c>
      <c r="W1686" s="95">
        <f t="shared" si="24"/>
        <v>159</v>
      </c>
      <c r="X1686" s="97"/>
      <c r="Y1686" s="97"/>
    </row>
    <row r="1687" spans="1:25" ht="16.5" x14ac:dyDescent="0.2">
      <c r="A1687" s="62">
        <v>1684</v>
      </c>
      <c r="B1687" s="95">
        <f>INDEX(技能效果!B:B,MATCH(技能效果等级!W1687,技能效果!AE:AE,0))</f>
        <v>130300902</v>
      </c>
      <c r="C1687" s="95" t="str">
        <f>INDEX(技能效果!C:C,MATCH(技能效果等级!B1687,技能效果!B:B,0))</f>
        <v>徐晃技能援护</v>
      </c>
      <c r="D1687" s="96" t="s">
        <v>873</v>
      </c>
      <c r="E1687" s="95">
        <v>10</v>
      </c>
      <c r="F1687" s="95">
        <f>INDEX(技能效果!H:H,MATCH(技能效果等级!B1687,技能效果!B:B,0))</f>
        <v>4014</v>
      </c>
      <c r="G1687" s="95">
        <f>IF(INDEX(技能效果!K:K,MATCH(B1687,技能效果!B:B,0))=0,INDEX(技能效果!I:I,MATCH(技能效果等级!B1687,技能效果!B:B,0)),INDEX(技能效果!I:I,MATCH(技能效果等级!B1687,技能效果!B:B,0))*VLOOKUP(E1687,技能数值计算!$C$19:$D$28,2,FALSE))</f>
        <v>0</v>
      </c>
      <c r="H1687" s="95">
        <f>INDEX(技能效果!J:J,MATCH(技能效果等级!B1687,技能效果!B:B,0))</f>
        <v>0</v>
      </c>
      <c r="I1687" s="97"/>
      <c r="J1687" s="97"/>
      <c r="K1687" s="97"/>
      <c r="L1687" s="97"/>
      <c r="M1687" s="97"/>
      <c r="N1687" s="96">
        <f>IF(INDEX(技能效果!L:L,MATCH(技能效果等级!B1687,技能效果!B:B,0))="","",INDEX(技能效果!L:L,MATCH(技能效果等级!B1687,技能效果!B:B,0)))</f>
        <v>101</v>
      </c>
      <c r="O1687" s="95">
        <f>IF(INDEX(技能效果!N:N,MATCH(B1687,技能效果!B:B,0))=0,INDEX(技能效果!M:M,MATCH(技能效果等级!B1687,技能效果!B:B,0)),INDEX(技能效果!M:M,MATCH(技能效果等级!B1687,技能效果!B:B,0))*VLOOKUP(E1687,技能数值计算!$C$19:$D$28,2,FALSE))</f>
        <v>0.7</v>
      </c>
      <c r="P1687" s="97"/>
      <c r="Q1687" s="97"/>
      <c r="R1687" s="95" t="str">
        <f>IF(INDEX(技能效果!O:O,MATCH(技能效果等级!B1687,技能效果!B:B,0))="","",INDEX(技能效果!O:O,MATCH(技能效果等级!B1687,技能效果!B:B,0)))</f>
        <v/>
      </c>
      <c r="S1687" s="97"/>
      <c r="T1687" s="97"/>
      <c r="U1687" s="97"/>
      <c r="V1687" s="96" t="str">
        <f>IF(INDEX(技能效果!AF:AF,MATCH(技能效果等级!B1687,技能效果!B:B,0))="","",INDEX(技能效果!AF:AF,MATCH(技能效果等级!B1687,技能效果!B:B,0)))</f>
        <v/>
      </c>
      <c r="W1687" s="95">
        <f t="shared" si="24"/>
        <v>159</v>
      </c>
      <c r="X1687" s="97"/>
      <c r="Y1687" s="97"/>
    </row>
    <row r="1688" spans="1:25" ht="16.5" x14ac:dyDescent="0.2">
      <c r="A1688" s="62">
        <v>1685</v>
      </c>
      <c r="B1688" s="95">
        <f>INDEX(技能效果!B:B,MATCH(技能效果等级!W1688,技能效果!AE:AE,0))</f>
        <v>130300911</v>
      </c>
      <c r="C1688" s="95" t="str">
        <f>INDEX(技能效果!C:C,MATCH(技能效果等级!B1688,技能效果!B:B,0))</f>
        <v>徐晃专属武器效果</v>
      </c>
      <c r="D1688" s="96" t="s">
        <v>873</v>
      </c>
      <c r="E1688" s="95">
        <v>1</v>
      </c>
      <c r="F1688" s="95">
        <f>INDEX(技能效果!H:H,MATCH(技能效果等级!B1688,技能效果!B:B,0))</f>
        <v>1014</v>
      </c>
      <c r="G1688" s="95">
        <f>IF(INDEX(技能效果!K:K,MATCH(B1688,技能效果!B:B,0))=0,INDEX(技能效果!I:I,MATCH(技能效果等级!B1688,技能效果!B:B,0)),INDEX(技能效果!I:I,MATCH(技能效果等级!B1688,技能效果!B:B,0))*VLOOKUP(E1688,技能数值计算!$C$19:$D$28,2,FALSE))</f>
        <v>7.4999999999999997E-2</v>
      </c>
      <c r="H1688" s="95">
        <f>INDEX(技能效果!J:J,MATCH(技能效果等级!B1688,技能效果!B:B,0))</f>
        <v>0</v>
      </c>
      <c r="I1688" s="97"/>
      <c r="J1688" s="97"/>
      <c r="K1688" s="97"/>
      <c r="L1688" s="97"/>
      <c r="M1688" s="97"/>
      <c r="N1688" s="96" t="str">
        <f>IF(INDEX(技能效果!L:L,MATCH(技能效果等级!B1688,技能效果!B:B,0))="","",INDEX(技能效果!L:L,MATCH(技能效果等级!B1688,技能效果!B:B,0)))</f>
        <v/>
      </c>
      <c r="O1688" s="95">
        <f>IF(INDEX(技能效果!N:N,MATCH(B1688,技能效果!B:B,0))=0,INDEX(技能效果!M:M,MATCH(技能效果等级!B1688,技能效果!B:B,0)),INDEX(技能效果!M:M,MATCH(技能效果等级!B1688,技能效果!B:B,0))*VLOOKUP(E1688,技能数值计算!$C$19:$D$28,2,FALSE))</f>
        <v>0</v>
      </c>
      <c r="P1688" s="97"/>
      <c r="Q1688" s="97"/>
      <c r="R1688" s="95" t="str">
        <f>IF(INDEX(技能效果!O:O,MATCH(技能效果等级!B1688,技能效果!B:B,0))="","",INDEX(技能效果!O:O,MATCH(技能效果等级!B1688,技能效果!B:B,0)))</f>
        <v/>
      </c>
      <c r="S1688" s="97"/>
      <c r="T1688" s="97"/>
      <c r="U1688" s="97"/>
      <c r="V1688" s="96" t="str">
        <f>IF(INDEX(技能效果!AF:AF,MATCH(技能效果等级!B1688,技能效果!B:B,0))="","",INDEX(技能效果!AF:AF,MATCH(技能效果等级!B1688,技能效果!B:B,0)))</f>
        <v>造成的任意伤害附带已损失血量x%伤害</v>
      </c>
      <c r="W1688" s="95">
        <f t="shared" si="24"/>
        <v>160</v>
      </c>
      <c r="X1688" s="97"/>
      <c r="Y1688" s="97"/>
    </row>
    <row r="1689" spans="1:25" ht="16.5" x14ac:dyDescent="0.2">
      <c r="A1689" s="62">
        <v>1686</v>
      </c>
      <c r="B1689" s="95">
        <f>INDEX(技能效果!B:B,MATCH(技能效果等级!W1689,技能效果!AE:AE,0))</f>
        <v>130300911</v>
      </c>
      <c r="C1689" s="95" t="str">
        <f>INDEX(技能效果!C:C,MATCH(技能效果等级!B1689,技能效果!B:B,0))</f>
        <v>徐晃专属武器效果</v>
      </c>
      <c r="D1689" s="96" t="s">
        <v>873</v>
      </c>
      <c r="E1689" s="95">
        <v>2</v>
      </c>
      <c r="F1689" s="95">
        <f>INDEX(技能效果!H:H,MATCH(技能效果等级!B1689,技能效果!B:B,0))</f>
        <v>1014</v>
      </c>
      <c r="G1689" s="95">
        <f>IF(INDEX(技能效果!K:K,MATCH(B1689,技能效果!B:B,0))=0,INDEX(技能效果!I:I,MATCH(技能效果等级!B1689,技能效果!B:B,0)),INDEX(技能效果!I:I,MATCH(技能效果等级!B1689,技能效果!B:B,0))*VLOOKUP(E1689,技能数值计算!$C$19:$D$28,2,FALSE))</f>
        <v>8.1000000000000003E-2</v>
      </c>
      <c r="H1689" s="95">
        <f>INDEX(技能效果!J:J,MATCH(技能效果等级!B1689,技能效果!B:B,0))</f>
        <v>0</v>
      </c>
      <c r="I1689" s="97"/>
      <c r="J1689" s="97"/>
      <c r="K1689" s="97"/>
      <c r="L1689" s="97"/>
      <c r="M1689" s="97"/>
      <c r="N1689" s="96" t="str">
        <f>IF(INDEX(技能效果!L:L,MATCH(技能效果等级!B1689,技能效果!B:B,0))="","",INDEX(技能效果!L:L,MATCH(技能效果等级!B1689,技能效果!B:B,0)))</f>
        <v/>
      </c>
      <c r="O1689" s="95">
        <f>IF(INDEX(技能效果!N:N,MATCH(B1689,技能效果!B:B,0))=0,INDEX(技能效果!M:M,MATCH(技能效果等级!B1689,技能效果!B:B,0)),INDEX(技能效果!M:M,MATCH(技能效果等级!B1689,技能效果!B:B,0))*VLOOKUP(E1689,技能数值计算!$C$19:$D$28,2,FALSE))</f>
        <v>0</v>
      </c>
      <c r="P1689" s="97"/>
      <c r="Q1689" s="97"/>
      <c r="R1689" s="95" t="str">
        <f>IF(INDEX(技能效果!O:O,MATCH(技能效果等级!B1689,技能效果!B:B,0))="","",INDEX(技能效果!O:O,MATCH(技能效果等级!B1689,技能效果!B:B,0)))</f>
        <v/>
      </c>
      <c r="S1689" s="97"/>
      <c r="T1689" s="97"/>
      <c r="U1689" s="97"/>
      <c r="V1689" s="96" t="str">
        <f>IF(INDEX(技能效果!AF:AF,MATCH(技能效果等级!B1689,技能效果!B:B,0))="","",INDEX(技能效果!AF:AF,MATCH(技能效果等级!B1689,技能效果!B:B,0)))</f>
        <v>造成的任意伤害附带已损失血量x%伤害</v>
      </c>
      <c r="W1689" s="95">
        <f t="shared" si="24"/>
        <v>160</v>
      </c>
      <c r="X1689" s="97"/>
      <c r="Y1689" s="97"/>
    </row>
    <row r="1690" spans="1:25" ht="16.5" x14ac:dyDescent="0.2">
      <c r="A1690" s="62">
        <v>1687</v>
      </c>
      <c r="B1690" s="95">
        <f>INDEX(技能效果!B:B,MATCH(技能效果等级!W1690,技能效果!AE:AE,0))</f>
        <v>130300911</v>
      </c>
      <c r="C1690" s="95" t="str">
        <f>INDEX(技能效果!C:C,MATCH(技能效果等级!B1690,技能效果!B:B,0))</f>
        <v>徐晃专属武器效果</v>
      </c>
      <c r="D1690" s="96" t="s">
        <v>873</v>
      </c>
      <c r="E1690" s="95">
        <v>3</v>
      </c>
      <c r="F1690" s="95">
        <f>INDEX(技能效果!H:H,MATCH(技能效果等级!B1690,技能效果!B:B,0))</f>
        <v>1014</v>
      </c>
      <c r="G1690" s="95">
        <f>IF(INDEX(技能效果!K:K,MATCH(B1690,技能效果!B:B,0))=0,INDEX(技能效果!I:I,MATCH(技能效果等级!B1690,技能效果!B:B,0)),INDEX(技能效果!I:I,MATCH(技能效果等级!B1690,技能效果!B:B,0))*VLOOKUP(E1690,技能数值计算!$C$19:$D$28,2,FALSE))</f>
        <v>8.6999999999999994E-2</v>
      </c>
      <c r="H1690" s="95">
        <f>INDEX(技能效果!J:J,MATCH(技能效果等级!B1690,技能效果!B:B,0))</f>
        <v>0</v>
      </c>
      <c r="I1690" s="97"/>
      <c r="J1690" s="97"/>
      <c r="K1690" s="97"/>
      <c r="L1690" s="97"/>
      <c r="M1690" s="97"/>
      <c r="N1690" s="96" t="str">
        <f>IF(INDEX(技能效果!L:L,MATCH(技能效果等级!B1690,技能效果!B:B,0))="","",INDEX(技能效果!L:L,MATCH(技能效果等级!B1690,技能效果!B:B,0)))</f>
        <v/>
      </c>
      <c r="O1690" s="95">
        <f>IF(INDEX(技能效果!N:N,MATCH(B1690,技能效果!B:B,0))=0,INDEX(技能效果!M:M,MATCH(技能效果等级!B1690,技能效果!B:B,0)),INDEX(技能效果!M:M,MATCH(技能效果等级!B1690,技能效果!B:B,0))*VLOOKUP(E1690,技能数值计算!$C$19:$D$28,2,FALSE))</f>
        <v>0</v>
      </c>
      <c r="P1690" s="97"/>
      <c r="Q1690" s="97"/>
      <c r="R1690" s="95" t="str">
        <f>IF(INDEX(技能效果!O:O,MATCH(技能效果等级!B1690,技能效果!B:B,0))="","",INDEX(技能效果!O:O,MATCH(技能效果等级!B1690,技能效果!B:B,0)))</f>
        <v/>
      </c>
      <c r="S1690" s="97"/>
      <c r="T1690" s="97"/>
      <c r="U1690" s="97"/>
      <c r="V1690" s="96" t="str">
        <f>IF(INDEX(技能效果!AF:AF,MATCH(技能效果等级!B1690,技能效果!B:B,0))="","",INDEX(技能效果!AF:AF,MATCH(技能效果等级!B1690,技能效果!B:B,0)))</f>
        <v>造成的任意伤害附带已损失血量x%伤害</v>
      </c>
      <c r="W1690" s="95">
        <f t="shared" si="24"/>
        <v>160</v>
      </c>
      <c r="X1690" s="97"/>
      <c r="Y1690" s="97"/>
    </row>
    <row r="1691" spans="1:25" ht="16.5" x14ac:dyDescent="0.2">
      <c r="A1691" s="62">
        <v>1688</v>
      </c>
      <c r="B1691" s="95">
        <f>INDEX(技能效果!B:B,MATCH(技能效果等级!W1691,技能效果!AE:AE,0))</f>
        <v>130300911</v>
      </c>
      <c r="C1691" s="95" t="str">
        <f>INDEX(技能效果!C:C,MATCH(技能效果等级!B1691,技能效果!B:B,0))</f>
        <v>徐晃专属武器效果</v>
      </c>
      <c r="D1691" s="96" t="s">
        <v>873</v>
      </c>
      <c r="E1691" s="95">
        <v>4</v>
      </c>
      <c r="F1691" s="95">
        <f>INDEX(技能效果!H:H,MATCH(技能效果等级!B1691,技能效果!B:B,0))</f>
        <v>1014</v>
      </c>
      <c r="G1691" s="95">
        <f>IF(INDEX(技能效果!K:K,MATCH(B1691,技能效果!B:B,0))=0,INDEX(技能效果!I:I,MATCH(技能效果等级!B1691,技能效果!B:B,0)),INDEX(技能效果!I:I,MATCH(技能效果等级!B1691,技能效果!B:B,0))*VLOOKUP(E1691,技能数值计算!$C$19:$D$28,2,FALSE))</f>
        <v>9.2999999999999999E-2</v>
      </c>
      <c r="H1691" s="95">
        <f>INDEX(技能效果!J:J,MATCH(技能效果等级!B1691,技能效果!B:B,0))</f>
        <v>0</v>
      </c>
      <c r="I1691" s="97"/>
      <c r="J1691" s="97"/>
      <c r="K1691" s="97"/>
      <c r="L1691" s="97"/>
      <c r="M1691" s="97"/>
      <c r="N1691" s="96" t="str">
        <f>IF(INDEX(技能效果!L:L,MATCH(技能效果等级!B1691,技能效果!B:B,0))="","",INDEX(技能效果!L:L,MATCH(技能效果等级!B1691,技能效果!B:B,0)))</f>
        <v/>
      </c>
      <c r="O1691" s="95">
        <f>IF(INDEX(技能效果!N:N,MATCH(B1691,技能效果!B:B,0))=0,INDEX(技能效果!M:M,MATCH(技能效果等级!B1691,技能效果!B:B,0)),INDEX(技能效果!M:M,MATCH(技能效果等级!B1691,技能效果!B:B,0))*VLOOKUP(E1691,技能数值计算!$C$19:$D$28,2,FALSE))</f>
        <v>0</v>
      </c>
      <c r="P1691" s="97"/>
      <c r="Q1691" s="97"/>
      <c r="R1691" s="95" t="str">
        <f>IF(INDEX(技能效果!O:O,MATCH(技能效果等级!B1691,技能效果!B:B,0))="","",INDEX(技能效果!O:O,MATCH(技能效果等级!B1691,技能效果!B:B,0)))</f>
        <v/>
      </c>
      <c r="S1691" s="97"/>
      <c r="T1691" s="97"/>
      <c r="U1691" s="97"/>
      <c r="V1691" s="96" t="str">
        <f>IF(INDEX(技能效果!AF:AF,MATCH(技能效果等级!B1691,技能效果!B:B,0))="","",INDEX(技能效果!AF:AF,MATCH(技能效果等级!B1691,技能效果!B:B,0)))</f>
        <v>造成的任意伤害附带已损失血量x%伤害</v>
      </c>
      <c r="W1691" s="95">
        <f t="shared" si="24"/>
        <v>160</v>
      </c>
      <c r="X1691" s="97"/>
      <c r="Y1691" s="97"/>
    </row>
    <row r="1692" spans="1:25" ht="16.5" x14ac:dyDescent="0.2">
      <c r="A1692" s="62">
        <v>1689</v>
      </c>
      <c r="B1692" s="95">
        <f>INDEX(技能效果!B:B,MATCH(技能效果等级!W1692,技能效果!AE:AE,0))</f>
        <v>130300911</v>
      </c>
      <c r="C1692" s="95" t="str">
        <f>INDEX(技能效果!C:C,MATCH(技能效果等级!B1692,技能效果!B:B,0))</f>
        <v>徐晃专属武器效果</v>
      </c>
      <c r="D1692" s="96" t="s">
        <v>873</v>
      </c>
      <c r="E1692" s="95">
        <v>5</v>
      </c>
      <c r="F1692" s="95">
        <f>INDEX(技能效果!H:H,MATCH(技能效果等级!B1692,技能效果!B:B,0))</f>
        <v>1014</v>
      </c>
      <c r="G1692" s="95">
        <f>IF(INDEX(技能效果!K:K,MATCH(B1692,技能效果!B:B,0))=0,INDEX(技能效果!I:I,MATCH(技能效果等级!B1692,技能效果!B:B,0)),INDEX(技能效果!I:I,MATCH(技能效果等级!B1692,技能效果!B:B,0))*VLOOKUP(E1692,技能数值计算!$C$19:$D$28,2,FALSE))</f>
        <v>9.9000000000000005E-2</v>
      </c>
      <c r="H1692" s="95">
        <f>INDEX(技能效果!J:J,MATCH(技能效果等级!B1692,技能效果!B:B,0))</f>
        <v>0</v>
      </c>
      <c r="I1692" s="97"/>
      <c r="J1692" s="97"/>
      <c r="K1692" s="97"/>
      <c r="L1692" s="97"/>
      <c r="M1692" s="97"/>
      <c r="N1692" s="96" t="str">
        <f>IF(INDEX(技能效果!L:L,MATCH(技能效果等级!B1692,技能效果!B:B,0))="","",INDEX(技能效果!L:L,MATCH(技能效果等级!B1692,技能效果!B:B,0)))</f>
        <v/>
      </c>
      <c r="O1692" s="95">
        <f>IF(INDEX(技能效果!N:N,MATCH(B1692,技能效果!B:B,0))=0,INDEX(技能效果!M:M,MATCH(技能效果等级!B1692,技能效果!B:B,0)),INDEX(技能效果!M:M,MATCH(技能效果等级!B1692,技能效果!B:B,0))*VLOOKUP(E1692,技能数值计算!$C$19:$D$28,2,FALSE))</f>
        <v>0</v>
      </c>
      <c r="P1692" s="97"/>
      <c r="Q1692" s="97"/>
      <c r="R1692" s="95" t="str">
        <f>IF(INDEX(技能效果!O:O,MATCH(技能效果等级!B1692,技能效果!B:B,0))="","",INDEX(技能效果!O:O,MATCH(技能效果等级!B1692,技能效果!B:B,0)))</f>
        <v/>
      </c>
      <c r="S1692" s="97"/>
      <c r="T1692" s="97"/>
      <c r="U1692" s="97"/>
      <c r="V1692" s="96" t="str">
        <f>IF(INDEX(技能效果!AF:AF,MATCH(技能效果等级!B1692,技能效果!B:B,0))="","",INDEX(技能效果!AF:AF,MATCH(技能效果等级!B1692,技能效果!B:B,0)))</f>
        <v>造成的任意伤害附带已损失血量x%伤害</v>
      </c>
      <c r="W1692" s="95">
        <f t="shared" si="24"/>
        <v>160</v>
      </c>
      <c r="X1692" s="97"/>
      <c r="Y1692" s="97"/>
    </row>
    <row r="1693" spans="1:25" ht="16.5" x14ac:dyDescent="0.2">
      <c r="A1693" s="62">
        <v>1690</v>
      </c>
      <c r="B1693" s="95">
        <f>INDEX(技能效果!B:B,MATCH(技能效果等级!W1693,技能效果!AE:AE,0))</f>
        <v>130300911</v>
      </c>
      <c r="C1693" s="95" t="str">
        <f>INDEX(技能效果!C:C,MATCH(技能效果等级!B1693,技能效果!B:B,0))</f>
        <v>徐晃专属武器效果</v>
      </c>
      <c r="D1693" s="96" t="s">
        <v>873</v>
      </c>
      <c r="E1693" s="95">
        <v>6</v>
      </c>
      <c r="F1693" s="95">
        <f>INDEX(技能效果!H:H,MATCH(技能效果等级!B1693,技能效果!B:B,0))</f>
        <v>1014</v>
      </c>
      <c r="G1693" s="95">
        <f>IF(INDEX(技能效果!K:K,MATCH(B1693,技能效果!B:B,0))=0,INDEX(技能效果!I:I,MATCH(技能效果等级!B1693,技能效果!B:B,0)),INDEX(技能效果!I:I,MATCH(技能效果等级!B1693,技能效果!B:B,0))*VLOOKUP(E1693,技能数值计算!$C$19:$D$28,2,FALSE))</f>
        <v>0.108</v>
      </c>
      <c r="H1693" s="95">
        <f>INDEX(技能效果!J:J,MATCH(技能效果等级!B1693,技能效果!B:B,0))</f>
        <v>0</v>
      </c>
      <c r="I1693" s="97"/>
      <c r="J1693" s="97"/>
      <c r="K1693" s="97"/>
      <c r="L1693" s="97"/>
      <c r="M1693" s="97"/>
      <c r="N1693" s="96" t="str">
        <f>IF(INDEX(技能效果!L:L,MATCH(技能效果等级!B1693,技能效果!B:B,0))="","",INDEX(技能效果!L:L,MATCH(技能效果等级!B1693,技能效果!B:B,0)))</f>
        <v/>
      </c>
      <c r="O1693" s="95">
        <f>IF(INDEX(技能效果!N:N,MATCH(B1693,技能效果!B:B,0))=0,INDEX(技能效果!M:M,MATCH(技能效果等级!B1693,技能效果!B:B,0)),INDEX(技能效果!M:M,MATCH(技能效果等级!B1693,技能效果!B:B,0))*VLOOKUP(E1693,技能数值计算!$C$19:$D$28,2,FALSE))</f>
        <v>0</v>
      </c>
      <c r="P1693" s="97"/>
      <c r="Q1693" s="97"/>
      <c r="R1693" s="95" t="str">
        <f>IF(INDEX(技能效果!O:O,MATCH(技能效果等级!B1693,技能效果!B:B,0))="","",INDEX(技能效果!O:O,MATCH(技能效果等级!B1693,技能效果!B:B,0)))</f>
        <v/>
      </c>
      <c r="S1693" s="97"/>
      <c r="T1693" s="97"/>
      <c r="U1693" s="97"/>
      <c r="V1693" s="96" t="str">
        <f>IF(INDEX(技能效果!AF:AF,MATCH(技能效果等级!B1693,技能效果!B:B,0))="","",INDEX(技能效果!AF:AF,MATCH(技能效果等级!B1693,技能效果!B:B,0)))</f>
        <v>造成的任意伤害附带已损失血量x%伤害</v>
      </c>
      <c r="W1693" s="95">
        <f t="shared" si="24"/>
        <v>160</v>
      </c>
      <c r="X1693" s="97"/>
      <c r="Y1693" s="97"/>
    </row>
    <row r="1694" spans="1:25" ht="16.5" x14ac:dyDescent="0.2">
      <c r="A1694" s="62">
        <v>1691</v>
      </c>
      <c r="B1694" s="95">
        <f>INDEX(技能效果!B:B,MATCH(技能效果等级!W1694,技能效果!AE:AE,0))</f>
        <v>130300911</v>
      </c>
      <c r="C1694" s="95" t="str">
        <f>INDEX(技能效果!C:C,MATCH(技能效果等级!B1694,技能效果!B:B,0))</f>
        <v>徐晃专属武器效果</v>
      </c>
      <c r="D1694" s="96" t="s">
        <v>873</v>
      </c>
      <c r="E1694" s="95">
        <v>7</v>
      </c>
      <c r="F1694" s="95">
        <f>INDEX(技能效果!H:H,MATCH(技能效果等级!B1694,技能效果!B:B,0))</f>
        <v>1014</v>
      </c>
      <c r="G1694" s="95">
        <f>IF(INDEX(技能效果!K:K,MATCH(B1694,技能效果!B:B,0))=0,INDEX(技能效果!I:I,MATCH(技能效果等级!B1694,技能效果!B:B,0)),INDEX(技能效果!I:I,MATCH(技能效果等级!B1694,技能效果!B:B,0))*VLOOKUP(E1694,技能数值计算!$C$19:$D$28,2,FALSE))</f>
        <v>0.11699999999999999</v>
      </c>
      <c r="H1694" s="95">
        <f>INDEX(技能效果!J:J,MATCH(技能效果等级!B1694,技能效果!B:B,0))</f>
        <v>0</v>
      </c>
      <c r="I1694" s="97"/>
      <c r="J1694" s="97"/>
      <c r="K1694" s="97"/>
      <c r="L1694" s="97"/>
      <c r="M1694" s="97"/>
      <c r="N1694" s="96" t="str">
        <f>IF(INDEX(技能效果!L:L,MATCH(技能效果等级!B1694,技能效果!B:B,0))="","",INDEX(技能效果!L:L,MATCH(技能效果等级!B1694,技能效果!B:B,0)))</f>
        <v/>
      </c>
      <c r="O1694" s="95">
        <f>IF(INDEX(技能效果!N:N,MATCH(B1694,技能效果!B:B,0))=0,INDEX(技能效果!M:M,MATCH(技能效果等级!B1694,技能效果!B:B,0)),INDEX(技能效果!M:M,MATCH(技能效果等级!B1694,技能效果!B:B,0))*VLOOKUP(E1694,技能数值计算!$C$19:$D$28,2,FALSE))</f>
        <v>0</v>
      </c>
      <c r="P1694" s="97"/>
      <c r="Q1694" s="97"/>
      <c r="R1694" s="95" t="str">
        <f>IF(INDEX(技能效果!O:O,MATCH(技能效果等级!B1694,技能效果!B:B,0))="","",INDEX(技能效果!O:O,MATCH(技能效果等级!B1694,技能效果!B:B,0)))</f>
        <v/>
      </c>
      <c r="S1694" s="97"/>
      <c r="T1694" s="97"/>
      <c r="U1694" s="97"/>
      <c r="V1694" s="96" t="str">
        <f>IF(INDEX(技能效果!AF:AF,MATCH(技能效果等级!B1694,技能效果!B:B,0))="","",INDEX(技能效果!AF:AF,MATCH(技能效果等级!B1694,技能效果!B:B,0)))</f>
        <v>造成的任意伤害附带已损失血量x%伤害</v>
      </c>
      <c r="W1694" s="95">
        <f t="shared" si="24"/>
        <v>160</v>
      </c>
      <c r="X1694" s="97"/>
      <c r="Y1694" s="97"/>
    </row>
    <row r="1695" spans="1:25" ht="16.5" x14ac:dyDescent="0.2">
      <c r="A1695" s="62">
        <v>1692</v>
      </c>
      <c r="B1695" s="95">
        <f>INDEX(技能效果!B:B,MATCH(技能效果等级!W1695,技能效果!AE:AE,0))</f>
        <v>130300911</v>
      </c>
      <c r="C1695" s="95" t="str">
        <f>INDEX(技能效果!C:C,MATCH(技能效果等级!B1695,技能效果!B:B,0))</f>
        <v>徐晃专属武器效果</v>
      </c>
      <c r="D1695" s="96" t="s">
        <v>873</v>
      </c>
      <c r="E1695" s="95">
        <v>8</v>
      </c>
      <c r="F1695" s="95">
        <f>INDEX(技能效果!H:H,MATCH(技能效果等级!B1695,技能效果!B:B,0))</f>
        <v>1014</v>
      </c>
      <c r="G1695" s="95">
        <f>IF(INDEX(技能效果!K:K,MATCH(B1695,技能效果!B:B,0))=0,INDEX(技能效果!I:I,MATCH(技能效果等级!B1695,技能效果!B:B,0)),INDEX(技能效果!I:I,MATCH(技能效果等级!B1695,技能效果!B:B,0))*VLOOKUP(E1695,技能数值计算!$C$19:$D$28,2,FALSE))</f>
        <v>0.126</v>
      </c>
      <c r="H1695" s="95">
        <f>INDEX(技能效果!J:J,MATCH(技能效果等级!B1695,技能效果!B:B,0))</f>
        <v>0</v>
      </c>
      <c r="I1695" s="97"/>
      <c r="J1695" s="97"/>
      <c r="K1695" s="97"/>
      <c r="L1695" s="97"/>
      <c r="M1695" s="97"/>
      <c r="N1695" s="96" t="str">
        <f>IF(INDEX(技能效果!L:L,MATCH(技能效果等级!B1695,技能效果!B:B,0))="","",INDEX(技能效果!L:L,MATCH(技能效果等级!B1695,技能效果!B:B,0)))</f>
        <v/>
      </c>
      <c r="O1695" s="95">
        <f>IF(INDEX(技能效果!N:N,MATCH(B1695,技能效果!B:B,0))=0,INDEX(技能效果!M:M,MATCH(技能效果等级!B1695,技能效果!B:B,0)),INDEX(技能效果!M:M,MATCH(技能效果等级!B1695,技能效果!B:B,0))*VLOOKUP(E1695,技能数值计算!$C$19:$D$28,2,FALSE))</f>
        <v>0</v>
      </c>
      <c r="P1695" s="97"/>
      <c r="Q1695" s="97"/>
      <c r="R1695" s="95" t="str">
        <f>IF(INDEX(技能效果!O:O,MATCH(技能效果等级!B1695,技能效果!B:B,0))="","",INDEX(技能效果!O:O,MATCH(技能效果等级!B1695,技能效果!B:B,0)))</f>
        <v/>
      </c>
      <c r="S1695" s="97"/>
      <c r="T1695" s="97"/>
      <c r="U1695" s="97"/>
      <c r="V1695" s="96" t="str">
        <f>IF(INDEX(技能效果!AF:AF,MATCH(技能效果等级!B1695,技能效果!B:B,0))="","",INDEX(技能效果!AF:AF,MATCH(技能效果等级!B1695,技能效果!B:B,0)))</f>
        <v>造成的任意伤害附带已损失血量x%伤害</v>
      </c>
      <c r="W1695" s="95">
        <f t="shared" si="24"/>
        <v>160</v>
      </c>
      <c r="X1695" s="97"/>
      <c r="Y1695" s="97"/>
    </row>
    <row r="1696" spans="1:25" ht="16.5" x14ac:dyDescent="0.2">
      <c r="A1696" s="62">
        <v>1693</v>
      </c>
      <c r="B1696" s="95">
        <f>INDEX(技能效果!B:B,MATCH(技能效果等级!W1696,技能效果!AE:AE,0))</f>
        <v>130300911</v>
      </c>
      <c r="C1696" s="95" t="str">
        <f>INDEX(技能效果!C:C,MATCH(技能效果等级!B1696,技能效果!B:B,0))</f>
        <v>徐晃专属武器效果</v>
      </c>
      <c r="D1696" s="96" t="s">
        <v>873</v>
      </c>
      <c r="E1696" s="95">
        <v>9</v>
      </c>
      <c r="F1696" s="95">
        <f>INDEX(技能效果!H:H,MATCH(技能效果等级!B1696,技能效果!B:B,0))</f>
        <v>1014</v>
      </c>
      <c r="G1696" s="95">
        <f>IF(INDEX(技能效果!K:K,MATCH(B1696,技能效果!B:B,0))=0,INDEX(技能效果!I:I,MATCH(技能效果等级!B1696,技能效果!B:B,0)),INDEX(技能效果!I:I,MATCH(技能效果等级!B1696,技能效果!B:B,0))*VLOOKUP(E1696,技能数值计算!$C$19:$D$28,2,FALSE))</f>
        <v>0.13800000000000001</v>
      </c>
      <c r="H1696" s="95">
        <f>INDEX(技能效果!J:J,MATCH(技能效果等级!B1696,技能效果!B:B,0))</f>
        <v>0</v>
      </c>
      <c r="I1696" s="97"/>
      <c r="J1696" s="97"/>
      <c r="K1696" s="97"/>
      <c r="L1696" s="97"/>
      <c r="M1696" s="97"/>
      <c r="N1696" s="96" t="str">
        <f>IF(INDEX(技能效果!L:L,MATCH(技能效果等级!B1696,技能效果!B:B,0))="","",INDEX(技能效果!L:L,MATCH(技能效果等级!B1696,技能效果!B:B,0)))</f>
        <v/>
      </c>
      <c r="O1696" s="95">
        <f>IF(INDEX(技能效果!N:N,MATCH(B1696,技能效果!B:B,0))=0,INDEX(技能效果!M:M,MATCH(技能效果等级!B1696,技能效果!B:B,0)),INDEX(技能效果!M:M,MATCH(技能效果等级!B1696,技能效果!B:B,0))*VLOOKUP(E1696,技能数值计算!$C$19:$D$28,2,FALSE))</f>
        <v>0</v>
      </c>
      <c r="P1696" s="97"/>
      <c r="Q1696" s="97"/>
      <c r="R1696" s="95" t="str">
        <f>IF(INDEX(技能效果!O:O,MATCH(技能效果等级!B1696,技能效果!B:B,0))="","",INDEX(技能效果!O:O,MATCH(技能效果等级!B1696,技能效果!B:B,0)))</f>
        <v/>
      </c>
      <c r="S1696" s="97"/>
      <c r="T1696" s="97"/>
      <c r="U1696" s="97"/>
      <c r="V1696" s="96" t="str">
        <f>IF(INDEX(技能效果!AF:AF,MATCH(技能效果等级!B1696,技能效果!B:B,0))="","",INDEX(技能效果!AF:AF,MATCH(技能效果等级!B1696,技能效果!B:B,0)))</f>
        <v>造成的任意伤害附带已损失血量x%伤害</v>
      </c>
      <c r="W1696" s="95">
        <f t="shared" si="24"/>
        <v>160</v>
      </c>
      <c r="X1696" s="97"/>
      <c r="Y1696" s="97"/>
    </row>
    <row r="1697" spans="1:25" ht="16.5" x14ac:dyDescent="0.2">
      <c r="A1697" s="62">
        <v>1694</v>
      </c>
      <c r="B1697" s="95">
        <f>INDEX(技能效果!B:B,MATCH(技能效果等级!W1697,技能效果!AE:AE,0))</f>
        <v>130300911</v>
      </c>
      <c r="C1697" s="95" t="str">
        <f>INDEX(技能效果!C:C,MATCH(技能效果等级!B1697,技能效果!B:B,0))</f>
        <v>徐晃专属武器效果</v>
      </c>
      <c r="D1697" s="96" t="s">
        <v>873</v>
      </c>
      <c r="E1697" s="95">
        <v>10</v>
      </c>
      <c r="F1697" s="95">
        <f>INDEX(技能效果!H:H,MATCH(技能效果等级!B1697,技能效果!B:B,0))</f>
        <v>1014</v>
      </c>
      <c r="G1697" s="95">
        <f>IF(INDEX(技能效果!K:K,MATCH(B1697,技能效果!B:B,0))=0,INDEX(技能效果!I:I,MATCH(技能效果等级!B1697,技能效果!B:B,0)),INDEX(技能效果!I:I,MATCH(技能效果等级!B1697,技能效果!B:B,0))*VLOOKUP(E1697,技能数值计算!$C$19:$D$28,2,FALSE))</f>
        <v>0.15</v>
      </c>
      <c r="H1697" s="95">
        <f>INDEX(技能效果!J:J,MATCH(技能效果等级!B1697,技能效果!B:B,0))</f>
        <v>0</v>
      </c>
      <c r="I1697" s="97"/>
      <c r="J1697" s="97"/>
      <c r="K1697" s="97"/>
      <c r="L1697" s="97"/>
      <c r="M1697" s="97"/>
      <c r="N1697" s="96" t="str">
        <f>IF(INDEX(技能效果!L:L,MATCH(技能效果等级!B1697,技能效果!B:B,0))="","",INDEX(技能效果!L:L,MATCH(技能效果等级!B1697,技能效果!B:B,0)))</f>
        <v/>
      </c>
      <c r="O1697" s="95">
        <f>IF(INDEX(技能效果!N:N,MATCH(B1697,技能效果!B:B,0))=0,INDEX(技能效果!M:M,MATCH(技能效果等级!B1697,技能效果!B:B,0)),INDEX(技能效果!M:M,MATCH(技能效果等级!B1697,技能效果!B:B,0))*VLOOKUP(E1697,技能数值计算!$C$19:$D$28,2,FALSE))</f>
        <v>0</v>
      </c>
      <c r="P1697" s="97"/>
      <c r="Q1697" s="97"/>
      <c r="R1697" s="95" t="str">
        <f>IF(INDEX(技能效果!O:O,MATCH(技能效果等级!B1697,技能效果!B:B,0))="","",INDEX(技能效果!O:O,MATCH(技能效果等级!B1697,技能效果!B:B,0)))</f>
        <v/>
      </c>
      <c r="S1697" s="97"/>
      <c r="T1697" s="97"/>
      <c r="U1697" s="97"/>
      <c r="V1697" s="96" t="str">
        <f>IF(INDEX(技能效果!AF:AF,MATCH(技能效果等级!B1697,技能效果!B:B,0))="","",INDEX(技能效果!AF:AF,MATCH(技能效果等级!B1697,技能效果!B:B,0)))</f>
        <v>造成的任意伤害附带已损失血量x%伤害</v>
      </c>
      <c r="W1697" s="95">
        <f t="shared" si="24"/>
        <v>160</v>
      </c>
      <c r="X1697" s="97"/>
      <c r="Y1697" s="97"/>
    </row>
    <row r="1698" spans="1:25" ht="16.5" x14ac:dyDescent="0.2">
      <c r="A1698" s="62">
        <v>1695</v>
      </c>
      <c r="B1698" s="95">
        <f>INDEX(技能效果!B:B,MATCH(技能效果等级!W1698,技能效果!AE:AE,0))</f>
        <v>130300921</v>
      </c>
      <c r="C1698" s="95" t="str">
        <f>INDEX(技能效果!C:C,MATCH(技能效果等级!B1698,技能效果!B:B,0))</f>
        <v>徐晃满星效果</v>
      </c>
      <c r="D1698" s="96" t="s">
        <v>873</v>
      </c>
      <c r="E1698" s="95">
        <v>1</v>
      </c>
      <c r="F1698" s="95">
        <f>INDEX(技能效果!H:H,MATCH(技能效果等级!B1698,技能效果!B:B,0))</f>
        <v>4027</v>
      </c>
      <c r="G1698" s="95">
        <f>IF(INDEX(技能效果!K:K,MATCH(B1698,技能效果!B:B,0))=0,INDEX(技能效果!I:I,MATCH(技能效果等级!B1698,技能效果!B:B,0)),INDEX(技能效果!I:I,MATCH(技能效果等级!B1698,技能效果!B:B,0))*VLOOKUP(E1698,技能数值计算!$C$19:$D$28,2,FALSE))</f>
        <v>0.25</v>
      </c>
      <c r="H1698" s="95">
        <f>INDEX(技能效果!J:J,MATCH(技能效果等级!B1698,技能效果!B:B,0))</f>
        <v>0</v>
      </c>
      <c r="I1698" s="97"/>
      <c r="J1698" s="97"/>
      <c r="K1698" s="97"/>
      <c r="L1698" s="97"/>
      <c r="M1698" s="97"/>
      <c r="N1698" s="96" t="str">
        <f>IF(INDEX(技能效果!L:L,MATCH(技能效果等级!B1698,技能效果!B:B,0))="","",INDEX(技能效果!L:L,MATCH(技能效果等级!B1698,技能效果!B:B,0)))</f>
        <v/>
      </c>
      <c r="O1698" s="95">
        <f>IF(INDEX(技能效果!N:N,MATCH(B1698,技能效果!B:B,0))=0,INDEX(技能效果!M:M,MATCH(技能效果等级!B1698,技能效果!B:B,0)),INDEX(技能效果!M:M,MATCH(技能效果等级!B1698,技能效果!B:B,0))*VLOOKUP(E1698,技能数值计算!$C$19:$D$28,2,FALSE))</f>
        <v>0</v>
      </c>
      <c r="P1698" s="97"/>
      <c r="Q1698" s="97"/>
      <c r="R1698" s="95" t="str">
        <f>IF(INDEX(技能效果!O:O,MATCH(技能效果等级!B1698,技能效果!B:B,0))="","",INDEX(技能效果!O:O,MATCH(技能效果等级!B1698,技能效果!B:B,0)))</f>
        <v/>
      </c>
      <c r="S1698" s="97"/>
      <c r="T1698" s="97"/>
      <c r="U1698" s="97"/>
      <c r="V1698" s="96" t="str">
        <f>IF(INDEX(技能效果!AF:AF,MATCH(技能效果等级!B1698,技能效果!B:B,0))="","",INDEX(技能效果!AF:AF,MATCH(技能效果等级!B1698,技能效果!B:B,0)))</f>
        <v/>
      </c>
      <c r="W1698" s="95">
        <f t="shared" si="24"/>
        <v>161</v>
      </c>
      <c r="X1698" s="97"/>
      <c r="Y1698" s="97"/>
    </row>
    <row r="1699" spans="1:25" ht="16.5" x14ac:dyDescent="0.2">
      <c r="A1699" s="62">
        <v>1696</v>
      </c>
      <c r="B1699" s="95">
        <f>INDEX(技能效果!B:B,MATCH(技能效果等级!W1699,技能效果!AE:AE,0))</f>
        <v>130300921</v>
      </c>
      <c r="C1699" s="95" t="str">
        <f>INDEX(技能效果!C:C,MATCH(技能效果等级!B1699,技能效果!B:B,0))</f>
        <v>徐晃满星效果</v>
      </c>
      <c r="D1699" s="96" t="s">
        <v>873</v>
      </c>
      <c r="E1699" s="95">
        <v>2</v>
      </c>
      <c r="F1699" s="95">
        <f>INDEX(技能效果!H:H,MATCH(技能效果等级!B1699,技能效果!B:B,0))</f>
        <v>4027</v>
      </c>
      <c r="G1699" s="95">
        <f>IF(INDEX(技能效果!K:K,MATCH(B1699,技能效果!B:B,0))=0,INDEX(技能效果!I:I,MATCH(技能效果等级!B1699,技能效果!B:B,0)),INDEX(技能效果!I:I,MATCH(技能效果等级!B1699,技能效果!B:B,0))*VLOOKUP(E1699,技能数值计算!$C$19:$D$28,2,FALSE))</f>
        <v>0.27</v>
      </c>
      <c r="H1699" s="95">
        <f>INDEX(技能效果!J:J,MATCH(技能效果等级!B1699,技能效果!B:B,0))</f>
        <v>0</v>
      </c>
      <c r="I1699" s="97"/>
      <c r="J1699" s="97"/>
      <c r="K1699" s="97"/>
      <c r="L1699" s="97"/>
      <c r="M1699" s="97"/>
      <c r="N1699" s="96" t="str">
        <f>IF(INDEX(技能效果!L:L,MATCH(技能效果等级!B1699,技能效果!B:B,0))="","",INDEX(技能效果!L:L,MATCH(技能效果等级!B1699,技能效果!B:B,0)))</f>
        <v/>
      </c>
      <c r="O1699" s="95">
        <f>IF(INDEX(技能效果!N:N,MATCH(B1699,技能效果!B:B,0))=0,INDEX(技能效果!M:M,MATCH(技能效果等级!B1699,技能效果!B:B,0)),INDEX(技能效果!M:M,MATCH(技能效果等级!B1699,技能效果!B:B,0))*VLOOKUP(E1699,技能数值计算!$C$19:$D$28,2,FALSE))</f>
        <v>0</v>
      </c>
      <c r="P1699" s="97"/>
      <c r="Q1699" s="97"/>
      <c r="R1699" s="95" t="str">
        <f>IF(INDEX(技能效果!O:O,MATCH(技能效果等级!B1699,技能效果!B:B,0))="","",INDEX(技能效果!O:O,MATCH(技能效果等级!B1699,技能效果!B:B,0)))</f>
        <v/>
      </c>
      <c r="S1699" s="97"/>
      <c r="T1699" s="97"/>
      <c r="U1699" s="97"/>
      <c r="V1699" s="96" t="str">
        <f>IF(INDEX(技能效果!AF:AF,MATCH(技能效果等级!B1699,技能效果!B:B,0))="","",INDEX(技能效果!AF:AF,MATCH(技能效果等级!B1699,技能效果!B:B,0)))</f>
        <v/>
      </c>
      <c r="W1699" s="95">
        <f t="shared" si="24"/>
        <v>161</v>
      </c>
      <c r="X1699" s="97"/>
      <c r="Y1699" s="97"/>
    </row>
    <row r="1700" spans="1:25" ht="16.5" x14ac:dyDescent="0.2">
      <c r="A1700" s="62">
        <v>1697</v>
      </c>
      <c r="B1700" s="95">
        <f>INDEX(技能效果!B:B,MATCH(技能效果等级!W1700,技能效果!AE:AE,0))</f>
        <v>130300921</v>
      </c>
      <c r="C1700" s="95" t="str">
        <f>INDEX(技能效果!C:C,MATCH(技能效果等级!B1700,技能效果!B:B,0))</f>
        <v>徐晃满星效果</v>
      </c>
      <c r="D1700" s="96" t="s">
        <v>873</v>
      </c>
      <c r="E1700" s="95">
        <v>3</v>
      </c>
      <c r="F1700" s="95">
        <f>INDEX(技能效果!H:H,MATCH(技能效果等级!B1700,技能效果!B:B,0))</f>
        <v>4027</v>
      </c>
      <c r="G1700" s="95">
        <f>IF(INDEX(技能效果!K:K,MATCH(B1700,技能效果!B:B,0))=0,INDEX(技能效果!I:I,MATCH(技能效果等级!B1700,技能效果!B:B,0)),INDEX(技能效果!I:I,MATCH(技能效果等级!B1700,技能效果!B:B,0))*VLOOKUP(E1700,技能数值计算!$C$19:$D$28,2,FALSE))</f>
        <v>0.28999999999999998</v>
      </c>
      <c r="H1700" s="95">
        <f>INDEX(技能效果!J:J,MATCH(技能效果等级!B1700,技能效果!B:B,0))</f>
        <v>0</v>
      </c>
      <c r="I1700" s="97"/>
      <c r="J1700" s="97"/>
      <c r="K1700" s="97"/>
      <c r="L1700" s="97"/>
      <c r="M1700" s="97"/>
      <c r="N1700" s="96" t="str">
        <f>IF(INDEX(技能效果!L:L,MATCH(技能效果等级!B1700,技能效果!B:B,0))="","",INDEX(技能效果!L:L,MATCH(技能效果等级!B1700,技能效果!B:B,0)))</f>
        <v/>
      </c>
      <c r="O1700" s="95">
        <f>IF(INDEX(技能效果!N:N,MATCH(B1700,技能效果!B:B,0))=0,INDEX(技能效果!M:M,MATCH(技能效果等级!B1700,技能效果!B:B,0)),INDEX(技能效果!M:M,MATCH(技能效果等级!B1700,技能效果!B:B,0))*VLOOKUP(E1700,技能数值计算!$C$19:$D$28,2,FALSE))</f>
        <v>0</v>
      </c>
      <c r="P1700" s="97"/>
      <c r="Q1700" s="97"/>
      <c r="R1700" s="95" t="str">
        <f>IF(INDEX(技能效果!O:O,MATCH(技能效果等级!B1700,技能效果!B:B,0))="","",INDEX(技能效果!O:O,MATCH(技能效果等级!B1700,技能效果!B:B,0)))</f>
        <v/>
      </c>
      <c r="S1700" s="97"/>
      <c r="T1700" s="97"/>
      <c r="U1700" s="97"/>
      <c r="V1700" s="96" t="str">
        <f>IF(INDEX(技能效果!AF:AF,MATCH(技能效果等级!B1700,技能效果!B:B,0))="","",INDEX(技能效果!AF:AF,MATCH(技能效果等级!B1700,技能效果!B:B,0)))</f>
        <v/>
      </c>
      <c r="W1700" s="95">
        <f t="shared" si="24"/>
        <v>161</v>
      </c>
      <c r="X1700" s="97"/>
      <c r="Y1700" s="97"/>
    </row>
    <row r="1701" spans="1:25" ht="16.5" x14ac:dyDescent="0.2">
      <c r="A1701" s="62">
        <v>1698</v>
      </c>
      <c r="B1701" s="95">
        <f>INDEX(技能效果!B:B,MATCH(技能效果等级!W1701,技能效果!AE:AE,0))</f>
        <v>130300921</v>
      </c>
      <c r="C1701" s="95" t="str">
        <f>INDEX(技能效果!C:C,MATCH(技能效果等级!B1701,技能效果!B:B,0))</f>
        <v>徐晃满星效果</v>
      </c>
      <c r="D1701" s="96" t="s">
        <v>873</v>
      </c>
      <c r="E1701" s="95">
        <v>4</v>
      </c>
      <c r="F1701" s="95">
        <f>INDEX(技能效果!H:H,MATCH(技能效果等级!B1701,技能效果!B:B,0))</f>
        <v>4027</v>
      </c>
      <c r="G1701" s="95">
        <f>IF(INDEX(技能效果!K:K,MATCH(B1701,技能效果!B:B,0))=0,INDEX(技能效果!I:I,MATCH(技能效果等级!B1701,技能效果!B:B,0)),INDEX(技能效果!I:I,MATCH(技能效果等级!B1701,技能效果!B:B,0))*VLOOKUP(E1701,技能数值计算!$C$19:$D$28,2,FALSE))</f>
        <v>0.31</v>
      </c>
      <c r="H1701" s="95">
        <f>INDEX(技能效果!J:J,MATCH(技能效果等级!B1701,技能效果!B:B,0))</f>
        <v>0</v>
      </c>
      <c r="I1701" s="97"/>
      <c r="J1701" s="97"/>
      <c r="K1701" s="97"/>
      <c r="L1701" s="97"/>
      <c r="M1701" s="97"/>
      <c r="N1701" s="96" t="str">
        <f>IF(INDEX(技能效果!L:L,MATCH(技能效果等级!B1701,技能效果!B:B,0))="","",INDEX(技能效果!L:L,MATCH(技能效果等级!B1701,技能效果!B:B,0)))</f>
        <v/>
      </c>
      <c r="O1701" s="95">
        <f>IF(INDEX(技能效果!N:N,MATCH(B1701,技能效果!B:B,0))=0,INDEX(技能效果!M:M,MATCH(技能效果等级!B1701,技能效果!B:B,0)),INDEX(技能效果!M:M,MATCH(技能效果等级!B1701,技能效果!B:B,0))*VLOOKUP(E1701,技能数值计算!$C$19:$D$28,2,FALSE))</f>
        <v>0</v>
      </c>
      <c r="P1701" s="97"/>
      <c r="Q1701" s="97"/>
      <c r="R1701" s="95" t="str">
        <f>IF(INDEX(技能效果!O:O,MATCH(技能效果等级!B1701,技能效果!B:B,0))="","",INDEX(技能效果!O:O,MATCH(技能效果等级!B1701,技能效果!B:B,0)))</f>
        <v/>
      </c>
      <c r="S1701" s="97"/>
      <c r="T1701" s="97"/>
      <c r="U1701" s="97"/>
      <c r="V1701" s="96" t="str">
        <f>IF(INDEX(技能效果!AF:AF,MATCH(技能效果等级!B1701,技能效果!B:B,0))="","",INDEX(技能效果!AF:AF,MATCH(技能效果等级!B1701,技能效果!B:B,0)))</f>
        <v/>
      </c>
      <c r="W1701" s="95">
        <f t="shared" si="24"/>
        <v>161</v>
      </c>
      <c r="X1701" s="97"/>
      <c r="Y1701" s="97"/>
    </row>
    <row r="1702" spans="1:25" ht="16.5" x14ac:dyDescent="0.2">
      <c r="A1702" s="62">
        <v>1699</v>
      </c>
      <c r="B1702" s="95">
        <f>INDEX(技能效果!B:B,MATCH(技能效果等级!W1702,技能效果!AE:AE,0))</f>
        <v>130300921</v>
      </c>
      <c r="C1702" s="95" t="str">
        <f>INDEX(技能效果!C:C,MATCH(技能效果等级!B1702,技能效果!B:B,0))</f>
        <v>徐晃满星效果</v>
      </c>
      <c r="D1702" s="96" t="s">
        <v>873</v>
      </c>
      <c r="E1702" s="95">
        <v>5</v>
      </c>
      <c r="F1702" s="95">
        <f>INDEX(技能效果!H:H,MATCH(技能效果等级!B1702,技能效果!B:B,0))</f>
        <v>4027</v>
      </c>
      <c r="G1702" s="95">
        <f>IF(INDEX(技能效果!K:K,MATCH(B1702,技能效果!B:B,0))=0,INDEX(技能效果!I:I,MATCH(技能效果等级!B1702,技能效果!B:B,0)),INDEX(技能效果!I:I,MATCH(技能效果等级!B1702,技能效果!B:B,0))*VLOOKUP(E1702,技能数值计算!$C$19:$D$28,2,FALSE))</f>
        <v>0.33</v>
      </c>
      <c r="H1702" s="95">
        <f>INDEX(技能效果!J:J,MATCH(技能效果等级!B1702,技能效果!B:B,0))</f>
        <v>0</v>
      </c>
      <c r="I1702" s="97"/>
      <c r="J1702" s="97"/>
      <c r="K1702" s="97"/>
      <c r="L1702" s="97"/>
      <c r="M1702" s="97"/>
      <c r="N1702" s="96" t="str">
        <f>IF(INDEX(技能效果!L:L,MATCH(技能效果等级!B1702,技能效果!B:B,0))="","",INDEX(技能效果!L:L,MATCH(技能效果等级!B1702,技能效果!B:B,0)))</f>
        <v/>
      </c>
      <c r="O1702" s="95">
        <f>IF(INDEX(技能效果!N:N,MATCH(B1702,技能效果!B:B,0))=0,INDEX(技能效果!M:M,MATCH(技能效果等级!B1702,技能效果!B:B,0)),INDEX(技能效果!M:M,MATCH(技能效果等级!B1702,技能效果!B:B,0))*VLOOKUP(E1702,技能数值计算!$C$19:$D$28,2,FALSE))</f>
        <v>0</v>
      </c>
      <c r="P1702" s="97"/>
      <c r="Q1702" s="97"/>
      <c r="R1702" s="95" t="str">
        <f>IF(INDEX(技能效果!O:O,MATCH(技能效果等级!B1702,技能效果!B:B,0))="","",INDEX(技能效果!O:O,MATCH(技能效果等级!B1702,技能效果!B:B,0)))</f>
        <v/>
      </c>
      <c r="S1702" s="97"/>
      <c r="T1702" s="97"/>
      <c r="U1702" s="97"/>
      <c r="V1702" s="96" t="str">
        <f>IF(INDEX(技能效果!AF:AF,MATCH(技能效果等级!B1702,技能效果!B:B,0))="","",INDEX(技能效果!AF:AF,MATCH(技能效果等级!B1702,技能效果!B:B,0)))</f>
        <v/>
      </c>
      <c r="W1702" s="95">
        <f t="shared" si="24"/>
        <v>161</v>
      </c>
      <c r="X1702" s="97"/>
      <c r="Y1702" s="97"/>
    </row>
    <row r="1703" spans="1:25" ht="16.5" x14ac:dyDescent="0.2">
      <c r="A1703" s="62">
        <v>1700</v>
      </c>
      <c r="B1703" s="95">
        <f>INDEX(技能效果!B:B,MATCH(技能效果等级!W1703,技能效果!AE:AE,0))</f>
        <v>130300921</v>
      </c>
      <c r="C1703" s="95" t="str">
        <f>INDEX(技能效果!C:C,MATCH(技能效果等级!B1703,技能效果!B:B,0))</f>
        <v>徐晃满星效果</v>
      </c>
      <c r="D1703" s="96" t="s">
        <v>873</v>
      </c>
      <c r="E1703" s="95">
        <v>6</v>
      </c>
      <c r="F1703" s="95">
        <f>INDEX(技能效果!H:H,MATCH(技能效果等级!B1703,技能效果!B:B,0))</f>
        <v>4027</v>
      </c>
      <c r="G1703" s="95">
        <f>IF(INDEX(技能效果!K:K,MATCH(B1703,技能效果!B:B,0))=0,INDEX(技能效果!I:I,MATCH(技能效果等级!B1703,技能效果!B:B,0)),INDEX(技能效果!I:I,MATCH(技能效果等级!B1703,技能效果!B:B,0))*VLOOKUP(E1703,技能数值计算!$C$19:$D$28,2,FALSE))</f>
        <v>0.36</v>
      </c>
      <c r="H1703" s="95">
        <f>INDEX(技能效果!J:J,MATCH(技能效果等级!B1703,技能效果!B:B,0))</f>
        <v>0</v>
      </c>
      <c r="I1703" s="97"/>
      <c r="J1703" s="97"/>
      <c r="K1703" s="97"/>
      <c r="L1703" s="97"/>
      <c r="M1703" s="97"/>
      <c r="N1703" s="96" t="str">
        <f>IF(INDEX(技能效果!L:L,MATCH(技能效果等级!B1703,技能效果!B:B,0))="","",INDEX(技能效果!L:L,MATCH(技能效果等级!B1703,技能效果!B:B,0)))</f>
        <v/>
      </c>
      <c r="O1703" s="95">
        <f>IF(INDEX(技能效果!N:N,MATCH(B1703,技能效果!B:B,0))=0,INDEX(技能效果!M:M,MATCH(技能效果等级!B1703,技能效果!B:B,0)),INDEX(技能效果!M:M,MATCH(技能效果等级!B1703,技能效果!B:B,0))*VLOOKUP(E1703,技能数值计算!$C$19:$D$28,2,FALSE))</f>
        <v>0</v>
      </c>
      <c r="P1703" s="97"/>
      <c r="Q1703" s="97"/>
      <c r="R1703" s="95" t="str">
        <f>IF(INDEX(技能效果!O:O,MATCH(技能效果等级!B1703,技能效果!B:B,0))="","",INDEX(技能效果!O:O,MATCH(技能效果等级!B1703,技能效果!B:B,0)))</f>
        <v/>
      </c>
      <c r="S1703" s="97"/>
      <c r="T1703" s="97"/>
      <c r="U1703" s="97"/>
      <c r="V1703" s="96" t="str">
        <f>IF(INDEX(技能效果!AF:AF,MATCH(技能效果等级!B1703,技能效果!B:B,0))="","",INDEX(技能效果!AF:AF,MATCH(技能效果等级!B1703,技能效果!B:B,0)))</f>
        <v/>
      </c>
      <c r="W1703" s="95">
        <f t="shared" si="24"/>
        <v>161</v>
      </c>
      <c r="X1703" s="97"/>
      <c r="Y1703" s="97"/>
    </row>
    <row r="1704" spans="1:25" ht="16.5" x14ac:dyDescent="0.2">
      <c r="A1704" s="62">
        <v>1701</v>
      </c>
      <c r="B1704" s="95">
        <f>INDEX(技能效果!B:B,MATCH(技能效果等级!W1704,技能效果!AE:AE,0))</f>
        <v>130300921</v>
      </c>
      <c r="C1704" s="95" t="str">
        <f>INDEX(技能效果!C:C,MATCH(技能效果等级!B1704,技能效果!B:B,0))</f>
        <v>徐晃满星效果</v>
      </c>
      <c r="D1704" s="96" t="s">
        <v>873</v>
      </c>
      <c r="E1704" s="95">
        <v>7</v>
      </c>
      <c r="F1704" s="95">
        <f>INDEX(技能效果!H:H,MATCH(技能效果等级!B1704,技能效果!B:B,0))</f>
        <v>4027</v>
      </c>
      <c r="G1704" s="95">
        <f>IF(INDEX(技能效果!K:K,MATCH(B1704,技能效果!B:B,0))=0,INDEX(技能效果!I:I,MATCH(技能效果等级!B1704,技能效果!B:B,0)),INDEX(技能效果!I:I,MATCH(技能效果等级!B1704,技能效果!B:B,0))*VLOOKUP(E1704,技能数值计算!$C$19:$D$28,2,FALSE))</f>
        <v>0.39</v>
      </c>
      <c r="H1704" s="95">
        <f>INDEX(技能效果!J:J,MATCH(技能效果等级!B1704,技能效果!B:B,0))</f>
        <v>0</v>
      </c>
      <c r="I1704" s="97"/>
      <c r="J1704" s="97"/>
      <c r="K1704" s="97"/>
      <c r="L1704" s="97"/>
      <c r="M1704" s="97"/>
      <c r="N1704" s="96" t="str">
        <f>IF(INDEX(技能效果!L:L,MATCH(技能效果等级!B1704,技能效果!B:B,0))="","",INDEX(技能效果!L:L,MATCH(技能效果等级!B1704,技能效果!B:B,0)))</f>
        <v/>
      </c>
      <c r="O1704" s="95">
        <f>IF(INDEX(技能效果!N:N,MATCH(B1704,技能效果!B:B,0))=0,INDEX(技能效果!M:M,MATCH(技能效果等级!B1704,技能效果!B:B,0)),INDEX(技能效果!M:M,MATCH(技能效果等级!B1704,技能效果!B:B,0))*VLOOKUP(E1704,技能数值计算!$C$19:$D$28,2,FALSE))</f>
        <v>0</v>
      </c>
      <c r="P1704" s="97"/>
      <c r="Q1704" s="97"/>
      <c r="R1704" s="95" t="str">
        <f>IF(INDEX(技能效果!O:O,MATCH(技能效果等级!B1704,技能效果!B:B,0))="","",INDEX(技能效果!O:O,MATCH(技能效果等级!B1704,技能效果!B:B,0)))</f>
        <v/>
      </c>
      <c r="S1704" s="97"/>
      <c r="T1704" s="97"/>
      <c r="U1704" s="97"/>
      <c r="V1704" s="96" t="str">
        <f>IF(INDEX(技能效果!AF:AF,MATCH(技能效果等级!B1704,技能效果!B:B,0))="","",INDEX(技能效果!AF:AF,MATCH(技能效果等级!B1704,技能效果!B:B,0)))</f>
        <v/>
      </c>
      <c r="W1704" s="95">
        <f t="shared" si="24"/>
        <v>161</v>
      </c>
      <c r="X1704" s="97"/>
      <c r="Y1704" s="97"/>
    </row>
    <row r="1705" spans="1:25" ht="16.5" x14ac:dyDescent="0.2">
      <c r="A1705" s="62">
        <v>1702</v>
      </c>
      <c r="B1705" s="95">
        <f>INDEX(技能效果!B:B,MATCH(技能效果等级!W1705,技能效果!AE:AE,0))</f>
        <v>130300921</v>
      </c>
      <c r="C1705" s="95" t="str">
        <f>INDEX(技能效果!C:C,MATCH(技能效果等级!B1705,技能效果!B:B,0))</f>
        <v>徐晃满星效果</v>
      </c>
      <c r="D1705" s="96" t="s">
        <v>873</v>
      </c>
      <c r="E1705" s="95">
        <v>8</v>
      </c>
      <c r="F1705" s="95">
        <f>INDEX(技能效果!H:H,MATCH(技能效果等级!B1705,技能效果!B:B,0))</f>
        <v>4027</v>
      </c>
      <c r="G1705" s="95">
        <f>IF(INDEX(技能效果!K:K,MATCH(B1705,技能效果!B:B,0))=0,INDEX(技能效果!I:I,MATCH(技能效果等级!B1705,技能效果!B:B,0)),INDEX(技能效果!I:I,MATCH(技能效果等级!B1705,技能效果!B:B,0))*VLOOKUP(E1705,技能数值计算!$C$19:$D$28,2,FALSE))</f>
        <v>0.42</v>
      </c>
      <c r="H1705" s="95">
        <f>INDEX(技能效果!J:J,MATCH(技能效果等级!B1705,技能效果!B:B,0))</f>
        <v>0</v>
      </c>
      <c r="I1705" s="97"/>
      <c r="J1705" s="97"/>
      <c r="K1705" s="97"/>
      <c r="L1705" s="97"/>
      <c r="M1705" s="97"/>
      <c r="N1705" s="96" t="str">
        <f>IF(INDEX(技能效果!L:L,MATCH(技能效果等级!B1705,技能效果!B:B,0))="","",INDEX(技能效果!L:L,MATCH(技能效果等级!B1705,技能效果!B:B,0)))</f>
        <v/>
      </c>
      <c r="O1705" s="95">
        <f>IF(INDEX(技能效果!N:N,MATCH(B1705,技能效果!B:B,0))=0,INDEX(技能效果!M:M,MATCH(技能效果等级!B1705,技能效果!B:B,0)),INDEX(技能效果!M:M,MATCH(技能效果等级!B1705,技能效果!B:B,0))*VLOOKUP(E1705,技能数值计算!$C$19:$D$28,2,FALSE))</f>
        <v>0</v>
      </c>
      <c r="P1705" s="97"/>
      <c r="Q1705" s="97"/>
      <c r="R1705" s="95" t="str">
        <f>IF(INDEX(技能效果!O:O,MATCH(技能效果等级!B1705,技能效果!B:B,0))="","",INDEX(技能效果!O:O,MATCH(技能效果等级!B1705,技能效果!B:B,0)))</f>
        <v/>
      </c>
      <c r="S1705" s="97"/>
      <c r="T1705" s="97"/>
      <c r="U1705" s="97"/>
      <c r="V1705" s="96" t="str">
        <f>IF(INDEX(技能效果!AF:AF,MATCH(技能效果等级!B1705,技能效果!B:B,0))="","",INDEX(技能效果!AF:AF,MATCH(技能效果等级!B1705,技能效果!B:B,0)))</f>
        <v/>
      </c>
      <c r="W1705" s="95">
        <f t="shared" si="24"/>
        <v>161</v>
      </c>
      <c r="X1705" s="97"/>
      <c r="Y1705" s="97"/>
    </row>
    <row r="1706" spans="1:25" ht="16.5" x14ac:dyDescent="0.2">
      <c r="A1706" s="62">
        <v>1703</v>
      </c>
      <c r="B1706" s="95">
        <f>INDEX(技能效果!B:B,MATCH(技能效果等级!W1706,技能效果!AE:AE,0))</f>
        <v>130300921</v>
      </c>
      <c r="C1706" s="95" t="str">
        <f>INDEX(技能效果!C:C,MATCH(技能效果等级!B1706,技能效果!B:B,0))</f>
        <v>徐晃满星效果</v>
      </c>
      <c r="D1706" s="96" t="s">
        <v>873</v>
      </c>
      <c r="E1706" s="95">
        <v>9</v>
      </c>
      <c r="F1706" s="95">
        <f>INDEX(技能效果!H:H,MATCH(技能效果等级!B1706,技能效果!B:B,0))</f>
        <v>4027</v>
      </c>
      <c r="G1706" s="95">
        <f>IF(INDEX(技能效果!K:K,MATCH(B1706,技能效果!B:B,0))=0,INDEX(技能效果!I:I,MATCH(技能效果等级!B1706,技能效果!B:B,0)),INDEX(技能效果!I:I,MATCH(技能效果等级!B1706,技能效果!B:B,0))*VLOOKUP(E1706,技能数值计算!$C$19:$D$28,2,FALSE))</f>
        <v>0.46</v>
      </c>
      <c r="H1706" s="95">
        <f>INDEX(技能效果!J:J,MATCH(技能效果等级!B1706,技能效果!B:B,0))</f>
        <v>0</v>
      </c>
      <c r="I1706" s="97"/>
      <c r="J1706" s="97"/>
      <c r="K1706" s="97"/>
      <c r="L1706" s="97"/>
      <c r="M1706" s="97"/>
      <c r="N1706" s="96" t="str">
        <f>IF(INDEX(技能效果!L:L,MATCH(技能效果等级!B1706,技能效果!B:B,0))="","",INDEX(技能效果!L:L,MATCH(技能效果等级!B1706,技能效果!B:B,0)))</f>
        <v/>
      </c>
      <c r="O1706" s="95">
        <f>IF(INDEX(技能效果!N:N,MATCH(B1706,技能效果!B:B,0))=0,INDEX(技能效果!M:M,MATCH(技能效果等级!B1706,技能效果!B:B,0)),INDEX(技能效果!M:M,MATCH(技能效果等级!B1706,技能效果!B:B,0))*VLOOKUP(E1706,技能数值计算!$C$19:$D$28,2,FALSE))</f>
        <v>0</v>
      </c>
      <c r="P1706" s="97"/>
      <c r="Q1706" s="97"/>
      <c r="R1706" s="95" t="str">
        <f>IF(INDEX(技能效果!O:O,MATCH(技能效果等级!B1706,技能效果!B:B,0))="","",INDEX(技能效果!O:O,MATCH(技能效果等级!B1706,技能效果!B:B,0)))</f>
        <v/>
      </c>
      <c r="S1706" s="97"/>
      <c r="T1706" s="97"/>
      <c r="U1706" s="97"/>
      <c r="V1706" s="96" t="str">
        <f>IF(INDEX(技能效果!AF:AF,MATCH(技能效果等级!B1706,技能效果!B:B,0))="","",INDEX(技能效果!AF:AF,MATCH(技能效果等级!B1706,技能效果!B:B,0)))</f>
        <v/>
      </c>
      <c r="W1706" s="95">
        <f t="shared" si="24"/>
        <v>161</v>
      </c>
      <c r="X1706" s="97"/>
      <c r="Y1706" s="97"/>
    </row>
    <row r="1707" spans="1:25" ht="16.5" x14ac:dyDescent="0.2">
      <c r="A1707" s="62">
        <v>1704</v>
      </c>
      <c r="B1707" s="95">
        <f>INDEX(技能效果!B:B,MATCH(技能效果等级!W1707,技能效果!AE:AE,0))</f>
        <v>130300921</v>
      </c>
      <c r="C1707" s="95" t="str">
        <f>INDEX(技能效果!C:C,MATCH(技能效果等级!B1707,技能效果!B:B,0))</f>
        <v>徐晃满星效果</v>
      </c>
      <c r="D1707" s="96" t="s">
        <v>873</v>
      </c>
      <c r="E1707" s="95">
        <v>10</v>
      </c>
      <c r="F1707" s="95">
        <f>INDEX(技能效果!H:H,MATCH(技能效果等级!B1707,技能效果!B:B,0))</f>
        <v>4027</v>
      </c>
      <c r="G1707" s="95">
        <f>IF(INDEX(技能效果!K:K,MATCH(B1707,技能效果!B:B,0))=0,INDEX(技能效果!I:I,MATCH(技能效果等级!B1707,技能效果!B:B,0)),INDEX(技能效果!I:I,MATCH(技能效果等级!B1707,技能效果!B:B,0))*VLOOKUP(E1707,技能数值计算!$C$19:$D$28,2,FALSE))</f>
        <v>0.5</v>
      </c>
      <c r="H1707" s="95">
        <f>INDEX(技能效果!J:J,MATCH(技能效果等级!B1707,技能效果!B:B,0))</f>
        <v>0</v>
      </c>
      <c r="I1707" s="97"/>
      <c r="J1707" s="97"/>
      <c r="K1707" s="97"/>
      <c r="L1707" s="97"/>
      <c r="M1707" s="97"/>
      <c r="N1707" s="96" t="str">
        <f>IF(INDEX(技能效果!L:L,MATCH(技能效果等级!B1707,技能效果!B:B,0))="","",INDEX(技能效果!L:L,MATCH(技能效果等级!B1707,技能效果!B:B,0)))</f>
        <v/>
      </c>
      <c r="O1707" s="95">
        <f>IF(INDEX(技能效果!N:N,MATCH(B1707,技能效果!B:B,0))=0,INDEX(技能效果!M:M,MATCH(技能效果等级!B1707,技能效果!B:B,0)),INDEX(技能效果!M:M,MATCH(技能效果等级!B1707,技能效果!B:B,0))*VLOOKUP(E1707,技能数值计算!$C$19:$D$28,2,FALSE))</f>
        <v>0</v>
      </c>
      <c r="P1707" s="97"/>
      <c r="Q1707" s="97"/>
      <c r="R1707" s="95" t="str">
        <f>IF(INDEX(技能效果!O:O,MATCH(技能效果等级!B1707,技能效果!B:B,0))="","",INDEX(技能效果!O:O,MATCH(技能效果等级!B1707,技能效果!B:B,0)))</f>
        <v/>
      </c>
      <c r="S1707" s="97"/>
      <c r="T1707" s="97"/>
      <c r="U1707" s="97"/>
      <c r="V1707" s="96" t="str">
        <f>IF(INDEX(技能效果!AF:AF,MATCH(技能效果等级!B1707,技能效果!B:B,0))="","",INDEX(技能效果!AF:AF,MATCH(技能效果等级!B1707,技能效果!B:B,0)))</f>
        <v/>
      </c>
      <c r="W1707" s="95">
        <f t="shared" si="24"/>
        <v>161</v>
      </c>
      <c r="X1707" s="97"/>
      <c r="Y1707" s="97"/>
    </row>
    <row r="1708" spans="1:25" ht="16.5" x14ac:dyDescent="0.2">
      <c r="A1708" s="62">
        <v>1705</v>
      </c>
      <c r="B1708" s="95">
        <f>INDEX(技能效果!B:B,MATCH(技能效果等级!W1708,技能效果!AE:AE,0))</f>
        <v>130301001</v>
      </c>
      <c r="C1708" s="95" t="str">
        <f>INDEX(技能效果!C:C,MATCH(技能效果等级!B1708,技能效果!B:B,0))</f>
        <v>张郃技能持续伤害</v>
      </c>
      <c r="D1708" s="96" t="s">
        <v>873</v>
      </c>
      <c r="E1708" s="95">
        <v>1</v>
      </c>
      <c r="F1708" s="95">
        <f>INDEX(技能效果!H:H,MATCH(技能效果等级!B1708,技能效果!B:B,0))</f>
        <v>4017</v>
      </c>
      <c r="G1708" s="95">
        <f>IF(INDEX(技能效果!K:K,MATCH(B1708,技能效果!B:B,0))=0,INDEX(技能效果!I:I,MATCH(技能效果等级!B1708,技能效果!B:B,0)),INDEX(技能效果!I:I,MATCH(技能效果等级!B1708,技能效果!B:B,0))*VLOOKUP(E1708,技能数值计算!$C$19:$D$28,2,FALSE))</f>
        <v>1.5</v>
      </c>
      <c r="H1708" s="95">
        <f>INDEX(技能效果!J:J,MATCH(技能效果等级!B1708,技能效果!B:B,0))</f>
        <v>0</v>
      </c>
      <c r="I1708" s="97"/>
      <c r="J1708" s="97"/>
      <c r="K1708" s="97"/>
      <c r="L1708" s="97"/>
      <c r="M1708" s="97"/>
      <c r="N1708" s="96" t="str">
        <f>IF(INDEX(技能效果!L:L,MATCH(技能效果等级!B1708,技能效果!B:B,0))="","",INDEX(技能效果!L:L,MATCH(技能效果等级!B1708,技能效果!B:B,0)))</f>
        <v/>
      </c>
      <c r="O1708" s="95">
        <f>IF(INDEX(技能效果!N:N,MATCH(B1708,技能效果!B:B,0))=0,INDEX(技能效果!M:M,MATCH(技能效果等级!B1708,技能效果!B:B,0)),INDEX(技能效果!M:M,MATCH(技能效果等级!B1708,技能效果!B:B,0))*VLOOKUP(E1708,技能数值计算!$C$19:$D$28,2,FALSE))</f>
        <v>0</v>
      </c>
      <c r="P1708" s="97"/>
      <c r="Q1708" s="97"/>
      <c r="R1708" s="95" t="str">
        <f>IF(INDEX(技能效果!O:O,MATCH(技能效果等级!B1708,技能效果!B:B,0))="","",INDEX(技能效果!O:O,MATCH(技能效果等级!B1708,技能效果!B:B,0)))</f>
        <v/>
      </c>
      <c r="S1708" s="97"/>
      <c r="T1708" s="97"/>
      <c r="U1708" s="97"/>
      <c r="V1708" s="96" t="str">
        <f>IF(INDEX(技能效果!AF:AF,MATCH(技能效果等级!B1708,技能效果!B:B,0))="","",INDEX(技能效果!AF:AF,MATCH(技能效果等级!B1708,技能效果!B:B,0)))</f>
        <v/>
      </c>
      <c r="W1708" s="95">
        <f t="shared" si="24"/>
        <v>162</v>
      </c>
      <c r="X1708" s="97"/>
      <c r="Y1708" s="97"/>
    </row>
    <row r="1709" spans="1:25" ht="16.5" x14ac:dyDescent="0.2">
      <c r="A1709" s="62">
        <v>1706</v>
      </c>
      <c r="B1709" s="95">
        <f>INDEX(技能效果!B:B,MATCH(技能效果等级!W1709,技能效果!AE:AE,0))</f>
        <v>130301001</v>
      </c>
      <c r="C1709" s="95" t="str">
        <f>INDEX(技能效果!C:C,MATCH(技能效果等级!B1709,技能效果!B:B,0))</f>
        <v>张郃技能持续伤害</v>
      </c>
      <c r="D1709" s="96" t="s">
        <v>873</v>
      </c>
      <c r="E1709" s="95">
        <v>2</v>
      </c>
      <c r="F1709" s="95">
        <f>INDEX(技能效果!H:H,MATCH(技能效果等级!B1709,技能效果!B:B,0))</f>
        <v>4017</v>
      </c>
      <c r="G1709" s="95">
        <f>IF(INDEX(技能效果!K:K,MATCH(B1709,技能效果!B:B,0))=0,INDEX(技能效果!I:I,MATCH(技能效果等级!B1709,技能效果!B:B,0)),INDEX(技能效果!I:I,MATCH(技能效果等级!B1709,技能效果!B:B,0))*VLOOKUP(E1709,技能数值计算!$C$19:$D$28,2,FALSE))</f>
        <v>1.62</v>
      </c>
      <c r="H1709" s="95">
        <f>INDEX(技能效果!J:J,MATCH(技能效果等级!B1709,技能效果!B:B,0))</f>
        <v>0</v>
      </c>
      <c r="I1709" s="97"/>
      <c r="J1709" s="97"/>
      <c r="K1709" s="97"/>
      <c r="L1709" s="97"/>
      <c r="M1709" s="97"/>
      <c r="N1709" s="96" t="str">
        <f>IF(INDEX(技能效果!L:L,MATCH(技能效果等级!B1709,技能效果!B:B,0))="","",INDEX(技能效果!L:L,MATCH(技能效果等级!B1709,技能效果!B:B,0)))</f>
        <v/>
      </c>
      <c r="O1709" s="95">
        <f>IF(INDEX(技能效果!N:N,MATCH(B1709,技能效果!B:B,0))=0,INDEX(技能效果!M:M,MATCH(技能效果等级!B1709,技能效果!B:B,0)),INDEX(技能效果!M:M,MATCH(技能效果等级!B1709,技能效果!B:B,0))*VLOOKUP(E1709,技能数值计算!$C$19:$D$28,2,FALSE))</f>
        <v>0</v>
      </c>
      <c r="P1709" s="97"/>
      <c r="Q1709" s="97"/>
      <c r="R1709" s="95" t="str">
        <f>IF(INDEX(技能效果!O:O,MATCH(技能效果等级!B1709,技能效果!B:B,0))="","",INDEX(技能效果!O:O,MATCH(技能效果等级!B1709,技能效果!B:B,0)))</f>
        <v/>
      </c>
      <c r="S1709" s="97"/>
      <c r="T1709" s="97"/>
      <c r="U1709" s="97"/>
      <c r="V1709" s="96" t="str">
        <f>IF(INDEX(技能效果!AF:AF,MATCH(技能效果等级!B1709,技能效果!B:B,0))="","",INDEX(技能效果!AF:AF,MATCH(技能效果等级!B1709,技能效果!B:B,0)))</f>
        <v/>
      </c>
      <c r="W1709" s="95">
        <f t="shared" ref="W1709:W1772" si="25">W1699+1</f>
        <v>162</v>
      </c>
      <c r="X1709" s="97"/>
      <c r="Y1709" s="97"/>
    </row>
    <row r="1710" spans="1:25" ht="16.5" x14ac:dyDescent="0.2">
      <c r="A1710" s="62">
        <v>1707</v>
      </c>
      <c r="B1710" s="95">
        <f>INDEX(技能效果!B:B,MATCH(技能效果等级!W1710,技能效果!AE:AE,0))</f>
        <v>130301001</v>
      </c>
      <c r="C1710" s="95" t="str">
        <f>INDEX(技能效果!C:C,MATCH(技能效果等级!B1710,技能效果!B:B,0))</f>
        <v>张郃技能持续伤害</v>
      </c>
      <c r="D1710" s="96" t="s">
        <v>873</v>
      </c>
      <c r="E1710" s="95">
        <v>3</v>
      </c>
      <c r="F1710" s="95">
        <f>INDEX(技能效果!H:H,MATCH(技能效果等级!B1710,技能效果!B:B,0))</f>
        <v>4017</v>
      </c>
      <c r="G1710" s="95">
        <f>IF(INDEX(技能效果!K:K,MATCH(B1710,技能效果!B:B,0))=0,INDEX(技能效果!I:I,MATCH(技能效果等级!B1710,技能效果!B:B,0)),INDEX(技能效果!I:I,MATCH(技能效果等级!B1710,技能效果!B:B,0))*VLOOKUP(E1710,技能数值计算!$C$19:$D$28,2,FALSE))</f>
        <v>1.7399999999999998</v>
      </c>
      <c r="H1710" s="95">
        <f>INDEX(技能效果!J:J,MATCH(技能效果等级!B1710,技能效果!B:B,0))</f>
        <v>0</v>
      </c>
      <c r="I1710" s="97"/>
      <c r="J1710" s="97"/>
      <c r="K1710" s="97"/>
      <c r="L1710" s="97"/>
      <c r="M1710" s="97"/>
      <c r="N1710" s="96" t="str">
        <f>IF(INDEX(技能效果!L:L,MATCH(技能效果等级!B1710,技能效果!B:B,0))="","",INDEX(技能效果!L:L,MATCH(技能效果等级!B1710,技能效果!B:B,0)))</f>
        <v/>
      </c>
      <c r="O1710" s="95">
        <f>IF(INDEX(技能效果!N:N,MATCH(B1710,技能效果!B:B,0))=0,INDEX(技能效果!M:M,MATCH(技能效果等级!B1710,技能效果!B:B,0)),INDEX(技能效果!M:M,MATCH(技能效果等级!B1710,技能效果!B:B,0))*VLOOKUP(E1710,技能数值计算!$C$19:$D$28,2,FALSE))</f>
        <v>0</v>
      </c>
      <c r="P1710" s="97"/>
      <c r="Q1710" s="97"/>
      <c r="R1710" s="95" t="str">
        <f>IF(INDEX(技能效果!O:O,MATCH(技能效果等级!B1710,技能效果!B:B,0))="","",INDEX(技能效果!O:O,MATCH(技能效果等级!B1710,技能效果!B:B,0)))</f>
        <v/>
      </c>
      <c r="S1710" s="97"/>
      <c r="T1710" s="97"/>
      <c r="U1710" s="97"/>
      <c r="V1710" s="96" t="str">
        <f>IF(INDEX(技能效果!AF:AF,MATCH(技能效果等级!B1710,技能效果!B:B,0))="","",INDEX(技能效果!AF:AF,MATCH(技能效果等级!B1710,技能效果!B:B,0)))</f>
        <v/>
      </c>
      <c r="W1710" s="95">
        <f t="shared" si="25"/>
        <v>162</v>
      </c>
      <c r="X1710" s="97"/>
      <c r="Y1710" s="97"/>
    </row>
    <row r="1711" spans="1:25" ht="16.5" x14ac:dyDescent="0.2">
      <c r="A1711" s="62">
        <v>1708</v>
      </c>
      <c r="B1711" s="95">
        <f>INDEX(技能效果!B:B,MATCH(技能效果等级!W1711,技能效果!AE:AE,0))</f>
        <v>130301001</v>
      </c>
      <c r="C1711" s="95" t="str">
        <f>INDEX(技能效果!C:C,MATCH(技能效果等级!B1711,技能效果!B:B,0))</f>
        <v>张郃技能持续伤害</v>
      </c>
      <c r="D1711" s="96" t="s">
        <v>873</v>
      </c>
      <c r="E1711" s="95">
        <v>4</v>
      </c>
      <c r="F1711" s="95">
        <f>INDEX(技能效果!H:H,MATCH(技能效果等级!B1711,技能效果!B:B,0))</f>
        <v>4017</v>
      </c>
      <c r="G1711" s="95">
        <f>IF(INDEX(技能效果!K:K,MATCH(B1711,技能效果!B:B,0))=0,INDEX(技能效果!I:I,MATCH(技能效果等级!B1711,技能效果!B:B,0)),INDEX(技能效果!I:I,MATCH(技能效果等级!B1711,技能效果!B:B,0))*VLOOKUP(E1711,技能数值计算!$C$19:$D$28,2,FALSE))</f>
        <v>1.8599999999999999</v>
      </c>
      <c r="H1711" s="95">
        <f>INDEX(技能效果!J:J,MATCH(技能效果等级!B1711,技能效果!B:B,0))</f>
        <v>0</v>
      </c>
      <c r="I1711" s="97"/>
      <c r="J1711" s="97"/>
      <c r="K1711" s="97"/>
      <c r="L1711" s="97"/>
      <c r="M1711" s="97"/>
      <c r="N1711" s="96" t="str">
        <f>IF(INDEX(技能效果!L:L,MATCH(技能效果等级!B1711,技能效果!B:B,0))="","",INDEX(技能效果!L:L,MATCH(技能效果等级!B1711,技能效果!B:B,0)))</f>
        <v/>
      </c>
      <c r="O1711" s="95">
        <f>IF(INDEX(技能效果!N:N,MATCH(B1711,技能效果!B:B,0))=0,INDEX(技能效果!M:M,MATCH(技能效果等级!B1711,技能效果!B:B,0)),INDEX(技能效果!M:M,MATCH(技能效果等级!B1711,技能效果!B:B,0))*VLOOKUP(E1711,技能数值计算!$C$19:$D$28,2,FALSE))</f>
        <v>0</v>
      </c>
      <c r="P1711" s="97"/>
      <c r="Q1711" s="97"/>
      <c r="R1711" s="95" t="str">
        <f>IF(INDEX(技能效果!O:O,MATCH(技能效果等级!B1711,技能效果!B:B,0))="","",INDEX(技能效果!O:O,MATCH(技能效果等级!B1711,技能效果!B:B,0)))</f>
        <v/>
      </c>
      <c r="S1711" s="97"/>
      <c r="T1711" s="97"/>
      <c r="U1711" s="97"/>
      <c r="V1711" s="96" t="str">
        <f>IF(INDEX(技能效果!AF:AF,MATCH(技能效果等级!B1711,技能效果!B:B,0))="","",INDEX(技能效果!AF:AF,MATCH(技能效果等级!B1711,技能效果!B:B,0)))</f>
        <v/>
      </c>
      <c r="W1711" s="95">
        <f t="shared" si="25"/>
        <v>162</v>
      </c>
      <c r="X1711" s="97"/>
      <c r="Y1711" s="97"/>
    </row>
    <row r="1712" spans="1:25" ht="16.5" x14ac:dyDescent="0.2">
      <c r="A1712" s="62">
        <v>1709</v>
      </c>
      <c r="B1712" s="95">
        <f>INDEX(技能效果!B:B,MATCH(技能效果等级!W1712,技能效果!AE:AE,0))</f>
        <v>130301001</v>
      </c>
      <c r="C1712" s="95" t="str">
        <f>INDEX(技能效果!C:C,MATCH(技能效果等级!B1712,技能效果!B:B,0))</f>
        <v>张郃技能持续伤害</v>
      </c>
      <c r="D1712" s="96" t="s">
        <v>873</v>
      </c>
      <c r="E1712" s="95">
        <v>5</v>
      </c>
      <c r="F1712" s="95">
        <f>INDEX(技能效果!H:H,MATCH(技能效果等级!B1712,技能效果!B:B,0))</f>
        <v>4017</v>
      </c>
      <c r="G1712" s="95">
        <f>IF(INDEX(技能效果!K:K,MATCH(B1712,技能效果!B:B,0))=0,INDEX(技能效果!I:I,MATCH(技能效果等级!B1712,技能效果!B:B,0)),INDEX(技能效果!I:I,MATCH(技能效果等级!B1712,技能效果!B:B,0))*VLOOKUP(E1712,技能数值计算!$C$19:$D$28,2,FALSE))</f>
        <v>1.98</v>
      </c>
      <c r="H1712" s="95">
        <f>INDEX(技能效果!J:J,MATCH(技能效果等级!B1712,技能效果!B:B,0))</f>
        <v>0</v>
      </c>
      <c r="I1712" s="97"/>
      <c r="J1712" s="97"/>
      <c r="K1712" s="97"/>
      <c r="L1712" s="97"/>
      <c r="M1712" s="97"/>
      <c r="N1712" s="96" t="str">
        <f>IF(INDEX(技能效果!L:L,MATCH(技能效果等级!B1712,技能效果!B:B,0))="","",INDEX(技能效果!L:L,MATCH(技能效果等级!B1712,技能效果!B:B,0)))</f>
        <v/>
      </c>
      <c r="O1712" s="95">
        <f>IF(INDEX(技能效果!N:N,MATCH(B1712,技能效果!B:B,0))=0,INDEX(技能效果!M:M,MATCH(技能效果等级!B1712,技能效果!B:B,0)),INDEX(技能效果!M:M,MATCH(技能效果等级!B1712,技能效果!B:B,0))*VLOOKUP(E1712,技能数值计算!$C$19:$D$28,2,FALSE))</f>
        <v>0</v>
      </c>
      <c r="P1712" s="97"/>
      <c r="Q1712" s="97"/>
      <c r="R1712" s="95" t="str">
        <f>IF(INDEX(技能效果!O:O,MATCH(技能效果等级!B1712,技能效果!B:B,0))="","",INDEX(技能效果!O:O,MATCH(技能效果等级!B1712,技能效果!B:B,0)))</f>
        <v/>
      </c>
      <c r="S1712" s="97"/>
      <c r="T1712" s="97"/>
      <c r="U1712" s="97"/>
      <c r="V1712" s="96" t="str">
        <f>IF(INDEX(技能效果!AF:AF,MATCH(技能效果等级!B1712,技能效果!B:B,0))="","",INDEX(技能效果!AF:AF,MATCH(技能效果等级!B1712,技能效果!B:B,0)))</f>
        <v/>
      </c>
      <c r="W1712" s="95">
        <f t="shared" si="25"/>
        <v>162</v>
      </c>
      <c r="X1712" s="97"/>
      <c r="Y1712" s="97"/>
    </row>
    <row r="1713" spans="1:25" ht="16.5" x14ac:dyDescent="0.2">
      <c r="A1713" s="62">
        <v>1710</v>
      </c>
      <c r="B1713" s="95">
        <f>INDEX(技能效果!B:B,MATCH(技能效果等级!W1713,技能效果!AE:AE,0))</f>
        <v>130301001</v>
      </c>
      <c r="C1713" s="95" t="str">
        <f>INDEX(技能效果!C:C,MATCH(技能效果等级!B1713,技能效果!B:B,0))</f>
        <v>张郃技能持续伤害</v>
      </c>
      <c r="D1713" s="96" t="s">
        <v>873</v>
      </c>
      <c r="E1713" s="95">
        <v>6</v>
      </c>
      <c r="F1713" s="95">
        <f>INDEX(技能效果!H:H,MATCH(技能效果等级!B1713,技能效果!B:B,0))</f>
        <v>4017</v>
      </c>
      <c r="G1713" s="95">
        <f>IF(INDEX(技能效果!K:K,MATCH(B1713,技能效果!B:B,0))=0,INDEX(技能效果!I:I,MATCH(技能效果等级!B1713,技能效果!B:B,0)),INDEX(技能效果!I:I,MATCH(技能效果等级!B1713,技能效果!B:B,0))*VLOOKUP(E1713,技能数值计算!$C$19:$D$28,2,FALSE))</f>
        <v>2.16</v>
      </c>
      <c r="H1713" s="95">
        <f>INDEX(技能效果!J:J,MATCH(技能效果等级!B1713,技能效果!B:B,0))</f>
        <v>0</v>
      </c>
      <c r="I1713" s="97"/>
      <c r="J1713" s="97"/>
      <c r="K1713" s="97"/>
      <c r="L1713" s="97"/>
      <c r="M1713" s="97"/>
      <c r="N1713" s="96" t="str">
        <f>IF(INDEX(技能效果!L:L,MATCH(技能效果等级!B1713,技能效果!B:B,0))="","",INDEX(技能效果!L:L,MATCH(技能效果等级!B1713,技能效果!B:B,0)))</f>
        <v/>
      </c>
      <c r="O1713" s="95">
        <f>IF(INDEX(技能效果!N:N,MATCH(B1713,技能效果!B:B,0))=0,INDEX(技能效果!M:M,MATCH(技能效果等级!B1713,技能效果!B:B,0)),INDEX(技能效果!M:M,MATCH(技能效果等级!B1713,技能效果!B:B,0))*VLOOKUP(E1713,技能数值计算!$C$19:$D$28,2,FALSE))</f>
        <v>0</v>
      </c>
      <c r="P1713" s="97"/>
      <c r="Q1713" s="97"/>
      <c r="R1713" s="95" t="str">
        <f>IF(INDEX(技能效果!O:O,MATCH(技能效果等级!B1713,技能效果!B:B,0))="","",INDEX(技能效果!O:O,MATCH(技能效果等级!B1713,技能效果!B:B,0)))</f>
        <v/>
      </c>
      <c r="S1713" s="97"/>
      <c r="T1713" s="97"/>
      <c r="U1713" s="97"/>
      <c r="V1713" s="96" t="str">
        <f>IF(INDEX(技能效果!AF:AF,MATCH(技能效果等级!B1713,技能效果!B:B,0))="","",INDEX(技能效果!AF:AF,MATCH(技能效果等级!B1713,技能效果!B:B,0)))</f>
        <v/>
      </c>
      <c r="W1713" s="95">
        <f t="shared" si="25"/>
        <v>162</v>
      </c>
      <c r="X1713" s="97"/>
      <c r="Y1713" s="97"/>
    </row>
    <row r="1714" spans="1:25" ht="16.5" x14ac:dyDescent="0.2">
      <c r="A1714" s="62">
        <v>1711</v>
      </c>
      <c r="B1714" s="95">
        <f>INDEX(技能效果!B:B,MATCH(技能效果等级!W1714,技能效果!AE:AE,0))</f>
        <v>130301001</v>
      </c>
      <c r="C1714" s="95" t="str">
        <f>INDEX(技能效果!C:C,MATCH(技能效果等级!B1714,技能效果!B:B,0))</f>
        <v>张郃技能持续伤害</v>
      </c>
      <c r="D1714" s="96" t="s">
        <v>873</v>
      </c>
      <c r="E1714" s="95">
        <v>7</v>
      </c>
      <c r="F1714" s="95">
        <f>INDEX(技能效果!H:H,MATCH(技能效果等级!B1714,技能效果!B:B,0))</f>
        <v>4017</v>
      </c>
      <c r="G1714" s="95">
        <f>IF(INDEX(技能效果!K:K,MATCH(B1714,技能效果!B:B,0))=0,INDEX(技能效果!I:I,MATCH(技能效果等级!B1714,技能效果!B:B,0)),INDEX(技能效果!I:I,MATCH(技能效果等级!B1714,技能效果!B:B,0))*VLOOKUP(E1714,技能数值计算!$C$19:$D$28,2,FALSE))</f>
        <v>2.34</v>
      </c>
      <c r="H1714" s="95">
        <f>INDEX(技能效果!J:J,MATCH(技能效果等级!B1714,技能效果!B:B,0))</f>
        <v>0</v>
      </c>
      <c r="I1714" s="97"/>
      <c r="J1714" s="97"/>
      <c r="K1714" s="97"/>
      <c r="L1714" s="97"/>
      <c r="M1714" s="97"/>
      <c r="N1714" s="96" t="str">
        <f>IF(INDEX(技能效果!L:L,MATCH(技能效果等级!B1714,技能效果!B:B,0))="","",INDEX(技能效果!L:L,MATCH(技能效果等级!B1714,技能效果!B:B,0)))</f>
        <v/>
      </c>
      <c r="O1714" s="95">
        <f>IF(INDEX(技能效果!N:N,MATCH(B1714,技能效果!B:B,0))=0,INDEX(技能效果!M:M,MATCH(技能效果等级!B1714,技能效果!B:B,0)),INDEX(技能效果!M:M,MATCH(技能效果等级!B1714,技能效果!B:B,0))*VLOOKUP(E1714,技能数值计算!$C$19:$D$28,2,FALSE))</f>
        <v>0</v>
      </c>
      <c r="P1714" s="97"/>
      <c r="Q1714" s="97"/>
      <c r="R1714" s="95" t="str">
        <f>IF(INDEX(技能效果!O:O,MATCH(技能效果等级!B1714,技能效果!B:B,0))="","",INDEX(技能效果!O:O,MATCH(技能效果等级!B1714,技能效果!B:B,0)))</f>
        <v/>
      </c>
      <c r="S1714" s="97"/>
      <c r="T1714" s="97"/>
      <c r="U1714" s="97"/>
      <c r="V1714" s="96" t="str">
        <f>IF(INDEX(技能效果!AF:AF,MATCH(技能效果等级!B1714,技能效果!B:B,0))="","",INDEX(技能效果!AF:AF,MATCH(技能效果等级!B1714,技能效果!B:B,0)))</f>
        <v/>
      </c>
      <c r="W1714" s="95">
        <f t="shared" si="25"/>
        <v>162</v>
      </c>
      <c r="X1714" s="97"/>
      <c r="Y1714" s="97"/>
    </row>
    <row r="1715" spans="1:25" ht="16.5" x14ac:dyDescent="0.2">
      <c r="A1715" s="62">
        <v>1712</v>
      </c>
      <c r="B1715" s="95">
        <f>INDEX(技能效果!B:B,MATCH(技能效果等级!W1715,技能效果!AE:AE,0))</f>
        <v>130301001</v>
      </c>
      <c r="C1715" s="95" t="str">
        <f>INDEX(技能效果!C:C,MATCH(技能效果等级!B1715,技能效果!B:B,0))</f>
        <v>张郃技能持续伤害</v>
      </c>
      <c r="D1715" s="96" t="s">
        <v>873</v>
      </c>
      <c r="E1715" s="95">
        <v>8</v>
      </c>
      <c r="F1715" s="95">
        <f>INDEX(技能效果!H:H,MATCH(技能效果等级!B1715,技能效果!B:B,0))</f>
        <v>4017</v>
      </c>
      <c r="G1715" s="95">
        <f>IF(INDEX(技能效果!K:K,MATCH(B1715,技能效果!B:B,0))=0,INDEX(技能效果!I:I,MATCH(技能效果等级!B1715,技能效果!B:B,0)),INDEX(技能效果!I:I,MATCH(技能效果等级!B1715,技能效果!B:B,0))*VLOOKUP(E1715,技能数值计算!$C$19:$D$28,2,FALSE))</f>
        <v>2.52</v>
      </c>
      <c r="H1715" s="95">
        <f>INDEX(技能效果!J:J,MATCH(技能效果等级!B1715,技能效果!B:B,0))</f>
        <v>0</v>
      </c>
      <c r="I1715" s="97"/>
      <c r="J1715" s="97"/>
      <c r="K1715" s="97"/>
      <c r="L1715" s="97"/>
      <c r="M1715" s="97"/>
      <c r="N1715" s="96" t="str">
        <f>IF(INDEX(技能效果!L:L,MATCH(技能效果等级!B1715,技能效果!B:B,0))="","",INDEX(技能效果!L:L,MATCH(技能效果等级!B1715,技能效果!B:B,0)))</f>
        <v/>
      </c>
      <c r="O1715" s="95">
        <f>IF(INDEX(技能效果!N:N,MATCH(B1715,技能效果!B:B,0))=0,INDEX(技能效果!M:M,MATCH(技能效果等级!B1715,技能效果!B:B,0)),INDEX(技能效果!M:M,MATCH(技能效果等级!B1715,技能效果!B:B,0))*VLOOKUP(E1715,技能数值计算!$C$19:$D$28,2,FALSE))</f>
        <v>0</v>
      </c>
      <c r="P1715" s="97"/>
      <c r="Q1715" s="97"/>
      <c r="R1715" s="95" t="str">
        <f>IF(INDEX(技能效果!O:O,MATCH(技能效果等级!B1715,技能效果!B:B,0))="","",INDEX(技能效果!O:O,MATCH(技能效果等级!B1715,技能效果!B:B,0)))</f>
        <v/>
      </c>
      <c r="S1715" s="97"/>
      <c r="T1715" s="97"/>
      <c r="U1715" s="97"/>
      <c r="V1715" s="96" t="str">
        <f>IF(INDEX(技能效果!AF:AF,MATCH(技能效果等级!B1715,技能效果!B:B,0))="","",INDEX(技能效果!AF:AF,MATCH(技能效果等级!B1715,技能效果!B:B,0)))</f>
        <v/>
      </c>
      <c r="W1715" s="95">
        <f t="shared" si="25"/>
        <v>162</v>
      </c>
      <c r="X1715" s="97"/>
      <c r="Y1715" s="97"/>
    </row>
    <row r="1716" spans="1:25" ht="16.5" x14ac:dyDescent="0.2">
      <c r="A1716" s="62">
        <v>1713</v>
      </c>
      <c r="B1716" s="95">
        <f>INDEX(技能效果!B:B,MATCH(技能效果等级!W1716,技能效果!AE:AE,0))</f>
        <v>130301001</v>
      </c>
      <c r="C1716" s="95" t="str">
        <f>INDEX(技能效果!C:C,MATCH(技能效果等级!B1716,技能效果!B:B,0))</f>
        <v>张郃技能持续伤害</v>
      </c>
      <c r="D1716" s="96" t="s">
        <v>873</v>
      </c>
      <c r="E1716" s="95">
        <v>9</v>
      </c>
      <c r="F1716" s="95">
        <f>INDEX(技能效果!H:H,MATCH(技能效果等级!B1716,技能效果!B:B,0))</f>
        <v>4017</v>
      </c>
      <c r="G1716" s="95">
        <f>IF(INDEX(技能效果!K:K,MATCH(B1716,技能效果!B:B,0))=0,INDEX(技能效果!I:I,MATCH(技能效果等级!B1716,技能效果!B:B,0)),INDEX(技能效果!I:I,MATCH(技能效果等级!B1716,技能效果!B:B,0))*VLOOKUP(E1716,技能数值计算!$C$19:$D$28,2,FALSE))</f>
        <v>2.7600000000000002</v>
      </c>
      <c r="H1716" s="95">
        <f>INDEX(技能效果!J:J,MATCH(技能效果等级!B1716,技能效果!B:B,0))</f>
        <v>0</v>
      </c>
      <c r="I1716" s="97"/>
      <c r="J1716" s="97"/>
      <c r="K1716" s="97"/>
      <c r="L1716" s="97"/>
      <c r="M1716" s="97"/>
      <c r="N1716" s="96" t="str">
        <f>IF(INDEX(技能效果!L:L,MATCH(技能效果等级!B1716,技能效果!B:B,0))="","",INDEX(技能效果!L:L,MATCH(技能效果等级!B1716,技能效果!B:B,0)))</f>
        <v/>
      </c>
      <c r="O1716" s="95">
        <f>IF(INDEX(技能效果!N:N,MATCH(B1716,技能效果!B:B,0))=0,INDEX(技能效果!M:M,MATCH(技能效果等级!B1716,技能效果!B:B,0)),INDEX(技能效果!M:M,MATCH(技能效果等级!B1716,技能效果!B:B,0))*VLOOKUP(E1716,技能数值计算!$C$19:$D$28,2,FALSE))</f>
        <v>0</v>
      </c>
      <c r="P1716" s="97"/>
      <c r="Q1716" s="97"/>
      <c r="R1716" s="95" t="str">
        <f>IF(INDEX(技能效果!O:O,MATCH(技能效果等级!B1716,技能效果!B:B,0))="","",INDEX(技能效果!O:O,MATCH(技能效果等级!B1716,技能效果!B:B,0)))</f>
        <v/>
      </c>
      <c r="S1716" s="97"/>
      <c r="T1716" s="97"/>
      <c r="U1716" s="97"/>
      <c r="V1716" s="96" t="str">
        <f>IF(INDEX(技能效果!AF:AF,MATCH(技能效果等级!B1716,技能效果!B:B,0))="","",INDEX(技能效果!AF:AF,MATCH(技能效果等级!B1716,技能效果!B:B,0)))</f>
        <v/>
      </c>
      <c r="W1716" s="95">
        <f t="shared" si="25"/>
        <v>162</v>
      </c>
      <c r="X1716" s="97"/>
      <c r="Y1716" s="97"/>
    </row>
    <row r="1717" spans="1:25" ht="16.5" x14ac:dyDescent="0.2">
      <c r="A1717" s="62">
        <v>1714</v>
      </c>
      <c r="B1717" s="95">
        <f>INDEX(技能效果!B:B,MATCH(技能效果等级!W1717,技能效果!AE:AE,0))</f>
        <v>130301001</v>
      </c>
      <c r="C1717" s="95" t="str">
        <f>INDEX(技能效果!C:C,MATCH(技能效果等级!B1717,技能效果!B:B,0))</f>
        <v>张郃技能持续伤害</v>
      </c>
      <c r="D1717" s="96" t="s">
        <v>873</v>
      </c>
      <c r="E1717" s="95">
        <v>10</v>
      </c>
      <c r="F1717" s="95">
        <f>INDEX(技能效果!H:H,MATCH(技能效果等级!B1717,技能效果!B:B,0))</f>
        <v>4017</v>
      </c>
      <c r="G1717" s="95">
        <f>IF(INDEX(技能效果!K:K,MATCH(B1717,技能效果!B:B,0))=0,INDEX(技能效果!I:I,MATCH(技能效果等级!B1717,技能效果!B:B,0)),INDEX(技能效果!I:I,MATCH(技能效果等级!B1717,技能效果!B:B,0))*VLOOKUP(E1717,技能数值计算!$C$19:$D$28,2,FALSE))</f>
        <v>3</v>
      </c>
      <c r="H1717" s="95">
        <f>INDEX(技能效果!J:J,MATCH(技能效果等级!B1717,技能效果!B:B,0))</f>
        <v>0</v>
      </c>
      <c r="I1717" s="97"/>
      <c r="J1717" s="97"/>
      <c r="K1717" s="97"/>
      <c r="L1717" s="97"/>
      <c r="M1717" s="97"/>
      <c r="N1717" s="96" t="str">
        <f>IF(INDEX(技能效果!L:L,MATCH(技能效果等级!B1717,技能效果!B:B,0))="","",INDEX(技能效果!L:L,MATCH(技能效果等级!B1717,技能效果!B:B,0)))</f>
        <v/>
      </c>
      <c r="O1717" s="95">
        <f>IF(INDEX(技能效果!N:N,MATCH(B1717,技能效果!B:B,0))=0,INDEX(技能效果!M:M,MATCH(技能效果等级!B1717,技能效果!B:B,0)),INDEX(技能效果!M:M,MATCH(技能效果等级!B1717,技能效果!B:B,0))*VLOOKUP(E1717,技能数值计算!$C$19:$D$28,2,FALSE))</f>
        <v>0</v>
      </c>
      <c r="P1717" s="97"/>
      <c r="Q1717" s="97"/>
      <c r="R1717" s="95" t="str">
        <f>IF(INDEX(技能效果!O:O,MATCH(技能效果等级!B1717,技能效果!B:B,0))="","",INDEX(技能效果!O:O,MATCH(技能效果等级!B1717,技能效果!B:B,0)))</f>
        <v/>
      </c>
      <c r="S1717" s="97"/>
      <c r="T1717" s="97"/>
      <c r="U1717" s="97"/>
      <c r="V1717" s="96" t="str">
        <f>IF(INDEX(技能效果!AF:AF,MATCH(技能效果等级!B1717,技能效果!B:B,0))="","",INDEX(技能效果!AF:AF,MATCH(技能效果等级!B1717,技能效果!B:B,0)))</f>
        <v/>
      </c>
      <c r="W1717" s="95">
        <f t="shared" si="25"/>
        <v>162</v>
      </c>
      <c r="X1717" s="97"/>
      <c r="Y1717" s="97"/>
    </row>
    <row r="1718" spans="1:25" ht="16.5" x14ac:dyDescent="0.2">
      <c r="A1718" s="62">
        <v>1715</v>
      </c>
      <c r="B1718" s="95">
        <f>INDEX(技能效果!B:B,MATCH(技能效果等级!W1718,技能效果!AE:AE,0))</f>
        <v>130301002</v>
      </c>
      <c r="C1718" s="95" t="str">
        <f>INDEX(技能效果!C:C,MATCH(技能效果等级!B1718,技能效果!B:B,0))</f>
        <v>张郃技能获得水晶</v>
      </c>
      <c r="D1718" s="96" t="s">
        <v>873</v>
      </c>
      <c r="E1718" s="95">
        <v>1</v>
      </c>
      <c r="F1718" s="95">
        <f>INDEX(技能效果!H:H,MATCH(技能效果等级!B1718,技能效果!B:B,0))</f>
        <v>3001</v>
      </c>
      <c r="G1718" s="95">
        <f>IF(INDEX(技能效果!K:K,MATCH(B1718,技能效果!B:B,0))=0,INDEX(技能效果!I:I,MATCH(技能效果等级!B1718,技能效果!B:B,0)),INDEX(技能效果!I:I,MATCH(技能效果等级!B1718,技能效果!B:B,0))*VLOOKUP(E1718,技能数值计算!$C$19:$D$28,2,FALSE))</f>
        <v>3</v>
      </c>
      <c r="H1718" s="95">
        <f>INDEX(技能效果!J:J,MATCH(技能效果等级!B1718,技能效果!B:B,0))</f>
        <v>2</v>
      </c>
      <c r="I1718" s="97"/>
      <c r="J1718" s="97"/>
      <c r="K1718" s="97"/>
      <c r="L1718" s="97"/>
      <c r="M1718" s="97"/>
      <c r="N1718" s="96" t="str">
        <f>IF(INDEX(技能效果!L:L,MATCH(技能效果等级!B1718,技能效果!B:B,0))="","",INDEX(技能效果!L:L,MATCH(技能效果等级!B1718,技能效果!B:B,0)))</f>
        <v/>
      </c>
      <c r="O1718" s="95">
        <f>IF(INDEX(技能效果!N:N,MATCH(B1718,技能效果!B:B,0))=0,INDEX(技能效果!M:M,MATCH(技能效果等级!B1718,技能效果!B:B,0)),INDEX(技能效果!M:M,MATCH(技能效果等级!B1718,技能效果!B:B,0))*VLOOKUP(E1718,技能数值计算!$C$19:$D$28,2,FALSE))</f>
        <v>0</v>
      </c>
      <c r="P1718" s="97"/>
      <c r="Q1718" s="97"/>
      <c r="R1718" s="95" t="str">
        <f>IF(INDEX(技能效果!O:O,MATCH(技能效果等级!B1718,技能效果!B:B,0))="","",INDEX(技能效果!O:O,MATCH(技能效果等级!B1718,技能效果!B:B,0)))</f>
        <v/>
      </c>
      <c r="S1718" s="97"/>
      <c r="T1718" s="97"/>
      <c r="U1718" s="97"/>
      <c r="V1718" s="96" t="str">
        <f>IF(INDEX(技能效果!AF:AF,MATCH(技能效果等级!B1718,技能效果!B:B,0))="","",INDEX(技能效果!AF:AF,MATCH(技能效果等级!B1718,技能效果!B:B,0)))</f>
        <v/>
      </c>
      <c r="W1718" s="95">
        <f t="shared" si="25"/>
        <v>163</v>
      </c>
      <c r="X1718" s="97"/>
      <c r="Y1718" s="97"/>
    </row>
    <row r="1719" spans="1:25" ht="16.5" x14ac:dyDescent="0.2">
      <c r="A1719" s="62">
        <v>1716</v>
      </c>
      <c r="B1719" s="95">
        <f>INDEX(技能效果!B:B,MATCH(技能效果等级!W1719,技能效果!AE:AE,0))</f>
        <v>130301002</v>
      </c>
      <c r="C1719" s="95" t="str">
        <f>INDEX(技能效果!C:C,MATCH(技能效果等级!B1719,技能效果!B:B,0))</f>
        <v>张郃技能获得水晶</v>
      </c>
      <c r="D1719" s="96" t="s">
        <v>873</v>
      </c>
      <c r="E1719" s="95">
        <v>2</v>
      </c>
      <c r="F1719" s="95">
        <f>INDEX(技能效果!H:H,MATCH(技能效果等级!B1719,技能效果!B:B,0))</f>
        <v>3001</v>
      </c>
      <c r="G1719" s="95">
        <f>IF(INDEX(技能效果!K:K,MATCH(B1719,技能效果!B:B,0))=0,INDEX(技能效果!I:I,MATCH(技能效果等级!B1719,技能效果!B:B,0)),INDEX(技能效果!I:I,MATCH(技能效果等级!B1719,技能效果!B:B,0))*VLOOKUP(E1719,技能数值计算!$C$19:$D$28,2,FALSE))</f>
        <v>3</v>
      </c>
      <c r="H1719" s="95">
        <f>INDEX(技能效果!J:J,MATCH(技能效果等级!B1719,技能效果!B:B,0))</f>
        <v>2</v>
      </c>
      <c r="I1719" s="97"/>
      <c r="J1719" s="97"/>
      <c r="K1719" s="97"/>
      <c r="L1719" s="97"/>
      <c r="M1719" s="97"/>
      <c r="N1719" s="96" t="str">
        <f>IF(INDEX(技能效果!L:L,MATCH(技能效果等级!B1719,技能效果!B:B,0))="","",INDEX(技能效果!L:L,MATCH(技能效果等级!B1719,技能效果!B:B,0)))</f>
        <v/>
      </c>
      <c r="O1719" s="95">
        <f>IF(INDEX(技能效果!N:N,MATCH(B1719,技能效果!B:B,0))=0,INDEX(技能效果!M:M,MATCH(技能效果等级!B1719,技能效果!B:B,0)),INDEX(技能效果!M:M,MATCH(技能效果等级!B1719,技能效果!B:B,0))*VLOOKUP(E1719,技能数值计算!$C$19:$D$28,2,FALSE))</f>
        <v>0</v>
      </c>
      <c r="P1719" s="97"/>
      <c r="Q1719" s="97"/>
      <c r="R1719" s="95" t="str">
        <f>IF(INDEX(技能效果!O:O,MATCH(技能效果等级!B1719,技能效果!B:B,0))="","",INDEX(技能效果!O:O,MATCH(技能效果等级!B1719,技能效果!B:B,0)))</f>
        <v/>
      </c>
      <c r="S1719" s="97"/>
      <c r="T1719" s="97"/>
      <c r="U1719" s="97"/>
      <c r="V1719" s="96" t="str">
        <f>IF(INDEX(技能效果!AF:AF,MATCH(技能效果等级!B1719,技能效果!B:B,0))="","",INDEX(技能效果!AF:AF,MATCH(技能效果等级!B1719,技能效果!B:B,0)))</f>
        <v/>
      </c>
      <c r="W1719" s="95">
        <f t="shared" si="25"/>
        <v>163</v>
      </c>
      <c r="X1719" s="97"/>
      <c r="Y1719" s="97"/>
    </row>
    <row r="1720" spans="1:25" ht="16.5" x14ac:dyDescent="0.2">
      <c r="A1720" s="62">
        <v>1717</v>
      </c>
      <c r="B1720" s="95">
        <f>INDEX(技能效果!B:B,MATCH(技能效果等级!W1720,技能效果!AE:AE,0))</f>
        <v>130301002</v>
      </c>
      <c r="C1720" s="95" t="str">
        <f>INDEX(技能效果!C:C,MATCH(技能效果等级!B1720,技能效果!B:B,0))</f>
        <v>张郃技能获得水晶</v>
      </c>
      <c r="D1720" s="96" t="s">
        <v>873</v>
      </c>
      <c r="E1720" s="95">
        <v>3</v>
      </c>
      <c r="F1720" s="95">
        <f>INDEX(技能效果!H:H,MATCH(技能效果等级!B1720,技能效果!B:B,0))</f>
        <v>3001</v>
      </c>
      <c r="G1720" s="95">
        <f>IF(INDEX(技能效果!K:K,MATCH(B1720,技能效果!B:B,0))=0,INDEX(技能效果!I:I,MATCH(技能效果等级!B1720,技能效果!B:B,0)),INDEX(技能效果!I:I,MATCH(技能效果等级!B1720,技能效果!B:B,0))*VLOOKUP(E1720,技能数值计算!$C$19:$D$28,2,FALSE))</f>
        <v>3</v>
      </c>
      <c r="H1720" s="95">
        <f>INDEX(技能效果!J:J,MATCH(技能效果等级!B1720,技能效果!B:B,0))</f>
        <v>2</v>
      </c>
      <c r="I1720" s="97"/>
      <c r="J1720" s="97"/>
      <c r="K1720" s="97"/>
      <c r="L1720" s="97"/>
      <c r="M1720" s="97"/>
      <c r="N1720" s="96" t="str">
        <f>IF(INDEX(技能效果!L:L,MATCH(技能效果等级!B1720,技能效果!B:B,0))="","",INDEX(技能效果!L:L,MATCH(技能效果等级!B1720,技能效果!B:B,0)))</f>
        <v/>
      </c>
      <c r="O1720" s="95">
        <f>IF(INDEX(技能效果!N:N,MATCH(B1720,技能效果!B:B,0))=0,INDEX(技能效果!M:M,MATCH(技能效果等级!B1720,技能效果!B:B,0)),INDEX(技能效果!M:M,MATCH(技能效果等级!B1720,技能效果!B:B,0))*VLOOKUP(E1720,技能数值计算!$C$19:$D$28,2,FALSE))</f>
        <v>0</v>
      </c>
      <c r="P1720" s="97"/>
      <c r="Q1720" s="97"/>
      <c r="R1720" s="95" t="str">
        <f>IF(INDEX(技能效果!O:O,MATCH(技能效果等级!B1720,技能效果!B:B,0))="","",INDEX(技能效果!O:O,MATCH(技能效果等级!B1720,技能效果!B:B,0)))</f>
        <v/>
      </c>
      <c r="S1720" s="97"/>
      <c r="T1720" s="97"/>
      <c r="U1720" s="97"/>
      <c r="V1720" s="96" t="str">
        <f>IF(INDEX(技能效果!AF:AF,MATCH(技能效果等级!B1720,技能效果!B:B,0))="","",INDEX(技能效果!AF:AF,MATCH(技能效果等级!B1720,技能效果!B:B,0)))</f>
        <v/>
      </c>
      <c r="W1720" s="95">
        <f t="shared" si="25"/>
        <v>163</v>
      </c>
      <c r="X1720" s="97"/>
      <c r="Y1720" s="97"/>
    </row>
    <row r="1721" spans="1:25" ht="16.5" x14ac:dyDescent="0.2">
      <c r="A1721" s="62">
        <v>1718</v>
      </c>
      <c r="B1721" s="95">
        <f>INDEX(技能效果!B:B,MATCH(技能效果等级!W1721,技能效果!AE:AE,0))</f>
        <v>130301002</v>
      </c>
      <c r="C1721" s="95" t="str">
        <f>INDEX(技能效果!C:C,MATCH(技能效果等级!B1721,技能效果!B:B,0))</f>
        <v>张郃技能获得水晶</v>
      </c>
      <c r="D1721" s="96" t="s">
        <v>873</v>
      </c>
      <c r="E1721" s="95">
        <v>4</v>
      </c>
      <c r="F1721" s="95">
        <f>INDEX(技能效果!H:H,MATCH(技能效果等级!B1721,技能效果!B:B,0))</f>
        <v>3001</v>
      </c>
      <c r="G1721" s="95">
        <f>IF(INDEX(技能效果!K:K,MATCH(B1721,技能效果!B:B,0))=0,INDEX(技能效果!I:I,MATCH(技能效果等级!B1721,技能效果!B:B,0)),INDEX(技能效果!I:I,MATCH(技能效果等级!B1721,技能效果!B:B,0))*VLOOKUP(E1721,技能数值计算!$C$19:$D$28,2,FALSE))</f>
        <v>3</v>
      </c>
      <c r="H1721" s="95">
        <f>INDEX(技能效果!J:J,MATCH(技能效果等级!B1721,技能效果!B:B,0))</f>
        <v>2</v>
      </c>
      <c r="I1721" s="97"/>
      <c r="J1721" s="97"/>
      <c r="K1721" s="97"/>
      <c r="L1721" s="97"/>
      <c r="M1721" s="97"/>
      <c r="N1721" s="96" t="str">
        <f>IF(INDEX(技能效果!L:L,MATCH(技能效果等级!B1721,技能效果!B:B,0))="","",INDEX(技能效果!L:L,MATCH(技能效果等级!B1721,技能效果!B:B,0)))</f>
        <v/>
      </c>
      <c r="O1721" s="95">
        <f>IF(INDEX(技能效果!N:N,MATCH(B1721,技能效果!B:B,0))=0,INDEX(技能效果!M:M,MATCH(技能效果等级!B1721,技能效果!B:B,0)),INDEX(技能效果!M:M,MATCH(技能效果等级!B1721,技能效果!B:B,0))*VLOOKUP(E1721,技能数值计算!$C$19:$D$28,2,FALSE))</f>
        <v>0</v>
      </c>
      <c r="P1721" s="97"/>
      <c r="Q1721" s="97"/>
      <c r="R1721" s="95" t="str">
        <f>IF(INDEX(技能效果!O:O,MATCH(技能效果等级!B1721,技能效果!B:B,0))="","",INDEX(技能效果!O:O,MATCH(技能效果等级!B1721,技能效果!B:B,0)))</f>
        <v/>
      </c>
      <c r="S1721" s="97"/>
      <c r="T1721" s="97"/>
      <c r="U1721" s="97"/>
      <c r="V1721" s="96" t="str">
        <f>IF(INDEX(技能效果!AF:AF,MATCH(技能效果等级!B1721,技能效果!B:B,0))="","",INDEX(技能效果!AF:AF,MATCH(技能效果等级!B1721,技能效果!B:B,0)))</f>
        <v/>
      </c>
      <c r="W1721" s="95">
        <f t="shared" si="25"/>
        <v>163</v>
      </c>
      <c r="X1721" s="97"/>
      <c r="Y1721" s="97"/>
    </row>
    <row r="1722" spans="1:25" ht="16.5" x14ac:dyDescent="0.2">
      <c r="A1722" s="62">
        <v>1719</v>
      </c>
      <c r="B1722" s="95">
        <f>INDEX(技能效果!B:B,MATCH(技能效果等级!W1722,技能效果!AE:AE,0))</f>
        <v>130301002</v>
      </c>
      <c r="C1722" s="95" t="str">
        <f>INDEX(技能效果!C:C,MATCH(技能效果等级!B1722,技能效果!B:B,0))</f>
        <v>张郃技能获得水晶</v>
      </c>
      <c r="D1722" s="96" t="s">
        <v>873</v>
      </c>
      <c r="E1722" s="95">
        <v>5</v>
      </c>
      <c r="F1722" s="95">
        <f>INDEX(技能效果!H:H,MATCH(技能效果等级!B1722,技能效果!B:B,0))</f>
        <v>3001</v>
      </c>
      <c r="G1722" s="95">
        <f>IF(INDEX(技能效果!K:K,MATCH(B1722,技能效果!B:B,0))=0,INDEX(技能效果!I:I,MATCH(技能效果等级!B1722,技能效果!B:B,0)),INDEX(技能效果!I:I,MATCH(技能效果等级!B1722,技能效果!B:B,0))*VLOOKUP(E1722,技能数值计算!$C$19:$D$28,2,FALSE))</f>
        <v>3</v>
      </c>
      <c r="H1722" s="95">
        <f>INDEX(技能效果!J:J,MATCH(技能效果等级!B1722,技能效果!B:B,0))</f>
        <v>2</v>
      </c>
      <c r="I1722" s="97"/>
      <c r="J1722" s="97"/>
      <c r="K1722" s="97"/>
      <c r="L1722" s="97"/>
      <c r="M1722" s="97"/>
      <c r="N1722" s="96" t="str">
        <f>IF(INDEX(技能效果!L:L,MATCH(技能效果等级!B1722,技能效果!B:B,0))="","",INDEX(技能效果!L:L,MATCH(技能效果等级!B1722,技能效果!B:B,0)))</f>
        <v/>
      </c>
      <c r="O1722" s="95">
        <f>IF(INDEX(技能效果!N:N,MATCH(B1722,技能效果!B:B,0))=0,INDEX(技能效果!M:M,MATCH(技能效果等级!B1722,技能效果!B:B,0)),INDEX(技能效果!M:M,MATCH(技能效果等级!B1722,技能效果!B:B,0))*VLOOKUP(E1722,技能数值计算!$C$19:$D$28,2,FALSE))</f>
        <v>0</v>
      </c>
      <c r="P1722" s="97"/>
      <c r="Q1722" s="97"/>
      <c r="R1722" s="95" t="str">
        <f>IF(INDEX(技能效果!O:O,MATCH(技能效果等级!B1722,技能效果!B:B,0))="","",INDEX(技能效果!O:O,MATCH(技能效果等级!B1722,技能效果!B:B,0)))</f>
        <v/>
      </c>
      <c r="S1722" s="97"/>
      <c r="T1722" s="97"/>
      <c r="U1722" s="97"/>
      <c r="V1722" s="96" t="str">
        <f>IF(INDEX(技能效果!AF:AF,MATCH(技能效果等级!B1722,技能效果!B:B,0))="","",INDEX(技能效果!AF:AF,MATCH(技能效果等级!B1722,技能效果!B:B,0)))</f>
        <v/>
      </c>
      <c r="W1722" s="95">
        <f t="shared" si="25"/>
        <v>163</v>
      </c>
      <c r="X1722" s="97"/>
      <c r="Y1722" s="97"/>
    </row>
    <row r="1723" spans="1:25" ht="16.5" x14ac:dyDescent="0.2">
      <c r="A1723" s="62">
        <v>1720</v>
      </c>
      <c r="B1723" s="95">
        <f>INDEX(技能效果!B:B,MATCH(技能效果等级!W1723,技能效果!AE:AE,0))</f>
        <v>130301002</v>
      </c>
      <c r="C1723" s="95" t="str">
        <f>INDEX(技能效果!C:C,MATCH(技能效果等级!B1723,技能效果!B:B,0))</f>
        <v>张郃技能获得水晶</v>
      </c>
      <c r="D1723" s="96" t="s">
        <v>873</v>
      </c>
      <c r="E1723" s="95">
        <v>6</v>
      </c>
      <c r="F1723" s="95">
        <f>INDEX(技能效果!H:H,MATCH(技能效果等级!B1723,技能效果!B:B,0))</f>
        <v>3001</v>
      </c>
      <c r="G1723" s="95">
        <f>IF(INDEX(技能效果!K:K,MATCH(B1723,技能效果!B:B,0))=0,INDEX(技能效果!I:I,MATCH(技能效果等级!B1723,技能效果!B:B,0)),INDEX(技能效果!I:I,MATCH(技能效果等级!B1723,技能效果!B:B,0))*VLOOKUP(E1723,技能数值计算!$C$19:$D$28,2,FALSE))</f>
        <v>3</v>
      </c>
      <c r="H1723" s="95">
        <f>INDEX(技能效果!J:J,MATCH(技能效果等级!B1723,技能效果!B:B,0))</f>
        <v>2</v>
      </c>
      <c r="I1723" s="97"/>
      <c r="J1723" s="97"/>
      <c r="K1723" s="97"/>
      <c r="L1723" s="97"/>
      <c r="M1723" s="97"/>
      <c r="N1723" s="96" t="str">
        <f>IF(INDEX(技能效果!L:L,MATCH(技能效果等级!B1723,技能效果!B:B,0))="","",INDEX(技能效果!L:L,MATCH(技能效果等级!B1723,技能效果!B:B,0)))</f>
        <v/>
      </c>
      <c r="O1723" s="95">
        <f>IF(INDEX(技能效果!N:N,MATCH(B1723,技能效果!B:B,0))=0,INDEX(技能效果!M:M,MATCH(技能效果等级!B1723,技能效果!B:B,0)),INDEX(技能效果!M:M,MATCH(技能效果等级!B1723,技能效果!B:B,0))*VLOOKUP(E1723,技能数值计算!$C$19:$D$28,2,FALSE))</f>
        <v>0</v>
      </c>
      <c r="P1723" s="97"/>
      <c r="Q1723" s="97"/>
      <c r="R1723" s="95" t="str">
        <f>IF(INDEX(技能效果!O:O,MATCH(技能效果等级!B1723,技能效果!B:B,0))="","",INDEX(技能效果!O:O,MATCH(技能效果等级!B1723,技能效果!B:B,0)))</f>
        <v/>
      </c>
      <c r="S1723" s="97"/>
      <c r="T1723" s="97"/>
      <c r="U1723" s="97"/>
      <c r="V1723" s="96" t="str">
        <f>IF(INDEX(技能效果!AF:AF,MATCH(技能效果等级!B1723,技能效果!B:B,0))="","",INDEX(技能效果!AF:AF,MATCH(技能效果等级!B1723,技能效果!B:B,0)))</f>
        <v/>
      </c>
      <c r="W1723" s="95">
        <f t="shared" si="25"/>
        <v>163</v>
      </c>
      <c r="X1723" s="97"/>
      <c r="Y1723" s="97"/>
    </row>
    <row r="1724" spans="1:25" ht="16.5" x14ac:dyDescent="0.2">
      <c r="A1724" s="62">
        <v>1721</v>
      </c>
      <c r="B1724" s="95">
        <f>INDEX(技能效果!B:B,MATCH(技能效果等级!W1724,技能效果!AE:AE,0))</f>
        <v>130301002</v>
      </c>
      <c r="C1724" s="95" t="str">
        <f>INDEX(技能效果!C:C,MATCH(技能效果等级!B1724,技能效果!B:B,0))</f>
        <v>张郃技能获得水晶</v>
      </c>
      <c r="D1724" s="96" t="s">
        <v>873</v>
      </c>
      <c r="E1724" s="95">
        <v>7</v>
      </c>
      <c r="F1724" s="95">
        <f>INDEX(技能效果!H:H,MATCH(技能效果等级!B1724,技能效果!B:B,0))</f>
        <v>3001</v>
      </c>
      <c r="G1724" s="95">
        <f>IF(INDEX(技能效果!K:K,MATCH(B1724,技能效果!B:B,0))=0,INDEX(技能效果!I:I,MATCH(技能效果等级!B1724,技能效果!B:B,0)),INDEX(技能效果!I:I,MATCH(技能效果等级!B1724,技能效果!B:B,0))*VLOOKUP(E1724,技能数值计算!$C$19:$D$28,2,FALSE))</f>
        <v>3</v>
      </c>
      <c r="H1724" s="95">
        <f>INDEX(技能效果!J:J,MATCH(技能效果等级!B1724,技能效果!B:B,0))</f>
        <v>2</v>
      </c>
      <c r="I1724" s="97"/>
      <c r="J1724" s="97"/>
      <c r="K1724" s="97"/>
      <c r="L1724" s="97"/>
      <c r="M1724" s="97"/>
      <c r="N1724" s="96" t="str">
        <f>IF(INDEX(技能效果!L:L,MATCH(技能效果等级!B1724,技能效果!B:B,0))="","",INDEX(技能效果!L:L,MATCH(技能效果等级!B1724,技能效果!B:B,0)))</f>
        <v/>
      </c>
      <c r="O1724" s="95">
        <f>IF(INDEX(技能效果!N:N,MATCH(B1724,技能效果!B:B,0))=0,INDEX(技能效果!M:M,MATCH(技能效果等级!B1724,技能效果!B:B,0)),INDEX(技能效果!M:M,MATCH(技能效果等级!B1724,技能效果!B:B,0))*VLOOKUP(E1724,技能数值计算!$C$19:$D$28,2,FALSE))</f>
        <v>0</v>
      </c>
      <c r="P1724" s="97"/>
      <c r="Q1724" s="97"/>
      <c r="R1724" s="95" t="str">
        <f>IF(INDEX(技能效果!O:O,MATCH(技能效果等级!B1724,技能效果!B:B,0))="","",INDEX(技能效果!O:O,MATCH(技能效果等级!B1724,技能效果!B:B,0)))</f>
        <v/>
      </c>
      <c r="S1724" s="97"/>
      <c r="T1724" s="97"/>
      <c r="U1724" s="97"/>
      <c r="V1724" s="96" t="str">
        <f>IF(INDEX(技能效果!AF:AF,MATCH(技能效果等级!B1724,技能效果!B:B,0))="","",INDEX(技能效果!AF:AF,MATCH(技能效果等级!B1724,技能效果!B:B,0)))</f>
        <v/>
      </c>
      <c r="W1724" s="95">
        <f t="shared" si="25"/>
        <v>163</v>
      </c>
      <c r="X1724" s="97"/>
      <c r="Y1724" s="97"/>
    </row>
    <row r="1725" spans="1:25" ht="16.5" x14ac:dyDescent="0.2">
      <c r="A1725" s="62">
        <v>1722</v>
      </c>
      <c r="B1725" s="95">
        <f>INDEX(技能效果!B:B,MATCH(技能效果等级!W1725,技能效果!AE:AE,0))</f>
        <v>130301002</v>
      </c>
      <c r="C1725" s="95" t="str">
        <f>INDEX(技能效果!C:C,MATCH(技能效果等级!B1725,技能效果!B:B,0))</f>
        <v>张郃技能获得水晶</v>
      </c>
      <c r="D1725" s="96" t="s">
        <v>873</v>
      </c>
      <c r="E1725" s="95">
        <v>8</v>
      </c>
      <c r="F1725" s="95">
        <f>INDEX(技能效果!H:H,MATCH(技能效果等级!B1725,技能效果!B:B,0))</f>
        <v>3001</v>
      </c>
      <c r="G1725" s="95">
        <f>IF(INDEX(技能效果!K:K,MATCH(B1725,技能效果!B:B,0))=0,INDEX(技能效果!I:I,MATCH(技能效果等级!B1725,技能效果!B:B,0)),INDEX(技能效果!I:I,MATCH(技能效果等级!B1725,技能效果!B:B,0))*VLOOKUP(E1725,技能数值计算!$C$19:$D$28,2,FALSE))</f>
        <v>3</v>
      </c>
      <c r="H1725" s="95">
        <f>INDEX(技能效果!J:J,MATCH(技能效果等级!B1725,技能效果!B:B,0))</f>
        <v>2</v>
      </c>
      <c r="I1725" s="97"/>
      <c r="J1725" s="97"/>
      <c r="K1725" s="97"/>
      <c r="L1725" s="97"/>
      <c r="M1725" s="97"/>
      <c r="N1725" s="96" t="str">
        <f>IF(INDEX(技能效果!L:L,MATCH(技能效果等级!B1725,技能效果!B:B,0))="","",INDEX(技能效果!L:L,MATCH(技能效果等级!B1725,技能效果!B:B,0)))</f>
        <v/>
      </c>
      <c r="O1725" s="95">
        <f>IF(INDEX(技能效果!N:N,MATCH(B1725,技能效果!B:B,0))=0,INDEX(技能效果!M:M,MATCH(技能效果等级!B1725,技能效果!B:B,0)),INDEX(技能效果!M:M,MATCH(技能效果等级!B1725,技能效果!B:B,0))*VLOOKUP(E1725,技能数值计算!$C$19:$D$28,2,FALSE))</f>
        <v>0</v>
      </c>
      <c r="P1725" s="97"/>
      <c r="Q1725" s="97"/>
      <c r="R1725" s="95" t="str">
        <f>IF(INDEX(技能效果!O:O,MATCH(技能效果等级!B1725,技能效果!B:B,0))="","",INDEX(技能效果!O:O,MATCH(技能效果等级!B1725,技能效果!B:B,0)))</f>
        <v/>
      </c>
      <c r="S1725" s="97"/>
      <c r="T1725" s="97"/>
      <c r="U1725" s="97"/>
      <c r="V1725" s="96" t="str">
        <f>IF(INDEX(技能效果!AF:AF,MATCH(技能效果等级!B1725,技能效果!B:B,0))="","",INDEX(技能效果!AF:AF,MATCH(技能效果等级!B1725,技能效果!B:B,0)))</f>
        <v/>
      </c>
      <c r="W1725" s="95">
        <f t="shared" si="25"/>
        <v>163</v>
      </c>
      <c r="X1725" s="97"/>
      <c r="Y1725" s="97"/>
    </row>
    <row r="1726" spans="1:25" ht="16.5" x14ac:dyDescent="0.2">
      <c r="A1726" s="62">
        <v>1723</v>
      </c>
      <c r="B1726" s="95">
        <f>INDEX(技能效果!B:B,MATCH(技能效果等级!W1726,技能效果!AE:AE,0))</f>
        <v>130301002</v>
      </c>
      <c r="C1726" s="95" t="str">
        <f>INDEX(技能效果!C:C,MATCH(技能效果等级!B1726,技能效果!B:B,0))</f>
        <v>张郃技能获得水晶</v>
      </c>
      <c r="D1726" s="96" t="s">
        <v>873</v>
      </c>
      <c r="E1726" s="95">
        <v>9</v>
      </c>
      <c r="F1726" s="95">
        <f>INDEX(技能效果!H:H,MATCH(技能效果等级!B1726,技能效果!B:B,0))</f>
        <v>3001</v>
      </c>
      <c r="G1726" s="95">
        <f>IF(INDEX(技能效果!K:K,MATCH(B1726,技能效果!B:B,0))=0,INDEX(技能效果!I:I,MATCH(技能效果等级!B1726,技能效果!B:B,0)),INDEX(技能效果!I:I,MATCH(技能效果等级!B1726,技能效果!B:B,0))*VLOOKUP(E1726,技能数值计算!$C$19:$D$28,2,FALSE))</f>
        <v>3</v>
      </c>
      <c r="H1726" s="95">
        <f>INDEX(技能效果!J:J,MATCH(技能效果等级!B1726,技能效果!B:B,0))</f>
        <v>2</v>
      </c>
      <c r="I1726" s="97"/>
      <c r="J1726" s="97"/>
      <c r="K1726" s="97"/>
      <c r="L1726" s="97"/>
      <c r="M1726" s="97"/>
      <c r="N1726" s="96" t="str">
        <f>IF(INDEX(技能效果!L:L,MATCH(技能效果等级!B1726,技能效果!B:B,0))="","",INDEX(技能效果!L:L,MATCH(技能效果等级!B1726,技能效果!B:B,0)))</f>
        <v/>
      </c>
      <c r="O1726" s="95">
        <f>IF(INDEX(技能效果!N:N,MATCH(B1726,技能效果!B:B,0))=0,INDEX(技能效果!M:M,MATCH(技能效果等级!B1726,技能效果!B:B,0)),INDEX(技能效果!M:M,MATCH(技能效果等级!B1726,技能效果!B:B,0))*VLOOKUP(E1726,技能数值计算!$C$19:$D$28,2,FALSE))</f>
        <v>0</v>
      </c>
      <c r="P1726" s="97"/>
      <c r="Q1726" s="97"/>
      <c r="R1726" s="95" t="str">
        <f>IF(INDEX(技能效果!O:O,MATCH(技能效果等级!B1726,技能效果!B:B,0))="","",INDEX(技能效果!O:O,MATCH(技能效果等级!B1726,技能效果!B:B,0)))</f>
        <v/>
      </c>
      <c r="S1726" s="97"/>
      <c r="T1726" s="97"/>
      <c r="U1726" s="97"/>
      <c r="V1726" s="96" t="str">
        <f>IF(INDEX(技能效果!AF:AF,MATCH(技能效果等级!B1726,技能效果!B:B,0))="","",INDEX(技能效果!AF:AF,MATCH(技能效果等级!B1726,技能效果!B:B,0)))</f>
        <v/>
      </c>
      <c r="W1726" s="95">
        <f t="shared" si="25"/>
        <v>163</v>
      </c>
      <c r="X1726" s="97"/>
      <c r="Y1726" s="97"/>
    </row>
    <row r="1727" spans="1:25" ht="16.5" x14ac:dyDescent="0.2">
      <c r="A1727" s="62">
        <v>1724</v>
      </c>
      <c r="B1727" s="95">
        <f>INDEX(技能效果!B:B,MATCH(技能效果等级!W1727,技能效果!AE:AE,0))</f>
        <v>130301002</v>
      </c>
      <c r="C1727" s="95" t="str">
        <f>INDEX(技能效果!C:C,MATCH(技能效果等级!B1727,技能效果!B:B,0))</f>
        <v>张郃技能获得水晶</v>
      </c>
      <c r="D1727" s="96" t="s">
        <v>873</v>
      </c>
      <c r="E1727" s="95">
        <v>10</v>
      </c>
      <c r="F1727" s="95">
        <f>INDEX(技能效果!H:H,MATCH(技能效果等级!B1727,技能效果!B:B,0))</f>
        <v>3001</v>
      </c>
      <c r="G1727" s="95">
        <f>IF(INDEX(技能效果!K:K,MATCH(B1727,技能效果!B:B,0))=0,INDEX(技能效果!I:I,MATCH(技能效果等级!B1727,技能效果!B:B,0)),INDEX(技能效果!I:I,MATCH(技能效果等级!B1727,技能效果!B:B,0))*VLOOKUP(E1727,技能数值计算!$C$19:$D$28,2,FALSE))</f>
        <v>3</v>
      </c>
      <c r="H1727" s="95">
        <f>INDEX(技能效果!J:J,MATCH(技能效果等级!B1727,技能效果!B:B,0))</f>
        <v>2</v>
      </c>
      <c r="I1727" s="97"/>
      <c r="J1727" s="97"/>
      <c r="K1727" s="97"/>
      <c r="L1727" s="97"/>
      <c r="M1727" s="97"/>
      <c r="N1727" s="96" t="str">
        <f>IF(INDEX(技能效果!L:L,MATCH(技能效果等级!B1727,技能效果!B:B,0))="","",INDEX(技能效果!L:L,MATCH(技能效果等级!B1727,技能效果!B:B,0)))</f>
        <v/>
      </c>
      <c r="O1727" s="95">
        <f>IF(INDEX(技能效果!N:N,MATCH(B1727,技能效果!B:B,0))=0,INDEX(技能效果!M:M,MATCH(技能效果等级!B1727,技能效果!B:B,0)),INDEX(技能效果!M:M,MATCH(技能效果等级!B1727,技能效果!B:B,0))*VLOOKUP(E1727,技能数值计算!$C$19:$D$28,2,FALSE))</f>
        <v>0</v>
      </c>
      <c r="P1727" s="97"/>
      <c r="Q1727" s="97"/>
      <c r="R1727" s="95" t="str">
        <f>IF(INDEX(技能效果!O:O,MATCH(技能效果等级!B1727,技能效果!B:B,0))="","",INDEX(技能效果!O:O,MATCH(技能效果等级!B1727,技能效果!B:B,0)))</f>
        <v/>
      </c>
      <c r="S1727" s="97"/>
      <c r="T1727" s="97"/>
      <c r="U1727" s="97"/>
      <c r="V1727" s="96" t="str">
        <f>IF(INDEX(技能效果!AF:AF,MATCH(技能效果等级!B1727,技能效果!B:B,0))="","",INDEX(技能效果!AF:AF,MATCH(技能效果等级!B1727,技能效果!B:B,0)))</f>
        <v/>
      </c>
      <c r="W1727" s="95">
        <f t="shared" si="25"/>
        <v>163</v>
      </c>
      <c r="X1727" s="97"/>
      <c r="Y1727" s="97"/>
    </row>
    <row r="1728" spans="1:25" ht="16.5" x14ac:dyDescent="0.2">
      <c r="A1728" s="62">
        <v>1725</v>
      </c>
      <c r="B1728" s="95">
        <f>INDEX(技能效果!B:B,MATCH(技能效果等级!W1728,技能效果!AE:AE,0))</f>
        <v>130301003</v>
      </c>
      <c r="C1728" s="95" t="str">
        <f>INDEX(技能效果!C:C,MATCH(技能效果等级!B1728,技能效果!B:B,0))</f>
        <v>张郃技能触发水晶外壳</v>
      </c>
      <c r="D1728" s="96" t="s">
        <v>873</v>
      </c>
      <c r="E1728" s="95">
        <v>1</v>
      </c>
      <c r="F1728" s="95">
        <f>INDEX(技能效果!H:H,MATCH(技能效果等级!B1728,技能效果!B:B,0))</f>
        <v>3005</v>
      </c>
      <c r="G1728" s="95">
        <f>IF(INDEX(技能效果!K:K,MATCH(B1728,技能效果!B:B,0))=0,INDEX(技能效果!I:I,MATCH(技能效果等级!B1728,技能效果!B:B,0)),INDEX(技能效果!I:I,MATCH(技能效果等级!B1728,技能效果!B:B,0))*VLOOKUP(E1728,技能数值计算!$C$19:$D$28,2,FALSE))</f>
        <v>2</v>
      </c>
      <c r="H1728" s="95">
        <f>INDEX(技能效果!J:J,MATCH(技能效果等级!B1728,技能效果!B:B,0))</f>
        <v>4</v>
      </c>
      <c r="I1728" s="97"/>
      <c r="J1728" s="97"/>
      <c r="K1728" s="97"/>
      <c r="L1728" s="97"/>
      <c r="M1728" s="97"/>
      <c r="N1728" s="96" t="str">
        <f>IF(INDEX(技能效果!L:L,MATCH(技能效果等级!B1728,技能效果!B:B,0))="","",INDEX(技能效果!L:L,MATCH(技能效果等级!B1728,技能效果!B:B,0)))</f>
        <v/>
      </c>
      <c r="O1728" s="95">
        <f>IF(INDEX(技能效果!N:N,MATCH(B1728,技能效果!B:B,0))=0,INDEX(技能效果!M:M,MATCH(技能效果等级!B1728,技能效果!B:B,0)),INDEX(技能效果!M:M,MATCH(技能效果等级!B1728,技能效果!B:B,0))*VLOOKUP(E1728,技能数值计算!$C$19:$D$28,2,FALSE))</f>
        <v>0</v>
      </c>
      <c r="P1728" s="97"/>
      <c r="Q1728" s="97"/>
      <c r="R1728" s="95" t="str">
        <f>IF(INDEX(技能效果!O:O,MATCH(技能效果等级!B1728,技能效果!B:B,0))="","",INDEX(技能效果!O:O,MATCH(技能效果等级!B1728,技能效果!B:B,0)))</f>
        <v/>
      </c>
      <c r="S1728" s="97"/>
      <c r="T1728" s="97"/>
      <c r="U1728" s="97"/>
      <c r="V1728" s="96" t="str">
        <f>IF(INDEX(技能效果!AF:AF,MATCH(技能效果等级!B1728,技能效果!B:B,0))="","",INDEX(技能效果!AF:AF,MATCH(技能效果等级!B1728,技能效果!B:B,0)))</f>
        <v/>
      </c>
      <c r="W1728" s="95">
        <f t="shared" si="25"/>
        <v>164</v>
      </c>
      <c r="X1728" s="97"/>
      <c r="Y1728" s="97"/>
    </row>
    <row r="1729" spans="1:25" ht="16.5" x14ac:dyDescent="0.2">
      <c r="A1729" s="62">
        <v>1726</v>
      </c>
      <c r="B1729" s="95">
        <f>INDEX(技能效果!B:B,MATCH(技能效果等级!W1729,技能效果!AE:AE,0))</f>
        <v>130301003</v>
      </c>
      <c r="C1729" s="95" t="str">
        <f>INDEX(技能效果!C:C,MATCH(技能效果等级!B1729,技能效果!B:B,0))</f>
        <v>张郃技能触发水晶外壳</v>
      </c>
      <c r="D1729" s="96" t="s">
        <v>873</v>
      </c>
      <c r="E1729" s="95">
        <v>2</v>
      </c>
      <c r="F1729" s="95">
        <f>INDEX(技能效果!H:H,MATCH(技能效果等级!B1729,技能效果!B:B,0))</f>
        <v>3005</v>
      </c>
      <c r="G1729" s="95">
        <f>IF(INDEX(技能效果!K:K,MATCH(B1729,技能效果!B:B,0))=0,INDEX(技能效果!I:I,MATCH(技能效果等级!B1729,技能效果!B:B,0)),INDEX(技能效果!I:I,MATCH(技能效果等级!B1729,技能效果!B:B,0))*VLOOKUP(E1729,技能数值计算!$C$19:$D$28,2,FALSE))</f>
        <v>2</v>
      </c>
      <c r="H1729" s="95">
        <f>INDEX(技能效果!J:J,MATCH(技能效果等级!B1729,技能效果!B:B,0))</f>
        <v>4</v>
      </c>
      <c r="I1729" s="97"/>
      <c r="J1729" s="97"/>
      <c r="K1729" s="97"/>
      <c r="L1729" s="97"/>
      <c r="M1729" s="97"/>
      <c r="N1729" s="96" t="str">
        <f>IF(INDEX(技能效果!L:L,MATCH(技能效果等级!B1729,技能效果!B:B,0))="","",INDEX(技能效果!L:L,MATCH(技能效果等级!B1729,技能效果!B:B,0)))</f>
        <v/>
      </c>
      <c r="O1729" s="95">
        <f>IF(INDEX(技能效果!N:N,MATCH(B1729,技能效果!B:B,0))=0,INDEX(技能效果!M:M,MATCH(技能效果等级!B1729,技能效果!B:B,0)),INDEX(技能效果!M:M,MATCH(技能效果等级!B1729,技能效果!B:B,0))*VLOOKUP(E1729,技能数值计算!$C$19:$D$28,2,FALSE))</f>
        <v>0</v>
      </c>
      <c r="P1729" s="97"/>
      <c r="Q1729" s="97"/>
      <c r="R1729" s="95" t="str">
        <f>IF(INDEX(技能效果!O:O,MATCH(技能效果等级!B1729,技能效果!B:B,0))="","",INDEX(技能效果!O:O,MATCH(技能效果等级!B1729,技能效果!B:B,0)))</f>
        <v/>
      </c>
      <c r="S1729" s="97"/>
      <c r="T1729" s="97"/>
      <c r="U1729" s="97"/>
      <c r="V1729" s="96" t="str">
        <f>IF(INDEX(技能效果!AF:AF,MATCH(技能效果等级!B1729,技能效果!B:B,0))="","",INDEX(技能效果!AF:AF,MATCH(技能效果等级!B1729,技能效果!B:B,0)))</f>
        <v/>
      </c>
      <c r="W1729" s="95">
        <f t="shared" si="25"/>
        <v>164</v>
      </c>
      <c r="X1729" s="97"/>
      <c r="Y1729" s="97"/>
    </row>
    <row r="1730" spans="1:25" ht="16.5" x14ac:dyDescent="0.2">
      <c r="A1730" s="62">
        <v>1727</v>
      </c>
      <c r="B1730" s="95">
        <f>INDEX(技能效果!B:B,MATCH(技能效果等级!W1730,技能效果!AE:AE,0))</f>
        <v>130301003</v>
      </c>
      <c r="C1730" s="95" t="str">
        <f>INDEX(技能效果!C:C,MATCH(技能效果等级!B1730,技能效果!B:B,0))</f>
        <v>张郃技能触发水晶外壳</v>
      </c>
      <c r="D1730" s="96" t="s">
        <v>873</v>
      </c>
      <c r="E1730" s="95">
        <v>3</v>
      </c>
      <c r="F1730" s="95">
        <f>INDEX(技能效果!H:H,MATCH(技能效果等级!B1730,技能效果!B:B,0))</f>
        <v>3005</v>
      </c>
      <c r="G1730" s="95">
        <f>IF(INDEX(技能效果!K:K,MATCH(B1730,技能效果!B:B,0))=0,INDEX(技能效果!I:I,MATCH(技能效果等级!B1730,技能效果!B:B,0)),INDEX(技能效果!I:I,MATCH(技能效果等级!B1730,技能效果!B:B,0))*VLOOKUP(E1730,技能数值计算!$C$19:$D$28,2,FALSE))</f>
        <v>2</v>
      </c>
      <c r="H1730" s="95">
        <f>INDEX(技能效果!J:J,MATCH(技能效果等级!B1730,技能效果!B:B,0))</f>
        <v>4</v>
      </c>
      <c r="I1730" s="97"/>
      <c r="J1730" s="97"/>
      <c r="K1730" s="97"/>
      <c r="L1730" s="97"/>
      <c r="M1730" s="97"/>
      <c r="N1730" s="96" t="str">
        <f>IF(INDEX(技能效果!L:L,MATCH(技能效果等级!B1730,技能效果!B:B,0))="","",INDEX(技能效果!L:L,MATCH(技能效果等级!B1730,技能效果!B:B,0)))</f>
        <v/>
      </c>
      <c r="O1730" s="95">
        <f>IF(INDEX(技能效果!N:N,MATCH(B1730,技能效果!B:B,0))=0,INDEX(技能效果!M:M,MATCH(技能效果等级!B1730,技能效果!B:B,0)),INDEX(技能效果!M:M,MATCH(技能效果等级!B1730,技能效果!B:B,0))*VLOOKUP(E1730,技能数值计算!$C$19:$D$28,2,FALSE))</f>
        <v>0</v>
      </c>
      <c r="P1730" s="97"/>
      <c r="Q1730" s="97"/>
      <c r="R1730" s="95" t="str">
        <f>IF(INDEX(技能效果!O:O,MATCH(技能效果等级!B1730,技能效果!B:B,0))="","",INDEX(技能效果!O:O,MATCH(技能效果等级!B1730,技能效果!B:B,0)))</f>
        <v/>
      </c>
      <c r="S1730" s="97"/>
      <c r="T1730" s="97"/>
      <c r="U1730" s="97"/>
      <c r="V1730" s="96" t="str">
        <f>IF(INDEX(技能效果!AF:AF,MATCH(技能效果等级!B1730,技能效果!B:B,0))="","",INDEX(技能效果!AF:AF,MATCH(技能效果等级!B1730,技能效果!B:B,0)))</f>
        <v/>
      </c>
      <c r="W1730" s="95">
        <f t="shared" si="25"/>
        <v>164</v>
      </c>
      <c r="X1730" s="97"/>
      <c r="Y1730" s="97"/>
    </row>
    <row r="1731" spans="1:25" ht="16.5" x14ac:dyDescent="0.2">
      <c r="A1731" s="62">
        <v>1728</v>
      </c>
      <c r="B1731" s="95">
        <f>INDEX(技能效果!B:B,MATCH(技能效果等级!W1731,技能效果!AE:AE,0))</f>
        <v>130301003</v>
      </c>
      <c r="C1731" s="95" t="str">
        <f>INDEX(技能效果!C:C,MATCH(技能效果等级!B1731,技能效果!B:B,0))</f>
        <v>张郃技能触发水晶外壳</v>
      </c>
      <c r="D1731" s="96" t="s">
        <v>873</v>
      </c>
      <c r="E1731" s="95">
        <v>4</v>
      </c>
      <c r="F1731" s="95">
        <f>INDEX(技能效果!H:H,MATCH(技能效果等级!B1731,技能效果!B:B,0))</f>
        <v>3005</v>
      </c>
      <c r="G1731" s="95">
        <f>IF(INDEX(技能效果!K:K,MATCH(B1731,技能效果!B:B,0))=0,INDEX(技能效果!I:I,MATCH(技能效果等级!B1731,技能效果!B:B,0)),INDEX(技能效果!I:I,MATCH(技能效果等级!B1731,技能效果!B:B,0))*VLOOKUP(E1731,技能数值计算!$C$19:$D$28,2,FALSE))</f>
        <v>2</v>
      </c>
      <c r="H1731" s="95">
        <f>INDEX(技能效果!J:J,MATCH(技能效果等级!B1731,技能效果!B:B,0))</f>
        <v>4</v>
      </c>
      <c r="I1731" s="97"/>
      <c r="J1731" s="97"/>
      <c r="K1731" s="97"/>
      <c r="L1731" s="97"/>
      <c r="M1731" s="97"/>
      <c r="N1731" s="96" t="str">
        <f>IF(INDEX(技能效果!L:L,MATCH(技能效果等级!B1731,技能效果!B:B,0))="","",INDEX(技能效果!L:L,MATCH(技能效果等级!B1731,技能效果!B:B,0)))</f>
        <v/>
      </c>
      <c r="O1731" s="95">
        <f>IF(INDEX(技能效果!N:N,MATCH(B1731,技能效果!B:B,0))=0,INDEX(技能效果!M:M,MATCH(技能效果等级!B1731,技能效果!B:B,0)),INDEX(技能效果!M:M,MATCH(技能效果等级!B1731,技能效果!B:B,0))*VLOOKUP(E1731,技能数值计算!$C$19:$D$28,2,FALSE))</f>
        <v>0</v>
      </c>
      <c r="P1731" s="97"/>
      <c r="Q1731" s="97"/>
      <c r="R1731" s="95" t="str">
        <f>IF(INDEX(技能效果!O:O,MATCH(技能效果等级!B1731,技能效果!B:B,0))="","",INDEX(技能效果!O:O,MATCH(技能效果等级!B1731,技能效果!B:B,0)))</f>
        <v/>
      </c>
      <c r="S1731" s="97"/>
      <c r="T1731" s="97"/>
      <c r="U1731" s="97"/>
      <c r="V1731" s="96" t="str">
        <f>IF(INDEX(技能效果!AF:AF,MATCH(技能效果等级!B1731,技能效果!B:B,0))="","",INDEX(技能效果!AF:AF,MATCH(技能效果等级!B1731,技能效果!B:B,0)))</f>
        <v/>
      </c>
      <c r="W1731" s="95">
        <f t="shared" si="25"/>
        <v>164</v>
      </c>
      <c r="X1731" s="97"/>
      <c r="Y1731" s="97"/>
    </row>
    <row r="1732" spans="1:25" ht="16.5" x14ac:dyDescent="0.2">
      <c r="A1732" s="62">
        <v>1729</v>
      </c>
      <c r="B1732" s="95">
        <f>INDEX(技能效果!B:B,MATCH(技能效果等级!W1732,技能效果!AE:AE,0))</f>
        <v>130301003</v>
      </c>
      <c r="C1732" s="95" t="str">
        <f>INDEX(技能效果!C:C,MATCH(技能效果等级!B1732,技能效果!B:B,0))</f>
        <v>张郃技能触发水晶外壳</v>
      </c>
      <c r="D1732" s="96" t="s">
        <v>873</v>
      </c>
      <c r="E1732" s="95">
        <v>5</v>
      </c>
      <c r="F1732" s="95">
        <f>INDEX(技能效果!H:H,MATCH(技能效果等级!B1732,技能效果!B:B,0))</f>
        <v>3005</v>
      </c>
      <c r="G1732" s="95">
        <f>IF(INDEX(技能效果!K:K,MATCH(B1732,技能效果!B:B,0))=0,INDEX(技能效果!I:I,MATCH(技能效果等级!B1732,技能效果!B:B,0)),INDEX(技能效果!I:I,MATCH(技能效果等级!B1732,技能效果!B:B,0))*VLOOKUP(E1732,技能数值计算!$C$19:$D$28,2,FALSE))</f>
        <v>2</v>
      </c>
      <c r="H1732" s="95">
        <f>INDEX(技能效果!J:J,MATCH(技能效果等级!B1732,技能效果!B:B,0))</f>
        <v>4</v>
      </c>
      <c r="I1732" s="97"/>
      <c r="J1732" s="97"/>
      <c r="K1732" s="97"/>
      <c r="L1732" s="97"/>
      <c r="M1732" s="97"/>
      <c r="N1732" s="96" t="str">
        <f>IF(INDEX(技能效果!L:L,MATCH(技能效果等级!B1732,技能效果!B:B,0))="","",INDEX(技能效果!L:L,MATCH(技能效果等级!B1732,技能效果!B:B,0)))</f>
        <v/>
      </c>
      <c r="O1732" s="95">
        <f>IF(INDEX(技能效果!N:N,MATCH(B1732,技能效果!B:B,0))=0,INDEX(技能效果!M:M,MATCH(技能效果等级!B1732,技能效果!B:B,0)),INDEX(技能效果!M:M,MATCH(技能效果等级!B1732,技能效果!B:B,0))*VLOOKUP(E1732,技能数值计算!$C$19:$D$28,2,FALSE))</f>
        <v>0</v>
      </c>
      <c r="P1732" s="97"/>
      <c r="Q1732" s="97"/>
      <c r="R1732" s="95" t="str">
        <f>IF(INDEX(技能效果!O:O,MATCH(技能效果等级!B1732,技能效果!B:B,0))="","",INDEX(技能效果!O:O,MATCH(技能效果等级!B1732,技能效果!B:B,0)))</f>
        <v/>
      </c>
      <c r="S1732" s="97"/>
      <c r="T1732" s="97"/>
      <c r="U1732" s="97"/>
      <c r="V1732" s="96" t="str">
        <f>IF(INDEX(技能效果!AF:AF,MATCH(技能效果等级!B1732,技能效果!B:B,0))="","",INDEX(技能效果!AF:AF,MATCH(技能效果等级!B1732,技能效果!B:B,0)))</f>
        <v/>
      </c>
      <c r="W1732" s="95">
        <f t="shared" si="25"/>
        <v>164</v>
      </c>
      <c r="X1732" s="97"/>
      <c r="Y1732" s="97"/>
    </row>
    <row r="1733" spans="1:25" ht="16.5" x14ac:dyDescent="0.2">
      <c r="A1733" s="62">
        <v>1730</v>
      </c>
      <c r="B1733" s="95">
        <f>INDEX(技能效果!B:B,MATCH(技能效果等级!W1733,技能效果!AE:AE,0))</f>
        <v>130301003</v>
      </c>
      <c r="C1733" s="95" t="str">
        <f>INDEX(技能效果!C:C,MATCH(技能效果等级!B1733,技能效果!B:B,0))</f>
        <v>张郃技能触发水晶外壳</v>
      </c>
      <c r="D1733" s="96" t="s">
        <v>873</v>
      </c>
      <c r="E1733" s="95">
        <v>6</v>
      </c>
      <c r="F1733" s="95">
        <f>INDEX(技能效果!H:H,MATCH(技能效果等级!B1733,技能效果!B:B,0))</f>
        <v>3005</v>
      </c>
      <c r="G1733" s="95">
        <f>IF(INDEX(技能效果!K:K,MATCH(B1733,技能效果!B:B,0))=0,INDEX(技能效果!I:I,MATCH(技能效果等级!B1733,技能效果!B:B,0)),INDEX(技能效果!I:I,MATCH(技能效果等级!B1733,技能效果!B:B,0))*VLOOKUP(E1733,技能数值计算!$C$19:$D$28,2,FALSE))</f>
        <v>2</v>
      </c>
      <c r="H1733" s="95">
        <f>INDEX(技能效果!J:J,MATCH(技能效果等级!B1733,技能效果!B:B,0))</f>
        <v>4</v>
      </c>
      <c r="I1733" s="97"/>
      <c r="J1733" s="97"/>
      <c r="K1733" s="97"/>
      <c r="L1733" s="97"/>
      <c r="M1733" s="97"/>
      <c r="N1733" s="96" t="str">
        <f>IF(INDEX(技能效果!L:L,MATCH(技能效果等级!B1733,技能效果!B:B,0))="","",INDEX(技能效果!L:L,MATCH(技能效果等级!B1733,技能效果!B:B,0)))</f>
        <v/>
      </c>
      <c r="O1733" s="95">
        <f>IF(INDEX(技能效果!N:N,MATCH(B1733,技能效果!B:B,0))=0,INDEX(技能效果!M:M,MATCH(技能效果等级!B1733,技能效果!B:B,0)),INDEX(技能效果!M:M,MATCH(技能效果等级!B1733,技能效果!B:B,0))*VLOOKUP(E1733,技能数值计算!$C$19:$D$28,2,FALSE))</f>
        <v>0</v>
      </c>
      <c r="P1733" s="97"/>
      <c r="Q1733" s="97"/>
      <c r="R1733" s="95" t="str">
        <f>IF(INDEX(技能效果!O:O,MATCH(技能效果等级!B1733,技能效果!B:B,0))="","",INDEX(技能效果!O:O,MATCH(技能效果等级!B1733,技能效果!B:B,0)))</f>
        <v/>
      </c>
      <c r="S1733" s="97"/>
      <c r="T1733" s="97"/>
      <c r="U1733" s="97"/>
      <c r="V1733" s="96" t="str">
        <f>IF(INDEX(技能效果!AF:AF,MATCH(技能效果等级!B1733,技能效果!B:B,0))="","",INDEX(技能效果!AF:AF,MATCH(技能效果等级!B1733,技能效果!B:B,0)))</f>
        <v/>
      </c>
      <c r="W1733" s="95">
        <f t="shared" si="25"/>
        <v>164</v>
      </c>
      <c r="X1733" s="97"/>
      <c r="Y1733" s="97"/>
    </row>
    <row r="1734" spans="1:25" ht="16.5" x14ac:dyDescent="0.2">
      <c r="A1734" s="62">
        <v>1731</v>
      </c>
      <c r="B1734" s="95">
        <f>INDEX(技能效果!B:B,MATCH(技能效果等级!W1734,技能效果!AE:AE,0))</f>
        <v>130301003</v>
      </c>
      <c r="C1734" s="95" t="str">
        <f>INDEX(技能效果!C:C,MATCH(技能效果等级!B1734,技能效果!B:B,0))</f>
        <v>张郃技能触发水晶外壳</v>
      </c>
      <c r="D1734" s="96" t="s">
        <v>873</v>
      </c>
      <c r="E1734" s="95">
        <v>7</v>
      </c>
      <c r="F1734" s="95">
        <f>INDEX(技能效果!H:H,MATCH(技能效果等级!B1734,技能效果!B:B,0))</f>
        <v>3005</v>
      </c>
      <c r="G1734" s="95">
        <f>IF(INDEX(技能效果!K:K,MATCH(B1734,技能效果!B:B,0))=0,INDEX(技能效果!I:I,MATCH(技能效果等级!B1734,技能效果!B:B,0)),INDEX(技能效果!I:I,MATCH(技能效果等级!B1734,技能效果!B:B,0))*VLOOKUP(E1734,技能数值计算!$C$19:$D$28,2,FALSE))</f>
        <v>2</v>
      </c>
      <c r="H1734" s="95">
        <f>INDEX(技能效果!J:J,MATCH(技能效果等级!B1734,技能效果!B:B,0))</f>
        <v>4</v>
      </c>
      <c r="I1734" s="97"/>
      <c r="J1734" s="97"/>
      <c r="K1734" s="97"/>
      <c r="L1734" s="97"/>
      <c r="M1734" s="97"/>
      <c r="N1734" s="96" t="str">
        <f>IF(INDEX(技能效果!L:L,MATCH(技能效果等级!B1734,技能效果!B:B,0))="","",INDEX(技能效果!L:L,MATCH(技能效果等级!B1734,技能效果!B:B,0)))</f>
        <v/>
      </c>
      <c r="O1734" s="95">
        <f>IF(INDEX(技能效果!N:N,MATCH(B1734,技能效果!B:B,0))=0,INDEX(技能效果!M:M,MATCH(技能效果等级!B1734,技能效果!B:B,0)),INDEX(技能效果!M:M,MATCH(技能效果等级!B1734,技能效果!B:B,0))*VLOOKUP(E1734,技能数值计算!$C$19:$D$28,2,FALSE))</f>
        <v>0</v>
      </c>
      <c r="P1734" s="97"/>
      <c r="Q1734" s="97"/>
      <c r="R1734" s="95" t="str">
        <f>IF(INDEX(技能效果!O:O,MATCH(技能效果等级!B1734,技能效果!B:B,0))="","",INDEX(技能效果!O:O,MATCH(技能效果等级!B1734,技能效果!B:B,0)))</f>
        <v/>
      </c>
      <c r="S1734" s="97"/>
      <c r="T1734" s="97"/>
      <c r="U1734" s="97"/>
      <c r="V1734" s="96" t="str">
        <f>IF(INDEX(技能效果!AF:AF,MATCH(技能效果等级!B1734,技能效果!B:B,0))="","",INDEX(技能效果!AF:AF,MATCH(技能效果等级!B1734,技能效果!B:B,0)))</f>
        <v/>
      </c>
      <c r="W1734" s="95">
        <f t="shared" si="25"/>
        <v>164</v>
      </c>
      <c r="X1734" s="97"/>
      <c r="Y1734" s="97"/>
    </row>
    <row r="1735" spans="1:25" ht="16.5" x14ac:dyDescent="0.2">
      <c r="A1735" s="62">
        <v>1732</v>
      </c>
      <c r="B1735" s="95">
        <f>INDEX(技能效果!B:B,MATCH(技能效果等级!W1735,技能效果!AE:AE,0))</f>
        <v>130301003</v>
      </c>
      <c r="C1735" s="95" t="str">
        <f>INDEX(技能效果!C:C,MATCH(技能效果等级!B1735,技能效果!B:B,0))</f>
        <v>张郃技能触发水晶外壳</v>
      </c>
      <c r="D1735" s="96" t="s">
        <v>873</v>
      </c>
      <c r="E1735" s="95">
        <v>8</v>
      </c>
      <c r="F1735" s="95">
        <f>INDEX(技能效果!H:H,MATCH(技能效果等级!B1735,技能效果!B:B,0))</f>
        <v>3005</v>
      </c>
      <c r="G1735" s="95">
        <f>IF(INDEX(技能效果!K:K,MATCH(B1735,技能效果!B:B,0))=0,INDEX(技能效果!I:I,MATCH(技能效果等级!B1735,技能效果!B:B,0)),INDEX(技能效果!I:I,MATCH(技能效果等级!B1735,技能效果!B:B,0))*VLOOKUP(E1735,技能数值计算!$C$19:$D$28,2,FALSE))</f>
        <v>2</v>
      </c>
      <c r="H1735" s="95">
        <f>INDEX(技能效果!J:J,MATCH(技能效果等级!B1735,技能效果!B:B,0))</f>
        <v>4</v>
      </c>
      <c r="I1735" s="97"/>
      <c r="J1735" s="97"/>
      <c r="K1735" s="97"/>
      <c r="L1735" s="97"/>
      <c r="M1735" s="97"/>
      <c r="N1735" s="96" t="str">
        <f>IF(INDEX(技能效果!L:L,MATCH(技能效果等级!B1735,技能效果!B:B,0))="","",INDEX(技能效果!L:L,MATCH(技能效果等级!B1735,技能效果!B:B,0)))</f>
        <v/>
      </c>
      <c r="O1735" s="95">
        <f>IF(INDEX(技能效果!N:N,MATCH(B1735,技能效果!B:B,0))=0,INDEX(技能效果!M:M,MATCH(技能效果等级!B1735,技能效果!B:B,0)),INDEX(技能效果!M:M,MATCH(技能效果等级!B1735,技能效果!B:B,0))*VLOOKUP(E1735,技能数值计算!$C$19:$D$28,2,FALSE))</f>
        <v>0</v>
      </c>
      <c r="P1735" s="97"/>
      <c r="Q1735" s="97"/>
      <c r="R1735" s="95" t="str">
        <f>IF(INDEX(技能效果!O:O,MATCH(技能效果等级!B1735,技能效果!B:B,0))="","",INDEX(技能效果!O:O,MATCH(技能效果等级!B1735,技能效果!B:B,0)))</f>
        <v/>
      </c>
      <c r="S1735" s="97"/>
      <c r="T1735" s="97"/>
      <c r="U1735" s="97"/>
      <c r="V1735" s="96" t="str">
        <f>IF(INDEX(技能效果!AF:AF,MATCH(技能效果等级!B1735,技能效果!B:B,0))="","",INDEX(技能效果!AF:AF,MATCH(技能效果等级!B1735,技能效果!B:B,0)))</f>
        <v/>
      </c>
      <c r="W1735" s="95">
        <f t="shared" si="25"/>
        <v>164</v>
      </c>
      <c r="X1735" s="97"/>
      <c r="Y1735" s="97"/>
    </row>
    <row r="1736" spans="1:25" ht="16.5" x14ac:dyDescent="0.2">
      <c r="A1736" s="62">
        <v>1733</v>
      </c>
      <c r="B1736" s="95">
        <f>INDEX(技能效果!B:B,MATCH(技能效果等级!W1736,技能效果!AE:AE,0))</f>
        <v>130301003</v>
      </c>
      <c r="C1736" s="95" t="str">
        <f>INDEX(技能效果!C:C,MATCH(技能效果等级!B1736,技能效果!B:B,0))</f>
        <v>张郃技能触发水晶外壳</v>
      </c>
      <c r="D1736" s="96" t="s">
        <v>873</v>
      </c>
      <c r="E1736" s="95">
        <v>9</v>
      </c>
      <c r="F1736" s="95">
        <f>INDEX(技能效果!H:H,MATCH(技能效果等级!B1736,技能效果!B:B,0))</f>
        <v>3005</v>
      </c>
      <c r="G1736" s="95">
        <f>IF(INDEX(技能效果!K:K,MATCH(B1736,技能效果!B:B,0))=0,INDEX(技能效果!I:I,MATCH(技能效果等级!B1736,技能效果!B:B,0)),INDEX(技能效果!I:I,MATCH(技能效果等级!B1736,技能效果!B:B,0))*VLOOKUP(E1736,技能数值计算!$C$19:$D$28,2,FALSE))</f>
        <v>2</v>
      </c>
      <c r="H1736" s="95">
        <f>INDEX(技能效果!J:J,MATCH(技能效果等级!B1736,技能效果!B:B,0))</f>
        <v>4</v>
      </c>
      <c r="I1736" s="97"/>
      <c r="J1736" s="97"/>
      <c r="K1736" s="97"/>
      <c r="L1736" s="97"/>
      <c r="M1736" s="97"/>
      <c r="N1736" s="96" t="str">
        <f>IF(INDEX(技能效果!L:L,MATCH(技能效果等级!B1736,技能效果!B:B,0))="","",INDEX(技能效果!L:L,MATCH(技能效果等级!B1736,技能效果!B:B,0)))</f>
        <v/>
      </c>
      <c r="O1736" s="95">
        <f>IF(INDEX(技能效果!N:N,MATCH(B1736,技能效果!B:B,0))=0,INDEX(技能效果!M:M,MATCH(技能效果等级!B1736,技能效果!B:B,0)),INDEX(技能效果!M:M,MATCH(技能效果等级!B1736,技能效果!B:B,0))*VLOOKUP(E1736,技能数值计算!$C$19:$D$28,2,FALSE))</f>
        <v>0</v>
      </c>
      <c r="P1736" s="97"/>
      <c r="Q1736" s="97"/>
      <c r="R1736" s="95" t="str">
        <f>IF(INDEX(技能效果!O:O,MATCH(技能效果等级!B1736,技能效果!B:B,0))="","",INDEX(技能效果!O:O,MATCH(技能效果等级!B1736,技能效果!B:B,0)))</f>
        <v/>
      </c>
      <c r="S1736" s="97"/>
      <c r="T1736" s="97"/>
      <c r="U1736" s="97"/>
      <c r="V1736" s="96" t="str">
        <f>IF(INDEX(技能效果!AF:AF,MATCH(技能效果等级!B1736,技能效果!B:B,0))="","",INDEX(技能效果!AF:AF,MATCH(技能效果等级!B1736,技能效果!B:B,0)))</f>
        <v/>
      </c>
      <c r="W1736" s="95">
        <f t="shared" si="25"/>
        <v>164</v>
      </c>
      <c r="X1736" s="97"/>
      <c r="Y1736" s="97"/>
    </row>
    <row r="1737" spans="1:25" ht="16.5" x14ac:dyDescent="0.2">
      <c r="A1737" s="62">
        <v>1734</v>
      </c>
      <c r="B1737" s="95">
        <f>INDEX(技能效果!B:B,MATCH(技能效果等级!W1737,技能效果!AE:AE,0))</f>
        <v>130301003</v>
      </c>
      <c r="C1737" s="95" t="str">
        <f>INDEX(技能效果!C:C,MATCH(技能效果等级!B1737,技能效果!B:B,0))</f>
        <v>张郃技能触发水晶外壳</v>
      </c>
      <c r="D1737" s="96" t="s">
        <v>873</v>
      </c>
      <c r="E1737" s="95">
        <v>10</v>
      </c>
      <c r="F1737" s="95">
        <f>INDEX(技能效果!H:H,MATCH(技能效果等级!B1737,技能效果!B:B,0))</f>
        <v>3005</v>
      </c>
      <c r="G1737" s="95">
        <f>IF(INDEX(技能效果!K:K,MATCH(B1737,技能效果!B:B,0))=0,INDEX(技能效果!I:I,MATCH(技能效果等级!B1737,技能效果!B:B,0)),INDEX(技能效果!I:I,MATCH(技能效果等级!B1737,技能效果!B:B,0))*VLOOKUP(E1737,技能数值计算!$C$19:$D$28,2,FALSE))</f>
        <v>2</v>
      </c>
      <c r="H1737" s="95">
        <f>INDEX(技能效果!J:J,MATCH(技能效果等级!B1737,技能效果!B:B,0))</f>
        <v>4</v>
      </c>
      <c r="I1737" s="97"/>
      <c r="J1737" s="97"/>
      <c r="K1737" s="97"/>
      <c r="L1737" s="97"/>
      <c r="M1737" s="97"/>
      <c r="N1737" s="96" t="str">
        <f>IF(INDEX(技能效果!L:L,MATCH(技能效果等级!B1737,技能效果!B:B,0))="","",INDEX(技能效果!L:L,MATCH(技能效果等级!B1737,技能效果!B:B,0)))</f>
        <v/>
      </c>
      <c r="O1737" s="95">
        <f>IF(INDEX(技能效果!N:N,MATCH(B1737,技能效果!B:B,0))=0,INDEX(技能效果!M:M,MATCH(技能效果等级!B1737,技能效果!B:B,0)),INDEX(技能效果!M:M,MATCH(技能效果等级!B1737,技能效果!B:B,0))*VLOOKUP(E1737,技能数值计算!$C$19:$D$28,2,FALSE))</f>
        <v>0</v>
      </c>
      <c r="P1737" s="97"/>
      <c r="Q1737" s="97"/>
      <c r="R1737" s="95" t="str">
        <f>IF(INDEX(技能效果!O:O,MATCH(技能效果等级!B1737,技能效果!B:B,0))="","",INDEX(技能效果!O:O,MATCH(技能效果等级!B1737,技能效果!B:B,0)))</f>
        <v/>
      </c>
      <c r="S1737" s="97"/>
      <c r="T1737" s="97"/>
      <c r="U1737" s="97"/>
      <c r="V1737" s="96" t="str">
        <f>IF(INDEX(技能效果!AF:AF,MATCH(技能效果等级!B1737,技能效果!B:B,0))="","",INDEX(技能效果!AF:AF,MATCH(技能效果等级!B1737,技能效果!B:B,0)))</f>
        <v/>
      </c>
      <c r="W1737" s="95">
        <f t="shared" si="25"/>
        <v>164</v>
      </c>
      <c r="X1737" s="97"/>
      <c r="Y1737" s="97"/>
    </row>
    <row r="1738" spans="1:25" ht="16.5" x14ac:dyDescent="0.2">
      <c r="A1738" s="62">
        <v>1735</v>
      </c>
      <c r="B1738" s="95">
        <f>INDEX(技能效果!B:B,MATCH(技能效果等级!W1738,技能效果!AE:AE,0))</f>
        <v>130301011</v>
      </c>
      <c r="C1738" s="95" t="str">
        <f>INDEX(技能效果!C:C,MATCH(技能效果等级!B1738,技能效果!B:B,0))</f>
        <v>张郃专属武器效果</v>
      </c>
      <c r="D1738" s="96" t="s">
        <v>873</v>
      </c>
      <c r="E1738" s="95">
        <v>1</v>
      </c>
      <c r="F1738" s="95">
        <f>INDEX(技能效果!H:H,MATCH(技能效果等级!B1738,技能效果!B:B,0))</f>
        <v>4026</v>
      </c>
      <c r="G1738" s="95">
        <f>IF(INDEX(技能效果!K:K,MATCH(B1738,技能效果!B:B,0))=0,INDEX(技能效果!I:I,MATCH(技能效果等级!B1738,技能效果!B:B,0)),INDEX(技能效果!I:I,MATCH(技能效果等级!B1738,技能效果!B:B,0))*VLOOKUP(E1738,技能数值计算!$C$19:$D$28,2,FALSE))</f>
        <v>0.2</v>
      </c>
      <c r="H1738" s="95">
        <f>INDEX(技能效果!J:J,MATCH(技能效果等级!B1738,技能效果!B:B,0))</f>
        <v>0</v>
      </c>
      <c r="I1738" s="97"/>
      <c r="J1738" s="97"/>
      <c r="K1738" s="97"/>
      <c r="L1738" s="97"/>
      <c r="M1738" s="97"/>
      <c r="N1738" s="96" t="str">
        <f>IF(INDEX(技能效果!L:L,MATCH(技能效果等级!B1738,技能效果!B:B,0))="","",INDEX(技能效果!L:L,MATCH(技能效果等级!B1738,技能效果!B:B,0)))</f>
        <v/>
      </c>
      <c r="O1738" s="95">
        <f>IF(INDEX(技能效果!N:N,MATCH(B1738,技能效果!B:B,0))=0,INDEX(技能效果!M:M,MATCH(技能效果等级!B1738,技能效果!B:B,0)),INDEX(技能效果!M:M,MATCH(技能效果等级!B1738,技能效果!B:B,0))*VLOOKUP(E1738,技能数值计算!$C$19:$D$28,2,FALSE))</f>
        <v>0</v>
      </c>
      <c r="P1738" s="97"/>
      <c r="Q1738" s="97"/>
      <c r="R1738" s="95" t="str">
        <f>IF(INDEX(技能效果!O:O,MATCH(技能效果等级!B1738,技能效果!B:B,0))="","",INDEX(技能效果!O:O,MATCH(技能效果等级!B1738,技能效果!B:B,0)))</f>
        <v/>
      </c>
      <c r="S1738" s="97"/>
      <c r="T1738" s="97"/>
      <c r="U1738" s="97"/>
      <c r="V1738" s="96" t="str">
        <f>IF(INDEX(技能效果!AF:AF,MATCH(技能效果等级!B1738,技能效果!B:B,0))="","",INDEX(技能效果!AF:AF,MATCH(技能效果等级!B1738,技能效果!B:B,0)))</f>
        <v>出场时永久降低敌方单体攻击x%</v>
      </c>
      <c r="W1738" s="95">
        <f t="shared" si="25"/>
        <v>165</v>
      </c>
      <c r="X1738" s="97"/>
      <c r="Y1738" s="97"/>
    </row>
    <row r="1739" spans="1:25" ht="16.5" x14ac:dyDescent="0.2">
      <c r="A1739" s="62">
        <v>1736</v>
      </c>
      <c r="B1739" s="95">
        <f>INDEX(技能效果!B:B,MATCH(技能效果等级!W1739,技能效果!AE:AE,0))</f>
        <v>130301011</v>
      </c>
      <c r="C1739" s="95" t="str">
        <f>INDEX(技能效果!C:C,MATCH(技能效果等级!B1739,技能效果!B:B,0))</f>
        <v>张郃专属武器效果</v>
      </c>
      <c r="D1739" s="96" t="s">
        <v>873</v>
      </c>
      <c r="E1739" s="95">
        <v>2</v>
      </c>
      <c r="F1739" s="95">
        <f>INDEX(技能效果!H:H,MATCH(技能效果等级!B1739,技能效果!B:B,0))</f>
        <v>4026</v>
      </c>
      <c r="G1739" s="95">
        <f>IF(INDEX(技能效果!K:K,MATCH(B1739,技能效果!B:B,0))=0,INDEX(技能效果!I:I,MATCH(技能效果等级!B1739,技能效果!B:B,0)),INDEX(技能效果!I:I,MATCH(技能效果等级!B1739,技能效果!B:B,0))*VLOOKUP(E1739,技能数值计算!$C$19:$D$28,2,FALSE))</f>
        <v>0.2</v>
      </c>
      <c r="H1739" s="95">
        <f>INDEX(技能效果!J:J,MATCH(技能效果等级!B1739,技能效果!B:B,0))</f>
        <v>0</v>
      </c>
      <c r="I1739" s="97"/>
      <c r="J1739" s="97"/>
      <c r="K1739" s="97"/>
      <c r="L1739" s="97"/>
      <c r="M1739" s="97"/>
      <c r="N1739" s="96" t="str">
        <f>IF(INDEX(技能效果!L:L,MATCH(技能效果等级!B1739,技能效果!B:B,0))="","",INDEX(技能效果!L:L,MATCH(技能效果等级!B1739,技能效果!B:B,0)))</f>
        <v/>
      </c>
      <c r="O1739" s="95">
        <f>IF(INDEX(技能效果!N:N,MATCH(B1739,技能效果!B:B,0))=0,INDEX(技能效果!M:M,MATCH(技能效果等级!B1739,技能效果!B:B,0)),INDEX(技能效果!M:M,MATCH(技能效果等级!B1739,技能效果!B:B,0))*VLOOKUP(E1739,技能数值计算!$C$19:$D$28,2,FALSE))</f>
        <v>0</v>
      </c>
      <c r="P1739" s="97"/>
      <c r="Q1739" s="97"/>
      <c r="R1739" s="95" t="str">
        <f>IF(INDEX(技能效果!O:O,MATCH(技能效果等级!B1739,技能效果!B:B,0))="","",INDEX(技能效果!O:O,MATCH(技能效果等级!B1739,技能效果!B:B,0)))</f>
        <v/>
      </c>
      <c r="S1739" s="97"/>
      <c r="T1739" s="97"/>
      <c r="U1739" s="97"/>
      <c r="V1739" s="96" t="str">
        <f>IF(INDEX(技能效果!AF:AF,MATCH(技能效果等级!B1739,技能效果!B:B,0))="","",INDEX(技能效果!AF:AF,MATCH(技能效果等级!B1739,技能效果!B:B,0)))</f>
        <v>出场时永久降低敌方单体攻击x%</v>
      </c>
      <c r="W1739" s="95">
        <f t="shared" si="25"/>
        <v>165</v>
      </c>
      <c r="X1739" s="97"/>
      <c r="Y1739" s="97"/>
    </row>
    <row r="1740" spans="1:25" ht="16.5" x14ac:dyDescent="0.2">
      <c r="A1740" s="62">
        <v>1737</v>
      </c>
      <c r="B1740" s="95">
        <f>INDEX(技能效果!B:B,MATCH(技能效果等级!W1740,技能效果!AE:AE,0))</f>
        <v>130301011</v>
      </c>
      <c r="C1740" s="95" t="str">
        <f>INDEX(技能效果!C:C,MATCH(技能效果等级!B1740,技能效果!B:B,0))</f>
        <v>张郃专属武器效果</v>
      </c>
      <c r="D1740" s="96" t="s">
        <v>873</v>
      </c>
      <c r="E1740" s="95">
        <v>3</v>
      </c>
      <c r="F1740" s="95">
        <f>INDEX(技能效果!H:H,MATCH(技能效果等级!B1740,技能效果!B:B,0))</f>
        <v>4026</v>
      </c>
      <c r="G1740" s="95">
        <f>IF(INDEX(技能效果!K:K,MATCH(B1740,技能效果!B:B,0))=0,INDEX(技能效果!I:I,MATCH(技能效果等级!B1740,技能效果!B:B,0)),INDEX(技能效果!I:I,MATCH(技能效果等级!B1740,技能效果!B:B,0))*VLOOKUP(E1740,技能数值计算!$C$19:$D$28,2,FALSE))</f>
        <v>0.2</v>
      </c>
      <c r="H1740" s="95">
        <f>INDEX(技能效果!J:J,MATCH(技能效果等级!B1740,技能效果!B:B,0))</f>
        <v>0</v>
      </c>
      <c r="I1740" s="97"/>
      <c r="J1740" s="97"/>
      <c r="K1740" s="97"/>
      <c r="L1740" s="97"/>
      <c r="M1740" s="97"/>
      <c r="N1740" s="96" t="str">
        <f>IF(INDEX(技能效果!L:L,MATCH(技能效果等级!B1740,技能效果!B:B,0))="","",INDEX(技能效果!L:L,MATCH(技能效果等级!B1740,技能效果!B:B,0)))</f>
        <v/>
      </c>
      <c r="O1740" s="95">
        <f>IF(INDEX(技能效果!N:N,MATCH(B1740,技能效果!B:B,0))=0,INDEX(技能效果!M:M,MATCH(技能效果等级!B1740,技能效果!B:B,0)),INDEX(技能效果!M:M,MATCH(技能效果等级!B1740,技能效果!B:B,0))*VLOOKUP(E1740,技能数值计算!$C$19:$D$28,2,FALSE))</f>
        <v>0</v>
      </c>
      <c r="P1740" s="97"/>
      <c r="Q1740" s="97"/>
      <c r="R1740" s="95" t="str">
        <f>IF(INDEX(技能效果!O:O,MATCH(技能效果等级!B1740,技能效果!B:B,0))="","",INDEX(技能效果!O:O,MATCH(技能效果等级!B1740,技能效果!B:B,0)))</f>
        <v/>
      </c>
      <c r="S1740" s="97"/>
      <c r="T1740" s="97"/>
      <c r="U1740" s="97"/>
      <c r="V1740" s="96" t="str">
        <f>IF(INDEX(技能效果!AF:AF,MATCH(技能效果等级!B1740,技能效果!B:B,0))="","",INDEX(技能效果!AF:AF,MATCH(技能效果等级!B1740,技能效果!B:B,0)))</f>
        <v>出场时永久降低敌方单体攻击x%</v>
      </c>
      <c r="W1740" s="95">
        <f t="shared" si="25"/>
        <v>165</v>
      </c>
      <c r="X1740" s="97"/>
      <c r="Y1740" s="97"/>
    </row>
    <row r="1741" spans="1:25" ht="16.5" x14ac:dyDescent="0.2">
      <c r="A1741" s="62">
        <v>1738</v>
      </c>
      <c r="B1741" s="95">
        <f>INDEX(技能效果!B:B,MATCH(技能效果等级!W1741,技能效果!AE:AE,0))</f>
        <v>130301011</v>
      </c>
      <c r="C1741" s="95" t="str">
        <f>INDEX(技能效果!C:C,MATCH(技能效果等级!B1741,技能效果!B:B,0))</f>
        <v>张郃专属武器效果</v>
      </c>
      <c r="D1741" s="96" t="s">
        <v>873</v>
      </c>
      <c r="E1741" s="95">
        <v>4</v>
      </c>
      <c r="F1741" s="95">
        <f>INDEX(技能效果!H:H,MATCH(技能效果等级!B1741,技能效果!B:B,0))</f>
        <v>4026</v>
      </c>
      <c r="G1741" s="95">
        <f>IF(INDEX(技能效果!K:K,MATCH(B1741,技能效果!B:B,0))=0,INDEX(技能效果!I:I,MATCH(技能效果等级!B1741,技能效果!B:B,0)),INDEX(技能效果!I:I,MATCH(技能效果等级!B1741,技能效果!B:B,0))*VLOOKUP(E1741,技能数值计算!$C$19:$D$28,2,FALSE))</f>
        <v>0.2</v>
      </c>
      <c r="H1741" s="95">
        <f>INDEX(技能效果!J:J,MATCH(技能效果等级!B1741,技能效果!B:B,0))</f>
        <v>0</v>
      </c>
      <c r="I1741" s="97"/>
      <c r="J1741" s="97"/>
      <c r="K1741" s="97"/>
      <c r="L1741" s="97"/>
      <c r="M1741" s="97"/>
      <c r="N1741" s="96" t="str">
        <f>IF(INDEX(技能效果!L:L,MATCH(技能效果等级!B1741,技能效果!B:B,0))="","",INDEX(技能效果!L:L,MATCH(技能效果等级!B1741,技能效果!B:B,0)))</f>
        <v/>
      </c>
      <c r="O1741" s="95">
        <f>IF(INDEX(技能效果!N:N,MATCH(B1741,技能效果!B:B,0))=0,INDEX(技能效果!M:M,MATCH(技能效果等级!B1741,技能效果!B:B,0)),INDEX(技能效果!M:M,MATCH(技能效果等级!B1741,技能效果!B:B,0))*VLOOKUP(E1741,技能数值计算!$C$19:$D$28,2,FALSE))</f>
        <v>0</v>
      </c>
      <c r="P1741" s="97"/>
      <c r="Q1741" s="97"/>
      <c r="R1741" s="95" t="str">
        <f>IF(INDEX(技能效果!O:O,MATCH(技能效果等级!B1741,技能效果!B:B,0))="","",INDEX(技能效果!O:O,MATCH(技能效果等级!B1741,技能效果!B:B,0)))</f>
        <v/>
      </c>
      <c r="S1741" s="97"/>
      <c r="T1741" s="97"/>
      <c r="U1741" s="97"/>
      <c r="V1741" s="96" t="str">
        <f>IF(INDEX(技能效果!AF:AF,MATCH(技能效果等级!B1741,技能效果!B:B,0))="","",INDEX(技能效果!AF:AF,MATCH(技能效果等级!B1741,技能效果!B:B,0)))</f>
        <v>出场时永久降低敌方单体攻击x%</v>
      </c>
      <c r="W1741" s="95">
        <f t="shared" si="25"/>
        <v>165</v>
      </c>
      <c r="X1741" s="97"/>
      <c r="Y1741" s="97"/>
    </row>
    <row r="1742" spans="1:25" ht="16.5" x14ac:dyDescent="0.2">
      <c r="A1742" s="62">
        <v>1739</v>
      </c>
      <c r="B1742" s="95">
        <f>INDEX(技能效果!B:B,MATCH(技能效果等级!W1742,技能效果!AE:AE,0))</f>
        <v>130301011</v>
      </c>
      <c r="C1742" s="95" t="str">
        <f>INDEX(技能效果!C:C,MATCH(技能效果等级!B1742,技能效果!B:B,0))</f>
        <v>张郃专属武器效果</v>
      </c>
      <c r="D1742" s="96" t="s">
        <v>873</v>
      </c>
      <c r="E1742" s="95">
        <v>5</v>
      </c>
      <c r="F1742" s="95">
        <f>INDEX(技能效果!H:H,MATCH(技能效果等级!B1742,技能效果!B:B,0))</f>
        <v>4026</v>
      </c>
      <c r="G1742" s="95">
        <f>IF(INDEX(技能效果!K:K,MATCH(B1742,技能效果!B:B,0))=0,INDEX(技能效果!I:I,MATCH(技能效果等级!B1742,技能效果!B:B,0)),INDEX(技能效果!I:I,MATCH(技能效果等级!B1742,技能效果!B:B,0))*VLOOKUP(E1742,技能数值计算!$C$19:$D$28,2,FALSE))</f>
        <v>0.2</v>
      </c>
      <c r="H1742" s="95">
        <f>INDEX(技能效果!J:J,MATCH(技能效果等级!B1742,技能效果!B:B,0))</f>
        <v>0</v>
      </c>
      <c r="I1742" s="97"/>
      <c r="J1742" s="97"/>
      <c r="K1742" s="97"/>
      <c r="L1742" s="97"/>
      <c r="M1742" s="97"/>
      <c r="N1742" s="96" t="str">
        <f>IF(INDEX(技能效果!L:L,MATCH(技能效果等级!B1742,技能效果!B:B,0))="","",INDEX(技能效果!L:L,MATCH(技能效果等级!B1742,技能效果!B:B,0)))</f>
        <v/>
      </c>
      <c r="O1742" s="95">
        <f>IF(INDEX(技能效果!N:N,MATCH(B1742,技能效果!B:B,0))=0,INDEX(技能效果!M:M,MATCH(技能效果等级!B1742,技能效果!B:B,0)),INDEX(技能效果!M:M,MATCH(技能效果等级!B1742,技能效果!B:B,0))*VLOOKUP(E1742,技能数值计算!$C$19:$D$28,2,FALSE))</f>
        <v>0</v>
      </c>
      <c r="P1742" s="97"/>
      <c r="Q1742" s="97"/>
      <c r="R1742" s="95" t="str">
        <f>IF(INDEX(技能效果!O:O,MATCH(技能效果等级!B1742,技能效果!B:B,0))="","",INDEX(技能效果!O:O,MATCH(技能效果等级!B1742,技能效果!B:B,0)))</f>
        <v/>
      </c>
      <c r="S1742" s="97"/>
      <c r="T1742" s="97"/>
      <c r="U1742" s="97"/>
      <c r="V1742" s="96" t="str">
        <f>IF(INDEX(技能效果!AF:AF,MATCH(技能效果等级!B1742,技能效果!B:B,0))="","",INDEX(技能效果!AF:AF,MATCH(技能效果等级!B1742,技能效果!B:B,0)))</f>
        <v>出场时永久降低敌方单体攻击x%</v>
      </c>
      <c r="W1742" s="95">
        <f t="shared" si="25"/>
        <v>165</v>
      </c>
      <c r="X1742" s="97"/>
      <c r="Y1742" s="97"/>
    </row>
    <row r="1743" spans="1:25" ht="16.5" x14ac:dyDescent="0.2">
      <c r="A1743" s="62">
        <v>1740</v>
      </c>
      <c r="B1743" s="95">
        <f>INDEX(技能效果!B:B,MATCH(技能效果等级!W1743,技能效果!AE:AE,0))</f>
        <v>130301011</v>
      </c>
      <c r="C1743" s="95" t="str">
        <f>INDEX(技能效果!C:C,MATCH(技能效果等级!B1743,技能效果!B:B,0))</f>
        <v>张郃专属武器效果</v>
      </c>
      <c r="D1743" s="96" t="s">
        <v>873</v>
      </c>
      <c r="E1743" s="95">
        <v>6</v>
      </c>
      <c r="F1743" s="95">
        <f>INDEX(技能效果!H:H,MATCH(技能效果等级!B1743,技能效果!B:B,0))</f>
        <v>4026</v>
      </c>
      <c r="G1743" s="95">
        <f>IF(INDEX(技能效果!K:K,MATCH(B1743,技能效果!B:B,0))=0,INDEX(技能效果!I:I,MATCH(技能效果等级!B1743,技能效果!B:B,0)),INDEX(技能效果!I:I,MATCH(技能效果等级!B1743,技能效果!B:B,0))*VLOOKUP(E1743,技能数值计算!$C$19:$D$28,2,FALSE))</f>
        <v>0.2</v>
      </c>
      <c r="H1743" s="95">
        <f>INDEX(技能效果!J:J,MATCH(技能效果等级!B1743,技能效果!B:B,0))</f>
        <v>0</v>
      </c>
      <c r="I1743" s="97"/>
      <c r="J1743" s="97"/>
      <c r="K1743" s="97"/>
      <c r="L1743" s="97"/>
      <c r="M1743" s="97"/>
      <c r="N1743" s="96" t="str">
        <f>IF(INDEX(技能效果!L:L,MATCH(技能效果等级!B1743,技能效果!B:B,0))="","",INDEX(技能效果!L:L,MATCH(技能效果等级!B1743,技能效果!B:B,0)))</f>
        <v/>
      </c>
      <c r="O1743" s="95">
        <f>IF(INDEX(技能效果!N:N,MATCH(B1743,技能效果!B:B,0))=0,INDEX(技能效果!M:M,MATCH(技能效果等级!B1743,技能效果!B:B,0)),INDEX(技能效果!M:M,MATCH(技能效果等级!B1743,技能效果!B:B,0))*VLOOKUP(E1743,技能数值计算!$C$19:$D$28,2,FALSE))</f>
        <v>0</v>
      </c>
      <c r="P1743" s="97"/>
      <c r="Q1743" s="97"/>
      <c r="R1743" s="95" t="str">
        <f>IF(INDEX(技能效果!O:O,MATCH(技能效果等级!B1743,技能效果!B:B,0))="","",INDEX(技能效果!O:O,MATCH(技能效果等级!B1743,技能效果!B:B,0)))</f>
        <v/>
      </c>
      <c r="S1743" s="97"/>
      <c r="T1743" s="97"/>
      <c r="U1743" s="97"/>
      <c r="V1743" s="96" t="str">
        <f>IF(INDEX(技能效果!AF:AF,MATCH(技能效果等级!B1743,技能效果!B:B,0))="","",INDEX(技能效果!AF:AF,MATCH(技能效果等级!B1743,技能效果!B:B,0)))</f>
        <v>出场时永久降低敌方单体攻击x%</v>
      </c>
      <c r="W1743" s="95">
        <f t="shared" si="25"/>
        <v>165</v>
      </c>
      <c r="X1743" s="97"/>
      <c r="Y1743" s="97"/>
    </row>
    <row r="1744" spans="1:25" ht="16.5" x14ac:dyDescent="0.2">
      <c r="A1744" s="62">
        <v>1741</v>
      </c>
      <c r="B1744" s="95">
        <f>INDEX(技能效果!B:B,MATCH(技能效果等级!W1744,技能效果!AE:AE,0))</f>
        <v>130301011</v>
      </c>
      <c r="C1744" s="95" t="str">
        <f>INDEX(技能效果!C:C,MATCH(技能效果等级!B1744,技能效果!B:B,0))</f>
        <v>张郃专属武器效果</v>
      </c>
      <c r="D1744" s="96" t="s">
        <v>873</v>
      </c>
      <c r="E1744" s="95">
        <v>7</v>
      </c>
      <c r="F1744" s="95">
        <f>INDEX(技能效果!H:H,MATCH(技能效果等级!B1744,技能效果!B:B,0))</f>
        <v>4026</v>
      </c>
      <c r="G1744" s="95">
        <f>IF(INDEX(技能效果!K:K,MATCH(B1744,技能效果!B:B,0))=0,INDEX(技能效果!I:I,MATCH(技能效果等级!B1744,技能效果!B:B,0)),INDEX(技能效果!I:I,MATCH(技能效果等级!B1744,技能效果!B:B,0))*VLOOKUP(E1744,技能数值计算!$C$19:$D$28,2,FALSE))</f>
        <v>0.2</v>
      </c>
      <c r="H1744" s="95">
        <f>INDEX(技能效果!J:J,MATCH(技能效果等级!B1744,技能效果!B:B,0))</f>
        <v>0</v>
      </c>
      <c r="I1744" s="97"/>
      <c r="J1744" s="97"/>
      <c r="K1744" s="97"/>
      <c r="L1744" s="97"/>
      <c r="M1744" s="97"/>
      <c r="N1744" s="96" t="str">
        <f>IF(INDEX(技能效果!L:L,MATCH(技能效果等级!B1744,技能效果!B:B,0))="","",INDEX(技能效果!L:L,MATCH(技能效果等级!B1744,技能效果!B:B,0)))</f>
        <v/>
      </c>
      <c r="O1744" s="95">
        <f>IF(INDEX(技能效果!N:N,MATCH(B1744,技能效果!B:B,0))=0,INDEX(技能效果!M:M,MATCH(技能效果等级!B1744,技能效果!B:B,0)),INDEX(技能效果!M:M,MATCH(技能效果等级!B1744,技能效果!B:B,0))*VLOOKUP(E1744,技能数值计算!$C$19:$D$28,2,FALSE))</f>
        <v>0</v>
      </c>
      <c r="P1744" s="97"/>
      <c r="Q1744" s="97"/>
      <c r="R1744" s="95" t="str">
        <f>IF(INDEX(技能效果!O:O,MATCH(技能效果等级!B1744,技能效果!B:B,0))="","",INDEX(技能效果!O:O,MATCH(技能效果等级!B1744,技能效果!B:B,0)))</f>
        <v/>
      </c>
      <c r="S1744" s="97"/>
      <c r="T1744" s="97"/>
      <c r="U1744" s="97"/>
      <c r="V1744" s="96" t="str">
        <f>IF(INDEX(技能效果!AF:AF,MATCH(技能效果等级!B1744,技能效果!B:B,0))="","",INDEX(技能效果!AF:AF,MATCH(技能效果等级!B1744,技能效果!B:B,0)))</f>
        <v>出场时永久降低敌方单体攻击x%</v>
      </c>
      <c r="W1744" s="95">
        <f t="shared" si="25"/>
        <v>165</v>
      </c>
      <c r="X1744" s="97"/>
      <c r="Y1744" s="97"/>
    </row>
    <row r="1745" spans="1:25" ht="16.5" x14ac:dyDescent="0.2">
      <c r="A1745" s="62">
        <v>1742</v>
      </c>
      <c r="B1745" s="95">
        <f>INDEX(技能效果!B:B,MATCH(技能效果等级!W1745,技能效果!AE:AE,0))</f>
        <v>130301011</v>
      </c>
      <c r="C1745" s="95" t="str">
        <f>INDEX(技能效果!C:C,MATCH(技能效果等级!B1745,技能效果!B:B,0))</f>
        <v>张郃专属武器效果</v>
      </c>
      <c r="D1745" s="96" t="s">
        <v>873</v>
      </c>
      <c r="E1745" s="95">
        <v>8</v>
      </c>
      <c r="F1745" s="95">
        <f>INDEX(技能效果!H:H,MATCH(技能效果等级!B1745,技能效果!B:B,0))</f>
        <v>4026</v>
      </c>
      <c r="G1745" s="95">
        <f>IF(INDEX(技能效果!K:K,MATCH(B1745,技能效果!B:B,0))=0,INDEX(技能效果!I:I,MATCH(技能效果等级!B1745,技能效果!B:B,0)),INDEX(技能效果!I:I,MATCH(技能效果等级!B1745,技能效果!B:B,0))*VLOOKUP(E1745,技能数值计算!$C$19:$D$28,2,FALSE))</f>
        <v>0.2</v>
      </c>
      <c r="H1745" s="95">
        <f>INDEX(技能效果!J:J,MATCH(技能效果等级!B1745,技能效果!B:B,0))</f>
        <v>0</v>
      </c>
      <c r="I1745" s="97"/>
      <c r="J1745" s="97"/>
      <c r="K1745" s="97"/>
      <c r="L1745" s="97"/>
      <c r="M1745" s="97"/>
      <c r="N1745" s="96" t="str">
        <f>IF(INDEX(技能效果!L:L,MATCH(技能效果等级!B1745,技能效果!B:B,0))="","",INDEX(技能效果!L:L,MATCH(技能效果等级!B1745,技能效果!B:B,0)))</f>
        <v/>
      </c>
      <c r="O1745" s="95">
        <f>IF(INDEX(技能效果!N:N,MATCH(B1745,技能效果!B:B,0))=0,INDEX(技能效果!M:M,MATCH(技能效果等级!B1745,技能效果!B:B,0)),INDEX(技能效果!M:M,MATCH(技能效果等级!B1745,技能效果!B:B,0))*VLOOKUP(E1745,技能数值计算!$C$19:$D$28,2,FALSE))</f>
        <v>0</v>
      </c>
      <c r="P1745" s="97"/>
      <c r="Q1745" s="97"/>
      <c r="R1745" s="95" t="str">
        <f>IF(INDEX(技能效果!O:O,MATCH(技能效果等级!B1745,技能效果!B:B,0))="","",INDEX(技能效果!O:O,MATCH(技能效果等级!B1745,技能效果!B:B,0)))</f>
        <v/>
      </c>
      <c r="S1745" s="97"/>
      <c r="T1745" s="97"/>
      <c r="U1745" s="97"/>
      <c r="V1745" s="96" t="str">
        <f>IF(INDEX(技能效果!AF:AF,MATCH(技能效果等级!B1745,技能效果!B:B,0))="","",INDEX(技能效果!AF:AF,MATCH(技能效果等级!B1745,技能效果!B:B,0)))</f>
        <v>出场时永久降低敌方单体攻击x%</v>
      </c>
      <c r="W1745" s="95">
        <f t="shared" si="25"/>
        <v>165</v>
      </c>
      <c r="X1745" s="97"/>
      <c r="Y1745" s="97"/>
    </row>
    <row r="1746" spans="1:25" ht="16.5" x14ac:dyDescent="0.2">
      <c r="A1746" s="62">
        <v>1743</v>
      </c>
      <c r="B1746" s="95">
        <f>INDEX(技能效果!B:B,MATCH(技能效果等级!W1746,技能效果!AE:AE,0))</f>
        <v>130301011</v>
      </c>
      <c r="C1746" s="95" t="str">
        <f>INDEX(技能效果!C:C,MATCH(技能效果等级!B1746,技能效果!B:B,0))</f>
        <v>张郃专属武器效果</v>
      </c>
      <c r="D1746" s="96" t="s">
        <v>873</v>
      </c>
      <c r="E1746" s="95">
        <v>9</v>
      </c>
      <c r="F1746" s="95">
        <f>INDEX(技能效果!H:H,MATCH(技能效果等级!B1746,技能效果!B:B,0))</f>
        <v>4026</v>
      </c>
      <c r="G1746" s="95">
        <f>IF(INDEX(技能效果!K:K,MATCH(B1746,技能效果!B:B,0))=0,INDEX(技能效果!I:I,MATCH(技能效果等级!B1746,技能效果!B:B,0)),INDEX(技能效果!I:I,MATCH(技能效果等级!B1746,技能效果!B:B,0))*VLOOKUP(E1746,技能数值计算!$C$19:$D$28,2,FALSE))</f>
        <v>0.2</v>
      </c>
      <c r="H1746" s="95">
        <f>INDEX(技能效果!J:J,MATCH(技能效果等级!B1746,技能效果!B:B,0))</f>
        <v>0</v>
      </c>
      <c r="I1746" s="97"/>
      <c r="J1746" s="97"/>
      <c r="K1746" s="97"/>
      <c r="L1746" s="97"/>
      <c r="M1746" s="97"/>
      <c r="N1746" s="96" t="str">
        <f>IF(INDEX(技能效果!L:L,MATCH(技能效果等级!B1746,技能效果!B:B,0))="","",INDEX(技能效果!L:L,MATCH(技能效果等级!B1746,技能效果!B:B,0)))</f>
        <v/>
      </c>
      <c r="O1746" s="95">
        <f>IF(INDEX(技能效果!N:N,MATCH(B1746,技能效果!B:B,0))=0,INDEX(技能效果!M:M,MATCH(技能效果等级!B1746,技能效果!B:B,0)),INDEX(技能效果!M:M,MATCH(技能效果等级!B1746,技能效果!B:B,0))*VLOOKUP(E1746,技能数值计算!$C$19:$D$28,2,FALSE))</f>
        <v>0</v>
      </c>
      <c r="P1746" s="97"/>
      <c r="Q1746" s="97"/>
      <c r="R1746" s="95" t="str">
        <f>IF(INDEX(技能效果!O:O,MATCH(技能效果等级!B1746,技能效果!B:B,0))="","",INDEX(技能效果!O:O,MATCH(技能效果等级!B1746,技能效果!B:B,0)))</f>
        <v/>
      </c>
      <c r="S1746" s="97"/>
      <c r="T1746" s="97"/>
      <c r="U1746" s="97"/>
      <c r="V1746" s="96" t="str">
        <f>IF(INDEX(技能效果!AF:AF,MATCH(技能效果等级!B1746,技能效果!B:B,0))="","",INDEX(技能效果!AF:AF,MATCH(技能效果等级!B1746,技能效果!B:B,0)))</f>
        <v>出场时永久降低敌方单体攻击x%</v>
      </c>
      <c r="W1746" s="95">
        <f t="shared" si="25"/>
        <v>165</v>
      </c>
      <c r="X1746" s="97"/>
      <c r="Y1746" s="97"/>
    </row>
    <row r="1747" spans="1:25" ht="16.5" x14ac:dyDescent="0.2">
      <c r="A1747" s="62">
        <v>1744</v>
      </c>
      <c r="B1747" s="95">
        <f>INDEX(技能效果!B:B,MATCH(技能效果等级!W1747,技能效果!AE:AE,0))</f>
        <v>130301011</v>
      </c>
      <c r="C1747" s="95" t="str">
        <f>INDEX(技能效果!C:C,MATCH(技能效果等级!B1747,技能效果!B:B,0))</f>
        <v>张郃专属武器效果</v>
      </c>
      <c r="D1747" s="96" t="s">
        <v>873</v>
      </c>
      <c r="E1747" s="95">
        <v>10</v>
      </c>
      <c r="F1747" s="95">
        <f>INDEX(技能效果!H:H,MATCH(技能效果等级!B1747,技能效果!B:B,0))</f>
        <v>4026</v>
      </c>
      <c r="G1747" s="95">
        <f>IF(INDEX(技能效果!K:K,MATCH(B1747,技能效果!B:B,0))=0,INDEX(技能效果!I:I,MATCH(技能效果等级!B1747,技能效果!B:B,0)),INDEX(技能效果!I:I,MATCH(技能效果等级!B1747,技能效果!B:B,0))*VLOOKUP(E1747,技能数值计算!$C$19:$D$28,2,FALSE))</f>
        <v>0.2</v>
      </c>
      <c r="H1747" s="95">
        <f>INDEX(技能效果!J:J,MATCH(技能效果等级!B1747,技能效果!B:B,0))</f>
        <v>0</v>
      </c>
      <c r="I1747" s="97"/>
      <c r="J1747" s="97"/>
      <c r="K1747" s="97"/>
      <c r="L1747" s="97"/>
      <c r="M1747" s="97"/>
      <c r="N1747" s="96" t="str">
        <f>IF(INDEX(技能效果!L:L,MATCH(技能效果等级!B1747,技能效果!B:B,0))="","",INDEX(技能效果!L:L,MATCH(技能效果等级!B1747,技能效果!B:B,0)))</f>
        <v/>
      </c>
      <c r="O1747" s="95">
        <f>IF(INDEX(技能效果!N:N,MATCH(B1747,技能效果!B:B,0))=0,INDEX(技能效果!M:M,MATCH(技能效果等级!B1747,技能效果!B:B,0)),INDEX(技能效果!M:M,MATCH(技能效果等级!B1747,技能效果!B:B,0))*VLOOKUP(E1747,技能数值计算!$C$19:$D$28,2,FALSE))</f>
        <v>0</v>
      </c>
      <c r="P1747" s="97"/>
      <c r="Q1747" s="97"/>
      <c r="R1747" s="95" t="str">
        <f>IF(INDEX(技能效果!O:O,MATCH(技能效果等级!B1747,技能效果!B:B,0))="","",INDEX(技能效果!O:O,MATCH(技能效果等级!B1747,技能效果!B:B,0)))</f>
        <v/>
      </c>
      <c r="S1747" s="97"/>
      <c r="T1747" s="97"/>
      <c r="U1747" s="97"/>
      <c r="V1747" s="96" t="str">
        <f>IF(INDEX(技能效果!AF:AF,MATCH(技能效果等级!B1747,技能效果!B:B,0))="","",INDEX(技能效果!AF:AF,MATCH(技能效果等级!B1747,技能效果!B:B,0)))</f>
        <v>出场时永久降低敌方单体攻击x%</v>
      </c>
      <c r="W1747" s="95">
        <f t="shared" si="25"/>
        <v>165</v>
      </c>
      <c r="X1747" s="97"/>
      <c r="Y1747" s="97"/>
    </row>
    <row r="1748" spans="1:25" ht="16.5" x14ac:dyDescent="0.2">
      <c r="A1748" s="62">
        <v>1745</v>
      </c>
      <c r="B1748" s="95">
        <f>INDEX(技能效果!B:B,MATCH(技能效果等级!W1748,技能效果!AE:AE,0))</f>
        <v>130301021</v>
      </c>
      <c r="C1748" s="95" t="str">
        <f>INDEX(技能效果!C:C,MATCH(技能效果等级!B1748,技能效果!B:B,0))</f>
        <v>张郃满星效果</v>
      </c>
      <c r="D1748" s="96" t="s">
        <v>873</v>
      </c>
      <c r="E1748" s="95">
        <v>1</v>
      </c>
      <c r="F1748" s="95">
        <f>INDEX(技能效果!H:H,MATCH(技能效果等级!B1748,技能效果!B:B,0))</f>
        <v>4039</v>
      </c>
      <c r="G1748" s="95">
        <f>IF(INDEX(技能效果!K:K,MATCH(B1748,技能效果!B:B,0))=0,INDEX(技能效果!I:I,MATCH(技能效果等级!B1748,技能效果!B:B,0)),INDEX(技能效果!I:I,MATCH(技能效果等级!B1748,技能效果!B:B,0))*VLOOKUP(E1748,技能数值计算!$C$19:$D$28,2,FALSE))</f>
        <v>1</v>
      </c>
      <c r="H1748" s="95">
        <f>INDEX(技能效果!J:J,MATCH(技能效果等级!B1748,技能效果!B:B,0))</f>
        <v>0</v>
      </c>
      <c r="I1748" s="97"/>
      <c r="J1748" s="97"/>
      <c r="K1748" s="97"/>
      <c r="L1748" s="97"/>
      <c r="M1748" s="97"/>
      <c r="N1748" s="96" t="str">
        <f>IF(INDEX(技能效果!L:L,MATCH(技能效果等级!B1748,技能效果!B:B,0))="","",INDEX(技能效果!L:L,MATCH(技能效果等级!B1748,技能效果!B:B,0)))</f>
        <v/>
      </c>
      <c r="O1748" s="95">
        <f>IF(INDEX(技能效果!N:N,MATCH(B1748,技能效果!B:B,0))=0,INDEX(技能效果!M:M,MATCH(技能效果等级!B1748,技能效果!B:B,0)),INDEX(技能效果!M:M,MATCH(技能效果等级!B1748,技能效果!B:B,0))*VLOOKUP(E1748,技能数值计算!$C$19:$D$28,2,FALSE))</f>
        <v>0</v>
      </c>
      <c r="P1748" s="97"/>
      <c r="Q1748" s="97"/>
      <c r="R1748" s="95" t="str">
        <f>IF(INDEX(技能效果!O:O,MATCH(技能效果等级!B1748,技能效果!B:B,0))="","",INDEX(技能效果!O:O,MATCH(技能效果等级!B1748,技能效果!B:B,0)))</f>
        <v/>
      </c>
      <c r="S1748" s="97"/>
      <c r="T1748" s="97"/>
      <c r="U1748" s="97"/>
      <c r="V1748" s="96" t="str">
        <f>IF(INDEX(技能效果!AF:AF,MATCH(技能效果等级!B1748,技能效果!B:B,0))="","",INDEX(技能效果!AF:AF,MATCH(技能效果等级!B1748,技能效果!B:B,0)))</f>
        <v/>
      </c>
      <c r="W1748" s="95">
        <f t="shared" si="25"/>
        <v>166</v>
      </c>
      <c r="X1748" s="97"/>
      <c r="Y1748" s="97"/>
    </row>
    <row r="1749" spans="1:25" ht="16.5" x14ac:dyDescent="0.2">
      <c r="A1749" s="62">
        <v>1746</v>
      </c>
      <c r="B1749" s="95">
        <f>INDEX(技能效果!B:B,MATCH(技能效果等级!W1749,技能效果!AE:AE,0))</f>
        <v>130301021</v>
      </c>
      <c r="C1749" s="95" t="str">
        <f>INDEX(技能效果!C:C,MATCH(技能效果等级!B1749,技能效果!B:B,0))</f>
        <v>张郃满星效果</v>
      </c>
      <c r="D1749" s="96" t="s">
        <v>873</v>
      </c>
      <c r="E1749" s="95">
        <v>2</v>
      </c>
      <c r="F1749" s="95">
        <f>INDEX(技能效果!H:H,MATCH(技能效果等级!B1749,技能效果!B:B,0))</f>
        <v>4039</v>
      </c>
      <c r="G1749" s="95">
        <f>IF(INDEX(技能效果!K:K,MATCH(B1749,技能效果!B:B,0))=0,INDEX(技能效果!I:I,MATCH(技能效果等级!B1749,技能效果!B:B,0)),INDEX(技能效果!I:I,MATCH(技能效果等级!B1749,技能效果!B:B,0))*VLOOKUP(E1749,技能数值计算!$C$19:$D$28,2,FALSE))</f>
        <v>1</v>
      </c>
      <c r="H1749" s="95">
        <f>INDEX(技能效果!J:J,MATCH(技能效果等级!B1749,技能效果!B:B,0))</f>
        <v>0</v>
      </c>
      <c r="I1749" s="97"/>
      <c r="J1749" s="97"/>
      <c r="K1749" s="97"/>
      <c r="L1749" s="97"/>
      <c r="M1749" s="97"/>
      <c r="N1749" s="96" t="str">
        <f>IF(INDEX(技能效果!L:L,MATCH(技能效果等级!B1749,技能效果!B:B,0))="","",INDEX(技能效果!L:L,MATCH(技能效果等级!B1749,技能效果!B:B,0)))</f>
        <v/>
      </c>
      <c r="O1749" s="95">
        <f>IF(INDEX(技能效果!N:N,MATCH(B1749,技能效果!B:B,0))=0,INDEX(技能效果!M:M,MATCH(技能效果等级!B1749,技能效果!B:B,0)),INDEX(技能效果!M:M,MATCH(技能效果等级!B1749,技能效果!B:B,0))*VLOOKUP(E1749,技能数值计算!$C$19:$D$28,2,FALSE))</f>
        <v>0</v>
      </c>
      <c r="P1749" s="97"/>
      <c r="Q1749" s="97"/>
      <c r="R1749" s="95" t="str">
        <f>IF(INDEX(技能效果!O:O,MATCH(技能效果等级!B1749,技能效果!B:B,0))="","",INDEX(技能效果!O:O,MATCH(技能效果等级!B1749,技能效果!B:B,0)))</f>
        <v/>
      </c>
      <c r="S1749" s="97"/>
      <c r="T1749" s="97"/>
      <c r="U1749" s="97"/>
      <c r="V1749" s="96" t="str">
        <f>IF(INDEX(技能效果!AF:AF,MATCH(技能效果等级!B1749,技能效果!B:B,0))="","",INDEX(技能效果!AF:AF,MATCH(技能效果等级!B1749,技能效果!B:B,0)))</f>
        <v/>
      </c>
      <c r="W1749" s="95">
        <f t="shared" si="25"/>
        <v>166</v>
      </c>
      <c r="X1749" s="97"/>
      <c r="Y1749" s="97"/>
    </row>
    <row r="1750" spans="1:25" ht="16.5" x14ac:dyDescent="0.2">
      <c r="A1750" s="62">
        <v>1747</v>
      </c>
      <c r="B1750" s="95">
        <f>INDEX(技能效果!B:B,MATCH(技能效果等级!W1750,技能效果!AE:AE,0))</f>
        <v>130301021</v>
      </c>
      <c r="C1750" s="95" t="str">
        <f>INDEX(技能效果!C:C,MATCH(技能效果等级!B1750,技能效果!B:B,0))</f>
        <v>张郃满星效果</v>
      </c>
      <c r="D1750" s="96" t="s">
        <v>873</v>
      </c>
      <c r="E1750" s="95">
        <v>3</v>
      </c>
      <c r="F1750" s="95">
        <f>INDEX(技能效果!H:H,MATCH(技能效果等级!B1750,技能效果!B:B,0))</f>
        <v>4039</v>
      </c>
      <c r="G1750" s="95">
        <f>IF(INDEX(技能效果!K:K,MATCH(B1750,技能效果!B:B,0))=0,INDEX(技能效果!I:I,MATCH(技能效果等级!B1750,技能效果!B:B,0)),INDEX(技能效果!I:I,MATCH(技能效果等级!B1750,技能效果!B:B,0))*VLOOKUP(E1750,技能数值计算!$C$19:$D$28,2,FALSE))</f>
        <v>1</v>
      </c>
      <c r="H1750" s="95">
        <f>INDEX(技能效果!J:J,MATCH(技能效果等级!B1750,技能效果!B:B,0))</f>
        <v>0</v>
      </c>
      <c r="I1750" s="97"/>
      <c r="J1750" s="97"/>
      <c r="K1750" s="97"/>
      <c r="L1750" s="97"/>
      <c r="M1750" s="97"/>
      <c r="N1750" s="96" t="str">
        <f>IF(INDEX(技能效果!L:L,MATCH(技能效果等级!B1750,技能效果!B:B,0))="","",INDEX(技能效果!L:L,MATCH(技能效果等级!B1750,技能效果!B:B,0)))</f>
        <v/>
      </c>
      <c r="O1750" s="95">
        <f>IF(INDEX(技能效果!N:N,MATCH(B1750,技能效果!B:B,0))=0,INDEX(技能效果!M:M,MATCH(技能效果等级!B1750,技能效果!B:B,0)),INDEX(技能效果!M:M,MATCH(技能效果等级!B1750,技能效果!B:B,0))*VLOOKUP(E1750,技能数值计算!$C$19:$D$28,2,FALSE))</f>
        <v>0</v>
      </c>
      <c r="P1750" s="97"/>
      <c r="Q1750" s="97"/>
      <c r="R1750" s="95" t="str">
        <f>IF(INDEX(技能效果!O:O,MATCH(技能效果等级!B1750,技能效果!B:B,0))="","",INDEX(技能效果!O:O,MATCH(技能效果等级!B1750,技能效果!B:B,0)))</f>
        <v/>
      </c>
      <c r="S1750" s="97"/>
      <c r="T1750" s="97"/>
      <c r="U1750" s="97"/>
      <c r="V1750" s="96" t="str">
        <f>IF(INDEX(技能效果!AF:AF,MATCH(技能效果等级!B1750,技能效果!B:B,0))="","",INDEX(技能效果!AF:AF,MATCH(技能效果等级!B1750,技能效果!B:B,0)))</f>
        <v/>
      </c>
      <c r="W1750" s="95">
        <f t="shared" si="25"/>
        <v>166</v>
      </c>
      <c r="X1750" s="97"/>
      <c r="Y1750" s="97"/>
    </row>
    <row r="1751" spans="1:25" ht="16.5" x14ac:dyDescent="0.2">
      <c r="A1751" s="62">
        <v>1748</v>
      </c>
      <c r="B1751" s="95">
        <f>INDEX(技能效果!B:B,MATCH(技能效果等级!W1751,技能效果!AE:AE,0))</f>
        <v>130301021</v>
      </c>
      <c r="C1751" s="95" t="str">
        <f>INDEX(技能效果!C:C,MATCH(技能效果等级!B1751,技能效果!B:B,0))</f>
        <v>张郃满星效果</v>
      </c>
      <c r="D1751" s="96" t="s">
        <v>873</v>
      </c>
      <c r="E1751" s="95">
        <v>4</v>
      </c>
      <c r="F1751" s="95">
        <f>INDEX(技能效果!H:H,MATCH(技能效果等级!B1751,技能效果!B:B,0))</f>
        <v>4039</v>
      </c>
      <c r="G1751" s="95">
        <f>IF(INDEX(技能效果!K:K,MATCH(B1751,技能效果!B:B,0))=0,INDEX(技能效果!I:I,MATCH(技能效果等级!B1751,技能效果!B:B,0)),INDEX(技能效果!I:I,MATCH(技能效果等级!B1751,技能效果!B:B,0))*VLOOKUP(E1751,技能数值计算!$C$19:$D$28,2,FALSE))</f>
        <v>1</v>
      </c>
      <c r="H1751" s="95">
        <f>INDEX(技能效果!J:J,MATCH(技能效果等级!B1751,技能效果!B:B,0))</f>
        <v>0</v>
      </c>
      <c r="I1751" s="97"/>
      <c r="J1751" s="97"/>
      <c r="K1751" s="97"/>
      <c r="L1751" s="97"/>
      <c r="M1751" s="97"/>
      <c r="N1751" s="96" t="str">
        <f>IF(INDEX(技能效果!L:L,MATCH(技能效果等级!B1751,技能效果!B:B,0))="","",INDEX(技能效果!L:L,MATCH(技能效果等级!B1751,技能效果!B:B,0)))</f>
        <v/>
      </c>
      <c r="O1751" s="95">
        <f>IF(INDEX(技能效果!N:N,MATCH(B1751,技能效果!B:B,0))=0,INDEX(技能效果!M:M,MATCH(技能效果等级!B1751,技能效果!B:B,0)),INDEX(技能效果!M:M,MATCH(技能效果等级!B1751,技能效果!B:B,0))*VLOOKUP(E1751,技能数值计算!$C$19:$D$28,2,FALSE))</f>
        <v>0</v>
      </c>
      <c r="P1751" s="97"/>
      <c r="Q1751" s="97"/>
      <c r="R1751" s="95" t="str">
        <f>IF(INDEX(技能效果!O:O,MATCH(技能效果等级!B1751,技能效果!B:B,0))="","",INDEX(技能效果!O:O,MATCH(技能效果等级!B1751,技能效果!B:B,0)))</f>
        <v/>
      </c>
      <c r="S1751" s="97"/>
      <c r="T1751" s="97"/>
      <c r="U1751" s="97"/>
      <c r="V1751" s="96" t="str">
        <f>IF(INDEX(技能效果!AF:AF,MATCH(技能效果等级!B1751,技能效果!B:B,0))="","",INDEX(技能效果!AF:AF,MATCH(技能效果等级!B1751,技能效果!B:B,0)))</f>
        <v/>
      </c>
      <c r="W1751" s="95">
        <f t="shared" si="25"/>
        <v>166</v>
      </c>
      <c r="X1751" s="97"/>
      <c r="Y1751" s="97"/>
    </row>
    <row r="1752" spans="1:25" ht="16.5" x14ac:dyDescent="0.2">
      <c r="A1752" s="62">
        <v>1749</v>
      </c>
      <c r="B1752" s="95">
        <f>INDEX(技能效果!B:B,MATCH(技能效果等级!W1752,技能效果!AE:AE,0))</f>
        <v>130301021</v>
      </c>
      <c r="C1752" s="95" t="str">
        <f>INDEX(技能效果!C:C,MATCH(技能效果等级!B1752,技能效果!B:B,0))</f>
        <v>张郃满星效果</v>
      </c>
      <c r="D1752" s="96" t="s">
        <v>873</v>
      </c>
      <c r="E1752" s="95">
        <v>5</v>
      </c>
      <c r="F1752" s="95">
        <f>INDEX(技能效果!H:H,MATCH(技能效果等级!B1752,技能效果!B:B,0))</f>
        <v>4039</v>
      </c>
      <c r="G1752" s="95">
        <f>IF(INDEX(技能效果!K:K,MATCH(B1752,技能效果!B:B,0))=0,INDEX(技能效果!I:I,MATCH(技能效果等级!B1752,技能效果!B:B,0)),INDEX(技能效果!I:I,MATCH(技能效果等级!B1752,技能效果!B:B,0))*VLOOKUP(E1752,技能数值计算!$C$19:$D$28,2,FALSE))</f>
        <v>1</v>
      </c>
      <c r="H1752" s="95">
        <f>INDEX(技能效果!J:J,MATCH(技能效果等级!B1752,技能效果!B:B,0))</f>
        <v>0</v>
      </c>
      <c r="I1752" s="97"/>
      <c r="J1752" s="97"/>
      <c r="K1752" s="97"/>
      <c r="L1752" s="97"/>
      <c r="M1752" s="97"/>
      <c r="N1752" s="96" t="str">
        <f>IF(INDEX(技能效果!L:L,MATCH(技能效果等级!B1752,技能效果!B:B,0))="","",INDEX(技能效果!L:L,MATCH(技能效果等级!B1752,技能效果!B:B,0)))</f>
        <v/>
      </c>
      <c r="O1752" s="95">
        <f>IF(INDEX(技能效果!N:N,MATCH(B1752,技能效果!B:B,0))=0,INDEX(技能效果!M:M,MATCH(技能效果等级!B1752,技能效果!B:B,0)),INDEX(技能效果!M:M,MATCH(技能效果等级!B1752,技能效果!B:B,0))*VLOOKUP(E1752,技能数值计算!$C$19:$D$28,2,FALSE))</f>
        <v>0</v>
      </c>
      <c r="P1752" s="97"/>
      <c r="Q1752" s="97"/>
      <c r="R1752" s="95" t="str">
        <f>IF(INDEX(技能效果!O:O,MATCH(技能效果等级!B1752,技能效果!B:B,0))="","",INDEX(技能效果!O:O,MATCH(技能效果等级!B1752,技能效果!B:B,0)))</f>
        <v/>
      </c>
      <c r="S1752" s="97"/>
      <c r="T1752" s="97"/>
      <c r="U1752" s="97"/>
      <c r="V1752" s="96" t="str">
        <f>IF(INDEX(技能效果!AF:AF,MATCH(技能效果等级!B1752,技能效果!B:B,0))="","",INDEX(技能效果!AF:AF,MATCH(技能效果等级!B1752,技能效果!B:B,0)))</f>
        <v/>
      </c>
      <c r="W1752" s="95">
        <f t="shared" si="25"/>
        <v>166</v>
      </c>
      <c r="X1752" s="97"/>
      <c r="Y1752" s="97"/>
    </row>
    <row r="1753" spans="1:25" ht="16.5" x14ac:dyDescent="0.2">
      <c r="A1753" s="62">
        <v>1750</v>
      </c>
      <c r="B1753" s="95">
        <f>INDEX(技能效果!B:B,MATCH(技能效果等级!W1753,技能效果!AE:AE,0))</f>
        <v>130301021</v>
      </c>
      <c r="C1753" s="95" t="str">
        <f>INDEX(技能效果!C:C,MATCH(技能效果等级!B1753,技能效果!B:B,0))</f>
        <v>张郃满星效果</v>
      </c>
      <c r="D1753" s="96" t="s">
        <v>873</v>
      </c>
      <c r="E1753" s="95">
        <v>6</v>
      </c>
      <c r="F1753" s="95">
        <f>INDEX(技能效果!H:H,MATCH(技能效果等级!B1753,技能效果!B:B,0))</f>
        <v>4039</v>
      </c>
      <c r="G1753" s="95">
        <f>IF(INDEX(技能效果!K:K,MATCH(B1753,技能效果!B:B,0))=0,INDEX(技能效果!I:I,MATCH(技能效果等级!B1753,技能效果!B:B,0)),INDEX(技能效果!I:I,MATCH(技能效果等级!B1753,技能效果!B:B,0))*VLOOKUP(E1753,技能数值计算!$C$19:$D$28,2,FALSE))</f>
        <v>1</v>
      </c>
      <c r="H1753" s="95">
        <f>INDEX(技能效果!J:J,MATCH(技能效果等级!B1753,技能效果!B:B,0))</f>
        <v>0</v>
      </c>
      <c r="I1753" s="97"/>
      <c r="J1753" s="97"/>
      <c r="K1753" s="97"/>
      <c r="L1753" s="97"/>
      <c r="M1753" s="97"/>
      <c r="N1753" s="96" t="str">
        <f>IF(INDEX(技能效果!L:L,MATCH(技能效果等级!B1753,技能效果!B:B,0))="","",INDEX(技能效果!L:L,MATCH(技能效果等级!B1753,技能效果!B:B,0)))</f>
        <v/>
      </c>
      <c r="O1753" s="95">
        <f>IF(INDEX(技能效果!N:N,MATCH(B1753,技能效果!B:B,0))=0,INDEX(技能效果!M:M,MATCH(技能效果等级!B1753,技能效果!B:B,0)),INDEX(技能效果!M:M,MATCH(技能效果等级!B1753,技能效果!B:B,0))*VLOOKUP(E1753,技能数值计算!$C$19:$D$28,2,FALSE))</f>
        <v>0</v>
      </c>
      <c r="P1753" s="97"/>
      <c r="Q1753" s="97"/>
      <c r="R1753" s="95" t="str">
        <f>IF(INDEX(技能效果!O:O,MATCH(技能效果等级!B1753,技能效果!B:B,0))="","",INDEX(技能效果!O:O,MATCH(技能效果等级!B1753,技能效果!B:B,0)))</f>
        <v/>
      </c>
      <c r="S1753" s="97"/>
      <c r="T1753" s="97"/>
      <c r="U1753" s="97"/>
      <c r="V1753" s="96" t="str">
        <f>IF(INDEX(技能效果!AF:AF,MATCH(技能效果等级!B1753,技能效果!B:B,0))="","",INDEX(技能效果!AF:AF,MATCH(技能效果等级!B1753,技能效果!B:B,0)))</f>
        <v/>
      </c>
      <c r="W1753" s="95">
        <f t="shared" si="25"/>
        <v>166</v>
      </c>
      <c r="X1753" s="97"/>
      <c r="Y1753" s="97"/>
    </row>
    <row r="1754" spans="1:25" ht="16.5" x14ac:dyDescent="0.2">
      <c r="A1754" s="62">
        <v>1751</v>
      </c>
      <c r="B1754" s="95">
        <f>INDEX(技能效果!B:B,MATCH(技能效果等级!W1754,技能效果!AE:AE,0))</f>
        <v>130301021</v>
      </c>
      <c r="C1754" s="95" t="str">
        <f>INDEX(技能效果!C:C,MATCH(技能效果等级!B1754,技能效果!B:B,0))</f>
        <v>张郃满星效果</v>
      </c>
      <c r="D1754" s="96" t="s">
        <v>873</v>
      </c>
      <c r="E1754" s="95">
        <v>7</v>
      </c>
      <c r="F1754" s="95">
        <f>INDEX(技能效果!H:H,MATCH(技能效果等级!B1754,技能效果!B:B,0))</f>
        <v>4039</v>
      </c>
      <c r="G1754" s="95">
        <f>IF(INDEX(技能效果!K:K,MATCH(B1754,技能效果!B:B,0))=0,INDEX(技能效果!I:I,MATCH(技能效果等级!B1754,技能效果!B:B,0)),INDEX(技能效果!I:I,MATCH(技能效果等级!B1754,技能效果!B:B,0))*VLOOKUP(E1754,技能数值计算!$C$19:$D$28,2,FALSE))</f>
        <v>1</v>
      </c>
      <c r="H1754" s="95">
        <f>INDEX(技能效果!J:J,MATCH(技能效果等级!B1754,技能效果!B:B,0))</f>
        <v>0</v>
      </c>
      <c r="I1754" s="97"/>
      <c r="J1754" s="97"/>
      <c r="K1754" s="97"/>
      <c r="L1754" s="97"/>
      <c r="M1754" s="97"/>
      <c r="N1754" s="96" t="str">
        <f>IF(INDEX(技能效果!L:L,MATCH(技能效果等级!B1754,技能效果!B:B,0))="","",INDEX(技能效果!L:L,MATCH(技能效果等级!B1754,技能效果!B:B,0)))</f>
        <v/>
      </c>
      <c r="O1754" s="95">
        <f>IF(INDEX(技能效果!N:N,MATCH(B1754,技能效果!B:B,0))=0,INDEX(技能效果!M:M,MATCH(技能效果等级!B1754,技能效果!B:B,0)),INDEX(技能效果!M:M,MATCH(技能效果等级!B1754,技能效果!B:B,0))*VLOOKUP(E1754,技能数值计算!$C$19:$D$28,2,FALSE))</f>
        <v>0</v>
      </c>
      <c r="P1754" s="97"/>
      <c r="Q1754" s="97"/>
      <c r="R1754" s="95" t="str">
        <f>IF(INDEX(技能效果!O:O,MATCH(技能效果等级!B1754,技能效果!B:B,0))="","",INDEX(技能效果!O:O,MATCH(技能效果等级!B1754,技能效果!B:B,0)))</f>
        <v/>
      </c>
      <c r="S1754" s="97"/>
      <c r="T1754" s="97"/>
      <c r="U1754" s="97"/>
      <c r="V1754" s="96" t="str">
        <f>IF(INDEX(技能效果!AF:AF,MATCH(技能效果等级!B1754,技能效果!B:B,0))="","",INDEX(技能效果!AF:AF,MATCH(技能效果等级!B1754,技能效果!B:B,0)))</f>
        <v/>
      </c>
      <c r="W1754" s="95">
        <f t="shared" si="25"/>
        <v>166</v>
      </c>
      <c r="X1754" s="97"/>
      <c r="Y1754" s="97"/>
    </row>
    <row r="1755" spans="1:25" ht="16.5" x14ac:dyDescent="0.2">
      <c r="A1755" s="62">
        <v>1752</v>
      </c>
      <c r="B1755" s="95">
        <f>INDEX(技能效果!B:B,MATCH(技能效果等级!W1755,技能效果!AE:AE,0))</f>
        <v>130301021</v>
      </c>
      <c r="C1755" s="95" t="str">
        <f>INDEX(技能效果!C:C,MATCH(技能效果等级!B1755,技能效果!B:B,0))</f>
        <v>张郃满星效果</v>
      </c>
      <c r="D1755" s="96" t="s">
        <v>873</v>
      </c>
      <c r="E1755" s="95">
        <v>8</v>
      </c>
      <c r="F1755" s="95">
        <f>INDEX(技能效果!H:H,MATCH(技能效果等级!B1755,技能效果!B:B,0))</f>
        <v>4039</v>
      </c>
      <c r="G1755" s="95">
        <f>IF(INDEX(技能效果!K:K,MATCH(B1755,技能效果!B:B,0))=0,INDEX(技能效果!I:I,MATCH(技能效果等级!B1755,技能效果!B:B,0)),INDEX(技能效果!I:I,MATCH(技能效果等级!B1755,技能效果!B:B,0))*VLOOKUP(E1755,技能数值计算!$C$19:$D$28,2,FALSE))</f>
        <v>1</v>
      </c>
      <c r="H1755" s="95">
        <f>INDEX(技能效果!J:J,MATCH(技能效果等级!B1755,技能效果!B:B,0))</f>
        <v>0</v>
      </c>
      <c r="I1755" s="97"/>
      <c r="J1755" s="97"/>
      <c r="K1755" s="97"/>
      <c r="L1755" s="97"/>
      <c r="M1755" s="97"/>
      <c r="N1755" s="96" t="str">
        <f>IF(INDEX(技能效果!L:L,MATCH(技能效果等级!B1755,技能效果!B:B,0))="","",INDEX(技能效果!L:L,MATCH(技能效果等级!B1755,技能效果!B:B,0)))</f>
        <v/>
      </c>
      <c r="O1755" s="95">
        <f>IF(INDEX(技能效果!N:N,MATCH(B1755,技能效果!B:B,0))=0,INDEX(技能效果!M:M,MATCH(技能效果等级!B1755,技能效果!B:B,0)),INDEX(技能效果!M:M,MATCH(技能效果等级!B1755,技能效果!B:B,0))*VLOOKUP(E1755,技能数值计算!$C$19:$D$28,2,FALSE))</f>
        <v>0</v>
      </c>
      <c r="P1755" s="97"/>
      <c r="Q1755" s="97"/>
      <c r="R1755" s="95" t="str">
        <f>IF(INDEX(技能效果!O:O,MATCH(技能效果等级!B1755,技能效果!B:B,0))="","",INDEX(技能效果!O:O,MATCH(技能效果等级!B1755,技能效果!B:B,0)))</f>
        <v/>
      </c>
      <c r="S1755" s="97"/>
      <c r="T1755" s="97"/>
      <c r="U1755" s="97"/>
      <c r="V1755" s="96" t="str">
        <f>IF(INDEX(技能效果!AF:AF,MATCH(技能效果等级!B1755,技能效果!B:B,0))="","",INDEX(技能效果!AF:AF,MATCH(技能效果等级!B1755,技能效果!B:B,0)))</f>
        <v/>
      </c>
      <c r="W1755" s="95">
        <f t="shared" si="25"/>
        <v>166</v>
      </c>
      <c r="X1755" s="97"/>
      <c r="Y1755" s="97"/>
    </row>
    <row r="1756" spans="1:25" ht="16.5" x14ac:dyDescent="0.2">
      <c r="A1756" s="62">
        <v>1753</v>
      </c>
      <c r="B1756" s="95">
        <f>INDEX(技能效果!B:B,MATCH(技能效果等级!W1756,技能效果!AE:AE,0))</f>
        <v>130301021</v>
      </c>
      <c r="C1756" s="95" t="str">
        <f>INDEX(技能效果!C:C,MATCH(技能效果等级!B1756,技能效果!B:B,0))</f>
        <v>张郃满星效果</v>
      </c>
      <c r="D1756" s="96" t="s">
        <v>873</v>
      </c>
      <c r="E1756" s="95">
        <v>9</v>
      </c>
      <c r="F1756" s="95">
        <f>INDEX(技能效果!H:H,MATCH(技能效果等级!B1756,技能效果!B:B,0))</f>
        <v>4039</v>
      </c>
      <c r="G1756" s="95">
        <f>IF(INDEX(技能效果!K:K,MATCH(B1756,技能效果!B:B,0))=0,INDEX(技能效果!I:I,MATCH(技能效果等级!B1756,技能效果!B:B,0)),INDEX(技能效果!I:I,MATCH(技能效果等级!B1756,技能效果!B:B,0))*VLOOKUP(E1756,技能数值计算!$C$19:$D$28,2,FALSE))</f>
        <v>1</v>
      </c>
      <c r="H1756" s="95">
        <f>INDEX(技能效果!J:J,MATCH(技能效果等级!B1756,技能效果!B:B,0))</f>
        <v>0</v>
      </c>
      <c r="I1756" s="97"/>
      <c r="J1756" s="97"/>
      <c r="K1756" s="97"/>
      <c r="L1756" s="97"/>
      <c r="M1756" s="97"/>
      <c r="N1756" s="96" t="str">
        <f>IF(INDEX(技能效果!L:L,MATCH(技能效果等级!B1756,技能效果!B:B,0))="","",INDEX(技能效果!L:L,MATCH(技能效果等级!B1756,技能效果!B:B,0)))</f>
        <v/>
      </c>
      <c r="O1756" s="95">
        <f>IF(INDEX(技能效果!N:N,MATCH(B1756,技能效果!B:B,0))=0,INDEX(技能效果!M:M,MATCH(技能效果等级!B1756,技能效果!B:B,0)),INDEX(技能效果!M:M,MATCH(技能效果等级!B1756,技能效果!B:B,0))*VLOOKUP(E1756,技能数值计算!$C$19:$D$28,2,FALSE))</f>
        <v>0</v>
      </c>
      <c r="P1756" s="97"/>
      <c r="Q1756" s="97"/>
      <c r="R1756" s="95" t="str">
        <f>IF(INDEX(技能效果!O:O,MATCH(技能效果等级!B1756,技能效果!B:B,0))="","",INDEX(技能效果!O:O,MATCH(技能效果等级!B1756,技能效果!B:B,0)))</f>
        <v/>
      </c>
      <c r="S1756" s="97"/>
      <c r="T1756" s="97"/>
      <c r="U1756" s="97"/>
      <c r="V1756" s="96" t="str">
        <f>IF(INDEX(技能效果!AF:AF,MATCH(技能效果等级!B1756,技能效果!B:B,0))="","",INDEX(技能效果!AF:AF,MATCH(技能效果等级!B1756,技能效果!B:B,0)))</f>
        <v/>
      </c>
      <c r="W1756" s="95">
        <f t="shared" si="25"/>
        <v>166</v>
      </c>
      <c r="X1756" s="97"/>
      <c r="Y1756" s="97"/>
    </row>
    <row r="1757" spans="1:25" ht="16.5" x14ac:dyDescent="0.2">
      <c r="A1757" s="62">
        <v>1754</v>
      </c>
      <c r="B1757" s="95">
        <f>INDEX(技能效果!B:B,MATCH(技能效果等级!W1757,技能效果!AE:AE,0))</f>
        <v>130301021</v>
      </c>
      <c r="C1757" s="95" t="str">
        <f>INDEX(技能效果!C:C,MATCH(技能效果等级!B1757,技能效果!B:B,0))</f>
        <v>张郃满星效果</v>
      </c>
      <c r="D1757" s="96" t="s">
        <v>873</v>
      </c>
      <c r="E1757" s="95">
        <v>10</v>
      </c>
      <c r="F1757" s="95">
        <f>INDEX(技能效果!H:H,MATCH(技能效果等级!B1757,技能效果!B:B,0))</f>
        <v>4039</v>
      </c>
      <c r="G1757" s="95">
        <f>IF(INDEX(技能效果!K:K,MATCH(B1757,技能效果!B:B,0))=0,INDEX(技能效果!I:I,MATCH(技能效果等级!B1757,技能效果!B:B,0)),INDEX(技能效果!I:I,MATCH(技能效果等级!B1757,技能效果!B:B,0))*VLOOKUP(E1757,技能数值计算!$C$19:$D$28,2,FALSE))</f>
        <v>1</v>
      </c>
      <c r="H1757" s="95">
        <f>INDEX(技能效果!J:J,MATCH(技能效果等级!B1757,技能效果!B:B,0))</f>
        <v>0</v>
      </c>
      <c r="I1757" s="97"/>
      <c r="J1757" s="97"/>
      <c r="K1757" s="97"/>
      <c r="L1757" s="97"/>
      <c r="M1757" s="97"/>
      <c r="N1757" s="96" t="str">
        <f>IF(INDEX(技能效果!L:L,MATCH(技能效果等级!B1757,技能效果!B:B,0))="","",INDEX(技能效果!L:L,MATCH(技能效果等级!B1757,技能效果!B:B,0)))</f>
        <v/>
      </c>
      <c r="O1757" s="95">
        <f>IF(INDEX(技能效果!N:N,MATCH(B1757,技能效果!B:B,0))=0,INDEX(技能效果!M:M,MATCH(技能效果等级!B1757,技能效果!B:B,0)),INDEX(技能效果!M:M,MATCH(技能效果等级!B1757,技能效果!B:B,0))*VLOOKUP(E1757,技能数值计算!$C$19:$D$28,2,FALSE))</f>
        <v>0</v>
      </c>
      <c r="P1757" s="97"/>
      <c r="Q1757" s="97"/>
      <c r="R1757" s="95" t="str">
        <f>IF(INDEX(技能效果!O:O,MATCH(技能效果等级!B1757,技能效果!B:B,0))="","",INDEX(技能效果!O:O,MATCH(技能效果等级!B1757,技能效果!B:B,0)))</f>
        <v/>
      </c>
      <c r="S1757" s="97"/>
      <c r="T1757" s="97"/>
      <c r="U1757" s="97"/>
      <c r="V1757" s="96" t="str">
        <f>IF(INDEX(技能效果!AF:AF,MATCH(技能效果等级!B1757,技能效果!B:B,0))="","",INDEX(技能效果!AF:AF,MATCH(技能效果等级!B1757,技能效果!B:B,0)))</f>
        <v/>
      </c>
      <c r="W1757" s="95">
        <f t="shared" si="25"/>
        <v>166</v>
      </c>
      <c r="X1757" s="97"/>
      <c r="Y1757" s="97"/>
    </row>
    <row r="1758" spans="1:25" ht="16.5" x14ac:dyDescent="0.2">
      <c r="A1758" s="62">
        <v>1755</v>
      </c>
      <c r="B1758" s="95">
        <f>INDEX(技能效果!B:B,MATCH(技能效果等级!W1758,技能效果!AE:AE,0))</f>
        <v>130301103</v>
      </c>
      <c r="C1758" s="95" t="str">
        <f>INDEX(技能效果!C:C,MATCH(技能效果等级!B1758,技能效果!B:B,0))</f>
        <v>张飞基于攻击治疗</v>
      </c>
      <c r="D1758" s="96" t="s">
        <v>873</v>
      </c>
      <c r="E1758" s="95">
        <v>1</v>
      </c>
      <c r="F1758" s="95">
        <f>INDEX(技能效果!H:H,MATCH(技能效果等级!B1758,技能效果!B:B,0))</f>
        <v>2001</v>
      </c>
      <c r="G1758" s="95">
        <f>IF(INDEX(技能效果!K:K,MATCH(B1758,技能效果!B:B,0))=0,INDEX(技能效果!I:I,MATCH(技能效果等级!B1758,技能效果!B:B,0)),INDEX(技能效果!I:I,MATCH(技能效果等级!B1758,技能效果!B:B,0))*VLOOKUP(E1758,技能数值计算!$C$19:$D$28,2,FALSE))</f>
        <v>1</v>
      </c>
      <c r="H1758" s="95">
        <f>INDEX(技能效果!J:J,MATCH(技能效果等级!B1758,技能效果!B:B,0))</f>
        <v>0</v>
      </c>
      <c r="I1758" s="97"/>
      <c r="J1758" s="97"/>
      <c r="K1758" s="97"/>
      <c r="L1758" s="97"/>
      <c r="M1758" s="97"/>
      <c r="N1758" s="96" t="str">
        <f>IF(INDEX(技能效果!L:L,MATCH(技能效果等级!B1758,技能效果!B:B,0))="","",INDEX(技能效果!L:L,MATCH(技能效果等级!B1758,技能效果!B:B,0)))</f>
        <v/>
      </c>
      <c r="O1758" s="95">
        <f>IF(INDEX(技能效果!N:N,MATCH(B1758,技能效果!B:B,0))=0,INDEX(技能效果!M:M,MATCH(技能效果等级!B1758,技能效果!B:B,0)),INDEX(技能效果!M:M,MATCH(技能效果等级!B1758,技能效果!B:B,0))*VLOOKUP(E1758,技能数值计算!$C$19:$D$28,2,FALSE))</f>
        <v>0</v>
      </c>
      <c r="P1758" s="97"/>
      <c r="Q1758" s="97"/>
      <c r="R1758" s="95" t="str">
        <f>IF(INDEX(技能效果!O:O,MATCH(技能效果等级!B1758,技能效果!B:B,0))="","",INDEX(技能效果!O:O,MATCH(技能效果等级!B1758,技能效果!B:B,0)))</f>
        <v/>
      </c>
      <c r="S1758" s="97"/>
      <c r="T1758" s="97"/>
      <c r="U1758" s="97"/>
      <c r="V1758" s="96" t="str">
        <f>IF(INDEX(技能效果!AF:AF,MATCH(技能效果等级!B1758,技能效果!B:B,0))="","",INDEX(技能效果!AF:AF,MATCH(技能效果等级!B1758,技能效果!B:B,0)))</f>
        <v/>
      </c>
      <c r="W1758" s="95">
        <f t="shared" si="25"/>
        <v>167</v>
      </c>
      <c r="X1758" s="97"/>
      <c r="Y1758" s="97"/>
    </row>
    <row r="1759" spans="1:25" ht="16.5" x14ac:dyDescent="0.2">
      <c r="A1759" s="62">
        <v>1756</v>
      </c>
      <c r="B1759" s="95">
        <f>INDEX(技能效果!B:B,MATCH(技能效果等级!W1759,技能效果!AE:AE,0))</f>
        <v>130301103</v>
      </c>
      <c r="C1759" s="95" t="str">
        <f>INDEX(技能效果!C:C,MATCH(技能效果等级!B1759,技能效果!B:B,0))</f>
        <v>张飞基于攻击治疗</v>
      </c>
      <c r="D1759" s="96" t="s">
        <v>873</v>
      </c>
      <c r="E1759" s="95">
        <v>2</v>
      </c>
      <c r="F1759" s="95">
        <f>INDEX(技能效果!H:H,MATCH(技能效果等级!B1759,技能效果!B:B,0))</f>
        <v>2001</v>
      </c>
      <c r="G1759" s="95">
        <f>IF(INDEX(技能效果!K:K,MATCH(B1759,技能效果!B:B,0))=0,INDEX(技能效果!I:I,MATCH(技能效果等级!B1759,技能效果!B:B,0)),INDEX(技能效果!I:I,MATCH(技能效果等级!B1759,技能效果!B:B,0))*VLOOKUP(E1759,技能数值计算!$C$19:$D$28,2,FALSE))</f>
        <v>1.08</v>
      </c>
      <c r="H1759" s="95">
        <f>INDEX(技能效果!J:J,MATCH(技能效果等级!B1759,技能效果!B:B,0))</f>
        <v>0</v>
      </c>
      <c r="I1759" s="97"/>
      <c r="J1759" s="97"/>
      <c r="K1759" s="97"/>
      <c r="L1759" s="97"/>
      <c r="M1759" s="97"/>
      <c r="N1759" s="96" t="str">
        <f>IF(INDEX(技能效果!L:L,MATCH(技能效果等级!B1759,技能效果!B:B,0))="","",INDEX(技能效果!L:L,MATCH(技能效果等级!B1759,技能效果!B:B,0)))</f>
        <v/>
      </c>
      <c r="O1759" s="95">
        <f>IF(INDEX(技能效果!N:N,MATCH(B1759,技能效果!B:B,0))=0,INDEX(技能效果!M:M,MATCH(技能效果等级!B1759,技能效果!B:B,0)),INDEX(技能效果!M:M,MATCH(技能效果等级!B1759,技能效果!B:B,0))*VLOOKUP(E1759,技能数值计算!$C$19:$D$28,2,FALSE))</f>
        <v>0</v>
      </c>
      <c r="P1759" s="97"/>
      <c r="Q1759" s="97"/>
      <c r="R1759" s="95" t="str">
        <f>IF(INDEX(技能效果!O:O,MATCH(技能效果等级!B1759,技能效果!B:B,0))="","",INDEX(技能效果!O:O,MATCH(技能效果等级!B1759,技能效果!B:B,0)))</f>
        <v/>
      </c>
      <c r="S1759" s="97"/>
      <c r="T1759" s="97"/>
      <c r="U1759" s="97"/>
      <c r="V1759" s="96" t="str">
        <f>IF(INDEX(技能效果!AF:AF,MATCH(技能效果等级!B1759,技能效果!B:B,0))="","",INDEX(技能效果!AF:AF,MATCH(技能效果等级!B1759,技能效果!B:B,0)))</f>
        <v/>
      </c>
      <c r="W1759" s="95">
        <f t="shared" si="25"/>
        <v>167</v>
      </c>
      <c r="X1759" s="97"/>
      <c r="Y1759" s="97"/>
    </row>
    <row r="1760" spans="1:25" ht="16.5" x14ac:dyDescent="0.2">
      <c r="A1760" s="62">
        <v>1757</v>
      </c>
      <c r="B1760" s="95">
        <f>INDEX(技能效果!B:B,MATCH(技能效果等级!W1760,技能效果!AE:AE,0))</f>
        <v>130301103</v>
      </c>
      <c r="C1760" s="95" t="str">
        <f>INDEX(技能效果!C:C,MATCH(技能效果等级!B1760,技能效果!B:B,0))</f>
        <v>张飞基于攻击治疗</v>
      </c>
      <c r="D1760" s="96" t="s">
        <v>873</v>
      </c>
      <c r="E1760" s="95">
        <v>3</v>
      </c>
      <c r="F1760" s="95">
        <f>INDEX(技能效果!H:H,MATCH(技能效果等级!B1760,技能效果!B:B,0))</f>
        <v>2001</v>
      </c>
      <c r="G1760" s="95">
        <f>IF(INDEX(技能效果!K:K,MATCH(B1760,技能效果!B:B,0))=0,INDEX(技能效果!I:I,MATCH(技能效果等级!B1760,技能效果!B:B,0)),INDEX(技能效果!I:I,MATCH(技能效果等级!B1760,技能效果!B:B,0))*VLOOKUP(E1760,技能数值计算!$C$19:$D$28,2,FALSE))</f>
        <v>1.1599999999999999</v>
      </c>
      <c r="H1760" s="95">
        <f>INDEX(技能效果!J:J,MATCH(技能效果等级!B1760,技能效果!B:B,0))</f>
        <v>0</v>
      </c>
      <c r="I1760" s="97"/>
      <c r="J1760" s="97"/>
      <c r="K1760" s="97"/>
      <c r="L1760" s="97"/>
      <c r="M1760" s="97"/>
      <c r="N1760" s="96" t="str">
        <f>IF(INDEX(技能效果!L:L,MATCH(技能效果等级!B1760,技能效果!B:B,0))="","",INDEX(技能效果!L:L,MATCH(技能效果等级!B1760,技能效果!B:B,0)))</f>
        <v/>
      </c>
      <c r="O1760" s="95">
        <f>IF(INDEX(技能效果!N:N,MATCH(B1760,技能效果!B:B,0))=0,INDEX(技能效果!M:M,MATCH(技能效果等级!B1760,技能效果!B:B,0)),INDEX(技能效果!M:M,MATCH(技能效果等级!B1760,技能效果!B:B,0))*VLOOKUP(E1760,技能数值计算!$C$19:$D$28,2,FALSE))</f>
        <v>0</v>
      </c>
      <c r="P1760" s="97"/>
      <c r="Q1760" s="97"/>
      <c r="R1760" s="95" t="str">
        <f>IF(INDEX(技能效果!O:O,MATCH(技能效果等级!B1760,技能效果!B:B,0))="","",INDEX(技能效果!O:O,MATCH(技能效果等级!B1760,技能效果!B:B,0)))</f>
        <v/>
      </c>
      <c r="S1760" s="97"/>
      <c r="T1760" s="97"/>
      <c r="U1760" s="97"/>
      <c r="V1760" s="96" t="str">
        <f>IF(INDEX(技能效果!AF:AF,MATCH(技能效果等级!B1760,技能效果!B:B,0))="","",INDEX(技能效果!AF:AF,MATCH(技能效果等级!B1760,技能效果!B:B,0)))</f>
        <v/>
      </c>
      <c r="W1760" s="95">
        <f t="shared" si="25"/>
        <v>167</v>
      </c>
      <c r="X1760" s="97"/>
      <c r="Y1760" s="97"/>
    </row>
    <row r="1761" spans="1:25" ht="16.5" x14ac:dyDescent="0.2">
      <c r="A1761" s="62">
        <v>1758</v>
      </c>
      <c r="B1761" s="95">
        <f>INDEX(技能效果!B:B,MATCH(技能效果等级!W1761,技能效果!AE:AE,0))</f>
        <v>130301103</v>
      </c>
      <c r="C1761" s="95" t="str">
        <f>INDEX(技能效果!C:C,MATCH(技能效果等级!B1761,技能效果!B:B,0))</f>
        <v>张飞基于攻击治疗</v>
      </c>
      <c r="D1761" s="96" t="s">
        <v>873</v>
      </c>
      <c r="E1761" s="95">
        <v>4</v>
      </c>
      <c r="F1761" s="95">
        <f>INDEX(技能效果!H:H,MATCH(技能效果等级!B1761,技能效果!B:B,0))</f>
        <v>2001</v>
      </c>
      <c r="G1761" s="95">
        <f>IF(INDEX(技能效果!K:K,MATCH(B1761,技能效果!B:B,0))=0,INDEX(技能效果!I:I,MATCH(技能效果等级!B1761,技能效果!B:B,0)),INDEX(技能效果!I:I,MATCH(技能效果等级!B1761,技能效果!B:B,0))*VLOOKUP(E1761,技能数值计算!$C$19:$D$28,2,FALSE))</f>
        <v>1.24</v>
      </c>
      <c r="H1761" s="95">
        <f>INDEX(技能效果!J:J,MATCH(技能效果等级!B1761,技能效果!B:B,0))</f>
        <v>0</v>
      </c>
      <c r="I1761" s="97"/>
      <c r="J1761" s="97"/>
      <c r="K1761" s="97"/>
      <c r="L1761" s="97"/>
      <c r="M1761" s="97"/>
      <c r="N1761" s="96" t="str">
        <f>IF(INDEX(技能效果!L:L,MATCH(技能效果等级!B1761,技能效果!B:B,0))="","",INDEX(技能效果!L:L,MATCH(技能效果等级!B1761,技能效果!B:B,0)))</f>
        <v/>
      </c>
      <c r="O1761" s="95">
        <f>IF(INDEX(技能效果!N:N,MATCH(B1761,技能效果!B:B,0))=0,INDEX(技能效果!M:M,MATCH(技能效果等级!B1761,技能效果!B:B,0)),INDEX(技能效果!M:M,MATCH(技能效果等级!B1761,技能效果!B:B,0))*VLOOKUP(E1761,技能数值计算!$C$19:$D$28,2,FALSE))</f>
        <v>0</v>
      </c>
      <c r="P1761" s="97"/>
      <c r="Q1761" s="97"/>
      <c r="R1761" s="95" t="str">
        <f>IF(INDEX(技能效果!O:O,MATCH(技能效果等级!B1761,技能效果!B:B,0))="","",INDEX(技能效果!O:O,MATCH(技能效果等级!B1761,技能效果!B:B,0)))</f>
        <v/>
      </c>
      <c r="S1761" s="97"/>
      <c r="T1761" s="97"/>
      <c r="U1761" s="97"/>
      <c r="V1761" s="96" t="str">
        <f>IF(INDEX(技能效果!AF:AF,MATCH(技能效果等级!B1761,技能效果!B:B,0))="","",INDEX(技能效果!AF:AF,MATCH(技能效果等级!B1761,技能效果!B:B,0)))</f>
        <v/>
      </c>
      <c r="W1761" s="95">
        <f t="shared" si="25"/>
        <v>167</v>
      </c>
      <c r="X1761" s="97"/>
      <c r="Y1761" s="97"/>
    </row>
    <row r="1762" spans="1:25" ht="16.5" x14ac:dyDescent="0.2">
      <c r="A1762" s="62">
        <v>1759</v>
      </c>
      <c r="B1762" s="95">
        <f>INDEX(技能效果!B:B,MATCH(技能效果等级!W1762,技能效果!AE:AE,0))</f>
        <v>130301103</v>
      </c>
      <c r="C1762" s="95" t="str">
        <f>INDEX(技能效果!C:C,MATCH(技能效果等级!B1762,技能效果!B:B,0))</f>
        <v>张飞基于攻击治疗</v>
      </c>
      <c r="D1762" s="96" t="s">
        <v>873</v>
      </c>
      <c r="E1762" s="95">
        <v>5</v>
      </c>
      <c r="F1762" s="95">
        <f>INDEX(技能效果!H:H,MATCH(技能效果等级!B1762,技能效果!B:B,0))</f>
        <v>2001</v>
      </c>
      <c r="G1762" s="95">
        <f>IF(INDEX(技能效果!K:K,MATCH(B1762,技能效果!B:B,0))=0,INDEX(技能效果!I:I,MATCH(技能效果等级!B1762,技能效果!B:B,0)),INDEX(技能效果!I:I,MATCH(技能效果等级!B1762,技能效果!B:B,0))*VLOOKUP(E1762,技能数值计算!$C$19:$D$28,2,FALSE))</f>
        <v>1.32</v>
      </c>
      <c r="H1762" s="95">
        <f>INDEX(技能效果!J:J,MATCH(技能效果等级!B1762,技能效果!B:B,0))</f>
        <v>0</v>
      </c>
      <c r="I1762" s="97"/>
      <c r="J1762" s="97"/>
      <c r="K1762" s="97"/>
      <c r="L1762" s="97"/>
      <c r="M1762" s="97"/>
      <c r="N1762" s="96" t="str">
        <f>IF(INDEX(技能效果!L:L,MATCH(技能效果等级!B1762,技能效果!B:B,0))="","",INDEX(技能效果!L:L,MATCH(技能效果等级!B1762,技能效果!B:B,0)))</f>
        <v/>
      </c>
      <c r="O1762" s="95">
        <f>IF(INDEX(技能效果!N:N,MATCH(B1762,技能效果!B:B,0))=0,INDEX(技能效果!M:M,MATCH(技能效果等级!B1762,技能效果!B:B,0)),INDEX(技能效果!M:M,MATCH(技能效果等级!B1762,技能效果!B:B,0))*VLOOKUP(E1762,技能数值计算!$C$19:$D$28,2,FALSE))</f>
        <v>0</v>
      </c>
      <c r="P1762" s="97"/>
      <c r="Q1762" s="97"/>
      <c r="R1762" s="95" t="str">
        <f>IF(INDEX(技能效果!O:O,MATCH(技能效果等级!B1762,技能效果!B:B,0))="","",INDEX(技能效果!O:O,MATCH(技能效果等级!B1762,技能效果!B:B,0)))</f>
        <v/>
      </c>
      <c r="S1762" s="97"/>
      <c r="T1762" s="97"/>
      <c r="U1762" s="97"/>
      <c r="V1762" s="96" t="str">
        <f>IF(INDEX(技能效果!AF:AF,MATCH(技能效果等级!B1762,技能效果!B:B,0))="","",INDEX(技能效果!AF:AF,MATCH(技能效果等级!B1762,技能效果!B:B,0)))</f>
        <v/>
      </c>
      <c r="W1762" s="95">
        <f t="shared" si="25"/>
        <v>167</v>
      </c>
      <c r="X1762" s="97"/>
      <c r="Y1762" s="97"/>
    </row>
    <row r="1763" spans="1:25" ht="16.5" x14ac:dyDescent="0.2">
      <c r="A1763" s="62">
        <v>1760</v>
      </c>
      <c r="B1763" s="95">
        <f>INDEX(技能效果!B:B,MATCH(技能效果等级!W1763,技能效果!AE:AE,0))</f>
        <v>130301103</v>
      </c>
      <c r="C1763" s="95" t="str">
        <f>INDEX(技能效果!C:C,MATCH(技能效果等级!B1763,技能效果!B:B,0))</f>
        <v>张飞基于攻击治疗</v>
      </c>
      <c r="D1763" s="96" t="s">
        <v>873</v>
      </c>
      <c r="E1763" s="95">
        <v>6</v>
      </c>
      <c r="F1763" s="95">
        <f>INDEX(技能效果!H:H,MATCH(技能效果等级!B1763,技能效果!B:B,0))</f>
        <v>2001</v>
      </c>
      <c r="G1763" s="95">
        <f>IF(INDEX(技能效果!K:K,MATCH(B1763,技能效果!B:B,0))=0,INDEX(技能效果!I:I,MATCH(技能效果等级!B1763,技能效果!B:B,0)),INDEX(技能效果!I:I,MATCH(技能效果等级!B1763,技能效果!B:B,0))*VLOOKUP(E1763,技能数值计算!$C$19:$D$28,2,FALSE))</f>
        <v>1.44</v>
      </c>
      <c r="H1763" s="95">
        <f>INDEX(技能效果!J:J,MATCH(技能效果等级!B1763,技能效果!B:B,0))</f>
        <v>0</v>
      </c>
      <c r="I1763" s="97"/>
      <c r="J1763" s="97"/>
      <c r="K1763" s="97"/>
      <c r="L1763" s="97"/>
      <c r="M1763" s="97"/>
      <c r="N1763" s="96" t="str">
        <f>IF(INDEX(技能效果!L:L,MATCH(技能效果等级!B1763,技能效果!B:B,0))="","",INDEX(技能效果!L:L,MATCH(技能效果等级!B1763,技能效果!B:B,0)))</f>
        <v/>
      </c>
      <c r="O1763" s="95">
        <f>IF(INDEX(技能效果!N:N,MATCH(B1763,技能效果!B:B,0))=0,INDEX(技能效果!M:M,MATCH(技能效果等级!B1763,技能效果!B:B,0)),INDEX(技能效果!M:M,MATCH(技能效果等级!B1763,技能效果!B:B,0))*VLOOKUP(E1763,技能数值计算!$C$19:$D$28,2,FALSE))</f>
        <v>0</v>
      </c>
      <c r="P1763" s="97"/>
      <c r="Q1763" s="97"/>
      <c r="R1763" s="95" t="str">
        <f>IF(INDEX(技能效果!O:O,MATCH(技能效果等级!B1763,技能效果!B:B,0))="","",INDEX(技能效果!O:O,MATCH(技能效果等级!B1763,技能效果!B:B,0)))</f>
        <v/>
      </c>
      <c r="S1763" s="97"/>
      <c r="T1763" s="97"/>
      <c r="U1763" s="97"/>
      <c r="V1763" s="96" t="str">
        <f>IF(INDEX(技能效果!AF:AF,MATCH(技能效果等级!B1763,技能效果!B:B,0))="","",INDEX(技能效果!AF:AF,MATCH(技能效果等级!B1763,技能效果!B:B,0)))</f>
        <v/>
      </c>
      <c r="W1763" s="95">
        <f t="shared" si="25"/>
        <v>167</v>
      </c>
      <c r="X1763" s="97"/>
      <c r="Y1763" s="97"/>
    </row>
    <row r="1764" spans="1:25" ht="16.5" x14ac:dyDescent="0.2">
      <c r="A1764" s="62">
        <v>1761</v>
      </c>
      <c r="B1764" s="95">
        <f>INDEX(技能效果!B:B,MATCH(技能效果等级!W1764,技能效果!AE:AE,0))</f>
        <v>130301103</v>
      </c>
      <c r="C1764" s="95" t="str">
        <f>INDEX(技能效果!C:C,MATCH(技能效果等级!B1764,技能效果!B:B,0))</f>
        <v>张飞基于攻击治疗</v>
      </c>
      <c r="D1764" s="96" t="s">
        <v>873</v>
      </c>
      <c r="E1764" s="95">
        <v>7</v>
      </c>
      <c r="F1764" s="95">
        <f>INDEX(技能效果!H:H,MATCH(技能效果等级!B1764,技能效果!B:B,0))</f>
        <v>2001</v>
      </c>
      <c r="G1764" s="95">
        <f>IF(INDEX(技能效果!K:K,MATCH(B1764,技能效果!B:B,0))=0,INDEX(技能效果!I:I,MATCH(技能效果等级!B1764,技能效果!B:B,0)),INDEX(技能效果!I:I,MATCH(技能效果等级!B1764,技能效果!B:B,0))*VLOOKUP(E1764,技能数值计算!$C$19:$D$28,2,FALSE))</f>
        <v>1.56</v>
      </c>
      <c r="H1764" s="95">
        <f>INDEX(技能效果!J:J,MATCH(技能效果等级!B1764,技能效果!B:B,0))</f>
        <v>0</v>
      </c>
      <c r="I1764" s="97"/>
      <c r="J1764" s="97"/>
      <c r="K1764" s="97"/>
      <c r="L1764" s="97"/>
      <c r="M1764" s="97"/>
      <c r="N1764" s="96" t="str">
        <f>IF(INDEX(技能效果!L:L,MATCH(技能效果等级!B1764,技能效果!B:B,0))="","",INDEX(技能效果!L:L,MATCH(技能效果等级!B1764,技能效果!B:B,0)))</f>
        <v/>
      </c>
      <c r="O1764" s="95">
        <f>IF(INDEX(技能效果!N:N,MATCH(B1764,技能效果!B:B,0))=0,INDEX(技能效果!M:M,MATCH(技能效果等级!B1764,技能效果!B:B,0)),INDEX(技能效果!M:M,MATCH(技能效果等级!B1764,技能效果!B:B,0))*VLOOKUP(E1764,技能数值计算!$C$19:$D$28,2,FALSE))</f>
        <v>0</v>
      </c>
      <c r="P1764" s="97"/>
      <c r="Q1764" s="97"/>
      <c r="R1764" s="95" t="str">
        <f>IF(INDEX(技能效果!O:O,MATCH(技能效果等级!B1764,技能效果!B:B,0))="","",INDEX(技能效果!O:O,MATCH(技能效果等级!B1764,技能效果!B:B,0)))</f>
        <v/>
      </c>
      <c r="S1764" s="97"/>
      <c r="T1764" s="97"/>
      <c r="U1764" s="97"/>
      <c r="V1764" s="96" t="str">
        <f>IF(INDEX(技能效果!AF:AF,MATCH(技能效果等级!B1764,技能效果!B:B,0))="","",INDEX(技能效果!AF:AF,MATCH(技能效果等级!B1764,技能效果!B:B,0)))</f>
        <v/>
      </c>
      <c r="W1764" s="95">
        <f t="shared" si="25"/>
        <v>167</v>
      </c>
      <c r="X1764" s="97"/>
      <c r="Y1764" s="97"/>
    </row>
    <row r="1765" spans="1:25" ht="16.5" x14ac:dyDescent="0.2">
      <c r="A1765" s="62">
        <v>1762</v>
      </c>
      <c r="B1765" s="95">
        <f>INDEX(技能效果!B:B,MATCH(技能效果等级!W1765,技能效果!AE:AE,0))</f>
        <v>130301103</v>
      </c>
      <c r="C1765" s="95" t="str">
        <f>INDEX(技能效果!C:C,MATCH(技能效果等级!B1765,技能效果!B:B,0))</f>
        <v>张飞基于攻击治疗</v>
      </c>
      <c r="D1765" s="96" t="s">
        <v>873</v>
      </c>
      <c r="E1765" s="95">
        <v>8</v>
      </c>
      <c r="F1765" s="95">
        <f>INDEX(技能效果!H:H,MATCH(技能效果等级!B1765,技能效果!B:B,0))</f>
        <v>2001</v>
      </c>
      <c r="G1765" s="95">
        <f>IF(INDEX(技能效果!K:K,MATCH(B1765,技能效果!B:B,0))=0,INDEX(技能效果!I:I,MATCH(技能效果等级!B1765,技能效果!B:B,0)),INDEX(技能效果!I:I,MATCH(技能效果等级!B1765,技能效果!B:B,0))*VLOOKUP(E1765,技能数值计算!$C$19:$D$28,2,FALSE))</f>
        <v>1.68</v>
      </c>
      <c r="H1765" s="95">
        <f>INDEX(技能效果!J:J,MATCH(技能效果等级!B1765,技能效果!B:B,0))</f>
        <v>0</v>
      </c>
      <c r="I1765" s="97"/>
      <c r="J1765" s="97"/>
      <c r="K1765" s="97"/>
      <c r="L1765" s="97"/>
      <c r="M1765" s="97"/>
      <c r="N1765" s="96" t="str">
        <f>IF(INDEX(技能效果!L:L,MATCH(技能效果等级!B1765,技能效果!B:B,0))="","",INDEX(技能效果!L:L,MATCH(技能效果等级!B1765,技能效果!B:B,0)))</f>
        <v/>
      </c>
      <c r="O1765" s="95">
        <f>IF(INDEX(技能效果!N:N,MATCH(B1765,技能效果!B:B,0))=0,INDEX(技能效果!M:M,MATCH(技能效果等级!B1765,技能效果!B:B,0)),INDEX(技能效果!M:M,MATCH(技能效果等级!B1765,技能效果!B:B,0))*VLOOKUP(E1765,技能数值计算!$C$19:$D$28,2,FALSE))</f>
        <v>0</v>
      </c>
      <c r="P1765" s="97"/>
      <c r="Q1765" s="97"/>
      <c r="R1765" s="95" t="str">
        <f>IF(INDEX(技能效果!O:O,MATCH(技能效果等级!B1765,技能效果!B:B,0))="","",INDEX(技能效果!O:O,MATCH(技能效果等级!B1765,技能效果!B:B,0)))</f>
        <v/>
      </c>
      <c r="S1765" s="97"/>
      <c r="T1765" s="97"/>
      <c r="U1765" s="97"/>
      <c r="V1765" s="96" t="str">
        <f>IF(INDEX(技能效果!AF:AF,MATCH(技能效果等级!B1765,技能效果!B:B,0))="","",INDEX(技能效果!AF:AF,MATCH(技能效果等级!B1765,技能效果!B:B,0)))</f>
        <v/>
      </c>
      <c r="W1765" s="95">
        <f t="shared" si="25"/>
        <v>167</v>
      </c>
      <c r="X1765" s="97"/>
      <c r="Y1765" s="97"/>
    </row>
    <row r="1766" spans="1:25" ht="16.5" x14ac:dyDescent="0.2">
      <c r="A1766" s="62">
        <v>1763</v>
      </c>
      <c r="B1766" s="95">
        <f>INDEX(技能效果!B:B,MATCH(技能效果等级!W1766,技能效果!AE:AE,0))</f>
        <v>130301103</v>
      </c>
      <c r="C1766" s="95" t="str">
        <f>INDEX(技能效果!C:C,MATCH(技能效果等级!B1766,技能效果!B:B,0))</f>
        <v>张飞基于攻击治疗</v>
      </c>
      <c r="D1766" s="96" t="s">
        <v>873</v>
      </c>
      <c r="E1766" s="95">
        <v>9</v>
      </c>
      <c r="F1766" s="95">
        <f>INDEX(技能效果!H:H,MATCH(技能效果等级!B1766,技能效果!B:B,0))</f>
        <v>2001</v>
      </c>
      <c r="G1766" s="95">
        <f>IF(INDEX(技能效果!K:K,MATCH(B1766,技能效果!B:B,0))=0,INDEX(技能效果!I:I,MATCH(技能效果等级!B1766,技能效果!B:B,0)),INDEX(技能效果!I:I,MATCH(技能效果等级!B1766,技能效果!B:B,0))*VLOOKUP(E1766,技能数值计算!$C$19:$D$28,2,FALSE))</f>
        <v>1.84</v>
      </c>
      <c r="H1766" s="95">
        <f>INDEX(技能效果!J:J,MATCH(技能效果等级!B1766,技能效果!B:B,0))</f>
        <v>0</v>
      </c>
      <c r="I1766" s="97"/>
      <c r="J1766" s="97"/>
      <c r="K1766" s="97"/>
      <c r="L1766" s="97"/>
      <c r="M1766" s="97"/>
      <c r="N1766" s="96" t="str">
        <f>IF(INDEX(技能效果!L:L,MATCH(技能效果等级!B1766,技能效果!B:B,0))="","",INDEX(技能效果!L:L,MATCH(技能效果等级!B1766,技能效果!B:B,0)))</f>
        <v/>
      </c>
      <c r="O1766" s="95">
        <f>IF(INDEX(技能效果!N:N,MATCH(B1766,技能效果!B:B,0))=0,INDEX(技能效果!M:M,MATCH(技能效果等级!B1766,技能效果!B:B,0)),INDEX(技能效果!M:M,MATCH(技能效果等级!B1766,技能效果!B:B,0))*VLOOKUP(E1766,技能数值计算!$C$19:$D$28,2,FALSE))</f>
        <v>0</v>
      </c>
      <c r="P1766" s="97"/>
      <c r="Q1766" s="97"/>
      <c r="R1766" s="95" t="str">
        <f>IF(INDEX(技能效果!O:O,MATCH(技能效果等级!B1766,技能效果!B:B,0))="","",INDEX(技能效果!O:O,MATCH(技能效果等级!B1766,技能效果!B:B,0)))</f>
        <v/>
      </c>
      <c r="S1766" s="97"/>
      <c r="T1766" s="97"/>
      <c r="U1766" s="97"/>
      <c r="V1766" s="96" t="str">
        <f>IF(INDEX(技能效果!AF:AF,MATCH(技能效果等级!B1766,技能效果!B:B,0))="","",INDEX(技能效果!AF:AF,MATCH(技能效果等级!B1766,技能效果!B:B,0)))</f>
        <v/>
      </c>
      <c r="W1766" s="95">
        <f t="shared" si="25"/>
        <v>167</v>
      </c>
      <c r="X1766" s="97"/>
      <c r="Y1766" s="97"/>
    </row>
    <row r="1767" spans="1:25" ht="16.5" x14ac:dyDescent="0.2">
      <c r="A1767" s="62">
        <v>1764</v>
      </c>
      <c r="B1767" s="95">
        <f>INDEX(技能效果!B:B,MATCH(技能效果等级!W1767,技能效果!AE:AE,0))</f>
        <v>130301103</v>
      </c>
      <c r="C1767" s="95" t="str">
        <f>INDEX(技能效果!C:C,MATCH(技能效果等级!B1767,技能效果!B:B,0))</f>
        <v>张飞基于攻击治疗</v>
      </c>
      <c r="D1767" s="96" t="s">
        <v>873</v>
      </c>
      <c r="E1767" s="95">
        <v>10</v>
      </c>
      <c r="F1767" s="95">
        <f>INDEX(技能效果!H:H,MATCH(技能效果等级!B1767,技能效果!B:B,0))</f>
        <v>2001</v>
      </c>
      <c r="G1767" s="95">
        <f>IF(INDEX(技能效果!K:K,MATCH(B1767,技能效果!B:B,0))=0,INDEX(技能效果!I:I,MATCH(技能效果等级!B1767,技能效果!B:B,0)),INDEX(技能效果!I:I,MATCH(技能效果等级!B1767,技能效果!B:B,0))*VLOOKUP(E1767,技能数值计算!$C$19:$D$28,2,FALSE))</f>
        <v>2</v>
      </c>
      <c r="H1767" s="95">
        <f>INDEX(技能效果!J:J,MATCH(技能效果等级!B1767,技能效果!B:B,0))</f>
        <v>0</v>
      </c>
      <c r="I1767" s="97"/>
      <c r="J1767" s="97"/>
      <c r="K1767" s="97"/>
      <c r="L1767" s="97"/>
      <c r="M1767" s="97"/>
      <c r="N1767" s="96" t="str">
        <f>IF(INDEX(技能效果!L:L,MATCH(技能效果等级!B1767,技能效果!B:B,0))="","",INDEX(技能效果!L:L,MATCH(技能效果等级!B1767,技能效果!B:B,0)))</f>
        <v/>
      </c>
      <c r="O1767" s="95">
        <f>IF(INDEX(技能效果!N:N,MATCH(B1767,技能效果!B:B,0))=0,INDEX(技能效果!M:M,MATCH(技能效果等级!B1767,技能效果!B:B,0)),INDEX(技能效果!M:M,MATCH(技能效果等级!B1767,技能效果!B:B,0))*VLOOKUP(E1767,技能数值计算!$C$19:$D$28,2,FALSE))</f>
        <v>0</v>
      </c>
      <c r="P1767" s="97"/>
      <c r="Q1767" s="97"/>
      <c r="R1767" s="95" t="str">
        <f>IF(INDEX(技能效果!O:O,MATCH(技能效果等级!B1767,技能效果!B:B,0))="","",INDEX(技能效果!O:O,MATCH(技能效果等级!B1767,技能效果!B:B,0)))</f>
        <v/>
      </c>
      <c r="S1767" s="97"/>
      <c r="T1767" s="97"/>
      <c r="U1767" s="97"/>
      <c r="V1767" s="96" t="str">
        <f>IF(INDEX(技能效果!AF:AF,MATCH(技能效果等级!B1767,技能效果!B:B,0))="","",INDEX(技能效果!AF:AF,MATCH(技能效果等级!B1767,技能效果!B:B,0)))</f>
        <v/>
      </c>
      <c r="W1767" s="95">
        <f t="shared" si="25"/>
        <v>167</v>
      </c>
      <c r="X1767" s="97"/>
      <c r="Y1767" s="97"/>
    </row>
    <row r="1768" spans="1:25" ht="16.5" x14ac:dyDescent="0.2">
      <c r="A1768" s="62">
        <v>1765</v>
      </c>
      <c r="B1768" s="95">
        <f>INDEX(技能效果!B:B,MATCH(技能效果等级!W1768,技能效果!AE:AE,0))</f>
        <v>130301102</v>
      </c>
      <c r="C1768" s="95" t="str">
        <f>INDEX(技能效果!C:C,MATCH(技能效果等级!B1768,技能效果!B:B,0))</f>
        <v>张飞基于目标已损失生命治疗</v>
      </c>
      <c r="D1768" s="96" t="s">
        <v>873</v>
      </c>
      <c r="E1768" s="95">
        <v>1</v>
      </c>
      <c r="F1768" s="95">
        <f>INDEX(技能效果!H:H,MATCH(技能效果等级!B1768,技能效果!B:B,0))</f>
        <v>2004</v>
      </c>
      <c r="G1768" s="95">
        <f>IF(INDEX(技能效果!K:K,MATCH(B1768,技能效果!B:B,0))=0,INDEX(技能效果!I:I,MATCH(技能效果等级!B1768,技能效果!B:B,0)),INDEX(技能效果!I:I,MATCH(技能效果等级!B1768,技能效果!B:B,0))*VLOOKUP(E1768,技能数值计算!$C$19:$D$28,2,FALSE))</f>
        <v>7.4999999999999997E-2</v>
      </c>
      <c r="H1768" s="95">
        <f>INDEX(技能效果!J:J,MATCH(技能效果等级!B1768,技能效果!B:B,0))</f>
        <v>0</v>
      </c>
      <c r="I1768" s="97"/>
      <c r="J1768" s="97"/>
      <c r="K1768" s="97"/>
      <c r="L1768" s="97"/>
      <c r="M1768" s="97"/>
      <c r="N1768" s="96" t="str">
        <f>IF(INDEX(技能效果!L:L,MATCH(技能效果等级!B1768,技能效果!B:B,0))="","",INDEX(技能效果!L:L,MATCH(技能效果等级!B1768,技能效果!B:B,0)))</f>
        <v/>
      </c>
      <c r="O1768" s="95">
        <f>IF(INDEX(技能效果!N:N,MATCH(B1768,技能效果!B:B,0))=0,INDEX(技能效果!M:M,MATCH(技能效果等级!B1768,技能效果!B:B,0)),INDEX(技能效果!M:M,MATCH(技能效果等级!B1768,技能效果!B:B,0))*VLOOKUP(E1768,技能数值计算!$C$19:$D$28,2,FALSE))</f>
        <v>0</v>
      </c>
      <c r="P1768" s="97"/>
      <c r="Q1768" s="97"/>
      <c r="R1768" s="95" t="str">
        <f>IF(INDEX(技能效果!O:O,MATCH(技能效果等级!B1768,技能效果!B:B,0))="","",INDEX(技能效果!O:O,MATCH(技能效果等级!B1768,技能效果!B:B,0)))</f>
        <v/>
      </c>
      <c r="S1768" s="97"/>
      <c r="T1768" s="97"/>
      <c r="U1768" s="97"/>
      <c r="V1768" s="96" t="str">
        <f>IF(INDEX(技能效果!AF:AF,MATCH(技能效果等级!B1768,技能效果!B:B,0))="","",INDEX(技能效果!AF:AF,MATCH(技能效果等级!B1768,技能效果!B:B,0)))</f>
        <v/>
      </c>
      <c r="W1768" s="95">
        <f t="shared" si="25"/>
        <v>168</v>
      </c>
      <c r="X1768" s="97"/>
      <c r="Y1768" s="97"/>
    </row>
    <row r="1769" spans="1:25" ht="16.5" x14ac:dyDescent="0.2">
      <c r="A1769" s="62">
        <v>1766</v>
      </c>
      <c r="B1769" s="95">
        <f>INDEX(技能效果!B:B,MATCH(技能效果等级!W1769,技能效果!AE:AE,0))</f>
        <v>130301102</v>
      </c>
      <c r="C1769" s="95" t="str">
        <f>INDEX(技能效果!C:C,MATCH(技能效果等级!B1769,技能效果!B:B,0))</f>
        <v>张飞基于目标已损失生命治疗</v>
      </c>
      <c r="D1769" s="96" t="s">
        <v>873</v>
      </c>
      <c r="E1769" s="95">
        <v>2</v>
      </c>
      <c r="F1769" s="95">
        <f>INDEX(技能效果!H:H,MATCH(技能效果等级!B1769,技能效果!B:B,0))</f>
        <v>2004</v>
      </c>
      <c r="G1769" s="95">
        <f>IF(INDEX(技能效果!K:K,MATCH(B1769,技能效果!B:B,0))=0,INDEX(技能效果!I:I,MATCH(技能效果等级!B1769,技能效果!B:B,0)),INDEX(技能效果!I:I,MATCH(技能效果等级!B1769,技能效果!B:B,0))*VLOOKUP(E1769,技能数值计算!$C$19:$D$28,2,FALSE))</f>
        <v>8.1000000000000003E-2</v>
      </c>
      <c r="H1769" s="95">
        <f>INDEX(技能效果!J:J,MATCH(技能效果等级!B1769,技能效果!B:B,0))</f>
        <v>0</v>
      </c>
      <c r="I1769" s="97"/>
      <c r="J1769" s="97"/>
      <c r="K1769" s="97"/>
      <c r="L1769" s="97"/>
      <c r="M1769" s="97"/>
      <c r="N1769" s="96" t="str">
        <f>IF(INDEX(技能效果!L:L,MATCH(技能效果等级!B1769,技能效果!B:B,0))="","",INDEX(技能效果!L:L,MATCH(技能效果等级!B1769,技能效果!B:B,0)))</f>
        <v/>
      </c>
      <c r="O1769" s="95">
        <f>IF(INDEX(技能效果!N:N,MATCH(B1769,技能效果!B:B,0))=0,INDEX(技能效果!M:M,MATCH(技能效果等级!B1769,技能效果!B:B,0)),INDEX(技能效果!M:M,MATCH(技能效果等级!B1769,技能效果!B:B,0))*VLOOKUP(E1769,技能数值计算!$C$19:$D$28,2,FALSE))</f>
        <v>0</v>
      </c>
      <c r="P1769" s="97"/>
      <c r="Q1769" s="97"/>
      <c r="R1769" s="95" t="str">
        <f>IF(INDEX(技能效果!O:O,MATCH(技能效果等级!B1769,技能效果!B:B,0))="","",INDEX(技能效果!O:O,MATCH(技能效果等级!B1769,技能效果!B:B,0)))</f>
        <v/>
      </c>
      <c r="S1769" s="97"/>
      <c r="T1769" s="97"/>
      <c r="U1769" s="97"/>
      <c r="V1769" s="96" t="str">
        <f>IF(INDEX(技能效果!AF:AF,MATCH(技能效果等级!B1769,技能效果!B:B,0))="","",INDEX(技能效果!AF:AF,MATCH(技能效果等级!B1769,技能效果!B:B,0)))</f>
        <v/>
      </c>
      <c r="W1769" s="95">
        <f t="shared" si="25"/>
        <v>168</v>
      </c>
      <c r="X1769" s="97"/>
      <c r="Y1769" s="97"/>
    </row>
    <row r="1770" spans="1:25" ht="16.5" x14ac:dyDescent="0.2">
      <c r="A1770" s="62">
        <v>1767</v>
      </c>
      <c r="B1770" s="95">
        <f>INDEX(技能效果!B:B,MATCH(技能效果等级!W1770,技能效果!AE:AE,0))</f>
        <v>130301102</v>
      </c>
      <c r="C1770" s="95" t="str">
        <f>INDEX(技能效果!C:C,MATCH(技能效果等级!B1770,技能效果!B:B,0))</f>
        <v>张飞基于目标已损失生命治疗</v>
      </c>
      <c r="D1770" s="96" t="s">
        <v>873</v>
      </c>
      <c r="E1770" s="95">
        <v>3</v>
      </c>
      <c r="F1770" s="95">
        <f>INDEX(技能效果!H:H,MATCH(技能效果等级!B1770,技能效果!B:B,0))</f>
        <v>2004</v>
      </c>
      <c r="G1770" s="95">
        <f>IF(INDEX(技能效果!K:K,MATCH(B1770,技能效果!B:B,0))=0,INDEX(技能效果!I:I,MATCH(技能效果等级!B1770,技能效果!B:B,0)),INDEX(技能效果!I:I,MATCH(技能效果等级!B1770,技能效果!B:B,0))*VLOOKUP(E1770,技能数值计算!$C$19:$D$28,2,FALSE))</f>
        <v>8.6999999999999994E-2</v>
      </c>
      <c r="H1770" s="95">
        <f>INDEX(技能效果!J:J,MATCH(技能效果等级!B1770,技能效果!B:B,0))</f>
        <v>0</v>
      </c>
      <c r="I1770" s="97"/>
      <c r="J1770" s="97"/>
      <c r="K1770" s="97"/>
      <c r="L1770" s="97"/>
      <c r="M1770" s="97"/>
      <c r="N1770" s="96" t="str">
        <f>IF(INDEX(技能效果!L:L,MATCH(技能效果等级!B1770,技能效果!B:B,0))="","",INDEX(技能效果!L:L,MATCH(技能效果等级!B1770,技能效果!B:B,0)))</f>
        <v/>
      </c>
      <c r="O1770" s="95">
        <f>IF(INDEX(技能效果!N:N,MATCH(B1770,技能效果!B:B,0))=0,INDEX(技能效果!M:M,MATCH(技能效果等级!B1770,技能效果!B:B,0)),INDEX(技能效果!M:M,MATCH(技能效果等级!B1770,技能效果!B:B,0))*VLOOKUP(E1770,技能数值计算!$C$19:$D$28,2,FALSE))</f>
        <v>0</v>
      </c>
      <c r="P1770" s="97"/>
      <c r="Q1770" s="97"/>
      <c r="R1770" s="95" t="str">
        <f>IF(INDEX(技能效果!O:O,MATCH(技能效果等级!B1770,技能效果!B:B,0))="","",INDEX(技能效果!O:O,MATCH(技能效果等级!B1770,技能效果!B:B,0)))</f>
        <v/>
      </c>
      <c r="S1770" s="97"/>
      <c r="T1770" s="97"/>
      <c r="U1770" s="97"/>
      <c r="V1770" s="96" t="str">
        <f>IF(INDEX(技能效果!AF:AF,MATCH(技能效果等级!B1770,技能效果!B:B,0))="","",INDEX(技能效果!AF:AF,MATCH(技能效果等级!B1770,技能效果!B:B,0)))</f>
        <v/>
      </c>
      <c r="W1770" s="95">
        <f t="shared" si="25"/>
        <v>168</v>
      </c>
      <c r="X1770" s="97"/>
      <c r="Y1770" s="97"/>
    </row>
    <row r="1771" spans="1:25" ht="16.5" x14ac:dyDescent="0.2">
      <c r="A1771" s="62">
        <v>1768</v>
      </c>
      <c r="B1771" s="95">
        <f>INDEX(技能效果!B:B,MATCH(技能效果等级!W1771,技能效果!AE:AE,0))</f>
        <v>130301102</v>
      </c>
      <c r="C1771" s="95" t="str">
        <f>INDEX(技能效果!C:C,MATCH(技能效果等级!B1771,技能效果!B:B,0))</f>
        <v>张飞基于目标已损失生命治疗</v>
      </c>
      <c r="D1771" s="96" t="s">
        <v>873</v>
      </c>
      <c r="E1771" s="95">
        <v>4</v>
      </c>
      <c r="F1771" s="95">
        <f>INDEX(技能效果!H:H,MATCH(技能效果等级!B1771,技能效果!B:B,0))</f>
        <v>2004</v>
      </c>
      <c r="G1771" s="95">
        <f>IF(INDEX(技能效果!K:K,MATCH(B1771,技能效果!B:B,0))=0,INDEX(技能效果!I:I,MATCH(技能效果等级!B1771,技能效果!B:B,0)),INDEX(技能效果!I:I,MATCH(技能效果等级!B1771,技能效果!B:B,0))*VLOOKUP(E1771,技能数值计算!$C$19:$D$28,2,FALSE))</f>
        <v>9.2999999999999999E-2</v>
      </c>
      <c r="H1771" s="95">
        <f>INDEX(技能效果!J:J,MATCH(技能效果等级!B1771,技能效果!B:B,0))</f>
        <v>0</v>
      </c>
      <c r="I1771" s="97"/>
      <c r="J1771" s="97"/>
      <c r="K1771" s="97"/>
      <c r="L1771" s="97"/>
      <c r="M1771" s="97"/>
      <c r="N1771" s="96" t="str">
        <f>IF(INDEX(技能效果!L:L,MATCH(技能效果等级!B1771,技能效果!B:B,0))="","",INDEX(技能效果!L:L,MATCH(技能效果等级!B1771,技能效果!B:B,0)))</f>
        <v/>
      </c>
      <c r="O1771" s="95">
        <f>IF(INDEX(技能效果!N:N,MATCH(B1771,技能效果!B:B,0))=0,INDEX(技能效果!M:M,MATCH(技能效果等级!B1771,技能效果!B:B,0)),INDEX(技能效果!M:M,MATCH(技能效果等级!B1771,技能效果!B:B,0))*VLOOKUP(E1771,技能数值计算!$C$19:$D$28,2,FALSE))</f>
        <v>0</v>
      </c>
      <c r="P1771" s="97"/>
      <c r="Q1771" s="97"/>
      <c r="R1771" s="95" t="str">
        <f>IF(INDEX(技能效果!O:O,MATCH(技能效果等级!B1771,技能效果!B:B,0))="","",INDEX(技能效果!O:O,MATCH(技能效果等级!B1771,技能效果!B:B,0)))</f>
        <v/>
      </c>
      <c r="S1771" s="97"/>
      <c r="T1771" s="97"/>
      <c r="U1771" s="97"/>
      <c r="V1771" s="96" t="str">
        <f>IF(INDEX(技能效果!AF:AF,MATCH(技能效果等级!B1771,技能效果!B:B,0))="","",INDEX(技能效果!AF:AF,MATCH(技能效果等级!B1771,技能效果!B:B,0)))</f>
        <v/>
      </c>
      <c r="W1771" s="95">
        <f t="shared" si="25"/>
        <v>168</v>
      </c>
      <c r="X1771" s="97"/>
      <c r="Y1771" s="97"/>
    </row>
    <row r="1772" spans="1:25" ht="16.5" x14ac:dyDescent="0.2">
      <c r="A1772" s="62">
        <v>1769</v>
      </c>
      <c r="B1772" s="95">
        <f>INDEX(技能效果!B:B,MATCH(技能效果等级!W1772,技能效果!AE:AE,0))</f>
        <v>130301102</v>
      </c>
      <c r="C1772" s="95" t="str">
        <f>INDEX(技能效果!C:C,MATCH(技能效果等级!B1772,技能效果!B:B,0))</f>
        <v>张飞基于目标已损失生命治疗</v>
      </c>
      <c r="D1772" s="96" t="s">
        <v>873</v>
      </c>
      <c r="E1772" s="95">
        <v>5</v>
      </c>
      <c r="F1772" s="95">
        <f>INDEX(技能效果!H:H,MATCH(技能效果等级!B1772,技能效果!B:B,0))</f>
        <v>2004</v>
      </c>
      <c r="G1772" s="95">
        <f>IF(INDEX(技能效果!K:K,MATCH(B1772,技能效果!B:B,0))=0,INDEX(技能效果!I:I,MATCH(技能效果等级!B1772,技能效果!B:B,0)),INDEX(技能效果!I:I,MATCH(技能效果等级!B1772,技能效果!B:B,0))*VLOOKUP(E1772,技能数值计算!$C$19:$D$28,2,FALSE))</f>
        <v>9.9000000000000005E-2</v>
      </c>
      <c r="H1772" s="95">
        <f>INDEX(技能效果!J:J,MATCH(技能效果等级!B1772,技能效果!B:B,0))</f>
        <v>0</v>
      </c>
      <c r="I1772" s="97"/>
      <c r="J1772" s="97"/>
      <c r="K1772" s="97"/>
      <c r="L1772" s="97"/>
      <c r="M1772" s="97"/>
      <c r="N1772" s="96" t="str">
        <f>IF(INDEX(技能效果!L:L,MATCH(技能效果等级!B1772,技能效果!B:B,0))="","",INDEX(技能效果!L:L,MATCH(技能效果等级!B1772,技能效果!B:B,0)))</f>
        <v/>
      </c>
      <c r="O1772" s="95">
        <f>IF(INDEX(技能效果!N:N,MATCH(B1772,技能效果!B:B,0))=0,INDEX(技能效果!M:M,MATCH(技能效果等级!B1772,技能效果!B:B,0)),INDEX(技能效果!M:M,MATCH(技能效果等级!B1772,技能效果!B:B,0))*VLOOKUP(E1772,技能数值计算!$C$19:$D$28,2,FALSE))</f>
        <v>0</v>
      </c>
      <c r="P1772" s="97"/>
      <c r="Q1772" s="97"/>
      <c r="R1772" s="95" t="str">
        <f>IF(INDEX(技能效果!O:O,MATCH(技能效果等级!B1772,技能效果!B:B,0))="","",INDEX(技能效果!O:O,MATCH(技能效果等级!B1772,技能效果!B:B,0)))</f>
        <v/>
      </c>
      <c r="S1772" s="97"/>
      <c r="T1772" s="97"/>
      <c r="U1772" s="97"/>
      <c r="V1772" s="96" t="str">
        <f>IF(INDEX(技能效果!AF:AF,MATCH(技能效果等级!B1772,技能效果!B:B,0))="","",INDEX(技能效果!AF:AF,MATCH(技能效果等级!B1772,技能效果!B:B,0)))</f>
        <v/>
      </c>
      <c r="W1772" s="95">
        <f t="shared" si="25"/>
        <v>168</v>
      </c>
      <c r="X1772" s="97"/>
      <c r="Y1772" s="97"/>
    </row>
    <row r="1773" spans="1:25" ht="16.5" x14ac:dyDescent="0.2">
      <c r="A1773" s="62">
        <v>1770</v>
      </c>
      <c r="B1773" s="95">
        <f>INDEX(技能效果!B:B,MATCH(技能效果等级!W1773,技能效果!AE:AE,0))</f>
        <v>130301102</v>
      </c>
      <c r="C1773" s="95" t="str">
        <f>INDEX(技能效果!C:C,MATCH(技能效果等级!B1773,技能效果!B:B,0))</f>
        <v>张飞基于目标已损失生命治疗</v>
      </c>
      <c r="D1773" s="96" t="s">
        <v>873</v>
      </c>
      <c r="E1773" s="95">
        <v>6</v>
      </c>
      <c r="F1773" s="95">
        <f>INDEX(技能效果!H:H,MATCH(技能效果等级!B1773,技能效果!B:B,0))</f>
        <v>2004</v>
      </c>
      <c r="G1773" s="95">
        <f>IF(INDEX(技能效果!K:K,MATCH(B1773,技能效果!B:B,0))=0,INDEX(技能效果!I:I,MATCH(技能效果等级!B1773,技能效果!B:B,0)),INDEX(技能效果!I:I,MATCH(技能效果等级!B1773,技能效果!B:B,0))*VLOOKUP(E1773,技能数值计算!$C$19:$D$28,2,FALSE))</f>
        <v>0.108</v>
      </c>
      <c r="H1773" s="95">
        <f>INDEX(技能效果!J:J,MATCH(技能效果等级!B1773,技能效果!B:B,0))</f>
        <v>0</v>
      </c>
      <c r="I1773" s="97"/>
      <c r="J1773" s="97"/>
      <c r="K1773" s="97"/>
      <c r="L1773" s="97"/>
      <c r="M1773" s="97"/>
      <c r="N1773" s="96" t="str">
        <f>IF(INDEX(技能效果!L:L,MATCH(技能效果等级!B1773,技能效果!B:B,0))="","",INDEX(技能效果!L:L,MATCH(技能效果等级!B1773,技能效果!B:B,0)))</f>
        <v/>
      </c>
      <c r="O1773" s="95">
        <f>IF(INDEX(技能效果!N:N,MATCH(B1773,技能效果!B:B,0))=0,INDEX(技能效果!M:M,MATCH(技能效果等级!B1773,技能效果!B:B,0)),INDEX(技能效果!M:M,MATCH(技能效果等级!B1773,技能效果!B:B,0))*VLOOKUP(E1773,技能数值计算!$C$19:$D$28,2,FALSE))</f>
        <v>0</v>
      </c>
      <c r="P1773" s="97"/>
      <c r="Q1773" s="97"/>
      <c r="R1773" s="95" t="str">
        <f>IF(INDEX(技能效果!O:O,MATCH(技能效果等级!B1773,技能效果!B:B,0))="","",INDEX(技能效果!O:O,MATCH(技能效果等级!B1773,技能效果!B:B,0)))</f>
        <v/>
      </c>
      <c r="S1773" s="97"/>
      <c r="T1773" s="97"/>
      <c r="U1773" s="97"/>
      <c r="V1773" s="96" t="str">
        <f>IF(INDEX(技能效果!AF:AF,MATCH(技能效果等级!B1773,技能效果!B:B,0))="","",INDEX(技能效果!AF:AF,MATCH(技能效果等级!B1773,技能效果!B:B,0)))</f>
        <v/>
      </c>
      <c r="W1773" s="95">
        <f t="shared" ref="W1773:W1836" si="26">W1763+1</f>
        <v>168</v>
      </c>
      <c r="X1773" s="97"/>
      <c r="Y1773" s="97"/>
    </row>
    <row r="1774" spans="1:25" ht="16.5" x14ac:dyDescent="0.2">
      <c r="A1774" s="62">
        <v>1771</v>
      </c>
      <c r="B1774" s="95">
        <f>INDEX(技能效果!B:B,MATCH(技能效果等级!W1774,技能效果!AE:AE,0))</f>
        <v>130301102</v>
      </c>
      <c r="C1774" s="95" t="str">
        <f>INDEX(技能效果!C:C,MATCH(技能效果等级!B1774,技能效果!B:B,0))</f>
        <v>张飞基于目标已损失生命治疗</v>
      </c>
      <c r="D1774" s="96" t="s">
        <v>873</v>
      </c>
      <c r="E1774" s="95">
        <v>7</v>
      </c>
      <c r="F1774" s="95">
        <f>INDEX(技能效果!H:H,MATCH(技能效果等级!B1774,技能效果!B:B,0))</f>
        <v>2004</v>
      </c>
      <c r="G1774" s="95">
        <f>IF(INDEX(技能效果!K:K,MATCH(B1774,技能效果!B:B,0))=0,INDEX(技能效果!I:I,MATCH(技能效果等级!B1774,技能效果!B:B,0)),INDEX(技能效果!I:I,MATCH(技能效果等级!B1774,技能效果!B:B,0))*VLOOKUP(E1774,技能数值计算!$C$19:$D$28,2,FALSE))</f>
        <v>0.11699999999999999</v>
      </c>
      <c r="H1774" s="95">
        <f>INDEX(技能效果!J:J,MATCH(技能效果等级!B1774,技能效果!B:B,0))</f>
        <v>0</v>
      </c>
      <c r="I1774" s="97"/>
      <c r="J1774" s="97"/>
      <c r="K1774" s="97"/>
      <c r="L1774" s="97"/>
      <c r="M1774" s="97"/>
      <c r="N1774" s="96" t="str">
        <f>IF(INDEX(技能效果!L:L,MATCH(技能效果等级!B1774,技能效果!B:B,0))="","",INDEX(技能效果!L:L,MATCH(技能效果等级!B1774,技能效果!B:B,0)))</f>
        <v/>
      </c>
      <c r="O1774" s="95">
        <f>IF(INDEX(技能效果!N:N,MATCH(B1774,技能效果!B:B,0))=0,INDEX(技能效果!M:M,MATCH(技能效果等级!B1774,技能效果!B:B,0)),INDEX(技能效果!M:M,MATCH(技能效果等级!B1774,技能效果!B:B,0))*VLOOKUP(E1774,技能数值计算!$C$19:$D$28,2,FALSE))</f>
        <v>0</v>
      </c>
      <c r="P1774" s="97"/>
      <c r="Q1774" s="97"/>
      <c r="R1774" s="95" t="str">
        <f>IF(INDEX(技能效果!O:O,MATCH(技能效果等级!B1774,技能效果!B:B,0))="","",INDEX(技能效果!O:O,MATCH(技能效果等级!B1774,技能效果!B:B,0)))</f>
        <v/>
      </c>
      <c r="S1774" s="97"/>
      <c r="T1774" s="97"/>
      <c r="U1774" s="97"/>
      <c r="V1774" s="96" t="str">
        <f>IF(INDEX(技能效果!AF:AF,MATCH(技能效果等级!B1774,技能效果!B:B,0))="","",INDEX(技能效果!AF:AF,MATCH(技能效果等级!B1774,技能效果!B:B,0)))</f>
        <v/>
      </c>
      <c r="W1774" s="95">
        <f t="shared" si="26"/>
        <v>168</v>
      </c>
      <c r="X1774" s="97"/>
      <c r="Y1774" s="97"/>
    </row>
    <row r="1775" spans="1:25" ht="16.5" x14ac:dyDescent="0.2">
      <c r="A1775" s="62">
        <v>1772</v>
      </c>
      <c r="B1775" s="95">
        <f>INDEX(技能效果!B:B,MATCH(技能效果等级!W1775,技能效果!AE:AE,0))</f>
        <v>130301102</v>
      </c>
      <c r="C1775" s="95" t="str">
        <f>INDEX(技能效果!C:C,MATCH(技能效果等级!B1775,技能效果!B:B,0))</f>
        <v>张飞基于目标已损失生命治疗</v>
      </c>
      <c r="D1775" s="96" t="s">
        <v>873</v>
      </c>
      <c r="E1775" s="95">
        <v>8</v>
      </c>
      <c r="F1775" s="95">
        <f>INDEX(技能效果!H:H,MATCH(技能效果等级!B1775,技能效果!B:B,0))</f>
        <v>2004</v>
      </c>
      <c r="G1775" s="95">
        <f>IF(INDEX(技能效果!K:K,MATCH(B1775,技能效果!B:B,0))=0,INDEX(技能效果!I:I,MATCH(技能效果等级!B1775,技能效果!B:B,0)),INDEX(技能效果!I:I,MATCH(技能效果等级!B1775,技能效果!B:B,0))*VLOOKUP(E1775,技能数值计算!$C$19:$D$28,2,FALSE))</f>
        <v>0.126</v>
      </c>
      <c r="H1775" s="95">
        <f>INDEX(技能效果!J:J,MATCH(技能效果等级!B1775,技能效果!B:B,0))</f>
        <v>0</v>
      </c>
      <c r="I1775" s="97"/>
      <c r="J1775" s="97"/>
      <c r="K1775" s="97"/>
      <c r="L1775" s="97"/>
      <c r="M1775" s="97"/>
      <c r="N1775" s="96" t="str">
        <f>IF(INDEX(技能效果!L:L,MATCH(技能效果等级!B1775,技能效果!B:B,0))="","",INDEX(技能效果!L:L,MATCH(技能效果等级!B1775,技能效果!B:B,0)))</f>
        <v/>
      </c>
      <c r="O1775" s="95">
        <f>IF(INDEX(技能效果!N:N,MATCH(B1775,技能效果!B:B,0))=0,INDEX(技能效果!M:M,MATCH(技能效果等级!B1775,技能效果!B:B,0)),INDEX(技能效果!M:M,MATCH(技能效果等级!B1775,技能效果!B:B,0))*VLOOKUP(E1775,技能数值计算!$C$19:$D$28,2,FALSE))</f>
        <v>0</v>
      </c>
      <c r="P1775" s="97"/>
      <c r="Q1775" s="97"/>
      <c r="R1775" s="95" t="str">
        <f>IF(INDEX(技能效果!O:O,MATCH(技能效果等级!B1775,技能效果!B:B,0))="","",INDEX(技能效果!O:O,MATCH(技能效果等级!B1775,技能效果!B:B,0)))</f>
        <v/>
      </c>
      <c r="S1775" s="97"/>
      <c r="T1775" s="97"/>
      <c r="U1775" s="97"/>
      <c r="V1775" s="96" t="str">
        <f>IF(INDEX(技能效果!AF:AF,MATCH(技能效果等级!B1775,技能效果!B:B,0))="","",INDEX(技能效果!AF:AF,MATCH(技能效果等级!B1775,技能效果!B:B,0)))</f>
        <v/>
      </c>
      <c r="W1775" s="95">
        <f t="shared" si="26"/>
        <v>168</v>
      </c>
      <c r="X1775" s="97"/>
      <c r="Y1775" s="97"/>
    </row>
    <row r="1776" spans="1:25" ht="16.5" x14ac:dyDescent="0.2">
      <c r="A1776" s="62">
        <v>1773</v>
      </c>
      <c r="B1776" s="95">
        <f>INDEX(技能效果!B:B,MATCH(技能效果等级!W1776,技能效果!AE:AE,0))</f>
        <v>130301102</v>
      </c>
      <c r="C1776" s="95" t="str">
        <f>INDEX(技能效果!C:C,MATCH(技能效果等级!B1776,技能效果!B:B,0))</f>
        <v>张飞基于目标已损失生命治疗</v>
      </c>
      <c r="D1776" s="96" t="s">
        <v>873</v>
      </c>
      <c r="E1776" s="95">
        <v>9</v>
      </c>
      <c r="F1776" s="95">
        <f>INDEX(技能效果!H:H,MATCH(技能效果等级!B1776,技能效果!B:B,0))</f>
        <v>2004</v>
      </c>
      <c r="G1776" s="95">
        <f>IF(INDEX(技能效果!K:K,MATCH(B1776,技能效果!B:B,0))=0,INDEX(技能效果!I:I,MATCH(技能效果等级!B1776,技能效果!B:B,0)),INDEX(技能效果!I:I,MATCH(技能效果等级!B1776,技能效果!B:B,0))*VLOOKUP(E1776,技能数值计算!$C$19:$D$28,2,FALSE))</f>
        <v>0.13800000000000001</v>
      </c>
      <c r="H1776" s="95">
        <f>INDEX(技能效果!J:J,MATCH(技能效果等级!B1776,技能效果!B:B,0))</f>
        <v>0</v>
      </c>
      <c r="I1776" s="97"/>
      <c r="J1776" s="97"/>
      <c r="K1776" s="97"/>
      <c r="L1776" s="97"/>
      <c r="M1776" s="97"/>
      <c r="N1776" s="96" t="str">
        <f>IF(INDEX(技能效果!L:L,MATCH(技能效果等级!B1776,技能效果!B:B,0))="","",INDEX(技能效果!L:L,MATCH(技能效果等级!B1776,技能效果!B:B,0)))</f>
        <v/>
      </c>
      <c r="O1776" s="95">
        <f>IF(INDEX(技能效果!N:N,MATCH(B1776,技能效果!B:B,0))=0,INDEX(技能效果!M:M,MATCH(技能效果等级!B1776,技能效果!B:B,0)),INDEX(技能效果!M:M,MATCH(技能效果等级!B1776,技能效果!B:B,0))*VLOOKUP(E1776,技能数值计算!$C$19:$D$28,2,FALSE))</f>
        <v>0</v>
      </c>
      <c r="P1776" s="97"/>
      <c r="Q1776" s="97"/>
      <c r="R1776" s="95" t="str">
        <f>IF(INDEX(技能效果!O:O,MATCH(技能效果等级!B1776,技能效果!B:B,0))="","",INDEX(技能效果!O:O,MATCH(技能效果等级!B1776,技能效果!B:B,0)))</f>
        <v/>
      </c>
      <c r="S1776" s="97"/>
      <c r="T1776" s="97"/>
      <c r="U1776" s="97"/>
      <c r="V1776" s="96" t="str">
        <f>IF(INDEX(技能效果!AF:AF,MATCH(技能效果等级!B1776,技能效果!B:B,0))="","",INDEX(技能效果!AF:AF,MATCH(技能效果等级!B1776,技能效果!B:B,0)))</f>
        <v/>
      </c>
      <c r="W1776" s="95">
        <f t="shared" si="26"/>
        <v>168</v>
      </c>
      <c r="X1776" s="97"/>
      <c r="Y1776" s="97"/>
    </row>
    <row r="1777" spans="1:25" ht="16.5" x14ac:dyDescent="0.2">
      <c r="A1777" s="62">
        <v>1774</v>
      </c>
      <c r="B1777" s="95">
        <f>INDEX(技能效果!B:B,MATCH(技能效果等级!W1777,技能效果!AE:AE,0))</f>
        <v>130301102</v>
      </c>
      <c r="C1777" s="95" t="str">
        <f>INDEX(技能效果!C:C,MATCH(技能效果等级!B1777,技能效果!B:B,0))</f>
        <v>张飞基于目标已损失生命治疗</v>
      </c>
      <c r="D1777" s="96" t="s">
        <v>873</v>
      </c>
      <c r="E1777" s="95">
        <v>10</v>
      </c>
      <c r="F1777" s="95">
        <f>INDEX(技能效果!H:H,MATCH(技能效果等级!B1777,技能效果!B:B,0))</f>
        <v>2004</v>
      </c>
      <c r="G1777" s="95">
        <f>IF(INDEX(技能效果!K:K,MATCH(B1777,技能效果!B:B,0))=0,INDEX(技能效果!I:I,MATCH(技能效果等级!B1777,技能效果!B:B,0)),INDEX(技能效果!I:I,MATCH(技能效果等级!B1777,技能效果!B:B,0))*VLOOKUP(E1777,技能数值计算!$C$19:$D$28,2,FALSE))</f>
        <v>0.15</v>
      </c>
      <c r="H1777" s="95">
        <f>INDEX(技能效果!J:J,MATCH(技能效果等级!B1777,技能效果!B:B,0))</f>
        <v>0</v>
      </c>
      <c r="I1777" s="97"/>
      <c r="J1777" s="97"/>
      <c r="K1777" s="97"/>
      <c r="L1777" s="97"/>
      <c r="M1777" s="97"/>
      <c r="N1777" s="96" t="str">
        <f>IF(INDEX(技能效果!L:L,MATCH(技能效果等级!B1777,技能效果!B:B,0))="","",INDEX(技能效果!L:L,MATCH(技能效果等级!B1777,技能效果!B:B,0)))</f>
        <v/>
      </c>
      <c r="O1777" s="95">
        <f>IF(INDEX(技能效果!N:N,MATCH(B1777,技能效果!B:B,0))=0,INDEX(技能效果!M:M,MATCH(技能效果等级!B1777,技能效果!B:B,0)),INDEX(技能效果!M:M,MATCH(技能效果等级!B1777,技能效果!B:B,0))*VLOOKUP(E1777,技能数值计算!$C$19:$D$28,2,FALSE))</f>
        <v>0</v>
      </c>
      <c r="P1777" s="97"/>
      <c r="Q1777" s="97"/>
      <c r="R1777" s="95" t="str">
        <f>IF(INDEX(技能效果!O:O,MATCH(技能效果等级!B1777,技能效果!B:B,0))="","",INDEX(技能效果!O:O,MATCH(技能效果等级!B1777,技能效果!B:B,0)))</f>
        <v/>
      </c>
      <c r="S1777" s="97"/>
      <c r="T1777" s="97"/>
      <c r="U1777" s="97"/>
      <c r="V1777" s="96" t="str">
        <f>IF(INDEX(技能效果!AF:AF,MATCH(技能效果等级!B1777,技能效果!B:B,0))="","",INDEX(技能效果!AF:AF,MATCH(技能效果等级!B1777,技能效果!B:B,0)))</f>
        <v/>
      </c>
      <c r="W1777" s="95">
        <f t="shared" si="26"/>
        <v>168</v>
      </c>
      <c r="X1777" s="97"/>
      <c r="Y1777" s="97"/>
    </row>
    <row r="1778" spans="1:25" ht="16.5" x14ac:dyDescent="0.2">
      <c r="A1778" s="62">
        <v>1775</v>
      </c>
      <c r="B1778" s="95">
        <f>INDEX(技能效果!B:B,MATCH(技能效果等级!W1778,技能效果!AE:AE,0))</f>
        <v>130301101</v>
      </c>
      <c r="C1778" s="95" t="str">
        <f>INDEX(技能效果!C:C,MATCH(技能效果等级!B1778,技能效果!B:B,0))</f>
        <v>张飞使目标进入避难</v>
      </c>
      <c r="D1778" s="96" t="s">
        <v>873</v>
      </c>
      <c r="E1778" s="95">
        <v>1</v>
      </c>
      <c r="F1778" s="95">
        <f>INDEX(技能效果!H:H,MATCH(技能效果等级!B1778,技能效果!B:B,0))</f>
        <v>4038</v>
      </c>
      <c r="G1778" s="95">
        <f>IF(INDEX(技能效果!K:K,MATCH(B1778,技能效果!B:B,0))=0,INDEX(技能效果!I:I,MATCH(技能效果等级!B1778,技能效果!B:B,0)),INDEX(技能效果!I:I,MATCH(技能效果等级!B1778,技能效果!B:B,0))*VLOOKUP(E1778,技能数值计算!$C$19:$D$28,2,FALSE))</f>
        <v>0</v>
      </c>
      <c r="H1778" s="95">
        <f>INDEX(技能效果!J:J,MATCH(技能效果等级!B1778,技能效果!B:B,0))</f>
        <v>0</v>
      </c>
      <c r="I1778" s="97"/>
      <c r="J1778" s="97"/>
      <c r="K1778" s="97"/>
      <c r="L1778" s="97"/>
      <c r="M1778" s="97"/>
      <c r="N1778" s="96" t="str">
        <f>IF(INDEX(技能效果!L:L,MATCH(技能效果等级!B1778,技能效果!B:B,0))="","",INDEX(技能效果!L:L,MATCH(技能效果等级!B1778,技能效果!B:B,0)))</f>
        <v/>
      </c>
      <c r="O1778" s="95">
        <f>IF(INDEX(技能效果!N:N,MATCH(B1778,技能效果!B:B,0))=0,INDEX(技能效果!M:M,MATCH(技能效果等级!B1778,技能效果!B:B,0)),INDEX(技能效果!M:M,MATCH(技能效果等级!B1778,技能效果!B:B,0))*VLOOKUP(E1778,技能数值计算!$C$19:$D$28,2,FALSE))</f>
        <v>0</v>
      </c>
      <c r="P1778" s="97"/>
      <c r="Q1778" s="97"/>
      <c r="R1778" s="95" t="str">
        <f>IF(INDEX(技能效果!O:O,MATCH(技能效果等级!B1778,技能效果!B:B,0))="","",INDEX(技能效果!O:O,MATCH(技能效果等级!B1778,技能效果!B:B,0)))</f>
        <v/>
      </c>
      <c r="S1778" s="97"/>
      <c r="T1778" s="97"/>
      <c r="U1778" s="97"/>
      <c r="V1778" s="96" t="str">
        <f>IF(INDEX(技能效果!AF:AF,MATCH(技能效果等级!B1778,技能效果!B:B,0))="","",INDEX(技能效果!AF:AF,MATCH(技能效果等级!B1778,技能效果!B:B,0)))</f>
        <v/>
      </c>
      <c r="W1778" s="95">
        <f t="shared" si="26"/>
        <v>169</v>
      </c>
      <c r="X1778" s="97"/>
      <c r="Y1778" s="97"/>
    </row>
    <row r="1779" spans="1:25" ht="16.5" x14ac:dyDescent="0.2">
      <c r="A1779" s="62">
        <v>1776</v>
      </c>
      <c r="B1779" s="95">
        <f>INDEX(技能效果!B:B,MATCH(技能效果等级!W1779,技能效果!AE:AE,0))</f>
        <v>130301101</v>
      </c>
      <c r="C1779" s="95" t="str">
        <f>INDEX(技能效果!C:C,MATCH(技能效果等级!B1779,技能效果!B:B,0))</f>
        <v>张飞使目标进入避难</v>
      </c>
      <c r="D1779" s="96" t="s">
        <v>873</v>
      </c>
      <c r="E1779" s="95">
        <v>2</v>
      </c>
      <c r="F1779" s="95">
        <f>INDEX(技能效果!H:H,MATCH(技能效果等级!B1779,技能效果!B:B,0))</f>
        <v>4038</v>
      </c>
      <c r="G1779" s="95">
        <f>IF(INDEX(技能效果!K:K,MATCH(B1779,技能效果!B:B,0))=0,INDEX(技能效果!I:I,MATCH(技能效果等级!B1779,技能效果!B:B,0)),INDEX(技能效果!I:I,MATCH(技能效果等级!B1779,技能效果!B:B,0))*VLOOKUP(E1779,技能数值计算!$C$19:$D$28,2,FALSE))</f>
        <v>0</v>
      </c>
      <c r="H1779" s="95">
        <f>INDEX(技能效果!J:J,MATCH(技能效果等级!B1779,技能效果!B:B,0))</f>
        <v>0</v>
      </c>
      <c r="I1779" s="97"/>
      <c r="J1779" s="97"/>
      <c r="K1779" s="97"/>
      <c r="L1779" s="97"/>
      <c r="M1779" s="97"/>
      <c r="N1779" s="96" t="str">
        <f>IF(INDEX(技能效果!L:L,MATCH(技能效果等级!B1779,技能效果!B:B,0))="","",INDEX(技能效果!L:L,MATCH(技能效果等级!B1779,技能效果!B:B,0)))</f>
        <v/>
      </c>
      <c r="O1779" s="95">
        <f>IF(INDEX(技能效果!N:N,MATCH(B1779,技能效果!B:B,0))=0,INDEX(技能效果!M:M,MATCH(技能效果等级!B1779,技能效果!B:B,0)),INDEX(技能效果!M:M,MATCH(技能效果等级!B1779,技能效果!B:B,0))*VLOOKUP(E1779,技能数值计算!$C$19:$D$28,2,FALSE))</f>
        <v>0</v>
      </c>
      <c r="P1779" s="97"/>
      <c r="Q1779" s="97"/>
      <c r="R1779" s="95" t="str">
        <f>IF(INDEX(技能效果!O:O,MATCH(技能效果等级!B1779,技能效果!B:B,0))="","",INDEX(技能效果!O:O,MATCH(技能效果等级!B1779,技能效果!B:B,0)))</f>
        <v/>
      </c>
      <c r="S1779" s="97"/>
      <c r="T1779" s="97"/>
      <c r="U1779" s="97"/>
      <c r="V1779" s="96" t="str">
        <f>IF(INDEX(技能效果!AF:AF,MATCH(技能效果等级!B1779,技能效果!B:B,0))="","",INDEX(技能效果!AF:AF,MATCH(技能效果等级!B1779,技能效果!B:B,0)))</f>
        <v/>
      </c>
      <c r="W1779" s="95">
        <f t="shared" si="26"/>
        <v>169</v>
      </c>
      <c r="X1779" s="97"/>
      <c r="Y1779" s="97"/>
    </row>
    <row r="1780" spans="1:25" ht="16.5" x14ac:dyDescent="0.2">
      <c r="A1780" s="62">
        <v>1777</v>
      </c>
      <c r="B1780" s="95">
        <f>INDEX(技能效果!B:B,MATCH(技能效果等级!W1780,技能效果!AE:AE,0))</f>
        <v>130301101</v>
      </c>
      <c r="C1780" s="95" t="str">
        <f>INDEX(技能效果!C:C,MATCH(技能效果等级!B1780,技能效果!B:B,0))</f>
        <v>张飞使目标进入避难</v>
      </c>
      <c r="D1780" s="96" t="s">
        <v>873</v>
      </c>
      <c r="E1780" s="95">
        <v>3</v>
      </c>
      <c r="F1780" s="95">
        <f>INDEX(技能效果!H:H,MATCH(技能效果等级!B1780,技能效果!B:B,0))</f>
        <v>4038</v>
      </c>
      <c r="G1780" s="95">
        <f>IF(INDEX(技能效果!K:K,MATCH(B1780,技能效果!B:B,0))=0,INDEX(技能效果!I:I,MATCH(技能效果等级!B1780,技能效果!B:B,0)),INDEX(技能效果!I:I,MATCH(技能效果等级!B1780,技能效果!B:B,0))*VLOOKUP(E1780,技能数值计算!$C$19:$D$28,2,FALSE))</f>
        <v>0</v>
      </c>
      <c r="H1780" s="95">
        <f>INDEX(技能效果!J:J,MATCH(技能效果等级!B1780,技能效果!B:B,0))</f>
        <v>0</v>
      </c>
      <c r="I1780" s="97"/>
      <c r="J1780" s="97"/>
      <c r="K1780" s="97"/>
      <c r="L1780" s="97"/>
      <c r="M1780" s="97"/>
      <c r="N1780" s="96" t="str">
        <f>IF(INDEX(技能效果!L:L,MATCH(技能效果等级!B1780,技能效果!B:B,0))="","",INDEX(技能效果!L:L,MATCH(技能效果等级!B1780,技能效果!B:B,0)))</f>
        <v/>
      </c>
      <c r="O1780" s="95">
        <f>IF(INDEX(技能效果!N:N,MATCH(B1780,技能效果!B:B,0))=0,INDEX(技能效果!M:M,MATCH(技能效果等级!B1780,技能效果!B:B,0)),INDEX(技能效果!M:M,MATCH(技能效果等级!B1780,技能效果!B:B,0))*VLOOKUP(E1780,技能数值计算!$C$19:$D$28,2,FALSE))</f>
        <v>0</v>
      </c>
      <c r="P1780" s="97"/>
      <c r="Q1780" s="97"/>
      <c r="R1780" s="95" t="str">
        <f>IF(INDEX(技能效果!O:O,MATCH(技能效果等级!B1780,技能效果!B:B,0))="","",INDEX(技能效果!O:O,MATCH(技能效果等级!B1780,技能效果!B:B,0)))</f>
        <v/>
      </c>
      <c r="S1780" s="97"/>
      <c r="T1780" s="97"/>
      <c r="U1780" s="97"/>
      <c r="V1780" s="96" t="str">
        <f>IF(INDEX(技能效果!AF:AF,MATCH(技能效果等级!B1780,技能效果!B:B,0))="","",INDEX(技能效果!AF:AF,MATCH(技能效果等级!B1780,技能效果!B:B,0)))</f>
        <v/>
      </c>
      <c r="W1780" s="95">
        <f t="shared" si="26"/>
        <v>169</v>
      </c>
      <c r="X1780" s="97"/>
      <c r="Y1780" s="97"/>
    </row>
    <row r="1781" spans="1:25" ht="16.5" x14ac:dyDescent="0.2">
      <c r="A1781" s="62">
        <v>1778</v>
      </c>
      <c r="B1781" s="95">
        <f>INDEX(技能效果!B:B,MATCH(技能效果等级!W1781,技能效果!AE:AE,0))</f>
        <v>130301101</v>
      </c>
      <c r="C1781" s="95" t="str">
        <f>INDEX(技能效果!C:C,MATCH(技能效果等级!B1781,技能效果!B:B,0))</f>
        <v>张飞使目标进入避难</v>
      </c>
      <c r="D1781" s="96" t="s">
        <v>873</v>
      </c>
      <c r="E1781" s="95">
        <v>4</v>
      </c>
      <c r="F1781" s="95">
        <f>INDEX(技能效果!H:H,MATCH(技能效果等级!B1781,技能效果!B:B,0))</f>
        <v>4038</v>
      </c>
      <c r="G1781" s="95">
        <f>IF(INDEX(技能效果!K:K,MATCH(B1781,技能效果!B:B,0))=0,INDEX(技能效果!I:I,MATCH(技能效果等级!B1781,技能效果!B:B,0)),INDEX(技能效果!I:I,MATCH(技能效果等级!B1781,技能效果!B:B,0))*VLOOKUP(E1781,技能数值计算!$C$19:$D$28,2,FALSE))</f>
        <v>0</v>
      </c>
      <c r="H1781" s="95">
        <f>INDEX(技能效果!J:J,MATCH(技能效果等级!B1781,技能效果!B:B,0))</f>
        <v>0</v>
      </c>
      <c r="I1781" s="97"/>
      <c r="J1781" s="97"/>
      <c r="K1781" s="97"/>
      <c r="L1781" s="97"/>
      <c r="M1781" s="97"/>
      <c r="N1781" s="96" t="str">
        <f>IF(INDEX(技能效果!L:L,MATCH(技能效果等级!B1781,技能效果!B:B,0))="","",INDEX(技能效果!L:L,MATCH(技能效果等级!B1781,技能效果!B:B,0)))</f>
        <v/>
      </c>
      <c r="O1781" s="95">
        <f>IF(INDEX(技能效果!N:N,MATCH(B1781,技能效果!B:B,0))=0,INDEX(技能效果!M:M,MATCH(技能效果等级!B1781,技能效果!B:B,0)),INDEX(技能效果!M:M,MATCH(技能效果等级!B1781,技能效果!B:B,0))*VLOOKUP(E1781,技能数值计算!$C$19:$D$28,2,FALSE))</f>
        <v>0</v>
      </c>
      <c r="P1781" s="97"/>
      <c r="Q1781" s="97"/>
      <c r="R1781" s="95" t="str">
        <f>IF(INDEX(技能效果!O:O,MATCH(技能效果等级!B1781,技能效果!B:B,0))="","",INDEX(技能效果!O:O,MATCH(技能效果等级!B1781,技能效果!B:B,0)))</f>
        <v/>
      </c>
      <c r="S1781" s="97"/>
      <c r="T1781" s="97"/>
      <c r="U1781" s="97"/>
      <c r="V1781" s="96" t="str">
        <f>IF(INDEX(技能效果!AF:AF,MATCH(技能效果等级!B1781,技能效果!B:B,0))="","",INDEX(技能效果!AF:AF,MATCH(技能效果等级!B1781,技能效果!B:B,0)))</f>
        <v/>
      </c>
      <c r="W1781" s="95">
        <f t="shared" si="26"/>
        <v>169</v>
      </c>
      <c r="X1781" s="97"/>
      <c r="Y1781" s="97"/>
    </row>
    <row r="1782" spans="1:25" ht="16.5" x14ac:dyDescent="0.2">
      <c r="A1782" s="62">
        <v>1779</v>
      </c>
      <c r="B1782" s="95">
        <f>INDEX(技能效果!B:B,MATCH(技能效果等级!W1782,技能效果!AE:AE,0))</f>
        <v>130301101</v>
      </c>
      <c r="C1782" s="95" t="str">
        <f>INDEX(技能效果!C:C,MATCH(技能效果等级!B1782,技能效果!B:B,0))</f>
        <v>张飞使目标进入避难</v>
      </c>
      <c r="D1782" s="96" t="s">
        <v>873</v>
      </c>
      <c r="E1782" s="95">
        <v>5</v>
      </c>
      <c r="F1782" s="95">
        <f>INDEX(技能效果!H:H,MATCH(技能效果等级!B1782,技能效果!B:B,0))</f>
        <v>4038</v>
      </c>
      <c r="G1782" s="95">
        <f>IF(INDEX(技能效果!K:K,MATCH(B1782,技能效果!B:B,0))=0,INDEX(技能效果!I:I,MATCH(技能效果等级!B1782,技能效果!B:B,0)),INDEX(技能效果!I:I,MATCH(技能效果等级!B1782,技能效果!B:B,0))*VLOOKUP(E1782,技能数值计算!$C$19:$D$28,2,FALSE))</f>
        <v>0</v>
      </c>
      <c r="H1782" s="95">
        <f>INDEX(技能效果!J:J,MATCH(技能效果等级!B1782,技能效果!B:B,0))</f>
        <v>0</v>
      </c>
      <c r="I1782" s="97"/>
      <c r="J1782" s="97"/>
      <c r="K1782" s="97"/>
      <c r="L1782" s="97"/>
      <c r="M1782" s="97"/>
      <c r="N1782" s="96" t="str">
        <f>IF(INDEX(技能效果!L:L,MATCH(技能效果等级!B1782,技能效果!B:B,0))="","",INDEX(技能效果!L:L,MATCH(技能效果等级!B1782,技能效果!B:B,0)))</f>
        <v/>
      </c>
      <c r="O1782" s="95">
        <f>IF(INDEX(技能效果!N:N,MATCH(B1782,技能效果!B:B,0))=0,INDEX(技能效果!M:M,MATCH(技能效果等级!B1782,技能效果!B:B,0)),INDEX(技能效果!M:M,MATCH(技能效果等级!B1782,技能效果!B:B,0))*VLOOKUP(E1782,技能数值计算!$C$19:$D$28,2,FALSE))</f>
        <v>0</v>
      </c>
      <c r="P1782" s="97"/>
      <c r="Q1782" s="97"/>
      <c r="R1782" s="95" t="str">
        <f>IF(INDEX(技能效果!O:O,MATCH(技能效果等级!B1782,技能效果!B:B,0))="","",INDEX(技能效果!O:O,MATCH(技能效果等级!B1782,技能效果!B:B,0)))</f>
        <v/>
      </c>
      <c r="S1782" s="97"/>
      <c r="T1782" s="97"/>
      <c r="U1782" s="97"/>
      <c r="V1782" s="96" t="str">
        <f>IF(INDEX(技能效果!AF:AF,MATCH(技能效果等级!B1782,技能效果!B:B,0))="","",INDEX(技能效果!AF:AF,MATCH(技能效果等级!B1782,技能效果!B:B,0)))</f>
        <v/>
      </c>
      <c r="W1782" s="95">
        <f t="shared" si="26"/>
        <v>169</v>
      </c>
      <c r="X1782" s="97"/>
      <c r="Y1782" s="97"/>
    </row>
    <row r="1783" spans="1:25" ht="16.5" x14ac:dyDescent="0.2">
      <c r="A1783" s="62">
        <v>1780</v>
      </c>
      <c r="B1783" s="95">
        <f>INDEX(技能效果!B:B,MATCH(技能效果等级!W1783,技能效果!AE:AE,0))</f>
        <v>130301101</v>
      </c>
      <c r="C1783" s="95" t="str">
        <f>INDEX(技能效果!C:C,MATCH(技能效果等级!B1783,技能效果!B:B,0))</f>
        <v>张飞使目标进入避难</v>
      </c>
      <c r="D1783" s="96" t="s">
        <v>873</v>
      </c>
      <c r="E1783" s="95">
        <v>6</v>
      </c>
      <c r="F1783" s="95">
        <f>INDEX(技能效果!H:H,MATCH(技能效果等级!B1783,技能效果!B:B,0))</f>
        <v>4038</v>
      </c>
      <c r="G1783" s="95">
        <f>IF(INDEX(技能效果!K:K,MATCH(B1783,技能效果!B:B,0))=0,INDEX(技能效果!I:I,MATCH(技能效果等级!B1783,技能效果!B:B,0)),INDEX(技能效果!I:I,MATCH(技能效果等级!B1783,技能效果!B:B,0))*VLOOKUP(E1783,技能数值计算!$C$19:$D$28,2,FALSE))</f>
        <v>0</v>
      </c>
      <c r="H1783" s="95">
        <f>INDEX(技能效果!J:J,MATCH(技能效果等级!B1783,技能效果!B:B,0))</f>
        <v>0</v>
      </c>
      <c r="I1783" s="97"/>
      <c r="J1783" s="97"/>
      <c r="K1783" s="97"/>
      <c r="L1783" s="97"/>
      <c r="M1783" s="97"/>
      <c r="N1783" s="96" t="str">
        <f>IF(INDEX(技能效果!L:L,MATCH(技能效果等级!B1783,技能效果!B:B,0))="","",INDEX(技能效果!L:L,MATCH(技能效果等级!B1783,技能效果!B:B,0)))</f>
        <v/>
      </c>
      <c r="O1783" s="95">
        <f>IF(INDEX(技能效果!N:N,MATCH(B1783,技能效果!B:B,0))=0,INDEX(技能效果!M:M,MATCH(技能效果等级!B1783,技能效果!B:B,0)),INDEX(技能效果!M:M,MATCH(技能效果等级!B1783,技能效果!B:B,0))*VLOOKUP(E1783,技能数值计算!$C$19:$D$28,2,FALSE))</f>
        <v>0</v>
      </c>
      <c r="P1783" s="97"/>
      <c r="Q1783" s="97"/>
      <c r="R1783" s="95" t="str">
        <f>IF(INDEX(技能效果!O:O,MATCH(技能效果等级!B1783,技能效果!B:B,0))="","",INDEX(技能效果!O:O,MATCH(技能效果等级!B1783,技能效果!B:B,0)))</f>
        <v/>
      </c>
      <c r="S1783" s="97"/>
      <c r="T1783" s="97"/>
      <c r="U1783" s="97"/>
      <c r="V1783" s="96" t="str">
        <f>IF(INDEX(技能效果!AF:AF,MATCH(技能效果等级!B1783,技能效果!B:B,0))="","",INDEX(技能效果!AF:AF,MATCH(技能效果等级!B1783,技能效果!B:B,0)))</f>
        <v/>
      </c>
      <c r="W1783" s="95">
        <f t="shared" si="26"/>
        <v>169</v>
      </c>
      <c r="X1783" s="97"/>
      <c r="Y1783" s="97"/>
    </row>
    <row r="1784" spans="1:25" ht="16.5" x14ac:dyDescent="0.2">
      <c r="A1784" s="62">
        <v>1781</v>
      </c>
      <c r="B1784" s="95">
        <f>INDEX(技能效果!B:B,MATCH(技能效果等级!W1784,技能效果!AE:AE,0))</f>
        <v>130301101</v>
      </c>
      <c r="C1784" s="95" t="str">
        <f>INDEX(技能效果!C:C,MATCH(技能效果等级!B1784,技能效果!B:B,0))</f>
        <v>张飞使目标进入避难</v>
      </c>
      <c r="D1784" s="96" t="s">
        <v>873</v>
      </c>
      <c r="E1784" s="95">
        <v>7</v>
      </c>
      <c r="F1784" s="95">
        <f>INDEX(技能效果!H:H,MATCH(技能效果等级!B1784,技能效果!B:B,0))</f>
        <v>4038</v>
      </c>
      <c r="G1784" s="95">
        <f>IF(INDEX(技能效果!K:K,MATCH(B1784,技能效果!B:B,0))=0,INDEX(技能效果!I:I,MATCH(技能效果等级!B1784,技能效果!B:B,0)),INDEX(技能效果!I:I,MATCH(技能效果等级!B1784,技能效果!B:B,0))*VLOOKUP(E1784,技能数值计算!$C$19:$D$28,2,FALSE))</f>
        <v>0</v>
      </c>
      <c r="H1784" s="95">
        <f>INDEX(技能效果!J:J,MATCH(技能效果等级!B1784,技能效果!B:B,0))</f>
        <v>0</v>
      </c>
      <c r="I1784" s="97"/>
      <c r="J1784" s="97"/>
      <c r="K1784" s="97"/>
      <c r="L1784" s="97"/>
      <c r="M1784" s="97"/>
      <c r="N1784" s="96" t="str">
        <f>IF(INDEX(技能效果!L:L,MATCH(技能效果等级!B1784,技能效果!B:B,0))="","",INDEX(技能效果!L:L,MATCH(技能效果等级!B1784,技能效果!B:B,0)))</f>
        <v/>
      </c>
      <c r="O1784" s="95">
        <f>IF(INDEX(技能效果!N:N,MATCH(B1784,技能效果!B:B,0))=0,INDEX(技能效果!M:M,MATCH(技能效果等级!B1784,技能效果!B:B,0)),INDEX(技能效果!M:M,MATCH(技能效果等级!B1784,技能效果!B:B,0))*VLOOKUP(E1784,技能数值计算!$C$19:$D$28,2,FALSE))</f>
        <v>0</v>
      </c>
      <c r="P1784" s="97"/>
      <c r="Q1784" s="97"/>
      <c r="R1784" s="95" t="str">
        <f>IF(INDEX(技能效果!O:O,MATCH(技能效果等级!B1784,技能效果!B:B,0))="","",INDEX(技能效果!O:O,MATCH(技能效果等级!B1784,技能效果!B:B,0)))</f>
        <v/>
      </c>
      <c r="S1784" s="97"/>
      <c r="T1784" s="97"/>
      <c r="U1784" s="97"/>
      <c r="V1784" s="96" t="str">
        <f>IF(INDEX(技能效果!AF:AF,MATCH(技能效果等级!B1784,技能效果!B:B,0))="","",INDEX(技能效果!AF:AF,MATCH(技能效果等级!B1784,技能效果!B:B,0)))</f>
        <v/>
      </c>
      <c r="W1784" s="95">
        <f t="shared" si="26"/>
        <v>169</v>
      </c>
      <c r="X1784" s="97"/>
      <c r="Y1784" s="97"/>
    </row>
    <row r="1785" spans="1:25" ht="16.5" x14ac:dyDescent="0.2">
      <c r="A1785" s="62">
        <v>1782</v>
      </c>
      <c r="B1785" s="95">
        <f>INDEX(技能效果!B:B,MATCH(技能效果等级!W1785,技能效果!AE:AE,0))</f>
        <v>130301101</v>
      </c>
      <c r="C1785" s="95" t="str">
        <f>INDEX(技能效果!C:C,MATCH(技能效果等级!B1785,技能效果!B:B,0))</f>
        <v>张飞使目标进入避难</v>
      </c>
      <c r="D1785" s="96" t="s">
        <v>873</v>
      </c>
      <c r="E1785" s="95">
        <v>8</v>
      </c>
      <c r="F1785" s="95">
        <f>INDEX(技能效果!H:H,MATCH(技能效果等级!B1785,技能效果!B:B,0))</f>
        <v>4038</v>
      </c>
      <c r="G1785" s="95">
        <f>IF(INDEX(技能效果!K:K,MATCH(B1785,技能效果!B:B,0))=0,INDEX(技能效果!I:I,MATCH(技能效果等级!B1785,技能效果!B:B,0)),INDEX(技能效果!I:I,MATCH(技能效果等级!B1785,技能效果!B:B,0))*VLOOKUP(E1785,技能数值计算!$C$19:$D$28,2,FALSE))</f>
        <v>0</v>
      </c>
      <c r="H1785" s="95">
        <f>INDEX(技能效果!J:J,MATCH(技能效果等级!B1785,技能效果!B:B,0))</f>
        <v>0</v>
      </c>
      <c r="I1785" s="97"/>
      <c r="J1785" s="97"/>
      <c r="K1785" s="97"/>
      <c r="L1785" s="97"/>
      <c r="M1785" s="97"/>
      <c r="N1785" s="96" t="str">
        <f>IF(INDEX(技能效果!L:L,MATCH(技能效果等级!B1785,技能效果!B:B,0))="","",INDEX(技能效果!L:L,MATCH(技能效果等级!B1785,技能效果!B:B,0)))</f>
        <v/>
      </c>
      <c r="O1785" s="95">
        <f>IF(INDEX(技能效果!N:N,MATCH(B1785,技能效果!B:B,0))=0,INDEX(技能效果!M:M,MATCH(技能效果等级!B1785,技能效果!B:B,0)),INDEX(技能效果!M:M,MATCH(技能效果等级!B1785,技能效果!B:B,0))*VLOOKUP(E1785,技能数值计算!$C$19:$D$28,2,FALSE))</f>
        <v>0</v>
      </c>
      <c r="P1785" s="97"/>
      <c r="Q1785" s="97"/>
      <c r="R1785" s="95" t="str">
        <f>IF(INDEX(技能效果!O:O,MATCH(技能效果等级!B1785,技能效果!B:B,0))="","",INDEX(技能效果!O:O,MATCH(技能效果等级!B1785,技能效果!B:B,0)))</f>
        <v/>
      </c>
      <c r="S1785" s="97"/>
      <c r="T1785" s="97"/>
      <c r="U1785" s="97"/>
      <c r="V1785" s="96" t="str">
        <f>IF(INDEX(技能效果!AF:AF,MATCH(技能效果等级!B1785,技能效果!B:B,0))="","",INDEX(技能效果!AF:AF,MATCH(技能效果等级!B1785,技能效果!B:B,0)))</f>
        <v/>
      </c>
      <c r="W1785" s="95">
        <f t="shared" si="26"/>
        <v>169</v>
      </c>
      <c r="X1785" s="97"/>
      <c r="Y1785" s="97"/>
    </row>
    <row r="1786" spans="1:25" ht="16.5" x14ac:dyDescent="0.2">
      <c r="A1786" s="62">
        <v>1783</v>
      </c>
      <c r="B1786" s="95">
        <f>INDEX(技能效果!B:B,MATCH(技能效果等级!W1786,技能效果!AE:AE,0))</f>
        <v>130301101</v>
      </c>
      <c r="C1786" s="95" t="str">
        <f>INDEX(技能效果!C:C,MATCH(技能效果等级!B1786,技能效果!B:B,0))</f>
        <v>张飞使目标进入避难</v>
      </c>
      <c r="D1786" s="96" t="s">
        <v>873</v>
      </c>
      <c r="E1786" s="95">
        <v>9</v>
      </c>
      <c r="F1786" s="95">
        <f>INDEX(技能效果!H:H,MATCH(技能效果等级!B1786,技能效果!B:B,0))</f>
        <v>4038</v>
      </c>
      <c r="G1786" s="95">
        <f>IF(INDEX(技能效果!K:K,MATCH(B1786,技能效果!B:B,0))=0,INDEX(技能效果!I:I,MATCH(技能效果等级!B1786,技能效果!B:B,0)),INDEX(技能效果!I:I,MATCH(技能效果等级!B1786,技能效果!B:B,0))*VLOOKUP(E1786,技能数值计算!$C$19:$D$28,2,FALSE))</f>
        <v>0</v>
      </c>
      <c r="H1786" s="95">
        <f>INDEX(技能效果!J:J,MATCH(技能效果等级!B1786,技能效果!B:B,0))</f>
        <v>0</v>
      </c>
      <c r="I1786" s="97"/>
      <c r="J1786" s="97"/>
      <c r="K1786" s="97"/>
      <c r="L1786" s="97"/>
      <c r="M1786" s="97"/>
      <c r="N1786" s="96" t="str">
        <f>IF(INDEX(技能效果!L:L,MATCH(技能效果等级!B1786,技能效果!B:B,0))="","",INDEX(技能效果!L:L,MATCH(技能效果等级!B1786,技能效果!B:B,0)))</f>
        <v/>
      </c>
      <c r="O1786" s="95">
        <f>IF(INDEX(技能效果!N:N,MATCH(B1786,技能效果!B:B,0))=0,INDEX(技能效果!M:M,MATCH(技能效果等级!B1786,技能效果!B:B,0)),INDEX(技能效果!M:M,MATCH(技能效果等级!B1786,技能效果!B:B,0))*VLOOKUP(E1786,技能数值计算!$C$19:$D$28,2,FALSE))</f>
        <v>0</v>
      </c>
      <c r="P1786" s="97"/>
      <c r="Q1786" s="97"/>
      <c r="R1786" s="95" t="str">
        <f>IF(INDEX(技能效果!O:O,MATCH(技能效果等级!B1786,技能效果!B:B,0))="","",INDEX(技能效果!O:O,MATCH(技能效果等级!B1786,技能效果!B:B,0)))</f>
        <v/>
      </c>
      <c r="S1786" s="97"/>
      <c r="T1786" s="97"/>
      <c r="U1786" s="97"/>
      <c r="V1786" s="96" t="str">
        <f>IF(INDEX(技能效果!AF:AF,MATCH(技能效果等级!B1786,技能效果!B:B,0))="","",INDEX(技能效果!AF:AF,MATCH(技能效果等级!B1786,技能效果!B:B,0)))</f>
        <v/>
      </c>
      <c r="W1786" s="95">
        <f t="shared" si="26"/>
        <v>169</v>
      </c>
      <c r="X1786" s="97"/>
      <c r="Y1786" s="97"/>
    </row>
    <row r="1787" spans="1:25" ht="16.5" x14ac:dyDescent="0.2">
      <c r="A1787" s="62">
        <v>1784</v>
      </c>
      <c r="B1787" s="95">
        <f>INDEX(技能效果!B:B,MATCH(技能效果等级!W1787,技能效果!AE:AE,0))</f>
        <v>130301101</v>
      </c>
      <c r="C1787" s="95" t="str">
        <f>INDEX(技能效果!C:C,MATCH(技能效果等级!B1787,技能效果!B:B,0))</f>
        <v>张飞使目标进入避难</v>
      </c>
      <c r="D1787" s="96" t="s">
        <v>873</v>
      </c>
      <c r="E1787" s="95">
        <v>10</v>
      </c>
      <c r="F1787" s="95">
        <f>INDEX(技能效果!H:H,MATCH(技能效果等级!B1787,技能效果!B:B,0))</f>
        <v>4038</v>
      </c>
      <c r="G1787" s="95">
        <f>IF(INDEX(技能效果!K:K,MATCH(B1787,技能效果!B:B,0))=0,INDEX(技能效果!I:I,MATCH(技能效果等级!B1787,技能效果!B:B,0)),INDEX(技能效果!I:I,MATCH(技能效果等级!B1787,技能效果!B:B,0))*VLOOKUP(E1787,技能数值计算!$C$19:$D$28,2,FALSE))</f>
        <v>0</v>
      </c>
      <c r="H1787" s="95">
        <f>INDEX(技能效果!J:J,MATCH(技能效果等级!B1787,技能效果!B:B,0))</f>
        <v>0</v>
      </c>
      <c r="I1787" s="97"/>
      <c r="J1787" s="97"/>
      <c r="K1787" s="97"/>
      <c r="L1787" s="97"/>
      <c r="M1787" s="97"/>
      <c r="N1787" s="96" t="str">
        <f>IF(INDEX(技能效果!L:L,MATCH(技能效果等级!B1787,技能效果!B:B,0))="","",INDEX(技能效果!L:L,MATCH(技能效果等级!B1787,技能效果!B:B,0)))</f>
        <v/>
      </c>
      <c r="O1787" s="95">
        <f>IF(INDEX(技能效果!N:N,MATCH(B1787,技能效果!B:B,0))=0,INDEX(技能效果!M:M,MATCH(技能效果等级!B1787,技能效果!B:B,0)),INDEX(技能效果!M:M,MATCH(技能效果等级!B1787,技能效果!B:B,0))*VLOOKUP(E1787,技能数值计算!$C$19:$D$28,2,FALSE))</f>
        <v>0</v>
      </c>
      <c r="P1787" s="97"/>
      <c r="Q1787" s="97"/>
      <c r="R1787" s="95" t="str">
        <f>IF(INDEX(技能效果!O:O,MATCH(技能效果等级!B1787,技能效果!B:B,0))="","",INDEX(技能效果!O:O,MATCH(技能效果等级!B1787,技能效果!B:B,0)))</f>
        <v/>
      </c>
      <c r="S1787" s="97"/>
      <c r="T1787" s="97"/>
      <c r="U1787" s="97"/>
      <c r="V1787" s="96" t="str">
        <f>IF(INDEX(技能效果!AF:AF,MATCH(技能效果等级!B1787,技能效果!B:B,0))="","",INDEX(技能效果!AF:AF,MATCH(技能效果等级!B1787,技能效果!B:B,0)))</f>
        <v/>
      </c>
      <c r="W1787" s="95">
        <f t="shared" si="26"/>
        <v>169</v>
      </c>
      <c r="X1787" s="97"/>
      <c r="Y1787" s="97"/>
    </row>
    <row r="1788" spans="1:25" ht="16.5" x14ac:dyDescent="0.2">
      <c r="A1788" s="62">
        <v>1785</v>
      </c>
      <c r="B1788" s="95">
        <f>INDEX(技能效果!B:B,MATCH(技能效果等级!W1788,技能效果!AE:AE,0))</f>
        <v>130301111</v>
      </c>
      <c r="C1788" s="95" t="str">
        <f>INDEX(技能效果!C:C,MATCH(技能效果等级!B1788,技能效果!B:B,0))</f>
        <v>张飞专属武器效果</v>
      </c>
      <c r="D1788" s="96" t="s">
        <v>873</v>
      </c>
      <c r="E1788" s="95">
        <v>1</v>
      </c>
      <c r="F1788" s="95">
        <f>INDEX(技能效果!H:H,MATCH(技能效果等级!B1788,技能效果!B:B,0))</f>
        <v>1013</v>
      </c>
      <c r="G1788" s="95">
        <f>IF(INDEX(技能效果!K:K,MATCH(B1788,技能效果!B:B,0))=0,INDEX(技能效果!I:I,MATCH(技能效果等级!B1788,技能效果!B:B,0)),INDEX(技能效果!I:I,MATCH(技能效果等级!B1788,技能效果!B:B,0))*VLOOKUP(E1788,技能数值计算!$C$19:$D$28,2,FALSE))</f>
        <v>0.3</v>
      </c>
      <c r="H1788" s="95">
        <f>INDEX(技能效果!J:J,MATCH(技能效果等级!B1788,技能效果!B:B,0))</f>
        <v>0</v>
      </c>
      <c r="I1788" s="97"/>
      <c r="J1788" s="97"/>
      <c r="K1788" s="97"/>
      <c r="L1788" s="97"/>
      <c r="M1788" s="97"/>
      <c r="N1788" s="96" t="str">
        <f>IF(INDEX(技能效果!L:L,MATCH(技能效果等级!B1788,技能效果!B:B,0))="","",INDEX(技能效果!L:L,MATCH(技能效果等级!B1788,技能效果!B:B,0)))</f>
        <v/>
      </c>
      <c r="O1788" s="95">
        <f>IF(INDEX(技能效果!N:N,MATCH(B1788,技能效果!B:B,0))=0,INDEX(技能效果!M:M,MATCH(技能效果等级!B1788,技能效果!B:B,0)),INDEX(技能效果!M:M,MATCH(技能效果等级!B1788,技能效果!B:B,0))*VLOOKUP(E1788,技能数值计算!$C$19:$D$28,2,FALSE))</f>
        <v>0</v>
      </c>
      <c r="P1788" s="97"/>
      <c r="Q1788" s="97"/>
      <c r="R1788" s="95" t="str">
        <f>IF(INDEX(技能效果!O:O,MATCH(技能效果等级!B1788,技能效果!B:B,0))="","",INDEX(技能效果!O:O,MATCH(技能效果等级!B1788,技能效果!B:B,0)))</f>
        <v/>
      </c>
      <c r="S1788" s="97"/>
      <c r="T1788" s="97"/>
      <c r="U1788" s="97"/>
      <c r="V1788" s="96" t="str">
        <f>IF(INDEX(技能效果!AF:AF,MATCH(技能效果等级!B1788,技能效果!B:B,0))="","",INDEX(技能效果!AF:AF,MATCH(技能效果等级!B1788,技能效果!B:B,0)))</f>
        <v>我方行动回合，若我方【避难】角色未受到伤害，则该角色默认攻击目标受到该角色恢复总血量x%的真实伤害
【真实伤害】不受防御影响的伤害</v>
      </c>
      <c r="W1788" s="95">
        <f t="shared" si="26"/>
        <v>170</v>
      </c>
      <c r="X1788" s="97"/>
      <c r="Y1788" s="97"/>
    </row>
    <row r="1789" spans="1:25" ht="16.5" x14ac:dyDescent="0.2">
      <c r="A1789" s="62">
        <v>1786</v>
      </c>
      <c r="B1789" s="95">
        <f>INDEX(技能效果!B:B,MATCH(技能效果等级!W1789,技能效果!AE:AE,0))</f>
        <v>130301111</v>
      </c>
      <c r="C1789" s="95" t="str">
        <f>INDEX(技能效果!C:C,MATCH(技能效果等级!B1789,技能效果!B:B,0))</f>
        <v>张飞专属武器效果</v>
      </c>
      <c r="D1789" s="96" t="s">
        <v>873</v>
      </c>
      <c r="E1789" s="95">
        <v>2</v>
      </c>
      <c r="F1789" s="95">
        <f>INDEX(技能效果!H:H,MATCH(技能效果等级!B1789,技能效果!B:B,0))</f>
        <v>1013</v>
      </c>
      <c r="G1789" s="95">
        <f>IF(INDEX(技能效果!K:K,MATCH(B1789,技能效果!B:B,0))=0,INDEX(技能效果!I:I,MATCH(技能效果等级!B1789,技能效果!B:B,0)),INDEX(技能效果!I:I,MATCH(技能效果等级!B1789,技能效果!B:B,0))*VLOOKUP(E1789,技能数值计算!$C$19:$D$28,2,FALSE))</f>
        <v>0.3</v>
      </c>
      <c r="H1789" s="95">
        <f>INDEX(技能效果!J:J,MATCH(技能效果等级!B1789,技能效果!B:B,0))</f>
        <v>0</v>
      </c>
      <c r="I1789" s="97"/>
      <c r="J1789" s="97"/>
      <c r="K1789" s="97"/>
      <c r="L1789" s="97"/>
      <c r="M1789" s="97"/>
      <c r="N1789" s="96" t="str">
        <f>IF(INDEX(技能效果!L:L,MATCH(技能效果等级!B1789,技能效果!B:B,0))="","",INDEX(技能效果!L:L,MATCH(技能效果等级!B1789,技能效果!B:B,0)))</f>
        <v/>
      </c>
      <c r="O1789" s="95">
        <f>IF(INDEX(技能效果!N:N,MATCH(B1789,技能效果!B:B,0))=0,INDEX(技能效果!M:M,MATCH(技能效果等级!B1789,技能效果!B:B,0)),INDEX(技能效果!M:M,MATCH(技能效果等级!B1789,技能效果!B:B,0))*VLOOKUP(E1789,技能数值计算!$C$19:$D$28,2,FALSE))</f>
        <v>0</v>
      </c>
      <c r="P1789" s="97"/>
      <c r="Q1789" s="97"/>
      <c r="R1789" s="95" t="str">
        <f>IF(INDEX(技能效果!O:O,MATCH(技能效果等级!B1789,技能效果!B:B,0))="","",INDEX(技能效果!O:O,MATCH(技能效果等级!B1789,技能效果!B:B,0)))</f>
        <v/>
      </c>
      <c r="S1789" s="97"/>
      <c r="T1789" s="97"/>
      <c r="U1789" s="97"/>
      <c r="V1789" s="96" t="str">
        <f>IF(INDEX(技能效果!AF:AF,MATCH(技能效果等级!B1789,技能效果!B:B,0))="","",INDEX(技能效果!AF:AF,MATCH(技能效果等级!B1789,技能效果!B:B,0)))</f>
        <v>我方行动回合，若我方【避难】角色未受到伤害，则该角色默认攻击目标受到该角色恢复总血量x%的真实伤害
【真实伤害】不受防御影响的伤害</v>
      </c>
      <c r="W1789" s="95">
        <f t="shared" si="26"/>
        <v>170</v>
      </c>
      <c r="X1789" s="97"/>
      <c r="Y1789" s="97"/>
    </row>
    <row r="1790" spans="1:25" ht="16.5" x14ac:dyDescent="0.2">
      <c r="A1790" s="62">
        <v>1787</v>
      </c>
      <c r="B1790" s="95">
        <f>INDEX(技能效果!B:B,MATCH(技能效果等级!W1790,技能效果!AE:AE,0))</f>
        <v>130301111</v>
      </c>
      <c r="C1790" s="95" t="str">
        <f>INDEX(技能效果!C:C,MATCH(技能效果等级!B1790,技能效果!B:B,0))</f>
        <v>张飞专属武器效果</v>
      </c>
      <c r="D1790" s="96" t="s">
        <v>873</v>
      </c>
      <c r="E1790" s="95">
        <v>3</v>
      </c>
      <c r="F1790" s="95">
        <f>INDEX(技能效果!H:H,MATCH(技能效果等级!B1790,技能效果!B:B,0))</f>
        <v>1013</v>
      </c>
      <c r="G1790" s="95">
        <f>IF(INDEX(技能效果!K:K,MATCH(B1790,技能效果!B:B,0))=0,INDEX(技能效果!I:I,MATCH(技能效果等级!B1790,技能效果!B:B,0)),INDEX(技能效果!I:I,MATCH(技能效果等级!B1790,技能效果!B:B,0))*VLOOKUP(E1790,技能数值计算!$C$19:$D$28,2,FALSE))</f>
        <v>0.3</v>
      </c>
      <c r="H1790" s="95">
        <f>INDEX(技能效果!J:J,MATCH(技能效果等级!B1790,技能效果!B:B,0))</f>
        <v>0</v>
      </c>
      <c r="I1790" s="97"/>
      <c r="J1790" s="97"/>
      <c r="K1790" s="97"/>
      <c r="L1790" s="97"/>
      <c r="M1790" s="97"/>
      <c r="N1790" s="96" t="str">
        <f>IF(INDEX(技能效果!L:L,MATCH(技能效果等级!B1790,技能效果!B:B,0))="","",INDEX(技能效果!L:L,MATCH(技能效果等级!B1790,技能效果!B:B,0)))</f>
        <v/>
      </c>
      <c r="O1790" s="95">
        <f>IF(INDEX(技能效果!N:N,MATCH(B1790,技能效果!B:B,0))=0,INDEX(技能效果!M:M,MATCH(技能效果等级!B1790,技能效果!B:B,0)),INDEX(技能效果!M:M,MATCH(技能效果等级!B1790,技能效果!B:B,0))*VLOOKUP(E1790,技能数值计算!$C$19:$D$28,2,FALSE))</f>
        <v>0</v>
      </c>
      <c r="P1790" s="97"/>
      <c r="Q1790" s="97"/>
      <c r="R1790" s="95" t="str">
        <f>IF(INDEX(技能效果!O:O,MATCH(技能效果等级!B1790,技能效果!B:B,0))="","",INDEX(技能效果!O:O,MATCH(技能效果等级!B1790,技能效果!B:B,0)))</f>
        <v/>
      </c>
      <c r="S1790" s="97"/>
      <c r="T1790" s="97"/>
      <c r="U1790" s="97"/>
      <c r="V1790" s="96" t="str">
        <f>IF(INDEX(技能效果!AF:AF,MATCH(技能效果等级!B1790,技能效果!B:B,0))="","",INDEX(技能效果!AF:AF,MATCH(技能效果等级!B1790,技能效果!B:B,0)))</f>
        <v>我方行动回合，若我方【避难】角色未受到伤害，则该角色默认攻击目标受到该角色恢复总血量x%的真实伤害
【真实伤害】不受防御影响的伤害</v>
      </c>
      <c r="W1790" s="95">
        <f t="shared" si="26"/>
        <v>170</v>
      </c>
      <c r="X1790" s="97"/>
      <c r="Y1790" s="97"/>
    </row>
    <row r="1791" spans="1:25" ht="16.5" x14ac:dyDescent="0.2">
      <c r="A1791" s="62">
        <v>1788</v>
      </c>
      <c r="B1791" s="95">
        <f>INDEX(技能效果!B:B,MATCH(技能效果等级!W1791,技能效果!AE:AE,0))</f>
        <v>130301111</v>
      </c>
      <c r="C1791" s="95" t="str">
        <f>INDEX(技能效果!C:C,MATCH(技能效果等级!B1791,技能效果!B:B,0))</f>
        <v>张飞专属武器效果</v>
      </c>
      <c r="D1791" s="96" t="s">
        <v>873</v>
      </c>
      <c r="E1791" s="95">
        <v>4</v>
      </c>
      <c r="F1791" s="95">
        <f>INDEX(技能效果!H:H,MATCH(技能效果等级!B1791,技能效果!B:B,0))</f>
        <v>1013</v>
      </c>
      <c r="G1791" s="95">
        <f>IF(INDEX(技能效果!K:K,MATCH(B1791,技能效果!B:B,0))=0,INDEX(技能效果!I:I,MATCH(技能效果等级!B1791,技能效果!B:B,0)),INDEX(技能效果!I:I,MATCH(技能效果等级!B1791,技能效果!B:B,0))*VLOOKUP(E1791,技能数值计算!$C$19:$D$28,2,FALSE))</f>
        <v>0.3</v>
      </c>
      <c r="H1791" s="95">
        <f>INDEX(技能效果!J:J,MATCH(技能效果等级!B1791,技能效果!B:B,0))</f>
        <v>0</v>
      </c>
      <c r="I1791" s="97"/>
      <c r="J1791" s="97"/>
      <c r="K1791" s="97"/>
      <c r="L1791" s="97"/>
      <c r="M1791" s="97"/>
      <c r="N1791" s="96" t="str">
        <f>IF(INDEX(技能效果!L:L,MATCH(技能效果等级!B1791,技能效果!B:B,0))="","",INDEX(技能效果!L:L,MATCH(技能效果等级!B1791,技能效果!B:B,0)))</f>
        <v/>
      </c>
      <c r="O1791" s="95">
        <f>IF(INDEX(技能效果!N:N,MATCH(B1791,技能效果!B:B,0))=0,INDEX(技能效果!M:M,MATCH(技能效果等级!B1791,技能效果!B:B,0)),INDEX(技能效果!M:M,MATCH(技能效果等级!B1791,技能效果!B:B,0))*VLOOKUP(E1791,技能数值计算!$C$19:$D$28,2,FALSE))</f>
        <v>0</v>
      </c>
      <c r="P1791" s="97"/>
      <c r="Q1791" s="97"/>
      <c r="R1791" s="95" t="str">
        <f>IF(INDEX(技能效果!O:O,MATCH(技能效果等级!B1791,技能效果!B:B,0))="","",INDEX(技能效果!O:O,MATCH(技能效果等级!B1791,技能效果!B:B,0)))</f>
        <v/>
      </c>
      <c r="S1791" s="97"/>
      <c r="T1791" s="97"/>
      <c r="U1791" s="97"/>
      <c r="V1791" s="96" t="str">
        <f>IF(INDEX(技能效果!AF:AF,MATCH(技能效果等级!B1791,技能效果!B:B,0))="","",INDEX(技能效果!AF:AF,MATCH(技能效果等级!B1791,技能效果!B:B,0)))</f>
        <v>我方行动回合，若我方【避难】角色未受到伤害，则该角色默认攻击目标受到该角色恢复总血量x%的真实伤害
【真实伤害】不受防御影响的伤害</v>
      </c>
      <c r="W1791" s="95">
        <f t="shared" si="26"/>
        <v>170</v>
      </c>
      <c r="X1791" s="97"/>
      <c r="Y1791" s="97"/>
    </row>
    <row r="1792" spans="1:25" ht="16.5" x14ac:dyDescent="0.2">
      <c r="A1792" s="62">
        <v>1789</v>
      </c>
      <c r="B1792" s="95">
        <f>INDEX(技能效果!B:B,MATCH(技能效果等级!W1792,技能效果!AE:AE,0))</f>
        <v>130301111</v>
      </c>
      <c r="C1792" s="95" t="str">
        <f>INDEX(技能效果!C:C,MATCH(技能效果等级!B1792,技能效果!B:B,0))</f>
        <v>张飞专属武器效果</v>
      </c>
      <c r="D1792" s="96" t="s">
        <v>873</v>
      </c>
      <c r="E1792" s="95">
        <v>5</v>
      </c>
      <c r="F1792" s="95">
        <f>INDEX(技能效果!H:H,MATCH(技能效果等级!B1792,技能效果!B:B,0))</f>
        <v>1013</v>
      </c>
      <c r="G1792" s="95">
        <f>IF(INDEX(技能效果!K:K,MATCH(B1792,技能效果!B:B,0))=0,INDEX(技能效果!I:I,MATCH(技能效果等级!B1792,技能效果!B:B,0)),INDEX(技能效果!I:I,MATCH(技能效果等级!B1792,技能效果!B:B,0))*VLOOKUP(E1792,技能数值计算!$C$19:$D$28,2,FALSE))</f>
        <v>0.3</v>
      </c>
      <c r="H1792" s="95">
        <f>INDEX(技能效果!J:J,MATCH(技能效果等级!B1792,技能效果!B:B,0))</f>
        <v>0</v>
      </c>
      <c r="I1792" s="97"/>
      <c r="J1792" s="97"/>
      <c r="K1792" s="97"/>
      <c r="L1792" s="97"/>
      <c r="M1792" s="97"/>
      <c r="N1792" s="96" t="str">
        <f>IF(INDEX(技能效果!L:L,MATCH(技能效果等级!B1792,技能效果!B:B,0))="","",INDEX(技能效果!L:L,MATCH(技能效果等级!B1792,技能效果!B:B,0)))</f>
        <v/>
      </c>
      <c r="O1792" s="95">
        <f>IF(INDEX(技能效果!N:N,MATCH(B1792,技能效果!B:B,0))=0,INDEX(技能效果!M:M,MATCH(技能效果等级!B1792,技能效果!B:B,0)),INDEX(技能效果!M:M,MATCH(技能效果等级!B1792,技能效果!B:B,0))*VLOOKUP(E1792,技能数值计算!$C$19:$D$28,2,FALSE))</f>
        <v>0</v>
      </c>
      <c r="P1792" s="97"/>
      <c r="Q1792" s="97"/>
      <c r="R1792" s="95" t="str">
        <f>IF(INDEX(技能效果!O:O,MATCH(技能效果等级!B1792,技能效果!B:B,0))="","",INDEX(技能效果!O:O,MATCH(技能效果等级!B1792,技能效果!B:B,0)))</f>
        <v/>
      </c>
      <c r="S1792" s="97"/>
      <c r="T1792" s="97"/>
      <c r="U1792" s="97"/>
      <c r="V1792" s="96" t="str">
        <f>IF(INDEX(技能效果!AF:AF,MATCH(技能效果等级!B1792,技能效果!B:B,0))="","",INDEX(技能效果!AF:AF,MATCH(技能效果等级!B1792,技能效果!B:B,0)))</f>
        <v>我方行动回合，若我方【避难】角色未受到伤害，则该角色默认攻击目标受到该角色恢复总血量x%的真实伤害
【真实伤害】不受防御影响的伤害</v>
      </c>
      <c r="W1792" s="95">
        <f t="shared" si="26"/>
        <v>170</v>
      </c>
      <c r="X1792" s="97"/>
      <c r="Y1792" s="97"/>
    </row>
    <row r="1793" spans="1:25" ht="16.5" x14ac:dyDescent="0.2">
      <c r="A1793" s="62">
        <v>1790</v>
      </c>
      <c r="B1793" s="95">
        <f>INDEX(技能效果!B:B,MATCH(技能效果等级!W1793,技能效果!AE:AE,0))</f>
        <v>130301111</v>
      </c>
      <c r="C1793" s="95" t="str">
        <f>INDEX(技能效果!C:C,MATCH(技能效果等级!B1793,技能效果!B:B,0))</f>
        <v>张飞专属武器效果</v>
      </c>
      <c r="D1793" s="96" t="s">
        <v>873</v>
      </c>
      <c r="E1793" s="95">
        <v>6</v>
      </c>
      <c r="F1793" s="95">
        <f>INDEX(技能效果!H:H,MATCH(技能效果等级!B1793,技能效果!B:B,0))</f>
        <v>1013</v>
      </c>
      <c r="G1793" s="95">
        <f>IF(INDEX(技能效果!K:K,MATCH(B1793,技能效果!B:B,0))=0,INDEX(技能效果!I:I,MATCH(技能效果等级!B1793,技能效果!B:B,0)),INDEX(技能效果!I:I,MATCH(技能效果等级!B1793,技能效果!B:B,0))*VLOOKUP(E1793,技能数值计算!$C$19:$D$28,2,FALSE))</f>
        <v>0.3</v>
      </c>
      <c r="H1793" s="95">
        <f>INDEX(技能效果!J:J,MATCH(技能效果等级!B1793,技能效果!B:B,0))</f>
        <v>0</v>
      </c>
      <c r="I1793" s="97"/>
      <c r="J1793" s="97"/>
      <c r="K1793" s="97"/>
      <c r="L1793" s="97"/>
      <c r="M1793" s="97"/>
      <c r="N1793" s="96" t="str">
        <f>IF(INDEX(技能效果!L:L,MATCH(技能效果等级!B1793,技能效果!B:B,0))="","",INDEX(技能效果!L:L,MATCH(技能效果等级!B1793,技能效果!B:B,0)))</f>
        <v/>
      </c>
      <c r="O1793" s="95">
        <f>IF(INDEX(技能效果!N:N,MATCH(B1793,技能效果!B:B,0))=0,INDEX(技能效果!M:M,MATCH(技能效果等级!B1793,技能效果!B:B,0)),INDEX(技能效果!M:M,MATCH(技能效果等级!B1793,技能效果!B:B,0))*VLOOKUP(E1793,技能数值计算!$C$19:$D$28,2,FALSE))</f>
        <v>0</v>
      </c>
      <c r="P1793" s="97"/>
      <c r="Q1793" s="97"/>
      <c r="R1793" s="95" t="str">
        <f>IF(INDEX(技能效果!O:O,MATCH(技能效果等级!B1793,技能效果!B:B,0))="","",INDEX(技能效果!O:O,MATCH(技能效果等级!B1793,技能效果!B:B,0)))</f>
        <v/>
      </c>
      <c r="S1793" s="97"/>
      <c r="T1793" s="97"/>
      <c r="U1793" s="97"/>
      <c r="V1793" s="96" t="str">
        <f>IF(INDEX(技能效果!AF:AF,MATCH(技能效果等级!B1793,技能效果!B:B,0))="","",INDEX(技能效果!AF:AF,MATCH(技能效果等级!B1793,技能效果!B:B,0)))</f>
        <v>我方行动回合，若我方【避难】角色未受到伤害，则该角色默认攻击目标受到该角色恢复总血量x%的真实伤害
【真实伤害】不受防御影响的伤害</v>
      </c>
      <c r="W1793" s="95">
        <f t="shared" si="26"/>
        <v>170</v>
      </c>
      <c r="X1793" s="97"/>
      <c r="Y1793" s="97"/>
    </row>
    <row r="1794" spans="1:25" ht="16.5" x14ac:dyDescent="0.2">
      <c r="A1794" s="62">
        <v>1791</v>
      </c>
      <c r="B1794" s="95">
        <f>INDEX(技能效果!B:B,MATCH(技能效果等级!W1794,技能效果!AE:AE,0))</f>
        <v>130301111</v>
      </c>
      <c r="C1794" s="95" t="str">
        <f>INDEX(技能效果!C:C,MATCH(技能效果等级!B1794,技能效果!B:B,0))</f>
        <v>张飞专属武器效果</v>
      </c>
      <c r="D1794" s="96" t="s">
        <v>873</v>
      </c>
      <c r="E1794" s="95">
        <v>7</v>
      </c>
      <c r="F1794" s="95">
        <f>INDEX(技能效果!H:H,MATCH(技能效果等级!B1794,技能效果!B:B,0))</f>
        <v>1013</v>
      </c>
      <c r="G1794" s="95">
        <f>IF(INDEX(技能效果!K:K,MATCH(B1794,技能效果!B:B,0))=0,INDEX(技能效果!I:I,MATCH(技能效果等级!B1794,技能效果!B:B,0)),INDEX(技能效果!I:I,MATCH(技能效果等级!B1794,技能效果!B:B,0))*VLOOKUP(E1794,技能数值计算!$C$19:$D$28,2,FALSE))</f>
        <v>0.3</v>
      </c>
      <c r="H1794" s="95">
        <f>INDEX(技能效果!J:J,MATCH(技能效果等级!B1794,技能效果!B:B,0))</f>
        <v>0</v>
      </c>
      <c r="I1794" s="97"/>
      <c r="J1794" s="97"/>
      <c r="K1794" s="97"/>
      <c r="L1794" s="97"/>
      <c r="M1794" s="97"/>
      <c r="N1794" s="96" t="str">
        <f>IF(INDEX(技能效果!L:L,MATCH(技能效果等级!B1794,技能效果!B:B,0))="","",INDEX(技能效果!L:L,MATCH(技能效果等级!B1794,技能效果!B:B,0)))</f>
        <v/>
      </c>
      <c r="O1794" s="95">
        <f>IF(INDEX(技能效果!N:N,MATCH(B1794,技能效果!B:B,0))=0,INDEX(技能效果!M:M,MATCH(技能效果等级!B1794,技能效果!B:B,0)),INDEX(技能效果!M:M,MATCH(技能效果等级!B1794,技能效果!B:B,0))*VLOOKUP(E1794,技能数值计算!$C$19:$D$28,2,FALSE))</f>
        <v>0</v>
      </c>
      <c r="P1794" s="97"/>
      <c r="Q1794" s="97"/>
      <c r="R1794" s="95" t="str">
        <f>IF(INDEX(技能效果!O:O,MATCH(技能效果等级!B1794,技能效果!B:B,0))="","",INDEX(技能效果!O:O,MATCH(技能效果等级!B1794,技能效果!B:B,0)))</f>
        <v/>
      </c>
      <c r="S1794" s="97"/>
      <c r="T1794" s="97"/>
      <c r="U1794" s="97"/>
      <c r="V1794" s="96" t="str">
        <f>IF(INDEX(技能效果!AF:AF,MATCH(技能效果等级!B1794,技能效果!B:B,0))="","",INDEX(技能效果!AF:AF,MATCH(技能效果等级!B1794,技能效果!B:B,0)))</f>
        <v>我方行动回合，若我方【避难】角色未受到伤害，则该角色默认攻击目标受到该角色恢复总血量x%的真实伤害
【真实伤害】不受防御影响的伤害</v>
      </c>
      <c r="W1794" s="95">
        <f t="shared" si="26"/>
        <v>170</v>
      </c>
      <c r="X1794" s="97"/>
      <c r="Y1794" s="97"/>
    </row>
    <row r="1795" spans="1:25" ht="16.5" x14ac:dyDescent="0.2">
      <c r="A1795" s="62">
        <v>1792</v>
      </c>
      <c r="B1795" s="95">
        <f>INDEX(技能效果!B:B,MATCH(技能效果等级!W1795,技能效果!AE:AE,0))</f>
        <v>130301111</v>
      </c>
      <c r="C1795" s="95" t="str">
        <f>INDEX(技能效果!C:C,MATCH(技能效果等级!B1795,技能效果!B:B,0))</f>
        <v>张飞专属武器效果</v>
      </c>
      <c r="D1795" s="96" t="s">
        <v>873</v>
      </c>
      <c r="E1795" s="95">
        <v>8</v>
      </c>
      <c r="F1795" s="95">
        <f>INDEX(技能效果!H:H,MATCH(技能效果等级!B1795,技能效果!B:B,0))</f>
        <v>1013</v>
      </c>
      <c r="G1795" s="95">
        <f>IF(INDEX(技能效果!K:K,MATCH(B1795,技能效果!B:B,0))=0,INDEX(技能效果!I:I,MATCH(技能效果等级!B1795,技能效果!B:B,0)),INDEX(技能效果!I:I,MATCH(技能效果等级!B1795,技能效果!B:B,0))*VLOOKUP(E1795,技能数值计算!$C$19:$D$28,2,FALSE))</f>
        <v>0.3</v>
      </c>
      <c r="H1795" s="95">
        <f>INDEX(技能效果!J:J,MATCH(技能效果等级!B1795,技能效果!B:B,0))</f>
        <v>0</v>
      </c>
      <c r="I1795" s="97"/>
      <c r="J1795" s="97"/>
      <c r="K1795" s="97"/>
      <c r="L1795" s="97"/>
      <c r="M1795" s="97"/>
      <c r="N1795" s="96" t="str">
        <f>IF(INDEX(技能效果!L:L,MATCH(技能效果等级!B1795,技能效果!B:B,0))="","",INDEX(技能效果!L:L,MATCH(技能效果等级!B1795,技能效果!B:B,0)))</f>
        <v/>
      </c>
      <c r="O1795" s="95">
        <f>IF(INDEX(技能效果!N:N,MATCH(B1795,技能效果!B:B,0))=0,INDEX(技能效果!M:M,MATCH(技能效果等级!B1795,技能效果!B:B,0)),INDEX(技能效果!M:M,MATCH(技能效果等级!B1795,技能效果!B:B,0))*VLOOKUP(E1795,技能数值计算!$C$19:$D$28,2,FALSE))</f>
        <v>0</v>
      </c>
      <c r="P1795" s="97"/>
      <c r="Q1795" s="97"/>
      <c r="R1795" s="95" t="str">
        <f>IF(INDEX(技能效果!O:O,MATCH(技能效果等级!B1795,技能效果!B:B,0))="","",INDEX(技能效果!O:O,MATCH(技能效果等级!B1795,技能效果!B:B,0)))</f>
        <v/>
      </c>
      <c r="S1795" s="97"/>
      <c r="T1795" s="97"/>
      <c r="U1795" s="97"/>
      <c r="V1795" s="96" t="str">
        <f>IF(INDEX(技能效果!AF:AF,MATCH(技能效果等级!B1795,技能效果!B:B,0))="","",INDEX(技能效果!AF:AF,MATCH(技能效果等级!B1795,技能效果!B:B,0)))</f>
        <v>我方行动回合，若我方【避难】角色未受到伤害，则该角色默认攻击目标受到该角色恢复总血量x%的真实伤害
【真实伤害】不受防御影响的伤害</v>
      </c>
      <c r="W1795" s="95">
        <f t="shared" si="26"/>
        <v>170</v>
      </c>
      <c r="X1795" s="97"/>
      <c r="Y1795" s="97"/>
    </row>
    <row r="1796" spans="1:25" ht="16.5" x14ac:dyDescent="0.2">
      <c r="A1796" s="62">
        <v>1793</v>
      </c>
      <c r="B1796" s="95">
        <f>INDEX(技能效果!B:B,MATCH(技能效果等级!W1796,技能效果!AE:AE,0))</f>
        <v>130301111</v>
      </c>
      <c r="C1796" s="95" t="str">
        <f>INDEX(技能效果!C:C,MATCH(技能效果等级!B1796,技能效果!B:B,0))</f>
        <v>张飞专属武器效果</v>
      </c>
      <c r="D1796" s="96" t="s">
        <v>873</v>
      </c>
      <c r="E1796" s="95">
        <v>9</v>
      </c>
      <c r="F1796" s="95">
        <f>INDEX(技能效果!H:H,MATCH(技能效果等级!B1796,技能效果!B:B,0))</f>
        <v>1013</v>
      </c>
      <c r="G1796" s="95">
        <f>IF(INDEX(技能效果!K:K,MATCH(B1796,技能效果!B:B,0))=0,INDEX(技能效果!I:I,MATCH(技能效果等级!B1796,技能效果!B:B,0)),INDEX(技能效果!I:I,MATCH(技能效果等级!B1796,技能效果!B:B,0))*VLOOKUP(E1796,技能数值计算!$C$19:$D$28,2,FALSE))</f>
        <v>0.3</v>
      </c>
      <c r="H1796" s="95">
        <f>INDEX(技能效果!J:J,MATCH(技能效果等级!B1796,技能效果!B:B,0))</f>
        <v>0</v>
      </c>
      <c r="I1796" s="97"/>
      <c r="J1796" s="97"/>
      <c r="K1796" s="97"/>
      <c r="L1796" s="97"/>
      <c r="M1796" s="97"/>
      <c r="N1796" s="96" t="str">
        <f>IF(INDEX(技能效果!L:L,MATCH(技能效果等级!B1796,技能效果!B:B,0))="","",INDEX(技能效果!L:L,MATCH(技能效果等级!B1796,技能效果!B:B,0)))</f>
        <v/>
      </c>
      <c r="O1796" s="95">
        <f>IF(INDEX(技能效果!N:N,MATCH(B1796,技能效果!B:B,0))=0,INDEX(技能效果!M:M,MATCH(技能效果等级!B1796,技能效果!B:B,0)),INDEX(技能效果!M:M,MATCH(技能效果等级!B1796,技能效果!B:B,0))*VLOOKUP(E1796,技能数值计算!$C$19:$D$28,2,FALSE))</f>
        <v>0</v>
      </c>
      <c r="P1796" s="97"/>
      <c r="Q1796" s="97"/>
      <c r="R1796" s="95" t="str">
        <f>IF(INDEX(技能效果!O:O,MATCH(技能效果等级!B1796,技能效果!B:B,0))="","",INDEX(技能效果!O:O,MATCH(技能效果等级!B1796,技能效果!B:B,0)))</f>
        <v/>
      </c>
      <c r="S1796" s="97"/>
      <c r="T1796" s="97"/>
      <c r="U1796" s="97"/>
      <c r="V1796" s="96" t="str">
        <f>IF(INDEX(技能效果!AF:AF,MATCH(技能效果等级!B1796,技能效果!B:B,0))="","",INDEX(技能效果!AF:AF,MATCH(技能效果等级!B1796,技能效果!B:B,0)))</f>
        <v>我方行动回合，若我方【避难】角色未受到伤害，则该角色默认攻击目标受到该角色恢复总血量x%的真实伤害
【真实伤害】不受防御影响的伤害</v>
      </c>
      <c r="W1796" s="95">
        <f t="shared" si="26"/>
        <v>170</v>
      </c>
      <c r="X1796" s="97"/>
      <c r="Y1796" s="97"/>
    </row>
    <row r="1797" spans="1:25" ht="16.5" x14ac:dyDescent="0.2">
      <c r="A1797" s="62">
        <v>1794</v>
      </c>
      <c r="B1797" s="95">
        <f>INDEX(技能效果!B:B,MATCH(技能效果等级!W1797,技能效果!AE:AE,0))</f>
        <v>130301111</v>
      </c>
      <c r="C1797" s="95" t="str">
        <f>INDEX(技能效果!C:C,MATCH(技能效果等级!B1797,技能效果!B:B,0))</f>
        <v>张飞专属武器效果</v>
      </c>
      <c r="D1797" s="96" t="s">
        <v>873</v>
      </c>
      <c r="E1797" s="95">
        <v>10</v>
      </c>
      <c r="F1797" s="95">
        <f>INDEX(技能效果!H:H,MATCH(技能效果等级!B1797,技能效果!B:B,0))</f>
        <v>1013</v>
      </c>
      <c r="G1797" s="95">
        <f>IF(INDEX(技能效果!K:K,MATCH(B1797,技能效果!B:B,0))=0,INDEX(技能效果!I:I,MATCH(技能效果等级!B1797,技能效果!B:B,0)),INDEX(技能效果!I:I,MATCH(技能效果等级!B1797,技能效果!B:B,0))*VLOOKUP(E1797,技能数值计算!$C$19:$D$28,2,FALSE))</f>
        <v>0.3</v>
      </c>
      <c r="H1797" s="95">
        <f>INDEX(技能效果!J:J,MATCH(技能效果等级!B1797,技能效果!B:B,0))</f>
        <v>0</v>
      </c>
      <c r="I1797" s="97"/>
      <c r="J1797" s="97"/>
      <c r="K1797" s="97"/>
      <c r="L1797" s="97"/>
      <c r="M1797" s="97"/>
      <c r="N1797" s="96" t="str">
        <f>IF(INDEX(技能效果!L:L,MATCH(技能效果等级!B1797,技能效果!B:B,0))="","",INDEX(技能效果!L:L,MATCH(技能效果等级!B1797,技能效果!B:B,0)))</f>
        <v/>
      </c>
      <c r="O1797" s="95">
        <f>IF(INDEX(技能效果!N:N,MATCH(B1797,技能效果!B:B,0))=0,INDEX(技能效果!M:M,MATCH(技能效果等级!B1797,技能效果!B:B,0)),INDEX(技能效果!M:M,MATCH(技能效果等级!B1797,技能效果!B:B,0))*VLOOKUP(E1797,技能数值计算!$C$19:$D$28,2,FALSE))</f>
        <v>0</v>
      </c>
      <c r="P1797" s="97"/>
      <c r="Q1797" s="97"/>
      <c r="R1797" s="95" t="str">
        <f>IF(INDEX(技能效果!O:O,MATCH(技能效果等级!B1797,技能效果!B:B,0))="","",INDEX(技能效果!O:O,MATCH(技能效果等级!B1797,技能效果!B:B,0)))</f>
        <v/>
      </c>
      <c r="S1797" s="97"/>
      <c r="T1797" s="97"/>
      <c r="U1797" s="97"/>
      <c r="V1797" s="96" t="str">
        <f>IF(INDEX(技能效果!AF:AF,MATCH(技能效果等级!B1797,技能效果!B:B,0))="","",INDEX(技能效果!AF:AF,MATCH(技能效果等级!B1797,技能效果!B:B,0)))</f>
        <v>我方行动回合，若我方【避难】角色未受到伤害，则该角色默认攻击目标受到该角色恢复总血量x%的真实伤害
【真实伤害】不受防御影响的伤害</v>
      </c>
      <c r="W1797" s="95">
        <f t="shared" si="26"/>
        <v>170</v>
      </c>
      <c r="X1797" s="97"/>
      <c r="Y1797" s="97"/>
    </row>
    <row r="1798" spans="1:25" ht="16.5" x14ac:dyDescent="0.2">
      <c r="A1798" s="62">
        <v>1795</v>
      </c>
      <c r="B1798" s="95">
        <f>INDEX(技能效果!B:B,MATCH(技能效果等级!W1798,技能效果!AE:AE,0))</f>
        <v>130301121</v>
      </c>
      <c r="C1798" s="95" t="str">
        <f>INDEX(技能效果!C:C,MATCH(技能效果等级!B1798,技能效果!B:B,0))</f>
        <v>张飞满星效果</v>
      </c>
      <c r="D1798" s="96" t="s">
        <v>873</v>
      </c>
      <c r="E1798" s="95">
        <v>1</v>
      </c>
      <c r="F1798" s="95">
        <f>INDEX(技能效果!H:H,MATCH(技能效果等级!B1798,技能效果!B:B,0))</f>
        <v>2002</v>
      </c>
      <c r="G1798" s="95">
        <f>IF(INDEX(技能效果!K:K,MATCH(B1798,技能效果!B:B,0))=0,INDEX(技能效果!I:I,MATCH(技能效果等级!B1798,技能效果!B:B,0)),INDEX(技能效果!I:I,MATCH(技能效果等级!B1798,技能效果!B:B,0))*VLOOKUP(E1798,技能数值计算!$C$19:$D$28,2,FALSE))</f>
        <v>0</v>
      </c>
      <c r="H1798" s="95">
        <f>INDEX(技能效果!J:J,MATCH(技能效果等级!B1798,技能效果!B:B,0))</f>
        <v>0</v>
      </c>
      <c r="I1798" s="97"/>
      <c r="J1798" s="97"/>
      <c r="K1798" s="97"/>
      <c r="L1798" s="97"/>
      <c r="M1798" s="97"/>
      <c r="N1798" s="96" t="str">
        <f>IF(INDEX(技能效果!L:L,MATCH(技能效果等级!B1798,技能效果!B:B,0))="","",INDEX(技能效果!L:L,MATCH(技能效果等级!B1798,技能效果!B:B,0)))</f>
        <v/>
      </c>
      <c r="O1798" s="95">
        <f>IF(INDEX(技能效果!N:N,MATCH(B1798,技能效果!B:B,0))=0,INDEX(技能效果!M:M,MATCH(技能效果等级!B1798,技能效果!B:B,0)),INDEX(技能效果!M:M,MATCH(技能效果等级!B1798,技能效果!B:B,0))*VLOOKUP(E1798,技能数值计算!$C$19:$D$28,2,FALSE))</f>
        <v>0</v>
      </c>
      <c r="P1798" s="97"/>
      <c r="Q1798" s="97"/>
      <c r="R1798" s="95" t="str">
        <f>IF(INDEX(技能效果!O:O,MATCH(技能效果等级!B1798,技能效果!B:B,0))="","",INDEX(技能效果!O:O,MATCH(技能效果等级!B1798,技能效果!B:B,0)))</f>
        <v/>
      </c>
      <c r="S1798" s="97"/>
      <c r="T1798" s="97"/>
      <c r="U1798" s="97"/>
      <c r="V1798" s="96" t="str">
        <f>IF(INDEX(技能效果!AF:AF,MATCH(技能效果等级!B1798,技能效果!B:B,0))="","",INDEX(技能效果!AF:AF,MATCH(技能效果等级!B1798,技能效果!B:B,0)))</f>
        <v/>
      </c>
      <c r="W1798" s="95">
        <f t="shared" si="26"/>
        <v>171</v>
      </c>
      <c r="X1798" s="97"/>
      <c r="Y1798" s="97"/>
    </row>
    <row r="1799" spans="1:25" ht="16.5" x14ac:dyDescent="0.2">
      <c r="A1799" s="62">
        <v>1796</v>
      </c>
      <c r="B1799" s="95">
        <f>INDEX(技能效果!B:B,MATCH(技能效果等级!W1799,技能效果!AE:AE,0))</f>
        <v>130301121</v>
      </c>
      <c r="C1799" s="95" t="str">
        <f>INDEX(技能效果!C:C,MATCH(技能效果等级!B1799,技能效果!B:B,0))</f>
        <v>张飞满星效果</v>
      </c>
      <c r="D1799" s="96" t="s">
        <v>873</v>
      </c>
      <c r="E1799" s="95">
        <v>2</v>
      </c>
      <c r="F1799" s="95">
        <f>INDEX(技能效果!H:H,MATCH(技能效果等级!B1799,技能效果!B:B,0))</f>
        <v>2002</v>
      </c>
      <c r="G1799" s="95">
        <f>IF(INDEX(技能效果!K:K,MATCH(B1799,技能效果!B:B,0))=0,INDEX(技能效果!I:I,MATCH(技能效果等级!B1799,技能效果!B:B,0)),INDEX(技能效果!I:I,MATCH(技能效果等级!B1799,技能效果!B:B,0))*VLOOKUP(E1799,技能数值计算!$C$19:$D$28,2,FALSE))</f>
        <v>0</v>
      </c>
      <c r="H1799" s="95">
        <f>INDEX(技能效果!J:J,MATCH(技能效果等级!B1799,技能效果!B:B,0))</f>
        <v>0</v>
      </c>
      <c r="I1799" s="97"/>
      <c r="J1799" s="97"/>
      <c r="K1799" s="97"/>
      <c r="L1799" s="97"/>
      <c r="M1799" s="97"/>
      <c r="N1799" s="96" t="str">
        <f>IF(INDEX(技能效果!L:L,MATCH(技能效果等级!B1799,技能效果!B:B,0))="","",INDEX(技能效果!L:L,MATCH(技能效果等级!B1799,技能效果!B:B,0)))</f>
        <v/>
      </c>
      <c r="O1799" s="95">
        <f>IF(INDEX(技能效果!N:N,MATCH(B1799,技能效果!B:B,0))=0,INDEX(技能效果!M:M,MATCH(技能效果等级!B1799,技能效果!B:B,0)),INDEX(技能效果!M:M,MATCH(技能效果等级!B1799,技能效果!B:B,0))*VLOOKUP(E1799,技能数值计算!$C$19:$D$28,2,FALSE))</f>
        <v>0</v>
      </c>
      <c r="P1799" s="97"/>
      <c r="Q1799" s="97"/>
      <c r="R1799" s="95" t="str">
        <f>IF(INDEX(技能效果!O:O,MATCH(技能效果等级!B1799,技能效果!B:B,0))="","",INDEX(技能效果!O:O,MATCH(技能效果等级!B1799,技能效果!B:B,0)))</f>
        <v/>
      </c>
      <c r="S1799" s="97"/>
      <c r="T1799" s="97"/>
      <c r="U1799" s="97"/>
      <c r="V1799" s="96" t="str">
        <f>IF(INDEX(技能效果!AF:AF,MATCH(技能效果等级!B1799,技能效果!B:B,0))="","",INDEX(技能效果!AF:AF,MATCH(技能效果等级!B1799,技能效果!B:B,0)))</f>
        <v/>
      </c>
      <c r="W1799" s="95">
        <f t="shared" si="26"/>
        <v>171</v>
      </c>
      <c r="X1799" s="97"/>
      <c r="Y1799" s="97"/>
    </row>
    <row r="1800" spans="1:25" ht="16.5" x14ac:dyDescent="0.2">
      <c r="A1800" s="62">
        <v>1797</v>
      </c>
      <c r="B1800" s="95">
        <f>INDEX(技能效果!B:B,MATCH(技能效果等级!W1800,技能效果!AE:AE,0))</f>
        <v>130301121</v>
      </c>
      <c r="C1800" s="95" t="str">
        <f>INDEX(技能效果!C:C,MATCH(技能效果等级!B1800,技能效果!B:B,0))</f>
        <v>张飞满星效果</v>
      </c>
      <c r="D1800" s="96" t="s">
        <v>873</v>
      </c>
      <c r="E1800" s="95">
        <v>3</v>
      </c>
      <c r="F1800" s="95">
        <f>INDEX(技能效果!H:H,MATCH(技能效果等级!B1800,技能效果!B:B,0))</f>
        <v>2002</v>
      </c>
      <c r="G1800" s="95">
        <f>IF(INDEX(技能效果!K:K,MATCH(B1800,技能效果!B:B,0))=0,INDEX(技能效果!I:I,MATCH(技能效果等级!B1800,技能效果!B:B,0)),INDEX(技能效果!I:I,MATCH(技能效果等级!B1800,技能效果!B:B,0))*VLOOKUP(E1800,技能数值计算!$C$19:$D$28,2,FALSE))</f>
        <v>0</v>
      </c>
      <c r="H1800" s="95">
        <f>INDEX(技能效果!J:J,MATCH(技能效果等级!B1800,技能效果!B:B,0))</f>
        <v>0</v>
      </c>
      <c r="I1800" s="97"/>
      <c r="J1800" s="97"/>
      <c r="K1800" s="97"/>
      <c r="L1800" s="97"/>
      <c r="M1800" s="97"/>
      <c r="N1800" s="96" t="str">
        <f>IF(INDEX(技能效果!L:L,MATCH(技能效果等级!B1800,技能效果!B:B,0))="","",INDEX(技能效果!L:L,MATCH(技能效果等级!B1800,技能效果!B:B,0)))</f>
        <v/>
      </c>
      <c r="O1800" s="95">
        <f>IF(INDEX(技能效果!N:N,MATCH(B1800,技能效果!B:B,0))=0,INDEX(技能效果!M:M,MATCH(技能效果等级!B1800,技能效果!B:B,0)),INDEX(技能效果!M:M,MATCH(技能效果等级!B1800,技能效果!B:B,0))*VLOOKUP(E1800,技能数值计算!$C$19:$D$28,2,FALSE))</f>
        <v>0</v>
      </c>
      <c r="P1800" s="97"/>
      <c r="Q1800" s="97"/>
      <c r="R1800" s="95" t="str">
        <f>IF(INDEX(技能效果!O:O,MATCH(技能效果等级!B1800,技能效果!B:B,0))="","",INDEX(技能效果!O:O,MATCH(技能效果等级!B1800,技能效果!B:B,0)))</f>
        <v/>
      </c>
      <c r="S1800" s="97"/>
      <c r="T1800" s="97"/>
      <c r="U1800" s="97"/>
      <c r="V1800" s="96" t="str">
        <f>IF(INDEX(技能效果!AF:AF,MATCH(技能效果等级!B1800,技能效果!B:B,0))="","",INDEX(技能效果!AF:AF,MATCH(技能效果等级!B1800,技能效果!B:B,0)))</f>
        <v/>
      </c>
      <c r="W1800" s="95">
        <f t="shared" si="26"/>
        <v>171</v>
      </c>
      <c r="X1800" s="97"/>
      <c r="Y1800" s="97"/>
    </row>
    <row r="1801" spans="1:25" ht="16.5" x14ac:dyDescent="0.2">
      <c r="A1801" s="62">
        <v>1798</v>
      </c>
      <c r="B1801" s="95">
        <f>INDEX(技能效果!B:B,MATCH(技能效果等级!W1801,技能效果!AE:AE,0))</f>
        <v>130301121</v>
      </c>
      <c r="C1801" s="95" t="str">
        <f>INDEX(技能效果!C:C,MATCH(技能效果等级!B1801,技能效果!B:B,0))</f>
        <v>张飞满星效果</v>
      </c>
      <c r="D1801" s="96" t="s">
        <v>873</v>
      </c>
      <c r="E1801" s="95">
        <v>4</v>
      </c>
      <c r="F1801" s="95">
        <f>INDEX(技能效果!H:H,MATCH(技能效果等级!B1801,技能效果!B:B,0))</f>
        <v>2002</v>
      </c>
      <c r="G1801" s="95">
        <f>IF(INDEX(技能效果!K:K,MATCH(B1801,技能效果!B:B,0))=0,INDEX(技能效果!I:I,MATCH(技能效果等级!B1801,技能效果!B:B,0)),INDEX(技能效果!I:I,MATCH(技能效果等级!B1801,技能效果!B:B,0))*VLOOKUP(E1801,技能数值计算!$C$19:$D$28,2,FALSE))</f>
        <v>0</v>
      </c>
      <c r="H1801" s="95">
        <f>INDEX(技能效果!J:J,MATCH(技能效果等级!B1801,技能效果!B:B,0))</f>
        <v>0</v>
      </c>
      <c r="I1801" s="97"/>
      <c r="J1801" s="97"/>
      <c r="K1801" s="97"/>
      <c r="L1801" s="97"/>
      <c r="M1801" s="97"/>
      <c r="N1801" s="96" t="str">
        <f>IF(INDEX(技能效果!L:L,MATCH(技能效果等级!B1801,技能效果!B:B,0))="","",INDEX(技能效果!L:L,MATCH(技能效果等级!B1801,技能效果!B:B,0)))</f>
        <v/>
      </c>
      <c r="O1801" s="95">
        <f>IF(INDEX(技能效果!N:N,MATCH(B1801,技能效果!B:B,0))=0,INDEX(技能效果!M:M,MATCH(技能效果等级!B1801,技能效果!B:B,0)),INDEX(技能效果!M:M,MATCH(技能效果等级!B1801,技能效果!B:B,0))*VLOOKUP(E1801,技能数值计算!$C$19:$D$28,2,FALSE))</f>
        <v>0</v>
      </c>
      <c r="P1801" s="97"/>
      <c r="Q1801" s="97"/>
      <c r="R1801" s="95" t="str">
        <f>IF(INDEX(技能效果!O:O,MATCH(技能效果等级!B1801,技能效果!B:B,0))="","",INDEX(技能效果!O:O,MATCH(技能效果等级!B1801,技能效果!B:B,0)))</f>
        <v/>
      </c>
      <c r="S1801" s="97"/>
      <c r="T1801" s="97"/>
      <c r="U1801" s="97"/>
      <c r="V1801" s="96" t="str">
        <f>IF(INDEX(技能效果!AF:AF,MATCH(技能效果等级!B1801,技能效果!B:B,0))="","",INDEX(技能效果!AF:AF,MATCH(技能效果等级!B1801,技能效果!B:B,0)))</f>
        <v/>
      </c>
      <c r="W1801" s="95">
        <f t="shared" si="26"/>
        <v>171</v>
      </c>
      <c r="X1801" s="97"/>
      <c r="Y1801" s="97"/>
    </row>
    <row r="1802" spans="1:25" ht="16.5" x14ac:dyDescent="0.2">
      <c r="A1802" s="62">
        <v>1799</v>
      </c>
      <c r="B1802" s="95">
        <f>INDEX(技能效果!B:B,MATCH(技能效果等级!W1802,技能效果!AE:AE,0))</f>
        <v>130301121</v>
      </c>
      <c r="C1802" s="95" t="str">
        <f>INDEX(技能效果!C:C,MATCH(技能效果等级!B1802,技能效果!B:B,0))</f>
        <v>张飞满星效果</v>
      </c>
      <c r="D1802" s="96" t="s">
        <v>873</v>
      </c>
      <c r="E1802" s="95">
        <v>5</v>
      </c>
      <c r="F1802" s="95">
        <f>INDEX(技能效果!H:H,MATCH(技能效果等级!B1802,技能效果!B:B,0))</f>
        <v>2002</v>
      </c>
      <c r="G1802" s="95">
        <f>IF(INDEX(技能效果!K:K,MATCH(B1802,技能效果!B:B,0))=0,INDEX(技能效果!I:I,MATCH(技能效果等级!B1802,技能效果!B:B,0)),INDEX(技能效果!I:I,MATCH(技能效果等级!B1802,技能效果!B:B,0))*VLOOKUP(E1802,技能数值计算!$C$19:$D$28,2,FALSE))</f>
        <v>0</v>
      </c>
      <c r="H1802" s="95">
        <f>INDEX(技能效果!J:J,MATCH(技能效果等级!B1802,技能效果!B:B,0))</f>
        <v>0</v>
      </c>
      <c r="I1802" s="97"/>
      <c r="J1802" s="97"/>
      <c r="K1802" s="97"/>
      <c r="L1802" s="97"/>
      <c r="M1802" s="97"/>
      <c r="N1802" s="96" t="str">
        <f>IF(INDEX(技能效果!L:L,MATCH(技能效果等级!B1802,技能效果!B:B,0))="","",INDEX(技能效果!L:L,MATCH(技能效果等级!B1802,技能效果!B:B,0)))</f>
        <v/>
      </c>
      <c r="O1802" s="95">
        <f>IF(INDEX(技能效果!N:N,MATCH(B1802,技能效果!B:B,0))=0,INDEX(技能效果!M:M,MATCH(技能效果等级!B1802,技能效果!B:B,0)),INDEX(技能效果!M:M,MATCH(技能效果等级!B1802,技能效果!B:B,0))*VLOOKUP(E1802,技能数值计算!$C$19:$D$28,2,FALSE))</f>
        <v>0</v>
      </c>
      <c r="P1802" s="97"/>
      <c r="Q1802" s="97"/>
      <c r="R1802" s="95" t="str">
        <f>IF(INDEX(技能效果!O:O,MATCH(技能效果等级!B1802,技能效果!B:B,0))="","",INDEX(技能效果!O:O,MATCH(技能效果等级!B1802,技能效果!B:B,0)))</f>
        <v/>
      </c>
      <c r="S1802" s="97"/>
      <c r="T1802" s="97"/>
      <c r="U1802" s="97"/>
      <c r="V1802" s="96" t="str">
        <f>IF(INDEX(技能效果!AF:AF,MATCH(技能效果等级!B1802,技能效果!B:B,0))="","",INDEX(技能效果!AF:AF,MATCH(技能效果等级!B1802,技能效果!B:B,0)))</f>
        <v/>
      </c>
      <c r="W1802" s="95">
        <f t="shared" si="26"/>
        <v>171</v>
      </c>
      <c r="X1802" s="97"/>
      <c r="Y1802" s="97"/>
    </row>
    <row r="1803" spans="1:25" ht="16.5" x14ac:dyDescent="0.2">
      <c r="A1803" s="62">
        <v>1800</v>
      </c>
      <c r="B1803" s="95">
        <f>INDEX(技能效果!B:B,MATCH(技能效果等级!W1803,技能效果!AE:AE,0))</f>
        <v>130301121</v>
      </c>
      <c r="C1803" s="95" t="str">
        <f>INDEX(技能效果!C:C,MATCH(技能效果等级!B1803,技能效果!B:B,0))</f>
        <v>张飞满星效果</v>
      </c>
      <c r="D1803" s="96" t="s">
        <v>873</v>
      </c>
      <c r="E1803" s="95">
        <v>6</v>
      </c>
      <c r="F1803" s="95">
        <f>INDEX(技能效果!H:H,MATCH(技能效果等级!B1803,技能效果!B:B,0))</f>
        <v>2002</v>
      </c>
      <c r="G1803" s="95">
        <f>IF(INDEX(技能效果!K:K,MATCH(B1803,技能效果!B:B,0))=0,INDEX(技能效果!I:I,MATCH(技能效果等级!B1803,技能效果!B:B,0)),INDEX(技能效果!I:I,MATCH(技能效果等级!B1803,技能效果!B:B,0))*VLOOKUP(E1803,技能数值计算!$C$19:$D$28,2,FALSE))</f>
        <v>0</v>
      </c>
      <c r="H1803" s="95">
        <f>INDEX(技能效果!J:J,MATCH(技能效果等级!B1803,技能效果!B:B,0))</f>
        <v>0</v>
      </c>
      <c r="I1803" s="97"/>
      <c r="J1803" s="97"/>
      <c r="K1803" s="97"/>
      <c r="L1803" s="97"/>
      <c r="M1803" s="97"/>
      <c r="N1803" s="96" t="str">
        <f>IF(INDEX(技能效果!L:L,MATCH(技能效果等级!B1803,技能效果!B:B,0))="","",INDEX(技能效果!L:L,MATCH(技能效果等级!B1803,技能效果!B:B,0)))</f>
        <v/>
      </c>
      <c r="O1803" s="95">
        <f>IF(INDEX(技能效果!N:N,MATCH(B1803,技能效果!B:B,0))=0,INDEX(技能效果!M:M,MATCH(技能效果等级!B1803,技能效果!B:B,0)),INDEX(技能效果!M:M,MATCH(技能效果等级!B1803,技能效果!B:B,0))*VLOOKUP(E1803,技能数值计算!$C$19:$D$28,2,FALSE))</f>
        <v>0</v>
      </c>
      <c r="P1803" s="97"/>
      <c r="Q1803" s="97"/>
      <c r="R1803" s="95" t="str">
        <f>IF(INDEX(技能效果!O:O,MATCH(技能效果等级!B1803,技能效果!B:B,0))="","",INDEX(技能效果!O:O,MATCH(技能效果等级!B1803,技能效果!B:B,0)))</f>
        <v/>
      </c>
      <c r="S1803" s="97"/>
      <c r="T1803" s="97"/>
      <c r="U1803" s="97"/>
      <c r="V1803" s="96" t="str">
        <f>IF(INDEX(技能效果!AF:AF,MATCH(技能效果等级!B1803,技能效果!B:B,0))="","",INDEX(技能效果!AF:AF,MATCH(技能效果等级!B1803,技能效果!B:B,0)))</f>
        <v/>
      </c>
      <c r="W1803" s="95">
        <f t="shared" si="26"/>
        <v>171</v>
      </c>
      <c r="X1803" s="97"/>
      <c r="Y1803" s="97"/>
    </row>
    <row r="1804" spans="1:25" ht="16.5" x14ac:dyDescent="0.2">
      <c r="A1804" s="62">
        <v>1801</v>
      </c>
      <c r="B1804" s="95">
        <f>INDEX(技能效果!B:B,MATCH(技能效果等级!W1804,技能效果!AE:AE,0))</f>
        <v>130301121</v>
      </c>
      <c r="C1804" s="95" t="str">
        <f>INDEX(技能效果!C:C,MATCH(技能效果等级!B1804,技能效果!B:B,0))</f>
        <v>张飞满星效果</v>
      </c>
      <c r="D1804" s="96" t="s">
        <v>873</v>
      </c>
      <c r="E1804" s="95">
        <v>7</v>
      </c>
      <c r="F1804" s="95">
        <f>INDEX(技能效果!H:H,MATCH(技能效果等级!B1804,技能效果!B:B,0))</f>
        <v>2002</v>
      </c>
      <c r="G1804" s="95">
        <f>IF(INDEX(技能效果!K:K,MATCH(B1804,技能效果!B:B,0))=0,INDEX(技能效果!I:I,MATCH(技能效果等级!B1804,技能效果!B:B,0)),INDEX(技能效果!I:I,MATCH(技能效果等级!B1804,技能效果!B:B,0))*VLOOKUP(E1804,技能数值计算!$C$19:$D$28,2,FALSE))</f>
        <v>0</v>
      </c>
      <c r="H1804" s="95">
        <f>INDEX(技能效果!J:J,MATCH(技能效果等级!B1804,技能效果!B:B,0))</f>
        <v>0</v>
      </c>
      <c r="I1804" s="97"/>
      <c r="J1804" s="97"/>
      <c r="K1804" s="97"/>
      <c r="L1804" s="97"/>
      <c r="M1804" s="97"/>
      <c r="N1804" s="96" t="str">
        <f>IF(INDEX(技能效果!L:L,MATCH(技能效果等级!B1804,技能效果!B:B,0))="","",INDEX(技能效果!L:L,MATCH(技能效果等级!B1804,技能效果!B:B,0)))</f>
        <v/>
      </c>
      <c r="O1804" s="95">
        <f>IF(INDEX(技能效果!N:N,MATCH(B1804,技能效果!B:B,0))=0,INDEX(技能效果!M:M,MATCH(技能效果等级!B1804,技能效果!B:B,0)),INDEX(技能效果!M:M,MATCH(技能效果等级!B1804,技能效果!B:B,0))*VLOOKUP(E1804,技能数值计算!$C$19:$D$28,2,FALSE))</f>
        <v>0</v>
      </c>
      <c r="P1804" s="97"/>
      <c r="Q1804" s="97"/>
      <c r="R1804" s="95" t="str">
        <f>IF(INDEX(技能效果!O:O,MATCH(技能效果等级!B1804,技能效果!B:B,0))="","",INDEX(技能效果!O:O,MATCH(技能效果等级!B1804,技能效果!B:B,0)))</f>
        <v/>
      </c>
      <c r="S1804" s="97"/>
      <c r="T1804" s="97"/>
      <c r="U1804" s="97"/>
      <c r="V1804" s="96" t="str">
        <f>IF(INDEX(技能效果!AF:AF,MATCH(技能效果等级!B1804,技能效果!B:B,0))="","",INDEX(技能效果!AF:AF,MATCH(技能效果等级!B1804,技能效果!B:B,0)))</f>
        <v/>
      </c>
      <c r="W1804" s="95">
        <f t="shared" si="26"/>
        <v>171</v>
      </c>
      <c r="X1804" s="97"/>
      <c r="Y1804" s="97"/>
    </row>
    <row r="1805" spans="1:25" ht="16.5" x14ac:dyDescent="0.2">
      <c r="A1805" s="62">
        <v>1802</v>
      </c>
      <c r="B1805" s="95">
        <f>INDEX(技能效果!B:B,MATCH(技能效果等级!W1805,技能效果!AE:AE,0))</f>
        <v>130301121</v>
      </c>
      <c r="C1805" s="95" t="str">
        <f>INDEX(技能效果!C:C,MATCH(技能效果等级!B1805,技能效果!B:B,0))</f>
        <v>张飞满星效果</v>
      </c>
      <c r="D1805" s="96" t="s">
        <v>873</v>
      </c>
      <c r="E1805" s="95">
        <v>8</v>
      </c>
      <c r="F1805" s="95">
        <f>INDEX(技能效果!H:H,MATCH(技能效果等级!B1805,技能效果!B:B,0))</f>
        <v>2002</v>
      </c>
      <c r="G1805" s="95">
        <f>IF(INDEX(技能效果!K:K,MATCH(B1805,技能效果!B:B,0))=0,INDEX(技能效果!I:I,MATCH(技能效果等级!B1805,技能效果!B:B,0)),INDEX(技能效果!I:I,MATCH(技能效果等级!B1805,技能效果!B:B,0))*VLOOKUP(E1805,技能数值计算!$C$19:$D$28,2,FALSE))</f>
        <v>0</v>
      </c>
      <c r="H1805" s="95">
        <f>INDEX(技能效果!J:J,MATCH(技能效果等级!B1805,技能效果!B:B,0))</f>
        <v>0</v>
      </c>
      <c r="I1805" s="97"/>
      <c r="J1805" s="97"/>
      <c r="K1805" s="97"/>
      <c r="L1805" s="97"/>
      <c r="M1805" s="97"/>
      <c r="N1805" s="96" t="str">
        <f>IF(INDEX(技能效果!L:L,MATCH(技能效果等级!B1805,技能效果!B:B,0))="","",INDEX(技能效果!L:L,MATCH(技能效果等级!B1805,技能效果!B:B,0)))</f>
        <v/>
      </c>
      <c r="O1805" s="95">
        <f>IF(INDEX(技能效果!N:N,MATCH(B1805,技能效果!B:B,0))=0,INDEX(技能效果!M:M,MATCH(技能效果等级!B1805,技能效果!B:B,0)),INDEX(技能效果!M:M,MATCH(技能效果等级!B1805,技能效果!B:B,0))*VLOOKUP(E1805,技能数值计算!$C$19:$D$28,2,FALSE))</f>
        <v>0</v>
      </c>
      <c r="P1805" s="97"/>
      <c r="Q1805" s="97"/>
      <c r="R1805" s="95" t="str">
        <f>IF(INDEX(技能效果!O:O,MATCH(技能效果等级!B1805,技能效果!B:B,0))="","",INDEX(技能效果!O:O,MATCH(技能效果等级!B1805,技能效果!B:B,0)))</f>
        <v/>
      </c>
      <c r="S1805" s="97"/>
      <c r="T1805" s="97"/>
      <c r="U1805" s="97"/>
      <c r="V1805" s="96" t="str">
        <f>IF(INDEX(技能效果!AF:AF,MATCH(技能效果等级!B1805,技能效果!B:B,0))="","",INDEX(技能效果!AF:AF,MATCH(技能效果等级!B1805,技能效果!B:B,0)))</f>
        <v/>
      </c>
      <c r="W1805" s="95">
        <f t="shared" si="26"/>
        <v>171</v>
      </c>
      <c r="X1805" s="97"/>
      <c r="Y1805" s="97"/>
    </row>
    <row r="1806" spans="1:25" ht="16.5" x14ac:dyDescent="0.2">
      <c r="A1806" s="62">
        <v>1803</v>
      </c>
      <c r="B1806" s="95">
        <f>INDEX(技能效果!B:B,MATCH(技能效果等级!W1806,技能效果!AE:AE,0))</f>
        <v>130301121</v>
      </c>
      <c r="C1806" s="95" t="str">
        <f>INDEX(技能效果!C:C,MATCH(技能效果等级!B1806,技能效果!B:B,0))</f>
        <v>张飞满星效果</v>
      </c>
      <c r="D1806" s="96" t="s">
        <v>873</v>
      </c>
      <c r="E1806" s="95">
        <v>9</v>
      </c>
      <c r="F1806" s="95">
        <f>INDEX(技能效果!H:H,MATCH(技能效果等级!B1806,技能效果!B:B,0))</f>
        <v>2002</v>
      </c>
      <c r="G1806" s="95">
        <f>IF(INDEX(技能效果!K:K,MATCH(B1806,技能效果!B:B,0))=0,INDEX(技能效果!I:I,MATCH(技能效果等级!B1806,技能效果!B:B,0)),INDEX(技能效果!I:I,MATCH(技能效果等级!B1806,技能效果!B:B,0))*VLOOKUP(E1806,技能数值计算!$C$19:$D$28,2,FALSE))</f>
        <v>0</v>
      </c>
      <c r="H1806" s="95">
        <f>INDEX(技能效果!J:J,MATCH(技能效果等级!B1806,技能效果!B:B,0))</f>
        <v>0</v>
      </c>
      <c r="I1806" s="97"/>
      <c r="J1806" s="97"/>
      <c r="K1806" s="97"/>
      <c r="L1806" s="97"/>
      <c r="M1806" s="97"/>
      <c r="N1806" s="96" t="str">
        <f>IF(INDEX(技能效果!L:L,MATCH(技能效果等级!B1806,技能效果!B:B,0))="","",INDEX(技能效果!L:L,MATCH(技能效果等级!B1806,技能效果!B:B,0)))</f>
        <v/>
      </c>
      <c r="O1806" s="95">
        <f>IF(INDEX(技能效果!N:N,MATCH(B1806,技能效果!B:B,0))=0,INDEX(技能效果!M:M,MATCH(技能效果等级!B1806,技能效果!B:B,0)),INDEX(技能效果!M:M,MATCH(技能效果等级!B1806,技能效果!B:B,0))*VLOOKUP(E1806,技能数值计算!$C$19:$D$28,2,FALSE))</f>
        <v>0</v>
      </c>
      <c r="P1806" s="97"/>
      <c r="Q1806" s="97"/>
      <c r="R1806" s="95" t="str">
        <f>IF(INDEX(技能效果!O:O,MATCH(技能效果等级!B1806,技能效果!B:B,0))="","",INDEX(技能效果!O:O,MATCH(技能效果等级!B1806,技能效果!B:B,0)))</f>
        <v/>
      </c>
      <c r="S1806" s="97"/>
      <c r="T1806" s="97"/>
      <c r="U1806" s="97"/>
      <c r="V1806" s="96" t="str">
        <f>IF(INDEX(技能效果!AF:AF,MATCH(技能效果等级!B1806,技能效果!B:B,0))="","",INDEX(技能效果!AF:AF,MATCH(技能效果等级!B1806,技能效果!B:B,0)))</f>
        <v/>
      </c>
      <c r="W1806" s="95">
        <f t="shared" si="26"/>
        <v>171</v>
      </c>
      <c r="X1806" s="97"/>
      <c r="Y1806" s="97"/>
    </row>
    <row r="1807" spans="1:25" ht="16.5" x14ac:dyDescent="0.2">
      <c r="A1807" s="62">
        <v>1804</v>
      </c>
      <c r="B1807" s="95">
        <f>INDEX(技能效果!B:B,MATCH(技能效果等级!W1807,技能效果!AE:AE,0))</f>
        <v>130301121</v>
      </c>
      <c r="C1807" s="95" t="str">
        <f>INDEX(技能效果!C:C,MATCH(技能效果等级!B1807,技能效果!B:B,0))</f>
        <v>张飞满星效果</v>
      </c>
      <c r="D1807" s="96" t="s">
        <v>873</v>
      </c>
      <c r="E1807" s="95">
        <v>10</v>
      </c>
      <c r="F1807" s="95">
        <f>INDEX(技能效果!H:H,MATCH(技能效果等级!B1807,技能效果!B:B,0))</f>
        <v>2002</v>
      </c>
      <c r="G1807" s="95">
        <f>IF(INDEX(技能效果!K:K,MATCH(B1807,技能效果!B:B,0))=0,INDEX(技能效果!I:I,MATCH(技能效果等级!B1807,技能效果!B:B,0)),INDEX(技能效果!I:I,MATCH(技能效果等级!B1807,技能效果!B:B,0))*VLOOKUP(E1807,技能数值计算!$C$19:$D$28,2,FALSE))</f>
        <v>0</v>
      </c>
      <c r="H1807" s="95">
        <f>INDEX(技能效果!J:J,MATCH(技能效果等级!B1807,技能效果!B:B,0))</f>
        <v>0</v>
      </c>
      <c r="I1807" s="97"/>
      <c r="J1807" s="97"/>
      <c r="K1807" s="97"/>
      <c r="L1807" s="97"/>
      <c r="M1807" s="97"/>
      <c r="N1807" s="96" t="str">
        <f>IF(INDEX(技能效果!L:L,MATCH(技能效果等级!B1807,技能效果!B:B,0))="","",INDEX(技能效果!L:L,MATCH(技能效果等级!B1807,技能效果!B:B,0)))</f>
        <v/>
      </c>
      <c r="O1807" s="95">
        <f>IF(INDEX(技能效果!N:N,MATCH(B1807,技能效果!B:B,0))=0,INDEX(技能效果!M:M,MATCH(技能效果等级!B1807,技能效果!B:B,0)),INDEX(技能效果!M:M,MATCH(技能效果等级!B1807,技能效果!B:B,0))*VLOOKUP(E1807,技能数值计算!$C$19:$D$28,2,FALSE))</f>
        <v>0</v>
      </c>
      <c r="P1807" s="97"/>
      <c r="Q1807" s="97"/>
      <c r="R1807" s="95" t="str">
        <f>IF(INDEX(技能效果!O:O,MATCH(技能效果等级!B1807,技能效果!B:B,0))="","",INDEX(技能效果!O:O,MATCH(技能效果等级!B1807,技能效果!B:B,0)))</f>
        <v/>
      </c>
      <c r="S1807" s="97"/>
      <c r="T1807" s="97"/>
      <c r="U1807" s="97"/>
      <c r="V1807" s="96" t="str">
        <f>IF(INDEX(技能效果!AF:AF,MATCH(技能效果等级!B1807,技能效果!B:B,0))="","",INDEX(技能效果!AF:AF,MATCH(技能效果等级!B1807,技能效果!B:B,0)))</f>
        <v/>
      </c>
      <c r="W1807" s="95">
        <f t="shared" si="26"/>
        <v>171</v>
      </c>
      <c r="X1807" s="97"/>
      <c r="Y1807" s="97"/>
    </row>
    <row r="1808" spans="1:25" ht="16.5" x14ac:dyDescent="0.2">
      <c r="A1808" s="62">
        <v>1805</v>
      </c>
      <c r="B1808" s="95">
        <f>INDEX(技能效果!B:B,MATCH(技能效果等级!W1808,技能效果!AE:AE,0))</f>
        <v>130301201</v>
      </c>
      <c r="C1808" s="95" t="str">
        <f>INDEX(技能效果!C:C,MATCH(技能效果等级!B1808,技能效果!B:B,0))</f>
        <v>夏侯惇技能伤害</v>
      </c>
      <c r="D1808" s="96" t="s">
        <v>873</v>
      </c>
      <c r="E1808" s="95">
        <v>1</v>
      </c>
      <c r="F1808" s="95">
        <f>INDEX(技能效果!H:H,MATCH(技能效果等级!B1808,技能效果!B:B,0))</f>
        <v>1001</v>
      </c>
      <c r="G1808" s="95">
        <f>IF(INDEX(技能效果!K:K,MATCH(B1808,技能效果!B:B,0))=0,INDEX(技能效果!I:I,MATCH(技能效果等级!B1808,技能效果!B:B,0)),INDEX(技能效果!I:I,MATCH(技能效果等级!B1808,技能效果!B:B,0))*VLOOKUP(E1808,技能数值计算!$C$19:$D$28,2,FALSE))</f>
        <v>1.5</v>
      </c>
      <c r="H1808" s="95">
        <f>INDEX(技能效果!J:J,MATCH(技能效果等级!B1808,技能效果!B:B,0))</f>
        <v>0</v>
      </c>
      <c r="I1808" s="97"/>
      <c r="J1808" s="97"/>
      <c r="K1808" s="97"/>
      <c r="L1808" s="97"/>
      <c r="M1808" s="97"/>
      <c r="N1808" s="96" t="str">
        <f>IF(INDEX(技能效果!L:L,MATCH(技能效果等级!B1808,技能效果!B:B,0))="","",INDEX(技能效果!L:L,MATCH(技能效果等级!B1808,技能效果!B:B,0)))</f>
        <v/>
      </c>
      <c r="O1808" s="95">
        <f>IF(INDEX(技能效果!N:N,MATCH(B1808,技能效果!B:B,0))=0,INDEX(技能效果!M:M,MATCH(技能效果等级!B1808,技能效果!B:B,0)),INDEX(技能效果!M:M,MATCH(技能效果等级!B1808,技能效果!B:B,0))*VLOOKUP(E1808,技能数值计算!$C$19:$D$28,2,FALSE))</f>
        <v>0</v>
      </c>
      <c r="P1808" s="97"/>
      <c r="Q1808" s="97"/>
      <c r="R1808" s="95" t="str">
        <f>IF(INDEX(技能效果!O:O,MATCH(技能效果等级!B1808,技能效果!B:B,0))="","",INDEX(技能效果!O:O,MATCH(技能效果等级!B1808,技能效果!B:B,0)))</f>
        <v/>
      </c>
      <c r="S1808" s="97"/>
      <c r="T1808" s="97"/>
      <c r="U1808" s="97"/>
      <c r="V1808" s="96" t="str">
        <f>IF(INDEX(技能效果!AF:AF,MATCH(技能效果等级!B1808,技能效果!B:B,0))="","",INDEX(技能效果!AF:AF,MATCH(技能效果等级!B1808,技能效果!B:B,0)))</f>
        <v/>
      </c>
      <c r="W1808" s="95">
        <f t="shared" si="26"/>
        <v>172</v>
      </c>
      <c r="X1808" s="97"/>
      <c r="Y1808" s="97"/>
    </row>
    <row r="1809" spans="1:25" ht="16.5" x14ac:dyDescent="0.2">
      <c r="A1809" s="62">
        <v>1806</v>
      </c>
      <c r="B1809" s="95">
        <f>INDEX(技能效果!B:B,MATCH(技能效果等级!W1809,技能效果!AE:AE,0))</f>
        <v>130301201</v>
      </c>
      <c r="C1809" s="95" t="str">
        <f>INDEX(技能效果!C:C,MATCH(技能效果等级!B1809,技能效果!B:B,0))</f>
        <v>夏侯惇技能伤害</v>
      </c>
      <c r="D1809" s="96" t="s">
        <v>873</v>
      </c>
      <c r="E1809" s="95">
        <v>2</v>
      </c>
      <c r="F1809" s="95">
        <f>INDEX(技能效果!H:H,MATCH(技能效果等级!B1809,技能效果!B:B,0))</f>
        <v>1001</v>
      </c>
      <c r="G1809" s="95">
        <f>IF(INDEX(技能效果!K:K,MATCH(B1809,技能效果!B:B,0))=0,INDEX(技能效果!I:I,MATCH(技能效果等级!B1809,技能效果!B:B,0)),INDEX(技能效果!I:I,MATCH(技能效果等级!B1809,技能效果!B:B,0))*VLOOKUP(E1809,技能数值计算!$C$19:$D$28,2,FALSE))</f>
        <v>1.62</v>
      </c>
      <c r="H1809" s="95">
        <f>INDEX(技能效果!J:J,MATCH(技能效果等级!B1809,技能效果!B:B,0))</f>
        <v>0</v>
      </c>
      <c r="I1809" s="97"/>
      <c r="J1809" s="97"/>
      <c r="K1809" s="97"/>
      <c r="L1809" s="97"/>
      <c r="M1809" s="97"/>
      <c r="N1809" s="96" t="str">
        <f>IF(INDEX(技能效果!L:L,MATCH(技能效果等级!B1809,技能效果!B:B,0))="","",INDEX(技能效果!L:L,MATCH(技能效果等级!B1809,技能效果!B:B,0)))</f>
        <v/>
      </c>
      <c r="O1809" s="95">
        <f>IF(INDEX(技能效果!N:N,MATCH(B1809,技能效果!B:B,0))=0,INDEX(技能效果!M:M,MATCH(技能效果等级!B1809,技能效果!B:B,0)),INDEX(技能效果!M:M,MATCH(技能效果等级!B1809,技能效果!B:B,0))*VLOOKUP(E1809,技能数值计算!$C$19:$D$28,2,FALSE))</f>
        <v>0</v>
      </c>
      <c r="P1809" s="97"/>
      <c r="Q1809" s="97"/>
      <c r="R1809" s="95" t="str">
        <f>IF(INDEX(技能效果!O:O,MATCH(技能效果等级!B1809,技能效果!B:B,0))="","",INDEX(技能效果!O:O,MATCH(技能效果等级!B1809,技能效果!B:B,0)))</f>
        <v/>
      </c>
      <c r="S1809" s="97"/>
      <c r="T1809" s="97"/>
      <c r="U1809" s="97"/>
      <c r="V1809" s="96" t="str">
        <f>IF(INDEX(技能效果!AF:AF,MATCH(技能效果等级!B1809,技能效果!B:B,0))="","",INDEX(技能效果!AF:AF,MATCH(技能效果等级!B1809,技能效果!B:B,0)))</f>
        <v/>
      </c>
      <c r="W1809" s="95">
        <f t="shared" si="26"/>
        <v>172</v>
      </c>
      <c r="X1809" s="97"/>
      <c r="Y1809" s="97"/>
    </row>
    <row r="1810" spans="1:25" ht="16.5" x14ac:dyDescent="0.2">
      <c r="A1810" s="62">
        <v>1807</v>
      </c>
      <c r="B1810" s="95">
        <f>INDEX(技能效果!B:B,MATCH(技能效果等级!W1810,技能效果!AE:AE,0))</f>
        <v>130301201</v>
      </c>
      <c r="C1810" s="95" t="str">
        <f>INDEX(技能效果!C:C,MATCH(技能效果等级!B1810,技能效果!B:B,0))</f>
        <v>夏侯惇技能伤害</v>
      </c>
      <c r="D1810" s="96" t="s">
        <v>873</v>
      </c>
      <c r="E1810" s="95">
        <v>3</v>
      </c>
      <c r="F1810" s="95">
        <f>INDEX(技能效果!H:H,MATCH(技能效果等级!B1810,技能效果!B:B,0))</f>
        <v>1001</v>
      </c>
      <c r="G1810" s="95">
        <f>IF(INDEX(技能效果!K:K,MATCH(B1810,技能效果!B:B,0))=0,INDEX(技能效果!I:I,MATCH(技能效果等级!B1810,技能效果!B:B,0)),INDEX(技能效果!I:I,MATCH(技能效果等级!B1810,技能效果!B:B,0))*VLOOKUP(E1810,技能数值计算!$C$19:$D$28,2,FALSE))</f>
        <v>1.7399999999999998</v>
      </c>
      <c r="H1810" s="95">
        <f>INDEX(技能效果!J:J,MATCH(技能效果等级!B1810,技能效果!B:B,0))</f>
        <v>0</v>
      </c>
      <c r="I1810" s="97"/>
      <c r="J1810" s="97"/>
      <c r="K1810" s="97"/>
      <c r="L1810" s="97"/>
      <c r="M1810" s="97"/>
      <c r="N1810" s="96" t="str">
        <f>IF(INDEX(技能效果!L:L,MATCH(技能效果等级!B1810,技能效果!B:B,0))="","",INDEX(技能效果!L:L,MATCH(技能效果等级!B1810,技能效果!B:B,0)))</f>
        <v/>
      </c>
      <c r="O1810" s="95">
        <f>IF(INDEX(技能效果!N:N,MATCH(B1810,技能效果!B:B,0))=0,INDEX(技能效果!M:M,MATCH(技能效果等级!B1810,技能效果!B:B,0)),INDEX(技能效果!M:M,MATCH(技能效果等级!B1810,技能效果!B:B,0))*VLOOKUP(E1810,技能数值计算!$C$19:$D$28,2,FALSE))</f>
        <v>0</v>
      </c>
      <c r="P1810" s="97"/>
      <c r="Q1810" s="97"/>
      <c r="R1810" s="95" t="str">
        <f>IF(INDEX(技能效果!O:O,MATCH(技能效果等级!B1810,技能效果!B:B,0))="","",INDEX(技能效果!O:O,MATCH(技能效果等级!B1810,技能效果!B:B,0)))</f>
        <v/>
      </c>
      <c r="S1810" s="97"/>
      <c r="T1810" s="97"/>
      <c r="U1810" s="97"/>
      <c r="V1810" s="96" t="str">
        <f>IF(INDEX(技能效果!AF:AF,MATCH(技能效果等级!B1810,技能效果!B:B,0))="","",INDEX(技能效果!AF:AF,MATCH(技能效果等级!B1810,技能效果!B:B,0)))</f>
        <v/>
      </c>
      <c r="W1810" s="95">
        <f t="shared" si="26"/>
        <v>172</v>
      </c>
      <c r="X1810" s="97"/>
      <c r="Y1810" s="97"/>
    </row>
    <row r="1811" spans="1:25" ht="16.5" x14ac:dyDescent="0.2">
      <c r="A1811" s="62">
        <v>1808</v>
      </c>
      <c r="B1811" s="95">
        <f>INDEX(技能效果!B:B,MATCH(技能效果等级!W1811,技能效果!AE:AE,0))</f>
        <v>130301201</v>
      </c>
      <c r="C1811" s="95" t="str">
        <f>INDEX(技能效果!C:C,MATCH(技能效果等级!B1811,技能效果!B:B,0))</f>
        <v>夏侯惇技能伤害</v>
      </c>
      <c r="D1811" s="96" t="s">
        <v>873</v>
      </c>
      <c r="E1811" s="95">
        <v>4</v>
      </c>
      <c r="F1811" s="95">
        <f>INDEX(技能效果!H:H,MATCH(技能效果等级!B1811,技能效果!B:B,0))</f>
        <v>1001</v>
      </c>
      <c r="G1811" s="95">
        <f>IF(INDEX(技能效果!K:K,MATCH(B1811,技能效果!B:B,0))=0,INDEX(技能效果!I:I,MATCH(技能效果等级!B1811,技能效果!B:B,0)),INDEX(技能效果!I:I,MATCH(技能效果等级!B1811,技能效果!B:B,0))*VLOOKUP(E1811,技能数值计算!$C$19:$D$28,2,FALSE))</f>
        <v>1.8599999999999999</v>
      </c>
      <c r="H1811" s="95">
        <f>INDEX(技能效果!J:J,MATCH(技能效果等级!B1811,技能效果!B:B,0))</f>
        <v>0</v>
      </c>
      <c r="I1811" s="97"/>
      <c r="J1811" s="97"/>
      <c r="K1811" s="97"/>
      <c r="L1811" s="97"/>
      <c r="M1811" s="97"/>
      <c r="N1811" s="96" t="str">
        <f>IF(INDEX(技能效果!L:L,MATCH(技能效果等级!B1811,技能效果!B:B,0))="","",INDEX(技能效果!L:L,MATCH(技能效果等级!B1811,技能效果!B:B,0)))</f>
        <v/>
      </c>
      <c r="O1811" s="95">
        <f>IF(INDEX(技能效果!N:N,MATCH(B1811,技能效果!B:B,0))=0,INDEX(技能效果!M:M,MATCH(技能效果等级!B1811,技能效果!B:B,0)),INDEX(技能效果!M:M,MATCH(技能效果等级!B1811,技能效果!B:B,0))*VLOOKUP(E1811,技能数值计算!$C$19:$D$28,2,FALSE))</f>
        <v>0</v>
      </c>
      <c r="P1811" s="97"/>
      <c r="Q1811" s="97"/>
      <c r="R1811" s="95" t="str">
        <f>IF(INDEX(技能效果!O:O,MATCH(技能效果等级!B1811,技能效果!B:B,0))="","",INDEX(技能效果!O:O,MATCH(技能效果等级!B1811,技能效果!B:B,0)))</f>
        <v/>
      </c>
      <c r="S1811" s="97"/>
      <c r="T1811" s="97"/>
      <c r="U1811" s="97"/>
      <c r="V1811" s="96" t="str">
        <f>IF(INDEX(技能效果!AF:AF,MATCH(技能效果等级!B1811,技能效果!B:B,0))="","",INDEX(技能效果!AF:AF,MATCH(技能效果等级!B1811,技能效果!B:B,0)))</f>
        <v/>
      </c>
      <c r="W1811" s="95">
        <f t="shared" si="26"/>
        <v>172</v>
      </c>
      <c r="X1811" s="97"/>
      <c r="Y1811" s="97"/>
    </row>
    <row r="1812" spans="1:25" ht="16.5" x14ac:dyDescent="0.2">
      <c r="A1812" s="62">
        <v>1809</v>
      </c>
      <c r="B1812" s="95">
        <f>INDEX(技能效果!B:B,MATCH(技能效果等级!W1812,技能效果!AE:AE,0))</f>
        <v>130301201</v>
      </c>
      <c r="C1812" s="95" t="str">
        <f>INDEX(技能效果!C:C,MATCH(技能效果等级!B1812,技能效果!B:B,0))</f>
        <v>夏侯惇技能伤害</v>
      </c>
      <c r="D1812" s="96" t="s">
        <v>873</v>
      </c>
      <c r="E1812" s="95">
        <v>5</v>
      </c>
      <c r="F1812" s="95">
        <f>INDEX(技能效果!H:H,MATCH(技能效果等级!B1812,技能效果!B:B,0))</f>
        <v>1001</v>
      </c>
      <c r="G1812" s="95">
        <f>IF(INDEX(技能效果!K:K,MATCH(B1812,技能效果!B:B,0))=0,INDEX(技能效果!I:I,MATCH(技能效果等级!B1812,技能效果!B:B,0)),INDEX(技能效果!I:I,MATCH(技能效果等级!B1812,技能效果!B:B,0))*VLOOKUP(E1812,技能数值计算!$C$19:$D$28,2,FALSE))</f>
        <v>1.98</v>
      </c>
      <c r="H1812" s="95">
        <f>INDEX(技能效果!J:J,MATCH(技能效果等级!B1812,技能效果!B:B,0))</f>
        <v>0</v>
      </c>
      <c r="I1812" s="97"/>
      <c r="J1812" s="97"/>
      <c r="K1812" s="97"/>
      <c r="L1812" s="97"/>
      <c r="M1812" s="97"/>
      <c r="N1812" s="96" t="str">
        <f>IF(INDEX(技能效果!L:L,MATCH(技能效果等级!B1812,技能效果!B:B,0))="","",INDEX(技能效果!L:L,MATCH(技能效果等级!B1812,技能效果!B:B,0)))</f>
        <v/>
      </c>
      <c r="O1812" s="95">
        <f>IF(INDEX(技能效果!N:N,MATCH(B1812,技能效果!B:B,0))=0,INDEX(技能效果!M:M,MATCH(技能效果等级!B1812,技能效果!B:B,0)),INDEX(技能效果!M:M,MATCH(技能效果等级!B1812,技能效果!B:B,0))*VLOOKUP(E1812,技能数值计算!$C$19:$D$28,2,FALSE))</f>
        <v>0</v>
      </c>
      <c r="P1812" s="97"/>
      <c r="Q1812" s="97"/>
      <c r="R1812" s="95" t="str">
        <f>IF(INDEX(技能效果!O:O,MATCH(技能效果等级!B1812,技能效果!B:B,0))="","",INDEX(技能效果!O:O,MATCH(技能效果等级!B1812,技能效果!B:B,0)))</f>
        <v/>
      </c>
      <c r="S1812" s="97"/>
      <c r="T1812" s="97"/>
      <c r="U1812" s="97"/>
      <c r="V1812" s="96" t="str">
        <f>IF(INDEX(技能效果!AF:AF,MATCH(技能效果等级!B1812,技能效果!B:B,0))="","",INDEX(技能效果!AF:AF,MATCH(技能效果等级!B1812,技能效果!B:B,0)))</f>
        <v/>
      </c>
      <c r="W1812" s="95">
        <f t="shared" si="26"/>
        <v>172</v>
      </c>
      <c r="X1812" s="97"/>
      <c r="Y1812" s="97"/>
    </row>
    <row r="1813" spans="1:25" ht="16.5" x14ac:dyDescent="0.2">
      <c r="A1813" s="62">
        <v>1810</v>
      </c>
      <c r="B1813" s="95">
        <f>INDEX(技能效果!B:B,MATCH(技能效果等级!W1813,技能效果!AE:AE,0))</f>
        <v>130301201</v>
      </c>
      <c r="C1813" s="95" t="str">
        <f>INDEX(技能效果!C:C,MATCH(技能效果等级!B1813,技能效果!B:B,0))</f>
        <v>夏侯惇技能伤害</v>
      </c>
      <c r="D1813" s="96" t="s">
        <v>873</v>
      </c>
      <c r="E1813" s="95">
        <v>6</v>
      </c>
      <c r="F1813" s="95">
        <f>INDEX(技能效果!H:H,MATCH(技能效果等级!B1813,技能效果!B:B,0))</f>
        <v>1001</v>
      </c>
      <c r="G1813" s="95">
        <f>IF(INDEX(技能效果!K:K,MATCH(B1813,技能效果!B:B,0))=0,INDEX(技能效果!I:I,MATCH(技能效果等级!B1813,技能效果!B:B,0)),INDEX(技能效果!I:I,MATCH(技能效果等级!B1813,技能效果!B:B,0))*VLOOKUP(E1813,技能数值计算!$C$19:$D$28,2,FALSE))</f>
        <v>2.16</v>
      </c>
      <c r="H1813" s="95">
        <f>INDEX(技能效果!J:J,MATCH(技能效果等级!B1813,技能效果!B:B,0))</f>
        <v>0</v>
      </c>
      <c r="I1813" s="97"/>
      <c r="J1813" s="97"/>
      <c r="K1813" s="97"/>
      <c r="L1813" s="97"/>
      <c r="M1813" s="97"/>
      <c r="N1813" s="96" t="str">
        <f>IF(INDEX(技能效果!L:L,MATCH(技能效果等级!B1813,技能效果!B:B,0))="","",INDEX(技能效果!L:L,MATCH(技能效果等级!B1813,技能效果!B:B,0)))</f>
        <v/>
      </c>
      <c r="O1813" s="95">
        <f>IF(INDEX(技能效果!N:N,MATCH(B1813,技能效果!B:B,0))=0,INDEX(技能效果!M:M,MATCH(技能效果等级!B1813,技能效果!B:B,0)),INDEX(技能效果!M:M,MATCH(技能效果等级!B1813,技能效果!B:B,0))*VLOOKUP(E1813,技能数值计算!$C$19:$D$28,2,FALSE))</f>
        <v>0</v>
      </c>
      <c r="P1813" s="97"/>
      <c r="Q1813" s="97"/>
      <c r="R1813" s="95" t="str">
        <f>IF(INDEX(技能效果!O:O,MATCH(技能效果等级!B1813,技能效果!B:B,0))="","",INDEX(技能效果!O:O,MATCH(技能效果等级!B1813,技能效果!B:B,0)))</f>
        <v/>
      </c>
      <c r="S1813" s="97"/>
      <c r="T1813" s="97"/>
      <c r="U1813" s="97"/>
      <c r="V1813" s="96" t="str">
        <f>IF(INDEX(技能效果!AF:AF,MATCH(技能效果等级!B1813,技能效果!B:B,0))="","",INDEX(技能效果!AF:AF,MATCH(技能效果等级!B1813,技能效果!B:B,0)))</f>
        <v/>
      </c>
      <c r="W1813" s="95">
        <f t="shared" si="26"/>
        <v>172</v>
      </c>
      <c r="X1813" s="97"/>
      <c r="Y1813" s="97"/>
    </row>
    <row r="1814" spans="1:25" ht="16.5" x14ac:dyDescent="0.2">
      <c r="A1814" s="62">
        <v>1811</v>
      </c>
      <c r="B1814" s="95">
        <f>INDEX(技能效果!B:B,MATCH(技能效果等级!W1814,技能效果!AE:AE,0))</f>
        <v>130301201</v>
      </c>
      <c r="C1814" s="95" t="str">
        <f>INDEX(技能效果!C:C,MATCH(技能效果等级!B1814,技能效果!B:B,0))</f>
        <v>夏侯惇技能伤害</v>
      </c>
      <c r="D1814" s="96" t="s">
        <v>873</v>
      </c>
      <c r="E1814" s="95">
        <v>7</v>
      </c>
      <c r="F1814" s="95">
        <f>INDEX(技能效果!H:H,MATCH(技能效果等级!B1814,技能效果!B:B,0))</f>
        <v>1001</v>
      </c>
      <c r="G1814" s="95">
        <f>IF(INDEX(技能效果!K:K,MATCH(B1814,技能效果!B:B,0))=0,INDEX(技能效果!I:I,MATCH(技能效果等级!B1814,技能效果!B:B,0)),INDEX(技能效果!I:I,MATCH(技能效果等级!B1814,技能效果!B:B,0))*VLOOKUP(E1814,技能数值计算!$C$19:$D$28,2,FALSE))</f>
        <v>2.34</v>
      </c>
      <c r="H1814" s="95">
        <f>INDEX(技能效果!J:J,MATCH(技能效果等级!B1814,技能效果!B:B,0))</f>
        <v>0</v>
      </c>
      <c r="I1814" s="97"/>
      <c r="J1814" s="97"/>
      <c r="K1814" s="97"/>
      <c r="L1814" s="97"/>
      <c r="M1814" s="97"/>
      <c r="N1814" s="96" t="str">
        <f>IF(INDEX(技能效果!L:L,MATCH(技能效果等级!B1814,技能效果!B:B,0))="","",INDEX(技能效果!L:L,MATCH(技能效果等级!B1814,技能效果!B:B,0)))</f>
        <v/>
      </c>
      <c r="O1814" s="95">
        <f>IF(INDEX(技能效果!N:N,MATCH(B1814,技能效果!B:B,0))=0,INDEX(技能效果!M:M,MATCH(技能效果等级!B1814,技能效果!B:B,0)),INDEX(技能效果!M:M,MATCH(技能效果等级!B1814,技能效果!B:B,0))*VLOOKUP(E1814,技能数值计算!$C$19:$D$28,2,FALSE))</f>
        <v>0</v>
      </c>
      <c r="P1814" s="97"/>
      <c r="Q1814" s="97"/>
      <c r="R1814" s="95" t="str">
        <f>IF(INDEX(技能效果!O:O,MATCH(技能效果等级!B1814,技能效果!B:B,0))="","",INDEX(技能效果!O:O,MATCH(技能效果等级!B1814,技能效果!B:B,0)))</f>
        <v/>
      </c>
      <c r="S1814" s="97"/>
      <c r="T1814" s="97"/>
      <c r="U1814" s="97"/>
      <c r="V1814" s="96" t="str">
        <f>IF(INDEX(技能效果!AF:AF,MATCH(技能效果等级!B1814,技能效果!B:B,0))="","",INDEX(技能效果!AF:AF,MATCH(技能效果等级!B1814,技能效果!B:B,0)))</f>
        <v/>
      </c>
      <c r="W1814" s="95">
        <f t="shared" si="26"/>
        <v>172</v>
      </c>
      <c r="X1814" s="97"/>
      <c r="Y1814" s="97"/>
    </row>
    <row r="1815" spans="1:25" ht="16.5" x14ac:dyDescent="0.2">
      <c r="A1815" s="62">
        <v>1812</v>
      </c>
      <c r="B1815" s="95">
        <f>INDEX(技能效果!B:B,MATCH(技能效果等级!W1815,技能效果!AE:AE,0))</f>
        <v>130301201</v>
      </c>
      <c r="C1815" s="95" t="str">
        <f>INDEX(技能效果!C:C,MATCH(技能效果等级!B1815,技能效果!B:B,0))</f>
        <v>夏侯惇技能伤害</v>
      </c>
      <c r="D1815" s="96" t="s">
        <v>873</v>
      </c>
      <c r="E1815" s="95">
        <v>8</v>
      </c>
      <c r="F1815" s="95">
        <f>INDEX(技能效果!H:H,MATCH(技能效果等级!B1815,技能效果!B:B,0))</f>
        <v>1001</v>
      </c>
      <c r="G1815" s="95">
        <f>IF(INDEX(技能效果!K:K,MATCH(B1815,技能效果!B:B,0))=0,INDEX(技能效果!I:I,MATCH(技能效果等级!B1815,技能效果!B:B,0)),INDEX(技能效果!I:I,MATCH(技能效果等级!B1815,技能效果!B:B,0))*VLOOKUP(E1815,技能数值计算!$C$19:$D$28,2,FALSE))</f>
        <v>2.52</v>
      </c>
      <c r="H1815" s="95">
        <f>INDEX(技能效果!J:J,MATCH(技能效果等级!B1815,技能效果!B:B,0))</f>
        <v>0</v>
      </c>
      <c r="I1815" s="97"/>
      <c r="J1815" s="97"/>
      <c r="K1815" s="97"/>
      <c r="L1815" s="97"/>
      <c r="M1815" s="97"/>
      <c r="N1815" s="96" t="str">
        <f>IF(INDEX(技能效果!L:L,MATCH(技能效果等级!B1815,技能效果!B:B,0))="","",INDEX(技能效果!L:L,MATCH(技能效果等级!B1815,技能效果!B:B,0)))</f>
        <v/>
      </c>
      <c r="O1815" s="95">
        <f>IF(INDEX(技能效果!N:N,MATCH(B1815,技能效果!B:B,0))=0,INDEX(技能效果!M:M,MATCH(技能效果等级!B1815,技能效果!B:B,0)),INDEX(技能效果!M:M,MATCH(技能效果等级!B1815,技能效果!B:B,0))*VLOOKUP(E1815,技能数值计算!$C$19:$D$28,2,FALSE))</f>
        <v>0</v>
      </c>
      <c r="P1815" s="97"/>
      <c r="Q1815" s="97"/>
      <c r="R1815" s="95" t="str">
        <f>IF(INDEX(技能效果!O:O,MATCH(技能效果等级!B1815,技能效果!B:B,0))="","",INDEX(技能效果!O:O,MATCH(技能效果等级!B1815,技能效果!B:B,0)))</f>
        <v/>
      </c>
      <c r="S1815" s="97"/>
      <c r="T1815" s="97"/>
      <c r="U1815" s="97"/>
      <c r="V1815" s="96" t="str">
        <f>IF(INDEX(技能效果!AF:AF,MATCH(技能效果等级!B1815,技能效果!B:B,0))="","",INDEX(技能效果!AF:AF,MATCH(技能效果等级!B1815,技能效果!B:B,0)))</f>
        <v/>
      </c>
      <c r="W1815" s="95">
        <f t="shared" si="26"/>
        <v>172</v>
      </c>
      <c r="X1815" s="97"/>
      <c r="Y1815" s="97"/>
    </row>
    <row r="1816" spans="1:25" ht="16.5" x14ac:dyDescent="0.2">
      <c r="A1816" s="62">
        <v>1813</v>
      </c>
      <c r="B1816" s="95">
        <f>INDEX(技能效果!B:B,MATCH(技能效果等级!W1816,技能效果!AE:AE,0))</f>
        <v>130301201</v>
      </c>
      <c r="C1816" s="95" t="str">
        <f>INDEX(技能效果!C:C,MATCH(技能效果等级!B1816,技能效果!B:B,0))</f>
        <v>夏侯惇技能伤害</v>
      </c>
      <c r="D1816" s="96" t="s">
        <v>873</v>
      </c>
      <c r="E1816" s="95">
        <v>9</v>
      </c>
      <c r="F1816" s="95">
        <f>INDEX(技能效果!H:H,MATCH(技能效果等级!B1816,技能效果!B:B,0))</f>
        <v>1001</v>
      </c>
      <c r="G1816" s="95">
        <f>IF(INDEX(技能效果!K:K,MATCH(B1816,技能效果!B:B,0))=0,INDEX(技能效果!I:I,MATCH(技能效果等级!B1816,技能效果!B:B,0)),INDEX(技能效果!I:I,MATCH(技能效果等级!B1816,技能效果!B:B,0))*VLOOKUP(E1816,技能数值计算!$C$19:$D$28,2,FALSE))</f>
        <v>2.7600000000000002</v>
      </c>
      <c r="H1816" s="95">
        <f>INDEX(技能效果!J:J,MATCH(技能效果等级!B1816,技能效果!B:B,0))</f>
        <v>0</v>
      </c>
      <c r="I1816" s="97"/>
      <c r="J1816" s="97"/>
      <c r="K1816" s="97"/>
      <c r="L1816" s="97"/>
      <c r="M1816" s="97"/>
      <c r="N1816" s="96" t="str">
        <f>IF(INDEX(技能效果!L:L,MATCH(技能效果等级!B1816,技能效果!B:B,0))="","",INDEX(技能效果!L:L,MATCH(技能效果等级!B1816,技能效果!B:B,0)))</f>
        <v/>
      </c>
      <c r="O1816" s="95">
        <f>IF(INDEX(技能效果!N:N,MATCH(B1816,技能效果!B:B,0))=0,INDEX(技能效果!M:M,MATCH(技能效果等级!B1816,技能效果!B:B,0)),INDEX(技能效果!M:M,MATCH(技能效果等级!B1816,技能效果!B:B,0))*VLOOKUP(E1816,技能数值计算!$C$19:$D$28,2,FALSE))</f>
        <v>0</v>
      </c>
      <c r="P1816" s="97"/>
      <c r="Q1816" s="97"/>
      <c r="R1816" s="95" t="str">
        <f>IF(INDEX(技能效果!O:O,MATCH(技能效果等级!B1816,技能效果!B:B,0))="","",INDEX(技能效果!O:O,MATCH(技能效果等级!B1816,技能效果!B:B,0)))</f>
        <v/>
      </c>
      <c r="S1816" s="97"/>
      <c r="T1816" s="97"/>
      <c r="U1816" s="97"/>
      <c r="V1816" s="96" t="str">
        <f>IF(INDEX(技能效果!AF:AF,MATCH(技能效果等级!B1816,技能效果!B:B,0))="","",INDEX(技能效果!AF:AF,MATCH(技能效果等级!B1816,技能效果!B:B,0)))</f>
        <v/>
      </c>
      <c r="W1816" s="95">
        <f t="shared" si="26"/>
        <v>172</v>
      </c>
      <c r="X1816" s="97"/>
      <c r="Y1816" s="97"/>
    </row>
    <row r="1817" spans="1:25" ht="16.5" x14ac:dyDescent="0.2">
      <c r="A1817" s="62">
        <v>1814</v>
      </c>
      <c r="B1817" s="95">
        <f>INDEX(技能效果!B:B,MATCH(技能效果等级!W1817,技能效果!AE:AE,0))</f>
        <v>130301201</v>
      </c>
      <c r="C1817" s="95" t="str">
        <f>INDEX(技能效果!C:C,MATCH(技能效果等级!B1817,技能效果!B:B,0))</f>
        <v>夏侯惇技能伤害</v>
      </c>
      <c r="D1817" s="96" t="s">
        <v>873</v>
      </c>
      <c r="E1817" s="95">
        <v>10</v>
      </c>
      <c r="F1817" s="95">
        <f>INDEX(技能效果!H:H,MATCH(技能效果等级!B1817,技能效果!B:B,0))</f>
        <v>1001</v>
      </c>
      <c r="G1817" s="95">
        <f>IF(INDEX(技能效果!K:K,MATCH(B1817,技能效果!B:B,0))=0,INDEX(技能效果!I:I,MATCH(技能效果等级!B1817,技能效果!B:B,0)),INDEX(技能效果!I:I,MATCH(技能效果等级!B1817,技能效果!B:B,0))*VLOOKUP(E1817,技能数值计算!$C$19:$D$28,2,FALSE))</f>
        <v>3</v>
      </c>
      <c r="H1817" s="95">
        <f>INDEX(技能效果!J:J,MATCH(技能效果等级!B1817,技能效果!B:B,0))</f>
        <v>0</v>
      </c>
      <c r="I1817" s="97"/>
      <c r="J1817" s="97"/>
      <c r="K1817" s="97"/>
      <c r="L1817" s="97"/>
      <c r="M1817" s="97"/>
      <c r="N1817" s="96" t="str">
        <f>IF(INDEX(技能效果!L:L,MATCH(技能效果等级!B1817,技能效果!B:B,0))="","",INDEX(技能效果!L:L,MATCH(技能效果等级!B1817,技能效果!B:B,0)))</f>
        <v/>
      </c>
      <c r="O1817" s="95">
        <f>IF(INDEX(技能效果!N:N,MATCH(B1817,技能效果!B:B,0))=0,INDEX(技能效果!M:M,MATCH(技能效果等级!B1817,技能效果!B:B,0)),INDEX(技能效果!M:M,MATCH(技能效果等级!B1817,技能效果!B:B,0))*VLOOKUP(E1817,技能数值计算!$C$19:$D$28,2,FALSE))</f>
        <v>0</v>
      </c>
      <c r="P1817" s="97"/>
      <c r="Q1817" s="97"/>
      <c r="R1817" s="95" t="str">
        <f>IF(INDEX(技能效果!O:O,MATCH(技能效果等级!B1817,技能效果!B:B,0))="","",INDEX(技能效果!O:O,MATCH(技能效果等级!B1817,技能效果!B:B,0)))</f>
        <v/>
      </c>
      <c r="S1817" s="97"/>
      <c r="T1817" s="97"/>
      <c r="U1817" s="97"/>
      <c r="V1817" s="96" t="str">
        <f>IF(INDEX(技能效果!AF:AF,MATCH(技能效果等级!B1817,技能效果!B:B,0))="","",INDEX(技能效果!AF:AF,MATCH(技能效果等级!B1817,技能效果!B:B,0)))</f>
        <v/>
      </c>
      <c r="W1817" s="95">
        <f t="shared" si="26"/>
        <v>172</v>
      </c>
      <c r="X1817" s="97"/>
      <c r="Y1817" s="97"/>
    </row>
    <row r="1818" spans="1:25" ht="16.5" x14ac:dyDescent="0.2">
      <c r="A1818" s="62">
        <v>1815</v>
      </c>
      <c r="B1818" s="95">
        <f>INDEX(技能效果!B:B,MATCH(技能效果等级!W1818,技能效果!AE:AE,0))</f>
        <v>130301202</v>
      </c>
      <c r="C1818" s="95" t="str">
        <f>INDEX(技能效果!C:C,MATCH(技能效果等级!B1818,技能效果!B:B,0))</f>
        <v>夏侯惇技能减攻击</v>
      </c>
      <c r="D1818" s="96" t="s">
        <v>873</v>
      </c>
      <c r="E1818" s="95">
        <v>1</v>
      </c>
      <c r="F1818" s="95">
        <f>INDEX(技能效果!H:H,MATCH(技能效果等级!B1818,技能效果!B:B,0))</f>
        <v>4026</v>
      </c>
      <c r="G1818" s="95">
        <f>IF(INDEX(技能效果!K:K,MATCH(B1818,技能效果!B:B,0))=0,INDEX(技能效果!I:I,MATCH(技能效果等级!B1818,技能效果!B:B,0)),INDEX(技能效果!I:I,MATCH(技能效果等级!B1818,技能效果!B:B,0))*VLOOKUP(E1818,技能数值计算!$C$19:$D$28,2,FALSE))</f>
        <v>0.25</v>
      </c>
      <c r="H1818" s="95">
        <f>INDEX(技能效果!J:J,MATCH(技能效果等级!B1818,技能效果!B:B,0))</f>
        <v>0</v>
      </c>
      <c r="I1818" s="97"/>
      <c r="J1818" s="97"/>
      <c r="K1818" s="97"/>
      <c r="L1818" s="97"/>
      <c r="M1818" s="97"/>
      <c r="N1818" s="96" t="str">
        <f>IF(INDEX(技能效果!L:L,MATCH(技能效果等级!B1818,技能效果!B:B,0))="","",INDEX(技能效果!L:L,MATCH(技能效果等级!B1818,技能效果!B:B,0)))</f>
        <v/>
      </c>
      <c r="O1818" s="95">
        <f>IF(INDEX(技能效果!N:N,MATCH(B1818,技能效果!B:B,0))=0,INDEX(技能效果!M:M,MATCH(技能效果等级!B1818,技能效果!B:B,0)),INDEX(技能效果!M:M,MATCH(技能效果等级!B1818,技能效果!B:B,0))*VLOOKUP(E1818,技能数值计算!$C$19:$D$28,2,FALSE))</f>
        <v>0</v>
      </c>
      <c r="P1818" s="97"/>
      <c r="Q1818" s="97"/>
      <c r="R1818" s="95" t="str">
        <f>IF(INDEX(技能效果!O:O,MATCH(技能效果等级!B1818,技能效果!B:B,0))="","",INDEX(技能效果!O:O,MATCH(技能效果等级!B1818,技能效果!B:B,0)))</f>
        <v/>
      </c>
      <c r="S1818" s="97"/>
      <c r="T1818" s="97"/>
      <c r="U1818" s="97"/>
      <c r="V1818" s="96" t="str">
        <f>IF(INDEX(技能效果!AF:AF,MATCH(技能效果等级!B1818,技能效果!B:B,0))="","",INDEX(技能效果!AF:AF,MATCH(技能效果等级!B1818,技能效果!B:B,0)))</f>
        <v/>
      </c>
      <c r="W1818" s="95">
        <f t="shared" si="26"/>
        <v>173</v>
      </c>
      <c r="X1818" s="97"/>
      <c r="Y1818" s="97"/>
    </row>
    <row r="1819" spans="1:25" ht="16.5" x14ac:dyDescent="0.2">
      <c r="A1819" s="62">
        <v>1816</v>
      </c>
      <c r="B1819" s="95">
        <f>INDEX(技能效果!B:B,MATCH(技能效果等级!W1819,技能效果!AE:AE,0))</f>
        <v>130301202</v>
      </c>
      <c r="C1819" s="95" t="str">
        <f>INDEX(技能效果!C:C,MATCH(技能效果等级!B1819,技能效果!B:B,0))</f>
        <v>夏侯惇技能减攻击</v>
      </c>
      <c r="D1819" s="96" t="s">
        <v>873</v>
      </c>
      <c r="E1819" s="95">
        <v>2</v>
      </c>
      <c r="F1819" s="95">
        <f>INDEX(技能效果!H:H,MATCH(技能效果等级!B1819,技能效果!B:B,0))</f>
        <v>4026</v>
      </c>
      <c r="G1819" s="95">
        <f>IF(INDEX(技能效果!K:K,MATCH(B1819,技能效果!B:B,0))=0,INDEX(技能效果!I:I,MATCH(技能效果等级!B1819,技能效果!B:B,0)),INDEX(技能效果!I:I,MATCH(技能效果等级!B1819,技能效果!B:B,0))*VLOOKUP(E1819,技能数值计算!$C$19:$D$28,2,FALSE))</f>
        <v>0.27</v>
      </c>
      <c r="H1819" s="95">
        <f>INDEX(技能效果!J:J,MATCH(技能效果等级!B1819,技能效果!B:B,0))</f>
        <v>0</v>
      </c>
      <c r="I1819" s="97"/>
      <c r="J1819" s="97"/>
      <c r="K1819" s="97"/>
      <c r="L1819" s="97"/>
      <c r="M1819" s="97"/>
      <c r="N1819" s="96" t="str">
        <f>IF(INDEX(技能效果!L:L,MATCH(技能效果等级!B1819,技能效果!B:B,0))="","",INDEX(技能效果!L:L,MATCH(技能效果等级!B1819,技能效果!B:B,0)))</f>
        <v/>
      </c>
      <c r="O1819" s="95">
        <f>IF(INDEX(技能效果!N:N,MATCH(B1819,技能效果!B:B,0))=0,INDEX(技能效果!M:M,MATCH(技能效果等级!B1819,技能效果!B:B,0)),INDEX(技能效果!M:M,MATCH(技能效果等级!B1819,技能效果!B:B,0))*VLOOKUP(E1819,技能数值计算!$C$19:$D$28,2,FALSE))</f>
        <v>0</v>
      </c>
      <c r="P1819" s="97"/>
      <c r="Q1819" s="97"/>
      <c r="R1819" s="95" t="str">
        <f>IF(INDEX(技能效果!O:O,MATCH(技能效果等级!B1819,技能效果!B:B,0))="","",INDEX(技能效果!O:O,MATCH(技能效果等级!B1819,技能效果!B:B,0)))</f>
        <v/>
      </c>
      <c r="S1819" s="97"/>
      <c r="T1819" s="97"/>
      <c r="U1819" s="97"/>
      <c r="V1819" s="96" t="str">
        <f>IF(INDEX(技能效果!AF:AF,MATCH(技能效果等级!B1819,技能效果!B:B,0))="","",INDEX(技能效果!AF:AF,MATCH(技能效果等级!B1819,技能效果!B:B,0)))</f>
        <v/>
      </c>
      <c r="W1819" s="95">
        <f t="shared" si="26"/>
        <v>173</v>
      </c>
      <c r="X1819" s="97"/>
      <c r="Y1819" s="97"/>
    </row>
    <row r="1820" spans="1:25" ht="16.5" x14ac:dyDescent="0.2">
      <c r="A1820" s="62">
        <v>1817</v>
      </c>
      <c r="B1820" s="95">
        <f>INDEX(技能效果!B:B,MATCH(技能效果等级!W1820,技能效果!AE:AE,0))</f>
        <v>130301202</v>
      </c>
      <c r="C1820" s="95" t="str">
        <f>INDEX(技能效果!C:C,MATCH(技能效果等级!B1820,技能效果!B:B,0))</f>
        <v>夏侯惇技能减攻击</v>
      </c>
      <c r="D1820" s="96" t="s">
        <v>873</v>
      </c>
      <c r="E1820" s="95">
        <v>3</v>
      </c>
      <c r="F1820" s="95">
        <f>INDEX(技能效果!H:H,MATCH(技能效果等级!B1820,技能效果!B:B,0))</f>
        <v>4026</v>
      </c>
      <c r="G1820" s="95">
        <f>IF(INDEX(技能效果!K:K,MATCH(B1820,技能效果!B:B,0))=0,INDEX(技能效果!I:I,MATCH(技能效果等级!B1820,技能效果!B:B,0)),INDEX(技能效果!I:I,MATCH(技能效果等级!B1820,技能效果!B:B,0))*VLOOKUP(E1820,技能数值计算!$C$19:$D$28,2,FALSE))</f>
        <v>0.28999999999999998</v>
      </c>
      <c r="H1820" s="95">
        <f>INDEX(技能效果!J:J,MATCH(技能效果等级!B1820,技能效果!B:B,0))</f>
        <v>0</v>
      </c>
      <c r="I1820" s="97"/>
      <c r="J1820" s="97"/>
      <c r="K1820" s="97"/>
      <c r="L1820" s="97"/>
      <c r="M1820" s="97"/>
      <c r="N1820" s="96" t="str">
        <f>IF(INDEX(技能效果!L:L,MATCH(技能效果等级!B1820,技能效果!B:B,0))="","",INDEX(技能效果!L:L,MATCH(技能效果等级!B1820,技能效果!B:B,0)))</f>
        <v/>
      </c>
      <c r="O1820" s="95">
        <f>IF(INDEX(技能效果!N:N,MATCH(B1820,技能效果!B:B,0))=0,INDEX(技能效果!M:M,MATCH(技能效果等级!B1820,技能效果!B:B,0)),INDEX(技能效果!M:M,MATCH(技能效果等级!B1820,技能效果!B:B,0))*VLOOKUP(E1820,技能数值计算!$C$19:$D$28,2,FALSE))</f>
        <v>0</v>
      </c>
      <c r="P1820" s="97"/>
      <c r="Q1820" s="97"/>
      <c r="R1820" s="95" t="str">
        <f>IF(INDEX(技能效果!O:O,MATCH(技能效果等级!B1820,技能效果!B:B,0))="","",INDEX(技能效果!O:O,MATCH(技能效果等级!B1820,技能效果!B:B,0)))</f>
        <v/>
      </c>
      <c r="S1820" s="97"/>
      <c r="T1820" s="97"/>
      <c r="U1820" s="97"/>
      <c r="V1820" s="96" t="str">
        <f>IF(INDEX(技能效果!AF:AF,MATCH(技能效果等级!B1820,技能效果!B:B,0))="","",INDEX(技能效果!AF:AF,MATCH(技能效果等级!B1820,技能效果!B:B,0)))</f>
        <v/>
      </c>
      <c r="W1820" s="95">
        <f t="shared" si="26"/>
        <v>173</v>
      </c>
      <c r="X1820" s="97"/>
      <c r="Y1820" s="97"/>
    </row>
    <row r="1821" spans="1:25" ht="16.5" x14ac:dyDescent="0.2">
      <c r="A1821" s="62">
        <v>1818</v>
      </c>
      <c r="B1821" s="95">
        <f>INDEX(技能效果!B:B,MATCH(技能效果等级!W1821,技能效果!AE:AE,0))</f>
        <v>130301202</v>
      </c>
      <c r="C1821" s="95" t="str">
        <f>INDEX(技能效果!C:C,MATCH(技能效果等级!B1821,技能效果!B:B,0))</f>
        <v>夏侯惇技能减攻击</v>
      </c>
      <c r="D1821" s="96" t="s">
        <v>873</v>
      </c>
      <c r="E1821" s="95">
        <v>4</v>
      </c>
      <c r="F1821" s="95">
        <f>INDEX(技能效果!H:H,MATCH(技能效果等级!B1821,技能效果!B:B,0))</f>
        <v>4026</v>
      </c>
      <c r="G1821" s="95">
        <f>IF(INDEX(技能效果!K:K,MATCH(B1821,技能效果!B:B,0))=0,INDEX(技能效果!I:I,MATCH(技能效果等级!B1821,技能效果!B:B,0)),INDEX(技能效果!I:I,MATCH(技能效果等级!B1821,技能效果!B:B,0))*VLOOKUP(E1821,技能数值计算!$C$19:$D$28,2,FALSE))</f>
        <v>0.31</v>
      </c>
      <c r="H1821" s="95">
        <f>INDEX(技能效果!J:J,MATCH(技能效果等级!B1821,技能效果!B:B,0))</f>
        <v>0</v>
      </c>
      <c r="I1821" s="97"/>
      <c r="J1821" s="97"/>
      <c r="K1821" s="97"/>
      <c r="L1821" s="97"/>
      <c r="M1821" s="97"/>
      <c r="N1821" s="96" t="str">
        <f>IF(INDEX(技能效果!L:L,MATCH(技能效果等级!B1821,技能效果!B:B,0))="","",INDEX(技能效果!L:L,MATCH(技能效果等级!B1821,技能效果!B:B,0)))</f>
        <v/>
      </c>
      <c r="O1821" s="95">
        <f>IF(INDEX(技能效果!N:N,MATCH(B1821,技能效果!B:B,0))=0,INDEX(技能效果!M:M,MATCH(技能效果等级!B1821,技能效果!B:B,0)),INDEX(技能效果!M:M,MATCH(技能效果等级!B1821,技能效果!B:B,0))*VLOOKUP(E1821,技能数值计算!$C$19:$D$28,2,FALSE))</f>
        <v>0</v>
      </c>
      <c r="P1821" s="97"/>
      <c r="Q1821" s="97"/>
      <c r="R1821" s="95" t="str">
        <f>IF(INDEX(技能效果!O:O,MATCH(技能效果等级!B1821,技能效果!B:B,0))="","",INDEX(技能效果!O:O,MATCH(技能效果等级!B1821,技能效果!B:B,0)))</f>
        <v/>
      </c>
      <c r="S1821" s="97"/>
      <c r="T1821" s="97"/>
      <c r="U1821" s="97"/>
      <c r="V1821" s="96" t="str">
        <f>IF(INDEX(技能效果!AF:AF,MATCH(技能效果等级!B1821,技能效果!B:B,0))="","",INDEX(技能效果!AF:AF,MATCH(技能效果等级!B1821,技能效果!B:B,0)))</f>
        <v/>
      </c>
      <c r="W1821" s="95">
        <f t="shared" si="26"/>
        <v>173</v>
      </c>
      <c r="X1821" s="97"/>
      <c r="Y1821" s="97"/>
    </row>
    <row r="1822" spans="1:25" ht="16.5" x14ac:dyDescent="0.2">
      <c r="A1822" s="62">
        <v>1819</v>
      </c>
      <c r="B1822" s="95">
        <f>INDEX(技能效果!B:B,MATCH(技能效果等级!W1822,技能效果!AE:AE,0))</f>
        <v>130301202</v>
      </c>
      <c r="C1822" s="95" t="str">
        <f>INDEX(技能效果!C:C,MATCH(技能效果等级!B1822,技能效果!B:B,0))</f>
        <v>夏侯惇技能减攻击</v>
      </c>
      <c r="D1822" s="96" t="s">
        <v>873</v>
      </c>
      <c r="E1822" s="95">
        <v>5</v>
      </c>
      <c r="F1822" s="95">
        <f>INDEX(技能效果!H:H,MATCH(技能效果等级!B1822,技能效果!B:B,0))</f>
        <v>4026</v>
      </c>
      <c r="G1822" s="95">
        <f>IF(INDEX(技能效果!K:K,MATCH(B1822,技能效果!B:B,0))=0,INDEX(技能效果!I:I,MATCH(技能效果等级!B1822,技能效果!B:B,0)),INDEX(技能效果!I:I,MATCH(技能效果等级!B1822,技能效果!B:B,0))*VLOOKUP(E1822,技能数值计算!$C$19:$D$28,2,FALSE))</f>
        <v>0.33</v>
      </c>
      <c r="H1822" s="95">
        <f>INDEX(技能效果!J:J,MATCH(技能效果等级!B1822,技能效果!B:B,0))</f>
        <v>0</v>
      </c>
      <c r="I1822" s="97"/>
      <c r="J1822" s="97"/>
      <c r="K1822" s="97"/>
      <c r="L1822" s="97"/>
      <c r="M1822" s="97"/>
      <c r="N1822" s="96" t="str">
        <f>IF(INDEX(技能效果!L:L,MATCH(技能效果等级!B1822,技能效果!B:B,0))="","",INDEX(技能效果!L:L,MATCH(技能效果等级!B1822,技能效果!B:B,0)))</f>
        <v/>
      </c>
      <c r="O1822" s="95">
        <f>IF(INDEX(技能效果!N:N,MATCH(B1822,技能效果!B:B,0))=0,INDEX(技能效果!M:M,MATCH(技能效果等级!B1822,技能效果!B:B,0)),INDEX(技能效果!M:M,MATCH(技能效果等级!B1822,技能效果!B:B,0))*VLOOKUP(E1822,技能数值计算!$C$19:$D$28,2,FALSE))</f>
        <v>0</v>
      </c>
      <c r="P1822" s="97"/>
      <c r="Q1822" s="97"/>
      <c r="R1822" s="95" t="str">
        <f>IF(INDEX(技能效果!O:O,MATCH(技能效果等级!B1822,技能效果!B:B,0))="","",INDEX(技能效果!O:O,MATCH(技能效果等级!B1822,技能效果!B:B,0)))</f>
        <v/>
      </c>
      <c r="S1822" s="97"/>
      <c r="T1822" s="97"/>
      <c r="U1822" s="97"/>
      <c r="V1822" s="96" t="str">
        <f>IF(INDEX(技能效果!AF:AF,MATCH(技能效果等级!B1822,技能效果!B:B,0))="","",INDEX(技能效果!AF:AF,MATCH(技能效果等级!B1822,技能效果!B:B,0)))</f>
        <v/>
      </c>
      <c r="W1822" s="95">
        <f t="shared" si="26"/>
        <v>173</v>
      </c>
      <c r="X1822" s="97"/>
      <c r="Y1822" s="97"/>
    </row>
    <row r="1823" spans="1:25" ht="16.5" x14ac:dyDescent="0.2">
      <c r="A1823" s="62">
        <v>1820</v>
      </c>
      <c r="B1823" s="95">
        <f>INDEX(技能效果!B:B,MATCH(技能效果等级!W1823,技能效果!AE:AE,0))</f>
        <v>130301202</v>
      </c>
      <c r="C1823" s="95" t="str">
        <f>INDEX(技能效果!C:C,MATCH(技能效果等级!B1823,技能效果!B:B,0))</f>
        <v>夏侯惇技能减攻击</v>
      </c>
      <c r="D1823" s="96" t="s">
        <v>873</v>
      </c>
      <c r="E1823" s="95">
        <v>6</v>
      </c>
      <c r="F1823" s="95">
        <f>INDEX(技能效果!H:H,MATCH(技能效果等级!B1823,技能效果!B:B,0))</f>
        <v>4026</v>
      </c>
      <c r="G1823" s="95">
        <f>IF(INDEX(技能效果!K:K,MATCH(B1823,技能效果!B:B,0))=0,INDEX(技能效果!I:I,MATCH(技能效果等级!B1823,技能效果!B:B,0)),INDEX(技能效果!I:I,MATCH(技能效果等级!B1823,技能效果!B:B,0))*VLOOKUP(E1823,技能数值计算!$C$19:$D$28,2,FALSE))</f>
        <v>0.36</v>
      </c>
      <c r="H1823" s="95">
        <f>INDEX(技能效果!J:J,MATCH(技能效果等级!B1823,技能效果!B:B,0))</f>
        <v>0</v>
      </c>
      <c r="I1823" s="97"/>
      <c r="J1823" s="97"/>
      <c r="K1823" s="97"/>
      <c r="L1823" s="97"/>
      <c r="M1823" s="97"/>
      <c r="N1823" s="96" t="str">
        <f>IF(INDEX(技能效果!L:L,MATCH(技能效果等级!B1823,技能效果!B:B,0))="","",INDEX(技能效果!L:L,MATCH(技能效果等级!B1823,技能效果!B:B,0)))</f>
        <v/>
      </c>
      <c r="O1823" s="95">
        <f>IF(INDEX(技能效果!N:N,MATCH(B1823,技能效果!B:B,0))=0,INDEX(技能效果!M:M,MATCH(技能效果等级!B1823,技能效果!B:B,0)),INDEX(技能效果!M:M,MATCH(技能效果等级!B1823,技能效果!B:B,0))*VLOOKUP(E1823,技能数值计算!$C$19:$D$28,2,FALSE))</f>
        <v>0</v>
      </c>
      <c r="P1823" s="97"/>
      <c r="Q1823" s="97"/>
      <c r="R1823" s="95" t="str">
        <f>IF(INDEX(技能效果!O:O,MATCH(技能效果等级!B1823,技能效果!B:B,0))="","",INDEX(技能效果!O:O,MATCH(技能效果等级!B1823,技能效果!B:B,0)))</f>
        <v/>
      </c>
      <c r="S1823" s="97"/>
      <c r="T1823" s="97"/>
      <c r="U1823" s="97"/>
      <c r="V1823" s="96" t="str">
        <f>IF(INDEX(技能效果!AF:AF,MATCH(技能效果等级!B1823,技能效果!B:B,0))="","",INDEX(技能效果!AF:AF,MATCH(技能效果等级!B1823,技能效果!B:B,0)))</f>
        <v/>
      </c>
      <c r="W1823" s="95">
        <f t="shared" si="26"/>
        <v>173</v>
      </c>
      <c r="X1823" s="97"/>
      <c r="Y1823" s="97"/>
    </row>
    <row r="1824" spans="1:25" ht="16.5" x14ac:dyDescent="0.2">
      <c r="A1824" s="62">
        <v>1821</v>
      </c>
      <c r="B1824" s="95">
        <f>INDEX(技能效果!B:B,MATCH(技能效果等级!W1824,技能效果!AE:AE,0))</f>
        <v>130301202</v>
      </c>
      <c r="C1824" s="95" t="str">
        <f>INDEX(技能效果!C:C,MATCH(技能效果等级!B1824,技能效果!B:B,0))</f>
        <v>夏侯惇技能减攻击</v>
      </c>
      <c r="D1824" s="96" t="s">
        <v>873</v>
      </c>
      <c r="E1824" s="95">
        <v>7</v>
      </c>
      <c r="F1824" s="95">
        <f>INDEX(技能效果!H:H,MATCH(技能效果等级!B1824,技能效果!B:B,0))</f>
        <v>4026</v>
      </c>
      <c r="G1824" s="95">
        <f>IF(INDEX(技能效果!K:K,MATCH(B1824,技能效果!B:B,0))=0,INDEX(技能效果!I:I,MATCH(技能效果等级!B1824,技能效果!B:B,0)),INDEX(技能效果!I:I,MATCH(技能效果等级!B1824,技能效果!B:B,0))*VLOOKUP(E1824,技能数值计算!$C$19:$D$28,2,FALSE))</f>
        <v>0.39</v>
      </c>
      <c r="H1824" s="95">
        <f>INDEX(技能效果!J:J,MATCH(技能效果等级!B1824,技能效果!B:B,0))</f>
        <v>0</v>
      </c>
      <c r="I1824" s="97"/>
      <c r="J1824" s="97"/>
      <c r="K1824" s="97"/>
      <c r="L1824" s="97"/>
      <c r="M1824" s="97"/>
      <c r="N1824" s="96" t="str">
        <f>IF(INDEX(技能效果!L:L,MATCH(技能效果等级!B1824,技能效果!B:B,0))="","",INDEX(技能效果!L:L,MATCH(技能效果等级!B1824,技能效果!B:B,0)))</f>
        <v/>
      </c>
      <c r="O1824" s="95">
        <f>IF(INDEX(技能效果!N:N,MATCH(B1824,技能效果!B:B,0))=0,INDEX(技能效果!M:M,MATCH(技能效果等级!B1824,技能效果!B:B,0)),INDEX(技能效果!M:M,MATCH(技能效果等级!B1824,技能效果!B:B,0))*VLOOKUP(E1824,技能数值计算!$C$19:$D$28,2,FALSE))</f>
        <v>0</v>
      </c>
      <c r="P1824" s="97"/>
      <c r="Q1824" s="97"/>
      <c r="R1824" s="95" t="str">
        <f>IF(INDEX(技能效果!O:O,MATCH(技能效果等级!B1824,技能效果!B:B,0))="","",INDEX(技能效果!O:O,MATCH(技能效果等级!B1824,技能效果!B:B,0)))</f>
        <v/>
      </c>
      <c r="S1824" s="97"/>
      <c r="T1824" s="97"/>
      <c r="U1824" s="97"/>
      <c r="V1824" s="96" t="str">
        <f>IF(INDEX(技能效果!AF:AF,MATCH(技能效果等级!B1824,技能效果!B:B,0))="","",INDEX(技能效果!AF:AF,MATCH(技能效果等级!B1824,技能效果!B:B,0)))</f>
        <v/>
      </c>
      <c r="W1824" s="95">
        <f t="shared" si="26"/>
        <v>173</v>
      </c>
      <c r="X1824" s="97"/>
      <c r="Y1824" s="97"/>
    </row>
    <row r="1825" spans="1:25" ht="16.5" x14ac:dyDescent="0.2">
      <c r="A1825" s="62">
        <v>1822</v>
      </c>
      <c r="B1825" s="95">
        <f>INDEX(技能效果!B:B,MATCH(技能效果等级!W1825,技能效果!AE:AE,0))</f>
        <v>130301202</v>
      </c>
      <c r="C1825" s="95" t="str">
        <f>INDEX(技能效果!C:C,MATCH(技能效果等级!B1825,技能效果!B:B,0))</f>
        <v>夏侯惇技能减攻击</v>
      </c>
      <c r="D1825" s="96" t="s">
        <v>873</v>
      </c>
      <c r="E1825" s="95">
        <v>8</v>
      </c>
      <c r="F1825" s="95">
        <f>INDEX(技能效果!H:H,MATCH(技能效果等级!B1825,技能效果!B:B,0))</f>
        <v>4026</v>
      </c>
      <c r="G1825" s="95">
        <f>IF(INDEX(技能效果!K:K,MATCH(B1825,技能效果!B:B,0))=0,INDEX(技能效果!I:I,MATCH(技能效果等级!B1825,技能效果!B:B,0)),INDEX(技能效果!I:I,MATCH(技能效果等级!B1825,技能效果!B:B,0))*VLOOKUP(E1825,技能数值计算!$C$19:$D$28,2,FALSE))</f>
        <v>0.42</v>
      </c>
      <c r="H1825" s="95">
        <f>INDEX(技能效果!J:J,MATCH(技能效果等级!B1825,技能效果!B:B,0))</f>
        <v>0</v>
      </c>
      <c r="I1825" s="97"/>
      <c r="J1825" s="97"/>
      <c r="K1825" s="97"/>
      <c r="L1825" s="97"/>
      <c r="M1825" s="97"/>
      <c r="N1825" s="96" t="str">
        <f>IF(INDEX(技能效果!L:L,MATCH(技能效果等级!B1825,技能效果!B:B,0))="","",INDEX(技能效果!L:L,MATCH(技能效果等级!B1825,技能效果!B:B,0)))</f>
        <v/>
      </c>
      <c r="O1825" s="95">
        <f>IF(INDEX(技能效果!N:N,MATCH(B1825,技能效果!B:B,0))=0,INDEX(技能效果!M:M,MATCH(技能效果等级!B1825,技能效果!B:B,0)),INDEX(技能效果!M:M,MATCH(技能效果等级!B1825,技能效果!B:B,0))*VLOOKUP(E1825,技能数值计算!$C$19:$D$28,2,FALSE))</f>
        <v>0</v>
      </c>
      <c r="P1825" s="97"/>
      <c r="Q1825" s="97"/>
      <c r="R1825" s="95" t="str">
        <f>IF(INDEX(技能效果!O:O,MATCH(技能效果等级!B1825,技能效果!B:B,0))="","",INDEX(技能效果!O:O,MATCH(技能效果等级!B1825,技能效果!B:B,0)))</f>
        <v/>
      </c>
      <c r="S1825" s="97"/>
      <c r="T1825" s="97"/>
      <c r="U1825" s="97"/>
      <c r="V1825" s="96" t="str">
        <f>IF(INDEX(技能效果!AF:AF,MATCH(技能效果等级!B1825,技能效果!B:B,0))="","",INDEX(技能效果!AF:AF,MATCH(技能效果等级!B1825,技能效果!B:B,0)))</f>
        <v/>
      </c>
      <c r="W1825" s="95">
        <f t="shared" si="26"/>
        <v>173</v>
      </c>
      <c r="X1825" s="97"/>
      <c r="Y1825" s="97"/>
    </row>
    <row r="1826" spans="1:25" ht="16.5" x14ac:dyDescent="0.2">
      <c r="A1826" s="62">
        <v>1823</v>
      </c>
      <c r="B1826" s="95">
        <f>INDEX(技能效果!B:B,MATCH(技能效果等级!W1826,技能效果!AE:AE,0))</f>
        <v>130301202</v>
      </c>
      <c r="C1826" s="95" t="str">
        <f>INDEX(技能效果!C:C,MATCH(技能效果等级!B1826,技能效果!B:B,0))</f>
        <v>夏侯惇技能减攻击</v>
      </c>
      <c r="D1826" s="96" t="s">
        <v>873</v>
      </c>
      <c r="E1826" s="95">
        <v>9</v>
      </c>
      <c r="F1826" s="95">
        <f>INDEX(技能效果!H:H,MATCH(技能效果等级!B1826,技能效果!B:B,0))</f>
        <v>4026</v>
      </c>
      <c r="G1826" s="95">
        <f>IF(INDEX(技能效果!K:K,MATCH(B1826,技能效果!B:B,0))=0,INDEX(技能效果!I:I,MATCH(技能效果等级!B1826,技能效果!B:B,0)),INDEX(技能效果!I:I,MATCH(技能效果等级!B1826,技能效果!B:B,0))*VLOOKUP(E1826,技能数值计算!$C$19:$D$28,2,FALSE))</f>
        <v>0.46</v>
      </c>
      <c r="H1826" s="95">
        <f>INDEX(技能效果!J:J,MATCH(技能效果等级!B1826,技能效果!B:B,0))</f>
        <v>0</v>
      </c>
      <c r="I1826" s="97"/>
      <c r="J1826" s="97"/>
      <c r="K1826" s="97"/>
      <c r="L1826" s="97"/>
      <c r="M1826" s="97"/>
      <c r="N1826" s="96" t="str">
        <f>IF(INDEX(技能效果!L:L,MATCH(技能效果等级!B1826,技能效果!B:B,0))="","",INDEX(技能效果!L:L,MATCH(技能效果等级!B1826,技能效果!B:B,0)))</f>
        <v/>
      </c>
      <c r="O1826" s="95">
        <f>IF(INDEX(技能效果!N:N,MATCH(B1826,技能效果!B:B,0))=0,INDEX(技能效果!M:M,MATCH(技能效果等级!B1826,技能效果!B:B,0)),INDEX(技能效果!M:M,MATCH(技能效果等级!B1826,技能效果!B:B,0))*VLOOKUP(E1826,技能数值计算!$C$19:$D$28,2,FALSE))</f>
        <v>0</v>
      </c>
      <c r="P1826" s="97"/>
      <c r="Q1826" s="97"/>
      <c r="R1826" s="95" t="str">
        <f>IF(INDEX(技能效果!O:O,MATCH(技能效果等级!B1826,技能效果!B:B,0))="","",INDEX(技能效果!O:O,MATCH(技能效果等级!B1826,技能效果!B:B,0)))</f>
        <v/>
      </c>
      <c r="S1826" s="97"/>
      <c r="T1826" s="97"/>
      <c r="U1826" s="97"/>
      <c r="V1826" s="96" t="str">
        <f>IF(INDEX(技能效果!AF:AF,MATCH(技能效果等级!B1826,技能效果!B:B,0))="","",INDEX(技能效果!AF:AF,MATCH(技能效果等级!B1826,技能效果!B:B,0)))</f>
        <v/>
      </c>
      <c r="W1826" s="95">
        <f t="shared" si="26"/>
        <v>173</v>
      </c>
      <c r="X1826" s="97"/>
      <c r="Y1826" s="97"/>
    </row>
    <row r="1827" spans="1:25" ht="16.5" x14ac:dyDescent="0.2">
      <c r="A1827" s="62">
        <v>1824</v>
      </c>
      <c r="B1827" s="95">
        <f>INDEX(技能效果!B:B,MATCH(技能效果等级!W1827,技能效果!AE:AE,0))</f>
        <v>130301202</v>
      </c>
      <c r="C1827" s="95" t="str">
        <f>INDEX(技能效果!C:C,MATCH(技能效果等级!B1827,技能效果!B:B,0))</f>
        <v>夏侯惇技能减攻击</v>
      </c>
      <c r="D1827" s="96" t="s">
        <v>873</v>
      </c>
      <c r="E1827" s="95">
        <v>10</v>
      </c>
      <c r="F1827" s="95">
        <f>INDEX(技能效果!H:H,MATCH(技能效果等级!B1827,技能效果!B:B,0))</f>
        <v>4026</v>
      </c>
      <c r="G1827" s="95">
        <f>IF(INDEX(技能效果!K:K,MATCH(B1827,技能效果!B:B,0))=0,INDEX(技能效果!I:I,MATCH(技能效果等级!B1827,技能效果!B:B,0)),INDEX(技能效果!I:I,MATCH(技能效果等级!B1827,技能效果!B:B,0))*VLOOKUP(E1827,技能数值计算!$C$19:$D$28,2,FALSE))</f>
        <v>0.5</v>
      </c>
      <c r="H1827" s="95">
        <f>INDEX(技能效果!J:J,MATCH(技能效果等级!B1827,技能效果!B:B,0))</f>
        <v>0</v>
      </c>
      <c r="I1827" s="97"/>
      <c r="J1827" s="97"/>
      <c r="K1827" s="97"/>
      <c r="L1827" s="97"/>
      <c r="M1827" s="97"/>
      <c r="N1827" s="96" t="str">
        <f>IF(INDEX(技能效果!L:L,MATCH(技能效果等级!B1827,技能效果!B:B,0))="","",INDEX(技能效果!L:L,MATCH(技能效果等级!B1827,技能效果!B:B,0)))</f>
        <v/>
      </c>
      <c r="O1827" s="95">
        <f>IF(INDEX(技能效果!N:N,MATCH(B1827,技能效果!B:B,0))=0,INDEX(技能效果!M:M,MATCH(技能效果等级!B1827,技能效果!B:B,0)),INDEX(技能效果!M:M,MATCH(技能效果等级!B1827,技能效果!B:B,0))*VLOOKUP(E1827,技能数值计算!$C$19:$D$28,2,FALSE))</f>
        <v>0</v>
      </c>
      <c r="P1827" s="97"/>
      <c r="Q1827" s="97"/>
      <c r="R1827" s="95" t="str">
        <f>IF(INDEX(技能效果!O:O,MATCH(技能效果等级!B1827,技能效果!B:B,0))="","",INDEX(技能效果!O:O,MATCH(技能效果等级!B1827,技能效果!B:B,0)))</f>
        <v/>
      </c>
      <c r="S1827" s="97"/>
      <c r="T1827" s="97"/>
      <c r="U1827" s="97"/>
      <c r="V1827" s="96" t="str">
        <f>IF(INDEX(技能效果!AF:AF,MATCH(技能效果等级!B1827,技能效果!B:B,0))="","",INDEX(技能效果!AF:AF,MATCH(技能效果等级!B1827,技能效果!B:B,0)))</f>
        <v/>
      </c>
      <c r="W1827" s="95">
        <f t="shared" si="26"/>
        <v>173</v>
      </c>
      <c r="X1827" s="97"/>
      <c r="Y1827" s="97"/>
    </row>
    <row r="1828" spans="1:25" ht="16.5" x14ac:dyDescent="0.2">
      <c r="A1828" s="62">
        <v>1825</v>
      </c>
      <c r="B1828" s="95">
        <f>INDEX(技能效果!B:B,MATCH(技能效果等级!W1828,技能效果!AE:AE,0))</f>
        <v>130301203</v>
      </c>
      <c r="C1828" s="95" t="str">
        <f>INDEX(技能效果!C:C,MATCH(技能效果等级!B1828,技能效果!B:B,0))</f>
        <v>夏侯惇共死印记自身</v>
      </c>
      <c r="D1828" s="96" t="s">
        <v>873</v>
      </c>
      <c r="E1828" s="95">
        <v>1</v>
      </c>
      <c r="F1828" s="95">
        <f>INDEX(技能效果!H:H,MATCH(技能效果等级!B1828,技能效果!B:B,0))</f>
        <v>4109</v>
      </c>
      <c r="G1828" s="95">
        <f>IF(INDEX(技能效果!K:K,MATCH(B1828,技能效果!B:B,0))=0,INDEX(技能效果!I:I,MATCH(技能效果等级!B1828,技能效果!B:B,0)),INDEX(技能效果!I:I,MATCH(技能效果等级!B1828,技能效果!B:B,0))*VLOOKUP(E1828,技能数值计算!$C$19:$D$28,2,FALSE))</f>
        <v>1.5</v>
      </c>
      <c r="H1828" s="95">
        <f>INDEX(技能效果!J:J,MATCH(技能效果等级!B1828,技能效果!B:B,0))</f>
        <v>0</v>
      </c>
      <c r="I1828" s="97"/>
      <c r="J1828" s="97"/>
      <c r="K1828" s="97"/>
      <c r="L1828" s="97"/>
      <c r="M1828" s="97"/>
      <c r="N1828" s="96" t="str">
        <f>IF(INDEX(技能效果!L:L,MATCH(技能效果等级!B1828,技能效果!B:B,0))="","",INDEX(技能效果!L:L,MATCH(技能效果等级!B1828,技能效果!B:B,0)))</f>
        <v/>
      </c>
      <c r="O1828" s="95">
        <f>IF(INDEX(技能效果!N:N,MATCH(B1828,技能效果!B:B,0))=0,INDEX(技能效果!M:M,MATCH(技能效果等级!B1828,技能效果!B:B,0)),INDEX(技能效果!M:M,MATCH(技能效果等级!B1828,技能效果!B:B,0))*VLOOKUP(E1828,技能数值计算!$C$19:$D$28,2,FALSE))</f>
        <v>0</v>
      </c>
      <c r="P1828" s="97"/>
      <c r="Q1828" s="97"/>
      <c r="R1828" s="95" t="str">
        <f>IF(INDEX(技能效果!O:O,MATCH(技能效果等级!B1828,技能效果!B:B,0))="","",INDEX(技能效果!O:O,MATCH(技能效果等级!B1828,技能效果!B:B,0)))</f>
        <v/>
      </c>
      <c r="S1828" s="97"/>
      <c r="T1828" s="97"/>
      <c r="U1828" s="97"/>
      <c r="V1828" s="96" t="str">
        <f>IF(INDEX(技能效果!AF:AF,MATCH(技能效果等级!B1828,技能效果!B:B,0))="","",INDEX(技能效果!AF:AF,MATCH(技能效果等级!B1828,技能效果!B:B,0)))</f>
        <v/>
      </c>
      <c r="W1828" s="95">
        <f t="shared" si="26"/>
        <v>174</v>
      </c>
      <c r="X1828" s="97"/>
      <c r="Y1828" s="97"/>
    </row>
    <row r="1829" spans="1:25" ht="16.5" x14ac:dyDescent="0.2">
      <c r="A1829" s="62">
        <v>1826</v>
      </c>
      <c r="B1829" s="95">
        <f>INDEX(技能效果!B:B,MATCH(技能效果等级!W1829,技能效果!AE:AE,0))</f>
        <v>130301203</v>
      </c>
      <c r="C1829" s="95" t="str">
        <f>INDEX(技能效果!C:C,MATCH(技能效果等级!B1829,技能效果!B:B,0))</f>
        <v>夏侯惇共死印记自身</v>
      </c>
      <c r="D1829" s="96" t="s">
        <v>873</v>
      </c>
      <c r="E1829" s="95">
        <v>2</v>
      </c>
      <c r="F1829" s="95">
        <f>INDEX(技能效果!H:H,MATCH(技能效果等级!B1829,技能效果!B:B,0))</f>
        <v>4109</v>
      </c>
      <c r="G1829" s="95">
        <f>IF(INDEX(技能效果!K:K,MATCH(B1829,技能效果!B:B,0))=0,INDEX(技能效果!I:I,MATCH(技能效果等级!B1829,技能效果!B:B,0)),INDEX(技能效果!I:I,MATCH(技能效果等级!B1829,技能效果!B:B,0))*VLOOKUP(E1829,技能数值计算!$C$19:$D$28,2,FALSE))</f>
        <v>1.62</v>
      </c>
      <c r="H1829" s="95">
        <f>INDEX(技能效果!J:J,MATCH(技能效果等级!B1829,技能效果!B:B,0))</f>
        <v>0</v>
      </c>
      <c r="I1829" s="97"/>
      <c r="J1829" s="97"/>
      <c r="K1829" s="97"/>
      <c r="L1829" s="97"/>
      <c r="M1829" s="97"/>
      <c r="N1829" s="96" t="str">
        <f>IF(INDEX(技能效果!L:L,MATCH(技能效果等级!B1829,技能效果!B:B,0))="","",INDEX(技能效果!L:L,MATCH(技能效果等级!B1829,技能效果!B:B,0)))</f>
        <v/>
      </c>
      <c r="O1829" s="95">
        <f>IF(INDEX(技能效果!N:N,MATCH(B1829,技能效果!B:B,0))=0,INDEX(技能效果!M:M,MATCH(技能效果等级!B1829,技能效果!B:B,0)),INDEX(技能效果!M:M,MATCH(技能效果等级!B1829,技能效果!B:B,0))*VLOOKUP(E1829,技能数值计算!$C$19:$D$28,2,FALSE))</f>
        <v>0</v>
      </c>
      <c r="P1829" s="97"/>
      <c r="Q1829" s="97"/>
      <c r="R1829" s="95" t="str">
        <f>IF(INDEX(技能效果!O:O,MATCH(技能效果等级!B1829,技能效果!B:B,0))="","",INDEX(技能效果!O:O,MATCH(技能效果等级!B1829,技能效果!B:B,0)))</f>
        <v/>
      </c>
      <c r="S1829" s="97"/>
      <c r="T1829" s="97"/>
      <c r="U1829" s="97"/>
      <c r="V1829" s="96" t="str">
        <f>IF(INDEX(技能效果!AF:AF,MATCH(技能效果等级!B1829,技能效果!B:B,0))="","",INDEX(技能效果!AF:AF,MATCH(技能效果等级!B1829,技能效果!B:B,0)))</f>
        <v/>
      </c>
      <c r="W1829" s="95">
        <f t="shared" si="26"/>
        <v>174</v>
      </c>
      <c r="X1829" s="97"/>
      <c r="Y1829" s="97"/>
    </row>
    <row r="1830" spans="1:25" ht="16.5" x14ac:dyDescent="0.2">
      <c r="A1830" s="62">
        <v>1827</v>
      </c>
      <c r="B1830" s="95">
        <f>INDEX(技能效果!B:B,MATCH(技能效果等级!W1830,技能效果!AE:AE,0))</f>
        <v>130301203</v>
      </c>
      <c r="C1830" s="95" t="str">
        <f>INDEX(技能效果!C:C,MATCH(技能效果等级!B1830,技能效果!B:B,0))</f>
        <v>夏侯惇共死印记自身</v>
      </c>
      <c r="D1830" s="96" t="s">
        <v>873</v>
      </c>
      <c r="E1830" s="95">
        <v>3</v>
      </c>
      <c r="F1830" s="95">
        <f>INDEX(技能效果!H:H,MATCH(技能效果等级!B1830,技能效果!B:B,0))</f>
        <v>4109</v>
      </c>
      <c r="G1830" s="95">
        <f>IF(INDEX(技能效果!K:K,MATCH(B1830,技能效果!B:B,0))=0,INDEX(技能效果!I:I,MATCH(技能效果等级!B1830,技能效果!B:B,0)),INDEX(技能效果!I:I,MATCH(技能效果等级!B1830,技能效果!B:B,0))*VLOOKUP(E1830,技能数值计算!$C$19:$D$28,2,FALSE))</f>
        <v>1.7399999999999998</v>
      </c>
      <c r="H1830" s="95">
        <f>INDEX(技能效果!J:J,MATCH(技能效果等级!B1830,技能效果!B:B,0))</f>
        <v>0</v>
      </c>
      <c r="I1830" s="97"/>
      <c r="J1830" s="97"/>
      <c r="K1830" s="97"/>
      <c r="L1830" s="97"/>
      <c r="M1830" s="97"/>
      <c r="N1830" s="96" t="str">
        <f>IF(INDEX(技能效果!L:L,MATCH(技能效果等级!B1830,技能效果!B:B,0))="","",INDEX(技能效果!L:L,MATCH(技能效果等级!B1830,技能效果!B:B,0)))</f>
        <v/>
      </c>
      <c r="O1830" s="95">
        <f>IF(INDEX(技能效果!N:N,MATCH(B1830,技能效果!B:B,0))=0,INDEX(技能效果!M:M,MATCH(技能效果等级!B1830,技能效果!B:B,0)),INDEX(技能效果!M:M,MATCH(技能效果等级!B1830,技能效果!B:B,0))*VLOOKUP(E1830,技能数值计算!$C$19:$D$28,2,FALSE))</f>
        <v>0</v>
      </c>
      <c r="P1830" s="97"/>
      <c r="Q1830" s="97"/>
      <c r="R1830" s="95" t="str">
        <f>IF(INDEX(技能效果!O:O,MATCH(技能效果等级!B1830,技能效果!B:B,0))="","",INDEX(技能效果!O:O,MATCH(技能效果等级!B1830,技能效果!B:B,0)))</f>
        <v/>
      </c>
      <c r="S1830" s="97"/>
      <c r="T1830" s="97"/>
      <c r="U1830" s="97"/>
      <c r="V1830" s="96" t="str">
        <f>IF(INDEX(技能效果!AF:AF,MATCH(技能效果等级!B1830,技能效果!B:B,0))="","",INDEX(技能效果!AF:AF,MATCH(技能效果等级!B1830,技能效果!B:B,0)))</f>
        <v/>
      </c>
      <c r="W1830" s="95">
        <f t="shared" si="26"/>
        <v>174</v>
      </c>
      <c r="X1830" s="97"/>
      <c r="Y1830" s="97"/>
    </row>
    <row r="1831" spans="1:25" ht="16.5" x14ac:dyDescent="0.2">
      <c r="A1831" s="62">
        <v>1828</v>
      </c>
      <c r="B1831" s="95">
        <f>INDEX(技能效果!B:B,MATCH(技能效果等级!W1831,技能效果!AE:AE,0))</f>
        <v>130301203</v>
      </c>
      <c r="C1831" s="95" t="str">
        <f>INDEX(技能效果!C:C,MATCH(技能效果等级!B1831,技能效果!B:B,0))</f>
        <v>夏侯惇共死印记自身</v>
      </c>
      <c r="D1831" s="96" t="s">
        <v>873</v>
      </c>
      <c r="E1831" s="95">
        <v>4</v>
      </c>
      <c r="F1831" s="95">
        <f>INDEX(技能效果!H:H,MATCH(技能效果等级!B1831,技能效果!B:B,0))</f>
        <v>4109</v>
      </c>
      <c r="G1831" s="95">
        <f>IF(INDEX(技能效果!K:K,MATCH(B1831,技能效果!B:B,0))=0,INDEX(技能效果!I:I,MATCH(技能效果等级!B1831,技能效果!B:B,0)),INDEX(技能效果!I:I,MATCH(技能效果等级!B1831,技能效果!B:B,0))*VLOOKUP(E1831,技能数值计算!$C$19:$D$28,2,FALSE))</f>
        <v>1.8599999999999999</v>
      </c>
      <c r="H1831" s="95">
        <f>INDEX(技能效果!J:J,MATCH(技能效果等级!B1831,技能效果!B:B,0))</f>
        <v>0</v>
      </c>
      <c r="I1831" s="97"/>
      <c r="J1831" s="97"/>
      <c r="K1831" s="97"/>
      <c r="L1831" s="97"/>
      <c r="M1831" s="97"/>
      <c r="N1831" s="96" t="str">
        <f>IF(INDEX(技能效果!L:L,MATCH(技能效果等级!B1831,技能效果!B:B,0))="","",INDEX(技能效果!L:L,MATCH(技能效果等级!B1831,技能效果!B:B,0)))</f>
        <v/>
      </c>
      <c r="O1831" s="95">
        <f>IF(INDEX(技能效果!N:N,MATCH(B1831,技能效果!B:B,0))=0,INDEX(技能效果!M:M,MATCH(技能效果等级!B1831,技能效果!B:B,0)),INDEX(技能效果!M:M,MATCH(技能效果等级!B1831,技能效果!B:B,0))*VLOOKUP(E1831,技能数值计算!$C$19:$D$28,2,FALSE))</f>
        <v>0</v>
      </c>
      <c r="P1831" s="97"/>
      <c r="Q1831" s="97"/>
      <c r="R1831" s="95" t="str">
        <f>IF(INDEX(技能效果!O:O,MATCH(技能效果等级!B1831,技能效果!B:B,0))="","",INDEX(技能效果!O:O,MATCH(技能效果等级!B1831,技能效果!B:B,0)))</f>
        <v/>
      </c>
      <c r="S1831" s="97"/>
      <c r="T1831" s="97"/>
      <c r="U1831" s="97"/>
      <c r="V1831" s="96" t="str">
        <f>IF(INDEX(技能效果!AF:AF,MATCH(技能效果等级!B1831,技能效果!B:B,0))="","",INDEX(技能效果!AF:AF,MATCH(技能效果等级!B1831,技能效果!B:B,0)))</f>
        <v/>
      </c>
      <c r="W1831" s="95">
        <f t="shared" si="26"/>
        <v>174</v>
      </c>
      <c r="X1831" s="97"/>
      <c r="Y1831" s="97"/>
    </row>
    <row r="1832" spans="1:25" ht="16.5" x14ac:dyDescent="0.2">
      <c r="A1832" s="62">
        <v>1829</v>
      </c>
      <c r="B1832" s="95">
        <f>INDEX(技能效果!B:B,MATCH(技能效果等级!W1832,技能效果!AE:AE,0))</f>
        <v>130301203</v>
      </c>
      <c r="C1832" s="95" t="str">
        <f>INDEX(技能效果!C:C,MATCH(技能效果等级!B1832,技能效果!B:B,0))</f>
        <v>夏侯惇共死印记自身</v>
      </c>
      <c r="D1832" s="96" t="s">
        <v>873</v>
      </c>
      <c r="E1832" s="95">
        <v>5</v>
      </c>
      <c r="F1832" s="95">
        <f>INDEX(技能效果!H:H,MATCH(技能效果等级!B1832,技能效果!B:B,0))</f>
        <v>4109</v>
      </c>
      <c r="G1832" s="95">
        <f>IF(INDEX(技能效果!K:K,MATCH(B1832,技能效果!B:B,0))=0,INDEX(技能效果!I:I,MATCH(技能效果等级!B1832,技能效果!B:B,0)),INDEX(技能效果!I:I,MATCH(技能效果等级!B1832,技能效果!B:B,0))*VLOOKUP(E1832,技能数值计算!$C$19:$D$28,2,FALSE))</f>
        <v>1.98</v>
      </c>
      <c r="H1832" s="95">
        <f>INDEX(技能效果!J:J,MATCH(技能效果等级!B1832,技能效果!B:B,0))</f>
        <v>0</v>
      </c>
      <c r="I1832" s="97"/>
      <c r="J1832" s="97"/>
      <c r="K1832" s="97"/>
      <c r="L1832" s="97"/>
      <c r="M1832" s="97"/>
      <c r="N1832" s="96" t="str">
        <f>IF(INDEX(技能效果!L:L,MATCH(技能效果等级!B1832,技能效果!B:B,0))="","",INDEX(技能效果!L:L,MATCH(技能效果等级!B1832,技能效果!B:B,0)))</f>
        <v/>
      </c>
      <c r="O1832" s="95">
        <f>IF(INDEX(技能效果!N:N,MATCH(B1832,技能效果!B:B,0))=0,INDEX(技能效果!M:M,MATCH(技能效果等级!B1832,技能效果!B:B,0)),INDEX(技能效果!M:M,MATCH(技能效果等级!B1832,技能效果!B:B,0))*VLOOKUP(E1832,技能数值计算!$C$19:$D$28,2,FALSE))</f>
        <v>0</v>
      </c>
      <c r="P1832" s="97"/>
      <c r="Q1832" s="97"/>
      <c r="R1832" s="95" t="str">
        <f>IF(INDEX(技能效果!O:O,MATCH(技能效果等级!B1832,技能效果!B:B,0))="","",INDEX(技能效果!O:O,MATCH(技能效果等级!B1832,技能效果!B:B,0)))</f>
        <v/>
      </c>
      <c r="S1832" s="97"/>
      <c r="T1832" s="97"/>
      <c r="U1832" s="97"/>
      <c r="V1832" s="96" t="str">
        <f>IF(INDEX(技能效果!AF:AF,MATCH(技能效果等级!B1832,技能效果!B:B,0))="","",INDEX(技能效果!AF:AF,MATCH(技能效果等级!B1832,技能效果!B:B,0)))</f>
        <v/>
      </c>
      <c r="W1832" s="95">
        <f t="shared" si="26"/>
        <v>174</v>
      </c>
      <c r="X1832" s="97"/>
      <c r="Y1832" s="97"/>
    </row>
    <row r="1833" spans="1:25" ht="16.5" x14ac:dyDescent="0.2">
      <c r="A1833" s="62">
        <v>1830</v>
      </c>
      <c r="B1833" s="95">
        <f>INDEX(技能效果!B:B,MATCH(技能效果等级!W1833,技能效果!AE:AE,0))</f>
        <v>130301203</v>
      </c>
      <c r="C1833" s="95" t="str">
        <f>INDEX(技能效果!C:C,MATCH(技能效果等级!B1833,技能效果!B:B,0))</f>
        <v>夏侯惇共死印记自身</v>
      </c>
      <c r="D1833" s="96" t="s">
        <v>873</v>
      </c>
      <c r="E1833" s="95">
        <v>6</v>
      </c>
      <c r="F1833" s="95">
        <f>INDEX(技能效果!H:H,MATCH(技能效果等级!B1833,技能效果!B:B,0))</f>
        <v>4109</v>
      </c>
      <c r="G1833" s="95">
        <f>IF(INDEX(技能效果!K:K,MATCH(B1833,技能效果!B:B,0))=0,INDEX(技能效果!I:I,MATCH(技能效果等级!B1833,技能效果!B:B,0)),INDEX(技能效果!I:I,MATCH(技能效果等级!B1833,技能效果!B:B,0))*VLOOKUP(E1833,技能数值计算!$C$19:$D$28,2,FALSE))</f>
        <v>2.16</v>
      </c>
      <c r="H1833" s="95">
        <f>INDEX(技能效果!J:J,MATCH(技能效果等级!B1833,技能效果!B:B,0))</f>
        <v>0</v>
      </c>
      <c r="I1833" s="97"/>
      <c r="J1833" s="97"/>
      <c r="K1833" s="97"/>
      <c r="L1833" s="97"/>
      <c r="M1833" s="97"/>
      <c r="N1833" s="96" t="str">
        <f>IF(INDEX(技能效果!L:L,MATCH(技能效果等级!B1833,技能效果!B:B,0))="","",INDEX(技能效果!L:L,MATCH(技能效果等级!B1833,技能效果!B:B,0)))</f>
        <v/>
      </c>
      <c r="O1833" s="95">
        <f>IF(INDEX(技能效果!N:N,MATCH(B1833,技能效果!B:B,0))=0,INDEX(技能效果!M:M,MATCH(技能效果等级!B1833,技能效果!B:B,0)),INDEX(技能效果!M:M,MATCH(技能效果等级!B1833,技能效果!B:B,0))*VLOOKUP(E1833,技能数值计算!$C$19:$D$28,2,FALSE))</f>
        <v>0</v>
      </c>
      <c r="P1833" s="97"/>
      <c r="Q1833" s="97"/>
      <c r="R1833" s="95" t="str">
        <f>IF(INDEX(技能效果!O:O,MATCH(技能效果等级!B1833,技能效果!B:B,0))="","",INDEX(技能效果!O:O,MATCH(技能效果等级!B1833,技能效果!B:B,0)))</f>
        <v/>
      </c>
      <c r="S1833" s="97"/>
      <c r="T1833" s="97"/>
      <c r="U1833" s="97"/>
      <c r="V1833" s="96" t="str">
        <f>IF(INDEX(技能效果!AF:AF,MATCH(技能效果等级!B1833,技能效果!B:B,0))="","",INDEX(技能效果!AF:AF,MATCH(技能效果等级!B1833,技能效果!B:B,0)))</f>
        <v/>
      </c>
      <c r="W1833" s="95">
        <f t="shared" si="26"/>
        <v>174</v>
      </c>
      <c r="X1833" s="97"/>
      <c r="Y1833" s="97"/>
    </row>
    <row r="1834" spans="1:25" ht="16.5" x14ac:dyDescent="0.2">
      <c r="A1834" s="62">
        <v>1831</v>
      </c>
      <c r="B1834" s="95">
        <f>INDEX(技能效果!B:B,MATCH(技能效果等级!W1834,技能效果!AE:AE,0))</f>
        <v>130301203</v>
      </c>
      <c r="C1834" s="95" t="str">
        <f>INDEX(技能效果!C:C,MATCH(技能效果等级!B1834,技能效果!B:B,0))</f>
        <v>夏侯惇共死印记自身</v>
      </c>
      <c r="D1834" s="96" t="s">
        <v>873</v>
      </c>
      <c r="E1834" s="95">
        <v>7</v>
      </c>
      <c r="F1834" s="95">
        <f>INDEX(技能效果!H:H,MATCH(技能效果等级!B1834,技能效果!B:B,0))</f>
        <v>4109</v>
      </c>
      <c r="G1834" s="95">
        <f>IF(INDEX(技能效果!K:K,MATCH(B1834,技能效果!B:B,0))=0,INDEX(技能效果!I:I,MATCH(技能效果等级!B1834,技能效果!B:B,0)),INDEX(技能效果!I:I,MATCH(技能效果等级!B1834,技能效果!B:B,0))*VLOOKUP(E1834,技能数值计算!$C$19:$D$28,2,FALSE))</f>
        <v>2.34</v>
      </c>
      <c r="H1834" s="95">
        <f>INDEX(技能效果!J:J,MATCH(技能效果等级!B1834,技能效果!B:B,0))</f>
        <v>0</v>
      </c>
      <c r="I1834" s="97"/>
      <c r="J1834" s="97"/>
      <c r="K1834" s="97"/>
      <c r="L1834" s="97"/>
      <c r="M1834" s="97"/>
      <c r="N1834" s="96" t="str">
        <f>IF(INDEX(技能效果!L:L,MATCH(技能效果等级!B1834,技能效果!B:B,0))="","",INDEX(技能效果!L:L,MATCH(技能效果等级!B1834,技能效果!B:B,0)))</f>
        <v/>
      </c>
      <c r="O1834" s="95">
        <f>IF(INDEX(技能效果!N:N,MATCH(B1834,技能效果!B:B,0))=0,INDEX(技能效果!M:M,MATCH(技能效果等级!B1834,技能效果!B:B,0)),INDEX(技能效果!M:M,MATCH(技能效果等级!B1834,技能效果!B:B,0))*VLOOKUP(E1834,技能数值计算!$C$19:$D$28,2,FALSE))</f>
        <v>0</v>
      </c>
      <c r="P1834" s="97"/>
      <c r="Q1834" s="97"/>
      <c r="R1834" s="95" t="str">
        <f>IF(INDEX(技能效果!O:O,MATCH(技能效果等级!B1834,技能效果!B:B,0))="","",INDEX(技能效果!O:O,MATCH(技能效果等级!B1834,技能效果!B:B,0)))</f>
        <v/>
      </c>
      <c r="S1834" s="97"/>
      <c r="T1834" s="97"/>
      <c r="U1834" s="97"/>
      <c r="V1834" s="96" t="str">
        <f>IF(INDEX(技能效果!AF:AF,MATCH(技能效果等级!B1834,技能效果!B:B,0))="","",INDEX(技能效果!AF:AF,MATCH(技能效果等级!B1834,技能效果!B:B,0)))</f>
        <v/>
      </c>
      <c r="W1834" s="95">
        <f t="shared" si="26"/>
        <v>174</v>
      </c>
      <c r="X1834" s="97"/>
      <c r="Y1834" s="97"/>
    </row>
    <row r="1835" spans="1:25" ht="16.5" x14ac:dyDescent="0.2">
      <c r="A1835" s="62">
        <v>1832</v>
      </c>
      <c r="B1835" s="95">
        <f>INDEX(技能效果!B:B,MATCH(技能效果等级!W1835,技能效果!AE:AE,0))</f>
        <v>130301203</v>
      </c>
      <c r="C1835" s="95" t="str">
        <f>INDEX(技能效果!C:C,MATCH(技能效果等级!B1835,技能效果!B:B,0))</f>
        <v>夏侯惇共死印记自身</v>
      </c>
      <c r="D1835" s="96" t="s">
        <v>873</v>
      </c>
      <c r="E1835" s="95">
        <v>8</v>
      </c>
      <c r="F1835" s="95">
        <f>INDEX(技能效果!H:H,MATCH(技能效果等级!B1835,技能效果!B:B,0))</f>
        <v>4109</v>
      </c>
      <c r="G1835" s="95">
        <f>IF(INDEX(技能效果!K:K,MATCH(B1835,技能效果!B:B,0))=0,INDEX(技能效果!I:I,MATCH(技能效果等级!B1835,技能效果!B:B,0)),INDEX(技能效果!I:I,MATCH(技能效果等级!B1835,技能效果!B:B,0))*VLOOKUP(E1835,技能数值计算!$C$19:$D$28,2,FALSE))</f>
        <v>2.52</v>
      </c>
      <c r="H1835" s="95">
        <f>INDEX(技能效果!J:J,MATCH(技能效果等级!B1835,技能效果!B:B,0))</f>
        <v>0</v>
      </c>
      <c r="I1835" s="97"/>
      <c r="J1835" s="97"/>
      <c r="K1835" s="97"/>
      <c r="L1835" s="97"/>
      <c r="M1835" s="97"/>
      <c r="N1835" s="96" t="str">
        <f>IF(INDEX(技能效果!L:L,MATCH(技能效果等级!B1835,技能效果!B:B,0))="","",INDEX(技能效果!L:L,MATCH(技能效果等级!B1835,技能效果!B:B,0)))</f>
        <v/>
      </c>
      <c r="O1835" s="95">
        <f>IF(INDEX(技能效果!N:N,MATCH(B1835,技能效果!B:B,0))=0,INDEX(技能效果!M:M,MATCH(技能效果等级!B1835,技能效果!B:B,0)),INDEX(技能效果!M:M,MATCH(技能效果等级!B1835,技能效果!B:B,0))*VLOOKUP(E1835,技能数值计算!$C$19:$D$28,2,FALSE))</f>
        <v>0</v>
      </c>
      <c r="P1835" s="97"/>
      <c r="Q1835" s="97"/>
      <c r="R1835" s="95" t="str">
        <f>IF(INDEX(技能效果!O:O,MATCH(技能效果等级!B1835,技能效果!B:B,0))="","",INDEX(技能效果!O:O,MATCH(技能效果等级!B1835,技能效果!B:B,0)))</f>
        <v/>
      </c>
      <c r="S1835" s="97"/>
      <c r="T1835" s="97"/>
      <c r="U1835" s="97"/>
      <c r="V1835" s="96" t="str">
        <f>IF(INDEX(技能效果!AF:AF,MATCH(技能效果等级!B1835,技能效果!B:B,0))="","",INDEX(技能效果!AF:AF,MATCH(技能效果等级!B1835,技能效果!B:B,0)))</f>
        <v/>
      </c>
      <c r="W1835" s="95">
        <f t="shared" si="26"/>
        <v>174</v>
      </c>
      <c r="X1835" s="97"/>
      <c r="Y1835" s="97"/>
    </row>
    <row r="1836" spans="1:25" ht="16.5" x14ac:dyDescent="0.2">
      <c r="A1836" s="62">
        <v>1833</v>
      </c>
      <c r="B1836" s="95">
        <f>INDEX(技能效果!B:B,MATCH(技能效果等级!W1836,技能效果!AE:AE,0))</f>
        <v>130301203</v>
      </c>
      <c r="C1836" s="95" t="str">
        <f>INDEX(技能效果!C:C,MATCH(技能效果等级!B1836,技能效果!B:B,0))</f>
        <v>夏侯惇共死印记自身</v>
      </c>
      <c r="D1836" s="96" t="s">
        <v>873</v>
      </c>
      <c r="E1836" s="95">
        <v>9</v>
      </c>
      <c r="F1836" s="95">
        <f>INDEX(技能效果!H:H,MATCH(技能效果等级!B1836,技能效果!B:B,0))</f>
        <v>4109</v>
      </c>
      <c r="G1836" s="95">
        <f>IF(INDEX(技能效果!K:K,MATCH(B1836,技能效果!B:B,0))=0,INDEX(技能效果!I:I,MATCH(技能效果等级!B1836,技能效果!B:B,0)),INDEX(技能效果!I:I,MATCH(技能效果等级!B1836,技能效果!B:B,0))*VLOOKUP(E1836,技能数值计算!$C$19:$D$28,2,FALSE))</f>
        <v>2.7600000000000002</v>
      </c>
      <c r="H1836" s="95">
        <f>INDEX(技能效果!J:J,MATCH(技能效果等级!B1836,技能效果!B:B,0))</f>
        <v>0</v>
      </c>
      <c r="I1836" s="97"/>
      <c r="J1836" s="97"/>
      <c r="K1836" s="97"/>
      <c r="L1836" s="97"/>
      <c r="M1836" s="97"/>
      <c r="N1836" s="96" t="str">
        <f>IF(INDEX(技能效果!L:L,MATCH(技能效果等级!B1836,技能效果!B:B,0))="","",INDEX(技能效果!L:L,MATCH(技能效果等级!B1836,技能效果!B:B,0)))</f>
        <v/>
      </c>
      <c r="O1836" s="95">
        <f>IF(INDEX(技能效果!N:N,MATCH(B1836,技能效果!B:B,0))=0,INDEX(技能效果!M:M,MATCH(技能效果等级!B1836,技能效果!B:B,0)),INDEX(技能效果!M:M,MATCH(技能效果等级!B1836,技能效果!B:B,0))*VLOOKUP(E1836,技能数值计算!$C$19:$D$28,2,FALSE))</f>
        <v>0</v>
      </c>
      <c r="P1836" s="97"/>
      <c r="Q1836" s="97"/>
      <c r="R1836" s="95" t="str">
        <f>IF(INDEX(技能效果!O:O,MATCH(技能效果等级!B1836,技能效果!B:B,0))="","",INDEX(技能效果!O:O,MATCH(技能效果等级!B1836,技能效果!B:B,0)))</f>
        <v/>
      </c>
      <c r="S1836" s="97"/>
      <c r="T1836" s="97"/>
      <c r="U1836" s="97"/>
      <c r="V1836" s="96" t="str">
        <f>IF(INDEX(技能效果!AF:AF,MATCH(技能效果等级!B1836,技能效果!B:B,0))="","",INDEX(技能效果!AF:AF,MATCH(技能效果等级!B1836,技能效果!B:B,0)))</f>
        <v/>
      </c>
      <c r="W1836" s="95">
        <f t="shared" si="26"/>
        <v>174</v>
      </c>
      <c r="X1836" s="97"/>
      <c r="Y1836" s="97"/>
    </row>
    <row r="1837" spans="1:25" ht="16.5" x14ac:dyDescent="0.2">
      <c r="A1837" s="62">
        <v>1834</v>
      </c>
      <c r="B1837" s="95">
        <f>INDEX(技能效果!B:B,MATCH(技能效果等级!W1837,技能效果!AE:AE,0))</f>
        <v>130301203</v>
      </c>
      <c r="C1837" s="95" t="str">
        <f>INDEX(技能效果!C:C,MATCH(技能效果等级!B1837,技能效果!B:B,0))</f>
        <v>夏侯惇共死印记自身</v>
      </c>
      <c r="D1837" s="96" t="s">
        <v>873</v>
      </c>
      <c r="E1837" s="95">
        <v>10</v>
      </c>
      <c r="F1837" s="95">
        <f>INDEX(技能效果!H:H,MATCH(技能效果等级!B1837,技能效果!B:B,0))</f>
        <v>4109</v>
      </c>
      <c r="G1837" s="95">
        <f>IF(INDEX(技能效果!K:K,MATCH(B1837,技能效果!B:B,0))=0,INDEX(技能效果!I:I,MATCH(技能效果等级!B1837,技能效果!B:B,0)),INDEX(技能效果!I:I,MATCH(技能效果等级!B1837,技能效果!B:B,0))*VLOOKUP(E1837,技能数值计算!$C$19:$D$28,2,FALSE))</f>
        <v>3</v>
      </c>
      <c r="H1837" s="95">
        <f>INDEX(技能效果!J:J,MATCH(技能效果等级!B1837,技能效果!B:B,0))</f>
        <v>0</v>
      </c>
      <c r="I1837" s="97"/>
      <c r="J1837" s="97"/>
      <c r="K1837" s="97"/>
      <c r="L1837" s="97"/>
      <c r="M1837" s="97"/>
      <c r="N1837" s="96" t="str">
        <f>IF(INDEX(技能效果!L:L,MATCH(技能效果等级!B1837,技能效果!B:B,0))="","",INDEX(技能效果!L:L,MATCH(技能效果等级!B1837,技能效果!B:B,0)))</f>
        <v/>
      </c>
      <c r="O1837" s="95">
        <f>IF(INDEX(技能效果!N:N,MATCH(B1837,技能效果!B:B,0))=0,INDEX(技能效果!M:M,MATCH(技能效果等级!B1837,技能效果!B:B,0)),INDEX(技能效果!M:M,MATCH(技能效果等级!B1837,技能效果!B:B,0))*VLOOKUP(E1837,技能数值计算!$C$19:$D$28,2,FALSE))</f>
        <v>0</v>
      </c>
      <c r="P1837" s="97"/>
      <c r="Q1837" s="97"/>
      <c r="R1837" s="95" t="str">
        <f>IF(INDEX(技能效果!O:O,MATCH(技能效果等级!B1837,技能效果!B:B,0))="","",INDEX(技能效果!O:O,MATCH(技能效果等级!B1837,技能效果!B:B,0)))</f>
        <v/>
      </c>
      <c r="S1837" s="97"/>
      <c r="T1837" s="97"/>
      <c r="U1837" s="97"/>
      <c r="V1837" s="96" t="str">
        <f>IF(INDEX(技能效果!AF:AF,MATCH(技能效果等级!B1837,技能效果!B:B,0))="","",INDEX(技能效果!AF:AF,MATCH(技能效果等级!B1837,技能效果!B:B,0)))</f>
        <v/>
      </c>
      <c r="W1837" s="95">
        <f t="shared" ref="W1837:W1900" si="27">W1827+1</f>
        <v>174</v>
      </c>
      <c r="X1837" s="97"/>
      <c r="Y1837" s="97"/>
    </row>
    <row r="1838" spans="1:25" ht="16.5" x14ac:dyDescent="0.2">
      <c r="A1838" s="62">
        <v>1835</v>
      </c>
      <c r="B1838" s="95">
        <f>INDEX(技能效果!B:B,MATCH(技能效果等级!W1838,技能效果!AE:AE,0))</f>
        <v>130301204</v>
      </c>
      <c r="C1838" s="95" t="str">
        <f>INDEX(技能效果!C:C,MATCH(技能效果等级!B1838,技能效果!B:B,0))</f>
        <v>夏侯惇共死印记攻击目标</v>
      </c>
      <c r="D1838" s="96" t="s">
        <v>873</v>
      </c>
      <c r="E1838" s="95">
        <v>1</v>
      </c>
      <c r="F1838" s="95">
        <f>INDEX(技能效果!H:H,MATCH(技能效果等级!B1838,技能效果!B:B,0))</f>
        <v>4109</v>
      </c>
      <c r="G1838" s="95">
        <f>IF(INDEX(技能效果!K:K,MATCH(B1838,技能效果!B:B,0))=0,INDEX(技能效果!I:I,MATCH(技能效果等级!B1838,技能效果!B:B,0)),INDEX(技能效果!I:I,MATCH(技能效果等级!B1838,技能效果!B:B,0))*VLOOKUP(E1838,技能数值计算!$C$19:$D$28,2,FALSE))</f>
        <v>1.5</v>
      </c>
      <c r="H1838" s="95">
        <f>INDEX(技能效果!J:J,MATCH(技能效果等级!B1838,技能效果!B:B,0))</f>
        <v>0</v>
      </c>
      <c r="I1838" s="97"/>
      <c r="J1838" s="97"/>
      <c r="K1838" s="97"/>
      <c r="L1838" s="97"/>
      <c r="M1838" s="97"/>
      <c r="N1838" s="96" t="str">
        <f>IF(INDEX(技能效果!L:L,MATCH(技能效果等级!B1838,技能效果!B:B,0))="","",INDEX(技能效果!L:L,MATCH(技能效果等级!B1838,技能效果!B:B,0)))</f>
        <v/>
      </c>
      <c r="O1838" s="95">
        <f>IF(INDEX(技能效果!N:N,MATCH(B1838,技能效果!B:B,0))=0,INDEX(技能效果!M:M,MATCH(技能效果等级!B1838,技能效果!B:B,0)),INDEX(技能效果!M:M,MATCH(技能效果等级!B1838,技能效果!B:B,0))*VLOOKUP(E1838,技能数值计算!$C$19:$D$28,2,FALSE))</f>
        <v>0</v>
      </c>
      <c r="P1838" s="97"/>
      <c r="Q1838" s="97"/>
      <c r="R1838" s="95" t="str">
        <f>IF(INDEX(技能效果!O:O,MATCH(技能效果等级!B1838,技能效果!B:B,0))="","",INDEX(技能效果!O:O,MATCH(技能效果等级!B1838,技能效果!B:B,0)))</f>
        <v/>
      </c>
      <c r="S1838" s="97"/>
      <c r="T1838" s="97"/>
      <c r="U1838" s="97"/>
      <c r="V1838" s="96" t="str">
        <f>IF(INDEX(技能效果!AF:AF,MATCH(技能效果等级!B1838,技能效果!B:B,0))="","",INDEX(技能效果!AF:AF,MATCH(技能效果等级!B1838,技能效果!B:B,0)))</f>
        <v/>
      </c>
      <c r="W1838" s="95">
        <f t="shared" si="27"/>
        <v>175</v>
      </c>
      <c r="X1838" s="97"/>
      <c r="Y1838" s="97"/>
    </row>
    <row r="1839" spans="1:25" ht="16.5" x14ac:dyDescent="0.2">
      <c r="A1839" s="62">
        <v>1836</v>
      </c>
      <c r="B1839" s="95">
        <f>INDEX(技能效果!B:B,MATCH(技能效果等级!W1839,技能效果!AE:AE,0))</f>
        <v>130301204</v>
      </c>
      <c r="C1839" s="95" t="str">
        <f>INDEX(技能效果!C:C,MATCH(技能效果等级!B1839,技能效果!B:B,0))</f>
        <v>夏侯惇共死印记攻击目标</v>
      </c>
      <c r="D1839" s="96" t="s">
        <v>873</v>
      </c>
      <c r="E1839" s="95">
        <v>2</v>
      </c>
      <c r="F1839" s="95">
        <f>INDEX(技能效果!H:H,MATCH(技能效果等级!B1839,技能效果!B:B,0))</f>
        <v>4109</v>
      </c>
      <c r="G1839" s="95">
        <f>IF(INDEX(技能效果!K:K,MATCH(B1839,技能效果!B:B,0))=0,INDEX(技能效果!I:I,MATCH(技能效果等级!B1839,技能效果!B:B,0)),INDEX(技能效果!I:I,MATCH(技能效果等级!B1839,技能效果!B:B,0))*VLOOKUP(E1839,技能数值计算!$C$19:$D$28,2,FALSE))</f>
        <v>1.62</v>
      </c>
      <c r="H1839" s="95">
        <f>INDEX(技能效果!J:J,MATCH(技能效果等级!B1839,技能效果!B:B,0))</f>
        <v>0</v>
      </c>
      <c r="I1839" s="97"/>
      <c r="J1839" s="97"/>
      <c r="K1839" s="97"/>
      <c r="L1839" s="97"/>
      <c r="M1839" s="97"/>
      <c r="N1839" s="96" t="str">
        <f>IF(INDEX(技能效果!L:L,MATCH(技能效果等级!B1839,技能效果!B:B,0))="","",INDEX(技能效果!L:L,MATCH(技能效果等级!B1839,技能效果!B:B,0)))</f>
        <v/>
      </c>
      <c r="O1839" s="95">
        <f>IF(INDEX(技能效果!N:N,MATCH(B1839,技能效果!B:B,0))=0,INDEX(技能效果!M:M,MATCH(技能效果等级!B1839,技能效果!B:B,0)),INDEX(技能效果!M:M,MATCH(技能效果等级!B1839,技能效果!B:B,0))*VLOOKUP(E1839,技能数值计算!$C$19:$D$28,2,FALSE))</f>
        <v>0</v>
      </c>
      <c r="P1839" s="97"/>
      <c r="Q1839" s="97"/>
      <c r="R1839" s="95" t="str">
        <f>IF(INDEX(技能效果!O:O,MATCH(技能效果等级!B1839,技能效果!B:B,0))="","",INDEX(技能效果!O:O,MATCH(技能效果等级!B1839,技能效果!B:B,0)))</f>
        <v/>
      </c>
      <c r="S1839" s="97"/>
      <c r="T1839" s="97"/>
      <c r="U1839" s="97"/>
      <c r="V1839" s="96" t="str">
        <f>IF(INDEX(技能效果!AF:AF,MATCH(技能效果等级!B1839,技能效果!B:B,0))="","",INDEX(技能效果!AF:AF,MATCH(技能效果等级!B1839,技能效果!B:B,0)))</f>
        <v/>
      </c>
      <c r="W1839" s="95">
        <f t="shared" si="27"/>
        <v>175</v>
      </c>
      <c r="X1839" s="97"/>
      <c r="Y1839" s="97"/>
    </row>
    <row r="1840" spans="1:25" ht="16.5" x14ac:dyDescent="0.2">
      <c r="A1840" s="62">
        <v>1837</v>
      </c>
      <c r="B1840" s="95">
        <f>INDEX(技能效果!B:B,MATCH(技能效果等级!W1840,技能效果!AE:AE,0))</f>
        <v>130301204</v>
      </c>
      <c r="C1840" s="95" t="str">
        <f>INDEX(技能效果!C:C,MATCH(技能效果等级!B1840,技能效果!B:B,0))</f>
        <v>夏侯惇共死印记攻击目标</v>
      </c>
      <c r="D1840" s="96" t="s">
        <v>873</v>
      </c>
      <c r="E1840" s="95">
        <v>3</v>
      </c>
      <c r="F1840" s="95">
        <f>INDEX(技能效果!H:H,MATCH(技能效果等级!B1840,技能效果!B:B,0))</f>
        <v>4109</v>
      </c>
      <c r="G1840" s="95">
        <f>IF(INDEX(技能效果!K:K,MATCH(B1840,技能效果!B:B,0))=0,INDEX(技能效果!I:I,MATCH(技能效果等级!B1840,技能效果!B:B,0)),INDEX(技能效果!I:I,MATCH(技能效果等级!B1840,技能效果!B:B,0))*VLOOKUP(E1840,技能数值计算!$C$19:$D$28,2,FALSE))</f>
        <v>1.7399999999999998</v>
      </c>
      <c r="H1840" s="95">
        <f>INDEX(技能效果!J:J,MATCH(技能效果等级!B1840,技能效果!B:B,0))</f>
        <v>0</v>
      </c>
      <c r="I1840" s="97"/>
      <c r="J1840" s="97"/>
      <c r="K1840" s="97"/>
      <c r="L1840" s="97"/>
      <c r="M1840" s="97"/>
      <c r="N1840" s="96" t="str">
        <f>IF(INDEX(技能效果!L:L,MATCH(技能效果等级!B1840,技能效果!B:B,0))="","",INDEX(技能效果!L:L,MATCH(技能效果等级!B1840,技能效果!B:B,0)))</f>
        <v/>
      </c>
      <c r="O1840" s="95">
        <f>IF(INDEX(技能效果!N:N,MATCH(B1840,技能效果!B:B,0))=0,INDEX(技能效果!M:M,MATCH(技能效果等级!B1840,技能效果!B:B,0)),INDEX(技能效果!M:M,MATCH(技能效果等级!B1840,技能效果!B:B,0))*VLOOKUP(E1840,技能数值计算!$C$19:$D$28,2,FALSE))</f>
        <v>0</v>
      </c>
      <c r="P1840" s="97"/>
      <c r="Q1840" s="97"/>
      <c r="R1840" s="95" t="str">
        <f>IF(INDEX(技能效果!O:O,MATCH(技能效果等级!B1840,技能效果!B:B,0))="","",INDEX(技能效果!O:O,MATCH(技能效果等级!B1840,技能效果!B:B,0)))</f>
        <v/>
      </c>
      <c r="S1840" s="97"/>
      <c r="T1840" s="97"/>
      <c r="U1840" s="97"/>
      <c r="V1840" s="96" t="str">
        <f>IF(INDEX(技能效果!AF:AF,MATCH(技能效果等级!B1840,技能效果!B:B,0))="","",INDEX(技能效果!AF:AF,MATCH(技能效果等级!B1840,技能效果!B:B,0)))</f>
        <v/>
      </c>
      <c r="W1840" s="95">
        <f t="shared" si="27"/>
        <v>175</v>
      </c>
      <c r="X1840" s="97"/>
      <c r="Y1840" s="97"/>
    </row>
    <row r="1841" spans="1:25" ht="16.5" x14ac:dyDescent="0.2">
      <c r="A1841" s="62">
        <v>1838</v>
      </c>
      <c r="B1841" s="95">
        <f>INDEX(技能效果!B:B,MATCH(技能效果等级!W1841,技能效果!AE:AE,0))</f>
        <v>130301204</v>
      </c>
      <c r="C1841" s="95" t="str">
        <f>INDEX(技能效果!C:C,MATCH(技能效果等级!B1841,技能效果!B:B,0))</f>
        <v>夏侯惇共死印记攻击目标</v>
      </c>
      <c r="D1841" s="96" t="s">
        <v>873</v>
      </c>
      <c r="E1841" s="95">
        <v>4</v>
      </c>
      <c r="F1841" s="95">
        <f>INDEX(技能效果!H:H,MATCH(技能效果等级!B1841,技能效果!B:B,0))</f>
        <v>4109</v>
      </c>
      <c r="G1841" s="95">
        <f>IF(INDEX(技能效果!K:K,MATCH(B1841,技能效果!B:B,0))=0,INDEX(技能效果!I:I,MATCH(技能效果等级!B1841,技能效果!B:B,0)),INDEX(技能效果!I:I,MATCH(技能效果等级!B1841,技能效果!B:B,0))*VLOOKUP(E1841,技能数值计算!$C$19:$D$28,2,FALSE))</f>
        <v>1.8599999999999999</v>
      </c>
      <c r="H1841" s="95">
        <f>INDEX(技能效果!J:J,MATCH(技能效果等级!B1841,技能效果!B:B,0))</f>
        <v>0</v>
      </c>
      <c r="I1841" s="97"/>
      <c r="J1841" s="97"/>
      <c r="K1841" s="97"/>
      <c r="L1841" s="97"/>
      <c r="M1841" s="97"/>
      <c r="N1841" s="96" t="str">
        <f>IF(INDEX(技能效果!L:L,MATCH(技能效果等级!B1841,技能效果!B:B,0))="","",INDEX(技能效果!L:L,MATCH(技能效果等级!B1841,技能效果!B:B,0)))</f>
        <v/>
      </c>
      <c r="O1841" s="95">
        <f>IF(INDEX(技能效果!N:N,MATCH(B1841,技能效果!B:B,0))=0,INDEX(技能效果!M:M,MATCH(技能效果等级!B1841,技能效果!B:B,0)),INDEX(技能效果!M:M,MATCH(技能效果等级!B1841,技能效果!B:B,0))*VLOOKUP(E1841,技能数值计算!$C$19:$D$28,2,FALSE))</f>
        <v>0</v>
      </c>
      <c r="P1841" s="97"/>
      <c r="Q1841" s="97"/>
      <c r="R1841" s="95" t="str">
        <f>IF(INDEX(技能效果!O:O,MATCH(技能效果等级!B1841,技能效果!B:B,0))="","",INDEX(技能效果!O:O,MATCH(技能效果等级!B1841,技能效果!B:B,0)))</f>
        <v/>
      </c>
      <c r="S1841" s="97"/>
      <c r="T1841" s="97"/>
      <c r="U1841" s="97"/>
      <c r="V1841" s="96" t="str">
        <f>IF(INDEX(技能效果!AF:AF,MATCH(技能效果等级!B1841,技能效果!B:B,0))="","",INDEX(技能效果!AF:AF,MATCH(技能效果等级!B1841,技能效果!B:B,0)))</f>
        <v/>
      </c>
      <c r="W1841" s="95">
        <f t="shared" si="27"/>
        <v>175</v>
      </c>
      <c r="X1841" s="97"/>
      <c r="Y1841" s="97"/>
    </row>
    <row r="1842" spans="1:25" ht="16.5" x14ac:dyDescent="0.2">
      <c r="A1842" s="62">
        <v>1839</v>
      </c>
      <c r="B1842" s="95">
        <f>INDEX(技能效果!B:B,MATCH(技能效果等级!W1842,技能效果!AE:AE,0))</f>
        <v>130301204</v>
      </c>
      <c r="C1842" s="95" t="str">
        <f>INDEX(技能效果!C:C,MATCH(技能效果等级!B1842,技能效果!B:B,0))</f>
        <v>夏侯惇共死印记攻击目标</v>
      </c>
      <c r="D1842" s="96" t="s">
        <v>873</v>
      </c>
      <c r="E1842" s="95">
        <v>5</v>
      </c>
      <c r="F1842" s="95">
        <f>INDEX(技能效果!H:H,MATCH(技能效果等级!B1842,技能效果!B:B,0))</f>
        <v>4109</v>
      </c>
      <c r="G1842" s="95">
        <f>IF(INDEX(技能效果!K:K,MATCH(B1842,技能效果!B:B,0))=0,INDEX(技能效果!I:I,MATCH(技能效果等级!B1842,技能效果!B:B,0)),INDEX(技能效果!I:I,MATCH(技能效果等级!B1842,技能效果!B:B,0))*VLOOKUP(E1842,技能数值计算!$C$19:$D$28,2,FALSE))</f>
        <v>1.98</v>
      </c>
      <c r="H1842" s="95">
        <f>INDEX(技能效果!J:J,MATCH(技能效果等级!B1842,技能效果!B:B,0))</f>
        <v>0</v>
      </c>
      <c r="I1842" s="97"/>
      <c r="J1842" s="97"/>
      <c r="K1842" s="97"/>
      <c r="L1842" s="97"/>
      <c r="M1842" s="97"/>
      <c r="N1842" s="96" t="str">
        <f>IF(INDEX(技能效果!L:L,MATCH(技能效果等级!B1842,技能效果!B:B,0))="","",INDEX(技能效果!L:L,MATCH(技能效果等级!B1842,技能效果!B:B,0)))</f>
        <v/>
      </c>
      <c r="O1842" s="95">
        <f>IF(INDEX(技能效果!N:N,MATCH(B1842,技能效果!B:B,0))=0,INDEX(技能效果!M:M,MATCH(技能效果等级!B1842,技能效果!B:B,0)),INDEX(技能效果!M:M,MATCH(技能效果等级!B1842,技能效果!B:B,0))*VLOOKUP(E1842,技能数值计算!$C$19:$D$28,2,FALSE))</f>
        <v>0</v>
      </c>
      <c r="P1842" s="97"/>
      <c r="Q1842" s="97"/>
      <c r="R1842" s="95" t="str">
        <f>IF(INDEX(技能效果!O:O,MATCH(技能效果等级!B1842,技能效果!B:B,0))="","",INDEX(技能效果!O:O,MATCH(技能效果等级!B1842,技能效果!B:B,0)))</f>
        <v/>
      </c>
      <c r="S1842" s="97"/>
      <c r="T1842" s="97"/>
      <c r="U1842" s="97"/>
      <c r="V1842" s="96" t="str">
        <f>IF(INDEX(技能效果!AF:AF,MATCH(技能效果等级!B1842,技能效果!B:B,0))="","",INDEX(技能效果!AF:AF,MATCH(技能效果等级!B1842,技能效果!B:B,0)))</f>
        <v/>
      </c>
      <c r="W1842" s="95">
        <f t="shared" si="27"/>
        <v>175</v>
      </c>
      <c r="X1842" s="97"/>
      <c r="Y1842" s="97"/>
    </row>
    <row r="1843" spans="1:25" ht="16.5" x14ac:dyDescent="0.2">
      <c r="A1843" s="62">
        <v>1840</v>
      </c>
      <c r="B1843" s="95">
        <f>INDEX(技能效果!B:B,MATCH(技能效果等级!W1843,技能效果!AE:AE,0))</f>
        <v>130301204</v>
      </c>
      <c r="C1843" s="95" t="str">
        <f>INDEX(技能效果!C:C,MATCH(技能效果等级!B1843,技能效果!B:B,0))</f>
        <v>夏侯惇共死印记攻击目标</v>
      </c>
      <c r="D1843" s="96" t="s">
        <v>873</v>
      </c>
      <c r="E1843" s="95">
        <v>6</v>
      </c>
      <c r="F1843" s="95">
        <f>INDEX(技能效果!H:H,MATCH(技能效果等级!B1843,技能效果!B:B,0))</f>
        <v>4109</v>
      </c>
      <c r="G1843" s="95">
        <f>IF(INDEX(技能效果!K:K,MATCH(B1843,技能效果!B:B,0))=0,INDEX(技能效果!I:I,MATCH(技能效果等级!B1843,技能效果!B:B,0)),INDEX(技能效果!I:I,MATCH(技能效果等级!B1843,技能效果!B:B,0))*VLOOKUP(E1843,技能数值计算!$C$19:$D$28,2,FALSE))</f>
        <v>2.16</v>
      </c>
      <c r="H1843" s="95">
        <f>INDEX(技能效果!J:J,MATCH(技能效果等级!B1843,技能效果!B:B,0))</f>
        <v>0</v>
      </c>
      <c r="I1843" s="97"/>
      <c r="J1843" s="97"/>
      <c r="K1843" s="97"/>
      <c r="L1843" s="97"/>
      <c r="M1843" s="97"/>
      <c r="N1843" s="96" t="str">
        <f>IF(INDEX(技能效果!L:L,MATCH(技能效果等级!B1843,技能效果!B:B,0))="","",INDEX(技能效果!L:L,MATCH(技能效果等级!B1843,技能效果!B:B,0)))</f>
        <v/>
      </c>
      <c r="O1843" s="95">
        <f>IF(INDEX(技能效果!N:N,MATCH(B1843,技能效果!B:B,0))=0,INDEX(技能效果!M:M,MATCH(技能效果等级!B1843,技能效果!B:B,0)),INDEX(技能效果!M:M,MATCH(技能效果等级!B1843,技能效果!B:B,0))*VLOOKUP(E1843,技能数值计算!$C$19:$D$28,2,FALSE))</f>
        <v>0</v>
      </c>
      <c r="P1843" s="97"/>
      <c r="Q1843" s="97"/>
      <c r="R1843" s="95" t="str">
        <f>IF(INDEX(技能效果!O:O,MATCH(技能效果等级!B1843,技能效果!B:B,0))="","",INDEX(技能效果!O:O,MATCH(技能效果等级!B1843,技能效果!B:B,0)))</f>
        <v/>
      </c>
      <c r="S1843" s="97"/>
      <c r="T1843" s="97"/>
      <c r="U1843" s="97"/>
      <c r="V1843" s="96" t="str">
        <f>IF(INDEX(技能效果!AF:AF,MATCH(技能效果等级!B1843,技能效果!B:B,0))="","",INDEX(技能效果!AF:AF,MATCH(技能效果等级!B1843,技能效果!B:B,0)))</f>
        <v/>
      </c>
      <c r="W1843" s="95">
        <f t="shared" si="27"/>
        <v>175</v>
      </c>
      <c r="X1843" s="97"/>
      <c r="Y1843" s="97"/>
    </row>
    <row r="1844" spans="1:25" ht="16.5" x14ac:dyDescent="0.2">
      <c r="A1844" s="62">
        <v>1841</v>
      </c>
      <c r="B1844" s="95">
        <f>INDEX(技能效果!B:B,MATCH(技能效果等级!W1844,技能效果!AE:AE,0))</f>
        <v>130301204</v>
      </c>
      <c r="C1844" s="95" t="str">
        <f>INDEX(技能效果!C:C,MATCH(技能效果等级!B1844,技能效果!B:B,0))</f>
        <v>夏侯惇共死印记攻击目标</v>
      </c>
      <c r="D1844" s="96" t="s">
        <v>873</v>
      </c>
      <c r="E1844" s="95">
        <v>7</v>
      </c>
      <c r="F1844" s="95">
        <f>INDEX(技能效果!H:H,MATCH(技能效果等级!B1844,技能效果!B:B,0))</f>
        <v>4109</v>
      </c>
      <c r="G1844" s="95">
        <f>IF(INDEX(技能效果!K:K,MATCH(B1844,技能效果!B:B,0))=0,INDEX(技能效果!I:I,MATCH(技能效果等级!B1844,技能效果!B:B,0)),INDEX(技能效果!I:I,MATCH(技能效果等级!B1844,技能效果!B:B,0))*VLOOKUP(E1844,技能数值计算!$C$19:$D$28,2,FALSE))</f>
        <v>2.34</v>
      </c>
      <c r="H1844" s="95">
        <f>INDEX(技能效果!J:J,MATCH(技能效果等级!B1844,技能效果!B:B,0))</f>
        <v>0</v>
      </c>
      <c r="I1844" s="97"/>
      <c r="J1844" s="97"/>
      <c r="K1844" s="97"/>
      <c r="L1844" s="97"/>
      <c r="M1844" s="97"/>
      <c r="N1844" s="96" t="str">
        <f>IF(INDEX(技能效果!L:L,MATCH(技能效果等级!B1844,技能效果!B:B,0))="","",INDEX(技能效果!L:L,MATCH(技能效果等级!B1844,技能效果!B:B,0)))</f>
        <v/>
      </c>
      <c r="O1844" s="95">
        <f>IF(INDEX(技能效果!N:N,MATCH(B1844,技能效果!B:B,0))=0,INDEX(技能效果!M:M,MATCH(技能效果等级!B1844,技能效果!B:B,0)),INDEX(技能效果!M:M,MATCH(技能效果等级!B1844,技能效果!B:B,0))*VLOOKUP(E1844,技能数值计算!$C$19:$D$28,2,FALSE))</f>
        <v>0</v>
      </c>
      <c r="P1844" s="97"/>
      <c r="Q1844" s="97"/>
      <c r="R1844" s="95" t="str">
        <f>IF(INDEX(技能效果!O:O,MATCH(技能效果等级!B1844,技能效果!B:B,0))="","",INDEX(技能效果!O:O,MATCH(技能效果等级!B1844,技能效果!B:B,0)))</f>
        <v/>
      </c>
      <c r="S1844" s="97"/>
      <c r="T1844" s="97"/>
      <c r="U1844" s="97"/>
      <c r="V1844" s="96" t="str">
        <f>IF(INDEX(技能效果!AF:AF,MATCH(技能效果等级!B1844,技能效果!B:B,0))="","",INDEX(技能效果!AF:AF,MATCH(技能效果等级!B1844,技能效果!B:B,0)))</f>
        <v/>
      </c>
      <c r="W1844" s="95">
        <f t="shared" si="27"/>
        <v>175</v>
      </c>
      <c r="X1844" s="97"/>
      <c r="Y1844" s="97"/>
    </row>
    <row r="1845" spans="1:25" ht="16.5" x14ac:dyDescent="0.2">
      <c r="A1845" s="62">
        <v>1842</v>
      </c>
      <c r="B1845" s="95">
        <f>INDEX(技能效果!B:B,MATCH(技能效果等级!W1845,技能效果!AE:AE,0))</f>
        <v>130301204</v>
      </c>
      <c r="C1845" s="95" t="str">
        <f>INDEX(技能效果!C:C,MATCH(技能效果等级!B1845,技能效果!B:B,0))</f>
        <v>夏侯惇共死印记攻击目标</v>
      </c>
      <c r="D1845" s="96" t="s">
        <v>873</v>
      </c>
      <c r="E1845" s="95">
        <v>8</v>
      </c>
      <c r="F1845" s="95">
        <f>INDEX(技能效果!H:H,MATCH(技能效果等级!B1845,技能效果!B:B,0))</f>
        <v>4109</v>
      </c>
      <c r="G1845" s="95">
        <f>IF(INDEX(技能效果!K:K,MATCH(B1845,技能效果!B:B,0))=0,INDEX(技能效果!I:I,MATCH(技能效果等级!B1845,技能效果!B:B,0)),INDEX(技能效果!I:I,MATCH(技能效果等级!B1845,技能效果!B:B,0))*VLOOKUP(E1845,技能数值计算!$C$19:$D$28,2,FALSE))</f>
        <v>2.52</v>
      </c>
      <c r="H1845" s="95">
        <f>INDEX(技能效果!J:J,MATCH(技能效果等级!B1845,技能效果!B:B,0))</f>
        <v>0</v>
      </c>
      <c r="I1845" s="97"/>
      <c r="J1845" s="97"/>
      <c r="K1845" s="97"/>
      <c r="L1845" s="97"/>
      <c r="M1845" s="97"/>
      <c r="N1845" s="96" t="str">
        <f>IF(INDEX(技能效果!L:L,MATCH(技能效果等级!B1845,技能效果!B:B,0))="","",INDEX(技能效果!L:L,MATCH(技能效果等级!B1845,技能效果!B:B,0)))</f>
        <v/>
      </c>
      <c r="O1845" s="95">
        <f>IF(INDEX(技能效果!N:N,MATCH(B1845,技能效果!B:B,0))=0,INDEX(技能效果!M:M,MATCH(技能效果等级!B1845,技能效果!B:B,0)),INDEX(技能效果!M:M,MATCH(技能效果等级!B1845,技能效果!B:B,0))*VLOOKUP(E1845,技能数值计算!$C$19:$D$28,2,FALSE))</f>
        <v>0</v>
      </c>
      <c r="P1845" s="97"/>
      <c r="Q1845" s="97"/>
      <c r="R1845" s="95" t="str">
        <f>IF(INDEX(技能效果!O:O,MATCH(技能效果等级!B1845,技能效果!B:B,0))="","",INDEX(技能效果!O:O,MATCH(技能效果等级!B1845,技能效果!B:B,0)))</f>
        <v/>
      </c>
      <c r="S1845" s="97"/>
      <c r="T1845" s="97"/>
      <c r="U1845" s="97"/>
      <c r="V1845" s="96" t="str">
        <f>IF(INDEX(技能效果!AF:AF,MATCH(技能效果等级!B1845,技能效果!B:B,0))="","",INDEX(技能效果!AF:AF,MATCH(技能效果等级!B1845,技能效果!B:B,0)))</f>
        <v/>
      </c>
      <c r="W1845" s="95">
        <f t="shared" si="27"/>
        <v>175</v>
      </c>
      <c r="X1845" s="97"/>
      <c r="Y1845" s="97"/>
    </row>
    <row r="1846" spans="1:25" ht="16.5" x14ac:dyDescent="0.2">
      <c r="A1846" s="62">
        <v>1843</v>
      </c>
      <c r="B1846" s="95">
        <f>INDEX(技能效果!B:B,MATCH(技能效果等级!W1846,技能效果!AE:AE,0))</f>
        <v>130301204</v>
      </c>
      <c r="C1846" s="95" t="str">
        <f>INDEX(技能效果!C:C,MATCH(技能效果等级!B1846,技能效果!B:B,0))</f>
        <v>夏侯惇共死印记攻击目标</v>
      </c>
      <c r="D1846" s="96" t="s">
        <v>873</v>
      </c>
      <c r="E1846" s="95">
        <v>9</v>
      </c>
      <c r="F1846" s="95">
        <f>INDEX(技能效果!H:H,MATCH(技能效果等级!B1846,技能效果!B:B,0))</f>
        <v>4109</v>
      </c>
      <c r="G1846" s="95">
        <f>IF(INDEX(技能效果!K:K,MATCH(B1846,技能效果!B:B,0))=0,INDEX(技能效果!I:I,MATCH(技能效果等级!B1846,技能效果!B:B,0)),INDEX(技能效果!I:I,MATCH(技能效果等级!B1846,技能效果!B:B,0))*VLOOKUP(E1846,技能数值计算!$C$19:$D$28,2,FALSE))</f>
        <v>2.7600000000000002</v>
      </c>
      <c r="H1846" s="95">
        <f>INDEX(技能效果!J:J,MATCH(技能效果等级!B1846,技能效果!B:B,0))</f>
        <v>0</v>
      </c>
      <c r="I1846" s="97"/>
      <c r="J1846" s="97"/>
      <c r="K1846" s="97"/>
      <c r="L1846" s="97"/>
      <c r="M1846" s="97"/>
      <c r="N1846" s="96" t="str">
        <f>IF(INDEX(技能效果!L:L,MATCH(技能效果等级!B1846,技能效果!B:B,0))="","",INDEX(技能效果!L:L,MATCH(技能效果等级!B1846,技能效果!B:B,0)))</f>
        <v/>
      </c>
      <c r="O1846" s="95">
        <f>IF(INDEX(技能效果!N:N,MATCH(B1846,技能效果!B:B,0))=0,INDEX(技能效果!M:M,MATCH(技能效果等级!B1846,技能效果!B:B,0)),INDEX(技能效果!M:M,MATCH(技能效果等级!B1846,技能效果!B:B,0))*VLOOKUP(E1846,技能数值计算!$C$19:$D$28,2,FALSE))</f>
        <v>0</v>
      </c>
      <c r="P1846" s="97"/>
      <c r="Q1846" s="97"/>
      <c r="R1846" s="95" t="str">
        <f>IF(INDEX(技能效果!O:O,MATCH(技能效果等级!B1846,技能效果!B:B,0))="","",INDEX(技能效果!O:O,MATCH(技能效果等级!B1846,技能效果!B:B,0)))</f>
        <v/>
      </c>
      <c r="S1846" s="97"/>
      <c r="T1846" s="97"/>
      <c r="U1846" s="97"/>
      <c r="V1846" s="96" t="str">
        <f>IF(INDEX(技能效果!AF:AF,MATCH(技能效果等级!B1846,技能效果!B:B,0))="","",INDEX(技能效果!AF:AF,MATCH(技能效果等级!B1846,技能效果!B:B,0)))</f>
        <v/>
      </c>
      <c r="W1846" s="95">
        <f t="shared" si="27"/>
        <v>175</v>
      </c>
      <c r="X1846" s="97"/>
      <c r="Y1846" s="97"/>
    </row>
    <row r="1847" spans="1:25" ht="16.5" x14ac:dyDescent="0.2">
      <c r="A1847" s="62">
        <v>1844</v>
      </c>
      <c r="B1847" s="95">
        <f>INDEX(技能效果!B:B,MATCH(技能效果等级!W1847,技能效果!AE:AE,0))</f>
        <v>130301204</v>
      </c>
      <c r="C1847" s="95" t="str">
        <f>INDEX(技能效果!C:C,MATCH(技能效果等级!B1847,技能效果!B:B,0))</f>
        <v>夏侯惇共死印记攻击目标</v>
      </c>
      <c r="D1847" s="96" t="s">
        <v>873</v>
      </c>
      <c r="E1847" s="95">
        <v>10</v>
      </c>
      <c r="F1847" s="95">
        <f>INDEX(技能效果!H:H,MATCH(技能效果等级!B1847,技能效果!B:B,0))</f>
        <v>4109</v>
      </c>
      <c r="G1847" s="95">
        <f>IF(INDEX(技能效果!K:K,MATCH(B1847,技能效果!B:B,0))=0,INDEX(技能效果!I:I,MATCH(技能效果等级!B1847,技能效果!B:B,0)),INDEX(技能效果!I:I,MATCH(技能效果等级!B1847,技能效果!B:B,0))*VLOOKUP(E1847,技能数值计算!$C$19:$D$28,2,FALSE))</f>
        <v>3</v>
      </c>
      <c r="H1847" s="95">
        <f>INDEX(技能效果!J:J,MATCH(技能效果等级!B1847,技能效果!B:B,0))</f>
        <v>0</v>
      </c>
      <c r="I1847" s="97"/>
      <c r="J1847" s="97"/>
      <c r="K1847" s="97"/>
      <c r="L1847" s="97"/>
      <c r="M1847" s="97"/>
      <c r="N1847" s="96" t="str">
        <f>IF(INDEX(技能效果!L:L,MATCH(技能效果等级!B1847,技能效果!B:B,0))="","",INDEX(技能效果!L:L,MATCH(技能效果等级!B1847,技能效果!B:B,0)))</f>
        <v/>
      </c>
      <c r="O1847" s="95">
        <f>IF(INDEX(技能效果!N:N,MATCH(B1847,技能效果!B:B,0))=0,INDEX(技能效果!M:M,MATCH(技能效果等级!B1847,技能效果!B:B,0)),INDEX(技能效果!M:M,MATCH(技能效果等级!B1847,技能效果!B:B,0))*VLOOKUP(E1847,技能数值计算!$C$19:$D$28,2,FALSE))</f>
        <v>0</v>
      </c>
      <c r="P1847" s="97"/>
      <c r="Q1847" s="97"/>
      <c r="R1847" s="95" t="str">
        <f>IF(INDEX(技能效果!O:O,MATCH(技能效果等级!B1847,技能效果!B:B,0))="","",INDEX(技能效果!O:O,MATCH(技能效果等级!B1847,技能效果!B:B,0)))</f>
        <v/>
      </c>
      <c r="S1847" s="97"/>
      <c r="T1847" s="97"/>
      <c r="U1847" s="97"/>
      <c r="V1847" s="96" t="str">
        <f>IF(INDEX(技能效果!AF:AF,MATCH(技能效果等级!B1847,技能效果!B:B,0))="","",INDEX(技能效果!AF:AF,MATCH(技能效果等级!B1847,技能效果!B:B,0)))</f>
        <v/>
      </c>
      <c r="W1847" s="95">
        <f t="shared" si="27"/>
        <v>175</v>
      </c>
      <c r="X1847" s="97"/>
      <c r="Y1847" s="97"/>
    </row>
    <row r="1848" spans="1:25" ht="16.5" x14ac:dyDescent="0.2">
      <c r="A1848" s="62">
        <v>1845</v>
      </c>
      <c r="B1848" s="95">
        <f>INDEX(技能效果!B:B,MATCH(技能效果等级!W1848,技能效果!AE:AE,0))</f>
        <v>130301205</v>
      </c>
      <c r="C1848" s="95" t="str">
        <f>INDEX(技能效果!C:C,MATCH(技能效果等级!B1848,技能效果!B:B,0))</f>
        <v>夏侯惇共死印记减攻击目标</v>
      </c>
      <c r="D1848" s="96" t="s">
        <v>873</v>
      </c>
      <c r="E1848" s="95">
        <v>1</v>
      </c>
      <c r="F1848" s="95">
        <f>INDEX(技能效果!H:H,MATCH(技能效果等级!B1848,技能效果!B:B,0))</f>
        <v>4109</v>
      </c>
      <c r="G1848" s="95">
        <f>IF(INDEX(技能效果!K:K,MATCH(B1848,技能效果!B:B,0))=0,INDEX(技能效果!I:I,MATCH(技能效果等级!B1848,技能效果!B:B,0)),INDEX(技能效果!I:I,MATCH(技能效果等级!B1848,技能效果!B:B,0))*VLOOKUP(E1848,技能数值计算!$C$19:$D$28,2,FALSE))</f>
        <v>1.5</v>
      </c>
      <c r="H1848" s="95">
        <f>INDEX(技能效果!J:J,MATCH(技能效果等级!B1848,技能效果!B:B,0))</f>
        <v>0</v>
      </c>
      <c r="I1848" s="97"/>
      <c r="J1848" s="97"/>
      <c r="K1848" s="97"/>
      <c r="L1848" s="97"/>
      <c r="M1848" s="97"/>
      <c r="N1848" s="96" t="str">
        <f>IF(INDEX(技能效果!L:L,MATCH(技能效果等级!B1848,技能效果!B:B,0))="","",INDEX(技能效果!L:L,MATCH(技能效果等级!B1848,技能效果!B:B,0)))</f>
        <v/>
      </c>
      <c r="O1848" s="95">
        <f>IF(INDEX(技能效果!N:N,MATCH(B1848,技能效果!B:B,0))=0,INDEX(技能效果!M:M,MATCH(技能效果等级!B1848,技能效果!B:B,0)),INDEX(技能效果!M:M,MATCH(技能效果等级!B1848,技能效果!B:B,0))*VLOOKUP(E1848,技能数值计算!$C$19:$D$28,2,FALSE))</f>
        <v>0</v>
      </c>
      <c r="P1848" s="97"/>
      <c r="Q1848" s="97"/>
      <c r="R1848" s="95" t="str">
        <f>IF(INDEX(技能效果!O:O,MATCH(技能效果等级!B1848,技能效果!B:B,0))="","",INDEX(技能效果!O:O,MATCH(技能效果等级!B1848,技能效果!B:B,0)))</f>
        <v/>
      </c>
      <c r="S1848" s="97"/>
      <c r="T1848" s="97"/>
      <c r="U1848" s="97"/>
      <c r="V1848" s="96" t="str">
        <f>IF(INDEX(技能效果!AF:AF,MATCH(技能效果等级!B1848,技能效果!B:B,0))="","",INDEX(技能效果!AF:AF,MATCH(技能效果等级!B1848,技能效果!B:B,0)))</f>
        <v/>
      </c>
      <c r="W1848" s="95">
        <f t="shared" si="27"/>
        <v>176</v>
      </c>
      <c r="X1848" s="97"/>
      <c r="Y1848" s="97"/>
    </row>
    <row r="1849" spans="1:25" ht="16.5" x14ac:dyDescent="0.2">
      <c r="A1849" s="62">
        <v>1846</v>
      </c>
      <c r="B1849" s="95">
        <f>INDEX(技能效果!B:B,MATCH(技能效果等级!W1849,技能效果!AE:AE,0))</f>
        <v>130301205</v>
      </c>
      <c r="C1849" s="95" t="str">
        <f>INDEX(技能效果!C:C,MATCH(技能效果等级!B1849,技能效果!B:B,0))</f>
        <v>夏侯惇共死印记减攻击目标</v>
      </c>
      <c r="D1849" s="96" t="s">
        <v>873</v>
      </c>
      <c r="E1849" s="95">
        <v>2</v>
      </c>
      <c r="F1849" s="95">
        <f>INDEX(技能效果!H:H,MATCH(技能效果等级!B1849,技能效果!B:B,0))</f>
        <v>4109</v>
      </c>
      <c r="G1849" s="95">
        <f>IF(INDEX(技能效果!K:K,MATCH(B1849,技能效果!B:B,0))=0,INDEX(技能效果!I:I,MATCH(技能效果等级!B1849,技能效果!B:B,0)),INDEX(技能效果!I:I,MATCH(技能效果等级!B1849,技能效果!B:B,0))*VLOOKUP(E1849,技能数值计算!$C$19:$D$28,2,FALSE))</f>
        <v>1.62</v>
      </c>
      <c r="H1849" s="95">
        <f>INDEX(技能效果!J:J,MATCH(技能效果等级!B1849,技能效果!B:B,0))</f>
        <v>0</v>
      </c>
      <c r="I1849" s="97"/>
      <c r="J1849" s="97"/>
      <c r="K1849" s="97"/>
      <c r="L1849" s="97"/>
      <c r="M1849" s="97"/>
      <c r="N1849" s="96" t="str">
        <f>IF(INDEX(技能效果!L:L,MATCH(技能效果等级!B1849,技能效果!B:B,0))="","",INDEX(技能效果!L:L,MATCH(技能效果等级!B1849,技能效果!B:B,0)))</f>
        <v/>
      </c>
      <c r="O1849" s="95">
        <f>IF(INDEX(技能效果!N:N,MATCH(B1849,技能效果!B:B,0))=0,INDEX(技能效果!M:M,MATCH(技能效果等级!B1849,技能效果!B:B,0)),INDEX(技能效果!M:M,MATCH(技能效果等级!B1849,技能效果!B:B,0))*VLOOKUP(E1849,技能数值计算!$C$19:$D$28,2,FALSE))</f>
        <v>0</v>
      </c>
      <c r="P1849" s="97"/>
      <c r="Q1849" s="97"/>
      <c r="R1849" s="95" t="str">
        <f>IF(INDEX(技能效果!O:O,MATCH(技能效果等级!B1849,技能效果!B:B,0))="","",INDEX(技能效果!O:O,MATCH(技能效果等级!B1849,技能效果!B:B,0)))</f>
        <v/>
      </c>
      <c r="S1849" s="97"/>
      <c r="T1849" s="97"/>
      <c r="U1849" s="97"/>
      <c r="V1849" s="96" t="str">
        <f>IF(INDEX(技能效果!AF:AF,MATCH(技能效果等级!B1849,技能效果!B:B,0))="","",INDEX(技能效果!AF:AF,MATCH(技能效果等级!B1849,技能效果!B:B,0)))</f>
        <v/>
      </c>
      <c r="W1849" s="95">
        <f t="shared" si="27"/>
        <v>176</v>
      </c>
      <c r="X1849" s="97"/>
      <c r="Y1849" s="97"/>
    </row>
    <row r="1850" spans="1:25" ht="16.5" x14ac:dyDescent="0.2">
      <c r="A1850" s="62">
        <v>1847</v>
      </c>
      <c r="B1850" s="95">
        <f>INDEX(技能效果!B:B,MATCH(技能效果等级!W1850,技能效果!AE:AE,0))</f>
        <v>130301205</v>
      </c>
      <c r="C1850" s="95" t="str">
        <f>INDEX(技能效果!C:C,MATCH(技能效果等级!B1850,技能效果!B:B,0))</f>
        <v>夏侯惇共死印记减攻击目标</v>
      </c>
      <c r="D1850" s="96" t="s">
        <v>873</v>
      </c>
      <c r="E1850" s="95">
        <v>3</v>
      </c>
      <c r="F1850" s="95">
        <f>INDEX(技能效果!H:H,MATCH(技能效果等级!B1850,技能效果!B:B,0))</f>
        <v>4109</v>
      </c>
      <c r="G1850" s="95">
        <f>IF(INDEX(技能效果!K:K,MATCH(B1850,技能效果!B:B,0))=0,INDEX(技能效果!I:I,MATCH(技能效果等级!B1850,技能效果!B:B,0)),INDEX(技能效果!I:I,MATCH(技能效果等级!B1850,技能效果!B:B,0))*VLOOKUP(E1850,技能数值计算!$C$19:$D$28,2,FALSE))</f>
        <v>1.7399999999999998</v>
      </c>
      <c r="H1850" s="95">
        <f>INDEX(技能效果!J:J,MATCH(技能效果等级!B1850,技能效果!B:B,0))</f>
        <v>0</v>
      </c>
      <c r="I1850" s="97"/>
      <c r="J1850" s="97"/>
      <c r="K1850" s="97"/>
      <c r="L1850" s="97"/>
      <c r="M1850" s="97"/>
      <c r="N1850" s="96" t="str">
        <f>IF(INDEX(技能效果!L:L,MATCH(技能效果等级!B1850,技能效果!B:B,0))="","",INDEX(技能效果!L:L,MATCH(技能效果等级!B1850,技能效果!B:B,0)))</f>
        <v/>
      </c>
      <c r="O1850" s="95">
        <f>IF(INDEX(技能效果!N:N,MATCH(B1850,技能效果!B:B,0))=0,INDEX(技能效果!M:M,MATCH(技能效果等级!B1850,技能效果!B:B,0)),INDEX(技能效果!M:M,MATCH(技能效果等级!B1850,技能效果!B:B,0))*VLOOKUP(E1850,技能数值计算!$C$19:$D$28,2,FALSE))</f>
        <v>0</v>
      </c>
      <c r="P1850" s="97"/>
      <c r="Q1850" s="97"/>
      <c r="R1850" s="95" t="str">
        <f>IF(INDEX(技能效果!O:O,MATCH(技能效果等级!B1850,技能效果!B:B,0))="","",INDEX(技能效果!O:O,MATCH(技能效果等级!B1850,技能效果!B:B,0)))</f>
        <v/>
      </c>
      <c r="S1850" s="97"/>
      <c r="T1850" s="97"/>
      <c r="U1850" s="97"/>
      <c r="V1850" s="96" t="str">
        <f>IF(INDEX(技能效果!AF:AF,MATCH(技能效果等级!B1850,技能效果!B:B,0))="","",INDEX(技能效果!AF:AF,MATCH(技能效果等级!B1850,技能效果!B:B,0)))</f>
        <v/>
      </c>
      <c r="W1850" s="95">
        <f t="shared" si="27"/>
        <v>176</v>
      </c>
      <c r="X1850" s="97"/>
      <c r="Y1850" s="97"/>
    </row>
    <row r="1851" spans="1:25" ht="16.5" x14ac:dyDescent="0.2">
      <c r="A1851" s="62">
        <v>1848</v>
      </c>
      <c r="B1851" s="95">
        <f>INDEX(技能效果!B:B,MATCH(技能效果等级!W1851,技能效果!AE:AE,0))</f>
        <v>130301205</v>
      </c>
      <c r="C1851" s="95" t="str">
        <f>INDEX(技能效果!C:C,MATCH(技能效果等级!B1851,技能效果!B:B,0))</f>
        <v>夏侯惇共死印记减攻击目标</v>
      </c>
      <c r="D1851" s="96" t="s">
        <v>873</v>
      </c>
      <c r="E1851" s="95">
        <v>4</v>
      </c>
      <c r="F1851" s="95">
        <f>INDEX(技能效果!H:H,MATCH(技能效果等级!B1851,技能效果!B:B,0))</f>
        <v>4109</v>
      </c>
      <c r="G1851" s="95">
        <f>IF(INDEX(技能效果!K:K,MATCH(B1851,技能效果!B:B,0))=0,INDEX(技能效果!I:I,MATCH(技能效果等级!B1851,技能效果!B:B,0)),INDEX(技能效果!I:I,MATCH(技能效果等级!B1851,技能效果!B:B,0))*VLOOKUP(E1851,技能数值计算!$C$19:$D$28,2,FALSE))</f>
        <v>1.8599999999999999</v>
      </c>
      <c r="H1851" s="95">
        <f>INDEX(技能效果!J:J,MATCH(技能效果等级!B1851,技能效果!B:B,0))</f>
        <v>0</v>
      </c>
      <c r="I1851" s="97"/>
      <c r="J1851" s="97"/>
      <c r="K1851" s="97"/>
      <c r="L1851" s="97"/>
      <c r="M1851" s="97"/>
      <c r="N1851" s="96" t="str">
        <f>IF(INDEX(技能效果!L:L,MATCH(技能效果等级!B1851,技能效果!B:B,0))="","",INDEX(技能效果!L:L,MATCH(技能效果等级!B1851,技能效果!B:B,0)))</f>
        <v/>
      </c>
      <c r="O1851" s="95">
        <f>IF(INDEX(技能效果!N:N,MATCH(B1851,技能效果!B:B,0))=0,INDEX(技能效果!M:M,MATCH(技能效果等级!B1851,技能效果!B:B,0)),INDEX(技能效果!M:M,MATCH(技能效果等级!B1851,技能效果!B:B,0))*VLOOKUP(E1851,技能数值计算!$C$19:$D$28,2,FALSE))</f>
        <v>0</v>
      </c>
      <c r="P1851" s="97"/>
      <c r="Q1851" s="97"/>
      <c r="R1851" s="95" t="str">
        <f>IF(INDEX(技能效果!O:O,MATCH(技能效果等级!B1851,技能效果!B:B,0))="","",INDEX(技能效果!O:O,MATCH(技能效果等级!B1851,技能效果!B:B,0)))</f>
        <v/>
      </c>
      <c r="S1851" s="97"/>
      <c r="T1851" s="97"/>
      <c r="U1851" s="97"/>
      <c r="V1851" s="96" t="str">
        <f>IF(INDEX(技能效果!AF:AF,MATCH(技能效果等级!B1851,技能效果!B:B,0))="","",INDEX(技能效果!AF:AF,MATCH(技能效果等级!B1851,技能效果!B:B,0)))</f>
        <v/>
      </c>
      <c r="W1851" s="95">
        <f t="shared" si="27"/>
        <v>176</v>
      </c>
      <c r="X1851" s="97"/>
      <c r="Y1851" s="97"/>
    </row>
    <row r="1852" spans="1:25" ht="16.5" x14ac:dyDescent="0.2">
      <c r="A1852" s="62">
        <v>1849</v>
      </c>
      <c r="B1852" s="95">
        <f>INDEX(技能效果!B:B,MATCH(技能效果等级!W1852,技能效果!AE:AE,0))</f>
        <v>130301205</v>
      </c>
      <c r="C1852" s="95" t="str">
        <f>INDEX(技能效果!C:C,MATCH(技能效果等级!B1852,技能效果!B:B,0))</f>
        <v>夏侯惇共死印记减攻击目标</v>
      </c>
      <c r="D1852" s="96" t="s">
        <v>873</v>
      </c>
      <c r="E1852" s="95">
        <v>5</v>
      </c>
      <c r="F1852" s="95">
        <f>INDEX(技能效果!H:H,MATCH(技能效果等级!B1852,技能效果!B:B,0))</f>
        <v>4109</v>
      </c>
      <c r="G1852" s="95">
        <f>IF(INDEX(技能效果!K:K,MATCH(B1852,技能效果!B:B,0))=0,INDEX(技能效果!I:I,MATCH(技能效果等级!B1852,技能效果!B:B,0)),INDEX(技能效果!I:I,MATCH(技能效果等级!B1852,技能效果!B:B,0))*VLOOKUP(E1852,技能数值计算!$C$19:$D$28,2,FALSE))</f>
        <v>1.98</v>
      </c>
      <c r="H1852" s="95">
        <f>INDEX(技能效果!J:J,MATCH(技能效果等级!B1852,技能效果!B:B,0))</f>
        <v>0</v>
      </c>
      <c r="I1852" s="97"/>
      <c r="J1852" s="97"/>
      <c r="K1852" s="97"/>
      <c r="L1852" s="97"/>
      <c r="M1852" s="97"/>
      <c r="N1852" s="96" t="str">
        <f>IF(INDEX(技能效果!L:L,MATCH(技能效果等级!B1852,技能效果!B:B,0))="","",INDEX(技能效果!L:L,MATCH(技能效果等级!B1852,技能效果!B:B,0)))</f>
        <v/>
      </c>
      <c r="O1852" s="95">
        <f>IF(INDEX(技能效果!N:N,MATCH(B1852,技能效果!B:B,0))=0,INDEX(技能效果!M:M,MATCH(技能效果等级!B1852,技能效果!B:B,0)),INDEX(技能效果!M:M,MATCH(技能效果等级!B1852,技能效果!B:B,0))*VLOOKUP(E1852,技能数值计算!$C$19:$D$28,2,FALSE))</f>
        <v>0</v>
      </c>
      <c r="P1852" s="97"/>
      <c r="Q1852" s="97"/>
      <c r="R1852" s="95" t="str">
        <f>IF(INDEX(技能效果!O:O,MATCH(技能效果等级!B1852,技能效果!B:B,0))="","",INDEX(技能效果!O:O,MATCH(技能效果等级!B1852,技能效果!B:B,0)))</f>
        <v/>
      </c>
      <c r="S1852" s="97"/>
      <c r="T1852" s="97"/>
      <c r="U1852" s="97"/>
      <c r="V1852" s="96" t="str">
        <f>IF(INDEX(技能效果!AF:AF,MATCH(技能效果等级!B1852,技能效果!B:B,0))="","",INDEX(技能效果!AF:AF,MATCH(技能效果等级!B1852,技能效果!B:B,0)))</f>
        <v/>
      </c>
      <c r="W1852" s="95">
        <f t="shared" si="27"/>
        <v>176</v>
      </c>
      <c r="X1852" s="97"/>
      <c r="Y1852" s="97"/>
    </row>
    <row r="1853" spans="1:25" ht="16.5" x14ac:dyDescent="0.2">
      <c r="A1853" s="62">
        <v>1850</v>
      </c>
      <c r="B1853" s="95">
        <f>INDEX(技能效果!B:B,MATCH(技能效果等级!W1853,技能效果!AE:AE,0))</f>
        <v>130301205</v>
      </c>
      <c r="C1853" s="95" t="str">
        <f>INDEX(技能效果!C:C,MATCH(技能效果等级!B1853,技能效果!B:B,0))</f>
        <v>夏侯惇共死印记减攻击目标</v>
      </c>
      <c r="D1853" s="96" t="s">
        <v>873</v>
      </c>
      <c r="E1853" s="95">
        <v>6</v>
      </c>
      <c r="F1853" s="95">
        <f>INDEX(技能效果!H:H,MATCH(技能效果等级!B1853,技能效果!B:B,0))</f>
        <v>4109</v>
      </c>
      <c r="G1853" s="95">
        <f>IF(INDEX(技能效果!K:K,MATCH(B1853,技能效果!B:B,0))=0,INDEX(技能效果!I:I,MATCH(技能效果等级!B1853,技能效果!B:B,0)),INDEX(技能效果!I:I,MATCH(技能效果等级!B1853,技能效果!B:B,0))*VLOOKUP(E1853,技能数值计算!$C$19:$D$28,2,FALSE))</f>
        <v>2.16</v>
      </c>
      <c r="H1853" s="95">
        <f>INDEX(技能效果!J:J,MATCH(技能效果等级!B1853,技能效果!B:B,0))</f>
        <v>0</v>
      </c>
      <c r="I1853" s="97"/>
      <c r="J1853" s="97"/>
      <c r="K1853" s="97"/>
      <c r="L1853" s="97"/>
      <c r="M1853" s="97"/>
      <c r="N1853" s="96" t="str">
        <f>IF(INDEX(技能效果!L:L,MATCH(技能效果等级!B1853,技能效果!B:B,0))="","",INDEX(技能效果!L:L,MATCH(技能效果等级!B1853,技能效果!B:B,0)))</f>
        <v/>
      </c>
      <c r="O1853" s="95">
        <f>IF(INDEX(技能效果!N:N,MATCH(B1853,技能效果!B:B,0))=0,INDEX(技能效果!M:M,MATCH(技能效果等级!B1853,技能效果!B:B,0)),INDEX(技能效果!M:M,MATCH(技能效果等级!B1853,技能效果!B:B,0))*VLOOKUP(E1853,技能数值计算!$C$19:$D$28,2,FALSE))</f>
        <v>0</v>
      </c>
      <c r="P1853" s="97"/>
      <c r="Q1853" s="97"/>
      <c r="R1853" s="95" t="str">
        <f>IF(INDEX(技能效果!O:O,MATCH(技能效果等级!B1853,技能效果!B:B,0))="","",INDEX(技能效果!O:O,MATCH(技能效果等级!B1853,技能效果!B:B,0)))</f>
        <v/>
      </c>
      <c r="S1853" s="97"/>
      <c r="T1853" s="97"/>
      <c r="U1853" s="97"/>
      <c r="V1853" s="96" t="str">
        <f>IF(INDEX(技能效果!AF:AF,MATCH(技能效果等级!B1853,技能效果!B:B,0))="","",INDEX(技能效果!AF:AF,MATCH(技能效果等级!B1853,技能效果!B:B,0)))</f>
        <v/>
      </c>
      <c r="W1853" s="95">
        <f t="shared" si="27"/>
        <v>176</v>
      </c>
      <c r="X1853" s="97"/>
      <c r="Y1853" s="97"/>
    </row>
    <row r="1854" spans="1:25" ht="16.5" x14ac:dyDescent="0.2">
      <c r="A1854" s="62">
        <v>1851</v>
      </c>
      <c r="B1854" s="95">
        <f>INDEX(技能效果!B:B,MATCH(技能效果等级!W1854,技能效果!AE:AE,0))</f>
        <v>130301205</v>
      </c>
      <c r="C1854" s="95" t="str">
        <f>INDEX(技能效果!C:C,MATCH(技能效果等级!B1854,技能效果!B:B,0))</f>
        <v>夏侯惇共死印记减攻击目标</v>
      </c>
      <c r="D1854" s="96" t="s">
        <v>873</v>
      </c>
      <c r="E1854" s="95">
        <v>7</v>
      </c>
      <c r="F1854" s="95">
        <f>INDEX(技能效果!H:H,MATCH(技能效果等级!B1854,技能效果!B:B,0))</f>
        <v>4109</v>
      </c>
      <c r="G1854" s="95">
        <f>IF(INDEX(技能效果!K:K,MATCH(B1854,技能效果!B:B,0))=0,INDEX(技能效果!I:I,MATCH(技能效果等级!B1854,技能效果!B:B,0)),INDEX(技能效果!I:I,MATCH(技能效果等级!B1854,技能效果!B:B,0))*VLOOKUP(E1854,技能数值计算!$C$19:$D$28,2,FALSE))</f>
        <v>2.34</v>
      </c>
      <c r="H1854" s="95">
        <f>INDEX(技能效果!J:J,MATCH(技能效果等级!B1854,技能效果!B:B,0))</f>
        <v>0</v>
      </c>
      <c r="I1854" s="97"/>
      <c r="J1854" s="97"/>
      <c r="K1854" s="97"/>
      <c r="L1854" s="97"/>
      <c r="M1854" s="97"/>
      <c r="N1854" s="96" t="str">
        <f>IF(INDEX(技能效果!L:L,MATCH(技能效果等级!B1854,技能效果!B:B,0))="","",INDEX(技能效果!L:L,MATCH(技能效果等级!B1854,技能效果!B:B,0)))</f>
        <v/>
      </c>
      <c r="O1854" s="95">
        <f>IF(INDEX(技能效果!N:N,MATCH(B1854,技能效果!B:B,0))=0,INDEX(技能效果!M:M,MATCH(技能效果等级!B1854,技能效果!B:B,0)),INDEX(技能效果!M:M,MATCH(技能效果等级!B1854,技能效果!B:B,0))*VLOOKUP(E1854,技能数值计算!$C$19:$D$28,2,FALSE))</f>
        <v>0</v>
      </c>
      <c r="P1854" s="97"/>
      <c r="Q1854" s="97"/>
      <c r="R1854" s="95" t="str">
        <f>IF(INDEX(技能效果!O:O,MATCH(技能效果等级!B1854,技能效果!B:B,0))="","",INDEX(技能效果!O:O,MATCH(技能效果等级!B1854,技能效果!B:B,0)))</f>
        <v/>
      </c>
      <c r="S1854" s="97"/>
      <c r="T1854" s="97"/>
      <c r="U1854" s="97"/>
      <c r="V1854" s="96" t="str">
        <f>IF(INDEX(技能效果!AF:AF,MATCH(技能效果等级!B1854,技能效果!B:B,0))="","",INDEX(技能效果!AF:AF,MATCH(技能效果等级!B1854,技能效果!B:B,0)))</f>
        <v/>
      </c>
      <c r="W1854" s="95">
        <f t="shared" si="27"/>
        <v>176</v>
      </c>
      <c r="X1854" s="97"/>
      <c r="Y1854" s="97"/>
    </row>
    <row r="1855" spans="1:25" ht="16.5" x14ac:dyDescent="0.2">
      <c r="A1855" s="62">
        <v>1852</v>
      </c>
      <c r="B1855" s="95">
        <f>INDEX(技能效果!B:B,MATCH(技能效果等级!W1855,技能效果!AE:AE,0))</f>
        <v>130301205</v>
      </c>
      <c r="C1855" s="95" t="str">
        <f>INDEX(技能效果!C:C,MATCH(技能效果等级!B1855,技能效果!B:B,0))</f>
        <v>夏侯惇共死印记减攻击目标</v>
      </c>
      <c r="D1855" s="96" t="s">
        <v>873</v>
      </c>
      <c r="E1855" s="95">
        <v>8</v>
      </c>
      <c r="F1855" s="95">
        <f>INDEX(技能效果!H:H,MATCH(技能效果等级!B1855,技能效果!B:B,0))</f>
        <v>4109</v>
      </c>
      <c r="G1855" s="95">
        <f>IF(INDEX(技能效果!K:K,MATCH(B1855,技能效果!B:B,0))=0,INDEX(技能效果!I:I,MATCH(技能效果等级!B1855,技能效果!B:B,0)),INDEX(技能效果!I:I,MATCH(技能效果等级!B1855,技能效果!B:B,0))*VLOOKUP(E1855,技能数值计算!$C$19:$D$28,2,FALSE))</f>
        <v>2.52</v>
      </c>
      <c r="H1855" s="95">
        <f>INDEX(技能效果!J:J,MATCH(技能效果等级!B1855,技能效果!B:B,0))</f>
        <v>0</v>
      </c>
      <c r="I1855" s="97"/>
      <c r="J1855" s="97"/>
      <c r="K1855" s="97"/>
      <c r="L1855" s="97"/>
      <c r="M1855" s="97"/>
      <c r="N1855" s="96" t="str">
        <f>IF(INDEX(技能效果!L:L,MATCH(技能效果等级!B1855,技能效果!B:B,0))="","",INDEX(技能效果!L:L,MATCH(技能效果等级!B1855,技能效果!B:B,0)))</f>
        <v/>
      </c>
      <c r="O1855" s="95">
        <f>IF(INDEX(技能效果!N:N,MATCH(B1855,技能效果!B:B,0))=0,INDEX(技能效果!M:M,MATCH(技能效果等级!B1855,技能效果!B:B,0)),INDEX(技能效果!M:M,MATCH(技能效果等级!B1855,技能效果!B:B,0))*VLOOKUP(E1855,技能数值计算!$C$19:$D$28,2,FALSE))</f>
        <v>0</v>
      </c>
      <c r="P1855" s="97"/>
      <c r="Q1855" s="97"/>
      <c r="R1855" s="95" t="str">
        <f>IF(INDEX(技能效果!O:O,MATCH(技能效果等级!B1855,技能效果!B:B,0))="","",INDEX(技能效果!O:O,MATCH(技能效果等级!B1855,技能效果!B:B,0)))</f>
        <v/>
      </c>
      <c r="S1855" s="97"/>
      <c r="T1855" s="97"/>
      <c r="U1855" s="97"/>
      <c r="V1855" s="96" t="str">
        <f>IF(INDEX(技能效果!AF:AF,MATCH(技能效果等级!B1855,技能效果!B:B,0))="","",INDEX(技能效果!AF:AF,MATCH(技能效果等级!B1855,技能效果!B:B,0)))</f>
        <v/>
      </c>
      <c r="W1855" s="95">
        <f t="shared" si="27"/>
        <v>176</v>
      </c>
      <c r="X1855" s="97"/>
      <c r="Y1855" s="97"/>
    </row>
    <row r="1856" spans="1:25" ht="16.5" x14ac:dyDescent="0.2">
      <c r="A1856" s="62">
        <v>1853</v>
      </c>
      <c r="B1856" s="95">
        <f>INDEX(技能效果!B:B,MATCH(技能效果等级!W1856,技能效果!AE:AE,0))</f>
        <v>130301205</v>
      </c>
      <c r="C1856" s="95" t="str">
        <f>INDEX(技能效果!C:C,MATCH(技能效果等级!B1856,技能效果!B:B,0))</f>
        <v>夏侯惇共死印记减攻击目标</v>
      </c>
      <c r="D1856" s="96" t="s">
        <v>873</v>
      </c>
      <c r="E1856" s="95">
        <v>9</v>
      </c>
      <c r="F1856" s="95">
        <f>INDEX(技能效果!H:H,MATCH(技能效果等级!B1856,技能效果!B:B,0))</f>
        <v>4109</v>
      </c>
      <c r="G1856" s="95">
        <f>IF(INDEX(技能效果!K:K,MATCH(B1856,技能效果!B:B,0))=0,INDEX(技能效果!I:I,MATCH(技能效果等级!B1856,技能效果!B:B,0)),INDEX(技能效果!I:I,MATCH(技能效果等级!B1856,技能效果!B:B,0))*VLOOKUP(E1856,技能数值计算!$C$19:$D$28,2,FALSE))</f>
        <v>2.7600000000000002</v>
      </c>
      <c r="H1856" s="95">
        <f>INDEX(技能效果!J:J,MATCH(技能效果等级!B1856,技能效果!B:B,0))</f>
        <v>0</v>
      </c>
      <c r="I1856" s="97"/>
      <c r="J1856" s="97"/>
      <c r="K1856" s="97"/>
      <c r="L1856" s="97"/>
      <c r="M1856" s="97"/>
      <c r="N1856" s="96" t="str">
        <f>IF(INDEX(技能效果!L:L,MATCH(技能效果等级!B1856,技能效果!B:B,0))="","",INDEX(技能效果!L:L,MATCH(技能效果等级!B1856,技能效果!B:B,0)))</f>
        <v/>
      </c>
      <c r="O1856" s="95">
        <f>IF(INDEX(技能效果!N:N,MATCH(B1856,技能效果!B:B,0))=0,INDEX(技能效果!M:M,MATCH(技能效果等级!B1856,技能效果!B:B,0)),INDEX(技能效果!M:M,MATCH(技能效果等级!B1856,技能效果!B:B,0))*VLOOKUP(E1856,技能数值计算!$C$19:$D$28,2,FALSE))</f>
        <v>0</v>
      </c>
      <c r="P1856" s="97"/>
      <c r="Q1856" s="97"/>
      <c r="R1856" s="95" t="str">
        <f>IF(INDEX(技能效果!O:O,MATCH(技能效果等级!B1856,技能效果!B:B,0))="","",INDEX(技能效果!O:O,MATCH(技能效果等级!B1856,技能效果!B:B,0)))</f>
        <v/>
      </c>
      <c r="S1856" s="97"/>
      <c r="T1856" s="97"/>
      <c r="U1856" s="97"/>
      <c r="V1856" s="96" t="str">
        <f>IF(INDEX(技能效果!AF:AF,MATCH(技能效果等级!B1856,技能效果!B:B,0))="","",INDEX(技能效果!AF:AF,MATCH(技能效果等级!B1856,技能效果!B:B,0)))</f>
        <v/>
      </c>
      <c r="W1856" s="95">
        <f t="shared" si="27"/>
        <v>176</v>
      </c>
      <c r="X1856" s="97"/>
      <c r="Y1856" s="97"/>
    </row>
    <row r="1857" spans="1:25" ht="16.5" x14ac:dyDescent="0.2">
      <c r="A1857" s="62">
        <v>1854</v>
      </c>
      <c r="B1857" s="95">
        <f>INDEX(技能效果!B:B,MATCH(技能效果等级!W1857,技能效果!AE:AE,0))</f>
        <v>130301205</v>
      </c>
      <c r="C1857" s="95" t="str">
        <f>INDEX(技能效果!C:C,MATCH(技能效果等级!B1857,技能效果!B:B,0))</f>
        <v>夏侯惇共死印记减攻击目标</v>
      </c>
      <c r="D1857" s="96" t="s">
        <v>873</v>
      </c>
      <c r="E1857" s="95">
        <v>10</v>
      </c>
      <c r="F1857" s="95">
        <f>INDEX(技能效果!H:H,MATCH(技能效果等级!B1857,技能效果!B:B,0))</f>
        <v>4109</v>
      </c>
      <c r="G1857" s="95">
        <f>IF(INDEX(技能效果!K:K,MATCH(B1857,技能效果!B:B,0))=0,INDEX(技能效果!I:I,MATCH(技能效果等级!B1857,技能效果!B:B,0)),INDEX(技能效果!I:I,MATCH(技能效果等级!B1857,技能效果!B:B,0))*VLOOKUP(E1857,技能数值计算!$C$19:$D$28,2,FALSE))</f>
        <v>3</v>
      </c>
      <c r="H1857" s="95">
        <f>INDEX(技能效果!J:J,MATCH(技能效果等级!B1857,技能效果!B:B,0))</f>
        <v>0</v>
      </c>
      <c r="I1857" s="97"/>
      <c r="J1857" s="97"/>
      <c r="K1857" s="97"/>
      <c r="L1857" s="97"/>
      <c r="M1857" s="97"/>
      <c r="N1857" s="96" t="str">
        <f>IF(INDEX(技能效果!L:L,MATCH(技能效果等级!B1857,技能效果!B:B,0))="","",INDEX(技能效果!L:L,MATCH(技能效果等级!B1857,技能效果!B:B,0)))</f>
        <v/>
      </c>
      <c r="O1857" s="95">
        <f>IF(INDEX(技能效果!N:N,MATCH(B1857,技能效果!B:B,0))=0,INDEX(技能效果!M:M,MATCH(技能效果等级!B1857,技能效果!B:B,0)),INDEX(技能效果!M:M,MATCH(技能效果等级!B1857,技能效果!B:B,0))*VLOOKUP(E1857,技能数值计算!$C$19:$D$28,2,FALSE))</f>
        <v>0</v>
      </c>
      <c r="P1857" s="97"/>
      <c r="Q1857" s="97"/>
      <c r="R1857" s="95" t="str">
        <f>IF(INDEX(技能效果!O:O,MATCH(技能效果等级!B1857,技能效果!B:B,0))="","",INDEX(技能效果!O:O,MATCH(技能效果等级!B1857,技能效果!B:B,0)))</f>
        <v/>
      </c>
      <c r="S1857" s="97"/>
      <c r="T1857" s="97"/>
      <c r="U1857" s="97"/>
      <c r="V1857" s="96" t="str">
        <f>IF(INDEX(技能效果!AF:AF,MATCH(技能效果等级!B1857,技能效果!B:B,0))="","",INDEX(技能效果!AF:AF,MATCH(技能效果等级!B1857,技能效果!B:B,0)))</f>
        <v/>
      </c>
      <c r="W1857" s="95">
        <f t="shared" si="27"/>
        <v>176</v>
      </c>
      <c r="X1857" s="97"/>
      <c r="Y1857" s="97"/>
    </row>
    <row r="1858" spans="1:25" ht="16.5" x14ac:dyDescent="0.2">
      <c r="A1858" s="62">
        <v>1855</v>
      </c>
      <c r="B1858" s="95">
        <f>INDEX(技能效果!B:B,MATCH(技能效果等级!W1858,技能效果!AE:AE,0))</f>
        <v>130301211</v>
      </c>
      <c r="C1858" s="95" t="str">
        <f>INDEX(技能效果!C:C,MATCH(技能效果等级!B1858,技能效果!B:B,0))</f>
        <v>夏侯惇专属武器效果</v>
      </c>
      <c r="D1858" s="96" t="s">
        <v>873</v>
      </c>
      <c r="E1858" s="95">
        <v>1</v>
      </c>
      <c r="F1858" s="95">
        <f>INDEX(技能效果!H:H,MATCH(技能效果等级!B1858,技能效果!B:B,0))</f>
        <v>4019</v>
      </c>
      <c r="G1858" s="95">
        <f>IF(INDEX(技能效果!K:K,MATCH(B1858,技能效果!B:B,0))=0,INDEX(技能效果!I:I,MATCH(技能效果等级!B1858,技能效果!B:B,0)),INDEX(技能效果!I:I,MATCH(技能效果等级!B1858,技能效果!B:B,0))*VLOOKUP(E1858,技能数值计算!$C$19:$D$28,2,FALSE))</f>
        <v>1</v>
      </c>
      <c r="H1858" s="95">
        <f>INDEX(技能效果!J:J,MATCH(技能效果等级!B1858,技能效果!B:B,0))</f>
        <v>0</v>
      </c>
      <c r="I1858" s="97"/>
      <c r="J1858" s="97"/>
      <c r="K1858" s="97"/>
      <c r="L1858" s="97"/>
      <c r="M1858" s="97"/>
      <c r="N1858" s="96">
        <f>IF(INDEX(技能效果!L:L,MATCH(技能效果等级!B1858,技能效果!B:B,0))="","",INDEX(技能效果!L:L,MATCH(技能效果等级!B1858,技能效果!B:B,0)))</f>
        <v>124</v>
      </c>
      <c r="O1858" s="95">
        <f>IF(INDEX(技能效果!N:N,MATCH(B1858,技能效果!B:B,0))=0,INDEX(技能效果!M:M,MATCH(技能效果等级!B1858,技能效果!B:B,0)),INDEX(技能效果!M:M,MATCH(技能效果等级!B1858,技能效果!B:B,0))*VLOOKUP(E1858,技能数值计算!$C$19:$D$28,2,FALSE))</f>
        <v>0</v>
      </c>
      <c r="P1858" s="97"/>
      <c r="Q1858" s="97"/>
      <c r="R1858" s="95" t="str">
        <f>IF(INDEX(技能效果!O:O,MATCH(技能效果等级!B1858,技能效果!B:B,0))="","",INDEX(技能效果!O:O,MATCH(技能效果等级!B1858,技能效果!B:B,0)))</f>
        <v/>
      </c>
      <c r="S1858" s="97"/>
      <c r="T1858" s="97"/>
      <c r="U1858" s="97"/>
      <c r="V1858" s="96" t="str">
        <f>IF(INDEX(技能效果!AF:AF,MATCH(技能效果等级!B1858,技能效果!B:B,0))="","",INDEX(技能效果!AF:AF,MATCH(技能效果等级!B1858,技能效果!B:B,0)))</f>
        <v>处于濒死状态时的下一次攻击恢复自身造成攻击x%伤害等量的血量</v>
      </c>
      <c r="W1858" s="95">
        <f t="shared" si="27"/>
        <v>177</v>
      </c>
      <c r="X1858" s="97"/>
      <c r="Y1858" s="97"/>
    </row>
    <row r="1859" spans="1:25" ht="16.5" x14ac:dyDescent="0.2">
      <c r="A1859" s="62">
        <v>1856</v>
      </c>
      <c r="B1859" s="95">
        <f>INDEX(技能效果!B:B,MATCH(技能效果等级!W1859,技能效果!AE:AE,0))</f>
        <v>130301211</v>
      </c>
      <c r="C1859" s="95" t="str">
        <f>INDEX(技能效果!C:C,MATCH(技能效果等级!B1859,技能效果!B:B,0))</f>
        <v>夏侯惇专属武器效果</v>
      </c>
      <c r="D1859" s="96" t="s">
        <v>873</v>
      </c>
      <c r="E1859" s="95">
        <v>2</v>
      </c>
      <c r="F1859" s="95">
        <f>INDEX(技能效果!H:H,MATCH(技能效果等级!B1859,技能效果!B:B,0))</f>
        <v>4019</v>
      </c>
      <c r="G1859" s="95">
        <f>IF(INDEX(技能效果!K:K,MATCH(B1859,技能效果!B:B,0))=0,INDEX(技能效果!I:I,MATCH(技能效果等级!B1859,技能效果!B:B,0)),INDEX(技能效果!I:I,MATCH(技能效果等级!B1859,技能效果!B:B,0))*VLOOKUP(E1859,技能数值计算!$C$19:$D$28,2,FALSE))</f>
        <v>1</v>
      </c>
      <c r="H1859" s="95">
        <f>INDEX(技能效果!J:J,MATCH(技能效果等级!B1859,技能效果!B:B,0))</f>
        <v>0</v>
      </c>
      <c r="I1859" s="97"/>
      <c r="J1859" s="97"/>
      <c r="K1859" s="97"/>
      <c r="L1859" s="97"/>
      <c r="M1859" s="97"/>
      <c r="N1859" s="96">
        <f>IF(INDEX(技能效果!L:L,MATCH(技能效果等级!B1859,技能效果!B:B,0))="","",INDEX(技能效果!L:L,MATCH(技能效果等级!B1859,技能效果!B:B,0)))</f>
        <v>124</v>
      </c>
      <c r="O1859" s="95">
        <f>IF(INDEX(技能效果!N:N,MATCH(B1859,技能效果!B:B,0))=0,INDEX(技能效果!M:M,MATCH(技能效果等级!B1859,技能效果!B:B,0)),INDEX(技能效果!M:M,MATCH(技能效果等级!B1859,技能效果!B:B,0))*VLOOKUP(E1859,技能数值计算!$C$19:$D$28,2,FALSE))</f>
        <v>0</v>
      </c>
      <c r="P1859" s="97"/>
      <c r="Q1859" s="97"/>
      <c r="R1859" s="95" t="str">
        <f>IF(INDEX(技能效果!O:O,MATCH(技能效果等级!B1859,技能效果!B:B,0))="","",INDEX(技能效果!O:O,MATCH(技能效果等级!B1859,技能效果!B:B,0)))</f>
        <v/>
      </c>
      <c r="S1859" s="97"/>
      <c r="T1859" s="97"/>
      <c r="U1859" s="97"/>
      <c r="V1859" s="96" t="str">
        <f>IF(INDEX(技能效果!AF:AF,MATCH(技能效果等级!B1859,技能效果!B:B,0))="","",INDEX(技能效果!AF:AF,MATCH(技能效果等级!B1859,技能效果!B:B,0)))</f>
        <v>处于濒死状态时的下一次攻击恢复自身造成攻击x%伤害等量的血量</v>
      </c>
      <c r="W1859" s="95">
        <f t="shared" si="27"/>
        <v>177</v>
      </c>
      <c r="X1859" s="97"/>
      <c r="Y1859" s="97"/>
    </row>
    <row r="1860" spans="1:25" ht="16.5" x14ac:dyDescent="0.2">
      <c r="A1860" s="62">
        <v>1857</v>
      </c>
      <c r="B1860" s="95">
        <f>INDEX(技能效果!B:B,MATCH(技能效果等级!W1860,技能效果!AE:AE,0))</f>
        <v>130301211</v>
      </c>
      <c r="C1860" s="95" t="str">
        <f>INDEX(技能效果!C:C,MATCH(技能效果等级!B1860,技能效果!B:B,0))</f>
        <v>夏侯惇专属武器效果</v>
      </c>
      <c r="D1860" s="96" t="s">
        <v>873</v>
      </c>
      <c r="E1860" s="95">
        <v>3</v>
      </c>
      <c r="F1860" s="95">
        <f>INDEX(技能效果!H:H,MATCH(技能效果等级!B1860,技能效果!B:B,0))</f>
        <v>4019</v>
      </c>
      <c r="G1860" s="95">
        <f>IF(INDEX(技能效果!K:K,MATCH(B1860,技能效果!B:B,0))=0,INDEX(技能效果!I:I,MATCH(技能效果等级!B1860,技能效果!B:B,0)),INDEX(技能效果!I:I,MATCH(技能效果等级!B1860,技能效果!B:B,0))*VLOOKUP(E1860,技能数值计算!$C$19:$D$28,2,FALSE))</f>
        <v>1</v>
      </c>
      <c r="H1860" s="95">
        <f>INDEX(技能效果!J:J,MATCH(技能效果等级!B1860,技能效果!B:B,0))</f>
        <v>0</v>
      </c>
      <c r="I1860" s="97"/>
      <c r="J1860" s="97"/>
      <c r="K1860" s="97"/>
      <c r="L1860" s="97"/>
      <c r="M1860" s="97"/>
      <c r="N1860" s="96">
        <f>IF(INDEX(技能效果!L:L,MATCH(技能效果等级!B1860,技能效果!B:B,0))="","",INDEX(技能效果!L:L,MATCH(技能效果等级!B1860,技能效果!B:B,0)))</f>
        <v>124</v>
      </c>
      <c r="O1860" s="95">
        <f>IF(INDEX(技能效果!N:N,MATCH(B1860,技能效果!B:B,0))=0,INDEX(技能效果!M:M,MATCH(技能效果等级!B1860,技能效果!B:B,0)),INDEX(技能效果!M:M,MATCH(技能效果等级!B1860,技能效果!B:B,0))*VLOOKUP(E1860,技能数值计算!$C$19:$D$28,2,FALSE))</f>
        <v>0</v>
      </c>
      <c r="P1860" s="97"/>
      <c r="Q1860" s="97"/>
      <c r="R1860" s="95" t="str">
        <f>IF(INDEX(技能效果!O:O,MATCH(技能效果等级!B1860,技能效果!B:B,0))="","",INDEX(技能效果!O:O,MATCH(技能效果等级!B1860,技能效果!B:B,0)))</f>
        <v/>
      </c>
      <c r="S1860" s="97"/>
      <c r="T1860" s="97"/>
      <c r="U1860" s="97"/>
      <c r="V1860" s="96" t="str">
        <f>IF(INDEX(技能效果!AF:AF,MATCH(技能效果等级!B1860,技能效果!B:B,0))="","",INDEX(技能效果!AF:AF,MATCH(技能效果等级!B1860,技能效果!B:B,0)))</f>
        <v>处于濒死状态时的下一次攻击恢复自身造成攻击x%伤害等量的血量</v>
      </c>
      <c r="W1860" s="95">
        <f t="shared" si="27"/>
        <v>177</v>
      </c>
      <c r="X1860" s="97"/>
      <c r="Y1860" s="97"/>
    </row>
    <row r="1861" spans="1:25" ht="16.5" x14ac:dyDescent="0.2">
      <c r="A1861" s="62">
        <v>1858</v>
      </c>
      <c r="B1861" s="95">
        <f>INDEX(技能效果!B:B,MATCH(技能效果等级!W1861,技能效果!AE:AE,0))</f>
        <v>130301211</v>
      </c>
      <c r="C1861" s="95" t="str">
        <f>INDEX(技能效果!C:C,MATCH(技能效果等级!B1861,技能效果!B:B,0))</f>
        <v>夏侯惇专属武器效果</v>
      </c>
      <c r="D1861" s="96" t="s">
        <v>873</v>
      </c>
      <c r="E1861" s="95">
        <v>4</v>
      </c>
      <c r="F1861" s="95">
        <f>INDEX(技能效果!H:H,MATCH(技能效果等级!B1861,技能效果!B:B,0))</f>
        <v>4019</v>
      </c>
      <c r="G1861" s="95">
        <f>IF(INDEX(技能效果!K:K,MATCH(B1861,技能效果!B:B,0))=0,INDEX(技能效果!I:I,MATCH(技能效果等级!B1861,技能效果!B:B,0)),INDEX(技能效果!I:I,MATCH(技能效果等级!B1861,技能效果!B:B,0))*VLOOKUP(E1861,技能数值计算!$C$19:$D$28,2,FALSE))</f>
        <v>1</v>
      </c>
      <c r="H1861" s="95">
        <f>INDEX(技能效果!J:J,MATCH(技能效果等级!B1861,技能效果!B:B,0))</f>
        <v>0</v>
      </c>
      <c r="I1861" s="97"/>
      <c r="J1861" s="97"/>
      <c r="K1861" s="97"/>
      <c r="L1861" s="97"/>
      <c r="M1861" s="97"/>
      <c r="N1861" s="96">
        <f>IF(INDEX(技能效果!L:L,MATCH(技能效果等级!B1861,技能效果!B:B,0))="","",INDEX(技能效果!L:L,MATCH(技能效果等级!B1861,技能效果!B:B,0)))</f>
        <v>124</v>
      </c>
      <c r="O1861" s="95">
        <f>IF(INDEX(技能效果!N:N,MATCH(B1861,技能效果!B:B,0))=0,INDEX(技能效果!M:M,MATCH(技能效果等级!B1861,技能效果!B:B,0)),INDEX(技能效果!M:M,MATCH(技能效果等级!B1861,技能效果!B:B,0))*VLOOKUP(E1861,技能数值计算!$C$19:$D$28,2,FALSE))</f>
        <v>0</v>
      </c>
      <c r="P1861" s="97"/>
      <c r="Q1861" s="97"/>
      <c r="R1861" s="95" t="str">
        <f>IF(INDEX(技能效果!O:O,MATCH(技能效果等级!B1861,技能效果!B:B,0))="","",INDEX(技能效果!O:O,MATCH(技能效果等级!B1861,技能效果!B:B,0)))</f>
        <v/>
      </c>
      <c r="S1861" s="97"/>
      <c r="T1861" s="97"/>
      <c r="U1861" s="97"/>
      <c r="V1861" s="96" t="str">
        <f>IF(INDEX(技能效果!AF:AF,MATCH(技能效果等级!B1861,技能效果!B:B,0))="","",INDEX(技能效果!AF:AF,MATCH(技能效果等级!B1861,技能效果!B:B,0)))</f>
        <v>处于濒死状态时的下一次攻击恢复自身造成攻击x%伤害等量的血量</v>
      </c>
      <c r="W1861" s="95">
        <f t="shared" si="27"/>
        <v>177</v>
      </c>
      <c r="X1861" s="97"/>
      <c r="Y1861" s="97"/>
    </row>
    <row r="1862" spans="1:25" ht="16.5" x14ac:dyDescent="0.2">
      <c r="A1862" s="62">
        <v>1859</v>
      </c>
      <c r="B1862" s="95">
        <f>INDEX(技能效果!B:B,MATCH(技能效果等级!W1862,技能效果!AE:AE,0))</f>
        <v>130301211</v>
      </c>
      <c r="C1862" s="95" t="str">
        <f>INDEX(技能效果!C:C,MATCH(技能效果等级!B1862,技能效果!B:B,0))</f>
        <v>夏侯惇专属武器效果</v>
      </c>
      <c r="D1862" s="96" t="s">
        <v>873</v>
      </c>
      <c r="E1862" s="95">
        <v>5</v>
      </c>
      <c r="F1862" s="95">
        <f>INDEX(技能效果!H:H,MATCH(技能效果等级!B1862,技能效果!B:B,0))</f>
        <v>4019</v>
      </c>
      <c r="G1862" s="95">
        <f>IF(INDEX(技能效果!K:K,MATCH(B1862,技能效果!B:B,0))=0,INDEX(技能效果!I:I,MATCH(技能效果等级!B1862,技能效果!B:B,0)),INDEX(技能效果!I:I,MATCH(技能效果等级!B1862,技能效果!B:B,0))*VLOOKUP(E1862,技能数值计算!$C$19:$D$28,2,FALSE))</f>
        <v>1</v>
      </c>
      <c r="H1862" s="95">
        <f>INDEX(技能效果!J:J,MATCH(技能效果等级!B1862,技能效果!B:B,0))</f>
        <v>0</v>
      </c>
      <c r="I1862" s="97"/>
      <c r="J1862" s="97"/>
      <c r="K1862" s="97"/>
      <c r="L1862" s="97"/>
      <c r="M1862" s="97"/>
      <c r="N1862" s="96">
        <f>IF(INDEX(技能效果!L:L,MATCH(技能效果等级!B1862,技能效果!B:B,0))="","",INDEX(技能效果!L:L,MATCH(技能效果等级!B1862,技能效果!B:B,0)))</f>
        <v>124</v>
      </c>
      <c r="O1862" s="95">
        <f>IF(INDEX(技能效果!N:N,MATCH(B1862,技能效果!B:B,0))=0,INDEX(技能效果!M:M,MATCH(技能效果等级!B1862,技能效果!B:B,0)),INDEX(技能效果!M:M,MATCH(技能效果等级!B1862,技能效果!B:B,0))*VLOOKUP(E1862,技能数值计算!$C$19:$D$28,2,FALSE))</f>
        <v>0</v>
      </c>
      <c r="P1862" s="97"/>
      <c r="Q1862" s="97"/>
      <c r="R1862" s="95" t="str">
        <f>IF(INDEX(技能效果!O:O,MATCH(技能效果等级!B1862,技能效果!B:B,0))="","",INDEX(技能效果!O:O,MATCH(技能效果等级!B1862,技能效果!B:B,0)))</f>
        <v/>
      </c>
      <c r="S1862" s="97"/>
      <c r="T1862" s="97"/>
      <c r="U1862" s="97"/>
      <c r="V1862" s="96" t="str">
        <f>IF(INDEX(技能效果!AF:AF,MATCH(技能效果等级!B1862,技能效果!B:B,0))="","",INDEX(技能效果!AF:AF,MATCH(技能效果等级!B1862,技能效果!B:B,0)))</f>
        <v>处于濒死状态时的下一次攻击恢复自身造成攻击x%伤害等量的血量</v>
      </c>
      <c r="W1862" s="95">
        <f t="shared" si="27"/>
        <v>177</v>
      </c>
      <c r="X1862" s="97"/>
      <c r="Y1862" s="97"/>
    </row>
    <row r="1863" spans="1:25" ht="16.5" x14ac:dyDescent="0.2">
      <c r="A1863" s="62">
        <v>1860</v>
      </c>
      <c r="B1863" s="95">
        <f>INDEX(技能效果!B:B,MATCH(技能效果等级!W1863,技能效果!AE:AE,0))</f>
        <v>130301211</v>
      </c>
      <c r="C1863" s="95" t="str">
        <f>INDEX(技能效果!C:C,MATCH(技能效果等级!B1863,技能效果!B:B,0))</f>
        <v>夏侯惇专属武器效果</v>
      </c>
      <c r="D1863" s="96" t="s">
        <v>873</v>
      </c>
      <c r="E1863" s="95">
        <v>6</v>
      </c>
      <c r="F1863" s="95">
        <f>INDEX(技能效果!H:H,MATCH(技能效果等级!B1863,技能效果!B:B,0))</f>
        <v>4019</v>
      </c>
      <c r="G1863" s="95">
        <f>IF(INDEX(技能效果!K:K,MATCH(B1863,技能效果!B:B,0))=0,INDEX(技能效果!I:I,MATCH(技能效果等级!B1863,技能效果!B:B,0)),INDEX(技能效果!I:I,MATCH(技能效果等级!B1863,技能效果!B:B,0))*VLOOKUP(E1863,技能数值计算!$C$19:$D$28,2,FALSE))</f>
        <v>1</v>
      </c>
      <c r="H1863" s="95">
        <f>INDEX(技能效果!J:J,MATCH(技能效果等级!B1863,技能效果!B:B,0))</f>
        <v>0</v>
      </c>
      <c r="I1863" s="97"/>
      <c r="J1863" s="97"/>
      <c r="K1863" s="97"/>
      <c r="L1863" s="97"/>
      <c r="M1863" s="97"/>
      <c r="N1863" s="96">
        <f>IF(INDEX(技能效果!L:L,MATCH(技能效果等级!B1863,技能效果!B:B,0))="","",INDEX(技能效果!L:L,MATCH(技能效果等级!B1863,技能效果!B:B,0)))</f>
        <v>124</v>
      </c>
      <c r="O1863" s="95">
        <f>IF(INDEX(技能效果!N:N,MATCH(B1863,技能效果!B:B,0))=0,INDEX(技能效果!M:M,MATCH(技能效果等级!B1863,技能效果!B:B,0)),INDEX(技能效果!M:M,MATCH(技能效果等级!B1863,技能效果!B:B,0))*VLOOKUP(E1863,技能数值计算!$C$19:$D$28,2,FALSE))</f>
        <v>0</v>
      </c>
      <c r="P1863" s="97"/>
      <c r="Q1863" s="97"/>
      <c r="R1863" s="95" t="str">
        <f>IF(INDEX(技能效果!O:O,MATCH(技能效果等级!B1863,技能效果!B:B,0))="","",INDEX(技能效果!O:O,MATCH(技能效果等级!B1863,技能效果!B:B,0)))</f>
        <v/>
      </c>
      <c r="S1863" s="97"/>
      <c r="T1863" s="97"/>
      <c r="U1863" s="97"/>
      <c r="V1863" s="96" t="str">
        <f>IF(INDEX(技能效果!AF:AF,MATCH(技能效果等级!B1863,技能效果!B:B,0))="","",INDEX(技能效果!AF:AF,MATCH(技能效果等级!B1863,技能效果!B:B,0)))</f>
        <v>处于濒死状态时的下一次攻击恢复自身造成攻击x%伤害等量的血量</v>
      </c>
      <c r="W1863" s="95">
        <f t="shared" si="27"/>
        <v>177</v>
      </c>
      <c r="X1863" s="97"/>
      <c r="Y1863" s="97"/>
    </row>
    <row r="1864" spans="1:25" ht="16.5" x14ac:dyDescent="0.2">
      <c r="A1864" s="62">
        <v>1861</v>
      </c>
      <c r="B1864" s="95">
        <f>INDEX(技能效果!B:B,MATCH(技能效果等级!W1864,技能效果!AE:AE,0))</f>
        <v>130301211</v>
      </c>
      <c r="C1864" s="95" t="str">
        <f>INDEX(技能效果!C:C,MATCH(技能效果等级!B1864,技能效果!B:B,0))</f>
        <v>夏侯惇专属武器效果</v>
      </c>
      <c r="D1864" s="96" t="s">
        <v>873</v>
      </c>
      <c r="E1864" s="95">
        <v>7</v>
      </c>
      <c r="F1864" s="95">
        <f>INDEX(技能效果!H:H,MATCH(技能效果等级!B1864,技能效果!B:B,0))</f>
        <v>4019</v>
      </c>
      <c r="G1864" s="95">
        <f>IF(INDEX(技能效果!K:K,MATCH(B1864,技能效果!B:B,0))=0,INDEX(技能效果!I:I,MATCH(技能效果等级!B1864,技能效果!B:B,0)),INDEX(技能效果!I:I,MATCH(技能效果等级!B1864,技能效果!B:B,0))*VLOOKUP(E1864,技能数值计算!$C$19:$D$28,2,FALSE))</f>
        <v>1</v>
      </c>
      <c r="H1864" s="95">
        <f>INDEX(技能效果!J:J,MATCH(技能效果等级!B1864,技能效果!B:B,0))</f>
        <v>0</v>
      </c>
      <c r="I1864" s="97"/>
      <c r="J1864" s="97"/>
      <c r="K1864" s="97"/>
      <c r="L1864" s="97"/>
      <c r="M1864" s="97"/>
      <c r="N1864" s="96">
        <f>IF(INDEX(技能效果!L:L,MATCH(技能效果等级!B1864,技能效果!B:B,0))="","",INDEX(技能效果!L:L,MATCH(技能效果等级!B1864,技能效果!B:B,0)))</f>
        <v>124</v>
      </c>
      <c r="O1864" s="95">
        <f>IF(INDEX(技能效果!N:N,MATCH(B1864,技能效果!B:B,0))=0,INDEX(技能效果!M:M,MATCH(技能效果等级!B1864,技能效果!B:B,0)),INDEX(技能效果!M:M,MATCH(技能效果等级!B1864,技能效果!B:B,0))*VLOOKUP(E1864,技能数值计算!$C$19:$D$28,2,FALSE))</f>
        <v>0</v>
      </c>
      <c r="P1864" s="97"/>
      <c r="Q1864" s="97"/>
      <c r="R1864" s="95" t="str">
        <f>IF(INDEX(技能效果!O:O,MATCH(技能效果等级!B1864,技能效果!B:B,0))="","",INDEX(技能效果!O:O,MATCH(技能效果等级!B1864,技能效果!B:B,0)))</f>
        <v/>
      </c>
      <c r="S1864" s="97"/>
      <c r="T1864" s="97"/>
      <c r="U1864" s="97"/>
      <c r="V1864" s="96" t="str">
        <f>IF(INDEX(技能效果!AF:AF,MATCH(技能效果等级!B1864,技能效果!B:B,0))="","",INDEX(技能效果!AF:AF,MATCH(技能效果等级!B1864,技能效果!B:B,0)))</f>
        <v>处于濒死状态时的下一次攻击恢复自身造成攻击x%伤害等量的血量</v>
      </c>
      <c r="W1864" s="95">
        <f t="shared" si="27"/>
        <v>177</v>
      </c>
      <c r="X1864" s="97"/>
      <c r="Y1864" s="97"/>
    </row>
    <row r="1865" spans="1:25" ht="16.5" x14ac:dyDescent="0.2">
      <c r="A1865" s="62">
        <v>1862</v>
      </c>
      <c r="B1865" s="95">
        <f>INDEX(技能效果!B:B,MATCH(技能效果等级!W1865,技能效果!AE:AE,0))</f>
        <v>130301211</v>
      </c>
      <c r="C1865" s="95" t="str">
        <f>INDEX(技能效果!C:C,MATCH(技能效果等级!B1865,技能效果!B:B,0))</f>
        <v>夏侯惇专属武器效果</v>
      </c>
      <c r="D1865" s="96" t="s">
        <v>873</v>
      </c>
      <c r="E1865" s="95">
        <v>8</v>
      </c>
      <c r="F1865" s="95">
        <f>INDEX(技能效果!H:H,MATCH(技能效果等级!B1865,技能效果!B:B,0))</f>
        <v>4019</v>
      </c>
      <c r="G1865" s="95">
        <f>IF(INDEX(技能效果!K:K,MATCH(B1865,技能效果!B:B,0))=0,INDEX(技能效果!I:I,MATCH(技能效果等级!B1865,技能效果!B:B,0)),INDEX(技能效果!I:I,MATCH(技能效果等级!B1865,技能效果!B:B,0))*VLOOKUP(E1865,技能数值计算!$C$19:$D$28,2,FALSE))</f>
        <v>1</v>
      </c>
      <c r="H1865" s="95">
        <f>INDEX(技能效果!J:J,MATCH(技能效果等级!B1865,技能效果!B:B,0))</f>
        <v>0</v>
      </c>
      <c r="I1865" s="97"/>
      <c r="J1865" s="97"/>
      <c r="K1865" s="97"/>
      <c r="L1865" s="97"/>
      <c r="M1865" s="97"/>
      <c r="N1865" s="96">
        <f>IF(INDEX(技能效果!L:L,MATCH(技能效果等级!B1865,技能效果!B:B,0))="","",INDEX(技能效果!L:L,MATCH(技能效果等级!B1865,技能效果!B:B,0)))</f>
        <v>124</v>
      </c>
      <c r="O1865" s="95">
        <f>IF(INDEX(技能效果!N:N,MATCH(B1865,技能效果!B:B,0))=0,INDEX(技能效果!M:M,MATCH(技能效果等级!B1865,技能效果!B:B,0)),INDEX(技能效果!M:M,MATCH(技能效果等级!B1865,技能效果!B:B,0))*VLOOKUP(E1865,技能数值计算!$C$19:$D$28,2,FALSE))</f>
        <v>0</v>
      </c>
      <c r="P1865" s="97"/>
      <c r="Q1865" s="97"/>
      <c r="R1865" s="95" t="str">
        <f>IF(INDEX(技能效果!O:O,MATCH(技能效果等级!B1865,技能效果!B:B,0))="","",INDEX(技能效果!O:O,MATCH(技能效果等级!B1865,技能效果!B:B,0)))</f>
        <v/>
      </c>
      <c r="S1865" s="97"/>
      <c r="T1865" s="97"/>
      <c r="U1865" s="97"/>
      <c r="V1865" s="96" t="str">
        <f>IF(INDEX(技能效果!AF:AF,MATCH(技能效果等级!B1865,技能效果!B:B,0))="","",INDEX(技能效果!AF:AF,MATCH(技能效果等级!B1865,技能效果!B:B,0)))</f>
        <v>处于濒死状态时的下一次攻击恢复自身造成攻击x%伤害等量的血量</v>
      </c>
      <c r="W1865" s="95">
        <f t="shared" si="27"/>
        <v>177</v>
      </c>
      <c r="X1865" s="97"/>
      <c r="Y1865" s="97"/>
    </row>
    <row r="1866" spans="1:25" ht="16.5" x14ac:dyDescent="0.2">
      <c r="A1866" s="62">
        <v>1863</v>
      </c>
      <c r="B1866" s="95">
        <f>INDEX(技能效果!B:B,MATCH(技能效果等级!W1866,技能效果!AE:AE,0))</f>
        <v>130301211</v>
      </c>
      <c r="C1866" s="95" t="str">
        <f>INDEX(技能效果!C:C,MATCH(技能效果等级!B1866,技能效果!B:B,0))</f>
        <v>夏侯惇专属武器效果</v>
      </c>
      <c r="D1866" s="96" t="s">
        <v>873</v>
      </c>
      <c r="E1866" s="95">
        <v>9</v>
      </c>
      <c r="F1866" s="95">
        <f>INDEX(技能效果!H:H,MATCH(技能效果等级!B1866,技能效果!B:B,0))</f>
        <v>4019</v>
      </c>
      <c r="G1866" s="95">
        <f>IF(INDEX(技能效果!K:K,MATCH(B1866,技能效果!B:B,0))=0,INDEX(技能效果!I:I,MATCH(技能效果等级!B1866,技能效果!B:B,0)),INDEX(技能效果!I:I,MATCH(技能效果等级!B1866,技能效果!B:B,0))*VLOOKUP(E1866,技能数值计算!$C$19:$D$28,2,FALSE))</f>
        <v>1</v>
      </c>
      <c r="H1866" s="95">
        <f>INDEX(技能效果!J:J,MATCH(技能效果等级!B1866,技能效果!B:B,0))</f>
        <v>0</v>
      </c>
      <c r="I1866" s="97"/>
      <c r="J1866" s="97"/>
      <c r="K1866" s="97"/>
      <c r="L1866" s="97"/>
      <c r="M1866" s="97"/>
      <c r="N1866" s="96">
        <f>IF(INDEX(技能效果!L:L,MATCH(技能效果等级!B1866,技能效果!B:B,0))="","",INDEX(技能效果!L:L,MATCH(技能效果等级!B1866,技能效果!B:B,0)))</f>
        <v>124</v>
      </c>
      <c r="O1866" s="95">
        <f>IF(INDEX(技能效果!N:N,MATCH(B1866,技能效果!B:B,0))=0,INDEX(技能效果!M:M,MATCH(技能效果等级!B1866,技能效果!B:B,0)),INDEX(技能效果!M:M,MATCH(技能效果等级!B1866,技能效果!B:B,0))*VLOOKUP(E1866,技能数值计算!$C$19:$D$28,2,FALSE))</f>
        <v>0</v>
      </c>
      <c r="P1866" s="97"/>
      <c r="Q1866" s="97"/>
      <c r="R1866" s="95" t="str">
        <f>IF(INDEX(技能效果!O:O,MATCH(技能效果等级!B1866,技能效果!B:B,0))="","",INDEX(技能效果!O:O,MATCH(技能效果等级!B1866,技能效果!B:B,0)))</f>
        <v/>
      </c>
      <c r="S1866" s="97"/>
      <c r="T1866" s="97"/>
      <c r="U1866" s="97"/>
      <c r="V1866" s="96" t="str">
        <f>IF(INDEX(技能效果!AF:AF,MATCH(技能效果等级!B1866,技能效果!B:B,0))="","",INDEX(技能效果!AF:AF,MATCH(技能效果等级!B1866,技能效果!B:B,0)))</f>
        <v>处于濒死状态时的下一次攻击恢复自身造成攻击x%伤害等量的血量</v>
      </c>
      <c r="W1866" s="95">
        <f t="shared" si="27"/>
        <v>177</v>
      </c>
      <c r="X1866" s="97"/>
      <c r="Y1866" s="97"/>
    </row>
    <row r="1867" spans="1:25" ht="16.5" x14ac:dyDescent="0.2">
      <c r="A1867" s="62">
        <v>1864</v>
      </c>
      <c r="B1867" s="95">
        <f>INDEX(技能效果!B:B,MATCH(技能效果等级!W1867,技能效果!AE:AE,0))</f>
        <v>130301211</v>
      </c>
      <c r="C1867" s="95" t="str">
        <f>INDEX(技能效果!C:C,MATCH(技能效果等级!B1867,技能效果!B:B,0))</f>
        <v>夏侯惇专属武器效果</v>
      </c>
      <c r="D1867" s="96" t="s">
        <v>873</v>
      </c>
      <c r="E1867" s="95">
        <v>10</v>
      </c>
      <c r="F1867" s="95">
        <f>INDEX(技能效果!H:H,MATCH(技能效果等级!B1867,技能效果!B:B,0))</f>
        <v>4019</v>
      </c>
      <c r="G1867" s="95">
        <f>IF(INDEX(技能效果!K:K,MATCH(B1867,技能效果!B:B,0))=0,INDEX(技能效果!I:I,MATCH(技能效果等级!B1867,技能效果!B:B,0)),INDEX(技能效果!I:I,MATCH(技能效果等级!B1867,技能效果!B:B,0))*VLOOKUP(E1867,技能数值计算!$C$19:$D$28,2,FALSE))</f>
        <v>1</v>
      </c>
      <c r="H1867" s="95">
        <f>INDEX(技能效果!J:J,MATCH(技能效果等级!B1867,技能效果!B:B,0))</f>
        <v>0</v>
      </c>
      <c r="I1867" s="97"/>
      <c r="J1867" s="97"/>
      <c r="K1867" s="97"/>
      <c r="L1867" s="97"/>
      <c r="M1867" s="97"/>
      <c r="N1867" s="96">
        <f>IF(INDEX(技能效果!L:L,MATCH(技能效果等级!B1867,技能效果!B:B,0))="","",INDEX(技能效果!L:L,MATCH(技能效果等级!B1867,技能效果!B:B,0)))</f>
        <v>124</v>
      </c>
      <c r="O1867" s="95">
        <f>IF(INDEX(技能效果!N:N,MATCH(B1867,技能效果!B:B,0))=0,INDEX(技能效果!M:M,MATCH(技能效果等级!B1867,技能效果!B:B,0)),INDEX(技能效果!M:M,MATCH(技能效果等级!B1867,技能效果!B:B,0))*VLOOKUP(E1867,技能数值计算!$C$19:$D$28,2,FALSE))</f>
        <v>0</v>
      </c>
      <c r="P1867" s="97"/>
      <c r="Q1867" s="97"/>
      <c r="R1867" s="95" t="str">
        <f>IF(INDEX(技能效果!O:O,MATCH(技能效果等级!B1867,技能效果!B:B,0))="","",INDEX(技能效果!O:O,MATCH(技能效果等级!B1867,技能效果!B:B,0)))</f>
        <v/>
      </c>
      <c r="S1867" s="97"/>
      <c r="T1867" s="97"/>
      <c r="U1867" s="97"/>
      <c r="V1867" s="96" t="str">
        <f>IF(INDEX(技能效果!AF:AF,MATCH(技能效果等级!B1867,技能效果!B:B,0))="","",INDEX(技能效果!AF:AF,MATCH(技能效果等级!B1867,技能效果!B:B,0)))</f>
        <v>处于濒死状态时的下一次攻击恢复自身造成攻击x%伤害等量的血量</v>
      </c>
      <c r="W1867" s="95">
        <f t="shared" si="27"/>
        <v>177</v>
      </c>
      <c r="X1867" s="97"/>
      <c r="Y1867" s="97"/>
    </row>
    <row r="1868" spans="1:25" ht="16.5" x14ac:dyDescent="0.2">
      <c r="A1868" s="62">
        <v>1865</v>
      </c>
      <c r="B1868" s="95">
        <f>INDEX(技能效果!B:B,MATCH(技能效果等级!W1868,技能效果!AE:AE,0))</f>
        <v>130301221</v>
      </c>
      <c r="C1868" s="95" t="str">
        <f>INDEX(技能效果!C:C,MATCH(技能效果等级!B1868,技能效果!B:B,0))</f>
        <v>夏侯惇满星效果</v>
      </c>
      <c r="D1868" s="96" t="s">
        <v>873</v>
      </c>
      <c r="E1868" s="95">
        <v>1</v>
      </c>
      <c r="F1868" s="95">
        <f>INDEX(技能效果!H:H,MATCH(技能效果等级!B1868,技能效果!B:B,0))</f>
        <v>4109</v>
      </c>
      <c r="G1868" s="95">
        <f>IF(INDEX(技能效果!K:K,MATCH(B1868,技能效果!B:B,0))=0,INDEX(技能效果!I:I,MATCH(技能效果等级!B1868,技能效果!B:B,0)),INDEX(技能效果!I:I,MATCH(技能效果等级!B1868,技能效果!B:B,0))*VLOOKUP(E1868,技能数值计算!$C$19:$D$28,2,FALSE))</f>
        <v>3</v>
      </c>
      <c r="H1868" s="95">
        <f>INDEX(技能效果!J:J,MATCH(技能效果等级!B1868,技能效果!B:B,0))</f>
        <v>0</v>
      </c>
      <c r="I1868" s="97"/>
      <c r="J1868" s="97"/>
      <c r="K1868" s="97"/>
      <c r="L1868" s="97"/>
      <c r="M1868" s="97"/>
      <c r="N1868" s="96">
        <f>IF(INDEX(技能效果!L:L,MATCH(技能效果等级!B1868,技能效果!B:B,0))="","",INDEX(技能效果!L:L,MATCH(技能效果等级!B1868,技能效果!B:B,0)))</f>
        <v>122</v>
      </c>
      <c r="O1868" s="95">
        <f>IF(INDEX(技能效果!N:N,MATCH(B1868,技能效果!B:B,0))=0,INDEX(技能效果!M:M,MATCH(技能效果等级!B1868,技能效果!B:B,0)),INDEX(技能效果!M:M,MATCH(技能效果等级!B1868,技能效果!B:B,0))*VLOOKUP(E1868,技能数值计算!$C$19:$D$28,2,FALSE))</f>
        <v>0</v>
      </c>
      <c r="P1868" s="97"/>
      <c r="Q1868" s="97"/>
      <c r="R1868" s="95" t="str">
        <f>IF(INDEX(技能效果!O:O,MATCH(技能效果等级!B1868,技能效果!B:B,0))="","",INDEX(技能效果!O:O,MATCH(技能效果等级!B1868,技能效果!B:B,0)))</f>
        <v/>
      </c>
      <c r="S1868" s="97"/>
      <c r="T1868" s="97"/>
      <c r="U1868" s="97"/>
      <c r="V1868" s="96" t="str">
        <f>IF(INDEX(技能效果!AF:AF,MATCH(技能效果等级!B1868,技能效果!B:B,0))="","",INDEX(技能效果!AF:AF,MATCH(技能效果等级!B1868,技能效果!B:B,0)))</f>
        <v/>
      </c>
      <c r="W1868" s="95">
        <f t="shared" si="27"/>
        <v>178</v>
      </c>
      <c r="X1868" s="97"/>
      <c r="Y1868" s="97"/>
    </row>
    <row r="1869" spans="1:25" ht="16.5" x14ac:dyDescent="0.2">
      <c r="A1869" s="62">
        <v>1866</v>
      </c>
      <c r="B1869" s="95">
        <f>INDEX(技能效果!B:B,MATCH(技能效果等级!W1869,技能效果!AE:AE,0))</f>
        <v>130301221</v>
      </c>
      <c r="C1869" s="95" t="str">
        <f>INDEX(技能效果!C:C,MATCH(技能效果等级!B1869,技能效果!B:B,0))</f>
        <v>夏侯惇满星效果</v>
      </c>
      <c r="D1869" s="96" t="s">
        <v>873</v>
      </c>
      <c r="E1869" s="95">
        <v>2</v>
      </c>
      <c r="F1869" s="95">
        <f>INDEX(技能效果!H:H,MATCH(技能效果等级!B1869,技能效果!B:B,0))</f>
        <v>4109</v>
      </c>
      <c r="G1869" s="95">
        <f>IF(INDEX(技能效果!K:K,MATCH(B1869,技能效果!B:B,0))=0,INDEX(技能效果!I:I,MATCH(技能效果等级!B1869,技能效果!B:B,0)),INDEX(技能效果!I:I,MATCH(技能效果等级!B1869,技能效果!B:B,0))*VLOOKUP(E1869,技能数值计算!$C$19:$D$28,2,FALSE))</f>
        <v>3</v>
      </c>
      <c r="H1869" s="95">
        <f>INDEX(技能效果!J:J,MATCH(技能效果等级!B1869,技能效果!B:B,0))</f>
        <v>0</v>
      </c>
      <c r="I1869" s="97"/>
      <c r="J1869" s="97"/>
      <c r="K1869" s="97"/>
      <c r="L1869" s="97"/>
      <c r="M1869" s="97"/>
      <c r="N1869" s="96">
        <f>IF(INDEX(技能效果!L:L,MATCH(技能效果等级!B1869,技能效果!B:B,0))="","",INDEX(技能效果!L:L,MATCH(技能效果等级!B1869,技能效果!B:B,0)))</f>
        <v>122</v>
      </c>
      <c r="O1869" s="95">
        <f>IF(INDEX(技能效果!N:N,MATCH(B1869,技能效果!B:B,0))=0,INDEX(技能效果!M:M,MATCH(技能效果等级!B1869,技能效果!B:B,0)),INDEX(技能效果!M:M,MATCH(技能效果等级!B1869,技能效果!B:B,0))*VLOOKUP(E1869,技能数值计算!$C$19:$D$28,2,FALSE))</f>
        <v>0</v>
      </c>
      <c r="P1869" s="97"/>
      <c r="Q1869" s="97"/>
      <c r="R1869" s="95" t="str">
        <f>IF(INDEX(技能效果!O:O,MATCH(技能效果等级!B1869,技能效果!B:B,0))="","",INDEX(技能效果!O:O,MATCH(技能效果等级!B1869,技能效果!B:B,0)))</f>
        <v/>
      </c>
      <c r="S1869" s="97"/>
      <c r="T1869" s="97"/>
      <c r="U1869" s="97"/>
      <c r="V1869" s="96" t="str">
        <f>IF(INDEX(技能效果!AF:AF,MATCH(技能效果等级!B1869,技能效果!B:B,0))="","",INDEX(技能效果!AF:AF,MATCH(技能效果等级!B1869,技能效果!B:B,0)))</f>
        <v/>
      </c>
      <c r="W1869" s="95">
        <f t="shared" si="27"/>
        <v>178</v>
      </c>
      <c r="X1869" s="97"/>
      <c r="Y1869" s="97"/>
    </row>
    <row r="1870" spans="1:25" ht="16.5" x14ac:dyDescent="0.2">
      <c r="A1870" s="62">
        <v>1867</v>
      </c>
      <c r="B1870" s="95">
        <f>INDEX(技能效果!B:B,MATCH(技能效果等级!W1870,技能效果!AE:AE,0))</f>
        <v>130301221</v>
      </c>
      <c r="C1870" s="95" t="str">
        <f>INDEX(技能效果!C:C,MATCH(技能效果等级!B1870,技能效果!B:B,0))</f>
        <v>夏侯惇满星效果</v>
      </c>
      <c r="D1870" s="96" t="s">
        <v>873</v>
      </c>
      <c r="E1870" s="95">
        <v>3</v>
      </c>
      <c r="F1870" s="95">
        <f>INDEX(技能效果!H:H,MATCH(技能效果等级!B1870,技能效果!B:B,0))</f>
        <v>4109</v>
      </c>
      <c r="G1870" s="95">
        <f>IF(INDEX(技能效果!K:K,MATCH(B1870,技能效果!B:B,0))=0,INDEX(技能效果!I:I,MATCH(技能效果等级!B1870,技能效果!B:B,0)),INDEX(技能效果!I:I,MATCH(技能效果等级!B1870,技能效果!B:B,0))*VLOOKUP(E1870,技能数值计算!$C$19:$D$28,2,FALSE))</f>
        <v>3</v>
      </c>
      <c r="H1870" s="95">
        <f>INDEX(技能效果!J:J,MATCH(技能效果等级!B1870,技能效果!B:B,0))</f>
        <v>0</v>
      </c>
      <c r="I1870" s="97"/>
      <c r="J1870" s="97"/>
      <c r="K1870" s="97"/>
      <c r="L1870" s="97"/>
      <c r="M1870" s="97"/>
      <c r="N1870" s="96">
        <f>IF(INDEX(技能效果!L:L,MATCH(技能效果等级!B1870,技能效果!B:B,0))="","",INDEX(技能效果!L:L,MATCH(技能效果等级!B1870,技能效果!B:B,0)))</f>
        <v>122</v>
      </c>
      <c r="O1870" s="95">
        <f>IF(INDEX(技能效果!N:N,MATCH(B1870,技能效果!B:B,0))=0,INDEX(技能效果!M:M,MATCH(技能效果等级!B1870,技能效果!B:B,0)),INDEX(技能效果!M:M,MATCH(技能效果等级!B1870,技能效果!B:B,0))*VLOOKUP(E1870,技能数值计算!$C$19:$D$28,2,FALSE))</f>
        <v>0</v>
      </c>
      <c r="P1870" s="97"/>
      <c r="Q1870" s="97"/>
      <c r="R1870" s="95" t="str">
        <f>IF(INDEX(技能效果!O:O,MATCH(技能效果等级!B1870,技能效果!B:B,0))="","",INDEX(技能效果!O:O,MATCH(技能效果等级!B1870,技能效果!B:B,0)))</f>
        <v/>
      </c>
      <c r="S1870" s="97"/>
      <c r="T1870" s="97"/>
      <c r="U1870" s="97"/>
      <c r="V1870" s="96" t="str">
        <f>IF(INDEX(技能效果!AF:AF,MATCH(技能效果等级!B1870,技能效果!B:B,0))="","",INDEX(技能效果!AF:AF,MATCH(技能效果等级!B1870,技能效果!B:B,0)))</f>
        <v/>
      </c>
      <c r="W1870" s="95">
        <f t="shared" si="27"/>
        <v>178</v>
      </c>
      <c r="X1870" s="97"/>
      <c r="Y1870" s="97"/>
    </row>
    <row r="1871" spans="1:25" ht="16.5" x14ac:dyDescent="0.2">
      <c r="A1871" s="62">
        <v>1868</v>
      </c>
      <c r="B1871" s="95">
        <f>INDEX(技能效果!B:B,MATCH(技能效果等级!W1871,技能效果!AE:AE,0))</f>
        <v>130301221</v>
      </c>
      <c r="C1871" s="95" t="str">
        <f>INDEX(技能效果!C:C,MATCH(技能效果等级!B1871,技能效果!B:B,0))</f>
        <v>夏侯惇满星效果</v>
      </c>
      <c r="D1871" s="96" t="s">
        <v>873</v>
      </c>
      <c r="E1871" s="95">
        <v>4</v>
      </c>
      <c r="F1871" s="95">
        <f>INDEX(技能效果!H:H,MATCH(技能效果等级!B1871,技能效果!B:B,0))</f>
        <v>4109</v>
      </c>
      <c r="G1871" s="95">
        <f>IF(INDEX(技能效果!K:K,MATCH(B1871,技能效果!B:B,0))=0,INDEX(技能效果!I:I,MATCH(技能效果等级!B1871,技能效果!B:B,0)),INDEX(技能效果!I:I,MATCH(技能效果等级!B1871,技能效果!B:B,0))*VLOOKUP(E1871,技能数值计算!$C$19:$D$28,2,FALSE))</f>
        <v>3</v>
      </c>
      <c r="H1871" s="95">
        <f>INDEX(技能效果!J:J,MATCH(技能效果等级!B1871,技能效果!B:B,0))</f>
        <v>0</v>
      </c>
      <c r="I1871" s="97"/>
      <c r="J1871" s="97"/>
      <c r="K1871" s="97"/>
      <c r="L1871" s="97"/>
      <c r="M1871" s="97"/>
      <c r="N1871" s="96">
        <f>IF(INDEX(技能效果!L:L,MATCH(技能效果等级!B1871,技能效果!B:B,0))="","",INDEX(技能效果!L:L,MATCH(技能效果等级!B1871,技能效果!B:B,0)))</f>
        <v>122</v>
      </c>
      <c r="O1871" s="95">
        <f>IF(INDEX(技能效果!N:N,MATCH(B1871,技能效果!B:B,0))=0,INDEX(技能效果!M:M,MATCH(技能效果等级!B1871,技能效果!B:B,0)),INDEX(技能效果!M:M,MATCH(技能效果等级!B1871,技能效果!B:B,0))*VLOOKUP(E1871,技能数值计算!$C$19:$D$28,2,FALSE))</f>
        <v>0</v>
      </c>
      <c r="P1871" s="97"/>
      <c r="Q1871" s="97"/>
      <c r="R1871" s="95" t="str">
        <f>IF(INDEX(技能效果!O:O,MATCH(技能效果等级!B1871,技能效果!B:B,0))="","",INDEX(技能效果!O:O,MATCH(技能效果等级!B1871,技能效果!B:B,0)))</f>
        <v/>
      </c>
      <c r="S1871" s="97"/>
      <c r="T1871" s="97"/>
      <c r="U1871" s="97"/>
      <c r="V1871" s="96" t="str">
        <f>IF(INDEX(技能效果!AF:AF,MATCH(技能效果等级!B1871,技能效果!B:B,0))="","",INDEX(技能效果!AF:AF,MATCH(技能效果等级!B1871,技能效果!B:B,0)))</f>
        <v/>
      </c>
      <c r="W1871" s="95">
        <f t="shared" si="27"/>
        <v>178</v>
      </c>
      <c r="X1871" s="97"/>
      <c r="Y1871" s="97"/>
    </row>
    <row r="1872" spans="1:25" ht="16.5" x14ac:dyDescent="0.2">
      <c r="A1872" s="62">
        <v>1869</v>
      </c>
      <c r="B1872" s="95">
        <f>INDEX(技能效果!B:B,MATCH(技能效果等级!W1872,技能效果!AE:AE,0))</f>
        <v>130301221</v>
      </c>
      <c r="C1872" s="95" t="str">
        <f>INDEX(技能效果!C:C,MATCH(技能效果等级!B1872,技能效果!B:B,0))</f>
        <v>夏侯惇满星效果</v>
      </c>
      <c r="D1872" s="96" t="s">
        <v>873</v>
      </c>
      <c r="E1872" s="95">
        <v>5</v>
      </c>
      <c r="F1872" s="95">
        <f>INDEX(技能效果!H:H,MATCH(技能效果等级!B1872,技能效果!B:B,0))</f>
        <v>4109</v>
      </c>
      <c r="G1872" s="95">
        <f>IF(INDEX(技能效果!K:K,MATCH(B1872,技能效果!B:B,0))=0,INDEX(技能效果!I:I,MATCH(技能效果等级!B1872,技能效果!B:B,0)),INDEX(技能效果!I:I,MATCH(技能效果等级!B1872,技能效果!B:B,0))*VLOOKUP(E1872,技能数值计算!$C$19:$D$28,2,FALSE))</f>
        <v>3</v>
      </c>
      <c r="H1872" s="95">
        <f>INDEX(技能效果!J:J,MATCH(技能效果等级!B1872,技能效果!B:B,0))</f>
        <v>0</v>
      </c>
      <c r="I1872" s="97"/>
      <c r="J1872" s="97"/>
      <c r="K1872" s="97"/>
      <c r="L1872" s="97"/>
      <c r="M1872" s="97"/>
      <c r="N1872" s="96">
        <f>IF(INDEX(技能效果!L:L,MATCH(技能效果等级!B1872,技能效果!B:B,0))="","",INDEX(技能效果!L:L,MATCH(技能效果等级!B1872,技能效果!B:B,0)))</f>
        <v>122</v>
      </c>
      <c r="O1872" s="95">
        <f>IF(INDEX(技能效果!N:N,MATCH(B1872,技能效果!B:B,0))=0,INDEX(技能效果!M:M,MATCH(技能效果等级!B1872,技能效果!B:B,0)),INDEX(技能效果!M:M,MATCH(技能效果等级!B1872,技能效果!B:B,0))*VLOOKUP(E1872,技能数值计算!$C$19:$D$28,2,FALSE))</f>
        <v>0</v>
      </c>
      <c r="P1872" s="97"/>
      <c r="Q1872" s="97"/>
      <c r="R1872" s="95" t="str">
        <f>IF(INDEX(技能效果!O:O,MATCH(技能效果等级!B1872,技能效果!B:B,0))="","",INDEX(技能效果!O:O,MATCH(技能效果等级!B1872,技能效果!B:B,0)))</f>
        <v/>
      </c>
      <c r="S1872" s="97"/>
      <c r="T1872" s="97"/>
      <c r="U1872" s="97"/>
      <c r="V1872" s="96" t="str">
        <f>IF(INDEX(技能效果!AF:AF,MATCH(技能效果等级!B1872,技能效果!B:B,0))="","",INDEX(技能效果!AF:AF,MATCH(技能效果等级!B1872,技能效果!B:B,0)))</f>
        <v/>
      </c>
      <c r="W1872" s="95">
        <f t="shared" si="27"/>
        <v>178</v>
      </c>
      <c r="X1872" s="97"/>
      <c r="Y1872" s="97"/>
    </row>
    <row r="1873" spans="1:25" ht="16.5" x14ac:dyDescent="0.2">
      <c r="A1873" s="62">
        <v>1870</v>
      </c>
      <c r="B1873" s="95">
        <f>INDEX(技能效果!B:B,MATCH(技能效果等级!W1873,技能效果!AE:AE,0))</f>
        <v>130301221</v>
      </c>
      <c r="C1873" s="95" t="str">
        <f>INDEX(技能效果!C:C,MATCH(技能效果等级!B1873,技能效果!B:B,0))</f>
        <v>夏侯惇满星效果</v>
      </c>
      <c r="D1873" s="96" t="s">
        <v>873</v>
      </c>
      <c r="E1873" s="95">
        <v>6</v>
      </c>
      <c r="F1873" s="95">
        <f>INDEX(技能效果!H:H,MATCH(技能效果等级!B1873,技能效果!B:B,0))</f>
        <v>4109</v>
      </c>
      <c r="G1873" s="95">
        <f>IF(INDEX(技能效果!K:K,MATCH(B1873,技能效果!B:B,0))=0,INDEX(技能效果!I:I,MATCH(技能效果等级!B1873,技能效果!B:B,0)),INDEX(技能效果!I:I,MATCH(技能效果等级!B1873,技能效果!B:B,0))*VLOOKUP(E1873,技能数值计算!$C$19:$D$28,2,FALSE))</f>
        <v>3</v>
      </c>
      <c r="H1873" s="95">
        <f>INDEX(技能效果!J:J,MATCH(技能效果等级!B1873,技能效果!B:B,0))</f>
        <v>0</v>
      </c>
      <c r="I1873" s="97"/>
      <c r="J1873" s="97"/>
      <c r="K1873" s="97"/>
      <c r="L1873" s="97"/>
      <c r="M1873" s="97"/>
      <c r="N1873" s="96">
        <f>IF(INDEX(技能效果!L:L,MATCH(技能效果等级!B1873,技能效果!B:B,0))="","",INDEX(技能效果!L:L,MATCH(技能效果等级!B1873,技能效果!B:B,0)))</f>
        <v>122</v>
      </c>
      <c r="O1873" s="95">
        <f>IF(INDEX(技能效果!N:N,MATCH(B1873,技能效果!B:B,0))=0,INDEX(技能效果!M:M,MATCH(技能效果等级!B1873,技能效果!B:B,0)),INDEX(技能效果!M:M,MATCH(技能效果等级!B1873,技能效果!B:B,0))*VLOOKUP(E1873,技能数值计算!$C$19:$D$28,2,FALSE))</f>
        <v>0</v>
      </c>
      <c r="P1873" s="97"/>
      <c r="Q1873" s="97"/>
      <c r="R1873" s="95" t="str">
        <f>IF(INDEX(技能效果!O:O,MATCH(技能效果等级!B1873,技能效果!B:B,0))="","",INDEX(技能效果!O:O,MATCH(技能效果等级!B1873,技能效果!B:B,0)))</f>
        <v/>
      </c>
      <c r="S1873" s="97"/>
      <c r="T1873" s="97"/>
      <c r="U1873" s="97"/>
      <c r="V1873" s="96" t="str">
        <f>IF(INDEX(技能效果!AF:AF,MATCH(技能效果等级!B1873,技能效果!B:B,0))="","",INDEX(技能效果!AF:AF,MATCH(技能效果等级!B1873,技能效果!B:B,0)))</f>
        <v/>
      </c>
      <c r="W1873" s="95">
        <f t="shared" si="27"/>
        <v>178</v>
      </c>
      <c r="X1873" s="97"/>
      <c r="Y1873" s="97"/>
    </row>
    <row r="1874" spans="1:25" ht="16.5" x14ac:dyDescent="0.2">
      <c r="A1874" s="62">
        <v>1871</v>
      </c>
      <c r="B1874" s="95">
        <f>INDEX(技能效果!B:B,MATCH(技能效果等级!W1874,技能效果!AE:AE,0))</f>
        <v>130301221</v>
      </c>
      <c r="C1874" s="95" t="str">
        <f>INDEX(技能效果!C:C,MATCH(技能效果等级!B1874,技能效果!B:B,0))</f>
        <v>夏侯惇满星效果</v>
      </c>
      <c r="D1874" s="96" t="s">
        <v>873</v>
      </c>
      <c r="E1874" s="95">
        <v>7</v>
      </c>
      <c r="F1874" s="95">
        <f>INDEX(技能效果!H:H,MATCH(技能效果等级!B1874,技能效果!B:B,0))</f>
        <v>4109</v>
      </c>
      <c r="G1874" s="95">
        <f>IF(INDEX(技能效果!K:K,MATCH(B1874,技能效果!B:B,0))=0,INDEX(技能效果!I:I,MATCH(技能效果等级!B1874,技能效果!B:B,0)),INDEX(技能效果!I:I,MATCH(技能效果等级!B1874,技能效果!B:B,0))*VLOOKUP(E1874,技能数值计算!$C$19:$D$28,2,FALSE))</f>
        <v>3</v>
      </c>
      <c r="H1874" s="95">
        <f>INDEX(技能效果!J:J,MATCH(技能效果等级!B1874,技能效果!B:B,0))</f>
        <v>0</v>
      </c>
      <c r="I1874" s="97"/>
      <c r="J1874" s="97"/>
      <c r="K1874" s="97"/>
      <c r="L1874" s="97"/>
      <c r="M1874" s="97"/>
      <c r="N1874" s="96">
        <f>IF(INDEX(技能效果!L:L,MATCH(技能效果等级!B1874,技能效果!B:B,0))="","",INDEX(技能效果!L:L,MATCH(技能效果等级!B1874,技能效果!B:B,0)))</f>
        <v>122</v>
      </c>
      <c r="O1874" s="95">
        <f>IF(INDEX(技能效果!N:N,MATCH(B1874,技能效果!B:B,0))=0,INDEX(技能效果!M:M,MATCH(技能效果等级!B1874,技能效果!B:B,0)),INDEX(技能效果!M:M,MATCH(技能效果等级!B1874,技能效果!B:B,0))*VLOOKUP(E1874,技能数值计算!$C$19:$D$28,2,FALSE))</f>
        <v>0</v>
      </c>
      <c r="P1874" s="97"/>
      <c r="Q1874" s="97"/>
      <c r="R1874" s="95" t="str">
        <f>IF(INDEX(技能效果!O:O,MATCH(技能效果等级!B1874,技能效果!B:B,0))="","",INDEX(技能效果!O:O,MATCH(技能效果等级!B1874,技能效果!B:B,0)))</f>
        <v/>
      </c>
      <c r="S1874" s="97"/>
      <c r="T1874" s="97"/>
      <c r="U1874" s="97"/>
      <c r="V1874" s="96" t="str">
        <f>IF(INDEX(技能效果!AF:AF,MATCH(技能效果等级!B1874,技能效果!B:B,0))="","",INDEX(技能效果!AF:AF,MATCH(技能效果等级!B1874,技能效果!B:B,0)))</f>
        <v/>
      </c>
      <c r="W1874" s="95">
        <f t="shared" si="27"/>
        <v>178</v>
      </c>
      <c r="X1874" s="97"/>
      <c r="Y1874" s="97"/>
    </row>
    <row r="1875" spans="1:25" ht="16.5" x14ac:dyDescent="0.2">
      <c r="A1875" s="62">
        <v>1872</v>
      </c>
      <c r="B1875" s="95">
        <f>INDEX(技能效果!B:B,MATCH(技能效果等级!W1875,技能效果!AE:AE,0))</f>
        <v>130301221</v>
      </c>
      <c r="C1875" s="95" t="str">
        <f>INDEX(技能效果!C:C,MATCH(技能效果等级!B1875,技能效果!B:B,0))</f>
        <v>夏侯惇满星效果</v>
      </c>
      <c r="D1875" s="96" t="s">
        <v>873</v>
      </c>
      <c r="E1875" s="95">
        <v>8</v>
      </c>
      <c r="F1875" s="95">
        <f>INDEX(技能效果!H:H,MATCH(技能效果等级!B1875,技能效果!B:B,0))</f>
        <v>4109</v>
      </c>
      <c r="G1875" s="95">
        <f>IF(INDEX(技能效果!K:K,MATCH(B1875,技能效果!B:B,0))=0,INDEX(技能效果!I:I,MATCH(技能效果等级!B1875,技能效果!B:B,0)),INDEX(技能效果!I:I,MATCH(技能效果等级!B1875,技能效果!B:B,0))*VLOOKUP(E1875,技能数值计算!$C$19:$D$28,2,FALSE))</f>
        <v>3</v>
      </c>
      <c r="H1875" s="95">
        <f>INDEX(技能效果!J:J,MATCH(技能效果等级!B1875,技能效果!B:B,0))</f>
        <v>0</v>
      </c>
      <c r="I1875" s="97"/>
      <c r="J1875" s="97"/>
      <c r="K1875" s="97"/>
      <c r="L1875" s="97"/>
      <c r="M1875" s="97"/>
      <c r="N1875" s="96">
        <f>IF(INDEX(技能效果!L:L,MATCH(技能效果等级!B1875,技能效果!B:B,0))="","",INDEX(技能效果!L:L,MATCH(技能效果等级!B1875,技能效果!B:B,0)))</f>
        <v>122</v>
      </c>
      <c r="O1875" s="95">
        <f>IF(INDEX(技能效果!N:N,MATCH(B1875,技能效果!B:B,0))=0,INDEX(技能效果!M:M,MATCH(技能效果等级!B1875,技能效果!B:B,0)),INDEX(技能效果!M:M,MATCH(技能效果等级!B1875,技能效果!B:B,0))*VLOOKUP(E1875,技能数值计算!$C$19:$D$28,2,FALSE))</f>
        <v>0</v>
      </c>
      <c r="P1875" s="97"/>
      <c r="Q1875" s="97"/>
      <c r="R1875" s="95" t="str">
        <f>IF(INDEX(技能效果!O:O,MATCH(技能效果等级!B1875,技能效果!B:B,0))="","",INDEX(技能效果!O:O,MATCH(技能效果等级!B1875,技能效果!B:B,0)))</f>
        <v/>
      </c>
      <c r="S1875" s="97"/>
      <c r="T1875" s="97"/>
      <c r="U1875" s="97"/>
      <c r="V1875" s="96" t="str">
        <f>IF(INDEX(技能效果!AF:AF,MATCH(技能效果等级!B1875,技能效果!B:B,0))="","",INDEX(技能效果!AF:AF,MATCH(技能效果等级!B1875,技能效果!B:B,0)))</f>
        <v/>
      </c>
      <c r="W1875" s="95">
        <f t="shared" si="27"/>
        <v>178</v>
      </c>
      <c r="X1875" s="97"/>
      <c r="Y1875" s="97"/>
    </row>
    <row r="1876" spans="1:25" ht="16.5" x14ac:dyDescent="0.2">
      <c r="A1876" s="62">
        <v>1873</v>
      </c>
      <c r="B1876" s="95">
        <f>INDEX(技能效果!B:B,MATCH(技能效果等级!W1876,技能效果!AE:AE,0))</f>
        <v>130301221</v>
      </c>
      <c r="C1876" s="95" t="str">
        <f>INDEX(技能效果!C:C,MATCH(技能效果等级!B1876,技能效果!B:B,0))</f>
        <v>夏侯惇满星效果</v>
      </c>
      <c r="D1876" s="96" t="s">
        <v>873</v>
      </c>
      <c r="E1876" s="95">
        <v>9</v>
      </c>
      <c r="F1876" s="95">
        <f>INDEX(技能效果!H:H,MATCH(技能效果等级!B1876,技能效果!B:B,0))</f>
        <v>4109</v>
      </c>
      <c r="G1876" s="95">
        <f>IF(INDEX(技能效果!K:K,MATCH(B1876,技能效果!B:B,0))=0,INDEX(技能效果!I:I,MATCH(技能效果等级!B1876,技能效果!B:B,0)),INDEX(技能效果!I:I,MATCH(技能效果等级!B1876,技能效果!B:B,0))*VLOOKUP(E1876,技能数值计算!$C$19:$D$28,2,FALSE))</f>
        <v>3</v>
      </c>
      <c r="H1876" s="95">
        <f>INDEX(技能效果!J:J,MATCH(技能效果等级!B1876,技能效果!B:B,0))</f>
        <v>0</v>
      </c>
      <c r="I1876" s="97"/>
      <c r="J1876" s="97"/>
      <c r="K1876" s="97"/>
      <c r="L1876" s="97"/>
      <c r="M1876" s="97"/>
      <c r="N1876" s="96">
        <f>IF(INDEX(技能效果!L:L,MATCH(技能效果等级!B1876,技能效果!B:B,0))="","",INDEX(技能效果!L:L,MATCH(技能效果等级!B1876,技能效果!B:B,0)))</f>
        <v>122</v>
      </c>
      <c r="O1876" s="95">
        <f>IF(INDEX(技能效果!N:N,MATCH(B1876,技能效果!B:B,0))=0,INDEX(技能效果!M:M,MATCH(技能效果等级!B1876,技能效果!B:B,0)),INDEX(技能效果!M:M,MATCH(技能效果等级!B1876,技能效果!B:B,0))*VLOOKUP(E1876,技能数值计算!$C$19:$D$28,2,FALSE))</f>
        <v>0</v>
      </c>
      <c r="P1876" s="97"/>
      <c r="Q1876" s="97"/>
      <c r="R1876" s="95" t="str">
        <f>IF(INDEX(技能效果!O:O,MATCH(技能效果等级!B1876,技能效果!B:B,0))="","",INDEX(技能效果!O:O,MATCH(技能效果等级!B1876,技能效果!B:B,0)))</f>
        <v/>
      </c>
      <c r="S1876" s="97"/>
      <c r="T1876" s="97"/>
      <c r="U1876" s="97"/>
      <c r="V1876" s="96" t="str">
        <f>IF(INDEX(技能效果!AF:AF,MATCH(技能效果等级!B1876,技能效果!B:B,0))="","",INDEX(技能效果!AF:AF,MATCH(技能效果等级!B1876,技能效果!B:B,0)))</f>
        <v/>
      </c>
      <c r="W1876" s="95">
        <f t="shared" si="27"/>
        <v>178</v>
      </c>
      <c r="X1876" s="97"/>
      <c r="Y1876" s="97"/>
    </row>
    <row r="1877" spans="1:25" ht="16.5" x14ac:dyDescent="0.2">
      <c r="A1877" s="62">
        <v>1874</v>
      </c>
      <c r="B1877" s="95">
        <f>INDEX(技能效果!B:B,MATCH(技能效果等级!W1877,技能效果!AE:AE,0))</f>
        <v>130301221</v>
      </c>
      <c r="C1877" s="95" t="str">
        <f>INDEX(技能效果!C:C,MATCH(技能效果等级!B1877,技能效果!B:B,0))</f>
        <v>夏侯惇满星效果</v>
      </c>
      <c r="D1877" s="96" t="s">
        <v>873</v>
      </c>
      <c r="E1877" s="95">
        <v>10</v>
      </c>
      <c r="F1877" s="95">
        <f>INDEX(技能效果!H:H,MATCH(技能效果等级!B1877,技能效果!B:B,0))</f>
        <v>4109</v>
      </c>
      <c r="G1877" s="95">
        <f>IF(INDEX(技能效果!K:K,MATCH(B1877,技能效果!B:B,0))=0,INDEX(技能效果!I:I,MATCH(技能效果等级!B1877,技能效果!B:B,0)),INDEX(技能效果!I:I,MATCH(技能效果等级!B1877,技能效果!B:B,0))*VLOOKUP(E1877,技能数值计算!$C$19:$D$28,2,FALSE))</f>
        <v>3</v>
      </c>
      <c r="H1877" s="95">
        <f>INDEX(技能效果!J:J,MATCH(技能效果等级!B1877,技能效果!B:B,0))</f>
        <v>0</v>
      </c>
      <c r="I1877" s="97"/>
      <c r="J1877" s="97"/>
      <c r="K1877" s="97"/>
      <c r="L1877" s="97"/>
      <c r="M1877" s="97"/>
      <c r="N1877" s="96">
        <f>IF(INDEX(技能效果!L:L,MATCH(技能效果等级!B1877,技能效果!B:B,0))="","",INDEX(技能效果!L:L,MATCH(技能效果等级!B1877,技能效果!B:B,0)))</f>
        <v>122</v>
      </c>
      <c r="O1877" s="95">
        <f>IF(INDEX(技能效果!N:N,MATCH(B1877,技能效果!B:B,0))=0,INDEX(技能效果!M:M,MATCH(技能效果等级!B1877,技能效果!B:B,0)),INDEX(技能效果!M:M,MATCH(技能效果等级!B1877,技能效果!B:B,0))*VLOOKUP(E1877,技能数值计算!$C$19:$D$28,2,FALSE))</f>
        <v>0</v>
      </c>
      <c r="P1877" s="97"/>
      <c r="Q1877" s="97"/>
      <c r="R1877" s="95" t="str">
        <f>IF(INDEX(技能效果!O:O,MATCH(技能效果等级!B1877,技能效果!B:B,0))="","",INDEX(技能效果!O:O,MATCH(技能效果等级!B1877,技能效果!B:B,0)))</f>
        <v/>
      </c>
      <c r="S1877" s="97"/>
      <c r="T1877" s="97"/>
      <c r="U1877" s="97"/>
      <c r="V1877" s="96" t="str">
        <f>IF(INDEX(技能效果!AF:AF,MATCH(技能效果等级!B1877,技能效果!B:B,0))="","",INDEX(技能效果!AF:AF,MATCH(技能效果等级!B1877,技能效果!B:B,0)))</f>
        <v/>
      </c>
      <c r="W1877" s="95">
        <f t="shared" si="27"/>
        <v>178</v>
      </c>
      <c r="X1877" s="97"/>
      <c r="Y1877" s="97"/>
    </row>
    <row r="1878" spans="1:25" ht="16.5" x14ac:dyDescent="0.2">
      <c r="A1878" s="62">
        <v>1875</v>
      </c>
      <c r="B1878" s="95">
        <f>INDEX(技能效果!B:B,MATCH(技能效果等级!W1878,技能效果!AE:AE,0))</f>
        <v>130301301</v>
      </c>
      <c r="C1878" s="95" t="str">
        <f>INDEX(技能效果!C:C,MATCH(技能效果等级!B1878,技能效果!B:B,0))</f>
        <v>塞伯罗斯技能伤害</v>
      </c>
      <c r="D1878" s="96" t="s">
        <v>873</v>
      </c>
      <c r="E1878" s="95">
        <v>1</v>
      </c>
      <c r="F1878" s="95">
        <f>INDEX(技能效果!H:H,MATCH(技能效果等级!B1878,技能效果!B:B,0))</f>
        <v>1001</v>
      </c>
      <c r="G1878" s="95">
        <f>IF(INDEX(技能效果!K:K,MATCH(B1878,技能效果!B:B,0))=0,INDEX(技能效果!I:I,MATCH(技能效果等级!B1878,技能效果!B:B,0)),INDEX(技能效果!I:I,MATCH(技能效果等级!B1878,技能效果!B:B,0))*VLOOKUP(E1878,技能数值计算!$C$19:$D$28,2,FALSE))</f>
        <v>0.85</v>
      </c>
      <c r="H1878" s="95">
        <f>INDEX(技能效果!J:J,MATCH(技能效果等级!B1878,技能效果!B:B,0))</f>
        <v>0</v>
      </c>
      <c r="I1878" s="97"/>
      <c r="J1878" s="97"/>
      <c r="K1878" s="97"/>
      <c r="L1878" s="97"/>
      <c r="M1878" s="97"/>
      <c r="N1878" s="96" t="str">
        <f>IF(INDEX(技能效果!L:L,MATCH(技能效果等级!B1878,技能效果!B:B,0))="","",INDEX(技能效果!L:L,MATCH(技能效果等级!B1878,技能效果!B:B,0)))</f>
        <v/>
      </c>
      <c r="O1878" s="95">
        <f>IF(INDEX(技能效果!N:N,MATCH(B1878,技能效果!B:B,0))=0,INDEX(技能效果!M:M,MATCH(技能效果等级!B1878,技能效果!B:B,0)),INDEX(技能效果!M:M,MATCH(技能效果等级!B1878,技能效果!B:B,0))*VLOOKUP(E1878,技能数值计算!$C$19:$D$28,2,FALSE))</f>
        <v>0</v>
      </c>
      <c r="P1878" s="97"/>
      <c r="Q1878" s="97"/>
      <c r="R1878" s="95" t="str">
        <f>IF(INDEX(技能效果!O:O,MATCH(技能效果等级!B1878,技能效果!B:B,0))="","",INDEX(技能效果!O:O,MATCH(技能效果等级!B1878,技能效果!B:B,0)))</f>
        <v/>
      </c>
      <c r="S1878" s="97"/>
      <c r="T1878" s="97"/>
      <c r="U1878" s="97"/>
      <c r="V1878" s="96" t="str">
        <f>IF(INDEX(技能效果!AF:AF,MATCH(技能效果等级!B1878,技能效果!B:B,0))="","",INDEX(技能效果!AF:AF,MATCH(技能效果等级!B1878,技能效果!B:B,0)))</f>
        <v/>
      </c>
      <c r="W1878" s="95">
        <f t="shared" si="27"/>
        <v>179</v>
      </c>
      <c r="X1878" s="97"/>
      <c r="Y1878" s="97"/>
    </row>
    <row r="1879" spans="1:25" ht="16.5" x14ac:dyDescent="0.2">
      <c r="A1879" s="62">
        <v>1876</v>
      </c>
      <c r="B1879" s="95">
        <f>INDEX(技能效果!B:B,MATCH(技能效果等级!W1879,技能效果!AE:AE,0))</f>
        <v>130301301</v>
      </c>
      <c r="C1879" s="95" t="str">
        <f>INDEX(技能效果!C:C,MATCH(技能效果等级!B1879,技能效果!B:B,0))</f>
        <v>塞伯罗斯技能伤害</v>
      </c>
      <c r="D1879" s="96" t="s">
        <v>873</v>
      </c>
      <c r="E1879" s="95">
        <v>2</v>
      </c>
      <c r="F1879" s="95">
        <f>INDEX(技能效果!H:H,MATCH(技能效果等级!B1879,技能效果!B:B,0))</f>
        <v>1001</v>
      </c>
      <c r="G1879" s="95">
        <f>IF(INDEX(技能效果!K:K,MATCH(B1879,技能效果!B:B,0))=0,INDEX(技能效果!I:I,MATCH(技能效果等级!B1879,技能效果!B:B,0)),INDEX(技能效果!I:I,MATCH(技能效果等级!B1879,技能效果!B:B,0))*VLOOKUP(E1879,技能数值计算!$C$19:$D$28,2,FALSE))</f>
        <v>0.91800000000000004</v>
      </c>
      <c r="H1879" s="95">
        <f>INDEX(技能效果!J:J,MATCH(技能效果等级!B1879,技能效果!B:B,0))</f>
        <v>0</v>
      </c>
      <c r="I1879" s="97"/>
      <c r="J1879" s="97"/>
      <c r="K1879" s="97"/>
      <c r="L1879" s="97"/>
      <c r="M1879" s="97"/>
      <c r="N1879" s="96" t="str">
        <f>IF(INDEX(技能效果!L:L,MATCH(技能效果等级!B1879,技能效果!B:B,0))="","",INDEX(技能效果!L:L,MATCH(技能效果等级!B1879,技能效果!B:B,0)))</f>
        <v/>
      </c>
      <c r="O1879" s="95">
        <f>IF(INDEX(技能效果!N:N,MATCH(B1879,技能效果!B:B,0))=0,INDEX(技能效果!M:M,MATCH(技能效果等级!B1879,技能效果!B:B,0)),INDEX(技能效果!M:M,MATCH(技能效果等级!B1879,技能效果!B:B,0))*VLOOKUP(E1879,技能数值计算!$C$19:$D$28,2,FALSE))</f>
        <v>0</v>
      </c>
      <c r="P1879" s="97"/>
      <c r="Q1879" s="97"/>
      <c r="R1879" s="95" t="str">
        <f>IF(INDEX(技能效果!O:O,MATCH(技能效果等级!B1879,技能效果!B:B,0))="","",INDEX(技能效果!O:O,MATCH(技能效果等级!B1879,技能效果!B:B,0)))</f>
        <v/>
      </c>
      <c r="S1879" s="97"/>
      <c r="T1879" s="97"/>
      <c r="U1879" s="97"/>
      <c r="V1879" s="96" t="str">
        <f>IF(INDEX(技能效果!AF:AF,MATCH(技能效果等级!B1879,技能效果!B:B,0))="","",INDEX(技能效果!AF:AF,MATCH(技能效果等级!B1879,技能效果!B:B,0)))</f>
        <v/>
      </c>
      <c r="W1879" s="95">
        <f t="shared" si="27"/>
        <v>179</v>
      </c>
      <c r="X1879" s="97"/>
      <c r="Y1879" s="97"/>
    </row>
    <row r="1880" spans="1:25" ht="16.5" x14ac:dyDescent="0.2">
      <c r="A1880" s="62">
        <v>1877</v>
      </c>
      <c r="B1880" s="95">
        <f>INDEX(技能效果!B:B,MATCH(技能效果等级!W1880,技能效果!AE:AE,0))</f>
        <v>130301301</v>
      </c>
      <c r="C1880" s="95" t="str">
        <f>INDEX(技能效果!C:C,MATCH(技能效果等级!B1880,技能效果!B:B,0))</f>
        <v>塞伯罗斯技能伤害</v>
      </c>
      <c r="D1880" s="96" t="s">
        <v>873</v>
      </c>
      <c r="E1880" s="95">
        <v>3</v>
      </c>
      <c r="F1880" s="95">
        <f>INDEX(技能效果!H:H,MATCH(技能效果等级!B1880,技能效果!B:B,0))</f>
        <v>1001</v>
      </c>
      <c r="G1880" s="95">
        <f>IF(INDEX(技能效果!K:K,MATCH(B1880,技能效果!B:B,0))=0,INDEX(技能效果!I:I,MATCH(技能效果等级!B1880,技能效果!B:B,0)),INDEX(技能效果!I:I,MATCH(技能效果等级!B1880,技能效果!B:B,0))*VLOOKUP(E1880,技能数值计算!$C$19:$D$28,2,FALSE))</f>
        <v>0.98599999999999988</v>
      </c>
      <c r="H1880" s="95">
        <f>INDEX(技能效果!J:J,MATCH(技能效果等级!B1880,技能效果!B:B,0))</f>
        <v>0</v>
      </c>
      <c r="I1880" s="97"/>
      <c r="J1880" s="97"/>
      <c r="K1880" s="97"/>
      <c r="L1880" s="97"/>
      <c r="M1880" s="97"/>
      <c r="N1880" s="96" t="str">
        <f>IF(INDEX(技能效果!L:L,MATCH(技能效果等级!B1880,技能效果!B:B,0))="","",INDEX(技能效果!L:L,MATCH(技能效果等级!B1880,技能效果!B:B,0)))</f>
        <v/>
      </c>
      <c r="O1880" s="95">
        <f>IF(INDEX(技能效果!N:N,MATCH(B1880,技能效果!B:B,0))=0,INDEX(技能效果!M:M,MATCH(技能效果等级!B1880,技能效果!B:B,0)),INDEX(技能效果!M:M,MATCH(技能效果等级!B1880,技能效果!B:B,0))*VLOOKUP(E1880,技能数值计算!$C$19:$D$28,2,FALSE))</f>
        <v>0</v>
      </c>
      <c r="P1880" s="97"/>
      <c r="Q1880" s="97"/>
      <c r="R1880" s="95" t="str">
        <f>IF(INDEX(技能效果!O:O,MATCH(技能效果等级!B1880,技能效果!B:B,0))="","",INDEX(技能效果!O:O,MATCH(技能效果等级!B1880,技能效果!B:B,0)))</f>
        <v/>
      </c>
      <c r="S1880" s="97"/>
      <c r="T1880" s="97"/>
      <c r="U1880" s="97"/>
      <c r="V1880" s="96" t="str">
        <f>IF(INDEX(技能效果!AF:AF,MATCH(技能效果等级!B1880,技能效果!B:B,0))="","",INDEX(技能效果!AF:AF,MATCH(技能效果等级!B1880,技能效果!B:B,0)))</f>
        <v/>
      </c>
      <c r="W1880" s="95">
        <f t="shared" si="27"/>
        <v>179</v>
      </c>
      <c r="X1880" s="97"/>
      <c r="Y1880" s="97"/>
    </row>
    <row r="1881" spans="1:25" ht="16.5" x14ac:dyDescent="0.2">
      <c r="A1881" s="62">
        <v>1878</v>
      </c>
      <c r="B1881" s="95">
        <f>INDEX(技能效果!B:B,MATCH(技能效果等级!W1881,技能效果!AE:AE,0))</f>
        <v>130301301</v>
      </c>
      <c r="C1881" s="95" t="str">
        <f>INDEX(技能效果!C:C,MATCH(技能效果等级!B1881,技能效果!B:B,0))</f>
        <v>塞伯罗斯技能伤害</v>
      </c>
      <c r="D1881" s="96" t="s">
        <v>873</v>
      </c>
      <c r="E1881" s="95">
        <v>4</v>
      </c>
      <c r="F1881" s="95">
        <f>INDEX(技能效果!H:H,MATCH(技能效果等级!B1881,技能效果!B:B,0))</f>
        <v>1001</v>
      </c>
      <c r="G1881" s="95">
        <f>IF(INDEX(技能效果!K:K,MATCH(B1881,技能效果!B:B,0))=0,INDEX(技能效果!I:I,MATCH(技能效果等级!B1881,技能效果!B:B,0)),INDEX(技能效果!I:I,MATCH(技能效果等级!B1881,技能效果!B:B,0))*VLOOKUP(E1881,技能数值计算!$C$19:$D$28,2,FALSE))</f>
        <v>1.054</v>
      </c>
      <c r="H1881" s="95">
        <f>INDEX(技能效果!J:J,MATCH(技能效果等级!B1881,技能效果!B:B,0))</f>
        <v>0</v>
      </c>
      <c r="I1881" s="97"/>
      <c r="J1881" s="97"/>
      <c r="K1881" s="97"/>
      <c r="L1881" s="97"/>
      <c r="M1881" s="97"/>
      <c r="N1881" s="96" t="str">
        <f>IF(INDEX(技能效果!L:L,MATCH(技能效果等级!B1881,技能效果!B:B,0))="","",INDEX(技能效果!L:L,MATCH(技能效果等级!B1881,技能效果!B:B,0)))</f>
        <v/>
      </c>
      <c r="O1881" s="95">
        <f>IF(INDEX(技能效果!N:N,MATCH(B1881,技能效果!B:B,0))=0,INDEX(技能效果!M:M,MATCH(技能效果等级!B1881,技能效果!B:B,0)),INDEX(技能效果!M:M,MATCH(技能效果等级!B1881,技能效果!B:B,0))*VLOOKUP(E1881,技能数值计算!$C$19:$D$28,2,FALSE))</f>
        <v>0</v>
      </c>
      <c r="P1881" s="97"/>
      <c r="Q1881" s="97"/>
      <c r="R1881" s="95" t="str">
        <f>IF(INDEX(技能效果!O:O,MATCH(技能效果等级!B1881,技能效果!B:B,0))="","",INDEX(技能效果!O:O,MATCH(技能效果等级!B1881,技能效果!B:B,0)))</f>
        <v/>
      </c>
      <c r="S1881" s="97"/>
      <c r="T1881" s="97"/>
      <c r="U1881" s="97"/>
      <c r="V1881" s="96" t="str">
        <f>IF(INDEX(技能效果!AF:AF,MATCH(技能效果等级!B1881,技能效果!B:B,0))="","",INDEX(技能效果!AF:AF,MATCH(技能效果等级!B1881,技能效果!B:B,0)))</f>
        <v/>
      </c>
      <c r="W1881" s="95">
        <f t="shared" si="27"/>
        <v>179</v>
      </c>
      <c r="X1881" s="97"/>
      <c r="Y1881" s="97"/>
    </row>
    <row r="1882" spans="1:25" ht="16.5" x14ac:dyDescent="0.2">
      <c r="A1882" s="62">
        <v>1879</v>
      </c>
      <c r="B1882" s="95">
        <f>INDEX(技能效果!B:B,MATCH(技能效果等级!W1882,技能效果!AE:AE,0))</f>
        <v>130301301</v>
      </c>
      <c r="C1882" s="95" t="str">
        <f>INDEX(技能效果!C:C,MATCH(技能效果等级!B1882,技能效果!B:B,0))</f>
        <v>塞伯罗斯技能伤害</v>
      </c>
      <c r="D1882" s="96" t="s">
        <v>873</v>
      </c>
      <c r="E1882" s="95">
        <v>5</v>
      </c>
      <c r="F1882" s="95">
        <f>INDEX(技能效果!H:H,MATCH(技能效果等级!B1882,技能效果!B:B,0))</f>
        <v>1001</v>
      </c>
      <c r="G1882" s="95">
        <f>IF(INDEX(技能效果!K:K,MATCH(B1882,技能效果!B:B,0))=0,INDEX(技能效果!I:I,MATCH(技能效果等级!B1882,技能效果!B:B,0)),INDEX(技能效果!I:I,MATCH(技能效果等级!B1882,技能效果!B:B,0))*VLOOKUP(E1882,技能数值计算!$C$19:$D$28,2,FALSE))</f>
        <v>1.1220000000000001</v>
      </c>
      <c r="H1882" s="95">
        <f>INDEX(技能效果!J:J,MATCH(技能效果等级!B1882,技能效果!B:B,0))</f>
        <v>0</v>
      </c>
      <c r="I1882" s="97"/>
      <c r="J1882" s="97"/>
      <c r="K1882" s="97"/>
      <c r="L1882" s="97"/>
      <c r="M1882" s="97"/>
      <c r="N1882" s="96" t="str">
        <f>IF(INDEX(技能效果!L:L,MATCH(技能效果等级!B1882,技能效果!B:B,0))="","",INDEX(技能效果!L:L,MATCH(技能效果等级!B1882,技能效果!B:B,0)))</f>
        <v/>
      </c>
      <c r="O1882" s="95">
        <f>IF(INDEX(技能效果!N:N,MATCH(B1882,技能效果!B:B,0))=0,INDEX(技能效果!M:M,MATCH(技能效果等级!B1882,技能效果!B:B,0)),INDEX(技能效果!M:M,MATCH(技能效果等级!B1882,技能效果!B:B,0))*VLOOKUP(E1882,技能数值计算!$C$19:$D$28,2,FALSE))</f>
        <v>0</v>
      </c>
      <c r="P1882" s="97"/>
      <c r="Q1882" s="97"/>
      <c r="R1882" s="95" t="str">
        <f>IF(INDEX(技能效果!O:O,MATCH(技能效果等级!B1882,技能效果!B:B,0))="","",INDEX(技能效果!O:O,MATCH(技能效果等级!B1882,技能效果!B:B,0)))</f>
        <v/>
      </c>
      <c r="S1882" s="97"/>
      <c r="T1882" s="97"/>
      <c r="U1882" s="97"/>
      <c r="V1882" s="96" t="str">
        <f>IF(INDEX(技能效果!AF:AF,MATCH(技能效果等级!B1882,技能效果!B:B,0))="","",INDEX(技能效果!AF:AF,MATCH(技能效果等级!B1882,技能效果!B:B,0)))</f>
        <v/>
      </c>
      <c r="W1882" s="95">
        <f t="shared" si="27"/>
        <v>179</v>
      </c>
      <c r="X1882" s="97"/>
      <c r="Y1882" s="97"/>
    </row>
    <row r="1883" spans="1:25" ht="16.5" x14ac:dyDescent="0.2">
      <c r="A1883" s="62">
        <v>1880</v>
      </c>
      <c r="B1883" s="95">
        <f>INDEX(技能效果!B:B,MATCH(技能效果等级!W1883,技能效果!AE:AE,0))</f>
        <v>130301301</v>
      </c>
      <c r="C1883" s="95" t="str">
        <f>INDEX(技能效果!C:C,MATCH(技能效果等级!B1883,技能效果!B:B,0))</f>
        <v>塞伯罗斯技能伤害</v>
      </c>
      <c r="D1883" s="96" t="s">
        <v>873</v>
      </c>
      <c r="E1883" s="95">
        <v>6</v>
      </c>
      <c r="F1883" s="95">
        <f>INDEX(技能效果!H:H,MATCH(技能效果等级!B1883,技能效果!B:B,0))</f>
        <v>1001</v>
      </c>
      <c r="G1883" s="95">
        <f>IF(INDEX(技能效果!K:K,MATCH(B1883,技能效果!B:B,0))=0,INDEX(技能效果!I:I,MATCH(技能效果等级!B1883,技能效果!B:B,0)),INDEX(技能效果!I:I,MATCH(技能效果等级!B1883,技能效果!B:B,0))*VLOOKUP(E1883,技能数值计算!$C$19:$D$28,2,FALSE))</f>
        <v>1.224</v>
      </c>
      <c r="H1883" s="95">
        <f>INDEX(技能效果!J:J,MATCH(技能效果等级!B1883,技能效果!B:B,0))</f>
        <v>0</v>
      </c>
      <c r="I1883" s="97"/>
      <c r="J1883" s="97"/>
      <c r="K1883" s="97"/>
      <c r="L1883" s="97"/>
      <c r="M1883" s="97"/>
      <c r="N1883" s="96" t="str">
        <f>IF(INDEX(技能效果!L:L,MATCH(技能效果等级!B1883,技能效果!B:B,0))="","",INDEX(技能效果!L:L,MATCH(技能效果等级!B1883,技能效果!B:B,0)))</f>
        <v/>
      </c>
      <c r="O1883" s="95">
        <f>IF(INDEX(技能效果!N:N,MATCH(B1883,技能效果!B:B,0))=0,INDEX(技能效果!M:M,MATCH(技能效果等级!B1883,技能效果!B:B,0)),INDEX(技能效果!M:M,MATCH(技能效果等级!B1883,技能效果!B:B,0))*VLOOKUP(E1883,技能数值计算!$C$19:$D$28,2,FALSE))</f>
        <v>0</v>
      </c>
      <c r="P1883" s="97"/>
      <c r="Q1883" s="97"/>
      <c r="R1883" s="95" t="str">
        <f>IF(INDEX(技能效果!O:O,MATCH(技能效果等级!B1883,技能效果!B:B,0))="","",INDEX(技能效果!O:O,MATCH(技能效果等级!B1883,技能效果!B:B,0)))</f>
        <v/>
      </c>
      <c r="S1883" s="97"/>
      <c r="T1883" s="97"/>
      <c r="U1883" s="97"/>
      <c r="V1883" s="96" t="str">
        <f>IF(INDEX(技能效果!AF:AF,MATCH(技能效果等级!B1883,技能效果!B:B,0))="","",INDEX(技能效果!AF:AF,MATCH(技能效果等级!B1883,技能效果!B:B,0)))</f>
        <v/>
      </c>
      <c r="W1883" s="95">
        <f t="shared" si="27"/>
        <v>179</v>
      </c>
      <c r="X1883" s="97"/>
      <c r="Y1883" s="97"/>
    </row>
    <row r="1884" spans="1:25" ht="16.5" x14ac:dyDescent="0.2">
      <c r="A1884" s="62">
        <v>1881</v>
      </c>
      <c r="B1884" s="95">
        <f>INDEX(技能效果!B:B,MATCH(技能效果等级!W1884,技能效果!AE:AE,0))</f>
        <v>130301301</v>
      </c>
      <c r="C1884" s="95" t="str">
        <f>INDEX(技能效果!C:C,MATCH(技能效果等级!B1884,技能效果!B:B,0))</f>
        <v>塞伯罗斯技能伤害</v>
      </c>
      <c r="D1884" s="96" t="s">
        <v>873</v>
      </c>
      <c r="E1884" s="95">
        <v>7</v>
      </c>
      <c r="F1884" s="95">
        <f>INDEX(技能效果!H:H,MATCH(技能效果等级!B1884,技能效果!B:B,0))</f>
        <v>1001</v>
      </c>
      <c r="G1884" s="95">
        <f>IF(INDEX(技能效果!K:K,MATCH(B1884,技能效果!B:B,0))=0,INDEX(技能效果!I:I,MATCH(技能效果等级!B1884,技能效果!B:B,0)),INDEX(技能效果!I:I,MATCH(技能效果等级!B1884,技能效果!B:B,0))*VLOOKUP(E1884,技能数值计算!$C$19:$D$28,2,FALSE))</f>
        <v>1.3260000000000001</v>
      </c>
      <c r="H1884" s="95">
        <f>INDEX(技能效果!J:J,MATCH(技能效果等级!B1884,技能效果!B:B,0))</f>
        <v>0</v>
      </c>
      <c r="I1884" s="97"/>
      <c r="J1884" s="97"/>
      <c r="K1884" s="97"/>
      <c r="L1884" s="97"/>
      <c r="M1884" s="97"/>
      <c r="N1884" s="96" t="str">
        <f>IF(INDEX(技能效果!L:L,MATCH(技能效果等级!B1884,技能效果!B:B,0))="","",INDEX(技能效果!L:L,MATCH(技能效果等级!B1884,技能效果!B:B,0)))</f>
        <v/>
      </c>
      <c r="O1884" s="95">
        <f>IF(INDEX(技能效果!N:N,MATCH(B1884,技能效果!B:B,0))=0,INDEX(技能效果!M:M,MATCH(技能效果等级!B1884,技能效果!B:B,0)),INDEX(技能效果!M:M,MATCH(技能效果等级!B1884,技能效果!B:B,0))*VLOOKUP(E1884,技能数值计算!$C$19:$D$28,2,FALSE))</f>
        <v>0</v>
      </c>
      <c r="P1884" s="97"/>
      <c r="Q1884" s="97"/>
      <c r="R1884" s="95" t="str">
        <f>IF(INDEX(技能效果!O:O,MATCH(技能效果等级!B1884,技能效果!B:B,0))="","",INDEX(技能效果!O:O,MATCH(技能效果等级!B1884,技能效果!B:B,0)))</f>
        <v/>
      </c>
      <c r="S1884" s="97"/>
      <c r="T1884" s="97"/>
      <c r="U1884" s="97"/>
      <c r="V1884" s="96" t="str">
        <f>IF(INDEX(技能效果!AF:AF,MATCH(技能效果等级!B1884,技能效果!B:B,0))="","",INDEX(技能效果!AF:AF,MATCH(技能效果等级!B1884,技能效果!B:B,0)))</f>
        <v/>
      </c>
      <c r="W1884" s="95">
        <f t="shared" si="27"/>
        <v>179</v>
      </c>
      <c r="X1884" s="97"/>
      <c r="Y1884" s="97"/>
    </row>
    <row r="1885" spans="1:25" ht="16.5" x14ac:dyDescent="0.2">
      <c r="A1885" s="62">
        <v>1882</v>
      </c>
      <c r="B1885" s="95">
        <f>INDEX(技能效果!B:B,MATCH(技能效果等级!W1885,技能效果!AE:AE,0))</f>
        <v>130301301</v>
      </c>
      <c r="C1885" s="95" t="str">
        <f>INDEX(技能效果!C:C,MATCH(技能效果等级!B1885,技能效果!B:B,0))</f>
        <v>塞伯罗斯技能伤害</v>
      </c>
      <c r="D1885" s="96" t="s">
        <v>873</v>
      </c>
      <c r="E1885" s="95">
        <v>8</v>
      </c>
      <c r="F1885" s="95">
        <f>INDEX(技能效果!H:H,MATCH(技能效果等级!B1885,技能效果!B:B,0))</f>
        <v>1001</v>
      </c>
      <c r="G1885" s="95">
        <f>IF(INDEX(技能效果!K:K,MATCH(B1885,技能效果!B:B,0))=0,INDEX(技能效果!I:I,MATCH(技能效果等级!B1885,技能效果!B:B,0)),INDEX(技能效果!I:I,MATCH(技能效果等级!B1885,技能效果!B:B,0))*VLOOKUP(E1885,技能数值计算!$C$19:$D$28,2,FALSE))</f>
        <v>1.4279999999999999</v>
      </c>
      <c r="H1885" s="95">
        <f>INDEX(技能效果!J:J,MATCH(技能效果等级!B1885,技能效果!B:B,0))</f>
        <v>0</v>
      </c>
      <c r="I1885" s="97"/>
      <c r="J1885" s="97"/>
      <c r="K1885" s="97"/>
      <c r="L1885" s="97"/>
      <c r="M1885" s="97"/>
      <c r="N1885" s="96" t="str">
        <f>IF(INDEX(技能效果!L:L,MATCH(技能效果等级!B1885,技能效果!B:B,0))="","",INDEX(技能效果!L:L,MATCH(技能效果等级!B1885,技能效果!B:B,0)))</f>
        <v/>
      </c>
      <c r="O1885" s="95">
        <f>IF(INDEX(技能效果!N:N,MATCH(B1885,技能效果!B:B,0))=0,INDEX(技能效果!M:M,MATCH(技能效果等级!B1885,技能效果!B:B,0)),INDEX(技能效果!M:M,MATCH(技能效果等级!B1885,技能效果!B:B,0))*VLOOKUP(E1885,技能数值计算!$C$19:$D$28,2,FALSE))</f>
        <v>0</v>
      </c>
      <c r="P1885" s="97"/>
      <c r="Q1885" s="97"/>
      <c r="R1885" s="95" t="str">
        <f>IF(INDEX(技能效果!O:O,MATCH(技能效果等级!B1885,技能效果!B:B,0))="","",INDEX(技能效果!O:O,MATCH(技能效果等级!B1885,技能效果!B:B,0)))</f>
        <v/>
      </c>
      <c r="S1885" s="97"/>
      <c r="T1885" s="97"/>
      <c r="U1885" s="97"/>
      <c r="V1885" s="96" t="str">
        <f>IF(INDEX(技能效果!AF:AF,MATCH(技能效果等级!B1885,技能效果!B:B,0))="","",INDEX(技能效果!AF:AF,MATCH(技能效果等级!B1885,技能效果!B:B,0)))</f>
        <v/>
      </c>
      <c r="W1885" s="95">
        <f t="shared" si="27"/>
        <v>179</v>
      </c>
      <c r="X1885" s="97"/>
      <c r="Y1885" s="97"/>
    </row>
    <row r="1886" spans="1:25" ht="16.5" x14ac:dyDescent="0.2">
      <c r="A1886" s="62">
        <v>1883</v>
      </c>
      <c r="B1886" s="95">
        <f>INDEX(技能效果!B:B,MATCH(技能效果等级!W1886,技能效果!AE:AE,0))</f>
        <v>130301301</v>
      </c>
      <c r="C1886" s="95" t="str">
        <f>INDEX(技能效果!C:C,MATCH(技能效果等级!B1886,技能效果!B:B,0))</f>
        <v>塞伯罗斯技能伤害</v>
      </c>
      <c r="D1886" s="96" t="s">
        <v>873</v>
      </c>
      <c r="E1886" s="95">
        <v>9</v>
      </c>
      <c r="F1886" s="95">
        <f>INDEX(技能效果!H:H,MATCH(技能效果等级!B1886,技能效果!B:B,0))</f>
        <v>1001</v>
      </c>
      <c r="G1886" s="95">
        <f>IF(INDEX(技能效果!K:K,MATCH(B1886,技能效果!B:B,0))=0,INDEX(技能效果!I:I,MATCH(技能效果等级!B1886,技能效果!B:B,0)),INDEX(技能效果!I:I,MATCH(技能效果等级!B1886,技能效果!B:B,0))*VLOOKUP(E1886,技能数值计算!$C$19:$D$28,2,FALSE))</f>
        <v>1.5640000000000001</v>
      </c>
      <c r="H1886" s="95">
        <f>INDEX(技能效果!J:J,MATCH(技能效果等级!B1886,技能效果!B:B,0))</f>
        <v>0</v>
      </c>
      <c r="I1886" s="97"/>
      <c r="J1886" s="97"/>
      <c r="K1886" s="97"/>
      <c r="L1886" s="97"/>
      <c r="M1886" s="97"/>
      <c r="N1886" s="96" t="str">
        <f>IF(INDEX(技能效果!L:L,MATCH(技能效果等级!B1886,技能效果!B:B,0))="","",INDEX(技能效果!L:L,MATCH(技能效果等级!B1886,技能效果!B:B,0)))</f>
        <v/>
      </c>
      <c r="O1886" s="95">
        <f>IF(INDEX(技能效果!N:N,MATCH(B1886,技能效果!B:B,0))=0,INDEX(技能效果!M:M,MATCH(技能效果等级!B1886,技能效果!B:B,0)),INDEX(技能效果!M:M,MATCH(技能效果等级!B1886,技能效果!B:B,0))*VLOOKUP(E1886,技能数值计算!$C$19:$D$28,2,FALSE))</f>
        <v>0</v>
      </c>
      <c r="P1886" s="97"/>
      <c r="Q1886" s="97"/>
      <c r="R1886" s="95" t="str">
        <f>IF(INDEX(技能效果!O:O,MATCH(技能效果等级!B1886,技能效果!B:B,0))="","",INDEX(技能效果!O:O,MATCH(技能效果等级!B1886,技能效果!B:B,0)))</f>
        <v/>
      </c>
      <c r="S1886" s="97"/>
      <c r="T1886" s="97"/>
      <c r="U1886" s="97"/>
      <c r="V1886" s="96" t="str">
        <f>IF(INDEX(技能效果!AF:AF,MATCH(技能效果等级!B1886,技能效果!B:B,0))="","",INDEX(技能效果!AF:AF,MATCH(技能效果等级!B1886,技能效果!B:B,0)))</f>
        <v/>
      </c>
      <c r="W1886" s="95">
        <f t="shared" si="27"/>
        <v>179</v>
      </c>
      <c r="X1886" s="97"/>
      <c r="Y1886" s="97"/>
    </row>
    <row r="1887" spans="1:25" ht="16.5" x14ac:dyDescent="0.2">
      <c r="A1887" s="62">
        <v>1884</v>
      </c>
      <c r="B1887" s="95">
        <f>INDEX(技能效果!B:B,MATCH(技能效果等级!W1887,技能效果!AE:AE,0))</f>
        <v>130301301</v>
      </c>
      <c r="C1887" s="95" t="str">
        <f>INDEX(技能效果!C:C,MATCH(技能效果等级!B1887,技能效果!B:B,0))</f>
        <v>塞伯罗斯技能伤害</v>
      </c>
      <c r="D1887" s="96" t="s">
        <v>873</v>
      </c>
      <c r="E1887" s="95">
        <v>10</v>
      </c>
      <c r="F1887" s="95">
        <f>INDEX(技能效果!H:H,MATCH(技能效果等级!B1887,技能效果!B:B,0))</f>
        <v>1001</v>
      </c>
      <c r="G1887" s="95">
        <f>IF(INDEX(技能效果!K:K,MATCH(B1887,技能效果!B:B,0))=0,INDEX(技能效果!I:I,MATCH(技能效果等级!B1887,技能效果!B:B,0)),INDEX(技能效果!I:I,MATCH(技能效果等级!B1887,技能效果!B:B,0))*VLOOKUP(E1887,技能数值计算!$C$19:$D$28,2,FALSE))</f>
        <v>1.7</v>
      </c>
      <c r="H1887" s="95">
        <f>INDEX(技能效果!J:J,MATCH(技能效果等级!B1887,技能效果!B:B,0))</f>
        <v>0</v>
      </c>
      <c r="I1887" s="97"/>
      <c r="J1887" s="97"/>
      <c r="K1887" s="97"/>
      <c r="L1887" s="97"/>
      <c r="M1887" s="97"/>
      <c r="N1887" s="96" t="str">
        <f>IF(INDEX(技能效果!L:L,MATCH(技能效果等级!B1887,技能效果!B:B,0))="","",INDEX(技能效果!L:L,MATCH(技能效果等级!B1887,技能效果!B:B,0)))</f>
        <v/>
      </c>
      <c r="O1887" s="95">
        <f>IF(INDEX(技能效果!N:N,MATCH(B1887,技能效果!B:B,0))=0,INDEX(技能效果!M:M,MATCH(技能效果等级!B1887,技能效果!B:B,0)),INDEX(技能效果!M:M,MATCH(技能效果等级!B1887,技能效果!B:B,0))*VLOOKUP(E1887,技能数值计算!$C$19:$D$28,2,FALSE))</f>
        <v>0</v>
      </c>
      <c r="P1887" s="97"/>
      <c r="Q1887" s="97"/>
      <c r="R1887" s="95" t="str">
        <f>IF(INDEX(技能效果!O:O,MATCH(技能效果等级!B1887,技能效果!B:B,0))="","",INDEX(技能效果!O:O,MATCH(技能效果等级!B1887,技能效果!B:B,0)))</f>
        <v/>
      </c>
      <c r="S1887" s="97"/>
      <c r="T1887" s="97"/>
      <c r="U1887" s="97"/>
      <c r="V1887" s="96" t="str">
        <f>IF(INDEX(技能效果!AF:AF,MATCH(技能效果等级!B1887,技能效果!B:B,0))="","",INDEX(技能效果!AF:AF,MATCH(技能效果等级!B1887,技能效果!B:B,0)))</f>
        <v/>
      </c>
      <c r="W1887" s="95">
        <f t="shared" si="27"/>
        <v>179</v>
      </c>
      <c r="X1887" s="97"/>
      <c r="Y1887" s="97"/>
    </row>
    <row r="1888" spans="1:25" ht="16.5" x14ac:dyDescent="0.2">
      <c r="A1888" s="62">
        <v>1885</v>
      </c>
      <c r="B1888" s="95">
        <f>INDEX(技能效果!B:B,MATCH(技能效果等级!W1888,技能效果!AE:AE,0))</f>
        <v>130301311</v>
      </c>
      <c r="C1888" s="95" t="str">
        <f>INDEX(技能效果!C:C,MATCH(技能效果等级!B1888,技能效果!B:B,0))</f>
        <v>塞伯罗斯专属武器效果</v>
      </c>
      <c r="D1888" s="96" t="s">
        <v>873</v>
      </c>
      <c r="E1888" s="95">
        <v>1</v>
      </c>
      <c r="F1888" s="95">
        <f>INDEX(技能效果!H:H,MATCH(技能效果等级!B1888,技能效果!B:B,0))</f>
        <v>4007</v>
      </c>
      <c r="G1888" s="95">
        <f>IF(INDEX(技能效果!K:K,MATCH(B1888,技能效果!B:B,0))=0,INDEX(技能效果!I:I,MATCH(技能效果等级!B1888,技能效果!B:B,0)),INDEX(技能效果!I:I,MATCH(技能效果等级!B1888,技能效果!B:B,0))*VLOOKUP(E1888,技能数值计算!$C$19:$D$28,2,FALSE))</f>
        <v>0.01</v>
      </c>
      <c r="H1888" s="95">
        <f>INDEX(技能效果!J:J,MATCH(技能效果等级!B1888,技能效果!B:B,0))</f>
        <v>0</v>
      </c>
      <c r="I1888" s="97"/>
      <c r="J1888" s="97"/>
      <c r="K1888" s="97"/>
      <c r="L1888" s="97"/>
      <c r="M1888" s="97"/>
      <c r="N1888" s="96" t="str">
        <f>IF(INDEX(技能效果!L:L,MATCH(技能效果等级!B1888,技能效果!B:B,0))="","",INDEX(技能效果!L:L,MATCH(技能效果等级!B1888,技能效果!B:B,0)))</f>
        <v/>
      </c>
      <c r="O1888" s="95">
        <f>IF(INDEX(技能效果!N:N,MATCH(B1888,技能效果!B:B,0))=0,INDEX(技能效果!M:M,MATCH(技能效果等级!B1888,技能效果!B:B,0)),INDEX(技能效果!M:M,MATCH(技能效果等级!B1888,技能效果!B:B,0))*VLOOKUP(E1888,技能数值计算!$C$19:$D$28,2,FALSE))</f>
        <v>0</v>
      </c>
      <c r="P1888" s="97"/>
      <c r="Q1888" s="97"/>
      <c r="R1888" s="95" t="str">
        <f>IF(INDEX(技能效果!O:O,MATCH(技能效果等级!B1888,技能效果!B:B,0))="","",INDEX(技能效果!O:O,MATCH(技能效果等级!B1888,技能效果!B:B,0)))</f>
        <v/>
      </c>
      <c r="S1888" s="97"/>
      <c r="T1888" s="97"/>
      <c r="U1888" s="97"/>
      <c r="V1888" s="96" t="str">
        <f>IF(INDEX(技能效果!AF:AF,MATCH(技能效果等级!B1888,技能效果!B:B,0))="","",INDEX(技能效果!AF:AF,MATCH(技能效果等级!B1888,技能效果!B:B,0)))</f>
        <v>每损失x%生命，提高y%攻击</v>
      </c>
      <c r="W1888" s="95">
        <f t="shared" si="27"/>
        <v>180</v>
      </c>
      <c r="X1888" s="97"/>
      <c r="Y1888" s="97"/>
    </row>
    <row r="1889" spans="1:25" ht="16.5" x14ac:dyDescent="0.2">
      <c r="A1889" s="62">
        <v>1886</v>
      </c>
      <c r="B1889" s="95">
        <f>INDEX(技能效果!B:B,MATCH(技能效果等级!W1889,技能效果!AE:AE,0))</f>
        <v>130301311</v>
      </c>
      <c r="C1889" s="95" t="str">
        <f>INDEX(技能效果!C:C,MATCH(技能效果等级!B1889,技能效果!B:B,0))</f>
        <v>塞伯罗斯专属武器效果</v>
      </c>
      <c r="D1889" s="96" t="s">
        <v>873</v>
      </c>
      <c r="E1889" s="95">
        <v>2</v>
      </c>
      <c r="F1889" s="95">
        <f>INDEX(技能效果!H:H,MATCH(技能效果等级!B1889,技能效果!B:B,0))</f>
        <v>4007</v>
      </c>
      <c r="G1889" s="95">
        <f>IF(INDEX(技能效果!K:K,MATCH(B1889,技能效果!B:B,0))=0,INDEX(技能效果!I:I,MATCH(技能效果等级!B1889,技能效果!B:B,0)),INDEX(技能效果!I:I,MATCH(技能效果等级!B1889,技能效果!B:B,0))*VLOOKUP(E1889,技能数值计算!$C$19:$D$28,2,FALSE))</f>
        <v>0.01</v>
      </c>
      <c r="H1889" s="95">
        <f>INDEX(技能效果!J:J,MATCH(技能效果等级!B1889,技能效果!B:B,0))</f>
        <v>0</v>
      </c>
      <c r="I1889" s="97"/>
      <c r="J1889" s="97"/>
      <c r="K1889" s="97"/>
      <c r="L1889" s="97"/>
      <c r="M1889" s="97"/>
      <c r="N1889" s="96" t="str">
        <f>IF(INDEX(技能效果!L:L,MATCH(技能效果等级!B1889,技能效果!B:B,0))="","",INDEX(技能效果!L:L,MATCH(技能效果等级!B1889,技能效果!B:B,0)))</f>
        <v/>
      </c>
      <c r="O1889" s="95">
        <f>IF(INDEX(技能效果!N:N,MATCH(B1889,技能效果!B:B,0))=0,INDEX(技能效果!M:M,MATCH(技能效果等级!B1889,技能效果!B:B,0)),INDEX(技能效果!M:M,MATCH(技能效果等级!B1889,技能效果!B:B,0))*VLOOKUP(E1889,技能数值计算!$C$19:$D$28,2,FALSE))</f>
        <v>0</v>
      </c>
      <c r="P1889" s="97"/>
      <c r="Q1889" s="97"/>
      <c r="R1889" s="95" t="str">
        <f>IF(INDEX(技能效果!O:O,MATCH(技能效果等级!B1889,技能效果!B:B,0))="","",INDEX(技能效果!O:O,MATCH(技能效果等级!B1889,技能效果!B:B,0)))</f>
        <v/>
      </c>
      <c r="S1889" s="97"/>
      <c r="T1889" s="97"/>
      <c r="U1889" s="97"/>
      <c r="V1889" s="96" t="str">
        <f>IF(INDEX(技能效果!AF:AF,MATCH(技能效果等级!B1889,技能效果!B:B,0))="","",INDEX(技能效果!AF:AF,MATCH(技能效果等级!B1889,技能效果!B:B,0)))</f>
        <v>每损失x%生命，提高y%攻击</v>
      </c>
      <c r="W1889" s="95">
        <f t="shared" si="27"/>
        <v>180</v>
      </c>
      <c r="X1889" s="97"/>
      <c r="Y1889" s="97"/>
    </row>
    <row r="1890" spans="1:25" ht="16.5" x14ac:dyDescent="0.2">
      <c r="A1890" s="62">
        <v>1887</v>
      </c>
      <c r="B1890" s="95">
        <f>INDEX(技能效果!B:B,MATCH(技能效果等级!W1890,技能效果!AE:AE,0))</f>
        <v>130301311</v>
      </c>
      <c r="C1890" s="95" t="str">
        <f>INDEX(技能效果!C:C,MATCH(技能效果等级!B1890,技能效果!B:B,0))</f>
        <v>塞伯罗斯专属武器效果</v>
      </c>
      <c r="D1890" s="96" t="s">
        <v>873</v>
      </c>
      <c r="E1890" s="95">
        <v>3</v>
      </c>
      <c r="F1890" s="95">
        <f>INDEX(技能效果!H:H,MATCH(技能效果等级!B1890,技能效果!B:B,0))</f>
        <v>4007</v>
      </c>
      <c r="G1890" s="95">
        <f>IF(INDEX(技能效果!K:K,MATCH(B1890,技能效果!B:B,0))=0,INDEX(技能效果!I:I,MATCH(技能效果等级!B1890,技能效果!B:B,0)),INDEX(技能效果!I:I,MATCH(技能效果等级!B1890,技能效果!B:B,0))*VLOOKUP(E1890,技能数值计算!$C$19:$D$28,2,FALSE))</f>
        <v>0.01</v>
      </c>
      <c r="H1890" s="95">
        <f>INDEX(技能效果!J:J,MATCH(技能效果等级!B1890,技能效果!B:B,0))</f>
        <v>0</v>
      </c>
      <c r="I1890" s="97"/>
      <c r="J1890" s="97"/>
      <c r="K1890" s="97"/>
      <c r="L1890" s="97"/>
      <c r="M1890" s="97"/>
      <c r="N1890" s="96" t="str">
        <f>IF(INDEX(技能效果!L:L,MATCH(技能效果等级!B1890,技能效果!B:B,0))="","",INDEX(技能效果!L:L,MATCH(技能效果等级!B1890,技能效果!B:B,0)))</f>
        <v/>
      </c>
      <c r="O1890" s="95">
        <f>IF(INDEX(技能效果!N:N,MATCH(B1890,技能效果!B:B,0))=0,INDEX(技能效果!M:M,MATCH(技能效果等级!B1890,技能效果!B:B,0)),INDEX(技能效果!M:M,MATCH(技能效果等级!B1890,技能效果!B:B,0))*VLOOKUP(E1890,技能数值计算!$C$19:$D$28,2,FALSE))</f>
        <v>0</v>
      </c>
      <c r="P1890" s="97"/>
      <c r="Q1890" s="97"/>
      <c r="R1890" s="95" t="str">
        <f>IF(INDEX(技能效果!O:O,MATCH(技能效果等级!B1890,技能效果!B:B,0))="","",INDEX(技能效果!O:O,MATCH(技能效果等级!B1890,技能效果!B:B,0)))</f>
        <v/>
      </c>
      <c r="S1890" s="97"/>
      <c r="T1890" s="97"/>
      <c r="U1890" s="97"/>
      <c r="V1890" s="96" t="str">
        <f>IF(INDEX(技能效果!AF:AF,MATCH(技能效果等级!B1890,技能效果!B:B,0))="","",INDEX(技能效果!AF:AF,MATCH(技能效果等级!B1890,技能效果!B:B,0)))</f>
        <v>每损失x%生命，提高y%攻击</v>
      </c>
      <c r="W1890" s="95">
        <f t="shared" si="27"/>
        <v>180</v>
      </c>
      <c r="X1890" s="97"/>
      <c r="Y1890" s="97"/>
    </row>
    <row r="1891" spans="1:25" ht="16.5" x14ac:dyDescent="0.2">
      <c r="A1891" s="62">
        <v>1888</v>
      </c>
      <c r="B1891" s="95">
        <f>INDEX(技能效果!B:B,MATCH(技能效果等级!W1891,技能效果!AE:AE,0))</f>
        <v>130301311</v>
      </c>
      <c r="C1891" s="95" t="str">
        <f>INDEX(技能效果!C:C,MATCH(技能效果等级!B1891,技能效果!B:B,0))</f>
        <v>塞伯罗斯专属武器效果</v>
      </c>
      <c r="D1891" s="96" t="s">
        <v>873</v>
      </c>
      <c r="E1891" s="95">
        <v>4</v>
      </c>
      <c r="F1891" s="95">
        <f>INDEX(技能效果!H:H,MATCH(技能效果等级!B1891,技能效果!B:B,0))</f>
        <v>4007</v>
      </c>
      <c r="G1891" s="95">
        <f>IF(INDEX(技能效果!K:K,MATCH(B1891,技能效果!B:B,0))=0,INDEX(技能效果!I:I,MATCH(技能效果等级!B1891,技能效果!B:B,0)),INDEX(技能效果!I:I,MATCH(技能效果等级!B1891,技能效果!B:B,0))*VLOOKUP(E1891,技能数值计算!$C$19:$D$28,2,FALSE))</f>
        <v>0.01</v>
      </c>
      <c r="H1891" s="95">
        <f>INDEX(技能效果!J:J,MATCH(技能效果等级!B1891,技能效果!B:B,0))</f>
        <v>0</v>
      </c>
      <c r="I1891" s="97"/>
      <c r="J1891" s="97"/>
      <c r="K1891" s="97"/>
      <c r="L1891" s="97"/>
      <c r="M1891" s="97"/>
      <c r="N1891" s="96" t="str">
        <f>IF(INDEX(技能效果!L:L,MATCH(技能效果等级!B1891,技能效果!B:B,0))="","",INDEX(技能效果!L:L,MATCH(技能效果等级!B1891,技能效果!B:B,0)))</f>
        <v/>
      </c>
      <c r="O1891" s="95">
        <f>IF(INDEX(技能效果!N:N,MATCH(B1891,技能效果!B:B,0))=0,INDEX(技能效果!M:M,MATCH(技能效果等级!B1891,技能效果!B:B,0)),INDEX(技能效果!M:M,MATCH(技能效果等级!B1891,技能效果!B:B,0))*VLOOKUP(E1891,技能数值计算!$C$19:$D$28,2,FALSE))</f>
        <v>0</v>
      </c>
      <c r="P1891" s="97"/>
      <c r="Q1891" s="97"/>
      <c r="R1891" s="95" t="str">
        <f>IF(INDEX(技能效果!O:O,MATCH(技能效果等级!B1891,技能效果!B:B,0))="","",INDEX(技能效果!O:O,MATCH(技能效果等级!B1891,技能效果!B:B,0)))</f>
        <v/>
      </c>
      <c r="S1891" s="97"/>
      <c r="T1891" s="97"/>
      <c r="U1891" s="97"/>
      <c r="V1891" s="96" t="str">
        <f>IF(INDEX(技能效果!AF:AF,MATCH(技能效果等级!B1891,技能效果!B:B,0))="","",INDEX(技能效果!AF:AF,MATCH(技能效果等级!B1891,技能效果!B:B,0)))</f>
        <v>每损失x%生命，提高y%攻击</v>
      </c>
      <c r="W1891" s="95">
        <f t="shared" si="27"/>
        <v>180</v>
      </c>
      <c r="X1891" s="97"/>
      <c r="Y1891" s="97"/>
    </row>
    <row r="1892" spans="1:25" ht="16.5" x14ac:dyDescent="0.2">
      <c r="A1892" s="62">
        <v>1889</v>
      </c>
      <c r="B1892" s="95">
        <f>INDEX(技能效果!B:B,MATCH(技能效果等级!W1892,技能效果!AE:AE,0))</f>
        <v>130301311</v>
      </c>
      <c r="C1892" s="95" t="str">
        <f>INDEX(技能效果!C:C,MATCH(技能效果等级!B1892,技能效果!B:B,0))</f>
        <v>塞伯罗斯专属武器效果</v>
      </c>
      <c r="D1892" s="96" t="s">
        <v>873</v>
      </c>
      <c r="E1892" s="95">
        <v>5</v>
      </c>
      <c r="F1892" s="95">
        <f>INDEX(技能效果!H:H,MATCH(技能效果等级!B1892,技能效果!B:B,0))</f>
        <v>4007</v>
      </c>
      <c r="G1892" s="95">
        <f>IF(INDEX(技能效果!K:K,MATCH(B1892,技能效果!B:B,0))=0,INDEX(技能效果!I:I,MATCH(技能效果等级!B1892,技能效果!B:B,0)),INDEX(技能效果!I:I,MATCH(技能效果等级!B1892,技能效果!B:B,0))*VLOOKUP(E1892,技能数值计算!$C$19:$D$28,2,FALSE))</f>
        <v>0.01</v>
      </c>
      <c r="H1892" s="95">
        <f>INDEX(技能效果!J:J,MATCH(技能效果等级!B1892,技能效果!B:B,0))</f>
        <v>0</v>
      </c>
      <c r="I1892" s="97"/>
      <c r="J1892" s="97"/>
      <c r="K1892" s="97"/>
      <c r="L1892" s="97"/>
      <c r="M1892" s="97"/>
      <c r="N1892" s="96" t="str">
        <f>IF(INDEX(技能效果!L:L,MATCH(技能效果等级!B1892,技能效果!B:B,0))="","",INDEX(技能效果!L:L,MATCH(技能效果等级!B1892,技能效果!B:B,0)))</f>
        <v/>
      </c>
      <c r="O1892" s="95">
        <f>IF(INDEX(技能效果!N:N,MATCH(B1892,技能效果!B:B,0))=0,INDEX(技能效果!M:M,MATCH(技能效果等级!B1892,技能效果!B:B,0)),INDEX(技能效果!M:M,MATCH(技能效果等级!B1892,技能效果!B:B,0))*VLOOKUP(E1892,技能数值计算!$C$19:$D$28,2,FALSE))</f>
        <v>0</v>
      </c>
      <c r="P1892" s="97"/>
      <c r="Q1892" s="97"/>
      <c r="R1892" s="95" t="str">
        <f>IF(INDEX(技能效果!O:O,MATCH(技能效果等级!B1892,技能效果!B:B,0))="","",INDEX(技能效果!O:O,MATCH(技能效果等级!B1892,技能效果!B:B,0)))</f>
        <v/>
      </c>
      <c r="S1892" s="97"/>
      <c r="T1892" s="97"/>
      <c r="U1892" s="97"/>
      <c r="V1892" s="96" t="str">
        <f>IF(INDEX(技能效果!AF:AF,MATCH(技能效果等级!B1892,技能效果!B:B,0))="","",INDEX(技能效果!AF:AF,MATCH(技能效果等级!B1892,技能效果!B:B,0)))</f>
        <v>每损失x%生命，提高y%攻击</v>
      </c>
      <c r="W1892" s="95">
        <f t="shared" si="27"/>
        <v>180</v>
      </c>
      <c r="X1892" s="97"/>
      <c r="Y1892" s="97"/>
    </row>
    <row r="1893" spans="1:25" ht="16.5" x14ac:dyDescent="0.2">
      <c r="A1893" s="62">
        <v>1890</v>
      </c>
      <c r="B1893" s="95">
        <f>INDEX(技能效果!B:B,MATCH(技能效果等级!W1893,技能效果!AE:AE,0))</f>
        <v>130301311</v>
      </c>
      <c r="C1893" s="95" t="str">
        <f>INDEX(技能效果!C:C,MATCH(技能效果等级!B1893,技能效果!B:B,0))</f>
        <v>塞伯罗斯专属武器效果</v>
      </c>
      <c r="D1893" s="96" t="s">
        <v>873</v>
      </c>
      <c r="E1893" s="95">
        <v>6</v>
      </c>
      <c r="F1893" s="95">
        <f>INDEX(技能效果!H:H,MATCH(技能效果等级!B1893,技能效果!B:B,0))</f>
        <v>4007</v>
      </c>
      <c r="G1893" s="95">
        <f>IF(INDEX(技能效果!K:K,MATCH(B1893,技能效果!B:B,0))=0,INDEX(技能效果!I:I,MATCH(技能效果等级!B1893,技能效果!B:B,0)),INDEX(技能效果!I:I,MATCH(技能效果等级!B1893,技能效果!B:B,0))*VLOOKUP(E1893,技能数值计算!$C$19:$D$28,2,FALSE))</f>
        <v>0.01</v>
      </c>
      <c r="H1893" s="95">
        <f>INDEX(技能效果!J:J,MATCH(技能效果等级!B1893,技能效果!B:B,0))</f>
        <v>0</v>
      </c>
      <c r="I1893" s="97"/>
      <c r="J1893" s="97"/>
      <c r="K1893" s="97"/>
      <c r="L1893" s="97"/>
      <c r="M1893" s="97"/>
      <c r="N1893" s="96" t="str">
        <f>IF(INDEX(技能效果!L:L,MATCH(技能效果等级!B1893,技能效果!B:B,0))="","",INDEX(技能效果!L:L,MATCH(技能效果等级!B1893,技能效果!B:B,0)))</f>
        <v/>
      </c>
      <c r="O1893" s="95">
        <f>IF(INDEX(技能效果!N:N,MATCH(B1893,技能效果!B:B,0))=0,INDEX(技能效果!M:M,MATCH(技能效果等级!B1893,技能效果!B:B,0)),INDEX(技能效果!M:M,MATCH(技能效果等级!B1893,技能效果!B:B,0))*VLOOKUP(E1893,技能数值计算!$C$19:$D$28,2,FALSE))</f>
        <v>0</v>
      </c>
      <c r="P1893" s="97"/>
      <c r="Q1893" s="97"/>
      <c r="R1893" s="95" t="str">
        <f>IF(INDEX(技能效果!O:O,MATCH(技能效果等级!B1893,技能效果!B:B,0))="","",INDEX(技能效果!O:O,MATCH(技能效果等级!B1893,技能效果!B:B,0)))</f>
        <v/>
      </c>
      <c r="S1893" s="97"/>
      <c r="T1893" s="97"/>
      <c r="U1893" s="97"/>
      <c r="V1893" s="96" t="str">
        <f>IF(INDEX(技能效果!AF:AF,MATCH(技能效果等级!B1893,技能效果!B:B,0))="","",INDEX(技能效果!AF:AF,MATCH(技能效果等级!B1893,技能效果!B:B,0)))</f>
        <v>每损失x%生命，提高y%攻击</v>
      </c>
      <c r="W1893" s="95">
        <f t="shared" si="27"/>
        <v>180</v>
      </c>
      <c r="X1893" s="97"/>
      <c r="Y1893" s="97"/>
    </row>
    <row r="1894" spans="1:25" ht="16.5" x14ac:dyDescent="0.2">
      <c r="A1894" s="62">
        <v>1891</v>
      </c>
      <c r="B1894" s="95">
        <f>INDEX(技能效果!B:B,MATCH(技能效果等级!W1894,技能效果!AE:AE,0))</f>
        <v>130301311</v>
      </c>
      <c r="C1894" s="95" t="str">
        <f>INDEX(技能效果!C:C,MATCH(技能效果等级!B1894,技能效果!B:B,0))</f>
        <v>塞伯罗斯专属武器效果</v>
      </c>
      <c r="D1894" s="96" t="s">
        <v>873</v>
      </c>
      <c r="E1894" s="95">
        <v>7</v>
      </c>
      <c r="F1894" s="95">
        <f>INDEX(技能效果!H:H,MATCH(技能效果等级!B1894,技能效果!B:B,0))</f>
        <v>4007</v>
      </c>
      <c r="G1894" s="95">
        <f>IF(INDEX(技能效果!K:K,MATCH(B1894,技能效果!B:B,0))=0,INDEX(技能效果!I:I,MATCH(技能效果等级!B1894,技能效果!B:B,0)),INDEX(技能效果!I:I,MATCH(技能效果等级!B1894,技能效果!B:B,0))*VLOOKUP(E1894,技能数值计算!$C$19:$D$28,2,FALSE))</f>
        <v>0.01</v>
      </c>
      <c r="H1894" s="95">
        <f>INDEX(技能效果!J:J,MATCH(技能效果等级!B1894,技能效果!B:B,0))</f>
        <v>0</v>
      </c>
      <c r="I1894" s="97"/>
      <c r="J1894" s="97"/>
      <c r="K1894" s="97"/>
      <c r="L1894" s="97"/>
      <c r="M1894" s="97"/>
      <c r="N1894" s="96" t="str">
        <f>IF(INDEX(技能效果!L:L,MATCH(技能效果等级!B1894,技能效果!B:B,0))="","",INDEX(技能效果!L:L,MATCH(技能效果等级!B1894,技能效果!B:B,0)))</f>
        <v/>
      </c>
      <c r="O1894" s="95">
        <f>IF(INDEX(技能效果!N:N,MATCH(B1894,技能效果!B:B,0))=0,INDEX(技能效果!M:M,MATCH(技能效果等级!B1894,技能效果!B:B,0)),INDEX(技能效果!M:M,MATCH(技能效果等级!B1894,技能效果!B:B,0))*VLOOKUP(E1894,技能数值计算!$C$19:$D$28,2,FALSE))</f>
        <v>0</v>
      </c>
      <c r="P1894" s="97"/>
      <c r="Q1894" s="97"/>
      <c r="R1894" s="95" t="str">
        <f>IF(INDEX(技能效果!O:O,MATCH(技能效果等级!B1894,技能效果!B:B,0))="","",INDEX(技能效果!O:O,MATCH(技能效果等级!B1894,技能效果!B:B,0)))</f>
        <v/>
      </c>
      <c r="S1894" s="97"/>
      <c r="T1894" s="97"/>
      <c r="U1894" s="97"/>
      <c r="V1894" s="96" t="str">
        <f>IF(INDEX(技能效果!AF:AF,MATCH(技能效果等级!B1894,技能效果!B:B,0))="","",INDEX(技能效果!AF:AF,MATCH(技能效果等级!B1894,技能效果!B:B,0)))</f>
        <v>每损失x%生命，提高y%攻击</v>
      </c>
      <c r="W1894" s="95">
        <f t="shared" si="27"/>
        <v>180</v>
      </c>
      <c r="X1894" s="97"/>
      <c r="Y1894" s="97"/>
    </row>
    <row r="1895" spans="1:25" ht="16.5" x14ac:dyDescent="0.2">
      <c r="A1895" s="62">
        <v>1892</v>
      </c>
      <c r="B1895" s="95">
        <f>INDEX(技能效果!B:B,MATCH(技能效果等级!W1895,技能效果!AE:AE,0))</f>
        <v>130301311</v>
      </c>
      <c r="C1895" s="95" t="str">
        <f>INDEX(技能效果!C:C,MATCH(技能效果等级!B1895,技能效果!B:B,0))</f>
        <v>塞伯罗斯专属武器效果</v>
      </c>
      <c r="D1895" s="96" t="s">
        <v>873</v>
      </c>
      <c r="E1895" s="95">
        <v>8</v>
      </c>
      <c r="F1895" s="95">
        <f>INDEX(技能效果!H:H,MATCH(技能效果等级!B1895,技能效果!B:B,0))</f>
        <v>4007</v>
      </c>
      <c r="G1895" s="95">
        <f>IF(INDEX(技能效果!K:K,MATCH(B1895,技能效果!B:B,0))=0,INDEX(技能效果!I:I,MATCH(技能效果等级!B1895,技能效果!B:B,0)),INDEX(技能效果!I:I,MATCH(技能效果等级!B1895,技能效果!B:B,0))*VLOOKUP(E1895,技能数值计算!$C$19:$D$28,2,FALSE))</f>
        <v>0.01</v>
      </c>
      <c r="H1895" s="95">
        <f>INDEX(技能效果!J:J,MATCH(技能效果等级!B1895,技能效果!B:B,0))</f>
        <v>0</v>
      </c>
      <c r="I1895" s="97"/>
      <c r="J1895" s="97"/>
      <c r="K1895" s="97"/>
      <c r="L1895" s="97"/>
      <c r="M1895" s="97"/>
      <c r="N1895" s="96" t="str">
        <f>IF(INDEX(技能效果!L:L,MATCH(技能效果等级!B1895,技能效果!B:B,0))="","",INDEX(技能效果!L:L,MATCH(技能效果等级!B1895,技能效果!B:B,0)))</f>
        <v/>
      </c>
      <c r="O1895" s="95">
        <f>IF(INDEX(技能效果!N:N,MATCH(B1895,技能效果!B:B,0))=0,INDEX(技能效果!M:M,MATCH(技能效果等级!B1895,技能效果!B:B,0)),INDEX(技能效果!M:M,MATCH(技能效果等级!B1895,技能效果!B:B,0))*VLOOKUP(E1895,技能数值计算!$C$19:$D$28,2,FALSE))</f>
        <v>0</v>
      </c>
      <c r="P1895" s="97"/>
      <c r="Q1895" s="97"/>
      <c r="R1895" s="95" t="str">
        <f>IF(INDEX(技能效果!O:O,MATCH(技能效果等级!B1895,技能效果!B:B,0))="","",INDEX(技能效果!O:O,MATCH(技能效果等级!B1895,技能效果!B:B,0)))</f>
        <v/>
      </c>
      <c r="S1895" s="97"/>
      <c r="T1895" s="97"/>
      <c r="U1895" s="97"/>
      <c r="V1895" s="96" t="str">
        <f>IF(INDEX(技能效果!AF:AF,MATCH(技能效果等级!B1895,技能效果!B:B,0))="","",INDEX(技能效果!AF:AF,MATCH(技能效果等级!B1895,技能效果!B:B,0)))</f>
        <v>每损失x%生命，提高y%攻击</v>
      </c>
      <c r="W1895" s="95">
        <f t="shared" si="27"/>
        <v>180</v>
      </c>
      <c r="X1895" s="97"/>
      <c r="Y1895" s="97"/>
    </row>
    <row r="1896" spans="1:25" ht="16.5" x14ac:dyDescent="0.2">
      <c r="A1896" s="62">
        <v>1893</v>
      </c>
      <c r="B1896" s="95">
        <f>INDEX(技能效果!B:B,MATCH(技能效果等级!W1896,技能效果!AE:AE,0))</f>
        <v>130301311</v>
      </c>
      <c r="C1896" s="95" t="str">
        <f>INDEX(技能效果!C:C,MATCH(技能效果等级!B1896,技能效果!B:B,0))</f>
        <v>塞伯罗斯专属武器效果</v>
      </c>
      <c r="D1896" s="96" t="s">
        <v>873</v>
      </c>
      <c r="E1896" s="95">
        <v>9</v>
      </c>
      <c r="F1896" s="95">
        <f>INDEX(技能效果!H:H,MATCH(技能效果等级!B1896,技能效果!B:B,0))</f>
        <v>4007</v>
      </c>
      <c r="G1896" s="95">
        <f>IF(INDEX(技能效果!K:K,MATCH(B1896,技能效果!B:B,0))=0,INDEX(技能效果!I:I,MATCH(技能效果等级!B1896,技能效果!B:B,0)),INDEX(技能效果!I:I,MATCH(技能效果等级!B1896,技能效果!B:B,0))*VLOOKUP(E1896,技能数值计算!$C$19:$D$28,2,FALSE))</f>
        <v>0.01</v>
      </c>
      <c r="H1896" s="95">
        <f>INDEX(技能效果!J:J,MATCH(技能效果等级!B1896,技能效果!B:B,0))</f>
        <v>0</v>
      </c>
      <c r="I1896" s="97"/>
      <c r="J1896" s="97"/>
      <c r="K1896" s="97"/>
      <c r="L1896" s="97"/>
      <c r="M1896" s="97"/>
      <c r="N1896" s="96" t="str">
        <f>IF(INDEX(技能效果!L:L,MATCH(技能效果等级!B1896,技能效果!B:B,0))="","",INDEX(技能效果!L:L,MATCH(技能效果等级!B1896,技能效果!B:B,0)))</f>
        <v/>
      </c>
      <c r="O1896" s="95">
        <f>IF(INDEX(技能效果!N:N,MATCH(B1896,技能效果!B:B,0))=0,INDEX(技能效果!M:M,MATCH(技能效果等级!B1896,技能效果!B:B,0)),INDEX(技能效果!M:M,MATCH(技能效果等级!B1896,技能效果!B:B,0))*VLOOKUP(E1896,技能数值计算!$C$19:$D$28,2,FALSE))</f>
        <v>0</v>
      </c>
      <c r="P1896" s="97"/>
      <c r="Q1896" s="97"/>
      <c r="R1896" s="95" t="str">
        <f>IF(INDEX(技能效果!O:O,MATCH(技能效果等级!B1896,技能效果!B:B,0))="","",INDEX(技能效果!O:O,MATCH(技能效果等级!B1896,技能效果!B:B,0)))</f>
        <v/>
      </c>
      <c r="S1896" s="97"/>
      <c r="T1896" s="97"/>
      <c r="U1896" s="97"/>
      <c r="V1896" s="96" t="str">
        <f>IF(INDEX(技能效果!AF:AF,MATCH(技能效果等级!B1896,技能效果!B:B,0))="","",INDEX(技能效果!AF:AF,MATCH(技能效果等级!B1896,技能效果!B:B,0)))</f>
        <v>每损失x%生命，提高y%攻击</v>
      </c>
      <c r="W1896" s="95">
        <f t="shared" si="27"/>
        <v>180</v>
      </c>
      <c r="X1896" s="97"/>
      <c r="Y1896" s="97"/>
    </row>
    <row r="1897" spans="1:25" ht="16.5" x14ac:dyDescent="0.2">
      <c r="A1897" s="62">
        <v>1894</v>
      </c>
      <c r="B1897" s="95">
        <f>INDEX(技能效果!B:B,MATCH(技能效果等级!W1897,技能效果!AE:AE,0))</f>
        <v>130301311</v>
      </c>
      <c r="C1897" s="95" t="str">
        <f>INDEX(技能效果!C:C,MATCH(技能效果等级!B1897,技能效果!B:B,0))</f>
        <v>塞伯罗斯专属武器效果</v>
      </c>
      <c r="D1897" s="96" t="s">
        <v>873</v>
      </c>
      <c r="E1897" s="95">
        <v>10</v>
      </c>
      <c r="F1897" s="95">
        <f>INDEX(技能效果!H:H,MATCH(技能效果等级!B1897,技能效果!B:B,0))</f>
        <v>4007</v>
      </c>
      <c r="G1897" s="95">
        <f>IF(INDEX(技能效果!K:K,MATCH(B1897,技能效果!B:B,0))=0,INDEX(技能效果!I:I,MATCH(技能效果等级!B1897,技能效果!B:B,0)),INDEX(技能效果!I:I,MATCH(技能效果等级!B1897,技能效果!B:B,0))*VLOOKUP(E1897,技能数值计算!$C$19:$D$28,2,FALSE))</f>
        <v>0.01</v>
      </c>
      <c r="H1897" s="95">
        <f>INDEX(技能效果!J:J,MATCH(技能效果等级!B1897,技能效果!B:B,0))</f>
        <v>0</v>
      </c>
      <c r="I1897" s="97"/>
      <c r="J1897" s="97"/>
      <c r="K1897" s="97"/>
      <c r="L1897" s="97"/>
      <c r="M1897" s="97"/>
      <c r="N1897" s="96" t="str">
        <f>IF(INDEX(技能效果!L:L,MATCH(技能效果等级!B1897,技能效果!B:B,0))="","",INDEX(技能效果!L:L,MATCH(技能效果等级!B1897,技能效果!B:B,0)))</f>
        <v/>
      </c>
      <c r="O1897" s="95">
        <f>IF(INDEX(技能效果!N:N,MATCH(B1897,技能效果!B:B,0))=0,INDEX(技能效果!M:M,MATCH(技能效果等级!B1897,技能效果!B:B,0)),INDEX(技能效果!M:M,MATCH(技能效果等级!B1897,技能效果!B:B,0))*VLOOKUP(E1897,技能数值计算!$C$19:$D$28,2,FALSE))</f>
        <v>0</v>
      </c>
      <c r="P1897" s="97"/>
      <c r="Q1897" s="97"/>
      <c r="R1897" s="95" t="str">
        <f>IF(INDEX(技能效果!O:O,MATCH(技能效果等级!B1897,技能效果!B:B,0))="","",INDEX(技能效果!O:O,MATCH(技能效果等级!B1897,技能效果!B:B,0)))</f>
        <v/>
      </c>
      <c r="S1897" s="97"/>
      <c r="T1897" s="97"/>
      <c r="U1897" s="97"/>
      <c r="V1897" s="96" t="str">
        <f>IF(INDEX(技能效果!AF:AF,MATCH(技能效果等级!B1897,技能效果!B:B,0))="","",INDEX(技能效果!AF:AF,MATCH(技能效果等级!B1897,技能效果!B:B,0)))</f>
        <v>每损失x%生命，提高y%攻击</v>
      </c>
      <c r="W1897" s="95">
        <f t="shared" si="27"/>
        <v>180</v>
      </c>
      <c r="X1897" s="97"/>
      <c r="Y1897" s="97"/>
    </row>
    <row r="1898" spans="1:25" ht="16.5" x14ac:dyDescent="0.2">
      <c r="A1898" s="62">
        <v>1895</v>
      </c>
      <c r="B1898" s="95">
        <f>INDEX(技能效果!B:B,MATCH(技能效果等级!W1898,技能效果!AE:AE,0))</f>
        <v>130301321</v>
      </c>
      <c r="C1898" s="95" t="str">
        <f>INDEX(技能效果!C:C,MATCH(技能效果等级!B1898,技能效果!B:B,0))</f>
        <v>塞伯罗斯技能吸血</v>
      </c>
      <c r="D1898" s="96" t="s">
        <v>873</v>
      </c>
      <c r="E1898" s="95">
        <v>1</v>
      </c>
      <c r="F1898" s="95">
        <f>INDEX(技能效果!H:H,MATCH(技能效果等级!B1898,技能效果!B:B,0))</f>
        <v>4019</v>
      </c>
      <c r="G1898" s="95">
        <f>IF(INDEX(技能效果!K:K,MATCH(B1898,技能效果!B:B,0))=0,INDEX(技能效果!I:I,MATCH(技能效果等级!B1898,技能效果!B:B,0)),INDEX(技能效果!I:I,MATCH(技能效果等级!B1898,技能效果!B:B,0))*VLOOKUP(E1898,技能数值计算!$C$19:$D$28,2,FALSE))</f>
        <v>0.5</v>
      </c>
      <c r="H1898" s="95">
        <f>INDEX(技能效果!J:J,MATCH(技能效果等级!B1898,技能效果!B:B,0))</f>
        <v>0</v>
      </c>
      <c r="I1898" s="97"/>
      <c r="J1898" s="97"/>
      <c r="K1898" s="97"/>
      <c r="L1898" s="97"/>
      <c r="M1898" s="97"/>
      <c r="N1898" s="96" t="str">
        <f>IF(INDEX(技能效果!L:L,MATCH(技能效果等级!B1898,技能效果!B:B,0))="","",INDEX(技能效果!L:L,MATCH(技能效果等级!B1898,技能效果!B:B,0)))</f>
        <v/>
      </c>
      <c r="O1898" s="95">
        <f>IF(INDEX(技能效果!N:N,MATCH(B1898,技能效果!B:B,0))=0,INDEX(技能效果!M:M,MATCH(技能效果等级!B1898,技能效果!B:B,0)),INDEX(技能效果!M:M,MATCH(技能效果等级!B1898,技能效果!B:B,0))*VLOOKUP(E1898,技能数值计算!$C$19:$D$28,2,FALSE))</f>
        <v>0</v>
      </c>
      <c r="P1898" s="97"/>
      <c r="Q1898" s="97"/>
      <c r="R1898" s="95" t="str">
        <f>IF(INDEX(技能效果!O:O,MATCH(技能效果等级!B1898,技能效果!B:B,0))="","",INDEX(技能效果!O:O,MATCH(技能效果等级!B1898,技能效果!B:B,0)))</f>
        <v/>
      </c>
      <c r="S1898" s="97"/>
      <c r="T1898" s="97"/>
      <c r="U1898" s="97"/>
      <c r="V1898" s="96" t="str">
        <f>IF(INDEX(技能效果!AF:AF,MATCH(技能效果等级!B1898,技能效果!B:B,0))="","",INDEX(技能效果!AF:AF,MATCH(技能效果等级!B1898,技能效果!B:B,0)))</f>
        <v/>
      </c>
      <c r="W1898" s="95">
        <f t="shared" si="27"/>
        <v>181</v>
      </c>
      <c r="X1898" s="97"/>
      <c r="Y1898" s="97"/>
    </row>
    <row r="1899" spans="1:25" ht="16.5" x14ac:dyDescent="0.2">
      <c r="A1899" s="62">
        <v>1896</v>
      </c>
      <c r="B1899" s="95">
        <f>INDEX(技能效果!B:B,MATCH(技能效果等级!W1899,技能效果!AE:AE,0))</f>
        <v>130301321</v>
      </c>
      <c r="C1899" s="95" t="str">
        <f>INDEX(技能效果!C:C,MATCH(技能效果等级!B1899,技能效果!B:B,0))</f>
        <v>塞伯罗斯技能吸血</v>
      </c>
      <c r="D1899" s="96" t="s">
        <v>873</v>
      </c>
      <c r="E1899" s="95">
        <v>2</v>
      </c>
      <c r="F1899" s="95">
        <f>INDEX(技能效果!H:H,MATCH(技能效果等级!B1899,技能效果!B:B,0))</f>
        <v>4019</v>
      </c>
      <c r="G1899" s="95">
        <f>IF(INDEX(技能效果!K:K,MATCH(B1899,技能效果!B:B,0))=0,INDEX(技能效果!I:I,MATCH(技能效果等级!B1899,技能效果!B:B,0)),INDEX(技能效果!I:I,MATCH(技能效果等级!B1899,技能效果!B:B,0))*VLOOKUP(E1899,技能数值计算!$C$19:$D$28,2,FALSE))</f>
        <v>0.5</v>
      </c>
      <c r="H1899" s="95">
        <f>INDEX(技能效果!J:J,MATCH(技能效果等级!B1899,技能效果!B:B,0))</f>
        <v>0</v>
      </c>
      <c r="I1899" s="97"/>
      <c r="J1899" s="97"/>
      <c r="K1899" s="97"/>
      <c r="L1899" s="97"/>
      <c r="M1899" s="97"/>
      <c r="N1899" s="96" t="str">
        <f>IF(INDEX(技能效果!L:L,MATCH(技能效果等级!B1899,技能效果!B:B,0))="","",INDEX(技能效果!L:L,MATCH(技能效果等级!B1899,技能效果!B:B,0)))</f>
        <v/>
      </c>
      <c r="O1899" s="95">
        <f>IF(INDEX(技能效果!N:N,MATCH(B1899,技能效果!B:B,0))=0,INDEX(技能效果!M:M,MATCH(技能效果等级!B1899,技能效果!B:B,0)),INDEX(技能效果!M:M,MATCH(技能效果等级!B1899,技能效果!B:B,0))*VLOOKUP(E1899,技能数值计算!$C$19:$D$28,2,FALSE))</f>
        <v>0</v>
      </c>
      <c r="P1899" s="97"/>
      <c r="Q1899" s="97"/>
      <c r="R1899" s="95" t="str">
        <f>IF(INDEX(技能效果!O:O,MATCH(技能效果等级!B1899,技能效果!B:B,0))="","",INDEX(技能效果!O:O,MATCH(技能效果等级!B1899,技能效果!B:B,0)))</f>
        <v/>
      </c>
      <c r="S1899" s="97"/>
      <c r="T1899" s="97"/>
      <c r="U1899" s="97"/>
      <c r="V1899" s="96" t="str">
        <f>IF(INDEX(技能效果!AF:AF,MATCH(技能效果等级!B1899,技能效果!B:B,0))="","",INDEX(技能效果!AF:AF,MATCH(技能效果等级!B1899,技能效果!B:B,0)))</f>
        <v/>
      </c>
      <c r="W1899" s="95">
        <f t="shared" si="27"/>
        <v>181</v>
      </c>
      <c r="X1899" s="97"/>
      <c r="Y1899" s="97"/>
    </row>
    <row r="1900" spans="1:25" ht="16.5" x14ac:dyDescent="0.2">
      <c r="A1900" s="62">
        <v>1897</v>
      </c>
      <c r="B1900" s="95">
        <f>INDEX(技能效果!B:B,MATCH(技能效果等级!W1900,技能效果!AE:AE,0))</f>
        <v>130301321</v>
      </c>
      <c r="C1900" s="95" t="str">
        <f>INDEX(技能效果!C:C,MATCH(技能效果等级!B1900,技能效果!B:B,0))</f>
        <v>塞伯罗斯技能吸血</v>
      </c>
      <c r="D1900" s="96" t="s">
        <v>873</v>
      </c>
      <c r="E1900" s="95">
        <v>3</v>
      </c>
      <c r="F1900" s="95">
        <f>INDEX(技能效果!H:H,MATCH(技能效果等级!B1900,技能效果!B:B,0))</f>
        <v>4019</v>
      </c>
      <c r="G1900" s="95">
        <f>IF(INDEX(技能效果!K:K,MATCH(B1900,技能效果!B:B,0))=0,INDEX(技能效果!I:I,MATCH(技能效果等级!B1900,技能效果!B:B,0)),INDEX(技能效果!I:I,MATCH(技能效果等级!B1900,技能效果!B:B,0))*VLOOKUP(E1900,技能数值计算!$C$19:$D$28,2,FALSE))</f>
        <v>0.5</v>
      </c>
      <c r="H1900" s="95">
        <f>INDEX(技能效果!J:J,MATCH(技能效果等级!B1900,技能效果!B:B,0))</f>
        <v>0</v>
      </c>
      <c r="I1900" s="97"/>
      <c r="J1900" s="97"/>
      <c r="K1900" s="97"/>
      <c r="L1900" s="97"/>
      <c r="M1900" s="97"/>
      <c r="N1900" s="96" t="str">
        <f>IF(INDEX(技能效果!L:L,MATCH(技能效果等级!B1900,技能效果!B:B,0))="","",INDEX(技能效果!L:L,MATCH(技能效果等级!B1900,技能效果!B:B,0)))</f>
        <v/>
      </c>
      <c r="O1900" s="95">
        <f>IF(INDEX(技能效果!N:N,MATCH(B1900,技能效果!B:B,0))=0,INDEX(技能效果!M:M,MATCH(技能效果等级!B1900,技能效果!B:B,0)),INDEX(技能效果!M:M,MATCH(技能效果等级!B1900,技能效果!B:B,0))*VLOOKUP(E1900,技能数值计算!$C$19:$D$28,2,FALSE))</f>
        <v>0</v>
      </c>
      <c r="P1900" s="97"/>
      <c r="Q1900" s="97"/>
      <c r="R1900" s="95" t="str">
        <f>IF(INDEX(技能效果!O:O,MATCH(技能效果等级!B1900,技能效果!B:B,0))="","",INDEX(技能效果!O:O,MATCH(技能效果等级!B1900,技能效果!B:B,0)))</f>
        <v/>
      </c>
      <c r="S1900" s="97"/>
      <c r="T1900" s="97"/>
      <c r="U1900" s="97"/>
      <c r="V1900" s="96" t="str">
        <f>IF(INDEX(技能效果!AF:AF,MATCH(技能效果等级!B1900,技能效果!B:B,0))="","",INDEX(技能效果!AF:AF,MATCH(技能效果等级!B1900,技能效果!B:B,0)))</f>
        <v/>
      </c>
      <c r="W1900" s="95">
        <f t="shared" si="27"/>
        <v>181</v>
      </c>
      <c r="X1900" s="97"/>
      <c r="Y1900" s="97"/>
    </row>
    <row r="1901" spans="1:25" ht="16.5" x14ac:dyDescent="0.2">
      <c r="A1901" s="62">
        <v>1898</v>
      </c>
      <c r="B1901" s="95">
        <f>INDEX(技能效果!B:B,MATCH(技能效果等级!W1901,技能效果!AE:AE,0))</f>
        <v>130301321</v>
      </c>
      <c r="C1901" s="95" t="str">
        <f>INDEX(技能效果!C:C,MATCH(技能效果等级!B1901,技能效果!B:B,0))</f>
        <v>塞伯罗斯技能吸血</v>
      </c>
      <c r="D1901" s="96" t="s">
        <v>873</v>
      </c>
      <c r="E1901" s="95">
        <v>4</v>
      </c>
      <c r="F1901" s="95">
        <f>INDEX(技能效果!H:H,MATCH(技能效果等级!B1901,技能效果!B:B,0))</f>
        <v>4019</v>
      </c>
      <c r="G1901" s="95">
        <f>IF(INDEX(技能效果!K:K,MATCH(B1901,技能效果!B:B,0))=0,INDEX(技能效果!I:I,MATCH(技能效果等级!B1901,技能效果!B:B,0)),INDEX(技能效果!I:I,MATCH(技能效果等级!B1901,技能效果!B:B,0))*VLOOKUP(E1901,技能数值计算!$C$19:$D$28,2,FALSE))</f>
        <v>0.5</v>
      </c>
      <c r="H1901" s="95">
        <f>INDEX(技能效果!J:J,MATCH(技能效果等级!B1901,技能效果!B:B,0))</f>
        <v>0</v>
      </c>
      <c r="I1901" s="97"/>
      <c r="J1901" s="97"/>
      <c r="K1901" s="97"/>
      <c r="L1901" s="97"/>
      <c r="M1901" s="97"/>
      <c r="N1901" s="96" t="str">
        <f>IF(INDEX(技能效果!L:L,MATCH(技能效果等级!B1901,技能效果!B:B,0))="","",INDEX(技能效果!L:L,MATCH(技能效果等级!B1901,技能效果!B:B,0)))</f>
        <v/>
      </c>
      <c r="O1901" s="95">
        <f>IF(INDEX(技能效果!N:N,MATCH(B1901,技能效果!B:B,0))=0,INDEX(技能效果!M:M,MATCH(技能效果等级!B1901,技能效果!B:B,0)),INDEX(技能效果!M:M,MATCH(技能效果等级!B1901,技能效果!B:B,0))*VLOOKUP(E1901,技能数值计算!$C$19:$D$28,2,FALSE))</f>
        <v>0</v>
      </c>
      <c r="P1901" s="97"/>
      <c r="Q1901" s="97"/>
      <c r="R1901" s="95" t="str">
        <f>IF(INDEX(技能效果!O:O,MATCH(技能效果等级!B1901,技能效果!B:B,0))="","",INDEX(技能效果!O:O,MATCH(技能效果等级!B1901,技能效果!B:B,0)))</f>
        <v/>
      </c>
      <c r="S1901" s="97"/>
      <c r="T1901" s="97"/>
      <c r="U1901" s="97"/>
      <c r="V1901" s="96" t="str">
        <f>IF(INDEX(技能效果!AF:AF,MATCH(技能效果等级!B1901,技能效果!B:B,0))="","",INDEX(技能效果!AF:AF,MATCH(技能效果等级!B1901,技能效果!B:B,0)))</f>
        <v/>
      </c>
      <c r="W1901" s="95">
        <f t="shared" ref="W1901:W1964" si="28">W1891+1</f>
        <v>181</v>
      </c>
      <c r="X1901" s="97"/>
      <c r="Y1901" s="97"/>
    </row>
    <row r="1902" spans="1:25" ht="16.5" x14ac:dyDescent="0.2">
      <c r="A1902" s="62">
        <v>1899</v>
      </c>
      <c r="B1902" s="95">
        <f>INDEX(技能效果!B:B,MATCH(技能效果等级!W1902,技能效果!AE:AE,0))</f>
        <v>130301321</v>
      </c>
      <c r="C1902" s="95" t="str">
        <f>INDEX(技能效果!C:C,MATCH(技能效果等级!B1902,技能效果!B:B,0))</f>
        <v>塞伯罗斯技能吸血</v>
      </c>
      <c r="D1902" s="96" t="s">
        <v>873</v>
      </c>
      <c r="E1902" s="95">
        <v>5</v>
      </c>
      <c r="F1902" s="95">
        <f>INDEX(技能效果!H:H,MATCH(技能效果等级!B1902,技能效果!B:B,0))</f>
        <v>4019</v>
      </c>
      <c r="G1902" s="95">
        <f>IF(INDEX(技能效果!K:K,MATCH(B1902,技能效果!B:B,0))=0,INDEX(技能效果!I:I,MATCH(技能效果等级!B1902,技能效果!B:B,0)),INDEX(技能效果!I:I,MATCH(技能效果等级!B1902,技能效果!B:B,0))*VLOOKUP(E1902,技能数值计算!$C$19:$D$28,2,FALSE))</f>
        <v>0.5</v>
      </c>
      <c r="H1902" s="95">
        <f>INDEX(技能效果!J:J,MATCH(技能效果等级!B1902,技能效果!B:B,0))</f>
        <v>0</v>
      </c>
      <c r="I1902" s="97"/>
      <c r="J1902" s="97"/>
      <c r="K1902" s="97"/>
      <c r="L1902" s="97"/>
      <c r="M1902" s="97"/>
      <c r="N1902" s="96" t="str">
        <f>IF(INDEX(技能效果!L:L,MATCH(技能效果等级!B1902,技能效果!B:B,0))="","",INDEX(技能效果!L:L,MATCH(技能效果等级!B1902,技能效果!B:B,0)))</f>
        <v/>
      </c>
      <c r="O1902" s="95">
        <f>IF(INDEX(技能效果!N:N,MATCH(B1902,技能效果!B:B,0))=0,INDEX(技能效果!M:M,MATCH(技能效果等级!B1902,技能效果!B:B,0)),INDEX(技能效果!M:M,MATCH(技能效果等级!B1902,技能效果!B:B,0))*VLOOKUP(E1902,技能数值计算!$C$19:$D$28,2,FALSE))</f>
        <v>0</v>
      </c>
      <c r="P1902" s="97"/>
      <c r="Q1902" s="97"/>
      <c r="R1902" s="95" t="str">
        <f>IF(INDEX(技能效果!O:O,MATCH(技能效果等级!B1902,技能效果!B:B,0))="","",INDEX(技能效果!O:O,MATCH(技能效果等级!B1902,技能效果!B:B,0)))</f>
        <v/>
      </c>
      <c r="S1902" s="97"/>
      <c r="T1902" s="97"/>
      <c r="U1902" s="97"/>
      <c r="V1902" s="96" t="str">
        <f>IF(INDEX(技能效果!AF:AF,MATCH(技能效果等级!B1902,技能效果!B:B,0))="","",INDEX(技能效果!AF:AF,MATCH(技能效果等级!B1902,技能效果!B:B,0)))</f>
        <v/>
      </c>
      <c r="W1902" s="95">
        <f t="shared" si="28"/>
        <v>181</v>
      </c>
      <c r="X1902" s="97"/>
      <c r="Y1902" s="97"/>
    </row>
    <row r="1903" spans="1:25" ht="16.5" x14ac:dyDescent="0.2">
      <c r="A1903" s="62">
        <v>1900</v>
      </c>
      <c r="B1903" s="95">
        <f>INDEX(技能效果!B:B,MATCH(技能效果等级!W1903,技能效果!AE:AE,0))</f>
        <v>130301321</v>
      </c>
      <c r="C1903" s="95" t="str">
        <f>INDEX(技能效果!C:C,MATCH(技能效果等级!B1903,技能效果!B:B,0))</f>
        <v>塞伯罗斯技能吸血</v>
      </c>
      <c r="D1903" s="96" t="s">
        <v>873</v>
      </c>
      <c r="E1903" s="95">
        <v>6</v>
      </c>
      <c r="F1903" s="95">
        <f>INDEX(技能效果!H:H,MATCH(技能效果等级!B1903,技能效果!B:B,0))</f>
        <v>4019</v>
      </c>
      <c r="G1903" s="95">
        <f>IF(INDEX(技能效果!K:K,MATCH(B1903,技能效果!B:B,0))=0,INDEX(技能效果!I:I,MATCH(技能效果等级!B1903,技能效果!B:B,0)),INDEX(技能效果!I:I,MATCH(技能效果等级!B1903,技能效果!B:B,0))*VLOOKUP(E1903,技能数值计算!$C$19:$D$28,2,FALSE))</f>
        <v>0.5</v>
      </c>
      <c r="H1903" s="95">
        <f>INDEX(技能效果!J:J,MATCH(技能效果等级!B1903,技能效果!B:B,0))</f>
        <v>0</v>
      </c>
      <c r="I1903" s="97"/>
      <c r="J1903" s="97"/>
      <c r="K1903" s="97"/>
      <c r="L1903" s="97"/>
      <c r="M1903" s="97"/>
      <c r="N1903" s="96" t="str">
        <f>IF(INDEX(技能效果!L:L,MATCH(技能效果等级!B1903,技能效果!B:B,0))="","",INDEX(技能效果!L:L,MATCH(技能效果等级!B1903,技能效果!B:B,0)))</f>
        <v/>
      </c>
      <c r="O1903" s="95">
        <f>IF(INDEX(技能效果!N:N,MATCH(B1903,技能效果!B:B,0))=0,INDEX(技能效果!M:M,MATCH(技能效果等级!B1903,技能效果!B:B,0)),INDEX(技能效果!M:M,MATCH(技能效果等级!B1903,技能效果!B:B,0))*VLOOKUP(E1903,技能数值计算!$C$19:$D$28,2,FALSE))</f>
        <v>0</v>
      </c>
      <c r="P1903" s="97"/>
      <c r="Q1903" s="97"/>
      <c r="R1903" s="95" t="str">
        <f>IF(INDEX(技能效果!O:O,MATCH(技能效果等级!B1903,技能效果!B:B,0))="","",INDEX(技能效果!O:O,MATCH(技能效果等级!B1903,技能效果!B:B,0)))</f>
        <v/>
      </c>
      <c r="S1903" s="97"/>
      <c r="T1903" s="97"/>
      <c r="U1903" s="97"/>
      <c r="V1903" s="96" t="str">
        <f>IF(INDEX(技能效果!AF:AF,MATCH(技能效果等级!B1903,技能效果!B:B,0))="","",INDEX(技能效果!AF:AF,MATCH(技能效果等级!B1903,技能效果!B:B,0)))</f>
        <v/>
      </c>
      <c r="W1903" s="95">
        <f t="shared" si="28"/>
        <v>181</v>
      </c>
      <c r="X1903" s="97"/>
      <c r="Y1903" s="97"/>
    </row>
    <row r="1904" spans="1:25" ht="16.5" x14ac:dyDescent="0.2">
      <c r="A1904" s="62">
        <v>1901</v>
      </c>
      <c r="B1904" s="95">
        <f>INDEX(技能效果!B:B,MATCH(技能效果等级!W1904,技能效果!AE:AE,0))</f>
        <v>130301321</v>
      </c>
      <c r="C1904" s="95" t="str">
        <f>INDEX(技能效果!C:C,MATCH(技能效果等级!B1904,技能效果!B:B,0))</f>
        <v>塞伯罗斯技能吸血</v>
      </c>
      <c r="D1904" s="96" t="s">
        <v>873</v>
      </c>
      <c r="E1904" s="95">
        <v>7</v>
      </c>
      <c r="F1904" s="95">
        <f>INDEX(技能效果!H:H,MATCH(技能效果等级!B1904,技能效果!B:B,0))</f>
        <v>4019</v>
      </c>
      <c r="G1904" s="95">
        <f>IF(INDEX(技能效果!K:K,MATCH(B1904,技能效果!B:B,0))=0,INDEX(技能效果!I:I,MATCH(技能效果等级!B1904,技能效果!B:B,0)),INDEX(技能效果!I:I,MATCH(技能效果等级!B1904,技能效果!B:B,0))*VLOOKUP(E1904,技能数值计算!$C$19:$D$28,2,FALSE))</f>
        <v>0.5</v>
      </c>
      <c r="H1904" s="95">
        <f>INDEX(技能效果!J:J,MATCH(技能效果等级!B1904,技能效果!B:B,0))</f>
        <v>0</v>
      </c>
      <c r="I1904" s="97"/>
      <c r="J1904" s="97"/>
      <c r="K1904" s="97"/>
      <c r="L1904" s="97"/>
      <c r="M1904" s="97"/>
      <c r="N1904" s="96" t="str">
        <f>IF(INDEX(技能效果!L:L,MATCH(技能效果等级!B1904,技能效果!B:B,0))="","",INDEX(技能效果!L:L,MATCH(技能效果等级!B1904,技能效果!B:B,0)))</f>
        <v/>
      </c>
      <c r="O1904" s="95">
        <f>IF(INDEX(技能效果!N:N,MATCH(B1904,技能效果!B:B,0))=0,INDEX(技能效果!M:M,MATCH(技能效果等级!B1904,技能效果!B:B,0)),INDEX(技能效果!M:M,MATCH(技能效果等级!B1904,技能效果!B:B,0))*VLOOKUP(E1904,技能数值计算!$C$19:$D$28,2,FALSE))</f>
        <v>0</v>
      </c>
      <c r="P1904" s="97"/>
      <c r="Q1904" s="97"/>
      <c r="R1904" s="95" t="str">
        <f>IF(INDEX(技能效果!O:O,MATCH(技能效果等级!B1904,技能效果!B:B,0))="","",INDEX(技能效果!O:O,MATCH(技能效果等级!B1904,技能效果!B:B,0)))</f>
        <v/>
      </c>
      <c r="S1904" s="97"/>
      <c r="T1904" s="97"/>
      <c r="U1904" s="97"/>
      <c r="V1904" s="96" t="str">
        <f>IF(INDEX(技能效果!AF:AF,MATCH(技能效果等级!B1904,技能效果!B:B,0))="","",INDEX(技能效果!AF:AF,MATCH(技能效果等级!B1904,技能效果!B:B,0)))</f>
        <v/>
      </c>
      <c r="W1904" s="95">
        <f t="shared" si="28"/>
        <v>181</v>
      </c>
      <c r="X1904" s="97"/>
      <c r="Y1904" s="97"/>
    </row>
    <row r="1905" spans="1:25" ht="16.5" x14ac:dyDescent="0.2">
      <c r="A1905" s="62">
        <v>1902</v>
      </c>
      <c r="B1905" s="95">
        <f>INDEX(技能效果!B:B,MATCH(技能效果等级!W1905,技能效果!AE:AE,0))</f>
        <v>130301321</v>
      </c>
      <c r="C1905" s="95" t="str">
        <f>INDEX(技能效果!C:C,MATCH(技能效果等级!B1905,技能效果!B:B,0))</f>
        <v>塞伯罗斯技能吸血</v>
      </c>
      <c r="D1905" s="96" t="s">
        <v>873</v>
      </c>
      <c r="E1905" s="95">
        <v>8</v>
      </c>
      <c r="F1905" s="95">
        <f>INDEX(技能效果!H:H,MATCH(技能效果等级!B1905,技能效果!B:B,0))</f>
        <v>4019</v>
      </c>
      <c r="G1905" s="95">
        <f>IF(INDEX(技能效果!K:K,MATCH(B1905,技能效果!B:B,0))=0,INDEX(技能效果!I:I,MATCH(技能效果等级!B1905,技能效果!B:B,0)),INDEX(技能效果!I:I,MATCH(技能效果等级!B1905,技能效果!B:B,0))*VLOOKUP(E1905,技能数值计算!$C$19:$D$28,2,FALSE))</f>
        <v>0.5</v>
      </c>
      <c r="H1905" s="95">
        <f>INDEX(技能效果!J:J,MATCH(技能效果等级!B1905,技能效果!B:B,0))</f>
        <v>0</v>
      </c>
      <c r="I1905" s="97"/>
      <c r="J1905" s="97"/>
      <c r="K1905" s="97"/>
      <c r="L1905" s="97"/>
      <c r="M1905" s="97"/>
      <c r="N1905" s="96" t="str">
        <f>IF(INDEX(技能效果!L:L,MATCH(技能效果等级!B1905,技能效果!B:B,0))="","",INDEX(技能效果!L:L,MATCH(技能效果等级!B1905,技能效果!B:B,0)))</f>
        <v/>
      </c>
      <c r="O1905" s="95">
        <f>IF(INDEX(技能效果!N:N,MATCH(B1905,技能效果!B:B,0))=0,INDEX(技能效果!M:M,MATCH(技能效果等级!B1905,技能效果!B:B,0)),INDEX(技能效果!M:M,MATCH(技能效果等级!B1905,技能效果!B:B,0))*VLOOKUP(E1905,技能数值计算!$C$19:$D$28,2,FALSE))</f>
        <v>0</v>
      </c>
      <c r="P1905" s="97"/>
      <c r="Q1905" s="97"/>
      <c r="R1905" s="95" t="str">
        <f>IF(INDEX(技能效果!O:O,MATCH(技能效果等级!B1905,技能效果!B:B,0))="","",INDEX(技能效果!O:O,MATCH(技能效果等级!B1905,技能效果!B:B,0)))</f>
        <v/>
      </c>
      <c r="S1905" s="97"/>
      <c r="T1905" s="97"/>
      <c r="U1905" s="97"/>
      <c r="V1905" s="96" t="str">
        <f>IF(INDEX(技能效果!AF:AF,MATCH(技能效果等级!B1905,技能效果!B:B,0))="","",INDEX(技能效果!AF:AF,MATCH(技能效果等级!B1905,技能效果!B:B,0)))</f>
        <v/>
      </c>
      <c r="W1905" s="95">
        <f t="shared" si="28"/>
        <v>181</v>
      </c>
      <c r="X1905" s="97"/>
      <c r="Y1905" s="97"/>
    </row>
    <row r="1906" spans="1:25" ht="16.5" x14ac:dyDescent="0.2">
      <c r="A1906" s="62">
        <v>1903</v>
      </c>
      <c r="B1906" s="95">
        <f>INDEX(技能效果!B:B,MATCH(技能效果等级!W1906,技能效果!AE:AE,0))</f>
        <v>130301321</v>
      </c>
      <c r="C1906" s="95" t="str">
        <f>INDEX(技能效果!C:C,MATCH(技能效果等级!B1906,技能效果!B:B,0))</f>
        <v>塞伯罗斯技能吸血</v>
      </c>
      <c r="D1906" s="96" t="s">
        <v>873</v>
      </c>
      <c r="E1906" s="95">
        <v>9</v>
      </c>
      <c r="F1906" s="95">
        <f>INDEX(技能效果!H:H,MATCH(技能效果等级!B1906,技能效果!B:B,0))</f>
        <v>4019</v>
      </c>
      <c r="G1906" s="95">
        <f>IF(INDEX(技能效果!K:K,MATCH(B1906,技能效果!B:B,0))=0,INDEX(技能效果!I:I,MATCH(技能效果等级!B1906,技能效果!B:B,0)),INDEX(技能效果!I:I,MATCH(技能效果等级!B1906,技能效果!B:B,0))*VLOOKUP(E1906,技能数值计算!$C$19:$D$28,2,FALSE))</f>
        <v>0.5</v>
      </c>
      <c r="H1906" s="95">
        <f>INDEX(技能效果!J:J,MATCH(技能效果等级!B1906,技能效果!B:B,0))</f>
        <v>0</v>
      </c>
      <c r="I1906" s="97"/>
      <c r="J1906" s="97"/>
      <c r="K1906" s="97"/>
      <c r="L1906" s="97"/>
      <c r="M1906" s="97"/>
      <c r="N1906" s="96" t="str">
        <f>IF(INDEX(技能效果!L:L,MATCH(技能效果等级!B1906,技能效果!B:B,0))="","",INDEX(技能效果!L:L,MATCH(技能效果等级!B1906,技能效果!B:B,0)))</f>
        <v/>
      </c>
      <c r="O1906" s="95">
        <f>IF(INDEX(技能效果!N:N,MATCH(B1906,技能效果!B:B,0))=0,INDEX(技能效果!M:M,MATCH(技能效果等级!B1906,技能效果!B:B,0)),INDEX(技能效果!M:M,MATCH(技能效果等级!B1906,技能效果!B:B,0))*VLOOKUP(E1906,技能数值计算!$C$19:$D$28,2,FALSE))</f>
        <v>0</v>
      </c>
      <c r="P1906" s="97"/>
      <c r="Q1906" s="97"/>
      <c r="R1906" s="95" t="str">
        <f>IF(INDEX(技能效果!O:O,MATCH(技能效果等级!B1906,技能效果!B:B,0))="","",INDEX(技能效果!O:O,MATCH(技能效果等级!B1906,技能效果!B:B,0)))</f>
        <v/>
      </c>
      <c r="S1906" s="97"/>
      <c r="T1906" s="97"/>
      <c r="U1906" s="97"/>
      <c r="V1906" s="96" t="str">
        <f>IF(INDEX(技能效果!AF:AF,MATCH(技能效果等级!B1906,技能效果!B:B,0))="","",INDEX(技能效果!AF:AF,MATCH(技能效果等级!B1906,技能效果!B:B,0)))</f>
        <v/>
      </c>
      <c r="W1906" s="95">
        <f t="shared" si="28"/>
        <v>181</v>
      </c>
      <c r="X1906" s="97"/>
      <c r="Y1906" s="97"/>
    </row>
    <row r="1907" spans="1:25" ht="16.5" x14ac:dyDescent="0.2">
      <c r="A1907" s="62">
        <v>1904</v>
      </c>
      <c r="B1907" s="95">
        <f>INDEX(技能效果!B:B,MATCH(技能效果等级!W1907,技能效果!AE:AE,0))</f>
        <v>130301321</v>
      </c>
      <c r="C1907" s="95" t="str">
        <f>INDEX(技能效果!C:C,MATCH(技能效果等级!B1907,技能效果!B:B,0))</f>
        <v>塞伯罗斯技能吸血</v>
      </c>
      <c r="D1907" s="96" t="s">
        <v>873</v>
      </c>
      <c r="E1907" s="95">
        <v>10</v>
      </c>
      <c r="F1907" s="95">
        <f>INDEX(技能效果!H:H,MATCH(技能效果等级!B1907,技能效果!B:B,0))</f>
        <v>4019</v>
      </c>
      <c r="G1907" s="95">
        <f>IF(INDEX(技能效果!K:K,MATCH(B1907,技能效果!B:B,0))=0,INDEX(技能效果!I:I,MATCH(技能效果等级!B1907,技能效果!B:B,0)),INDEX(技能效果!I:I,MATCH(技能效果等级!B1907,技能效果!B:B,0))*VLOOKUP(E1907,技能数值计算!$C$19:$D$28,2,FALSE))</f>
        <v>0.5</v>
      </c>
      <c r="H1907" s="95">
        <f>INDEX(技能效果!J:J,MATCH(技能效果等级!B1907,技能效果!B:B,0))</f>
        <v>0</v>
      </c>
      <c r="I1907" s="97"/>
      <c r="J1907" s="97"/>
      <c r="K1907" s="97"/>
      <c r="L1907" s="97"/>
      <c r="M1907" s="97"/>
      <c r="N1907" s="96" t="str">
        <f>IF(INDEX(技能效果!L:L,MATCH(技能效果等级!B1907,技能效果!B:B,0))="","",INDEX(技能效果!L:L,MATCH(技能效果等级!B1907,技能效果!B:B,0)))</f>
        <v/>
      </c>
      <c r="O1907" s="95">
        <f>IF(INDEX(技能效果!N:N,MATCH(B1907,技能效果!B:B,0))=0,INDEX(技能效果!M:M,MATCH(技能效果等级!B1907,技能效果!B:B,0)),INDEX(技能效果!M:M,MATCH(技能效果等级!B1907,技能效果!B:B,0))*VLOOKUP(E1907,技能数值计算!$C$19:$D$28,2,FALSE))</f>
        <v>0</v>
      </c>
      <c r="P1907" s="97"/>
      <c r="Q1907" s="97"/>
      <c r="R1907" s="95" t="str">
        <f>IF(INDEX(技能效果!O:O,MATCH(技能效果等级!B1907,技能效果!B:B,0))="","",INDEX(技能效果!O:O,MATCH(技能效果等级!B1907,技能效果!B:B,0)))</f>
        <v/>
      </c>
      <c r="S1907" s="97"/>
      <c r="T1907" s="97"/>
      <c r="U1907" s="97"/>
      <c r="V1907" s="96" t="str">
        <f>IF(INDEX(技能效果!AF:AF,MATCH(技能效果等级!B1907,技能效果!B:B,0))="","",INDEX(技能效果!AF:AF,MATCH(技能效果等级!B1907,技能效果!B:B,0)))</f>
        <v/>
      </c>
      <c r="W1907" s="95">
        <f t="shared" si="28"/>
        <v>181</v>
      </c>
      <c r="X1907" s="97"/>
      <c r="Y1907" s="97"/>
    </row>
    <row r="1908" spans="1:25" ht="16.5" x14ac:dyDescent="0.2">
      <c r="A1908" s="62">
        <v>1905</v>
      </c>
      <c r="B1908" s="95">
        <f>INDEX(技能效果!B:B,MATCH(技能效果等级!W1908,技能效果!AE:AE,0))</f>
        <v>130301401</v>
      </c>
      <c r="C1908" s="95" t="str">
        <f>INDEX(技能效果!C:C,MATCH(技能效果等级!B1908,技能效果!B:B,0))</f>
        <v>石灵明技能伤害</v>
      </c>
      <c r="D1908" s="96" t="s">
        <v>873</v>
      </c>
      <c r="E1908" s="95">
        <v>1</v>
      </c>
      <c r="F1908" s="95">
        <f>INDEX(技能效果!H:H,MATCH(技能效果等级!B1908,技能效果!B:B,0))</f>
        <v>1001</v>
      </c>
      <c r="G1908" s="95">
        <f>IF(INDEX(技能效果!K:K,MATCH(B1908,技能效果!B:B,0))=0,INDEX(技能效果!I:I,MATCH(技能效果等级!B1908,技能效果!B:B,0)),INDEX(技能效果!I:I,MATCH(技能效果等级!B1908,技能效果!B:B,0))*VLOOKUP(E1908,技能数值计算!$C$19:$D$28,2,FALSE))</f>
        <v>2.5</v>
      </c>
      <c r="H1908" s="95">
        <f>INDEX(技能效果!J:J,MATCH(技能效果等级!B1908,技能效果!B:B,0))</f>
        <v>0</v>
      </c>
      <c r="I1908" s="97"/>
      <c r="J1908" s="97"/>
      <c r="K1908" s="97"/>
      <c r="L1908" s="97"/>
      <c r="M1908" s="97"/>
      <c r="N1908" s="96" t="str">
        <f>IF(INDEX(技能效果!L:L,MATCH(技能效果等级!B1908,技能效果!B:B,0))="","",INDEX(技能效果!L:L,MATCH(技能效果等级!B1908,技能效果!B:B,0)))</f>
        <v/>
      </c>
      <c r="O1908" s="95">
        <f>IF(INDEX(技能效果!N:N,MATCH(B1908,技能效果!B:B,0))=0,INDEX(技能效果!M:M,MATCH(技能效果等级!B1908,技能效果!B:B,0)),INDEX(技能效果!M:M,MATCH(技能效果等级!B1908,技能效果!B:B,0))*VLOOKUP(E1908,技能数值计算!$C$19:$D$28,2,FALSE))</f>
        <v>0</v>
      </c>
      <c r="P1908" s="97"/>
      <c r="Q1908" s="97"/>
      <c r="R1908" s="95" t="str">
        <f>IF(INDEX(技能效果!O:O,MATCH(技能效果等级!B1908,技能效果!B:B,0))="","",INDEX(技能效果!O:O,MATCH(技能效果等级!B1908,技能效果!B:B,0)))</f>
        <v/>
      </c>
      <c r="S1908" s="97"/>
      <c r="T1908" s="97"/>
      <c r="U1908" s="97"/>
      <c r="V1908" s="96" t="str">
        <f>IF(INDEX(技能效果!AF:AF,MATCH(技能效果等级!B1908,技能效果!B:B,0))="","",INDEX(技能效果!AF:AF,MATCH(技能效果等级!B1908,技能效果!B:B,0)))</f>
        <v/>
      </c>
      <c r="W1908" s="95">
        <f t="shared" si="28"/>
        <v>182</v>
      </c>
      <c r="X1908" s="97"/>
      <c r="Y1908" s="97"/>
    </row>
    <row r="1909" spans="1:25" ht="16.5" x14ac:dyDescent="0.2">
      <c r="A1909" s="62">
        <v>1906</v>
      </c>
      <c r="B1909" s="95">
        <f>INDEX(技能效果!B:B,MATCH(技能效果等级!W1909,技能效果!AE:AE,0))</f>
        <v>130301401</v>
      </c>
      <c r="C1909" s="95" t="str">
        <f>INDEX(技能效果!C:C,MATCH(技能效果等级!B1909,技能效果!B:B,0))</f>
        <v>石灵明技能伤害</v>
      </c>
      <c r="D1909" s="96" t="s">
        <v>873</v>
      </c>
      <c r="E1909" s="95">
        <v>2</v>
      </c>
      <c r="F1909" s="95">
        <f>INDEX(技能效果!H:H,MATCH(技能效果等级!B1909,技能效果!B:B,0))</f>
        <v>1001</v>
      </c>
      <c r="G1909" s="95">
        <f>IF(INDEX(技能效果!K:K,MATCH(B1909,技能效果!B:B,0))=0,INDEX(技能效果!I:I,MATCH(技能效果等级!B1909,技能效果!B:B,0)),INDEX(技能效果!I:I,MATCH(技能效果等级!B1909,技能效果!B:B,0))*VLOOKUP(E1909,技能数值计算!$C$19:$D$28,2,FALSE))</f>
        <v>2.7</v>
      </c>
      <c r="H1909" s="95">
        <f>INDEX(技能效果!J:J,MATCH(技能效果等级!B1909,技能效果!B:B,0))</f>
        <v>0</v>
      </c>
      <c r="I1909" s="97"/>
      <c r="J1909" s="97"/>
      <c r="K1909" s="97"/>
      <c r="L1909" s="97"/>
      <c r="M1909" s="97"/>
      <c r="N1909" s="96" t="str">
        <f>IF(INDEX(技能效果!L:L,MATCH(技能效果等级!B1909,技能效果!B:B,0))="","",INDEX(技能效果!L:L,MATCH(技能效果等级!B1909,技能效果!B:B,0)))</f>
        <v/>
      </c>
      <c r="O1909" s="95">
        <f>IF(INDEX(技能效果!N:N,MATCH(B1909,技能效果!B:B,0))=0,INDEX(技能效果!M:M,MATCH(技能效果等级!B1909,技能效果!B:B,0)),INDEX(技能效果!M:M,MATCH(技能效果等级!B1909,技能效果!B:B,0))*VLOOKUP(E1909,技能数值计算!$C$19:$D$28,2,FALSE))</f>
        <v>0</v>
      </c>
      <c r="P1909" s="97"/>
      <c r="Q1909" s="97"/>
      <c r="R1909" s="95" t="str">
        <f>IF(INDEX(技能效果!O:O,MATCH(技能效果等级!B1909,技能效果!B:B,0))="","",INDEX(技能效果!O:O,MATCH(技能效果等级!B1909,技能效果!B:B,0)))</f>
        <v/>
      </c>
      <c r="S1909" s="97"/>
      <c r="T1909" s="97"/>
      <c r="U1909" s="97"/>
      <c r="V1909" s="96" t="str">
        <f>IF(INDEX(技能效果!AF:AF,MATCH(技能效果等级!B1909,技能效果!B:B,0))="","",INDEX(技能效果!AF:AF,MATCH(技能效果等级!B1909,技能效果!B:B,0)))</f>
        <v/>
      </c>
      <c r="W1909" s="95">
        <f t="shared" si="28"/>
        <v>182</v>
      </c>
      <c r="X1909" s="97"/>
      <c r="Y1909" s="97"/>
    </row>
    <row r="1910" spans="1:25" ht="16.5" x14ac:dyDescent="0.2">
      <c r="A1910" s="62">
        <v>1907</v>
      </c>
      <c r="B1910" s="95">
        <f>INDEX(技能效果!B:B,MATCH(技能效果等级!W1910,技能效果!AE:AE,0))</f>
        <v>130301401</v>
      </c>
      <c r="C1910" s="95" t="str">
        <f>INDEX(技能效果!C:C,MATCH(技能效果等级!B1910,技能效果!B:B,0))</f>
        <v>石灵明技能伤害</v>
      </c>
      <c r="D1910" s="96" t="s">
        <v>873</v>
      </c>
      <c r="E1910" s="95">
        <v>3</v>
      </c>
      <c r="F1910" s="95">
        <f>INDEX(技能效果!H:H,MATCH(技能效果等级!B1910,技能效果!B:B,0))</f>
        <v>1001</v>
      </c>
      <c r="G1910" s="95">
        <f>IF(INDEX(技能效果!K:K,MATCH(B1910,技能效果!B:B,0))=0,INDEX(技能效果!I:I,MATCH(技能效果等级!B1910,技能效果!B:B,0)),INDEX(技能效果!I:I,MATCH(技能效果等级!B1910,技能效果!B:B,0))*VLOOKUP(E1910,技能数值计算!$C$19:$D$28,2,FALSE))</f>
        <v>2.9</v>
      </c>
      <c r="H1910" s="95">
        <f>INDEX(技能效果!J:J,MATCH(技能效果等级!B1910,技能效果!B:B,0))</f>
        <v>0</v>
      </c>
      <c r="I1910" s="97"/>
      <c r="J1910" s="97"/>
      <c r="K1910" s="97"/>
      <c r="L1910" s="97"/>
      <c r="M1910" s="97"/>
      <c r="N1910" s="96" t="str">
        <f>IF(INDEX(技能效果!L:L,MATCH(技能效果等级!B1910,技能效果!B:B,0))="","",INDEX(技能效果!L:L,MATCH(技能效果等级!B1910,技能效果!B:B,0)))</f>
        <v/>
      </c>
      <c r="O1910" s="95">
        <f>IF(INDEX(技能效果!N:N,MATCH(B1910,技能效果!B:B,0))=0,INDEX(技能效果!M:M,MATCH(技能效果等级!B1910,技能效果!B:B,0)),INDEX(技能效果!M:M,MATCH(技能效果等级!B1910,技能效果!B:B,0))*VLOOKUP(E1910,技能数值计算!$C$19:$D$28,2,FALSE))</f>
        <v>0</v>
      </c>
      <c r="P1910" s="97"/>
      <c r="Q1910" s="97"/>
      <c r="R1910" s="95" t="str">
        <f>IF(INDEX(技能效果!O:O,MATCH(技能效果等级!B1910,技能效果!B:B,0))="","",INDEX(技能效果!O:O,MATCH(技能效果等级!B1910,技能效果!B:B,0)))</f>
        <v/>
      </c>
      <c r="S1910" s="97"/>
      <c r="T1910" s="97"/>
      <c r="U1910" s="97"/>
      <c r="V1910" s="96" t="str">
        <f>IF(INDEX(技能效果!AF:AF,MATCH(技能效果等级!B1910,技能效果!B:B,0))="","",INDEX(技能效果!AF:AF,MATCH(技能效果等级!B1910,技能效果!B:B,0)))</f>
        <v/>
      </c>
      <c r="W1910" s="95">
        <f t="shared" si="28"/>
        <v>182</v>
      </c>
      <c r="X1910" s="97"/>
      <c r="Y1910" s="97"/>
    </row>
    <row r="1911" spans="1:25" ht="16.5" x14ac:dyDescent="0.2">
      <c r="A1911" s="62">
        <v>1908</v>
      </c>
      <c r="B1911" s="95">
        <f>INDEX(技能效果!B:B,MATCH(技能效果等级!W1911,技能效果!AE:AE,0))</f>
        <v>130301401</v>
      </c>
      <c r="C1911" s="95" t="str">
        <f>INDEX(技能效果!C:C,MATCH(技能效果等级!B1911,技能效果!B:B,0))</f>
        <v>石灵明技能伤害</v>
      </c>
      <c r="D1911" s="96" t="s">
        <v>873</v>
      </c>
      <c r="E1911" s="95">
        <v>4</v>
      </c>
      <c r="F1911" s="95">
        <f>INDEX(技能效果!H:H,MATCH(技能效果等级!B1911,技能效果!B:B,0))</f>
        <v>1001</v>
      </c>
      <c r="G1911" s="95">
        <f>IF(INDEX(技能效果!K:K,MATCH(B1911,技能效果!B:B,0))=0,INDEX(技能效果!I:I,MATCH(技能效果等级!B1911,技能效果!B:B,0)),INDEX(技能效果!I:I,MATCH(技能效果等级!B1911,技能效果!B:B,0))*VLOOKUP(E1911,技能数值计算!$C$19:$D$28,2,FALSE))</f>
        <v>3.1</v>
      </c>
      <c r="H1911" s="95">
        <f>INDEX(技能效果!J:J,MATCH(技能效果等级!B1911,技能效果!B:B,0))</f>
        <v>0</v>
      </c>
      <c r="I1911" s="97"/>
      <c r="J1911" s="97"/>
      <c r="K1911" s="97"/>
      <c r="L1911" s="97"/>
      <c r="M1911" s="97"/>
      <c r="N1911" s="96" t="str">
        <f>IF(INDEX(技能效果!L:L,MATCH(技能效果等级!B1911,技能效果!B:B,0))="","",INDEX(技能效果!L:L,MATCH(技能效果等级!B1911,技能效果!B:B,0)))</f>
        <v/>
      </c>
      <c r="O1911" s="95">
        <f>IF(INDEX(技能效果!N:N,MATCH(B1911,技能效果!B:B,0))=0,INDEX(技能效果!M:M,MATCH(技能效果等级!B1911,技能效果!B:B,0)),INDEX(技能效果!M:M,MATCH(技能效果等级!B1911,技能效果!B:B,0))*VLOOKUP(E1911,技能数值计算!$C$19:$D$28,2,FALSE))</f>
        <v>0</v>
      </c>
      <c r="P1911" s="97"/>
      <c r="Q1911" s="97"/>
      <c r="R1911" s="95" t="str">
        <f>IF(INDEX(技能效果!O:O,MATCH(技能效果等级!B1911,技能效果!B:B,0))="","",INDEX(技能效果!O:O,MATCH(技能效果等级!B1911,技能效果!B:B,0)))</f>
        <v/>
      </c>
      <c r="S1911" s="97"/>
      <c r="T1911" s="97"/>
      <c r="U1911" s="97"/>
      <c r="V1911" s="96" t="str">
        <f>IF(INDEX(技能效果!AF:AF,MATCH(技能效果等级!B1911,技能效果!B:B,0))="","",INDEX(技能效果!AF:AF,MATCH(技能效果等级!B1911,技能效果!B:B,0)))</f>
        <v/>
      </c>
      <c r="W1911" s="95">
        <f t="shared" si="28"/>
        <v>182</v>
      </c>
      <c r="X1911" s="97"/>
      <c r="Y1911" s="97"/>
    </row>
    <row r="1912" spans="1:25" ht="16.5" x14ac:dyDescent="0.2">
      <c r="A1912" s="62">
        <v>1909</v>
      </c>
      <c r="B1912" s="95">
        <f>INDEX(技能效果!B:B,MATCH(技能效果等级!W1912,技能效果!AE:AE,0))</f>
        <v>130301401</v>
      </c>
      <c r="C1912" s="95" t="str">
        <f>INDEX(技能效果!C:C,MATCH(技能效果等级!B1912,技能效果!B:B,0))</f>
        <v>石灵明技能伤害</v>
      </c>
      <c r="D1912" s="96" t="s">
        <v>873</v>
      </c>
      <c r="E1912" s="95">
        <v>5</v>
      </c>
      <c r="F1912" s="95">
        <f>INDEX(技能效果!H:H,MATCH(技能效果等级!B1912,技能效果!B:B,0))</f>
        <v>1001</v>
      </c>
      <c r="G1912" s="95">
        <f>IF(INDEX(技能效果!K:K,MATCH(B1912,技能效果!B:B,0))=0,INDEX(技能效果!I:I,MATCH(技能效果等级!B1912,技能效果!B:B,0)),INDEX(技能效果!I:I,MATCH(技能效果等级!B1912,技能效果!B:B,0))*VLOOKUP(E1912,技能数值计算!$C$19:$D$28,2,FALSE))</f>
        <v>3.3000000000000003</v>
      </c>
      <c r="H1912" s="95">
        <f>INDEX(技能效果!J:J,MATCH(技能效果等级!B1912,技能效果!B:B,0))</f>
        <v>0</v>
      </c>
      <c r="I1912" s="97"/>
      <c r="J1912" s="97"/>
      <c r="K1912" s="97"/>
      <c r="L1912" s="97"/>
      <c r="M1912" s="97"/>
      <c r="N1912" s="96" t="str">
        <f>IF(INDEX(技能效果!L:L,MATCH(技能效果等级!B1912,技能效果!B:B,0))="","",INDEX(技能效果!L:L,MATCH(技能效果等级!B1912,技能效果!B:B,0)))</f>
        <v/>
      </c>
      <c r="O1912" s="95">
        <f>IF(INDEX(技能效果!N:N,MATCH(B1912,技能效果!B:B,0))=0,INDEX(技能效果!M:M,MATCH(技能效果等级!B1912,技能效果!B:B,0)),INDEX(技能效果!M:M,MATCH(技能效果等级!B1912,技能效果!B:B,0))*VLOOKUP(E1912,技能数值计算!$C$19:$D$28,2,FALSE))</f>
        <v>0</v>
      </c>
      <c r="P1912" s="97"/>
      <c r="Q1912" s="97"/>
      <c r="R1912" s="95" t="str">
        <f>IF(INDEX(技能效果!O:O,MATCH(技能效果等级!B1912,技能效果!B:B,0))="","",INDEX(技能效果!O:O,MATCH(技能效果等级!B1912,技能效果!B:B,0)))</f>
        <v/>
      </c>
      <c r="S1912" s="97"/>
      <c r="T1912" s="97"/>
      <c r="U1912" s="97"/>
      <c r="V1912" s="96" t="str">
        <f>IF(INDEX(技能效果!AF:AF,MATCH(技能效果等级!B1912,技能效果!B:B,0))="","",INDEX(技能效果!AF:AF,MATCH(技能效果等级!B1912,技能效果!B:B,0)))</f>
        <v/>
      </c>
      <c r="W1912" s="95">
        <f t="shared" si="28"/>
        <v>182</v>
      </c>
      <c r="X1912" s="97"/>
      <c r="Y1912" s="97"/>
    </row>
    <row r="1913" spans="1:25" ht="16.5" x14ac:dyDescent="0.2">
      <c r="A1913" s="62">
        <v>1910</v>
      </c>
      <c r="B1913" s="95">
        <f>INDEX(技能效果!B:B,MATCH(技能效果等级!W1913,技能效果!AE:AE,0))</f>
        <v>130301401</v>
      </c>
      <c r="C1913" s="95" t="str">
        <f>INDEX(技能效果!C:C,MATCH(技能效果等级!B1913,技能效果!B:B,0))</f>
        <v>石灵明技能伤害</v>
      </c>
      <c r="D1913" s="96" t="s">
        <v>873</v>
      </c>
      <c r="E1913" s="95">
        <v>6</v>
      </c>
      <c r="F1913" s="95">
        <f>INDEX(技能效果!H:H,MATCH(技能效果等级!B1913,技能效果!B:B,0))</f>
        <v>1001</v>
      </c>
      <c r="G1913" s="95">
        <f>IF(INDEX(技能效果!K:K,MATCH(B1913,技能效果!B:B,0))=0,INDEX(技能效果!I:I,MATCH(技能效果等级!B1913,技能效果!B:B,0)),INDEX(技能效果!I:I,MATCH(技能效果等级!B1913,技能效果!B:B,0))*VLOOKUP(E1913,技能数值计算!$C$19:$D$28,2,FALSE))</f>
        <v>3.5999999999999996</v>
      </c>
      <c r="H1913" s="95">
        <f>INDEX(技能效果!J:J,MATCH(技能效果等级!B1913,技能效果!B:B,0))</f>
        <v>0</v>
      </c>
      <c r="I1913" s="97"/>
      <c r="J1913" s="97"/>
      <c r="K1913" s="97"/>
      <c r="L1913" s="97"/>
      <c r="M1913" s="97"/>
      <c r="N1913" s="96" t="str">
        <f>IF(INDEX(技能效果!L:L,MATCH(技能效果等级!B1913,技能效果!B:B,0))="","",INDEX(技能效果!L:L,MATCH(技能效果等级!B1913,技能效果!B:B,0)))</f>
        <v/>
      </c>
      <c r="O1913" s="95">
        <f>IF(INDEX(技能效果!N:N,MATCH(B1913,技能效果!B:B,0))=0,INDEX(技能效果!M:M,MATCH(技能效果等级!B1913,技能效果!B:B,0)),INDEX(技能效果!M:M,MATCH(技能效果等级!B1913,技能效果!B:B,0))*VLOOKUP(E1913,技能数值计算!$C$19:$D$28,2,FALSE))</f>
        <v>0</v>
      </c>
      <c r="P1913" s="97"/>
      <c r="Q1913" s="97"/>
      <c r="R1913" s="95" t="str">
        <f>IF(INDEX(技能效果!O:O,MATCH(技能效果等级!B1913,技能效果!B:B,0))="","",INDEX(技能效果!O:O,MATCH(技能效果等级!B1913,技能效果!B:B,0)))</f>
        <v/>
      </c>
      <c r="S1913" s="97"/>
      <c r="T1913" s="97"/>
      <c r="U1913" s="97"/>
      <c r="V1913" s="96" t="str">
        <f>IF(INDEX(技能效果!AF:AF,MATCH(技能效果等级!B1913,技能效果!B:B,0))="","",INDEX(技能效果!AF:AF,MATCH(技能效果等级!B1913,技能效果!B:B,0)))</f>
        <v/>
      </c>
      <c r="W1913" s="95">
        <f t="shared" si="28"/>
        <v>182</v>
      </c>
      <c r="X1913" s="97"/>
      <c r="Y1913" s="97"/>
    </row>
    <row r="1914" spans="1:25" ht="16.5" x14ac:dyDescent="0.2">
      <c r="A1914" s="62">
        <v>1911</v>
      </c>
      <c r="B1914" s="95">
        <f>INDEX(技能效果!B:B,MATCH(技能效果等级!W1914,技能效果!AE:AE,0))</f>
        <v>130301401</v>
      </c>
      <c r="C1914" s="95" t="str">
        <f>INDEX(技能效果!C:C,MATCH(技能效果等级!B1914,技能效果!B:B,0))</f>
        <v>石灵明技能伤害</v>
      </c>
      <c r="D1914" s="96" t="s">
        <v>873</v>
      </c>
      <c r="E1914" s="95">
        <v>7</v>
      </c>
      <c r="F1914" s="95">
        <f>INDEX(技能效果!H:H,MATCH(技能效果等级!B1914,技能效果!B:B,0))</f>
        <v>1001</v>
      </c>
      <c r="G1914" s="95">
        <f>IF(INDEX(技能效果!K:K,MATCH(B1914,技能效果!B:B,0))=0,INDEX(技能效果!I:I,MATCH(技能效果等级!B1914,技能效果!B:B,0)),INDEX(技能效果!I:I,MATCH(技能效果等级!B1914,技能效果!B:B,0))*VLOOKUP(E1914,技能数值计算!$C$19:$D$28,2,FALSE))</f>
        <v>3.9000000000000004</v>
      </c>
      <c r="H1914" s="95">
        <f>INDEX(技能效果!J:J,MATCH(技能效果等级!B1914,技能效果!B:B,0))</f>
        <v>0</v>
      </c>
      <c r="I1914" s="97"/>
      <c r="J1914" s="97"/>
      <c r="K1914" s="97"/>
      <c r="L1914" s="97"/>
      <c r="M1914" s="97"/>
      <c r="N1914" s="96" t="str">
        <f>IF(INDEX(技能效果!L:L,MATCH(技能效果等级!B1914,技能效果!B:B,0))="","",INDEX(技能效果!L:L,MATCH(技能效果等级!B1914,技能效果!B:B,0)))</f>
        <v/>
      </c>
      <c r="O1914" s="95">
        <f>IF(INDEX(技能效果!N:N,MATCH(B1914,技能效果!B:B,0))=0,INDEX(技能效果!M:M,MATCH(技能效果等级!B1914,技能效果!B:B,0)),INDEX(技能效果!M:M,MATCH(技能效果等级!B1914,技能效果!B:B,0))*VLOOKUP(E1914,技能数值计算!$C$19:$D$28,2,FALSE))</f>
        <v>0</v>
      </c>
      <c r="P1914" s="97"/>
      <c r="Q1914" s="97"/>
      <c r="R1914" s="95" t="str">
        <f>IF(INDEX(技能效果!O:O,MATCH(技能效果等级!B1914,技能效果!B:B,0))="","",INDEX(技能效果!O:O,MATCH(技能效果等级!B1914,技能效果!B:B,0)))</f>
        <v/>
      </c>
      <c r="S1914" s="97"/>
      <c r="T1914" s="97"/>
      <c r="U1914" s="97"/>
      <c r="V1914" s="96" t="str">
        <f>IF(INDEX(技能效果!AF:AF,MATCH(技能效果等级!B1914,技能效果!B:B,0))="","",INDEX(技能效果!AF:AF,MATCH(技能效果等级!B1914,技能效果!B:B,0)))</f>
        <v/>
      </c>
      <c r="W1914" s="95">
        <f t="shared" si="28"/>
        <v>182</v>
      </c>
      <c r="X1914" s="97"/>
      <c r="Y1914" s="97"/>
    </row>
    <row r="1915" spans="1:25" ht="16.5" x14ac:dyDescent="0.2">
      <c r="A1915" s="62">
        <v>1912</v>
      </c>
      <c r="B1915" s="95">
        <f>INDEX(技能效果!B:B,MATCH(技能效果等级!W1915,技能效果!AE:AE,0))</f>
        <v>130301401</v>
      </c>
      <c r="C1915" s="95" t="str">
        <f>INDEX(技能效果!C:C,MATCH(技能效果等级!B1915,技能效果!B:B,0))</f>
        <v>石灵明技能伤害</v>
      </c>
      <c r="D1915" s="96" t="s">
        <v>873</v>
      </c>
      <c r="E1915" s="95">
        <v>8</v>
      </c>
      <c r="F1915" s="95">
        <f>INDEX(技能效果!H:H,MATCH(技能效果等级!B1915,技能效果!B:B,0))</f>
        <v>1001</v>
      </c>
      <c r="G1915" s="95">
        <f>IF(INDEX(技能效果!K:K,MATCH(B1915,技能效果!B:B,0))=0,INDEX(技能效果!I:I,MATCH(技能效果等级!B1915,技能效果!B:B,0)),INDEX(技能效果!I:I,MATCH(技能效果等级!B1915,技能效果!B:B,0))*VLOOKUP(E1915,技能数值计算!$C$19:$D$28,2,FALSE))</f>
        <v>4.2</v>
      </c>
      <c r="H1915" s="95">
        <f>INDEX(技能效果!J:J,MATCH(技能效果等级!B1915,技能效果!B:B,0))</f>
        <v>0</v>
      </c>
      <c r="I1915" s="97"/>
      <c r="J1915" s="97"/>
      <c r="K1915" s="97"/>
      <c r="L1915" s="97"/>
      <c r="M1915" s="97"/>
      <c r="N1915" s="96" t="str">
        <f>IF(INDEX(技能效果!L:L,MATCH(技能效果等级!B1915,技能效果!B:B,0))="","",INDEX(技能效果!L:L,MATCH(技能效果等级!B1915,技能效果!B:B,0)))</f>
        <v/>
      </c>
      <c r="O1915" s="95">
        <f>IF(INDEX(技能效果!N:N,MATCH(B1915,技能效果!B:B,0))=0,INDEX(技能效果!M:M,MATCH(技能效果等级!B1915,技能效果!B:B,0)),INDEX(技能效果!M:M,MATCH(技能效果等级!B1915,技能效果!B:B,0))*VLOOKUP(E1915,技能数值计算!$C$19:$D$28,2,FALSE))</f>
        <v>0</v>
      </c>
      <c r="P1915" s="97"/>
      <c r="Q1915" s="97"/>
      <c r="R1915" s="95" t="str">
        <f>IF(INDEX(技能效果!O:O,MATCH(技能效果等级!B1915,技能效果!B:B,0))="","",INDEX(技能效果!O:O,MATCH(技能效果等级!B1915,技能效果!B:B,0)))</f>
        <v/>
      </c>
      <c r="S1915" s="97"/>
      <c r="T1915" s="97"/>
      <c r="U1915" s="97"/>
      <c r="V1915" s="96" t="str">
        <f>IF(INDEX(技能效果!AF:AF,MATCH(技能效果等级!B1915,技能效果!B:B,0))="","",INDEX(技能效果!AF:AF,MATCH(技能效果等级!B1915,技能效果!B:B,0)))</f>
        <v/>
      </c>
      <c r="W1915" s="95">
        <f t="shared" si="28"/>
        <v>182</v>
      </c>
      <c r="X1915" s="97"/>
      <c r="Y1915" s="97"/>
    </row>
    <row r="1916" spans="1:25" ht="16.5" x14ac:dyDescent="0.2">
      <c r="A1916" s="62">
        <v>1913</v>
      </c>
      <c r="B1916" s="95">
        <f>INDEX(技能效果!B:B,MATCH(技能效果等级!W1916,技能效果!AE:AE,0))</f>
        <v>130301401</v>
      </c>
      <c r="C1916" s="95" t="str">
        <f>INDEX(技能效果!C:C,MATCH(技能效果等级!B1916,技能效果!B:B,0))</f>
        <v>石灵明技能伤害</v>
      </c>
      <c r="D1916" s="96" t="s">
        <v>873</v>
      </c>
      <c r="E1916" s="95">
        <v>9</v>
      </c>
      <c r="F1916" s="95">
        <f>INDEX(技能效果!H:H,MATCH(技能效果等级!B1916,技能效果!B:B,0))</f>
        <v>1001</v>
      </c>
      <c r="G1916" s="95">
        <f>IF(INDEX(技能效果!K:K,MATCH(B1916,技能效果!B:B,0))=0,INDEX(技能效果!I:I,MATCH(技能效果等级!B1916,技能效果!B:B,0)),INDEX(技能效果!I:I,MATCH(技能效果等级!B1916,技能效果!B:B,0))*VLOOKUP(E1916,技能数值计算!$C$19:$D$28,2,FALSE))</f>
        <v>4.6000000000000005</v>
      </c>
      <c r="H1916" s="95">
        <f>INDEX(技能效果!J:J,MATCH(技能效果等级!B1916,技能效果!B:B,0))</f>
        <v>0</v>
      </c>
      <c r="I1916" s="97"/>
      <c r="J1916" s="97"/>
      <c r="K1916" s="97"/>
      <c r="L1916" s="97"/>
      <c r="M1916" s="97"/>
      <c r="N1916" s="96" t="str">
        <f>IF(INDEX(技能效果!L:L,MATCH(技能效果等级!B1916,技能效果!B:B,0))="","",INDEX(技能效果!L:L,MATCH(技能效果等级!B1916,技能效果!B:B,0)))</f>
        <v/>
      </c>
      <c r="O1916" s="95">
        <f>IF(INDEX(技能效果!N:N,MATCH(B1916,技能效果!B:B,0))=0,INDEX(技能效果!M:M,MATCH(技能效果等级!B1916,技能效果!B:B,0)),INDEX(技能效果!M:M,MATCH(技能效果等级!B1916,技能效果!B:B,0))*VLOOKUP(E1916,技能数值计算!$C$19:$D$28,2,FALSE))</f>
        <v>0</v>
      </c>
      <c r="P1916" s="97"/>
      <c r="Q1916" s="97"/>
      <c r="R1916" s="95" t="str">
        <f>IF(INDEX(技能效果!O:O,MATCH(技能效果等级!B1916,技能效果!B:B,0))="","",INDEX(技能效果!O:O,MATCH(技能效果等级!B1916,技能效果!B:B,0)))</f>
        <v/>
      </c>
      <c r="S1916" s="97"/>
      <c r="T1916" s="97"/>
      <c r="U1916" s="97"/>
      <c r="V1916" s="96" t="str">
        <f>IF(INDEX(技能效果!AF:AF,MATCH(技能效果等级!B1916,技能效果!B:B,0))="","",INDEX(技能效果!AF:AF,MATCH(技能效果等级!B1916,技能效果!B:B,0)))</f>
        <v/>
      </c>
      <c r="W1916" s="95">
        <f t="shared" si="28"/>
        <v>182</v>
      </c>
      <c r="X1916" s="97"/>
      <c r="Y1916" s="97"/>
    </row>
    <row r="1917" spans="1:25" ht="16.5" x14ac:dyDescent="0.2">
      <c r="A1917" s="62">
        <v>1914</v>
      </c>
      <c r="B1917" s="95">
        <f>INDEX(技能效果!B:B,MATCH(技能效果等级!W1917,技能效果!AE:AE,0))</f>
        <v>130301401</v>
      </c>
      <c r="C1917" s="95" t="str">
        <f>INDEX(技能效果!C:C,MATCH(技能效果等级!B1917,技能效果!B:B,0))</f>
        <v>石灵明技能伤害</v>
      </c>
      <c r="D1917" s="96" t="s">
        <v>873</v>
      </c>
      <c r="E1917" s="95">
        <v>10</v>
      </c>
      <c r="F1917" s="95">
        <f>INDEX(技能效果!H:H,MATCH(技能效果等级!B1917,技能效果!B:B,0))</f>
        <v>1001</v>
      </c>
      <c r="G1917" s="95">
        <f>IF(INDEX(技能效果!K:K,MATCH(B1917,技能效果!B:B,0))=0,INDEX(技能效果!I:I,MATCH(技能效果等级!B1917,技能效果!B:B,0)),INDEX(技能效果!I:I,MATCH(技能效果等级!B1917,技能效果!B:B,0))*VLOOKUP(E1917,技能数值计算!$C$19:$D$28,2,FALSE))</f>
        <v>5</v>
      </c>
      <c r="H1917" s="95">
        <f>INDEX(技能效果!J:J,MATCH(技能效果等级!B1917,技能效果!B:B,0))</f>
        <v>0</v>
      </c>
      <c r="I1917" s="97"/>
      <c r="J1917" s="97"/>
      <c r="K1917" s="97"/>
      <c r="L1917" s="97"/>
      <c r="M1917" s="97"/>
      <c r="N1917" s="96" t="str">
        <f>IF(INDEX(技能效果!L:L,MATCH(技能效果等级!B1917,技能效果!B:B,0))="","",INDEX(技能效果!L:L,MATCH(技能效果等级!B1917,技能效果!B:B,0)))</f>
        <v/>
      </c>
      <c r="O1917" s="95">
        <f>IF(INDEX(技能效果!N:N,MATCH(B1917,技能效果!B:B,0))=0,INDEX(技能效果!M:M,MATCH(技能效果等级!B1917,技能效果!B:B,0)),INDEX(技能效果!M:M,MATCH(技能效果等级!B1917,技能效果!B:B,0))*VLOOKUP(E1917,技能数值计算!$C$19:$D$28,2,FALSE))</f>
        <v>0</v>
      </c>
      <c r="P1917" s="97"/>
      <c r="Q1917" s="97"/>
      <c r="R1917" s="95" t="str">
        <f>IF(INDEX(技能效果!O:O,MATCH(技能效果等级!B1917,技能效果!B:B,0))="","",INDEX(技能效果!O:O,MATCH(技能效果等级!B1917,技能效果!B:B,0)))</f>
        <v/>
      </c>
      <c r="S1917" s="97"/>
      <c r="T1917" s="97"/>
      <c r="U1917" s="97"/>
      <c r="V1917" s="96" t="str">
        <f>IF(INDEX(技能效果!AF:AF,MATCH(技能效果等级!B1917,技能效果!B:B,0))="","",INDEX(技能效果!AF:AF,MATCH(技能效果等级!B1917,技能效果!B:B,0)))</f>
        <v/>
      </c>
      <c r="W1917" s="95">
        <f t="shared" si="28"/>
        <v>182</v>
      </c>
      <c r="X1917" s="97"/>
      <c r="Y1917" s="97"/>
    </row>
    <row r="1918" spans="1:25" ht="16.5" x14ac:dyDescent="0.2">
      <c r="A1918" s="62">
        <v>1915</v>
      </c>
      <c r="B1918" s="95">
        <f>INDEX(技能效果!B:B,MATCH(技能效果等级!W1918,技能效果!AE:AE,0))</f>
        <v>130301402</v>
      </c>
      <c r="C1918" s="95" t="str">
        <f>INDEX(技能效果!C:C,MATCH(技能效果等级!B1918,技能效果!B:B,0))</f>
        <v>石灵明技能禁锢</v>
      </c>
      <c r="D1918" s="96" t="s">
        <v>873</v>
      </c>
      <c r="E1918" s="95">
        <v>1</v>
      </c>
      <c r="F1918" s="95">
        <f>INDEX(技能效果!H:H,MATCH(技能效果等级!B1918,技能效果!B:B,0))</f>
        <v>4001</v>
      </c>
      <c r="G1918" s="95">
        <f>IF(INDEX(技能效果!K:K,MATCH(B1918,技能效果!B:B,0))=0,INDEX(技能效果!I:I,MATCH(技能效果等级!B1918,技能效果!B:B,0)),INDEX(技能效果!I:I,MATCH(技能效果等级!B1918,技能效果!B:B,0))*VLOOKUP(E1918,技能数值计算!$C$19:$D$28,2,FALSE))</f>
        <v>0</v>
      </c>
      <c r="H1918" s="95">
        <f>INDEX(技能效果!J:J,MATCH(技能效果等级!B1918,技能效果!B:B,0))</f>
        <v>0</v>
      </c>
      <c r="I1918" s="97"/>
      <c r="J1918" s="97"/>
      <c r="K1918" s="97"/>
      <c r="L1918" s="97"/>
      <c r="M1918" s="97"/>
      <c r="N1918" s="96">
        <f>IF(INDEX(技能效果!L:L,MATCH(技能效果等级!B1918,技能效果!B:B,0))="","",INDEX(技能效果!L:L,MATCH(技能效果等级!B1918,技能效果!B:B,0)))</f>
        <v>101</v>
      </c>
      <c r="O1918" s="95">
        <f>IF(INDEX(技能效果!N:N,MATCH(B1918,技能效果!B:B,0))=0,INDEX(技能效果!M:M,MATCH(技能效果等级!B1918,技能效果!B:B,0)),INDEX(技能效果!M:M,MATCH(技能效果等级!B1918,技能效果!B:B,0))*VLOOKUP(E1918,技能数值计算!$C$19:$D$28,2,FALSE))</f>
        <v>0.15</v>
      </c>
      <c r="P1918" s="97"/>
      <c r="Q1918" s="97"/>
      <c r="R1918" s="95" t="str">
        <f>IF(INDEX(技能效果!O:O,MATCH(技能效果等级!B1918,技能效果!B:B,0))="","",INDEX(技能效果!O:O,MATCH(技能效果等级!B1918,技能效果!B:B,0)))</f>
        <v/>
      </c>
      <c r="S1918" s="97"/>
      <c r="T1918" s="97"/>
      <c r="U1918" s="97"/>
      <c r="V1918" s="96" t="str">
        <f>IF(INDEX(技能效果!AF:AF,MATCH(技能效果等级!B1918,技能效果!B:B,0))="","",INDEX(技能效果!AF:AF,MATCH(技能效果等级!B1918,技能效果!B:B,0)))</f>
        <v/>
      </c>
      <c r="W1918" s="95">
        <f t="shared" si="28"/>
        <v>183</v>
      </c>
      <c r="X1918" s="97"/>
      <c r="Y1918" s="97"/>
    </row>
    <row r="1919" spans="1:25" ht="16.5" x14ac:dyDescent="0.2">
      <c r="A1919" s="62">
        <v>1916</v>
      </c>
      <c r="B1919" s="95">
        <f>INDEX(技能效果!B:B,MATCH(技能效果等级!W1919,技能效果!AE:AE,0))</f>
        <v>130301402</v>
      </c>
      <c r="C1919" s="95" t="str">
        <f>INDEX(技能效果!C:C,MATCH(技能效果等级!B1919,技能效果!B:B,0))</f>
        <v>石灵明技能禁锢</v>
      </c>
      <c r="D1919" s="96" t="s">
        <v>873</v>
      </c>
      <c r="E1919" s="95">
        <v>2</v>
      </c>
      <c r="F1919" s="95">
        <f>INDEX(技能效果!H:H,MATCH(技能效果等级!B1919,技能效果!B:B,0))</f>
        <v>4001</v>
      </c>
      <c r="G1919" s="95">
        <f>IF(INDEX(技能效果!K:K,MATCH(B1919,技能效果!B:B,0))=0,INDEX(技能效果!I:I,MATCH(技能效果等级!B1919,技能效果!B:B,0)),INDEX(技能效果!I:I,MATCH(技能效果等级!B1919,技能效果!B:B,0))*VLOOKUP(E1919,技能数值计算!$C$19:$D$28,2,FALSE))</f>
        <v>0</v>
      </c>
      <c r="H1919" s="95">
        <f>INDEX(技能效果!J:J,MATCH(技能效果等级!B1919,技能效果!B:B,0))</f>
        <v>0</v>
      </c>
      <c r="I1919" s="97"/>
      <c r="J1919" s="97"/>
      <c r="K1919" s="97"/>
      <c r="L1919" s="97"/>
      <c r="M1919" s="97"/>
      <c r="N1919" s="96">
        <f>IF(INDEX(技能效果!L:L,MATCH(技能效果等级!B1919,技能效果!B:B,0))="","",INDEX(技能效果!L:L,MATCH(技能效果等级!B1919,技能效果!B:B,0)))</f>
        <v>101</v>
      </c>
      <c r="O1919" s="95">
        <f>IF(INDEX(技能效果!N:N,MATCH(B1919,技能效果!B:B,0))=0,INDEX(技能效果!M:M,MATCH(技能效果等级!B1919,技能效果!B:B,0)),INDEX(技能效果!M:M,MATCH(技能效果等级!B1919,技能效果!B:B,0))*VLOOKUP(E1919,技能数值计算!$C$19:$D$28,2,FALSE))</f>
        <v>0.15</v>
      </c>
      <c r="P1919" s="97"/>
      <c r="Q1919" s="97"/>
      <c r="R1919" s="95" t="str">
        <f>IF(INDEX(技能效果!O:O,MATCH(技能效果等级!B1919,技能效果!B:B,0))="","",INDEX(技能效果!O:O,MATCH(技能效果等级!B1919,技能效果!B:B,0)))</f>
        <v/>
      </c>
      <c r="S1919" s="97"/>
      <c r="T1919" s="97"/>
      <c r="U1919" s="97"/>
      <c r="V1919" s="96" t="str">
        <f>IF(INDEX(技能效果!AF:AF,MATCH(技能效果等级!B1919,技能效果!B:B,0))="","",INDEX(技能效果!AF:AF,MATCH(技能效果等级!B1919,技能效果!B:B,0)))</f>
        <v/>
      </c>
      <c r="W1919" s="95">
        <f t="shared" si="28"/>
        <v>183</v>
      </c>
      <c r="X1919" s="97"/>
      <c r="Y1919" s="97"/>
    </row>
    <row r="1920" spans="1:25" ht="16.5" x14ac:dyDescent="0.2">
      <c r="A1920" s="62">
        <v>1917</v>
      </c>
      <c r="B1920" s="95">
        <f>INDEX(技能效果!B:B,MATCH(技能效果等级!W1920,技能效果!AE:AE,0))</f>
        <v>130301402</v>
      </c>
      <c r="C1920" s="95" t="str">
        <f>INDEX(技能效果!C:C,MATCH(技能效果等级!B1920,技能效果!B:B,0))</f>
        <v>石灵明技能禁锢</v>
      </c>
      <c r="D1920" s="96" t="s">
        <v>873</v>
      </c>
      <c r="E1920" s="95">
        <v>3</v>
      </c>
      <c r="F1920" s="95">
        <f>INDEX(技能效果!H:H,MATCH(技能效果等级!B1920,技能效果!B:B,0))</f>
        <v>4001</v>
      </c>
      <c r="G1920" s="95">
        <f>IF(INDEX(技能效果!K:K,MATCH(B1920,技能效果!B:B,0))=0,INDEX(技能效果!I:I,MATCH(技能效果等级!B1920,技能效果!B:B,0)),INDEX(技能效果!I:I,MATCH(技能效果等级!B1920,技能效果!B:B,0))*VLOOKUP(E1920,技能数值计算!$C$19:$D$28,2,FALSE))</f>
        <v>0</v>
      </c>
      <c r="H1920" s="95">
        <f>INDEX(技能效果!J:J,MATCH(技能效果等级!B1920,技能效果!B:B,0))</f>
        <v>0</v>
      </c>
      <c r="I1920" s="97"/>
      <c r="J1920" s="97"/>
      <c r="K1920" s="97"/>
      <c r="L1920" s="97"/>
      <c r="M1920" s="97"/>
      <c r="N1920" s="96">
        <f>IF(INDEX(技能效果!L:L,MATCH(技能效果等级!B1920,技能效果!B:B,0))="","",INDEX(技能效果!L:L,MATCH(技能效果等级!B1920,技能效果!B:B,0)))</f>
        <v>101</v>
      </c>
      <c r="O1920" s="95">
        <f>IF(INDEX(技能效果!N:N,MATCH(B1920,技能效果!B:B,0))=0,INDEX(技能效果!M:M,MATCH(技能效果等级!B1920,技能效果!B:B,0)),INDEX(技能效果!M:M,MATCH(技能效果等级!B1920,技能效果!B:B,0))*VLOOKUP(E1920,技能数值计算!$C$19:$D$28,2,FALSE))</f>
        <v>0.15</v>
      </c>
      <c r="P1920" s="97"/>
      <c r="Q1920" s="97"/>
      <c r="R1920" s="95" t="str">
        <f>IF(INDEX(技能效果!O:O,MATCH(技能效果等级!B1920,技能效果!B:B,0))="","",INDEX(技能效果!O:O,MATCH(技能效果等级!B1920,技能效果!B:B,0)))</f>
        <v/>
      </c>
      <c r="S1920" s="97"/>
      <c r="T1920" s="97"/>
      <c r="U1920" s="97"/>
      <c r="V1920" s="96" t="str">
        <f>IF(INDEX(技能效果!AF:AF,MATCH(技能效果等级!B1920,技能效果!B:B,0))="","",INDEX(技能效果!AF:AF,MATCH(技能效果等级!B1920,技能效果!B:B,0)))</f>
        <v/>
      </c>
      <c r="W1920" s="95">
        <f t="shared" si="28"/>
        <v>183</v>
      </c>
      <c r="X1920" s="97"/>
      <c r="Y1920" s="97"/>
    </row>
    <row r="1921" spans="1:25" ht="16.5" x14ac:dyDescent="0.2">
      <c r="A1921" s="62">
        <v>1918</v>
      </c>
      <c r="B1921" s="95">
        <f>INDEX(技能效果!B:B,MATCH(技能效果等级!W1921,技能效果!AE:AE,0))</f>
        <v>130301402</v>
      </c>
      <c r="C1921" s="95" t="str">
        <f>INDEX(技能效果!C:C,MATCH(技能效果等级!B1921,技能效果!B:B,0))</f>
        <v>石灵明技能禁锢</v>
      </c>
      <c r="D1921" s="96" t="s">
        <v>873</v>
      </c>
      <c r="E1921" s="95">
        <v>4</v>
      </c>
      <c r="F1921" s="95">
        <f>INDEX(技能效果!H:H,MATCH(技能效果等级!B1921,技能效果!B:B,0))</f>
        <v>4001</v>
      </c>
      <c r="G1921" s="95">
        <f>IF(INDEX(技能效果!K:K,MATCH(B1921,技能效果!B:B,0))=0,INDEX(技能效果!I:I,MATCH(技能效果等级!B1921,技能效果!B:B,0)),INDEX(技能效果!I:I,MATCH(技能效果等级!B1921,技能效果!B:B,0))*VLOOKUP(E1921,技能数值计算!$C$19:$D$28,2,FALSE))</f>
        <v>0</v>
      </c>
      <c r="H1921" s="95">
        <f>INDEX(技能效果!J:J,MATCH(技能效果等级!B1921,技能效果!B:B,0))</f>
        <v>0</v>
      </c>
      <c r="I1921" s="97"/>
      <c r="J1921" s="97"/>
      <c r="K1921" s="97"/>
      <c r="L1921" s="97"/>
      <c r="M1921" s="97"/>
      <c r="N1921" s="96">
        <f>IF(INDEX(技能效果!L:L,MATCH(技能效果等级!B1921,技能效果!B:B,0))="","",INDEX(技能效果!L:L,MATCH(技能效果等级!B1921,技能效果!B:B,0)))</f>
        <v>101</v>
      </c>
      <c r="O1921" s="95">
        <f>IF(INDEX(技能效果!N:N,MATCH(B1921,技能效果!B:B,0))=0,INDEX(技能效果!M:M,MATCH(技能效果等级!B1921,技能效果!B:B,0)),INDEX(技能效果!M:M,MATCH(技能效果等级!B1921,技能效果!B:B,0))*VLOOKUP(E1921,技能数值计算!$C$19:$D$28,2,FALSE))</f>
        <v>0.15</v>
      </c>
      <c r="P1921" s="97"/>
      <c r="Q1921" s="97"/>
      <c r="R1921" s="95" t="str">
        <f>IF(INDEX(技能效果!O:O,MATCH(技能效果等级!B1921,技能效果!B:B,0))="","",INDEX(技能效果!O:O,MATCH(技能效果等级!B1921,技能效果!B:B,0)))</f>
        <v/>
      </c>
      <c r="S1921" s="97"/>
      <c r="T1921" s="97"/>
      <c r="U1921" s="97"/>
      <c r="V1921" s="96" t="str">
        <f>IF(INDEX(技能效果!AF:AF,MATCH(技能效果等级!B1921,技能效果!B:B,0))="","",INDEX(技能效果!AF:AF,MATCH(技能效果等级!B1921,技能效果!B:B,0)))</f>
        <v/>
      </c>
      <c r="W1921" s="95">
        <f t="shared" si="28"/>
        <v>183</v>
      </c>
      <c r="X1921" s="97"/>
      <c r="Y1921" s="97"/>
    </row>
    <row r="1922" spans="1:25" ht="16.5" x14ac:dyDescent="0.2">
      <c r="A1922" s="62">
        <v>1919</v>
      </c>
      <c r="B1922" s="95">
        <f>INDEX(技能效果!B:B,MATCH(技能效果等级!W1922,技能效果!AE:AE,0))</f>
        <v>130301402</v>
      </c>
      <c r="C1922" s="95" t="str">
        <f>INDEX(技能效果!C:C,MATCH(技能效果等级!B1922,技能效果!B:B,0))</f>
        <v>石灵明技能禁锢</v>
      </c>
      <c r="D1922" s="96" t="s">
        <v>873</v>
      </c>
      <c r="E1922" s="95">
        <v>5</v>
      </c>
      <c r="F1922" s="95">
        <f>INDEX(技能效果!H:H,MATCH(技能效果等级!B1922,技能效果!B:B,0))</f>
        <v>4001</v>
      </c>
      <c r="G1922" s="95">
        <f>IF(INDEX(技能效果!K:K,MATCH(B1922,技能效果!B:B,0))=0,INDEX(技能效果!I:I,MATCH(技能效果等级!B1922,技能效果!B:B,0)),INDEX(技能效果!I:I,MATCH(技能效果等级!B1922,技能效果!B:B,0))*VLOOKUP(E1922,技能数值计算!$C$19:$D$28,2,FALSE))</f>
        <v>0</v>
      </c>
      <c r="H1922" s="95">
        <f>INDEX(技能效果!J:J,MATCH(技能效果等级!B1922,技能效果!B:B,0))</f>
        <v>0</v>
      </c>
      <c r="I1922" s="97"/>
      <c r="J1922" s="97"/>
      <c r="K1922" s="97"/>
      <c r="L1922" s="97"/>
      <c r="M1922" s="97"/>
      <c r="N1922" s="96">
        <f>IF(INDEX(技能效果!L:L,MATCH(技能效果等级!B1922,技能效果!B:B,0))="","",INDEX(技能效果!L:L,MATCH(技能效果等级!B1922,技能效果!B:B,0)))</f>
        <v>101</v>
      </c>
      <c r="O1922" s="95">
        <f>IF(INDEX(技能效果!N:N,MATCH(B1922,技能效果!B:B,0))=0,INDEX(技能效果!M:M,MATCH(技能效果等级!B1922,技能效果!B:B,0)),INDEX(技能效果!M:M,MATCH(技能效果等级!B1922,技能效果!B:B,0))*VLOOKUP(E1922,技能数值计算!$C$19:$D$28,2,FALSE))</f>
        <v>0.15</v>
      </c>
      <c r="P1922" s="97"/>
      <c r="Q1922" s="97"/>
      <c r="R1922" s="95" t="str">
        <f>IF(INDEX(技能效果!O:O,MATCH(技能效果等级!B1922,技能效果!B:B,0))="","",INDEX(技能效果!O:O,MATCH(技能效果等级!B1922,技能效果!B:B,0)))</f>
        <v/>
      </c>
      <c r="S1922" s="97"/>
      <c r="T1922" s="97"/>
      <c r="U1922" s="97"/>
      <c r="V1922" s="96" t="str">
        <f>IF(INDEX(技能效果!AF:AF,MATCH(技能效果等级!B1922,技能效果!B:B,0))="","",INDEX(技能效果!AF:AF,MATCH(技能效果等级!B1922,技能效果!B:B,0)))</f>
        <v/>
      </c>
      <c r="W1922" s="95">
        <f t="shared" si="28"/>
        <v>183</v>
      </c>
      <c r="X1922" s="97"/>
      <c r="Y1922" s="97"/>
    </row>
    <row r="1923" spans="1:25" ht="16.5" x14ac:dyDescent="0.2">
      <c r="A1923" s="62">
        <v>1920</v>
      </c>
      <c r="B1923" s="95">
        <f>INDEX(技能效果!B:B,MATCH(技能效果等级!W1923,技能效果!AE:AE,0))</f>
        <v>130301402</v>
      </c>
      <c r="C1923" s="95" t="str">
        <f>INDEX(技能效果!C:C,MATCH(技能效果等级!B1923,技能效果!B:B,0))</f>
        <v>石灵明技能禁锢</v>
      </c>
      <c r="D1923" s="96" t="s">
        <v>873</v>
      </c>
      <c r="E1923" s="95">
        <v>6</v>
      </c>
      <c r="F1923" s="95">
        <f>INDEX(技能效果!H:H,MATCH(技能效果等级!B1923,技能效果!B:B,0))</f>
        <v>4001</v>
      </c>
      <c r="G1923" s="95">
        <f>IF(INDEX(技能效果!K:K,MATCH(B1923,技能效果!B:B,0))=0,INDEX(技能效果!I:I,MATCH(技能效果等级!B1923,技能效果!B:B,0)),INDEX(技能效果!I:I,MATCH(技能效果等级!B1923,技能效果!B:B,0))*VLOOKUP(E1923,技能数值计算!$C$19:$D$28,2,FALSE))</f>
        <v>0</v>
      </c>
      <c r="H1923" s="95">
        <f>INDEX(技能效果!J:J,MATCH(技能效果等级!B1923,技能效果!B:B,0))</f>
        <v>0</v>
      </c>
      <c r="I1923" s="97"/>
      <c r="J1923" s="97"/>
      <c r="K1923" s="97"/>
      <c r="L1923" s="97"/>
      <c r="M1923" s="97"/>
      <c r="N1923" s="96">
        <f>IF(INDEX(技能效果!L:L,MATCH(技能效果等级!B1923,技能效果!B:B,0))="","",INDEX(技能效果!L:L,MATCH(技能效果等级!B1923,技能效果!B:B,0)))</f>
        <v>101</v>
      </c>
      <c r="O1923" s="95">
        <f>IF(INDEX(技能效果!N:N,MATCH(B1923,技能效果!B:B,0))=0,INDEX(技能效果!M:M,MATCH(技能效果等级!B1923,技能效果!B:B,0)),INDEX(技能效果!M:M,MATCH(技能效果等级!B1923,技能效果!B:B,0))*VLOOKUP(E1923,技能数值计算!$C$19:$D$28,2,FALSE))</f>
        <v>0.15</v>
      </c>
      <c r="P1923" s="97"/>
      <c r="Q1923" s="97"/>
      <c r="R1923" s="95" t="str">
        <f>IF(INDEX(技能效果!O:O,MATCH(技能效果等级!B1923,技能效果!B:B,0))="","",INDEX(技能效果!O:O,MATCH(技能效果等级!B1923,技能效果!B:B,0)))</f>
        <v/>
      </c>
      <c r="S1923" s="97"/>
      <c r="T1923" s="97"/>
      <c r="U1923" s="97"/>
      <c r="V1923" s="96" t="str">
        <f>IF(INDEX(技能效果!AF:AF,MATCH(技能效果等级!B1923,技能效果!B:B,0))="","",INDEX(技能效果!AF:AF,MATCH(技能效果等级!B1923,技能效果!B:B,0)))</f>
        <v/>
      </c>
      <c r="W1923" s="95">
        <f t="shared" si="28"/>
        <v>183</v>
      </c>
      <c r="X1923" s="97"/>
      <c r="Y1923" s="97"/>
    </row>
    <row r="1924" spans="1:25" ht="16.5" x14ac:dyDescent="0.2">
      <c r="A1924" s="62">
        <v>1921</v>
      </c>
      <c r="B1924" s="95">
        <f>INDEX(技能效果!B:B,MATCH(技能效果等级!W1924,技能效果!AE:AE,0))</f>
        <v>130301402</v>
      </c>
      <c r="C1924" s="95" t="str">
        <f>INDEX(技能效果!C:C,MATCH(技能效果等级!B1924,技能效果!B:B,0))</f>
        <v>石灵明技能禁锢</v>
      </c>
      <c r="D1924" s="96" t="s">
        <v>873</v>
      </c>
      <c r="E1924" s="95">
        <v>7</v>
      </c>
      <c r="F1924" s="95">
        <f>INDEX(技能效果!H:H,MATCH(技能效果等级!B1924,技能效果!B:B,0))</f>
        <v>4001</v>
      </c>
      <c r="G1924" s="95">
        <f>IF(INDEX(技能效果!K:K,MATCH(B1924,技能效果!B:B,0))=0,INDEX(技能效果!I:I,MATCH(技能效果等级!B1924,技能效果!B:B,0)),INDEX(技能效果!I:I,MATCH(技能效果等级!B1924,技能效果!B:B,0))*VLOOKUP(E1924,技能数值计算!$C$19:$D$28,2,FALSE))</f>
        <v>0</v>
      </c>
      <c r="H1924" s="95">
        <f>INDEX(技能效果!J:J,MATCH(技能效果等级!B1924,技能效果!B:B,0))</f>
        <v>0</v>
      </c>
      <c r="I1924" s="97"/>
      <c r="J1924" s="97"/>
      <c r="K1924" s="97"/>
      <c r="L1924" s="97"/>
      <c r="M1924" s="97"/>
      <c r="N1924" s="96">
        <f>IF(INDEX(技能效果!L:L,MATCH(技能效果等级!B1924,技能效果!B:B,0))="","",INDEX(技能效果!L:L,MATCH(技能效果等级!B1924,技能效果!B:B,0)))</f>
        <v>101</v>
      </c>
      <c r="O1924" s="95">
        <f>IF(INDEX(技能效果!N:N,MATCH(B1924,技能效果!B:B,0))=0,INDEX(技能效果!M:M,MATCH(技能效果等级!B1924,技能效果!B:B,0)),INDEX(技能效果!M:M,MATCH(技能效果等级!B1924,技能效果!B:B,0))*VLOOKUP(E1924,技能数值计算!$C$19:$D$28,2,FALSE))</f>
        <v>0.15</v>
      </c>
      <c r="P1924" s="97"/>
      <c r="Q1924" s="97"/>
      <c r="R1924" s="95" t="str">
        <f>IF(INDEX(技能效果!O:O,MATCH(技能效果等级!B1924,技能效果!B:B,0))="","",INDEX(技能效果!O:O,MATCH(技能效果等级!B1924,技能效果!B:B,0)))</f>
        <v/>
      </c>
      <c r="S1924" s="97"/>
      <c r="T1924" s="97"/>
      <c r="U1924" s="97"/>
      <c r="V1924" s="96" t="str">
        <f>IF(INDEX(技能效果!AF:AF,MATCH(技能效果等级!B1924,技能效果!B:B,0))="","",INDEX(技能效果!AF:AF,MATCH(技能效果等级!B1924,技能效果!B:B,0)))</f>
        <v/>
      </c>
      <c r="W1924" s="95">
        <f t="shared" si="28"/>
        <v>183</v>
      </c>
      <c r="X1924" s="97"/>
      <c r="Y1924" s="97"/>
    </row>
    <row r="1925" spans="1:25" ht="16.5" x14ac:dyDescent="0.2">
      <c r="A1925" s="62">
        <v>1922</v>
      </c>
      <c r="B1925" s="95">
        <f>INDEX(技能效果!B:B,MATCH(技能效果等级!W1925,技能效果!AE:AE,0))</f>
        <v>130301402</v>
      </c>
      <c r="C1925" s="95" t="str">
        <f>INDEX(技能效果!C:C,MATCH(技能效果等级!B1925,技能效果!B:B,0))</f>
        <v>石灵明技能禁锢</v>
      </c>
      <c r="D1925" s="96" t="s">
        <v>873</v>
      </c>
      <c r="E1925" s="95">
        <v>8</v>
      </c>
      <c r="F1925" s="95">
        <f>INDEX(技能效果!H:H,MATCH(技能效果等级!B1925,技能效果!B:B,0))</f>
        <v>4001</v>
      </c>
      <c r="G1925" s="95">
        <f>IF(INDEX(技能效果!K:K,MATCH(B1925,技能效果!B:B,0))=0,INDEX(技能效果!I:I,MATCH(技能效果等级!B1925,技能效果!B:B,0)),INDEX(技能效果!I:I,MATCH(技能效果等级!B1925,技能效果!B:B,0))*VLOOKUP(E1925,技能数值计算!$C$19:$D$28,2,FALSE))</f>
        <v>0</v>
      </c>
      <c r="H1925" s="95">
        <f>INDEX(技能效果!J:J,MATCH(技能效果等级!B1925,技能效果!B:B,0))</f>
        <v>0</v>
      </c>
      <c r="I1925" s="97"/>
      <c r="J1925" s="97"/>
      <c r="K1925" s="97"/>
      <c r="L1925" s="97"/>
      <c r="M1925" s="97"/>
      <c r="N1925" s="96">
        <f>IF(INDEX(技能效果!L:L,MATCH(技能效果等级!B1925,技能效果!B:B,0))="","",INDEX(技能效果!L:L,MATCH(技能效果等级!B1925,技能效果!B:B,0)))</f>
        <v>101</v>
      </c>
      <c r="O1925" s="95">
        <f>IF(INDEX(技能效果!N:N,MATCH(B1925,技能效果!B:B,0))=0,INDEX(技能效果!M:M,MATCH(技能效果等级!B1925,技能效果!B:B,0)),INDEX(技能效果!M:M,MATCH(技能效果等级!B1925,技能效果!B:B,0))*VLOOKUP(E1925,技能数值计算!$C$19:$D$28,2,FALSE))</f>
        <v>0.15</v>
      </c>
      <c r="P1925" s="97"/>
      <c r="Q1925" s="97"/>
      <c r="R1925" s="95" t="str">
        <f>IF(INDEX(技能效果!O:O,MATCH(技能效果等级!B1925,技能效果!B:B,0))="","",INDEX(技能效果!O:O,MATCH(技能效果等级!B1925,技能效果!B:B,0)))</f>
        <v/>
      </c>
      <c r="S1925" s="97"/>
      <c r="T1925" s="97"/>
      <c r="U1925" s="97"/>
      <c r="V1925" s="96" t="str">
        <f>IF(INDEX(技能效果!AF:AF,MATCH(技能效果等级!B1925,技能效果!B:B,0))="","",INDEX(技能效果!AF:AF,MATCH(技能效果等级!B1925,技能效果!B:B,0)))</f>
        <v/>
      </c>
      <c r="W1925" s="95">
        <f t="shared" si="28"/>
        <v>183</v>
      </c>
      <c r="X1925" s="97"/>
      <c r="Y1925" s="97"/>
    </row>
    <row r="1926" spans="1:25" ht="16.5" x14ac:dyDescent="0.2">
      <c r="A1926" s="62">
        <v>1923</v>
      </c>
      <c r="B1926" s="95">
        <f>INDEX(技能效果!B:B,MATCH(技能效果等级!W1926,技能效果!AE:AE,0))</f>
        <v>130301402</v>
      </c>
      <c r="C1926" s="95" t="str">
        <f>INDEX(技能效果!C:C,MATCH(技能效果等级!B1926,技能效果!B:B,0))</f>
        <v>石灵明技能禁锢</v>
      </c>
      <c r="D1926" s="96" t="s">
        <v>873</v>
      </c>
      <c r="E1926" s="95">
        <v>9</v>
      </c>
      <c r="F1926" s="95">
        <f>INDEX(技能效果!H:H,MATCH(技能效果等级!B1926,技能效果!B:B,0))</f>
        <v>4001</v>
      </c>
      <c r="G1926" s="95">
        <f>IF(INDEX(技能效果!K:K,MATCH(B1926,技能效果!B:B,0))=0,INDEX(技能效果!I:I,MATCH(技能效果等级!B1926,技能效果!B:B,0)),INDEX(技能效果!I:I,MATCH(技能效果等级!B1926,技能效果!B:B,0))*VLOOKUP(E1926,技能数值计算!$C$19:$D$28,2,FALSE))</f>
        <v>0</v>
      </c>
      <c r="H1926" s="95">
        <f>INDEX(技能效果!J:J,MATCH(技能效果等级!B1926,技能效果!B:B,0))</f>
        <v>0</v>
      </c>
      <c r="I1926" s="97"/>
      <c r="J1926" s="97"/>
      <c r="K1926" s="97"/>
      <c r="L1926" s="97"/>
      <c r="M1926" s="97"/>
      <c r="N1926" s="96">
        <f>IF(INDEX(技能效果!L:L,MATCH(技能效果等级!B1926,技能效果!B:B,0))="","",INDEX(技能效果!L:L,MATCH(技能效果等级!B1926,技能效果!B:B,0)))</f>
        <v>101</v>
      </c>
      <c r="O1926" s="95">
        <f>IF(INDEX(技能效果!N:N,MATCH(B1926,技能效果!B:B,0))=0,INDEX(技能效果!M:M,MATCH(技能效果等级!B1926,技能效果!B:B,0)),INDEX(技能效果!M:M,MATCH(技能效果等级!B1926,技能效果!B:B,0))*VLOOKUP(E1926,技能数值计算!$C$19:$D$28,2,FALSE))</f>
        <v>0.15</v>
      </c>
      <c r="P1926" s="97"/>
      <c r="Q1926" s="97"/>
      <c r="R1926" s="95" t="str">
        <f>IF(INDEX(技能效果!O:O,MATCH(技能效果等级!B1926,技能效果!B:B,0))="","",INDEX(技能效果!O:O,MATCH(技能效果等级!B1926,技能效果!B:B,0)))</f>
        <v/>
      </c>
      <c r="S1926" s="97"/>
      <c r="T1926" s="97"/>
      <c r="U1926" s="97"/>
      <c r="V1926" s="96" t="str">
        <f>IF(INDEX(技能效果!AF:AF,MATCH(技能效果等级!B1926,技能效果!B:B,0))="","",INDEX(技能效果!AF:AF,MATCH(技能效果等级!B1926,技能效果!B:B,0)))</f>
        <v/>
      </c>
      <c r="W1926" s="95">
        <f t="shared" si="28"/>
        <v>183</v>
      </c>
      <c r="X1926" s="97"/>
      <c r="Y1926" s="97"/>
    </row>
    <row r="1927" spans="1:25" ht="16.5" x14ac:dyDescent="0.2">
      <c r="A1927" s="62">
        <v>1924</v>
      </c>
      <c r="B1927" s="95">
        <f>INDEX(技能效果!B:B,MATCH(技能效果等级!W1927,技能效果!AE:AE,0))</f>
        <v>130301402</v>
      </c>
      <c r="C1927" s="95" t="str">
        <f>INDEX(技能效果!C:C,MATCH(技能效果等级!B1927,技能效果!B:B,0))</f>
        <v>石灵明技能禁锢</v>
      </c>
      <c r="D1927" s="96" t="s">
        <v>873</v>
      </c>
      <c r="E1927" s="95">
        <v>10</v>
      </c>
      <c r="F1927" s="95">
        <f>INDEX(技能效果!H:H,MATCH(技能效果等级!B1927,技能效果!B:B,0))</f>
        <v>4001</v>
      </c>
      <c r="G1927" s="95">
        <f>IF(INDEX(技能效果!K:K,MATCH(B1927,技能效果!B:B,0))=0,INDEX(技能效果!I:I,MATCH(技能效果等级!B1927,技能效果!B:B,0)),INDEX(技能效果!I:I,MATCH(技能效果等级!B1927,技能效果!B:B,0))*VLOOKUP(E1927,技能数值计算!$C$19:$D$28,2,FALSE))</f>
        <v>0</v>
      </c>
      <c r="H1927" s="95">
        <f>INDEX(技能效果!J:J,MATCH(技能效果等级!B1927,技能效果!B:B,0))</f>
        <v>0</v>
      </c>
      <c r="I1927" s="97"/>
      <c r="J1927" s="97"/>
      <c r="K1927" s="97"/>
      <c r="L1927" s="97"/>
      <c r="M1927" s="97"/>
      <c r="N1927" s="96">
        <f>IF(INDEX(技能效果!L:L,MATCH(技能效果等级!B1927,技能效果!B:B,0))="","",INDEX(技能效果!L:L,MATCH(技能效果等级!B1927,技能效果!B:B,0)))</f>
        <v>101</v>
      </c>
      <c r="O1927" s="95">
        <f>IF(INDEX(技能效果!N:N,MATCH(B1927,技能效果!B:B,0))=0,INDEX(技能效果!M:M,MATCH(技能效果等级!B1927,技能效果!B:B,0)),INDEX(技能效果!M:M,MATCH(技能效果等级!B1927,技能效果!B:B,0))*VLOOKUP(E1927,技能数值计算!$C$19:$D$28,2,FALSE))</f>
        <v>0.15</v>
      </c>
      <c r="P1927" s="97"/>
      <c r="Q1927" s="97"/>
      <c r="R1927" s="95" t="str">
        <f>IF(INDEX(技能效果!O:O,MATCH(技能效果等级!B1927,技能效果!B:B,0))="","",INDEX(技能效果!O:O,MATCH(技能效果等级!B1927,技能效果!B:B,0)))</f>
        <v/>
      </c>
      <c r="S1927" s="97"/>
      <c r="T1927" s="97"/>
      <c r="U1927" s="97"/>
      <c r="V1927" s="96" t="str">
        <f>IF(INDEX(技能效果!AF:AF,MATCH(技能效果等级!B1927,技能效果!B:B,0))="","",INDEX(技能效果!AF:AF,MATCH(技能效果等级!B1927,技能效果!B:B,0)))</f>
        <v/>
      </c>
      <c r="W1927" s="95">
        <f t="shared" si="28"/>
        <v>183</v>
      </c>
      <c r="X1927" s="97"/>
      <c r="Y1927" s="97"/>
    </row>
    <row r="1928" spans="1:25" ht="16.5" x14ac:dyDescent="0.2">
      <c r="A1928" s="62">
        <v>1925</v>
      </c>
      <c r="B1928" s="95">
        <f>INDEX(技能效果!B:B,MATCH(技能效果等级!W1928,技能效果!AE:AE,0))</f>
        <v>130301411</v>
      </c>
      <c r="C1928" s="95" t="str">
        <f>INDEX(技能效果!C:C,MATCH(技能效果等级!B1928,技能效果!B:B,0))</f>
        <v>石灵明专属武器效果</v>
      </c>
      <c r="D1928" s="96" t="s">
        <v>873</v>
      </c>
      <c r="E1928" s="95">
        <v>1</v>
      </c>
      <c r="F1928" s="95">
        <f>INDEX(技能效果!H:H,MATCH(技能效果等级!B1928,技能效果!B:B,0))</f>
        <v>4029</v>
      </c>
      <c r="G1928" s="95">
        <f>IF(INDEX(技能效果!K:K,MATCH(B1928,技能效果!B:B,0))=0,INDEX(技能效果!I:I,MATCH(技能效果等级!B1928,技能效果!B:B,0)),INDEX(技能效果!I:I,MATCH(技能效果等级!B1928,技能效果!B:B,0))*VLOOKUP(E1928,技能数值计算!$C$19:$D$28,2,FALSE))</f>
        <v>0.3</v>
      </c>
      <c r="H1928" s="95">
        <f>INDEX(技能效果!J:J,MATCH(技能效果等级!B1928,技能效果!B:B,0))</f>
        <v>0</v>
      </c>
      <c r="I1928" s="97"/>
      <c r="J1928" s="97"/>
      <c r="K1928" s="97"/>
      <c r="L1928" s="97"/>
      <c r="M1928" s="97"/>
      <c r="N1928" s="96" t="str">
        <f>IF(INDEX(技能效果!L:L,MATCH(技能效果等级!B1928,技能效果!B:B,0))="","",INDEX(技能效果!L:L,MATCH(技能效果等级!B1928,技能效果!B:B,0)))</f>
        <v/>
      </c>
      <c r="O1928" s="95">
        <f>IF(INDEX(技能效果!N:N,MATCH(B1928,技能效果!B:B,0))=0,INDEX(技能效果!M:M,MATCH(技能效果等级!B1928,技能效果!B:B,0)),INDEX(技能效果!M:M,MATCH(技能效果等级!B1928,技能效果!B:B,0))*VLOOKUP(E1928,技能数值计算!$C$19:$D$28,2,FALSE))</f>
        <v>0</v>
      </c>
      <c r="P1928" s="97"/>
      <c r="Q1928" s="97"/>
      <c r="R1928" s="95" t="str">
        <f>IF(INDEX(技能效果!O:O,MATCH(技能效果等级!B1928,技能效果!B:B,0))="","",INDEX(技能效果!O:O,MATCH(技能效果等级!B1928,技能效果!B:B,0)))</f>
        <v/>
      </c>
      <c r="S1928" s="97"/>
      <c r="T1928" s="97"/>
      <c r="U1928" s="97"/>
      <c r="V1928" s="96" t="str">
        <f>IF(INDEX(技能效果!AF:AF,MATCH(技能效果等级!B1928,技能效果!B:B,0))="","",INDEX(技能效果!AF:AF,MATCH(技能效果等级!B1928,技能效果!B:B,0)))</f>
        <v>绝技暴击率提高</v>
      </c>
      <c r="W1928" s="95">
        <f t="shared" si="28"/>
        <v>184</v>
      </c>
      <c r="X1928" s="97"/>
      <c r="Y1928" s="97"/>
    </row>
    <row r="1929" spans="1:25" ht="16.5" x14ac:dyDescent="0.2">
      <c r="A1929" s="62">
        <v>1926</v>
      </c>
      <c r="B1929" s="95">
        <f>INDEX(技能效果!B:B,MATCH(技能效果等级!W1929,技能效果!AE:AE,0))</f>
        <v>130301411</v>
      </c>
      <c r="C1929" s="95" t="str">
        <f>INDEX(技能效果!C:C,MATCH(技能效果等级!B1929,技能效果!B:B,0))</f>
        <v>石灵明专属武器效果</v>
      </c>
      <c r="D1929" s="96" t="s">
        <v>873</v>
      </c>
      <c r="E1929" s="95">
        <v>2</v>
      </c>
      <c r="F1929" s="95">
        <f>INDEX(技能效果!H:H,MATCH(技能效果等级!B1929,技能效果!B:B,0))</f>
        <v>4029</v>
      </c>
      <c r="G1929" s="95">
        <f>IF(INDEX(技能效果!K:K,MATCH(B1929,技能效果!B:B,0))=0,INDEX(技能效果!I:I,MATCH(技能效果等级!B1929,技能效果!B:B,0)),INDEX(技能效果!I:I,MATCH(技能效果等级!B1929,技能效果!B:B,0))*VLOOKUP(E1929,技能数值计算!$C$19:$D$28,2,FALSE))</f>
        <v>0.3</v>
      </c>
      <c r="H1929" s="95">
        <f>INDEX(技能效果!J:J,MATCH(技能效果等级!B1929,技能效果!B:B,0))</f>
        <v>0</v>
      </c>
      <c r="I1929" s="97"/>
      <c r="J1929" s="97"/>
      <c r="K1929" s="97"/>
      <c r="L1929" s="97"/>
      <c r="M1929" s="97"/>
      <c r="N1929" s="96" t="str">
        <f>IF(INDEX(技能效果!L:L,MATCH(技能效果等级!B1929,技能效果!B:B,0))="","",INDEX(技能效果!L:L,MATCH(技能效果等级!B1929,技能效果!B:B,0)))</f>
        <v/>
      </c>
      <c r="O1929" s="95">
        <f>IF(INDEX(技能效果!N:N,MATCH(B1929,技能效果!B:B,0))=0,INDEX(技能效果!M:M,MATCH(技能效果等级!B1929,技能效果!B:B,0)),INDEX(技能效果!M:M,MATCH(技能效果等级!B1929,技能效果!B:B,0))*VLOOKUP(E1929,技能数值计算!$C$19:$D$28,2,FALSE))</f>
        <v>0</v>
      </c>
      <c r="P1929" s="97"/>
      <c r="Q1929" s="97"/>
      <c r="R1929" s="95" t="str">
        <f>IF(INDEX(技能效果!O:O,MATCH(技能效果等级!B1929,技能效果!B:B,0))="","",INDEX(技能效果!O:O,MATCH(技能效果等级!B1929,技能效果!B:B,0)))</f>
        <v/>
      </c>
      <c r="S1929" s="97"/>
      <c r="T1929" s="97"/>
      <c r="U1929" s="97"/>
      <c r="V1929" s="96" t="str">
        <f>IF(INDEX(技能效果!AF:AF,MATCH(技能效果等级!B1929,技能效果!B:B,0))="","",INDEX(技能效果!AF:AF,MATCH(技能效果等级!B1929,技能效果!B:B,0)))</f>
        <v>绝技暴击率提高</v>
      </c>
      <c r="W1929" s="95">
        <f t="shared" si="28"/>
        <v>184</v>
      </c>
      <c r="X1929" s="97"/>
      <c r="Y1929" s="97"/>
    </row>
    <row r="1930" spans="1:25" ht="16.5" x14ac:dyDescent="0.2">
      <c r="A1930" s="62">
        <v>1927</v>
      </c>
      <c r="B1930" s="95">
        <f>INDEX(技能效果!B:B,MATCH(技能效果等级!W1930,技能效果!AE:AE,0))</f>
        <v>130301411</v>
      </c>
      <c r="C1930" s="95" t="str">
        <f>INDEX(技能效果!C:C,MATCH(技能效果等级!B1930,技能效果!B:B,0))</f>
        <v>石灵明专属武器效果</v>
      </c>
      <c r="D1930" s="96" t="s">
        <v>873</v>
      </c>
      <c r="E1930" s="95">
        <v>3</v>
      </c>
      <c r="F1930" s="95">
        <f>INDEX(技能效果!H:H,MATCH(技能效果等级!B1930,技能效果!B:B,0))</f>
        <v>4029</v>
      </c>
      <c r="G1930" s="95">
        <f>IF(INDEX(技能效果!K:K,MATCH(B1930,技能效果!B:B,0))=0,INDEX(技能效果!I:I,MATCH(技能效果等级!B1930,技能效果!B:B,0)),INDEX(技能效果!I:I,MATCH(技能效果等级!B1930,技能效果!B:B,0))*VLOOKUP(E1930,技能数值计算!$C$19:$D$28,2,FALSE))</f>
        <v>0.3</v>
      </c>
      <c r="H1930" s="95">
        <f>INDEX(技能效果!J:J,MATCH(技能效果等级!B1930,技能效果!B:B,0))</f>
        <v>0</v>
      </c>
      <c r="I1930" s="97"/>
      <c r="J1930" s="97"/>
      <c r="K1930" s="97"/>
      <c r="L1930" s="97"/>
      <c r="M1930" s="97"/>
      <c r="N1930" s="96" t="str">
        <f>IF(INDEX(技能效果!L:L,MATCH(技能效果等级!B1930,技能效果!B:B,0))="","",INDEX(技能效果!L:L,MATCH(技能效果等级!B1930,技能效果!B:B,0)))</f>
        <v/>
      </c>
      <c r="O1930" s="95">
        <f>IF(INDEX(技能效果!N:N,MATCH(B1930,技能效果!B:B,0))=0,INDEX(技能效果!M:M,MATCH(技能效果等级!B1930,技能效果!B:B,0)),INDEX(技能效果!M:M,MATCH(技能效果等级!B1930,技能效果!B:B,0))*VLOOKUP(E1930,技能数值计算!$C$19:$D$28,2,FALSE))</f>
        <v>0</v>
      </c>
      <c r="P1930" s="97"/>
      <c r="Q1930" s="97"/>
      <c r="R1930" s="95" t="str">
        <f>IF(INDEX(技能效果!O:O,MATCH(技能效果等级!B1930,技能效果!B:B,0))="","",INDEX(技能效果!O:O,MATCH(技能效果等级!B1930,技能效果!B:B,0)))</f>
        <v/>
      </c>
      <c r="S1930" s="97"/>
      <c r="T1930" s="97"/>
      <c r="U1930" s="97"/>
      <c r="V1930" s="96" t="str">
        <f>IF(INDEX(技能效果!AF:AF,MATCH(技能效果等级!B1930,技能效果!B:B,0))="","",INDEX(技能效果!AF:AF,MATCH(技能效果等级!B1930,技能效果!B:B,0)))</f>
        <v>绝技暴击率提高</v>
      </c>
      <c r="W1930" s="95">
        <f t="shared" si="28"/>
        <v>184</v>
      </c>
      <c r="X1930" s="97"/>
      <c r="Y1930" s="97"/>
    </row>
    <row r="1931" spans="1:25" ht="16.5" x14ac:dyDescent="0.2">
      <c r="A1931" s="62">
        <v>1928</v>
      </c>
      <c r="B1931" s="95">
        <f>INDEX(技能效果!B:B,MATCH(技能效果等级!W1931,技能效果!AE:AE,0))</f>
        <v>130301411</v>
      </c>
      <c r="C1931" s="95" t="str">
        <f>INDEX(技能效果!C:C,MATCH(技能效果等级!B1931,技能效果!B:B,0))</f>
        <v>石灵明专属武器效果</v>
      </c>
      <c r="D1931" s="96" t="s">
        <v>873</v>
      </c>
      <c r="E1931" s="95">
        <v>4</v>
      </c>
      <c r="F1931" s="95">
        <f>INDEX(技能效果!H:H,MATCH(技能效果等级!B1931,技能效果!B:B,0))</f>
        <v>4029</v>
      </c>
      <c r="G1931" s="95">
        <f>IF(INDEX(技能效果!K:K,MATCH(B1931,技能效果!B:B,0))=0,INDEX(技能效果!I:I,MATCH(技能效果等级!B1931,技能效果!B:B,0)),INDEX(技能效果!I:I,MATCH(技能效果等级!B1931,技能效果!B:B,0))*VLOOKUP(E1931,技能数值计算!$C$19:$D$28,2,FALSE))</f>
        <v>0.3</v>
      </c>
      <c r="H1931" s="95">
        <f>INDEX(技能效果!J:J,MATCH(技能效果等级!B1931,技能效果!B:B,0))</f>
        <v>0</v>
      </c>
      <c r="I1931" s="97"/>
      <c r="J1931" s="97"/>
      <c r="K1931" s="97"/>
      <c r="L1931" s="97"/>
      <c r="M1931" s="97"/>
      <c r="N1931" s="96" t="str">
        <f>IF(INDEX(技能效果!L:L,MATCH(技能效果等级!B1931,技能效果!B:B,0))="","",INDEX(技能效果!L:L,MATCH(技能效果等级!B1931,技能效果!B:B,0)))</f>
        <v/>
      </c>
      <c r="O1931" s="95">
        <f>IF(INDEX(技能效果!N:N,MATCH(B1931,技能效果!B:B,0))=0,INDEX(技能效果!M:M,MATCH(技能效果等级!B1931,技能效果!B:B,0)),INDEX(技能效果!M:M,MATCH(技能效果等级!B1931,技能效果!B:B,0))*VLOOKUP(E1931,技能数值计算!$C$19:$D$28,2,FALSE))</f>
        <v>0</v>
      </c>
      <c r="P1931" s="97"/>
      <c r="Q1931" s="97"/>
      <c r="R1931" s="95" t="str">
        <f>IF(INDEX(技能效果!O:O,MATCH(技能效果等级!B1931,技能效果!B:B,0))="","",INDEX(技能效果!O:O,MATCH(技能效果等级!B1931,技能效果!B:B,0)))</f>
        <v/>
      </c>
      <c r="S1931" s="97"/>
      <c r="T1931" s="97"/>
      <c r="U1931" s="97"/>
      <c r="V1931" s="96" t="str">
        <f>IF(INDEX(技能效果!AF:AF,MATCH(技能效果等级!B1931,技能效果!B:B,0))="","",INDEX(技能效果!AF:AF,MATCH(技能效果等级!B1931,技能效果!B:B,0)))</f>
        <v>绝技暴击率提高</v>
      </c>
      <c r="W1931" s="95">
        <f t="shared" si="28"/>
        <v>184</v>
      </c>
      <c r="X1931" s="97"/>
      <c r="Y1931" s="97"/>
    </row>
    <row r="1932" spans="1:25" ht="16.5" x14ac:dyDescent="0.2">
      <c r="A1932" s="62">
        <v>1929</v>
      </c>
      <c r="B1932" s="95">
        <f>INDEX(技能效果!B:B,MATCH(技能效果等级!W1932,技能效果!AE:AE,0))</f>
        <v>130301411</v>
      </c>
      <c r="C1932" s="95" t="str">
        <f>INDEX(技能效果!C:C,MATCH(技能效果等级!B1932,技能效果!B:B,0))</f>
        <v>石灵明专属武器效果</v>
      </c>
      <c r="D1932" s="96" t="s">
        <v>873</v>
      </c>
      <c r="E1932" s="95">
        <v>5</v>
      </c>
      <c r="F1932" s="95">
        <f>INDEX(技能效果!H:H,MATCH(技能效果等级!B1932,技能效果!B:B,0))</f>
        <v>4029</v>
      </c>
      <c r="G1932" s="95">
        <f>IF(INDEX(技能效果!K:K,MATCH(B1932,技能效果!B:B,0))=0,INDEX(技能效果!I:I,MATCH(技能效果等级!B1932,技能效果!B:B,0)),INDEX(技能效果!I:I,MATCH(技能效果等级!B1932,技能效果!B:B,0))*VLOOKUP(E1932,技能数值计算!$C$19:$D$28,2,FALSE))</f>
        <v>0.3</v>
      </c>
      <c r="H1932" s="95">
        <f>INDEX(技能效果!J:J,MATCH(技能效果等级!B1932,技能效果!B:B,0))</f>
        <v>0</v>
      </c>
      <c r="I1932" s="97"/>
      <c r="J1932" s="97"/>
      <c r="K1932" s="97"/>
      <c r="L1932" s="97"/>
      <c r="M1932" s="97"/>
      <c r="N1932" s="96" t="str">
        <f>IF(INDEX(技能效果!L:L,MATCH(技能效果等级!B1932,技能效果!B:B,0))="","",INDEX(技能效果!L:L,MATCH(技能效果等级!B1932,技能效果!B:B,0)))</f>
        <v/>
      </c>
      <c r="O1932" s="95">
        <f>IF(INDEX(技能效果!N:N,MATCH(B1932,技能效果!B:B,0))=0,INDEX(技能效果!M:M,MATCH(技能效果等级!B1932,技能效果!B:B,0)),INDEX(技能效果!M:M,MATCH(技能效果等级!B1932,技能效果!B:B,0))*VLOOKUP(E1932,技能数值计算!$C$19:$D$28,2,FALSE))</f>
        <v>0</v>
      </c>
      <c r="P1932" s="97"/>
      <c r="Q1932" s="97"/>
      <c r="R1932" s="95" t="str">
        <f>IF(INDEX(技能效果!O:O,MATCH(技能效果等级!B1932,技能效果!B:B,0))="","",INDEX(技能效果!O:O,MATCH(技能效果等级!B1932,技能效果!B:B,0)))</f>
        <v/>
      </c>
      <c r="S1932" s="97"/>
      <c r="T1932" s="97"/>
      <c r="U1932" s="97"/>
      <c r="V1932" s="96" t="str">
        <f>IF(INDEX(技能效果!AF:AF,MATCH(技能效果等级!B1932,技能效果!B:B,0))="","",INDEX(技能效果!AF:AF,MATCH(技能效果等级!B1932,技能效果!B:B,0)))</f>
        <v>绝技暴击率提高</v>
      </c>
      <c r="W1932" s="95">
        <f t="shared" si="28"/>
        <v>184</v>
      </c>
      <c r="X1932" s="97"/>
      <c r="Y1932" s="97"/>
    </row>
    <row r="1933" spans="1:25" ht="16.5" x14ac:dyDescent="0.2">
      <c r="A1933" s="62">
        <v>1930</v>
      </c>
      <c r="B1933" s="95">
        <f>INDEX(技能效果!B:B,MATCH(技能效果等级!W1933,技能效果!AE:AE,0))</f>
        <v>130301411</v>
      </c>
      <c r="C1933" s="95" t="str">
        <f>INDEX(技能效果!C:C,MATCH(技能效果等级!B1933,技能效果!B:B,0))</f>
        <v>石灵明专属武器效果</v>
      </c>
      <c r="D1933" s="96" t="s">
        <v>873</v>
      </c>
      <c r="E1933" s="95">
        <v>6</v>
      </c>
      <c r="F1933" s="95">
        <f>INDEX(技能效果!H:H,MATCH(技能效果等级!B1933,技能效果!B:B,0))</f>
        <v>4029</v>
      </c>
      <c r="G1933" s="95">
        <f>IF(INDEX(技能效果!K:K,MATCH(B1933,技能效果!B:B,0))=0,INDEX(技能效果!I:I,MATCH(技能效果等级!B1933,技能效果!B:B,0)),INDEX(技能效果!I:I,MATCH(技能效果等级!B1933,技能效果!B:B,0))*VLOOKUP(E1933,技能数值计算!$C$19:$D$28,2,FALSE))</f>
        <v>0.3</v>
      </c>
      <c r="H1933" s="95">
        <f>INDEX(技能效果!J:J,MATCH(技能效果等级!B1933,技能效果!B:B,0))</f>
        <v>0</v>
      </c>
      <c r="I1933" s="97"/>
      <c r="J1933" s="97"/>
      <c r="K1933" s="97"/>
      <c r="L1933" s="97"/>
      <c r="M1933" s="97"/>
      <c r="N1933" s="96" t="str">
        <f>IF(INDEX(技能效果!L:L,MATCH(技能效果等级!B1933,技能效果!B:B,0))="","",INDEX(技能效果!L:L,MATCH(技能效果等级!B1933,技能效果!B:B,0)))</f>
        <v/>
      </c>
      <c r="O1933" s="95">
        <f>IF(INDEX(技能效果!N:N,MATCH(B1933,技能效果!B:B,0))=0,INDEX(技能效果!M:M,MATCH(技能效果等级!B1933,技能效果!B:B,0)),INDEX(技能效果!M:M,MATCH(技能效果等级!B1933,技能效果!B:B,0))*VLOOKUP(E1933,技能数值计算!$C$19:$D$28,2,FALSE))</f>
        <v>0</v>
      </c>
      <c r="P1933" s="97"/>
      <c r="Q1933" s="97"/>
      <c r="R1933" s="95" t="str">
        <f>IF(INDEX(技能效果!O:O,MATCH(技能效果等级!B1933,技能效果!B:B,0))="","",INDEX(技能效果!O:O,MATCH(技能效果等级!B1933,技能效果!B:B,0)))</f>
        <v/>
      </c>
      <c r="S1933" s="97"/>
      <c r="T1933" s="97"/>
      <c r="U1933" s="97"/>
      <c r="V1933" s="96" t="str">
        <f>IF(INDEX(技能效果!AF:AF,MATCH(技能效果等级!B1933,技能效果!B:B,0))="","",INDEX(技能效果!AF:AF,MATCH(技能效果等级!B1933,技能效果!B:B,0)))</f>
        <v>绝技暴击率提高</v>
      </c>
      <c r="W1933" s="95">
        <f t="shared" si="28"/>
        <v>184</v>
      </c>
      <c r="X1933" s="97"/>
      <c r="Y1933" s="97"/>
    </row>
    <row r="1934" spans="1:25" ht="16.5" x14ac:dyDescent="0.2">
      <c r="A1934" s="62">
        <v>1931</v>
      </c>
      <c r="B1934" s="95">
        <f>INDEX(技能效果!B:B,MATCH(技能效果等级!W1934,技能效果!AE:AE,0))</f>
        <v>130301411</v>
      </c>
      <c r="C1934" s="95" t="str">
        <f>INDEX(技能效果!C:C,MATCH(技能效果等级!B1934,技能效果!B:B,0))</f>
        <v>石灵明专属武器效果</v>
      </c>
      <c r="D1934" s="96" t="s">
        <v>873</v>
      </c>
      <c r="E1934" s="95">
        <v>7</v>
      </c>
      <c r="F1934" s="95">
        <f>INDEX(技能效果!H:H,MATCH(技能效果等级!B1934,技能效果!B:B,0))</f>
        <v>4029</v>
      </c>
      <c r="G1934" s="95">
        <f>IF(INDEX(技能效果!K:K,MATCH(B1934,技能效果!B:B,0))=0,INDEX(技能效果!I:I,MATCH(技能效果等级!B1934,技能效果!B:B,0)),INDEX(技能效果!I:I,MATCH(技能效果等级!B1934,技能效果!B:B,0))*VLOOKUP(E1934,技能数值计算!$C$19:$D$28,2,FALSE))</f>
        <v>0.3</v>
      </c>
      <c r="H1934" s="95">
        <f>INDEX(技能效果!J:J,MATCH(技能效果等级!B1934,技能效果!B:B,0))</f>
        <v>0</v>
      </c>
      <c r="I1934" s="97"/>
      <c r="J1934" s="97"/>
      <c r="K1934" s="97"/>
      <c r="L1934" s="97"/>
      <c r="M1934" s="97"/>
      <c r="N1934" s="96" t="str">
        <f>IF(INDEX(技能效果!L:L,MATCH(技能效果等级!B1934,技能效果!B:B,0))="","",INDEX(技能效果!L:L,MATCH(技能效果等级!B1934,技能效果!B:B,0)))</f>
        <v/>
      </c>
      <c r="O1934" s="95">
        <f>IF(INDEX(技能效果!N:N,MATCH(B1934,技能效果!B:B,0))=0,INDEX(技能效果!M:M,MATCH(技能效果等级!B1934,技能效果!B:B,0)),INDEX(技能效果!M:M,MATCH(技能效果等级!B1934,技能效果!B:B,0))*VLOOKUP(E1934,技能数值计算!$C$19:$D$28,2,FALSE))</f>
        <v>0</v>
      </c>
      <c r="P1934" s="97"/>
      <c r="Q1934" s="97"/>
      <c r="R1934" s="95" t="str">
        <f>IF(INDEX(技能效果!O:O,MATCH(技能效果等级!B1934,技能效果!B:B,0))="","",INDEX(技能效果!O:O,MATCH(技能效果等级!B1934,技能效果!B:B,0)))</f>
        <v/>
      </c>
      <c r="S1934" s="97"/>
      <c r="T1934" s="97"/>
      <c r="U1934" s="97"/>
      <c r="V1934" s="96" t="str">
        <f>IF(INDEX(技能效果!AF:AF,MATCH(技能效果等级!B1934,技能效果!B:B,0))="","",INDEX(技能效果!AF:AF,MATCH(技能效果等级!B1934,技能效果!B:B,0)))</f>
        <v>绝技暴击率提高</v>
      </c>
      <c r="W1934" s="95">
        <f t="shared" si="28"/>
        <v>184</v>
      </c>
      <c r="X1934" s="97"/>
      <c r="Y1934" s="97"/>
    </row>
    <row r="1935" spans="1:25" ht="16.5" x14ac:dyDescent="0.2">
      <c r="A1935" s="62">
        <v>1932</v>
      </c>
      <c r="B1935" s="95">
        <f>INDEX(技能效果!B:B,MATCH(技能效果等级!W1935,技能效果!AE:AE,0))</f>
        <v>130301411</v>
      </c>
      <c r="C1935" s="95" t="str">
        <f>INDEX(技能效果!C:C,MATCH(技能效果等级!B1935,技能效果!B:B,0))</f>
        <v>石灵明专属武器效果</v>
      </c>
      <c r="D1935" s="96" t="s">
        <v>873</v>
      </c>
      <c r="E1935" s="95">
        <v>8</v>
      </c>
      <c r="F1935" s="95">
        <f>INDEX(技能效果!H:H,MATCH(技能效果等级!B1935,技能效果!B:B,0))</f>
        <v>4029</v>
      </c>
      <c r="G1935" s="95">
        <f>IF(INDEX(技能效果!K:K,MATCH(B1935,技能效果!B:B,0))=0,INDEX(技能效果!I:I,MATCH(技能效果等级!B1935,技能效果!B:B,0)),INDEX(技能效果!I:I,MATCH(技能效果等级!B1935,技能效果!B:B,0))*VLOOKUP(E1935,技能数值计算!$C$19:$D$28,2,FALSE))</f>
        <v>0.3</v>
      </c>
      <c r="H1935" s="95">
        <f>INDEX(技能效果!J:J,MATCH(技能效果等级!B1935,技能效果!B:B,0))</f>
        <v>0</v>
      </c>
      <c r="I1935" s="97"/>
      <c r="J1935" s="97"/>
      <c r="K1935" s="97"/>
      <c r="L1935" s="97"/>
      <c r="M1935" s="97"/>
      <c r="N1935" s="96" t="str">
        <f>IF(INDEX(技能效果!L:L,MATCH(技能效果等级!B1935,技能效果!B:B,0))="","",INDEX(技能效果!L:L,MATCH(技能效果等级!B1935,技能效果!B:B,0)))</f>
        <v/>
      </c>
      <c r="O1935" s="95">
        <f>IF(INDEX(技能效果!N:N,MATCH(B1935,技能效果!B:B,0))=0,INDEX(技能效果!M:M,MATCH(技能效果等级!B1935,技能效果!B:B,0)),INDEX(技能效果!M:M,MATCH(技能效果等级!B1935,技能效果!B:B,0))*VLOOKUP(E1935,技能数值计算!$C$19:$D$28,2,FALSE))</f>
        <v>0</v>
      </c>
      <c r="P1935" s="97"/>
      <c r="Q1935" s="97"/>
      <c r="R1935" s="95" t="str">
        <f>IF(INDEX(技能效果!O:O,MATCH(技能效果等级!B1935,技能效果!B:B,0))="","",INDEX(技能效果!O:O,MATCH(技能效果等级!B1935,技能效果!B:B,0)))</f>
        <v/>
      </c>
      <c r="S1935" s="97"/>
      <c r="T1935" s="97"/>
      <c r="U1935" s="97"/>
      <c r="V1935" s="96" t="str">
        <f>IF(INDEX(技能效果!AF:AF,MATCH(技能效果等级!B1935,技能效果!B:B,0))="","",INDEX(技能效果!AF:AF,MATCH(技能效果等级!B1935,技能效果!B:B,0)))</f>
        <v>绝技暴击率提高</v>
      </c>
      <c r="W1935" s="95">
        <f t="shared" si="28"/>
        <v>184</v>
      </c>
      <c r="X1935" s="97"/>
      <c r="Y1935" s="97"/>
    </row>
    <row r="1936" spans="1:25" ht="16.5" x14ac:dyDescent="0.2">
      <c r="A1936" s="62">
        <v>1933</v>
      </c>
      <c r="B1936" s="95">
        <f>INDEX(技能效果!B:B,MATCH(技能效果等级!W1936,技能效果!AE:AE,0))</f>
        <v>130301411</v>
      </c>
      <c r="C1936" s="95" t="str">
        <f>INDEX(技能效果!C:C,MATCH(技能效果等级!B1936,技能效果!B:B,0))</f>
        <v>石灵明专属武器效果</v>
      </c>
      <c r="D1936" s="96" t="s">
        <v>873</v>
      </c>
      <c r="E1936" s="95">
        <v>9</v>
      </c>
      <c r="F1936" s="95">
        <f>INDEX(技能效果!H:H,MATCH(技能效果等级!B1936,技能效果!B:B,0))</f>
        <v>4029</v>
      </c>
      <c r="G1936" s="95">
        <f>IF(INDEX(技能效果!K:K,MATCH(B1936,技能效果!B:B,0))=0,INDEX(技能效果!I:I,MATCH(技能效果等级!B1936,技能效果!B:B,0)),INDEX(技能效果!I:I,MATCH(技能效果等级!B1936,技能效果!B:B,0))*VLOOKUP(E1936,技能数值计算!$C$19:$D$28,2,FALSE))</f>
        <v>0.3</v>
      </c>
      <c r="H1936" s="95">
        <f>INDEX(技能效果!J:J,MATCH(技能效果等级!B1936,技能效果!B:B,0))</f>
        <v>0</v>
      </c>
      <c r="I1936" s="97"/>
      <c r="J1936" s="97"/>
      <c r="K1936" s="97"/>
      <c r="L1936" s="97"/>
      <c r="M1936" s="97"/>
      <c r="N1936" s="96" t="str">
        <f>IF(INDEX(技能效果!L:L,MATCH(技能效果等级!B1936,技能效果!B:B,0))="","",INDEX(技能效果!L:L,MATCH(技能效果等级!B1936,技能效果!B:B,0)))</f>
        <v/>
      </c>
      <c r="O1936" s="95">
        <f>IF(INDEX(技能效果!N:N,MATCH(B1936,技能效果!B:B,0))=0,INDEX(技能效果!M:M,MATCH(技能效果等级!B1936,技能效果!B:B,0)),INDEX(技能效果!M:M,MATCH(技能效果等级!B1936,技能效果!B:B,0))*VLOOKUP(E1936,技能数值计算!$C$19:$D$28,2,FALSE))</f>
        <v>0</v>
      </c>
      <c r="P1936" s="97"/>
      <c r="Q1936" s="97"/>
      <c r="R1936" s="95" t="str">
        <f>IF(INDEX(技能效果!O:O,MATCH(技能效果等级!B1936,技能效果!B:B,0))="","",INDEX(技能效果!O:O,MATCH(技能效果等级!B1936,技能效果!B:B,0)))</f>
        <v/>
      </c>
      <c r="S1936" s="97"/>
      <c r="T1936" s="97"/>
      <c r="U1936" s="97"/>
      <c r="V1936" s="96" t="str">
        <f>IF(INDEX(技能效果!AF:AF,MATCH(技能效果等级!B1936,技能效果!B:B,0))="","",INDEX(技能效果!AF:AF,MATCH(技能效果等级!B1936,技能效果!B:B,0)))</f>
        <v>绝技暴击率提高</v>
      </c>
      <c r="W1936" s="95">
        <f t="shared" si="28"/>
        <v>184</v>
      </c>
      <c r="X1936" s="97"/>
      <c r="Y1936" s="97"/>
    </row>
    <row r="1937" spans="1:25" ht="16.5" x14ac:dyDescent="0.2">
      <c r="A1937" s="62">
        <v>1934</v>
      </c>
      <c r="B1937" s="95">
        <f>INDEX(技能效果!B:B,MATCH(技能效果等级!W1937,技能效果!AE:AE,0))</f>
        <v>130301411</v>
      </c>
      <c r="C1937" s="95" t="str">
        <f>INDEX(技能效果!C:C,MATCH(技能效果等级!B1937,技能效果!B:B,0))</f>
        <v>石灵明专属武器效果</v>
      </c>
      <c r="D1937" s="96" t="s">
        <v>873</v>
      </c>
      <c r="E1937" s="95">
        <v>10</v>
      </c>
      <c r="F1937" s="95">
        <f>INDEX(技能效果!H:H,MATCH(技能效果等级!B1937,技能效果!B:B,0))</f>
        <v>4029</v>
      </c>
      <c r="G1937" s="95">
        <f>IF(INDEX(技能效果!K:K,MATCH(B1937,技能效果!B:B,0))=0,INDEX(技能效果!I:I,MATCH(技能效果等级!B1937,技能效果!B:B,0)),INDEX(技能效果!I:I,MATCH(技能效果等级!B1937,技能效果!B:B,0))*VLOOKUP(E1937,技能数值计算!$C$19:$D$28,2,FALSE))</f>
        <v>0.3</v>
      </c>
      <c r="H1937" s="95">
        <f>INDEX(技能效果!J:J,MATCH(技能效果等级!B1937,技能效果!B:B,0))</f>
        <v>0</v>
      </c>
      <c r="I1937" s="97"/>
      <c r="J1937" s="97"/>
      <c r="K1937" s="97"/>
      <c r="L1937" s="97"/>
      <c r="M1937" s="97"/>
      <c r="N1937" s="96" t="str">
        <f>IF(INDEX(技能效果!L:L,MATCH(技能效果等级!B1937,技能效果!B:B,0))="","",INDEX(技能效果!L:L,MATCH(技能效果等级!B1937,技能效果!B:B,0)))</f>
        <v/>
      </c>
      <c r="O1937" s="95">
        <f>IF(INDEX(技能效果!N:N,MATCH(B1937,技能效果!B:B,0))=0,INDEX(技能效果!M:M,MATCH(技能效果等级!B1937,技能效果!B:B,0)),INDEX(技能效果!M:M,MATCH(技能效果等级!B1937,技能效果!B:B,0))*VLOOKUP(E1937,技能数值计算!$C$19:$D$28,2,FALSE))</f>
        <v>0</v>
      </c>
      <c r="P1937" s="97"/>
      <c r="Q1937" s="97"/>
      <c r="R1937" s="95" t="str">
        <f>IF(INDEX(技能效果!O:O,MATCH(技能效果等级!B1937,技能效果!B:B,0))="","",INDEX(技能效果!O:O,MATCH(技能效果等级!B1937,技能效果!B:B,0)))</f>
        <v/>
      </c>
      <c r="S1937" s="97"/>
      <c r="T1937" s="97"/>
      <c r="U1937" s="97"/>
      <c r="V1937" s="96" t="str">
        <f>IF(INDEX(技能效果!AF:AF,MATCH(技能效果等级!B1937,技能效果!B:B,0))="","",INDEX(技能效果!AF:AF,MATCH(技能效果等级!B1937,技能效果!B:B,0)))</f>
        <v>绝技暴击率提高</v>
      </c>
      <c r="W1937" s="95">
        <f t="shared" si="28"/>
        <v>184</v>
      </c>
      <c r="X1937" s="97"/>
      <c r="Y1937" s="97"/>
    </row>
    <row r="1938" spans="1:25" ht="16.5" x14ac:dyDescent="0.2">
      <c r="A1938" s="62">
        <v>1935</v>
      </c>
      <c r="B1938" s="95">
        <f>INDEX(技能效果!B:B,MATCH(技能效果等级!W1938,技能效果!AE:AE,0))</f>
        <v>130301501</v>
      </c>
      <c r="C1938" s="95" t="str">
        <f>INDEX(技能效果!C:C,MATCH(技能效果等级!B1938,技能效果!B:B,0))</f>
        <v>于禁技能伤害</v>
      </c>
      <c r="D1938" s="96" t="s">
        <v>873</v>
      </c>
      <c r="E1938" s="95">
        <v>1</v>
      </c>
      <c r="F1938" s="95">
        <f>INDEX(技能效果!H:H,MATCH(技能效果等级!B1938,技能效果!B:B,0))</f>
        <v>1001</v>
      </c>
      <c r="G1938" s="95">
        <f>IF(INDEX(技能效果!K:K,MATCH(B1938,技能效果!B:B,0))=0,INDEX(技能效果!I:I,MATCH(技能效果等级!B1938,技能效果!B:B,0)),INDEX(技能效果!I:I,MATCH(技能效果等级!B1938,技能效果!B:B,0))*VLOOKUP(E1938,技能数值计算!$C$19:$D$28,2,FALSE))</f>
        <v>1.75</v>
      </c>
      <c r="H1938" s="95">
        <f>INDEX(技能效果!J:J,MATCH(技能效果等级!B1938,技能效果!B:B,0))</f>
        <v>0</v>
      </c>
      <c r="I1938" s="97"/>
      <c r="J1938" s="97"/>
      <c r="K1938" s="97"/>
      <c r="L1938" s="97"/>
      <c r="M1938" s="97"/>
      <c r="N1938" s="96" t="str">
        <f>IF(INDEX(技能效果!L:L,MATCH(技能效果等级!B1938,技能效果!B:B,0))="","",INDEX(技能效果!L:L,MATCH(技能效果等级!B1938,技能效果!B:B,0)))</f>
        <v/>
      </c>
      <c r="O1938" s="95">
        <f>IF(INDEX(技能效果!N:N,MATCH(B1938,技能效果!B:B,0))=0,INDEX(技能效果!M:M,MATCH(技能效果等级!B1938,技能效果!B:B,0)),INDEX(技能效果!M:M,MATCH(技能效果等级!B1938,技能效果!B:B,0))*VLOOKUP(E1938,技能数值计算!$C$19:$D$28,2,FALSE))</f>
        <v>0</v>
      </c>
      <c r="P1938" s="97"/>
      <c r="Q1938" s="97"/>
      <c r="R1938" s="95" t="str">
        <f>IF(INDEX(技能效果!O:O,MATCH(技能效果等级!B1938,技能效果!B:B,0))="","",INDEX(技能效果!O:O,MATCH(技能效果等级!B1938,技能效果!B:B,0)))</f>
        <v/>
      </c>
      <c r="S1938" s="97"/>
      <c r="T1938" s="97"/>
      <c r="U1938" s="97"/>
      <c r="V1938" s="96" t="str">
        <f>IF(INDEX(技能效果!AF:AF,MATCH(技能效果等级!B1938,技能效果!B:B,0))="","",INDEX(技能效果!AF:AF,MATCH(技能效果等级!B1938,技能效果!B:B,0)))</f>
        <v/>
      </c>
      <c r="W1938" s="95">
        <f t="shared" si="28"/>
        <v>185</v>
      </c>
      <c r="X1938" s="97"/>
      <c r="Y1938" s="97"/>
    </row>
    <row r="1939" spans="1:25" ht="16.5" x14ac:dyDescent="0.2">
      <c r="A1939" s="62">
        <v>1936</v>
      </c>
      <c r="B1939" s="95">
        <f>INDEX(技能效果!B:B,MATCH(技能效果等级!W1939,技能效果!AE:AE,0))</f>
        <v>130301501</v>
      </c>
      <c r="C1939" s="95" t="str">
        <f>INDEX(技能效果!C:C,MATCH(技能效果等级!B1939,技能效果!B:B,0))</f>
        <v>于禁技能伤害</v>
      </c>
      <c r="D1939" s="96" t="s">
        <v>873</v>
      </c>
      <c r="E1939" s="95">
        <v>2</v>
      </c>
      <c r="F1939" s="95">
        <f>INDEX(技能效果!H:H,MATCH(技能效果等级!B1939,技能效果!B:B,0))</f>
        <v>1001</v>
      </c>
      <c r="G1939" s="95">
        <f>IF(INDEX(技能效果!K:K,MATCH(B1939,技能效果!B:B,0))=0,INDEX(技能效果!I:I,MATCH(技能效果等级!B1939,技能效果!B:B,0)),INDEX(技能效果!I:I,MATCH(技能效果等级!B1939,技能效果!B:B,0))*VLOOKUP(E1939,技能数值计算!$C$19:$D$28,2,FALSE))</f>
        <v>1.8900000000000001</v>
      </c>
      <c r="H1939" s="95">
        <f>INDEX(技能效果!J:J,MATCH(技能效果等级!B1939,技能效果!B:B,0))</f>
        <v>0</v>
      </c>
      <c r="I1939" s="97"/>
      <c r="J1939" s="97"/>
      <c r="K1939" s="97"/>
      <c r="L1939" s="97"/>
      <c r="M1939" s="97"/>
      <c r="N1939" s="96" t="str">
        <f>IF(INDEX(技能效果!L:L,MATCH(技能效果等级!B1939,技能效果!B:B,0))="","",INDEX(技能效果!L:L,MATCH(技能效果等级!B1939,技能效果!B:B,0)))</f>
        <v/>
      </c>
      <c r="O1939" s="95">
        <f>IF(INDEX(技能效果!N:N,MATCH(B1939,技能效果!B:B,0))=0,INDEX(技能效果!M:M,MATCH(技能效果等级!B1939,技能效果!B:B,0)),INDEX(技能效果!M:M,MATCH(技能效果等级!B1939,技能效果!B:B,0))*VLOOKUP(E1939,技能数值计算!$C$19:$D$28,2,FALSE))</f>
        <v>0</v>
      </c>
      <c r="P1939" s="97"/>
      <c r="Q1939" s="97"/>
      <c r="R1939" s="95" t="str">
        <f>IF(INDEX(技能效果!O:O,MATCH(技能效果等级!B1939,技能效果!B:B,0))="","",INDEX(技能效果!O:O,MATCH(技能效果等级!B1939,技能效果!B:B,0)))</f>
        <v/>
      </c>
      <c r="S1939" s="97"/>
      <c r="T1939" s="97"/>
      <c r="U1939" s="97"/>
      <c r="V1939" s="96" t="str">
        <f>IF(INDEX(技能效果!AF:AF,MATCH(技能效果等级!B1939,技能效果!B:B,0))="","",INDEX(技能效果!AF:AF,MATCH(技能效果等级!B1939,技能效果!B:B,0)))</f>
        <v/>
      </c>
      <c r="W1939" s="95">
        <f t="shared" si="28"/>
        <v>185</v>
      </c>
      <c r="X1939" s="97"/>
      <c r="Y1939" s="97"/>
    </row>
    <row r="1940" spans="1:25" ht="16.5" x14ac:dyDescent="0.2">
      <c r="A1940" s="62">
        <v>1937</v>
      </c>
      <c r="B1940" s="95">
        <f>INDEX(技能效果!B:B,MATCH(技能效果等级!W1940,技能效果!AE:AE,0))</f>
        <v>130301501</v>
      </c>
      <c r="C1940" s="95" t="str">
        <f>INDEX(技能效果!C:C,MATCH(技能效果等级!B1940,技能效果!B:B,0))</f>
        <v>于禁技能伤害</v>
      </c>
      <c r="D1940" s="96" t="s">
        <v>873</v>
      </c>
      <c r="E1940" s="95">
        <v>3</v>
      </c>
      <c r="F1940" s="95">
        <f>INDEX(技能效果!H:H,MATCH(技能效果等级!B1940,技能效果!B:B,0))</f>
        <v>1001</v>
      </c>
      <c r="G1940" s="95">
        <f>IF(INDEX(技能效果!K:K,MATCH(B1940,技能效果!B:B,0))=0,INDEX(技能效果!I:I,MATCH(技能效果等级!B1940,技能效果!B:B,0)),INDEX(技能效果!I:I,MATCH(技能效果等级!B1940,技能效果!B:B,0))*VLOOKUP(E1940,技能数值计算!$C$19:$D$28,2,FALSE))</f>
        <v>2.0299999999999998</v>
      </c>
      <c r="H1940" s="95">
        <f>INDEX(技能效果!J:J,MATCH(技能效果等级!B1940,技能效果!B:B,0))</f>
        <v>0</v>
      </c>
      <c r="I1940" s="97"/>
      <c r="J1940" s="97"/>
      <c r="K1940" s="97"/>
      <c r="L1940" s="97"/>
      <c r="M1940" s="97"/>
      <c r="N1940" s="96" t="str">
        <f>IF(INDEX(技能效果!L:L,MATCH(技能效果等级!B1940,技能效果!B:B,0))="","",INDEX(技能效果!L:L,MATCH(技能效果等级!B1940,技能效果!B:B,0)))</f>
        <v/>
      </c>
      <c r="O1940" s="95">
        <f>IF(INDEX(技能效果!N:N,MATCH(B1940,技能效果!B:B,0))=0,INDEX(技能效果!M:M,MATCH(技能效果等级!B1940,技能效果!B:B,0)),INDEX(技能效果!M:M,MATCH(技能效果等级!B1940,技能效果!B:B,0))*VLOOKUP(E1940,技能数值计算!$C$19:$D$28,2,FALSE))</f>
        <v>0</v>
      </c>
      <c r="P1940" s="97"/>
      <c r="Q1940" s="97"/>
      <c r="R1940" s="95" t="str">
        <f>IF(INDEX(技能效果!O:O,MATCH(技能效果等级!B1940,技能效果!B:B,0))="","",INDEX(技能效果!O:O,MATCH(技能效果等级!B1940,技能效果!B:B,0)))</f>
        <v/>
      </c>
      <c r="S1940" s="97"/>
      <c r="T1940" s="97"/>
      <c r="U1940" s="97"/>
      <c r="V1940" s="96" t="str">
        <f>IF(INDEX(技能效果!AF:AF,MATCH(技能效果等级!B1940,技能效果!B:B,0))="","",INDEX(技能效果!AF:AF,MATCH(技能效果等级!B1940,技能效果!B:B,0)))</f>
        <v/>
      </c>
      <c r="W1940" s="95">
        <f t="shared" si="28"/>
        <v>185</v>
      </c>
      <c r="X1940" s="97"/>
      <c r="Y1940" s="97"/>
    </row>
    <row r="1941" spans="1:25" ht="16.5" x14ac:dyDescent="0.2">
      <c r="A1941" s="62">
        <v>1938</v>
      </c>
      <c r="B1941" s="95">
        <f>INDEX(技能效果!B:B,MATCH(技能效果等级!W1941,技能效果!AE:AE,0))</f>
        <v>130301501</v>
      </c>
      <c r="C1941" s="95" t="str">
        <f>INDEX(技能效果!C:C,MATCH(技能效果等级!B1941,技能效果!B:B,0))</f>
        <v>于禁技能伤害</v>
      </c>
      <c r="D1941" s="96" t="s">
        <v>873</v>
      </c>
      <c r="E1941" s="95">
        <v>4</v>
      </c>
      <c r="F1941" s="95">
        <f>INDEX(技能效果!H:H,MATCH(技能效果等级!B1941,技能效果!B:B,0))</f>
        <v>1001</v>
      </c>
      <c r="G1941" s="95">
        <f>IF(INDEX(技能效果!K:K,MATCH(B1941,技能效果!B:B,0))=0,INDEX(技能效果!I:I,MATCH(技能效果等级!B1941,技能效果!B:B,0)),INDEX(技能效果!I:I,MATCH(技能效果等级!B1941,技能效果!B:B,0))*VLOOKUP(E1941,技能数值计算!$C$19:$D$28,2,FALSE))</f>
        <v>2.17</v>
      </c>
      <c r="H1941" s="95">
        <f>INDEX(技能效果!J:J,MATCH(技能效果等级!B1941,技能效果!B:B,0))</f>
        <v>0</v>
      </c>
      <c r="I1941" s="97"/>
      <c r="J1941" s="97"/>
      <c r="K1941" s="97"/>
      <c r="L1941" s="97"/>
      <c r="M1941" s="97"/>
      <c r="N1941" s="96" t="str">
        <f>IF(INDEX(技能效果!L:L,MATCH(技能效果等级!B1941,技能效果!B:B,0))="","",INDEX(技能效果!L:L,MATCH(技能效果等级!B1941,技能效果!B:B,0)))</f>
        <v/>
      </c>
      <c r="O1941" s="95">
        <f>IF(INDEX(技能效果!N:N,MATCH(B1941,技能效果!B:B,0))=0,INDEX(技能效果!M:M,MATCH(技能效果等级!B1941,技能效果!B:B,0)),INDEX(技能效果!M:M,MATCH(技能效果等级!B1941,技能效果!B:B,0))*VLOOKUP(E1941,技能数值计算!$C$19:$D$28,2,FALSE))</f>
        <v>0</v>
      </c>
      <c r="P1941" s="97"/>
      <c r="Q1941" s="97"/>
      <c r="R1941" s="95" t="str">
        <f>IF(INDEX(技能效果!O:O,MATCH(技能效果等级!B1941,技能效果!B:B,0))="","",INDEX(技能效果!O:O,MATCH(技能效果等级!B1941,技能效果!B:B,0)))</f>
        <v/>
      </c>
      <c r="S1941" s="97"/>
      <c r="T1941" s="97"/>
      <c r="U1941" s="97"/>
      <c r="V1941" s="96" t="str">
        <f>IF(INDEX(技能效果!AF:AF,MATCH(技能效果等级!B1941,技能效果!B:B,0))="","",INDEX(技能效果!AF:AF,MATCH(技能效果等级!B1941,技能效果!B:B,0)))</f>
        <v/>
      </c>
      <c r="W1941" s="95">
        <f t="shared" si="28"/>
        <v>185</v>
      </c>
      <c r="X1941" s="97"/>
      <c r="Y1941" s="97"/>
    </row>
    <row r="1942" spans="1:25" ht="16.5" x14ac:dyDescent="0.2">
      <c r="A1942" s="62">
        <v>1939</v>
      </c>
      <c r="B1942" s="95">
        <f>INDEX(技能效果!B:B,MATCH(技能效果等级!W1942,技能效果!AE:AE,0))</f>
        <v>130301501</v>
      </c>
      <c r="C1942" s="95" t="str">
        <f>INDEX(技能效果!C:C,MATCH(技能效果等级!B1942,技能效果!B:B,0))</f>
        <v>于禁技能伤害</v>
      </c>
      <c r="D1942" s="96" t="s">
        <v>873</v>
      </c>
      <c r="E1942" s="95">
        <v>5</v>
      </c>
      <c r="F1942" s="95">
        <f>INDEX(技能效果!H:H,MATCH(技能效果等级!B1942,技能效果!B:B,0))</f>
        <v>1001</v>
      </c>
      <c r="G1942" s="95">
        <f>IF(INDEX(技能效果!K:K,MATCH(B1942,技能效果!B:B,0))=0,INDEX(技能效果!I:I,MATCH(技能效果等级!B1942,技能效果!B:B,0)),INDEX(技能效果!I:I,MATCH(技能效果等级!B1942,技能效果!B:B,0))*VLOOKUP(E1942,技能数值计算!$C$19:$D$28,2,FALSE))</f>
        <v>2.31</v>
      </c>
      <c r="H1942" s="95">
        <f>INDEX(技能效果!J:J,MATCH(技能效果等级!B1942,技能效果!B:B,0))</f>
        <v>0</v>
      </c>
      <c r="I1942" s="97"/>
      <c r="J1942" s="97"/>
      <c r="K1942" s="97"/>
      <c r="L1942" s="97"/>
      <c r="M1942" s="97"/>
      <c r="N1942" s="96" t="str">
        <f>IF(INDEX(技能效果!L:L,MATCH(技能效果等级!B1942,技能效果!B:B,0))="","",INDEX(技能效果!L:L,MATCH(技能效果等级!B1942,技能效果!B:B,0)))</f>
        <v/>
      </c>
      <c r="O1942" s="95">
        <f>IF(INDEX(技能效果!N:N,MATCH(B1942,技能效果!B:B,0))=0,INDEX(技能效果!M:M,MATCH(技能效果等级!B1942,技能效果!B:B,0)),INDEX(技能效果!M:M,MATCH(技能效果等级!B1942,技能效果!B:B,0))*VLOOKUP(E1942,技能数值计算!$C$19:$D$28,2,FALSE))</f>
        <v>0</v>
      </c>
      <c r="P1942" s="97"/>
      <c r="Q1942" s="97"/>
      <c r="R1942" s="95" t="str">
        <f>IF(INDEX(技能效果!O:O,MATCH(技能效果等级!B1942,技能效果!B:B,0))="","",INDEX(技能效果!O:O,MATCH(技能效果等级!B1942,技能效果!B:B,0)))</f>
        <v/>
      </c>
      <c r="S1942" s="97"/>
      <c r="T1942" s="97"/>
      <c r="U1942" s="97"/>
      <c r="V1942" s="96" t="str">
        <f>IF(INDEX(技能效果!AF:AF,MATCH(技能效果等级!B1942,技能效果!B:B,0))="","",INDEX(技能效果!AF:AF,MATCH(技能效果等级!B1942,技能效果!B:B,0)))</f>
        <v/>
      </c>
      <c r="W1942" s="95">
        <f t="shared" si="28"/>
        <v>185</v>
      </c>
      <c r="X1942" s="97"/>
      <c r="Y1942" s="97"/>
    </row>
    <row r="1943" spans="1:25" ht="16.5" x14ac:dyDescent="0.2">
      <c r="A1943" s="62">
        <v>1940</v>
      </c>
      <c r="B1943" s="95">
        <f>INDEX(技能效果!B:B,MATCH(技能效果等级!W1943,技能效果!AE:AE,0))</f>
        <v>130301501</v>
      </c>
      <c r="C1943" s="95" t="str">
        <f>INDEX(技能效果!C:C,MATCH(技能效果等级!B1943,技能效果!B:B,0))</f>
        <v>于禁技能伤害</v>
      </c>
      <c r="D1943" s="96" t="s">
        <v>873</v>
      </c>
      <c r="E1943" s="95">
        <v>6</v>
      </c>
      <c r="F1943" s="95">
        <f>INDEX(技能效果!H:H,MATCH(技能效果等级!B1943,技能效果!B:B,0))</f>
        <v>1001</v>
      </c>
      <c r="G1943" s="95">
        <f>IF(INDEX(技能效果!K:K,MATCH(B1943,技能效果!B:B,0))=0,INDEX(技能效果!I:I,MATCH(技能效果等级!B1943,技能效果!B:B,0)),INDEX(技能效果!I:I,MATCH(技能效果等级!B1943,技能效果!B:B,0))*VLOOKUP(E1943,技能数值计算!$C$19:$D$28,2,FALSE))</f>
        <v>2.52</v>
      </c>
      <c r="H1943" s="95">
        <f>INDEX(技能效果!J:J,MATCH(技能效果等级!B1943,技能效果!B:B,0))</f>
        <v>0</v>
      </c>
      <c r="I1943" s="97"/>
      <c r="J1943" s="97"/>
      <c r="K1943" s="97"/>
      <c r="L1943" s="97"/>
      <c r="M1943" s="97"/>
      <c r="N1943" s="96" t="str">
        <f>IF(INDEX(技能效果!L:L,MATCH(技能效果等级!B1943,技能效果!B:B,0))="","",INDEX(技能效果!L:L,MATCH(技能效果等级!B1943,技能效果!B:B,0)))</f>
        <v/>
      </c>
      <c r="O1943" s="95">
        <f>IF(INDEX(技能效果!N:N,MATCH(B1943,技能效果!B:B,0))=0,INDEX(技能效果!M:M,MATCH(技能效果等级!B1943,技能效果!B:B,0)),INDEX(技能效果!M:M,MATCH(技能效果等级!B1943,技能效果!B:B,0))*VLOOKUP(E1943,技能数值计算!$C$19:$D$28,2,FALSE))</f>
        <v>0</v>
      </c>
      <c r="P1943" s="97"/>
      <c r="Q1943" s="97"/>
      <c r="R1943" s="95" t="str">
        <f>IF(INDEX(技能效果!O:O,MATCH(技能效果等级!B1943,技能效果!B:B,0))="","",INDEX(技能效果!O:O,MATCH(技能效果等级!B1943,技能效果!B:B,0)))</f>
        <v/>
      </c>
      <c r="S1943" s="97"/>
      <c r="T1943" s="97"/>
      <c r="U1943" s="97"/>
      <c r="V1943" s="96" t="str">
        <f>IF(INDEX(技能效果!AF:AF,MATCH(技能效果等级!B1943,技能效果!B:B,0))="","",INDEX(技能效果!AF:AF,MATCH(技能效果等级!B1943,技能效果!B:B,0)))</f>
        <v/>
      </c>
      <c r="W1943" s="95">
        <f t="shared" si="28"/>
        <v>185</v>
      </c>
      <c r="X1943" s="97"/>
      <c r="Y1943" s="97"/>
    </row>
    <row r="1944" spans="1:25" ht="16.5" x14ac:dyDescent="0.2">
      <c r="A1944" s="62">
        <v>1941</v>
      </c>
      <c r="B1944" s="95">
        <f>INDEX(技能效果!B:B,MATCH(技能效果等级!W1944,技能效果!AE:AE,0))</f>
        <v>130301501</v>
      </c>
      <c r="C1944" s="95" t="str">
        <f>INDEX(技能效果!C:C,MATCH(技能效果等级!B1944,技能效果!B:B,0))</f>
        <v>于禁技能伤害</v>
      </c>
      <c r="D1944" s="96" t="s">
        <v>873</v>
      </c>
      <c r="E1944" s="95">
        <v>7</v>
      </c>
      <c r="F1944" s="95">
        <f>INDEX(技能效果!H:H,MATCH(技能效果等级!B1944,技能效果!B:B,0))</f>
        <v>1001</v>
      </c>
      <c r="G1944" s="95">
        <f>IF(INDEX(技能效果!K:K,MATCH(B1944,技能效果!B:B,0))=0,INDEX(技能效果!I:I,MATCH(技能效果等级!B1944,技能效果!B:B,0)),INDEX(技能效果!I:I,MATCH(技能效果等级!B1944,技能效果!B:B,0))*VLOOKUP(E1944,技能数值计算!$C$19:$D$28,2,FALSE))</f>
        <v>2.73</v>
      </c>
      <c r="H1944" s="95">
        <f>INDEX(技能效果!J:J,MATCH(技能效果等级!B1944,技能效果!B:B,0))</f>
        <v>0</v>
      </c>
      <c r="I1944" s="97"/>
      <c r="J1944" s="97"/>
      <c r="K1944" s="97"/>
      <c r="L1944" s="97"/>
      <c r="M1944" s="97"/>
      <c r="N1944" s="96" t="str">
        <f>IF(INDEX(技能效果!L:L,MATCH(技能效果等级!B1944,技能效果!B:B,0))="","",INDEX(技能效果!L:L,MATCH(技能效果等级!B1944,技能效果!B:B,0)))</f>
        <v/>
      </c>
      <c r="O1944" s="95">
        <f>IF(INDEX(技能效果!N:N,MATCH(B1944,技能效果!B:B,0))=0,INDEX(技能效果!M:M,MATCH(技能效果等级!B1944,技能效果!B:B,0)),INDEX(技能效果!M:M,MATCH(技能效果等级!B1944,技能效果!B:B,0))*VLOOKUP(E1944,技能数值计算!$C$19:$D$28,2,FALSE))</f>
        <v>0</v>
      </c>
      <c r="P1944" s="97"/>
      <c r="Q1944" s="97"/>
      <c r="R1944" s="95" t="str">
        <f>IF(INDEX(技能效果!O:O,MATCH(技能效果等级!B1944,技能效果!B:B,0))="","",INDEX(技能效果!O:O,MATCH(技能效果等级!B1944,技能效果!B:B,0)))</f>
        <v/>
      </c>
      <c r="S1944" s="97"/>
      <c r="T1944" s="97"/>
      <c r="U1944" s="97"/>
      <c r="V1944" s="96" t="str">
        <f>IF(INDEX(技能效果!AF:AF,MATCH(技能效果等级!B1944,技能效果!B:B,0))="","",INDEX(技能效果!AF:AF,MATCH(技能效果等级!B1944,技能效果!B:B,0)))</f>
        <v/>
      </c>
      <c r="W1944" s="95">
        <f t="shared" si="28"/>
        <v>185</v>
      </c>
      <c r="X1944" s="97"/>
      <c r="Y1944" s="97"/>
    </row>
    <row r="1945" spans="1:25" ht="16.5" x14ac:dyDescent="0.2">
      <c r="A1945" s="62">
        <v>1942</v>
      </c>
      <c r="B1945" s="95">
        <f>INDEX(技能效果!B:B,MATCH(技能效果等级!W1945,技能效果!AE:AE,0))</f>
        <v>130301501</v>
      </c>
      <c r="C1945" s="95" t="str">
        <f>INDEX(技能效果!C:C,MATCH(技能效果等级!B1945,技能效果!B:B,0))</f>
        <v>于禁技能伤害</v>
      </c>
      <c r="D1945" s="96" t="s">
        <v>873</v>
      </c>
      <c r="E1945" s="95">
        <v>8</v>
      </c>
      <c r="F1945" s="95">
        <f>INDEX(技能效果!H:H,MATCH(技能效果等级!B1945,技能效果!B:B,0))</f>
        <v>1001</v>
      </c>
      <c r="G1945" s="95">
        <f>IF(INDEX(技能效果!K:K,MATCH(B1945,技能效果!B:B,0))=0,INDEX(技能效果!I:I,MATCH(技能效果等级!B1945,技能效果!B:B,0)),INDEX(技能效果!I:I,MATCH(技能效果等级!B1945,技能效果!B:B,0))*VLOOKUP(E1945,技能数值计算!$C$19:$D$28,2,FALSE))</f>
        <v>2.94</v>
      </c>
      <c r="H1945" s="95">
        <f>INDEX(技能效果!J:J,MATCH(技能效果等级!B1945,技能效果!B:B,0))</f>
        <v>0</v>
      </c>
      <c r="I1945" s="97"/>
      <c r="J1945" s="97"/>
      <c r="K1945" s="97"/>
      <c r="L1945" s="97"/>
      <c r="M1945" s="97"/>
      <c r="N1945" s="96" t="str">
        <f>IF(INDEX(技能效果!L:L,MATCH(技能效果等级!B1945,技能效果!B:B,0))="","",INDEX(技能效果!L:L,MATCH(技能效果等级!B1945,技能效果!B:B,0)))</f>
        <v/>
      </c>
      <c r="O1945" s="95">
        <f>IF(INDEX(技能效果!N:N,MATCH(B1945,技能效果!B:B,0))=0,INDEX(技能效果!M:M,MATCH(技能效果等级!B1945,技能效果!B:B,0)),INDEX(技能效果!M:M,MATCH(技能效果等级!B1945,技能效果!B:B,0))*VLOOKUP(E1945,技能数值计算!$C$19:$D$28,2,FALSE))</f>
        <v>0</v>
      </c>
      <c r="P1945" s="97"/>
      <c r="Q1945" s="97"/>
      <c r="R1945" s="95" t="str">
        <f>IF(INDEX(技能效果!O:O,MATCH(技能效果等级!B1945,技能效果!B:B,0))="","",INDEX(技能效果!O:O,MATCH(技能效果等级!B1945,技能效果!B:B,0)))</f>
        <v/>
      </c>
      <c r="S1945" s="97"/>
      <c r="T1945" s="97"/>
      <c r="U1945" s="97"/>
      <c r="V1945" s="96" t="str">
        <f>IF(INDEX(技能效果!AF:AF,MATCH(技能效果等级!B1945,技能效果!B:B,0))="","",INDEX(技能效果!AF:AF,MATCH(技能效果等级!B1945,技能效果!B:B,0)))</f>
        <v/>
      </c>
      <c r="W1945" s="95">
        <f t="shared" si="28"/>
        <v>185</v>
      </c>
      <c r="X1945" s="97"/>
      <c r="Y1945" s="97"/>
    </row>
    <row r="1946" spans="1:25" ht="16.5" x14ac:dyDescent="0.2">
      <c r="A1946" s="62">
        <v>1943</v>
      </c>
      <c r="B1946" s="95">
        <f>INDEX(技能效果!B:B,MATCH(技能效果等级!W1946,技能效果!AE:AE,0))</f>
        <v>130301501</v>
      </c>
      <c r="C1946" s="95" t="str">
        <f>INDEX(技能效果!C:C,MATCH(技能效果等级!B1946,技能效果!B:B,0))</f>
        <v>于禁技能伤害</v>
      </c>
      <c r="D1946" s="96" t="s">
        <v>873</v>
      </c>
      <c r="E1946" s="95">
        <v>9</v>
      </c>
      <c r="F1946" s="95">
        <f>INDEX(技能效果!H:H,MATCH(技能效果等级!B1946,技能效果!B:B,0))</f>
        <v>1001</v>
      </c>
      <c r="G1946" s="95">
        <f>IF(INDEX(技能效果!K:K,MATCH(B1946,技能效果!B:B,0))=0,INDEX(技能效果!I:I,MATCH(技能效果等级!B1946,技能效果!B:B,0)),INDEX(技能效果!I:I,MATCH(技能效果等级!B1946,技能效果!B:B,0))*VLOOKUP(E1946,技能数值计算!$C$19:$D$28,2,FALSE))</f>
        <v>3.22</v>
      </c>
      <c r="H1946" s="95">
        <f>INDEX(技能效果!J:J,MATCH(技能效果等级!B1946,技能效果!B:B,0))</f>
        <v>0</v>
      </c>
      <c r="I1946" s="97"/>
      <c r="J1946" s="97"/>
      <c r="K1946" s="97"/>
      <c r="L1946" s="97"/>
      <c r="M1946" s="97"/>
      <c r="N1946" s="96" t="str">
        <f>IF(INDEX(技能效果!L:L,MATCH(技能效果等级!B1946,技能效果!B:B,0))="","",INDEX(技能效果!L:L,MATCH(技能效果等级!B1946,技能效果!B:B,0)))</f>
        <v/>
      </c>
      <c r="O1946" s="95">
        <f>IF(INDEX(技能效果!N:N,MATCH(B1946,技能效果!B:B,0))=0,INDEX(技能效果!M:M,MATCH(技能效果等级!B1946,技能效果!B:B,0)),INDEX(技能效果!M:M,MATCH(技能效果等级!B1946,技能效果!B:B,0))*VLOOKUP(E1946,技能数值计算!$C$19:$D$28,2,FALSE))</f>
        <v>0</v>
      </c>
      <c r="P1946" s="97"/>
      <c r="Q1946" s="97"/>
      <c r="R1946" s="95" t="str">
        <f>IF(INDEX(技能效果!O:O,MATCH(技能效果等级!B1946,技能效果!B:B,0))="","",INDEX(技能效果!O:O,MATCH(技能效果等级!B1946,技能效果!B:B,0)))</f>
        <v/>
      </c>
      <c r="S1946" s="97"/>
      <c r="T1946" s="97"/>
      <c r="U1946" s="97"/>
      <c r="V1946" s="96" t="str">
        <f>IF(INDEX(技能效果!AF:AF,MATCH(技能效果等级!B1946,技能效果!B:B,0))="","",INDEX(技能效果!AF:AF,MATCH(技能效果等级!B1946,技能效果!B:B,0)))</f>
        <v/>
      </c>
      <c r="W1946" s="95">
        <f t="shared" si="28"/>
        <v>185</v>
      </c>
      <c r="X1946" s="97"/>
      <c r="Y1946" s="97"/>
    </row>
    <row r="1947" spans="1:25" ht="16.5" x14ac:dyDescent="0.2">
      <c r="A1947" s="62">
        <v>1944</v>
      </c>
      <c r="B1947" s="95">
        <f>INDEX(技能效果!B:B,MATCH(技能效果等级!W1947,技能效果!AE:AE,0))</f>
        <v>130301501</v>
      </c>
      <c r="C1947" s="95" t="str">
        <f>INDEX(技能效果!C:C,MATCH(技能效果等级!B1947,技能效果!B:B,0))</f>
        <v>于禁技能伤害</v>
      </c>
      <c r="D1947" s="96" t="s">
        <v>873</v>
      </c>
      <c r="E1947" s="95">
        <v>10</v>
      </c>
      <c r="F1947" s="95">
        <f>INDEX(技能效果!H:H,MATCH(技能效果等级!B1947,技能效果!B:B,0))</f>
        <v>1001</v>
      </c>
      <c r="G1947" s="95">
        <f>IF(INDEX(技能效果!K:K,MATCH(B1947,技能效果!B:B,0))=0,INDEX(技能效果!I:I,MATCH(技能效果等级!B1947,技能效果!B:B,0)),INDEX(技能效果!I:I,MATCH(技能效果等级!B1947,技能效果!B:B,0))*VLOOKUP(E1947,技能数值计算!$C$19:$D$28,2,FALSE))</f>
        <v>3.5</v>
      </c>
      <c r="H1947" s="95">
        <f>INDEX(技能效果!J:J,MATCH(技能效果等级!B1947,技能效果!B:B,0))</f>
        <v>0</v>
      </c>
      <c r="I1947" s="97"/>
      <c r="J1947" s="97"/>
      <c r="K1947" s="97"/>
      <c r="L1947" s="97"/>
      <c r="M1947" s="97"/>
      <c r="N1947" s="96" t="str">
        <f>IF(INDEX(技能效果!L:L,MATCH(技能效果等级!B1947,技能效果!B:B,0))="","",INDEX(技能效果!L:L,MATCH(技能效果等级!B1947,技能效果!B:B,0)))</f>
        <v/>
      </c>
      <c r="O1947" s="95">
        <f>IF(INDEX(技能效果!N:N,MATCH(B1947,技能效果!B:B,0))=0,INDEX(技能效果!M:M,MATCH(技能效果等级!B1947,技能效果!B:B,0)),INDEX(技能效果!M:M,MATCH(技能效果等级!B1947,技能效果!B:B,0))*VLOOKUP(E1947,技能数值计算!$C$19:$D$28,2,FALSE))</f>
        <v>0</v>
      </c>
      <c r="P1947" s="97"/>
      <c r="Q1947" s="97"/>
      <c r="R1947" s="95" t="str">
        <f>IF(INDEX(技能效果!O:O,MATCH(技能效果等级!B1947,技能效果!B:B,0))="","",INDEX(技能效果!O:O,MATCH(技能效果等级!B1947,技能效果!B:B,0)))</f>
        <v/>
      </c>
      <c r="S1947" s="97"/>
      <c r="T1947" s="97"/>
      <c r="U1947" s="97"/>
      <c r="V1947" s="96" t="str">
        <f>IF(INDEX(技能效果!AF:AF,MATCH(技能效果等级!B1947,技能效果!B:B,0))="","",INDEX(技能效果!AF:AF,MATCH(技能效果等级!B1947,技能效果!B:B,0)))</f>
        <v/>
      </c>
      <c r="W1947" s="95">
        <f t="shared" si="28"/>
        <v>185</v>
      </c>
      <c r="X1947" s="97"/>
      <c r="Y1947" s="97"/>
    </row>
    <row r="1948" spans="1:25" ht="16.5" x14ac:dyDescent="0.2">
      <c r="A1948" s="62">
        <v>1945</v>
      </c>
      <c r="B1948" s="95">
        <f>INDEX(技能效果!B:B,MATCH(技能效果等级!W1948,技能效果!AE:AE,0))</f>
        <v>130301511</v>
      </c>
      <c r="C1948" s="95" t="str">
        <f>INDEX(技能效果!C:C,MATCH(技能效果等级!B1948,技能效果!B:B,0))</f>
        <v>于禁专属武器效果</v>
      </c>
      <c r="D1948" s="96" t="s">
        <v>873</v>
      </c>
      <c r="E1948" s="95">
        <v>1</v>
      </c>
      <c r="F1948" s="95">
        <f>INDEX(技能效果!H:H,MATCH(技能效果等级!B1948,技能效果!B:B,0))</f>
        <v>4030</v>
      </c>
      <c r="G1948" s="95">
        <f>IF(INDEX(技能效果!K:K,MATCH(B1948,技能效果!B:B,0))=0,INDEX(技能效果!I:I,MATCH(技能效果等级!B1948,技能效果!B:B,0)),INDEX(技能效果!I:I,MATCH(技能效果等级!B1948,技能效果!B:B,0))*VLOOKUP(E1948,技能数值计算!$C$19:$D$28,2,FALSE))</f>
        <v>2</v>
      </c>
      <c r="H1948" s="95">
        <f>INDEX(技能效果!J:J,MATCH(技能效果等级!B1948,技能效果!B:B,0))</f>
        <v>0</v>
      </c>
      <c r="I1948" s="97"/>
      <c r="J1948" s="97"/>
      <c r="K1948" s="97"/>
      <c r="L1948" s="97"/>
      <c r="M1948" s="97"/>
      <c r="N1948" s="96" t="str">
        <f>IF(INDEX(技能效果!L:L,MATCH(技能效果等级!B1948,技能效果!B:B,0))="","",INDEX(技能效果!L:L,MATCH(技能效果等级!B1948,技能效果!B:B,0)))</f>
        <v/>
      </c>
      <c r="O1948" s="95">
        <f>IF(INDEX(技能效果!N:N,MATCH(B1948,技能效果!B:B,0))=0,INDEX(技能效果!M:M,MATCH(技能效果等级!B1948,技能效果!B:B,0)),INDEX(技能效果!M:M,MATCH(技能效果等级!B1948,技能效果!B:B,0))*VLOOKUP(E1948,技能数值计算!$C$19:$D$28,2,FALSE))</f>
        <v>0</v>
      </c>
      <c r="P1948" s="97"/>
      <c r="Q1948" s="97"/>
      <c r="R1948" s="95" t="str">
        <f>IF(INDEX(技能效果!O:O,MATCH(技能效果等级!B1948,技能效果!B:B,0))="","",INDEX(技能效果!O:O,MATCH(技能效果等级!B1948,技能效果!B:B,0)))</f>
        <v/>
      </c>
      <c r="S1948" s="97"/>
      <c r="T1948" s="97"/>
      <c r="U1948" s="97"/>
      <c r="V1948" s="96" t="str">
        <f>IF(INDEX(技能效果!AF:AF,MATCH(技能效果等级!B1948,技能效果!B:B,0))="","",INDEX(技能效果!AF:AF,MATCH(技能效果等级!B1948,技能效果!B:B,0)))</f>
        <v>绝技水晶消耗降低</v>
      </c>
      <c r="W1948" s="95">
        <f t="shared" si="28"/>
        <v>186</v>
      </c>
      <c r="X1948" s="97"/>
      <c r="Y1948" s="97"/>
    </row>
    <row r="1949" spans="1:25" ht="16.5" x14ac:dyDescent="0.2">
      <c r="A1949" s="62">
        <v>1946</v>
      </c>
      <c r="B1949" s="95">
        <f>INDEX(技能效果!B:B,MATCH(技能效果等级!W1949,技能效果!AE:AE,0))</f>
        <v>130301511</v>
      </c>
      <c r="C1949" s="95" t="str">
        <f>INDEX(技能效果!C:C,MATCH(技能效果等级!B1949,技能效果!B:B,0))</f>
        <v>于禁专属武器效果</v>
      </c>
      <c r="D1949" s="96" t="s">
        <v>873</v>
      </c>
      <c r="E1949" s="95">
        <v>2</v>
      </c>
      <c r="F1949" s="95">
        <f>INDEX(技能效果!H:H,MATCH(技能效果等级!B1949,技能效果!B:B,0))</f>
        <v>4030</v>
      </c>
      <c r="G1949" s="95">
        <f>IF(INDEX(技能效果!K:K,MATCH(B1949,技能效果!B:B,0))=0,INDEX(技能效果!I:I,MATCH(技能效果等级!B1949,技能效果!B:B,0)),INDEX(技能效果!I:I,MATCH(技能效果等级!B1949,技能效果!B:B,0))*VLOOKUP(E1949,技能数值计算!$C$19:$D$28,2,FALSE))</f>
        <v>2</v>
      </c>
      <c r="H1949" s="95">
        <f>INDEX(技能效果!J:J,MATCH(技能效果等级!B1949,技能效果!B:B,0))</f>
        <v>0</v>
      </c>
      <c r="I1949" s="97"/>
      <c r="J1949" s="97"/>
      <c r="K1949" s="97"/>
      <c r="L1949" s="97"/>
      <c r="M1949" s="97"/>
      <c r="N1949" s="96" t="str">
        <f>IF(INDEX(技能效果!L:L,MATCH(技能效果等级!B1949,技能效果!B:B,0))="","",INDEX(技能效果!L:L,MATCH(技能效果等级!B1949,技能效果!B:B,0)))</f>
        <v/>
      </c>
      <c r="O1949" s="95">
        <f>IF(INDEX(技能效果!N:N,MATCH(B1949,技能效果!B:B,0))=0,INDEX(技能效果!M:M,MATCH(技能效果等级!B1949,技能效果!B:B,0)),INDEX(技能效果!M:M,MATCH(技能效果等级!B1949,技能效果!B:B,0))*VLOOKUP(E1949,技能数值计算!$C$19:$D$28,2,FALSE))</f>
        <v>0</v>
      </c>
      <c r="P1949" s="97"/>
      <c r="Q1949" s="97"/>
      <c r="R1949" s="95" t="str">
        <f>IF(INDEX(技能效果!O:O,MATCH(技能效果等级!B1949,技能效果!B:B,0))="","",INDEX(技能效果!O:O,MATCH(技能效果等级!B1949,技能效果!B:B,0)))</f>
        <v/>
      </c>
      <c r="S1949" s="97"/>
      <c r="T1949" s="97"/>
      <c r="U1949" s="97"/>
      <c r="V1949" s="96" t="str">
        <f>IF(INDEX(技能效果!AF:AF,MATCH(技能效果等级!B1949,技能效果!B:B,0))="","",INDEX(技能效果!AF:AF,MATCH(技能效果等级!B1949,技能效果!B:B,0)))</f>
        <v>绝技水晶消耗降低</v>
      </c>
      <c r="W1949" s="95">
        <f t="shared" si="28"/>
        <v>186</v>
      </c>
      <c r="X1949" s="97"/>
      <c r="Y1949" s="97"/>
    </row>
    <row r="1950" spans="1:25" ht="16.5" x14ac:dyDescent="0.2">
      <c r="A1950" s="62">
        <v>1947</v>
      </c>
      <c r="B1950" s="95">
        <f>INDEX(技能效果!B:B,MATCH(技能效果等级!W1950,技能效果!AE:AE,0))</f>
        <v>130301511</v>
      </c>
      <c r="C1950" s="95" t="str">
        <f>INDEX(技能效果!C:C,MATCH(技能效果等级!B1950,技能效果!B:B,0))</f>
        <v>于禁专属武器效果</v>
      </c>
      <c r="D1950" s="96" t="s">
        <v>873</v>
      </c>
      <c r="E1950" s="95">
        <v>3</v>
      </c>
      <c r="F1950" s="95">
        <f>INDEX(技能效果!H:H,MATCH(技能效果等级!B1950,技能效果!B:B,0))</f>
        <v>4030</v>
      </c>
      <c r="G1950" s="95">
        <f>IF(INDEX(技能效果!K:K,MATCH(B1950,技能效果!B:B,0))=0,INDEX(技能效果!I:I,MATCH(技能效果等级!B1950,技能效果!B:B,0)),INDEX(技能效果!I:I,MATCH(技能效果等级!B1950,技能效果!B:B,0))*VLOOKUP(E1950,技能数值计算!$C$19:$D$28,2,FALSE))</f>
        <v>2</v>
      </c>
      <c r="H1950" s="95">
        <f>INDEX(技能效果!J:J,MATCH(技能效果等级!B1950,技能效果!B:B,0))</f>
        <v>0</v>
      </c>
      <c r="I1950" s="97"/>
      <c r="J1950" s="97"/>
      <c r="K1950" s="97"/>
      <c r="L1950" s="97"/>
      <c r="M1950" s="97"/>
      <c r="N1950" s="96" t="str">
        <f>IF(INDEX(技能效果!L:L,MATCH(技能效果等级!B1950,技能效果!B:B,0))="","",INDEX(技能效果!L:L,MATCH(技能效果等级!B1950,技能效果!B:B,0)))</f>
        <v/>
      </c>
      <c r="O1950" s="95">
        <f>IF(INDEX(技能效果!N:N,MATCH(B1950,技能效果!B:B,0))=0,INDEX(技能效果!M:M,MATCH(技能效果等级!B1950,技能效果!B:B,0)),INDEX(技能效果!M:M,MATCH(技能效果等级!B1950,技能效果!B:B,0))*VLOOKUP(E1950,技能数值计算!$C$19:$D$28,2,FALSE))</f>
        <v>0</v>
      </c>
      <c r="P1950" s="97"/>
      <c r="Q1950" s="97"/>
      <c r="R1950" s="95" t="str">
        <f>IF(INDEX(技能效果!O:O,MATCH(技能效果等级!B1950,技能效果!B:B,0))="","",INDEX(技能效果!O:O,MATCH(技能效果等级!B1950,技能效果!B:B,0)))</f>
        <v/>
      </c>
      <c r="S1950" s="97"/>
      <c r="T1950" s="97"/>
      <c r="U1950" s="97"/>
      <c r="V1950" s="96" t="str">
        <f>IF(INDEX(技能效果!AF:AF,MATCH(技能效果等级!B1950,技能效果!B:B,0))="","",INDEX(技能效果!AF:AF,MATCH(技能效果等级!B1950,技能效果!B:B,0)))</f>
        <v>绝技水晶消耗降低</v>
      </c>
      <c r="W1950" s="95">
        <f t="shared" si="28"/>
        <v>186</v>
      </c>
      <c r="X1950" s="97"/>
      <c r="Y1950" s="97"/>
    </row>
    <row r="1951" spans="1:25" ht="16.5" x14ac:dyDescent="0.2">
      <c r="A1951" s="62">
        <v>1948</v>
      </c>
      <c r="B1951" s="95">
        <f>INDEX(技能效果!B:B,MATCH(技能效果等级!W1951,技能效果!AE:AE,0))</f>
        <v>130301511</v>
      </c>
      <c r="C1951" s="95" t="str">
        <f>INDEX(技能效果!C:C,MATCH(技能效果等级!B1951,技能效果!B:B,0))</f>
        <v>于禁专属武器效果</v>
      </c>
      <c r="D1951" s="96" t="s">
        <v>873</v>
      </c>
      <c r="E1951" s="95">
        <v>4</v>
      </c>
      <c r="F1951" s="95">
        <f>INDEX(技能效果!H:H,MATCH(技能效果等级!B1951,技能效果!B:B,0))</f>
        <v>4030</v>
      </c>
      <c r="G1951" s="95">
        <f>IF(INDEX(技能效果!K:K,MATCH(B1951,技能效果!B:B,0))=0,INDEX(技能效果!I:I,MATCH(技能效果等级!B1951,技能效果!B:B,0)),INDEX(技能效果!I:I,MATCH(技能效果等级!B1951,技能效果!B:B,0))*VLOOKUP(E1951,技能数值计算!$C$19:$D$28,2,FALSE))</f>
        <v>2</v>
      </c>
      <c r="H1951" s="95">
        <f>INDEX(技能效果!J:J,MATCH(技能效果等级!B1951,技能效果!B:B,0))</f>
        <v>0</v>
      </c>
      <c r="I1951" s="97"/>
      <c r="J1951" s="97"/>
      <c r="K1951" s="97"/>
      <c r="L1951" s="97"/>
      <c r="M1951" s="97"/>
      <c r="N1951" s="96" t="str">
        <f>IF(INDEX(技能效果!L:L,MATCH(技能效果等级!B1951,技能效果!B:B,0))="","",INDEX(技能效果!L:L,MATCH(技能效果等级!B1951,技能效果!B:B,0)))</f>
        <v/>
      </c>
      <c r="O1951" s="95">
        <f>IF(INDEX(技能效果!N:N,MATCH(B1951,技能效果!B:B,0))=0,INDEX(技能效果!M:M,MATCH(技能效果等级!B1951,技能效果!B:B,0)),INDEX(技能效果!M:M,MATCH(技能效果等级!B1951,技能效果!B:B,0))*VLOOKUP(E1951,技能数值计算!$C$19:$D$28,2,FALSE))</f>
        <v>0</v>
      </c>
      <c r="P1951" s="97"/>
      <c r="Q1951" s="97"/>
      <c r="R1951" s="95" t="str">
        <f>IF(INDEX(技能效果!O:O,MATCH(技能效果等级!B1951,技能效果!B:B,0))="","",INDEX(技能效果!O:O,MATCH(技能效果等级!B1951,技能效果!B:B,0)))</f>
        <v/>
      </c>
      <c r="S1951" s="97"/>
      <c r="T1951" s="97"/>
      <c r="U1951" s="97"/>
      <c r="V1951" s="96" t="str">
        <f>IF(INDEX(技能效果!AF:AF,MATCH(技能效果等级!B1951,技能效果!B:B,0))="","",INDEX(技能效果!AF:AF,MATCH(技能效果等级!B1951,技能效果!B:B,0)))</f>
        <v>绝技水晶消耗降低</v>
      </c>
      <c r="W1951" s="95">
        <f t="shared" si="28"/>
        <v>186</v>
      </c>
      <c r="X1951" s="97"/>
      <c r="Y1951" s="97"/>
    </row>
    <row r="1952" spans="1:25" ht="16.5" x14ac:dyDescent="0.2">
      <c r="A1952" s="62">
        <v>1949</v>
      </c>
      <c r="B1952" s="95">
        <f>INDEX(技能效果!B:B,MATCH(技能效果等级!W1952,技能效果!AE:AE,0))</f>
        <v>130301511</v>
      </c>
      <c r="C1952" s="95" t="str">
        <f>INDEX(技能效果!C:C,MATCH(技能效果等级!B1952,技能效果!B:B,0))</f>
        <v>于禁专属武器效果</v>
      </c>
      <c r="D1952" s="96" t="s">
        <v>873</v>
      </c>
      <c r="E1952" s="95">
        <v>5</v>
      </c>
      <c r="F1952" s="95">
        <f>INDEX(技能效果!H:H,MATCH(技能效果等级!B1952,技能效果!B:B,0))</f>
        <v>4030</v>
      </c>
      <c r="G1952" s="95">
        <f>IF(INDEX(技能效果!K:K,MATCH(B1952,技能效果!B:B,0))=0,INDEX(技能效果!I:I,MATCH(技能效果等级!B1952,技能效果!B:B,0)),INDEX(技能效果!I:I,MATCH(技能效果等级!B1952,技能效果!B:B,0))*VLOOKUP(E1952,技能数值计算!$C$19:$D$28,2,FALSE))</f>
        <v>2</v>
      </c>
      <c r="H1952" s="95">
        <f>INDEX(技能效果!J:J,MATCH(技能效果等级!B1952,技能效果!B:B,0))</f>
        <v>0</v>
      </c>
      <c r="I1952" s="97"/>
      <c r="J1952" s="97"/>
      <c r="K1952" s="97"/>
      <c r="L1952" s="97"/>
      <c r="M1952" s="97"/>
      <c r="N1952" s="96" t="str">
        <f>IF(INDEX(技能效果!L:L,MATCH(技能效果等级!B1952,技能效果!B:B,0))="","",INDEX(技能效果!L:L,MATCH(技能效果等级!B1952,技能效果!B:B,0)))</f>
        <v/>
      </c>
      <c r="O1952" s="95">
        <f>IF(INDEX(技能效果!N:N,MATCH(B1952,技能效果!B:B,0))=0,INDEX(技能效果!M:M,MATCH(技能效果等级!B1952,技能效果!B:B,0)),INDEX(技能效果!M:M,MATCH(技能效果等级!B1952,技能效果!B:B,0))*VLOOKUP(E1952,技能数值计算!$C$19:$D$28,2,FALSE))</f>
        <v>0</v>
      </c>
      <c r="P1952" s="97"/>
      <c r="Q1952" s="97"/>
      <c r="R1952" s="95" t="str">
        <f>IF(INDEX(技能效果!O:O,MATCH(技能效果等级!B1952,技能效果!B:B,0))="","",INDEX(技能效果!O:O,MATCH(技能效果等级!B1952,技能效果!B:B,0)))</f>
        <v/>
      </c>
      <c r="S1952" s="97"/>
      <c r="T1952" s="97"/>
      <c r="U1952" s="97"/>
      <c r="V1952" s="96" t="str">
        <f>IF(INDEX(技能效果!AF:AF,MATCH(技能效果等级!B1952,技能效果!B:B,0))="","",INDEX(技能效果!AF:AF,MATCH(技能效果等级!B1952,技能效果!B:B,0)))</f>
        <v>绝技水晶消耗降低</v>
      </c>
      <c r="W1952" s="95">
        <f t="shared" si="28"/>
        <v>186</v>
      </c>
      <c r="X1952" s="97"/>
      <c r="Y1952" s="97"/>
    </row>
    <row r="1953" spans="1:25" ht="16.5" x14ac:dyDescent="0.2">
      <c r="A1953" s="62">
        <v>1950</v>
      </c>
      <c r="B1953" s="95">
        <f>INDEX(技能效果!B:B,MATCH(技能效果等级!W1953,技能效果!AE:AE,0))</f>
        <v>130301511</v>
      </c>
      <c r="C1953" s="95" t="str">
        <f>INDEX(技能效果!C:C,MATCH(技能效果等级!B1953,技能效果!B:B,0))</f>
        <v>于禁专属武器效果</v>
      </c>
      <c r="D1953" s="96" t="s">
        <v>873</v>
      </c>
      <c r="E1953" s="95">
        <v>6</v>
      </c>
      <c r="F1953" s="95">
        <f>INDEX(技能效果!H:H,MATCH(技能效果等级!B1953,技能效果!B:B,0))</f>
        <v>4030</v>
      </c>
      <c r="G1953" s="95">
        <f>IF(INDEX(技能效果!K:K,MATCH(B1953,技能效果!B:B,0))=0,INDEX(技能效果!I:I,MATCH(技能效果等级!B1953,技能效果!B:B,0)),INDEX(技能效果!I:I,MATCH(技能效果等级!B1953,技能效果!B:B,0))*VLOOKUP(E1953,技能数值计算!$C$19:$D$28,2,FALSE))</f>
        <v>2</v>
      </c>
      <c r="H1953" s="95">
        <f>INDEX(技能效果!J:J,MATCH(技能效果等级!B1953,技能效果!B:B,0))</f>
        <v>0</v>
      </c>
      <c r="I1953" s="97"/>
      <c r="J1953" s="97"/>
      <c r="K1953" s="97"/>
      <c r="L1953" s="97"/>
      <c r="M1953" s="97"/>
      <c r="N1953" s="96" t="str">
        <f>IF(INDEX(技能效果!L:L,MATCH(技能效果等级!B1953,技能效果!B:B,0))="","",INDEX(技能效果!L:L,MATCH(技能效果等级!B1953,技能效果!B:B,0)))</f>
        <v/>
      </c>
      <c r="O1953" s="95">
        <f>IF(INDEX(技能效果!N:N,MATCH(B1953,技能效果!B:B,0))=0,INDEX(技能效果!M:M,MATCH(技能效果等级!B1953,技能效果!B:B,0)),INDEX(技能效果!M:M,MATCH(技能效果等级!B1953,技能效果!B:B,0))*VLOOKUP(E1953,技能数值计算!$C$19:$D$28,2,FALSE))</f>
        <v>0</v>
      </c>
      <c r="P1953" s="97"/>
      <c r="Q1953" s="97"/>
      <c r="R1953" s="95" t="str">
        <f>IF(INDEX(技能效果!O:O,MATCH(技能效果等级!B1953,技能效果!B:B,0))="","",INDEX(技能效果!O:O,MATCH(技能效果等级!B1953,技能效果!B:B,0)))</f>
        <v/>
      </c>
      <c r="S1953" s="97"/>
      <c r="T1953" s="97"/>
      <c r="U1953" s="97"/>
      <c r="V1953" s="96" t="str">
        <f>IF(INDEX(技能效果!AF:AF,MATCH(技能效果等级!B1953,技能效果!B:B,0))="","",INDEX(技能效果!AF:AF,MATCH(技能效果等级!B1953,技能效果!B:B,0)))</f>
        <v>绝技水晶消耗降低</v>
      </c>
      <c r="W1953" s="95">
        <f t="shared" si="28"/>
        <v>186</v>
      </c>
      <c r="X1953" s="97"/>
      <c r="Y1953" s="97"/>
    </row>
    <row r="1954" spans="1:25" ht="16.5" x14ac:dyDescent="0.2">
      <c r="A1954" s="62">
        <v>1951</v>
      </c>
      <c r="B1954" s="95">
        <f>INDEX(技能效果!B:B,MATCH(技能效果等级!W1954,技能效果!AE:AE,0))</f>
        <v>130301511</v>
      </c>
      <c r="C1954" s="95" t="str">
        <f>INDEX(技能效果!C:C,MATCH(技能效果等级!B1954,技能效果!B:B,0))</f>
        <v>于禁专属武器效果</v>
      </c>
      <c r="D1954" s="96" t="s">
        <v>873</v>
      </c>
      <c r="E1954" s="95">
        <v>7</v>
      </c>
      <c r="F1954" s="95">
        <f>INDEX(技能效果!H:H,MATCH(技能效果等级!B1954,技能效果!B:B,0))</f>
        <v>4030</v>
      </c>
      <c r="G1954" s="95">
        <f>IF(INDEX(技能效果!K:K,MATCH(B1954,技能效果!B:B,0))=0,INDEX(技能效果!I:I,MATCH(技能效果等级!B1954,技能效果!B:B,0)),INDEX(技能效果!I:I,MATCH(技能效果等级!B1954,技能效果!B:B,0))*VLOOKUP(E1954,技能数值计算!$C$19:$D$28,2,FALSE))</f>
        <v>2</v>
      </c>
      <c r="H1954" s="95">
        <f>INDEX(技能效果!J:J,MATCH(技能效果等级!B1954,技能效果!B:B,0))</f>
        <v>0</v>
      </c>
      <c r="I1954" s="97"/>
      <c r="J1954" s="97"/>
      <c r="K1954" s="97"/>
      <c r="L1954" s="97"/>
      <c r="M1954" s="97"/>
      <c r="N1954" s="96" t="str">
        <f>IF(INDEX(技能效果!L:L,MATCH(技能效果等级!B1954,技能效果!B:B,0))="","",INDEX(技能效果!L:L,MATCH(技能效果等级!B1954,技能效果!B:B,0)))</f>
        <v/>
      </c>
      <c r="O1954" s="95">
        <f>IF(INDEX(技能效果!N:N,MATCH(B1954,技能效果!B:B,0))=0,INDEX(技能效果!M:M,MATCH(技能效果等级!B1954,技能效果!B:B,0)),INDEX(技能效果!M:M,MATCH(技能效果等级!B1954,技能效果!B:B,0))*VLOOKUP(E1954,技能数值计算!$C$19:$D$28,2,FALSE))</f>
        <v>0</v>
      </c>
      <c r="P1954" s="97"/>
      <c r="Q1954" s="97"/>
      <c r="R1954" s="95" t="str">
        <f>IF(INDEX(技能效果!O:O,MATCH(技能效果等级!B1954,技能效果!B:B,0))="","",INDEX(技能效果!O:O,MATCH(技能效果等级!B1954,技能效果!B:B,0)))</f>
        <v/>
      </c>
      <c r="S1954" s="97"/>
      <c r="T1954" s="97"/>
      <c r="U1954" s="97"/>
      <c r="V1954" s="96" t="str">
        <f>IF(INDEX(技能效果!AF:AF,MATCH(技能效果等级!B1954,技能效果!B:B,0))="","",INDEX(技能效果!AF:AF,MATCH(技能效果等级!B1954,技能效果!B:B,0)))</f>
        <v>绝技水晶消耗降低</v>
      </c>
      <c r="W1954" s="95">
        <f t="shared" si="28"/>
        <v>186</v>
      </c>
      <c r="X1954" s="97"/>
      <c r="Y1954" s="97"/>
    </row>
    <row r="1955" spans="1:25" ht="16.5" x14ac:dyDescent="0.2">
      <c r="A1955" s="62">
        <v>1952</v>
      </c>
      <c r="B1955" s="95">
        <f>INDEX(技能效果!B:B,MATCH(技能效果等级!W1955,技能效果!AE:AE,0))</f>
        <v>130301511</v>
      </c>
      <c r="C1955" s="95" t="str">
        <f>INDEX(技能效果!C:C,MATCH(技能效果等级!B1955,技能效果!B:B,0))</f>
        <v>于禁专属武器效果</v>
      </c>
      <c r="D1955" s="96" t="s">
        <v>873</v>
      </c>
      <c r="E1955" s="95">
        <v>8</v>
      </c>
      <c r="F1955" s="95">
        <f>INDEX(技能效果!H:H,MATCH(技能效果等级!B1955,技能效果!B:B,0))</f>
        <v>4030</v>
      </c>
      <c r="G1955" s="95">
        <f>IF(INDEX(技能效果!K:K,MATCH(B1955,技能效果!B:B,0))=0,INDEX(技能效果!I:I,MATCH(技能效果等级!B1955,技能效果!B:B,0)),INDEX(技能效果!I:I,MATCH(技能效果等级!B1955,技能效果!B:B,0))*VLOOKUP(E1955,技能数值计算!$C$19:$D$28,2,FALSE))</f>
        <v>2</v>
      </c>
      <c r="H1955" s="95">
        <f>INDEX(技能效果!J:J,MATCH(技能效果等级!B1955,技能效果!B:B,0))</f>
        <v>0</v>
      </c>
      <c r="I1955" s="97"/>
      <c r="J1955" s="97"/>
      <c r="K1955" s="97"/>
      <c r="L1955" s="97"/>
      <c r="M1955" s="97"/>
      <c r="N1955" s="96" t="str">
        <f>IF(INDEX(技能效果!L:L,MATCH(技能效果等级!B1955,技能效果!B:B,0))="","",INDEX(技能效果!L:L,MATCH(技能效果等级!B1955,技能效果!B:B,0)))</f>
        <v/>
      </c>
      <c r="O1955" s="95">
        <f>IF(INDEX(技能效果!N:N,MATCH(B1955,技能效果!B:B,0))=0,INDEX(技能效果!M:M,MATCH(技能效果等级!B1955,技能效果!B:B,0)),INDEX(技能效果!M:M,MATCH(技能效果等级!B1955,技能效果!B:B,0))*VLOOKUP(E1955,技能数值计算!$C$19:$D$28,2,FALSE))</f>
        <v>0</v>
      </c>
      <c r="P1955" s="97"/>
      <c r="Q1955" s="97"/>
      <c r="R1955" s="95" t="str">
        <f>IF(INDEX(技能效果!O:O,MATCH(技能效果等级!B1955,技能效果!B:B,0))="","",INDEX(技能效果!O:O,MATCH(技能效果等级!B1955,技能效果!B:B,0)))</f>
        <v/>
      </c>
      <c r="S1955" s="97"/>
      <c r="T1955" s="97"/>
      <c r="U1955" s="97"/>
      <c r="V1955" s="96" t="str">
        <f>IF(INDEX(技能效果!AF:AF,MATCH(技能效果等级!B1955,技能效果!B:B,0))="","",INDEX(技能效果!AF:AF,MATCH(技能效果等级!B1955,技能效果!B:B,0)))</f>
        <v>绝技水晶消耗降低</v>
      </c>
      <c r="W1955" s="95">
        <f t="shared" si="28"/>
        <v>186</v>
      </c>
      <c r="X1955" s="97"/>
      <c r="Y1955" s="97"/>
    </row>
    <row r="1956" spans="1:25" ht="16.5" x14ac:dyDescent="0.2">
      <c r="A1956" s="62">
        <v>1953</v>
      </c>
      <c r="B1956" s="95">
        <f>INDEX(技能效果!B:B,MATCH(技能效果等级!W1956,技能效果!AE:AE,0))</f>
        <v>130301511</v>
      </c>
      <c r="C1956" s="95" t="str">
        <f>INDEX(技能效果!C:C,MATCH(技能效果等级!B1956,技能效果!B:B,0))</f>
        <v>于禁专属武器效果</v>
      </c>
      <c r="D1956" s="96" t="s">
        <v>873</v>
      </c>
      <c r="E1956" s="95">
        <v>9</v>
      </c>
      <c r="F1956" s="95">
        <f>INDEX(技能效果!H:H,MATCH(技能效果等级!B1956,技能效果!B:B,0))</f>
        <v>4030</v>
      </c>
      <c r="G1956" s="95">
        <f>IF(INDEX(技能效果!K:K,MATCH(B1956,技能效果!B:B,0))=0,INDEX(技能效果!I:I,MATCH(技能效果等级!B1956,技能效果!B:B,0)),INDEX(技能效果!I:I,MATCH(技能效果等级!B1956,技能效果!B:B,0))*VLOOKUP(E1956,技能数值计算!$C$19:$D$28,2,FALSE))</f>
        <v>2</v>
      </c>
      <c r="H1956" s="95">
        <f>INDEX(技能效果!J:J,MATCH(技能效果等级!B1956,技能效果!B:B,0))</f>
        <v>0</v>
      </c>
      <c r="I1956" s="97"/>
      <c r="J1956" s="97"/>
      <c r="K1956" s="97"/>
      <c r="L1956" s="97"/>
      <c r="M1956" s="97"/>
      <c r="N1956" s="96" t="str">
        <f>IF(INDEX(技能效果!L:L,MATCH(技能效果等级!B1956,技能效果!B:B,0))="","",INDEX(技能效果!L:L,MATCH(技能效果等级!B1956,技能效果!B:B,0)))</f>
        <v/>
      </c>
      <c r="O1956" s="95">
        <f>IF(INDEX(技能效果!N:N,MATCH(B1956,技能效果!B:B,0))=0,INDEX(技能效果!M:M,MATCH(技能效果等级!B1956,技能效果!B:B,0)),INDEX(技能效果!M:M,MATCH(技能效果等级!B1956,技能效果!B:B,0))*VLOOKUP(E1956,技能数值计算!$C$19:$D$28,2,FALSE))</f>
        <v>0</v>
      </c>
      <c r="P1956" s="97"/>
      <c r="Q1956" s="97"/>
      <c r="R1956" s="95" t="str">
        <f>IF(INDEX(技能效果!O:O,MATCH(技能效果等级!B1956,技能效果!B:B,0))="","",INDEX(技能效果!O:O,MATCH(技能效果等级!B1956,技能效果!B:B,0)))</f>
        <v/>
      </c>
      <c r="S1956" s="97"/>
      <c r="T1956" s="97"/>
      <c r="U1956" s="97"/>
      <c r="V1956" s="96" t="str">
        <f>IF(INDEX(技能效果!AF:AF,MATCH(技能效果等级!B1956,技能效果!B:B,0))="","",INDEX(技能效果!AF:AF,MATCH(技能效果等级!B1956,技能效果!B:B,0)))</f>
        <v>绝技水晶消耗降低</v>
      </c>
      <c r="W1956" s="95">
        <f t="shared" si="28"/>
        <v>186</v>
      </c>
      <c r="X1956" s="97"/>
      <c r="Y1956" s="97"/>
    </row>
    <row r="1957" spans="1:25" ht="16.5" x14ac:dyDescent="0.2">
      <c r="A1957" s="62">
        <v>1954</v>
      </c>
      <c r="B1957" s="95">
        <f>INDEX(技能效果!B:B,MATCH(技能效果等级!W1957,技能效果!AE:AE,0))</f>
        <v>130301511</v>
      </c>
      <c r="C1957" s="95" t="str">
        <f>INDEX(技能效果!C:C,MATCH(技能效果等级!B1957,技能效果!B:B,0))</f>
        <v>于禁专属武器效果</v>
      </c>
      <c r="D1957" s="96" t="s">
        <v>873</v>
      </c>
      <c r="E1957" s="95">
        <v>10</v>
      </c>
      <c r="F1957" s="95">
        <f>INDEX(技能效果!H:H,MATCH(技能效果等级!B1957,技能效果!B:B,0))</f>
        <v>4030</v>
      </c>
      <c r="G1957" s="95">
        <f>IF(INDEX(技能效果!K:K,MATCH(B1957,技能效果!B:B,0))=0,INDEX(技能效果!I:I,MATCH(技能效果等级!B1957,技能效果!B:B,0)),INDEX(技能效果!I:I,MATCH(技能效果等级!B1957,技能效果!B:B,0))*VLOOKUP(E1957,技能数值计算!$C$19:$D$28,2,FALSE))</f>
        <v>2</v>
      </c>
      <c r="H1957" s="95">
        <f>INDEX(技能效果!J:J,MATCH(技能效果等级!B1957,技能效果!B:B,0))</f>
        <v>0</v>
      </c>
      <c r="I1957" s="97"/>
      <c r="J1957" s="97"/>
      <c r="K1957" s="97"/>
      <c r="L1957" s="97"/>
      <c r="M1957" s="97"/>
      <c r="N1957" s="96" t="str">
        <f>IF(INDEX(技能效果!L:L,MATCH(技能效果等级!B1957,技能效果!B:B,0))="","",INDEX(技能效果!L:L,MATCH(技能效果等级!B1957,技能效果!B:B,0)))</f>
        <v/>
      </c>
      <c r="O1957" s="95">
        <f>IF(INDEX(技能效果!N:N,MATCH(B1957,技能效果!B:B,0))=0,INDEX(技能效果!M:M,MATCH(技能效果等级!B1957,技能效果!B:B,0)),INDEX(技能效果!M:M,MATCH(技能效果等级!B1957,技能效果!B:B,0))*VLOOKUP(E1957,技能数值计算!$C$19:$D$28,2,FALSE))</f>
        <v>0</v>
      </c>
      <c r="P1957" s="97"/>
      <c r="Q1957" s="97"/>
      <c r="R1957" s="95" t="str">
        <f>IF(INDEX(技能效果!O:O,MATCH(技能效果等级!B1957,技能效果!B:B,0))="","",INDEX(技能效果!O:O,MATCH(技能效果等级!B1957,技能效果!B:B,0)))</f>
        <v/>
      </c>
      <c r="S1957" s="97"/>
      <c r="T1957" s="97"/>
      <c r="U1957" s="97"/>
      <c r="V1957" s="96" t="str">
        <f>IF(INDEX(技能效果!AF:AF,MATCH(技能效果等级!B1957,技能效果!B:B,0))="","",INDEX(技能效果!AF:AF,MATCH(技能效果等级!B1957,技能效果!B:B,0)))</f>
        <v>绝技水晶消耗降低</v>
      </c>
      <c r="W1957" s="95">
        <f t="shared" si="28"/>
        <v>186</v>
      </c>
      <c r="X1957" s="97"/>
      <c r="Y1957" s="97"/>
    </row>
    <row r="1958" spans="1:25" ht="16.5" x14ac:dyDescent="0.2">
      <c r="A1958" s="62">
        <v>1955</v>
      </c>
      <c r="B1958" s="95">
        <f>INDEX(技能效果!B:B,MATCH(技能效果等级!W1958,技能效果!AE:AE,0))</f>
        <v>130301521</v>
      </c>
      <c r="C1958" s="95" t="str">
        <f>INDEX(技能效果!C:C,MATCH(技能效果等级!B1958,技能效果!B:B,0))</f>
        <v>于禁满星效果</v>
      </c>
      <c r="D1958" s="96" t="s">
        <v>873</v>
      </c>
      <c r="E1958" s="95">
        <v>1</v>
      </c>
      <c r="F1958" s="95">
        <f>INDEX(技能效果!H:H,MATCH(技能效果等级!B1958,技能效果!B:B,0))</f>
        <v>1001</v>
      </c>
      <c r="G1958" s="95">
        <f>IF(INDEX(技能效果!K:K,MATCH(B1958,技能效果!B:B,0))=0,INDEX(技能效果!I:I,MATCH(技能效果等级!B1958,技能效果!B:B,0)),INDEX(技能效果!I:I,MATCH(技能效果等级!B1958,技能效果!B:B,0))*VLOOKUP(E1958,技能数值计算!$C$19:$D$28,2,FALSE))</f>
        <v>1</v>
      </c>
      <c r="H1958" s="95">
        <f>INDEX(技能效果!J:J,MATCH(技能效果等级!B1958,技能效果!B:B,0))</f>
        <v>0</v>
      </c>
      <c r="I1958" s="97"/>
      <c r="J1958" s="97"/>
      <c r="K1958" s="97"/>
      <c r="L1958" s="97"/>
      <c r="M1958" s="97"/>
      <c r="N1958" s="96" t="str">
        <f>IF(INDEX(技能效果!L:L,MATCH(技能效果等级!B1958,技能效果!B:B,0))="","",INDEX(技能效果!L:L,MATCH(技能效果等级!B1958,技能效果!B:B,0)))</f>
        <v/>
      </c>
      <c r="O1958" s="95">
        <f>IF(INDEX(技能效果!N:N,MATCH(B1958,技能效果!B:B,0))=0,INDEX(技能效果!M:M,MATCH(技能效果等级!B1958,技能效果!B:B,0)),INDEX(技能效果!M:M,MATCH(技能效果等级!B1958,技能效果!B:B,0))*VLOOKUP(E1958,技能数值计算!$C$19:$D$28,2,FALSE))</f>
        <v>0</v>
      </c>
      <c r="P1958" s="97"/>
      <c r="Q1958" s="97"/>
      <c r="R1958" s="95" t="str">
        <f>IF(INDEX(技能效果!O:O,MATCH(技能效果等级!B1958,技能效果!B:B,0))="","",INDEX(技能效果!O:O,MATCH(技能效果等级!B1958,技能效果!B:B,0)))</f>
        <v/>
      </c>
      <c r="S1958" s="97"/>
      <c r="T1958" s="97"/>
      <c r="U1958" s="97"/>
      <c r="V1958" s="96" t="str">
        <f>IF(INDEX(技能效果!AF:AF,MATCH(技能效果等级!B1958,技能效果!B:B,0))="","",INDEX(技能效果!AF:AF,MATCH(技能效果等级!B1958,技能效果!B:B,0)))</f>
        <v/>
      </c>
      <c r="W1958" s="95">
        <f t="shared" si="28"/>
        <v>187</v>
      </c>
      <c r="X1958" s="97"/>
      <c r="Y1958" s="97"/>
    </row>
    <row r="1959" spans="1:25" ht="16.5" x14ac:dyDescent="0.2">
      <c r="A1959" s="62">
        <v>1956</v>
      </c>
      <c r="B1959" s="95">
        <f>INDEX(技能效果!B:B,MATCH(技能效果等级!W1959,技能效果!AE:AE,0))</f>
        <v>130301521</v>
      </c>
      <c r="C1959" s="95" t="str">
        <f>INDEX(技能效果!C:C,MATCH(技能效果等级!B1959,技能效果!B:B,0))</f>
        <v>于禁满星效果</v>
      </c>
      <c r="D1959" s="96" t="s">
        <v>873</v>
      </c>
      <c r="E1959" s="95">
        <v>2</v>
      </c>
      <c r="F1959" s="95">
        <f>INDEX(技能效果!H:H,MATCH(技能效果等级!B1959,技能效果!B:B,0))</f>
        <v>1001</v>
      </c>
      <c r="G1959" s="95">
        <f>IF(INDEX(技能效果!K:K,MATCH(B1959,技能效果!B:B,0))=0,INDEX(技能效果!I:I,MATCH(技能效果等级!B1959,技能效果!B:B,0)),INDEX(技能效果!I:I,MATCH(技能效果等级!B1959,技能效果!B:B,0))*VLOOKUP(E1959,技能数值计算!$C$19:$D$28,2,FALSE))</f>
        <v>1</v>
      </c>
      <c r="H1959" s="95">
        <f>INDEX(技能效果!J:J,MATCH(技能效果等级!B1959,技能效果!B:B,0))</f>
        <v>0</v>
      </c>
      <c r="I1959" s="97"/>
      <c r="J1959" s="97"/>
      <c r="K1959" s="97"/>
      <c r="L1959" s="97"/>
      <c r="M1959" s="97"/>
      <c r="N1959" s="96" t="str">
        <f>IF(INDEX(技能效果!L:L,MATCH(技能效果等级!B1959,技能效果!B:B,0))="","",INDEX(技能效果!L:L,MATCH(技能效果等级!B1959,技能效果!B:B,0)))</f>
        <v/>
      </c>
      <c r="O1959" s="95">
        <f>IF(INDEX(技能效果!N:N,MATCH(B1959,技能效果!B:B,0))=0,INDEX(技能效果!M:M,MATCH(技能效果等级!B1959,技能效果!B:B,0)),INDEX(技能效果!M:M,MATCH(技能效果等级!B1959,技能效果!B:B,0))*VLOOKUP(E1959,技能数值计算!$C$19:$D$28,2,FALSE))</f>
        <v>0</v>
      </c>
      <c r="P1959" s="97"/>
      <c r="Q1959" s="97"/>
      <c r="R1959" s="95" t="str">
        <f>IF(INDEX(技能效果!O:O,MATCH(技能效果等级!B1959,技能效果!B:B,0))="","",INDEX(技能效果!O:O,MATCH(技能效果等级!B1959,技能效果!B:B,0)))</f>
        <v/>
      </c>
      <c r="S1959" s="97"/>
      <c r="T1959" s="97"/>
      <c r="U1959" s="97"/>
      <c r="V1959" s="96" t="str">
        <f>IF(INDEX(技能效果!AF:AF,MATCH(技能效果等级!B1959,技能效果!B:B,0))="","",INDEX(技能效果!AF:AF,MATCH(技能效果等级!B1959,技能效果!B:B,0)))</f>
        <v/>
      </c>
      <c r="W1959" s="95">
        <f t="shared" si="28"/>
        <v>187</v>
      </c>
      <c r="X1959" s="97"/>
      <c r="Y1959" s="97"/>
    </row>
    <row r="1960" spans="1:25" ht="16.5" x14ac:dyDescent="0.2">
      <c r="A1960" s="62">
        <v>1957</v>
      </c>
      <c r="B1960" s="95">
        <f>INDEX(技能效果!B:B,MATCH(技能效果等级!W1960,技能效果!AE:AE,0))</f>
        <v>130301521</v>
      </c>
      <c r="C1960" s="95" t="str">
        <f>INDEX(技能效果!C:C,MATCH(技能效果等级!B1960,技能效果!B:B,0))</f>
        <v>于禁满星效果</v>
      </c>
      <c r="D1960" s="96" t="s">
        <v>873</v>
      </c>
      <c r="E1960" s="95">
        <v>3</v>
      </c>
      <c r="F1960" s="95">
        <f>INDEX(技能效果!H:H,MATCH(技能效果等级!B1960,技能效果!B:B,0))</f>
        <v>1001</v>
      </c>
      <c r="G1960" s="95">
        <f>IF(INDEX(技能效果!K:K,MATCH(B1960,技能效果!B:B,0))=0,INDEX(技能效果!I:I,MATCH(技能效果等级!B1960,技能效果!B:B,0)),INDEX(技能效果!I:I,MATCH(技能效果等级!B1960,技能效果!B:B,0))*VLOOKUP(E1960,技能数值计算!$C$19:$D$28,2,FALSE))</f>
        <v>1</v>
      </c>
      <c r="H1960" s="95">
        <f>INDEX(技能效果!J:J,MATCH(技能效果等级!B1960,技能效果!B:B,0))</f>
        <v>0</v>
      </c>
      <c r="I1960" s="97"/>
      <c r="J1960" s="97"/>
      <c r="K1960" s="97"/>
      <c r="L1960" s="97"/>
      <c r="M1960" s="97"/>
      <c r="N1960" s="96" t="str">
        <f>IF(INDEX(技能效果!L:L,MATCH(技能效果等级!B1960,技能效果!B:B,0))="","",INDEX(技能效果!L:L,MATCH(技能效果等级!B1960,技能效果!B:B,0)))</f>
        <v/>
      </c>
      <c r="O1960" s="95">
        <f>IF(INDEX(技能效果!N:N,MATCH(B1960,技能效果!B:B,0))=0,INDEX(技能效果!M:M,MATCH(技能效果等级!B1960,技能效果!B:B,0)),INDEX(技能效果!M:M,MATCH(技能效果等级!B1960,技能效果!B:B,0))*VLOOKUP(E1960,技能数值计算!$C$19:$D$28,2,FALSE))</f>
        <v>0</v>
      </c>
      <c r="P1960" s="97"/>
      <c r="Q1960" s="97"/>
      <c r="R1960" s="95" t="str">
        <f>IF(INDEX(技能效果!O:O,MATCH(技能效果等级!B1960,技能效果!B:B,0))="","",INDEX(技能效果!O:O,MATCH(技能效果等级!B1960,技能效果!B:B,0)))</f>
        <v/>
      </c>
      <c r="S1960" s="97"/>
      <c r="T1960" s="97"/>
      <c r="U1960" s="97"/>
      <c r="V1960" s="96" t="str">
        <f>IF(INDEX(技能效果!AF:AF,MATCH(技能效果等级!B1960,技能效果!B:B,0))="","",INDEX(技能效果!AF:AF,MATCH(技能效果等级!B1960,技能效果!B:B,0)))</f>
        <v/>
      </c>
      <c r="W1960" s="95">
        <f t="shared" si="28"/>
        <v>187</v>
      </c>
      <c r="X1960" s="97"/>
      <c r="Y1960" s="97"/>
    </row>
    <row r="1961" spans="1:25" ht="16.5" x14ac:dyDescent="0.2">
      <c r="A1961" s="62">
        <v>1958</v>
      </c>
      <c r="B1961" s="95">
        <f>INDEX(技能效果!B:B,MATCH(技能效果等级!W1961,技能效果!AE:AE,0))</f>
        <v>130301521</v>
      </c>
      <c r="C1961" s="95" t="str">
        <f>INDEX(技能效果!C:C,MATCH(技能效果等级!B1961,技能效果!B:B,0))</f>
        <v>于禁满星效果</v>
      </c>
      <c r="D1961" s="96" t="s">
        <v>873</v>
      </c>
      <c r="E1961" s="95">
        <v>4</v>
      </c>
      <c r="F1961" s="95">
        <f>INDEX(技能效果!H:H,MATCH(技能效果等级!B1961,技能效果!B:B,0))</f>
        <v>1001</v>
      </c>
      <c r="G1961" s="95">
        <f>IF(INDEX(技能效果!K:K,MATCH(B1961,技能效果!B:B,0))=0,INDEX(技能效果!I:I,MATCH(技能效果等级!B1961,技能效果!B:B,0)),INDEX(技能效果!I:I,MATCH(技能效果等级!B1961,技能效果!B:B,0))*VLOOKUP(E1961,技能数值计算!$C$19:$D$28,2,FALSE))</f>
        <v>1</v>
      </c>
      <c r="H1961" s="95">
        <f>INDEX(技能效果!J:J,MATCH(技能效果等级!B1961,技能效果!B:B,0))</f>
        <v>0</v>
      </c>
      <c r="I1961" s="97"/>
      <c r="J1961" s="97"/>
      <c r="K1961" s="97"/>
      <c r="L1961" s="97"/>
      <c r="M1961" s="97"/>
      <c r="N1961" s="96" t="str">
        <f>IF(INDEX(技能效果!L:L,MATCH(技能效果等级!B1961,技能效果!B:B,0))="","",INDEX(技能效果!L:L,MATCH(技能效果等级!B1961,技能效果!B:B,0)))</f>
        <v/>
      </c>
      <c r="O1961" s="95">
        <f>IF(INDEX(技能效果!N:N,MATCH(B1961,技能效果!B:B,0))=0,INDEX(技能效果!M:M,MATCH(技能效果等级!B1961,技能效果!B:B,0)),INDEX(技能效果!M:M,MATCH(技能效果等级!B1961,技能效果!B:B,0))*VLOOKUP(E1961,技能数值计算!$C$19:$D$28,2,FALSE))</f>
        <v>0</v>
      </c>
      <c r="P1961" s="97"/>
      <c r="Q1961" s="97"/>
      <c r="R1961" s="95" t="str">
        <f>IF(INDEX(技能效果!O:O,MATCH(技能效果等级!B1961,技能效果!B:B,0))="","",INDEX(技能效果!O:O,MATCH(技能效果等级!B1961,技能效果!B:B,0)))</f>
        <v/>
      </c>
      <c r="S1961" s="97"/>
      <c r="T1961" s="97"/>
      <c r="U1961" s="97"/>
      <c r="V1961" s="96" t="str">
        <f>IF(INDEX(技能效果!AF:AF,MATCH(技能效果等级!B1961,技能效果!B:B,0))="","",INDEX(技能效果!AF:AF,MATCH(技能效果等级!B1961,技能效果!B:B,0)))</f>
        <v/>
      </c>
      <c r="W1961" s="95">
        <f t="shared" si="28"/>
        <v>187</v>
      </c>
      <c r="X1961" s="97"/>
      <c r="Y1961" s="97"/>
    </row>
    <row r="1962" spans="1:25" ht="16.5" x14ac:dyDescent="0.2">
      <c r="A1962" s="62">
        <v>1959</v>
      </c>
      <c r="B1962" s="95">
        <f>INDEX(技能效果!B:B,MATCH(技能效果等级!W1962,技能效果!AE:AE,0))</f>
        <v>130301521</v>
      </c>
      <c r="C1962" s="95" t="str">
        <f>INDEX(技能效果!C:C,MATCH(技能效果等级!B1962,技能效果!B:B,0))</f>
        <v>于禁满星效果</v>
      </c>
      <c r="D1962" s="96" t="s">
        <v>873</v>
      </c>
      <c r="E1962" s="95">
        <v>5</v>
      </c>
      <c r="F1962" s="95">
        <f>INDEX(技能效果!H:H,MATCH(技能效果等级!B1962,技能效果!B:B,0))</f>
        <v>1001</v>
      </c>
      <c r="G1962" s="95">
        <f>IF(INDEX(技能效果!K:K,MATCH(B1962,技能效果!B:B,0))=0,INDEX(技能效果!I:I,MATCH(技能效果等级!B1962,技能效果!B:B,0)),INDEX(技能效果!I:I,MATCH(技能效果等级!B1962,技能效果!B:B,0))*VLOOKUP(E1962,技能数值计算!$C$19:$D$28,2,FALSE))</f>
        <v>1</v>
      </c>
      <c r="H1962" s="95">
        <f>INDEX(技能效果!J:J,MATCH(技能效果等级!B1962,技能效果!B:B,0))</f>
        <v>0</v>
      </c>
      <c r="I1962" s="97"/>
      <c r="J1962" s="97"/>
      <c r="K1962" s="97"/>
      <c r="L1962" s="97"/>
      <c r="M1962" s="97"/>
      <c r="N1962" s="96" t="str">
        <f>IF(INDEX(技能效果!L:L,MATCH(技能效果等级!B1962,技能效果!B:B,0))="","",INDEX(技能效果!L:L,MATCH(技能效果等级!B1962,技能效果!B:B,0)))</f>
        <v/>
      </c>
      <c r="O1962" s="95">
        <f>IF(INDEX(技能效果!N:N,MATCH(B1962,技能效果!B:B,0))=0,INDEX(技能效果!M:M,MATCH(技能效果等级!B1962,技能效果!B:B,0)),INDEX(技能效果!M:M,MATCH(技能效果等级!B1962,技能效果!B:B,0))*VLOOKUP(E1962,技能数值计算!$C$19:$D$28,2,FALSE))</f>
        <v>0</v>
      </c>
      <c r="P1962" s="97"/>
      <c r="Q1962" s="97"/>
      <c r="R1962" s="95" t="str">
        <f>IF(INDEX(技能效果!O:O,MATCH(技能效果等级!B1962,技能效果!B:B,0))="","",INDEX(技能效果!O:O,MATCH(技能效果等级!B1962,技能效果!B:B,0)))</f>
        <v/>
      </c>
      <c r="S1962" s="97"/>
      <c r="T1962" s="97"/>
      <c r="U1962" s="97"/>
      <c r="V1962" s="96" t="str">
        <f>IF(INDEX(技能效果!AF:AF,MATCH(技能效果等级!B1962,技能效果!B:B,0))="","",INDEX(技能效果!AF:AF,MATCH(技能效果等级!B1962,技能效果!B:B,0)))</f>
        <v/>
      </c>
      <c r="W1962" s="95">
        <f t="shared" si="28"/>
        <v>187</v>
      </c>
      <c r="X1962" s="97"/>
      <c r="Y1962" s="97"/>
    </row>
    <row r="1963" spans="1:25" ht="16.5" x14ac:dyDescent="0.2">
      <c r="A1963" s="62">
        <v>1960</v>
      </c>
      <c r="B1963" s="95">
        <f>INDEX(技能效果!B:B,MATCH(技能效果等级!W1963,技能效果!AE:AE,0))</f>
        <v>130301521</v>
      </c>
      <c r="C1963" s="95" t="str">
        <f>INDEX(技能效果!C:C,MATCH(技能效果等级!B1963,技能效果!B:B,0))</f>
        <v>于禁满星效果</v>
      </c>
      <c r="D1963" s="96" t="s">
        <v>873</v>
      </c>
      <c r="E1963" s="95">
        <v>6</v>
      </c>
      <c r="F1963" s="95">
        <f>INDEX(技能效果!H:H,MATCH(技能效果等级!B1963,技能效果!B:B,0))</f>
        <v>1001</v>
      </c>
      <c r="G1963" s="95">
        <f>IF(INDEX(技能效果!K:K,MATCH(B1963,技能效果!B:B,0))=0,INDEX(技能效果!I:I,MATCH(技能效果等级!B1963,技能效果!B:B,0)),INDEX(技能效果!I:I,MATCH(技能效果等级!B1963,技能效果!B:B,0))*VLOOKUP(E1963,技能数值计算!$C$19:$D$28,2,FALSE))</f>
        <v>1</v>
      </c>
      <c r="H1963" s="95">
        <f>INDEX(技能效果!J:J,MATCH(技能效果等级!B1963,技能效果!B:B,0))</f>
        <v>0</v>
      </c>
      <c r="I1963" s="97"/>
      <c r="J1963" s="97"/>
      <c r="K1963" s="97"/>
      <c r="L1963" s="97"/>
      <c r="M1963" s="97"/>
      <c r="N1963" s="96" t="str">
        <f>IF(INDEX(技能效果!L:L,MATCH(技能效果等级!B1963,技能效果!B:B,0))="","",INDEX(技能效果!L:L,MATCH(技能效果等级!B1963,技能效果!B:B,0)))</f>
        <v/>
      </c>
      <c r="O1963" s="95">
        <f>IF(INDEX(技能效果!N:N,MATCH(B1963,技能效果!B:B,0))=0,INDEX(技能效果!M:M,MATCH(技能效果等级!B1963,技能效果!B:B,0)),INDEX(技能效果!M:M,MATCH(技能效果等级!B1963,技能效果!B:B,0))*VLOOKUP(E1963,技能数值计算!$C$19:$D$28,2,FALSE))</f>
        <v>0</v>
      </c>
      <c r="P1963" s="97"/>
      <c r="Q1963" s="97"/>
      <c r="R1963" s="95" t="str">
        <f>IF(INDEX(技能效果!O:O,MATCH(技能效果等级!B1963,技能效果!B:B,0))="","",INDEX(技能效果!O:O,MATCH(技能效果等级!B1963,技能效果!B:B,0)))</f>
        <v/>
      </c>
      <c r="S1963" s="97"/>
      <c r="T1963" s="97"/>
      <c r="U1963" s="97"/>
      <c r="V1963" s="96" t="str">
        <f>IF(INDEX(技能效果!AF:AF,MATCH(技能效果等级!B1963,技能效果!B:B,0))="","",INDEX(技能效果!AF:AF,MATCH(技能效果等级!B1963,技能效果!B:B,0)))</f>
        <v/>
      </c>
      <c r="W1963" s="95">
        <f t="shared" si="28"/>
        <v>187</v>
      </c>
      <c r="X1963" s="97"/>
      <c r="Y1963" s="97"/>
    </row>
    <row r="1964" spans="1:25" ht="16.5" x14ac:dyDescent="0.2">
      <c r="A1964" s="62">
        <v>1961</v>
      </c>
      <c r="B1964" s="95">
        <f>INDEX(技能效果!B:B,MATCH(技能效果等级!W1964,技能效果!AE:AE,0))</f>
        <v>130301521</v>
      </c>
      <c r="C1964" s="95" t="str">
        <f>INDEX(技能效果!C:C,MATCH(技能效果等级!B1964,技能效果!B:B,0))</f>
        <v>于禁满星效果</v>
      </c>
      <c r="D1964" s="96" t="s">
        <v>873</v>
      </c>
      <c r="E1964" s="95">
        <v>7</v>
      </c>
      <c r="F1964" s="95">
        <f>INDEX(技能效果!H:H,MATCH(技能效果等级!B1964,技能效果!B:B,0))</f>
        <v>1001</v>
      </c>
      <c r="G1964" s="95">
        <f>IF(INDEX(技能效果!K:K,MATCH(B1964,技能效果!B:B,0))=0,INDEX(技能效果!I:I,MATCH(技能效果等级!B1964,技能效果!B:B,0)),INDEX(技能效果!I:I,MATCH(技能效果等级!B1964,技能效果!B:B,0))*VLOOKUP(E1964,技能数值计算!$C$19:$D$28,2,FALSE))</f>
        <v>1</v>
      </c>
      <c r="H1964" s="95">
        <f>INDEX(技能效果!J:J,MATCH(技能效果等级!B1964,技能效果!B:B,0))</f>
        <v>0</v>
      </c>
      <c r="I1964" s="97"/>
      <c r="J1964" s="97"/>
      <c r="K1964" s="97"/>
      <c r="L1964" s="97"/>
      <c r="M1964" s="97"/>
      <c r="N1964" s="96" t="str">
        <f>IF(INDEX(技能效果!L:L,MATCH(技能效果等级!B1964,技能效果!B:B,0))="","",INDEX(技能效果!L:L,MATCH(技能效果等级!B1964,技能效果!B:B,0)))</f>
        <v/>
      </c>
      <c r="O1964" s="95">
        <f>IF(INDEX(技能效果!N:N,MATCH(B1964,技能效果!B:B,0))=0,INDEX(技能效果!M:M,MATCH(技能效果等级!B1964,技能效果!B:B,0)),INDEX(技能效果!M:M,MATCH(技能效果等级!B1964,技能效果!B:B,0))*VLOOKUP(E1964,技能数值计算!$C$19:$D$28,2,FALSE))</f>
        <v>0</v>
      </c>
      <c r="P1964" s="97"/>
      <c r="Q1964" s="97"/>
      <c r="R1964" s="95" t="str">
        <f>IF(INDEX(技能效果!O:O,MATCH(技能效果等级!B1964,技能效果!B:B,0))="","",INDEX(技能效果!O:O,MATCH(技能效果等级!B1964,技能效果!B:B,0)))</f>
        <v/>
      </c>
      <c r="S1964" s="97"/>
      <c r="T1964" s="97"/>
      <c r="U1964" s="97"/>
      <c r="V1964" s="96" t="str">
        <f>IF(INDEX(技能效果!AF:AF,MATCH(技能效果等级!B1964,技能效果!B:B,0))="","",INDEX(技能效果!AF:AF,MATCH(技能效果等级!B1964,技能效果!B:B,0)))</f>
        <v/>
      </c>
      <c r="W1964" s="95">
        <f t="shared" si="28"/>
        <v>187</v>
      </c>
      <c r="X1964" s="97"/>
      <c r="Y1964" s="97"/>
    </row>
    <row r="1965" spans="1:25" ht="16.5" x14ac:dyDescent="0.2">
      <c r="A1965" s="62">
        <v>1962</v>
      </c>
      <c r="B1965" s="95">
        <f>INDEX(技能效果!B:B,MATCH(技能效果等级!W1965,技能效果!AE:AE,0))</f>
        <v>130301521</v>
      </c>
      <c r="C1965" s="95" t="str">
        <f>INDEX(技能效果!C:C,MATCH(技能效果等级!B1965,技能效果!B:B,0))</f>
        <v>于禁满星效果</v>
      </c>
      <c r="D1965" s="96" t="s">
        <v>873</v>
      </c>
      <c r="E1965" s="95">
        <v>8</v>
      </c>
      <c r="F1965" s="95">
        <f>INDEX(技能效果!H:H,MATCH(技能效果等级!B1965,技能效果!B:B,0))</f>
        <v>1001</v>
      </c>
      <c r="G1965" s="95">
        <f>IF(INDEX(技能效果!K:K,MATCH(B1965,技能效果!B:B,0))=0,INDEX(技能效果!I:I,MATCH(技能效果等级!B1965,技能效果!B:B,0)),INDEX(技能效果!I:I,MATCH(技能效果等级!B1965,技能效果!B:B,0))*VLOOKUP(E1965,技能数值计算!$C$19:$D$28,2,FALSE))</f>
        <v>1</v>
      </c>
      <c r="H1965" s="95">
        <f>INDEX(技能效果!J:J,MATCH(技能效果等级!B1965,技能效果!B:B,0))</f>
        <v>0</v>
      </c>
      <c r="I1965" s="97"/>
      <c r="J1965" s="97"/>
      <c r="K1965" s="97"/>
      <c r="L1965" s="97"/>
      <c r="M1965" s="97"/>
      <c r="N1965" s="96" t="str">
        <f>IF(INDEX(技能效果!L:L,MATCH(技能效果等级!B1965,技能效果!B:B,0))="","",INDEX(技能效果!L:L,MATCH(技能效果等级!B1965,技能效果!B:B,0)))</f>
        <v/>
      </c>
      <c r="O1965" s="95">
        <f>IF(INDEX(技能效果!N:N,MATCH(B1965,技能效果!B:B,0))=0,INDEX(技能效果!M:M,MATCH(技能效果等级!B1965,技能效果!B:B,0)),INDEX(技能效果!M:M,MATCH(技能效果等级!B1965,技能效果!B:B,0))*VLOOKUP(E1965,技能数值计算!$C$19:$D$28,2,FALSE))</f>
        <v>0</v>
      </c>
      <c r="P1965" s="97"/>
      <c r="Q1965" s="97"/>
      <c r="R1965" s="95" t="str">
        <f>IF(INDEX(技能效果!O:O,MATCH(技能效果等级!B1965,技能效果!B:B,0))="","",INDEX(技能效果!O:O,MATCH(技能效果等级!B1965,技能效果!B:B,0)))</f>
        <v/>
      </c>
      <c r="S1965" s="97"/>
      <c r="T1965" s="97"/>
      <c r="U1965" s="97"/>
      <c r="V1965" s="96" t="str">
        <f>IF(INDEX(技能效果!AF:AF,MATCH(技能效果等级!B1965,技能效果!B:B,0))="","",INDEX(技能效果!AF:AF,MATCH(技能效果等级!B1965,技能效果!B:B,0)))</f>
        <v/>
      </c>
      <c r="W1965" s="95">
        <f t="shared" ref="W1965:W2028" si="29">W1955+1</f>
        <v>187</v>
      </c>
      <c r="X1965" s="97"/>
      <c r="Y1965" s="97"/>
    </row>
    <row r="1966" spans="1:25" ht="16.5" x14ac:dyDescent="0.2">
      <c r="A1966" s="62">
        <v>1963</v>
      </c>
      <c r="B1966" s="95">
        <f>INDEX(技能效果!B:B,MATCH(技能效果等级!W1966,技能效果!AE:AE,0))</f>
        <v>130301521</v>
      </c>
      <c r="C1966" s="95" t="str">
        <f>INDEX(技能效果!C:C,MATCH(技能效果等级!B1966,技能效果!B:B,0))</f>
        <v>于禁满星效果</v>
      </c>
      <c r="D1966" s="96" t="s">
        <v>873</v>
      </c>
      <c r="E1966" s="95">
        <v>9</v>
      </c>
      <c r="F1966" s="95">
        <f>INDEX(技能效果!H:H,MATCH(技能效果等级!B1966,技能效果!B:B,0))</f>
        <v>1001</v>
      </c>
      <c r="G1966" s="95">
        <f>IF(INDEX(技能效果!K:K,MATCH(B1966,技能效果!B:B,0))=0,INDEX(技能效果!I:I,MATCH(技能效果等级!B1966,技能效果!B:B,0)),INDEX(技能效果!I:I,MATCH(技能效果等级!B1966,技能效果!B:B,0))*VLOOKUP(E1966,技能数值计算!$C$19:$D$28,2,FALSE))</f>
        <v>1</v>
      </c>
      <c r="H1966" s="95">
        <f>INDEX(技能效果!J:J,MATCH(技能效果等级!B1966,技能效果!B:B,0))</f>
        <v>0</v>
      </c>
      <c r="I1966" s="97"/>
      <c r="J1966" s="97"/>
      <c r="K1966" s="97"/>
      <c r="L1966" s="97"/>
      <c r="M1966" s="97"/>
      <c r="N1966" s="96" t="str">
        <f>IF(INDEX(技能效果!L:L,MATCH(技能效果等级!B1966,技能效果!B:B,0))="","",INDEX(技能效果!L:L,MATCH(技能效果等级!B1966,技能效果!B:B,0)))</f>
        <v/>
      </c>
      <c r="O1966" s="95">
        <f>IF(INDEX(技能效果!N:N,MATCH(B1966,技能效果!B:B,0))=0,INDEX(技能效果!M:M,MATCH(技能效果等级!B1966,技能效果!B:B,0)),INDEX(技能效果!M:M,MATCH(技能效果等级!B1966,技能效果!B:B,0))*VLOOKUP(E1966,技能数值计算!$C$19:$D$28,2,FALSE))</f>
        <v>0</v>
      </c>
      <c r="P1966" s="97"/>
      <c r="Q1966" s="97"/>
      <c r="R1966" s="95" t="str">
        <f>IF(INDEX(技能效果!O:O,MATCH(技能效果等级!B1966,技能效果!B:B,0))="","",INDEX(技能效果!O:O,MATCH(技能效果等级!B1966,技能效果!B:B,0)))</f>
        <v/>
      </c>
      <c r="S1966" s="97"/>
      <c r="T1966" s="97"/>
      <c r="U1966" s="97"/>
      <c r="V1966" s="96" t="str">
        <f>IF(INDEX(技能效果!AF:AF,MATCH(技能效果等级!B1966,技能效果!B:B,0))="","",INDEX(技能效果!AF:AF,MATCH(技能效果等级!B1966,技能效果!B:B,0)))</f>
        <v/>
      </c>
      <c r="W1966" s="95">
        <f t="shared" si="29"/>
        <v>187</v>
      </c>
      <c r="X1966" s="97"/>
      <c r="Y1966" s="97"/>
    </row>
    <row r="1967" spans="1:25" ht="16.5" x14ac:dyDescent="0.2">
      <c r="A1967" s="62">
        <v>1964</v>
      </c>
      <c r="B1967" s="95">
        <f>INDEX(技能效果!B:B,MATCH(技能效果等级!W1967,技能效果!AE:AE,0))</f>
        <v>130301521</v>
      </c>
      <c r="C1967" s="95" t="str">
        <f>INDEX(技能效果!C:C,MATCH(技能效果等级!B1967,技能效果!B:B,0))</f>
        <v>于禁满星效果</v>
      </c>
      <c r="D1967" s="96" t="s">
        <v>873</v>
      </c>
      <c r="E1967" s="95">
        <v>10</v>
      </c>
      <c r="F1967" s="95">
        <f>INDEX(技能效果!H:H,MATCH(技能效果等级!B1967,技能效果!B:B,0))</f>
        <v>1001</v>
      </c>
      <c r="G1967" s="95">
        <f>IF(INDEX(技能效果!K:K,MATCH(B1967,技能效果!B:B,0))=0,INDEX(技能效果!I:I,MATCH(技能效果等级!B1967,技能效果!B:B,0)),INDEX(技能效果!I:I,MATCH(技能效果等级!B1967,技能效果!B:B,0))*VLOOKUP(E1967,技能数值计算!$C$19:$D$28,2,FALSE))</f>
        <v>1</v>
      </c>
      <c r="H1967" s="95">
        <f>INDEX(技能效果!J:J,MATCH(技能效果等级!B1967,技能效果!B:B,0))</f>
        <v>0</v>
      </c>
      <c r="I1967" s="97"/>
      <c r="J1967" s="97"/>
      <c r="K1967" s="97"/>
      <c r="L1967" s="97"/>
      <c r="M1967" s="97"/>
      <c r="N1967" s="96" t="str">
        <f>IF(INDEX(技能效果!L:L,MATCH(技能效果等级!B1967,技能效果!B:B,0))="","",INDEX(技能效果!L:L,MATCH(技能效果等级!B1967,技能效果!B:B,0)))</f>
        <v/>
      </c>
      <c r="O1967" s="95">
        <f>IF(INDEX(技能效果!N:N,MATCH(B1967,技能效果!B:B,0))=0,INDEX(技能效果!M:M,MATCH(技能效果等级!B1967,技能效果!B:B,0)),INDEX(技能效果!M:M,MATCH(技能效果等级!B1967,技能效果!B:B,0))*VLOOKUP(E1967,技能数值计算!$C$19:$D$28,2,FALSE))</f>
        <v>0</v>
      </c>
      <c r="P1967" s="97"/>
      <c r="Q1967" s="97"/>
      <c r="R1967" s="95" t="str">
        <f>IF(INDEX(技能效果!O:O,MATCH(技能效果等级!B1967,技能效果!B:B,0))="","",INDEX(技能效果!O:O,MATCH(技能效果等级!B1967,技能效果!B:B,0)))</f>
        <v/>
      </c>
      <c r="S1967" s="97"/>
      <c r="T1967" s="97"/>
      <c r="U1967" s="97"/>
      <c r="V1967" s="96" t="str">
        <f>IF(INDEX(技能效果!AF:AF,MATCH(技能效果等级!B1967,技能效果!B:B,0))="","",INDEX(技能效果!AF:AF,MATCH(技能效果等级!B1967,技能效果!B:B,0)))</f>
        <v/>
      </c>
      <c r="W1967" s="95">
        <f t="shared" si="29"/>
        <v>187</v>
      </c>
      <c r="X1967" s="97"/>
      <c r="Y1967" s="97"/>
    </row>
    <row r="1968" spans="1:25" ht="16.5" x14ac:dyDescent="0.2">
      <c r="A1968" s="62">
        <v>1965</v>
      </c>
      <c r="B1968" s="95">
        <f>INDEX(技能效果!B:B,MATCH(技能效果等级!W1968,技能效果!AE:AE,0))</f>
        <v>130301601</v>
      </c>
      <c r="C1968" s="95" t="str">
        <f>INDEX(技能效果!C:C,MATCH(技能效果等级!B1968,技能效果!B:B,0))</f>
        <v>西方龙技能伤害</v>
      </c>
      <c r="D1968" s="96" t="s">
        <v>873</v>
      </c>
      <c r="E1968" s="95">
        <v>1</v>
      </c>
      <c r="F1968" s="95">
        <f>INDEX(技能效果!H:H,MATCH(技能效果等级!B1968,技能效果!B:B,0))</f>
        <v>1001</v>
      </c>
      <c r="G1968" s="95">
        <f>IF(INDEX(技能效果!K:K,MATCH(B1968,技能效果!B:B,0))=0,INDEX(技能效果!I:I,MATCH(技能效果等级!B1968,技能效果!B:B,0)),INDEX(技能效果!I:I,MATCH(技能效果等级!B1968,技能效果!B:B,0))*VLOOKUP(E1968,技能数值计算!$C$19:$D$28,2,FALSE))</f>
        <v>2.15</v>
      </c>
      <c r="H1968" s="95">
        <f>INDEX(技能效果!J:J,MATCH(技能效果等级!B1968,技能效果!B:B,0))</f>
        <v>0</v>
      </c>
      <c r="I1968" s="97"/>
      <c r="J1968" s="97"/>
      <c r="K1968" s="97"/>
      <c r="L1968" s="97"/>
      <c r="M1968" s="97"/>
      <c r="N1968" s="96" t="str">
        <f>IF(INDEX(技能效果!L:L,MATCH(技能效果等级!B1968,技能效果!B:B,0))="","",INDEX(技能效果!L:L,MATCH(技能效果等级!B1968,技能效果!B:B,0)))</f>
        <v/>
      </c>
      <c r="O1968" s="95">
        <f>IF(INDEX(技能效果!N:N,MATCH(B1968,技能效果!B:B,0))=0,INDEX(技能效果!M:M,MATCH(技能效果等级!B1968,技能效果!B:B,0)),INDEX(技能效果!M:M,MATCH(技能效果等级!B1968,技能效果!B:B,0))*VLOOKUP(E1968,技能数值计算!$C$19:$D$28,2,FALSE))</f>
        <v>0</v>
      </c>
      <c r="P1968" s="97"/>
      <c r="Q1968" s="97"/>
      <c r="R1968" s="95" t="str">
        <f>IF(INDEX(技能效果!O:O,MATCH(技能效果等级!B1968,技能效果!B:B,0))="","",INDEX(技能效果!O:O,MATCH(技能效果等级!B1968,技能效果!B:B,0)))</f>
        <v/>
      </c>
      <c r="S1968" s="97"/>
      <c r="T1968" s="97"/>
      <c r="U1968" s="97"/>
      <c r="V1968" s="96" t="str">
        <f>IF(INDEX(技能效果!AF:AF,MATCH(技能效果等级!B1968,技能效果!B:B,0))="","",INDEX(技能效果!AF:AF,MATCH(技能效果等级!B1968,技能效果!B:B,0)))</f>
        <v/>
      </c>
      <c r="W1968" s="95">
        <f t="shared" si="29"/>
        <v>188</v>
      </c>
      <c r="X1968" s="97"/>
      <c r="Y1968" s="97"/>
    </row>
    <row r="1969" spans="1:25" ht="16.5" x14ac:dyDescent="0.2">
      <c r="A1969" s="62">
        <v>1966</v>
      </c>
      <c r="B1969" s="95">
        <f>INDEX(技能效果!B:B,MATCH(技能效果等级!W1969,技能效果!AE:AE,0))</f>
        <v>130301601</v>
      </c>
      <c r="C1969" s="95" t="str">
        <f>INDEX(技能效果!C:C,MATCH(技能效果等级!B1969,技能效果!B:B,0))</f>
        <v>西方龙技能伤害</v>
      </c>
      <c r="D1969" s="96" t="s">
        <v>873</v>
      </c>
      <c r="E1969" s="95">
        <v>2</v>
      </c>
      <c r="F1969" s="95">
        <f>INDEX(技能效果!H:H,MATCH(技能效果等级!B1969,技能效果!B:B,0))</f>
        <v>1001</v>
      </c>
      <c r="G1969" s="95">
        <f>IF(INDEX(技能效果!K:K,MATCH(B1969,技能效果!B:B,0))=0,INDEX(技能效果!I:I,MATCH(技能效果等级!B1969,技能效果!B:B,0)),INDEX(技能效果!I:I,MATCH(技能效果等级!B1969,技能效果!B:B,0))*VLOOKUP(E1969,技能数值计算!$C$19:$D$28,2,FALSE))</f>
        <v>2.3220000000000001</v>
      </c>
      <c r="H1969" s="95">
        <f>INDEX(技能效果!J:J,MATCH(技能效果等级!B1969,技能效果!B:B,0))</f>
        <v>0</v>
      </c>
      <c r="I1969" s="97"/>
      <c r="J1969" s="97"/>
      <c r="K1969" s="97"/>
      <c r="L1969" s="97"/>
      <c r="M1969" s="97"/>
      <c r="N1969" s="96" t="str">
        <f>IF(INDEX(技能效果!L:L,MATCH(技能效果等级!B1969,技能效果!B:B,0))="","",INDEX(技能效果!L:L,MATCH(技能效果等级!B1969,技能效果!B:B,0)))</f>
        <v/>
      </c>
      <c r="O1969" s="95">
        <f>IF(INDEX(技能效果!N:N,MATCH(B1969,技能效果!B:B,0))=0,INDEX(技能效果!M:M,MATCH(技能效果等级!B1969,技能效果!B:B,0)),INDEX(技能效果!M:M,MATCH(技能效果等级!B1969,技能效果!B:B,0))*VLOOKUP(E1969,技能数值计算!$C$19:$D$28,2,FALSE))</f>
        <v>0</v>
      </c>
      <c r="P1969" s="97"/>
      <c r="Q1969" s="97"/>
      <c r="R1969" s="95" t="str">
        <f>IF(INDEX(技能效果!O:O,MATCH(技能效果等级!B1969,技能效果!B:B,0))="","",INDEX(技能效果!O:O,MATCH(技能效果等级!B1969,技能效果!B:B,0)))</f>
        <v/>
      </c>
      <c r="S1969" s="97"/>
      <c r="T1969" s="97"/>
      <c r="U1969" s="97"/>
      <c r="V1969" s="96" t="str">
        <f>IF(INDEX(技能效果!AF:AF,MATCH(技能效果等级!B1969,技能效果!B:B,0))="","",INDEX(技能效果!AF:AF,MATCH(技能效果等级!B1969,技能效果!B:B,0)))</f>
        <v/>
      </c>
      <c r="W1969" s="95">
        <f t="shared" si="29"/>
        <v>188</v>
      </c>
      <c r="X1969" s="97"/>
      <c r="Y1969" s="97"/>
    </row>
    <row r="1970" spans="1:25" ht="16.5" x14ac:dyDescent="0.2">
      <c r="A1970" s="62">
        <v>1967</v>
      </c>
      <c r="B1970" s="95">
        <f>INDEX(技能效果!B:B,MATCH(技能效果等级!W1970,技能效果!AE:AE,0))</f>
        <v>130301601</v>
      </c>
      <c r="C1970" s="95" t="str">
        <f>INDEX(技能效果!C:C,MATCH(技能效果等级!B1970,技能效果!B:B,0))</f>
        <v>西方龙技能伤害</v>
      </c>
      <c r="D1970" s="96" t="s">
        <v>873</v>
      </c>
      <c r="E1970" s="95">
        <v>3</v>
      </c>
      <c r="F1970" s="95">
        <f>INDEX(技能效果!H:H,MATCH(技能效果等级!B1970,技能效果!B:B,0))</f>
        <v>1001</v>
      </c>
      <c r="G1970" s="95">
        <f>IF(INDEX(技能效果!K:K,MATCH(B1970,技能效果!B:B,0))=0,INDEX(技能效果!I:I,MATCH(技能效果等级!B1970,技能效果!B:B,0)),INDEX(技能效果!I:I,MATCH(技能效果等级!B1970,技能效果!B:B,0))*VLOOKUP(E1970,技能数值计算!$C$19:$D$28,2,FALSE))</f>
        <v>2.4939999999999998</v>
      </c>
      <c r="H1970" s="95">
        <f>INDEX(技能效果!J:J,MATCH(技能效果等级!B1970,技能效果!B:B,0))</f>
        <v>0</v>
      </c>
      <c r="I1970" s="97"/>
      <c r="J1970" s="97"/>
      <c r="K1970" s="97"/>
      <c r="L1970" s="97"/>
      <c r="M1970" s="97"/>
      <c r="N1970" s="96" t="str">
        <f>IF(INDEX(技能效果!L:L,MATCH(技能效果等级!B1970,技能效果!B:B,0))="","",INDEX(技能效果!L:L,MATCH(技能效果等级!B1970,技能效果!B:B,0)))</f>
        <v/>
      </c>
      <c r="O1970" s="95">
        <f>IF(INDEX(技能效果!N:N,MATCH(B1970,技能效果!B:B,0))=0,INDEX(技能效果!M:M,MATCH(技能效果等级!B1970,技能效果!B:B,0)),INDEX(技能效果!M:M,MATCH(技能效果等级!B1970,技能效果!B:B,0))*VLOOKUP(E1970,技能数值计算!$C$19:$D$28,2,FALSE))</f>
        <v>0</v>
      </c>
      <c r="P1970" s="97"/>
      <c r="Q1970" s="97"/>
      <c r="R1970" s="95" t="str">
        <f>IF(INDEX(技能效果!O:O,MATCH(技能效果等级!B1970,技能效果!B:B,0))="","",INDEX(技能效果!O:O,MATCH(技能效果等级!B1970,技能效果!B:B,0)))</f>
        <v/>
      </c>
      <c r="S1970" s="97"/>
      <c r="T1970" s="97"/>
      <c r="U1970" s="97"/>
      <c r="V1970" s="96" t="str">
        <f>IF(INDEX(技能效果!AF:AF,MATCH(技能效果等级!B1970,技能效果!B:B,0))="","",INDEX(技能效果!AF:AF,MATCH(技能效果等级!B1970,技能效果!B:B,0)))</f>
        <v/>
      </c>
      <c r="W1970" s="95">
        <f t="shared" si="29"/>
        <v>188</v>
      </c>
      <c r="X1970" s="97"/>
      <c r="Y1970" s="97"/>
    </row>
    <row r="1971" spans="1:25" ht="16.5" x14ac:dyDescent="0.2">
      <c r="A1971" s="62">
        <v>1968</v>
      </c>
      <c r="B1971" s="95">
        <f>INDEX(技能效果!B:B,MATCH(技能效果等级!W1971,技能效果!AE:AE,0))</f>
        <v>130301601</v>
      </c>
      <c r="C1971" s="95" t="str">
        <f>INDEX(技能效果!C:C,MATCH(技能效果等级!B1971,技能效果!B:B,0))</f>
        <v>西方龙技能伤害</v>
      </c>
      <c r="D1971" s="96" t="s">
        <v>873</v>
      </c>
      <c r="E1971" s="95">
        <v>4</v>
      </c>
      <c r="F1971" s="95">
        <f>INDEX(技能效果!H:H,MATCH(技能效果等级!B1971,技能效果!B:B,0))</f>
        <v>1001</v>
      </c>
      <c r="G1971" s="95">
        <f>IF(INDEX(技能效果!K:K,MATCH(B1971,技能效果!B:B,0))=0,INDEX(技能效果!I:I,MATCH(技能效果等级!B1971,技能效果!B:B,0)),INDEX(技能效果!I:I,MATCH(技能效果等级!B1971,技能效果!B:B,0))*VLOOKUP(E1971,技能数值计算!$C$19:$D$28,2,FALSE))</f>
        <v>2.6659999999999999</v>
      </c>
      <c r="H1971" s="95">
        <f>INDEX(技能效果!J:J,MATCH(技能效果等级!B1971,技能效果!B:B,0))</f>
        <v>0</v>
      </c>
      <c r="I1971" s="97"/>
      <c r="J1971" s="97"/>
      <c r="K1971" s="97"/>
      <c r="L1971" s="97"/>
      <c r="M1971" s="97"/>
      <c r="N1971" s="96" t="str">
        <f>IF(INDEX(技能效果!L:L,MATCH(技能效果等级!B1971,技能效果!B:B,0))="","",INDEX(技能效果!L:L,MATCH(技能效果等级!B1971,技能效果!B:B,0)))</f>
        <v/>
      </c>
      <c r="O1971" s="95">
        <f>IF(INDEX(技能效果!N:N,MATCH(B1971,技能效果!B:B,0))=0,INDEX(技能效果!M:M,MATCH(技能效果等级!B1971,技能效果!B:B,0)),INDEX(技能效果!M:M,MATCH(技能效果等级!B1971,技能效果!B:B,0))*VLOOKUP(E1971,技能数值计算!$C$19:$D$28,2,FALSE))</f>
        <v>0</v>
      </c>
      <c r="P1971" s="97"/>
      <c r="Q1971" s="97"/>
      <c r="R1971" s="95" t="str">
        <f>IF(INDEX(技能效果!O:O,MATCH(技能效果等级!B1971,技能效果!B:B,0))="","",INDEX(技能效果!O:O,MATCH(技能效果等级!B1971,技能效果!B:B,0)))</f>
        <v/>
      </c>
      <c r="S1971" s="97"/>
      <c r="T1971" s="97"/>
      <c r="U1971" s="97"/>
      <c r="V1971" s="96" t="str">
        <f>IF(INDEX(技能效果!AF:AF,MATCH(技能效果等级!B1971,技能效果!B:B,0))="","",INDEX(技能效果!AF:AF,MATCH(技能效果等级!B1971,技能效果!B:B,0)))</f>
        <v/>
      </c>
      <c r="W1971" s="95">
        <f t="shared" si="29"/>
        <v>188</v>
      </c>
      <c r="X1971" s="97"/>
      <c r="Y1971" s="97"/>
    </row>
    <row r="1972" spans="1:25" ht="16.5" x14ac:dyDescent="0.2">
      <c r="A1972" s="62">
        <v>1969</v>
      </c>
      <c r="B1972" s="95">
        <f>INDEX(技能效果!B:B,MATCH(技能效果等级!W1972,技能效果!AE:AE,0))</f>
        <v>130301601</v>
      </c>
      <c r="C1972" s="95" t="str">
        <f>INDEX(技能效果!C:C,MATCH(技能效果等级!B1972,技能效果!B:B,0))</f>
        <v>西方龙技能伤害</v>
      </c>
      <c r="D1972" s="96" t="s">
        <v>873</v>
      </c>
      <c r="E1972" s="95">
        <v>5</v>
      </c>
      <c r="F1972" s="95">
        <f>INDEX(技能效果!H:H,MATCH(技能效果等级!B1972,技能效果!B:B,0))</f>
        <v>1001</v>
      </c>
      <c r="G1972" s="95">
        <f>IF(INDEX(技能效果!K:K,MATCH(B1972,技能效果!B:B,0))=0,INDEX(技能效果!I:I,MATCH(技能效果等级!B1972,技能效果!B:B,0)),INDEX(技能效果!I:I,MATCH(技能效果等级!B1972,技能效果!B:B,0))*VLOOKUP(E1972,技能数值计算!$C$19:$D$28,2,FALSE))</f>
        <v>2.8380000000000001</v>
      </c>
      <c r="H1972" s="95">
        <f>INDEX(技能效果!J:J,MATCH(技能效果等级!B1972,技能效果!B:B,0))</f>
        <v>0</v>
      </c>
      <c r="I1972" s="97"/>
      <c r="J1972" s="97"/>
      <c r="K1972" s="97"/>
      <c r="L1972" s="97"/>
      <c r="M1972" s="97"/>
      <c r="N1972" s="96" t="str">
        <f>IF(INDEX(技能效果!L:L,MATCH(技能效果等级!B1972,技能效果!B:B,0))="","",INDEX(技能效果!L:L,MATCH(技能效果等级!B1972,技能效果!B:B,0)))</f>
        <v/>
      </c>
      <c r="O1972" s="95">
        <f>IF(INDEX(技能效果!N:N,MATCH(B1972,技能效果!B:B,0))=0,INDEX(技能效果!M:M,MATCH(技能效果等级!B1972,技能效果!B:B,0)),INDEX(技能效果!M:M,MATCH(技能效果等级!B1972,技能效果!B:B,0))*VLOOKUP(E1972,技能数值计算!$C$19:$D$28,2,FALSE))</f>
        <v>0</v>
      </c>
      <c r="P1972" s="97"/>
      <c r="Q1972" s="97"/>
      <c r="R1972" s="95" t="str">
        <f>IF(INDEX(技能效果!O:O,MATCH(技能效果等级!B1972,技能效果!B:B,0))="","",INDEX(技能效果!O:O,MATCH(技能效果等级!B1972,技能效果!B:B,0)))</f>
        <v/>
      </c>
      <c r="S1972" s="97"/>
      <c r="T1972" s="97"/>
      <c r="U1972" s="97"/>
      <c r="V1972" s="96" t="str">
        <f>IF(INDEX(技能效果!AF:AF,MATCH(技能效果等级!B1972,技能效果!B:B,0))="","",INDEX(技能效果!AF:AF,MATCH(技能效果等级!B1972,技能效果!B:B,0)))</f>
        <v/>
      </c>
      <c r="W1972" s="95">
        <f t="shared" si="29"/>
        <v>188</v>
      </c>
      <c r="X1972" s="97"/>
      <c r="Y1972" s="97"/>
    </row>
    <row r="1973" spans="1:25" ht="16.5" x14ac:dyDescent="0.2">
      <c r="A1973" s="62">
        <v>1970</v>
      </c>
      <c r="B1973" s="95">
        <f>INDEX(技能效果!B:B,MATCH(技能效果等级!W1973,技能效果!AE:AE,0))</f>
        <v>130301601</v>
      </c>
      <c r="C1973" s="95" t="str">
        <f>INDEX(技能效果!C:C,MATCH(技能效果等级!B1973,技能效果!B:B,0))</f>
        <v>西方龙技能伤害</v>
      </c>
      <c r="D1973" s="96" t="s">
        <v>873</v>
      </c>
      <c r="E1973" s="95">
        <v>6</v>
      </c>
      <c r="F1973" s="95">
        <f>INDEX(技能效果!H:H,MATCH(技能效果等级!B1973,技能效果!B:B,0))</f>
        <v>1001</v>
      </c>
      <c r="G1973" s="95">
        <f>IF(INDEX(技能效果!K:K,MATCH(B1973,技能效果!B:B,0))=0,INDEX(技能效果!I:I,MATCH(技能效果等级!B1973,技能效果!B:B,0)),INDEX(技能效果!I:I,MATCH(技能效果等级!B1973,技能效果!B:B,0))*VLOOKUP(E1973,技能数值计算!$C$19:$D$28,2,FALSE))</f>
        <v>3.0959999999999996</v>
      </c>
      <c r="H1973" s="95">
        <f>INDEX(技能效果!J:J,MATCH(技能效果等级!B1973,技能效果!B:B,0))</f>
        <v>0</v>
      </c>
      <c r="I1973" s="97"/>
      <c r="J1973" s="97"/>
      <c r="K1973" s="97"/>
      <c r="L1973" s="97"/>
      <c r="M1973" s="97"/>
      <c r="N1973" s="96" t="str">
        <f>IF(INDEX(技能效果!L:L,MATCH(技能效果等级!B1973,技能效果!B:B,0))="","",INDEX(技能效果!L:L,MATCH(技能效果等级!B1973,技能效果!B:B,0)))</f>
        <v/>
      </c>
      <c r="O1973" s="95">
        <f>IF(INDEX(技能效果!N:N,MATCH(B1973,技能效果!B:B,0))=0,INDEX(技能效果!M:M,MATCH(技能效果等级!B1973,技能效果!B:B,0)),INDEX(技能效果!M:M,MATCH(技能效果等级!B1973,技能效果!B:B,0))*VLOOKUP(E1973,技能数值计算!$C$19:$D$28,2,FALSE))</f>
        <v>0</v>
      </c>
      <c r="P1973" s="97"/>
      <c r="Q1973" s="97"/>
      <c r="R1973" s="95" t="str">
        <f>IF(INDEX(技能效果!O:O,MATCH(技能效果等级!B1973,技能效果!B:B,0))="","",INDEX(技能效果!O:O,MATCH(技能效果等级!B1973,技能效果!B:B,0)))</f>
        <v/>
      </c>
      <c r="S1973" s="97"/>
      <c r="T1973" s="97"/>
      <c r="U1973" s="97"/>
      <c r="V1973" s="96" t="str">
        <f>IF(INDEX(技能效果!AF:AF,MATCH(技能效果等级!B1973,技能效果!B:B,0))="","",INDEX(技能效果!AF:AF,MATCH(技能效果等级!B1973,技能效果!B:B,0)))</f>
        <v/>
      </c>
      <c r="W1973" s="95">
        <f t="shared" si="29"/>
        <v>188</v>
      </c>
      <c r="X1973" s="97"/>
      <c r="Y1973" s="97"/>
    </row>
    <row r="1974" spans="1:25" ht="16.5" x14ac:dyDescent="0.2">
      <c r="A1974" s="62">
        <v>1971</v>
      </c>
      <c r="B1974" s="95">
        <f>INDEX(技能效果!B:B,MATCH(技能效果等级!W1974,技能效果!AE:AE,0))</f>
        <v>130301601</v>
      </c>
      <c r="C1974" s="95" t="str">
        <f>INDEX(技能效果!C:C,MATCH(技能效果等级!B1974,技能效果!B:B,0))</f>
        <v>西方龙技能伤害</v>
      </c>
      <c r="D1974" s="96" t="s">
        <v>873</v>
      </c>
      <c r="E1974" s="95">
        <v>7</v>
      </c>
      <c r="F1974" s="95">
        <f>INDEX(技能效果!H:H,MATCH(技能效果等级!B1974,技能效果!B:B,0))</f>
        <v>1001</v>
      </c>
      <c r="G1974" s="95">
        <f>IF(INDEX(技能效果!K:K,MATCH(B1974,技能效果!B:B,0))=0,INDEX(技能效果!I:I,MATCH(技能效果等级!B1974,技能效果!B:B,0)),INDEX(技能效果!I:I,MATCH(技能效果等级!B1974,技能效果!B:B,0))*VLOOKUP(E1974,技能数值计算!$C$19:$D$28,2,FALSE))</f>
        <v>3.3540000000000001</v>
      </c>
      <c r="H1974" s="95">
        <f>INDEX(技能效果!J:J,MATCH(技能效果等级!B1974,技能效果!B:B,0))</f>
        <v>0</v>
      </c>
      <c r="I1974" s="97"/>
      <c r="J1974" s="97"/>
      <c r="K1974" s="97"/>
      <c r="L1974" s="97"/>
      <c r="M1974" s="97"/>
      <c r="N1974" s="96" t="str">
        <f>IF(INDEX(技能效果!L:L,MATCH(技能效果等级!B1974,技能效果!B:B,0))="","",INDEX(技能效果!L:L,MATCH(技能效果等级!B1974,技能效果!B:B,0)))</f>
        <v/>
      </c>
      <c r="O1974" s="95">
        <f>IF(INDEX(技能效果!N:N,MATCH(B1974,技能效果!B:B,0))=0,INDEX(技能效果!M:M,MATCH(技能效果等级!B1974,技能效果!B:B,0)),INDEX(技能效果!M:M,MATCH(技能效果等级!B1974,技能效果!B:B,0))*VLOOKUP(E1974,技能数值计算!$C$19:$D$28,2,FALSE))</f>
        <v>0</v>
      </c>
      <c r="P1974" s="97"/>
      <c r="Q1974" s="97"/>
      <c r="R1974" s="95" t="str">
        <f>IF(INDEX(技能效果!O:O,MATCH(技能效果等级!B1974,技能效果!B:B,0))="","",INDEX(技能效果!O:O,MATCH(技能效果等级!B1974,技能效果!B:B,0)))</f>
        <v/>
      </c>
      <c r="S1974" s="97"/>
      <c r="T1974" s="97"/>
      <c r="U1974" s="97"/>
      <c r="V1974" s="96" t="str">
        <f>IF(INDEX(技能效果!AF:AF,MATCH(技能效果等级!B1974,技能效果!B:B,0))="","",INDEX(技能效果!AF:AF,MATCH(技能效果等级!B1974,技能效果!B:B,0)))</f>
        <v/>
      </c>
      <c r="W1974" s="95">
        <f t="shared" si="29"/>
        <v>188</v>
      </c>
      <c r="X1974" s="97"/>
      <c r="Y1974" s="97"/>
    </row>
    <row r="1975" spans="1:25" ht="16.5" x14ac:dyDescent="0.2">
      <c r="A1975" s="62">
        <v>1972</v>
      </c>
      <c r="B1975" s="95">
        <f>INDEX(技能效果!B:B,MATCH(技能效果等级!W1975,技能效果!AE:AE,0))</f>
        <v>130301601</v>
      </c>
      <c r="C1975" s="95" t="str">
        <f>INDEX(技能效果!C:C,MATCH(技能效果等级!B1975,技能效果!B:B,0))</f>
        <v>西方龙技能伤害</v>
      </c>
      <c r="D1975" s="96" t="s">
        <v>873</v>
      </c>
      <c r="E1975" s="95">
        <v>8</v>
      </c>
      <c r="F1975" s="95">
        <f>INDEX(技能效果!H:H,MATCH(技能效果等级!B1975,技能效果!B:B,0))</f>
        <v>1001</v>
      </c>
      <c r="G1975" s="95">
        <f>IF(INDEX(技能效果!K:K,MATCH(B1975,技能效果!B:B,0))=0,INDEX(技能效果!I:I,MATCH(技能效果等级!B1975,技能效果!B:B,0)),INDEX(技能效果!I:I,MATCH(技能效果等级!B1975,技能效果!B:B,0))*VLOOKUP(E1975,技能数值计算!$C$19:$D$28,2,FALSE))</f>
        <v>3.6119999999999997</v>
      </c>
      <c r="H1975" s="95">
        <f>INDEX(技能效果!J:J,MATCH(技能效果等级!B1975,技能效果!B:B,0))</f>
        <v>0</v>
      </c>
      <c r="I1975" s="97"/>
      <c r="J1975" s="97"/>
      <c r="K1975" s="97"/>
      <c r="L1975" s="97"/>
      <c r="M1975" s="97"/>
      <c r="N1975" s="96" t="str">
        <f>IF(INDEX(技能效果!L:L,MATCH(技能效果等级!B1975,技能效果!B:B,0))="","",INDEX(技能效果!L:L,MATCH(技能效果等级!B1975,技能效果!B:B,0)))</f>
        <v/>
      </c>
      <c r="O1975" s="95">
        <f>IF(INDEX(技能效果!N:N,MATCH(B1975,技能效果!B:B,0))=0,INDEX(技能效果!M:M,MATCH(技能效果等级!B1975,技能效果!B:B,0)),INDEX(技能效果!M:M,MATCH(技能效果等级!B1975,技能效果!B:B,0))*VLOOKUP(E1975,技能数值计算!$C$19:$D$28,2,FALSE))</f>
        <v>0</v>
      </c>
      <c r="P1975" s="97"/>
      <c r="Q1975" s="97"/>
      <c r="R1975" s="95" t="str">
        <f>IF(INDEX(技能效果!O:O,MATCH(技能效果等级!B1975,技能效果!B:B,0))="","",INDEX(技能效果!O:O,MATCH(技能效果等级!B1975,技能效果!B:B,0)))</f>
        <v/>
      </c>
      <c r="S1975" s="97"/>
      <c r="T1975" s="97"/>
      <c r="U1975" s="97"/>
      <c r="V1975" s="96" t="str">
        <f>IF(INDEX(技能效果!AF:AF,MATCH(技能效果等级!B1975,技能效果!B:B,0))="","",INDEX(技能效果!AF:AF,MATCH(技能效果等级!B1975,技能效果!B:B,0)))</f>
        <v/>
      </c>
      <c r="W1975" s="95">
        <f t="shared" si="29"/>
        <v>188</v>
      </c>
      <c r="X1975" s="97"/>
      <c r="Y1975" s="97"/>
    </row>
    <row r="1976" spans="1:25" ht="16.5" x14ac:dyDescent="0.2">
      <c r="A1976" s="62">
        <v>1973</v>
      </c>
      <c r="B1976" s="95">
        <f>INDEX(技能效果!B:B,MATCH(技能效果等级!W1976,技能效果!AE:AE,0))</f>
        <v>130301601</v>
      </c>
      <c r="C1976" s="95" t="str">
        <f>INDEX(技能效果!C:C,MATCH(技能效果等级!B1976,技能效果!B:B,0))</f>
        <v>西方龙技能伤害</v>
      </c>
      <c r="D1976" s="96" t="s">
        <v>873</v>
      </c>
      <c r="E1976" s="95">
        <v>9</v>
      </c>
      <c r="F1976" s="95">
        <f>INDEX(技能效果!H:H,MATCH(技能效果等级!B1976,技能效果!B:B,0))</f>
        <v>1001</v>
      </c>
      <c r="G1976" s="95">
        <f>IF(INDEX(技能效果!K:K,MATCH(B1976,技能效果!B:B,0))=0,INDEX(技能效果!I:I,MATCH(技能效果等级!B1976,技能效果!B:B,0)),INDEX(技能效果!I:I,MATCH(技能效果等级!B1976,技能效果!B:B,0))*VLOOKUP(E1976,技能数值计算!$C$19:$D$28,2,FALSE))</f>
        <v>3.956</v>
      </c>
      <c r="H1976" s="95">
        <f>INDEX(技能效果!J:J,MATCH(技能效果等级!B1976,技能效果!B:B,0))</f>
        <v>0</v>
      </c>
      <c r="I1976" s="97"/>
      <c r="J1976" s="97"/>
      <c r="K1976" s="97"/>
      <c r="L1976" s="97"/>
      <c r="M1976" s="97"/>
      <c r="N1976" s="96" t="str">
        <f>IF(INDEX(技能效果!L:L,MATCH(技能效果等级!B1976,技能效果!B:B,0))="","",INDEX(技能效果!L:L,MATCH(技能效果等级!B1976,技能效果!B:B,0)))</f>
        <v/>
      </c>
      <c r="O1976" s="95">
        <f>IF(INDEX(技能效果!N:N,MATCH(B1976,技能效果!B:B,0))=0,INDEX(技能效果!M:M,MATCH(技能效果等级!B1976,技能效果!B:B,0)),INDEX(技能效果!M:M,MATCH(技能效果等级!B1976,技能效果!B:B,0))*VLOOKUP(E1976,技能数值计算!$C$19:$D$28,2,FALSE))</f>
        <v>0</v>
      </c>
      <c r="P1976" s="97"/>
      <c r="Q1976" s="97"/>
      <c r="R1976" s="95" t="str">
        <f>IF(INDEX(技能效果!O:O,MATCH(技能效果等级!B1976,技能效果!B:B,0))="","",INDEX(技能效果!O:O,MATCH(技能效果等级!B1976,技能效果!B:B,0)))</f>
        <v/>
      </c>
      <c r="S1976" s="97"/>
      <c r="T1976" s="97"/>
      <c r="U1976" s="97"/>
      <c r="V1976" s="96" t="str">
        <f>IF(INDEX(技能效果!AF:AF,MATCH(技能效果等级!B1976,技能效果!B:B,0))="","",INDEX(技能效果!AF:AF,MATCH(技能效果等级!B1976,技能效果!B:B,0)))</f>
        <v/>
      </c>
      <c r="W1976" s="95">
        <f t="shared" si="29"/>
        <v>188</v>
      </c>
      <c r="X1976" s="97"/>
      <c r="Y1976" s="97"/>
    </row>
    <row r="1977" spans="1:25" ht="16.5" x14ac:dyDescent="0.2">
      <c r="A1977" s="62">
        <v>1974</v>
      </c>
      <c r="B1977" s="95">
        <f>INDEX(技能效果!B:B,MATCH(技能效果等级!W1977,技能效果!AE:AE,0))</f>
        <v>130301601</v>
      </c>
      <c r="C1977" s="95" t="str">
        <f>INDEX(技能效果!C:C,MATCH(技能效果等级!B1977,技能效果!B:B,0))</f>
        <v>西方龙技能伤害</v>
      </c>
      <c r="D1977" s="96" t="s">
        <v>873</v>
      </c>
      <c r="E1977" s="95">
        <v>10</v>
      </c>
      <c r="F1977" s="95">
        <f>INDEX(技能效果!H:H,MATCH(技能效果等级!B1977,技能效果!B:B,0))</f>
        <v>1001</v>
      </c>
      <c r="G1977" s="95">
        <f>IF(INDEX(技能效果!K:K,MATCH(B1977,技能效果!B:B,0))=0,INDEX(技能效果!I:I,MATCH(技能效果等级!B1977,技能效果!B:B,0)),INDEX(技能效果!I:I,MATCH(技能效果等级!B1977,技能效果!B:B,0))*VLOOKUP(E1977,技能数值计算!$C$19:$D$28,2,FALSE))</f>
        <v>4.3</v>
      </c>
      <c r="H1977" s="95">
        <f>INDEX(技能效果!J:J,MATCH(技能效果等级!B1977,技能效果!B:B,0))</f>
        <v>0</v>
      </c>
      <c r="I1977" s="97"/>
      <c r="J1977" s="97"/>
      <c r="K1977" s="97"/>
      <c r="L1977" s="97"/>
      <c r="M1977" s="97"/>
      <c r="N1977" s="96" t="str">
        <f>IF(INDEX(技能效果!L:L,MATCH(技能效果等级!B1977,技能效果!B:B,0))="","",INDEX(技能效果!L:L,MATCH(技能效果等级!B1977,技能效果!B:B,0)))</f>
        <v/>
      </c>
      <c r="O1977" s="95">
        <f>IF(INDEX(技能效果!N:N,MATCH(B1977,技能效果!B:B,0))=0,INDEX(技能效果!M:M,MATCH(技能效果等级!B1977,技能效果!B:B,0)),INDEX(技能效果!M:M,MATCH(技能效果等级!B1977,技能效果!B:B,0))*VLOOKUP(E1977,技能数值计算!$C$19:$D$28,2,FALSE))</f>
        <v>0</v>
      </c>
      <c r="P1977" s="97"/>
      <c r="Q1977" s="97"/>
      <c r="R1977" s="95" t="str">
        <f>IF(INDEX(技能效果!O:O,MATCH(技能效果等级!B1977,技能效果!B:B,0))="","",INDEX(技能效果!O:O,MATCH(技能效果等级!B1977,技能效果!B:B,0)))</f>
        <v/>
      </c>
      <c r="S1977" s="97"/>
      <c r="T1977" s="97"/>
      <c r="U1977" s="97"/>
      <c r="V1977" s="96" t="str">
        <f>IF(INDEX(技能效果!AF:AF,MATCH(技能效果等级!B1977,技能效果!B:B,0))="","",INDEX(技能效果!AF:AF,MATCH(技能效果等级!B1977,技能效果!B:B,0)))</f>
        <v/>
      </c>
      <c r="W1977" s="95">
        <f t="shared" si="29"/>
        <v>188</v>
      </c>
      <c r="X1977" s="97"/>
      <c r="Y1977" s="97"/>
    </row>
    <row r="1978" spans="1:25" ht="16.5" x14ac:dyDescent="0.2">
      <c r="A1978" s="62">
        <v>1975</v>
      </c>
      <c r="B1978" s="95">
        <f>INDEX(技能效果!B:B,MATCH(技能效果等级!W1978,技能效果!AE:AE,0))</f>
        <v>130301602</v>
      </c>
      <c r="C1978" s="95" t="str">
        <f>INDEX(技能效果!C:C,MATCH(技能效果等级!B1978,技能效果!B:B,0))</f>
        <v>西方龙技能【虹吸】</v>
      </c>
      <c r="D1978" s="96" t="s">
        <v>873</v>
      </c>
      <c r="E1978" s="95">
        <v>1</v>
      </c>
      <c r="F1978" s="95">
        <f>INDEX(技能效果!H:H,MATCH(技能效果等级!B1978,技能效果!B:B,0))</f>
        <v>4042</v>
      </c>
      <c r="G1978" s="95">
        <f>IF(INDEX(技能效果!K:K,MATCH(B1978,技能效果!B:B,0))=0,INDEX(技能效果!I:I,MATCH(技能效果等级!B1978,技能效果!B:B,0)),INDEX(技能效果!I:I,MATCH(技能效果等级!B1978,技能效果!B:B,0))*VLOOKUP(E1978,技能数值计算!$C$19:$D$28,2,FALSE))</f>
        <v>0.15</v>
      </c>
      <c r="H1978" s="95">
        <f>INDEX(技能效果!J:J,MATCH(技能效果等级!B1978,技能效果!B:B,0))</f>
        <v>0</v>
      </c>
      <c r="I1978" s="97"/>
      <c r="J1978" s="97"/>
      <c r="K1978" s="97"/>
      <c r="L1978" s="97"/>
      <c r="M1978" s="97"/>
      <c r="N1978" s="96" t="str">
        <f>IF(INDEX(技能效果!L:L,MATCH(技能效果等级!B1978,技能效果!B:B,0))="","",INDEX(技能效果!L:L,MATCH(技能效果等级!B1978,技能效果!B:B,0)))</f>
        <v/>
      </c>
      <c r="O1978" s="95">
        <f>IF(INDEX(技能效果!N:N,MATCH(B1978,技能效果!B:B,0))=0,INDEX(技能效果!M:M,MATCH(技能效果等级!B1978,技能效果!B:B,0)),INDEX(技能效果!M:M,MATCH(技能效果等级!B1978,技能效果!B:B,0))*VLOOKUP(E1978,技能数值计算!$C$19:$D$28,2,FALSE))</f>
        <v>0</v>
      </c>
      <c r="P1978" s="97"/>
      <c r="Q1978" s="97"/>
      <c r="R1978" s="95" t="str">
        <f>IF(INDEX(技能效果!O:O,MATCH(技能效果等级!B1978,技能效果!B:B,0))="","",INDEX(技能效果!O:O,MATCH(技能效果等级!B1978,技能效果!B:B,0)))</f>
        <v/>
      </c>
      <c r="S1978" s="97">
        <v>4042</v>
      </c>
      <c r="T1978" s="97"/>
      <c r="U1978" s="97"/>
      <c r="V1978" s="96" t="str">
        <f>IF(INDEX(技能效果!AF:AF,MATCH(技能效果等级!B1978,技能效果!B:B,0))="","",INDEX(技能效果!AF:AF,MATCH(技能效果等级!B1978,技能效果!B:B,0)))</f>
        <v/>
      </c>
      <c r="W1978" s="95">
        <f t="shared" si="29"/>
        <v>189</v>
      </c>
      <c r="X1978" s="97"/>
      <c r="Y1978" s="97"/>
    </row>
    <row r="1979" spans="1:25" ht="16.5" x14ac:dyDescent="0.2">
      <c r="A1979" s="62">
        <v>1976</v>
      </c>
      <c r="B1979" s="95">
        <f>INDEX(技能效果!B:B,MATCH(技能效果等级!W1979,技能效果!AE:AE,0))</f>
        <v>130301602</v>
      </c>
      <c r="C1979" s="95" t="str">
        <f>INDEX(技能效果!C:C,MATCH(技能效果等级!B1979,技能效果!B:B,0))</f>
        <v>西方龙技能【虹吸】</v>
      </c>
      <c r="D1979" s="96" t="s">
        <v>873</v>
      </c>
      <c r="E1979" s="95">
        <v>2</v>
      </c>
      <c r="F1979" s="95">
        <f>INDEX(技能效果!H:H,MATCH(技能效果等级!B1979,技能效果!B:B,0))</f>
        <v>4042</v>
      </c>
      <c r="G1979" s="95">
        <f>IF(INDEX(技能效果!K:K,MATCH(B1979,技能效果!B:B,0))=0,INDEX(技能效果!I:I,MATCH(技能效果等级!B1979,技能效果!B:B,0)),INDEX(技能效果!I:I,MATCH(技能效果等级!B1979,技能效果!B:B,0))*VLOOKUP(E1979,技能数值计算!$C$19:$D$28,2,FALSE))</f>
        <v>0.16200000000000001</v>
      </c>
      <c r="H1979" s="95">
        <f>INDEX(技能效果!J:J,MATCH(技能效果等级!B1979,技能效果!B:B,0))</f>
        <v>0</v>
      </c>
      <c r="I1979" s="97"/>
      <c r="J1979" s="97"/>
      <c r="K1979" s="97"/>
      <c r="L1979" s="97"/>
      <c r="M1979" s="97"/>
      <c r="N1979" s="96" t="str">
        <f>IF(INDEX(技能效果!L:L,MATCH(技能效果等级!B1979,技能效果!B:B,0))="","",INDEX(技能效果!L:L,MATCH(技能效果等级!B1979,技能效果!B:B,0)))</f>
        <v/>
      </c>
      <c r="O1979" s="95">
        <f>IF(INDEX(技能效果!N:N,MATCH(B1979,技能效果!B:B,0))=0,INDEX(技能效果!M:M,MATCH(技能效果等级!B1979,技能效果!B:B,0)),INDEX(技能效果!M:M,MATCH(技能效果等级!B1979,技能效果!B:B,0))*VLOOKUP(E1979,技能数值计算!$C$19:$D$28,2,FALSE))</f>
        <v>0</v>
      </c>
      <c r="P1979" s="97"/>
      <c r="Q1979" s="97"/>
      <c r="R1979" s="95" t="str">
        <f>IF(INDEX(技能效果!O:O,MATCH(技能效果等级!B1979,技能效果!B:B,0))="","",INDEX(技能效果!O:O,MATCH(技能效果等级!B1979,技能效果!B:B,0)))</f>
        <v/>
      </c>
      <c r="S1979" s="97">
        <v>4042</v>
      </c>
      <c r="T1979" s="97"/>
      <c r="U1979" s="97"/>
      <c r="V1979" s="96" t="str">
        <f>IF(INDEX(技能效果!AF:AF,MATCH(技能效果等级!B1979,技能效果!B:B,0))="","",INDEX(技能效果!AF:AF,MATCH(技能效果等级!B1979,技能效果!B:B,0)))</f>
        <v/>
      </c>
      <c r="W1979" s="95">
        <f t="shared" si="29"/>
        <v>189</v>
      </c>
      <c r="X1979" s="97"/>
      <c r="Y1979" s="97"/>
    </row>
    <row r="1980" spans="1:25" ht="16.5" x14ac:dyDescent="0.2">
      <c r="A1980" s="62">
        <v>1977</v>
      </c>
      <c r="B1980" s="95">
        <f>INDEX(技能效果!B:B,MATCH(技能效果等级!W1980,技能效果!AE:AE,0))</f>
        <v>130301602</v>
      </c>
      <c r="C1980" s="95" t="str">
        <f>INDEX(技能效果!C:C,MATCH(技能效果等级!B1980,技能效果!B:B,0))</f>
        <v>西方龙技能【虹吸】</v>
      </c>
      <c r="D1980" s="96" t="s">
        <v>873</v>
      </c>
      <c r="E1980" s="95">
        <v>3</v>
      </c>
      <c r="F1980" s="95">
        <f>INDEX(技能效果!H:H,MATCH(技能效果等级!B1980,技能效果!B:B,0))</f>
        <v>4042</v>
      </c>
      <c r="G1980" s="95">
        <f>IF(INDEX(技能效果!K:K,MATCH(B1980,技能效果!B:B,0))=0,INDEX(技能效果!I:I,MATCH(技能效果等级!B1980,技能效果!B:B,0)),INDEX(技能效果!I:I,MATCH(技能效果等级!B1980,技能效果!B:B,0))*VLOOKUP(E1980,技能数值计算!$C$19:$D$28,2,FALSE))</f>
        <v>0.17399999999999999</v>
      </c>
      <c r="H1980" s="95">
        <f>INDEX(技能效果!J:J,MATCH(技能效果等级!B1980,技能效果!B:B,0))</f>
        <v>0</v>
      </c>
      <c r="I1980" s="97"/>
      <c r="J1980" s="97"/>
      <c r="K1980" s="97"/>
      <c r="L1980" s="97"/>
      <c r="M1980" s="97"/>
      <c r="N1980" s="96" t="str">
        <f>IF(INDEX(技能效果!L:L,MATCH(技能效果等级!B1980,技能效果!B:B,0))="","",INDEX(技能效果!L:L,MATCH(技能效果等级!B1980,技能效果!B:B,0)))</f>
        <v/>
      </c>
      <c r="O1980" s="95">
        <f>IF(INDEX(技能效果!N:N,MATCH(B1980,技能效果!B:B,0))=0,INDEX(技能效果!M:M,MATCH(技能效果等级!B1980,技能效果!B:B,0)),INDEX(技能效果!M:M,MATCH(技能效果等级!B1980,技能效果!B:B,0))*VLOOKUP(E1980,技能数值计算!$C$19:$D$28,2,FALSE))</f>
        <v>0</v>
      </c>
      <c r="P1980" s="97"/>
      <c r="Q1980" s="97"/>
      <c r="R1980" s="95" t="str">
        <f>IF(INDEX(技能效果!O:O,MATCH(技能效果等级!B1980,技能效果!B:B,0))="","",INDEX(技能效果!O:O,MATCH(技能效果等级!B1980,技能效果!B:B,0)))</f>
        <v/>
      </c>
      <c r="S1980" s="97">
        <v>4042</v>
      </c>
      <c r="T1980" s="97"/>
      <c r="U1980" s="97"/>
      <c r="V1980" s="96" t="str">
        <f>IF(INDEX(技能效果!AF:AF,MATCH(技能效果等级!B1980,技能效果!B:B,0))="","",INDEX(技能效果!AF:AF,MATCH(技能效果等级!B1980,技能效果!B:B,0)))</f>
        <v/>
      </c>
      <c r="W1980" s="95">
        <f t="shared" si="29"/>
        <v>189</v>
      </c>
      <c r="X1980" s="97"/>
      <c r="Y1980" s="97"/>
    </row>
    <row r="1981" spans="1:25" ht="16.5" x14ac:dyDescent="0.2">
      <c r="A1981" s="62">
        <v>1978</v>
      </c>
      <c r="B1981" s="95">
        <f>INDEX(技能效果!B:B,MATCH(技能效果等级!W1981,技能效果!AE:AE,0))</f>
        <v>130301602</v>
      </c>
      <c r="C1981" s="95" t="str">
        <f>INDEX(技能效果!C:C,MATCH(技能效果等级!B1981,技能效果!B:B,0))</f>
        <v>西方龙技能【虹吸】</v>
      </c>
      <c r="D1981" s="96" t="s">
        <v>873</v>
      </c>
      <c r="E1981" s="95">
        <v>4</v>
      </c>
      <c r="F1981" s="95">
        <f>INDEX(技能效果!H:H,MATCH(技能效果等级!B1981,技能效果!B:B,0))</f>
        <v>4042</v>
      </c>
      <c r="G1981" s="95">
        <f>IF(INDEX(技能效果!K:K,MATCH(B1981,技能效果!B:B,0))=0,INDEX(技能效果!I:I,MATCH(技能效果等级!B1981,技能效果!B:B,0)),INDEX(技能效果!I:I,MATCH(技能效果等级!B1981,技能效果!B:B,0))*VLOOKUP(E1981,技能数值计算!$C$19:$D$28,2,FALSE))</f>
        <v>0.186</v>
      </c>
      <c r="H1981" s="95">
        <f>INDEX(技能效果!J:J,MATCH(技能效果等级!B1981,技能效果!B:B,0))</f>
        <v>0</v>
      </c>
      <c r="I1981" s="97"/>
      <c r="J1981" s="97"/>
      <c r="K1981" s="97"/>
      <c r="L1981" s="97"/>
      <c r="M1981" s="97"/>
      <c r="N1981" s="96" t="str">
        <f>IF(INDEX(技能效果!L:L,MATCH(技能效果等级!B1981,技能效果!B:B,0))="","",INDEX(技能效果!L:L,MATCH(技能效果等级!B1981,技能效果!B:B,0)))</f>
        <v/>
      </c>
      <c r="O1981" s="95">
        <f>IF(INDEX(技能效果!N:N,MATCH(B1981,技能效果!B:B,0))=0,INDEX(技能效果!M:M,MATCH(技能效果等级!B1981,技能效果!B:B,0)),INDEX(技能效果!M:M,MATCH(技能效果等级!B1981,技能效果!B:B,0))*VLOOKUP(E1981,技能数值计算!$C$19:$D$28,2,FALSE))</f>
        <v>0</v>
      </c>
      <c r="P1981" s="97"/>
      <c r="Q1981" s="97"/>
      <c r="R1981" s="95" t="str">
        <f>IF(INDEX(技能效果!O:O,MATCH(技能效果等级!B1981,技能效果!B:B,0))="","",INDEX(技能效果!O:O,MATCH(技能效果等级!B1981,技能效果!B:B,0)))</f>
        <v/>
      </c>
      <c r="S1981" s="97">
        <v>4042</v>
      </c>
      <c r="T1981" s="97"/>
      <c r="U1981" s="97"/>
      <c r="V1981" s="96" t="str">
        <f>IF(INDEX(技能效果!AF:AF,MATCH(技能效果等级!B1981,技能效果!B:B,0))="","",INDEX(技能效果!AF:AF,MATCH(技能效果等级!B1981,技能效果!B:B,0)))</f>
        <v/>
      </c>
      <c r="W1981" s="95">
        <f t="shared" si="29"/>
        <v>189</v>
      </c>
      <c r="X1981" s="97"/>
      <c r="Y1981" s="97"/>
    </row>
    <row r="1982" spans="1:25" ht="16.5" x14ac:dyDescent="0.2">
      <c r="A1982" s="62">
        <v>1979</v>
      </c>
      <c r="B1982" s="95">
        <f>INDEX(技能效果!B:B,MATCH(技能效果等级!W1982,技能效果!AE:AE,0))</f>
        <v>130301602</v>
      </c>
      <c r="C1982" s="95" t="str">
        <f>INDEX(技能效果!C:C,MATCH(技能效果等级!B1982,技能效果!B:B,0))</f>
        <v>西方龙技能【虹吸】</v>
      </c>
      <c r="D1982" s="96" t="s">
        <v>873</v>
      </c>
      <c r="E1982" s="95">
        <v>5</v>
      </c>
      <c r="F1982" s="95">
        <f>INDEX(技能效果!H:H,MATCH(技能效果等级!B1982,技能效果!B:B,0))</f>
        <v>4042</v>
      </c>
      <c r="G1982" s="95">
        <f>IF(INDEX(技能效果!K:K,MATCH(B1982,技能效果!B:B,0))=0,INDEX(技能效果!I:I,MATCH(技能效果等级!B1982,技能效果!B:B,0)),INDEX(技能效果!I:I,MATCH(技能效果等级!B1982,技能效果!B:B,0))*VLOOKUP(E1982,技能数值计算!$C$19:$D$28,2,FALSE))</f>
        <v>0.19800000000000001</v>
      </c>
      <c r="H1982" s="95">
        <f>INDEX(技能效果!J:J,MATCH(技能效果等级!B1982,技能效果!B:B,0))</f>
        <v>0</v>
      </c>
      <c r="I1982" s="97"/>
      <c r="J1982" s="97"/>
      <c r="K1982" s="97"/>
      <c r="L1982" s="97"/>
      <c r="M1982" s="97"/>
      <c r="N1982" s="96" t="str">
        <f>IF(INDEX(技能效果!L:L,MATCH(技能效果等级!B1982,技能效果!B:B,0))="","",INDEX(技能效果!L:L,MATCH(技能效果等级!B1982,技能效果!B:B,0)))</f>
        <v/>
      </c>
      <c r="O1982" s="95">
        <f>IF(INDEX(技能效果!N:N,MATCH(B1982,技能效果!B:B,0))=0,INDEX(技能效果!M:M,MATCH(技能效果等级!B1982,技能效果!B:B,0)),INDEX(技能效果!M:M,MATCH(技能效果等级!B1982,技能效果!B:B,0))*VLOOKUP(E1982,技能数值计算!$C$19:$D$28,2,FALSE))</f>
        <v>0</v>
      </c>
      <c r="P1982" s="97"/>
      <c r="Q1982" s="97"/>
      <c r="R1982" s="95" t="str">
        <f>IF(INDEX(技能效果!O:O,MATCH(技能效果等级!B1982,技能效果!B:B,0))="","",INDEX(技能效果!O:O,MATCH(技能效果等级!B1982,技能效果!B:B,0)))</f>
        <v/>
      </c>
      <c r="S1982" s="97">
        <v>4042</v>
      </c>
      <c r="T1982" s="97"/>
      <c r="U1982" s="97"/>
      <c r="V1982" s="96" t="str">
        <f>IF(INDEX(技能效果!AF:AF,MATCH(技能效果等级!B1982,技能效果!B:B,0))="","",INDEX(技能效果!AF:AF,MATCH(技能效果等级!B1982,技能效果!B:B,0)))</f>
        <v/>
      </c>
      <c r="W1982" s="95">
        <f t="shared" si="29"/>
        <v>189</v>
      </c>
      <c r="X1982" s="97"/>
      <c r="Y1982" s="97"/>
    </row>
    <row r="1983" spans="1:25" ht="16.5" x14ac:dyDescent="0.2">
      <c r="A1983" s="62">
        <v>1980</v>
      </c>
      <c r="B1983" s="95">
        <f>INDEX(技能效果!B:B,MATCH(技能效果等级!W1983,技能效果!AE:AE,0))</f>
        <v>130301602</v>
      </c>
      <c r="C1983" s="95" t="str">
        <f>INDEX(技能效果!C:C,MATCH(技能效果等级!B1983,技能效果!B:B,0))</f>
        <v>西方龙技能【虹吸】</v>
      </c>
      <c r="D1983" s="96" t="s">
        <v>873</v>
      </c>
      <c r="E1983" s="95">
        <v>6</v>
      </c>
      <c r="F1983" s="95">
        <f>INDEX(技能效果!H:H,MATCH(技能效果等级!B1983,技能效果!B:B,0))</f>
        <v>4042</v>
      </c>
      <c r="G1983" s="95">
        <f>IF(INDEX(技能效果!K:K,MATCH(B1983,技能效果!B:B,0))=0,INDEX(技能效果!I:I,MATCH(技能效果等级!B1983,技能效果!B:B,0)),INDEX(技能效果!I:I,MATCH(技能效果等级!B1983,技能效果!B:B,0))*VLOOKUP(E1983,技能数值计算!$C$19:$D$28,2,FALSE))</f>
        <v>0.216</v>
      </c>
      <c r="H1983" s="95">
        <f>INDEX(技能效果!J:J,MATCH(技能效果等级!B1983,技能效果!B:B,0))</f>
        <v>0</v>
      </c>
      <c r="I1983" s="97"/>
      <c r="J1983" s="97"/>
      <c r="K1983" s="97"/>
      <c r="L1983" s="97"/>
      <c r="M1983" s="97"/>
      <c r="N1983" s="96" t="str">
        <f>IF(INDEX(技能效果!L:L,MATCH(技能效果等级!B1983,技能效果!B:B,0))="","",INDEX(技能效果!L:L,MATCH(技能效果等级!B1983,技能效果!B:B,0)))</f>
        <v/>
      </c>
      <c r="O1983" s="95">
        <f>IF(INDEX(技能效果!N:N,MATCH(B1983,技能效果!B:B,0))=0,INDEX(技能效果!M:M,MATCH(技能效果等级!B1983,技能效果!B:B,0)),INDEX(技能效果!M:M,MATCH(技能效果等级!B1983,技能效果!B:B,0))*VLOOKUP(E1983,技能数值计算!$C$19:$D$28,2,FALSE))</f>
        <v>0</v>
      </c>
      <c r="P1983" s="97"/>
      <c r="Q1983" s="97"/>
      <c r="R1983" s="95" t="str">
        <f>IF(INDEX(技能效果!O:O,MATCH(技能效果等级!B1983,技能效果!B:B,0))="","",INDEX(技能效果!O:O,MATCH(技能效果等级!B1983,技能效果!B:B,0)))</f>
        <v/>
      </c>
      <c r="S1983" s="97">
        <v>4042</v>
      </c>
      <c r="T1983" s="97"/>
      <c r="U1983" s="97"/>
      <c r="V1983" s="96" t="str">
        <f>IF(INDEX(技能效果!AF:AF,MATCH(技能效果等级!B1983,技能效果!B:B,0))="","",INDEX(技能效果!AF:AF,MATCH(技能效果等级!B1983,技能效果!B:B,0)))</f>
        <v/>
      </c>
      <c r="W1983" s="95">
        <f t="shared" si="29"/>
        <v>189</v>
      </c>
      <c r="X1983" s="97"/>
      <c r="Y1983" s="97"/>
    </row>
    <row r="1984" spans="1:25" ht="16.5" x14ac:dyDescent="0.2">
      <c r="A1984" s="62">
        <v>1981</v>
      </c>
      <c r="B1984" s="95">
        <f>INDEX(技能效果!B:B,MATCH(技能效果等级!W1984,技能效果!AE:AE,0))</f>
        <v>130301602</v>
      </c>
      <c r="C1984" s="95" t="str">
        <f>INDEX(技能效果!C:C,MATCH(技能效果等级!B1984,技能效果!B:B,0))</f>
        <v>西方龙技能【虹吸】</v>
      </c>
      <c r="D1984" s="96" t="s">
        <v>873</v>
      </c>
      <c r="E1984" s="95">
        <v>7</v>
      </c>
      <c r="F1984" s="95">
        <f>INDEX(技能效果!H:H,MATCH(技能效果等级!B1984,技能效果!B:B,0))</f>
        <v>4042</v>
      </c>
      <c r="G1984" s="95">
        <f>IF(INDEX(技能效果!K:K,MATCH(B1984,技能效果!B:B,0))=0,INDEX(技能效果!I:I,MATCH(技能效果等级!B1984,技能效果!B:B,0)),INDEX(技能效果!I:I,MATCH(技能效果等级!B1984,技能效果!B:B,0))*VLOOKUP(E1984,技能数值计算!$C$19:$D$28,2,FALSE))</f>
        <v>0.23399999999999999</v>
      </c>
      <c r="H1984" s="95">
        <f>INDEX(技能效果!J:J,MATCH(技能效果等级!B1984,技能效果!B:B,0))</f>
        <v>0</v>
      </c>
      <c r="I1984" s="97"/>
      <c r="J1984" s="97"/>
      <c r="K1984" s="97"/>
      <c r="L1984" s="97"/>
      <c r="M1984" s="97"/>
      <c r="N1984" s="96" t="str">
        <f>IF(INDEX(技能效果!L:L,MATCH(技能效果等级!B1984,技能效果!B:B,0))="","",INDEX(技能效果!L:L,MATCH(技能效果等级!B1984,技能效果!B:B,0)))</f>
        <v/>
      </c>
      <c r="O1984" s="95">
        <f>IF(INDEX(技能效果!N:N,MATCH(B1984,技能效果!B:B,0))=0,INDEX(技能效果!M:M,MATCH(技能效果等级!B1984,技能效果!B:B,0)),INDEX(技能效果!M:M,MATCH(技能效果等级!B1984,技能效果!B:B,0))*VLOOKUP(E1984,技能数值计算!$C$19:$D$28,2,FALSE))</f>
        <v>0</v>
      </c>
      <c r="P1984" s="97"/>
      <c r="Q1984" s="97"/>
      <c r="R1984" s="95" t="str">
        <f>IF(INDEX(技能效果!O:O,MATCH(技能效果等级!B1984,技能效果!B:B,0))="","",INDEX(技能效果!O:O,MATCH(技能效果等级!B1984,技能效果!B:B,0)))</f>
        <v/>
      </c>
      <c r="S1984" s="97">
        <v>4042</v>
      </c>
      <c r="T1984" s="97"/>
      <c r="U1984" s="97"/>
      <c r="V1984" s="96" t="str">
        <f>IF(INDEX(技能效果!AF:AF,MATCH(技能效果等级!B1984,技能效果!B:B,0))="","",INDEX(技能效果!AF:AF,MATCH(技能效果等级!B1984,技能效果!B:B,0)))</f>
        <v/>
      </c>
      <c r="W1984" s="95">
        <f t="shared" si="29"/>
        <v>189</v>
      </c>
      <c r="X1984" s="97"/>
      <c r="Y1984" s="97"/>
    </row>
    <row r="1985" spans="1:25" ht="16.5" x14ac:dyDescent="0.2">
      <c r="A1985" s="62">
        <v>1982</v>
      </c>
      <c r="B1985" s="95">
        <f>INDEX(技能效果!B:B,MATCH(技能效果等级!W1985,技能效果!AE:AE,0))</f>
        <v>130301602</v>
      </c>
      <c r="C1985" s="95" t="str">
        <f>INDEX(技能效果!C:C,MATCH(技能效果等级!B1985,技能效果!B:B,0))</f>
        <v>西方龙技能【虹吸】</v>
      </c>
      <c r="D1985" s="96" t="s">
        <v>873</v>
      </c>
      <c r="E1985" s="95">
        <v>8</v>
      </c>
      <c r="F1985" s="95">
        <f>INDEX(技能效果!H:H,MATCH(技能效果等级!B1985,技能效果!B:B,0))</f>
        <v>4042</v>
      </c>
      <c r="G1985" s="95">
        <f>IF(INDEX(技能效果!K:K,MATCH(B1985,技能效果!B:B,0))=0,INDEX(技能效果!I:I,MATCH(技能效果等级!B1985,技能效果!B:B,0)),INDEX(技能效果!I:I,MATCH(技能效果等级!B1985,技能效果!B:B,0))*VLOOKUP(E1985,技能数值计算!$C$19:$D$28,2,FALSE))</f>
        <v>0.252</v>
      </c>
      <c r="H1985" s="95">
        <f>INDEX(技能效果!J:J,MATCH(技能效果等级!B1985,技能效果!B:B,0))</f>
        <v>0</v>
      </c>
      <c r="I1985" s="97"/>
      <c r="J1985" s="97"/>
      <c r="K1985" s="97"/>
      <c r="L1985" s="97"/>
      <c r="M1985" s="97"/>
      <c r="N1985" s="96" t="str">
        <f>IF(INDEX(技能效果!L:L,MATCH(技能效果等级!B1985,技能效果!B:B,0))="","",INDEX(技能效果!L:L,MATCH(技能效果等级!B1985,技能效果!B:B,0)))</f>
        <v/>
      </c>
      <c r="O1985" s="95">
        <f>IF(INDEX(技能效果!N:N,MATCH(B1985,技能效果!B:B,0))=0,INDEX(技能效果!M:M,MATCH(技能效果等级!B1985,技能效果!B:B,0)),INDEX(技能效果!M:M,MATCH(技能效果等级!B1985,技能效果!B:B,0))*VLOOKUP(E1985,技能数值计算!$C$19:$D$28,2,FALSE))</f>
        <v>0</v>
      </c>
      <c r="P1985" s="97"/>
      <c r="Q1985" s="97"/>
      <c r="R1985" s="95" t="str">
        <f>IF(INDEX(技能效果!O:O,MATCH(技能效果等级!B1985,技能效果!B:B,0))="","",INDEX(技能效果!O:O,MATCH(技能效果等级!B1985,技能效果!B:B,0)))</f>
        <v/>
      </c>
      <c r="S1985" s="97">
        <v>4042</v>
      </c>
      <c r="T1985" s="97"/>
      <c r="U1985" s="97"/>
      <c r="V1985" s="96" t="str">
        <f>IF(INDEX(技能效果!AF:AF,MATCH(技能效果等级!B1985,技能效果!B:B,0))="","",INDEX(技能效果!AF:AF,MATCH(技能效果等级!B1985,技能效果!B:B,0)))</f>
        <v/>
      </c>
      <c r="W1985" s="95">
        <f t="shared" si="29"/>
        <v>189</v>
      </c>
      <c r="X1985" s="97"/>
      <c r="Y1985" s="97"/>
    </row>
    <row r="1986" spans="1:25" ht="16.5" x14ac:dyDescent="0.2">
      <c r="A1986" s="62">
        <v>1983</v>
      </c>
      <c r="B1986" s="95">
        <f>INDEX(技能效果!B:B,MATCH(技能效果等级!W1986,技能效果!AE:AE,0))</f>
        <v>130301602</v>
      </c>
      <c r="C1986" s="95" t="str">
        <f>INDEX(技能效果!C:C,MATCH(技能效果等级!B1986,技能效果!B:B,0))</f>
        <v>西方龙技能【虹吸】</v>
      </c>
      <c r="D1986" s="96" t="s">
        <v>873</v>
      </c>
      <c r="E1986" s="95">
        <v>9</v>
      </c>
      <c r="F1986" s="95">
        <f>INDEX(技能效果!H:H,MATCH(技能效果等级!B1986,技能效果!B:B,0))</f>
        <v>4042</v>
      </c>
      <c r="G1986" s="95">
        <f>IF(INDEX(技能效果!K:K,MATCH(B1986,技能效果!B:B,0))=0,INDEX(技能效果!I:I,MATCH(技能效果等级!B1986,技能效果!B:B,0)),INDEX(技能效果!I:I,MATCH(技能效果等级!B1986,技能效果!B:B,0))*VLOOKUP(E1986,技能数值计算!$C$19:$D$28,2,FALSE))</f>
        <v>0.27600000000000002</v>
      </c>
      <c r="H1986" s="95">
        <f>INDEX(技能效果!J:J,MATCH(技能效果等级!B1986,技能效果!B:B,0))</f>
        <v>0</v>
      </c>
      <c r="I1986" s="97"/>
      <c r="J1986" s="97"/>
      <c r="K1986" s="97"/>
      <c r="L1986" s="97"/>
      <c r="M1986" s="97"/>
      <c r="N1986" s="96" t="str">
        <f>IF(INDEX(技能效果!L:L,MATCH(技能效果等级!B1986,技能效果!B:B,0))="","",INDEX(技能效果!L:L,MATCH(技能效果等级!B1986,技能效果!B:B,0)))</f>
        <v/>
      </c>
      <c r="O1986" s="95">
        <f>IF(INDEX(技能效果!N:N,MATCH(B1986,技能效果!B:B,0))=0,INDEX(技能效果!M:M,MATCH(技能效果等级!B1986,技能效果!B:B,0)),INDEX(技能效果!M:M,MATCH(技能效果等级!B1986,技能效果!B:B,0))*VLOOKUP(E1986,技能数值计算!$C$19:$D$28,2,FALSE))</f>
        <v>0</v>
      </c>
      <c r="P1986" s="97"/>
      <c r="Q1986" s="97"/>
      <c r="R1986" s="95" t="str">
        <f>IF(INDEX(技能效果!O:O,MATCH(技能效果等级!B1986,技能效果!B:B,0))="","",INDEX(技能效果!O:O,MATCH(技能效果等级!B1986,技能效果!B:B,0)))</f>
        <v/>
      </c>
      <c r="S1986" s="97">
        <v>4042</v>
      </c>
      <c r="T1986" s="97"/>
      <c r="U1986" s="97"/>
      <c r="V1986" s="96" t="str">
        <f>IF(INDEX(技能效果!AF:AF,MATCH(技能效果等级!B1986,技能效果!B:B,0))="","",INDEX(技能效果!AF:AF,MATCH(技能效果等级!B1986,技能效果!B:B,0)))</f>
        <v/>
      </c>
      <c r="W1986" s="95">
        <f t="shared" si="29"/>
        <v>189</v>
      </c>
      <c r="X1986" s="97"/>
      <c r="Y1986" s="97"/>
    </row>
    <row r="1987" spans="1:25" ht="16.5" x14ac:dyDescent="0.2">
      <c r="A1987" s="62">
        <v>1984</v>
      </c>
      <c r="B1987" s="95">
        <f>INDEX(技能效果!B:B,MATCH(技能效果等级!W1987,技能效果!AE:AE,0))</f>
        <v>130301602</v>
      </c>
      <c r="C1987" s="95" t="str">
        <f>INDEX(技能效果!C:C,MATCH(技能效果等级!B1987,技能效果!B:B,0))</f>
        <v>西方龙技能【虹吸】</v>
      </c>
      <c r="D1987" s="96" t="s">
        <v>873</v>
      </c>
      <c r="E1987" s="95">
        <v>10</v>
      </c>
      <c r="F1987" s="95">
        <f>INDEX(技能效果!H:H,MATCH(技能效果等级!B1987,技能效果!B:B,0))</f>
        <v>4042</v>
      </c>
      <c r="G1987" s="95">
        <f>IF(INDEX(技能效果!K:K,MATCH(B1987,技能效果!B:B,0))=0,INDEX(技能效果!I:I,MATCH(技能效果等级!B1987,技能效果!B:B,0)),INDEX(技能效果!I:I,MATCH(技能效果等级!B1987,技能效果!B:B,0))*VLOOKUP(E1987,技能数值计算!$C$19:$D$28,2,FALSE))</f>
        <v>0.3</v>
      </c>
      <c r="H1987" s="95">
        <f>INDEX(技能效果!J:J,MATCH(技能效果等级!B1987,技能效果!B:B,0))</f>
        <v>0</v>
      </c>
      <c r="I1987" s="97"/>
      <c r="J1987" s="97"/>
      <c r="K1987" s="97"/>
      <c r="L1987" s="97"/>
      <c r="M1987" s="97"/>
      <c r="N1987" s="96" t="str">
        <f>IF(INDEX(技能效果!L:L,MATCH(技能效果等级!B1987,技能效果!B:B,0))="","",INDEX(技能效果!L:L,MATCH(技能效果等级!B1987,技能效果!B:B,0)))</f>
        <v/>
      </c>
      <c r="O1987" s="95">
        <f>IF(INDEX(技能效果!N:N,MATCH(B1987,技能效果!B:B,0))=0,INDEX(技能效果!M:M,MATCH(技能效果等级!B1987,技能效果!B:B,0)),INDEX(技能效果!M:M,MATCH(技能效果等级!B1987,技能效果!B:B,0))*VLOOKUP(E1987,技能数值计算!$C$19:$D$28,2,FALSE))</f>
        <v>0</v>
      </c>
      <c r="P1987" s="97"/>
      <c r="Q1987" s="97"/>
      <c r="R1987" s="95" t="str">
        <f>IF(INDEX(技能效果!O:O,MATCH(技能效果等级!B1987,技能效果!B:B,0))="","",INDEX(技能效果!O:O,MATCH(技能效果等级!B1987,技能效果!B:B,0)))</f>
        <v/>
      </c>
      <c r="S1987" s="97">
        <v>4042</v>
      </c>
      <c r="T1987" s="97"/>
      <c r="U1987" s="97"/>
      <c r="V1987" s="96" t="str">
        <f>IF(INDEX(技能效果!AF:AF,MATCH(技能效果等级!B1987,技能效果!B:B,0))="","",INDEX(技能效果!AF:AF,MATCH(技能效果等级!B1987,技能效果!B:B,0)))</f>
        <v/>
      </c>
      <c r="W1987" s="95">
        <f t="shared" si="29"/>
        <v>189</v>
      </c>
      <c r="X1987" s="97"/>
      <c r="Y1987" s="97"/>
    </row>
    <row r="1988" spans="1:25" ht="16.5" x14ac:dyDescent="0.2">
      <c r="A1988" s="62">
        <v>1985</v>
      </c>
      <c r="B1988" s="95">
        <f>INDEX(技能效果!B:B,MATCH(技能效果等级!W1988,技能效果!AE:AE,0))</f>
        <v>130301611</v>
      </c>
      <c r="C1988" s="95" t="str">
        <f>INDEX(技能效果!C:C,MATCH(技能效果等级!B1988,技能效果!B:B,0))</f>
        <v>西方龙专属武器效果</v>
      </c>
      <c r="D1988" s="96" t="s">
        <v>873</v>
      </c>
      <c r="E1988" s="95">
        <v>1</v>
      </c>
      <c r="F1988" s="95">
        <f>INDEX(技能效果!H:H,MATCH(技能效果等级!B1988,技能效果!B:B,0))</f>
        <v>4042</v>
      </c>
      <c r="G1988" s="95">
        <f>IF(INDEX(技能效果!K:K,MATCH(B1988,技能效果!B:B,0))=0,INDEX(技能效果!I:I,MATCH(技能效果等级!B1988,技能效果!B:B,0)),INDEX(技能效果!I:I,MATCH(技能效果等级!B1988,技能效果!B:B,0))*VLOOKUP(E1988,技能数值计算!$C$19:$D$28,2,FALSE))</f>
        <v>0.3</v>
      </c>
      <c r="H1988" s="95">
        <f>INDEX(技能效果!J:J,MATCH(技能效果等级!B1988,技能效果!B:B,0))</f>
        <v>0</v>
      </c>
      <c r="I1988" s="97"/>
      <c r="J1988" s="97"/>
      <c r="K1988" s="97"/>
      <c r="L1988" s="97"/>
      <c r="M1988" s="97"/>
      <c r="N1988" s="96" t="str">
        <f>IF(INDEX(技能效果!L:L,MATCH(技能效果等级!B1988,技能效果!B:B,0))="","",INDEX(技能效果!L:L,MATCH(技能效果等级!B1988,技能效果!B:B,0)))</f>
        <v/>
      </c>
      <c r="O1988" s="95">
        <f>IF(INDEX(技能效果!N:N,MATCH(B1988,技能效果!B:B,0))=0,INDEX(技能效果!M:M,MATCH(技能效果等级!B1988,技能效果!B:B,0)),INDEX(技能效果!M:M,MATCH(技能效果等级!B1988,技能效果!B:B,0))*VLOOKUP(E1988,技能数值计算!$C$19:$D$28,2,FALSE))</f>
        <v>0</v>
      </c>
      <c r="P1988" s="97"/>
      <c r="Q1988" s="97"/>
      <c r="R1988" s="95" t="str">
        <f>IF(INDEX(技能效果!O:O,MATCH(技能效果等级!B1988,技能效果!B:B,0))="","",INDEX(技能效果!O:O,MATCH(技能效果等级!B1988,技能效果!B:B,0)))</f>
        <v/>
      </c>
      <c r="S1988" s="97"/>
      <c r="T1988" s="97"/>
      <c r="U1988" s="97"/>
      <c r="V1988" s="96" t="str">
        <f>IF(INDEX(技能效果!AF:AF,MATCH(技能效果等级!B1988,技能效果!B:B,0))="","",INDEX(技能效果!AF:AF,MATCH(技能效果等级!B1988,技能效果!B:B,0)))</f>
        <v>释放绝技时对目标两侧单位同时附加【虹吸】状态</v>
      </c>
      <c r="W1988" s="95">
        <f t="shared" si="29"/>
        <v>190</v>
      </c>
      <c r="X1988" s="97"/>
      <c r="Y1988" s="97"/>
    </row>
    <row r="1989" spans="1:25" ht="16.5" x14ac:dyDescent="0.2">
      <c r="A1989" s="62">
        <v>1986</v>
      </c>
      <c r="B1989" s="95">
        <f>INDEX(技能效果!B:B,MATCH(技能效果等级!W1989,技能效果!AE:AE,0))</f>
        <v>130301611</v>
      </c>
      <c r="C1989" s="95" t="str">
        <f>INDEX(技能效果!C:C,MATCH(技能效果等级!B1989,技能效果!B:B,0))</f>
        <v>西方龙专属武器效果</v>
      </c>
      <c r="D1989" s="96" t="s">
        <v>873</v>
      </c>
      <c r="E1989" s="95">
        <v>2</v>
      </c>
      <c r="F1989" s="95">
        <f>INDEX(技能效果!H:H,MATCH(技能效果等级!B1989,技能效果!B:B,0))</f>
        <v>4042</v>
      </c>
      <c r="G1989" s="95">
        <f>IF(INDEX(技能效果!K:K,MATCH(B1989,技能效果!B:B,0))=0,INDEX(技能效果!I:I,MATCH(技能效果等级!B1989,技能效果!B:B,0)),INDEX(技能效果!I:I,MATCH(技能效果等级!B1989,技能效果!B:B,0))*VLOOKUP(E1989,技能数值计算!$C$19:$D$28,2,FALSE))</f>
        <v>0.3</v>
      </c>
      <c r="H1989" s="95">
        <f>INDEX(技能效果!J:J,MATCH(技能效果等级!B1989,技能效果!B:B,0))</f>
        <v>0</v>
      </c>
      <c r="I1989" s="97"/>
      <c r="J1989" s="97"/>
      <c r="K1989" s="97"/>
      <c r="L1989" s="97"/>
      <c r="M1989" s="97"/>
      <c r="N1989" s="96" t="str">
        <f>IF(INDEX(技能效果!L:L,MATCH(技能效果等级!B1989,技能效果!B:B,0))="","",INDEX(技能效果!L:L,MATCH(技能效果等级!B1989,技能效果!B:B,0)))</f>
        <v/>
      </c>
      <c r="O1989" s="95">
        <f>IF(INDEX(技能效果!N:N,MATCH(B1989,技能效果!B:B,0))=0,INDEX(技能效果!M:M,MATCH(技能效果等级!B1989,技能效果!B:B,0)),INDEX(技能效果!M:M,MATCH(技能效果等级!B1989,技能效果!B:B,0))*VLOOKUP(E1989,技能数值计算!$C$19:$D$28,2,FALSE))</f>
        <v>0</v>
      </c>
      <c r="P1989" s="97"/>
      <c r="Q1989" s="97"/>
      <c r="R1989" s="95" t="str">
        <f>IF(INDEX(技能效果!O:O,MATCH(技能效果等级!B1989,技能效果!B:B,0))="","",INDEX(技能效果!O:O,MATCH(技能效果等级!B1989,技能效果!B:B,0)))</f>
        <v/>
      </c>
      <c r="S1989" s="97"/>
      <c r="T1989" s="97"/>
      <c r="U1989" s="97"/>
      <c r="V1989" s="96" t="str">
        <f>IF(INDEX(技能效果!AF:AF,MATCH(技能效果等级!B1989,技能效果!B:B,0))="","",INDEX(技能效果!AF:AF,MATCH(技能效果等级!B1989,技能效果!B:B,0)))</f>
        <v>释放绝技时对目标两侧单位同时附加【虹吸】状态</v>
      </c>
      <c r="W1989" s="95">
        <f t="shared" si="29"/>
        <v>190</v>
      </c>
      <c r="X1989" s="97"/>
      <c r="Y1989" s="97"/>
    </row>
    <row r="1990" spans="1:25" ht="16.5" x14ac:dyDescent="0.2">
      <c r="A1990" s="62">
        <v>1987</v>
      </c>
      <c r="B1990" s="95">
        <f>INDEX(技能效果!B:B,MATCH(技能效果等级!W1990,技能效果!AE:AE,0))</f>
        <v>130301611</v>
      </c>
      <c r="C1990" s="95" t="str">
        <f>INDEX(技能效果!C:C,MATCH(技能效果等级!B1990,技能效果!B:B,0))</f>
        <v>西方龙专属武器效果</v>
      </c>
      <c r="D1990" s="96" t="s">
        <v>873</v>
      </c>
      <c r="E1990" s="95">
        <v>3</v>
      </c>
      <c r="F1990" s="95">
        <f>INDEX(技能效果!H:H,MATCH(技能效果等级!B1990,技能效果!B:B,0))</f>
        <v>4042</v>
      </c>
      <c r="G1990" s="95">
        <f>IF(INDEX(技能效果!K:K,MATCH(B1990,技能效果!B:B,0))=0,INDEX(技能效果!I:I,MATCH(技能效果等级!B1990,技能效果!B:B,0)),INDEX(技能效果!I:I,MATCH(技能效果等级!B1990,技能效果!B:B,0))*VLOOKUP(E1990,技能数值计算!$C$19:$D$28,2,FALSE))</f>
        <v>0.3</v>
      </c>
      <c r="H1990" s="95">
        <f>INDEX(技能效果!J:J,MATCH(技能效果等级!B1990,技能效果!B:B,0))</f>
        <v>0</v>
      </c>
      <c r="I1990" s="97"/>
      <c r="J1990" s="97"/>
      <c r="K1990" s="97"/>
      <c r="L1990" s="97"/>
      <c r="M1990" s="97"/>
      <c r="N1990" s="96" t="str">
        <f>IF(INDEX(技能效果!L:L,MATCH(技能效果等级!B1990,技能效果!B:B,0))="","",INDEX(技能效果!L:L,MATCH(技能效果等级!B1990,技能效果!B:B,0)))</f>
        <v/>
      </c>
      <c r="O1990" s="95">
        <f>IF(INDEX(技能效果!N:N,MATCH(B1990,技能效果!B:B,0))=0,INDEX(技能效果!M:M,MATCH(技能效果等级!B1990,技能效果!B:B,0)),INDEX(技能效果!M:M,MATCH(技能效果等级!B1990,技能效果!B:B,0))*VLOOKUP(E1990,技能数值计算!$C$19:$D$28,2,FALSE))</f>
        <v>0</v>
      </c>
      <c r="P1990" s="97"/>
      <c r="Q1990" s="97"/>
      <c r="R1990" s="95" t="str">
        <f>IF(INDEX(技能效果!O:O,MATCH(技能效果等级!B1990,技能效果!B:B,0))="","",INDEX(技能效果!O:O,MATCH(技能效果等级!B1990,技能效果!B:B,0)))</f>
        <v/>
      </c>
      <c r="S1990" s="97"/>
      <c r="T1990" s="97"/>
      <c r="U1990" s="97"/>
      <c r="V1990" s="96" t="str">
        <f>IF(INDEX(技能效果!AF:AF,MATCH(技能效果等级!B1990,技能效果!B:B,0))="","",INDEX(技能效果!AF:AF,MATCH(技能效果等级!B1990,技能效果!B:B,0)))</f>
        <v>释放绝技时对目标两侧单位同时附加【虹吸】状态</v>
      </c>
      <c r="W1990" s="95">
        <f t="shared" si="29"/>
        <v>190</v>
      </c>
      <c r="X1990" s="97"/>
      <c r="Y1990" s="97"/>
    </row>
    <row r="1991" spans="1:25" ht="16.5" x14ac:dyDescent="0.2">
      <c r="A1991" s="62">
        <v>1988</v>
      </c>
      <c r="B1991" s="95">
        <f>INDEX(技能效果!B:B,MATCH(技能效果等级!W1991,技能效果!AE:AE,0))</f>
        <v>130301611</v>
      </c>
      <c r="C1991" s="95" t="str">
        <f>INDEX(技能效果!C:C,MATCH(技能效果等级!B1991,技能效果!B:B,0))</f>
        <v>西方龙专属武器效果</v>
      </c>
      <c r="D1991" s="96" t="s">
        <v>873</v>
      </c>
      <c r="E1991" s="95">
        <v>4</v>
      </c>
      <c r="F1991" s="95">
        <f>INDEX(技能效果!H:H,MATCH(技能效果等级!B1991,技能效果!B:B,0))</f>
        <v>4042</v>
      </c>
      <c r="G1991" s="95">
        <f>IF(INDEX(技能效果!K:K,MATCH(B1991,技能效果!B:B,0))=0,INDEX(技能效果!I:I,MATCH(技能效果等级!B1991,技能效果!B:B,0)),INDEX(技能效果!I:I,MATCH(技能效果等级!B1991,技能效果!B:B,0))*VLOOKUP(E1991,技能数值计算!$C$19:$D$28,2,FALSE))</f>
        <v>0.3</v>
      </c>
      <c r="H1991" s="95">
        <f>INDEX(技能效果!J:J,MATCH(技能效果等级!B1991,技能效果!B:B,0))</f>
        <v>0</v>
      </c>
      <c r="I1991" s="97"/>
      <c r="J1991" s="97"/>
      <c r="K1991" s="97"/>
      <c r="L1991" s="97"/>
      <c r="M1991" s="97"/>
      <c r="N1991" s="96" t="str">
        <f>IF(INDEX(技能效果!L:L,MATCH(技能效果等级!B1991,技能效果!B:B,0))="","",INDEX(技能效果!L:L,MATCH(技能效果等级!B1991,技能效果!B:B,0)))</f>
        <v/>
      </c>
      <c r="O1991" s="95">
        <f>IF(INDEX(技能效果!N:N,MATCH(B1991,技能效果!B:B,0))=0,INDEX(技能效果!M:M,MATCH(技能效果等级!B1991,技能效果!B:B,0)),INDEX(技能效果!M:M,MATCH(技能效果等级!B1991,技能效果!B:B,0))*VLOOKUP(E1991,技能数值计算!$C$19:$D$28,2,FALSE))</f>
        <v>0</v>
      </c>
      <c r="P1991" s="97"/>
      <c r="Q1991" s="97"/>
      <c r="R1991" s="95" t="str">
        <f>IF(INDEX(技能效果!O:O,MATCH(技能效果等级!B1991,技能效果!B:B,0))="","",INDEX(技能效果!O:O,MATCH(技能效果等级!B1991,技能效果!B:B,0)))</f>
        <v/>
      </c>
      <c r="S1991" s="97"/>
      <c r="T1991" s="97"/>
      <c r="U1991" s="97"/>
      <c r="V1991" s="96" t="str">
        <f>IF(INDEX(技能效果!AF:AF,MATCH(技能效果等级!B1991,技能效果!B:B,0))="","",INDEX(技能效果!AF:AF,MATCH(技能效果等级!B1991,技能效果!B:B,0)))</f>
        <v>释放绝技时对目标两侧单位同时附加【虹吸】状态</v>
      </c>
      <c r="W1991" s="95">
        <f t="shared" si="29"/>
        <v>190</v>
      </c>
      <c r="X1991" s="97"/>
      <c r="Y1991" s="97"/>
    </row>
    <row r="1992" spans="1:25" ht="16.5" x14ac:dyDescent="0.2">
      <c r="A1992" s="62">
        <v>1989</v>
      </c>
      <c r="B1992" s="95">
        <f>INDEX(技能效果!B:B,MATCH(技能效果等级!W1992,技能效果!AE:AE,0))</f>
        <v>130301611</v>
      </c>
      <c r="C1992" s="95" t="str">
        <f>INDEX(技能效果!C:C,MATCH(技能效果等级!B1992,技能效果!B:B,0))</f>
        <v>西方龙专属武器效果</v>
      </c>
      <c r="D1992" s="96" t="s">
        <v>873</v>
      </c>
      <c r="E1992" s="95">
        <v>5</v>
      </c>
      <c r="F1992" s="95">
        <f>INDEX(技能效果!H:H,MATCH(技能效果等级!B1992,技能效果!B:B,0))</f>
        <v>4042</v>
      </c>
      <c r="G1992" s="95">
        <f>IF(INDEX(技能效果!K:K,MATCH(B1992,技能效果!B:B,0))=0,INDEX(技能效果!I:I,MATCH(技能效果等级!B1992,技能效果!B:B,0)),INDEX(技能效果!I:I,MATCH(技能效果等级!B1992,技能效果!B:B,0))*VLOOKUP(E1992,技能数值计算!$C$19:$D$28,2,FALSE))</f>
        <v>0.3</v>
      </c>
      <c r="H1992" s="95">
        <f>INDEX(技能效果!J:J,MATCH(技能效果等级!B1992,技能效果!B:B,0))</f>
        <v>0</v>
      </c>
      <c r="I1992" s="97"/>
      <c r="J1992" s="97"/>
      <c r="K1992" s="97"/>
      <c r="L1992" s="97"/>
      <c r="M1992" s="97"/>
      <c r="N1992" s="96" t="str">
        <f>IF(INDEX(技能效果!L:L,MATCH(技能效果等级!B1992,技能效果!B:B,0))="","",INDEX(技能效果!L:L,MATCH(技能效果等级!B1992,技能效果!B:B,0)))</f>
        <v/>
      </c>
      <c r="O1992" s="95">
        <f>IF(INDEX(技能效果!N:N,MATCH(B1992,技能效果!B:B,0))=0,INDEX(技能效果!M:M,MATCH(技能效果等级!B1992,技能效果!B:B,0)),INDEX(技能效果!M:M,MATCH(技能效果等级!B1992,技能效果!B:B,0))*VLOOKUP(E1992,技能数值计算!$C$19:$D$28,2,FALSE))</f>
        <v>0</v>
      </c>
      <c r="P1992" s="97"/>
      <c r="Q1992" s="97"/>
      <c r="R1992" s="95" t="str">
        <f>IF(INDEX(技能效果!O:O,MATCH(技能效果等级!B1992,技能效果!B:B,0))="","",INDEX(技能效果!O:O,MATCH(技能效果等级!B1992,技能效果!B:B,0)))</f>
        <v/>
      </c>
      <c r="S1992" s="97"/>
      <c r="T1992" s="97"/>
      <c r="U1992" s="97"/>
      <c r="V1992" s="96" t="str">
        <f>IF(INDEX(技能效果!AF:AF,MATCH(技能效果等级!B1992,技能效果!B:B,0))="","",INDEX(技能效果!AF:AF,MATCH(技能效果等级!B1992,技能效果!B:B,0)))</f>
        <v>释放绝技时对目标两侧单位同时附加【虹吸】状态</v>
      </c>
      <c r="W1992" s="95">
        <f t="shared" si="29"/>
        <v>190</v>
      </c>
      <c r="X1992" s="97"/>
      <c r="Y1992" s="97"/>
    </row>
    <row r="1993" spans="1:25" ht="16.5" x14ac:dyDescent="0.2">
      <c r="A1993" s="62">
        <v>1990</v>
      </c>
      <c r="B1993" s="95">
        <f>INDEX(技能效果!B:B,MATCH(技能效果等级!W1993,技能效果!AE:AE,0))</f>
        <v>130301611</v>
      </c>
      <c r="C1993" s="95" t="str">
        <f>INDEX(技能效果!C:C,MATCH(技能效果等级!B1993,技能效果!B:B,0))</f>
        <v>西方龙专属武器效果</v>
      </c>
      <c r="D1993" s="96" t="s">
        <v>873</v>
      </c>
      <c r="E1993" s="95">
        <v>6</v>
      </c>
      <c r="F1993" s="95">
        <f>INDEX(技能效果!H:H,MATCH(技能效果等级!B1993,技能效果!B:B,0))</f>
        <v>4042</v>
      </c>
      <c r="G1993" s="95">
        <f>IF(INDEX(技能效果!K:K,MATCH(B1993,技能效果!B:B,0))=0,INDEX(技能效果!I:I,MATCH(技能效果等级!B1993,技能效果!B:B,0)),INDEX(技能效果!I:I,MATCH(技能效果等级!B1993,技能效果!B:B,0))*VLOOKUP(E1993,技能数值计算!$C$19:$D$28,2,FALSE))</f>
        <v>0.3</v>
      </c>
      <c r="H1993" s="95">
        <f>INDEX(技能效果!J:J,MATCH(技能效果等级!B1993,技能效果!B:B,0))</f>
        <v>0</v>
      </c>
      <c r="I1993" s="97"/>
      <c r="J1993" s="97"/>
      <c r="K1993" s="97"/>
      <c r="L1993" s="97"/>
      <c r="M1993" s="97"/>
      <c r="N1993" s="96" t="str">
        <f>IF(INDEX(技能效果!L:L,MATCH(技能效果等级!B1993,技能效果!B:B,0))="","",INDEX(技能效果!L:L,MATCH(技能效果等级!B1993,技能效果!B:B,0)))</f>
        <v/>
      </c>
      <c r="O1993" s="95">
        <f>IF(INDEX(技能效果!N:N,MATCH(B1993,技能效果!B:B,0))=0,INDEX(技能效果!M:M,MATCH(技能效果等级!B1993,技能效果!B:B,0)),INDEX(技能效果!M:M,MATCH(技能效果等级!B1993,技能效果!B:B,0))*VLOOKUP(E1993,技能数值计算!$C$19:$D$28,2,FALSE))</f>
        <v>0</v>
      </c>
      <c r="P1993" s="97"/>
      <c r="Q1993" s="97"/>
      <c r="R1993" s="95" t="str">
        <f>IF(INDEX(技能效果!O:O,MATCH(技能效果等级!B1993,技能效果!B:B,0))="","",INDEX(技能效果!O:O,MATCH(技能效果等级!B1993,技能效果!B:B,0)))</f>
        <v/>
      </c>
      <c r="S1993" s="97"/>
      <c r="T1993" s="97"/>
      <c r="U1993" s="97"/>
      <c r="V1993" s="96" t="str">
        <f>IF(INDEX(技能效果!AF:AF,MATCH(技能效果等级!B1993,技能效果!B:B,0))="","",INDEX(技能效果!AF:AF,MATCH(技能效果等级!B1993,技能效果!B:B,0)))</f>
        <v>释放绝技时对目标两侧单位同时附加【虹吸】状态</v>
      </c>
      <c r="W1993" s="95">
        <f t="shared" si="29"/>
        <v>190</v>
      </c>
      <c r="X1993" s="97"/>
      <c r="Y1993" s="97"/>
    </row>
    <row r="1994" spans="1:25" ht="16.5" x14ac:dyDescent="0.2">
      <c r="A1994" s="62">
        <v>1991</v>
      </c>
      <c r="B1994" s="95">
        <f>INDEX(技能效果!B:B,MATCH(技能效果等级!W1994,技能效果!AE:AE,0))</f>
        <v>130301611</v>
      </c>
      <c r="C1994" s="95" t="str">
        <f>INDEX(技能效果!C:C,MATCH(技能效果等级!B1994,技能效果!B:B,0))</f>
        <v>西方龙专属武器效果</v>
      </c>
      <c r="D1994" s="96" t="s">
        <v>873</v>
      </c>
      <c r="E1994" s="95">
        <v>7</v>
      </c>
      <c r="F1994" s="95">
        <f>INDEX(技能效果!H:H,MATCH(技能效果等级!B1994,技能效果!B:B,0))</f>
        <v>4042</v>
      </c>
      <c r="G1994" s="95">
        <f>IF(INDEX(技能效果!K:K,MATCH(B1994,技能效果!B:B,0))=0,INDEX(技能效果!I:I,MATCH(技能效果等级!B1994,技能效果!B:B,0)),INDEX(技能效果!I:I,MATCH(技能效果等级!B1994,技能效果!B:B,0))*VLOOKUP(E1994,技能数值计算!$C$19:$D$28,2,FALSE))</f>
        <v>0.3</v>
      </c>
      <c r="H1994" s="95">
        <f>INDEX(技能效果!J:J,MATCH(技能效果等级!B1994,技能效果!B:B,0))</f>
        <v>0</v>
      </c>
      <c r="I1994" s="97"/>
      <c r="J1994" s="97"/>
      <c r="K1994" s="97"/>
      <c r="L1994" s="97"/>
      <c r="M1994" s="97"/>
      <c r="N1994" s="96" t="str">
        <f>IF(INDEX(技能效果!L:L,MATCH(技能效果等级!B1994,技能效果!B:B,0))="","",INDEX(技能效果!L:L,MATCH(技能效果等级!B1994,技能效果!B:B,0)))</f>
        <v/>
      </c>
      <c r="O1994" s="95">
        <f>IF(INDEX(技能效果!N:N,MATCH(B1994,技能效果!B:B,0))=0,INDEX(技能效果!M:M,MATCH(技能效果等级!B1994,技能效果!B:B,0)),INDEX(技能效果!M:M,MATCH(技能效果等级!B1994,技能效果!B:B,0))*VLOOKUP(E1994,技能数值计算!$C$19:$D$28,2,FALSE))</f>
        <v>0</v>
      </c>
      <c r="P1994" s="97"/>
      <c r="Q1994" s="97"/>
      <c r="R1994" s="95" t="str">
        <f>IF(INDEX(技能效果!O:O,MATCH(技能效果等级!B1994,技能效果!B:B,0))="","",INDEX(技能效果!O:O,MATCH(技能效果等级!B1994,技能效果!B:B,0)))</f>
        <v/>
      </c>
      <c r="S1994" s="97"/>
      <c r="T1994" s="97"/>
      <c r="U1994" s="97"/>
      <c r="V1994" s="96" t="str">
        <f>IF(INDEX(技能效果!AF:AF,MATCH(技能效果等级!B1994,技能效果!B:B,0))="","",INDEX(技能效果!AF:AF,MATCH(技能效果等级!B1994,技能效果!B:B,0)))</f>
        <v>释放绝技时对目标两侧单位同时附加【虹吸】状态</v>
      </c>
      <c r="W1994" s="95">
        <f t="shared" si="29"/>
        <v>190</v>
      </c>
      <c r="X1994" s="97"/>
      <c r="Y1994" s="97"/>
    </row>
    <row r="1995" spans="1:25" ht="16.5" x14ac:dyDescent="0.2">
      <c r="A1995" s="62">
        <v>1992</v>
      </c>
      <c r="B1995" s="95">
        <f>INDEX(技能效果!B:B,MATCH(技能效果等级!W1995,技能效果!AE:AE,0))</f>
        <v>130301611</v>
      </c>
      <c r="C1995" s="95" t="str">
        <f>INDEX(技能效果!C:C,MATCH(技能效果等级!B1995,技能效果!B:B,0))</f>
        <v>西方龙专属武器效果</v>
      </c>
      <c r="D1995" s="96" t="s">
        <v>873</v>
      </c>
      <c r="E1995" s="95">
        <v>8</v>
      </c>
      <c r="F1995" s="95">
        <f>INDEX(技能效果!H:H,MATCH(技能效果等级!B1995,技能效果!B:B,0))</f>
        <v>4042</v>
      </c>
      <c r="G1995" s="95">
        <f>IF(INDEX(技能效果!K:K,MATCH(B1995,技能效果!B:B,0))=0,INDEX(技能效果!I:I,MATCH(技能效果等级!B1995,技能效果!B:B,0)),INDEX(技能效果!I:I,MATCH(技能效果等级!B1995,技能效果!B:B,0))*VLOOKUP(E1995,技能数值计算!$C$19:$D$28,2,FALSE))</f>
        <v>0.3</v>
      </c>
      <c r="H1995" s="95">
        <f>INDEX(技能效果!J:J,MATCH(技能效果等级!B1995,技能效果!B:B,0))</f>
        <v>0</v>
      </c>
      <c r="I1995" s="97"/>
      <c r="J1995" s="97"/>
      <c r="K1995" s="97"/>
      <c r="L1995" s="97"/>
      <c r="M1995" s="97"/>
      <c r="N1995" s="96" t="str">
        <f>IF(INDEX(技能效果!L:L,MATCH(技能效果等级!B1995,技能效果!B:B,0))="","",INDEX(技能效果!L:L,MATCH(技能效果等级!B1995,技能效果!B:B,0)))</f>
        <v/>
      </c>
      <c r="O1995" s="95">
        <f>IF(INDEX(技能效果!N:N,MATCH(B1995,技能效果!B:B,0))=0,INDEX(技能效果!M:M,MATCH(技能效果等级!B1995,技能效果!B:B,0)),INDEX(技能效果!M:M,MATCH(技能效果等级!B1995,技能效果!B:B,0))*VLOOKUP(E1995,技能数值计算!$C$19:$D$28,2,FALSE))</f>
        <v>0</v>
      </c>
      <c r="P1995" s="97"/>
      <c r="Q1995" s="97"/>
      <c r="R1995" s="95" t="str">
        <f>IF(INDEX(技能效果!O:O,MATCH(技能效果等级!B1995,技能效果!B:B,0))="","",INDEX(技能效果!O:O,MATCH(技能效果等级!B1995,技能效果!B:B,0)))</f>
        <v/>
      </c>
      <c r="S1995" s="97"/>
      <c r="T1995" s="97"/>
      <c r="U1995" s="97"/>
      <c r="V1995" s="96" t="str">
        <f>IF(INDEX(技能效果!AF:AF,MATCH(技能效果等级!B1995,技能效果!B:B,0))="","",INDEX(技能效果!AF:AF,MATCH(技能效果等级!B1995,技能效果!B:B,0)))</f>
        <v>释放绝技时对目标两侧单位同时附加【虹吸】状态</v>
      </c>
      <c r="W1995" s="95">
        <f t="shared" si="29"/>
        <v>190</v>
      </c>
      <c r="X1995" s="97"/>
      <c r="Y1995" s="97"/>
    </row>
    <row r="1996" spans="1:25" ht="16.5" x14ac:dyDescent="0.2">
      <c r="A1996" s="62">
        <v>1993</v>
      </c>
      <c r="B1996" s="95">
        <f>INDEX(技能效果!B:B,MATCH(技能效果等级!W1996,技能效果!AE:AE,0))</f>
        <v>130301611</v>
      </c>
      <c r="C1996" s="95" t="str">
        <f>INDEX(技能效果!C:C,MATCH(技能效果等级!B1996,技能效果!B:B,0))</f>
        <v>西方龙专属武器效果</v>
      </c>
      <c r="D1996" s="96" t="s">
        <v>873</v>
      </c>
      <c r="E1996" s="95">
        <v>9</v>
      </c>
      <c r="F1996" s="95">
        <f>INDEX(技能效果!H:H,MATCH(技能效果等级!B1996,技能效果!B:B,0))</f>
        <v>4042</v>
      </c>
      <c r="G1996" s="95">
        <f>IF(INDEX(技能效果!K:K,MATCH(B1996,技能效果!B:B,0))=0,INDEX(技能效果!I:I,MATCH(技能效果等级!B1996,技能效果!B:B,0)),INDEX(技能效果!I:I,MATCH(技能效果等级!B1996,技能效果!B:B,0))*VLOOKUP(E1996,技能数值计算!$C$19:$D$28,2,FALSE))</f>
        <v>0.3</v>
      </c>
      <c r="H1996" s="95">
        <f>INDEX(技能效果!J:J,MATCH(技能效果等级!B1996,技能效果!B:B,0))</f>
        <v>0</v>
      </c>
      <c r="I1996" s="97"/>
      <c r="J1996" s="97"/>
      <c r="K1996" s="97"/>
      <c r="L1996" s="97"/>
      <c r="M1996" s="97"/>
      <c r="N1996" s="96" t="str">
        <f>IF(INDEX(技能效果!L:L,MATCH(技能效果等级!B1996,技能效果!B:B,0))="","",INDEX(技能效果!L:L,MATCH(技能效果等级!B1996,技能效果!B:B,0)))</f>
        <v/>
      </c>
      <c r="O1996" s="95">
        <f>IF(INDEX(技能效果!N:N,MATCH(B1996,技能效果!B:B,0))=0,INDEX(技能效果!M:M,MATCH(技能效果等级!B1996,技能效果!B:B,0)),INDEX(技能效果!M:M,MATCH(技能效果等级!B1996,技能效果!B:B,0))*VLOOKUP(E1996,技能数值计算!$C$19:$D$28,2,FALSE))</f>
        <v>0</v>
      </c>
      <c r="P1996" s="97"/>
      <c r="Q1996" s="97"/>
      <c r="R1996" s="95" t="str">
        <f>IF(INDEX(技能效果!O:O,MATCH(技能效果等级!B1996,技能效果!B:B,0))="","",INDEX(技能效果!O:O,MATCH(技能效果等级!B1996,技能效果!B:B,0)))</f>
        <v/>
      </c>
      <c r="S1996" s="97"/>
      <c r="T1996" s="97"/>
      <c r="U1996" s="97"/>
      <c r="V1996" s="96" t="str">
        <f>IF(INDEX(技能效果!AF:AF,MATCH(技能效果等级!B1996,技能效果!B:B,0))="","",INDEX(技能效果!AF:AF,MATCH(技能效果等级!B1996,技能效果!B:B,0)))</f>
        <v>释放绝技时对目标两侧单位同时附加【虹吸】状态</v>
      </c>
      <c r="W1996" s="95">
        <f t="shared" si="29"/>
        <v>190</v>
      </c>
      <c r="X1996" s="97"/>
      <c r="Y1996" s="97"/>
    </row>
    <row r="1997" spans="1:25" ht="16.5" x14ac:dyDescent="0.2">
      <c r="A1997" s="62">
        <v>1994</v>
      </c>
      <c r="B1997" s="95">
        <f>INDEX(技能效果!B:B,MATCH(技能效果等级!W1997,技能效果!AE:AE,0))</f>
        <v>130301611</v>
      </c>
      <c r="C1997" s="95" t="str">
        <f>INDEX(技能效果!C:C,MATCH(技能效果等级!B1997,技能效果!B:B,0))</f>
        <v>西方龙专属武器效果</v>
      </c>
      <c r="D1997" s="96" t="s">
        <v>873</v>
      </c>
      <c r="E1997" s="95">
        <v>10</v>
      </c>
      <c r="F1997" s="95">
        <f>INDEX(技能效果!H:H,MATCH(技能效果等级!B1997,技能效果!B:B,0))</f>
        <v>4042</v>
      </c>
      <c r="G1997" s="95">
        <f>IF(INDEX(技能效果!K:K,MATCH(B1997,技能效果!B:B,0))=0,INDEX(技能效果!I:I,MATCH(技能效果等级!B1997,技能效果!B:B,0)),INDEX(技能效果!I:I,MATCH(技能效果等级!B1997,技能效果!B:B,0))*VLOOKUP(E1997,技能数值计算!$C$19:$D$28,2,FALSE))</f>
        <v>0.3</v>
      </c>
      <c r="H1997" s="95">
        <f>INDEX(技能效果!J:J,MATCH(技能效果等级!B1997,技能效果!B:B,0))</f>
        <v>0</v>
      </c>
      <c r="I1997" s="97"/>
      <c r="J1997" s="97"/>
      <c r="K1997" s="97"/>
      <c r="L1997" s="97"/>
      <c r="M1997" s="97"/>
      <c r="N1997" s="96" t="str">
        <f>IF(INDEX(技能效果!L:L,MATCH(技能效果等级!B1997,技能效果!B:B,0))="","",INDEX(技能效果!L:L,MATCH(技能效果等级!B1997,技能效果!B:B,0)))</f>
        <v/>
      </c>
      <c r="O1997" s="95">
        <f>IF(INDEX(技能效果!N:N,MATCH(B1997,技能效果!B:B,0))=0,INDEX(技能效果!M:M,MATCH(技能效果等级!B1997,技能效果!B:B,0)),INDEX(技能效果!M:M,MATCH(技能效果等级!B1997,技能效果!B:B,0))*VLOOKUP(E1997,技能数值计算!$C$19:$D$28,2,FALSE))</f>
        <v>0</v>
      </c>
      <c r="P1997" s="97"/>
      <c r="Q1997" s="97"/>
      <c r="R1997" s="95" t="str">
        <f>IF(INDEX(技能效果!O:O,MATCH(技能效果等级!B1997,技能效果!B:B,0))="","",INDEX(技能效果!O:O,MATCH(技能效果等级!B1997,技能效果!B:B,0)))</f>
        <v/>
      </c>
      <c r="S1997" s="97"/>
      <c r="T1997" s="97"/>
      <c r="U1997" s="97"/>
      <c r="V1997" s="96" t="str">
        <f>IF(INDEX(技能效果!AF:AF,MATCH(技能效果等级!B1997,技能效果!B:B,0))="","",INDEX(技能效果!AF:AF,MATCH(技能效果等级!B1997,技能效果!B:B,0)))</f>
        <v>释放绝技时对目标两侧单位同时附加【虹吸】状态</v>
      </c>
      <c r="W1997" s="95">
        <f t="shared" si="29"/>
        <v>190</v>
      </c>
      <c r="X1997" s="97"/>
      <c r="Y1997" s="97"/>
    </row>
    <row r="1998" spans="1:25" ht="16.5" x14ac:dyDescent="0.2">
      <c r="A1998" s="62">
        <v>1995</v>
      </c>
      <c r="B1998" s="95">
        <f>INDEX(技能效果!B:B,MATCH(技能效果等级!W1998,技能效果!AE:AE,0))</f>
        <v>130301621</v>
      </c>
      <c r="C1998" s="95" t="str">
        <f>INDEX(技能效果!C:C,MATCH(技能效果等级!B1998,技能效果!B:B,0))</f>
        <v>西方龙满星效果</v>
      </c>
      <c r="D1998" s="96" t="s">
        <v>873</v>
      </c>
      <c r="E1998" s="95">
        <v>1</v>
      </c>
      <c r="F1998" s="95">
        <f>INDEX(技能效果!H:H,MATCH(技能效果等级!B1998,技能效果!B:B,0))</f>
        <v>1003</v>
      </c>
      <c r="G1998" s="95">
        <f>IF(INDEX(技能效果!K:K,MATCH(B1998,技能效果!B:B,0))=0,INDEX(技能效果!I:I,MATCH(技能效果等级!B1998,技能效果!B:B,0)),INDEX(技能效果!I:I,MATCH(技能效果等级!B1998,技能效果!B:B,0))*VLOOKUP(E1998,技能数值计算!$C$19:$D$28,2,FALSE))</f>
        <v>0.1</v>
      </c>
      <c r="H1998" s="95">
        <f>INDEX(技能效果!J:J,MATCH(技能效果等级!B1998,技能效果!B:B,0))</f>
        <v>0</v>
      </c>
      <c r="I1998" s="97"/>
      <c r="J1998" s="97"/>
      <c r="K1998" s="97"/>
      <c r="L1998" s="97"/>
      <c r="M1998" s="97"/>
      <c r="N1998" s="96">
        <f>IF(INDEX(技能效果!L:L,MATCH(技能效果等级!B1998,技能效果!B:B,0))="","",INDEX(技能效果!L:L,MATCH(技能效果等级!B1998,技能效果!B:B,0)))</f>
        <v>101</v>
      </c>
      <c r="O1998" s="95">
        <f>IF(INDEX(技能效果!N:N,MATCH(B1998,技能效果!B:B,0))=0,INDEX(技能效果!M:M,MATCH(技能效果等级!B1998,技能效果!B:B,0)),INDEX(技能效果!M:M,MATCH(技能效果等级!B1998,技能效果!B:B,0))*VLOOKUP(E1998,技能数值计算!$C$19:$D$28,2,FALSE))</f>
        <v>0.5</v>
      </c>
      <c r="P1998" s="97"/>
      <c r="Q1998" s="97"/>
      <c r="R1998" s="95">
        <f>IF(INDEX(技能效果!O:O,MATCH(技能效果等级!B1998,技能效果!B:B,0))="","",INDEX(技能效果!O:O,MATCH(技能效果等级!B1998,技能效果!B:B,0)))</f>
        <v>103</v>
      </c>
      <c r="S1998" s="97">
        <v>4101</v>
      </c>
      <c r="T1998" s="97"/>
      <c r="U1998" s="97"/>
      <c r="V1998" s="96" t="str">
        <f>IF(INDEX(技能效果!AF:AF,MATCH(技能效果等级!B1998,技能效果!B:B,0))="","",INDEX(技能效果!AF:AF,MATCH(技能效果等级!B1998,技能效果!B:B,0)))</f>
        <v/>
      </c>
      <c r="W1998" s="95">
        <f t="shared" si="29"/>
        <v>191</v>
      </c>
      <c r="X1998" s="97"/>
      <c r="Y1998" s="97"/>
    </row>
    <row r="1999" spans="1:25" ht="16.5" x14ac:dyDescent="0.2">
      <c r="A1999" s="62">
        <v>1996</v>
      </c>
      <c r="B1999" s="95">
        <f>INDEX(技能效果!B:B,MATCH(技能效果等级!W1999,技能效果!AE:AE,0))</f>
        <v>130301621</v>
      </c>
      <c r="C1999" s="95" t="str">
        <f>INDEX(技能效果!C:C,MATCH(技能效果等级!B1999,技能效果!B:B,0))</f>
        <v>西方龙满星效果</v>
      </c>
      <c r="D1999" s="96" t="s">
        <v>873</v>
      </c>
      <c r="E1999" s="95">
        <v>2</v>
      </c>
      <c r="F1999" s="95">
        <f>INDEX(技能效果!H:H,MATCH(技能效果等级!B1999,技能效果!B:B,0))</f>
        <v>1003</v>
      </c>
      <c r="G1999" s="95">
        <f>IF(INDEX(技能效果!K:K,MATCH(B1999,技能效果!B:B,0))=0,INDEX(技能效果!I:I,MATCH(技能效果等级!B1999,技能效果!B:B,0)),INDEX(技能效果!I:I,MATCH(技能效果等级!B1999,技能效果!B:B,0))*VLOOKUP(E1999,技能数值计算!$C$19:$D$28,2,FALSE))</f>
        <v>0.1</v>
      </c>
      <c r="H1999" s="95">
        <f>INDEX(技能效果!J:J,MATCH(技能效果等级!B1999,技能效果!B:B,0))</f>
        <v>0</v>
      </c>
      <c r="I1999" s="97"/>
      <c r="J1999" s="97"/>
      <c r="K1999" s="97"/>
      <c r="L1999" s="97"/>
      <c r="M1999" s="97"/>
      <c r="N1999" s="96">
        <f>IF(INDEX(技能效果!L:L,MATCH(技能效果等级!B1999,技能效果!B:B,0))="","",INDEX(技能效果!L:L,MATCH(技能效果等级!B1999,技能效果!B:B,0)))</f>
        <v>101</v>
      </c>
      <c r="O1999" s="95">
        <f>IF(INDEX(技能效果!N:N,MATCH(B1999,技能效果!B:B,0))=0,INDEX(技能效果!M:M,MATCH(技能效果等级!B1999,技能效果!B:B,0)),INDEX(技能效果!M:M,MATCH(技能效果等级!B1999,技能效果!B:B,0))*VLOOKUP(E1999,技能数值计算!$C$19:$D$28,2,FALSE))</f>
        <v>0.5</v>
      </c>
      <c r="P1999" s="97"/>
      <c r="Q1999" s="97"/>
      <c r="R1999" s="95">
        <f>IF(INDEX(技能效果!O:O,MATCH(技能效果等级!B1999,技能效果!B:B,0))="","",INDEX(技能效果!O:O,MATCH(技能效果等级!B1999,技能效果!B:B,0)))</f>
        <v>103</v>
      </c>
      <c r="S1999" s="97">
        <v>4101</v>
      </c>
      <c r="T1999" s="97"/>
      <c r="U1999" s="97"/>
      <c r="V1999" s="96" t="str">
        <f>IF(INDEX(技能效果!AF:AF,MATCH(技能效果等级!B1999,技能效果!B:B,0))="","",INDEX(技能效果!AF:AF,MATCH(技能效果等级!B1999,技能效果!B:B,0)))</f>
        <v/>
      </c>
      <c r="W1999" s="95">
        <f t="shared" si="29"/>
        <v>191</v>
      </c>
      <c r="X1999" s="97"/>
      <c r="Y1999" s="97"/>
    </row>
    <row r="2000" spans="1:25" ht="16.5" x14ac:dyDescent="0.2">
      <c r="A2000" s="62">
        <v>1997</v>
      </c>
      <c r="B2000" s="95">
        <f>INDEX(技能效果!B:B,MATCH(技能效果等级!W2000,技能效果!AE:AE,0))</f>
        <v>130301621</v>
      </c>
      <c r="C2000" s="95" t="str">
        <f>INDEX(技能效果!C:C,MATCH(技能效果等级!B2000,技能效果!B:B,0))</f>
        <v>西方龙满星效果</v>
      </c>
      <c r="D2000" s="96" t="s">
        <v>873</v>
      </c>
      <c r="E2000" s="95">
        <v>3</v>
      </c>
      <c r="F2000" s="95">
        <f>INDEX(技能效果!H:H,MATCH(技能效果等级!B2000,技能效果!B:B,0))</f>
        <v>1003</v>
      </c>
      <c r="G2000" s="95">
        <f>IF(INDEX(技能效果!K:K,MATCH(B2000,技能效果!B:B,0))=0,INDEX(技能效果!I:I,MATCH(技能效果等级!B2000,技能效果!B:B,0)),INDEX(技能效果!I:I,MATCH(技能效果等级!B2000,技能效果!B:B,0))*VLOOKUP(E2000,技能数值计算!$C$19:$D$28,2,FALSE))</f>
        <v>0.1</v>
      </c>
      <c r="H2000" s="95">
        <f>INDEX(技能效果!J:J,MATCH(技能效果等级!B2000,技能效果!B:B,0))</f>
        <v>0</v>
      </c>
      <c r="I2000" s="97"/>
      <c r="J2000" s="97"/>
      <c r="K2000" s="97"/>
      <c r="L2000" s="97"/>
      <c r="M2000" s="97"/>
      <c r="N2000" s="96">
        <f>IF(INDEX(技能效果!L:L,MATCH(技能效果等级!B2000,技能效果!B:B,0))="","",INDEX(技能效果!L:L,MATCH(技能效果等级!B2000,技能效果!B:B,0)))</f>
        <v>101</v>
      </c>
      <c r="O2000" s="95">
        <f>IF(INDEX(技能效果!N:N,MATCH(B2000,技能效果!B:B,0))=0,INDEX(技能效果!M:M,MATCH(技能效果等级!B2000,技能效果!B:B,0)),INDEX(技能效果!M:M,MATCH(技能效果等级!B2000,技能效果!B:B,0))*VLOOKUP(E2000,技能数值计算!$C$19:$D$28,2,FALSE))</f>
        <v>0.5</v>
      </c>
      <c r="P2000" s="97"/>
      <c r="Q2000" s="97"/>
      <c r="R2000" s="95">
        <f>IF(INDEX(技能效果!O:O,MATCH(技能效果等级!B2000,技能效果!B:B,0))="","",INDEX(技能效果!O:O,MATCH(技能效果等级!B2000,技能效果!B:B,0)))</f>
        <v>103</v>
      </c>
      <c r="S2000" s="97">
        <v>4101</v>
      </c>
      <c r="T2000" s="97"/>
      <c r="U2000" s="97"/>
      <c r="V2000" s="96" t="str">
        <f>IF(INDEX(技能效果!AF:AF,MATCH(技能效果等级!B2000,技能效果!B:B,0))="","",INDEX(技能效果!AF:AF,MATCH(技能效果等级!B2000,技能效果!B:B,0)))</f>
        <v/>
      </c>
      <c r="W2000" s="95">
        <f t="shared" si="29"/>
        <v>191</v>
      </c>
      <c r="X2000" s="97"/>
      <c r="Y2000" s="97"/>
    </row>
    <row r="2001" spans="1:25" ht="16.5" x14ac:dyDescent="0.2">
      <c r="A2001" s="62">
        <v>1998</v>
      </c>
      <c r="B2001" s="95">
        <f>INDEX(技能效果!B:B,MATCH(技能效果等级!W2001,技能效果!AE:AE,0))</f>
        <v>130301621</v>
      </c>
      <c r="C2001" s="95" t="str">
        <f>INDEX(技能效果!C:C,MATCH(技能效果等级!B2001,技能效果!B:B,0))</f>
        <v>西方龙满星效果</v>
      </c>
      <c r="D2001" s="96" t="s">
        <v>873</v>
      </c>
      <c r="E2001" s="95">
        <v>4</v>
      </c>
      <c r="F2001" s="95">
        <f>INDEX(技能效果!H:H,MATCH(技能效果等级!B2001,技能效果!B:B,0))</f>
        <v>1003</v>
      </c>
      <c r="G2001" s="95">
        <f>IF(INDEX(技能效果!K:K,MATCH(B2001,技能效果!B:B,0))=0,INDEX(技能效果!I:I,MATCH(技能效果等级!B2001,技能效果!B:B,0)),INDEX(技能效果!I:I,MATCH(技能效果等级!B2001,技能效果!B:B,0))*VLOOKUP(E2001,技能数值计算!$C$19:$D$28,2,FALSE))</f>
        <v>0.1</v>
      </c>
      <c r="H2001" s="95">
        <f>INDEX(技能效果!J:J,MATCH(技能效果等级!B2001,技能效果!B:B,0))</f>
        <v>0</v>
      </c>
      <c r="I2001" s="97"/>
      <c r="J2001" s="97"/>
      <c r="K2001" s="97"/>
      <c r="L2001" s="97"/>
      <c r="M2001" s="97"/>
      <c r="N2001" s="96">
        <f>IF(INDEX(技能效果!L:L,MATCH(技能效果等级!B2001,技能效果!B:B,0))="","",INDEX(技能效果!L:L,MATCH(技能效果等级!B2001,技能效果!B:B,0)))</f>
        <v>101</v>
      </c>
      <c r="O2001" s="95">
        <f>IF(INDEX(技能效果!N:N,MATCH(B2001,技能效果!B:B,0))=0,INDEX(技能效果!M:M,MATCH(技能效果等级!B2001,技能效果!B:B,0)),INDEX(技能效果!M:M,MATCH(技能效果等级!B2001,技能效果!B:B,0))*VLOOKUP(E2001,技能数值计算!$C$19:$D$28,2,FALSE))</f>
        <v>0.5</v>
      </c>
      <c r="P2001" s="97"/>
      <c r="Q2001" s="97"/>
      <c r="R2001" s="95">
        <f>IF(INDEX(技能效果!O:O,MATCH(技能效果等级!B2001,技能效果!B:B,0))="","",INDEX(技能效果!O:O,MATCH(技能效果等级!B2001,技能效果!B:B,0)))</f>
        <v>103</v>
      </c>
      <c r="S2001" s="97">
        <v>4101</v>
      </c>
      <c r="T2001" s="97"/>
      <c r="U2001" s="97"/>
      <c r="V2001" s="96" t="str">
        <f>IF(INDEX(技能效果!AF:AF,MATCH(技能效果等级!B2001,技能效果!B:B,0))="","",INDEX(技能效果!AF:AF,MATCH(技能效果等级!B2001,技能效果!B:B,0)))</f>
        <v/>
      </c>
      <c r="W2001" s="95">
        <f t="shared" si="29"/>
        <v>191</v>
      </c>
      <c r="X2001" s="97"/>
      <c r="Y2001" s="97"/>
    </row>
    <row r="2002" spans="1:25" ht="16.5" x14ac:dyDescent="0.2">
      <c r="A2002" s="62">
        <v>1999</v>
      </c>
      <c r="B2002" s="95">
        <f>INDEX(技能效果!B:B,MATCH(技能效果等级!W2002,技能效果!AE:AE,0))</f>
        <v>130301621</v>
      </c>
      <c r="C2002" s="95" t="str">
        <f>INDEX(技能效果!C:C,MATCH(技能效果等级!B2002,技能效果!B:B,0))</f>
        <v>西方龙满星效果</v>
      </c>
      <c r="D2002" s="96" t="s">
        <v>873</v>
      </c>
      <c r="E2002" s="95">
        <v>5</v>
      </c>
      <c r="F2002" s="95">
        <f>INDEX(技能效果!H:H,MATCH(技能效果等级!B2002,技能效果!B:B,0))</f>
        <v>1003</v>
      </c>
      <c r="G2002" s="95">
        <f>IF(INDEX(技能效果!K:K,MATCH(B2002,技能效果!B:B,0))=0,INDEX(技能效果!I:I,MATCH(技能效果等级!B2002,技能效果!B:B,0)),INDEX(技能效果!I:I,MATCH(技能效果等级!B2002,技能效果!B:B,0))*VLOOKUP(E2002,技能数值计算!$C$19:$D$28,2,FALSE))</f>
        <v>0.1</v>
      </c>
      <c r="H2002" s="95">
        <f>INDEX(技能效果!J:J,MATCH(技能效果等级!B2002,技能效果!B:B,0))</f>
        <v>0</v>
      </c>
      <c r="I2002" s="97"/>
      <c r="J2002" s="97"/>
      <c r="K2002" s="97"/>
      <c r="L2002" s="97"/>
      <c r="M2002" s="97"/>
      <c r="N2002" s="96">
        <f>IF(INDEX(技能效果!L:L,MATCH(技能效果等级!B2002,技能效果!B:B,0))="","",INDEX(技能效果!L:L,MATCH(技能效果等级!B2002,技能效果!B:B,0)))</f>
        <v>101</v>
      </c>
      <c r="O2002" s="95">
        <f>IF(INDEX(技能效果!N:N,MATCH(B2002,技能效果!B:B,0))=0,INDEX(技能效果!M:M,MATCH(技能效果等级!B2002,技能效果!B:B,0)),INDEX(技能效果!M:M,MATCH(技能效果等级!B2002,技能效果!B:B,0))*VLOOKUP(E2002,技能数值计算!$C$19:$D$28,2,FALSE))</f>
        <v>0.5</v>
      </c>
      <c r="P2002" s="97"/>
      <c r="Q2002" s="97"/>
      <c r="R2002" s="95">
        <f>IF(INDEX(技能效果!O:O,MATCH(技能效果等级!B2002,技能效果!B:B,0))="","",INDEX(技能效果!O:O,MATCH(技能效果等级!B2002,技能效果!B:B,0)))</f>
        <v>103</v>
      </c>
      <c r="S2002" s="97">
        <v>4101</v>
      </c>
      <c r="T2002" s="97"/>
      <c r="U2002" s="97"/>
      <c r="V2002" s="96" t="str">
        <f>IF(INDEX(技能效果!AF:AF,MATCH(技能效果等级!B2002,技能效果!B:B,0))="","",INDEX(技能效果!AF:AF,MATCH(技能效果等级!B2002,技能效果!B:B,0)))</f>
        <v/>
      </c>
      <c r="W2002" s="95">
        <f t="shared" si="29"/>
        <v>191</v>
      </c>
      <c r="X2002" s="97"/>
      <c r="Y2002" s="97"/>
    </row>
    <row r="2003" spans="1:25" ht="16.5" x14ac:dyDescent="0.2">
      <c r="A2003" s="62">
        <v>2000</v>
      </c>
      <c r="B2003" s="95">
        <f>INDEX(技能效果!B:B,MATCH(技能效果等级!W2003,技能效果!AE:AE,0))</f>
        <v>130301621</v>
      </c>
      <c r="C2003" s="95" t="str">
        <f>INDEX(技能效果!C:C,MATCH(技能效果等级!B2003,技能效果!B:B,0))</f>
        <v>西方龙满星效果</v>
      </c>
      <c r="D2003" s="96" t="s">
        <v>873</v>
      </c>
      <c r="E2003" s="95">
        <v>6</v>
      </c>
      <c r="F2003" s="95">
        <f>INDEX(技能效果!H:H,MATCH(技能效果等级!B2003,技能效果!B:B,0))</f>
        <v>1003</v>
      </c>
      <c r="G2003" s="95">
        <f>IF(INDEX(技能效果!K:K,MATCH(B2003,技能效果!B:B,0))=0,INDEX(技能效果!I:I,MATCH(技能效果等级!B2003,技能效果!B:B,0)),INDEX(技能效果!I:I,MATCH(技能效果等级!B2003,技能效果!B:B,0))*VLOOKUP(E2003,技能数值计算!$C$19:$D$28,2,FALSE))</f>
        <v>0.1</v>
      </c>
      <c r="H2003" s="95">
        <f>INDEX(技能效果!J:J,MATCH(技能效果等级!B2003,技能效果!B:B,0))</f>
        <v>0</v>
      </c>
      <c r="I2003" s="97"/>
      <c r="J2003" s="97"/>
      <c r="K2003" s="97"/>
      <c r="L2003" s="97"/>
      <c r="M2003" s="97"/>
      <c r="N2003" s="96">
        <f>IF(INDEX(技能效果!L:L,MATCH(技能效果等级!B2003,技能效果!B:B,0))="","",INDEX(技能效果!L:L,MATCH(技能效果等级!B2003,技能效果!B:B,0)))</f>
        <v>101</v>
      </c>
      <c r="O2003" s="95">
        <f>IF(INDEX(技能效果!N:N,MATCH(B2003,技能效果!B:B,0))=0,INDEX(技能效果!M:M,MATCH(技能效果等级!B2003,技能效果!B:B,0)),INDEX(技能效果!M:M,MATCH(技能效果等级!B2003,技能效果!B:B,0))*VLOOKUP(E2003,技能数值计算!$C$19:$D$28,2,FALSE))</f>
        <v>0.5</v>
      </c>
      <c r="P2003" s="97"/>
      <c r="Q2003" s="97"/>
      <c r="R2003" s="95">
        <f>IF(INDEX(技能效果!O:O,MATCH(技能效果等级!B2003,技能效果!B:B,0))="","",INDEX(技能效果!O:O,MATCH(技能效果等级!B2003,技能效果!B:B,0)))</f>
        <v>103</v>
      </c>
      <c r="S2003" s="97">
        <v>4101</v>
      </c>
      <c r="T2003" s="97"/>
      <c r="U2003" s="97"/>
      <c r="V2003" s="96" t="str">
        <f>IF(INDEX(技能效果!AF:AF,MATCH(技能效果等级!B2003,技能效果!B:B,0))="","",INDEX(技能效果!AF:AF,MATCH(技能效果等级!B2003,技能效果!B:B,0)))</f>
        <v/>
      </c>
      <c r="W2003" s="95">
        <f t="shared" si="29"/>
        <v>191</v>
      </c>
      <c r="X2003" s="97"/>
      <c r="Y2003" s="97"/>
    </row>
    <row r="2004" spans="1:25" ht="16.5" x14ac:dyDescent="0.2">
      <c r="A2004" s="62">
        <v>2001</v>
      </c>
      <c r="B2004" s="95">
        <f>INDEX(技能效果!B:B,MATCH(技能效果等级!W2004,技能效果!AE:AE,0))</f>
        <v>130301621</v>
      </c>
      <c r="C2004" s="95" t="str">
        <f>INDEX(技能效果!C:C,MATCH(技能效果等级!B2004,技能效果!B:B,0))</f>
        <v>西方龙满星效果</v>
      </c>
      <c r="D2004" s="96" t="s">
        <v>873</v>
      </c>
      <c r="E2004" s="95">
        <v>7</v>
      </c>
      <c r="F2004" s="95">
        <f>INDEX(技能效果!H:H,MATCH(技能效果等级!B2004,技能效果!B:B,0))</f>
        <v>1003</v>
      </c>
      <c r="G2004" s="95">
        <f>IF(INDEX(技能效果!K:K,MATCH(B2004,技能效果!B:B,0))=0,INDEX(技能效果!I:I,MATCH(技能效果等级!B2004,技能效果!B:B,0)),INDEX(技能效果!I:I,MATCH(技能效果等级!B2004,技能效果!B:B,0))*VLOOKUP(E2004,技能数值计算!$C$19:$D$28,2,FALSE))</f>
        <v>0.1</v>
      </c>
      <c r="H2004" s="95">
        <f>INDEX(技能效果!J:J,MATCH(技能效果等级!B2004,技能效果!B:B,0))</f>
        <v>0</v>
      </c>
      <c r="I2004" s="97"/>
      <c r="J2004" s="97"/>
      <c r="K2004" s="97"/>
      <c r="L2004" s="97"/>
      <c r="M2004" s="97"/>
      <c r="N2004" s="96">
        <f>IF(INDEX(技能效果!L:L,MATCH(技能效果等级!B2004,技能效果!B:B,0))="","",INDEX(技能效果!L:L,MATCH(技能效果等级!B2004,技能效果!B:B,0)))</f>
        <v>101</v>
      </c>
      <c r="O2004" s="95">
        <f>IF(INDEX(技能效果!N:N,MATCH(B2004,技能效果!B:B,0))=0,INDEX(技能效果!M:M,MATCH(技能效果等级!B2004,技能效果!B:B,0)),INDEX(技能效果!M:M,MATCH(技能效果等级!B2004,技能效果!B:B,0))*VLOOKUP(E2004,技能数值计算!$C$19:$D$28,2,FALSE))</f>
        <v>0.5</v>
      </c>
      <c r="P2004" s="97"/>
      <c r="Q2004" s="97"/>
      <c r="R2004" s="95">
        <f>IF(INDEX(技能效果!O:O,MATCH(技能效果等级!B2004,技能效果!B:B,0))="","",INDEX(技能效果!O:O,MATCH(技能效果等级!B2004,技能效果!B:B,0)))</f>
        <v>103</v>
      </c>
      <c r="S2004" s="97">
        <v>4101</v>
      </c>
      <c r="T2004" s="97"/>
      <c r="U2004" s="97"/>
      <c r="V2004" s="96" t="str">
        <f>IF(INDEX(技能效果!AF:AF,MATCH(技能效果等级!B2004,技能效果!B:B,0))="","",INDEX(技能效果!AF:AF,MATCH(技能效果等级!B2004,技能效果!B:B,0)))</f>
        <v/>
      </c>
      <c r="W2004" s="95">
        <f t="shared" si="29"/>
        <v>191</v>
      </c>
      <c r="X2004" s="97"/>
      <c r="Y2004" s="97"/>
    </row>
    <row r="2005" spans="1:25" ht="16.5" x14ac:dyDescent="0.2">
      <c r="A2005" s="62">
        <v>2002</v>
      </c>
      <c r="B2005" s="95">
        <f>INDEX(技能效果!B:B,MATCH(技能效果等级!W2005,技能效果!AE:AE,0))</f>
        <v>130301621</v>
      </c>
      <c r="C2005" s="95" t="str">
        <f>INDEX(技能效果!C:C,MATCH(技能效果等级!B2005,技能效果!B:B,0))</f>
        <v>西方龙满星效果</v>
      </c>
      <c r="D2005" s="96" t="s">
        <v>873</v>
      </c>
      <c r="E2005" s="95">
        <v>8</v>
      </c>
      <c r="F2005" s="95">
        <f>INDEX(技能效果!H:H,MATCH(技能效果等级!B2005,技能效果!B:B,0))</f>
        <v>1003</v>
      </c>
      <c r="G2005" s="95">
        <f>IF(INDEX(技能效果!K:K,MATCH(B2005,技能效果!B:B,0))=0,INDEX(技能效果!I:I,MATCH(技能效果等级!B2005,技能效果!B:B,0)),INDEX(技能效果!I:I,MATCH(技能效果等级!B2005,技能效果!B:B,0))*VLOOKUP(E2005,技能数值计算!$C$19:$D$28,2,FALSE))</f>
        <v>0.1</v>
      </c>
      <c r="H2005" s="95">
        <f>INDEX(技能效果!J:J,MATCH(技能效果等级!B2005,技能效果!B:B,0))</f>
        <v>0</v>
      </c>
      <c r="I2005" s="97"/>
      <c r="J2005" s="97"/>
      <c r="K2005" s="97"/>
      <c r="L2005" s="97"/>
      <c r="M2005" s="97"/>
      <c r="N2005" s="96">
        <f>IF(INDEX(技能效果!L:L,MATCH(技能效果等级!B2005,技能效果!B:B,0))="","",INDEX(技能效果!L:L,MATCH(技能效果等级!B2005,技能效果!B:B,0)))</f>
        <v>101</v>
      </c>
      <c r="O2005" s="95">
        <f>IF(INDEX(技能效果!N:N,MATCH(B2005,技能效果!B:B,0))=0,INDEX(技能效果!M:M,MATCH(技能效果等级!B2005,技能效果!B:B,0)),INDEX(技能效果!M:M,MATCH(技能效果等级!B2005,技能效果!B:B,0))*VLOOKUP(E2005,技能数值计算!$C$19:$D$28,2,FALSE))</f>
        <v>0.5</v>
      </c>
      <c r="P2005" s="97"/>
      <c r="Q2005" s="97"/>
      <c r="R2005" s="95">
        <f>IF(INDEX(技能效果!O:O,MATCH(技能效果等级!B2005,技能效果!B:B,0))="","",INDEX(技能效果!O:O,MATCH(技能效果等级!B2005,技能效果!B:B,0)))</f>
        <v>103</v>
      </c>
      <c r="S2005" s="97">
        <v>4101</v>
      </c>
      <c r="T2005" s="97"/>
      <c r="U2005" s="97"/>
      <c r="V2005" s="96" t="str">
        <f>IF(INDEX(技能效果!AF:AF,MATCH(技能效果等级!B2005,技能效果!B:B,0))="","",INDEX(技能效果!AF:AF,MATCH(技能效果等级!B2005,技能效果!B:B,0)))</f>
        <v/>
      </c>
      <c r="W2005" s="95">
        <f t="shared" si="29"/>
        <v>191</v>
      </c>
      <c r="X2005" s="97"/>
      <c r="Y2005" s="97"/>
    </row>
    <row r="2006" spans="1:25" ht="16.5" x14ac:dyDescent="0.2">
      <c r="A2006" s="62">
        <v>2003</v>
      </c>
      <c r="B2006" s="95">
        <f>INDEX(技能效果!B:B,MATCH(技能效果等级!W2006,技能效果!AE:AE,0))</f>
        <v>130301621</v>
      </c>
      <c r="C2006" s="95" t="str">
        <f>INDEX(技能效果!C:C,MATCH(技能效果等级!B2006,技能效果!B:B,0))</f>
        <v>西方龙满星效果</v>
      </c>
      <c r="D2006" s="96" t="s">
        <v>873</v>
      </c>
      <c r="E2006" s="95">
        <v>9</v>
      </c>
      <c r="F2006" s="95">
        <f>INDEX(技能效果!H:H,MATCH(技能效果等级!B2006,技能效果!B:B,0))</f>
        <v>1003</v>
      </c>
      <c r="G2006" s="95">
        <f>IF(INDEX(技能效果!K:K,MATCH(B2006,技能效果!B:B,0))=0,INDEX(技能效果!I:I,MATCH(技能效果等级!B2006,技能效果!B:B,0)),INDEX(技能效果!I:I,MATCH(技能效果等级!B2006,技能效果!B:B,0))*VLOOKUP(E2006,技能数值计算!$C$19:$D$28,2,FALSE))</f>
        <v>0.1</v>
      </c>
      <c r="H2006" s="95">
        <f>INDEX(技能效果!J:J,MATCH(技能效果等级!B2006,技能效果!B:B,0))</f>
        <v>0</v>
      </c>
      <c r="I2006" s="97"/>
      <c r="J2006" s="97"/>
      <c r="K2006" s="97"/>
      <c r="L2006" s="97"/>
      <c r="M2006" s="97"/>
      <c r="N2006" s="96">
        <f>IF(INDEX(技能效果!L:L,MATCH(技能效果等级!B2006,技能效果!B:B,0))="","",INDEX(技能效果!L:L,MATCH(技能效果等级!B2006,技能效果!B:B,0)))</f>
        <v>101</v>
      </c>
      <c r="O2006" s="95">
        <f>IF(INDEX(技能效果!N:N,MATCH(B2006,技能效果!B:B,0))=0,INDEX(技能效果!M:M,MATCH(技能效果等级!B2006,技能效果!B:B,0)),INDEX(技能效果!M:M,MATCH(技能效果等级!B2006,技能效果!B:B,0))*VLOOKUP(E2006,技能数值计算!$C$19:$D$28,2,FALSE))</f>
        <v>0.5</v>
      </c>
      <c r="P2006" s="97"/>
      <c r="Q2006" s="97"/>
      <c r="R2006" s="95">
        <f>IF(INDEX(技能效果!O:O,MATCH(技能效果等级!B2006,技能效果!B:B,0))="","",INDEX(技能效果!O:O,MATCH(技能效果等级!B2006,技能效果!B:B,0)))</f>
        <v>103</v>
      </c>
      <c r="S2006" s="97">
        <v>4101</v>
      </c>
      <c r="T2006" s="97"/>
      <c r="U2006" s="97"/>
      <c r="V2006" s="96" t="str">
        <f>IF(INDEX(技能效果!AF:AF,MATCH(技能效果等级!B2006,技能效果!B:B,0))="","",INDEX(技能效果!AF:AF,MATCH(技能效果等级!B2006,技能效果!B:B,0)))</f>
        <v/>
      </c>
      <c r="W2006" s="95">
        <f t="shared" si="29"/>
        <v>191</v>
      </c>
      <c r="X2006" s="97"/>
      <c r="Y2006" s="97"/>
    </row>
    <row r="2007" spans="1:25" ht="16.5" x14ac:dyDescent="0.2">
      <c r="A2007" s="62">
        <v>2004</v>
      </c>
      <c r="B2007" s="95">
        <f>INDEX(技能效果!B:B,MATCH(技能效果等级!W2007,技能效果!AE:AE,0))</f>
        <v>130301621</v>
      </c>
      <c r="C2007" s="95" t="str">
        <f>INDEX(技能效果!C:C,MATCH(技能效果等级!B2007,技能效果!B:B,0))</f>
        <v>西方龙满星效果</v>
      </c>
      <c r="D2007" s="96" t="s">
        <v>873</v>
      </c>
      <c r="E2007" s="95">
        <v>10</v>
      </c>
      <c r="F2007" s="95">
        <f>INDEX(技能效果!H:H,MATCH(技能效果等级!B2007,技能效果!B:B,0))</f>
        <v>1003</v>
      </c>
      <c r="G2007" s="95">
        <f>IF(INDEX(技能效果!K:K,MATCH(B2007,技能效果!B:B,0))=0,INDEX(技能效果!I:I,MATCH(技能效果等级!B2007,技能效果!B:B,0)),INDEX(技能效果!I:I,MATCH(技能效果等级!B2007,技能效果!B:B,0))*VLOOKUP(E2007,技能数值计算!$C$19:$D$28,2,FALSE))</f>
        <v>0.1</v>
      </c>
      <c r="H2007" s="95">
        <f>INDEX(技能效果!J:J,MATCH(技能效果等级!B2007,技能效果!B:B,0))</f>
        <v>0</v>
      </c>
      <c r="I2007" s="97"/>
      <c r="J2007" s="97"/>
      <c r="K2007" s="97"/>
      <c r="L2007" s="97"/>
      <c r="M2007" s="97"/>
      <c r="N2007" s="96">
        <f>IF(INDEX(技能效果!L:L,MATCH(技能效果等级!B2007,技能效果!B:B,0))="","",INDEX(技能效果!L:L,MATCH(技能效果等级!B2007,技能效果!B:B,0)))</f>
        <v>101</v>
      </c>
      <c r="O2007" s="95">
        <f>IF(INDEX(技能效果!N:N,MATCH(B2007,技能效果!B:B,0))=0,INDEX(技能效果!M:M,MATCH(技能效果等级!B2007,技能效果!B:B,0)),INDEX(技能效果!M:M,MATCH(技能效果等级!B2007,技能效果!B:B,0))*VLOOKUP(E2007,技能数值计算!$C$19:$D$28,2,FALSE))</f>
        <v>0.5</v>
      </c>
      <c r="P2007" s="97"/>
      <c r="Q2007" s="97"/>
      <c r="R2007" s="95">
        <f>IF(INDEX(技能效果!O:O,MATCH(技能效果等级!B2007,技能效果!B:B,0))="","",INDEX(技能效果!O:O,MATCH(技能效果等级!B2007,技能效果!B:B,0)))</f>
        <v>103</v>
      </c>
      <c r="S2007" s="97">
        <v>4101</v>
      </c>
      <c r="T2007" s="97"/>
      <c r="U2007" s="97"/>
      <c r="V2007" s="96" t="str">
        <f>IF(INDEX(技能效果!AF:AF,MATCH(技能效果等级!B2007,技能效果!B:B,0))="","",INDEX(技能效果!AF:AF,MATCH(技能效果等级!B2007,技能效果!B:B,0)))</f>
        <v/>
      </c>
      <c r="W2007" s="95">
        <f t="shared" si="29"/>
        <v>191</v>
      </c>
      <c r="X2007" s="97"/>
      <c r="Y2007" s="97"/>
    </row>
    <row r="2008" spans="1:25" ht="16.5" x14ac:dyDescent="0.2">
      <c r="A2008" s="62">
        <v>2005</v>
      </c>
      <c r="B2008" s="95">
        <f>INDEX(技能效果!B:B,MATCH(技能效果等级!W2008,技能效果!AE:AE,0))</f>
        <v>130301701</v>
      </c>
      <c r="C2008" s="95" t="str">
        <f>INDEX(技能效果!C:C,MATCH(技能效果等级!B2008,技能效果!B:B,0))</f>
        <v>飞廉技能伤害</v>
      </c>
      <c r="D2008" s="96" t="s">
        <v>873</v>
      </c>
      <c r="E2008" s="95">
        <v>1</v>
      </c>
      <c r="F2008" s="95">
        <f>INDEX(技能效果!H:H,MATCH(技能效果等级!B2008,技能效果!B:B,0))</f>
        <v>1001</v>
      </c>
      <c r="G2008" s="95">
        <f>IF(INDEX(技能效果!K:K,MATCH(B2008,技能效果!B:B,0))=0,INDEX(技能效果!I:I,MATCH(技能效果等级!B2008,技能效果!B:B,0)),INDEX(技能效果!I:I,MATCH(技能效果等级!B2008,技能效果!B:B,0))*VLOOKUP(E2008,技能数值计算!$C$19:$D$28,2,FALSE))</f>
        <v>1</v>
      </c>
      <c r="H2008" s="95">
        <f>INDEX(技能效果!J:J,MATCH(技能效果等级!B2008,技能效果!B:B,0))</f>
        <v>0</v>
      </c>
      <c r="I2008" s="97"/>
      <c r="J2008" s="97"/>
      <c r="K2008" s="97"/>
      <c r="L2008" s="97"/>
      <c r="M2008" s="97"/>
      <c r="N2008" s="96" t="str">
        <f>IF(INDEX(技能效果!L:L,MATCH(技能效果等级!B2008,技能效果!B:B,0))="","",INDEX(技能效果!L:L,MATCH(技能效果等级!B2008,技能效果!B:B,0)))</f>
        <v/>
      </c>
      <c r="O2008" s="95">
        <f>IF(INDEX(技能效果!N:N,MATCH(B2008,技能效果!B:B,0))=0,INDEX(技能效果!M:M,MATCH(技能效果等级!B2008,技能效果!B:B,0)),INDEX(技能效果!M:M,MATCH(技能效果等级!B2008,技能效果!B:B,0))*VLOOKUP(E2008,技能数值计算!$C$19:$D$28,2,FALSE))</f>
        <v>0</v>
      </c>
      <c r="P2008" s="97"/>
      <c r="Q2008" s="97"/>
      <c r="R2008" s="95" t="str">
        <f>IF(INDEX(技能效果!O:O,MATCH(技能效果等级!B2008,技能效果!B:B,0))="","",INDEX(技能效果!O:O,MATCH(技能效果等级!B2008,技能效果!B:B,0)))</f>
        <v/>
      </c>
      <c r="S2008" s="97"/>
      <c r="T2008" s="97"/>
      <c r="U2008" s="97"/>
      <c r="V2008" s="96" t="str">
        <f>IF(INDEX(技能效果!AF:AF,MATCH(技能效果等级!B2008,技能效果!B:B,0))="","",INDEX(技能效果!AF:AF,MATCH(技能效果等级!B2008,技能效果!B:B,0)))</f>
        <v/>
      </c>
      <c r="W2008" s="95">
        <f t="shared" si="29"/>
        <v>192</v>
      </c>
      <c r="X2008" s="97"/>
      <c r="Y2008" s="97"/>
    </row>
    <row r="2009" spans="1:25" ht="16.5" x14ac:dyDescent="0.2">
      <c r="A2009" s="62">
        <v>2006</v>
      </c>
      <c r="B2009" s="95">
        <f>INDEX(技能效果!B:B,MATCH(技能效果等级!W2009,技能效果!AE:AE,0))</f>
        <v>130301701</v>
      </c>
      <c r="C2009" s="95" t="str">
        <f>INDEX(技能效果!C:C,MATCH(技能效果等级!B2009,技能效果!B:B,0))</f>
        <v>飞廉技能伤害</v>
      </c>
      <c r="D2009" s="96" t="s">
        <v>873</v>
      </c>
      <c r="E2009" s="95">
        <v>2</v>
      </c>
      <c r="F2009" s="95">
        <f>INDEX(技能效果!H:H,MATCH(技能效果等级!B2009,技能效果!B:B,0))</f>
        <v>1001</v>
      </c>
      <c r="G2009" s="95">
        <f>IF(INDEX(技能效果!K:K,MATCH(B2009,技能效果!B:B,0))=0,INDEX(技能效果!I:I,MATCH(技能效果等级!B2009,技能效果!B:B,0)),INDEX(技能效果!I:I,MATCH(技能效果等级!B2009,技能效果!B:B,0))*VLOOKUP(E2009,技能数值计算!$C$19:$D$28,2,FALSE))</f>
        <v>1.08</v>
      </c>
      <c r="H2009" s="95">
        <f>INDEX(技能效果!J:J,MATCH(技能效果等级!B2009,技能效果!B:B,0))</f>
        <v>0</v>
      </c>
      <c r="I2009" s="97"/>
      <c r="J2009" s="97"/>
      <c r="K2009" s="97"/>
      <c r="L2009" s="97"/>
      <c r="M2009" s="97"/>
      <c r="N2009" s="96" t="str">
        <f>IF(INDEX(技能效果!L:L,MATCH(技能效果等级!B2009,技能效果!B:B,0))="","",INDEX(技能效果!L:L,MATCH(技能效果等级!B2009,技能效果!B:B,0)))</f>
        <v/>
      </c>
      <c r="O2009" s="95">
        <f>IF(INDEX(技能效果!N:N,MATCH(B2009,技能效果!B:B,0))=0,INDEX(技能效果!M:M,MATCH(技能效果等级!B2009,技能效果!B:B,0)),INDEX(技能效果!M:M,MATCH(技能效果等级!B2009,技能效果!B:B,0))*VLOOKUP(E2009,技能数值计算!$C$19:$D$28,2,FALSE))</f>
        <v>0</v>
      </c>
      <c r="P2009" s="97"/>
      <c r="Q2009" s="97"/>
      <c r="R2009" s="95" t="str">
        <f>IF(INDEX(技能效果!O:O,MATCH(技能效果等级!B2009,技能效果!B:B,0))="","",INDEX(技能效果!O:O,MATCH(技能效果等级!B2009,技能效果!B:B,0)))</f>
        <v/>
      </c>
      <c r="S2009" s="97"/>
      <c r="T2009" s="97"/>
      <c r="U2009" s="97"/>
      <c r="V2009" s="96" t="str">
        <f>IF(INDEX(技能效果!AF:AF,MATCH(技能效果等级!B2009,技能效果!B:B,0))="","",INDEX(技能效果!AF:AF,MATCH(技能效果等级!B2009,技能效果!B:B,0)))</f>
        <v/>
      </c>
      <c r="W2009" s="95">
        <f t="shared" si="29"/>
        <v>192</v>
      </c>
      <c r="X2009" s="97"/>
      <c r="Y2009" s="97"/>
    </row>
    <row r="2010" spans="1:25" ht="16.5" x14ac:dyDescent="0.2">
      <c r="A2010" s="62">
        <v>2007</v>
      </c>
      <c r="B2010" s="95">
        <f>INDEX(技能效果!B:B,MATCH(技能效果等级!W2010,技能效果!AE:AE,0))</f>
        <v>130301701</v>
      </c>
      <c r="C2010" s="95" t="str">
        <f>INDEX(技能效果!C:C,MATCH(技能效果等级!B2010,技能效果!B:B,0))</f>
        <v>飞廉技能伤害</v>
      </c>
      <c r="D2010" s="96" t="s">
        <v>873</v>
      </c>
      <c r="E2010" s="95">
        <v>3</v>
      </c>
      <c r="F2010" s="95">
        <f>INDEX(技能效果!H:H,MATCH(技能效果等级!B2010,技能效果!B:B,0))</f>
        <v>1001</v>
      </c>
      <c r="G2010" s="95">
        <f>IF(INDEX(技能效果!K:K,MATCH(B2010,技能效果!B:B,0))=0,INDEX(技能效果!I:I,MATCH(技能效果等级!B2010,技能效果!B:B,0)),INDEX(技能效果!I:I,MATCH(技能效果等级!B2010,技能效果!B:B,0))*VLOOKUP(E2010,技能数值计算!$C$19:$D$28,2,FALSE))</f>
        <v>1.1599999999999999</v>
      </c>
      <c r="H2010" s="95">
        <f>INDEX(技能效果!J:J,MATCH(技能效果等级!B2010,技能效果!B:B,0))</f>
        <v>0</v>
      </c>
      <c r="I2010" s="97"/>
      <c r="J2010" s="97"/>
      <c r="K2010" s="97"/>
      <c r="L2010" s="97"/>
      <c r="M2010" s="97"/>
      <c r="N2010" s="96" t="str">
        <f>IF(INDEX(技能效果!L:L,MATCH(技能效果等级!B2010,技能效果!B:B,0))="","",INDEX(技能效果!L:L,MATCH(技能效果等级!B2010,技能效果!B:B,0)))</f>
        <v/>
      </c>
      <c r="O2010" s="95">
        <f>IF(INDEX(技能效果!N:N,MATCH(B2010,技能效果!B:B,0))=0,INDEX(技能效果!M:M,MATCH(技能效果等级!B2010,技能效果!B:B,0)),INDEX(技能效果!M:M,MATCH(技能效果等级!B2010,技能效果!B:B,0))*VLOOKUP(E2010,技能数值计算!$C$19:$D$28,2,FALSE))</f>
        <v>0</v>
      </c>
      <c r="P2010" s="97"/>
      <c r="Q2010" s="97"/>
      <c r="R2010" s="95" t="str">
        <f>IF(INDEX(技能效果!O:O,MATCH(技能效果等级!B2010,技能效果!B:B,0))="","",INDEX(技能效果!O:O,MATCH(技能效果等级!B2010,技能效果!B:B,0)))</f>
        <v/>
      </c>
      <c r="S2010" s="97"/>
      <c r="T2010" s="97"/>
      <c r="U2010" s="97"/>
      <c r="V2010" s="96" t="str">
        <f>IF(INDEX(技能效果!AF:AF,MATCH(技能效果等级!B2010,技能效果!B:B,0))="","",INDEX(技能效果!AF:AF,MATCH(技能效果等级!B2010,技能效果!B:B,0)))</f>
        <v/>
      </c>
      <c r="W2010" s="95">
        <f t="shared" si="29"/>
        <v>192</v>
      </c>
      <c r="X2010" s="97"/>
      <c r="Y2010" s="97"/>
    </row>
    <row r="2011" spans="1:25" ht="16.5" x14ac:dyDescent="0.2">
      <c r="A2011" s="62">
        <v>2008</v>
      </c>
      <c r="B2011" s="95">
        <f>INDEX(技能效果!B:B,MATCH(技能效果等级!W2011,技能效果!AE:AE,0))</f>
        <v>130301701</v>
      </c>
      <c r="C2011" s="95" t="str">
        <f>INDEX(技能效果!C:C,MATCH(技能效果等级!B2011,技能效果!B:B,0))</f>
        <v>飞廉技能伤害</v>
      </c>
      <c r="D2011" s="96" t="s">
        <v>873</v>
      </c>
      <c r="E2011" s="95">
        <v>4</v>
      </c>
      <c r="F2011" s="95">
        <f>INDEX(技能效果!H:H,MATCH(技能效果等级!B2011,技能效果!B:B,0))</f>
        <v>1001</v>
      </c>
      <c r="G2011" s="95">
        <f>IF(INDEX(技能效果!K:K,MATCH(B2011,技能效果!B:B,0))=0,INDEX(技能效果!I:I,MATCH(技能效果等级!B2011,技能效果!B:B,0)),INDEX(技能效果!I:I,MATCH(技能效果等级!B2011,技能效果!B:B,0))*VLOOKUP(E2011,技能数值计算!$C$19:$D$28,2,FALSE))</f>
        <v>1.24</v>
      </c>
      <c r="H2011" s="95">
        <f>INDEX(技能效果!J:J,MATCH(技能效果等级!B2011,技能效果!B:B,0))</f>
        <v>0</v>
      </c>
      <c r="I2011" s="97"/>
      <c r="J2011" s="97"/>
      <c r="K2011" s="97"/>
      <c r="L2011" s="97"/>
      <c r="M2011" s="97"/>
      <c r="N2011" s="96" t="str">
        <f>IF(INDEX(技能效果!L:L,MATCH(技能效果等级!B2011,技能效果!B:B,0))="","",INDEX(技能效果!L:L,MATCH(技能效果等级!B2011,技能效果!B:B,0)))</f>
        <v/>
      </c>
      <c r="O2011" s="95">
        <f>IF(INDEX(技能效果!N:N,MATCH(B2011,技能效果!B:B,0))=0,INDEX(技能效果!M:M,MATCH(技能效果等级!B2011,技能效果!B:B,0)),INDEX(技能效果!M:M,MATCH(技能效果等级!B2011,技能效果!B:B,0))*VLOOKUP(E2011,技能数值计算!$C$19:$D$28,2,FALSE))</f>
        <v>0</v>
      </c>
      <c r="P2011" s="97"/>
      <c r="Q2011" s="97"/>
      <c r="R2011" s="95" t="str">
        <f>IF(INDEX(技能效果!O:O,MATCH(技能效果等级!B2011,技能效果!B:B,0))="","",INDEX(技能效果!O:O,MATCH(技能效果等级!B2011,技能效果!B:B,0)))</f>
        <v/>
      </c>
      <c r="S2011" s="97"/>
      <c r="T2011" s="97"/>
      <c r="U2011" s="97"/>
      <c r="V2011" s="96" t="str">
        <f>IF(INDEX(技能效果!AF:AF,MATCH(技能效果等级!B2011,技能效果!B:B,0))="","",INDEX(技能效果!AF:AF,MATCH(技能效果等级!B2011,技能效果!B:B,0)))</f>
        <v/>
      </c>
      <c r="W2011" s="95">
        <f t="shared" si="29"/>
        <v>192</v>
      </c>
      <c r="X2011" s="97"/>
      <c r="Y2011" s="97"/>
    </row>
    <row r="2012" spans="1:25" ht="16.5" x14ac:dyDescent="0.2">
      <c r="A2012" s="62">
        <v>2009</v>
      </c>
      <c r="B2012" s="95">
        <f>INDEX(技能效果!B:B,MATCH(技能效果等级!W2012,技能效果!AE:AE,0))</f>
        <v>130301701</v>
      </c>
      <c r="C2012" s="95" t="str">
        <f>INDEX(技能效果!C:C,MATCH(技能效果等级!B2012,技能效果!B:B,0))</f>
        <v>飞廉技能伤害</v>
      </c>
      <c r="D2012" s="96" t="s">
        <v>873</v>
      </c>
      <c r="E2012" s="95">
        <v>5</v>
      </c>
      <c r="F2012" s="95">
        <f>INDEX(技能效果!H:H,MATCH(技能效果等级!B2012,技能效果!B:B,0))</f>
        <v>1001</v>
      </c>
      <c r="G2012" s="95">
        <f>IF(INDEX(技能效果!K:K,MATCH(B2012,技能效果!B:B,0))=0,INDEX(技能效果!I:I,MATCH(技能效果等级!B2012,技能效果!B:B,0)),INDEX(技能效果!I:I,MATCH(技能效果等级!B2012,技能效果!B:B,0))*VLOOKUP(E2012,技能数值计算!$C$19:$D$28,2,FALSE))</f>
        <v>1.32</v>
      </c>
      <c r="H2012" s="95">
        <f>INDEX(技能效果!J:J,MATCH(技能效果等级!B2012,技能效果!B:B,0))</f>
        <v>0</v>
      </c>
      <c r="I2012" s="97"/>
      <c r="J2012" s="97"/>
      <c r="K2012" s="97"/>
      <c r="L2012" s="97"/>
      <c r="M2012" s="97"/>
      <c r="N2012" s="96" t="str">
        <f>IF(INDEX(技能效果!L:L,MATCH(技能效果等级!B2012,技能效果!B:B,0))="","",INDEX(技能效果!L:L,MATCH(技能效果等级!B2012,技能效果!B:B,0)))</f>
        <v/>
      </c>
      <c r="O2012" s="95">
        <f>IF(INDEX(技能效果!N:N,MATCH(B2012,技能效果!B:B,0))=0,INDEX(技能效果!M:M,MATCH(技能效果等级!B2012,技能效果!B:B,0)),INDEX(技能效果!M:M,MATCH(技能效果等级!B2012,技能效果!B:B,0))*VLOOKUP(E2012,技能数值计算!$C$19:$D$28,2,FALSE))</f>
        <v>0</v>
      </c>
      <c r="P2012" s="97"/>
      <c r="Q2012" s="97"/>
      <c r="R2012" s="95" t="str">
        <f>IF(INDEX(技能效果!O:O,MATCH(技能效果等级!B2012,技能效果!B:B,0))="","",INDEX(技能效果!O:O,MATCH(技能效果等级!B2012,技能效果!B:B,0)))</f>
        <v/>
      </c>
      <c r="S2012" s="97"/>
      <c r="T2012" s="97"/>
      <c r="U2012" s="97"/>
      <c r="V2012" s="96" t="str">
        <f>IF(INDEX(技能效果!AF:AF,MATCH(技能效果等级!B2012,技能效果!B:B,0))="","",INDEX(技能效果!AF:AF,MATCH(技能效果等级!B2012,技能效果!B:B,0)))</f>
        <v/>
      </c>
      <c r="W2012" s="95">
        <f t="shared" si="29"/>
        <v>192</v>
      </c>
      <c r="X2012" s="97"/>
      <c r="Y2012" s="97"/>
    </row>
    <row r="2013" spans="1:25" ht="16.5" x14ac:dyDescent="0.2">
      <c r="A2013" s="62">
        <v>2010</v>
      </c>
      <c r="B2013" s="95">
        <f>INDEX(技能效果!B:B,MATCH(技能效果等级!W2013,技能效果!AE:AE,0))</f>
        <v>130301701</v>
      </c>
      <c r="C2013" s="95" t="str">
        <f>INDEX(技能效果!C:C,MATCH(技能效果等级!B2013,技能效果!B:B,0))</f>
        <v>飞廉技能伤害</v>
      </c>
      <c r="D2013" s="96" t="s">
        <v>873</v>
      </c>
      <c r="E2013" s="95">
        <v>6</v>
      </c>
      <c r="F2013" s="95">
        <f>INDEX(技能效果!H:H,MATCH(技能效果等级!B2013,技能效果!B:B,0))</f>
        <v>1001</v>
      </c>
      <c r="G2013" s="95">
        <f>IF(INDEX(技能效果!K:K,MATCH(B2013,技能效果!B:B,0))=0,INDEX(技能效果!I:I,MATCH(技能效果等级!B2013,技能效果!B:B,0)),INDEX(技能效果!I:I,MATCH(技能效果等级!B2013,技能效果!B:B,0))*VLOOKUP(E2013,技能数值计算!$C$19:$D$28,2,FALSE))</f>
        <v>1.44</v>
      </c>
      <c r="H2013" s="95">
        <f>INDEX(技能效果!J:J,MATCH(技能效果等级!B2013,技能效果!B:B,0))</f>
        <v>0</v>
      </c>
      <c r="I2013" s="97"/>
      <c r="J2013" s="97"/>
      <c r="K2013" s="97"/>
      <c r="L2013" s="97"/>
      <c r="M2013" s="97"/>
      <c r="N2013" s="96" t="str">
        <f>IF(INDEX(技能效果!L:L,MATCH(技能效果等级!B2013,技能效果!B:B,0))="","",INDEX(技能效果!L:L,MATCH(技能效果等级!B2013,技能效果!B:B,0)))</f>
        <v/>
      </c>
      <c r="O2013" s="95">
        <f>IF(INDEX(技能效果!N:N,MATCH(B2013,技能效果!B:B,0))=0,INDEX(技能效果!M:M,MATCH(技能效果等级!B2013,技能效果!B:B,0)),INDEX(技能效果!M:M,MATCH(技能效果等级!B2013,技能效果!B:B,0))*VLOOKUP(E2013,技能数值计算!$C$19:$D$28,2,FALSE))</f>
        <v>0</v>
      </c>
      <c r="P2013" s="97"/>
      <c r="Q2013" s="97"/>
      <c r="R2013" s="95" t="str">
        <f>IF(INDEX(技能效果!O:O,MATCH(技能效果等级!B2013,技能效果!B:B,0))="","",INDEX(技能效果!O:O,MATCH(技能效果等级!B2013,技能效果!B:B,0)))</f>
        <v/>
      </c>
      <c r="S2013" s="97"/>
      <c r="T2013" s="97"/>
      <c r="U2013" s="97"/>
      <c r="V2013" s="96" t="str">
        <f>IF(INDEX(技能效果!AF:AF,MATCH(技能效果等级!B2013,技能效果!B:B,0))="","",INDEX(技能效果!AF:AF,MATCH(技能效果等级!B2013,技能效果!B:B,0)))</f>
        <v/>
      </c>
      <c r="W2013" s="95">
        <f t="shared" si="29"/>
        <v>192</v>
      </c>
      <c r="X2013" s="97"/>
      <c r="Y2013" s="97"/>
    </row>
    <row r="2014" spans="1:25" ht="16.5" x14ac:dyDescent="0.2">
      <c r="A2014" s="62">
        <v>2011</v>
      </c>
      <c r="B2014" s="95">
        <f>INDEX(技能效果!B:B,MATCH(技能效果等级!W2014,技能效果!AE:AE,0))</f>
        <v>130301701</v>
      </c>
      <c r="C2014" s="95" t="str">
        <f>INDEX(技能效果!C:C,MATCH(技能效果等级!B2014,技能效果!B:B,0))</f>
        <v>飞廉技能伤害</v>
      </c>
      <c r="D2014" s="96" t="s">
        <v>873</v>
      </c>
      <c r="E2014" s="95">
        <v>7</v>
      </c>
      <c r="F2014" s="95">
        <f>INDEX(技能效果!H:H,MATCH(技能效果等级!B2014,技能效果!B:B,0))</f>
        <v>1001</v>
      </c>
      <c r="G2014" s="95">
        <f>IF(INDEX(技能效果!K:K,MATCH(B2014,技能效果!B:B,0))=0,INDEX(技能效果!I:I,MATCH(技能效果等级!B2014,技能效果!B:B,0)),INDEX(技能效果!I:I,MATCH(技能效果等级!B2014,技能效果!B:B,0))*VLOOKUP(E2014,技能数值计算!$C$19:$D$28,2,FALSE))</f>
        <v>1.56</v>
      </c>
      <c r="H2014" s="95">
        <f>INDEX(技能效果!J:J,MATCH(技能效果等级!B2014,技能效果!B:B,0))</f>
        <v>0</v>
      </c>
      <c r="I2014" s="97"/>
      <c r="J2014" s="97"/>
      <c r="K2014" s="97"/>
      <c r="L2014" s="97"/>
      <c r="M2014" s="97"/>
      <c r="N2014" s="96" t="str">
        <f>IF(INDEX(技能效果!L:L,MATCH(技能效果等级!B2014,技能效果!B:B,0))="","",INDEX(技能效果!L:L,MATCH(技能效果等级!B2014,技能效果!B:B,0)))</f>
        <v/>
      </c>
      <c r="O2014" s="95">
        <f>IF(INDEX(技能效果!N:N,MATCH(B2014,技能效果!B:B,0))=0,INDEX(技能效果!M:M,MATCH(技能效果等级!B2014,技能效果!B:B,0)),INDEX(技能效果!M:M,MATCH(技能效果等级!B2014,技能效果!B:B,0))*VLOOKUP(E2014,技能数值计算!$C$19:$D$28,2,FALSE))</f>
        <v>0</v>
      </c>
      <c r="P2014" s="97"/>
      <c r="Q2014" s="97"/>
      <c r="R2014" s="95" t="str">
        <f>IF(INDEX(技能效果!O:O,MATCH(技能效果等级!B2014,技能效果!B:B,0))="","",INDEX(技能效果!O:O,MATCH(技能效果等级!B2014,技能效果!B:B,0)))</f>
        <v/>
      </c>
      <c r="S2014" s="97"/>
      <c r="T2014" s="97"/>
      <c r="U2014" s="97"/>
      <c r="V2014" s="96" t="str">
        <f>IF(INDEX(技能效果!AF:AF,MATCH(技能效果等级!B2014,技能效果!B:B,0))="","",INDEX(技能效果!AF:AF,MATCH(技能效果等级!B2014,技能效果!B:B,0)))</f>
        <v/>
      </c>
      <c r="W2014" s="95">
        <f t="shared" si="29"/>
        <v>192</v>
      </c>
      <c r="X2014" s="97"/>
      <c r="Y2014" s="97"/>
    </row>
    <row r="2015" spans="1:25" ht="16.5" x14ac:dyDescent="0.2">
      <c r="A2015" s="62">
        <v>2012</v>
      </c>
      <c r="B2015" s="95">
        <f>INDEX(技能效果!B:B,MATCH(技能效果等级!W2015,技能效果!AE:AE,0))</f>
        <v>130301701</v>
      </c>
      <c r="C2015" s="95" t="str">
        <f>INDEX(技能效果!C:C,MATCH(技能效果等级!B2015,技能效果!B:B,0))</f>
        <v>飞廉技能伤害</v>
      </c>
      <c r="D2015" s="96" t="s">
        <v>873</v>
      </c>
      <c r="E2015" s="95">
        <v>8</v>
      </c>
      <c r="F2015" s="95">
        <f>INDEX(技能效果!H:H,MATCH(技能效果等级!B2015,技能效果!B:B,0))</f>
        <v>1001</v>
      </c>
      <c r="G2015" s="95">
        <f>IF(INDEX(技能效果!K:K,MATCH(B2015,技能效果!B:B,0))=0,INDEX(技能效果!I:I,MATCH(技能效果等级!B2015,技能效果!B:B,0)),INDEX(技能效果!I:I,MATCH(技能效果等级!B2015,技能效果!B:B,0))*VLOOKUP(E2015,技能数值计算!$C$19:$D$28,2,FALSE))</f>
        <v>1.68</v>
      </c>
      <c r="H2015" s="95">
        <f>INDEX(技能效果!J:J,MATCH(技能效果等级!B2015,技能效果!B:B,0))</f>
        <v>0</v>
      </c>
      <c r="I2015" s="97"/>
      <c r="J2015" s="97"/>
      <c r="K2015" s="97"/>
      <c r="L2015" s="97"/>
      <c r="M2015" s="97"/>
      <c r="N2015" s="96" t="str">
        <f>IF(INDEX(技能效果!L:L,MATCH(技能效果等级!B2015,技能效果!B:B,0))="","",INDEX(技能效果!L:L,MATCH(技能效果等级!B2015,技能效果!B:B,0)))</f>
        <v/>
      </c>
      <c r="O2015" s="95">
        <f>IF(INDEX(技能效果!N:N,MATCH(B2015,技能效果!B:B,0))=0,INDEX(技能效果!M:M,MATCH(技能效果等级!B2015,技能效果!B:B,0)),INDEX(技能效果!M:M,MATCH(技能效果等级!B2015,技能效果!B:B,0))*VLOOKUP(E2015,技能数值计算!$C$19:$D$28,2,FALSE))</f>
        <v>0</v>
      </c>
      <c r="P2015" s="97"/>
      <c r="Q2015" s="97"/>
      <c r="R2015" s="95" t="str">
        <f>IF(INDEX(技能效果!O:O,MATCH(技能效果等级!B2015,技能效果!B:B,0))="","",INDEX(技能效果!O:O,MATCH(技能效果等级!B2015,技能效果!B:B,0)))</f>
        <v/>
      </c>
      <c r="S2015" s="97"/>
      <c r="T2015" s="97"/>
      <c r="U2015" s="97"/>
      <c r="V2015" s="96" t="str">
        <f>IF(INDEX(技能效果!AF:AF,MATCH(技能效果等级!B2015,技能效果!B:B,0))="","",INDEX(技能效果!AF:AF,MATCH(技能效果等级!B2015,技能效果!B:B,0)))</f>
        <v/>
      </c>
      <c r="W2015" s="95">
        <f t="shared" si="29"/>
        <v>192</v>
      </c>
      <c r="X2015" s="97"/>
      <c r="Y2015" s="97"/>
    </row>
    <row r="2016" spans="1:25" ht="16.5" x14ac:dyDescent="0.2">
      <c r="A2016" s="62">
        <v>2013</v>
      </c>
      <c r="B2016" s="95">
        <f>INDEX(技能效果!B:B,MATCH(技能效果等级!W2016,技能效果!AE:AE,0))</f>
        <v>130301701</v>
      </c>
      <c r="C2016" s="95" t="str">
        <f>INDEX(技能效果!C:C,MATCH(技能效果等级!B2016,技能效果!B:B,0))</f>
        <v>飞廉技能伤害</v>
      </c>
      <c r="D2016" s="96" t="s">
        <v>873</v>
      </c>
      <c r="E2016" s="95">
        <v>9</v>
      </c>
      <c r="F2016" s="95">
        <f>INDEX(技能效果!H:H,MATCH(技能效果等级!B2016,技能效果!B:B,0))</f>
        <v>1001</v>
      </c>
      <c r="G2016" s="95">
        <f>IF(INDEX(技能效果!K:K,MATCH(B2016,技能效果!B:B,0))=0,INDEX(技能效果!I:I,MATCH(技能效果等级!B2016,技能效果!B:B,0)),INDEX(技能效果!I:I,MATCH(技能效果等级!B2016,技能效果!B:B,0))*VLOOKUP(E2016,技能数值计算!$C$19:$D$28,2,FALSE))</f>
        <v>1.84</v>
      </c>
      <c r="H2016" s="95">
        <f>INDEX(技能效果!J:J,MATCH(技能效果等级!B2016,技能效果!B:B,0))</f>
        <v>0</v>
      </c>
      <c r="I2016" s="97"/>
      <c r="J2016" s="97"/>
      <c r="K2016" s="97"/>
      <c r="L2016" s="97"/>
      <c r="M2016" s="97"/>
      <c r="N2016" s="96" t="str">
        <f>IF(INDEX(技能效果!L:L,MATCH(技能效果等级!B2016,技能效果!B:B,0))="","",INDEX(技能效果!L:L,MATCH(技能效果等级!B2016,技能效果!B:B,0)))</f>
        <v/>
      </c>
      <c r="O2016" s="95">
        <f>IF(INDEX(技能效果!N:N,MATCH(B2016,技能效果!B:B,0))=0,INDEX(技能效果!M:M,MATCH(技能效果等级!B2016,技能效果!B:B,0)),INDEX(技能效果!M:M,MATCH(技能效果等级!B2016,技能效果!B:B,0))*VLOOKUP(E2016,技能数值计算!$C$19:$D$28,2,FALSE))</f>
        <v>0</v>
      </c>
      <c r="P2016" s="97"/>
      <c r="Q2016" s="97"/>
      <c r="R2016" s="95" t="str">
        <f>IF(INDEX(技能效果!O:O,MATCH(技能效果等级!B2016,技能效果!B:B,0))="","",INDEX(技能效果!O:O,MATCH(技能效果等级!B2016,技能效果!B:B,0)))</f>
        <v/>
      </c>
      <c r="S2016" s="97"/>
      <c r="T2016" s="97"/>
      <c r="U2016" s="97"/>
      <c r="V2016" s="96" t="str">
        <f>IF(INDEX(技能效果!AF:AF,MATCH(技能效果等级!B2016,技能效果!B:B,0))="","",INDEX(技能效果!AF:AF,MATCH(技能效果等级!B2016,技能效果!B:B,0)))</f>
        <v/>
      </c>
      <c r="W2016" s="95">
        <f t="shared" si="29"/>
        <v>192</v>
      </c>
      <c r="X2016" s="97"/>
      <c r="Y2016" s="97"/>
    </row>
    <row r="2017" spans="1:25" ht="16.5" x14ac:dyDescent="0.2">
      <c r="A2017" s="62">
        <v>2014</v>
      </c>
      <c r="B2017" s="95">
        <f>INDEX(技能效果!B:B,MATCH(技能效果等级!W2017,技能效果!AE:AE,0))</f>
        <v>130301701</v>
      </c>
      <c r="C2017" s="95" t="str">
        <f>INDEX(技能效果!C:C,MATCH(技能效果等级!B2017,技能效果!B:B,0))</f>
        <v>飞廉技能伤害</v>
      </c>
      <c r="D2017" s="96" t="s">
        <v>873</v>
      </c>
      <c r="E2017" s="95">
        <v>10</v>
      </c>
      <c r="F2017" s="95">
        <f>INDEX(技能效果!H:H,MATCH(技能效果等级!B2017,技能效果!B:B,0))</f>
        <v>1001</v>
      </c>
      <c r="G2017" s="95">
        <f>IF(INDEX(技能效果!K:K,MATCH(B2017,技能效果!B:B,0))=0,INDEX(技能效果!I:I,MATCH(技能效果等级!B2017,技能效果!B:B,0)),INDEX(技能效果!I:I,MATCH(技能效果等级!B2017,技能效果!B:B,0))*VLOOKUP(E2017,技能数值计算!$C$19:$D$28,2,FALSE))</f>
        <v>2</v>
      </c>
      <c r="H2017" s="95">
        <f>INDEX(技能效果!J:J,MATCH(技能效果等级!B2017,技能效果!B:B,0))</f>
        <v>0</v>
      </c>
      <c r="I2017" s="97"/>
      <c r="J2017" s="97"/>
      <c r="K2017" s="97"/>
      <c r="L2017" s="97"/>
      <c r="M2017" s="97"/>
      <c r="N2017" s="96" t="str">
        <f>IF(INDEX(技能效果!L:L,MATCH(技能效果等级!B2017,技能效果!B:B,0))="","",INDEX(技能效果!L:L,MATCH(技能效果等级!B2017,技能效果!B:B,0)))</f>
        <v/>
      </c>
      <c r="O2017" s="95">
        <f>IF(INDEX(技能效果!N:N,MATCH(B2017,技能效果!B:B,0))=0,INDEX(技能效果!M:M,MATCH(技能效果等级!B2017,技能效果!B:B,0)),INDEX(技能效果!M:M,MATCH(技能效果等级!B2017,技能效果!B:B,0))*VLOOKUP(E2017,技能数值计算!$C$19:$D$28,2,FALSE))</f>
        <v>0</v>
      </c>
      <c r="P2017" s="97"/>
      <c r="Q2017" s="97"/>
      <c r="R2017" s="95" t="str">
        <f>IF(INDEX(技能效果!O:O,MATCH(技能效果等级!B2017,技能效果!B:B,0))="","",INDEX(技能效果!O:O,MATCH(技能效果等级!B2017,技能效果!B:B,0)))</f>
        <v/>
      </c>
      <c r="S2017" s="97"/>
      <c r="T2017" s="97"/>
      <c r="U2017" s="97"/>
      <c r="V2017" s="96" t="str">
        <f>IF(INDEX(技能效果!AF:AF,MATCH(技能效果等级!B2017,技能效果!B:B,0))="","",INDEX(技能效果!AF:AF,MATCH(技能效果等级!B2017,技能效果!B:B,0)))</f>
        <v/>
      </c>
      <c r="W2017" s="95">
        <f t="shared" si="29"/>
        <v>192</v>
      </c>
      <c r="X2017" s="97"/>
      <c r="Y2017" s="97"/>
    </row>
    <row r="2018" spans="1:25" ht="16.5" x14ac:dyDescent="0.2">
      <c r="A2018" s="62">
        <v>2015</v>
      </c>
      <c r="B2018" s="95">
        <f>INDEX(技能效果!B:B,MATCH(技能效果等级!W2018,技能效果!AE:AE,0))</f>
        <v>130301702</v>
      </c>
      <c r="C2018" s="95" t="str">
        <f>INDEX(技能效果!C:C,MATCH(技能效果等级!B2018,技能效果!B:B,0))</f>
        <v>飞廉技能刷新技能</v>
      </c>
      <c r="D2018" s="96" t="s">
        <v>873</v>
      </c>
      <c r="E2018" s="95">
        <v>1</v>
      </c>
      <c r="F2018" s="95">
        <f>INDEX(技能效果!H:H,MATCH(技能效果等级!B2018,技能效果!B:B,0))</f>
        <v>4010</v>
      </c>
      <c r="G2018" s="95">
        <f>IF(INDEX(技能效果!K:K,MATCH(B2018,技能效果!B:B,0))=0,INDEX(技能效果!I:I,MATCH(技能效果等级!B2018,技能效果!B:B,0)),INDEX(技能效果!I:I,MATCH(技能效果等级!B2018,技能效果!B:B,0))*VLOOKUP(E2018,技能数值计算!$C$19:$D$28,2,FALSE))</f>
        <v>0</v>
      </c>
      <c r="H2018" s="95">
        <f>INDEX(技能效果!J:J,MATCH(技能效果等级!B2018,技能效果!B:B,0))</f>
        <v>0</v>
      </c>
      <c r="I2018" s="97"/>
      <c r="J2018" s="97"/>
      <c r="K2018" s="97"/>
      <c r="L2018" s="97"/>
      <c r="M2018" s="97"/>
      <c r="N2018" s="96">
        <f>IF(INDEX(技能效果!L:L,MATCH(技能效果等级!B2018,技能效果!B:B,0))="","",INDEX(技能效果!L:L,MATCH(技能效果等级!B2018,技能效果!B:B,0)))</f>
        <v>101</v>
      </c>
      <c r="O2018" s="95">
        <f>IF(INDEX(技能效果!N:N,MATCH(B2018,技能效果!B:B,0))=0,INDEX(技能效果!M:M,MATCH(技能效果等级!B2018,技能效果!B:B,0)),INDEX(技能效果!M:M,MATCH(技能效果等级!B2018,技能效果!B:B,0))*VLOOKUP(E2018,技能数值计算!$C$19:$D$28,2,FALSE))</f>
        <v>0.25</v>
      </c>
      <c r="P2018" s="97"/>
      <c r="Q2018" s="97"/>
      <c r="R2018" s="95">
        <f>IF(INDEX(技能效果!O:O,MATCH(技能效果等级!B2018,技能效果!B:B,0))="","",INDEX(技能效果!O:O,MATCH(技能效果等级!B2018,技能效果!B:B,0)))</f>
        <v>103</v>
      </c>
      <c r="S2018" s="97"/>
      <c r="T2018" s="97"/>
      <c r="U2018" s="97"/>
      <c r="V2018" s="96" t="str">
        <f>IF(INDEX(技能效果!AF:AF,MATCH(技能效果等级!B2018,技能效果!B:B,0))="","",INDEX(技能效果!AF:AF,MATCH(技能效果等级!B2018,技能效果!B:B,0)))</f>
        <v/>
      </c>
      <c r="W2018" s="95">
        <f t="shared" si="29"/>
        <v>193</v>
      </c>
      <c r="X2018" s="97"/>
      <c r="Y2018" s="97"/>
    </row>
    <row r="2019" spans="1:25" ht="16.5" x14ac:dyDescent="0.2">
      <c r="A2019" s="62">
        <v>2016</v>
      </c>
      <c r="B2019" s="95">
        <f>INDEX(技能效果!B:B,MATCH(技能效果等级!W2019,技能效果!AE:AE,0))</f>
        <v>130301702</v>
      </c>
      <c r="C2019" s="95" t="str">
        <f>INDEX(技能效果!C:C,MATCH(技能效果等级!B2019,技能效果!B:B,0))</f>
        <v>飞廉技能刷新技能</v>
      </c>
      <c r="D2019" s="96" t="s">
        <v>873</v>
      </c>
      <c r="E2019" s="95">
        <v>2</v>
      </c>
      <c r="F2019" s="95">
        <f>INDEX(技能效果!H:H,MATCH(技能效果等级!B2019,技能效果!B:B,0))</f>
        <v>4010</v>
      </c>
      <c r="G2019" s="95">
        <f>IF(INDEX(技能效果!K:K,MATCH(B2019,技能效果!B:B,0))=0,INDEX(技能效果!I:I,MATCH(技能效果等级!B2019,技能效果!B:B,0)),INDEX(技能效果!I:I,MATCH(技能效果等级!B2019,技能效果!B:B,0))*VLOOKUP(E2019,技能数值计算!$C$19:$D$28,2,FALSE))</f>
        <v>0</v>
      </c>
      <c r="H2019" s="95">
        <f>INDEX(技能效果!J:J,MATCH(技能效果等级!B2019,技能效果!B:B,0))</f>
        <v>0</v>
      </c>
      <c r="I2019" s="97"/>
      <c r="J2019" s="97"/>
      <c r="K2019" s="97"/>
      <c r="L2019" s="97"/>
      <c r="M2019" s="97"/>
      <c r="N2019" s="96">
        <f>IF(INDEX(技能效果!L:L,MATCH(技能效果等级!B2019,技能效果!B:B,0))="","",INDEX(技能效果!L:L,MATCH(技能效果等级!B2019,技能效果!B:B,0)))</f>
        <v>101</v>
      </c>
      <c r="O2019" s="95">
        <f>IF(INDEX(技能效果!N:N,MATCH(B2019,技能效果!B:B,0))=0,INDEX(技能效果!M:M,MATCH(技能效果等级!B2019,技能效果!B:B,0)),INDEX(技能效果!M:M,MATCH(技能效果等级!B2019,技能效果!B:B,0))*VLOOKUP(E2019,技能数值计算!$C$19:$D$28,2,FALSE))</f>
        <v>0.27</v>
      </c>
      <c r="P2019" s="97"/>
      <c r="Q2019" s="97"/>
      <c r="R2019" s="95">
        <f>IF(INDEX(技能效果!O:O,MATCH(技能效果等级!B2019,技能效果!B:B,0))="","",INDEX(技能效果!O:O,MATCH(技能效果等级!B2019,技能效果!B:B,0)))</f>
        <v>103</v>
      </c>
      <c r="S2019" s="97"/>
      <c r="T2019" s="97"/>
      <c r="U2019" s="97"/>
      <c r="V2019" s="96" t="str">
        <f>IF(INDEX(技能效果!AF:AF,MATCH(技能效果等级!B2019,技能效果!B:B,0))="","",INDEX(技能效果!AF:AF,MATCH(技能效果等级!B2019,技能效果!B:B,0)))</f>
        <v/>
      </c>
      <c r="W2019" s="95">
        <f t="shared" si="29"/>
        <v>193</v>
      </c>
      <c r="X2019" s="97"/>
      <c r="Y2019" s="97"/>
    </row>
    <row r="2020" spans="1:25" ht="16.5" x14ac:dyDescent="0.2">
      <c r="A2020" s="62">
        <v>2017</v>
      </c>
      <c r="B2020" s="95">
        <f>INDEX(技能效果!B:B,MATCH(技能效果等级!W2020,技能效果!AE:AE,0))</f>
        <v>130301702</v>
      </c>
      <c r="C2020" s="95" t="str">
        <f>INDEX(技能效果!C:C,MATCH(技能效果等级!B2020,技能效果!B:B,0))</f>
        <v>飞廉技能刷新技能</v>
      </c>
      <c r="D2020" s="96" t="s">
        <v>873</v>
      </c>
      <c r="E2020" s="95">
        <v>3</v>
      </c>
      <c r="F2020" s="95">
        <f>INDEX(技能效果!H:H,MATCH(技能效果等级!B2020,技能效果!B:B,0))</f>
        <v>4010</v>
      </c>
      <c r="G2020" s="95">
        <f>IF(INDEX(技能效果!K:K,MATCH(B2020,技能效果!B:B,0))=0,INDEX(技能效果!I:I,MATCH(技能效果等级!B2020,技能效果!B:B,0)),INDEX(技能效果!I:I,MATCH(技能效果等级!B2020,技能效果!B:B,0))*VLOOKUP(E2020,技能数值计算!$C$19:$D$28,2,FALSE))</f>
        <v>0</v>
      </c>
      <c r="H2020" s="95">
        <f>INDEX(技能效果!J:J,MATCH(技能效果等级!B2020,技能效果!B:B,0))</f>
        <v>0</v>
      </c>
      <c r="I2020" s="97"/>
      <c r="J2020" s="97"/>
      <c r="K2020" s="97"/>
      <c r="L2020" s="97"/>
      <c r="M2020" s="97"/>
      <c r="N2020" s="96">
        <f>IF(INDEX(技能效果!L:L,MATCH(技能效果等级!B2020,技能效果!B:B,0))="","",INDEX(技能效果!L:L,MATCH(技能效果等级!B2020,技能效果!B:B,0)))</f>
        <v>101</v>
      </c>
      <c r="O2020" s="95">
        <f>IF(INDEX(技能效果!N:N,MATCH(B2020,技能效果!B:B,0))=0,INDEX(技能效果!M:M,MATCH(技能效果等级!B2020,技能效果!B:B,0)),INDEX(技能效果!M:M,MATCH(技能效果等级!B2020,技能效果!B:B,0))*VLOOKUP(E2020,技能数值计算!$C$19:$D$28,2,FALSE))</f>
        <v>0.28999999999999998</v>
      </c>
      <c r="P2020" s="97"/>
      <c r="Q2020" s="97"/>
      <c r="R2020" s="95">
        <f>IF(INDEX(技能效果!O:O,MATCH(技能效果等级!B2020,技能效果!B:B,0))="","",INDEX(技能效果!O:O,MATCH(技能效果等级!B2020,技能效果!B:B,0)))</f>
        <v>103</v>
      </c>
      <c r="S2020" s="97"/>
      <c r="T2020" s="97"/>
      <c r="U2020" s="97"/>
      <c r="V2020" s="96" t="str">
        <f>IF(INDEX(技能效果!AF:AF,MATCH(技能效果等级!B2020,技能效果!B:B,0))="","",INDEX(技能效果!AF:AF,MATCH(技能效果等级!B2020,技能效果!B:B,0)))</f>
        <v/>
      </c>
      <c r="W2020" s="95">
        <f t="shared" si="29"/>
        <v>193</v>
      </c>
      <c r="X2020" s="97"/>
      <c r="Y2020" s="97"/>
    </row>
    <row r="2021" spans="1:25" ht="16.5" x14ac:dyDescent="0.2">
      <c r="A2021" s="62">
        <v>2018</v>
      </c>
      <c r="B2021" s="95">
        <f>INDEX(技能效果!B:B,MATCH(技能效果等级!W2021,技能效果!AE:AE,0))</f>
        <v>130301702</v>
      </c>
      <c r="C2021" s="95" t="str">
        <f>INDEX(技能效果!C:C,MATCH(技能效果等级!B2021,技能效果!B:B,0))</f>
        <v>飞廉技能刷新技能</v>
      </c>
      <c r="D2021" s="96" t="s">
        <v>873</v>
      </c>
      <c r="E2021" s="95">
        <v>4</v>
      </c>
      <c r="F2021" s="95">
        <f>INDEX(技能效果!H:H,MATCH(技能效果等级!B2021,技能效果!B:B,0))</f>
        <v>4010</v>
      </c>
      <c r="G2021" s="95">
        <f>IF(INDEX(技能效果!K:K,MATCH(B2021,技能效果!B:B,0))=0,INDEX(技能效果!I:I,MATCH(技能效果等级!B2021,技能效果!B:B,0)),INDEX(技能效果!I:I,MATCH(技能效果等级!B2021,技能效果!B:B,0))*VLOOKUP(E2021,技能数值计算!$C$19:$D$28,2,FALSE))</f>
        <v>0</v>
      </c>
      <c r="H2021" s="95">
        <f>INDEX(技能效果!J:J,MATCH(技能效果等级!B2021,技能效果!B:B,0))</f>
        <v>0</v>
      </c>
      <c r="I2021" s="97"/>
      <c r="J2021" s="97"/>
      <c r="K2021" s="97"/>
      <c r="L2021" s="97"/>
      <c r="M2021" s="97"/>
      <c r="N2021" s="96">
        <f>IF(INDEX(技能效果!L:L,MATCH(技能效果等级!B2021,技能效果!B:B,0))="","",INDEX(技能效果!L:L,MATCH(技能效果等级!B2021,技能效果!B:B,0)))</f>
        <v>101</v>
      </c>
      <c r="O2021" s="95">
        <f>IF(INDEX(技能效果!N:N,MATCH(B2021,技能效果!B:B,0))=0,INDEX(技能效果!M:M,MATCH(技能效果等级!B2021,技能效果!B:B,0)),INDEX(技能效果!M:M,MATCH(技能效果等级!B2021,技能效果!B:B,0))*VLOOKUP(E2021,技能数值计算!$C$19:$D$28,2,FALSE))</f>
        <v>0.31</v>
      </c>
      <c r="P2021" s="97"/>
      <c r="Q2021" s="97"/>
      <c r="R2021" s="95">
        <f>IF(INDEX(技能效果!O:O,MATCH(技能效果等级!B2021,技能效果!B:B,0))="","",INDEX(技能效果!O:O,MATCH(技能效果等级!B2021,技能效果!B:B,0)))</f>
        <v>103</v>
      </c>
      <c r="S2021" s="97"/>
      <c r="T2021" s="97"/>
      <c r="U2021" s="97"/>
      <c r="V2021" s="96" t="str">
        <f>IF(INDEX(技能效果!AF:AF,MATCH(技能效果等级!B2021,技能效果!B:B,0))="","",INDEX(技能效果!AF:AF,MATCH(技能效果等级!B2021,技能效果!B:B,0)))</f>
        <v/>
      </c>
      <c r="W2021" s="95">
        <f t="shared" si="29"/>
        <v>193</v>
      </c>
      <c r="X2021" s="97"/>
      <c r="Y2021" s="97"/>
    </row>
    <row r="2022" spans="1:25" ht="16.5" x14ac:dyDescent="0.2">
      <c r="A2022" s="62">
        <v>2019</v>
      </c>
      <c r="B2022" s="95">
        <f>INDEX(技能效果!B:B,MATCH(技能效果等级!W2022,技能效果!AE:AE,0))</f>
        <v>130301702</v>
      </c>
      <c r="C2022" s="95" t="str">
        <f>INDEX(技能效果!C:C,MATCH(技能效果等级!B2022,技能效果!B:B,0))</f>
        <v>飞廉技能刷新技能</v>
      </c>
      <c r="D2022" s="96" t="s">
        <v>873</v>
      </c>
      <c r="E2022" s="95">
        <v>5</v>
      </c>
      <c r="F2022" s="95">
        <f>INDEX(技能效果!H:H,MATCH(技能效果等级!B2022,技能效果!B:B,0))</f>
        <v>4010</v>
      </c>
      <c r="G2022" s="95">
        <f>IF(INDEX(技能效果!K:K,MATCH(B2022,技能效果!B:B,0))=0,INDEX(技能效果!I:I,MATCH(技能效果等级!B2022,技能效果!B:B,0)),INDEX(技能效果!I:I,MATCH(技能效果等级!B2022,技能效果!B:B,0))*VLOOKUP(E2022,技能数值计算!$C$19:$D$28,2,FALSE))</f>
        <v>0</v>
      </c>
      <c r="H2022" s="95">
        <f>INDEX(技能效果!J:J,MATCH(技能效果等级!B2022,技能效果!B:B,0))</f>
        <v>0</v>
      </c>
      <c r="I2022" s="97"/>
      <c r="J2022" s="97"/>
      <c r="K2022" s="97"/>
      <c r="L2022" s="97"/>
      <c r="M2022" s="97"/>
      <c r="N2022" s="96">
        <f>IF(INDEX(技能效果!L:L,MATCH(技能效果等级!B2022,技能效果!B:B,0))="","",INDEX(技能效果!L:L,MATCH(技能效果等级!B2022,技能效果!B:B,0)))</f>
        <v>101</v>
      </c>
      <c r="O2022" s="95">
        <f>IF(INDEX(技能效果!N:N,MATCH(B2022,技能效果!B:B,0))=0,INDEX(技能效果!M:M,MATCH(技能效果等级!B2022,技能效果!B:B,0)),INDEX(技能效果!M:M,MATCH(技能效果等级!B2022,技能效果!B:B,0))*VLOOKUP(E2022,技能数值计算!$C$19:$D$28,2,FALSE))</f>
        <v>0.33</v>
      </c>
      <c r="P2022" s="97"/>
      <c r="Q2022" s="97"/>
      <c r="R2022" s="95">
        <f>IF(INDEX(技能效果!O:O,MATCH(技能效果等级!B2022,技能效果!B:B,0))="","",INDEX(技能效果!O:O,MATCH(技能效果等级!B2022,技能效果!B:B,0)))</f>
        <v>103</v>
      </c>
      <c r="S2022" s="97"/>
      <c r="T2022" s="97"/>
      <c r="U2022" s="97"/>
      <c r="V2022" s="96" t="str">
        <f>IF(INDEX(技能效果!AF:AF,MATCH(技能效果等级!B2022,技能效果!B:B,0))="","",INDEX(技能效果!AF:AF,MATCH(技能效果等级!B2022,技能效果!B:B,0)))</f>
        <v/>
      </c>
      <c r="W2022" s="95">
        <f t="shared" si="29"/>
        <v>193</v>
      </c>
      <c r="X2022" s="97"/>
      <c r="Y2022" s="97"/>
    </row>
    <row r="2023" spans="1:25" ht="16.5" x14ac:dyDescent="0.2">
      <c r="A2023" s="62">
        <v>2020</v>
      </c>
      <c r="B2023" s="95">
        <f>INDEX(技能效果!B:B,MATCH(技能效果等级!W2023,技能效果!AE:AE,0))</f>
        <v>130301702</v>
      </c>
      <c r="C2023" s="95" t="str">
        <f>INDEX(技能效果!C:C,MATCH(技能效果等级!B2023,技能效果!B:B,0))</f>
        <v>飞廉技能刷新技能</v>
      </c>
      <c r="D2023" s="96" t="s">
        <v>873</v>
      </c>
      <c r="E2023" s="95">
        <v>6</v>
      </c>
      <c r="F2023" s="95">
        <f>INDEX(技能效果!H:H,MATCH(技能效果等级!B2023,技能效果!B:B,0))</f>
        <v>4010</v>
      </c>
      <c r="G2023" s="95">
        <f>IF(INDEX(技能效果!K:K,MATCH(B2023,技能效果!B:B,0))=0,INDEX(技能效果!I:I,MATCH(技能效果等级!B2023,技能效果!B:B,0)),INDEX(技能效果!I:I,MATCH(技能效果等级!B2023,技能效果!B:B,0))*VLOOKUP(E2023,技能数值计算!$C$19:$D$28,2,FALSE))</f>
        <v>0</v>
      </c>
      <c r="H2023" s="95">
        <f>INDEX(技能效果!J:J,MATCH(技能效果等级!B2023,技能效果!B:B,0))</f>
        <v>0</v>
      </c>
      <c r="I2023" s="97"/>
      <c r="J2023" s="97"/>
      <c r="K2023" s="97"/>
      <c r="L2023" s="97"/>
      <c r="M2023" s="97"/>
      <c r="N2023" s="96">
        <f>IF(INDEX(技能效果!L:L,MATCH(技能效果等级!B2023,技能效果!B:B,0))="","",INDEX(技能效果!L:L,MATCH(技能效果等级!B2023,技能效果!B:B,0)))</f>
        <v>101</v>
      </c>
      <c r="O2023" s="95">
        <f>IF(INDEX(技能效果!N:N,MATCH(B2023,技能效果!B:B,0))=0,INDEX(技能效果!M:M,MATCH(技能效果等级!B2023,技能效果!B:B,0)),INDEX(技能效果!M:M,MATCH(技能效果等级!B2023,技能效果!B:B,0))*VLOOKUP(E2023,技能数值计算!$C$19:$D$28,2,FALSE))</f>
        <v>0.36</v>
      </c>
      <c r="P2023" s="97"/>
      <c r="Q2023" s="97"/>
      <c r="R2023" s="95">
        <f>IF(INDEX(技能效果!O:O,MATCH(技能效果等级!B2023,技能效果!B:B,0))="","",INDEX(技能效果!O:O,MATCH(技能效果等级!B2023,技能效果!B:B,0)))</f>
        <v>103</v>
      </c>
      <c r="S2023" s="97"/>
      <c r="T2023" s="97"/>
      <c r="U2023" s="97"/>
      <c r="V2023" s="96" t="str">
        <f>IF(INDEX(技能效果!AF:AF,MATCH(技能效果等级!B2023,技能效果!B:B,0))="","",INDEX(技能效果!AF:AF,MATCH(技能效果等级!B2023,技能效果!B:B,0)))</f>
        <v/>
      </c>
      <c r="W2023" s="95">
        <f t="shared" si="29"/>
        <v>193</v>
      </c>
      <c r="X2023" s="97"/>
      <c r="Y2023" s="97"/>
    </row>
    <row r="2024" spans="1:25" ht="16.5" x14ac:dyDescent="0.2">
      <c r="A2024" s="62">
        <v>2021</v>
      </c>
      <c r="B2024" s="95">
        <f>INDEX(技能效果!B:B,MATCH(技能效果等级!W2024,技能效果!AE:AE,0))</f>
        <v>130301702</v>
      </c>
      <c r="C2024" s="95" t="str">
        <f>INDEX(技能效果!C:C,MATCH(技能效果等级!B2024,技能效果!B:B,0))</f>
        <v>飞廉技能刷新技能</v>
      </c>
      <c r="D2024" s="96" t="s">
        <v>873</v>
      </c>
      <c r="E2024" s="95">
        <v>7</v>
      </c>
      <c r="F2024" s="95">
        <f>INDEX(技能效果!H:H,MATCH(技能效果等级!B2024,技能效果!B:B,0))</f>
        <v>4010</v>
      </c>
      <c r="G2024" s="95">
        <f>IF(INDEX(技能效果!K:K,MATCH(B2024,技能效果!B:B,0))=0,INDEX(技能效果!I:I,MATCH(技能效果等级!B2024,技能效果!B:B,0)),INDEX(技能效果!I:I,MATCH(技能效果等级!B2024,技能效果!B:B,0))*VLOOKUP(E2024,技能数值计算!$C$19:$D$28,2,FALSE))</f>
        <v>0</v>
      </c>
      <c r="H2024" s="95">
        <f>INDEX(技能效果!J:J,MATCH(技能效果等级!B2024,技能效果!B:B,0))</f>
        <v>0</v>
      </c>
      <c r="I2024" s="97"/>
      <c r="J2024" s="97"/>
      <c r="K2024" s="97"/>
      <c r="L2024" s="97"/>
      <c r="M2024" s="97"/>
      <c r="N2024" s="96">
        <f>IF(INDEX(技能效果!L:L,MATCH(技能效果等级!B2024,技能效果!B:B,0))="","",INDEX(技能效果!L:L,MATCH(技能效果等级!B2024,技能效果!B:B,0)))</f>
        <v>101</v>
      </c>
      <c r="O2024" s="95">
        <f>IF(INDEX(技能效果!N:N,MATCH(B2024,技能效果!B:B,0))=0,INDEX(技能效果!M:M,MATCH(技能效果等级!B2024,技能效果!B:B,0)),INDEX(技能效果!M:M,MATCH(技能效果等级!B2024,技能效果!B:B,0))*VLOOKUP(E2024,技能数值计算!$C$19:$D$28,2,FALSE))</f>
        <v>0.39</v>
      </c>
      <c r="P2024" s="97"/>
      <c r="Q2024" s="97"/>
      <c r="R2024" s="95">
        <f>IF(INDEX(技能效果!O:O,MATCH(技能效果等级!B2024,技能效果!B:B,0))="","",INDEX(技能效果!O:O,MATCH(技能效果等级!B2024,技能效果!B:B,0)))</f>
        <v>103</v>
      </c>
      <c r="S2024" s="97"/>
      <c r="T2024" s="97"/>
      <c r="U2024" s="97"/>
      <c r="V2024" s="96" t="str">
        <f>IF(INDEX(技能效果!AF:AF,MATCH(技能效果等级!B2024,技能效果!B:B,0))="","",INDEX(技能效果!AF:AF,MATCH(技能效果等级!B2024,技能效果!B:B,0)))</f>
        <v/>
      </c>
      <c r="W2024" s="95">
        <f t="shared" si="29"/>
        <v>193</v>
      </c>
      <c r="X2024" s="97"/>
      <c r="Y2024" s="97"/>
    </row>
    <row r="2025" spans="1:25" ht="16.5" x14ac:dyDescent="0.2">
      <c r="A2025" s="62">
        <v>2022</v>
      </c>
      <c r="B2025" s="95">
        <f>INDEX(技能效果!B:B,MATCH(技能效果等级!W2025,技能效果!AE:AE,0))</f>
        <v>130301702</v>
      </c>
      <c r="C2025" s="95" t="str">
        <f>INDEX(技能效果!C:C,MATCH(技能效果等级!B2025,技能效果!B:B,0))</f>
        <v>飞廉技能刷新技能</v>
      </c>
      <c r="D2025" s="96" t="s">
        <v>873</v>
      </c>
      <c r="E2025" s="95">
        <v>8</v>
      </c>
      <c r="F2025" s="95">
        <f>INDEX(技能效果!H:H,MATCH(技能效果等级!B2025,技能效果!B:B,0))</f>
        <v>4010</v>
      </c>
      <c r="G2025" s="95">
        <f>IF(INDEX(技能效果!K:K,MATCH(B2025,技能效果!B:B,0))=0,INDEX(技能效果!I:I,MATCH(技能效果等级!B2025,技能效果!B:B,0)),INDEX(技能效果!I:I,MATCH(技能效果等级!B2025,技能效果!B:B,0))*VLOOKUP(E2025,技能数值计算!$C$19:$D$28,2,FALSE))</f>
        <v>0</v>
      </c>
      <c r="H2025" s="95">
        <f>INDEX(技能效果!J:J,MATCH(技能效果等级!B2025,技能效果!B:B,0))</f>
        <v>0</v>
      </c>
      <c r="I2025" s="97"/>
      <c r="J2025" s="97"/>
      <c r="K2025" s="97"/>
      <c r="L2025" s="97"/>
      <c r="M2025" s="97"/>
      <c r="N2025" s="96">
        <f>IF(INDEX(技能效果!L:L,MATCH(技能效果等级!B2025,技能效果!B:B,0))="","",INDEX(技能效果!L:L,MATCH(技能效果等级!B2025,技能效果!B:B,0)))</f>
        <v>101</v>
      </c>
      <c r="O2025" s="95">
        <f>IF(INDEX(技能效果!N:N,MATCH(B2025,技能效果!B:B,0))=0,INDEX(技能效果!M:M,MATCH(技能效果等级!B2025,技能效果!B:B,0)),INDEX(技能效果!M:M,MATCH(技能效果等级!B2025,技能效果!B:B,0))*VLOOKUP(E2025,技能数值计算!$C$19:$D$28,2,FALSE))</f>
        <v>0.42</v>
      </c>
      <c r="P2025" s="97"/>
      <c r="Q2025" s="97"/>
      <c r="R2025" s="95">
        <f>IF(INDEX(技能效果!O:O,MATCH(技能效果等级!B2025,技能效果!B:B,0))="","",INDEX(技能效果!O:O,MATCH(技能效果等级!B2025,技能效果!B:B,0)))</f>
        <v>103</v>
      </c>
      <c r="S2025" s="97"/>
      <c r="T2025" s="97"/>
      <c r="U2025" s="97"/>
      <c r="V2025" s="96" t="str">
        <f>IF(INDEX(技能效果!AF:AF,MATCH(技能效果等级!B2025,技能效果!B:B,0))="","",INDEX(技能效果!AF:AF,MATCH(技能效果等级!B2025,技能效果!B:B,0)))</f>
        <v/>
      </c>
      <c r="W2025" s="95">
        <f t="shared" si="29"/>
        <v>193</v>
      </c>
      <c r="X2025" s="97"/>
      <c r="Y2025" s="97"/>
    </row>
    <row r="2026" spans="1:25" ht="16.5" x14ac:dyDescent="0.2">
      <c r="A2026" s="62">
        <v>2023</v>
      </c>
      <c r="B2026" s="95">
        <f>INDEX(技能效果!B:B,MATCH(技能效果等级!W2026,技能效果!AE:AE,0))</f>
        <v>130301702</v>
      </c>
      <c r="C2026" s="95" t="str">
        <f>INDEX(技能效果!C:C,MATCH(技能效果等级!B2026,技能效果!B:B,0))</f>
        <v>飞廉技能刷新技能</v>
      </c>
      <c r="D2026" s="96" t="s">
        <v>873</v>
      </c>
      <c r="E2026" s="95">
        <v>9</v>
      </c>
      <c r="F2026" s="95">
        <f>INDEX(技能效果!H:H,MATCH(技能效果等级!B2026,技能效果!B:B,0))</f>
        <v>4010</v>
      </c>
      <c r="G2026" s="95">
        <f>IF(INDEX(技能效果!K:K,MATCH(B2026,技能效果!B:B,0))=0,INDEX(技能效果!I:I,MATCH(技能效果等级!B2026,技能效果!B:B,0)),INDEX(技能效果!I:I,MATCH(技能效果等级!B2026,技能效果!B:B,0))*VLOOKUP(E2026,技能数值计算!$C$19:$D$28,2,FALSE))</f>
        <v>0</v>
      </c>
      <c r="H2026" s="95">
        <f>INDEX(技能效果!J:J,MATCH(技能效果等级!B2026,技能效果!B:B,0))</f>
        <v>0</v>
      </c>
      <c r="I2026" s="97"/>
      <c r="J2026" s="97"/>
      <c r="K2026" s="97"/>
      <c r="L2026" s="97"/>
      <c r="M2026" s="97"/>
      <c r="N2026" s="96">
        <f>IF(INDEX(技能效果!L:L,MATCH(技能效果等级!B2026,技能效果!B:B,0))="","",INDEX(技能效果!L:L,MATCH(技能效果等级!B2026,技能效果!B:B,0)))</f>
        <v>101</v>
      </c>
      <c r="O2026" s="95">
        <f>IF(INDEX(技能效果!N:N,MATCH(B2026,技能效果!B:B,0))=0,INDEX(技能效果!M:M,MATCH(技能效果等级!B2026,技能效果!B:B,0)),INDEX(技能效果!M:M,MATCH(技能效果等级!B2026,技能效果!B:B,0))*VLOOKUP(E2026,技能数值计算!$C$19:$D$28,2,FALSE))</f>
        <v>0.46</v>
      </c>
      <c r="P2026" s="97"/>
      <c r="Q2026" s="97"/>
      <c r="R2026" s="95">
        <f>IF(INDEX(技能效果!O:O,MATCH(技能效果等级!B2026,技能效果!B:B,0))="","",INDEX(技能效果!O:O,MATCH(技能效果等级!B2026,技能效果!B:B,0)))</f>
        <v>103</v>
      </c>
      <c r="S2026" s="97"/>
      <c r="T2026" s="97"/>
      <c r="U2026" s="97"/>
      <c r="V2026" s="96" t="str">
        <f>IF(INDEX(技能效果!AF:AF,MATCH(技能效果等级!B2026,技能效果!B:B,0))="","",INDEX(技能效果!AF:AF,MATCH(技能效果等级!B2026,技能效果!B:B,0)))</f>
        <v/>
      </c>
      <c r="W2026" s="95">
        <f t="shared" si="29"/>
        <v>193</v>
      </c>
      <c r="X2026" s="97"/>
      <c r="Y2026" s="97"/>
    </row>
    <row r="2027" spans="1:25" ht="16.5" x14ac:dyDescent="0.2">
      <c r="A2027" s="62">
        <v>2024</v>
      </c>
      <c r="B2027" s="95">
        <f>INDEX(技能效果!B:B,MATCH(技能效果等级!W2027,技能效果!AE:AE,0))</f>
        <v>130301702</v>
      </c>
      <c r="C2027" s="95" t="str">
        <f>INDEX(技能效果!C:C,MATCH(技能效果等级!B2027,技能效果!B:B,0))</f>
        <v>飞廉技能刷新技能</v>
      </c>
      <c r="D2027" s="96" t="s">
        <v>873</v>
      </c>
      <c r="E2027" s="95">
        <v>10</v>
      </c>
      <c r="F2027" s="95">
        <f>INDEX(技能效果!H:H,MATCH(技能效果等级!B2027,技能效果!B:B,0))</f>
        <v>4010</v>
      </c>
      <c r="G2027" s="95">
        <f>IF(INDEX(技能效果!K:K,MATCH(B2027,技能效果!B:B,0))=0,INDEX(技能效果!I:I,MATCH(技能效果等级!B2027,技能效果!B:B,0)),INDEX(技能效果!I:I,MATCH(技能效果等级!B2027,技能效果!B:B,0))*VLOOKUP(E2027,技能数值计算!$C$19:$D$28,2,FALSE))</f>
        <v>0</v>
      </c>
      <c r="H2027" s="95">
        <f>INDEX(技能效果!J:J,MATCH(技能效果等级!B2027,技能效果!B:B,0))</f>
        <v>0</v>
      </c>
      <c r="I2027" s="97"/>
      <c r="J2027" s="97"/>
      <c r="K2027" s="97"/>
      <c r="L2027" s="97"/>
      <c r="M2027" s="97"/>
      <c r="N2027" s="96">
        <f>IF(INDEX(技能效果!L:L,MATCH(技能效果等级!B2027,技能效果!B:B,0))="","",INDEX(技能效果!L:L,MATCH(技能效果等级!B2027,技能效果!B:B,0)))</f>
        <v>101</v>
      </c>
      <c r="O2027" s="95">
        <f>IF(INDEX(技能效果!N:N,MATCH(B2027,技能效果!B:B,0))=0,INDEX(技能效果!M:M,MATCH(技能效果等级!B2027,技能效果!B:B,0)),INDEX(技能效果!M:M,MATCH(技能效果等级!B2027,技能效果!B:B,0))*VLOOKUP(E2027,技能数值计算!$C$19:$D$28,2,FALSE))</f>
        <v>0.5</v>
      </c>
      <c r="P2027" s="97"/>
      <c r="Q2027" s="97"/>
      <c r="R2027" s="95">
        <f>IF(INDEX(技能效果!O:O,MATCH(技能效果等级!B2027,技能效果!B:B,0))="","",INDEX(技能效果!O:O,MATCH(技能效果等级!B2027,技能效果!B:B,0)))</f>
        <v>103</v>
      </c>
      <c r="S2027" s="97"/>
      <c r="T2027" s="97"/>
      <c r="U2027" s="97"/>
      <c r="V2027" s="96" t="str">
        <f>IF(INDEX(技能效果!AF:AF,MATCH(技能效果等级!B2027,技能效果!B:B,0))="","",INDEX(技能效果!AF:AF,MATCH(技能效果等级!B2027,技能效果!B:B,0)))</f>
        <v/>
      </c>
      <c r="W2027" s="95">
        <f t="shared" si="29"/>
        <v>193</v>
      </c>
      <c r="X2027" s="97"/>
      <c r="Y2027" s="97"/>
    </row>
    <row r="2028" spans="1:25" ht="16.5" x14ac:dyDescent="0.2">
      <c r="A2028" s="62">
        <v>2025</v>
      </c>
      <c r="B2028" s="95">
        <f>INDEX(技能效果!B:B,MATCH(技能效果等级!W2028,技能效果!AE:AE,0))</f>
        <v>130301711</v>
      </c>
      <c r="C2028" s="95" t="str">
        <f>INDEX(技能效果!C:C,MATCH(技能效果等级!B2028,技能效果!B:B,0))</f>
        <v>飞廉专属武器效果</v>
      </c>
      <c r="D2028" s="96" t="s">
        <v>873</v>
      </c>
      <c r="E2028" s="95">
        <v>1</v>
      </c>
      <c r="F2028" s="95">
        <f>INDEX(技能效果!H:H,MATCH(技能效果等级!B2028,技能效果!B:B,0))</f>
        <v>4101</v>
      </c>
      <c r="G2028" s="95">
        <f>IF(INDEX(技能效果!K:K,MATCH(B2028,技能效果!B:B,0))=0,INDEX(技能效果!I:I,MATCH(技能效果等级!B2028,技能效果!B:B,0)),INDEX(技能效果!I:I,MATCH(技能效果等级!B2028,技能效果!B:B,0))*VLOOKUP(E2028,技能数值计算!$C$19:$D$28,2,FALSE))</f>
        <v>0</v>
      </c>
      <c r="H2028" s="95">
        <f>INDEX(技能效果!J:J,MATCH(技能效果等级!B2028,技能效果!B:B,0))</f>
        <v>0</v>
      </c>
      <c r="I2028" s="97"/>
      <c r="J2028" s="97"/>
      <c r="K2028" s="97"/>
      <c r="L2028" s="97"/>
      <c r="M2028" s="97"/>
      <c r="N2028" s="96" t="str">
        <f>IF(INDEX(技能效果!L:L,MATCH(技能效果等级!B2028,技能效果!B:B,0))="","",INDEX(技能效果!L:L,MATCH(技能效果等级!B2028,技能效果!B:B,0)))</f>
        <v/>
      </c>
      <c r="O2028" s="95">
        <f>IF(INDEX(技能效果!N:N,MATCH(B2028,技能效果!B:B,0))=0,INDEX(技能效果!M:M,MATCH(技能效果等级!B2028,技能效果!B:B,0)),INDEX(技能效果!M:M,MATCH(技能效果等级!B2028,技能效果!B:B,0))*VLOOKUP(E2028,技能数值计算!$C$19:$D$28,2,FALSE))</f>
        <v>0</v>
      </c>
      <c r="P2028" s="97"/>
      <c r="Q2028" s="97"/>
      <c r="R2028" s="95" t="str">
        <f>IF(INDEX(技能效果!O:O,MATCH(技能效果等级!B2028,技能效果!B:B,0))="","",INDEX(技能效果!O:O,MATCH(技能效果等级!B2028,技能效果!B:B,0)))</f>
        <v/>
      </c>
      <c r="S2028" s="97"/>
      <c r="T2028" s="97"/>
      <c r="U2028" s="97"/>
      <c r="V2028" s="96" t="str">
        <f>IF(INDEX(技能效果!AF:AF,MATCH(技能效果等级!B2028,技能效果!B:B,0))="","",INDEX(技能效果!AF:AF,MATCH(技能效果等级!B2028,技能效果!B:B,0)))</f>
        <v>为目标施加风神印记，持续2回合</v>
      </c>
      <c r="W2028" s="95">
        <f t="shared" si="29"/>
        <v>194</v>
      </c>
      <c r="X2028" s="97"/>
      <c r="Y2028" s="97"/>
    </row>
    <row r="2029" spans="1:25" ht="16.5" x14ac:dyDescent="0.2">
      <c r="A2029" s="62">
        <v>2026</v>
      </c>
      <c r="B2029" s="95">
        <f>INDEX(技能效果!B:B,MATCH(技能效果等级!W2029,技能效果!AE:AE,0))</f>
        <v>130301711</v>
      </c>
      <c r="C2029" s="95" t="str">
        <f>INDEX(技能效果!C:C,MATCH(技能效果等级!B2029,技能效果!B:B,0))</f>
        <v>飞廉专属武器效果</v>
      </c>
      <c r="D2029" s="96" t="s">
        <v>873</v>
      </c>
      <c r="E2029" s="95">
        <v>2</v>
      </c>
      <c r="F2029" s="95">
        <f>INDEX(技能效果!H:H,MATCH(技能效果等级!B2029,技能效果!B:B,0))</f>
        <v>4101</v>
      </c>
      <c r="G2029" s="95">
        <f>IF(INDEX(技能效果!K:K,MATCH(B2029,技能效果!B:B,0))=0,INDEX(技能效果!I:I,MATCH(技能效果等级!B2029,技能效果!B:B,0)),INDEX(技能效果!I:I,MATCH(技能效果等级!B2029,技能效果!B:B,0))*VLOOKUP(E2029,技能数值计算!$C$19:$D$28,2,FALSE))</f>
        <v>0</v>
      </c>
      <c r="H2029" s="95">
        <f>INDEX(技能效果!J:J,MATCH(技能效果等级!B2029,技能效果!B:B,0))</f>
        <v>0</v>
      </c>
      <c r="I2029" s="97"/>
      <c r="J2029" s="97"/>
      <c r="K2029" s="97"/>
      <c r="L2029" s="97"/>
      <c r="M2029" s="97"/>
      <c r="N2029" s="96" t="str">
        <f>IF(INDEX(技能效果!L:L,MATCH(技能效果等级!B2029,技能效果!B:B,0))="","",INDEX(技能效果!L:L,MATCH(技能效果等级!B2029,技能效果!B:B,0)))</f>
        <v/>
      </c>
      <c r="O2029" s="95">
        <f>IF(INDEX(技能效果!N:N,MATCH(B2029,技能效果!B:B,0))=0,INDEX(技能效果!M:M,MATCH(技能效果等级!B2029,技能效果!B:B,0)),INDEX(技能效果!M:M,MATCH(技能效果等级!B2029,技能效果!B:B,0))*VLOOKUP(E2029,技能数值计算!$C$19:$D$28,2,FALSE))</f>
        <v>0</v>
      </c>
      <c r="P2029" s="97"/>
      <c r="Q2029" s="97"/>
      <c r="R2029" s="95" t="str">
        <f>IF(INDEX(技能效果!O:O,MATCH(技能效果等级!B2029,技能效果!B:B,0))="","",INDEX(技能效果!O:O,MATCH(技能效果等级!B2029,技能效果!B:B,0)))</f>
        <v/>
      </c>
      <c r="S2029" s="97"/>
      <c r="T2029" s="97"/>
      <c r="U2029" s="97"/>
      <c r="V2029" s="96" t="str">
        <f>IF(INDEX(技能效果!AF:AF,MATCH(技能效果等级!B2029,技能效果!B:B,0))="","",INDEX(技能效果!AF:AF,MATCH(技能效果等级!B2029,技能效果!B:B,0)))</f>
        <v>为目标施加风神印记，持续2回合</v>
      </c>
      <c r="W2029" s="95">
        <f t="shared" ref="W2029:W2092" si="30">W2019+1</f>
        <v>194</v>
      </c>
      <c r="X2029" s="97"/>
      <c r="Y2029" s="97"/>
    </row>
    <row r="2030" spans="1:25" ht="16.5" x14ac:dyDescent="0.2">
      <c r="A2030" s="62">
        <v>2027</v>
      </c>
      <c r="B2030" s="95">
        <f>INDEX(技能效果!B:B,MATCH(技能效果等级!W2030,技能效果!AE:AE,0))</f>
        <v>130301711</v>
      </c>
      <c r="C2030" s="95" t="str">
        <f>INDEX(技能效果!C:C,MATCH(技能效果等级!B2030,技能效果!B:B,0))</f>
        <v>飞廉专属武器效果</v>
      </c>
      <c r="D2030" s="96" t="s">
        <v>873</v>
      </c>
      <c r="E2030" s="95">
        <v>3</v>
      </c>
      <c r="F2030" s="95">
        <f>INDEX(技能效果!H:H,MATCH(技能效果等级!B2030,技能效果!B:B,0))</f>
        <v>4101</v>
      </c>
      <c r="G2030" s="95">
        <f>IF(INDEX(技能效果!K:K,MATCH(B2030,技能效果!B:B,0))=0,INDEX(技能效果!I:I,MATCH(技能效果等级!B2030,技能效果!B:B,0)),INDEX(技能效果!I:I,MATCH(技能效果等级!B2030,技能效果!B:B,0))*VLOOKUP(E2030,技能数值计算!$C$19:$D$28,2,FALSE))</f>
        <v>0</v>
      </c>
      <c r="H2030" s="95">
        <f>INDEX(技能效果!J:J,MATCH(技能效果等级!B2030,技能效果!B:B,0))</f>
        <v>0</v>
      </c>
      <c r="I2030" s="97"/>
      <c r="J2030" s="97"/>
      <c r="K2030" s="97"/>
      <c r="L2030" s="97"/>
      <c r="M2030" s="97"/>
      <c r="N2030" s="96" t="str">
        <f>IF(INDEX(技能效果!L:L,MATCH(技能效果等级!B2030,技能效果!B:B,0))="","",INDEX(技能效果!L:L,MATCH(技能效果等级!B2030,技能效果!B:B,0)))</f>
        <v/>
      </c>
      <c r="O2030" s="95">
        <f>IF(INDEX(技能效果!N:N,MATCH(B2030,技能效果!B:B,0))=0,INDEX(技能效果!M:M,MATCH(技能效果等级!B2030,技能效果!B:B,0)),INDEX(技能效果!M:M,MATCH(技能效果等级!B2030,技能效果!B:B,0))*VLOOKUP(E2030,技能数值计算!$C$19:$D$28,2,FALSE))</f>
        <v>0</v>
      </c>
      <c r="P2030" s="97"/>
      <c r="Q2030" s="97"/>
      <c r="R2030" s="95" t="str">
        <f>IF(INDEX(技能效果!O:O,MATCH(技能效果等级!B2030,技能效果!B:B,0))="","",INDEX(技能效果!O:O,MATCH(技能效果等级!B2030,技能效果!B:B,0)))</f>
        <v/>
      </c>
      <c r="S2030" s="97"/>
      <c r="T2030" s="97"/>
      <c r="U2030" s="97"/>
      <c r="V2030" s="96" t="str">
        <f>IF(INDEX(技能效果!AF:AF,MATCH(技能效果等级!B2030,技能效果!B:B,0))="","",INDEX(技能效果!AF:AF,MATCH(技能效果等级!B2030,技能效果!B:B,0)))</f>
        <v>为目标施加风神印记，持续2回合</v>
      </c>
      <c r="W2030" s="95">
        <f t="shared" si="30"/>
        <v>194</v>
      </c>
      <c r="X2030" s="97"/>
      <c r="Y2030" s="97"/>
    </row>
    <row r="2031" spans="1:25" ht="16.5" x14ac:dyDescent="0.2">
      <c r="A2031" s="62">
        <v>2028</v>
      </c>
      <c r="B2031" s="95">
        <f>INDEX(技能效果!B:B,MATCH(技能效果等级!W2031,技能效果!AE:AE,0))</f>
        <v>130301711</v>
      </c>
      <c r="C2031" s="95" t="str">
        <f>INDEX(技能效果!C:C,MATCH(技能效果等级!B2031,技能效果!B:B,0))</f>
        <v>飞廉专属武器效果</v>
      </c>
      <c r="D2031" s="96" t="s">
        <v>873</v>
      </c>
      <c r="E2031" s="95">
        <v>4</v>
      </c>
      <c r="F2031" s="95">
        <f>INDEX(技能效果!H:H,MATCH(技能效果等级!B2031,技能效果!B:B,0))</f>
        <v>4101</v>
      </c>
      <c r="G2031" s="95">
        <f>IF(INDEX(技能效果!K:K,MATCH(B2031,技能效果!B:B,0))=0,INDEX(技能效果!I:I,MATCH(技能效果等级!B2031,技能效果!B:B,0)),INDEX(技能效果!I:I,MATCH(技能效果等级!B2031,技能效果!B:B,0))*VLOOKUP(E2031,技能数值计算!$C$19:$D$28,2,FALSE))</f>
        <v>0</v>
      </c>
      <c r="H2031" s="95">
        <f>INDEX(技能效果!J:J,MATCH(技能效果等级!B2031,技能效果!B:B,0))</f>
        <v>0</v>
      </c>
      <c r="I2031" s="97"/>
      <c r="J2031" s="97"/>
      <c r="K2031" s="97"/>
      <c r="L2031" s="97"/>
      <c r="M2031" s="97"/>
      <c r="N2031" s="96" t="str">
        <f>IF(INDEX(技能效果!L:L,MATCH(技能效果等级!B2031,技能效果!B:B,0))="","",INDEX(技能效果!L:L,MATCH(技能效果等级!B2031,技能效果!B:B,0)))</f>
        <v/>
      </c>
      <c r="O2031" s="95">
        <f>IF(INDEX(技能效果!N:N,MATCH(B2031,技能效果!B:B,0))=0,INDEX(技能效果!M:M,MATCH(技能效果等级!B2031,技能效果!B:B,0)),INDEX(技能效果!M:M,MATCH(技能效果等级!B2031,技能效果!B:B,0))*VLOOKUP(E2031,技能数值计算!$C$19:$D$28,2,FALSE))</f>
        <v>0</v>
      </c>
      <c r="P2031" s="97"/>
      <c r="Q2031" s="97"/>
      <c r="R2031" s="95" t="str">
        <f>IF(INDEX(技能效果!O:O,MATCH(技能效果等级!B2031,技能效果!B:B,0))="","",INDEX(技能效果!O:O,MATCH(技能效果等级!B2031,技能效果!B:B,0)))</f>
        <v/>
      </c>
      <c r="S2031" s="97"/>
      <c r="T2031" s="97"/>
      <c r="U2031" s="97"/>
      <c r="V2031" s="96" t="str">
        <f>IF(INDEX(技能效果!AF:AF,MATCH(技能效果等级!B2031,技能效果!B:B,0))="","",INDEX(技能效果!AF:AF,MATCH(技能效果等级!B2031,技能效果!B:B,0)))</f>
        <v>为目标施加风神印记，持续2回合</v>
      </c>
      <c r="W2031" s="95">
        <f t="shared" si="30"/>
        <v>194</v>
      </c>
      <c r="X2031" s="97"/>
      <c r="Y2031" s="97"/>
    </row>
    <row r="2032" spans="1:25" ht="16.5" x14ac:dyDescent="0.2">
      <c r="A2032" s="62">
        <v>2029</v>
      </c>
      <c r="B2032" s="95">
        <f>INDEX(技能效果!B:B,MATCH(技能效果等级!W2032,技能效果!AE:AE,0))</f>
        <v>130301711</v>
      </c>
      <c r="C2032" s="95" t="str">
        <f>INDEX(技能效果!C:C,MATCH(技能效果等级!B2032,技能效果!B:B,0))</f>
        <v>飞廉专属武器效果</v>
      </c>
      <c r="D2032" s="96" t="s">
        <v>873</v>
      </c>
      <c r="E2032" s="95">
        <v>5</v>
      </c>
      <c r="F2032" s="95">
        <f>INDEX(技能效果!H:H,MATCH(技能效果等级!B2032,技能效果!B:B,0))</f>
        <v>4101</v>
      </c>
      <c r="G2032" s="95">
        <f>IF(INDEX(技能效果!K:K,MATCH(B2032,技能效果!B:B,0))=0,INDEX(技能效果!I:I,MATCH(技能效果等级!B2032,技能效果!B:B,0)),INDEX(技能效果!I:I,MATCH(技能效果等级!B2032,技能效果!B:B,0))*VLOOKUP(E2032,技能数值计算!$C$19:$D$28,2,FALSE))</f>
        <v>0</v>
      </c>
      <c r="H2032" s="95">
        <f>INDEX(技能效果!J:J,MATCH(技能效果等级!B2032,技能效果!B:B,0))</f>
        <v>0</v>
      </c>
      <c r="I2032" s="97"/>
      <c r="J2032" s="97"/>
      <c r="K2032" s="97"/>
      <c r="L2032" s="97"/>
      <c r="M2032" s="97"/>
      <c r="N2032" s="96" t="str">
        <f>IF(INDEX(技能效果!L:L,MATCH(技能效果等级!B2032,技能效果!B:B,0))="","",INDEX(技能效果!L:L,MATCH(技能效果等级!B2032,技能效果!B:B,0)))</f>
        <v/>
      </c>
      <c r="O2032" s="95">
        <f>IF(INDEX(技能效果!N:N,MATCH(B2032,技能效果!B:B,0))=0,INDEX(技能效果!M:M,MATCH(技能效果等级!B2032,技能效果!B:B,0)),INDEX(技能效果!M:M,MATCH(技能效果等级!B2032,技能效果!B:B,0))*VLOOKUP(E2032,技能数值计算!$C$19:$D$28,2,FALSE))</f>
        <v>0</v>
      </c>
      <c r="P2032" s="97"/>
      <c r="Q2032" s="97"/>
      <c r="R2032" s="95" t="str">
        <f>IF(INDEX(技能效果!O:O,MATCH(技能效果等级!B2032,技能效果!B:B,0))="","",INDEX(技能效果!O:O,MATCH(技能效果等级!B2032,技能效果!B:B,0)))</f>
        <v/>
      </c>
      <c r="S2032" s="97"/>
      <c r="T2032" s="97"/>
      <c r="U2032" s="97"/>
      <c r="V2032" s="96" t="str">
        <f>IF(INDEX(技能效果!AF:AF,MATCH(技能效果等级!B2032,技能效果!B:B,0))="","",INDEX(技能效果!AF:AF,MATCH(技能效果等级!B2032,技能效果!B:B,0)))</f>
        <v>为目标施加风神印记，持续2回合</v>
      </c>
      <c r="W2032" s="95">
        <f t="shared" si="30"/>
        <v>194</v>
      </c>
      <c r="X2032" s="97"/>
      <c r="Y2032" s="97"/>
    </row>
    <row r="2033" spans="1:25" ht="16.5" x14ac:dyDescent="0.2">
      <c r="A2033" s="62">
        <v>2030</v>
      </c>
      <c r="B2033" s="95">
        <f>INDEX(技能效果!B:B,MATCH(技能效果等级!W2033,技能效果!AE:AE,0))</f>
        <v>130301711</v>
      </c>
      <c r="C2033" s="95" t="str">
        <f>INDEX(技能效果!C:C,MATCH(技能效果等级!B2033,技能效果!B:B,0))</f>
        <v>飞廉专属武器效果</v>
      </c>
      <c r="D2033" s="96" t="s">
        <v>873</v>
      </c>
      <c r="E2033" s="95">
        <v>6</v>
      </c>
      <c r="F2033" s="95">
        <f>INDEX(技能效果!H:H,MATCH(技能效果等级!B2033,技能效果!B:B,0))</f>
        <v>4101</v>
      </c>
      <c r="G2033" s="95">
        <f>IF(INDEX(技能效果!K:K,MATCH(B2033,技能效果!B:B,0))=0,INDEX(技能效果!I:I,MATCH(技能效果等级!B2033,技能效果!B:B,0)),INDEX(技能效果!I:I,MATCH(技能效果等级!B2033,技能效果!B:B,0))*VLOOKUP(E2033,技能数值计算!$C$19:$D$28,2,FALSE))</f>
        <v>0</v>
      </c>
      <c r="H2033" s="95">
        <f>INDEX(技能效果!J:J,MATCH(技能效果等级!B2033,技能效果!B:B,0))</f>
        <v>0</v>
      </c>
      <c r="I2033" s="97"/>
      <c r="J2033" s="97"/>
      <c r="K2033" s="97"/>
      <c r="L2033" s="97"/>
      <c r="M2033" s="97"/>
      <c r="N2033" s="96" t="str">
        <f>IF(INDEX(技能效果!L:L,MATCH(技能效果等级!B2033,技能效果!B:B,0))="","",INDEX(技能效果!L:L,MATCH(技能效果等级!B2033,技能效果!B:B,0)))</f>
        <v/>
      </c>
      <c r="O2033" s="95">
        <f>IF(INDEX(技能效果!N:N,MATCH(B2033,技能效果!B:B,0))=0,INDEX(技能效果!M:M,MATCH(技能效果等级!B2033,技能效果!B:B,0)),INDEX(技能效果!M:M,MATCH(技能效果等级!B2033,技能效果!B:B,0))*VLOOKUP(E2033,技能数值计算!$C$19:$D$28,2,FALSE))</f>
        <v>0</v>
      </c>
      <c r="P2033" s="97"/>
      <c r="Q2033" s="97"/>
      <c r="R2033" s="95" t="str">
        <f>IF(INDEX(技能效果!O:O,MATCH(技能效果等级!B2033,技能效果!B:B,0))="","",INDEX(技能效果!O:O,MATCH(技能效果等级!B2033,技能效果!B:B,0)))</f>
        <v/>
      </c>
      <c r="S2033" s="97"/>
      <c r="T2033" s="97"/>
      <c r="U2033" s="97"/>
      <c r="V2033" s="96" t="str">
        <f>IF(INDEX(技能效果!AF:AF,MATCH(技能效果等级!B2033,技能效果!B:B,0))="","",INDEX(技能效果!AF:AF,MATCH(技能效果等级!B2033,技能效果!B:B,0)))</f>
        <v>为目标施加风神印记，持续2回合</v>
      </c>
      <c r="W2033" s="95">
        <f t="shared" si="30"/>
        <v>194</v>
      </c>
      <c r="X2033" s="97"/>
      <c r="Y2033" s="97"/>
    </row>
    <row r="2034" spans="1:25" ht="16.5" x14ac:dyDescent="0.2">
      <c r="A2034" s="62">
        <v>2031</v>
      </c>
      <c r="B2034" s="95">
        <f>INDEX(技能效果!B:B,MATCH(技能效果等级!W2034,技能效果!AE:AE,0))</f>
        <v>130301711</v>
      </c>
      <c r="C2034" s="95" t="str">
        <f>INDEX(技能效果!C:C,MATCH(技能效果等级!B2034,技能效果!B:B,0))</f>
        <v>飞廉专属武器效果</v>
      </c>
      <c r="D2034" s="96" t="s">
        <v>873</v>
      </c>
      <c r="E2034" s="95">
        <v>7</v>
      </c>
      <c r="F2034" s="95">
        <f>INDEX(技能效果!H:H,MATCH(技能效果等级!B2034,技能效果!B:B,0))</f>
        <v>4101</v>
      </c>
      <c r="G2034" s="95">
        <f>IF(INDEX(技能效果!K:K,MATCH(B2034,技能效果!B:B,0))=0,INDEX(技能效果!I:I,MATCH(技能效果等级!B2034,技能效果!B:B,0)),INDEX(技能效果!I:I,MATCH(技能效果等级!B2034,技能效果!B:B,0))*VLOOKUP(E2034,技能数值计算!$C$19:$D$28,2,FALSE))</f>
        <v>0</v>
      </c>
      <c r="H2034" s="95">
        <f>INDEX(技能效果!J:J,MATCH(技能效果等级!B2034,技能效果!B:B,0))</f>
        <v>0</v>
      </c>
      <c r="I2034" s="97"/>
      <c r="J2034" s="97"/>
      <c r="K2034" s="97"/>
      <c r="L2034" s="97"/>
      <c r="M2034" s="97"/>
      <c r="N2034" s="96" t="str">
        <f>IF(INDEX(技能效果!L:L,MATCH(技能效果等级!B2034,技能效果!B:B,0))="","",INDEX(技能效果!L:L,MATCH(技能效果等级!B2034,技能效果!B:B,0)))</f>
        <v/>
      </c>
      <c r="O2034" s="95">
        <f>IF(INDEX(技能效果!N:N,MATCH(B2034,技能效果!B:B,0))=0,INDEX(技能效果!M:M,MATCH(技能效果等级!B2034,技能效果!B:B,0)),INDEX(技能效果!M:M,MATCH(技能效果等级!B2034,技能效果!B:B,0))*VLOOKUP(E2034,技能数值计算!$C$19:$D$28,2,FALSE))</f>
        <v>0</v>
      </c>
      <c r="P2034" s="97"/>
      <c r="Q2034" s="97"/>
      <c r="R2034" s="95" t="str">
        <f>IF(INDEX(技能效果!O:O,MATCH(技能效果等级!B2034,技能效果!B:B,0))="","",INDEX(技能效果!O:O,MATCH(技能效果等级!B2034,技能效果!B:B,0)))</f>
        <v/>
      </c>
      <c r="S2034" s="97"/>
      <c r="T2034" s="97"/>
      <c r="U2034" s="97"/>
      <c r="V2034" s="96" t="str">
        <f>IF(INDEX(技能效果!AF:AF,MATCH(技能效果等级!B2034,技能效果!B:B,0))="","",INDEX(技能效果!AF:AF,MATCH(技能效果等级!B2034,技能效果!B:B,0)))</f>
        <v>为目标施加风神印记，持续2回合</v>
      </c>
      <c r="W2034" s="95">
        <f t="shared" si="30"/>
        <v>194</v>
      </c>
      <c r="X2034" s="97"/>
      <c r="Y2034" s="97"/>
    </row>
    <row r="2035" spans="1:25" ht="16.5" x14ac:dyDescent="0.2">
      <c r="A2035" s="62">
        <v>2032</v>
      </c>
      <c r="B2035" s="95">
        <f>INDEX(技能效果!B:B,MATCH(技能效果等级!W2035,技能效果!AE:AE,0))</f>
        <v>130301711</v>
      </c>
      <c r="C2035" s="95" t="str">
        <f>INDEX(技能效果!C:C,MATCH(技能效果等级!B2035,技能效果!B:B,0))</f>
        <v>飞廉专属武器效果</v>
      </c>
      <c r="D2035" s="96" t="s">
        <v>873</v>
      </c>
      <c r="E2035" s="95">
        <v>8</v>
      </c>
      <c r="F2035" s="95">
        <f>INDEX(技能效果!H:H,MATCH(技能效果等级!B2035,技能效果!B:B,0))</f>
        <v>4101</v>
      </c>
      <c r="G2035" s="95">
        <f>IF(INDEX(技能效果!K:K,MATCH(B2035,技能效果!B:B,0))=0,INDEX(技能效果!I:I,MATCH(技能效果等级!B2035,技能效果!B:B,0)),INDEX(技能效果!I:I,MATCH(技能效果等级!B2035,技能效果!B:B,0))*VLOOKUP(E2035,技能数值计算!$C$19:$D$28,2,FALSE))</f>
        <v>0</v>
      </c>
      <c r="H2035" s="95">
        <f>INDEX(技能效果!J:J,MATCH(技能效果等级!B2035,技能效果!B:B,0))</f>
        <v>0</v>
      </c>
      <c r="I2035" s="97"/>
      <c r="J2035" s="97"/>
      <c r="K2035" s="97"/>
      <c r="L2035" s="97"/>
      <c r="M2035" s="97"/>
      <c r="N2035" s="96" t="str">
        <f>IF(INDEX(技能效果!L:L,MATCH(技能效果等级!B2035,技能效果!B:B,0))="","",INDEX(技能效果!L:L,MATCH(技能效果等级!B2035,技能效果!B:B,0)))</f>
        <v/>
      </c>
      <c r="O2035" s="95">
        <f>IF(INDEX(技能效果!N:N,MATCH(B2035,技能效果!B:B,0))=0,INDEX(技能效果!M:M,MATCH(技能效果等级!B2035,技能效果!B:B,0)),INDEX(技能效果!M:M,MATCH(技能效果等级!B2035,技能效果!B:B,0))*VLOOKUP(E2035,技能数值计算!$C$19:$D$28,2,FALSE))</f>
        <v>0</v>
      </c>
      <c r="P2035" s="97"/>
      <c r="Q2035" s="97"/>
      <c r="R2035" s="95" t="str">
        <f>IF(INDEX(技能效果!O:O,MATCH(技能效果等级!B2035,技能效果!B:B,0))="","",INDEX(技能效果!O:O,MATCH(技能效果等级!B2035,技能效果!B:B,0)))</f>
        <v/>
      </c>
      <c r="S2035" s="97"/>
      <c r="T2035" s="97"/>
      <c r="U2035" s="97"/>
      <c r="V2035" s="96" t="str">
        <f>IF(INDEX(技能效果!AF:AF,MATCH(技能效果等级!B2035,技能效果!B:B,0))="","",INDEX(技能效果!AF:AF,MATCH(技能效果等级!B2035,技能效果!B:B,0)))</f>
        <v>为目标施加风神印记，持续2回合</v>
      </c>
      <c r="W2035" s="95">
        <f t="shared" si="30"/>
        <v>194</v>
      </c>
      <c r="X2035" s="97"/>
      <c r="Y2035" s="97"/>
    </row>
    <row r="2036" spans="1:25" ht="16.5" x14ac:dyDescent="0.2">
      <c r="A2036" s="62">
        <v>2033</v>
      </c>
      <c r="B2036" s="95">
        <f>INDEX(技能效果!B:B,MATCH(技能效果等级!W2036,技能效果!AE:AE,0))</f>
        <v>130301711</v>
      </c>
      <c r="C2036" s="95" t="str">
        <f>INDEX(技能效果!C:C,MATCH(技能效果等级!B2036,技能效果!B:B,0))</f>
        <v>飞廉专属武器效果</v>
      </c>
      <c r="D2036" s="96" t="s">
        <v>873</v>
      </c>
      <c r="E2036" s="95">
        <v>9</v>
      </c>
      <c r="F2036" s="95">
        <f>INDEX(技能效果!H:H,MATCH(技能效果等级!B2036,技能效果!B:B,0))</f>
        <v>4101</v>
      </c>
      <c r="G2036" s="95">
        <f>IF(INDEX(技能效果!K:K,MATCH(B2036,技能效果!B:B,0))=0,INDEX(技能效果!I:I,MATCH(技能效果等级!B2036,技能效果!B:B,0)),INDEX(技能效果!I:I,MATCH(技能效果等级!B2036,技能效果!B:B,0))*VLOOKUP(E2036,技能数值计算!$C$19:$D$28,2,FALSE))</f>
        <v>0</v>
      </c>
      <c r="H2036" s="95">
        <f>INDEX(技能效果!J:J,MATCH(技能效果等级!B2036,技能效果!B:B,0))</f>
        <v>0</v>
      </c>
      <c r="I2036" s="97"/>
      <c r="J2036" s="97"/>
      <c r="K2036" s="97"/>
      <c r="L2036" s="97"/>
      <c r="M2036" s="97"/>
      <c r="N2036" s="96" t="str">
        <f>IF(INDEX(技能效果!L:L,MATCH(技能效果等级!B2036,技能效果!B:B,0))="","",INDEX(技能效果!L:L,MATCH(技能效果等级!B2036,技能效果!B:B,0)))</f>
        <v/>
      </c>
      <c r="O2036" s="95">
        <f>IF(INDEX(技能效果!N:N,MATCH(B2036,技能效果!B:B,0))=0,INDEX(技能效果!M:M,MATCH(技能效果等级!B2036,技能效果!B:B,0)),INDEX(技能效果!M:M,MATCH(技能效果等级!B2036,技能效果!B:B,0))*VLOOKUP(E2036,技能数值计算!$C$19:$D$28,2,FALSE))</f>
        <v>0</v>
      </c>
      <c r="P2036" s="97"/>
      <c r="Q2036" s="97"/>
      <c r="R2036" s="95" t="str">
        <f>IF(INDEX(技能效果!O:O,MATCH(技能效果等级!B2036,技能效果!B:B,0))="","",INDEX(技能效果!O:O,MATCH(技能效果等级!B2036,技能效果!B:B,0)))</f>
        <v/>
      </c>
      <c r="S2036" s="97"/>
      <c r="T2036" s="97"/>
      <c r="U2036" s="97"/>
      <c r="V2036" s="96" t="str">
        <f>IF(INDEX(技能效果!AF:AF,MATCH(技能效果等级!B2036,技能效果!B:B,0))="","",INDEX(技能效果!AF:AF,MATCH(技能效果等级!B2036,技能效果!B:B,0)))</f>
        <v>为目标施加风神印记，持续2回合</v>
      </c>
      <c r="W2036" s="95">
        <f t="shared" si="30"/>
        <v>194</v>
      </c>
      <c r="X2036" s="97"/>
      <c r="Y2036" s="97"/>
    </row>
    <row r="2037" spans="1:25" ht="16.5" x14ac:dyDescent="0.2">
      <c r="A2037" s="62">
        <v>2034</v>
      </c>
      <c r="B2037" s="95">
        <f>INDEX(技能效果!B:B,MATCH(技能效果等级!W2037,技能效果!AE:AE,0))</f>
        <v>130301711</v>
      </c>
      <c r="C2037" s="95" t="str">
        <f>INDEX(技能效果!C:C,MATCH(技能效果等级!B2037,技能效果!B:B,0))</f>
        <v>飞廉专属武器效果</v>
      </c>
      <c r="D2037" s="96" t="s">
        <v>873</v>
      </c>
      <c r="E2037" s="95">
        <v>10</v>
      </c>
      <c r="F2037" s="95">
        <f>INDEX(技能效果!H:H,MATCH(技能效果等级!B2037,技能效果!B:B,0))</f>
        <v>4101</v>
      </c>
      <c r="G2037" s="95">
        <f>IF(INDEX(技能效果!K:K,MATCH(B2037,技能效果!B:B,0))=0,INDEX(技能效果!I:I,MATCH(技能效果等级!B2037,技能效果!B:B,0)),INDEX(技能效果!I:I,MATCH(技能效果等级!B2037,技能效果!B:B,0))*VLOOKUP(E2037,技能数值计算!$C$19:$D$28,2,FALSE))</f>
        <v>0</v>
      </c>
      <c r="H2037" s="95">
        <f>INDEX(技能效果!J:J,MATCH(技能效果等级!B2037,技能效果!B:B,0))</f>
        <v>0</v>
      </c>
      <c r="I2037" s="97"/>
      <c r="J2037" s="97"/>
      <c r="K2037" s="97"/>
      <c r="L2037" s="97"/>
      <c r="M2037" s="97"/>
      <c r="N2037" s="96" t="str">
        <f>IF(INDEX(技能效果!L:L,MATCH(技能效果等级!B2037,技能效果!B:B,0))="","",INDEX(技能效果!L:L,MATCH(技能效果等级!B2037,技能效果!B:B,0)))</f>
        <v/>
      </c>
      <c r="O2037" s="95">
        <f>IF(INDEX(技能效果!N:N,MATCH(B2037,技能效果!B:B,0))=0,INDEX(技能效果!M:M,MATCH(技能效果等级!B2037,技能效果!B:B,0)),INDEX(技能效果!M:M,MATCH(技能效果等级!B2037,技能效果!B:B,0))*VLOOKUP(E2037,技能数值计算!$C$19:$D$28,2,FALSE))</f>
        <v>0</v>
      </c>
      <c r="P2037" s="97"/>
      <c r="Q2037" s="97"/>
      <c r="R2037" s="95" t="str">
        <f>IF(INDEX(技能效果!O:O,MATCH(技能效果等级!B2037,技能效果!B:B,0))="","",INDEX(技能效果!O:O,MATCH(技能效果等级!B2037,技能效果!B:B,0)))</f>
        <v/>
      </c>
      <c r="S2037" s="97"/>
      <c r="T2037" s="97"/>
      <c r="U2037" s="97"/>
      <c r="V2037" s="96" t="str">
        <f>IF(INDEX(技能效果!AF:AF,MATCH(技能效果等级!B2037,技能效果!B:B,0))="","",INDEX(技能效果!AF:AF,MATCH(技能效果等级!B2037,技能效果!B:B,0)))</f>
        <v>为目标施加风神印记，持续2回合</v>
      </c>
      <c r="W2037" s="95">
        <f t="shared" si="30"/>
        <v>194</v>
      </c>
      <c r="X2037" s="97"/>
      <c r="Y2037" s="97"/>
    </row>
    <row r="2038" spans="1:25" ht="16.5" x14ac:dyDescent="0.2">
      <c r="A2038" s="62">
        <v>2035</v>
      </c>
      <c r="B2038" s="95">
        <f>INDEX(技能效果!B:B,MATCH(技能效果等级!W2038,技能效果!AE:AE,0))</f>
        <v>130301721</v>
      </c>
      <c r="C2038" s="95" t="str">
        <f>INDEX(技能效果!C:C,MATCH(技能效果等级!B2038,技能效果!B:B,0))</f>
        <v>飞廉满星效果</v>
      </c>
      <c r="D2038" s="96" t="s">
        <v>873</v>
      </c>
      <c r="E2038" s="95">
        <v>1</v>
      </c>
      <c r="F2038" s="95">
        <f>INDEX(技能效果!H:H,MATCH(技能效果等级!B2038,技能效果!B:B,0))</f>
        <v>4029</v>
      </c>
      <c r="G2038" s="95">
        <f>IF(INDEX(技能效果!K:K,MATCH(B2038,技能效果!B:B,0))=0,INDEX(技能效果!I:I,MATCH(技能效果等级!B2038,技能效果!B:B,0)),INDEX(技能效果!I:I,MATCH(技能效果等级!B2038,技能效果!B:B,0))*VLOOKUP(E2038,技能数值计算!$C$19:$D$28,2,FALSE))</f>
        <v>0.3</v>
      </c>
      <c r="H2038" s="95">
        <f>INDEX(技能效果!J:J,MATCH(技能效果等级!B2038,技能效果!B:B,0))</f>
        <v>0</v>
      </c>
      <c r="I2038" s="97"/>
      <c r="J2038" s="97"/>
      <c r="K2038" s="97"/>
      <c r="L2038" s="97"/>
      <c r="M2038" s="97"/>
      <c r="N2038" s="96" t="str">
        <f>IF(INDEX(技能效果!L:L,MATCH(技能效果等级!B2038,技能效果!B:B,0))="","",INDEX(技能效果!L:L,MATCH(技能效果等级!B2038,技能效果!B:B,0)))</f>
        <v/>
      </c>
      <c r="O2038" s="95">
        <f>IF(INDEX(技能效果!N:N,MATCH(B2038,技能效果!B:B,0))=0,INDEX(技能效果!M:M,MATCH(技能效果等级!B2038,技能效果!B:B,0)),INDEX(技能效果!M:M,MATCH(技能效果等级!B2038,技能效果!B:B,0))*VLOOKUP(E2038,技能数值计算!$C$19:$D$28,2,FALSE))</f>
        <v>0</v>
      </c>
      <c r="P2038" s="97"/>
      <c r="Q2038" s="97"/>
      <c r="R2038" s="95" t="str">
        <f>IF(INDEX(技能效果!O:O,MATCH(技能效果等级!B2038,技能效果!B:B,0))="","",INDEX(技能效果!O:O,MATCH(技能效果等级!B2038,技能效果!B:B,0)))</f>
        <v/>
      </c>
      <c r="S2038" s="97"/>
      <c r="T2038" s="97"/>
      <c r="U2038" s="97"/>
      <c r="V2038" s="96" t="str">
        <f>IF(INDEX(技能效果!AF:AF,MATCH(技能效果等级!B2038,技能效果!B:B,0))="","",INDEX(技能效果!AF:AF,MATCH(技能效果等级!B2038,技能效果!B:B,0)))</f>
        <v/>
      </c>
      <c r="W2038" s="95">
        <f t="shared" si="30"/>
        <v>195</v>
      </c>
      <c r="X2038" s="97"/>
      <c r="Y2038" s="97"/>
    </row>
    <row r="2039" spans="1:25" ht="16.5" x14ac:dyDescent="0.2">
      <c r="A2039" s="62">
        <v>2036</v>
      </c>
      <c r="B2039" s="95">
        <f>INDEX(技能效果!B:B,MATCH(技能效果等级!W2039,技能效果!AE:AE,0))</f>
        <v>130301721</v>
      </c>
      <c r="C2039" s="95" t="str">
        <f>INDEX(技能效果!C:C,MATCH(技能效果等级!B2039,技能效果!B:B,0))</f>
        <v>飞廉满星效果</v>
      </c>
      <c r="D2039" s="96" t="s">
        <v>873</v>
      </c>
      <c r="E2039" s="95">
        <v>2</v>
      </c>
      <c r="F2039" s="95">
        <f>INDEX(技能效果!H:H,MATCH(技能效果等级!B2039,技能效果!B:B,0))</f>
        <v>4029</v>
      </c>
      <c r="G2039" s="95">
        <f>IF(INDEX(技能效果!K:K,MATCH(B2039,技能效果!B:B,0))=0,INDEX(技能效果!I:I,MATCH(技能效果等级!B2039,技能效果!B:B,0)),INDEX(技能效果!I:I,MATCH(技能效果等级!B2039,技能效果!B:B,0))*VLOOKUP(E2039,技能数值计算!$C$19:$D$28,2,FALSE))</f>
        <v>0.3</v>
      </c>
      <c r="H2039" s="95">
        <f>INDEX(技能效果!J:J,MATCH(技能效果等级!B2039,技能效果!B:B,0))</f>
        <v>0</v>
      </c>
      <c r="I2039" s="97"/>
      <c r="J2039" s="97"/>
      <c r="K2039" s="97"/>
      <c r="L2039" s="97"/>
      <c r="M2039" s="97"/>
      <c r="N2039" s="96" t="str">
        <f>IF(INDEX(技能效果!L:L,MATCH(技能效果等级!B2039,技能效果!B:B,0))="","",INDEX(技能效果!L:L,MATCH(技能效果等级!B2039,技能效果!B:B,0)))</f>
        <v/>
      </c>
      <c r="O2039" s="95">
        <f>IF(INDEX(技能效果!N:N,MATCH(B2039,技能效果!B:B,0))=0,INDEX(技能效果!M:M,MATCH(技能效果等级!B2039,技能效果!B:B,0)),INDEX(技能效果!M:M,MATCH(技能效果等级!B2039,技能效果!B:B,0))*VLOOKUP(E2039,技能数值计算!$C$19:$D$28,2,FALSE))</f>
        <v>0</v>
      </c>
      <c r="P2039" s="97"/>
      <c r="Q2039" s="97"/>
      <c r="R2039" s="95" t="str">
        <f>IF(INDEX(技能效果!O:O,MATCH(技能效果等级!B2039,技能效果!B:B,0))="","",INDEX(技能效果!O:O,MATCH(技能效果等级!B2039,技能效果!B:B,0)))</f>
        <v/>
      </c>
      <c r="S2039" s="97"/>
      <c r="T2039" s="97"/>
      <c r="U2039" s="97"/>
      <c r="V2039" s="96" t="str">
        <f>IF(INDEX(技能效果!AF:AF,MATCH(技能效果等级!B2039,技能效果!B:B,0))="","",INDEX(技能效果!AF:AF,MATCH(技能效果等级!B2039,技能效果!B:B,0)))</f>
        <v/>
      </c>
      <c r="W2039" s="95">
        <f t="shared" si="30"/>
        <v>195</v>
      </c>
      <c r="X2039" s="97"/>
      <c r="Y2039" s="97"/>
    </row>
    <row r="2040" spans="1:25" ht="16.5" x14ac:dyDescent="0.2">
      <c r="A2040" s="62">
        <v>2037</v>
      </c>
      <c r="B2040" s="95">
        <f>INDEX(技能效果!B:B,MATCH(技能效果等级!W2040,技能效果!AE:AE,0))</f>
        <v>130301721</v>
      </c>
      <c r="C2040" s="95" t="str">
        <f>INDEX(技能效果!C:C,MATCH(技能效果等级!B2040,技能效果!B:B,0))</f>
        <v>飞廉满星效果</v>
      </c>
      <c r="D2040" s="96" t="s">
        <v>873</v>
      </c>
      <c r="E2040" s="95">
        <v>3</v>
      </c>
      <c r="F2040" s="95">
        <f>INDEX(技能效果!H:H,MATCH(技能效果等级!B2040,技能效果!B:B,0))</f>
        <v>4029</v>
      </c>
      <c r="G2040" s="95">
        <f>IF(INDEX(技能效果!K:K,MATCH(B2040,技能效果!B:B,0))=0,INDEX(技能效果!I:I,MATCH(技能效果等级!B2040,技能效果!B:B,0)),INDEX(技能效果!I:I,MATCH(技能效果等级!B2040,技能效果!B:B,0))*VLOOKUP(E2040,技能数值计算!$C$19:$D$28,2,FALSE))</f>
        <v>0.3</v>
      </c>
      <c r="H2040" s="95">
        <f>INDEX(技能效果!J:J,MATCH(技能效果等级!B2040,技能效果!B:B,0))</f>
        <v>0</v>
      </c>
      <c r="I2040" s="97"/>
      <c r="J2040" s="97"/>
      <c r="K2040" s="97"/>
      <c r="L2040" s="97"/>
      <c r="M2040" s="97"/>
      <c r="N2040" s="96" t="str">
        <f>IF(INDEX(技能效果!L:L,MATCH(技能效果等级!B2040,技能效果!B:B,0))="","",INDEX(技能效果!L:L,MATCH(技能效果等级!B2040,技能效果!B:B,0)))</f>
        <v/>
      </c>
      <c r="O2040" s="95">
        <f>IF(INDEX(技能效果!N:N,MATCH(B2040,技能效果!B:B,0))=0,INDEX(技能效果!M:M,MATCH(技能效果等级!B2040,技能效果!B:B,0)),INDEX(技能效果!M:M,MATCH(技能效果等级!B2040,技能效果!B:B,0))*VLOOKUP(E2040,技能数值计算!$C$19:$D$28,2,FALSE))</f>
        <v>0</v>
      </c>
      <c r="P2040" s="97"/>
      <c r="Q2040" s="97"/>
      <c r="R2040" s="95" t="str">
        <f>IF(INDEX(技能效果!O:O,MATCH(技能效果等级!B2040,技能效果!B:B,0))="","",INDEX(技能效果!O:O,MATCH(技能效果等级!B2040,技能效果!B:B,0)))</f>
        <v/>
      </c>
      <c r="S2040" s="97"/>
      <c r="T2040" s="97"/>
      <c r="U2040" s="97"/>
      <c r="V2040" s="96" t="str">
        <f>IF(INDEX(技能效果!AF:AF,MATCH(技能效果等级!B2040,技能效果!B:B,0))="","",INDEX(技能效果!AF:AF,MATCH(技能效果等级!B2040,技能效果!B:B,0)))</f>
        <v/>
      </c>
      <c r="W2040" s="95">
        <f t="shared" si="30"/>
        <v>195</v>
      </c>
      <c r="X2040" s="97"/>
      <c r="Y2040" s="97"/>
    </row>
    <row r="2041" spans="1:25" ht="16.5" x14ac:dyDescent="0.2">
      <c r="A2041" s="62">
        <v>2038</v>
      </c>
      <c r="B2041" s="95">
        <f>INDEX(技能效果!B:B,MATCH(技能效果等级!W2041,技能效果!AE:AE,0))</f>
        <v>130301721</v>
      </c>
      <c r="C2041" s="95" t="str">
        <f>INDEX(技能效果!C:C,MATCH(技能效果等级!B2041,技能效果!B:B,0))</f>
        <v>飞廉满星效果</v>
      </c>
      <c r="D2041" s="96" t="s">
        <v>873</v>
      </c>
      <c r="E2041" s="95">
        <v>4</v>
      </c>
      <c r="F2041" s="95">
        <f>INDEX(技能效果!H:H,MATCH(技能效果等级!B2041,技能效果!B:B,0))</f>
        <v>4029</v>
      </c>
      <c r="G2041" s="95">
        <f>IF(INDEX(技能效果!K:K,MATCH(B2041,技能效果!B:B,0))=0,INDEX(技能效果!I:I,MATCH(技能效果等级!B2041,技能效果!B:B,0)),INDEX(技能效果!I:I,MATCH(技能效果等级!B2041,技能效果!B:B,0))*VLOOKUP(E2041,技能数值计算!$C$19:$D$28,2,FALSE))</f>
        <v>0.3</v>
      </c>
      <c r="H2041" s="95">
        <f>INDEX(技能效果!J:J,MATCH(技能效果等级!B2041,技能效果!B:B,0))</f>
        <v>0</v>
      </c>
      <c r="I2041" s="97"/>
      <c r="J2041" s="97"/>
      <c r="K2041" s="97"/>
      <c r="L2041" s="97"/>
      <c r="M2041" s="97"/>
      <c r="N2041" s="96" t="str">
        <f>IF(INDEX(技能效果!L:L,MATCH(技能效果等级!B2041,技能效果!B:B,0))="","",INDEX(技能效果!L:L,MATCH(技能效果等级!B2041,技能效果!B:B,0)))</f>
        <v/>
      </c>
      <c r="O2041" s="95">
        <f>IF(INDEX(技能效果!N:N,MATCH(B2041,技能效果!B:B,0))=0,INDEX(技能效果!M:M,MATCH(技能效果等级!B2041,技能效果!B:B,0)),INDEX(技能效果!M:M,MATCH(技能效果等级!B2041,技能效果!B:B,0))*VLOOKUP(E2041,技能数值计算!$C$19:$D$28,2,FALSE))</f>
        <v>0</v>
      </c>
      <c r="P2041" s="97"/>
      <c r="Q2041" s="97"/>
      <c r="R2041" s="95" t="str">
        <f>IF(INDEX(技能效果!O:O,MATCH(技能效果等级!B2041,技能效果!B:B,0))="","",INDEX(技能效果!O:O,MATCH(技能效果等级!B2041,技能效果!B:B,0)))</f>
        <v/>
      </c>
      <c r="S2041" s="97"/>
      <c r="T2041" s="97"/>
      <c r="U2041" s="97"/>
      <c r="V2041" s="96" t="str">
        <f>IF(INDEX(技能效果!AF:AF,MATCH(技能效果等级!B2041,技能效果!B:B,0))="","",INDEX(技能效果!AF:AF,MATCH(技能效果等级!B2041,技能效果!B:B,0)))</f>
        <v/>
      </c>
      <c r="W2041" s="95">
        <f t="shared" si="30"/>
        <v>195</v>
      </c>
      <c r="X2041" s="97"/>
      <c r="Y2041" s="97"/>
    </row>
    <row r="2042" spans="1:25" ht="16.5" x14ac:dyDescent="0.2">
      <c r="A2042" s="62">
        <v>2039</v>
      </c>
      <c r="B2042" s="95">
        <f>INDEX(技能效果!B:B,MATCH(技能效果等级!W2042,技能效果!AE:AE,0))</f>
        <v>130301721</v>
      </c>
      <c r="C2042" s="95" t="str">
        <f>INDEX(技能效果!C:C,MATCH(技能效果等级!B2042,技能效果!B:B,0))</f>
        <v>飞廉满星效果</v>
      </c>
      <c r="D2042" s="96" t="s">
        <v>873</v>
      </c>
      <c r="E2042" s="95">
        <v>5</v>
      </c>
      <c r="F2042" s="95">
        <f>INDEX(技能效果!H:H,MATCH(技能效果等级!B2042,技能效果!B:B,0))</f>
        <v>4029</v>
      </c>
      <c r="G2042" s="95">
        <f>IF(INDEX(技能效果!K:K,MATCH(B2042,技能效果!B:B,0))=0,INDEX(技能效果!I:I,MATCH(技能效果等级!B2042,技能效果!B:B,0)),INDEX(技能效果!I:I,MATCH(技能效果等级!B2042,技能效果!B:B,0))*VLOOKUP(E2042,技能数值计算!$C$19:$D$28,2,FALSE))</f>
        <v>0.3</v>
      </c>
      <c r="H2042" s="95">
        <f>INDEX(技能效果!J:J,MATCH(技能效果等级!B2042,技能效果!B:B,0))</f>
        <v>0</v>
      </c>
      <c r="I2042" s="97"/>
      <c r="J2042" s="97"/>
      <c r="K2042" s="97"/>
      <c r="L2042" s="97"/>
      <c r="M2042" s="97"/>
      <c r="N2042" s="96" t="str">
        <f>IF(INDEX(技能效果!L:L,MATCH(技能效果等级!B2042,技能效果!B:B,0))="","",INDEX(技能效果!L:L,MATCH(技能效果等级!B2042,技能效果!B:B,0)))</f>
        <v/>
      </c>
      <c r="O2042" s="95">
        <f>IF(INDEX(技能效果!N:N,MATCH(B2042,技能效果!B:B,0))=0,INDEX(技能效果!M:M,MATCH(技能效果等级!B2042,技能效果!B:B,0)),INDEX(技能效果!M:M,MATCH(技能效果等级!B2042,技能效果!B:B,0))*VLOOKUP(E2042,技能数值计算!$C$19:$D$28,2,FALSE))</f>
        <v>0</v>
      </c>
      <c r="P2042" s="97"/>
      <c r="Q2042" s="97"/>
      <c r="R2042" s="95" t="str">
        <f>IF(INDEX(技能效果!O:O,MATCH(技能效果等级!B2042,技能效果!B:B,0))="","",INDEX(技能效果!O:O,MATCH(技能效果等级!B2042,技能效果!B:B,0)))</f>
        <v/>
      </c>
      <c r="S2042" s="97"/>
      <c r="T2042" s="97"/>
      <c r="U2042" s="97"/>
      <c r="V2042" s="96" t="str">
        <f>IF(INDEX(技能效果!AF:AF,MATCH(技能效果等级!B2042,技能效果!B:B,0))="","",INDEX(技能效果!AF:AF,MATCH(技能效果等级!B2042,技能效果!B:B,0)))</f>
        <v/>
      </c>
      <c r="W2042" s="95">
        <f t="shared" si="30"/>
        <v>195</v>
      </c>
      <c r="X2042" s="97"/>
      <c r="Y2042" s="97"/>
    </row>
    <row r="2043" spans="1:25" ht="16.5" x14ac:dyDescent="0.2">
      <c r="A2043" s="62">
        <v>2040</v>
      </c>
      <c r="B2043" s="95">
        <f>INDEX(技能效果!B:B,MATCH(技能效果等级!W2043,技能效果!AE:AE,0))</f>
        <v>130301721</v>
      </c>
      <c r="C2043" s="95" t="str">
        <f>INDEX(技能效果!C:C,MATCH(技能效果等级!B2043,技能效果!B:B,0))</f>
        <v>飞廉满星效果</v>
      </c>
      <c r="D2043" s="96" t="s">
        <v>873</v>
      </c>
      <c r="E2043" s="95">
        <v>6</v>
      </c>
      <c r="F2043" s="95">
        <f>INDEX(技能效果!H:H,MATCH(技能效果等级!B2043,技能效果!B:B,0))</f>
        <v>4029</v>
      </c>
      <c r="G2043" s="95">
        <f>IF(INDEX(技能效果!K:K,MATCH(B2043,技能效果!B:B,0))=0,INDEX(技能效果!I:I,MATCH(技能效果等级!B2043,技能效果!B:B,0)),INDEX(技能效果!I:I,MATCH(技能效果等级!B2043,技能效果!B:B,0))*VLOOKUP(E2043,技能数值计算!$C$19:$D$28,2,FALSE))</f>
        <v>0.3</v>
      </c>
      <c r="H2043" s="95">
        <f>INDEX(技能效果!J:J,MATCH(技能效果等级!B2043,技能效果!B:B,0))</f>
        <v>0</v>
      </c>
      <c r="I2043" s="97"/>
      <c r="J2043" s="97"/>
      <c r="K2043" s="97"/>
      <c r="L2043" s="97"/>
      <c r="M2043" s="97"/>
      <c r="N2043" s="96" t="str">
        <f>IF(INDEX(技能效果!L:L,MATCH(技能效果等级!B2043,技能效果!B:B,0))="","",INDEX(技能效果!L:L,MATCH(技能效果等级!B2043,技能效果!B:B,0)))</f>
        <v/>
      </c>
      <c r="O2043" s="95">
        <f>IF(INDEX(技能效果!N:N,MATCH(B2043,技能效果!B:B,0))=0,INDEX(技能效果!M:M,MATCH(技能效果等级!B2043,技能效果!B:B,0)),INDEX(技能效果!M:M,MATCH(技能效果等级!B2043,技能效果!B:B,0))*VLOOKUP(E2043,技能数值计算!$C$19:$D$28,2,FALSE))</f>
        <v>0</v>
      </c>
      <c r="P2043" s="97"/>
      <c r="Q2043" s="97"/>
      <c r="R2043" s="95" t="str">
        <f>IF(INDEX(技能效果!O:O,MATCH(技能效果等级!B2043,技能效果!B:B,0))="","",INDEX(技能效果!O:O,MATCH(技能效果等级!B2043,技能效果!B:B,0)))</f>
        <v/>
      </c>
      <c r="S2043" s="97"/>
      <c r="T2043" s="97"/>
      <c r="U2043" s="97"/>
      <c r="V2043" s="96" t="str">
        <f>IF(INDEX(技能效果!AF:AF,MATCH(技能效果等级!B2043,技能效果!B:B,0))="","",INDEX(技能效果!AF:AF,MATCH(技能效果等级!B2043,技能效果!B:B,0)))</f>
        <v/>
      </c>
      <c r="W2043" s="95">
        <f t="shared" si="30"/>
        <v>195</v>
      </c>
      <c r="X2043" s="97"/>
      <c r="Y2043" s="97"/>
    </row>
    <row r="2044" spans="1:25" ht="16.5" x14ac:dyDescent="0.2">
      <c r="A2044" s="62">
        <v>2041</v>
      </c>
      <c r="B2044" s="95">
        <f>INDEX(技能效果!B:B,MATCH(技能效果等级!W2044,技能效果!AE:AE,0))</f>
        <v>130301721</v>
      </c>
      <c r="C2044" s="95" t="str">
        <f>INDEX(技能效果!C:C,MATCH(技能效果等级!B2044,技能效果!B:B,0))</f>
        <v>飞廉满星效果</v>
      </c>
      <c r="D2044" s="96" t="s">
        <v>873</v>
      </c>
      <c r="E2044" s="95">
        <v>7</v>
      </c>
      <c r="F2044" s="95">
        <f>INDEX(技能效果!H:H,MATCH(技能效果等级!B2044,技能效果!B:B,0))</f>
        <v>4029</v>
      </c>
      <c r="G2044" s="95">
        <f>IF(INDEX(技能效果!K:K,MATCH(B2044,技能效果!B:B,0))=0,INDEX(技能效果!I:I,MATCH(技能效果等级!B2044,技能效果!B:B,0)),INDEX(技能效果!I:I,MATCH(技能效果等级!B2044,技能效果!B:B,0))*VLOOKUP(E2044,技能数值计算!$C$19:$D$28,2,FALSE))</f>
        <v>0.3</v>
      </c>
      <c r="H2044" s="95">
        <f>INDEX(技能效果!J:J,MATCH(技能效果等级!B2044,技能效果!B:B,0))</f>
        <v>0</v>
      </c>
      <c r="I2044" s="97"/>
      <c r="J2044" s="97"/>
      <c r="K2044" s="97"/>
      <c r="L2044" s="97"/>
      <c r="M2044" s="97"/>
      <c r="N2044" s="96" t="str">
        <f>IF(INDEX(技能效果!L:L,MATCH(技能效果等级!B2044,技能效果!B:B,0))="","",INDEX(技能效果!L:L,MATCH(技能效果等级!B2044,技能效果!B:B,0)))</f>
        <v/>
      </c>
      <c r="O2044" s="95">
        <f>IF(INDEX(技能效果!N:N,MATCH(B2044,技能效果!B:B,0))=0,INDEX(技能效果!M:M,MATCH(技能效果等级!B2044,技能效果!B:B,0)),INDEX(技能效果!M:M,MATCH(技能效果等级!B2044,技能效果!B:B,0))*VLOOKUP(E2044,技能数值计算!$C$19:$D$28,2,FALSE))</f>
        <v>0</v>
      </c>
      <c r="P2044" s="97"/>
      <c r="Q2044" s="97"/>
      <c r="R2044" s="95" t="str">
        <f>IF(INDEX(技能效果!O:O,MATCH(技能效果等级!B2044,技能效果!B:B,0))="","",INDEX(技能效果!O:O,MATCH(技能效果等级!B2044,技能效果!B:B,0)))</f>
        <v/>
      </c>
      <c r="S2044" s="97"/>
      <c r="T2044" s="97"/>
      <c r="U2044" s="97"/>
      <c r="V2044" s="96" t="str">
        <f>IF(INDEX(技能效果!AF:AF,MATCH(技能效果等级!B2044,技能效果!B:B,0))="","",INDEX(技能效果!AF:AF,MATCH(技能效果等级!B2044,技能效果!B:B,0)))</f>
        <v/>
      </c>
      <c r="W2044" s="95">
        <f t="shared" si="30"/>
        <v>195</v>
      </c>
      <c r="X2044" s="97"/>
      <c r="Y2044" s="97"/>
    </row>
    <row r="2045" spans="1:25" ht="16.5" x14ac:dyDescent="0.2">
      <c r="A2045" s="62">
        <v>2042</v>
      </c>
      <c r="B2045" s="95">
        <f>INDEX(技能效果!B:B,MATCH(技能效果等级!W2045,技能效果!AE:AE,0))</f>
        <v>130301721</v>
      </c>
      <c r="C2045" s="95" t="str">
        <f>INDEX(技能效果!C:C,MATCH(技能效果等级!B2045,技能效果!B:B,0))</f>
        <v>飞廉满星效果</v>
      </c>
      <c r="D2045" s="96" t="s">
        <v>873</v>
      </c>
      <c r="E2045" s="95">
        <v>8</v>
      </c>
      <c r="F2045" s="95">
        <f>INDEX(技能效果!H:H,MATCH(技能效果等级!B2045,技能效果!B:B,0))</f>
        <v>4029</v>
      </c>
      <c r="G2045" s="95">
        <f>IF(INDEX(技能效果!K:K,MATCH(B2045,技能效果!B:B,0))=0,INDEX(技能效果!I:I,MATCH(技能效果等级!B2045,技能效果!B:B,0)),INDEX(技能效果!I:I,MATCH(技能效果等级!B2045,技能效果!B:B,0))*VLOOKUP(E2045,技能数值计算!$C$19:$D$28,2,FALSE))</f>
        <v>0.3</v>
      </c>
      <c r="H2045" s="95">
        <f>INDEX(技能效果!J:J,MATCH(技能效果等级!B2045,技能效果!B:B,0))</f>
        <v>0</v>
      </c>
      <c r="I2045" s="97"/>
      <c r="J2045" s="97"/>
      <c r="K2045" s="97"/>
      <c r="L2045" s="97"/>
      <c r="M2045" s="97"/>
      <c r="N2045" s="96" t="str">
        <f>IF(INDEX(技能效果!L:L,MATCH(技能效果等级!B2045,技能效果!B:B,0))="","",INDEX(技能效果!L:L,MATCH(技能效果等级!B2045,技能效果!B:B,0)))</f>
        <v/>
      </c>
      <c r="O2045" s="95">
        <f>IF(INDEX(技能效果!N:N,MATCH(B2045,技能效果!B:B,0))=0,INDEX(技能效果!M:M,MATCH(技能效果等级!B2045,技能效果!B:B,0)),INDEX(技能效果!M:M,MATCH(技能效果等级!B2045,技能效果!B:B,0))*VLOOKUP(E2045,技能数值计算!$C$19:$D$28,2,FALSE))</f>
        <v>0</v>
      </c>
      <c r="P2045" s="97"/>
      <c r="Q2045" s="97"/>
      <c r="R2045" s="95" t="str">
        <f>IF(INDEX(技能效果!O:O,MATCH(技能效果等级!B2045,技能效果!B:B,0))="","",INDEX(技能效果!O:O,MATCH(技能效果等级!B2045,技能效果!B:B,0)))</f>
        <v/>
      </c>
      <c r="S2045" s="97"/>
      <c r="T2045" s="97"/>
      <c r="U2045" s="97"/>
      <c r="V2045" s="96" t="str">
        <f>IF(INDEX(技能效果!AF:AF,MATCH(技能效果等级!B2045,技能效果!B:B,0))="","",INDEX(技能效果!AF:AF,MATCH(技能效果等级!B2045,技能效果!B:B,0)))</f>
        <v/>
      </c>
      <c r="W2045" s="95">
        <f t="shared" si="30"/>
        <v>195</v>
      </c>
      <c r="X2045" s="97"/>
      <c r="Y2045" s="97"/>
    </row>
    <row r="2046" spans="1:25" ht="16.5" x14ac:dyDescent="0.2">
      <c r="A2046" s="62">
        <v>2043</v>
      </c>
      <c r="B2046" s="95">
        <f>INDEX(技能效果!B:B,MATCH(技能效果等级!W2046,技能效果!AE:AE,0))</f>
        <v>130301721</v>
      </c>
      <c r="C2046" s="95" t="str">
        <f>INDEX(技能效果!C:C,MATCH(技能效果等级!B2046,技能效果!B:B,0))</f>
        <v>飞廉满星效果</v>
      </c>
      <c r="D2046" s="96" t="s">
        <v>873</v>
      </c>
      <c r="E2046" s="95">
        <v>9</v>
      </c>
      <c r="F2046" s="95">
        <f>INDEX(技能效果!H:H,MATCH(技能效果等级!B2046,技能效果!B:B,0))</f>
        <v>4029</v>
      </c>
      <c r="G2046" s="95">
        <f>IF(INDEX(技能效果!K:K,MATCH(B2046,技能效果!B:B,0))=0,INDEX(技能效果!I:I,MATCH(技能效果等级!B2046,技能效果!B:B,0)),INDEX(技能效果!I:I,MATCH(技能效果等级!B2046,技能效果!B:B,0))*VLOOKUP(E2046,技能数值计算!$C$19:$D$28,2,FALSE))</f>
        <v>0.3</v>
      </c>
      <c r="H2046" s="95">
        <f>INDEX(技能效果!J:J,MATCH(技能效果等级!B2046,技能效果!B:B,0))</f>
        <v>0</v>
      </c>
      <c r="I2046" s="97"/>
      <c r="J2046" s="97"/>
      <c r="K2046" s="97"/>
      <c r="L2046" s="97"/>
      <c r="M2046" s="97"/>
      <c r="N2046" s="96" t="str">
        <f>IF(INDEX(技能效果!L:L,MATCH(技能效果等级!B2046,技能效果!B:B,0))="","",INDEX(技能效果!L:L,MATCH(技能效果等级!B2046,技能效果!B:B,0)))</f>
        <v/>
      </c>
      <c r="O2046" s="95">
        <f>IF(INDEX(技能效果!N:N,MATCH(B2046,技能效果!B:B,0))=0,INDEX(技能效果!M:M,MATCH(技能效果等级!B2046,技能效果!B:B,0)),INDEX(技能效果!M:M,MATCH(技能效果等级!B2046,技能效果!B:B,0))*VLOOKUP(E2046,技能数值计算!$C$19:$D$28,2,FALSE))</f>
        <v>0</v>
      </c>
      <c r="P2046" s="97"/>
      <c r="Q2046" s="97"/>
      <c r="R2046" s="95" t="str">
        <f>IF(INDEX(技能效果!O:O,MATCH(技能效果等级!B2046,技能效果!B:B,0))="","",INDEX(技能效果!O:O,MATCH(技能效果等级!B2046,技能效果!B:B,0)))</f>
        <v/>
      </c>
      <c r="S2046" s="97"/>
      <c r="T2046" s="97"/>
      <c r="U2046" s="97"/>
      <c r="V2046" s="96" t="str">
        <f>IF(INDEX(技能效果!AF:AF,MATCH(技能效果等级!B2046,技能效果!B:B,0))="","",INDEX(技能效果!AF:AF,MATCH(技能效果等级!B2046,技能效果!B:B,0)))</f>
        <v/>
      </c>
      <c r="W2046" s="95">
        <f t="shared" si="30"/>
        <v>195</v>
      </c>
      <c r="X2046" s="97"/>
      <c r="Y2046" s="97"/>
    </row>
    <row r="2047" spans="1:25" ht="16.5" x14ac:dyDescent="0.2">
      <c r="A2047" s="62">
        <v>2044</v>
      </c>
      <c r="B2047" s="95">
        <f>INDEX(技能效果!B:B,MATCH(技能效果等级!W2047,技能效果!AE:AE,0))</f>
        <v>130301721</v>
      </c>
      <c r="C2047" s="95" t="str">
        <f>INDEX(技能效果!C:C,MATCH(技能效果等级!B2047,技能效果!B:B,0))</f>
        <v>飞廉满星效果</v>
      </c>
      <c r="D2047" s="96" t="s">
        <v>873</v>
      </c>
      <c r="E2047" s="95">
        <v>10</v>
      </c>
      <c r="F2047" s="95">
        <f>INDEX(技能效果!H:H,MATCH(技能效果等级!B2047,技能效果!B:B,0))</f>
        <v>4029</v>
      </c>
      <c r="G2047" s="95">
        <f>IF(INDEX(技能效果!K:K,MATCH(B2047,技能效果!B:B,0))=0,INDEX(技能效果!I:I,MATCH(技能效果等级!B2047,技能效果!B:B,0)),INDEX(技能效果!I:I,MATCH(技能效果等级!B2047,技能效果!B:B,0))*VLOOKUP(E2047,技能数值计算!$C$19:$D$28,2,FALSE))</f>
        <v>0.3</v>
      </c>
      <c r="H2047" s="95">
        <f>INDEX(技能效果!J:J,MATCH(技能效果等级!B2047,技能效果!B:B,0))</f>
        <v>0</v>
      </c>
      <c r="I2047" s="97"/>
      <c r="J2047" s="97"/>
      <c r="K2047" s="97"/>
      <c r="L2047" s="97"/>
      <c r="M2047" s="97"/>
      <c r="N2047" s="96" t="str">
        <f>IF(INDEX(技能效果!L:L,MATCH(技能效果等级!B2047,技能效果!B:B,0))="","",INDEX(技能效果!L:L,MATCH(技能效果等级!B2047,技能效果!B:B,0)))</f>
        <v/>
      </c>
      <c r="O2047" s="95">
        <f>IF(INDEX(技能效果!N:N,MATCH(B2047,技能效果!B:B,0))=0,INDEX(技能效果!M:M,MATCH(技能效果等级!B2047,技能效果!B:B,0)),INDEX(技能效果!M:M,MATCH(技能效果等级!B2047,技能效果!B:B,0))*VLOOKUP(E2047,技能数值计算!$C$19:$D$28,2,FALSE))</f>
        <v>0</v>
      </c>
      <c r="P2047" s="97"/>
      <c r="Q2047" s="97"/>
      <c r="R2047" s="95" t="str">
        <f>IF(INDEX(技能效果!O:O,MATCH(技能效果等级!B2047,技能效果!B:B,0))="","",INDEX(技能效果!O:O,MATCH(技能效果等级!B2047,技能效果!B:B,0)))</f>
        <v/>
      </c>
      <c r="S2047" s="97"/>
      <c r="T2047" s="97"/>
      <c r="U2047" s="97"/>
      <c r="V2047" s="96" t="str">
        <f>IF(INDEX(技能效果!AF:AF,MATCH(技能效果等级!B2047,技能效果!B:B,0))="","",INDEX(技能效果!AF:AF,MATCH(技能效果等级!B2047,技能效果!B:B,0)))</f>
        <v/>
      </c>
      <c r="W2047" s="95">
        <f t="shared" si="30"/>
        <v>195</v>
      </c>
      <c r="X2047" s="97"/>
      <c r="Y2047" s="97"/>
    </row>
    <row r="2048" spans="1:25" ht="16.5" x14ac:dyDescent="0.2">
      <c r="A2048" s="62">
        <v>2045</v>
      </c>
      <c r="B2048" s="95">
        <f>INDEX(技能效果!B:B,MATCH(技能效果等级!W2048,技能效果!AE:AE,0))</f>
        <v>130301802</v>
      </c>
      <c r="C2048" s="95" t="str">
        <f>INDEX(技能效果!C:C,MATCH(技能效果等级!B2048,技能效果!B:B,0))</f>
        <v>噬日技能消耗生命</v>
      </c>
      <c r="D2048" s="96" t="s">
        <v>873</v>
      </c>
      <c r="E2048" s="95">
        <v>1</v>
      </c>
      <c r="F2048" s="95">
        <f>INDEX(技能效果!H:H,MATCH(技能效果等级!B2048,技能效果!B:B,0))</f>
        <v>1006</v>
      </c>
      <c r="G2048" s="95">
        <f>IF(INDEX(技能效果!K:K,MATCH(B2048,技能效果!B:B,0))=0,INDEX(技能效果!I:I,MATCH(技能效果等级!B2048,技能效果!B:B,0)),INDEX(技能效果!I:I,MATCH(技能效果等级!B2048,技能效果!B:B,0))*VLOOKUP(E2048,技能数值计算!$C$19:$D$28,2,FALSE))</f>
        <v>0.5</v>
      </c>
      <c r="H2048" s="95">
        <f>INDEX(技能效果!J:J,MATCH(技能效果等级!B2048,技能效果!B:B,0))</f>
        <v>0</v>
      </c>
      <c r="I2048" s="97"/>
      <c r="J2048" s="97"/>
      <c r="K2048" s="97"/>
      <c r="L2048" s="97"/>
      <c r="M2048" s="97"/>
      <c r="N2048" s="96" t="str">
        <f>IF(INDEX(技能效果!L:L,MATCH(技能效果等级!B2048,技能效果!B:B,0))="","",INDEX(技能效果!L:L,MATCH(技能效果等级!B2048,技能效果!B:B,0)))</f>
        <v/>
      </c>
      <c r="O2048" s="95">
        <f>IF(INDEX(技能效果!N:N,MATCH(B2048,技能效果!B:B,0))=0,INDEX(技能效果!M:M,MATCH(技能效果等级!B2048,技能效果!B:B,0)),INDEX(技能效果!M:M,MATCH(技能效果等级!B2048,技能效果!B:B,0))*VLOOKUP(E2048,技能数值计算!$C$19:$D$28,2,FALSE))</f>
        <v>0</v>
      </c>
      <c r="P2048" s="97"/>
      <c r="Q2048" s="97"/>
      <c r="R2048" s="95" t="str">
        <f>IF(INDEX(技能效果!O:O,MATCH(技能效果等级!B2048,技能效果!B:B,0))="","",INDEX(技能效果!O:O,MATCH(技能效果等级!B2048,技能效果!B:B,0)))</f>
        <v/>
      </c>
      <c r="S2048" s="97"/>
      <c r="T2048" s="97"/>
      <c r="U2048" s="97"/>
      <c r="V2048" s="96" t="str">
        <f>IF(INDEX(技能效果!AF:AF,MATCH(技能效果等级!B2048,技能效果!B:B,0))="","",INDEX(技能效果!AF:AF,MATCH(技能效果等级!B2048,技能效果!B:B,0)))</f>
        <v/>
      </c>
      <c r="W2048" s="95">
        <f t="shared" si="30"/>
        <v>196</v>
      </c>
      <c r="X2048" s="97"/>
      <c r="Y2048" s="97"/>
    </row>
    <row r="2049" spans="1:25" ht="16.5" x14ac:dyDescent="0.2">
      <c r="A2049" s="62">
        <v>2046</v>
      </c>
      <c r="B2049" s="95">
        <f>INDEX(技能效果!B:B,MATCH(技能效果等级!W2049,技能效果!AE:AE,0))</f>
        <v>130301802</v>
      </c>
      <c r="C2049" s="95" t="str">
        <f>INDEX(技能效果!C:C,MATCH(技能效果等级!B2049,技能效果!B:B,0))</f>
        <v>噬日技能消耗生命</v>
      </c>
      <c r="D2049" s="96" t="s">
        <v>873</v>
      </c>
      <c r="E2049" s="95">
        <v>2</v>
      </c>
      <c r="F2049" s="95">
        <f>INDEX(技能效果!H:H,MATCH(技能效果等级!B2049,技能效果!B:B,0))</f>
        <v>1006</v>
      </c>
      <c r="G2049" s="95">
        <f>IF(INDEX(技能效果!K:K,MATCH(B2049,技能效果!B:B,0))=0,INDEX(技能效果!I:I,MATCH(技能效果等级!B2049,技能效果!B:B,0)),INDEX(技能效果!I:I,MATCH(技能效果等级!B2049,技能效果!B:B,0))*VLOOKUP(E2049,技能数值计算!$C$19:$D$28,2,FALSE))</f>
        <v>0.5</v>
      </c>
      <c r="H2049" s="95">
        <f>INDEX(技能效果!J:J,MATCH(技能效果等级!B2049,技能效果!B:B,0))</f>
        <v>0</v>
      </c>
      <c r="I2049" s="97"/>
      <c r="J2049" s="97"/>
      <c r="K2049" s="97"/>
      <c r="L2049" s="97"/>
      <c r="M2049" s="97"/>
      <c r="N2049" s="96" t="str">
        <f>IF(INDEX(技能效果!L:L,MATCH(技能效果等级!B2049,技能效果!B:B,0))="","",INDEX(技能效果!L:L,MATCH(技能效果等级!B2049,技能效果!B:B,0)))</f>
        <v/>
      </c>
      <c r="O2049" s="95">
        <f>IF(INDEX(技能效果!N:N,MATCH(B2049,技能效果!B:B,0))=0,INDEX(技能效果!M:M,MATCH(技能效果等级!B2049,技能效果!B:B,0)),INDEX(技能效果!M:M,MATCH(技能效果等级!B2049,技能效果!B:B,0))*VLOOKUP(E2049,技能数值计算!$C$19:$D$28,2,FALSE))</f>
        <v>0</v>
      </c>
      <c r="P2049" s="97"/>
      <c r="Q2049" s="97"/>
      <c r="R2049" s="95" t="str">
        <f>IF(INDEX(技能效果!O:O,MATCH(技能效果等级!B2049,技能效果!B:B,0))="","",INDEX(技能效果!O:O,MATCH(技能效果等级!B2049,技能效果!B:B,0)))</f>
        <v/>
      </c>
      <c r="S2049" s="97"/>
      <c r="T2049" s="97"/>
      <c r="U2049" s="97"/>
      <c r="V2049" s="96" t="str">
        <f>IF(INDEX(技能效果!AF:AF,MATCH(技能效果等级!B2049,技能效果!B:B,0))="","",INDEX(技能效果!AF:AF,MATCH(技能效果等级!B2049,技能效果!B:B,0)))</f>
        <v/>
      </c>
      <c r="W2049" s="95">
        <f t="shared" si="30"/>
        <v>196</v>
      </c>
      <c r="X2049" s="97"/>
      <c r="Y2049" s="97"/>
    </row>
    <row r="2050" spans="1:25" ht="16.5" x14ac:dyDescent="0.2">
      <c r="A2050" s="62">
        <v>2047</v>
      </c>
      <c r="B2050" s="95">
        <f>INDEX(技能效果!B:B,MATCH(技能效果等级!W2050,技能效果!AE:AE,0))</f>
        <v>130301802</v>
      </c>
      <c r="C2050" s="95" t="str">
        <f>INDEX(技能效果!C:C,MATCH(技能效果等级!B2050,技能效果!B:B,0))</f>
        <v>噬日技能消耗生命</v>
      </c>
      <c r="D2050" s="96" t="s">
        <v>873</v>
      </c>
      <c r="E2050" s="95">
        <v>3</v>
      </c>
      <c r="F2050" s="95">
        <f>INDEX(技能效果!H:H,MATCH(技能效果等级!B2050,技能效果!B:B,0))</f>
        <v>1006</v>
      </c>
      <c r="G2050" s="95">
        <f>IF(INDEX(技能效果!K:K,MATCH(B2050,技能效果!B:B,0))=0,INDEX(技能效果!I:I,MATCH(技能效果等级!B2050,技能效果!B:B,0)),INDEX(技能效果!I:I,MATCH(技能效果等级!B2050,技能效果!B:B,0))*VLOOKUP(E2050,技能数值计算!$C$19:$D$28,2,FALSE))</f>
        <v>0.5</v>
      </c>
      <c r="H2050" s="95">
        <f>INDEX(技能效果!J:J,MATCH(技能效果等级!B2050,技能效果!B:B,0))</f>
        <v>0</v>
      </c>
      <c r="I2050" s="97"/>
      <c r="J2050" s="97"/>
      <c r="K2050" s="97"/>
      <c r="L2050" s="97"/>
      <c r="M2050" s="97"/>
      <c r="N2050" s="96" t="str">
        <f>IF(INDEX(技能效果!L:L,MATCH(技能效果等级!B2050,技能效果!B:B,0))="","",INDEX(技能效果!L:L,MATCH(技能效果等级!B2050,技能效果!B:B,0)))</f>
        <v/>
      </c>
      <c r="O2050" s="95">
        <f>IF(INDEX(技能效果!N:N,MATCH(B2050,技能效果!B:B,0))=0,INDEX(技能效果!M:M,MATCH(技能效果等级!B2050,技能效果!B:B,0)),INDEX(技能效果!M:M,MATCH(技能效果等级!B2050,技能效果!B:B,0))*VLOOKUP(E2050,技能数值计算!$C$19:$D$28,2,FALSE))</f>
        <v>0</v>
      </c>
      <c r="P2050" s="97"/>
      <c r="Q2050" s="97"/>
      <c r="R2050" s="95" t="str">
        <f>IF(INDEX(技能效果!O:O,MATCH(技能效果等级!B2050,技能效果!B:B,0))="","",INDEX(技能效果!O:O,MATCH(技能效果等级!B2050,技能效果!B:B,0)))</f>
        <v/>
      </c>
      <c r="S2050" s="97"/>
      <c r="T2050" s="97"/>
      <c r="U2050" s="97"/>
      <c r="V2050" s="96" t="str">
        <f>IF(INDEX(技能效果!AF:AF,MATCH(技能效果等级!B2050,技能效果!B:B,0))="","",INDEX(技能效果!AF:AF,MATCH(技能效果等级!B2050,技能效果!B:B,0)))</f>
        <v/>
      </c>
      <c r="W2050" s="95">
        <f t="shared" si="30"/>
        <v>196</v>
      </c>
      <c r="X2050" s="97"/>
      <c r="Y2050" s="97"/>
    </row>
    <row r="2051" spans="1:25" ht="16.5" x14ac:dyDescent="0.2">
      <c r="A2051" s="62">
        <v>2048</v>
      </c>
      <c r="B2051" s="95">
        <f>INDEX(技能效果!B:B,MATCH(技能效果等级!W2051,技能效果!AE:AE,0))</f>
        <v>130301802</v>
      </c>
      <c r="C2051" s="95" t="str">
        <f>INDEX(技能效果!C:C,MATCH(技能效果等级!B2051,技能效果!B:B,0))</f>
        <v>噬日技能消耗生命</v>
      </c>
      <c r="D2051" s="96" t="s">
        <v>873</v>
      </c>
      <c r="E2051" s="95">
        <v>4</v>
      </c>
      <c r="F2051" s="95">
        <f>INDEX(技能效果!H:H,MATCH(技能效果等级!B2051,技能效果!B:B,0))</f>
        <v>1006</v>
      </c>
      <c r="G2051" s="95">
        <f>IF(INDEX(技能效果!K:K,MATCH(B2051,技能效果!B:B,0))=0,INDEX(技能效果!I:I,MATCH(技能效果等级!B2051,技能效果!B:B,0)),INDEX(技能效果!I:I,MATCH(技能效果等级!B2051,技能效果!B:B,0))*VLOOKUP(E2051,技能数值计算!$C$19:$D$28,2,FALSE))</f>
        <v>0.5</v>
      </c>
      <c r="H2051" s="95">
        <f>INDEX(技能效果!J:J,MATCH(技能效果等级!B2051,技能效果!B:B,0))</f>
        <v>0</v>
      </c>
      <c r="I2051" s="97"/>
      <c r="J2051" s="97"/>
      <c r="K2051" s="97"/>
      <c r="L2051" s="97"/>
      <c r="M2051" s="97"/>
      <c r="N2051" s="96" t="str">
        <f>IF(INDEX(技能效果!L:L,MATCH(技能效果等级!B2051,技能效果!B:B,0))="","",INDEX(技能效果!L:L,MATCH(技能效果等级!B2051,技能效果!B:B,0)))</f>
        <v/>
      </c>
      <c r="O2051" s="95">
        <f>IF(INDEX(技能效果!N:N,MATCH(B2051,技能效果!B:B,0))=0,INDEX(技能效果!M:M,MATCH(技能效果等级!B2051,技能效果!B:B,0)),INDEX(技能效果!M:M,MATCH(技能效果等级!B2051,技能效果!B:B,0))*VLOOKUP(E2051,技能数值计算!$C$19:$D$28,2,FALSE))</f>
        <v>0</v>
      </c>
      <c r="P2051" s="97"/>
      <c r="Q2051" s="97"/>
      <c r="R2051" s="95" t="str">
        <f>IF(INDEX(技能效果!O:O,MATCH(技能效果等级!B2051,技能效果!B:B,0))="","",INDEX(技能效果!O:O,MATCH(技能效果等级!B2051,技能效果!B:B,0)))</f>
        <v/>
      </c>
      <c r="S2051" s="97"/>
      <c r="T2051" s="97"/>
      <c r="U2051" s="97"/>
      <c r="V2051" s="96" t="str">
        <f>IF(INDEX(技能效果!AF:AF,MATCH(技能效果等级!B2051,技能效果!B:B,0))="","",INDEX(技能效果!AF:AF,MATCH(技能效果等级!B2051,技能效果!B:B,0)))</f>
        <v/>
      </c>
      <c r="W2051" s="95">
        <f t="shared" si="30"/>
        <v>196</v>
      </c>
      <c r="X2051" s="97"/>
      <c r="Y2051" s="97"/>
    </row>
    <row r="2052" spans="1:25" ht="16.5" x14ac:dyDescent="0.2">
      <c r="A2052" s="62">
        <v>2049</v>
      </c>
      <c r="B2052" s="95">
        <f>INDEX(技能效果!B:B,MATCH(技能效果等级!W2052,技能效果!AE:AE,0))</f>
        <v>130301802</v>
      </c>
      <c r="C2052" s="95" t="str">
        <f>INDEX(技能效果!C:C,MATCH(技能效果等级!B2052,技能效果!B:B,0))</f>
        <v>噬日技能消耗生命</v>
      </c>
      <c r="D2052" s="96" t="s">
        <v>873</v>
      </c>
      <c r="E2052" s="95">
        <v>5</v>
      </c>
      <c r="F2052" s="95">
        <f>INDEX(技能效果!H:H,MATCH(技能效果等级!B2052,技能效果!B:B,0))</f>
        <v>1006</v>
      </c>
      <c r="G2052" s="95">
        <f>IF(INDEX(技能效果!K:K,MATCH(B2052,技能效果!B:B,0))=0,INDEX(技能效果!I:I,MATCH(技能效果等级!B2052,技能效果!B:B,0)),INDEX(技能效果!I:I,MATCH(技能效果等级!B2052,技能效果!B:B,0))*VLOOKUP(E2052,技能数值计算!$C$19:$D$28,2,FALSE))</f>
        <v>0.5</v>
      </c>
      <c r="H2052" s="95">
        <f>INDEX(技能效果!J:J,MATCH(技能效果等级!B2052,技能效果!B:B,0))</f>
        <v>0</v>
      </c>
      <c r="I2052" s="97"/>
      <c r="J2052" s="97"/>
      <c r="K2052" s="97"/>
      <c r="L2052" s="97"/>
      <c r="M2052" s="97"/>
      <c r="N2052" s="96" t="str">
        <f>IF(INDEX(技能效果!L:L,MATCH(技能效果等级!B2052,技能效果!B:B,0))="","",INDEX(技能效果!L:L,MATCH(技能效果等级!B2052,技能效果!B:B,0)))</f>
        <v/>
      </c>
      <c r="O2052" s="95">
        <f>IF(INDEX(技能效果!N:N,MATCH(B2052,技能效果!B:B,0))=0,INDEX(技能效果!M:M,MATCH(技能效果等级!B2052,技能效果!B:B,0)),INDEX(技能效果!M:M,MATCH(技能效果等级!B2052,技能效果!B:B,0))*VLOOKUP(E2052,技能数值计算!$C$19:$D$28,2,FALSE))</f>
        <v>0</v>
      </c>
      <c r="P2052" s="97"/>
      <c r="Q2052" s="97"/>
      <c r="R2052" s="95" t="str">
        <f>IF(INDEX(技能效果!O:O,MATCH(技能效果等级!B2052,技能效果!B:B,0))="","",INDEX(技能效果!O:O,MATCH(技能效果等级!B2052,技能效果!B:B,0)))</f>
        <v/>
      </c>
      <c r="S2052" s="97"/>
      <c r="T2052" s="97"/>
      <c r="U2052" s="97"/>
      <c r="V2052" s="96" t="str">
        <f>IF(INDEX(技能效果!AF:AF,MATCH(技能效果等级!B2052,技能效果!B:B,0))="","",INDEX(技能效果!AF:AF,MATCH(技能效果等级!B2052,技能效果!B:B,0)))</f>
        <v/>
      </c>
      <c r="W2052" s="95">
        <f t="shared" si="30"/>
        <v>196</v>
      </c>
      <c r="X2052" s="97"/>
      <c r="Y2052" s="97"/>
    </row>
    <row r="2053" spans="1:25" ht="16.5" x14ac:dyDescent="0.2">
      <c r="A2053" s="62">
        <v>2050</v>
      </c>
      <c r="B2053" s="95">
        <f>INDEX(技能效果!B:B,MATCH(技能效果等级!W2053,技能效果!AE:AE,0))</f>
        <v>130301802</v>
      </c>
      <c r="C2053" s="95" t="str">
        <f>INDEX(技能效果!C:C,MATCH(技能效果等级!B2053,技能效果!B:B,0))</f>
        <v>噬日技能消耗生命</v>
      </c>
      <c r="D2053" s="96" t="s">
        <v>873</v>
      </c>
      <c r="E2053" s="95">
        <v>6</v>
      </c>
      <c r="F2053" s="95">
        <f>INDEX(技能效果!H:H,MATCH(技能效果等级!B2053,技能效果!B:B,0))</f>
        <v>1006</v>
      </c>
      <c r="G2053" s="95">
        <f>IF(INDEX(技能效果!K:K,MATCH(B2053,技能效果!B:B,0))=0,INDEX(技能效果!I:I,MATCH(技能效果等级!B2053,技能效果!B:B,0)),INDEX(技能效果!I:I,MATCH(技能效果等级!B2053,技能效果!B:B,0))*VLOOKUP(E2053,技能数值计算!$C$19:$D$28,2,FALSE))</f>
        <v>0.5</v>
      </c>
      <c r="H2053" s="95">
        <f>INDEX(技能效果!J:J,MATCH(技能效果等级!B2053,技能效果!B:B,0))</f>
        <v>0</v>
      </c>
      <c r="I2053" s="97"/>
      <c r="J2053" s="97"/>
      <c r="K2053" s="97"/>
      <c r="L2053" s="97"/>
      <c r="M2053" s="97"/>
      <c r="N2053" s="96" t="str">
        <f>IF(INDEX(技能效果!L:L,MATCH(技能效果等级!B2053,技能效果!B:B,0))="","",INDEX(技能效果!L:L,MATCH(技能效果等级!B2053,技能效果!B:B,0)))</f>
        <v/>
      </c>
      <c r="O2053" s="95">
        <f>IF(INDEX(技能效果!N:N,MATCH(B2053,技能效果!B:B,0))=0,INDEX(技能效果!M:M,MATCH(技能效果等级!B2053,技能效果!B:B,0)),INDEX(技能效果!M:M,MATCH(技能效果等级!B2053,技能效果!B:B,0))*VLOOKUP(E2053,技能数值计算!$C$19:$D$28,2,FALSE))</f>
        <v>0</v>
      </c>
      <c r="P2053" s="97"/>
      <c r="Q2053" s="97"/>
      <c r="R2053" s="95" t="str">
        <f>IF(INDEX(技能效果!O:O,MATCH(技能效果等级!B2053,技能效果!B:B,0))="","",INDEX(技能效果!O:O,MATCH(技能效果等级!B2053,技能效果!B:B,0)))</f>
        <v/>
      </c>
      <c r="S2053" s="97"/>
      <c r="T2053" s="97"/>
      <c r="U2053" s="97"/>
      <c r="V2053" s="96" t="str">
        <f>IF(INDEX(技能效果!AF:AF,MATCH(技能效果等级!B2053,技能效果!B:B,0))="","",INDEX(技能效果!AF:AF,MATCH(技能效果等级!B2053,技能效果!B:B,0)))</f>
        <v/>
      </c>
      <c r="W2053" s="95">
        <f t="shared" si="30"/>
        <v>196</v>
      </c>
      <c r="X2053" s="97"/>
      <c r="Y2053" s="97"/>
    </row>
    <row r="2054" spans="1:25" ht="16.5" x14ac:dyDescent="0.2">
      <c r="A2054" s="62">
        <v>2051</v>
      </c>
      <c r="B2054" s="95">
        <f>INDEX(技能效果!B:B,MATCH(技能效果等级!W2054,技能效果!AE:AE,0))</f>
        <v>130301802</v>
      </c>
      <c r="C2054" s="95" t="str">
        <f>INDEX(技能效果!C:C,MATCH(技能效果等级!B2054,技能效果!B:B,0))</f>
        <v>噬日技能消耗生命</v>
      </c>
      <c r="D2054" s="96" t="s">
        <v>873</v>
      </c>
      <c r="E2054" s="95">
        <v>7</v>
      </c>
      <c r="F2054" s="95">
        <f>INDEX(技能效果!H:H,MATCH(技能效果等级!B2054,技能效果!B:B,0))</f>
        <v>1006</v>
      </c>
      <c r="G2054" s="95">
        <f>IF(INDEX(技能效果!K:K,MATCH(B2054,技能效果!B:B,0))=0,INDEX(技能效果!I:I,MATCH(技能效果等级!B2054,技能效果!B:B,0)),INDEX(技能效果!I:I,MATCH(技能效果等级!B2054,技能效果!B:B,0))*VLOOKUP(E2054,技能数值计算!$C$19:$D$28,2,FALSE))</f>
        <v>0.5</v>
      </c>
      <c r="H2054" s="95">
        <f>INDEX(技能效果!J:J,MATCH(技能效果等级!B2054,技能效果!B:B,0))</f>
        <v>0</v>
      </c>
      <c r="I2054" s="97"/>
      <c r="J2054" s="97"/>
      <c r="K2054" s="97"/>
      <c r="L2054" s="97"/>
      <c r="M2054" s="97"/>
      <c r="N2054" s="96" t="str">
        <f>IF(INDEX(技能效果!L:L,MATCH(技能效果等级!B2054,技能效果!B:B,0))="","",INDEX(技能效果!L:L,MATCH(技能效果等级!B2054,技能效果!B:B,0)))</f>
        <v/>
      </c>
      <c r="O2054" s="95">
        <f>IF(INDEX(技能效果!N:N,MATCH(B2054,技能效果!B:B,0))=0,INDEX(技能效果!M:M,MATCH(技能效果等级!B2054,技能效果!B:B,0)),INDEX(技能效果!M:M,MATCH(技能效果等级!B2054,技能效果!B:B,0))*VLOOKUP(E2054,技能数值计算!$C$19:$D$28,2,FALSE))</f>
        <v>0</v>
      </c>
      <c r="P2054" s="97"/>
      <c r="Q2054" s="97"/>
      <c r="R2054" s="95" t="str">
        <f>IF(INDEX(技能效果!O:O,MATCH(技能效果等级!B2054,技能效果!B:B,0))="","",INDEX(技能效果!O:O,MATCH(技能效果等级!B2054,技能效果!B:B,0)))</f>
        <v/>
      </c>
      <c r="S2054" s="97"/>
      <c r="T2054" s="97"/>
      <c r="U2054" s="97"/>
      <c r="V2054" s="96" t="str">
        <f>IF(INDEX(技能效果!AF:AF,MATCH(技能效果等级!B2054,技能效果!B:B,0))="","",INDEX(技能效果!AF:AF,MATCH(技能效果等级!B2054,技能效果!B:B,0)))</f>
        <v/>
      </c>
      <c r="W2054" s="95">
        <f t="shared" si="30"/>
        <v>196</v>
      </c>
      <c r="X2054" s="97"/>
      <c r="Y2054" s="97"/>
    </row>
    <row r="2055" spans="1:25" ht="16.5" x14ac:dyDescent="0.2">
      <c r="A2055" s="62">
        <v>2052</v>
      </c>
      <c r="B2055" s="95">
        <f>INDEX(技能效果!B:B,MATCH(技能效果等级!W2055,技能效果!AE:AE,0))</f>
        <v>130301802</v>
      </c>
      <c r="C2055" s="95" t="str">
        <f>INDEX(技能效果!C:C,MATCH(技能效果等级!B2055,技能效果!B:B,0))</f>
        <v>噬日技能消耗生命</v>
      </c>
      <c r="D2055" s="96" t="s">
        <v>873</v>
      </c>
      <c r="E2055" s="95">
        <v>8</v>
      </c>
      <c r="F2055" s="95">
        <f>INDEX(技能效果!H:H,MATCH(技能效果等级!B2055,技能效果!B:B,0))</f>
        <v>1006</v>
      </c>
      <c r="G2055" s="95">
        <f>IF(INDEX(技能效果!K:K,MATCH(B2055,技能效果!B:B,0))=0,INDEX(技能效果!I:I,MATCH(技能效果等级!B2055,技能效果!B:B,0)),INDEX(技能效果!I:I,MATCH(技能效果等级!B2055,技能效果!B:B,0))*VLOOKUP(E2055,技能数值计算!$C$19:$D$28,2,FALSE))</f>
        <v>0.5</v>
      </c>
      <c r="H2055" s="95">
        <f>INDEX(技能效果!J:J,MATCH(技能效果等级!B2055,技能效果!B:B,0))</f>
        <v>0</v>
      </c>
      <c r="I2055" s="97"/>
      <c r="J2055" s="97"/>
      <c r="K2055" s="97"/>
      <c r="L2055" s="97"/>
      <c r="M2055" s="97"/>
      <c r="N2055" s="96" t="str">
        <f>IF(INDEX(技能效果!L:L,MATCH(技能效果等级!B2055,技能效果!B:B,0))="","",INDEX(技能效果!L:L,MATCH(技能效果等级!B2055,技能效果!B:B,0)))</f>
        <v/>
      </c>
      <c r="O2055" s="95">
        <f>IF(INDEX(技能效果!N:N,MATCH(B2055,技能效果!B:B,0))=0,INDEX(技能效果!M:M,MATCH(技能效果等级!B2055,技能效果!B:B,0)),INDEX(技能效果!M:M,MATCH(技能效果等级!B2055,技能效果!B:B,0))*VLOOKUP(E2055,技能数值计算!$C$19:$D$28,2,FALSE))</f>
        <v>0</v>
      </c>
      <c r="P2055" s="97"/>
      <c r="Q2055" s="97"/>
      <c r="R2055" s="95" t="str">
        <f>IF(INDEX(技能效果!O:O,MATCH(技能效果等级!B2055,技能效果!B:B,0))="","",INDEX(技能效果!O:O,MATCH(技能效果等级!B2055,技能效果!B:B,0)))</f>
        <v/>
      </c>
      <c r="S2055" s="97"/>
      <c r="T2055" s="97"/>
      <c r="U2055" s="97"/>
      <c r="V2055" s="96" t="str">
        <f>IF(INDEX(技能效果!AF:AF,MATCH(技能效果等级!B2055,技能效果!B:B,0))="","",INDEX(技能效果!AF:AF,MATCH(技能效果等级!B2055,技能效果!B:B,0)))</f>
        <v/>
      </c>
      <c r="W2055" s="95">
        <f t="shared" si="30"/>
        <v>196</v>
      </c>
      <c r="X2055" s="97"/>
      <c r="Y2055" s="97"/>
    </row>
    <row r="2056" spans="1:25" ht="16.5" x14ac:dyDescent="0.2">
      <c r="A2056" s="62">
        <v>2053</v>
      </c>
      <c r="B2056" s="95">
        <f>INDEX(技能效果!B:B,MATCH(技能效果等级!W2056,技能效果!AE:AE,0))</f>
        <v>130301802</v>
      </c>
      <c r="C2056" s="95" t="str">
        <f>INDEX(技能效果!C:C,MATCH(技能效果等级!B2056,技能效果!B:B,0))</f>
        <v>噬日技能消耗生命</v>
      </c>
      <c r="D2056" s="96" t="s">
        <v>873</v>
      </c>
      <c r="E2056" s="95">
        <v>9</v>
      </c>
      <c r="F2056" s="95">
        <f>INDEX(技能效果!H:H,MATCH(技能效果等级!B2056,技能效果!B:B,0))</f>
        <v>1006</v>
      </c>
      <c r="G2056" s="95">
        <f>IF(INDEX(技能效果!K:K,MATCH(B2056,技能效果!B:B,0))=0,INDEX(技能效果!I:I,MATCH(技能效果等级!B2056,技能效果!B:B,0)),INDEX(技能效果!I:I,MATCH(技能效果等级!B2056,技能效果!B:B,0))*VLOOKUP(E2056,技能数值计算!$C$19:$D$28,2,FALSE))</f>
        <v>0.5</v>
      </c>
      <c r="H2056" s="95">
        <f>INDEX(技能效果!J:J,MATCH(技能效果等级!B2056,技能效果!B:B,0))</f>
        <v>0</v>
      </c>
      <c r="I2056" s="97"/>
      <c r="J2056" s="97"/>
      <c r="K2056" s="97"/>
      <c r="L2056" s="97"/>
      <c r="M2056" s="97"/>
      <c r="N2056" s="96" t="str">
        <f>IF(INDEX(技能效果!L:L,MATCH(技能效果等级!B2056,技能效果!B:B,0))="","",INDEX(技能效果!L:L,MATCH(技能效果等级!B2056,技能效果!B:B,0)))</f>
        <v/>
      </c>
      <c r="O2056" s="95">
        <f>IF(INDEX(技能效果!N:N,MATCH(B2056,技能效果!B:B,0))=0,INDEX(技能效果!M:M,MATCH(技能效果等级!B2056,技能效果!B:B,0)),INDEX(技能效果!M:M,MATCH(技能效果等级!B2056,技能效果!B:B,0))*VLOOKUP(E2056,技能数值计算!$C$19:$D$28,2,FALSE))</f>
        <v>0</v>
      </c>
      <c r="P2056" s="97"/>
      <c r="Q2056" s="97"/>
      <c r="R2056" s="95" t="str">
        <f>IF(INDEX(技能效果!O:O,MATCH(技能效果等级!B2056,技能效果!B:B,0))="","",INDEX(技能效果!O:O,MATCH(技能效果等级!B2056,技能效果!B:B,0)))</f>
        <v/>
      </c>
      <c r="S2056" s="97"/>
      <c r="T2056" s="97"/>
      <c r="U2056" s="97"/>
      <c r="V2056" s="96" t="str">
        <f>IF(INDEX(技能效果!AF:AF,MATCH(技能效果等级!B2056,技能效果!B:B,0))="","",INDEX(技能效果!AF:AF,MATCH(技能效果等级!B2056,技能效果!B:B,0)))</f>
        <v/>
      </c>
      <c r="W2056" s="95">
        <f t="shared" si="30"/>
        <v>196</v>
      </c>
      <c r="X2056" s="97"/>
      <c r="Y2056" s="97"/>
    </row>
    <row r="2057" spans="1:25" ht="16.5" x14ac:dyDescent="0.2">
      <c r="A2057" s="62">
        <v>2054</v>
      </c>
      <c r="B2057" s="95">
        <f>INDEX(技能效果!B:B,MATCH(技能效果等级!W2057,技能效果!AE:AE,0))</f>
        <v>130301802</v>
      </c>
      <c r="C2057" s="95" t="str">
        <f>INDEX(技能效果!C:C,MATCH(技能效果等级!B2057,技能效果!B:B,0))</f>
        <v>噬日技能消耗生命</v>
      </c>
      <c r="D2057" s="96" t="s">
        <v>873</v>
      </c>
      <c r="E2057" s="95">
        <v>10</v>
      </c>
      <c r="F2057" s="95">
        <f>INDEX(技能效果!H:H,MATCH(技能效果等级!B2057,技能效果!B:B,0))</f>
        <v>1006</v>
      </c>
      <c r="G2057" s="95">
        <f>IF(INDEX(技能效果!K:K,MATCH(B2057,技能效果!B:B,0))=0,INDEX(技能效果!I:I,MATCH(技能效果等级!B2057,技能效果!B:B,0)),INDEX(技能效果!I:I,MATCH(技能效果等级!B2057,技能效果!B:B,0))*VLOOKUP(E2057,技能数值计算!$C$19:$D$28,2,FALSE))</f>
        <v>0.5</v>
      </c>
      <c r="H2057" s="95">
        <f>INDEX(技能效果!J:J,MATCH(技能效果等级!B2057,技能效果!B:B,0))</f>
        <v>0</v>
      </c>
      <c r="I2057" s="97"/>
      <c r="J2057" s="97"/>
      <c r="K2057" s="97"/>
      <c r="L2057" s="97"/>
      <c r="M2057" s="97"/>
      <c r="N2057" s="96" t="str">
        <f>IF(INDEX(技能效果!L:L,MATCH(技能效果等级!B2057,技能效果!B:B,0))="","",INDEX(技能效果!L:L,MATCH(技能效果等级!B2057,技能效果!B:B,0)))</f>
        <v/>
      </c>
      <c r="O2057" s="95">
        <f>IF(INDEX(技能效果!N:N,MATCH(B2057,技能效果!B:B,0))=0,INDEX(技能效果!M:M,MATCH(技能效果等级!B2057,技能效果!B:B,0)),INDEX(技能效果!M:M,MATCH(技能效果等级!B2057,技能效果!B:B,0))*VLOOKUP(E2057,技能数值计算!$C$19:$D$28,2,FALSE))</f>
        <v>0</v>
      </c>
      <c r="P2057" s="97"/>
      <c r="Q2057" s="97"/>
      <c r="R2057" s="95" t="str">
        <f>IF(INDEX(技能效果!O:O,MATCH(技能效果等级!B2057,技能效果!B:B,0))="","",INDEX(技能效果!O:O,MATCH(技能效果等级!B2057,技能效果!B:B,0)))</f>
        <v/>
      </c>
      <c r="S2057" s="97"/>
      <c r="T2057" s="97"/>
      <c r="U2057" s="97"/>
      <c r="V2057" s="96" t="str">
        <f>IF(INDEX(技能效果!AF:AF,MATCH(技能效果等级!B2057,技能效果!B:B,0))="","",INDEX(技能效果!AF:AF,MATCH(技能效果等级!B2057,技能效果!B:B,0)))</f>
        <v/>
      </c>
      <c r="W2057" s="95">
        <f t="shared" si="30"/>
        <v>196</v>
      </c>
      <c r="X2057" s="97"/>
      <c r="Y2057" s="97"/>
    </row>
    <row r="2058" spans="1:25" ht="16.5" x14ac:dyDescent="0.2">
      <c r="A2058" s="62">
        <v>2055</v>
      </c>
      <c r="B2058" s="95">
        <f>INDEX(技能效果!B:B,MATCH(技能效果等级!W2058,技能效果!AE:AE,0))</f>
        <v>130301801</v>
      </c>
      <c r="C2058" s="95" t="str">
        <f>INDEX(技能效果!C:C,MATCH(技能效果等级!B2058,技能效果!B:B,0))</f>
        <v>噬日技能伤害</v>
      </c>
      <c r="D2058" s="96" t="s">
        <v>873</v>
      </c>
      <c r="E2058" s="95">
        <v>1</v>
      </c>
      <c r="F2058" s="95">
        <f>INDEX(技能效果!H:H,MATCH(技能效果等级!B2058,技能效果!B:B,0))</f>
        <v>1001</v>
      </c>
      <c r="G2058" s="95">
        <f>IF(INDEX(技能效果!K:K,MATCH(B2058,技能效果!B:B,0))=0,INDEX(技能效果!I:I,MATCH(技能效果等级!B2058,技能效果!B:B,0)),INDEX(技能效果!I:I,MATCH(技能效果等级!B2058,技能效果!B:B,0))*VLOOKUP(E2058,技能数值计算!$C$19:$D$28,2,FALSE))</f>
        <v>2.25</v>
      </c>
      <c r="H2058" s="95">
        <f>INDEX(技能效果!J:J,MATCH(技能效果等级!B2058,技能效果!B:B,0))</f>
        <v>0</v>
      </c>
      <c r="I2058" s="97"/>
      <c r="J2058" s="97"/>
      <c r="K2058" s="97"/>
      <c r="L2058" s="97"/>
      <c r="M2058" s="97"/>
      <c r="N2058" s="96" t="str">
        <f>IF(INDEX(技能效果!L:L,MATCH(技能效果等级!B2058,技能效果!B:B,0))="","",INDEX(技能效果!L:L,MATCH(技能效果等级!B2058,技能效果!B:B,0)))</f>
        <v/>
      </c>
      <c r="O2058" s="95">
        <f>IF(INDEX(技能效果!N:N,MATCH(B2058,技能效果!B:B,0))=0,INDEX(技能效果!M:M,MATCH(技能效果等级!B2058,技能效果!B:B,0)),INDEX(技能效果!M:M,MATCH(技能效果等级!B2058,技能效果!B:B,0))*VLOOKUP(E2058,技能数值计算!$C$19:$D$28,2,FALSE))</f>
        <v>0</v>
      </c>
      <c r="P2058" s="97"/>
      <c r="Q2058" s="97"/>
      <c r="R2058" s="95" t="str">
        <f>IF(INDEX(技能效果!O:O,MATCH(技能效果等级!B2058,技能效果!B:B,0))="","",INDEX(技能效果!O:O,MATCH(技能效果等级!B2058,技能效果!B:B,0)))</f>
        <v/>
      </c>
      <c r="S2058" s="97"/>
      <c r="T2058" s="97"/>
      <c r="U2058" s="97"/>
      <c r="V2058" s="96" t="str">
        <f>IF(INDEX(技能效果!AF:AF,MATCH(技能效果等级!B2058,技能效果!B:B,0))="","",INDEX(技能效果!AF:AF,MATCH(技能效果等级!B2058,技能效果!B:B,0)))</f>
        <v/>
      </c>
      <c r="W2058" s="95">
        <f t="shared" si="30"/>
        <v>197</v>
      </c>
      <c r="X2058" s="97"/>
      <c r="Y2058" s="97"/>
    </row>
    <row r="2059" spans="1:25" ht="16.5" x14ac:dyDescent="0.2">
      <c r="A2059" s="62">
        <v>2056</v>
      </c>
      <c r="B2059" s="95">
        <f>INDEX(技能效果!B:B,MATCH(技能效果等级!W2059,技能效果!AE:AE,0))</f>
        <v>130301801</v>
      </c>
      <c r="C2059" s="95" t="str">
        <f>INDEX(技能效果!C:C,MATCH(技能效果等级!B2059,技能效果!B:B,0))</f>
        <v>噬日技能伤害</v>
      </c>
      <c r="D2059" s="96" t="s">
        <v>873</v>
      </c>
      <c r="E2059" s="95">
        <v>2</v>
      </c>
      <c r="F2059" s="95">
        <f>INDEX(技能效果!H:H,MATCH(技能效果等级!B2059,技能效果!B:B,0))</f>
        <v>1001</v>
      </c>
      <c r="G2059" s="95">
        <f>IF(INDEX(技能效果!K:K,MATCH(B2059,技能效果!B:B,0))=0,INDEX(技能效果!I:I,MATCH(技能效果等级!B2059,技能效果!B:B,0)),INDEX(技能效果!I:I,MATCH(技能效果等级!B2059,技能效果!B:B,0))*VLOOKUP(E2059,技能数值计算!$C$19:$D$28,2,FALSE))</f>
        <v>2.4300000000000002</v>
      </c>
      <c r="H2059" s="95">
        <f>INDEX(技能效果!J:J,MATCH(技能效果等级!B2059,技能效果!B:B,0))</f>
        <v>0</v>
      </c>
      <c r="I2059" s="97"/>
      <c r="J2059" s="97"/>
      <c r="K2059" s="97"/>
      <c r="L2059" s="97"/>
      <c r="M2059" s="97"/>
      <c r="N2059" s="96" t="str">
        <f>IF(INDEX(技能效果!L:L,MATCH(技能效果等级!B2059,技能效果!B:B,0))="","",INDEX(技能效果!L:L,MATCH(技能效果等级!B2059,技能效果!B:B,0)))</f>
        <v/>
      </c>
      <c r="O2059" s="95">
        <f>IF(INDEX(技能效果!N:N,MATCH(B2059,技能效果!B:B,0))=0,INDEX(技能效果!M:M,MATCH(技能效果等级!B2059,技能效果!B:B,0)),INDEX(技能效果!M:M,MATCH(技能效果等级!B2059,技能效果!B:B,0))*VLOOKUP(E2059,技能数值计算!$C$19:$D$28,2,FALSE))</f>
        <v>0</v>
      </c>
      <c r="P2059" s="97"/>
      <c r="Q2059" s="97"/>
      <c r="R2059" s="95" t="str">
        <f>IF(INDEX(技能效果!O:O,MATCH(技能效果等级!B2059,技能效果!B:B,0))="","",INDEX(技能效果!O:O,MATCH(技能效果等级!B2059,技能效果!B:B,0)))</f>
        <v/>
      </c>
      <c r="S2059" s="97"/>
      <c r="T2059" s="97"/>
      <c r="U2059" s="97"/>
      <c r="V2059" s="96" t="str">
        <f>IF(INDEX(技能效果!AF:AF,MATCH(技能效果等级!B2059,技能效果!B:B,0))="","",INDEX(技能效果!AF:AF,MATCH(技能效果等级!B2059,技能效果!B:B,0)))</f>
        <v/>
      </c>
      <c r="W2059" s="95">
        <f t="shared" si="30"/>
        <v>197</v>
      </c>
      <c r="X2059" s="97"/>
      <c r="Y2059" s="97"/>
    </row>
    <row r="2060" spans="1:25" ht="16.5" x14ac:dyDescent="0.2">
      <c r="A2060" s="62">
        <v>2057</v>
      </c>
      <c r="B2060" s="95">
        <f>INDEX(技能效果!B:B,MATCH(技能效果等级!W2060,技能效果!AE:AE,0))</f>
        <v>130301801</v>
      </c>
      <c r="C2060" s="95" t="str">
        <f>INDEX(技能效果!C:C,MATCH(技能效果等级!B2060,技能效果!B:B,0))</f>
        <v>噬日技能伤害</v>
      </c>
      <c r="D2060" s="96" t="s">
        <v>873</v>
      </c>
      <c r="E2060" s="95">
        <v>3</v>
      </c>
      <c r="F2060" s="95">
        <f>INDEX(技能效果!H:H,MATCH(技能效果等级!B2060,技能效果!B:B,0))</f>
        <v>1001</v>
      </c>
      <c r="G2060" s="95">
        <f>IF(INDEX(技能效果!K:K,MATCH(B2060,技能效果!B:B,0))=0,INDEX(技能效果!I:I,MATCH(技能效果等级!B2060,技能效果!B:B,0)),INDEX(技能效果!I:I,MATCH(技能效果等级!B2060,技能效果!B:B,0))*VLOOKUP(E2060,技能数值计算!$C$19:$D$28,2,FALSE))</f>
        <v>2.61</v>
      </c>
      <c r="H2060" s="95">
        <f>INDEX(技能效果!J:J,MATCH(技能效果等级!B2060,技能效果!B:B,0))</f>
        <v>0</v>
      </c>
      <c r="I2060" s="97"/>
      <c r="J2060" s="97"/>
      <c r="K2060" s="97"/>
      <c r="L2060" s="97"/>
      <c r="M2060" s="97"/>
      <c r="N2060" s="96" t="str">
        <f>IF(INDEX(技能效果!L:L,MATCH(技能效果等级!B2060,技能效果!B:B,0))="","",INDEX(技能效果!L:L,MATCH(技能效果等级!B2060,技能效果!B:B,0)))</f>
        <v/>
      </c>
      <c r="O2060" s="95">
        <f>IF(INDEX(技能效果!N:N,MATCH(B2060,技能效果!B:B,0))=0,INDEX(技能效果!M:M,MATCH(技能效果等级!B2060,技能效果!B:B,0)),INDEX(技能效果!M:M,MATCH(技能效果等级!B2060,技能效果!B:B,0))*VLOOKUP(E2060,技能数值计算!$C$19:$D$28,2,FALSE))</f>
        <v>0</v>
      </c>
      <c r="P2060" s="97"/>
      <c r="Q2060" s="97"/>
      <c r="R2060" s="95" t="str">
        <f>IF(INDEX(技能效果!O:O,MATCH(技能效果等级!B2060,技能效果!B:B,0))="","",INDEX(技能效果!O:O,MATCH(技能效果等级!B2060,技能效果!B:B,0)))</f>
        <v/>
      </c>
      <c r="S2060" s="97"/>
      <c r="T2060" s="97"/>
      <c r="U2060" s="97"/>
      <c r="V2060" s="96" t="str">
        <f>IF(INDEX(技能效果!AF:AF,MATCH(技能效果等级!B2060,技能效果!B:B,0))="","",INDEX(技能效果!AF:AF,MATCH(技能效果等级!B2060,技能效果!B:B,0)))</f>
        <v/>
      </c>
      <c r="W2060" s="95">
        <f t="shared" si="30"/>
        <v>197</v>
      </c>
      <c r="X2060" s="97"/>
      <c r="Y2060" s="97"/>
    </row>
    <row r="2061" spans="1:25" ht="16.5" x14ac:dyDescent="0.2">
      <c r="A2061" s="62">
        <v>2058</v>
      </c>
      <c r="B2061" s="95">
        <f>INDEX(技能效果!B:B,MATCH(技能效果等级!W2061,技能效果!AE:AE,0))</f>
        <v>130301801</v>
      </c>
      <c r="C2061" s="95" t="str">
        <f>INDEX(技能效果!C:C,MATCH(技能效果等级!B2061,技能效果!B:B,0))</f>
        <v>噬日技能伤害</v>
      </c>
      <c r="D2061" s="96" t="s">
        <v>873</v>
      </c>
      <c r="E2061" s="95">
        <v>4</v>
      </c>
      <c r="F2061" s="95">
        <f>INDEX(技能效果!H:H,MATCH(技能效果等级!B2061,技能效果!B:B,0))</f>
        <v>1001</v>
      </c>
      <c r="G2061" s="95">
        <f>IF(INDEX(技能效果!K:K,MATCH(B2061,技能效果!B:B,0))=0,INDEX(技能效果!I:I,MATCH(技能效果等级!B2061,技能效果!B:B,0)),INDEX(技能效果!I:I,MATCH(技能效果等级!B2061,技能效果!B:B,0))*VLOOKUP(E2061,技能数值计算!$C$19:$D$28,2,FALSE))</f>
        <v>2.79</v>
      </c>
      <c r="H2061" s="95">
        <f>INDEX(技能效果!J:J,MATCH(技能效果等级!B2061,技能效果!B:B,0))</f>
        <v>0</v>
      </c>
      <c r="I2061" s="97"/>
      <c r="J2061" s="97"/>
      <c r="K2061" s="97"/>
      <c r="L2061" s="97"/>
      <c r="M2061" s="97"/>
      <c r="N2061" s="96" t="str">
        <f>IF(INDEX(技能效果!L:L,MATCH(技能效果等级!B2061,技能效果!B:B,0))="","",INDEX(技能效果!L:L,MATCH(技能效果等级!B2061,技能效果!B:B,0)))</f>
        <v/>
      </c>
      <c r="O2061" s="95">
        <f>IF(INDEX(技能效果!N:N,MATCH(B2061,技能效果!B:B,0))=0,INDEX(技能效果!M:M,MATCH(技能效果等级!B2061,技能效果!B:B,0)),INDEX(技能效果!M:M,MATCH(技能效果等级!B2061,技能效果!B:B,0))*VLOOKUP(E2061,技能数值计算!$C$19:$D$28,2,FALSE))</f>
        <v>0</v>
      </c>
      <c r="P2061" s="97"/>
      <c r="Q2061" s="97"/>
      <c r="R2061" s="95" t="str">
        <f>IF(INDEX(技能效果!O:O,MATCH(技能效果等级!B2061,技能效果!B:B,0))="","",INDEX(技能效果!O:O,MATCH(技能效果等级!B2061,技能效果!B:B,0)))</f>
        <v/>
      </c>
      <c r="S2061" s="97"/>
      <c r="T2061" s="97"/>
      <c r="U2061" s="97"/>
      <c r="V2061" s="96" t="str">
        <f>IF(INDEX(技能效果!AF:AF,MATCH(技能效果等级!B2061,技能效果!B:B,0))="","",INDEX(技能效果!AF:AF,MATCH(技能效果等级!B2061,技能效果!B:B,0)))</f>
        <v/>
      </c>
      <c r="W2061" s="95">
        <f t="shared" si="30"/>
        <v>197</v>
      </c>
      <c r="X2061" s="97"/>
      <c r="Y2061" s="97"/>
    </row>
    <row r="2062" spans="1:25" ht="16.5" x14ac:dyDescent="0.2">
      <c r="A2062" s="62">
        <v>2059</v>
      </c>
      <c r="B2062" s="95">
        <f>INDEX(技能效果!B:B,MATCH(技能效果等级!W2062,技能效果!AE:AE,0))</f>
        <v>130301801</v>
      </c>
      <c r="C2062" s="95" t="str">
        <f>INDEX(技能效果!C:C,MATCH(技能效果等级!B2062,技能效果!B:B,0))</f>
        <v>噬日技能伤害</v>
      </c>
      <c r="D2062" s="96" t="s">
        <v>873</v>
      </c>
      <c r="E2062" s="95">
        <v>5</v>
      </c>
      <c r="F2062" s="95">
        <f>INDEX(技能效果!H:H,MATCH(技能效果等级!B2062,技能效果!B:B,0))</f>
        <v>1001</v>
      </c>
      <c r="G2062" s="95">
        <f>IF(INDEX(技能效果!K:K,MATCH(B2062,技能效果!B:B,0))=0,INDEX(技能效果!I:I,MATCH(技能效果等级!B2062,技能效果!B:B,0)),INDEX(技能效果!I:I,MATCH(技能效果等级!B2062,技能效果!B:B,0))*VLOOKUP(E2062,技能数值计算!$C$19:$D$28,2,FALSE))</f>
        <v>2.97</v>
      </c>
      <c r="H2062" s="95">
        <f>INDEX(技能效果!J:J,MATCH(技能效果等级!B2062,技能效果!B:B,0))</f>
        <v>0</v>
      </c>
      <c r="I2062" s="97"/>
      <c r="J2062" s="97"/>
      <c r="K2062" s="97"/>
      <c r="L2062" s="97"/>
      <c r="M2062" s="97"/>
      <c r="N2062" s="96" t="str">
        <f>IF(INDEX(技能效果!L:L,MATCH(技能效果等级!B2062,技能效果!B:B,0))="","",INDEX(技能效果!L:L,MATCH(技能效果等级!B2062,技能效果!B:B,0)))</f>
        <v/>
      </c>
      <c r="O2062" s="95">
        <f>IF(INDEX(技能效果!N:N,MATCH(B2062,技能效果!B:B,0))=0,INDEX(技能效果!M:M,MATCH(技能效果等级!B2062,技能效果!B:B,0)),INDEX(技能效果!M:M,MATCH(技能效果等级!B2062,技能效果!B:B,0))*VLOOKUP(E2062,技能数值计算!$C$19:$D$28,2,FALSE))</f>
        <v>0</v>
      </c>
      <c r="P2062" s="97"/>
      <c r="Q2062" s="97"/>
      <c r="R2062" s="95" t="str">
        <f>IF(INDEX(技能效果!O:O,MATCH(技能效果等级!B2062,技能效果!B:B,0))="","",INDEX(技能效果!O:O,MATCH(技能效果等级!B2062,技能效果!B:B,0)))</f>
        <v/>
      </c>
      <c r="S2062" s="97"/>
      <c r="T2062" s="97"/>
      <c r="U2062" s="97"/>
      <c r="V2062" s="96" t="str">
        <f>IF(INDEX(技能效果!AF:AF,MATCH(技能效果等级!B2062,技能效果!B:B,0))="","",INDEX(技能效果!AF:AF,MATCH(技能效果等级!B2062,技能效果!B:B,0)))</f>
        <v/>
      </c>
      <c r="W2062" s="95">
        <f t="shared" si="30"/>
        <v>197</v>
      </c>
      <c r="X2062" s="97"/>
      <c r="Y2062" s="97"/>
    </row>
    <row r="2063" spans="1:25" ht="16.5" x14ac:dyDescent="0.2">
      <c r="A2063" s="62">
        <v>2060</v>
      </c>
      <c r="B2063" s="95">
        <f>INDEX(技能效果!B:B,MATCH(技能效果等级!W2063,技能效果!AE:AE,0))</f>
        <v>130301801</v>
      </c>
      <c r="C2063" s="95" t="str">
        <f>INDEX(技能效果!C:C,MATCH(技能效果等级!B2063,技能效果!B:B,0))</f>
        <v>噬日技能伤害</v>
      </c>
      <c r="D2063" s="96" t="s">
        <v>873</v>
      </c>
      <c r="E2063" s="95">
        <v>6</v>
      </c>
      <c r="F2063" s="95">
        <f>INDEX(技能效果!H:H,MATCH(技能效果等级!B2063,技能效果!B:B,0))</f>
        <v>1001</v>
      </c>
      <c r="G2063" s="95">
        <f>IF(INDEX(技能效果!K:K,MATCH(B2063,技能效果!B:B,0))=0,INDEX(技能效果!I:I,MATCH(技能效果等级!B2063,技能效果!B:B,0)),INDEX(技能效果!I:I,MATCH(技能效果等级!B2063,技能效果!B:B,0))*VLOOKUP(E2063,技能数值计算!$C$19:$D$28,2,FALSE))</f>
        <v>3.2399999999999998</v>
      </c>
      <c r="H2063" s="95">
        <f>INDEX(技能效果!J:J,MATCH(技能效果等级!B2063,技能效果!B:B,0))</f>
        <v>0</v>
      </c>
      <c r="I2063" s="97"/>
      <c r="J2063" s="97"/>
      <c r="K2063" s="97"/>
      <c r="L2063" s="97"/>
      <c r="M2063" s="97"/>
      <c r="N2063" s="96" t="str">
        <f>IF(INDEX(技能效果!L:L,MATCH(技能效果等级!B2063,技能效果!B:B,0))="","",INDEX(技能效果!L:L,MATCH(技能效果等级!B2063,技能效果!B:B,0)))</f>
        <v/>
      </c>
      <c r="O2063" s="95">
        <f>IF(INDEX(技能效果!N:N,MATCH(B2063,技能效果!B:B,0))=0,INDEX(技能效果!M:M,MATCH(技能效果等级!B2063,技能效果!B:B,0)),INDEX(技能效果!M:M,MATCH(技能效果等级!B2063,技能效果!B:B,0))*VLOOKUP(E2063,技能数值计算!$C$19:$D$28,2,FALSE))</f>
        <v>0</v>
      </c>
      <c r="P2063" s="97"/>
      <c r="Q2063" s="97"/>
      <c r="R2063" s="95" t="str">
        <f>IF(INDEX(技能效果!O:O,MATCH(技能效果等级!B2063,技能效果!B:B,0))="","",INDEX(技能效果!O:O,MATCH(技能效果等级!B2063,技能效果!B:B,0)))</f>
        <v/>
      </c>
      <c r="S2063" s="97"/>
      <c r="T2063" s="97"/>
      <c r="U2063" s="97"/>
      <c r="V2063" s="96" t="str">
        <f>IF(INDEX(技能效果!AF:AF,MATCH(技能效果等级!B2063,技能效果!B:B,0))="","",INDEX(技能效果!AF:AF,MATCH(技能效果等级!B2063,技能效果!B:B,0)))</f>
        <v/>
      </c>
      <c r="W2063" s="95">
        <f t="shared" si="30"/>
        <v>197</v>
      </c>
      <c r="X2063" s="97"/>
      <c r="Y2063" s="97"/>
    </row>
    <row r="2064" spans="1:25" ht="16.5" x14ac:dyDescent="0.2">
      <c r="A2064" s="62">
        <v>2061</v>
      </c>
      <c r="B2064" s="95">
        <f>INDEX(技能效果!B:B,MATCH(技能效果等级!W2064,技能效果!AE:AE,0))</f>
        <v>130301801</v>
      </c>
      <c r="C2064" s="95" t="str">
        <f>INDEX(技能效果!C:C,MATCH(技能效果等级!B2064,技能效果!B:B,0))</f>
        <v>噬日技能伤害</v>
      </c>
      <c r="D2064" s="96" t="s">
        <v>873</v>
      </c>
      <c r="E2064" s="95">
        <v>7</v>
      </c>
      <c r="F2064" s="95">
        <f>INDEX(技能效果!H:H,MATCH(技能效果等级!B2064,技能效果!B:B,0))</f>
        <v>1001</v>
      </c>
      <c r="G2064" s="95">
        <f>IF(INDEX(技能效果!K:K,MATCH(B2064,技能效果!B:B,0))=0,INDEX(技能效果!I:I,MATCH(技能效果等级!B2064,技能效果!B:B,0)),INDEX(技能效果!I:I,MATCH(技能效果等级!B2064,技能效果!B:B,0))*VLOOKUP(E2064,技能数值计算!$C$19:$D$28,2,FALSE))</f>
        <v>3.5100000000000002</v>
      </c>
      <c r="H2064" s="95">
        <f>INDEX(技能效果!J:J,MATCH(技能效果等级!B2064,技能效果!B:B,0))</f>
        <v>0</v>
      </c>
      <c r="I2064" s="97"/>
      <c r="J2064" s="97"/>
      <c r="K2064" s="97"/>
      <c r="L2064" s="97"/>
      <c r="M2064" s="97"/>
      <c r="N2064" s="96" t="str">
        <f>IF(INDEX(技能效果!L:L,MATCH(技能效果等级!B2064,技能效果!B:B,0))="","",INDEX(技能效果!L:L,MATCH(技能效果等级!B2064,技能效果!B:B,0)))</f>
        <v/>
      </c>
      <c r="O2064" s="95">
        <f>IF(INDEX(技能效果!N:N,MATCH(B2064,技能效果!B:B,0))=0,INDEX(技能效果!M:M,MATCH(技能效果等级!B2064,技能效果!B:B,0)),INDEX(技能效果!M:M,MATCH(技能效果等级!B2064,技能效果!B:B,0))*VLOOKUP(E2064,技能数值计算!$C$19:$D$28,2,FALSE))</f>
        <v>0</v>
      </c>
      <c r="P2064" s="97"/>
      <c r="Q2064" s="97"/>
      <c r="R2064" s="95" t="str">
        <f>IF(INDEX(技能效果!O:O,MATCH(技能效果等级!B2064,技能效果!B:B,0))="","",INDEX(技能效果!O:O,MATCH(技能效果等级!B2064,技能效果!B:B,0)))</f>
        <v/>
      </c>
      <c r="S2064" s="97"/>
      <c r="T2064" s="97"/>
      <c r="U2064" s="97"/>
      <c r="V2064" s="96" t="str">
        <f>IF(INDEX(技能效果!AF:AF,MATCH(技能效果等级!B2064,技能效果!B:B,0))="","",INDEX(技能效果!AF:AF,MATCH(技能效果等级!B2064,技能效果!B:B,0)))</f>
        <v/>
      </c>
      <c r="W2064" s="95">
        <f t="shared" si="30"/>
        <v>197</v>
      </c>
      <c r="X2064" s="97"/>
      <c r="Y2064" s="97"/>
    </row>
    <row r="2065" spans="1:25" ht="16.5" x14ac:dyDescent="0.2">
      <c r="A2065" s="62">
        <v>2062</v>
      </c>
      <c r="B2065" s="95">
        <f>INDEX(技能效果!B:B,MATCH(技能效果等级!W2065,技能效果!AE:AE,0))</f>
        <v>130301801</v>
      </c>
      <c r="C2065" s="95" t="str">
        <f>INDEX(技能效果!C:C,MATCH(技能效果等级!B2065,技能效果!B:B,0))</f>
        <v>噬日技能伤害</v>
      </c>
      <c r="D2065" s="96" t="s">
        <v>873</v>
      </c>
      <c r="E2065" s="95">
        <v>8</v>
      </c>
      <c r="F2065" s="95">
        <f>INDEX(技能效果!H:H,MATCH(技能效果等级!B2065,技能效果!B:B,0))</f>
        <v>1001</v>
      </c>
      <c r="G2065" s="95">
        <f>IF(INDEX(技能效果!K:K,MATCH(B2065,技能效果!B:B,0))=0,INDEX(技能效果!I:I,MATCH(技能效果等级!B2065,技能效果!B:B,0)),INDEX(技能效果!I:I,MATCH(技能效果等级!B2065,技能效果!B:B,0))*VLOOKUP(E2065,技能数值计算!$C$19:$D$28,2,FALSE))</f>
        <v>3.78</v>
      </c>
      <c r="H2065" s="95">
        <f>INDEX(技能效果!J:J,MATCH(技能效果等级!B2065,技能效果!B:B,0))</f>
        <v>0</v>
      </c>
      <c r="I2065" s="97"/>
      <c r="J2065" s="97"/>
      <c r="K2065" s="97"/>
      <c r="L2065" s="97"/>
      <c r="M2065" s="97"/>
      <c r="N2065" s="96" t="str">
        <f>IF(INDEX(技能效果!L:L,MATCH(技能效果等级!B2065,技能效果!B:B,0))="","",INDEX(技能效果!L:L,MATCH(技能效果等级!B2065,技能效果!B:B,0)))</f>
        <v/>
      </c>
      <c r="O2065" s="95">
        <f>IF(INDEX(技能效果!N:N,MATCH(B2065,技能效果!B:B,0))=0,INDEX(技能效果!M:M,MATCH(技能效果等级!B2065,技能效果!B:B,0)),INDEX(技能效果!M:M,MATCH(技能效果等级!B2065,技能效果!B:B,0))*VLOOKUP(E2065,技能数值计算!$C$19:$D$28,2,FALSE))</f>
        <v>0</v>
      </c>
      <c r="P2065" s="97"/>
      <c r="Q2065" s="97"/>
      <c r="R2065" s="95" t="str">
        <f>IF(INDEX(技能效果!O:O,MATCH(技能效果等级!B2065,技能效果!B:B,0))="","",INDEX(技能效果!O:O,MATCH(技能效果等级!B2065,技能效果!B:B,0)))</f>
        <v/>
      </c>
      <c r="S2065" s="97"/>
      <c r="T2065" s="97"/>
      <c r="U2065" s="97"/>
      <c r="V2065" s="96" t="str">
        <f>IF(INDEX(技能效果!AF:AF,MATCH(技能效果等级!B2065,技能效果!B:B,0))="","",INDEX(技能效果!AF:AF,MATCH(技能效果等级!B2065,技能效果!B:B,0)))</f>
        <v/>
      </c>
      <c r="W2065" s="95">
        <f t="shared" si="30"/>
        <v>197</v>
      </c>
      <c r="X2065" s="97"/>
      <c r="Y2065" s="97"/>
    </row>
    <row r="2066" spans="1:25" ht="16.5" x14ac:dyDescent="0.2">
      <c r="A2066" s="62">
        <v>2063</v>
      </c>
      <c r="B2066" s="95">
        <f>INDEX(技能效果!B:B,MATCH(技能效果等级!W2066,技能效果!AE:AE,0))</f>
        <v>130301801</v>
      </c>
      <c r="C2066" s="95" t="str">
        <f>INDEX(技能效果!C:C,MATCH(技能效果等级!B2066,技能效果!B:B,0))</f>
        <v>噬日技能伤害</v>
      </c>
      <c r="D2066" s="96" t="s">
        <v>873</v>
      </c>
      <c r="E2066" s="95">
        <v>9</v>
      </c>
      <c r="F2066" s="95">
        <f>INDEX(技能效果!H:H,MATCH(技能效果等级!B2066,技能效果!B:B,0))</f>
        <v>1001</v>
      </c>
      <c r="G2066" s="95">
        <f>IF(INDEX(技能效果!K:K,MATCH(B2066,技能效果!B:B,0))=0,INDEX(技能效果!I:I,MATCH(技能效果等级!B2066,技能效果!B:B,0)),INDEX(技能效果!I:I,MATCH(技能效果等级!B2066,技能效果!B:B,0))*VLOOKUP(E2066,技能数值计算!$C$19:$D$28,2,FALSE))</f>
        <v>4.1400000000000006</v>
      </c>
      <c r="H2066" s="95">
        <f>INDEX(技能效果!J:J,MATCH(技能效果等级!B2066,技能效果!B:B,0))</f>
        <v>0</v>
      </c>
      <c r="I2066" s="97"/>
      <c r="J2066" s="97"/>
      <c r="K2066" s="97"/>
      <c r="L2066" s="97"/>
      <c r="M2066" s="97"/>
      <c r="N2066" s="96" t="str">
        <f>IF(INDEX(技能效果!L:L,MATCH(技能效果等级!B2066,技能效果!B:B,0))="","",INDEX(技能效果!L:L,MATCH(技能效果等级!B2066,技能效果!B:B,0)))</f>
        <v/>
      </c>
      <c r="O2066" s="95">
        <f>IF(INDEX(技能效果!N:N,MATCH(B2066,技能效果!B:B,0))=0,INDEX(技能效果!M:M,MATCH(技能效果等级!B2066,技能效果!B:B,0)),INDEX(技能效果!M:M,MATCH(技能效果等级!B2066,技能效果!B:B,0))*VLOOKUP(E2066,技能数值计算!$C$19:$D$28,2,FALSE))</f>
        <v>0</v>
      </c>
      <c r="P2066" s="97"/>
      <c r="Q2066" s="97"/>
      <c r="R2066" s="95" t="str">
        <f>IF(INDEX(技能效果!O:O,MATCH(技能效果等级!B2066,技能效果!B:B,0))="","",INDEX(技能效果!O:O,MATCH(技能效果等级!B2066,技能效果!B:B,0)))</f>
        <v/>
      </c>
      <c r="S2066" s="97"/>
      <c r="T2066" s="97"/>
      <c r="U2066" s="97"/>
      <c r="V2066" s="96" t="str">
        <f>IF(INDEX(技能效果!AF:AF,MATCH(技能效果等级!B2066,技能效果!B:B,0))="","",INDEX(技能效果!AF:AF,MATCH(技能效果等级!B2066,技能效果!B:B,0)))</f>
        <v/>
      </c>
      <c r="W2066" s="95">
        <f t="shared" si="30"/>
        <v>197</v>
      </c>
      <c r="X2066" s="97"/>
      <c r="Y2066" s="97"/>
    </row>
    <row r="2067" spans="1:25" ht="16.5" x14ac:dyDescent="0.2">
      <c r="A2067" s="62">
        <v>2064</v>
      </c>
      <c r="B2067" s="95">
        <f>INDEX(技能效果!B:B,MATCH(技能效果等级!W2067,技能效果!AE:AE,0))</f>
        <v>130301801</v>
      </c>
      <c r="C2067" s="95" t="str">
        <f>INDEX(技能效果!C:C,MATCH(技能效果等级!B2067,技能效果!B:B,0))</f>
        <v>噬日技能伤害</v>
      </c>
      <c r="D2067" s="96" t="s">
        <v>873</v>
      </c>
      <c r="E2067" s="95">
        <v>10</v>
      </c>
      <c r="F2067" s="95">
        <f>INDEX(技能效果!H:H,MATCH(技能效果等级!B2067,技能效果!B:B,0))</f>
        <v>1001</v>
      </c>
      <c r="G2067" s="95">
        <f>IF(INDEX(技能效果!K:K,MATCH(B2067,技能效果!B:B,0))=0,INDEX(技能效果!I:I,MATCH(技能效果等级!B2067,技能效果!B:B,0)),INDEX(技能效果!I:I,MATCH(技能效果等级!B2067,技能效果!B:B,0))*VLOOKUP(E2067,技能数值计算!$C$19:$D$28,2,FALSE))</f>
        <v>4.5</v>
      </c>
      <c r="H2067" s="95">
        <f>INDEX(技能效果!J:J,MATCH(技能效果等级!B2067,技能效果!B:B,0))</f>
        <v>0</v>
      </c>
      <c r="I2067" s="97"/>
      <c r="J2067" s="97"/>
      <c r="K2067" s="97"/>
      <c r="L2067" s="97"/>
      <c r="M2067" s="97"/>
      <c r="N2067" s="96" t="str">
        <f>IF(INDEX(技能效果!L:L,MATCH(技能效果等级!B2067,技能效果!B:B,0))="","",INDEX(技能效果!L:L,MATCH(技能效果等级!B2067,技能效果!B:B,0)))</f>
        <v/>
      </c>
      <c r="O2067" s="95">
        <f>IF(INDEX(技能效果!N:N,MATCH(B2067,技能效果!B:B,0))=0,INDEX(技能效果!M:M,MATCH(技能效果等级!B2067,技能效果!B:B,0)),INDEX(技能效果!M:M,MATCH(技能效果等级!B2067,技能效果!B:B,0))*VLOOKUP(E2067,技能数值计算!$C$19:$D$28,2,FALSE))</f>
        <v>0</v>
      </c>
      <c r="P2067" s="97"/>
      <c r="Q2067" s="97"/>
      <c r="R2067" s="95" t="str">
        <f>IF(INDEX(技能效果!O:O,MATCH(技能效果等级!B2067,技能效果!B:B,0))="","",INDEX(技能效果!O:O,MATCH(技能效果等级!B2067,技能效果!B:B,0)))</f>
        <v/>
      </c>
      <c r="S2067" s="97"/>
      <c r="T2067" s="97"/>
      <c r="U2067" s="97"/>
      <c r="V2067" s="96" t="str">
        <f>IF(INDEX(技能效果!AF:AF,MATCH(技能效果等级!B2067,技能效果!B:B,0))="","",INDEX(技能效果!AF:AF,MATCH(技能效果等级!B2067,技能效果!B:B,0)))</f>
        <v/>
      </c>
      <c r="W2067" s="95">
        <f t="shared" si="30"/>
        <v>197</v>
      </c>
      <c r="X2067" s="97"/>
      <c r="Y2067" s="97"/>
    </row>
    <row r="2068" spans="1:25" ht="16.5" x14ac:dyDescent="0.2">
      <c r="A2068" s="62">
        <v>2065</v>
      </c>
      <c r="B2068" s="95">
        <f>INDEX(技能效果!B:B,MATCH(技能效果等级!W2068,技能效果!AE:AE,0))</f>
        <v>130301809</v>
      </c>
      <c r="C2068" s="95" t="str">
        <f>INDEX(技能效果!C:C,MATCH(技能效果等级!B2068,技能效果!B:B,0))</f>
        <v>噬日专属武器效果</v>
      </c>
      <c r="D2068" s="96" t="s">
        <v>873</v>
      </c>
      <c r="E2068" s="95">
        <v>1</v>
      </c>
      <c r="F2068" s="95">
        <f>INDEX(技能效果!H:H,MATCH(技能效果等级!B2068,技能效果!B:B,0))</f>
        <v>4031</v>
      </c>
      <c r="G2068" s="95">
        <f>IF(INDEX(技能效果!K:K,MATCH(B2068,技能效果!B:B,0))=0,INDEX(技能效果!I:I,MATCH(技能效果等级!B2068,技能效果!B:B,0)),INDEX(技能效果!I:I,MATCH(技能效果等级!B2068,技能效果!B:B,0))*VLOOKUP(E2068,技能数值计算!$C$19:$D$28,2,FALSE))</f>
        <v>0</v>
      </c>
      <c r="H2068" s="95">
        <f>INDEX(技能效果!J:J,MATCH(技能效果等级!B2068,技能效果!B:B,0))</f>
        <v>0</v>
      </c>
      <c r="I2068" s="97"/>
      <c r="J2068" s="97"/>
      <c r="K2068" s="97"/>
      <c r="L2068" s="97"/>
      <c r="M2068" s="97"/>
      <c r="N2068" s="96" t="str">
        <f>IF(INDEX(技能效果!L:L,MATCH(技能效果等级!B2068,技能效果!B:B,0))="","",INDEX(技能效果!L:L,MATCH(技能效果等级!B2068,技能效果!B:B,0)))</f>
        <v/>
      </c>
      <c r="O2068" s="95">
        <f>IF(INDEX(技能效果!N:N,MATCH(B2068,技能效果!B:B,0))=0,INDEX(技能效果!M:M,MATCH(技能效果等级!B2068,技能效果!B:B,0)),INDEX(技能效果!M:M,MATCH(技能效果等级!B2068,技能效果!B:B,0))*VLOOKUP(E2068,技能数值计算!$C$19:$D$28,2,FALSE))</f>
        <v>0</v>
      </c>
      <c r="P2068" s="97"/>
      <c r="Q2068" s="97"/>
      <c r="R2068" s="95" t="str">
        <f>IF(INDEX(技能效果!O:O,MATCH(技能效果等级!B2068,技能效果!B:B,0))="","",INDEX(技能效果!O:O,MATCH(技能效果等级!B2068,技能效果!B:B,0)))</f>
        <v/>
      </c>
      <c r="S2068" s="97"/>
      <c r="T2068" s="97"/>
      <c r="U2068" s="97"/>
      <c r="V2068" s="96" t="str">
        <f>IF(INDEX(技能效果!AF:AF,MATCH(技能效果等级!B2068,技能效果!B:B,0))="","",INDEX(技能效果!AF:AF,MATCH(技能效果等级!B2068,技能效果!B:B,0)))</f>
        <v>被召唤出场时立即释放绝技</v>
      </c>
      <c r="W2068" s="95">
        <f t="shared" si="30"/>
        <v>198</v>
      </c>
      <c r="X2068" s="97"/>
      <c r="Y2068" s="97"/>
    </row>
    <row r="2069" spans="1:25" ht="16.5" x14ac:dyDescent="0.2">
      <c r="A2069" s="62">
        <v>2066</v>
      </c>
      <c r="B2069" s="95">
        <f>INDEX(技能效果!B:B,MATCH(技能效果等级!W2069,技能效果!AE:AE,0))</f>
        <v>130301809</v>
      </c>
      <c r="C2069" s="95" t="str">
        <f>INDEX(技能效果!C:C,MATCH(技能效果等级!B2069,技能效果!B:B,0))</f>
        <v>噬日专属武器效果</v>
      </c>
      <c r="D2069" s="96" t="s">
        <v>873</v>
      </c>
      <c r="E2069" s="95">
        <v>2</v>
      </c>
      <c r="F2069" s="95">
        <f>INDEX(技能效果!H:H,MATCH(技能效果等级!B2069,技能效果!B:B,0))</f>
        <v>4031</v>
      </c>
      <c r="G2069" s="95">
        <f>IF(INDEX(技能效果!K:K,MATCH(B2069,技能效果!B:B,0))=0,INDEX(技能效果!I:I,MATCH(技能效果等级!B2069,技能效果!B:B,0)),INDEX(技能效果!I:I,MATCH(技能效果等级!B2069,技能效果!B:B,0))*VLOOKUP(E2069,技能数值计算!$C$19:$D$28,2,FALSE))</f>
        <v>0</v>
      </c>
      <c r="H2069" s="95">
        <f>INDEX(技能效果!J:J,MATCH(技能效果等级!B2069,技能效果!B:B,0))</f>
        <v>0</v>
      </c>
      <c r="I2069" s="97"/>
      <c r="J2069" s="97"/>
      <c r="K2069" s="97"/>
      <c r="L2069" s="97"/>
      <c r="M2069" s="97"/>
      <c r="N2069" s="96" t="str">
        <f>IF(INDEX(技能效果!L:L,MATCH(技能效果等级!B2069,技能效果!B:B,0))="","",INDEX(技能效果!L:L,MATCH(技能效果等级!B2069,技能效果!B:B,0)))</f>
        <v/>
      </c>
      <c r="O2069" s="95">
        <f>IF(INDEX(技能效果!N:N,MATCH(B2069,技能效果!B:B,0))=0,INDEX(技能效果!M:M,MATCH(技能效果等级!B2069,技能效果!B:B,0)),INDEX(技能效果!M:M,MATCH(技能效果等级!B2069,技能效果!B:B,0))*VLOOKUP(E2069,技能数值计算!$C$19:$D$28,2,FALSE))</f>
        <v>0</v>
      </c>
      <c r="P2069" s="97"/>
      <c r="Q2069" s="97"/>
      <c r="R2069" s="95" t="str">
        <f>IF(INDEX(技能效果!O:O,MATCH(技能效果等级!B2069,技能效果!B:B,0))="","",INDEX(技能效果!O:O,MATCH(技能效果等级!B2069,技能效果!B:B,0)))</f>
        <v/>
      </c>
      <c r="S2069" s="97"/>
      <c r="T2069" s="97"/>
      <c r="U2069" s="97"/>
      <c r="V2069" s="96" t="str">
        <f>IF(INDEX(技能效果!AF:AF,MATCH(技能效果等级!B2069,技能效果!B:B,0))="","",INDEX(技能效果!AF:AF,MATCH(技能效果等级!B2069,技能效果!B:B,0)))</f>
        <v>被召唤出场时立即释放绝技</v>
      </c>
      <c r="W2069" s="95">
        <f t="shared" si="30"/>
        <v>198</v>
      </c>
      <c r="X2069" s="97"/>
      <c r="Y2069" s="97"/>
    </row>
    <row r="2070" spans="1:25" ht="16.5" x14ac:dyDescent="0.2">
      <c r="A2070" s="62">
        <v>2067</v>
      </c>
      <c r="B2070" s="95">
        <f>INDEX(技能效果!B:B,MATCH(技能效果等级!W2070,技能效果!AE:AE,0))</f>
        <v>130301809</v>
      </c>
      <c r="C2070" s="95" t="str">
        <f>INDEX(技能效果!C:C,MATCH(技能效果等级!B2070,技能效果!B:B,0))</f>
        <v>噬日专属武器效果</v>
      </c>
      <c r="D2070" s="96" t="s">
        <v>873</v>
      </c>
      <c r="E2070" s="95">
        <v>3</v>
      </c>
      <c r="F2070" s="95">
        <f>INDEX(技能效果!H:H,MATCH(技能效果等级!B2070,技能效果!B:B,0))</f>
        <v>4031</v>
      </c>
      <c r="G2070" s="95">
        <f>IF(INDEX(技能效果!K:K,MATCH(B2070,技能效果!B:B,0))=0,INDEX(技能效果!I:I,MATCH(技能效果等级!B2070,技能效果!B:B,0)),INDEX(技能效果!I:I,MATCH(技能效果等级!B2070,技能效果!B:B,0))*VLOOKUP(E2070,技能数值计算!$C$19:$D$28,2,FALSE))</f>
        <v>0</v>
      </c>
      <c r="H2070" s="95">
        <f>INDEX(技能效果!J:J,MATCH(技能效果等级!B2070,技能效果!B:B,0))</f>
        <v>0</v>
      </c>
      <c r="I2070" s="97"/>
      <c r="J2070" s="97"/>
      <c r="K2070" s="97"/>
      <c r="L2070" s="97"/>
      <c r="M2070" s="97"/>
      <c r="N2070" s="96" t="str">
        <f>IF(INDEX(技能效果!L:L,MATCH(技能效果等级!B2070,技能效果!B:B,0))="","",INDEX(技能效果!L:L,MATCH(技能效果等级!B2070,技能效果!B:B,0)))</f>
        <v/>
      </c>
      <c r="O2070" s="95">
        <f>IF(INDEX(技能效果!N:N,MATCH(B2070,技能效果!B:B,0))=0,INDEX(技能效果!M:M,MATCH(技能效果等级!B2070,技能效果!B:B,0)),INDEX(技能效果!M:M,MATCH(技能效果等级!B2070,技能效果!B:B,0))*VLOOKUP(E2070,技能数值计算!$C$19:$D$28,2,FALSE))</f>
        <v>0</v>
      </c>
      <c r="P2070" s="97"/>
      <c r="Q2070" s="97"/>
      <c r="R2070" s="95" t="str">
        <f>IF(INDEX(技能效果!O:O,MATCH(技能效果等级!B2070,技能效果!B:B,0))="","",INDEX(技能效果!O:O,MATCH(技能效果等级!B2070,技能效果!B:B,0)))</f>
        <v/>
      </c>
      <c r="S2070" s="97"/>
      <c r="T2070" s="97"/>
      <c r="U2070" s="97"/>
      <c r="V2070" s="96" t="str">
        <f>IF(INDEX(技能效果!AF:AF,MATCH(技能效果等级!B2070,技能效果!B:B,0))="","",INDEX(技能效果!AF:AF,MATCH(技能效果等级!B2070,技能效果!B:B,0)))</f>
        <v>被召唤出场时立即释放绝技</v>
      </c>
      <c r="W2070" s="95">
        <f t="shared" si="30"/>
        <v>198</v>
      </c>
      <c r="X2070" s="97"/>
      <c r="Y2070" s="97"/>
    </row>
    <row r="2071" spans="1:25" ht="16.5" x14ac:dyDescent="0.2">
      <c r="A2071" s="62">
        <v>2068</v>
      </c>
      <c r="B2071" s="95">
        <f>INDEX(技能效果!B:B,MATCH(技能效果等级!W2071,技能效果!AE:AE,0))</f>
        <v>130301809</v>
      </c>
      <c r="C2071" s="95" t="str">
        <f>INDEX(技能效果!C:C,MATCH(技能效果等级!B2071,技能效果!B:B,0))</f>
        <v>噬日专属武器效果</v>
      </c>
      <c r="D2071" s="96" t="s">
        <v>873</v>
      </c>
      <c r="E2071" s="95">
        <v>4</v>
      </c>
      <c r="F2071" s="95">
        <f>INDEX(技能效果!H:H,MATCH(技能效果等级!B2071,技能效果!B:B,0))</f>
        <v>4031</v>
      </c>
      <c r="G2071" s="95">
        <f>IF(INDEX(技能效果!K:K,MATCH(B2071,技能效果!B:B,0))=0,INDEX(技能效果!I:I,MATCH(技能效果等级!B2071,技能效果!B:B,0)),INDEX(技能效果!I:I,MATCH(技能效果等级!B2071,技能效果!B:B,0))*VLOOKUP(E2071,技能数值计算!$C$19:$D$28,2,FALSE))</f>
        <v>0</v>
      </c>
      <c r="H2071" s="95">
        <f>INDEX(技能效果!J:J,MATCH(技能效果等级!B2071,技能效果!B:B,0))</f>
        <v>0</v>
      </c>
      <c r="I2071" s="97"/>
      <c r="J2071" s="97"/>
      <c r="K2071" s="97"/>
      <c r="L2071" s="97"/>
      <c r="M2071" s="97"/>
      <c r="N2071" s="96" t="str">
        <f>IF(INDEX(技能效果!L:L,MATCH(技能效果等级!B2071,技能效果!B:B,0))="","",INDEX(技能效果!L:L,MATCH(技能效果等级!B2071,技能效果!B:B,0)))</f>
        <v/>
      </c>
      <c r="O2071" s="95">
        <f>IF(INDEX(技能效果!N:N,MATCH(B2071,技能效果!B:B,0))=0,INDEX(技能效果!M:M,MATCH(技能效果等级!B2071,技能效果!B:B,0)),INDEX(技能效果!M:M,MATCH(技能效果等级!B2071,技能效果!B:B,0))*VLOOKUP(E2071,技能数值计算!$C$19:$D$28,2,FALSE))</f>
        <v>0</v>
      </c>
      <c r="P2071" s="97"/>
      <c r="Q2071" s="97"/>
      <c r="R2071" s="95" t="str">
        <f>IF(INDEX(技能效果!O:O,MATCH(技能效果等级!B2071,技能效果!B:B,0))="","",INDEX(技能效果!O:O,MATCH(技能效果等级!B2071,技能效果!B:B,0)))</f>
        <v/>
      </c>
      <c r="S2071" s="97"/>
      <c r="T2071" s="97"/>
      <c r="U2071" s="97"/>
      <c r="V2071" s="96" t="str">
        <f>IF(INDEX(技能效果!AF:AF,MATCH(技能效果等级!B2071,技能效果!B:B,0))="","",INDEX(技能效果!AF:AF,MATCH(技能效果等级!B2071,技能效果!B:B,0)))</f>
        <v>被召唤出场时立即释放绝技</v>
      </c>
      <c r="W2071" s="95">
        <f t="shared" si="30"/>
        <v>198</v>
      </c>
      <c r="X2071" s="97"/>
      <c r="Y2071" s="97"/>
    </row>
    <row r="2072" spans="1:25" ht="16.5" x14ac:dyDescent="0.2">
      <c r="A2072" s="62">
        <v>2069</v>
      </c>
      <c r="B2072" s="95">
        <f>INDEX(技能效果!B:B,MATCH(技能效果等级!W2072,技能效果!AE:AE,0))</f>
        <v>130301809</v>
      </c>
      <c r="C2072" s="95" t="str">
        <f>INDEX(技能效果!C:C,MATCH(技能效果等级!B2072,技能效果!B:B,0))</f>
        <v>噬日专属武器效果</v>
      </c>
      <c r="D2072" s="96" t="s">
        <v>873</v>
      </c>
      <c r="E2072" s="95">
        <v>5</v>
      </c>
      <c r="F2072" s="95">
        <f>INDEX(技能效果!H:H,MATCH(技能效果等级!B2072,技能效果!B:B,0))</f>
        <v>4031</v>
      </c>
      <c r="G2072" s="95">
        <f>IF(INDEX(技能效果!K:K,MATCH(B2072,技能效果!B:B,0))=0,INDEX(技能效果!I:I,MATCH(技能效果等级!B2072,技能效果!B:B,0)),INDEX(技能效果!I:I,MATCH(技能效果等级!B2072,技能效果!B:B,0))*VLOOKUP(E2072,技能数值计算!$C$19:$D$28,2,FALSE))</f>
        <v>0</v>
      </c>
      <c r="H2072" s="95">
        <f>INDEX(技能效果!J:J,MATCH(技能效果等级!B2072,技能效果!B:B,0))</f>
        <v>0</v>
      </c>
      <c r="I2072" s="97"/>
      <c r="J2072" s="97"/>
      <c r="K2072" s="97"/>
      <c r="L2072" s="97"/>
      <c r="M2072" s="97"/>
      <c r="N2072" s="96" t="str">
        <f>IF(INDEX(技能效果!L:L,MATCH(技能效果等级!B2072,技能效果!B:B,0))="","",INDEX(技能效果!L:L,MATCH(技能效果等级!B2072,技能效果!B:B,0)))</f>
        <v/>
      </c>
      <c r="O2072" s="95">
        <f>IF(INDEX(技能效果!N:N,MATCH(B2072,技能效果!B:B,0))=0,INDEX(技能效果!M:M,MATCH(技能效果等级!B2072,技能效果!B:B,0)),INDEX(技能效果!M:M,MATCH(技能效果等级!B2072,技能效果!B:B,0))*VLOOKUP(E2072,技能数值计算!$C$19:$D$28,2,FALSE))</f>
        <v>0</v>
      </c>
      <c r="P2072" s="97"/>
      <c r="Q2072" s="97"/>
      <c r="R2072" s="95" t="str">
        <f>IF(INDEX(技能效果!O:O,MATCH(技能效果等级!B2072,技能效果!B:B,0))="","",INDEX(技能效果!O:O,MATCH(技能效果等级!B2072,技能效果!B:B,0)))</f>
        <v/>
      </c>
      <c r="S2072" s="97"/>
      <c r="T2072" s="97"/>
      <c r="U2072" s="97"/>
      <c r="V2072" s="96" t="str">
        <f>IF(INDEX(技能效果!AF:AF,MATCH(技能效果等级!B2072,技能效果!B:B,0))="","",INDEX(技能效果!AF:AF,MATCH(技能效果等级!B2072,技能效果!B:B,0)))</f>
        <v>被召唤出场时立即释放绝技</v>
      </c>
      <c r="W2072" s="95">
        <f t="shared" si="30"/>
        <v>198</v>
      </c>
      <c r="X2072" s="97"/>
      <c r="Y2072" s="97"/>
    </row>
    <row r="2073" spans="1:25" ht="16.5" x14ac:dyDescent="0.2">
      <c r="A2073" s="62">
        <v>2070</v>
      </c>
      <c r="B2073" s="95">
        <f>INDEX(技能效果!B:B,MATCH(技能效果等级!W2073,技能效果!AE:AE,0))</f>
        <v>130301809</v>
      </c>
      <c r="C2073" s="95" t="str">
        <f>INDEX(技能效果!C:C,MATCH(技能效果等级!B2073,技能效果!B:B,0))</f>
        <v>噬日专属武器效果</v>
      </c>
      <c r="D2073" s="96" t="s">
        <v>873</v>
      </c>
      <c r="E2073" s="95">
        <v>6</v>
      </c>
      <c r="F2073" s="95">
        <f>INDEX(技能效果!H:H,MATCH(技能效果等级!B2073,技能效果!B:B,0))</f>
        <v>4031</v>
      </c>
      <c r="G2073" s="95">
        <f>IF(INDEX(技能效果!K:K,MATCH(B2073,技能效果!B:B,0))=0,INDEX(技能效果!I:I,MATCH(技能效果等级!B2073,技能效果!B:B,0)),INDEX(技能效果!I:I,MATCH(技能效果等级!B2073,技能效果!B:B,0))*VLOOKUP(E2073,技能数值计算!$C$19:$D$28,2,FALSE))</f>
        <v>0</v>
      </c>
      <c r="H2073" s="95">
        <f>INDEX(技能效果!J:J,MATCH(技能效果等级!B2073,技能效果!B:B,0))</f>
        <v>0</v>
      </c>
      <c r="I2073" s="97"/>
      <c r="J2073" s="97"/>
      <c r="K2073" s="97"/>
      <c r="L2073" s="97"/>
      <c r="M2073" s="97"/>
      <c r="N2073" s="96" t="str">
        <f>IF(INDEX(技能效果!L:L,MATCH(技能效果等级!B2073,技能效果!B:B,0))="","",INDEX(技能效果!L:L,MATCH(技能效果等级!B2073,技能效果!B:B,0)))</f>
        <v/>
      </c>
      <c r="O2073" s="95">
        <f>IF(INDEX(技能效果!N:N,MATCH(B2073,技能效果!B:B,0))=0,INDEX(技能效果!M:M,MATCH(技能效果等级!B2073,技能效果!B:B,0)),INDEX(技能效果!M:M,MATCH(技能效果等级!B2073,技能效果!B:B,0))*VLOOKUP(E2073,技能数值计算!$C$19:$D$28,2,FALSE))</f>
        <v>0</v>
      </c>
      <c r="P2073" s="97"/>
      <c r="Q2073" s="97"/>
      <c r="R2073" s="95" t="str">
        <f>IF(INDEX(技能效果!O:O,MATCH(技能效果等级!B2073,技能效果!B:B,0))="","",INDEX(技能效果!O:O,MATCH(技能效果等级!B2073,技能效果!B:B,0)))</f>
        <v/>
      </c>
      <c r="S2073" s="97"/>
      <c r="T2073" s="97"/>
      <c r="U2073" s="97"/>
      <c r="V2073" s="96" t="str">
        <f>IF(INDEX(技能效果!AF:AF,MATCH(技能效果等级!B2073,技能效果!B:B,0))="","",INDEX(技能效果!AF:AF,MATCH(技能效果等级!B2073,技能效果!B:B,0)))</f>
        <v>被召唤出场时立即释放绝技</v>
      </c>
      <c r="W2073" s="95">
        <f t="shared" si="30"/>
        <v>198</v>
      </c>
      <c r="X2073" s="97"/>
      <c r="Y2073" s="97"/>
    </row>
    <row r="2074" spans="1:25" ht="16.5" x14ac:dyDescent="0.2">
      <c r="A2074" s="62">
        <v>2071</v>
      </c>
      <c r="B2074" s="95">
        <f>INDEX(技能效果!B:B,MATCH(技能效果等级!W2074,技能效果!AE:AE,0))</f>
        <v>130301809</v>
      </c>
      <c r="C2074" s="95" t="str">
        <f>INDEX(技能效果!C:C,MATCH(技能效果等级!B2074,技能效果!B:B,0))</f>
        <v>噬日专属武器效果</v>
      </c>
      <c r="D2074" s="96" t="s">
        <v>873</v>
      </c>
      <c r="E2074" s="95">
        <v>7</v>
      </c>
      <c r="F2074" s="95">
        <f>INDEX(技能效果!H:H,MATCH(技能效果等级!B2074,技能效果!B:B,0))</f>
        <v>4031</v>
      </c>
      <c r="G2074" s="95">
        <f>IF(INDEX(技能效果!K:K,MATCH(B2074,技能效果!B:B,0))=0,INDEX(技能效果!I:I,MATCH(技能效果等级!B2074,技能效果!B:B,0)),INDEX(技能效果!I:I,MATCH(技能效果等级!B2074,技能效果!B:B,0))*VLOOKUP(E2074,技能数值计算!$C$19:$D$28,2,FALSE))</f>
        <v>0</v>
      </c>
      <c r="H2074" s="95">
        <f>INDEX(技能效果!J:J,MATCH(技能效果等级!B2074,技能效果!B:B,0))</f>
        <v>0</v>
      </c>
      <c r="I2074" s="97"/>
      <c r="J2074" s="97"/>
      <c r="K2074" s="97"/>
      <c r="L2074" s="97"/>
      <c r="M2074" s="97"/>
      <c r="N2074" s="96" t="str">
        <f>IF(INDEX(技能效果!L:L,MATCH(技能效果等级!B2074,技能效果!B:B,0))="","",INDEX(技能效果!L:L,MATCH(技能效果等级!B2074,技能效果!B:B,0)))</f>
        <v/>
      </c>
      <c r="O2074" s="95">
        <f>IF(INDEX(技能效果!N:N,MATCH(B2074,技能效果!B:B,0))=0,INDEX(技能效果!M:M,MATCH(技能效果等级!B2074,技能效果!B:B,0)),INDEX(技能效果!M:M,MATCH(技能效果等级!B2074,技能效果!B:B,0))*VLOOKUP(E2074,技能数值计算!$C$19:$D$28,2,FALSE))</f>
        <v>0</v>
      </c>
      <c r="P2074" s="97"/>
      <c r="Q2074" s="97"/>
      <c r="R2074" s="95" t="str">
        <f>IF(INDEX(技能效果!O:O,MATCH(技能效果等级!B2074,技能效果!B:B,0))="","",INDEX(技能效果!O:O,MATCH(技能效果等级!B2074,技能效果!B:B,0)))</f>
        <v/>
      </c>
      <c r="S2074" s="97"/>
      <c r="T2074" s="97"/>
      <c r="U2074" s="97"/>
      <c r="V2074" s="96" t="str">
        <f>IF(INDEX(技能效果!AF:AF,MATCH(技能效果等级!B2074,技能效果!B:B,0))="","",INDEX(技能效果!AF:AF,MATCH(技能效果等级!B2074,技能效果!B:B,0)))</f>
        <v>被召唤出场时立即释放绝技</v>
      </c>
      <c r="W2074" s="95">
        <f t="shared" si="30"/>
        <v>198</v>
      </c>
      <c r="X2074" s="97"/>
      <c r="Y2074" s="97"/>
    </row>
    <row r="2075" spans="1:25" ht="16.5" x14ac:dyDescent="0.2">
      <c r="A2075" s="62">
        <v>2072</v>
      </c>
      <c r="B2075" s="95">
        <f>INDEX(技能效果!B:B,MATCH(技能效果等级!W2075,技能效果!AE:AE,0))</f>
        <v>130301809</v>
      </c>
      <c r="C2075" s="95" t="str">
        <f>INDEX(技能效果!C:C,MATCH(技能效果等级!B2075,技能效果!B:B,0))</f>
        <v>噬日专属武器效果</v>
      </c>
      <c r="D2075" s="96" t="s">
        <v>873</v>
      </c>
      <c r="E2075" s="95">
        <v>8</v>
      </c>
      <c r="F2075" s="95">
        <f>INDEX(技能效果!H:H,MATCH(技能效果等级!B2075,技能效果!B:B,0))</f>
        <v>4031</v>
      </c>
      <c r="G2075" s="95">
        <f>IF(INDEX(技能效果!K:K,MATCH(B2075,技能效果!B:B,0))=0,INDEX(技能效果!I:I,MATCH(技能效果等级!B2075,技能效果!B:B,0)),INDEX(技能效果!I:I,MATCH(技能效果等级!B2075,技能效果!B:B,0))*VLOOKUP(E2075,技能数值计算!$C$19:$D$28,2,FALSE))</f>
        <v>0</v>
      </c>
      <c r="H2075" s="95">
        <f>INDEX(技能效果!J:J,MATCH(技能效果等级!B2075,技能效果!B:B,0))</f>
        <v>0</v>
      </c>
      <c r="I2075" s="97"/>
      <c r="J2075" s="97"/>
      <c r="K2075" s="97"/>
      <c r="L2075" s="97"/>
      <c r="M2075" s="97"/>
      <c r="N2075" s="96" t="str">
        <f>IF(INDEX(技能效果!L:L,MATCH(技能效果等级!B2075,技能效果!B:B,0))="","",INDEX(技能效果!L:L,MATCH(技能效果等级!B2075,技能效果!B:B,0)))</f>
        <v/>
      </c>
      <c r="O2075" s="95">
        <f>IF(INDEX(技能效果!N:N,MATCH(B2075,技能效果!B:B,0))=0,INDEX(技能效果!M:M,MATCH(技能效果等级!B2075,技能效果!B:B,0)),INDEX(技能效果!M:M,MATCH(技能效果等级!B2075,技能效果!B:B,0))*VLOOKUP(E2075,技能数值计算!$C$19:$D$28,2,FALSE))</f>
        <v>0</v>
      </c>
      <c r="P2075" s="97"/>
      <c r="Q2075" s="97"/>
      <c r="R2075" s="95" t="str">
        <f>IF(INDEX(技能效果!O:O,MATCH(技能效果等级!B2075,技能效果!B:B,0))="","",INDEX(技能效果!O:O,MATCH(技能效果等级!B2075,技能效果!B:B,0)))</f>
        <v/>
      </c>
      <c r="S2075" s="97"/>
      <c r="T2075" s="97"/>
      <c r="U2075" s="97"/>
      <c r="V2075" s="96" t="str">
        <f>IF(INDEX(技能效果!AF:AF,MATCH(技能效果等级!B2075,技能效果!B:B,0))="","",INDEX(技能效果!AF:AF,MATCH(技能效果等级!B2075,技能效果!B:B,0)))</f>
        <v>被召唤出场时立即释放绝技</v>
      </c>
      <c r="W2075" s="95">
        <f t="shared" si="30"/>
        <v>198</v>
      </c>
      <c r="X2075" s="97"/>
      <c r="Y2075" s="97"/>
    </row>
    <row r="2076" spans="1:25" ht="16.5" x14ac:dyDescent="0.2">
      <c r="A2076" s="62">
        <v>2073</v>
      </c>
      <c r="B2076" s="95">
        <f>INDEX(技能效果!B:B,MATCH(技能效果等级!W2076,技能效果!AE:AE,0))</f>
        <v>130301809</v>
      </c>
      <c r="C2076" s="95" t="str">
        <f>INDEX(技能效果!C:C,MATCH(技能效果等级!B2076,技能效果!B:B,0))</f>
        <v>噬日专属武器效果</v>
      </c>
      <c r="D2076" s="96" t="s">
        <v>873</v>
      </c>
      <c r="E2076" s="95">
        <v>9</v>
      </c>
      <c r="F2076" s="95">
        <f>INDEX(技能效果!H:H,MATCH(技能效果等级!B2076,技能效果!B:B,0))</f>
        <v>4031</v>
      </c>
      <c r="G2076" s="95">
        <f>IF(INDEX(技能效果!K:K,MATCH(B2076,技能效果!B:B,0))=0,INDEX(技能效果!I:I,MATCH(技能效果等级!B2076,技能效果!B:B,0)),INDEX(技能效果!I:I,MATCH(技能效果等级!B2076,技能效果!B:B,0))*VLOOKUP(E2076,技能数值计算!$C$19:$D$28,2,FALSE))</f>
        <v>0</v>
      </c>
      <c r="H2076" s="95">
        <f>INDEX(技能效果!J:J,MATCH(技能效果等级!B2076,技能效果!B:B,0))</f>
        <v>0</v>
      </c>
      <c r="I2076" s="97"/>
      <c r="J2076" s="97"/>
      <c r="K2076" s="97"/>
      <c r="L2076" s="97"/>
      <c r="M2076" s="97"/>
      <c r="N2076" s="96" t="str">
        <f>IF(INDEX(技能效果!L:L,MATCH(技能效果等级!B2076,技能效果!B:B,0))="","",INDEX(技能效果!L:L,MATCH(技能效果等级!B2076,技能效果!B:B,0)))</f>
        <v/>
      </c>
      <c r="O2076" s="95">
        <f>IF(INDEX(技能效果!N:N,MATCH(B2076,技能效果!B:B,0))=0,INDEX(技能效果!M:M,MATCH(技能效果等级!B2076,技能效果!B:B,0)),INDEX(技能效果!M:M,MATCH(技能效果等级!B2076,技能效果!B:B,0))*VLOOKUP(E2076,技能数值计算!$C$19:$D$28,2,FALSE))</f>
        <v>0</v>
      </c>
      <c r="P2076" s="97"/>
      <c r="Q2076" s="97"/>
      <c r="R2076" s="95" t="str">
        <f>IF(INDEX(技能效果!O:O,MATCH(技能效果等级!B2076,技能效果!B:B,0))="","",INDEX(技能效果!O:O,MATCH(技能效果等级!B2076,技能效果!B:B,0)))</f>
        <v/>
      </c>
      <c r="S2076" s="97"/>
      <c r="T2076" s="97"/>
      <c r="U2076" s="97"/>
      <c r="V2076" s="96" t="str">
        <f>IF(INDEX(技能效果!AF:AF,MATCH(技能效果等级!B2076,技能效果!B:B,0))="","",INDEX(技能效果!AF:AF,MATCH(技能效果等级!B2076,技能效果!B:B,0)))</f>
        <v>被召唤出场时立即释放绝技</v>
      </c>
      <c r="W2076" s="95">
        <f t="shared" si="30"/>
        <v>198</v>
      </c>
      <c r="X2076" s="97"/>
      <c r="Y2076" s="97"/>
    </row>
    <row r="2077" spans="1:25" ht="16.5" x14ac:dyDescent="0.2">
      <c r="A2077" s="62">
        <v>2074</v>
      </c>
      <c r="B2077" s="95">
        <f>INDEX(技能效果!B:B,MATCH(技能效果等级!W2077,技能效果!AE:AE,0))</f>
        <v>130301809</v>
      </c>
      <c r="C2077" s="95" t="str">
        <f>INDEX(技能效果!C:C,MATCH(技能效果等级!B2077,技能效果!B:B,0))</f>
        <v>噬日专属武器效果</v>
      </c>
      <c r="D2077" s="96" t="s">
        <v>873</v>
      </c>
      <c r="E2077" s="95">
        <v>10</v>
      </c>
      <c r="F2077" s="95">
        <f>INDEX(技能效果!H:H,MATCH(技能效果等级!B2077,技能效果!B:B,0))</f>
        <v>4031</v>
      </c>
      <c r="G2077" s="95">
        <f>IF(INDEX(技能效果!K:K,MATCH(B2077,技能效果!B:B,0))=0,INDEX(技能效果!I:I,MATCH(技能效果等级!B2077,技能效果!B:B,0)),INDEX(技能效果!I:I,MATCH(技能效果等级!B2077,技能效果!B:B,0))*VLOOKUP(E2077,技能数值计算!$C$19:$D$28,2,FALSE))</f>
        <v>0</v>
      </c>
      <c r="H2077" s="95">
        <f>INDEX(技能效果!J:J,MATCH(技能效果等级!B2077,技能效果!B:B,0))</f>
        <v>0</v>
      </c>
      <c r="I2077" s="97"/>
      <c r="J2077" s="97"/>
      <c r="K2077" s="97"/>
      <c r="L2077" s="97"/>
      <c r="M2077" s="97"/>
      <c r="N2077" s="96" t="str">
        <f>IF(INDEX(技能效果!L:L,MATCH(技能效果等级!B2077,技能效果!B:B,0))="","",INDEX(技能效果!L:L,MATCH(技能效果等级!B2077,技能效果!B:B,0)))</f>
        <v/>
      </c>
      <c r="O2077" s="95">
        <f>IF(INDEX(技能效果!N:N,MATCH(B2077,技能效果!B:B,0))=0,INDEX(技能效果!M:M,MATCH(技能效果等级!B2077,技能效果!B:B,0)),INDEX(技能效果!M:M,MATCH(技能效果等级!B2077,技能效果!B:B,0))*VLOOKUP(E2077,技能数值计算!$C$19:$D$28,2,FALSE))</f>
        <v>0</v>
      </c>
      <c r="P2077" s="97"/>
      <c r="Q2077" s="97"/>
      <c r="R2077" s="95" t="str">
        <f>IF(INDEX(技能效果!O:O,MATCH(技能效果等级!B2077,技能效果!B:B,0))="","",INDEX(技能效果!O:O,MATCH(技能效果等级!B2077,技能效果!B:B,0)))</f>
        <v/>
      </c>
      <c r="S2077" s="97"/>
      <c r="T2077" s="97"/>
      <c r="U2077" s="97"/>
      <c r="V2077" s="96" t="str">
        <f>IF(INDEX(技能效果!AF:AF,MATCH(技能效果等级!B2077,技能效果!B:B,0))="","",INDEX(技能效果!AF:AF,MATCH(技能效果等级!B2077,技能效果!B:B,0)))</f>
        <v>被召唤出场时立即释放绝技</v>
      </c>
      <c r="W2077" s="95">
        <f t="shared" si="30"/>
        <v>198</v>
      </c>
      <c r="X2077" s="97"/>
      <c r="Y2077" s="97"/>
    </row>
    <row r="2078" spans="1:25" ht="16.5" x14ac:dyDescent="0.2">
      <c r="A2078" s="62">
        <v>2075</v>
      </c>
      <c r="B2078" s="95">
        <f>INDEX(技能效果!B:B,MATCH(技能效果等级!W2078,技能效果!AE:AE,0))</f>
        <v>130301901</v>
      </c>
      <c r="C2078" s="95" t="str">
        <f>INDEX(技能效果!C:C,MATCH(技能效果等级!B2078,技能效果!B:B,0))</f>
        <v>食火蜥技能护盾</v>
      </c>
      <c r="D2078" s="96" t="s">
        <v>873</v>
      </c>
      <c r="E2078" s="95">
        <v>1</v>
      </c>
      <c r="F2078" s="95">
        <f>INDEX(技能效果!H:H,MATCH(技能效果等级!B2078,技能效果!B:B,0))</f>
        <v>4005</v>
      </c>
      <c r="G2078" s="95">
        <f>IF(INDEX(技能效果!K:K,MATCH(B2078,技能效果!B:B,0))=0,INDEX(技能效果!I:I,MATCH(技能效果等级!B2078,技能效果!B:B,0)),INDEX(技能效果!I:I,MATCH(技能效果等级!B2078,技能效果!B:B,0))*VLOOKUP(E2078,技能数值计算!$C$19:$D$28,2,FALSE))</f>
        <v>1</v>
      </c>
      <c r="H2078" s="95">
        <f>INDEX(技能效果!J:J,MATCH(技能效果等级!B2078,技能效果!B:B,0))</f>
        <v>0</v>
      </c>
      <c r="I2078" s="97"/>
      <c r="J2078" s="97"/>
      <c r="K2078" s="97"/>
      <c r="L2078" s="97"/>
      <c r="M2078" s="97"/>
      <c r="N2078" s="96" t="str">
        <f>IF(INDEX(技能效果!L:L,MATCH(技能效果等级!B2078,技能效果!B:B,0))="","",INDEX(技能效果!L:L,MATCH(技能效果等级!B2078,技能效果!B:B,0)))</f>
        <v/>
      </c>
      <c r="O2078" s="95">
        <f>IF(INDEX(技能效果!N:N,MATCH(B2078,技能效果!B:B,0))=0,INDEX(技能效果!M:M,MATCH(技能效果等级!B2078,技能效果!B:B,0)),INDEX(技能效果!M:M,MATCH(技能效果等级!B2078,技能效果!B:B,0))*VLOOKUP(E2078,技能数值计算!$C$19:$D$28,2,FALSE))</f>
        <v>0</v>
      </c>
      <c r="P2078" s="97"/>
      <c r="Q2078" s="97"/>
      <c r="R2078" s="95" t="str">
        <f>IF(INDEX(技能效果!O:O,MATCH(技能效果等级!B2078,技能效果!B:B,0))="","",INDEX(技能效果!O:O,MATCH(技能效果等级!B2078,技能效果!B:B,0)))</f>
        <v/>
      </c>
      <c r="S2078" s="97"/>
      <c r="T2078" s="97"/>
      <c r="U2078" s="97"/>
      <c r="V2078" s="96" t="str">
        <f>IF(INDEX(技能效果!AF:AF,MATCH(技能效果等级!B2078,技能效果!B:B,0))="","",INDEX(技能效果!AF:AF,MATCH(技能效果等级!B2078,技能效果!B:B,0)))</f>
        <v/>
      </c>
      <c r="W2078" s="95">
        <f t="shared" si="30"/>
        <v>199</v>
      </c>
      <c r="X2078" s="97"/>
      <c r="Y2078" s="97"/>
    </row>
    <row r="2079" spans="1:25" ht="16.5" x14ac:dyDescent="0.2">
      <c r="A2079" s="62">
        <v>2076</v>
      </c>
      <c r="B2079" s="95">
        <f>INDEX(技能效果!B:B,MATCH(技能效果等级!W2079,技能效果!AE:AE,0))</f>
        <v>130301901</v>
      </c>
      <c r="C2079" s="95" t="str">
        <f>INDEX(技能效果!C:C,MATCH(技能效果等级!B2079,技能效果!B:B,0))</f>
        <v>食火蜥技能护盾</v>
      </c>
      <c r="D2079" s="96" t="s">
        <v>873</v>
      </c>
      <c r="E2079" s="95">
        <v>2</v>
      </c>
      <c r="F2079" s="95">
        <f>INDEX(技能效果!H:H,MATCH(技能效果等级!B2079,技能效果!B:B,0))</f>
        <v>4005</v>
      </c>
      <c r="G2079" s="95">
        <f>IF(INDEX(技能效果!K:K,MATCH(B2079,技能效果!B:B,0))=0,INDEX(技能效果!I:I,MATCH(技能效果等级!B2079,技能效果!B:B,0)),INDEX(技能效果!I:I,MATCH(技能效果等级!B2079,技能效果!B:B,0))*VLOOKUP(E2079,技能数值计算!$C$19:$D$28,2,FALSE))</f>
        <v>1.08</v>
      </c>
      <c r="H2079" s="95">
        <f>INDEX(技能效果!J:J,MATCH(技能效果等级!B2079,技能效果!B:B,0))</f>
        <v>0</v>
      </c>
      <c r="I2079" s="97"/>
      <c r="J2079" s="97"/>
      <c r="K2079" s="97"/>
      <c r="L2079" s="97"/>
      <c r="M2079" s="97"/>
      <c r="N2079" s="96" t="str">
        <f>IF(INDEX(技能效果!L:L,MATCH(技能效果等级!B2079,技能效果!B:B,0))="","",INDEX(技能效果!L:L,MATCH(技能效果等级!B2079,技能效果!B:B,0)))</f>
        <v/>
      </c>
      <c r="O2079" s="95">
        <f>IF(INDEX(技能效果!N:N,MATCH(B2079,技能效果!B:B,0))=0,INDEX(技能效果!M:M,MATCH(技能效果等级!B2079,技能效果!B:B,0)),INDEX(技能效果!M:M,MATCH(技能效果等级!B2079,技能效果!B:B,0))*VLOOKUP(E2079,技能数值计算!$C$19:$D$28,2,FALSE))</f>
        <v>0</v>
      </c>
      <c r="P2079" s="97"/>
      <c r="Q2079" s="97"/>
      <c r="R2079" s="95" t="str">
        <f>IF(INDEX(技能效果!O:O,MATCH(技能效果等级!B2079,技能效果!B:B,0))="","",INDEX(技能效果!O:O,MATCH(技能效果等级!B2079,技能效果!B:B,0)))</f>
        <v/>
      </c>
      <c r="S2079" s="97"/>
      <c r="T2079" s="97"/>
      <c r="U2079" s="97"/>
      <c r="V2079" s="96" t="str">
        <f>IF(INDEX(技能效果!AF:AF,MATCH(技能效果等级!B2079,技能效果!B:B,0))="","",INDEX(技能效果!AF:AF,MATCH(技能效果等级!B2079,技能效果!B:B,0)))</f>
        <v/>
      </c>
      <c r="W2079" s="95">
        <f t="shared" si="30"/>
        <v>199</v>
      </c>
      <c r="X2079" s="97"/>
      <c r="Y2079" s="97"/>
    </row>
    <row r="2080" spans="1:25" ht="16.5" x14ac:dyDescent="0.2">
      <c r="A2080" s="62">
        <v>2077</v>
      </c>
      <c r="B2080" s="95">
        <f>INDEX(技能效果!B:B,MATCH(技能效果等级!W2080,技能效果!AE:AE,0))</f>
        <v>130301901</v>
      </c>
      <c r="C2080" s="95" t="str">
        <f>INDEX(技能效果!C:C,MATCH(技能效果等级!B2080,技能效果!B:B,0))</f>
        <v>食火蜥技能护盾</v>
      </c>
      <c r="D2080" s="96" t="s">
        <v>873</v>
      </c>
      <c r="E2080" s="95">
        <v>3</v>
      </c>
      <c r="F2080" s="95">
        <f>INDEX(技能效果!H:H,MATCH(技能效果等级!B2080,技能效果!B:B,0))</f>
        <v>4005</v>
      </c>
      <c r="G2080" s="95">
        <f>IF(INDEX(技能效果!K:K,MATCH(B2080,技能效果!B:B,0))=0,INDEX(技能效果!I:I,MATCH(技能效果等级!B2080,技能效果!B:B,0)),INDEX(技能效果!I:I,MATCH(技能效果等级!B2080,技能效果!B:B,0))*VLOOKUP(E2080,技能数值计算!$C$19:$D$28,2,FALSE))</f>
        <v>1.1599999999999999</v>
      </c>
      <c r="H2080" s="95">
        <f>INDEX(技能效果!J:J,MATCH(技能效果等级!B2080,技能效果!B:B,0))</f>
        <v>0</v>
      </c>
      <c r="I2080" s="97"/>
      <c r="J2080" s="97"/>
      <c r="K2080" s="97"/>
      <c r="L2080" s="97"/>
      <c r="M2080" s="97"/>
      <c r="N2080" s="96" t="str">
        <f>IF(INDEX(技能效果!L:L,MATCH(技能效果等级!B2080,技能效果!B:B,0))="","",INDEX(技能效果!L:L,MATCH(技能效果等级!B2080,技能效果!B:B,0)))</f>
        <v/>
      </c>
      <c r="O2080" s="95">
        <f>IF(INDEX(技能效果!N:N,MATCH(B2080,技能效果!B:B,0))=0,INDEX(技能效果!M:M,MATCH(技能效果等级!B2080,技能效果!B:B,0)),INDEX(技能效果!M:M,MATCH(技能效果等级!B2080,技能效果!B:B,0))*VLOOKUP(E2080,技能数值计算!$C$19:$D$28,2,FALSE))</f>
        <v>0</v>
      </c>
      <c r="P2080" s="97"/>
      <c r="Q2080" s="97"/>
      <c r="R2080" s="95" t="str">
        <f>IF(INDEX(技能效果!O:O,MATCH(技能效果等级!B2080,技能效果!B:B,0))="","",INDEX(技能效果!O:O,MATCH(技能效果等级!B2080,技能效果!B:B,0)))</f>
        <v/>
      </c>
      <c r="S2080" s="97"/>
      <c r="T2080" s="97"/>
      <c r="U2080" s="97"/>
      <c r="V2080" s="96" t="str">
        <f>IF(INDEX(技能效果!AF:AF,MATCH(技能效果等级!B2080,技能效果!B:B,0))="","",INDEX(技能效果!AF:AF,MATCH(技能效果等级!B2080,技能效果!B:B,0)))</f>
        <v/>
      </c>
      <c r="W2080" s="95">
        <f t="shared" si="30"/>
        <v>199</v>
      </c>
      <c r="X2080" s="97"/>
      <c r="Y2080" s="97"/>
    </row>
    <row r="2081" spans="1:25" ht="16.5" x14ac:dyDescent="0.2">
      <c r="A2081" s="62">
        <v>2078</v>
      </c>
      <c r="B2081" s="95">
        <f>INDEX(技能效果!B:B,MATCH(技能效果等级!W2081,技能效果!AE:AE,0))</f>
        <v>130301901</v>
      </c>
      <c r="C2081" s="95" t="str">
        <f>INDEX(技能效果!C:C,MATCH(技能效果等级!B2081,技能效果!B:B,0))</f>
        <v>食火蜥技能护盾</v>
      </c>
      <c r="D2081" s="96" t="s">
        <v>873</v>
      </c>
      <c r="E2081" s="95">
        <v>4</v>
      </c>
      <c r="F2081" s="95">
        <f>INDEX(技能效果!H:H,MATCH(技能效果等级!B2081,技能效果!B:B,0))</f>
        <v>4005</v>
      </c>
      <c r="G2081" s="95">
        <f>IF(INDEX(技能效果!K:K,MATCH(B2081,技能效果!B:B,0))=0,INDEX(技能效果!I:I,MATCH(技能效果等级!B2081,技能效果!B:B,0)),INDEX(技能效果!I:I,MATCH(技能效果等级!B2081,技能效果!B:B,0))*VLOOKUP(E2081,技能数值计算!$C$19:$D$28,2,FALSE))</f>
        <v>1.24</v>
      </c>
      <c r="H2081" s="95">
        <f>INDEX(技能效果!J:J,MATCH(技能效果等级!B2081,技能效果!B:B,0))</f>
        <v>0</v>
      </c>
      <c r="I2081" s="97"/>
      <c r="J2081" s="97"/>
      <c r="K2081" s="97"/>
      <c r="L2081" s="97"/>
      <c r="M2081" s="97"/>
      <c r="N2081" s="96" t="str">
        <f>IF(INDEX(技能效果!L:L,MATCH(技能效果等级!B2081,技能效果!B:B,0))="","",INDEX(技能效果!L:L,MATCH(技能效果等级!B2081,技能效果!B:B,0)))</f>
        <v/>
      </c>
      <c r="O2081" s="95">
        <f>IF(INDEX(技能效果!N:N,MATCH(B2081,技能效果!B:B,0))=0,INDEX(技能效果!M:M,MATCH(技能效果等级!B2081,技能效果!B:B,0)),INDEX(技能效果!M:M,MATCH(技能效果等级!B2081,技能效果!B:B,0))*VLOOKUP(E2081,技能数值计算!$C$19:$D$28,2,FALSE))</f>
        <v>0</v>
      </c>
      <c r="P2081" s="97"/>
      <c r="Q2081" s="97"/>
      <c r="R2081" s="95" t="str">
        <f>IF(INDEX(技能效果!O:O,MATCH(技能效果等级!B2081,技能效果!B:B,0))="","",INDEX(技能效果!O:O,MATCH(技能效果等级!B2081,技能效果!B:B,0)))</f>
        <v/>
      </c>
      <c r="S2081" s="97"/>
      <c r="T2081" s="97"/>
      <c r="U2081" s="97"/>
      <c r="V2081" s="96" t="str">
        <f>IF(INDEX(技能效果!AF:AF,MATCH(技能效果等级!B2081,技能效果!B:B,0))="","",INDEX(技能效果!AF:AF,MATCH(技能效果等级!B2081,技能效果!B:B,0)))</f>
        <v/>
      </c>
      <c r="W2081" s="95">
        <f t="shared" si="30"/>
        <v>199</v>
      </c>
      <c r="X2081" s="97"/>
      <c r="Y2081" s="97"/>
    </row>
    <row r="2082" spans="1:25" ht="16.5" x14ac:dyDescent="0.2">
      <c r="A2082" s="62">
        <v>2079</v>
      </c>
      <c r="B2082" s="95">
        <f>INDEX(技能效果!B:B,MATCH(技能效果等级!W2082,技能效果!AE:AE,0))</f>
        <v>130301901</v>
      </c>
      <c r="C2082" s="95" t="str">
        <f>INDEX(技能效果!C:C,MATCH(技能效果等级!B2082,技能效果!B:B,0))</f>
        <v>食火蜥技能护盾</v>
      </c>
      <c r="D2082" s="96" t="s">
        <v>873</v>
      </c>
      <c r="E2082" s="95">
        <v>5</v>
      </c>
      <c r="F2082" s="95">
        <f>INDEX(技能效果!H:H,MATCH(技能效果等级!B2082,技能效果!B:B,0))</f>
        <v>4005</v>
      </c>
      <c r="G2082" s="95">
        <f>IF(INDEX(技能效果!K:K,MATCH(B2082,技能效果!B:B,0))=0,INDEX(技能效果!I:I,MATCH(技能效果等级!B2082,技能效果!B:B,0)),INDEX(技能效果!I:I,MATCH(技能效果等级!B2082,技能效果!B:B,0))*VLOOKUP(E2082,技能数值计算!$C$19:$D$28,2,FALSE))</f>
        <v>1.32</v>
      </c>
      <c r="H2082" s="95">
        <f>INDEX(技能效果!J:J,MATCH(技能效果等级!B2082,技能效果!B:B,0))</f>
        <v>0</v>
      </c>
      <c r="I2082" s="97"/>
      <c r="J2082" s="97"/>
      <c r="K2082" s="97"/>
      <c r="L2082" s="97"/>
      <c r="M2082" s="97"/>
      <c r="N2082" s="96" t="str">
        <f>IF(INDEX(技能效果!L:L,MATCH(技能效果等级!B2082,技能效果!B:B,0))="","",INDEX(技能效果!L:L,MATCH(技能效果等级!B2082,技能效果!B:B,0)))</f>
        <v/>
      </c>
      <c r="O2082" s="95">
        <f>IF(INDEX(技能效果!N:N,MATCH(B2082,技能效果!B:B,0))=0,INDEX(技能效果!M:M,MATCH(技能效果等级!B2082,技能效果!B:B,0)),INDEX(技能效果!M:M,MATCH(技能效果等级!B2082,技能效果!B:B,0))*VLOOKUP(E2082,技能数值计算!$C$19:$D$28,2,FALSE))</f>
        <v>0</v>
      </c>
      <c r="P2082" s="97"/>
      <c r="Q2082" s="97"/>
      <c r="R2082" s="95" t="str">
        <f>IF(INDEX(技能效果!O:O,MATCH(技能效果等级!B2082,技能效果!B:B,0))="","",INDEX(技能效果!O:O,MATCH(技能效果等级!B2082,技能效果!B:B,0)))</f>
        <v/>
      </c>
      <c r="S2082" s="97"/>
      <c r="T2082" s="97"/>
      <c r="U2082" s="97"/>
      <c r="V2082" s="96" t="str">
        <f>IF(INDEX(技能效果!AF:AF,MATCH(技能效果等级!B2082,技能效果!B:B,0))="","",INDEX(技能效果!AF:AF,MATCH(技能效果等级!B2082,技能效果!B:B,0)))</f>
        <v/>
      </c>
      <c r="W2082" s="95">
        <f t="shared" si="30"/>
        <v>199</v>
      </c>
      <c r="X2082" s="97"/>
      <c r="Y2082" s="97"/>
    </row>
    <row r="2083" spans="1:25" ht="16.5" x14ac:dyDescent="0.2">
      <c r="A2083" s="62">
        <v>2080</v>
      </c>
      <c r="B2083" s="95">
        <f>INDEX(技能效果!B:B,MATCH(技能效果等级!W2083,技能效果!AE:AE,0))</f>
        <v>130301901</v>
      </c>
      <c r="C2083" s="95" t="str">
        <f>INDEX(技能效果!C:C,MATCH(技能效果等级!B2083,技能效果!B:B,0))</f>
        <v>食火蜥技能护盾</v>
      </c>
      <c r="D2083" s="96" t="s">
        <v>873</v>
      </c>
      <c r="E2083" s="95">
        <v>6</v>
      </c>
      <c r="F2083" s="95">
        <f>INDEX(技能效果!H:H,MATCH(技能效果等级!B2083,技能效果!B:B,0))</f>
        <v>4005</v>
      </c>
      <c r="G2083" s="95">
        <f>IF(INDEX(技能效果!K:K,MATCH(B2083,技能效果!B:B,0))=0,INDEX(技能效果!I:I,MATCH(技能效果等级!B2083,技能效果!B:B,0)),INDEX(技能效果!I:I,MATCH(技能效果等级!B2083,技能效果!B:B,0))*VLOOKUP(E2083,技能数值计算!$C$19:$D$28,2,FALSE))</f>
        <v>1.44</v>
      </c>
      <c r="H2083" s="95">
        <f>INDEX(技能效果!J:J,MATCH(技能效果等级!B2083,技能效果!B:B,0))</f>
        <v>0</v>
      </c>
      <c r="I2083" s="97"/>
      <c r="J2083" s="97"/>
      <c r="K2083" s="97"/>
      <c r="L2083" s="97"/>
      <c r="M2083" s="97"/>
      <c r="N2083" s="96" t="str">
        <f>IF(INDEX(技能效果!L:L,MATCH(技能效果等级!B2083,技能效果!B:B,0))="","",INDEX(技能效果!L:L,MATCH(技能效果等级!B2083,技能效果!B:B,0)))</f>
        <v/>
      </c>
      <c r="O2083" s="95">
        <f>IF(INDEX(技能效果!N:N,MATCH(B2083,技能效果!B:B,0))=0,INDEX(技能效果!M:M,MATCH(技能效果等级!B2083,技能效果!B:B,0)),INDEX(技能效果!M:M,MATCH(技能效果等级!B2083,技能效果!B:B,0))*VLOOKUP(E2083,技能数值计算!$C$19:$D$28,2,FALSE))</f>
        <v>0</v>
      </c>
      <c r="P2083" s="97"/>
      <c r="Q2083" s="97"/>
      <c r="R2083" s="95" t="str">
        <f>IF(INDEX(技能效果!O:O,MATCH(技能效果等级!B2083,技能效果!B:B,0))="","",INDEX(技能效果!O:O,MATCH(技能效果等级!B2083,技能效果!B:B,0)))</f>
        <v/>
      </c>
      <c r="S2083" s="97"/>
      <c r="T2083" s="97"/>
      <c r="U2083" s="97"/>
      <c r="V2083" s="96" t="str">
        <f>IF(INDEX(技能效果!AF:AF,MATCH(技能效果等级!B2083,技能效果!B:B,0))="","",INDEX(技能效果!AF:AF,MATCH(技能效果等级!B2083,技能效果!B:B,0)))</f>
        <v/>
      </c>
      <c r="W2083" s="95">
        <f t="shared" si="30"/>
        <v>199</v>
      </c>
      <c r="X2083" s="97"/>
      <c r="Y2083" s="97"/>
    </row>
    <row r="2084" spans="1:25" ht="16.5" x14ac:dyDescent="0.2">
      <c r="A2084" s="62">
        <v>2081</v>
      </c>
      <c r="B2084" s="95">
        <f>INDEX(技能效果!B:B,MATCH(技能效果等级!W2084,技能效果!AE:AE,0))</f>
        <v>130301901</v>
      </c>
      <c r="C2084" s="95" t="str">
        <f>INDEX(技能效果!C:C,MATCH(技能效果等级!B2084,技能效果!B:B,0))</f>
        <v>食火蜥技能护盾</v>
      </c>
      <c r="D2084" s="96" t="s">
        <v>873</v>
      </c>
      <c r="E2084" s="95">
        <v>7</v>
      </c>
      <c r="F2084" s="95">
        <f>INDEX(技能效果!H:H,MATCH(技能效果等级!B2084,技能效果!B:B,0))</f>
        <v>4005</v>
      </c>
      <c r="G2084" s="95">
        <f>IF(INDEX(技能效果!K:K,MATCH(B2084,技能效果!B:B,0))=0,INDEX(技能效果!I:I,MATCH(技能效果等级!B2084,技能效果!B:B,0)),INDEX(技能效果!I:I,MATCH(技能效果等级!B2084,技能效果!B:B,0))*VLOOKUP(E2084,技能数值计算!$C$19:$D$28,2,FALSE))</f>
        <v>1.56</v>
      </c>
      <c r="H2084" s="95">
        <f>INDEX(技能效果!J:J,MATCH(技能效果等级!B2084,技能效果!B:B,0))</f>
        <v>0</v>
      </c>
      <c r="I2084" s="97"/>
      <c r="J2084" s="97"/>
      <c r="K2084" s="97"/>
      <c r="L2084" s="97"/>
      <c r="M2084" s="97"/>
      <c r="N2084" s="96" t="str">
        <f>IF(INDEX(技能效果!L:L,MATCH(技能效果等级!B2084,技能效果!B:B,0))="","",INDEX(技能效果!L:L,MATCH(技能效果等级!B2084,技能效果!B:B,0)))</f>
        <v/>
      </c>
      <c r="O2084" s="95">
        <f>IF(INDEX(技能效果!N:N,MATCH(B2084,技能效果!B:B,0))=0,INDEX(技能效果!M:M,MATCH(技能效果等级!B2084,技能效果!B:B,0)),INDEX(技能效果!M:M,MATCH(技能效果等级!B2084,技能效果!B:B,0))*VLOOKUP(E2084,技能数值计算!$C$19:$D$28,2,FALSE))</f>
        <v>0</v>
      </c>
      <c r="P2084" s="97"/>
      <c r="Q2084" s="97"/>
      <c r="R2084" s="95" t="str">
        <f>IF(INDEX(技能效果!O:O,MATCH(技能效果等级!B2084,技能效果!B:B,0))="","",INDEX(技能效果!O:O,MATCH(技能效果等级!B2084,技能效果!B:B,0)))</f>
        <v/>
      </c>
      <c r="S2084" s="97"/>
      <c r="T2084" s="97"/>
      <c r="U2084" s="97"/>
      <c r="V2084" s="96" t="str">
        <f>IF(INDEX(技能效果!AF:AF,MATCH(技能效果等级!B2084,技能效果!B:B,0))="","",INDEX(技能效果!AF:AF,MATCH(技能效果等级!B2084,技能效果!B:B,0)))</f>
        <v/>
      </c>
      <c r="W2084" s="95">
        <f t="shared" si="30"/>
        <v>199</v>
      </c>
      <c r="X2084" s="97"/>
      <c r="Y2084" s="97"/>
    </row>
    <row r="2085" spans="1:25" ht="16.5" x14ac:dyDescent="0.2">
      <c r="A2085" s="62">
        <v>2082</v>
      </c>
      <c r="B2085" s="95">
        <f>INDEX(技能效果!B:B,MATCH(技能效果等级!W2085,技能效果!AE:AE,0))</f>
        <v>130301901</v>
      </c>
      <c r="C2085" s="95" t="str">
        <f>INDEX(技能效果!C:C,MATCH(技能效果等级!B2085,技能效果!B:B,0))</f>
        <v>食火蜥技能护盾</v>
      </c>
      <c r="D2085" s="96" t="s">
        <v>873</v>
      </c>
      <c r="E2085" s="95">
        <v>8</v>
      </c>
      <c r="F2085" s="95">
        <f>INDEX(技能效果!H:H,MATCH(技能效果等级!B2085,技能效果!B:B,0))</f>
        <v>4005</v>
      </c>
      <c r="G2085" s="95">
        <f>IF(INDEX(技能效果!K:K,MATCH(B2085,技能效果!B:B,0))=0,INDEX(技能效果!I:I,MATCH(技能效果等级!B2085,技能效果!B:B,0)),INDEX(技能效果!I:I,MATCH(技能效果等级!B2085,技能效果!B:B,0))*VLOOKUP(E2085,技能数值计算!$C$19:$D$28,2,FALSE))</f>
        <v>1.68</v>
      </c>
      <c r="H2085" s="95">
        <f>INDEX(技能效果!J:J,MATCH(技能效果等级!B2085,技能效果!B:B,0))</f>
        <v>0</v>
      </c>
      <c r="I2085" s="97"/>
      <c r="J2085" s="97"/>
      <c r="K2085" s="97"/>
      <c r="L2085" s="97"/>
      <c r="M2085" s="97"/>
      <c r="N2085" s="96" t="str">
        <f>IF(INDEX(技能效果!L:L,MATCH(技能效果等级!B2085,技能效果!B:B,0))="","",INDEX(技能效果!L:L,MATCH(技能效果等级!B2085,技能效果!B:B,0)))</f>
        <v/>
      </c>
      <c r="O2085" s="95">
        <f>IF(INDEX(技能效果!N:N,MATCH(B2085,技能效果!B:B,0))=0,INDEX(技能效果!M:M,MATCH(技能效果等级!B2085,技能效果!B:B,0)),INDEX(技能效果!M:M,MATCH(技能效果等级!B2085,技能效果!B:B,0))*VLOOKUP(E2085,技能数值计算!$C$19:$D$28,2,FALSE))</f>
        <v>0</v>
      </c>
      <c r="P2085" s="97"/>
      <c r="Q2085" s="97"/>
      <c r="R2085" s="95" t="str">
        <f>IF(INDEX(技能效果!O:O,MATCH(技能效果等级!B2085,技能效果!B:B,0))="","",INDEX(技能效果!O:O,MATCH(技能效果等级!B2085,技能效果!B:B,0)))</f>
        <v/>
      </c>
      <c r="S2085" s="97"/>
      <c r="T2085" s="97"/>
      <c r="U2085" s="97"/>
      <c r="V2085" s="96" t="str">
        <f>IF(INDEX(技能效果!AF:AF,MATCH(技能效果等级!B2085,技能效果!B:B,0))="","",INDEX(技能效果!AF:AF,MATCH(技能效果等级!B2085,技能效果!B:B,0)))</f>
        <v/>
      </c>
      <c r="W2085" s="95">
        <f t="shared" si="30"/>
        <v>199</v>
      </c>
      <c r="X2085" s="97"/>
      <c r="Y2085" s="97"/>
    </row>
    <row r="2086" spans="1:25" ht="16.5" x14ac:dyDescent="0.2">
      <c r="A2086" s="62">
        <v>2083</v>
      </c>
      <c r="B2086" s="95">
        <f>INDEX(技能效果!B:B,MATCH(技能效果等级!W2086,技能效果!AE:AE,0))</f>
        <v>130301901</v>
      </c>
      <c r="C2086" s="95" t="str">
        <f>INDEX(技能效果!C:C,MATCH(技能效果等级!B2086,技能效果!B:B,0))</f>
        <v>食火蜥技能护盾</v>
      </c>
      <c r="D2086" s="96" t="s">
        <v>873</v>
      </c>
      <c r="E2086" s="95">
        <v>9</v>
      </c>
      <c r="F2086" s="95">
        <f>INDEX(技能效果!H:H,MATCH(技能效果等级!B2086,技能效果!B:B,0))</f>
        <v>4005</v>
      </c>
      <c r="G2086" s="95">
        <f>IF(INDEX(技能效果!K:K,MATCH(B2086,技能效果!B:B,0))=0,INDEX(技能效果!I:I,MATCH(技能效果等级!B2086,技能效果!B:B,0)),INDEX(技能效果!I:I,MATCH(技能效果等级!B2086,技能效果!B:B,0))*VLOOKUP(E2086,技能数值计算!$C$19:$D$28,2,FALSE))</f>
        <v>1.84</v>
      </c>
      <c r="H2086" s="95">
        <f>INDEX(技能效果!J:J,MATCH(技能效果等级!B2086,技能效果!B:B,0))</f>
        <v>0</v>
      </c>
      <c r="I2086" s="97"/>
      <c r="J2086" s="97"/>
      <c r="K2086" s="97"/>
      <c r="L2086" s="97"/>
      <c r="M2086" s="97"/>
      <c r="N2086" s="96" t="str">
        <f>IF(INDEX(技能效果!L:L,MATCH(技能效果等级!B2086,技能效果!B:B,0))="","",INDEX(技能效果!L:L,MATCH(技能效果等级!B2086,技能效果!B:B,0)))</f>
        <v/>
      </c>
      <c r="O2086" s="95">
        <f>IF(INDEX(技能效果!N:N,MATCH(B2086,技能效果!B:B,0))=0,INDEX(技能效果!M:M,MATCH(技能效果等级!B2086,技能效果!B:B,0)),INDEX(技能效果!M:M,MATCH(技能效果等级!B2086,技能效果!B:B,0))*VLOOKUP(E2086,技能数值计算!$C$19:$D$28,2,FALSE))</f>
        <v>0</v>
      </c>
      <c r="P2086" s="97"/>
      <c r="Q2086" s="97"/>
      <c r="R2086" s="95" t="str">
        <f>IF(INDEX(技能效果!O:O,MATCH(技能效果等级!B2086,技能效果!B:B,0))="","",INDEX(技能效果!O:O,MATCH(技能效果等级!B2086,技能效果!B:B,0)))</f>
        <v/>
      </c>
      <c r="S2086" s="97"/>
      <c r="T2086" s="97"/>
      <c r="U2086" s="97"/>
      <c r="V2086" s="96" t="str">
        <f>IF(INDEX(技能效果!AF:AF,MATCH(技能效果等级!B2086,技能效果!B:B,0))="","",INDEX(技能效果!AF:AF,MATCH(技能效果等级!B2086,技能效果!B:B,0)))</f>
        <v/>
      </c>
      <c r="W2086" s="95">
        <f t="shared" si="30"/>
        <v>199</v>
      </c>
      <c r="X2086" s="97"/>
      <c r="Y2086" s="97"/>
    </row>
    <row r="2087" spans="1:25" ht="16.5" x14ac:dyDescent="0.2">
      <c r="A2087" s="62">
        <v>2084</v>
      </c>
      <c r="B2087" s="95">
        <f>INDEX(技能效果!B:B,MATCH(技能效果等级!W2087,技能效果!AE:AE,0))</f>
        <v>130301901</v>
      </c>
      <c r="C2087" s="95" t="str">
        <f>INDEX(技能效果!C:C,MATCH(技能效果等级!B2087,技能效果!B:B,0))</f>
        <v>食火蜥技能护盾</v>
      </c>
      <c r="D2087" s="96" t="s">
        <v>873</v>
      </c>
      <c r="E2087" s="95">
        <v>10</v>
      </c>
      <c r="F2087" s="95">
        <f>INDEX(技能效果!H:H,MATCH(技能效果等级!B2087,技能效果!B:B,0))</f>
        <v>4005</v>
      </c>
      <c r="G2087" s="95">
        <f>IF(INDEX(技能效果!K:K,MATCH(B2087,技能效果!B:B,0))=0,INDEX(技能效果!I:I,MATCH(技能效果等级!B2087,技能效果!B:B,0)),INDEX(技能效果!I:I,MATCH(技能效果等级!B2087,技能效果!B:B,0))*VLOOKUP(E2087,技能数值计算!$C$19:$D$28,2,FALSE))</f>
        <v>2</v>
      </c>
      <c r="H2087" s="95">
        <f>INDEX(技能效果!J:J,MATCH(技能效果等级!B2087,技能效果!B:B,0))</f>
        <v>0</v>
      </c>
      <c r="I2087" s="97"/>
      <c r="J2087" s="97"/>
      <c r="K2087" s="97"/>
      <c r="L2087" s="97"/>
      <c r="M2087" s="97"/>
      <c r="N2087" s="96" t="str">
        <f>IF(INDEX(技能效果!L:L,MATCH(技能效果等级!B2087,技能效果!B:B,0))="","",INDEX(技能效果!L:L,MATCH(技能效果等级!B2087,技能效果!B:B,0)))</f>
        <v/>
      </c>
      <c r="O2087" s="95">
        <f>IF(INDEX(技能效果!N:N,MATCH(B2087,技能效果!B:B,0))=0,INDEX(技能效果!M:M,MATCH(技能效果等级!B2087,技能效果!B:B,0)),INDEX(技能效果!M:M,MATCH(技能效果等级!B2087,技能效果!B:B,0))*VLOOKUP(E2087,技能数值计算!$C$19:$D$28,2,FALSE))</f>
        <v>0</v>
      </c>
      <c r="P2087" s="97"/>
      <c r="Q2087" s="97"/>
      <c r="R2087" s="95" t="str">
        <f>IF(INDEX(技能效果!O:O,MATCH(技能效果等级!B2087,技能效果!B:B,0))="","",INDEX(技能效果!O:O,MATCH(技能效果等级!B2087,技能效果!B:B,0)))</f>
        <v/>
      </c>
      <c r="S2087" s="97"/>
      <c r="T2087" s="97"/>
      <c r="U2087" s="97"/>
      <c r="V2087" s="96" t="str">
        <f>IF(INDEX(技能效果!AF:AF,MATCH(技能效果等级!B2087,技能效果!B:B,0))="","",INDEX(技能效果!AF:AF,MATCH(技能效果等级!B2087,技能效果!B:B,0)))</f>
        <v/>
      </c>
      <c r="W2087" s="95">
        <f t="shared" si="30"/>
        <v>199</v>
      </c>
      <c r="X2087" s="97"/>
      <c r="Y2087" s="97"/>
    </row>
    <row r="2088" spans="1:25" ht="16.5" x14ac:dyDescent="0.2">
      <c r="A2088" s="62">
        <v>2085</v>
      </c>
      <c r="B2088" s="95">
        <f>INDEX(技能效果!B:B,MATCH(技能效果等级!W2088,技能效果!AE:AE,0))</f>
        <v>130301909</v>
      </c>
      <c r="C2088" s="95" t="str">
        <f>INDEX(技能效果!C:C,MATCH(技能效果等级!B2088,技能效果!B:B,0))</f>
        <v>食火蜥专属武器效果</v>
      </c>
      <c r="D2088" s="96" t="s">
        <v>873</v>
      </c>
      <c r="E2088" s="95">
        <v>1</v>
      </c>
      <c r="F2088" s="95">
        <f>INDEX(技能效果!H:H,MATCH(技能效果等级!B2088,技能效果!B:B,0))</f>
        <v>2001</v>
      </c>
      <c r="G2088" s="95">
        <f>IF(INDEX(技能效果!K:K,MATCH(B2088,技能效果!B:B,0))=0,INDEX(技能效果!I:I,MATCH(技能效果等级!B2088,技能效果!B:B,0)),INDEX(技能效果!I:I,MATCH(技能效果等级!B2088,技能效果!B:B,0))*VLOOKUP(E2088,技能数值计算!$C$19:$D$28,2,FALSE))</f>
        <v>0.1</v>
      </c>
      <c r="H2088" s="95">
        <f>INDEX(技能效果!J:J,MATCH(技能效果等级!B2088,技能效果!B:B,0))</f>
        <v>0</v>
      </c>
      <c r="I2088" s="97"/>
      <c r="J2088" s="97"/>
      <c r="K2088" s="97"/>
      <c r="L2088" s="97"/>
      <c r="M2088" s="97"/>
      <c r="N2088" s="96" t="str">
        <f>IF(INDEX(技能效果!L:L,MATCH(技能效果等级!B2088,技能效果!B:B,0))="","",INDEX(技能效果!L:L,MATCH(技能效果等级!B2088,技能效果!B:B,0)))</f>
        <v/>
      </c>
      <c r="O2088" s="95">
        <f>IF(INDEX(技能效果!N:N,MATCH(B2088,技能效果!B:B,0))=0,INDEX(技能效果!M:M,MATCH(技能效果等级!B2088,技能效果!B:B,0)),INDEX(技能效果!M:M,MATCH(技能效果等级!B2088,技能效果!B:B,0))*VLOOKUP(E2088,技能数值计算!$C$19:$D$28,2,FALSE))</f>
        <v>0</v>
      </c>
      <c r="P2088" s="97"/>
      <c r="Q2088" s="97"/>
      <c r="R2088" s="95" t="str">
        <f>IF(INDEX(技能效果!O:O,MATCH(技能效果等级!B2088,技能效果!B:B,0))="","",INDEX(技能效果!O:O,MATCH(技能效果等级!B2088,技能效果!B:B,0)))</f>
        <v/>
      </c>
      <c r="S2088" s="97"/>
      <c r="T2088" s="97"/>
      <c r="U2088" s="97"/>
      <c r="V2088" s="96" t="str">
        <f>IF(INDEX(技能效果!AF:AF,MATCH(技能效果等级!B2088,技能效果!B:B,0))="","",INDEX(技能效果!AF:AF,MATCH(技能效果等级!B2088,技能效果!B:B,0)))</f>
        <v>额外为目标恢复食火蜥生命最大值x%血量</v>
      </c>
      <c r="W2088" s="95">
        <f t="shared" si="30"/>
        <v>200</v>
      </c>
      <c r="X2088" s="97"/>
      <c r="Y2088" s="97"/>
    </row>
    <row r="2089" spans="1:25" ht="16.5" x14ac:dyDescent="0.2">
      <c r="A2089" s="62">
        <v>2086</v>
      </c>
      <c r="B2089" s="95">
        <f>INDEX(技能效果!B:B,MATCH(技能效果等级!W2089,技能效果!AE:AE,0))</f>
        <v>130301909</v>
      </c>
      <c r="C2089" s="95" t="str">
        <f>INDEX(技能效果!C:C,MATCH(技能效果等级!B2089,技能效果!B:B,0))</f>
        <v>食火蜥专属武器效果</v>
      </c>
      <c r="D2089" s="96" t="s">
        <v>873</v>
      </c>
      <c r="E2089" s="95">
        <v>2</v>
      </c>
      <c r="F2089" s="95">
        <f>INDEX(技能效果!H:H,MATCH(技能效果等级!B2089,技能效果!B:B,0))</f>
        <v>2001</v>
      </c>
      <c r="G2089" s="95">
        <f>IF(INDEX(技能效果!K:K,MATCH(B2089,技能效果!B:B,0))=0,INDEX(技能效果!I:I,MATCH(技能效果等级!B2089,技能效果!B:B,0)),INDEX(技能效果!I:I,MATCH(技能效果等级!B2089,技能效果!B:B,0))*VLOOKUP(E2089,技能数值计算!$C$19:$D$28,2,FALSE))</f>
        <v>0.1</v>
      </c>
      <c r="H2089" s="95">
        <f>INDEX(技能效果!J:J,MATCH(技能效果等级!B2089,技能效果!B:B,0))</f>
        <v>0</v>
      </c>
      <c r="I2089" s="97"/>
      <c r="J2089" s="97"/>
      <c r="K2089" s="97"/>
      <c r="L2089" s="97"/>
      <c r="M2089" s="97"/>
      <c r="N2089" s="96" t="str">
        <f>IF(INDEX(技能效果!L:L,MATCH(技能效果等级!B2089,技能效果!B:B,0))="","",INDEX(技能效果!L:L,MATCH(技能效果等级!B2089,技能效果!B:B,0)))</f>
        <v/>
      </c>
      <c r="O2089" s="95">
        <f>IF(INDEX(技能效果!N:N,MATCH(B2089,技能效果!B:B,0))=0,INDEX(技能效果!M:M,MATCH(技能效果等级!B2089,技能效果!B:B,0)),INDEX(技能效果!M:M,MATCH(技能效果等级!B2089,技能效果!B:B,0))*VLOOKUP(E2089,技能数值计算!$C$19:$D$28,2,FALSE))</f>
        <v>0</v>
      </c>
      <c r="P2089" s="97"/>
      <c r="Q2089" s="97"/>
      <c r="R2089" s="95" t="str">
        <f>IF(INDEX(技能效果!O:O,MATCH(技能效果等级!B2089,技能效果!B:B,0))="","",INDEX(技能效果!O:O,MATCH(技能效果等级!B2089,技能效果!B:B,0)))</f>
        <v/>
      </c>
      <c r="S2089" s="97"/>
      <c r="T2089" s="97"/>
      <c r="U2089" s="97"/>
      <c r="V2089" s="96" t="str">
        <f>IF(INDEX(技能效果!AF:AF,MATCH(技能效果等级!B2089,技能效果!B:B,0))="","",INDEX(技能效果!AF:AF,MATCH(技能效果等级!B2089,技能效果!B:B,0)))</f>
        <v>额外为目标恢复食火蜥生命最大值x%血量</v>
      </c>
      <c r="W2089" s="95">
        <f t="shared" si="30"/>
        <v>200</v>
      </c>
      <c r="X2089" s="97"/>
      <c r="Y2089" s="97"/>
    </row>
    <row r="2090" spans="1:25" ht="16.5" x14ac:dyDescent="0.2">
      <c r="A2090" s="62">
        <v>2087</v>
      </c>
      <c r="B2090" s="95">
        <f>INDEX(技能效果!B:B,MATCH(技能效果等级!W2090,技能效果!AE:AE,0))</f>
        <v>130301909</v>
      </c>
      <c r="C2090" s="95" t="str">
        <f>INDEX(技能效果!C:C,MATCH(技能效果等级!B2090,技能效果!B:B,0))</f>
        <v>食火蜥专属武器效果</v>
      </c>
      <c r="D2090" s="96" t="s">
        <v>873</v>
      </c>
      <c r="E2090" s="95">
        <v>3</v>
      </c>
      <c r="F2090" s="95">
        <f>INDEX(技能效果!H:H,MATCH(技能效果等级!B2090,技能效果!B:B,0))</f>
        <v>2001</v>
      </c>
      <c r="G2090" s="95">
        <f>IF(INDEX(技能效果!K:K,MATCH(B2090,技能效果!B:B,0))=0,INDEX(技能效果!I:I,MATCH(技能效果等级!B2090,技能效果!B:B,0)),INDEX(技能效果!I:I,MATCH(技能效果等级!B2090,技能效果!B:B,0))*VLOOKUP(E2090,技能数值计算!$C$19:$D$28,2,FALSE))</f>
        <v>0.1</v>
      </c>
      <c r="H2090" s="95">
        <f>INDEX(技能效果!J:J,MATCH(技能效果等级!B2090,技能效果!B:B,0))</f>
        <v>0</v>
      </c>
      <c r="I2090" s="97"/>
      <c r="J2090" s="97"/>
      <c r="K2090" s="97"/>
      <c r="L2090" s="97"/>
      <c r="M2090" s="97"/>
      <c r="N2090" s="96" t="str">
        <f>IF(INDEX(技能效果!L:L,MATCH(技能效果等级!B2090,技能效果!B:B,0))="","",INDEX(技能效果!L:L,MATCH(技能效果等级!B2090,技能效果!B:B,0)))</f>
        <v/>
      </c>
      <c r="O2090" s="95">
        <f>IF(INDEX(技能效果!N:N,MATCH(B2090,技能效果!B:B,0))=0,INDEX(技能效果!M:M,MATCH(技能效果等级!B2090,技能效果!B:B,0)),INDEX(技能效果!M:M,MATCH(技能效果等级!B2090,技能效果!B:B,0))*VLOOKUP(E2090,技能数值计算!$C$19:$D$28,2,FALSE))</f>
        <v>0</v>
      </c>
      <c r="P2090" s="97"/>
      <c r="Q2090" s="97"/>
      <c r="R2090" s="95" t="str">
        <f>IF(INDEX(技能效果!O:O,MATCH(技能效果等级!B2090,技能效果!B:B,0))="","",INDEX(技能效果!O:O,MATCH(技能效果等级!B2090,技能效果!B:B,0)))</f>
        <v/>
      </c>
      <c r="S2090" s="97"/>
      <c r="T2090" s="97"/>
      <c r="U2090" s="97"/>
      <c r="V2090" s="96" t="str">
        <f>IF(INDEX(技能效果!AF:AF,MATCH(技能效果等级!B2090,技能效果!B:B,0))="","",INDEX(技能效果!AF:AF,MATCH(技能效果等级!B2090,技能效果!B:B,0)))</f>
        <v>额外为目标恢复食火蜥生命最大值x%血量</v>
      </c>
      <c r="W2090" s="95">
        <f t="shared" si="30"/>
        <v>200</v>
      </c>
      <c r="X2090" s="97"/>
      <c r="Y2090" s="97"/>
    </row>
    <row r="2091" spans="1:25" ht="16.5" x14ac:dyDescent="0.2">
      <c r="A2091" s="62">
        <v>2088</v>
      </c>
      <c r="B2091" s="95">
        <f>INDEX(技能效果!B:B,MATCH(技能效果等级!W2091,技能效果!AE:AE,0))</f>
        <v>130301909</v>
      </c>
      <c r="C2091" s="95" t="str">
        <f>INDEX(技能效果!C:C,MATCH(技能效果等级!B2091,技能效果!B:B,0))</f>
        <v>食火蜥专属武器效果</v>
      </c>
      <c r="D2091" s="96" t="s">
        <v>873</v>
      </c>
      <c r="E2091" s="95">
        <v>4</v>
      </c>
      <c r="F2091" s="95">
        <f>INDEX(技能效果!H:H,MATCH(技能效果等级!B2091,技能效果!B:B,0))</f>
        <v>2001</v>
      </c>
      <c r="G2091" s="95">
        <f>IF(INDEX(技能效果!K:K,MATCH(B2091,技能效果!B:B,0))=0,INDEX(技能效果!I:I,MATCH(技能效果等级!B2091,技能效果!B:B,0)),INDEX(技能效果!I:I,MATCH(技能效果等级!B2091,技能效果!B:B,0))*VLOOKUP(E2091,技能数值计算!$C$19:$D$28,2,FALSE))</f>
        <v>0.1</v>
      </c>
      <c r="H2091" s="95">
        <f>INDEX(技能效果!J:J,MATCH(技能效果等级!B2091,技能效果!B:B,0))</f>
        <v>0</v>
      </c>
      <c r="I2091" s="97"/>
      <c r="J2091" s="97"/>
      <c r="K2091" s="97"/>
      <c r="L2091" s="97"/>
      <c r="M2091" s="97"/>
      <c r="N2091" s="96" t="str">
        <f>IF(INDEX(技能效果!L:L,MATCH(技能效果等级!B2091,技能效果!B:B,0))="","",INDEX(技能效果!L:L,MATCH(技能效果等级!B2091,技能效果!B:B,0)))</f>
        <v/>
      </c>
      <c r="O2091" s="95">
        <f>IF(INDEX(技能效果!N:N,MATCH(B2091,技能效果!B:B,0))=0,INDEX(技能效果!M:M,MATCH(技能效果等级!B2091,技能效果!B:B,0)),INDEX(技能效果!M:M,MATCH(技能效果等级!B2091,技能效果!B:B,0))*VLOOKUP(E2091,技能数值计算!$C$19:$D$28,2,FALSE))</f>
        <v>0</v>
      </c>
      <c r="P2091" s="97"/>
      <c r="Q2091" s="97"/>
      <c r="R2091" s="95" t="str">
        <f>IF(INDEX(技能效果!O:O,MATCH(技能效果等级!B2091,技能效果!B:B,0))="","",INDEX(技能效果!O:O,MATCH(技能效果等级!B2091,技能效果!B:B,0)))</f>
        <v/>
      </c>
      <c r="S2091" s="97"/>
      <c r="T2091" s="97"/>
      <c r="U2091" s="97"/>
      <c r="V2091" s="96" t="str">
        <f>IF(INDEX(技能效果!AF:AF,MATCH(技能效果等级!B2091,技能效果!B:B,0))="","",INDEX(技能效果!AF:AF,MATCH(技能效果等级!B2091,技能效果!B:B,0)))</f>
        <v>额外为目标恢复食火蜥生命最大值x%血量</v>
      </c>
      <c r="W2091" s="95">
        <f t="shared" si="30"/>
        <v>200</v>
      </c>
      <c r="X2091" s="97"/>
      <c r="Y2091" s="97"/>
    </row>
    <row r="2092" spans="1:25" ht="16.5" x14ac:dyDescent="0.2">
      <c r="A2092" s="62">
        <v>2089</v>
      </c>
      <c r="B2092" s="95">
        <f>INDEX(技能效果!B:B,MATCH(技能效果等级!W2092,技能效果!AE:AE,0))</f>
        <v>130301909</v>
      </c>
      <c r="C2092" s="95" t="str">
        <f>INDEX(技能效果!C:C,MATCH(技能效果等级!B2092,技能效果!B:B,0))</f>
        <v>食火蜥专属武器效果</v>
      </c>
      <c r="D2092" s="96" t="s">
        <v>873</v>
      </c>
      <c r="E2092" s="95">
        <v>5</v>
      </c>
      <c r="F2092" s="95">
        <f>INDEX(技能效果!H:H,MATCH(技能效果等级!B2092,技能效果!B:B,0))</f>
        <v>2001</v>
      </c>
      <c r="G2092" s="95">
        <f>IF(INDEX(技能效果!K:K,MATCH(B2092,技能效果!B:B,0))=0,INDEX(技能效果!I:I,MATCH(技能效果等级!B2092,技能效果!B:B,0)),INDEX(技能效果!I:I,MATCH(技能效果等级!B2092,技能效果!B:B,0))*VLOOKUP(E2092,技能数值计算!$C$19:$D$28,2,FALSE))</f>
        <v>0.1</v>
      </c>
      <c r="H2092" s="95">
        <f>INDEX(技能效果!J:J,MATCH(技能效果等级!B2092,技能效果!B:B,0))</f>
        <v>0</v>
      </c>
      <c r="I2092" s="97"/>
      <c r="J2092" s="97"/>
      <c r="K2092" s="97"/>
      <c r="L2092" s="97"/>
      <c r="M2092" s="97"/>
      <c r="N2092" s="96" t="str">
        <f>IF(INDEX(技能效果!L:L,MATCH(技能效果等级!B2092,技能效果!B:B,0))="","",INDEX(技能效果!L:L,MATCH(技能效果等级!B2092,技能效果!B:B,0)))</f>
        <v/>
      </c>
      <c r="O2092" s="95">
        <f>IF(INDEX(技能效果!N:N,MATCH(B2092,技能效果!B:B,0))=0,INDEX(技能效果!M:M,MATCH(技能效果等级!B2092,技能效果!B:B,0)),INDEX(技能效果!M:M,MATCH(技能效果等级!B2092,技能效果!B:B,0))*VLOOKUP(E2092,技能数值计算!$C$19:$D$28,2,FALSE))</f>
        <v>0</v>
      </c>
      <c r="P2092" s="97"/>
      <c r="Q2092" s="97"/>
      <c r="R2092" s="95" t="str">
        <f>IF(INDEX(技能效果!O:O,MATCH(技能效果等级!B2092,技能效果!B:B,0))="","",INDEX(技能效果!O:O,MATCH(技能效果等级!B2092,技能效果!B:B,0)))</f>
        <v/>
      </c>
      <c r="S2092" s="97"/>
      <c r="T2092" s="97"/>
      <c r="U2092" s="97"/>
      <c r="V2092" s="96" t="str">
        <f>IF(INDEX(技能效果!AF:AF,MATCH(技能效果等级!B2092,技能效果!B:B,0))="","",INDEX(技能效果!AF:AF,MATCH(技能效果等级!B2092,技能效果!B:B,0)))</f>
        <v>额外为目标恢复食火蜥生命最大值x%血量</v>
      </c>
      <c r="W2092" s="95">
        <f t="shared" si="30"/>
        <v>200</v>
      </c>
      <c r="X2092" s="97"/>
      <c r="Y2092" s="97"/>
    </row>
    <row r="2093" spans="1:25" ht="16.5" x14ac:dyDescent="0.2">
      <c r="A2093" s="62">
        <v>2090</v>
      </c>
      <c r="B2093" s="95">
        <f>INDEX(技能效果!B:B,MATCH(技能效果等级!W2093,技能效果!AE:AE,0))</f>
        <v>130301909</v>
      </c>
      <c r="C2093" s="95" t="str">
        <f>INDEX(技能效果!C:C,MATCH(技能效果等级!B2093,技能效果!B:B,0))</f>
        <v>食火蜥专属武器效果</v>
      </c>
      <c r="D2093" s="96" t="s">
        <v>873</v>
      </c>
      <c r="E2093" s="95">
        <v>6</v>
      </c>
      <c r="F2093" s="95">
        <f>INDEX(技能效果!H:H,MATCH(技能效果等级!B2093,技能效果!B:B,0))</f>
        <v>2001</v>
      </c>
      <c r="G2093" s="95">
        <f>IF(INDEX(技能效果!K:K,MATCH(B2093,技能效果!B:B,0))=0,INDEX(技能效果!I:I,MATCH(技能效果等级!B2093,技能效果!B:B,0)),INDEX(技能效果!I:I,MATCH(技能效果等级!B2093,技能效果!B:B,0))*VLOOKUP(E2093,技能数值计算!$C$19:$D$28,2,FALSE))</f>
        <v>0.1</v>
      </c>
      <c r="H2093" s="95">
        <f>INDEX(技能效果!J:J,MATCH(技能效果等级!B2093,技能效果!B:B,0))</f>
        <v>0</v>
      </c>
      <c r="I2093" s="97"/>
      <c r="J2093" s="97"/>
      <c r="K2093" s="97"/>
      <c r="L2093" s="97"/>
      <c r="M2093" s="97"/>
      <c r="N2093" s="96" t="str">
        <f>IF(INDEX(技能效果!L:L,MATCH(技能效果等级!B2093,技能效果!B:B,0))="","",INDEX(技能效果!L:L,MATCH(技能效果等级!B2093,技能效果!B:B,0)))</f>
        <v/>
      </c>
      <c r="O2093" s="95">
        <f>IF(INDEX(技能效果!N:N,MATCH(B2093,技能效果!B:B,0))=0,INDEX(技能效果!M:M,MATCH(技能效果等级!B2093,技能效果!B:B,0)),INDEX(技能效果!M:M,MATCH(技能效果等级!B2093,技能效果!B:B,0))*VLOOKUP(E2093,技能数值计算!$C$19:$D$28,2,FALSE))</f>
        <v>0</v>
      </c>
      <c r="P2093" s="97"/>
      <c r="Q2093" s="97"/>
      <c r="R2093" s="95" t="str">
        <f>IF(INDEX(技能效果!O:O,MATCH(技能效果等级!B2093,技能效果!B:B,0))="","",INDEX(技能效果!O:O,MATCH(技能效果等级!B2093,技能效果!B:B,0)))</f>
        <v/>
      </c>
      <c r="S2093" s="97"/>
      <c r="T2093" s="97"/>
      <c r="U2093" s="97"/>
      <c r="V2093" s="96" t="str">
        <f>IF(INDEX(技能效果!AF:AF,MATCH(技能效果等级!B2093,技能效果!B:B,0))="","",INDEX(技能效果!AF:AF,MATCH(技能效果等级!B2093,技能效果!B:B,0)))</f>
        <v>额外为目标恢复食火蜥生命最大值x%血量</v>
      </c>
      <c r="W2093" s="95">
        <f t="shared" ref="W2093:W2156" si="31">W2083+1</f>
        <v>200</v>
      </c>
      <c r="X2093" s="97"/>
      <c r="Y2093" s="97"/>
    </row>
    <row r="2094" spans="1:25" ht="16.5" x14ac:dyDescent="0.2">
      <c r="A2094" s="62">
        <v>2091</v>
      </c>
      <c r="B2094" s="95">
        <f>INDEX(技能效果!B:B,MATCH(技能效果等级!W2094,技能效果!AE:AE,0))</f>
        <v>130301909</v>
      </c>
      <c r="C2094" s="95" t="str">
        <f>INDEX(技能效果!C:C,MATCH(技能效果等级!B2094,技能效果!B:B,0))</f>
        <v>食火蜥专属武器效果</v>
      </c>
      <c r="D2094" s="96" t="s">
        <v>873</v>
      </c>
      <c r="E2094" s="95">
        <v>7</v>
      </c>
      <c r="F2094" s="95">
        <f>INDEX(技能效果!H:H,MATCH(技能效果等级!B2094,技能效果!B:B,0))</f>
        <v>2001</v>
      </c>
      <c r="G2094" s="95">
        <f>IF(INDEX(技能效果!K:K,MATCH(B2094,技能效果!B:B,0))=0,INDEX(技能效果!I:I,MATCH(技能效果等级!B2094,技能效果!B:B,0)),INDEX(技能效果!I:I,MATCH(技能效果等级!B2094,技能效果!B:B,0))*VLOOKUP(E2094,技能数值计算!$C$19:$D$28,2,FALSE))</f>
        <v>0.1</v>
      </c>
      <c r="H2094" s="95">
        <f>INDEX(技能效果!J:J,MATCH(技能效果等级!B2094,技能效果!B:B,0))</f>
        <v>0</v>
      </c>
      <c r="I2094" s="97"/>
      <c r="J2094" s="97"/>
      <c r="K2094" s="97"/>
      <c r="L2094" s="97"/>
      <c r="M2094" s="97"/>
      <c r="N2094" s="96" t="str">
        <f>IF(INDEX(技能效果!L:L,MATCH(技能效果等级!B2094,技能效果!B:B,0))="","",INDEX(技能效果!L:L,MATCH(技能效果等级!B2094,技能效果!B:B,0)))</f>
        <v/>
      </c>
      <c r="O2094" s="95">
        <f>IF(INDEX(技能效果!N:N,MATCH(B2094,技能效果!B:B,0))=0,INDEX(技能效果!M:M,MATCH(技能效果等级!B2094,技能效果!B:B,0)),INDEX(技能效果!M:M,MATCH(技能效果等级!B2094,技能效果!B:B,0))*VLOOKUP(E2094,技能数值计算!$C$19:$D$28,2,FALSE))</f>
        <v>0</v>
      </c>
      <c r="P2094" s="97"/>
      <c r="Q2094" s="97"/>
      <c r="R2094" s="95" t="str">
        <f>IF(INDEX(技能效果!O:O,MATCH(技能效果等级!B2094,技能效果!B:B,0))="","",INDEX(技能效果!O:O,MATCH(技能效果等级!B2094,技能效果!B:B,0)))</f>
        <v/>
      </c>
      <c r="S2094" s="97"/>
      <c r="T2094" s="97"/>
      <c r="U2094" s="97"/>
      <c r="V2094" s="96" t="str">
        <f>IF(INDEX(技能效果!AF:AF,MATCH(技能效果等级!B2094,技能效果!B:B,0))="","",INDEX(技能效果!AF:AF,MATCH(技能效果等级!B2094,技能效果!B:B,0)))</f>
        <v>额外为目标恢复食火蜥生命最大值x%血量</v>
      </c>
      <c r="W2094" s="95">
        <f t="shared" si="31"/>
        <v>200</v>
      </c>
      <c r="X2094" s="97"/>
      <c r="Y2094" s="97"/>
    </row>
    <row r="2095" spans="1:25" ht="16.5" x14ac:dyDescent="0.2">
      <c r="A2095" s="62">
        <v>2092</v>
      </c>
      <c r="B2095" s="95">
        <f>INDEX(技能效果!B:B,MATCH(技能效果等级!W2095,技能效果!AE:AE,0))</f>
        <v>130301909</v>
      </c>
      <c r="C2095" s="95" t="str">
        <f>INDEX(技能效果!C:C,MATCH(技能效果等级!B2095,技能效果!B:B,0))</f>
        <v>食火蜥专属武器效果</v>
      </c>
      <c r="D2095" s="96" t="s">
        <v>873</v>
      </c>
      <c r="E2095" s="95">
        <v>8</v>
      </c>
      <c r="F2095" s="95">
        <f>INDEX(技能效果!H:H,MATCH(技能效果等级!B2095,技能效果!B:B,0))</f>
        <v>2001</v>
      </c>
      <c r="G2095" s="95">
        <f>IF(INDEX(技能效果!K:K,MATCH(B2095,技能效果!B:B,0))=0,INDEX(技能效果!I:I,MATCH(技能效果等级!B2095,技能效果!B:B,0)),INDEX(技能效果!I:I,MATCH(技能效果等级!B2095,技能效果!B:B,0))*VLOOKUP(E2095,技能数值计算!$C$19:$D$28,2,FALSE))</f>
        <v>0.1</v>
      </c>
      <c r="H2095" s="95">
        <f>INDEX(技能效果!J:J,MATCH(技能效果等级!B2095,技能效果!B:B,0))</f>
        <v>0</v>
      </c>
      <c r="I2095" s="97"/>
      <c r="J2095" s="97"/>
      <c r="K2095" s="97"/>
      <c r="L2095" s="97"/>
      <c r="M2095" s="97"/>
      <c r="N2095" s="96" t="str">
        <f>IF(INDEX(技能效果!L:L,MATCH(技能效果等级!B2095,技能效果!B:B,0))="","",INDEX(技能效果!L:L,MATCH(技能效果等级!B2095,技能效果!B:B,0)))</f>
        <v/>
      </c>
      <c r="O2095" s="95">
        <f>IF(INDEX(技能效果!N:N,MATCH(B2095,技能效果!B:B,0))=0,INDEX(技能效果!M:M,MATCH(技能效果等级!B2095,技能效果!B:B,0)),INDEX(技能效果!M:M,MATCH(技能效果等级!B2095,技能效果!B:B,0))*VLOOKUP(E2095,技能数值计算!$C$19:$D$28,2,FALSE))</f>
        <v>0</v>
      </c>
      <c r="P2095" s="97"/>
      <c r="Q2095" s="97"/>
      <c r="R2095" s="95" t="str">
        <f>IF(INDEX(技能效果!O:O,MATCH(技能效果等级!B2095,技能效果!B:B,0))="","",INDEX(技能效果!O:O,MATCH(技能效果等级!B2095,技能效果!B:B,0)))</f>
        <v/>
      </c>
      <c r="S2095" s="97"/>
      <c r="T2095" s="97"/>
      <c r="U2095" s="97"/>
      <c r="V2095" s="96" t="str">
        <f>IF(INDEX(技能效果!AF:AF,MATCH(技能效果等级!B2095,技能效果!B:B,0))="","",INDEX(技能效果!AF:AF,MATCH(技能效果等级!B2095,技能效果!B:B,0)))</f>
        <v>额外为目标恢复食火蜥生命最大值x%血量</v>
      </c>
      <c r="W2095" s="95">
        <f t="shared" si="31"/>
        <v>200</v>
      </c>
      <c r="X2095" s="97"/>
      <c r="Y2095" s="97"/>
    </row>
    <row r="2096" spans="1:25" ht="16.5" x14ac:dyDescent="0.2">
      <c r="A2096" s="62">
        <v>2093</v>
      </c>
      <c r="B2096" s="95">
        <f>INDEX(技能效果!B:B,MATCH(技能效果等级!W2096,技能效果!AE:AE,0))</f>
        <v>130301909</v>
      </c>
      <c r="C2096" s="95" t="str">
        <f>INDEX(技能效果!C:C,MATCH(技能效果等级!B2096,技能效果!B:B,0))</f>
        <v>食火蜥专属武器效果</v>
      </c>
      <c r="D2096" s="96" t="s">
        <v>873</v>
      </c>
      <c r="E2096" s="95">
        <v>9</v>
      </c>
      <c r="F2096" s="95">
        <f>INDEX(技能效果!H:H,MATCH(技能效果等级!B2096,技能效果!B:B,0))</f>
        <v>2001</v>
      </c>
      <c r="G2096" s="95">
        <f>IF(INDEX(技能效果!K:K,MATCH(B2096,技能效果!B:B,0))=0,INDEX(技能效果!I:I,MATCH(技能效果等级!B2096,技能效果!B:B,0)),INDEX(技能效果!I:I,MATCH(技能效果等级!B2096,技能效果!B:B,0))*VLOOKUP(E2096,技能数值计算!$C$19:$D$28,2,FALSE))</f>
        <v>0.1</v>
      </c>
      <c r="H2096" s="95">
        <f>INDEX(技能效果!J:J,MATCH(技能效果等级!B2096,技能效果!B:B,0))</f>
        <v>0</v>
      </c>
      <c r="I2096" s="97"/>
      <c r="J2096" s="97"/>
      <c r="K2096" s="97"/>
      <c r="L2096" s="97"/>
      <c r="M2096" s="97"/>
      <c r="N2096" s="96" t="str">
        <f>IF(INDEX(技能效果!L:L,MATCH(技能效果等级!B2096,技能效果!B:B,0))="","",INDEX(技能效果!L:L,MATCH(技能效果等级!B2096,技能效果!B:B,0)))</f>
        <v/>
      </c>
      <c r="O2096" s="95">
        <f>IF(INDEX(技能效果!N:N,MATCH(B2096,技能效果!B:B,0))=0,INDEX(技能效果!M:M,MATCH(技能效果等级!B2096,技能效果!B:B,0)),INDEX(技能效果!M:M,MATCH(技能效果等级!B2096,技能效果!B:B,0))*VLOOKUP(E2096,技能数值计算!$C$19:$D$28,2,FALSE))</f>
        <v>0</v>
      </c>
      <c r="P2096" s="97"/>
      <c r="Q2096" s="97"/>
      <c r="R2096" s="95" t="str">
        <f>IF(INDEX(技能效果!O:O,MATCH(技能效果等级!B2096,技能效果!B:B,0))="","",INDEX(技能效果!O:O,MATCH(技能效果等级!B2096,技能效果!B:B,0)))</f>
        <v/>
      </c>
      <c r="S2096" s="97"/>
      <c r="T2096" s="97"/>
      <c r="U2096" s="97"/>
      <c r="V2096" s="96" t="str">
        <f>IF(INDEX(技能效果!AF:AF,MATCH(技能效果等级!B2096,技能效果!B:B,0))="","",INDEX(技能效果!AF:AF,MATCH(技能效果等级!B2096,技能效果!B:B,0)))</f>
        <v>额外为目标恢复食火蜥生命最大值x%血量</v>
      </c>
      <c r="W2096" s="95">
        <f t="shared" si="31"/>
        <v>200</v>
      </c>
      <c r="X2096" s="97"/>
      <c r="Y2096" s="97"/>
    </row>
    <row r="2097" spans="1:25" ht="16.5" x14ac:dyDescent="0.2">
      <c r="A2097" s="62">
        <v>2094</v>
      </c>
      <c r="B2097" s="95">
        <f>INDEX(技能效果!B:B,MATCH(技能效果等级!W2097,技能效果!AE:AE,0))</f>
        <v>130301909</v>
      </c>
      <c r="C2097" s="95" t="str">
        <f>INDEX(技能效果!C:C,MATCH(技能效果等级!B2097,技能效果!B:B,0))</f>
        <v>食火蜥专属武器效果</v>
      </c>
      <c r="D2097" s="96" t="s">
        <v>873</v>
      </c>
      <c r="E2097" s="95">
        <v>10</v>
      </c>
      <c r="F2097" s="95">
        <f>INDEX(技能效果!H:H,MATCH(技能效果等级!B2097,技能效果!B:B,0))</f>
        <v>2001</v>
      </c>
      <c r="G2097" s="95">
        <f>IF(INDEX(技能效果!K:K,MATCH(B2097,技能效果!B:B,0))=0,INDEX(技能效果!I:I,MATCH(技能效果等级!B2097,技能效果!B:B,0)),INDEX(技能效果!I:I,MATCH(技能效果等级!B2097,技能效果!B:B,0))*VLOOKUP(E2097,技能数值计算!$C$19:$D$28,2,FALSE))</f>
        <v>0.1</v>
      </c>
      <c r="H2097" s="95">
        <f>INDEX(技能效果!J:J,MATCH(技能效果等级!B2097,技能效果!B:B,0))</f>
        <v>0</v>
      </c>
      <c r="I2097" s="97"/>
      <c r="J2097" s="97"/>
      <c r="K2097" s="97"/>
      <c r="L2097" s="97"/>
      <c r="M2097" s="97"/>
      <c r="N2097" s="96" t="str">
        <f>IF(INDEX(技能效果!L:L,MATCH(技能效果等级!B2097,技能效果!B:B,0))="","",INDEX(技能效果!L:L,MATCH(技能效果等级!B2097,技能效果!B:B,0)))</f>
        <v/>
      </c>
      <c r="O2097" s="95">
        <f>IF(INDEX(技能效果!N:N,MATCH(B2097,技能效果!B:B,0))=0,INDEX(技能效果!M:M,MATCH(技能效果等级!B2097,技能效果!B:B,0)),INDEX(技能效果!M:M,MATCH(技能效果等级!B2097,技能效果!B:B,0))*VLOOKUP(E2097,技能数值计算!$C$19:$D$28,2,FALSE))</f>
        <v>0</v>
      </c>
      <c r="P2097" s="97"/>
      <c r="Q2097" s="97"/>
      <c r="R2097" s="95" t="str">
        <f>IF(INDEX(技能效果!O:O,MATCH(技能效果等级!B2097,技能效果!B:B,0))="","",INDEX(技能效果!O:O,MATCH(技能效果等级!B2097,技能效果!B:B,0)))</f>
        <v/>
      </c>
      <c r="S2097" s="97"/>
      <c r="T2097" s="97"/>
      <c r="U2097" s="97"/>
      <c r="V2097" s="96" t="str">
        <f>IF(INDEX(技能效果!AF:AF,MATCH(技能效果等级!B2097,技能效果!B:B,0))="","",INDEX(技能效果!AF:AF,MATCH(技能效果等级!B2097,技能效果!B:B,0)))</f>
        <v>额外为目标恢复食火蜥生命最大值x%血量</v>
      </c>
      <c r="W2097" s="95">
        <f t="shared" si="31"/>
        <v>200</v>
      </c>
      <c r="X2097" s="97"/>
      <c r="Y2097" s="97"/>
    </row>
    <row r="2098" spans="1:25" ht="16.5" x14ac:dyDescent="0.2">
      <c r="A2098" s="62">
        <v>2095</v>
      </c>
      <c r="B2098" s="95">
        <f>INDEX(技能效果!B:B,MATCH(技能效果等级!W2098,技能效果!AE:AE,0))</f>
        <v>130302001</v>
      </c>
      <c r="C2098" s="95" t="str">
        <f>INDEX(技能效果!C:C,MATCH(技能效果等级!B2098,技能效果!B:B,0))</f>
        <v>高顺技能基础伤害</v>
      </c>
      <c r="D2098" s="96" t="s">
        <v>873</v>
      </c>
      <c r="E2098" s="95">
        <v>1</v>
      </c>
      <c r="F2098" s="95">
        <f>INDEX(技能效果!H:H,MATCH(技能效果等级!B2098,技能效果!B:B,0))</f>
        <v>1001</v>
      </c>
      <c r="G2098" s="95">
        <f>IF(INDEX(技能效果!K:K,MATCH(B2098,技能效果!B:B,0))=0,INDEX(技能效果!I:I,MATCH(技能效果等级!B2098,技能效果!B:B,0)),INDEX(技能效果!I:I,MATCH(技能效果等级!B2098,技能效果!B:B,0))*VLOOKUP(E2098,技能数值计算!$C$19:$D$28,2,FALSE))</f>
        <v>1.5</v>
      </c>
      <c r="H2098" s="95">
        <f>INDEX(技能效果!J:J,MATCH(技能效果等级!B2098,技能效果!B:B,0))</f>
        <v>0</v>
      </c>
      <c r="I2098" s="97"/>
      <c r="J2098" s="97"/>
      <c r="K2098" s="97"/>
      <c r="L2098" s="97"/>
      <c r="M2098" s="97"/>
      <c r="N2098" s="96" t="str">
        <f>IF(INDEX(技能效果!L:L,MATCH(技能效果等级!B2098,技能效果!B:B,0))="","",INDEX(技能效果!L:L,MATCH(技能效果等级!B2098,技能效果!B:B,0)))</f>
        <v/>
      </c>
      <c r="O2098" s="95">
        <f>IF(INDEX(技能效果!N:N,MATCH(B2098,技能效果!B:B,0))=0,INDEX(技能效果!M:M,MATCH(技能效果等级!B2098,技能效果!B:B,0)),INDEX(技能效果!M:M,MATCH(技能效果等级!B2098,技能效果!B:B,0))*VLOOKUP(E2098,技能数值计算!$C$19:$D$28,2,FALSE))</f>
        <v>0</v>
      </c>
      <c r="P2098" s="97"/>
      <c r="Q2098" s="97"/>
      <c r="R2098" s="95" t="str">
        <f>IF(INDEX(技能效果!O:O,MATCH(技能效果等级!B2098,技能效果!B:B,0))="","",INDEX(技能效果!O:O,MATCH(技能效果等级!B2098,技能效果!B:B,0)))</f>
        <v/>
      </c>
      <c r="S2098" s="97"/>
      <c r="T2098" s="97"/>
      <c r="U2098" s="97"/>
      <c r="V2098" s="96" t="str">
        <f>IF(INDEX(技能效果!AF:AF,MATCH(技能效果等级!B2098,技能效果!B:B,0))="","",INDEX(技能效果!AF:AF,MATCH(技能效果等级!B2098,技能效果!B:B,0)))</f>
        <v/>
      </c>
      <c r="W2098" s="95">
        <f t="shared" si="31"/>
        <v>201</v>
      </c>
      <c r="X2098" s="97"/>
      <c r="Y2098" s="97"/>
    </row>
    <row r="2099" spans="1:25" ht="16.5" x14ac:dyDescent="0.2">
      <c r="A2099" s="62">
        <v>2096</v>
      </c>
      <c r="B2099" s="95">
        <f>INDEX(技能效果!B:B,MATCH(技能效果等级!W2099,技能效果!AE:AE,0))</f>
        <v>130302001</v>
      </c>
      <c r="C2099" s="95" t="str">
        <f>INDEX(技能效果!C:C,MATCH(技能效果等级!B2099,技能效果!B:B,0))</f>
        <v>高顺技能基础伤害</v>
      </c>
      <c r="D2099" s="96" t="s">
        <v>873</v>
      </c>
      <c r="E2099" s="95">
        <v>2</v>
      </c>
      <c r="F2099" s="95">
        <f>INDEX(技能效果!H:H,MATCH(技能效果等级!B2099,技能效果!B:B,0))</f>
        <v>1001</v>
      </c>
      <c r="G2099" s="95">
        <f>IF(INDEX(技能效果!K:K,MATCH(B2099,技能效果!B:B,0))=0,INDEX(技能效果!I:I,MATCH(技能效果等级!B2099,技能效果!B:B,0)),INDEX(技能效果!I:I,MATCH(技能效果等级!B2099,技能效果!B:B,0))*VLOOKUP(E2099,技能数值计算!$C$19:$D$28,2,FALSE))</f>
        <v>1.62</v>
      </c>
      <c r="H2099" s="95">
        <f>INDEX(技能效果!J:J,MATCH(技能效果等级!B2099,技能效果!B:B,0))</f>
        <v>0</v>
      </c>
      <c r="I2099" s="97"/>
      <c r="J2099" s="97"/>
      <c r="K2099" s="97"/>
      <c r="L2099" s="97"/>
      <c r="M2099" s="97"/>
      <c r="N2099" s="96" t="str">
        <f>IF(INDEX(技能效果!L:L,MATCH(技能效果等级!B2099,技能效果!B:B,0))="","",INDEX(技能效果!L:L,MATCH(技能效果等级!B2099,技能效果!B:B,0)))</f>
        <v/>
      </c>
      <c r="O2099" s="95">
        <f>IF(INDEX(技能效果!N:N,MATCH(B2099,技能效果!B:B,0))=0,INDEX(技能效果!M:M,MATCH(技能效果等级!B2099,技能效果!B:B,0)),INDEX(技能效果!M:M,MATCH(技能效果等级!B2099,技能效果!B:B,0))*VLOOKUP(E2099,技能数值计算!$C$19:$D$28,2,FALSE))</f>
        <v>0</v>
      </c>
      <c r="P2099" s="97"/>
      <c r="Q2099" s="97"/>
      <c r="R2099" s="95" t="str">
        <f>IF(INDEX(技能效果!O:O,MATCH(技能效果等级!B2099,技能效果!B:B,0))="","",INDEX(技能效果!O:O,MATCH(技能效果等级!B2099,技能效果!B:B,0)))</f>
        <v/>
      </c>
      <c r="S2099" s="97"/>
      <c r="T2099" s="97"/>
      <c r="U2099" s="97"/>
      <c r="V2099" s="96" t="str">
        <f>IF(INDEX(技能效果!AF:AF,MATCH(技能效果等级!B2099,技能效果!B:B,0))="","",INDEX(技能效果!AF:AF,MATCH(技能效果等级!B2099,技能效果!B:B,0)))</f>
        <v/>
      </c>
      <c r="W2099" s="95">
        <f t="shared" si="31"/>
        <v>201</v>
      </c>
      <c r="X2099" s="97"/>
      <c r="Y2099" s="97"/>
    </row>
    <row r="2100" spans="1:25" ht="16.5" x14ac:dyDescent="0.2">
      <c r="A2100" s="62">
        <v>2097</v>
      </c>
      <c r="B2100" s="95">
        <f>INDEX(技能效果!B:B,MATCH(技能效果等级!W2100,技能效果!AE:AE,0))</f>
        <v>130302001</v>
      </c>
      <c r="C2100" s="95" t="str">
        <f>INDEX(技能效果!C:C,MATCH(技能效果等级!B2100,技能效果!B:B,0))</f>
        <v>高顺技能基础伤害</v>
      </c>
      <c r="D2100" s="96" t="s">
        <v>873</v>
      </c>
      <c r="E2100" s="95">
        <v>3</v>
      </c>
      <c r="F2100" s="95">
        <f>INDEX(技能效果!H:H,MATCH(技能效果等级!B2100,技能效果!B:B,0))</f>
        <v>1001</v>
      </c>
      <c r="G2100" s="95">
        <f>IF(INDEX(技能效果!K:K,MATCH(B2100,技能效果!B:B,0))=0,INDEX(技能效果!I:I,MATCH(技能效果等级!B2100,技能效果!B:B,0)),INDEX(技能效果!I:I,MATCH(技能效果等级!B2100,技能效果!B:B,0))*VLOOKUP(E2100,技能数值计算!$C$19:$D$28,2,FALSE))</f>
        <v>1.7399999999999998</v>
      </c>
      <c r="H2100" s="95">
        <f>INDEX(技能效果!J:J,MATCH(技能效果等级!B2100,技能效果!B:B,0))</f>
        <v>0</v>
      </c>
      <c r="I2100" s="97"/>
      <c r="J2100" s="97"/>
      <c r="K2100" s="97"/>
      <c r="L2100" s="97"/>
      <c r="M2100" s="97"/>
      <c r="N2100" s="96" t="str">
        <f>IF(INDEX(技能效果!L:L,MATCH(技能效果等级!B2100,技能效果!B:B,0))="","",INDEX(技能效果!L:L,MATCH(技能效果等级!B2100,技能效果!B:B,0)))</f>
        <v/>
      </c>
      <c r="O2100" s="95">
        <f>IF(INDEX(技能效果!N:N,MATCH(B2100,技能效果!B:B,0))=0,INDEX(技能效果!M:M,MATCH(技能效果等级!B2100,技能效果!B:B,0)),INDEX(技能效果!M:M,MATCH(技能效果等级!B2100,技能效果!B:B,0))*VLOOKUP(E2100,技能数值计算!$C$19:$D$28,2,FALSE))</f>
        <v>0</v>
      </c>
      <c r="P2100" s="97"/>
      <c r="Q2100" s="97"/>
      <c r="R2100" s="95" t="str">
        <f>IF(INDEX(技能效果!O:O,MATCH(技能效果等级!B2100,技能效果!B:B,0))="","",INDEX(技能效果!O:O,MATCH(技能效果等级!B2100,技能效果!B:B,0)))</f>
        <v/>
      </c>
      <c r="S2100" s="97"/>
      <c r="T2100" s="97"/>
      <c r="U2100" s="97"/>
      <c r="V2100" s="96" t="str">
        <f>IF(INDEX(技能效果!AF:AF,MATCH(技能效果等级!B2100,技能效果!B:B,0))="","",INDEX(技能效果!AF:AF,MATCH(技能效果等级!B2100,技能效果!B:B,0)))</f>
        <v/>
      </c>
      <c r="W2100" s="95">
        <f t="shared" si="31"/>
        <v>201</v>
      </c>
      <c r="X2100" s="97"/>
      <c r="Y2100" s="97"/>
    </row>
    <row r="2101" spans="1:25" ht="16.5" x14ac:dyDescent="0.2">
      <c r="A2101" s="62">
        <v>2098</v>
      </c>
      <c r="B2101" s="95">
        <f>INDEX(技能效果!B:B,MATCH(技能效果等级!W2101,技能效果!AE:AE,0))</f>
        <v>130302001</v>
      </c>
      <c r="C2101" s="95" t="str">
        <f>INDEX(技能效果!C:C,MATCH(技能效果等级!B2101,技能效果!B:B,0))</f>
        <v>高顺技能基础伤害</v>
      </c>
      <c r="D2101" s="96" t="s">
        <v>873</v>
      </c>
      <c r="E2101" s="95">
        <v>4</v>
      </c>
      <c r="F2101" s="95">
        <f>INDEX(技能效果!H:H,MATCH(技能效果等级!B2101,技能效果!B:B,0))</f>
        <v>1001</v>
      </c>
      <c r="G2101" s="95">
        <f>IF(INDEX(技能效果!K:K,MATCH(B2101,技能效果!B:B,0))=0,INDEX(技能效果!I:I,MATCH(技能效果等级!B2101,技能效果!B:B,0)),INDEX(技能效果!I:I,MATCH(技能效果等级!B2101,技能效果!B:B,0))*VLOOKUP(E2101,技能数值计算!$C$19:$D$28,2,FALSE))</f>
        <v>1.8599999999999999</v>
      </c>
      <c r="H2101" s="95">
        <f>INDEX(技能效果!J:J,MATCH(技能效果等级!B2101,技能效果!B:B,0))</f>
        <v>0</v>
      </c>
      <c r="I2101" s="97"/>
      <c r="J2101" s="97"/>
      <c r="K2101" s="97"/>
      <c r="L2101" s="97"/>
      <c r="M2101" s="97"/>
      <c r="N2101" s="96" t="str">
        <f>IF(INDEX(技能效果!L:L,MATCH(技能效果等级!B2101,技能效果!B:B,0))="","",INDEX(技能效果!L:L,MATCH(技能效果等级!B2101,技能效果!B:B,0)))</f>
        <v/>
      </c>
      <c r="O2101" s="95">
        <f>IF(INDEX(技能效果!N:N,MATCH(B2101,技能效果!B:B,0))=0,INDEX(技能效果!M:M,MATCH(技能效果等级!B2101,技能效果!B:B,0)),INDEX(技能效果!M:M,MATCH(技能效果等级!B2101,技能效果!B:B,0))*VLOOKUP(E2101,技能数值计算!$C$19:$D$28,2,FALSE))</f>
        <v>0</v>
      </c>
      <c r="P2101" s="97"/>
      <c r="Q2101" s="97"/>
      <c r="R2101" s="95" t="str">
        <f>IF(INDEX(技能效果!O:O,MATCH(技能效果等级!B2101,技能效果!B:B,0))="","",INDEX(技能效果!O:O,MATCH(技能效果等级!B2101,技能效果!B:B,0)))</f>
        <v/>
      </c>
      <c r="S2101" s="97"/>
      <c r="T2101" s="97"/>
      <c r="U2101" s="97"/>
      <c r="V2101" s="96" t="str">
        <f>IF(INDEX(技能效果!AF:AF,MATCH(技能效果等级!B2101,技能效果!B:B,0))="","",INDEX(技能效果!AF:AF,MATCH(技能效果等级!B2101,技能效果!B:B,0)))</f>
        <v/>
      </c>
      <c r="W2101" s="95">
        <f t="shared" si="31"/>
        <v>201</v>
      </c>
      <c r="X2101" s="97"/>
      <c r="Y2101" s="97"/>
    </row>
    <row r="2102" spans="1:25" ht="16.5" x14ac:dyDescent="0.2">
      <c r="A2102" s="62">
        <v>2099</v>
      </c>
      <c r="B2102" s="95">
        <f>INDEX(技能效果!B:B,MATCH(技能效果等级!W2102,技能效果!AE:AE,0))</f>
        <v>130302001</v>
      </c>
      <c r="C2102" s="95" t="str">
        <f>INDEX(技能效果!C:C,MATCH(技能效果等级!B2102,技能效果!B:B,0))</f>
        <v>高顺技能基础伤害</v>
      </c>
      <c r="D2102" s="96" t="s">
        <v>873</v>
      </c>
      <c r="E2102" s="95">
        <v>5</v>
      </c>
      <c r="F2102" s="95">
        <f>INDEX(技能效果!H:H,MATCH(技能效果等级!B2102,技能效果!B:B,0))</f>
        <v>1001</v>
      </c>
      <c r="G2102" s="95">
        <f>IF(INDEX(技能效果!K:K,MATCH(B2102,技能效果!B:B,0))=0,INDEX(技能效果!I:I,MATCH(技能效果等级!B2102,技能效果!B:B,0)),INDEX(技能效果!I:I,MATCH(技能效果等级!B2102,技能效果!B:B,0))*VLOOKUP(E2102,技能数值计算!$C$19:$D$28,2,FALSE))</f>
        <v>1.98</v>
      </c>
      <c r="H2102" s="95">
        <f>INDEX(技能效果!J:J,MATCH(技能效果等级!B2102,技能效果!B:B,0))</f>
        <v>0</v>
      </c>
      <c r="I2102" s="97"/>
      <c r="J2102" s="97"/>
      <c r="K2102" s="97"/>
      <c r="L2102" s="97"/>
      <c r="M2102" s="97"/>
      <c r="N2102" s="96" t="str">
        <f>IF(INDEX(技能效果!L:L,MATCH(技能效果等级!B2102,技能效果!B:B,0))="","",INDEX(技能效果!L:L,MATCH(技能效果等级!B2102,技能效果!B:B,0)))</f>
        <v/>
      </c>
      <c r="O2102" s="95">
        <f>IF(INDEX(技能效果!N:N,MATCH(B2102,技能效果!B:B,0))=0,INDEX(技能效果!M:M,MATCH(技能效果等级!B2102,技能效果!B:B,0)),INDEX(技能效果!M:M,MATCH(技能效果等级!B2102,技能效果!B:B,0))*VLOOKUP(E2102,技能数值计算!$C$19:$D$28,2,FALSE))</f>
        <v>0</v>
      </c>
      <c r="P2102" s="97"/>
      <c r="Q2102" s="97"/>
      <c r="R2102" s="95" t="str">
        <f>IF(INDEX(技能效果!O:O,MATCH(技能效果等级!B2102,技能效果!B:B,0))="","",INDEX(技能效果!O:O,MATCH(技能效果等级!B2102,技能效果!B:B,0)))</f>
        <v/>
      </c>
      <c r="S2102" s="97"/>
      <c r="T2102" s="97"/>
      <c r="U2102" s="97"/>
      <c r="V2102" s="96" t="str">
        <f>IF(INDEX(技能效果!AF:AF,MATCH(技能效果等级!B2102,技能效果!B:B,0))="","",INDEX(技能效果!AF:AF,MATCH(技能效果等级!B2102,技能效果!B:B,0)))</f>
        <v/>
      </c>
      <c r="W2102" s="95">
        <f t="shared" si="31"/>
        <v>201</v>
      </c>
      <c r="X2102" s="97"/>
      <c r="Y2102" s="97"/>
    </row>
    <row r="2103" spans="1:25" ht="16.5" x14ac:dyDescent="0.2">
      <c r="A2103" s="62">
        <v>2100</v>
      </c>
      <c r="B2103" s="95">
        <f>INDEX(技能效果!B:B,MATCH(技能效果等级!W2103,技能效果!AE:AE,0))</f>
        <v>130302001</v>
      </c>
      <c r="C2103" s="95" t="str">
        <f>INDEX(技能效果!C:C,MATCH(技能效果等级!B2103,技能效果!B:B,0))</f>
        <v>高顺技能基础伤害</v>
      </c>
      <c r="D2103" s="96" t="s">
        <v>873</v>
      </c>
      <c r="E2103" s="95">
        <v>6</v>
      </c>
      <c r="F2103" s="95">
        <f>INDEX(技能效果!H:H,MATCH(技能效果等级!B2103,技能效果!B:B,0))</f>
        <v>1001</v>
      </c>
      <c r="G2103" s="95">
        <f>IF(INDEX(技能效果!K:K,MATCH(B2103,技能效果!B:B,0))=0,INDEX(技能效果!I:I,MATCH(技能效果等级!B2103,技能效果!B:B,0)),INDEX(技能效果!I:I,MATCH(技能效果等级!B2103,技能效果!B:B,0))*VLOOKUP(E2103,技能数值计算!$C$19:$D$28,2,FALSE))</f>
        <v>2.16</v>
      </c>
      <c r="H2103" s="95">
        <f>INDEX(技能效果!J:J,MATCH(技能效果等级!B2103,技能效果!B:B,0))</f>
        <v>0</v>
      </c>
      <c r="I2103" s="97"/>
      <c r="J2103" s="97"/>
      <c r="K2103" s="97"/>
      <c r="L2103" s="97"/>
      <c r="M2103" s="97"/>
      <c r="N2103" s="96" t="str">
        <f>IF(INDEX(技能效果!L:L,MATCH(技能效果等级!B2103,技能效果!B:B,0))="","",INDEX(技能效果!L:L,MATCH(技能效果等级!B2103,技能效果!B:B,0)))</f>
        <v/>
      </c>
      <c r="O2103" s="95">
        <f>IF(INDEX(技能效果!N:N,MATCH(B2103,技能效果!B:B,0))=0,INDEX(技能效果!M:M,MATCH(技能效果等级!B2103,技能效果!B:B,0)),INDEX(技能效果!M:M,MATCH(技能效果等级!B2103,技能效果!B:B,0))*VLOOKUP(E2103,技能数值计算!$C$19:$D$28,2,FALSE))</f>
        <v>0</v>
      </c>
      <c r="P2103" s="97"/>
      <c r="Q2103" s="97"/>
      <c r="R2103" s="95" t="str">
        <f>IF(INDEX(技能效果!O:O,MATCH(技能效果等级!B2103,技能效果!B:B,0))="","",INDEX(技能效果!O:O,MATCH(技能效果等级!B2103,技能效果!B:B,0)))</f>
        <v/>
      </c>
      <c r="S2103" s="97"/>
      <c r="T2103" s="97"/>
      <c r="U2103" s="97"/>
      <c r="V2103" s="96" t="str">
        <f>IF(INDEX(技能效果!AF:AF,MATCH(技能效果等级!B2103,技能效果!B:B,0))="","",INDEX(技能效果!AF:AF,MATCH(技能效果等级!B2103,技能效果!B:B,0)))</f>
        <v/>
      </c>
      <c r="W2103" s="95">
        <f t="shared" si="31"/>
        <v>201</v>
      </c>
      <c r="X2103" s="97"/>
      <c r="Y2103" s="97"/>
    </row>
    <row r="2104" spans="1:25" ht="16.5" x14ac:dyDescent="0.2">
      <c r="A2104" s="62">
        <v>2101</v>
      </c>
      <c r="B2104" s="95">
        <f>INDEX(技能效果!B:B,MATCH(技能效果等级!W2104,技能效果!AE:AE,0))</f>
        <v>130302001</v>
      </c>
      <c r="C2104" s="95" t="str">
        <f>INDEX(技能效果!C:C,MATCH(技能效果等级!B2104,技能效果!B:B,0))</f>
        <v>高顺技能基础伤害</v>
      </c>
      <c r="D2104" s="96" t="s">
        <v>873</v>
      </c>
      <c r="E2104" s="95">
        <v>7</v>
      </c>
      <c r="F2104" s="95">
        <f>INDEX(技能效果!H:H,MATCH(技能效果等级!B2104,技能效果!B:B,0))</f>
        <v>1001</v>
      </c>
      <c r="G2104" s="95">
        <f>IF(INDEX(技能效果!K:K,MATCH(B2104,技能效果!B:B,0))=0,INDEX(技能效果!I:I,MATCH(技能效果等级!B2104,技能效果!B:B,0)),INDEX(技能效果!I:I,MATCH(技能效果等级!B2104,技能效果!B:B,0))*VLOOKUP(E2104,技能数值计算!$C$19:$D$28,2,FALSE))</f>
        <v>2.34</v>
      </c>
      <c r="H2104" s="95">
        <f>INDEX(技能效果!J:J,MATCH(技能效果等级!B2104,技能效果!B:B,0))</f>
        <v>0</v>
      </c>
      <c r="I2104" s="97"/>
      <c r="J2104" s="97"/>
      <c r="K2104" s="97"/>
      <c r="L2104" s="97"/>
      <c r="M2104" s="97"/>
      <c r="N2104" s="96" t="str">
        <f>IF(INDEX(技能效果!L:L,MATCH(技能效果等级!B2104,技能效果!B:B,0))="","",INDEX(技能效果!L:L,MATCH(技能效果等级!B2104,技能效果!B:B,0)))</f>
        <v/>
      </c>
      <c r="O2104" s="95">
        <f>IF(INDEX(技能效果!N:N,MATCH(B2104,技能效果!B:B,0))=0,INDEX(技能效果!M:M,MATCH(技能效果等级!B2104,技能效果!B:B,0)),INDEX(技能效果!M:M,MATCH(技能效果等级!B2104,技能效果!B:B,0))*VLOOKUP(E2104,技能数值计算!$C$19:$D$28,2,FALSE))</f>
        <v>0</v>
      </c>
      <c r="P2104" s="97"/>
      <c r="Q2104" s="97"/>
      <c r="R2104" s="95" t="str">
        <f>IF(INDEX(技能效果!O:O,MATCH(技能效果等级!B2104,技能效果!B:B,0))="","",INDEX(技能效果!O:O,MATCH(技能效果等级!B2104,技能效果!B:B,0)))</f>
        <v/>
      </c>
      <c r="S2104" s="97"/>
      <c r="T2104" s="97"/>
      <c r="U2104" s="97"/>
      <c r="V2104" s="96" t="str">
        <f>IF(INDEX(技能效果!AF:AF,MATCH(技能效果等级!B2104,技能效果!B:B,0))="","",INDEX(技能效果!AF:AF,MATCH(技能效果等级!B2104,技能效果!B:B,0)))</f>
        <v/>
      </c>
      <c r="W2104" s="95">
        <f t="shared" si="31"/>
        <v>201</v>
      </c>
      <c r="X2104" s="97"/>
      <c r="Y2104" s="97"/>
    </row>
    <row r="2105" spans="1:25" ht="16.5" x14ac:dyDescent="0.2">
      <c r="A2105" s="62">
        <v>2102</v>
      </c>
      <c r="B2105" s="95">
        <f>INDEX(技能效果!B:B,MATCH(技能效果等级!W2105,技能效果!AE:AE,0))</f>
        <v>130302001</v>
      </c>
      <c r="C2105" s="95" t="str">
        <f>INDEX(技能效果!C:C,MATCH(技能效果等级!B2105,技能效果!B:B,0))</f>
        <v>高顺技能基础伤害</v>
      </c>
      <c r="D2105" s="96" t="s">
        <v>873</v>
      </c>
      <c r="E2105" s="95">
        <v>8</v>
      </c>
      <c r="F2105" s="95">
        <f>INDEX(技能效果!H:H,MATCH(技能效果等级!B2105,技能效果!B:B,0))</f>
        <v>1001</v>
      </c>
      <c r="G2105" s="95">
        <f>IF(INDEX(技能效果!K:K,MATCH(B2105,技能效果!B:B,0))=0,INDEX(技能效果!I:I,MATCH(技能效果等级!B2105,技能效果!B:B,0)),INDEX(技能效果!I:I,MATCH(技能效果等级!B2105,技能效果!B:B,0))*VLOOKUP(E2105,技能数值计算!$C$19:$D$28,2,FALSE))</f>
        <v>2.52</v>
      </c>
      <c r="H2105" s="95">
        <f>INDEX(技能效果!J:J,MATCH(技能效果等级!B2105,技能效果!B:B,0))</f>
        <v>0</v>
      </c>
      <c r="I2105" s="97"/>
      <c r="J2105" s="97"/>
      <c r="K2105" s="97"/>
      <c r="L2105" s="97"/>
      <c r="M2105" s="97"/>
      <c r="N2105" s="96" t="str">
        <f>IF(INDEX(技能效果!L:L,MATCH(技能效果等级!B2105,技能效果!B:B,0))="","",INDEX(技能效果!L:L,MATCH(技能效果等级!B2105,技能效果!B:B,0)))</f>
        <v/>
      </c>
      <c r="O2105" s="95">
        <f>IF(INDEX(技能效果!N:N,MATCH(B2105,技能效果!B:B,0))=0,INDEX(技能效果!M:M,MATCH(技能效果等级!B2105,技能效果!B:B,0)),INDEX(技能效果!M:M,MATCH(技能效果等级!B2105,技能效果!B:B,0))*VLOOKUP(E2105,技能数值计算!$C$19:$D$28,2,FALSE))</f>
        <v>0</v>
      </c>
      <c r="P2105" s="97"/>
      <c r="Q2105" s="97"/>
      <c r="R2105" s="95" t="str">
        <f>IF(INDEX(技能效果!O:O,MATCH(技能效果等级!B2105,技能效果!B:B,0))="","",INDEX(技能效果!O:O,MATCH(技能效果等级!B2105,技能效果!B:B,0)))</f>
        <v/>
      </c>
      <c r="S2105" s="97"/>
      <c r="T2105" s="97"/>
      <c r="U2105" s="97"/>
      <c r="V2105" s="96" t="str">
        <f>IF(INDEX(技能效果!AF:AF,MATCH(技能效果等级!B2105,技能效果!B:B,0))="","",INDEX(技能效果!AF:AF,MATCH(技能效果等级!B2105,技能效果!B:B,0)))</f>
        <v/>
      </c>
      <c r="W2105" s="95">
        <f t="shared" si="31"/>
        <v>201</v>
      </c>
      <c r="X2105" s="97"/>
      <c r="Y2105" s="97"/>
    </row>
    <row r="2106" spans="1:25" ht="16.5" x14ac:dyDescent="0.2">
      <c r="A2106" s="62">
        <v>2103</v>
      </c>
      <c r="B2106" s="95">
        <f>INDEX(技能效果!B:B,MATCH(技能效果等级!W2106,技能效果!AE:AE,0))</f>
        <v>130302001</v>
      </c>
      <c r="C2106" s="95" t="str">
        <f>INDEX(技能效果!C:C,MATCH(技能效果等级!B2106,技能效果!B:B,0))</f>
        <v>高顺技能基础伤害</v>
      </c>
      <c r="D2106" s="96" t="s">
        <v>873</v>
      </c>
      <c r="E2106" s="95">
        <v>9</v>
      </c>
      <c r="F2106" s="95">
        <f>INDEX(技能效果!H:H,MATCH(技能效果等级!B2106,技能效果!B:B,0))</f>
        <v>1001</v>
      </c>
      <c r="G2106" s="95">
        <f>IF(INDEX(技能效果!K:K,MATCH(B2106,技能效果!B:B,0))=0,INDEX(技能效果!I:I,MATCH(技能效果等级!B2106,技能效果!B:B,0)),INDEX(技能效果!I:I,MATCH(技能效果等级!B2106,技能效果!B:B,0))*VLOOKUP(E2106,技能数值计算!$C$19:$D$28,2,FALSE))</f>
        <v>2.7600000000000002</v>
      </c>
      <c r="H2106" s="95">
        <f>INDEX(技能效果!J:J,MATCH(技能效果等级!B2106,技能效果!B:B,0))</f>
        <v>0</v>
      </c>
      <c r="I2106" s="97"/>
      <c r="J2106" s="97"/>
      <c r="K2106" s="97"/>
      <c r="L2106" s="97"/>
      <c r="M2106" s="97"/>
      <c r="N2106" s="96" t="str">
        <f>IF(INDEX(技能效果!L:L,MATCH(技能效果等级!B2106,技能效果!B:B,0))="","",INDEX(技能效果!L:L,MATCH(技能效果等级!B2106,技能效果!B:B,0)))</f>
        <v/>
      </c>
      <c r="O2106" s="95">
        <f>IF(INDEX(技能效果!N:N,MATCH(B2106,技能效果!B:B,0))=0,INDEX(技能效果!M:M,MATCH(技能效果等级!B2106,技能效果!B:B,0)),INDEX(技能效果!M:M,MATCH(技能效果等级!B2106,技能效果!B:B,0))*VLOOKUP(E2106,技能数值计算!$C$19:$D$28,2,FALSE))</f>
        <v>0</v>
      </c>
      <c r="P2106" s="97"/>
      <c r="Q2106" s="97"/>
      <c r="R2106" s="95" t="str">
        <f>IF(INDEX(技能效果!O:O,MATCH(技能效果等级!B2106,技能效果!B:B,0))="","",INDEX(技能效果!O:O,MATCH(技能效果等级!B2106,技能效果!B:B,0)))</f>
        <v/>
      </c>
      <c r="S2106" s="97"/>
      <c r="T2106" s="97"/>
      <c r="U2106" s="97"/>
      <c r="V2106" s="96" t="str">
        <f>IF(INDEX(技能效果!AF:AF,MATCH(技能效果等级!B2106,技能效果!B:B,0))="","",INDEX(技能效果!AF:AF,MATCH(技能效果等级!B2106,技能效果!B:B,0)))</f>
        <v/>
      </c>
      <c r="W2106" s="95">
        <f t="shared" si="31"/>
        <v>201</v>
      </c>
      <c r="X2106" s="97"/>
      <c r="Y2106" s="97"/>
    </row>
    <row r="2107" spans="1:25" ht="16.5" x14ac:dyDescent="0.2">
      <c r="A2107" s="62">
        <v>2104</v>
      </c>
      <c r="B2107" s="95">
        <f>INDEX(技能效果!B:B,MATCH(技能效果等级!W2107,技能效果!AE:AE,0))</f>
        <v>130302001</v>
      </c>
      <c r="C2107" s="95" t="str">
        <f>INDEX(技能效果!C:C,MATCH(技能效果等级!B2107,技能效果!B:B,0))</f>
        <v>高顺技能基础伤害</v>
      </c>
      <c r="D2107" s="96" t="s">
        <v>873</v>
      </c>
      <c r="E2107" s="95">
        <v>10</v>
      </c>
      <c r="F2107" s="95">
        <f>INDEX(技能效果!H:H,MATCH(技能效果等级!B2107,技能效果!B:B,0))</f>
        <v>1001</v>
      </c>
      <c r="G2107" s="95">
        <f>IF(INDEX(技能效果!K:K,MATCH(B2107,技能效果!B:B,0))=0,INDEX(技能效果!I:I,MATCH(技能效果等级!B2107,技能效果!B:B,0)),INDEX(技能效果!I:I,MATCH(技能效果等级!B2107,技能效果!B:B,0))*VLOOKUP(E2107,技能数值计算!$C$19:$D$28,2,FALSE))</f>
        <v>3</v>
      </c>
      <c r="H2107" s="95">
        <f>INDEX(技能效果!J:J,MATCH(技能效果等级!B2107,技能效果!B:B,0))</f>
        <v>0</v>
      </c>
      <c r="I2107" s="97"/>
      <c r="J2107" s="97"/>
      <c r="K2107" s="97"/>
      <c r="L2107" s="97"/>
      <c r="M2107" s="97"/>
      <c r="N2107" s="96" t="str">
        <f>IF(INDEX(技能效果!L:L,MATCH(技能效果等级!B2107,技能效果!B:B,0))="","",INDEX(技能效果!L:L,MATCH(技能效果等级!B2107,技能效果!B:B,0)))</f>
        <v/>
      </c>
      <c r="O2107" s="95">
        <f>IF(INDEX(技能效果!N:N,MATCH(B2107,技能效果!B:B,0))=0,INDEX(技能效果!M:M,MATCH(技能效果等级!B2107,技能效果!B:B,0)),INDEX(技能效果!M:M,MATCH(技能效果等级!B2107,技能效果!B:B,0))*VLOOKUP(E2107,技能数值计算!$C$19:$D$28,2,FALSE))</f>
        <v>0</v>
      </c>
      <c r="P2107" s="97"/>
      <c r="Q2107" s="97"/>
      <c r="R2107" s="95" t="str">
        <f>IF(INDEX(技能效果!O:O,MATCH(技能效果等级!B2107,技能效果!B:B,0))="","",INDEX(技能效果!O:O,MATCH(技能效果等级!B2107,技能效果!B:B,0)))</f>
        <v/>
      </c>
      <c r="S2107" s="97"/>
      <c r="T2107" s="97"/>
      <c r="U2107" s="97"/>
      <c r="V2107" s="96" t="str">
        <f>IF(INDEX(技能效果!AF:AF,MATCH(技能效果等级!B2107,技能效果!B:B,0))="","",INDEX(技能效果!AF:AF,MATCH(技能效果等级!B2107,技能效果!B:B,0)))</f>
        <v/>
      </c>
      <c r="W2107" s="95">
        <f t="shared" si="31"/>
        <v>201</v>
      </c>
      <c r="X2107" s="97"/>
      <c r="Y2107" s="97"/>
    </row>
    <row r="2108" spans="1:25" ht="16.5" x14ac:dyDescent="0.2">
      <c r="A2108" s="62">
        <v>2105</v>
      </c>
      <c r="B2108" s="95">
        <f>INDEX(技能效果!B:B,MATCH(技能效果等级!W2108,技能效果!AE:AE,0))</f>
        <v>130302002</v>
      </c>
      <c r="C2108" s="95" t="str">
        <f>INDEX(技能效果!C:C,MATCH(技能效果等级!B2108,技能效果!B:B,0))</f>
        <v>高顺技能额外伤害</v>
      </c>
      <c r="D2108" s="96" t="s">
        <v>873</v>
      </c>
      <c r="E2108" s="95">
        <v>1</v>
      </c>
      <c r="F2108" s="95">
        <f>INDEX(技能效果!H:H,MATCH(技能效果等级!B2108,技能效果!B:B,0))</f>
        <v>1001</v>
      </c>
      <c r="G2108" s="95">
        <f>IF(INDEX(技能效果!K:K,MATCH(B2108,技能效果!B:B,0))=0,INDEX(技能效果!I:I,MATCH(技能效果等级!B2108,技能效果!B:B,0)),INDEX(技能效果!I:I,MATCH(技能效果等级!B2108,技能效果!B:B,0))*VLOOKUP(E2108,技能数值计算!$C$19:$D$28,2,FALSE))</f>
        <v>1.1000000000000001</v>
      </c>
      <c r="H2108" s="95">
        <f>INDEX(技能效果!J:J,MATCH(技能效果等级!B2108,技能效果!B:B,0))</f>
        <v>0</v>
      </c>
      <c r="I2108" s="97"/>
      <c r="J2108" s="97"/>
      <c r="K2108" s="97"/>
      <c r="L2108" s="97"/>
      <c r="M2108" s="97"/>
      <c r="N2108" s="96">
        <f>IF(INDEX(技能效果!L:L,MATCH(技能效果等级!B2108,技能效果!B:B,0))="","",INDEX(技能效果!L:L,MATCH(技能效果等级!B2108,技能效果!B:B,0)))</f>
        <v>107</v>
      </c>
      <c r="O2108" s="95">
        <f>IF(INDEX(技能效果!N:N,MATCH(B2108,技能效果!B:B,0))=0,INDEX(技能效果!M:M,MATCH(技能效果等级!B2108,技能效果!B:B,0)),INDEX(技能效果!M:M,MATCH(技能效果等级!B2108,技能效果!B:B,0))*VLOOKUP(E2108,技能数值计算!$C$19:$D$28,2,FALSE))</f>
        <v>0</v>
      </c>
      <c r="P2108" s="97"/>
      <c r="Q2108" s="97"/>
      <c r="R2108" s="95" t="str">
        <f>IF(INDEX(技能效果!O:O,MATCH(技能效果等级!B2108,技能效果!B:B,0))="","",INDEX(技能效果!O:O,MATCH(技能效果等级!B2108,技能效果!B:B,0)))</f>
        <v/>
      </c>
      <c r="S2108" s="97"/>
      <c r="T2108" s="97"/>
      <c r="U2108" s="97"/>
      <c r="V2108" s="96" t="str">
        <f>IF(INDEX(技能效果!AF:AF,MATCH(技能效果等级!B2108,技能效果!B:B,0))="","",INDEX(技能效果!AF:AF,MATCH(技能效果等级!B2108,技能效果!B:B,0)))</f>
        <v/>
      </c>
      <c r="W2108" s="95">
        <f t="shared" si="31"/>
        <v>202</v>
      </c>
      <c r="X2108" s="97"/>
      <c r="Y2108" s="97"/>
    </row>
    <row r="2109" spans="1:25" ht="16.5" x14ac:dyDescent="0.2">
      <c r="A2109" s="62">
        <v>2106</v>
      </c>
      <c r="B2109" s="95">
        <f>INDEX(技能效果!B:B,MATCH(技能效果等级!W2109,技能效果!AE:AE,0))</f>
        <v>130302002</v>
      </c>
      <c r="C2109" s="95" t="str">
        <f>INDEX(技能效果!C:C,MATCH(技能效果等级!B2109,技能效果!B:B,0))</f>
        <v>高顺技能额外伤害</v>
      </c>
      <c r="D2109" s="96" t="s">
        <v>873</v>
      </c>
      <c r="E2109" s="95">
        <v>2</v>
      </c>
      <c r="F2109" s="95">
        <f>INDEX(技能效果!H:H,MATCH(技能效果等级!B2109,技能效果!B:B,0))</f>
        <v>1001</v>
      </c>
      <c r="G2109" s="95">
        <f>IF(INDEX(技能效果!K:K,MATCH(B2109,技能效果!B:B,0))=0,INDEX(技能效果!I:I,MATCH(技能效果等级!B2109,技能效果!B:B,0)),INDEX(技能效果!I:I,MATCH(技能效果等级!B2109,技能效果!B:B,0))*VLOOKUP(E2109,技能数值计算!$C$19:$D$28,2,FALSE))</f>
        <v>1.1880000000000002</v>
      </c>
      <c r="H2109" s="95">
        <f>INDEX(技能效果!J:J,MATCH(技能效果等级!B2109,技能效果!B:B,0))</f>
        <v>0</v>
      </c>
      <c r="I2109" s="97"/>
      <c r="J2109" s="97"/>
      <c r="K2109" s="97"/>
      <c r="L2109" s="97"/>
      <c r="M2109" s="97"/>
      <c r="N2109" s="96">
        <f>IF(INDEX(技能效果!L:L,MATCH(技能效果等级!B2109,技能效果!B:B,0))="","",INDEX(技能效果!L:L,MATCH(技能效果等级!B2109,技能效果!B:B,0)))</f>
        <v>107</v>
      </c>
      <c r="O2109" s="95">
        <f>IF(INDEX(技能效果!N:N,MATCH(B2109,技能效果!B:B,0))=0,INDEX(技能效果!M:M,MATCH(技能效果等级!B2109,技能效果!B:B,0)),INDEX(技能效果!M:M,MATCH(技能效果等级!B2109,技能效果!B:B,0))*VLOOKUP(E2109,技能数值计算!$C$19:$D$28,2,FALSE))</f>
        <v>0</v>
      </c>
      <c r="P2109" s="97"/>
      <c r="Q2109" s="97"/>
      <c r="R2109" s="95" t="str">
        <f>IF(INDEX(技能效果!O:O,MATCH(技能效果等级!B2109,技能效果!B:B,0))="","",INDEX(技能效果!O:O,MATCH(技能效果等级!B2109,技能效果!B:B,0)))</f>
        <v/>
      </c>
      <c r="S2109" s="97"/>
      <c r="T2109" s="97"/>
      <c r="U2109" s="97"/>
      <c r="V2109" s="96" t="str">
        <f>IF(INDEX(技能效果!AF:AF,MATCH(技能效果等级!B2109,技能效果!B:B,0))="","",INDEX(技能效果!AF:AF,MATCH(技能效果等级!B2109,技能效果!B:B,0)))</f>
        <v/>
      </c>
      <c r="W2109" s="95">
        <f t="shared" si="31"/>
        <v>202</v>
      </c>
      <c r="X2109" s="97"/>
      <c r="Y2109" s="97"/>
    </row>
    <row r="2110" spans="1:25" ht="16.5" x14ac:dyDescent="0.2">
      <c r="A2110" s="62">
        <v>2107</v>
      </c>
      <c r="B2110" s="95">
        <f>INDEX(技能效果!B:B,MATCH(技能效果等级!W2110,技能效果!AE:AE,0))</f>
        <v>130302002</v>
      </c>
      <c r="C2110" s="95" t="str">
        <f>INDEX(技能效果!C:C,MATCH(技能效果等级!B2110,技能效果!B:B,0))</f>
        <v>高顺技能额外伤害</v>
      </c>
      <c r="D2110" s="96" t="s">
        <v>873</v>
      </c>
      <c r="E2110" s="95">
        <v>3</v>
      </c>
      <c r="F2110" s="95">
        <f>INDEX(技能效果!H:H,MATCH(技能效果等级!B2110,技能效果!B:B,0))</f>
        <v>1001</v>
      </c>
      <c r="G2110" s="95">
        <f>IF(INDEX(技能效果!K:K,MATCH(B2110,技能效果!B:B,0))=0,INDEX(技能效果!I:I,MATCH(技能效果等级!B2110,技能效果!B:B,0)),INDEX(技能效果!I:I,MATCH(技能效果等级!B2110,技能效果!B:B,0))*VLOOKUP(E2110,技能数值计算!$C$19:$D$28,2,FALSE))</f>
        <v>1.276</v>
      </c>
      <c r="H2110" s="95">
        <f>INDEX(技能效果!J:J,MATCH(技能效果等级!B2110,技能效果!B:B,0))</f>
        <v>0</v>
      </c>
      <c r="I2110" s="97"/>
      <c r="J2110" s="97"/>
      <c r="K2110" s="97"/>
      <c r="L2110" s="97"/>
      <c r="M2110" s="97"/>
      <c r="N2110" s="96">
        <f>IF(INDEX(技能效果!L:L,MATCH(技能效果等级!B2110,技能效果!B:B,0))="","",INDEX(技能效果!L:L,MATCH(技能效果等级!B2110,技能效果!B:B,0)))</f>
        <v>107</v>
      </c>
      <c r="O2110" s="95">
        <f>IF(INDEX(技能效果!N:N,MATCH(B2110,技能效果!B:B,0))=0,INDEX(技能效果!M:M,MATCH(技能效果等级!B2110,技能效果!B:B,0)),INDEX(技能效果!M:M,MATCH(技能效果等级!B2110,技能效果!B:B,0))*VLOOKUP(E2110,技能数值计算!$C$19:$D$28,2,FALSE))</f>
        <v>0</v>
      </c>
      <c r="P2110" s="97"/>
      <c r="Q2110" s="97"/>
      <c r="R2110" s="95" t="str">
        <f>IF(INDEX(技能效果!O:O,MATCH(技能效果等级!B2110,技能效果!B:B,0))="","",INDEX(技能效果!O:O,MATCH(技能效果等级!B2110,技能效果!B:B,0)))</f>
        <v/>
      </c>
      <c r="S2110" s="97"/>
      <c r="T2110" s="97"/>
      <c r="U2110" s="97"/>
      <c r="V2110" s="96" t="str">
        <f>IF(INDEX(技能效果!AF:AF,MATCH(技能效果等级!B2110,技能效果!B:B,0))="","",INDEX(技能效果!AF:AF,MATCH(技能效果等级!B2110,技能效果!B:B,0)))</f>
        <v/>
      </c>
      <c r="W2110" s="95">
        <f t="shared" si="31"/>
        <v>202</v>
      </c>
      <c r="X2110" s="97"/>
      <c r="Y2110" s="97"/>
    </row>
    <row r="2111" spans="1:25" ht="16.5" x14ac:dyDescent="0.2">
      <c r="A2111" s="62">
        <v>2108</v>
      </c>
      <c r="B2111" s="95">
        <f>INDEX(技能效果!B:B,MATCH(技能效果等级!W2111,技能效果!AE:AE,0))</f>
        <v>130302002</v>
      </c>
      <c r="C2111" s="95" t="str">
        <f>INDEX(技能效果!C:C,MATCH(技能效果等级!B2111,技能效果!B:B,0))</f>
        <v>高顺技能额外伤害</v>
      </c>
      <c r="D2111" s="96" t="s">
        <v>873</v>
      </c>
      <c r="E2111" s="95">
        <v>4</v>
      </c>
      <c r="F2111" s="95">
        <f>INDEX(技能效果!H:H,MATCH(技能效果等级!B2111,技能效果!B:B,0))</f>
        <v>1001</v>
      </c>
      <c r="G2111" s="95">
        <f>IF(INDEX(技能效果!K:K,MATCH(B2111,技能效果!B:B,0))=0,INDEX(技能效果!I:I,MATCH(技能效果等级!B2111,技能效果!B:B,0)),INDEX(技能效果!I:I,MATCH(技能效果等级!B2111,技能效果!B:B,0))*VLOOKUP(E2111,技能数值计算!$C$19:$D$28,2,FALSE))</f>
        <v>1.3640000000000001</v>
      </c>
      <c r="H2111" s="95">
        <f>INDEX(技能效果!J:J,MATCH(技能效果等级!B2111,技能效果!B:B,0))</f>
        <v>0</v>
      </c>
      <c r="I2111" s="97"/>
      <c r="J2111" s="97"/>
      <c r="K2111" s="97"/>
      <c r="L2111" s="97"/>
      <c r="M2111" s="97"/>
      <c r="N2111" s="96">
        <f>IF(INDEX(技能效果!L:L,MATCH(技能效果等级!B2111,技能效果!B:B,0))="","",INDEX(技能效果!L:L,MATCH(技能效果等级!B2111,技能效果!B:B,0)))</f>
        <v>107</v>
      </c>
      <c r="O2111" s="95">
        <f>IF(INDEX(技能效果!N:N,MATCH(B2111,技能效果!B:B,0))=0,INDEX(技能效果!M:M,MATCH(技能效果等级!B2111,技能效果!B:B,0)),INDEX(技能效果!M:M,MATCH(技能效果等级!B2111,技能效果!B:B,0))*VLOOKUP(E2111,技能数值计算!$C$19:$D$28,2,FALSE))</f>
        <v>0</v>
      </c>
      <c r="P2111" s="97"/>
      <c r="Q2111" s="97"/>
      <c r="R2111" s="95" t="str">
        <f>IF(INDEX(技能效果!O:O,MATCH(技能效果等级!B2111,技能效果!B:B,0))="","",INDEX(技能效果!O:O,MATCH(技能效果等级!B2111,技能效果!B:B,0)))</f>
        <v/>
      </c>
      <c r="S2111" s="97"/>
      <c r="T2111" s="97"/>
      <c r="U2111" s="97"/>
      <c r="V2111" s="96" t="str">
        <f>IF(INDEX(技能效果!AF:AF,MATCH(技能效果等级!B2111,技能效果!B:B,0))="","",INDEX(技能效果!AF:AF,MATCH(技能效果等级!B2111,技能效果!B:B,0)))</f>
        <v/>
      </c>
      <c r="W2111" s="95">
        <f t="shared" si="31"/>
        <v>202</v>
      </c>
      <c r="X2111" s="97"/>
      <c r="Y2111" s="97"/>
    </row>
    <row r="2112" spans="1:25" ht="16.5" x14ac:dyDescent="0.2">
      <c r="A2112" s="62">
        <v>2109</v>
      </c>
      <c r="B2112" s="95">
        <f>INDEX(技能效果!B:B,MATCH(技能效果等级!W2112,技能效果!AE:AE,0))</f>
        <v>130302002</v>
      </c>
      <c r="C2112" s="95" t="str">
        <f>INDEX(技能效果!C:C,MATCH(技能效果等级!B2112,技能效果!B:B,0))</f>
        <v>高顺技能额外伤害</v>
      </c>
      <c r="D2112" s="96" t="s">
        <v>873</v>
      </c>
      <c r="E2112" s="95">
        <v>5</v>
      </c>
      <c r="F2112" s="95">
        <f>INDEX(技能效果!H:H,MATCH(技能效果等级!B2112,技能效果!B:B,0))</f>
        <v>1001</v>
      </c>
      <c r="G2112" s="95">
        <f>IF(INDEX(技能效果!K:K,MATCH(B2112,技能效果!B:B,0))=0,INDEX(技能效果!I:I,MATCH(技能效果等级!B2112,技能效果!B:B,0)),INDEX(技能效果!I:I,MATCH(技能效果等级!B2112,技能效果!B:B,0))*VLOOKUP(E2112,技能数值计算!$C$19:$D$28,2,FALSE))</f>
        <v>1.4520000000000002</v>
      </c>
      <c r="H2112" s="95">
        <f>INDEX(技能效果!J:J,MATCH(技能效果等级!B2112,技能效果!B:B,0))</f>
        <v>0</v>
      </c>
      <c r="I2112" s="97"/>
      <c r="J2112" s="97"/>
      <c r="K2112" s="97"/>
      <c r="L2112" s="97"/>
      <c r="M2112" s="97"/>
      <c r="N2112" s="96">
        <f>IF(INDEX(技能效果!L:L,MATCH(技能效果等级!B2112,技能效果!B:B,0))="","",INDEX(技能效果!L:L,MATCH(技能效果等级!B2112,技能效果!B:B,0)))</f>
        <v>107</v>
      </c>
      <c r="O2112" s="95">
        <f>IF(INDEX(技能效果!N:N,MATCH(B2112,技能效果!B:B,0))=0,INDEX(技能效果!M:M,MATCH(技能效果等级!B2112,技能效果!B:B,0)),INDEX(技能效果!M:M,MATCH(技能效果等级!B2112,技能效果!B:B,0))*VLOOKUP(E2112,技能数值计算!$C$19:$D$28,2,FALSE))</f>
        <v>0</v>
      </c>
      <c r="P2112" s="97"/>
      <c r="Q2112" s="97"/>
      <c r="R2112" s="95" t="str">
        <f>IF(INDEX(技能效果!O:O,MATCH(技能效果等级!B2112,技能效果!B:B,0))="","",INDEX(技能效果!O:O,MATCH(技能效果等级!B2112,技能效果!B:B,0)))</f>
        <v/>
      </c>
      <c r="S2112" s="97"/>
      <c r="T2112" s="97"/>
      <c r="U2112" s="97"/>
      <c r="V2112" s="96" t="str">
        <f>IF(INDEX(技能效果!AF:AF,MATCH(技能效果等级!B2112,技能效果!B:B,0))="","",INDEX(技能效果!AF:AF,MATCH(技能效果等级!B2112,技能效果!B:B,0)))</f>
        <v/>
      </c>
      <c r="W2112" s="95">
        <f t="shared" si="31"/>
        <v>202</v>
      </c>
      <c r="X2112" s="97"/>
      <c r="Y2112" s="97"/>
    </row>
    <row r="2113" spans="1:25" ht="16.5" x14ac:dyDescent="0.2">
      <c r="A2113" s="62">
        <v>2110</v>
      </c>
      <c r="B2113" s="95">
        <f>INDEX(技能效果!B:B,MATCH(技能效果等级!W2113,技能效果!AE:AE,0))</f>
        <v>130302002</v>
      </c>
      <c r="C2113" s="95" t="str">
        <f>INDEX(技能效果!C:C,MATCH(技能效果等级!B2113,技能效果!B:B,0))</f>
        <v>高顺技能额外伤害</v>
      </c>
      <c r="D2113" s="96" t="s">
        <v>873</v>
      </c>
      <c r="E2113" s="95">
        <v>6</v>
      </c>
      <c r="F2113" s="95">
        <f>INDEX(技能效果!H:H,MATCH(技能效果等级!B2113,技能效果!B:B,0))</f>
        <v>1001</v>
      </c>
      <c r="G2113" s="95">
        <f>IF(INDEX(技能效果!K:K,MATCH(B2113,技能效果!B:B,0))=0,INDEX(技能效果!I:I,MATCH(技能效果等级!B2113,技能效果!B:B,0)),INDEX(技能效果!I:I,MATCH(技能效果等级!B2113,技能效果!B:B,0))*VLOOKUP(E2113,技能数值计算!$C$19:$D$28,2,FALSE))</f>
        <v>1.5840000000000001</v>
      </c>
      <c r="H2113" s="95">
        <f>INDEX(技能效果!J:J,MATCH(技能效果等级!B2113,技能效果!B:B,0))</f>
        <v>0</v>
      </c>
      <c r="I2113" s="97"/>
      <c r="J2113" s="97"/>
      <c r="K2113" s="97"/>
      <c r="L2113" s="97"/>
      <c r="M2113" s="97"/>
      <c r="N2113" s="96">
        <f>IF(INDEX(技能效果!L:L,MATCH(技能效果等级!B2113,技能效果!B:B,0))="","",INDEX(技能效果!L:L,MATCH(技能效果等级!B2113,技能效果!B:B,0)))</f>
        <v>107</v>
      </c>
      <c r="O2113" s="95">
        <f>IF(INDEX(技能效果!N:N,MATCH(B2113,技能效果!B:B,0))=0,INDEX(技能效果!M:M,MATCH(技能效果等级!B2113,技能效果!B:B,0)),INDEX(技能效果!M:M,MATCH(技能效果等级!B2113,技能效果!B:B,0))*VLOOKUP(E2113,技能数值计算!$C$19:$D$28,2,FALSE))</f>
        <v>0</v>
      </c>
      <c r="P2113" s="97"/>
      <c r="Q2113" s="97"/>
      <c r="R2113" s="95" t="str">
        <f>IF(INDEX(技能效果!O:O,MATCH(技能效果等级!B2113,技能效果!B:B,0))="","",INDEX(技能效果!O:O,MATCH(技能效果等级!B2113,技能效果!B:B,0)))</f>
        <v/>
      </c>
      <c r="S2113" s="97"/>
      <c r="T2113" s="97"/>
      <c r="U2113" s="97"/>
      <c r="V2113" s="96" t="str">
        <f>IF(INDEX(技能效果!AF:AF,MATCH(技能效果等级!B2113,技能效果!B:B,0))="","",INDEX(技能效果!AF:AF,MATCH(技能效果等级!B2113,技能效果!B:B,0)))</f>
        <v/>
      </c>
      <c r="W2113" s="95">
        <f t="shared" si="31"/>
        <v>202</v>
      </c>
      <c r="X2113" s="97"/>
      <c r="Y2113" s="97"/>
    </row>
    <row r="2114" spans="1:25" ht="16.5" x14ac:dyDescent="0.2">
      <c r="A2114" s="62">
        <v>2111</v>
      </c>
      <c r="B2114" s="95">
        <f>INDEX(技能效果!B:B,MATCH(技能效果等级!W2114,技能效果!AE:AE,0))</f>
        <v>130302002</v>
      </c>
      <c r="C2114" s="95" t="str">
        <f>INDEX(技能效果!C:C,MATCH(技能效果等级!B2114,技能效果!B:B,0))</f>
        <v>高顺技能额外伤害</v>
      </c>
      <c r="D2114" s="96" t="s">
        <v>873</v>
      </c>
      <c r="E2114" s="95">
        <v>7</v>
      </c>
      <c r="F2114" s="95">
        <f>INDEX(技能效果!H:H,MATCH(技能效果等级!B2114,技能效果!B:B,0))</f>
        <v>1001</v>
      </c>
      <c r="G2114" s="95">
        <f>IF(INDEX(技能效果!K:K,MATCH(B2114,技能效果!B:B,0))=0,INDEX(技能效果!I:I,MATCH(技能效果等级!B2114,技能效果!B:B,0)),INDEX(技能效果!I:I,MATCH(技能效果等级!B2114,技能效果!B:B,0))*VLOOKUP(E2114,技能数值计算!$C$19:$D$28,2,FALSE))</f>
        <v>1.7160000000000002</v>
      </c>
      <c r="H2114" s="95">
        <f>INDEX(技能效果!J:J,MATCH(技能效果等级!B2114,技能效果!B:B,0))</f>
        <v>0</v>
      </c>
      <c r="I2114" s="97"/>
      <c r="J2114" s="97"/>
      <c r="K2114" s="97"/>
      <c r="L2114" s="97"/>
      <c r="M2114" s="97"/>
      <c r="N2114" s="96">
        <f>IF(INDEX(技能效果!L:L,MATCH(技能效果等级!B2114,技能效果!B:B,0))="","",INDEX(技能效果!L:L,MATCH(技能效果等级!B2114,技能效果!B:B,0)))</f>
        <v>107</v>
      </c>
      <c r="O2114" s="95">
        <f>IF(INDEX(技能效果!N:N,MATCH(B2114,技能效果!B:B,0))=0,INDEX(技能效果!M:M,MATCH(技能效果等级!B2114,技能效果!B:B,0)),INDEX(技能效果!M:M,MATCH(技能效果等级!B2114,技能效果!B:B,0))*VLOOKUP(E2114,技能数值计算!$C$19:$D$28,2,FALSE))</f>
        <v>0</v>
      </c>
      <c r="P2114" s="97"/>
      <c r="Q2114" s="97"/>
      <c r="R2114" s="95" t="str">
        <f>IF(INDEX(技能效果!O:O,MATCH(技能效果等级!B2114,技能效果!B:B,0))="","",INDEX(技能效果!O:O,MATCH(技能效果等级!B2114,技能效果!B:B,0)))</f>
        <v/>
      </c>
      <c r="S2114" s="97"/>
      <c r="T2114" s="97"/>
      <c r="U2114" s="97"/>
      <c r="V2114" s="96" t="str">
        <f>IF(INDEX(技能效果!AF:AF,MATCH(技能效果等级!B2114,技能效果!B:B,0))="","",INDEX(技能效果!AF:AF,MATCH(技能效果等级!B2114,技能效果!B:B,0)))</f>
        <v/>
      </c>
      <c r="W2114" s="95">
        <f t="shared" si="31"/>
        <v>202</v>
      </c>
      <c r="X2114" s="97"/>
      <c r="Y2114" s="97"/>
    </row>
    <row r="2115" spans="1:25" ht="16.5" x14ac:dyDescent="0.2">
      <c r="A2115" s="62">
        <v>2112</v>
      </c>
      <c r="B2115" s="95">
        <f>INDEX(技能效果!B:B,MATCH(技能效果等级!W2115,技能效果!AE:AE,0))</f>
        <v>130302002</v>
      </c>
      <c r="C2115" s="95" t="str">
        <f>INDEX(技能效果!C:C,MATCH(技能效果等级!B2115,技能效果!B:B,0))</f>
        <v>高顺技能额外伤害</v>
      </c>
      <c r="D2115" s="96" t="s">
        <v>873</v>
      </c>
      <c r="E2115" s="95">
        <v>8</v>
      </c>
      <c r="F2115" s="95">
        <f>INDEX(技能效果!H:H,MATCH(技能效果等级!B2115,技能效果!B:B,0))</f>
        <v>1001</v>
      </c>
      <c r="G2115" s="95">
        <f>IF(INDEX(技能效果!K:K,MATCH(B2115,技能效果!B:B,0))=0,INDEX(技能效果!I:I,MATCH(技能效果等级!B2115,技能效果!B:B,0)),INDEX(技能效果!I:I,MATCH(技能效果等级!B2115,技能效果!B:B,0))*VLOOKUP(E2115,技能数值计算!$C$19:$D$28,2,FALSE))</f>
        <v>1.8480000000000001</v>
      </c>
      <c r="H2115" s="95">
        <f>INDEX(技能效果!J:J,MATCH(技能效果等级!B2115,技能效果!B:B,0))</f>
        <v>0</v>
      </c>
      <c r="I2115" s="97"/>
      <c r="J2115" s="97"/>
      <c r="K2115" s="97"/>
      <c r="L2115" s="97"/>
      <c r="M2115" s="97"/>
      <c r="N2115" s="96">
        <f>IF(INDEX(技能效果!L:L,MATCH(技能效果等级!B2115,技能效果!B:B,0))="","",INDEX(技能效果!L:L,MATCH(技能效果等级!B2115,技能效果!B:B,0)))</f>
        <v>107</v>
      </c>
      <c r="O2115" s="95">
        <f>IF(INDEX(技能效果!N:N,MATCH(B2115,技能效果!B:B,0))=0,INDEX(技能效果!M:M,MATCH(技能效果等级!B2115,技能效果!B:B,0)),INDEX(技能效果!M:M,MATCH(技能效果等级!B2115,技能效果!B:B,0))*VLOOKUP(E2115,技能数值计算!$C$19:$D$28,2,FALSE))</f>
        <v>0</v>
      </c>
      <c r="P2115" s="97"/>
      <c r="Q2115" s="97"/>
      <c r="R2115" s="95" t="str">
        <f>IF(INDEX(技能效果!O:O,MATCH(技能效果等级!B2115,技能效果!B:B,0))="","",INDEX(技能效果!O:O,MATCH(技能效果等级!B2115,技能效果!B:B,0)))</f>
        <v/>
      </c>
      <c r="S2115" s="97"/>
      <c r="T2115" s="97"/>
      <c r="U2115" s="97"/>
      <c r="V2115" s="96" t="str">
        <f>IF(INDEX(技能效果!AF:AF,MATCH(技能效果等级!B2115,技能效果!B:B,0))="","",INDEX(技能效果!AF:AF,MATCH(技能效果等级!B2115,技能效果!B:B,0)))</f>
        <v/>
      </c>
      <c r="W2115" s="95">
        <f t="shared" si="31"/>
        <v>202</v>
      </c>
      <c r="X2115" s="97"/>
      <c r="Y2115" s="97"/>
    </row>
    <row r="2116" spans="1:25" ht="16.5" x14ac:dyDescent="0.2">
      <c r="A2116" s="62">
        <v>2113</v>
      </c>
      <c r="B2116" s="95">
        <f>INDEX(技能效果!B:B,MATCH(技能效果等级!W2116,技能效果!AE:AE,0))</f>
        <v>130302002</v>
      </c>
      <c r="C2116" s="95" t="str">
        <f>INDEX(技能效果!C:C,MATCH(技能效果等级!B2116,技能效果!B:B,0))</f>
        <v>高顺技能额外伤害</v>
      </c>
      <c r="D2116" s="96" t="s">
        <v>873</v>
      </c>
      <c r="E2116" s="95">
        <v>9</v>
      </c>
      <c r="F2116" s="95">
        <f>INDEX(技能效果!H:H,MATCH(技能效果等级!B2116,技能效果!B:B,0))</f>
        <v>1001</v>
      </c>
      <c r="G2116" s="95">
        <f>IF(INDEX(技能效果!K:K,MATCH(B2116,技能效果!B:B,0))=0,INDEX(技能效果!I:I,MATCH(技能效果等级!B2116,技能效果!B:B,0)),INDEX(技能效果!I:I,MATCH(技能效果等级!B2116,技能效果!B:B,0))*VLOOKUP(E2116,技能数值计算!$C$19:$D$28,2,FALSE))</f>
        <v>2.0240000000000005</v>
      </c>
      <c r="H2116" s="95">
        <f>INDEX(技能效果!J:J,MATCH(技能效果等级!B2116,技能效果!B:B,0))</f>
        <v>0</v>
      </c>
      <c r="I2116" s="97"/>
      <c r="J2116" s="97"/>
      <c r="K2116" s="97"/>
      <c r="L2116" s="97"/>
      <c r="M2116" s="97"/>
      <c r="N2116" s="96">
        <f>IF(INDEX(技能效果!L:L,MATCH(技能效果等级!B2116,技能效果!B:B,0))="","",INDEX(技能效果!L:L,MATCH(技能效果等级!B2116,技能效果!B:B,0)))</f>
        <v>107</v>
      </c>
      <c r="O2116" s="95">
        <f>IF(INDEX(技能效果!N:N,MATCH(B2116,技能效果!B:B,0))=0,INDEX(技能效果!M:M,MATCH(技能效果等级!B2116,技能效果!B:B,0)),INDEX(技能效果!M:M,MATCH(技能效果等级!B2116,技能效果!B:B,0))*VLOOKUP(E2116,技能数值计算!$C$19:$D$28,2,FALSE))</f>
        <v>0</v>
      </c>
      <c r="P2116" s="97"/>
      <c r="Q2116" s="97"/>
      <c r="R2116" s="95" t="str">
        <f>IF(INDEX(技能效果!O:O,MATCH(技能效果等级!B2116,技能效果!B:B,0))="","",INDEX(技能效果!O:O,MATCH(技能效果等级!B2116,技能效果!B:B,0)))</f>
        <v/>
      </c>
      <c r="S2116" s="97"/>
      <c r="T2116" s="97"/>
      <c r="U2116" s="97"/>
      <c r="V2116" s="96" t="str">
        <f>IF(INDEX(技能效果!AF:AF,MATCH(技能效果等级!B2116,技能效果!B:B,0))="","",INDEX(技能效果!AF:AF,MATCH(技能效果等级!B2116,技能效果!B:B,0)))</f>
        <v/>
      </c>
      <c r="W2116" s="95">
        <f t="shared" si="31"/>
        <v>202</v>
      </c>
      <c r="X2116" s="97"/>
      <c r="Y2116" s="97"/>
    </row>
    <row r="2117" spans="1:25" ht="16.5" x14ac:dyDescent="0.2">
      <c r="A2117" s="62">
        <v>2114</v>
      </c>
      <c r="B2117" s="95">
        <f>INDEX(技能效果!B:B,MATCH(技能效果等级!W2117,技能效果!AE:AE,0))</f>
        <v>130302002</v>
      </c>
      <c r="C2117" s="95" t="str">
        <f>INDEX(技能效果!C:C,MATCH(技能效果等级!B2117,技能效果!B:B,0))</f>
        <v>高顺技能额外伤害</v>
      </c>
      <c r="D2117" s="96" t="s">
        <v>873</v>
      </c>
      <c r="E2117" s="95">
        <v>10</v>
      </c>
      <c r="F2117" s="95">
        <f>INDEX(技能效果!H:H,MATCH(技能效果等级!B2117,技能效果!B:B,0))</f>
        <v>1001</v>
      </c>
      <c r="G2117" s="95">
        <f>IF(INDEX(技能效果!K:K,MATCH(B2117,技能效果!B:B,0))=0,INDEX(技能效果!I:I,MATCH(技能效果等级!B2117,技能效果!B:B,0)),INDEX(技能效果!I:I,MATCH(技能效果等级!B2117,技能效果!B:B,0))*VLOOKUP(E2117,技能数值计算!$C$19:$D$28,2,FALSE))</f>
        <v>2.2000000000000002</v>
      </c>
      <c r="H2117" s="95">
        <f>INDEX(技能效果!J:J,MATCH(技能效果等级!B2117,技能效果!B:B,0))</f>
        <v>0</v>
      </c>
      <c r="I2117" s="97"/>
      <c r="J2117" s="97"/>
      <c r="K2117" s="97"/>
      <c r="L2117" s="97"/>
      <c r="M2117" s="97"/>
      <c r="N2117" s="96">
        <f>IF(INDEX(技能效果!L:L,MATCH(技能效果等级!B2117,技能效果!B:B,0))="","",INDEX(技能效果!L:L,MATCH(技能效果等级!B2117,技能效果!B:B,0)))</f>
        <v>107</v>
      </c>
      <c r="O2117" s="95">
        <f>IF(INDEX(技能效果!N:N,MATCH(B2117,技能效果!B:B,0))=0,INDEX(技能效果!M:M,MATCH(技能效果等级!B2117,技能效果!B:B,0)),INDEX(技能效果!M:M,MATCH(技能效果等级!B2117,技能效果!B:B,0))*VLOOKUP(E2117,技能数值计算!$C$19:$D$28,2,FALSE))</f>
        <v>0</v>
      </c>
      <c r="P2117" s="97"/>
      <c r="Q2117" s="97"/>
      <c r="R2117" s="95" t="str">
        <f>IF(INDEX(技能效果!O:O,MATCH(技能效果等级!B2117,技能效果!B:B,0))="","",INDEX(技能效果!O:O,MATCH(技能效果等级!B2117,技能效果!B:B,0)))</f>
        <v/>
      </c>
      <c r="S2117" s="97"/>
      <c r="T2117" s="97"/>
      <c r="U2117" s="97"/>
      <c r="V2117" s="96" t="str">
        <f>IF(INDEX(技能效果!AF:AF,MATCH(技能效果等级!B2117,技能效果!B:B,0))="","",INDEX(技能效果!AF:AF,MATCH(技能效果等级!B2117,技能效果!B:B,0)))</f>
        <v/>
      </c>
      <c r="W2117" s="95">
        <f t="shared" si="31"/>
        <v>202</v>
      </c>
      <c r="X2117" s="97"/>
      <c r="Y2117" s="97"/>
    </row>
    <row r="2118" spans="1:25" ht="16.5" x14ac:dyDescent="0.2">
      <c r="A2118" s="62">
        <v>2115</v>
      </c>
      <c r="B2118" s="95">
        <f>INDEX(技能效果!B:B,MATCH(技能效果等级!W2118,技能效果!AE:AE,0))</f>
        <v>130302003</v>
      </c>
      <c r="C2118" s="95" t="str">
        <f>INDEX(技能效果!C:C,MATCH(技能效果等级!B2118,技能效果!B:B,0))</f>
        <v>高顺技能伤害降低</v>
      </c>
      <c r="D2118" s="96" t="s">
        <v>873</v>
      </c>
      <c r="E2118" s="95">
        <v>1</v>
      </c>
      <c r="F2118" s="95">
        <f>INDEX(技能效果!H:H,MATCH(技能效果等级!B2118,技能效果!B:B,0))</f>
        <v>4026</v>
      </c>
      <c r="G2118" s="95">
        <f>IF(INDEX(技能效果!K:K,MATCH(B2118,技能效果!B:B,0))=0,INDEX(技能效果!I:I,MATCH(技能效果等级!B2118,技能效果!B:B,0)),INDEX(技能效果!I:I,MATCH(技能效果等级!B2118,技能效果!B:B,0))*VLOOKUP(E2118,技能数值计算!$C$19:$D$28,2,FALSE))</f>
        <v>0.3</v>
      </c>
      <c r="H2118" s="95">
        <f>INDEX(技能效果!J:J,MATCH(技能效果等级!B2118,技能效果!B:B,0))</f>
        <v>0</v>
      </c>
      <c r="I2118" s="97"/>
      <c r="J2118" s="97"/>
      <c r="K2118" s="97"/>
      <c r="L2118" s="97"/>
      <c r="M2118" s="97"/>
      <c r="N2118" s="96" t="str">
        <f>IF(INDEX(技能效果!L:L,MATCH(技能效果等级!B2118,技能效果!B:B,0))="","",INDEX(技能效果!L:L,MATCH(技能效果等级!B2118,技能效果!B:B,0)))</f>
        <v/>
      </c>
      <c r="O2118" s="95">
        <f>IF(INDEX(技能效果!N:N,MATCH(B2118,技能效果!B:B,0))=0,INDEX(技能效果!M:M,MATCH(技能效果等级!B2118,技能效果!B:B,0)),INDEX(技能效果!M:M,MATCH(技能效果等级!B2118,技能效果!B:B,0))*VLOOKUP(E2118,技能数值计算!$C$19:$D$28,2,FALSE))</f>
        <v>0</v>
      </c>
      <c r="P2118" s="97"/>
      <c r="Q2118" s="97"/>
      <c r="R2118" s="95" t="str">
        <f>IF(INDEX(技能效果!O:O,MATCH(技能效果等级!B2118,技能效果!B:B,0))="","",INDEX(技能效果!O:O,MATCH(技能效果等级!B2118,技能效果!B:B,0)))</f>
        <v/>
      </c>
      <c r="S2118" s="97"/>
      <c r="T2118" s="97"/>
      <c r="U2118" s="97"/>
      <c r="V2118" s="96" t="str">
        <f>IF(INDEX(技能效果!AF:AF,MATCH(技能效果等级!B2118,技能效果!B:B,0))="","",INDEX(技能效果!AF:AF,MATCH(技能效果等级!B2118,技能效果!B:B,0)))</f>
        <v/>
      </c>
      <c r="W2118" s="95">
        <f t="shared" si="31"/>
        <v>203</v>
      </c>
      <c r="X2118" s="97"/>
      <c r="Y2118" s="97"/>
    </row>
    <row r="2119" spans="1:25" ht="16.5" x14ac:dyDescent="0.2">
      <c r="A2119" s="62">
        <v>2116</v>
      </c>
      <c r="B2119" s="95">
        <f>INDEX(技能效果!B:B,MATCH(技能效果等级!W2119,技能效果!AE:AE,0))</f>
        <v>130302003</v>
      </c>
      <c r="C2119" s="95" t="str">
        <f>INDEX(技能效果!C:C,MATCH(技能效果等级!B2119,技能效果!B:B,0))</f>
        <v>高顺技能伤害降低</v>
      </c>
      <c r="D2119" s="96" t="s">
        <v>873</v>
      </c>
      <c r="E2119" s="95">
        <v>2</v>
      </c>
      <c r="F2119" s="95">
        <f>INDEX(技能效果!H:H,MATCH(技能效果等级!B2119,技能效果!B:B,0))</f>
        <v>4026</v>
      </c>
      <c r="G2119" s="95">
        <f>IF(INDEX(技能效果!K:K,MATCH(B2119,技能效果!B:B,0))=0,INDEX(技能效果!I:I,MATCH(技能效果等级!B2119,技能效果!B:B,0)),INDEX(技能效果!I:I,MATCH(技能效果等级!B2119,技能效果!B:B,0))*VLOOKUP(E2119,技能数值计算!$C$19:$D$28,2,FALSE))</f>
        <v>0.3</v>
      </c>
      <c r="H2119" s="95">
        <f>INDEX(技能效果!J:J,MATCH(技能效果等级!B2119,技能效果!B:B,0))</f>
        <v>0</v>
      </c>
      <c r="I2119" s="97"/>
      <c r="J2119" s="97"/>
      <c r="K2119" s="97"/>
      <c r="L2119" s="97"/>
      <c r="M2119" s="97"/>
      <c r="N2119" s="96" t="str">
        <f>IF(INDEX(技能效果!L:L,MATCH(技能效果等级!B2119,技能效果!B:B,0))="","",INDEX(技能效果!L:L,MATCH(技能效果等级!B2119,技能效果!B:B,0)))</f>
        <v/>
      </c>
      <c r="O2119" s="95">
        <f>IF(INDEX(技能效果!N:N,MATCH(B2119,技能效果!B:B,0))=0,INDEX(技能效果!M:M,MATCH(技能效果等级!B2119,技能效果!B:B,0)),INDEX(技能效果!M:M,MATCH(技能效果等级!B2119,技能效果!B:B,0))*VLOOKUP(E2119,技能数值计算!$C$19:$D$28,2,FALSE))</f>
        <v>0</v>
      </c>
      <c r="P2119" s="97"/>
      <c r="Q2119" s="97"/>
      <c r="R2119" s="95" t="str">
        <f>IF(INDEX(技能效果!O:O,MATCH(技能效果等级!B2119,技能效果!B:B,0))="","",INDEX(技能效果!O:O,MATCH(技能效果等级!B2119,技能效果!B:B,0)))</f>
        <v/>
      </c>
      <c r="S2119" s="97"/>
      <c r="T2119" s="97"/>
      <c r="U2119" s="97"/>
      <c r="V2119" s="96" t="str">
        <f>IF(INDEX(技能效果!AF:AF,MATCH(技能效果等级!B2119,技能效果!B:B,0))="","",INDEX(技能效果!AF:AF,MATCH(技能效果等级!B2119,技能效果!B:B,0)))</f>
        <v/>
      </c>
      <c r="W2119" s="95">
        <f t="shared" si="31"/>
        <v>203</v>
      </c>
      <c r="X2119" s="97"/>
      <c r="Y2119" s="97"/>
    </row>
    <row r="2120" spans="1:25" ht="16.5" x14ac:dyDescent="0.2">
      <c r="A2120" s="62">
        <v>2117</v>
      </c>
      <c r="B2120" s="95">
        <f>INDEX(技能效果!B:B,MATCH(技能效果等级!W2120,技能效果!AE:AE,0))</f>
        <v>130302003</v>
      </c>
      <c r="C2120" s="95" t="str">
        <f>INDEX(技能效果!C:C,MATCH(技能效果等级!B2120,技能效果!B:B,0))</f>
        <v>高顺技能伤害降低</v>
      </c>
      <c r="D2120" s="96" t="s">
        <v>873</v>
      </c>
      <c r="E2120" s="95">
        <v>3</v>
      </c>
      <c r="F2120" s="95">
        <f>INDEX(技能效果!H:H,MATCH(技能效果等级!B2120,技能效果!B:B,0))</f>
        <v>4026</v>
      </c>
      <c r="G2120" s="95">
        <f>IF(INDEX(技能效果!K:K,MATCH(B2120,技能效果!B:B,0))=0,INDEX(技能效果!I:I,MATCH(技能效果等级!B2120,技能效果!B:B,0)),INDEX(技能效果!I:I,MATCH(技能效果等级!B2120,技能效果!B:B,0))*VLOOKUP(E2120,技能数值计算!$C$19:$D$28,2,FALSE))</f>
        <v>0.3</v>
      </c>
      <c r="H2120" s="95">
        <f>INDEX(技能效果!J:J,MATCH(技能效果等级!B2120,技能效果!B:B,0))</f>
        <v>0</v>
      </c>
      <c r="I2120" s="97"/>
      <c r="J2120" s="97"/>
      <c r="K2120" s="97"/>
      <c r="L2120" s="97"/>
      <c r="M2120" s="97"/>
      <c r="N2120" s="96" t="str">
        <f>IF(INDEX(技能效果!L:L,MATCH(技能效果等级!B2120,技能效果!B:B,0))="","",INDEX(技能效果!L:L,MATCH(技能效果等级!B2120,技能效果!B:B,0)))</f>
        <v/>
      </c>
      <c r="O2120" s="95">
        <f>IF(INDEX(技能效果!N:N,MATCH(B2120,技能效果!B:B,0))=0,INDEX(技能效果!M:M,MATCH(技能效果等级!B2120,技能效果!B:B,0)),INDEX(技能效果!M:M,MATCH(技能效果等级!B2120,技能效果!B:B,0))*VLOOKUP(E2120,技能数值计算!$C$19:$D$28,2,FALSE))</f>
        <v>0</v>
      </c>
      <c r="P2120" s="97"/>
      <c r="Q2120" s="97"/>
      <c r="R2120" s="95" t="str">
        <f>IF(INDEX(技能效果!O:O,MATCH(技能效果等级!B2120,技能效果!B:B,0))="","",INDEX(技能效果!O:O,MATCH(技能效果等级!B2120,技能效果!B:B,0)))</f>
        <v/>
      </c>
      <c r="S2120" s="97"/>
      <c r="T2120" s="97"/>
      <c r="U2120" s="97"/>
      <c r="V2120" s="96" t="str">
        <f>IF(INDEX(技能效果!AF:AF,MATCH(技能效果等级!B2120,技能效果!B:B,0))="","",INDEX(技能效果!AF:AF,MATCH(技能效果等级!B2120,技能效果!B:B,0)))</f>
        <v/>
      </c>
      <c r="W2120" s="95">
        <f t="shared" si="31"/>
        <v>203</v>
      </c>
      <c r="X2120" s="97"/>
      <c r="Y2120" s="97"/>
    </row>
    <row r="2121" spans="1:25" ht="16.5" x14ac:dyDescent="0.2">
      <c r="A2121" s="62">
        <v>2118</v>
      </c>
      <c r="B2121" s="95">
        <f>INDEX(技能效果!B:B,MATCH(技能效果等级!W2121,技能效果!AE:AE,0))</f>
        <v>130302003</v>
      </c>
      <c r="C2121" s="95" t="str">
        <f>INDEX(技能效果!C:C,MATCH(技能效果等级!B2121,技能效果!B:B,0))</f>
        <v>高顺技能伤害降低</v>
      </c>
      <c r="D2121" s="96" t="s">
        <v>873</v>
      </c>
      <c r="E2121" s="95">
        <v>4</v>
      </c>
      <c r="F2121" s="95">
        <f>INDEX(技能效果!H:H,MATCH(技能效果等级!B2121,技能效果!B:B,0))</f>
        <v>4026</v>
      </c>
      <c r="G2121" s="95">
        <f>IF(INDEX(技能效果!K:K,MATCH(B2121,技能效果!B:B,0))=0,INDEX(技能效果!I:I,MATCH(技能效果等级!B2121,技能效果!B:B,0)),INDEX(技能效果!I:I,MATCH(技能效果等级!B2121,技能效果!B:B,0))*VLOOKUP(E2121,技能数值计算!$C$19:$D$28,2,FALSE))</f>
        <v>0.3</v>
      </c>
      <c r="H2121" s="95">
        <f>INDEX(技能效果!J:J,MATCH(技能效果等级!B2121,技能效果!B:B,0))</f>
        <v>0</v>
      </c>
      <c r="I2121" s="97"/>
      <c r="J2121" s="97"/>
      <c r="K2121" s="97"/>
      <c r="L2121" s="97"/>
      <c r="M2121" s="97"/>
      <c r="N2121" s="96" t="str">
        <f>IF(INDEX(技能效果!L:L,MATCH(技能效果等级!B2121,技能效果!B:B,0))="","",INDEX(技能效果!L:L,MATCH(技能效果等级!B2121,技能效果!B:B,0)))</f>
        <v/>
      </c>
      <c r="O2121" s="95">
        <f>IF(INDEX(技能效果!N:N,MATCH(B2121,技能效果!B:B,0))=0,INDEX(技能效果!M:M,MATCH(技能效果等级!B2121,技能效果!B:B,0)),INDEX(技能效果!M:M,MATCH(技能效果等级!B2121,技能效果!B:B,0))*VLOOKUP(E2121,技能数值计算!$C$19:$D$28,2,FALSE))</f>
        <v>0</v>
      </c>
      <c r="P2121" s="97"/>
      <c r="Q2121" s="97"/>
      <c r="R2121" s="95" t="str">
        <f>IF(INDEX(技能效果!O:O,MATCH(技能效果等级!B2121,技能效果!B:B,0))="","",INDEX(技能效果!O:O,MATCH(技能效果等级!B2121,技能效果!B:B,0)))</f>
        <v/>
      </c>
      <c r="S2121" s="97"/>
      <c r="T2121" s="97"/>
      <c r="U2121" s="97"/>
      <c r="V2121" s="96" t="str">
        <f>IF(INDEX(技能效果!AF:AF,MATCH(技能效果等级!B2121,技能效果!B:B,0))="","",INDEX(技能效果!AF:AF,MATCH(技能效果等级!B2121,技能效果!B:B,0)))</f>
        <v/>
      </c>
      <c r="W2121" s="95">
        <f t="shared" si="31"/>
        <v>203</v>
      </c>
      <c r="X2121" s="97"/>
      <c r="Y2121" s="97"/>
    </row>
    <row r="2122" spans="1:25" ht="16.5" x14ac:dyDescent="0.2">
      <c r="A2122" s="62">
        <v>2119</v>
      </c>
      <c r="B2122" s="95">
        <f>INDEX(技能效果!B:B,MATCH(技能效果等级!W2122,技能效果!AE:AE,0))</f>
        <v>130302003</v>
      </c>
      <c r="C2122" s="95" t="str">
        <f>INDEX(技能效果!C:C,MATCH(技能效果等级!B2122,技能效果!B:B,0))</f>
        <v>高顺技能伤害降低</v>
      </c>
      <c r="D2122" s="96" t="s">
        <v>873</v>
      </c>
      <c r="E2122" s="95">
        <v>5</v>
      </c>
      <c r="F2122" s="95">
        <f>INDEX(技能效果!H:H,MATCH(技能效果等级!B2122,技能效果!B:B,0))</f>
        <v>4026</v>
      </c>
      <c r="G2122" s="95">
        <f>IF(INDEX(技能效果!K:K,MATCH(B2122,技能效果!B:B,0))=0,INDEX(技能效果!I:I,MATCH(技能效果等级!B2122,技能效果!B:B,0)),INDEX(技能效果!I:I,MATCH(技能效果等级!B2122,技能效果!B:B,0))*VLOOKUP(E2122,技能数值计算!$C$19:$D$28,2,FALSE))</f>
        <v>0.3</v>
      </c>
      <c r="H2122" s="95">
        <f>INDEX(技能效果!J:J,MATCH(技能效果等级!B2122,技能效果!B:B,0))</f>
        <v>0</v>
      </c>
      <c r="I2122" s="97"/>
      <c r="J2122" s="97"/>
      <c r="K2122" s="97"/>
      <c r="L2122" s="97"/>
      <c r="M2122" s="97"/>
      <c r="N2122" s="96" t="str">
        <f>IF(INDEX(技能效果!L:L,MATCH(技能效果等级!B2122,技能效果!B:B,0))="","",INDEX(技能效果!L:L,MATCH(技能效果等级!B2122,技能效果!B:B,0)))</f>
        <v/>
      </c>
      <c r="O2122" s="95">
        <f>IF(INDEX(技能效果!N:N,MATCH(B2122,技能效果!B:B,0))=0,INDEX(技能效果!M:M,MATCH(技能效果等级!B2122,技能效果!B:B,0)),INDEX(技能效果!M:M,MATCH(技能效果等级!B2122,技能效果!B:B,0))*VLOOKUP(E2122,技能数值计算!$C$19:$D$28,2,FALSE))</f>
        <v>0</v>
      </c>
      <c r="P2122" s="97"/>
      <c r="Q2122" s="97"/>
      <c r="R2122" s="95" t="str">
        <f>IF(INDEX(技能效果!O:O,MATCH(技能效果等级!B2122,技能效果!B:B,0))="","",INDEX(技能效果!O:O,MATCH(技能效果等级!B2122,技能效果!B:B,0)))</f>
        <v/>
      </c>
      <c r="S2122" s="97"/>
      <c r="T2122" s="97"/>
      <c r="U2122" s="97"/>
      <c r="V2122" s="96" t="str">
        <f>IF(INDEX(技能效果!AF:AF,MATCH(技能效果等级!B2122,技能效果!B:B,0))="","",INDEX(技能效果!AF:AF,MATCH(技能效果等级!B2122,技能效果!B:B,0)))</f>
        <v/>
      </c>
      <c r="W2122" s="95">
        <f t="shared" si="31"/>
        <v>203</v>
      </c>
      <c r="X2122" s="97"/>
      <c r="Y2122" s="97"/>
    </row>
    <row r="2123" spans="1:25" ht="16.5" x14ac:dyDescent="0.2">
      <c r="A2123" s="62">
        <v>2120</v>
      </c>
      <c r="B2123" s="95">
        <f>INDEX(技能效果!B:B,MATCH(技能效果等级!W2123,技能效果!AE:AE,0))</f>
        <v>130302003</v>
      </c>
      <c r="C2123" s="95" t="str">
        <f>INDEX(技能效果!C:C,MATCH(技能效果等级!B2123,技能效果!B:B,0))</f>
        <v>高顺技能伤害降低</v>
      </c>
      <c r="D2123" s="96" t="s">
        <v>873</v>
      </c>
      <c r="E2123" s="95">
        <v>6</v>
      </c>
      <c r="F2123" s="95">
        <f>INDEX(技能效果!H:H,MATCH(技能效果等级!B2123,技能效果!B:B,0))</f>
        <v>4026</v>
      </c>
      <c r="G2123" s="95">
        <f>IF(INDEX(技能效果!K:K,MATCH(B2123,技能效果!B:B,0))=0,INDEX(技能效果!I:I,MATCH(技能效果等级!B2123,技能效果!B:B,0)),INDEX(技能效果!I:I,MATCH(技能效果等级!B2123,技能效果!B:B,0))*VLOOKUP(E2123,技能数值计算!$C$19:$D$28,2,FALSE))</f>
        <v>0.3</v>
      </c>
      <c r="H2123" s="95">
        <f>INDEX(技能效果!J:J,MATCH(技能效果等级!B2123,技能效果!B:B,0))</f>
        <v>0</v>
      </c>
      <c r="I2123" s="97"/>
      <c r="J2123" s="97"/>
      <c r="K2123" s="97"/>
      <c r="L2123" s="97"/>
      <c r="M2123" s="97"/>
      <c r="N2123" s="96" t="str">
        <f>IF(INDEX(技能效果!L:L,MATCH(技能效果等级!B2123,技能效果!B:B,0))="","",INDEX(技能效果!L:L,MATCH(技能效果等级!B2123,技能效果!B:B,0)))</f>
        <v/>
      </c>
      <c r="O2123" s="95">
        <f>IF(INDEX(技能效果!N:N,MATCH(B2123,技能效果!B:B,0))=0,INDEX(技能效果!M:M,MATCH(技能效果等级!B2123,技能效果!B:B,0)),INDEX(技能效果!M:M,MATCH(技能效果等级!B2123,技能效果!B:B,0))*VLOOKUP(E2123,技能数值计算!$C$19:$D$28,2,FALSE))</f>
        <v>0</v>
      </c>
      <c r="P2123" s="97"/>
      <c r="Q2123" s="97"/>
      <c r="R2123" s="95" t="str">
        <f>IF(INDEX(技能效果!O:O,MATCH(技能效果等级!B2123,技能效果!B:B,0))="","",INDEX(技能效果!O:O,MATCH(技能效果等级!B2123,技能效果!B:B,0)))</f>
        <v/>
      </c>
      <c r="S2123" s="97"/>
      <c r="T2123" s="97"/>
      <c r="U2123" s="97"/>
      <c r="V2123" s="96" t="str">
        <f>IF(INDEX(技能效果!AF:AF,MATCH(技能效果等级!B2123,技能效果!B:B,0))="","",INDEX(技能效果!AF:AF,MATCH(技能效果等级!B2123,技能效果!B:B,0)))</f>
        <v/>
      </c>
      <c r="W2123" s="95">
        <f t="shared" si="31"/>
        <v>203</v>
      </c>
      <c r="X2123" s="97"/>
      <c r="Y2123" s="97"/>
    </row>
    <row r="2124" spans="1:25" ht="16.5" x14ac:dyDescent="0.2">
      <c r="A2124" s="62">
        <v>2121</v>
      </c>
      <c r="B2124" s="95">
        <f>INDEX(技能效果!B:B,MATCH(技能效果等级!W2124,技能效果!AE:AE,0))</f>
        <v>130302003</v>
      </c>
      <c r="C2124" s="95" t="str">
        <f>INDEX(技能效果!C:C,MATCH(技能效果等级!B2124,技能效果!B:B,0))</f>
        <v>高顺技能伤害降低</v>
      </c>
      <c r="D2124" s="96" t="s">
        <v>873</v>
      </c>
      <c r="E2124" s="95">
        <v>7</v>
      </c>
      <c r="F2124" s="95">
        <f>INDEX(技能效果!H:H,MATCH(技能效果等级!B2124,技能效果!B:B,0))</f>
        <v>4026</v>
      </c>
      <c r="G2124" s="95">
        <f>IF(INDEX(技能效果!K:K,MATCH(B2124,技能效果!B:B,0))=0,INDEX(技能效果!I:I,MATCH(技能效果等级!B2124,技能效果!B:B,0)),INDEX(技能效果!I:I,MATCH(技能效果等级!B2124,技能效果!B:B,0))*VLOOKUP(E2124,技能数值计算!$C$19:$D$28,2,FALSE))</f>
        <v>0.3</v>
      </c>
      <c r="H2124" s="95">
        <f>INDEX(技能效果!J:J,MATCH(技能效果等级!B2124,技能效果!B:B,0))</f>
        <v>0</v>
      </c>
      <c r="I2124" s="97"/>
      <c r="J2124" s="97"/>
      <c r="K2124" s="97"/>
      <c r="L2124" s="97"/>
      <c r="M2124" s="97"/>
      <c r="N2124" s="96" t="str">
        <f>IF(INDEX(技能效果!L:L,MATCH(技能效果等级!B2124,技能效果!B:B,0))="","",INDEX(技能效果!L:L,MATCH(技能效果等级!B2124,技能效果!B:B,0)))</f>
        <v/>
      </c>
      <c r="O2124" s="95">
        <f>IF(INDEX(技能效果!N:N,MATCH(B2124,技能效果!B:B,0))=0,INDEX(技能效果!M:M,MATCH(技能效果等级!B2124,技能效果!B:B,0)),INDEX(技能效果!M:M,MATCH(技能效果等级!B2124,技能效果!B:B,0))*VLOOKUP(E2124,技能数值计算!$C$19:$D$28,2,FALSE))</f>
        <v>0</v>
      </c>
      <c r="P2124" s="97"/>
      <c r="Q2124" s="97"/>
      <c r="R2124" s="95" t="str">
        <f>IF(INDEX(技能效果!O:O,MATCH(技能效果等级!B2124,技能效果!B:B,0))="","",INDEX(技能效果!O:O,MATCH(技能效果等级!B2124,技能效果!B:B,0)))</f>
        <v/>
      </c>
      <c r="S2124" s="97"/>
      <c r="T2124" s="97"/>
      <c r="U2124" s="97"/>
      <c r="V2124" s="96" t="str">
        <f>IF(INDEX(技能效果!AF:AF,MATCH(技能效果等级!B2124,技能效果!B:B,0))="","",INDEX(技能效果!AF:AF,MATCH(技能效果等级!B2124,技能效果!B:B,0)))</f>
        <v/>
      </c>
      <c r="W2124" s="95">
        <f t="shared" si="31"/>
        <v>203</v>
      </c>
      <c r="X2124" s="97"/>
      <c r="Y2124" s="97"/>
    </row>
    <row r="2125" spans="1:25" ht="16.5" x14ac:dyDescent="0.2">
      <c r="A2125" s="62">
        <v>2122</v>
      </c>
      <c r="B2125" s="95">
        <f>INDEX(技能效果!B:B,MATCH(技能效果等级!W2125,技能效果!AE:AE,0))</f>
        <v>130302003</v>
      </c>
      <c r="C2125" s="95" t="str">
        <f>INDEX(技能效果!C:C,MATCH(技能效果等级!B2125,技能效果!B:B,0))</f>
        <v>高顺技能伤害降低</v>
      </c>
      <c r="D2125" s="96" t="s">
        <v>873</v>
      </c>
      <c r="E2125" s="95">
        <v>8</v>
      </c>
      <c r="F2125" s="95">
        <f>INDEX(技能效果!H:H,MATCH(技能效果等级!B2125,技能效果!B:B,0))</f>
        <v>4026</v>
      </c>
      <c r="G2125" s="95">
        <f>IF(INDEX(技能效果!K:K,MATCH(B2125,技能效果!B:B,0))=0,INDEX(技能效果!I:I,MATCH(技能效果等级!B2125,技能效果!B:B,0)),INDEX(技能效果!I:I,MATCH(技能效果等级!B2125,技能效果!B:B,0))*VLOOKUP(E2125,技能数值计算!$C$19:$D$28,2,FALSE))</f>
        <v>0.3</v>
      </c>
      <c r="H2125" s="95">
        <f>INDEX(技能效果!J:J,MATCH(技能效果等级!B2125,技能效果!B:B,0))</f>
        <v>0</v>
      </c>
      <c r="I2125" s="97"/>
      <c r="J2125" s="97"/>
      <c r="K2125" s="97"/>
      <c r="L2125" s="97"/>
      <c r="M2125" s="97"/>
      <c r="N2125" s="96" t="str">
        <f>IF(INDEX(技能效果!L:L,MATCH(技能效果等级!B2125,技能效果!B:B,0))="","",INDEX(技能效果!L:L,MATCH(技能效果等级!B2125,技能效果!B:B,0)))</f>
        <v/>
      </c>
      <c r="O2125" s="95">
        <f>IF(INDEX(技能效果!N:N,MATCH(B2125,技能效果!B:B,0))=0,INDEX(技能效果!M:M,MATCH(技能效果等级!B2125,技能效果!B:B,0)),INDEX(技能效果!M:M,MATCH(技能效果等级!B2125,技能效果!B:B,0))*VLOOKUP(E2125,技能数值计算!$C$19:$D$28,2,FALSE))</f>
        <v>0</v>
      </c>
      <c r="P2125" s="97"/>
      <c r="Q2125" s="97"/>
      <c r="R2125" s="95" t="str">
        <f>IF(INDEX(技能效果!O:O,MATCH(技能效果等级!B2125,技能效果!B:B,0))="","",INDEX(技能效果!O:O,MATCH(技能效果等级!B2125,技能效果!B:B,0)))</f>
        <v/>
      </c>
      <c r="S2125" s="97"/>
      <c r="T2125" s="97"/>
      <c r="U2125" s="97"/>
      <c r="V2125" s="96" t="str">
        <f>IF(INDEX(技能效果!AF:AF,MATCH(技能效果等级!B2125,技能效果!B:B,0))="","",INDEX(技能效果!AF:AF,MATCH(技能效果等级!B2125,技能效果!B:B,0)))</f>
        <v/>
      </c>
      <c r="W2125" s="95">
        <f t="shared" si="31"/>
        <v>203</v>
      </c>
      <c r="X2125" s="97"/>
      <c r="Y2125" s="97"/>
    </row>
    <row r="2126" spans="1:25" ht="16.5" x14ac:dyDescent="0.2">
      <c r="A2126" s="62">
        <v>2123</v>
      </c>
      <c r="B2126" s="95">
        <f>INDEX(技能效果!B:B,MATCH(技能效果等级!W2126,技能效果!AE:AE,0))</f>
        <v>130302003</v>
      </c>
      <c r="C2126" s="95" t="str">
        <f>INDEX(技能效果!C:C,MATCH(技能效果等级!B2126,技能效果!B:B,0))</f>
        <v>高顺技能伤害降低</v>
      </c>
      <c r="D2126" s="96" t="s">
        <v>873</v>
      </c>
      <c r="E2126" s="95">
        <v>9</v>
      </c>
      <c r="F2126" s="95">
        <f>INDEX(技能效果!H:H,MATCH(技能效果等级!B2126,技能效果!B:B,0))</f>
        <v>4026</v>
      </c>
      <c r="G2126" s="95">
        <f>IF(INDEX(技能效果!K:K,MATCH(B2126,技能效果!B:B,0))=0,INDEX(技能效果!I:I,MATCH(技能效果等级!B2126,技能效果!B:B,0)),INDEX(技能效果!I:I,MATCH(技能效果等级!B2126,技能效果!B:B,0))*VLOOKUP(E2126,技能数值计算!$C$19:$D$28,2,FALSE))</f>
        <v>0.3</v>
      </c>
      <c r="H2126" s="95">
        <f>INDEX(技能效果!J:J,MATCH(技能效果等级!B2126,技能效果!B:B,0))</f>
        <v>0</v>
      </c>
      <c r="I2126" s="97"/>
      <c r="J2126" s="97"/>
      <c r="K2126" s="97"/>
      <c r="L2126" s="97"/>
      <c r="M2126" s="97"/>
      <c r="N2126" s="96" t="str">
        <f>IF(INDEX(技能效果!L:L,MATCH(技能效果等级!B2126,技能效果!B:B,0))="","",INDEX(技能效果!L:L,MATCH(技能效果等级!B2126,技能效果!B:B,0)))</f>
        <v/>
      </c>
      <c r="O2126" s="95">
        <f>IF(INDEX(技能效果!N:N,MATCH(B2126,技能效果!B:B,0))=0,INDEX(技能效果!M:M,MATCH(技能效果等级!B2126,技能效果!B:B,0)),INDEX(技能效果!M:M,MATCH(技能效果等级!B2126,技能效果!B:B,0))*VLOOKUP(E2126,技能数值计算!$C$19:$D$28,2,FALSE))</f>
        <v>0</v>
      </c>
      <c r="P2126" s="97"/>
      <c r="Q2126" s="97"/>
      <c r="R2126" s="95" t="str">
        <f>IF(INDEX(技能效果!O:O,MATCH(技能效果等级!B2126,技能效果!B:B,0))="","",INDEX(技能效果!O:O,MATCH(技能效果等级!B2126,技能效果!B:B,0)))</f>
        <v/>
      </c>
      <c r="S2126" s="97"/>
      <c r="T2126" s="97"/>
      <c r="U2126" s="97"/>
      <c r="V2126" s="96" t="str">
        <f>IF(INDEX(技能效果!AF:AF,MATCH(技能效果等级!B2126,技能效果!B:B,0))="","",INDEX(技能效果!AF:AF,MATCH(技能效果等级!B2126,技能效果!B:B,0)))</f>
        <v/>
      </c>
      <c r="W2126" s="95">
        <f t="shared" si="31"/>
        <v>203</v>
      </c>
      <c r="X2126" s="97"/>
      <c r="Y2126" s="97"/>
    </row>
    <row r="2127" spans="1:25" ht="16.5" x14ac:dyDescent="0.2">
      <c r="A2127" s="62">
        <v>2124</v>
      </c>
      <c r="B2127" s="95">
        <f>INDEX(技能效果!B:B,MATCH(技能效果等级!W2127,技能效果!AE:AE,0))</f>
        <v>130302003</v>
      </c>
      <c r="C2127" s="95" t="str">
        <f>INDEX(技能效果!C:C,MATCH(技能效果等级!B2127,技能效果!B:B,0))</f>
        <v>高顺技能伤害降低</v>
      </c>
      <c r="D2127" s="96" t="s">
        <v>873</v>
      </c>
      <c r="E2127" s="95">
        <v>10</v>
      </c>
      <c r="F2127" s="95">
        <f>INDEX(技能效果!H:H,MATCH(技能效果等级!B2127,技能效果!B:B,0))</f>
        <v>4026</v>
      </c>
      <c r="G2127" s="95">
        <f>IF(INDEX(技能效果!K:K,MATCH(B2127,技能效果!B:B,0))=0,INDEX(技能效果!I:I,MATCH(技能效果等级!B2127,技能效果!B:B,0)),INDEX(技能效果!I:I,MATCH(技能效果等级!B2127,技能效果!B:B,0))*VLOOKUP(E2127,技能数值计算!$C$19:$D$28,2,FALSE))</f>
        <v>0.3</v>
      </c>
      <c r="H2127" s="95">
        <f>INDEX(技能效果!J:J,MATCH(技能效果等级!B2127,技能效果!B:B,0))</f>
        <v>0</v>
      </c>
      <c r="I2127" s="97"/>
      <c r="J2127" s="97"/>
      <c r="K2127" s="97"/>
      <c r="L2127" s="97"/>
      <c r="M2127" s="97"/>
      <c r="N2127" s="96" t="str">
        <f>IF(INDEX(技能效果!L:L,MATCH(技能效果等级!B2127,技能效果!B:B,0))="","",INDEX(技能效果!L:L,MATCH(技能效果等级!B2127,技能效果!B:B,0)))</f>
        <v/>
      </c>
      <c r="O2127" s="95">
        <f>IF(INDEX(技能效果!N:N,MATCH(B2127,技能效果!B:B,0))=0,INDEX(技能效果!M:M,MATCH(技能效果等级!B2127,技能效果!B:B,0)),INDEX(技能效果!M:M,MATCH(技能效果等级!B2127,技能效果!B:B,0))*VLOOKUP(E2127,技能数值计算!$C$19:$D$28,2,FALSE))</f>
        <v>0</v>
      </c>
      <c r="P2127" s="97"/>
      <c r="Q2127" s="97"/>
      <c r="R2127" s="95" t="str">
        <f>IF(INDEX(技能效果!O:O,MATCH(技能效果等级!B2127,技能效果!B:B,0))="","",INDEX(技能效果!O:O,MATCH(技能效果等级!B2127,技能效果!B:B,0)))</f>
        <v/>
      </c>
      <c r="S2127" s="97"/>
      <c r="T2127" s="97"/>
      <c r="U2127" s="97"/>
      <c r="V2127" s="96" t="str">
        <f>IF(INDEX(技能效果!AF:AF,MATCH(技能效果等级!B2127,技能效果!B:B,0))="","",INDEX(技能效果!AF:AF,MATCH(技能效果等级!B2127,技能效果!B:B,0)))</f>
        <v/>
      </c>
      <c r="W2127" s="95">
        <f t="shared" si="31"/>
        <v>203</v>
      </c>
      <c r="X2127" s="97"/>
      <c r="Y2127" s="97"/>
    </row>
    <row r="2128" spans="1:25" ht="16.5" x14ac:dyDescent="0.2">
      <c r="A2128" s="62">
        <v>2125</v>
      </c>
      <c r="B2128" s="95">
        <f>INDEX(技能效果!B:B,MATCH(技能效果等级!W2128,技能效果!AE:AE,0))</f>
        <v>130302011</v>
      </c>
      <c r="C2128" s="95" t="str">
        <f>INDEX(技能效果!C:C,MATCH(技能效果等级!B2128,技能效果!B:B,0))</f>
        <v>高顺专属武器效果</v>
      </c>
      <c r="D2128" s="96" t="s">
        <v>873</v>
      </c>
      <c r="E2128" s="95">
        <v>1</v>
      </c>
      <c r="F2128" s="95">
        <f>INDEX(技能效果!H:H,MATCH(技能效果等级!B2128,技能效果!B:B,0))</f>
        <v>1010</v>
      </c>
      <c r="G2128" s="95">
        <f>IF(INDEX(技能效果!K:K,MATCH(B2128,技能效果!B:B,0))=0,INDEX(技能效果!I:I,MATCH(技能效果等级!B2128,技能效果!B:B,0)),INDEX(技能效果!I:I,MATCH(技能效果等级!B2128,技能效果!B:B,0))*VLOOKUP(E2128,技能数值计算!$C$19:$D$28,2,FALSE))</f>
        <v>2</v>
      </c>
      <c r="H2128" s="95">
        <f>INDEX(技能效果!J:J,MATCH(技能效果等级!B2128,技能效果!B:B,0))</f>
        <v>0</v>
      </c>
      <c r="I2128" s="97"/>
      <c r="J2128" s="97"/>
      <c r="K2128" s="97"/>
      <c r="L2128" s="97"/>
      <c r="M2128" s="97"/>
      <c r="N2128" s="96" t="str">
        <f>IF(INDEX(技能效果!L:L,MATCH(技能效果等级!B2128,技能效果!B:B,0))="","",INDEX(技能效果!L:L,MATCH(技能效果等级!B2128,技能效果!B:B,0)))</f>
        <v/>
      </c>
      <c r="O2128" s="95">
        <f>IF(INDEX(技能效果!N:N,MATCH(B2128,技能效果!B:B,0))=0,INDEX(技能效果!M:M,MATCH(技能效果等级!B2128,技能效果!B:B,0)),INDEX(技能效果!M:M,MATCH(技能效果等级!B2128,技能效果!B:B,0))*VLOOKUP(E2128,技能数值计算!$C$19:$D$28,2,FALSE))</f>
        <v>0</v>
      </c>
      <c r="P2128" s="97"/>
      <c r="Q2128" s="97"/>
      <c r="R2128" s="95" t="str">
        <f>IF(INDEX(技能效果!O:O,MATCH(技能效果等级!B2128,技能效果!B:B,0))="","",INDEX(技能效果!O:O,MATCH(技能效果等级!B2128,技能效果!B:B,0)))</f>
        <v/>
      </c>
      <c r="S2128" s="97"/>
      <c r="T2128" s="97"/>
      <c r="U2128" s="97"/>
      <c r="V2128" s="96" t="str">
        <f>IF(INDEX(技能效果!AF:AF,MATCH(技能效果等级!B2128,技能效果!B:B,0))="","",INDEX(技能效果!AF:AF,MATCH(技能效果等级!B2128,技能效果!B:B,0)))</f>
        <v>若本次攻击击杀了目标，则对另一名生命值比例最低的敌方追加一次攻击</v>
      </c>
      <c r="W2128" s="95">
        <f t="shared" si="31"/>
        <v>204</v>
      </c>
      <c r="X2128" s="97"/>
      <c r="Y2128" s="97"/>
    </row>
    <row r="2129" spans="1:25" ht="16.5" x14ac:dyDescent="0.2">
      <c r="A2129" s="62">
        <v>2126</v>
      </c>
      <c r="B2129" s="95">
        <f>INDEX(技能效果!B:B,MATCH(技能效果等级!W2129,技能效果!AE:AE,0))</f>
        <v>130302011</v>
      </c>
      <c r="C2129" s="95" t="str">
        <f>INDEX(技能效果!C:C,MATCH(技能效果等级!B2129,技能效果!B:B,0))</f>
        <v>高顺专属武器效果</v>
      </c>
      <c r="D2129" s="96" t="s">
        <v>873</v>
      </c>
      <c r="E2129" s="95">
        <v>2</v>
      </c>
      <c r="F2129" s="95">
        <f>INDEX(技能效果!H:H,MATCH(技能效果等级!B2129,技能效果!B:B,0))</f>
        <v>1010</v>
      </c>
      <c r="G2129" s="95">
        <f>IF(INDEX(技能效果!K:K,MATCH(B2129,技能效果!B:B,0))=0,INDEX(技能效果!I:I,MATCH(技能效果等级!B2129,技能效果!B:B,0)),INDEX(技能效果!I:I,MATCH(技能效果等级!B2129,技能效果!B:B,0))*VLOOKUP(E2129,技能数值计算!$C$19:$D$28,2,FALSE))</f>
        <v>2</v>
      </c>
      <c r="H2129" s="95">
        <f>INDEX(技能效果!J:J,MATCH(技能效果等级!B2129,技能效果!B:B,0))</f>
        <v>0</v>
      </c>
      <c r="I2129" s="97"/>
      <c r="J2129" s="97"/>
      <c r="K2129" s="97"/>
      <c r="L2129" s="97"/>
      <c r="M2129" s="97"/>
      <c r="N2129" s="96" t="str">
        <f>IF(INDEX(技能效果!L:L,MATCH(技能效果等级!B2129,技能效果!B:B,0))="","",INDEX(技能效果!L:L,MATCH(技能效果等级!B2129,技能效果!B:B,0)))</f>
        <v/>
      </c>
      <c r="O2129" s="95">
        <f>IF(INDEX(技能效果!N:N,MATCH(B2129,技能效果!B:B,0))=0,INDEX(技能效果!M:M,MATCH(技能效果等级!B2129,技能效果!B:B,0)),INDEX(技能效果!M:M,MATCH(技能效果等级!B2129,技能效果!B:B,0))*VLOOKUP(E2129,技能数值计算!$C$19:$D$28,2,FALSE))</f>
        <v>0</v>
      </c>
      <c r="P2129" s="97"/>
      <c r="Q2129" s="97"/>
      <c r="R2129" s="95" t="str">
        <f>IF(INDEX(技能效果!O:O,MATCH(技能效果等级!B2129,技能效果!B:B,0))="","",INDEX(技能效果!O:O,MATCH(技能效果等级!B2129,技能效果!B:B,0)))</f>
        <v/>
      </c>
      <c r="S2129" s="97"/>
      <c r="T2129" s="97"/>
      <c r="U2129" s="97"/>
      <c r="V2129" s="96" t="str">
        <f>IF(INDEX(技能效果!AF:AF,MATCH(技能效果等级!B2129,技能效果!B:B,0))="","",INDEX(技能效果!AF:AF,MATCH(技能效果等级!B2129,技能效果!B:B,0)))</f>
        <v>若本次攻击击杀了目标，则对另一名生命值比例最低的敌方追加一次攻击</v>
      </c>
      <c r="W2129" s="95">
        <f t="shared" si="31"/>
        <v>204</v>
      </c>
      <c r="X2129" s="97"/>
      <c r="Y2129" s="97"/>
    </row>
    <row r="2130" spans="1:25" ht="16.5" x14ac:dyDescent="0.2">
      <c r="A2130" s="62">
        <v>2127</v>
      </c>
      <c r="B2130" s="95">
        <f>INDEX(技能效果!B:B,MATCH(技能效果等级!W2130,技能效果!AE:AE,0))</f>
        <v>130302011</v>
      </c>
      <c r="C2130" s="95" t="str">
        <f>INDEX(技能效果!C:C,MATCH(技能效果等级!B2130,技能效果!B:B,0))</f>
        <v>高顺专属武器效果</v>
      </c>
      <c r="D2130" s="96" t="s">
        <v>873</v>
      </c>
      <c r="E2130" s="95">
        <v>3</v>
      </c>
      <c r="F2130" s="95">
        <f>INDEX(技能效果!H:H,MATCH(技能效果等级!B2130,技能效果!B:B,0))</f>
        <v>1010</v>
      </c>
      <c r="G2130" s="95">
        <f>IF(INDEX(技能效果!K:K,MATCH(B2130,技能效果!B:B,0))=0,INDEX(技能效果!I:I,MATCH(技能效果等级!B2130,技能效果!B:B,0)),INDEX(技能效果!I:I,MATCH(技能效果等级!B2130,技能效果!B:B,0))*VLOOKUP(E2130,技能数值计算!$C$19:$D$28,2,FALSE))</f>
        <v>2</v>
      </c>
      <c r="H2130" s="95">
        <f>INDEX(技能效果!J:J,MATCH(技能效果等级!B2130,技能效果!B:B,0))</f>
        <v>0</v>
      </c>
      <c r="I2130" s="97"/>
      <c r="J2130" s="97"/>
      <c r="K2130" s="97"/>
      <c r="L2130" s="97"/>
      <c r="M2130" s="97"/>
      <c r="N2130" s="96" t="str">
        <f>IF(INDEX(技能效果!L:L,MATCH(技能效果等级!B2130,技能效果!B:B,0))="","",INDEX(技能效果!L:L,MATCH(技能效果等级!B2130,技能效果!B:B,0)))</f>
        <v/>
      </c>
      <c r="O2130" s="95">
        <f>IF(INDEX(技能效果!N:N,MATCH(B2130,技能效果!B:B,0))=0,INDEX(技能效果!M:M,MATCH(技能效果等级!B2130,技能效果!B:B,0)),INDEX(技能效果!M:M,MATCH(技能效果等级!B2130,技能效果!B:B,0))*VLOOKUP(E2130,技能数值计算!$C$19:$D$28,2,FALSE))</f>
        <v>0</v>
      </c>
      <c r="P2130" s="97"/>
      <c r="Q2130" s="97"/>
      <c r="R2130" s="95" t="str">
        <f>IF(INDEX(技能效果!O:O,MATCH(技能效果等级!B2130,技能效果!B:B,0))="","",INDEX(技能效果!O:O,MATCH(技能效果等级!B2130,技能效果!B:B,0)))</f>
        <v/>
      </c>
      <c r="S2130" s="97"/>
      <c r="T2130" s="97"/>
      <c r="U2130" s="97"/>
      <c r="V2130" s="96" t="str">
        <f>IF(INDEX(技能效果!AF:AF,MATCH(技能效果等级!B2130,技能效果!B:B,0))="","",INDEX(技能效果!AF:AF,MATCH(技能效果等级!B2130,技能效果!B:B,0)))</f>
        <v>若本次攻击击杀了目标，则对另一名生命值比例最低的敌方追加一次攻击</v>
      </c>
      <c r="W2130" s="95">
        <f t="shared" si="31"/>
        <v>204</v>
      </c>
      <c r="X2130" s="97"/>
      <c r="Y2130" s="97"/>
    </row>
    <row r="2131" spans="1:25" ht="16.5" x14ac:dyDescent="0.2">
      <c r="A2131" s="62">
        <v>2128</v>
      </c>
      <c r="B2131" s="95">
        <f>INDEX(技能效果!B:B,MATCH(技能效果等级!W2131,技能效果!AE:AE,0))</f>
        <v>130302011</v>
      </c>
      <c r="C2131" s="95" t="str">
        <f>INDEX(技能效果!C:C,MATCH(技能效果等级!B2131,技能效果!B:B,0))</f>
        <v>高顺专属武器效果</v>
      </c>
      <c r="D2131" s="96" t="s">
        <v>873</v>
      </c>
      <c r="E2131" s="95">
        <v>4</v>
      </c>
      <c r="F2131" s="95">
        <f>INDEX(技能效果!H:H,MATCH(技能效果等级!B2131,技能效果!B:B,0))</f>
        <v>1010</v>
      </c>
      <c r="G2131" s="95">
        <f>IF(INDEX(技能效果!K:K,MATCH(B2131,技能效果!B:B,0))=0,INDEX(技能效果!I:I,MATCH(技能效果等级!B2131,技能效果!B:B,0)),INDEX(技能效果!I:I,MATCH(技能效果等级!B2131,技能效果!B:B,0))*VLOOKUP(E2131,技能数值计算!$C$19:$D$28,2,FALSE))</f>
        <v>2</v>
      </c>
      <c r="H2131" s="95">
        <f>INDEX(技能效果!J:J,MATCH(技能效果等级!B2131,技能效果!B:B,0))</f>
        <v>0</v>
      </c>
      <c r="I2131" s="97"/>
      <c r="J2131" s="97"/>
      <c r="K2131" s="97"/>
      <c r="L2131" s="97"/>
      <c r="M2131" s="97"/>
      <c r="N2131" s="96" t="str">
        <f>IF(INDEX(技能效果!L:L,MATCH(技能效果等级!B2131,技能效果!B:B,0))="","",INDEX(技能效果!L:L,MATCH(技能效果等级!B2131,技能效果!B:B,0)))</f>
        <v/>
      </c>
      <c r="O2131" s="95">
        <f>IF(INDEX(技能效果!N:N,MATCH(B2131,技能效果!B:B,0))=0,INDEX(技能效果!M:M,MATCH(技能效果等级!B2131,技能效果!B:B,0)),INDEX(技能效果!M:M,MATCH(技能效果等级!B2131,技能效果!B:B,0))*VLOOKUP(E2131,技能数值计算!$C$19:$D$28,2,FALSE))</f>
        <v>0</v>
      </c>
      <c r="P2131" s="97"/>
      <c r="Q2131" s="97"/>
      <c r="R2131" s="95" t="str">
        <f>IF(INDEX(技能效果!O:O,MATCH(技能效果等级!B2131,技能效果!B:B,0))="","",INDEX(技能效果!O:O,MATCH(技能效果等级!B2131,技能效果!B:B,0)))</f>
        <v/>
      </c>
      <c r="S2131" s="97"/>
      <c r="T2131" s="97"/>
      <c r="U2131" s="97"/>
      <c r="V2131" s="96" t="str">
        <f>IF(INDEX(技能效果!AF:AF,MATCH(技能效果等级!B2131,技能效果!B:B,0))="","",INDEX(技能效果!AF:AF,MATCH(技能效果等级!B2131,技能效果!B:B,0)))</f>
        <v>若本次攻击击杀了目标，则对另一名生命值比例最低的敌方追加一次攻击</v>
      </c>
      <c r="W2131" s="95">
        <f t="shared" si="31"/>
        <v>204</v>
      </c>
      <c r="X2131" s="97"/>
      <c r="Y2131" s="97"/>
    </row>
    <row r="2132" spans="1:25" ht="16.5" x14ac:dyDescent="0.2">
      <c r="A2132" s="62">
        <v>2129</v>
      </c>
      <c r="B2132" s="95">
        <f>INDEX(技能效果!B:B,MATCH(技能效果等级!W2132,技能效果!AE:AE,0))</f>
        <v>130302011</v>
      </c>
      <c r="C2132" s="95" t="str">
        <f>INDEX(技能效果!C:C,MATCH(技能效果等级!B2132,技能效果!B:B,0))</f>
        <v>高顺专属武器效果</v>
      </c>
      <c r="D2132" s="96" t="s">
        <v>873</v>
      </c>
      <c r="E2132" s="95">
        <v>5</v>
      </c>
      <c r="F2132" s="95">
        <f>INDEX(技能效果!H:H,MATCH(技能效果等级!B2132,技能效果!B:B,0))</f>
        <v>1010</v>
      </c>
      <c r="G2132" s="95">
        <f>IF(INDEX(技能效果!K:K,MATCH(B2132,技能效果!B:B,0))=0,INDEX(技能效果!I:I,MATCH(技能效果等级!B2132,技能效果!B:B,0)),INDEX(技能效果!I:I,MATCH(技能效果等级!B2132,技能效果!B:B,0))*VLOOKUP(E2132,技能数值计算!$C$19:$D$28,2,FALSE))</f>
        <v>2</v>
      </c>
      <c r="H2132" s="95">
        <f>INDEX(技能效果!J:J,MATCH(技能效果等级!B2132,技能效果!B:B,0))</f>
        <v>0</v>
      </c>
      <c r="I2132" s="97"/>
      <c r="J2132" s="97"/>
      <c r="K2132" s="97"/>
      <c r="L2132" s="97"/>
      <c r="M2132" s="97"/>
      <c r="N2132" s="96" t="str">
        <f>IF(INDEX(技能效果!L:L,MATCH(技能效果等级!B2132,技能效果!B:B,0))="","",INDEX(技能效果!L:L,MATCH(技能效果等级!B2132,技能效果!B:B,0)))</f>
        <v/>
      </c>
      <c r="O2132" s="95">
        <f>IF(INDEX(技能效果!N:N,MATCH(B2132,技能效果!B:B,0))=0,INDEX(技能效果!M:M,MATCH(技能效果等级!B2132,技能效果!B:B,0)),INDEX(技能效果!M:M,MATCH(技能效果等级!B2132,技能效果!B:B,0))*VLOOKUP(E2132,技能数值计算!$C$19:$D$28,2,FALSE))</f>
        <v>0</v>
      </c>
      <c r="P2132" s="97"/>
      <c r="Q2132" s="97"/>
      <c r="R2132" s="95" t="str">
        <f>IF(INDEX(技能效果!O:O,MATCH(技能效果等级!B2132,技能效果!B:B,0))="","",INDEX(技能效果!O:O,MATCH(技能效果等级!B2132,技能效果!B:B,0)))</f>
        <v/>
      </c>
      <c r="S2132" s="97"/>
      <c r="T2132" s="97"/>
      <c r="U2132" s="97"/>
      <c r="V2132" s="96" t="str">
        <f>IF(INDEX(技能效果!AF:AF,MATCH(技能效果等级!B2132,技能效果!B:B,0))="","",INDEX(技能效果!AF:AF,MATCH(技能效果等级!B2132,技能效果!B:B,0)))</f>
        <v>若本次攻击击杀了目标，则对另一名生命值比例最低的敌方追加一次攻击</v>
      </c>
      <c r="W2132" s="95">
        <f t="shared" si="31"/>
        <v>204</v>
      </c>
      <c r="X2132" s="97"/>
      <c r="Y2132" s="97"/>
    </row>
    <row r="2133" spans="1:25" ht="16.5" x14ac:dyDescent="0.2">
      <c r="A2133" s="62">
        <v>2130</v>
      </c>
      <c r="B2133" s="95">
        <f>INDEX(技能效果!B:B,MATCH(技能效果等级!W2133,技能效果!AE:AE,0))</f>
        <v>130302011</v>
      </c>
      <c r="C2133" s="95" t="str">
        <f>INDEX(技能效果!C:C,MATCH(技能效果等级!B2133,技能效果!B:B,0))</f>
        <v>高顺专属武器效果</v>
      </c>
      <c r="D2133" s="96" t="s">
        <v>873</v>
      </c>
      <c r="E2133" s="95">
        <v>6</v>
      </c>
      <c r="F2133" s="95">
        <f>INDEX(技能效果!H:H,MATCH(技能效果等级!B2133,技能效果!B:B,0))</f>
        <v>1010</v>
      </c>
      <c r="G2133" s="95">
        <f>IF(INDEX(技能效果!K:K,MATCH(B2133,技能效果!B:B,0))=0,INDEX(技能效果!I:I,MATCH(技能效果等级!B2133,技能效果!B:B,0)),INDEX(技能效果!I:I,MATCH(技能效果等级!B2133,技能效果!B:B,0))*VLOOKUP(E2133,技能数值计算!$C$19:$D$28,2,FALSE))</f>
        <v>2</v>
      </c>
      <c r="H2133" s="95">
        <f>INDEX(技能效果!J:J,MATCH(技能效果等级!B2133,技能效果!B:B,0))</f>
        <v>0</v>
      </c>
      <c r="I2133" s="97"/>
      <c r="J2133" s="97"/>
      <c r="K2133" s="97"/>
      <c r="L2133" s="97"/>
      <c r="M2133" s="97"/>
      <c r="N2133" s="96" t="str">
        <f>IF(INDEX(技能效果!L:L,MATCH(技能效果等级!B2133,技能效果!B:B,0))="","",INDEX(技能效果!L:L,MATCH(技能效果等级!B2133,技能效果!B:B,0)))</f>
        <v/>
      </c>
      <c r="O2133" s="95">
        <f>IF(INDEX(技能效果!N:N,MATCH(B2133,技能效果!B:B,0))=0,INDEX(技能效果!M:M,MATCH(技能效果等级!B2133,技能效果!B:B,0)),INDEX(技能效果!M:M,MATCH(技能效果等级!B2133,技能效果!B:B,0))*VLOOKUP(E2133,技能数值计算!$C$19:$D$28,2,FALSE))</f>
        <v>0</v>
      </c>
      <c r="P2133" s="97"/>
      <c r="Q2133" s="97"/>
      <c r="R2133" s="95" t="str">
        <f>IF(INDEX(技能效果!O:O,MATCH(技能效果等级!B2133,技能效果!B:B,0))="","",INDEX(技能效果!O:O,MATCH(技能效果等级!B2133,技能效果!B:B,0)))</f>
        <v/>
      </c>
      <c r="S2133" s="97"/>
      <c r="T2133" s="97"/>
      <c r="U2133" s="97"/>
      <c r="V2133" s="96" t="str">
        <f>IF(INDEX(技能效果!AF:AF,MATCH(技能效果等级!B2133,技能效果!B:B,0))="","",INDEX(技能效果!AF:AF,MATCH(技能效果等级!B2133,技能效果!B:B,0)))</f>
        <v>若本次攻击击杀了目标，则对另一名生命值比例最低的敌方追加一次攻击</v>
      </c>
      <c r="W2133" s="95">
        <f t="shared" si="31"/>
        <v>204</v>
      </c>
      <c r="X2133" s="97"/>
      <c r="Y2133" s="97"/>
    </row>
    <row r="2134" spans="1:25" ht="16.5" x14ac:dyDescent="0.2">
      <c r="A2134" s="62">
        <v>2131</v>
      </c>
      <c r="B2134" s="95">
        <f>INDEX(技能效果!B:B,MATCH(技能效果等级!W2134,技能效果!AE:AE,0))</f>
        <v>130302011</v>
      </c>
      <c r="C2134" s="95" t="str">
        <f>INDEX(技能效果!C:C,MATCH(技能效果等级!B2134,技能效果!B:B,0))</f>
        <v>高顺专属武器效果</v>
      </c>
      <c r="D2134" s="96" t="s">
        <v>873</v>
      </c>
      <c r="E2134" s="95">
        <v>7</v>
      </c>
      <c r="F2134" s="95">
        <f>INDEX(技能效果!H:H,MATCH(技能效果等级!B2134,技能效果!B:B,0))</f>
        <v>1010</v>
      </c>
      <c r="G2134" s="95">
        <f>IF(INDEX(技能效果!K:K,MATCH(B2134,技能效果!B:B,0))=0,INDEX(技能效果!I:I,MATCH(技能效果等级!B2134,技能效果!B:B,0)),INDEX(技能效果!I:I,MATCH(技能效果等级!B2134,技能效果!B:B,0))*VLOOKUP(E2134,技能数值计算!$C$19:$D$28,2,FALSE))</f>
        <v>2</v>
      </c>
      <c r="H2134" s="95">
        <f>INDEX(技能效果!J:J,MATCH(技能效果等级!B2134,技能效果!B:B,0))</f>
        <v>0</v>
      </c>
      <c r="I2134" s="97"/>
      <c r="J2134" s="97"/>
      <c r="K2134" s="97"/>
      <c r="L2134" s="97"/>
      <c r="M2134" s="97"/>
      <c r="N2134" s="96" t="str">
        <f>IF(INDEX(技能效果!L:L,MATCH(技能效果等级!B2134,技能效果!B:B,0))="","",INDEX(技能效果!L:L,MATCH(技能效果等级!B2134,技能效果!B:B,0)))</f>
        <v/>
      </c>
      <c r="O2134" s="95">
        <f>IF(INDEX(技能效果!N:N,MATCH(B2134,技能效果!B:B,0))=0,INDEX(技能效果!M:M,MATCH(技能效果等级!B2134,技能效果!B:B,0)),INDEX(技能效果!M:M,MATCH(技能效果等级!B2134,技能效果!B:B,0))*VLOOKUP(E2134,技能数值计算!$C$19:$D$28,2,FALSE))</f>
        <v>0</v>
      </c>
      <c r="P2134" s="97"/>
      <c r="Q2134" s="97"/>
      <c r="R2134" s="95" t="str">
        <f>IF(INDEX(技能效果!O:O,MATCH(技能效果等级!B2134,技能效果!B:B,0))="","",INDEX(技能效果!O:O,MATCH(技能效果等级!B2134,技能效果!B:B,0)))</f>
        <v/>
      </c>
      <c r="S2134" s="97"/>
      <c r="T2134" s="97"/>
      <c r="U2134" s="97"/>
      <c r="V2134" s="96" t="str">
        <f>IF(INDEX(技能效果!AF:AF,MATCH(技能效果等级!B2134,技能效果!B:B,0))="","",INDEX(技能效果!AF:AF,MATCH(技能效果等级!B2134,技能效果!B:B,0)))</f>
        <v>若本次攻击击杀了目标，则对另一名生命值比例最低的敌方追加一次攻击</v>
      </c>
      <c r="W2134" s="95">
        <f t="shared" si="31"/>
        <v>204</v>
      </c>
      <c r="X2134" s="97"/>
      <c r="Y2134" s="97"/>
    </row>
    <row r="2135" spans="1:25" ht="16.5" x14ac:dyDescent="0.2">
      <c r="A2135" s="62">
        <v>2132</v>
      </c>
      <c r="B2135" s="95">
        <f>INDEX(技能效果!B:B,MATCH(技能效果等级!W2135,技能效果!AE:AE,0))</f>
        <v>130302011</v>
      </c>
      <c r="C2135" s="95" t="str">
        <f>INDEX(技能效果!C:C,MATCH(技能效果等级!B2135,技能效果!B:B,0))</f>
        <v>高顺专属武器效果</v>
      </c>
      <c r="D2135" s="96" t="s">
        <v>873</v>
      </c>
      <c r="E2135" s="95">
        <v>8</v>
      </c>
      <c r="F2135" s="95">
        <f>INDEX(技能效果!H:H,MATCH(技能效果等级!B2135,技能效果!B:B,0))</f>
        <v>1010</v>
      </c>
      <c r="G2135" s="95">
        <f>IF(INDEX(技能效果!K:K,MATCH(B2135,技能效果!B:B,0))=0,INDEX(技能效果!I:I,MATCH(技能效果等级!B2135,技能效果!B:B,0)),INDEX(技能效果!I:I,MATCH(技能效果等级!B2135,技能效果!B:B,0))*VLOOKUP(E2135,技能数值计算!$C$19:$D$28,2,FALSE))</f>
        <v>2</v>
      </c>
      <c r="H2135" s="95">
        <f>INDEX(技能效果!J:J,MATCH(技能效果等级!B2135,技能效果!B:B,0))</f>
        <v>0</v>
      </c>
      <c r="I2135" s="97"/>
      <c r="J2135" s="97"/>
      <c r="K2135" s="97"/>
      <c r="L2135" s="97"/>
      <c r="M2135" s="97"/>
      <c r="N2135" s="96" t="str">
        <f>IF(INDEX(技能效果!L:L,MATCH(技能效果等级!B2135,技能效果!B:B,0))="","",INDEX(技能效果!L:L,MATCH(技能效果等级!B2135,技能效果!B:B,0)))</f>
        <v/>
      </c>
      <c r="O2135" s="95">
        <f>IF(INDEX(技能效果!N:N,MATCH(B2135,技能效果!B:B,0))=0,INDEX(技能效果!M:M,MATCH(技能效果等级!B2135,技能效果!B:B,0)),INDEX(技能效果!M:M,MATCH(技能效果等级!B2135,技能效果!B:B,0))*VLOOKUP(E2135,技能数值计算!$C$19:$D$28,2,FALSE))</f>
        <v>0</v>
      </c>
      <c r="P2135" s="97"/>
      <c r="Q2135" s="97"/>
      <c r="R2135" s="95" t="str">
        <f>IF(INDEX(技能效果!O:O,MATCH(技能效果等级!B2135,技能效果!B:B,0))="","",INDEX(技能效果!O:O,MATCH(技能效果等级!B2135,技能效果!B:B,0)))</f>
        <v/>
      </c>
      <c r="S2135" s="97"/>
      <c r="T2135" s="97"/>
      <c r="U2135" s="97"/>
      <c r="V2135" s="96" t="str">
        <f>IF(INDEX(技能效果!AF:AF,MATCH(技能效果等级!B2135,技能效果!B:B,0))="","",INDEX(技能效果!AF:AF,MATCH(技能效果等级!B2135,技能效果!B:B,0)))</f>
        <v>若本次攻击击杀了目标，则对另一名生命值比例最低的敌方追加一次攻击</v>
      </c>
      <c r="W2135" s="95">
        <f t="shared" si="31"/>
        <v>204</v>
      </c>
      <c r="X2135" s="97"/>
      <c r="Y2135" s="97"/>
    </row>
    <row r="2136" spans="1:25" ht="16.5" x14ac:dyDescent="0.2">
      <c r="A2136" s="62">
        <v>2133</v>
      </c>
      <c r="B2136" s="95">
        <f>INDEX(技能效果!B:B,MATCH(技能效果等级!W2136,技能效果!AE:AE,0))</f>
        <v>130302011</v>
      </c>
      <c r="C2136" s="95" t="str">
        <f>INDEX(技能效果!C:C,MATCH(技能效果等级!B2136,技能效果!B:B,0))</f>
        <v>高顺专属武器效果</v>
      </c>
      <c r="D2136" s="96" t="s">
        <v>873</v>
      </c>
      <c r="E2136" s="95">
        <v>9</v>
      </c>
      <c r="F2136" s="95">
        <f>INDEX(技能效果!H:H,MATCH(技能效果等级!B2136,技能效果!B:B,0))</f>
        <v>1010</v>
      </c>
      <c r="G2136" s="95">
        <f>IF(INDEX(技能效果!K:K,MATCH(B2136,技能效果!B:B,0))=0,INDEX(技能效果!I:I,MATCH(技能效果等级!B2136,技能效果!B:B,0)),INDEX(技能效果!I:I,MATCH(技能效果等级!B2136,技能效果!B:B,0))*VLOOKUP(E2136,技能数值计算!$C$19:$D$28,2,FALSE))</f>
        <v>2</v>
      </c>
      <c r="H2136" s="95">
        <f>INDEX(技能效果!J:J,MATCH(技能效果等级!B2136,技能效果!B:B,0))</f>
        <v>0</v>
      </c>
      <c r="I2136" s="97"/>
      <c r="J2136" s="97"/>
      <c r="K2136" s="97"/>
      <c r="L2136" s="97"/>
      <c r="M2136" s="97"/>
      <c r="N2136" s="96" t="str">
        <f>IF(INDEX(技能效果!L:L,MATCH(技能效果等级!B2136,技能效果!B:B,0))="","",INDEX(技能效果!L:L,MATCH(技能效果等级!B2136,技能效果!B:B,0)))</f>
        <v/>
      </c>
      <c r="O2136" s="95">
        <f>IF(INDEX(技能效果!N:N,MATCH(B2136,技能效果!B:B,0))=0,INDEX(技能效果!M:M,MATCH(技能效果等级!B2136,技能效果!B:B,0)),INDEX(技能效果!M:M,MATCH(技能效果等级!B2136,技能效果!B:B,0))*VLOOKUP(E2136,技能数值计算!$C$19:$D$28,2,FALSE))</f>
        <v>0</v>
      </c>
      <c r="P2136" s="97"/>
      <c r="Q2136" s="97"/>
      <c r="R2136" s="95" t="str">
        <f>IF(INDEX(技能效果!O:O,MATCH(技能效果等级!B2136,技能效果!B:B,0))="","",INDEX(技能效果!O:O,MATCH(技能效果等级!B2136,技能效果!B:B,0)))</f>
        <v/>
      </c>
      <c r="S2136" s="97"/>
      <c r="T2136" s="97"/>
      <c r="U2136" s="97"/>
      <c r="V2136" s="96" t="str">
        <f>IF(INDEX(技能效果!AF:AF,MATCH(技能效果等级!B2136,技能效果!B:B,0))="","",INDEX(技能效果!AF:AF,MATCH(技能效果等级!B2136,技能效果!B:B,0)))</f>
        <v>若本次攻击击杀了目标，则对另一名生命值比例最低的敌方追加一次攻击</v>
      </c>
      <c r="W2136" s="95">
        <f t="shared" si="31"/>
        <v>204</v>
      </c>
      <c r="X2136" s="97"/>
      <c r="Y2136" s="97"/>
    </row>
    <row r="2137" spans="1:25" ht="16.5" x14ac:dyDescent="0.2">
      <c r="A2137" s="62">
        <v>2134</v>
      </c>
      <c r="B2137" s="95">
        <f>INDEX(技能效果!B:B,MATCH(技能效果等级!W2137,技能效果!AE:AE,0))</f>
        <v>130302011</v>
      </c>
      <c r="C2137" s="95" t="str">
        <f>INDEX(技能效果!C:C,MATCH(技能效果等级!B2137,技能效果!B:B,0))</f>
        <v>高顺专属武器效果</v>
      </c>
      <c r="D2137" s="96" t="s">
        <v>873</v>
      </c>
      <c r="E2137" s="95">
        <v>10</v>
      </c>
      <c r="F2137" s="95">
        <f>INDEX(技能效果!H:H,MATCH(技能效果等级!B2137,技能效果!B:B,0))</f>
        <v>1010</v>
      </c>
      <c r="G2137" s="95">
        <f>IF(INDEX(技能效果!K:K,MATCH(B2137,技能效果!B:B,0))=0,INDEX(技能效果!I:I,MATCH(技能效果等级!B2137,技能效果!B:B,0)),INDEX(技能效果!I:I,MATCH(技能效果等级!B2137,技能效果!B:B,0))*VLOOKUP(E2137,技能数值计算!$C$19:$D$28,2,FALSE))</f>
        <v>2</v>
      </c>
      <c r="H2137" s="95">
        <f>INDEX(技能效果!J:J,MATCH(技能效果等级!B2137,技能效果!B:B,0))</f>
        <v>0</v>
      </c>
      <c r="I2137" s="97"/>
      <c r="J2137" s="97"/>
      <c r="K2137" s="97"/>
      <c r="L2137" s="97"/>
      <c r="M2137" s="97"/>
      <c r="N2137" s="96" t="str">
        <f>IF(INDEX(技能效果!L:L,MATCH(技能效果等级!B2137,技能效果!B:B,0))="","",INDEX(技能效果!L:L,MATCH(技能效果等级!B2137,技能效果!B:B,0)))</f>
        <v/>
      </c>
      <c r="O2137" s="95">
        <f>IF(INDEX(技能效果!N:N,MATCH(B2137,技能效果!B:B,0))=0,INDEX(技能效果!M:M,MATCH(技能效果等级!B2137,技能效果!B:B,0)),INDEX(技能效果!M:M,MATCH(技能效果等级!B2137,技能效果!B:B,0))*VLOOKUP(E2137,技能数值计算!$C$19:$D$28,2,FALSE))</f>
        <v>0</v>
      </c>
      <c r="P2137" s="97"/>
      <c r="Q2137" s="97"/>
      <c r="R2137" s="95" t="str">
        <f>IF(INDEX(技能效果!O:O,MATCH(技能效果等级!B2137,技能效果!B:B,0))="","",INDEX(技能效果!O:O,MATCH(技能效果等级!B2137,技能效果!B:B,0)))</f>
        <v/>
      </c>
      <c r="S2137" s="97"/>
      <c r="T2137" s="97"/>
      <c r="U2137" s="97"/>
      <c r="V2137" s="96" t="str">
        <f>IF(INDEX(技能效果!AF:AF,MATCH(技能效果等级!B2137,技能效果!B:B,0))="","",INDEX(技能效果!AF:AF,MATCH(技能效果等级!B2137,技能效果!B:B,0)))</f>
        <v>若本次攻击击杀了目标，则对另一名生命值比例最低的敌方追加一次攻击</v>
      </c>
      <c r="W2137" s="95">
        <f t="shared" si="31"/>
        <v>204</v>
      </c>
      <c r="X2137" s="97"/>
      <c r="Y2137" s="97"/>
    </row>
    <row r="2138" spans="1:25" ht="16.5" x14ac:dyDescent="0.2">
      <c r="A2138" s="62">
        <v>2135</v>
      </c>
      <c r="B2138" s="95">
        <f>INDEX(技能效果!B:B,MATCH(技能效果等级!W2138,技能效果!AE:AE,0))</f>
        <v>130302021</v>
      </c>
      <c r="C2138" s="95" t="str">
        <f>INDEX(技能效果!C:C,MATCH(技能效果等级!B2138,技能效果!B:B,0))</f>
        <v>高顺满星效果</v>
      </c>
      <c r="D2138" s="96" t="s">
        <v>873</v>
      </c>
      <c r="E2138" s="95">
        <v>1</v>
      </c>
      <c r="F2138" s="95">
        <f>INDEX(技能效果!H:H,MATCH(技能效果等级!B2138,技能效果!B:B,0))</f>
        <v>4034</v>
      </c>
      <c r="G2138" s="95">
        <f>IF(INDEX(技能效果!K:K,MATCH(B2138,技能效果!B:B,0))=0,INDEX(技能效果!I:I,MATCH(技能效果等级!B2138,技能效果!B:B,0)),INDEX(技能效果!I:I,MATCH(技能效果等级!B2138,技能效果!B:B,0))*VLOOKUP(E2138,技能数值计算!$C$19:$D$28,2,FALSE))</f>
        <v>0</v>
      </c>
      <c r="H2138" s="95">
        <f>INDEX(技能效果!J:J,MATCH(技能效果等级!B2138,技能效果!B:B,0))</f>
        <v>0</v>
      </c>
      <c r="I2138" s="97"/>
      <c r="J2138" s="97"/>
      <c r="K2138" s="97"/>
      <c r="L2138" s="97"/>
      <c r="M2138" s="97"/>
      <c r="N2138" s="96" t="str">
        <f>IF(INDEX(技能效果!L:L,MATCH(技能效果等级!B2138,技能效果!B:B,0))="","",INDEX(技能效果!L:L,MATCH(技能效果等级!B2138,技能效果!B:B,0)))</f>
        <v/>
      </c>
      <c r="O2138" s="95">
        <f>IF(INDEX(技能效果!N:N,MATCH(B2138,技能效果!B:B,0))=0,INDEX(技能效果!M:M,MATCH(技能效果等级!B2138,技能效果!B:B,0)),INDEX(技能效果!M:M,MATCH(技能效果等级!B2138,技能效果!B:B,0))*VLOOKUP(E2138,技能数值计算!$C$19:$D$28,2,FALSE))</f>
        <v>0</v>
      </c>
      <c r="P2138" s="97"/>
      <c r="Q2138" s="97"/>
      <c r="R2138" s="95" t="str">
        <f>IF(INDEX(技能效果!O:O,MATCH(技能效果等级!B2138,技能效果!B:B,0))="","",INDEX(技能效果!O:O,MATCH(技能效果等级!B2138,技能效果!B:B,0)))</f>
        <v/>
      </c>
      <c r="S2138" s="97"/>
      <c r="T2138" s="97"/>
      <c r="U2138" s="97"/>
      <c r="V2138" s="96" t="str">
        <f>IF(INDEX(技能效果!AF:AF,MATCH(技能效果等级!B2138,技能效果!B:B,0))="","",INDEX(技能效果!AF:AF,MATCH(技能效果等级!B2138,技能效果!B:B,0)))</f>
        <v/>
      </c>
      <c r="W2138" s="95">
        <f t="shared" si="31"/>
        <v>205</v>
      </c>
      <c r="X2138" s="97"/>
      <c r="Y2138" s="97"/>
    </row>
    <row r="2139" spans="1:25" ht="16.5" x14ac:dyDescent="0.2">
      <c r="A2139" s="62">
        <v>2136</v>
      </c>
      <c r="B2139" s="95">
        <f>INDEX(技能效果!B:B,MATCH(技能效果等级!W2139,技能效果!AE:AE,0))</f>
        <v>130302021</v>
      </c>
      <c r="C2139" s="95" t="str">
        <f>INDEX(技能效果!C:C,MATCH(技能效果等级!B2139,技能效果!B:B,0))</f>
        <v>高顺满星效果</v>
      </c>
      <c r="D2139" s="96" t="s">
        <v>873</v>
      </c>
      <c r="E2139" s="95">
        <v>2</v>
      </c>
      <c r="F2139" s="95">
        <f>INDEX(技能效果!H:H,MATCH(技能效果等级!B2139,技能效果!B:B,0))</f>
        <v>4034</v>
      </c>
      <c r="G2139" s="95">
        <f>IF(INDEX(技能效果!K:K,MATCH(B2139,技能效果!B:B,0))=0,INDEX(技能效果!I:I,MATCH(技能效果等级!B2139,技能效果!B:B,0)),INDEX(技能效果!I:I,MATCH(技能效果等级!B2139,技能效果!B:B,0))*VLOOKUP(E2139,技能数值计算!$C$19:$D$28,2,FALSE))</f>
        <v>0</v>
      </c>
      <c r="H2139" s="95">
        <f>INDEX(技能效果!J:J,MATCH(技能效果等级!B2139,技能效果!B:B,0))</f>
        <v>0</v>
      </c>
      <c r="I2139" s="97"/>
      <c r="J2139" s="97"/>
      <c r="K2139" s="97"/>
      <c r="L2139" s="97"/>
      <c r="M2139" s="97"/>
      <c r="N2139" s="96" t="str">
        <f>IF(INDEX(技能效果!L:L,MATCH(技能效果等级!B2139,技能效果!B:B,0))="","",INDEX(技能效果!L:L,MATCH(技能效果等级!B2139,技能效果!B:B,0)))</f>
        <v/>
      </c>
      <c r="O2139" s="95">
        <f>IF(INDEX(技能效果!N:N,MATCH(B2139,技能效果!B:B,0))=0,INDEX(技能效果!M:M,MATCH(技能效果等级!B2139,技能效果!B:B,0)),INDEX(技能效果!M:M,MATCH(技能效果等级!B2139,技能效果!B:B,0))*VLOOKUP(E2139,技能数值计算!$C$19:$D$28,2,FALSE))</f>
        <v>0</v>
      </c>
      <c r="P2139" s="97"/>
      <c r="Q2139" s="97"/>
      <c r="R2139" s="95" t="str">
        <f>IF(INDEX(技能效果!O:O,MATCH(技能效果等级!B2139,技能效果!B:B,0))="","",INDEX(技能效果!O:O,MATCH(技能效果等级!B2139,技能效果!B:B,0)))</f>
        <v/>
      </c>
      <c r="S2139" s="97"/>
      <c r="T2139" s="97"/>
      <c r="U2139" s="97"/>
      <c r="V2139" s="96" t="str">
        <f>IF(INDEX(技能效果!AF:AF,MATCH(技能效果等级!B2139,技能效果!B:B,0))="","",INDEX(技能效果!AF:AF,MATCH(技能效果等级!B2139,技能效果!B:B,0)))</f>
        <v/>
      </c>
      <c r="W2139" s="95">
        <f t="shared" si="31"/>
        <v>205</v>
      </c>
      <c r="X2139" s="97"/>
      <c r="Y2139" s="97"/>
    </row>
    <row r="2140" spans="1:25" ht="16.5" x14ac:dyDescent="0.2">
      <c r="A2140" s="62">
        <v>2137</v>
      </c>
      <c r="B2140" s="95">
        <f>INDEX(技能效果!B:B,MATCH(技能效果等级!W2140,技能效果!AE:AE,0))</f>
        <v>130302021</v>
      </c>
      <c r="C2140" s="95" t="str">
        <f>INDEX(技能效果!C:C,MATCH(技能效果等级!B2140,技能效果!B:B,0))</f>
        <v>高顺满星效果</v>
      </c>
      <c r="D2140" s="96" t="s">
        <v>873</v>
      </c>
      <c r="E2140" s="95">
        <v>3</v>
      </c>
      <c r="F2140" s="95">
        <f>INDEX(技能效果!H:H,MATCH(技能效果等级!B2140,技能效果!B:B,0))</f>
        <v>4034</v>
      </c>
      <c r="G2140" s="95">
        <f>IF(INDEX(技能效果!K:K,MATCH(B2140,技能效果!B:B,0))=0,INDEX(技能效果!I:I,MATCH(技能效果等级!B2140,技能效果!B:B,0)),INDEX(技能效果!I:I,MATCH(技能效果等级!B2140,技能效果!B:B,0))*VLOOKUP(E2140,技能数值计算!$C$19:$D$28,2,FALSE))</f>
        <v>0</v>
      </c>
      <c r="H2140" s="95">
        <f>INDEX(技能效果!J:J,MATCH(技能效果等级!B2140,技能效果!B:B,0))</f>
        <v>0</v>
      </c>
      <c r="I2140" s="97"/>
      <c r="J2140" s="97"/>
      <c r="K2140" s="97"/>
      <c r="L2140" s="97"/>
      <c r="M2140" s="97"/>
      <c r="N2140" s="96" t="str">
        <f>IF(INDEX(技能效果!L:L,MATCH(技能效果等级!B2140,技能效果!B:B,0))="","",INDEX(技能效果!L:L,MATCH(技能效果等级!B2140,技能效果!B:B,0)))</f>
        <v/>
      </c>
      <c r="O2140" s="95">
        <f>IF(INDEX(技能效果!N:N,MATCH(B2140,技能效果!B:B,0))=0,INDEX(技能效果!M:M,MATCH(技能效果等级!B2140,技能效果!B:B,0)),INDEX(技能效果!M:M,MATCH(技能效果等级!B2140,技能效果!B:B,0))*VLOOKUP(E2140,技能数值计算!$C$19:$D$28,2,FALSE))</f>
        <v>0</v>
      </c>
      <c r="P2140" s="97"/>
      <c r="Q2140" s="97"/>
      <c r="R2140" s="95" t="str">
        <f>IF(INDEX(技能效果!O:O,MATCH(技能效果等级!B2140,技能效果!B:B,0))="","",INDEX(技能效果!O:O,MATCH(技能效果等级!B2140,技能效果!B:B,0)))</f>
        <v/>
      </c>
      <c r="S2140" s="97"/>
      <c r="T2140" s="97"/>
      <c r="U2140" s="97"/>
      <c r="V2140" s="96" t="str">
        <f>IF(INDEX(技能效果!AF:AF,MATCH(技能效果等级!B2140,技能效果!B:B,0))="","",INDEX(技能效果!AF:AF,MATCH(技能效果等级!B2140,技能效果!B:B,0)))</f>
        <v/>
      </c>
      <c r="W2140" s="95">
        <f t="shared" si="31"/>
        <v>205</v>
      </c>
      <c r="X2140" s="97"/>
      <c r="Y2140" s="97"/>
    </row>
    <row r="2141" spans="1:25" ht="16.5" x14ac:dyDescent="0.2">
      <c r="A2141" s="62">
        <v>2138</v>
      </c>
      <c r="B2141" s="95">
        <f>INDEX(技能效果!B:B,MATCH(技能效果等级!W2141,技能效果!AE:AE,0))</f>
        <v>130302021</v>
      </c>
      <c r="C2141" s="95" t="str">
        <f>INDEX(技能效果!C:C,MATCH(技能效果等级!B2141,技能效果!B:B,0))</f>
        <v>高顺满星效果</v>
      </c>
      <c r="D2141" s="96" t="s">
        <v>873</v>
      </c>
      <c r="E2141" s="95">
        <v>4</v>
      </c>
      <c r="F2141" s="95">
        <f>INDEX(技能效果!H:H,MATCH(技能效果等级!B2141,技能效果!B:B,0))</f>
        <v>4034</v>
      </c>
      <c r="G2141" s="95">
        <f>IF(INDEX(技能效果!K:K,MATCH(B2141,技能效果!B:B,0))=0,INDEX(技能效果!I:I,MATCH(技能效果等级!B2141,技能效果!B:B,0)),INDEX(技能效果!I:I,MATCH(技能效果等级!B2141,技能效果!B:B,0))*VLOOKUP(E2141,技能数值计算!$C$19:$D$28,2,FALSE))</f>
        <v>0</v>
      </c>
      <c r="H2141" s="95">
        <f>INDEX(技能效果!J:J,MATCH(技能效果等级!B2141,技能效果!B:B,0))</f>
        <v>0</v>
      </c>
      <c r="I2141" s="97"/>
      <c r="J2141" s="97"/>
      <c r="K2141" s="97"/>
      <c r="L2141" s="97"/>
      <c r="M2141" s="97"/>
      <c r="N2141" s="96" t="str">
        <f>IF(INDEX(技能效果!L:L,MATCH(技能效果等级!B2141,技能效果!B:B,0))="","",INDEX(技能效果!L:L,MATCH(技能效果等级!B2141,技能效果!B:B,0)))</f>
        <v/>
      </c>
      <c r="O2141" s="95">
        <f>IF(INDEX(技能效果!N:N,MATCH(B2141,技能效果!B:B,0))=0,INDEX(技能效果!M:M,MATCH(技能效果等级!B2141,技能效果!B:B,0)),INDEX(技能效果!M:M,MATCH(技能效果等级!B2141,技能效果!B:B,0))*VLOOKUP(E2141,技能数值计算!$C$19:$D$28,2,FALSE))</f>
        <v>0</v>
      </c>
      <c r="P2141" s="97"/>
      <c r="Q2141" s="97"/>
      <c r="R2141" s="95" t="str">
        <f>IF(INDEX(技能效果!O:O,MATCH(技能效果等级!B2141,技能效果!B:B,0))="","",INDEX(技能效果!O:O,MATCH(技能效果等级!B2141,技能效果!B:B,0)))</f>
        <v/>
      </c>
      <c r="S2141" s="97"/>
      <c r="T2141" s="97"/>
      <c r="U2141" s="97"/>
      <c r="V2141" s="96" t="str">
        <f>IF(INDEX(技能效果!AF:AF,MATCH(技能效果等级!B2141,技能效果!B:B,0))="","",INDEX(技能效果!AF:AF,MATCH(技能效果等级!B2141,技能效果!B:B,0)))</f>
        <v/>
      </c>
      <c r="W2141" s="95">
        <f t="shared" si="31"/>
        <v>205</v>
      </c>
      <c r="X2141" s="97"/>
      <c r="Y2141" s="97"/>
    </row>
    <row r="2142" spans="1:25" ht="16.5" x14ac:dyDescent="0.2">
      <c r="A2142" s="62">
        <v>2139</v>
      </c>
      <c r="B2142" s="95">
        <f>INDEX(技能效果!B:B,MATCH(技能效果等级!W2142,技能效果!AE:AE,0))</f>
        <v>130302021</v>
      </c>
      <c r="C2142" s="95" t="str">
        <f>INDEX(技能效果!C:C,MATCH(技能效果等级!B2142,技能效果!B:B,0))</f>
        <v>高顺满星效果</v>
      </c>
      <c r="D2142" s="96" t="s">
        <v>873</v>
      </c>
      <c r="E2142" s="95">
        <v>5</v>
      </c>
      <c r="F2142" s="95">
        <f>INDEX(技能效果!H:H,MATCH(技能效果等级!B2142,技能效果!B:B,0))</f>
        <v>4034</v>
      </c>
      <c r="G2142" s="95">
        <f>IF(INDEX(技能效果!K:K,MATCH(B2142,技能效果!B:B,0))=0,INDEX(技能效果!I:I,MATCH(技能效果等级!B2142,技能效果!B:B,0)),INDEX(技能效果!I:I,MATCH(技能效果等级!B2142,技能效果!B:B,0))*VLOOKUP(E2142,技能数值计算!$C$19:$D$28,2,FALSE))</f>
        <v>0</v>
      </c>
      <c r="H2142" s="95">
        <f>INDEX(技能效果!J:J,MATCH(技能效果等级!B2142,技能效果!B:B,0))</f>
        <v>0</v>
      </c>
      <c r="I2142" s="97"/>
      <c r="J2142" s="97"/>
      <c r="K2142" s="97"/>
      <c r="L2142" s="97"/>
      <c r="M2142" s="97"/>
      <c r="N2142" s="96" t="str">
        <f>IF(INDEX(技能效果!L:L,MATCH(技能效果等级!B2142,技能效果!B:B,0))="","",INDEX(技能效果!L:L,MATCH(技能效果等级!B2142,技能效果!B:B,0)))</f>
        <v/>
      </c>
      <c r="O2142" s="95">
        <f>IF(INDEX(技能效果!N:N,MATCH(B2142,技能效果!B:B,0))=0,INDEX(技能效果!M:M,MATCH(技能效果等级!B2142,技能效果!B:B,0)),INDEX(技能效果!M:M,MATCH(技能效果等级!B2142,技能效果!B:B,0))*VLOOKUP(E2142,技能数值计算!$C$19:$D$28,2,FALSE))</f>
        <v>0</v>
      </c>
      <c r="P2142" s="97"/>
      <c r="Q2142" s="97"/>
      <c r="R2142" s="95" t="str">
        <f>IF(INDEX(技能效果!O:O,MATCH(技能效果等级!B2142,技能效果!B:B,0))="","",INDEX(技能效果!O:O,MATCH(技能效果等级!B2142,技能效果!B:B,0)))</f>
        <v/>
      </c>
      <c r="S2142" s="97"/>
      <c r="T2142" s="97"/>
      <c r="U2142" s="97"/>
      <c r="V2142" s="96" t="str">
        <f>IF(INDEX(技能效果!AF:AF,MATCH(技能效果等级!B2142,技能效果!B:B,0))="","",INDEX(技能效果!AF:AF,MATCH(技能效果等级!B2142,技能效果!B:B,0)))</f>
        <v/>
      </c>
      <c r="W2142" s="95">
        <f t="shared" si="31"/>
        <v>205</v>
      </c>
      <c r="X2142" s="97"/>
      <c r="Y2142" s="97"/>
    </row>
    <row r="2143" spans="1:25" ht="16.5" x14ac:dyDescent="0.2">
      <c r="A2143" s="62">
        <v>2140</v>
      </c>
      <c r="B2143" s="95">
        <f>INDEX(技能效果!B:B,MATCH(技能效果等级!W2143,技能效果!AE:AE,0))</f>
        <v>130302021</v>
      </c>
      <c r="C2143" s="95" t="str">
        <f>INDEX(技能效果!C:C,MATCH(技能效果等级!B2143,技能效果!B:B,0))</f>
        <v>高顺满星效果</v>
      </c>
      <c r="D2143" s="96" t="s">
        <v>873</v>
      </c>
      <c r="E2143" s="95">
        <v>6</v>
      </c>
      <c r="F2143" s="95">
        <f>INDEX(技能效果!H:H,MATCH(技能效果等级!B2143,技能效果!B:B,0))</f>
        <v>4034</v>
      </c>
      <c r="G2143" s="95">
        <f>IF(INDEX(技能效果!K:K,MATCH(B2143,技能效果!B:B,0))=0,INDEX(技能效果!I:I,MATCH(技能效果等级!B2143,技能效果!B:B,0)),INDEX(技能效果!I:I,MATCH(技能效果等级!B2143,技能效果!B:B,0))*VLOOKUP(E2143,技能数值计算!$C$19:$D$28,2,FALSE))</f>
        <v>0</v>
      </c>
      <c r="H2143" s="95">
        <f>INDEX(技能效果!J:J,MATCH(技能效果等级!B2143,技能效果!B:B,0))</f>
        <v>0</v>
      </c>
      <c r="I2143" s="97"/>
      <c r="J2143" s="97"/>
      <c r="K2143" s="97"/>
      <c r="L2143" s="97"/>
      <c r="M2143" s="97"/>
      <c r="N2143" s="96" t="str">
        <f>IF(INDEX(技能效果!L:L,MATCH(技能效果等级!B2143,技能效果!B:B,0))="","",INDEX(技能效果!L:L,MATCH(技能效果等级!B2143,技能效果!B:B,0)))</f>
        <v/>
      </c>
      <c r="O2143" s="95">
        <f>IF(INDEX(技能效果!N:N,MATCH(B2143,技能效果!B:B,0))=0,INDEX(技能效果!M:M,MATCH(技能效果等级!B2143,技能效果!B:B,0)),INDEX(技能效果!M:M,MATCH(技能效果等级!B2143,技能效果!B:B,0))*VLOOKUP(E2143,技能数值计算!$C$19:$D$28,2,FALSE))</f>
        <v>0</v>
      </c>
      <c r="P2143" s="97"/>
      <c r="Q2143" s="97"/>
      <c r="R2143" s="95" t="str">
        <f>IF(INDEX(技能效果!O:O,MATCH(技能效果等级!B2143,技能效果!B:B,0))="","",INDEX(技能效果!O:O,MATCH(技能效果等级!B2143,技能效果!B:B,0)))</f>
        <v/>
      </c>
      <c r="S2143" s="97"/>
      <c r="T2143" s="97"/>
      <c r="U2143" s="97"/>
      <c r="V2143" s="96" t="str">
        <f>IF(INDEX(技能效果!AF:AF,MATCH(技能效果等级!B2143,技能效果!B:B,0))="","",INDEX(技能效果!AF:AF,MATCH(技能效果等级!B2143,技能效果!B:B,0)))</f>
        <v/>
      </c>
      <c r="W2143" s="95">
        <f t="shared" si="31"/>
        <v>205</v>
      </c>
      <c r="X2143" s="97"/>
      <c r="Y2143" s="97"/>
    </row>
    <row r="2144" spans="1:25" ht="16.5" x14ac:dyDescent="0.2">
      <c r="A2144" s="62">
        <v>2141</v>
      </c>
      <c r="B2144" s="95">
        <f>INDEX(技能效果!B:B,MATCH(技能效果等级!W2144,技能效果!AE:AE,0))</f>
        <v>130302021</v>
      </c>
      <c r="C2144" s="95" t="str">
        <f>INDEX(技能效果!C:C,MATCH(技能效果等级!B2144,技能效果!B:B,0))</f>
        <v>高顺满星效果</v>
      </c>
      <c r="D2144" s="96" t="s">
        <v>873</v>
      </c>
      <c r="E2144" s="95">
        <v>7</v>
      </c>
      <c r="F2144" s="95">
        <f>INDEX(技能效果!H:H,MATCH(技能效果等级!B2144,技能效果!B:B,0))</f>
        <v>4034</v>
      </c>
      <c r="G2144" s="95">
        <f>IF(INDEX(技能效果!K:K,MATCH(B2144,技能效果!B:B,0))=0,INDEX(技能效果!I:I,MATCH(技能效果等级!B2144,技能效果!B:B,0)),INDEX(技能效果!I:I,MATCH(技能效果等级!B2144,技能效果!B:B,0))*VLOOKUP(E2144,技能数值计算!$C$19:$D$28,2,FALSE))</f>
        <v>0</v>
      </c>
      <c r="H2144" s="95">
        <f>INDEX(技能效果!J:J,MATCH(技能效果等级!B2144,技能效果!B:B,0))</f>
        <v>0</v>
      </c>
      <c r="I2144" s="97"/>
      <c r="J2144" s="97"/>
      <c r="K2144" s="97"/>
      <c r="L2144" s="97"/>
      <c r="M2144" s="97"/>
      <c r="N2144" s="96" t="str">
        <f>IF(INDEX(技能效果!L:L,MATCH(技能效果等级!B2144,技能效果!B:B,0))="","",INDEX(技能效果!L:L,MATCH(技能效果等级!B2144,技能效果!B:B,0)))</f>
        <v/>
      </c>
      <c r="O2144" s="95">
        <f>IF(INDEX(技能效果!N:N,MATCH(B2144,技能效果!B:B,0))=0,INDEX(技能效果!M:M,MATCH(技能效果等级!B2144,技能效果!B:B,0)),INDEX(技能效果!M:M,MATCH(技能效果等级!B2144,技能效果!B:B,0))*VLOOKUP(E2144,技能数值计算!$C$19:$D$28,2,FALSE))</f>
        <v>0</v>
      </c>
      <c r="P2144" s="97"/>
      <c r="Q2144" s="97"/>
      <c r="R2144" s="95" t="str">
        <f>IF(INDEX(技能效果!O:O,MATCH(技能效果等级!B2144,技能效果!B:B,0))="","",INDEX(技能效果!O:O,MATCH(技能效果等级!B2144,技能效果!B:B,0)))</f>
        <v/>
      </c>
      <c r="S2144" s="97"/>
      <c r="T2144" s="97"/>
      <c r="U2144" s="97"/>
      <c r="V2144" s="96" t="str">
        <f>IF(INDEX(技能效果!AF:AF,MATCH(技能效果等级!B2144,技能效果!B:B,0))="","",INDEX(技能效果!AF:AF,MATCH(技能效果等级!B2144,技能效果!B:B,0)))</f>
        <v/>
      </c>
      <c r="W2144" s="95">
        <f t="shared" si="31"/>
        <v>205</v>
      </c>
      <c r="X2144" s="97"/>
      <c r="Y2144" s="97"/>
    </row>
    <row r="2145" spans="1:25" ht="16.5" x14ac:dyDescent="0.2">
      <c r="A2145" s="62">
        <v>2142</v>
      </c>
      <c r="B2145" s="95">
        <f>INDEX(技能效果!B:B,MATCH(技能效果等级!W2145,技能效果!AE:AE,0))</f>
        <v>130302021</v>
      </c>
      <c r="C2145" s="95" t="str">
        <f>INDEX(技能效果!C:C,MATCH(技能效果等级!B2145,技能效果!B:B,0))</f>
        <v>高顺满星效果</v>
      </c>
      <c r="D2145" s="96" t="s">
        <v>873</v>
      </c>
      <c r="E2145" s="95">
        <v>8</v>
      </c>
      <c r="F2145" s="95">
        <f>INDEX(技能效果!H:H,MATCH(技能效果等级!B2145,技能效果!B:B,0))</f>
        <v>4034</v>
      </c>
      <c r="G2145" s="95">
        <f>IF(INDEX(技能效果!K:K,MATCH(B2145,技能效果!B:B,0))=0,INDEX(技能效果!I:I,MATCH(技能效果等级!B2145,技能效果!B:B,0)),INDEX(技能效果!I:I,MATCH(技能效果等级!B2145,技能效果!B:B,0))*VLOOKUP(E2145,技能数值计算!$C$19:$D$28,2,FALSE))</f>
        <v>0</v>
      </c>
      <c r="H2145" s="95">
        <f>INDEX(技能效果!J:J,MATCH(技能效果等级!B2145,技能效果!B:B,0))</f>
        <v>0</v>
      </c>
      <c r="I2145" s="97"/>
      <c r="J2145" s="97"/>
      <c r="K2145" s="97"/>
      <c r="L2145" s="97"/>
      <c r="M2145" s="97"/>
      <c r="N2145" s="96" t="str">
        <f>IF(INDEX(技能效果!L:L,MATCH(技能效果等级!B2145,技能效果!B:B,0))="","",INDEX(技能效果!L:L,MATCH(技能效果等级!B2145,技能效果!B:B,0)))</f>
        <v/>
      </c>
      <c r="O2145" s="95">
        <f>IF(INDEX(技能效果!N:N,MATCH(B2145,技能效果!B:B,0))=0,INDEX(技能效果!M:M,MATCH(技能效果等级!B2145,技能效果!B:B,0)),INDEX(技能效果!M:M,MATCH(技能效果等级!B2145,技能效果!B:B,0))*VLOOKUP(E2145,技能数值计算!$C$19:$D$28,2,FALSE))</f>
        <v>0</v>
      </c>
      <c r="P2145" s="97"/>
      <c r="Q2145" s="97"/>
      <c r="R2145" s="95" t="str">
        <f>IF(INDEX(技能效果!O:O,MATCH(技能效果等级!B2145,技能效果!B:B,0))="","",INDEX(技能效果!O:O,MATCH(技能效果等级!B2145,技能效果!B:B,0)))</f>
        <v/>
      </c>
      <c r="S2145" s="97"/>
      <c r="T2145" s="97"/>
      <c r="U2145" s="97"/>
      <c r="V2145" s="96" t="str">
        <f>IF(INDEX(技能效果!AF:AF,MATCH(技能效果等级!B2145,技能效果!B:B,0))="","",INDEX(技能效果!AF:AF,MATCH(技能效果等级!B2145,技能效果!B:B,0)))</f>
        <v/>
      </c>
      <c r="W2145" s="95">
        <f t="shared" si="31"/>
        <v>205</v>
      </c>
      <c r="X2145" s="97"/>
      <c r="Y2145" s="97"/>
    </row>
    <row r="2146" spans="1:25" ht="16.5" x14ac:dyDescent="0.2">
      <c r="A2146" s="62">
        <v>2143</v>
      </c>
      <c r="B2146" s="95">
        <f>INDEX(技能效果!B:B,MATCH(技能效果等级!W2146,技能效果!AE:AE,0))</f>
        <v>130302021</v>
      </c>
      <c r="C2146" s="95" t="str">
        <f>INDEX(技能效果!C:C,MATCH(技能效果等级!B2146,技能效果!B:B,0))</f>
        <v>高顺满星效果</v>
      </c>
      <c r="D2146" s="96" t="s">
        <v>873</v>
      </c>
      <c r="E2146" s="95">
        <v>9</v>
      </c>
      <c r="F2146" s="95">
        <f>INDEX(技能效果!H:H,MATCH(技能效果等级!B2146,技能效果!B:B,0))</f>
        <v>4034</v>
      </c>
      <c r="G2146" s="95">
        <f>IF(INDEX(技能效果!K:K,MATCH(B2146,技能效果!B:B,0))=0,INDEX(技能效果!I:I,MATCH(技能效果等级!B2146,技能效果!B:B,0)),INDEX(技能效果!I:I,MATCH(技能效果等级!B2146,技能效果!B:B,0))*VLOOKUP(E2146,技能数值计算!$C$19:$D$28,2,FALSE))</f>
        <v>0</v>
      </c>
      <c r="H2146" s="95">
        <f>INDEX(技能效果!J:J,MATCH(技能效果等级!B2146,技能效果!B:B,0))</f>
        <v>0</v>
      </c>
      <c r="I2146" s="97"/>
      <c r="J2146" s="97"/>
      <c r="K2146" s="97"/>
      <c r="L2146" s="97"/>
      <c r="M2146" s="97"/>
      <c r="N2146" s="96" t="str">
        <f>IF(INDEX(技能效果!L:L,MATCH(技能效果等级!B2146,技能效果!B:B,0))="","",INDEX(技能效果!L:L,MATCH(技能效果等级!B2146,技能效果!B:B,0)))</f>
        <v/>
      </c>
      <c r="O2146" s="95">
        <f>IF(INDEX(技能效果!N:N,MATCH(B2146,技能效果!B:B,0))=0,INDEX(技能效果!M:M,MATCH(技能效果等级!B2146,技能效果!B:B,0)),INDEX(技能效果!M:M,MATCH(技能效果等级!B2146,技能效果!B:B,0))*VLOOKUP(E2146,技能数值计算!$C$19:$D$28,2,FALSE))</f>
        <v>0</v>
      </c>
      <c r="P2146" s="97"/>
      <c r="Q2146" s="97"/>
      <c r="R2146" s="95" t="str">
        <f>IF(INDEX(技能效果!O:O,MATCH(技能效果等级!B2146,技能效果!B:B,0))="","",INDEX(技能效果!O:O,MATCH(技能效果等级!B2146,技能效果!B:B,0)))</f>
        <v/>
      </c>
      <c r="S2146" s="97"/>
      <c r="T2146" s="97"/>
      <c r="U2146" s="97"/>
      <c r="V2146" s="96" t="str">
        <f>IF(INDEX(技能效果!AF:AF,MATCH(技能效果等级!B2146,技能效果!B:B,0))="","",INDEX(技能效果!AF:AF,MATCH(技能效果等级!B2146,技能效果!B:B,0)))</f>
        <v/>
      </c>
      <c r="W2146" s="95">
        <f t="shared" si="31"/>
        <v>205</v>
      </c>
      <c r="X2146" s="97"/>
      <c r="Y2146" s="97"/>
    </row>
    <row r="2147" spans="1:25" ht="16.5" x14ac:dyDescent="0.2">
      <c r="A2147" s="62">
        <v>2144</v>
      </c>
      <c r="B2147" s="95">
        <f>INDEX(技能效果!B:B,MATCH(技能效果等级!W2147,技能效果!AE:AE,0))</f>
        <v>130302021</v>
      </c>
      <c r="C2147" s="95" t="str">
        <f>INDEX(技能效果!C:C,MATCH(技能效果等级!B2147,技能效果!B:B,0))</f>
        <v>高顺满星效果</v>
      </c>
      <c r="D2147" s="96" t="s">
        <v>873</v>
      </c>
      <c r="E2147" s="95">
        <v>10</v>
      </c>
      <c r="F2147" s="95">
        <f>INDEX(技能效果!H:H,MATCH(技能效果等级!B2147,技能效果!B:B,0))</f>
        <v>4034</v>
      </c>
      <c r="G2147" s="95">
        <f>IF(INDEX(技能效果!K:K,MATCH(B2147,技能效果!B:B,0))=0,INDEX(技能效果!I:I,MATCH(技能效果等级!B2147,技能效果!B:B,0)),INDEX(技能效果!I:I,MATCH(技能效果等级!B2147,技能效果!B:B,0))*VLOOKUP(E2147,技能数值计算!$C$19:$D$28,2,FALSE))</f>
        <v>0</v>
      </c>
      <c r="H2147" s="95">
        <f>INDEX(技能效果!J:J,MATCH(技能效果等级!B2147,技能效果!B:B,0))</f>
        <v>0</v>
      </c>
      <c r="I2147" s="97"/>
      <c r="J2147" s="97"/>
      <c r="K2147" s="97"/>
      <c r="L2147" s="97"/>
      <c r="M2147" s="97"/>
      <c r="N2147" s="96" t="str">
        <f>IF(INDEX(技能效果!L:L,MATCH(技能效果等级!B2147,技能效果!B:B,0))="","",INDEX(技能效果!L:L,MATCH(技能效果等级!B2147,技能效果!B:B,0)))</f>
        <v/>
      </c>
      <c r="O2147" s="95">
        <f>IF(INDEX(技能效果!N:N,MATCH(B2147,技能效果!B:B,0))=0,INDEX(技能效果!M:M,MATCH(技能效果等级!B2147,技能效果!B:B,0)),INDEX(技能效果!M:M,MATCH(技能效果等级!B2147,技能效果!B:B,0))*VLOOKUP(E2147,技能数值计算!$C$19:$D$28,2,FALSE))</f>
        <v>0</v>
      </c>
      <c r="P2147" s="97"/>
      <c r="Q2147" s="97"/>
      <c r="R2147" s="95" t="str">
        <f>IF(INDEX(技能效果!O:O,MATCH(技能效果等级!B2147,技能效果!B:B,0))="","",INDEX(技能效果!O:O,MATCH(技能效果等级!B2147,技能效果!B:B,0)))</f>
        <v/>
      </c>
      <c r="S2147" s="97"/>
      <c r="T2147" s="97"/>
      <c r="U2147" s="97"/>
      <c r="V2147" s="96" t="str">
        <f>IF(INDEX(技能效果!AF:AF,MATCH(技能效果等级!B2147,技能效果!B:B,0))="","",INDEX(技能效果!AF:AF,MATCH(技能效果等级!B2147,技能效果!B:B,0)))</f>
        <v/>
      </c>
      <c r="W2147" s="95">
        <f t="shared" si="31"/>
        <v>205</v>
      </c>
      <c r="X2147" s="97"/>
      <c r="Y2147" s="97"/>
    </row>
    <row r="2148" spans="1:25" ht="16.5" x14ac:dyDescent="0.2">
      <c r="A2148" s="62">
        <v>2145</v>
      </c>
      <c r="B2148" s="95">
        <f>INDEX(技能效果!B:B,MATCH(技能效果等级!W2148,技能效果!AE:AE,0))</f>
        <v>130302101</v>
      </c>
      <c r="C2148" s="95" t="str">
        <f>INDEX(技能效果!C:C,MATCH(技能效果等级!B2148,技能效果!B:B,0))</f>
        <v>烈风螳螂技能伤害</v>
      </c>
      <c r="D2148" s="96" t="s">
        <v>873</v>
      </c>
      <c r="E2148" s="95">
        <v>1</v>
      </c>
      <c r="F2148" s="95">
        <f>INDEX(技能效果!H:H,MATCH(技能效果等级!B2148,技能效果!B:B,0))</f>
        <v>1012</v>
      </c>
      <c r="G2148" s="95">
        <f>IF(INDEX(技能效果!K:K,MATCH(B2148,技能效果!B:B,0))=0,INDEX(技能效果!I:I,MATCH(技能效果等级!B2148,技能效果!B:B,0)),INDEX(技能效果!I:I,MATCH(技能效果等级!B2148,技能效果!B:B,0))*VLOOKUP(E2148,技能数值计算!$C$19:$D$28,2,FALSE))</f>
        <v>2.5</v>
      </c>
      <c r="H2148" s="95">
        <f>INDEX(技能效果!J:J,MATCH(技能效果等级!B2148,技能效果!B:B,0))</f>
        <v>0</v>
      </c>
      <c r="I2148" s="97"/>
      <c r="J2148" s="97"/>
      <c r="K2148" s="97"/>
      <c r="L2148" s="97"/>
      <c r="M2148" s="97"/>
      <c r="N2148" s="96" t="str">
        <f>IF(INDEX(技能效果!L:L,MATCH(技能效果等级!B2148,技能效果!B:B,0))="","",INDEX(技能效果!L:L,MATCH(技能效果等级!B2148,技能效果!B:B,0)))</f>
        <v/>
      </c>
      <c r="O2148" s="95">
        <f>IF(INDEX(技能效果!N:N,MATCH(B2148,技能效果!B:B,0))=0,INDEX(技能效果!M:M,MATCH(技能效果等级!B2148,技能效果!B:B,0)),INDEX(技能效果!M:M,MATCH(技能效果等级!B2148,技能效果!B:B,0))*VLOOKUP(E2148,技能数值计算!$C$19:$D$28,2,FALSE))</f>
        <v>0</v>
      </c>
      <c r="P2148" s="97"/>
      <c r="Q2148" s="97"/>
      <c r="R2148" s="95" t="str">
        <f>IF(INDEX(技能效果!O:O,MATCH(技能效果等级!B2148,技能效果!B:B,0))="","",INDEX(技能效果!O:O,MATCH(技能效果等级!B2148,技能效果!B:B,0)))</f>
        <v/>
      </c>
      <c r="S2148" s="97"/>
      <c r="T2148" s="97"/>
      <c r="U2148" s="97"/>
      <c r="V2148" s="96" t="str">
        <f>IF(INDEX(技能效果!AF:AF,MATCH(技能效果等级!B2148,技能效果!B:B,0))="","",INDEX(技能效果!AF:AF,MATCH(技能效果等级!B2148,技能效果!B:B,0)))</f>
        <v/>
      </c>
      <c r="W2148" s="95">
        <f t="shared" si="31"/>
        <v>206</v>
      </c>
      <c r="X2148" s="97"/>
      <c r="Y2148" s="97"/>
    </row>
    <row r="2149" spans="1:25" ht="16.5" x14ac:dyDescent="0.2">
      <c r="A2149" s="62">
        <v>2146</v>
      </c>
      <c r="B2149" s="95">
        <f>INDEX(技能效果!B:B,MATCH(技能效果等级!W2149,技能效果!AE:AE,0))</f>
        <v>130302101</v>
      </c>
      <c r="C2149" s="95" t="str">
        <f>INDEX(技能效果!C:C,MATCH(技能效果等级!B2149,技能效果!B:B,0))</f>
        <v>烈风螳螂技能伤害</v>
      </c>
      <c r="D2149" s="96" t="s">
        <v>873</v>
      </c>
      <c r="E2149" s="95">
        <v>2</v>
      </c>
      <c r="F2149" s="95">
        <f>INDEX(技能效果!H:H,MATCH(技能效果等级!B2149,技能效果!B:B,0))</f>
        <v>1012</v>
      </c>
      <c r="G2149" s="95">
        <f>IF(INDEX(技能效果!K:K,MATCH(B2149,技能效果!B:B,0))=0,INDEX(技能效果!I:I,MATCH(技能效果等级!B2149,技能效果!B:B,0)),INDEX(技能效果!I:I,MATCH(技能效果等级!B2149,技能效果!B:B,0))*VLOOKUP(E2149,技能数值计算!$C$19:$D$28,2,FALSE))</f>
        <v>2.7</v>
      </c>
      <c r="H2149" s="95">
        <f>INDEX(技能效果!J:J,MATCH(技能效果等级!B2149,技能效果!B:B,0))</f>
        <v>0</v>
      </c>
      <c r="I2149" s="97"/>
      <c r="J2149" s="97"/>
      <c r="K2149" s="97"/>
      <c r="L2149" s="97"/>
      <c r="M2149" s="97"/>
      <c r="N2149" s="96" t="str">
        <f>IF(INDEX(技能效果!L:L,MATCH(技能效果等级!B2149,技能效果!B:B,0))="","",INDEX(技能效果!L:L,MATCH(技能效果等级!B2149,技能效果!B:B,0)))</f>
        <v/>
      </c>
      <c r="O2149" s="95">
        <f>IF(INDEX(技能效果!N:N,MATCH(B2149,技能效果!B:B,0))=0,INDEX(技能效果!M:M,MATCH(技能效果等级!B2149,技能效果!B:B,0)),INDEX(技能效果!M:M,MATCH(技能效果等级!B2149,技能效果!B:B,0))*VLOOKUP(E2149,技能数值计算!$C$19:$D$28,2,FALSE))</f>
        <v>0</v>
      </c>
      <c r="P2149" s="97"/>
      <c r="Q2149" s="97"/>
      <c r="R2149" s="95" t="str">
        <f>IF(INDEX(技能效果!O:O,MATCH(技能效果等级!B2149,技能效果!B:B,0))="","",INDEX(技能效果!O:O,MATCH(技能效果等级!B2149,技能效果!B:B,0)))</f>
        <v/>
      </c>
      <c r="S2149" s="97"/>
      <c r="T2149" s="97"/>
      <c r="U2149" s="97"/>
      <c r="V2149" s="96" t="str">
        <f>IF(INDEX(技能效果!AF:AF,MATCH(技能效果等级!B2149,技能效果!B:B,0))="","",INDEX(技能效果!AF:AF,MATCH(技能效果等级!B2149,技能效果!B:B,0)))</f>
        <v/>
      </c>
      <c r="W2149" s="95">
        <f t="shared" si="31"/>
        <v>206</v>
      </c>
      <c r="X2149" s="97"/>
      <c r="Y2149" s="97"/>
    </row>
    <row r="2150" spans="1:25" ht="16.5" x14ac:dyDescent="0.2">
      <c r="A2150" s="62">
        <v>2147</v>
      </c>
      <c r="B2150" s="95">
        <f>INDEX(技能效果!B:B,MATCH(技能效果等级!W2150,技能效果!AE:AE,0))</f>
        <v>130302101</v>
      </c>
      <c r="C2150" s="95" t="str">
        <f>INDEX(技能效果!C:C,MATCH(技能效果等级!B2150,技能效果!B:B,0))</f>
        <v>烈风螳螂技能伤害</v>
      </c>
      <c r="D2150" s="96" t="s">
        <v>873</v>
      </c>
      <c r="E2150" s="95">
        <v>3</v>
      </c>
      <c r="F2150" s="95">
        <f>INDEX(技能效果!H:H,MATCH(技能效果等级!B2150,技能效果!B:B,0))</f>
        <v>1012</v>
      </c>
      <c r="G2150" s="95">
        <f>IF(INDEX(技能效果!K:K,MATCH(B2150,技能效果!B:B,0))=0,INDEX(技能效果!I:I,MATCH(技能效果等级!B2150,技能效果!B:B,0)),INDEX(技能效果!I:I,MATCH(技能效果等级!B2150,技能效果!B:B,0))*VLOOKUP(E2150,技能数值计算!$C$19:$D$28,2,FALSE))</f>
        <v>2.9</v>
      </c>
      <c r="H2150" s="95">
        <f>INDEX(技能效果!J:J,MATCH(技能效果等级!B2150,技能效果!B:B,0))</f>
        <v>0</v>
      </c>
      <c r="I2150" s="97"/>
      <c r="J2150" s="97"/>
      <c r="K2150" s="97"/>
      <c r="L2150" s="97"/>
      <c r="M2150" s="97"/>
      <c r="N2150" s="96" t="str">
        <f>IF(INDEX(技能效果!L:L,MATCH(技能效果等级!B2150,技能效果!B:B,0))="","",INDEX(技能效果!L:L,MATCH(技能效果等级!B2150,技能效果!B:B,0)))</f>
        <v/>
      </c>
      <c r="O2150" s="95">
        <f>IF(INDEX(技能效果!N:N,MATCH(B2150,技能效果!B:B,0))=0,INDEX(技能效果!M:M,MATCH(技能效果等级!B2150,技能效果!B:B,0)),INDEX(技能效果!M:M,MATCH(技能效果等级!B2150,技能效果!B:B,0))*VLOOKUP(E2150,技能数值计算!$C$19:$D$28,2,FALSE))</f>
        <v>0</v>
      </c>
      <c r="P2150" s="97"/>
      <c r="Q2150" s="97"/>
      <c r="R2150" s="95" t="str">
        <f>IF(INDEX(技能效果!O:O,MATCH(技能效果等级!B2150,技能效果!B:B,0))="","",INDEX(技能效果!O:O,MATCH(技能效果等级!B2150,技能效果!B:B,0)))</f>
        <v/>
      </c>
      <c r="S2150" s="97"/>
      <c r="T2150" s="97"/>
      <c r="U2150" s="97"/>
      <c r="V2150" s="96" t="str">
        <f>IF(INDEX(技能效果!AF:AF,MATCH(技能效果等级!B2150,技能效果!B:B,0))="","",INDEX(技能效果!AF:AF,MATCH(技能效果等级!B2150,技能效果!B:B,0)))</f>
        <v/>
      </c>
      <c r="W2150" s="95">
        <f t="shared" si="31"/>
        <v>206</v>
      </c>
      <c r="X2150" s="97"/>
      <c r="Y2150" s="97"/>
    </row>
    <row r="2151" spans="1:25" ht="16.5" x14ac:dyDescent="0.2">
      <c r="A2151" s="62">
        <v>2148</v>
      </c>
      <c r="B2151" s="95">
        <f>INDEX(技能效果!B:B,MATCH(技能效果等级!W2151,技能效果!AE:AE,0))</f>
        <v>130302101</v>
      </c>
      <c r="C2151" s="95" t="str">
        <f>INDEX(技能效果!C:C,MATCH(技能效果等级!B2151,技能效果!B:B,0))</f>
        <v>烈风螳螂技能伤害</v>
      </c>
      <c r="D2151" s="96" t="s">
        <v>873</v>
      </c>
      <c r="E2151" s="95">
        <v>4</v>
      </c>
      <c r="F2151" s="95">
        <f>INDEX(技能效果!H:H,MATCH(技能效果等级!B2151,技能效果!B:B,0))</f>
        <v>1012</v>
      </c>
      <c r="G2151" s="95">
        <f>IF(INDEX(技能效果!K:K,MATCH(B2151,技能效果!B:B,0))=0,INDEX(技能效果!I:I,MATCH(技能效果等级!B2151,技能效果!B:B,0)),INDEX(技能效果!I:I,MATCH(技能效果等级!B2151,技能效果!B:B,0))*VLOOKUP(E2151,技能数值计算!$C$19:$D$28,2,FALSE))</f>
        <v>3.1</v>
      </c>
      <c r="H2151" s="95">
        <f>INDEX(技能效果!J:J,MATCH(技能效果等级!B2151,技能效果!B:B,0))</f>
        <v>0</v>
      </c>
      <c r="I2151" s="97"/>
      <c r="J2151" s="97"/>
      <c r="K2151" s="97"/>
      <c r="L2151" s="97"/>
      <c r="M2151" s="97"/>
      <c r="N2151" s="96" t="str">
        <f>IF(INDEX(技能效果!L:L,MATCH(技能效果等级!B2151,技能效果!B:B,0))="","",INDEX(技能效果!L:L,MATCH(技能效果等级!B2151,技能效果!B:B,0)))</f>
        <v/>
      </c>
      <c r="O2151" s="95">
        <f>IF(INDEX(技能效果!N:N,MATCH(B2151,技能效果!B:B,0))=0,INDEX(技能效果!M:M,MATCH(技能效果等级!B2151,技能效果!B:B,0)),INDEX(技能效果!M:M,MATCH(技能效果等级!B2151,技能效果!B:B,0))*VLOOKUP(E2151,技能数值计算!$C$19:$D$28,2,FALSE))</f>
        <v>0</v>
      </c>
      <c r="P2151" s="97"/>
      <c r="Q2151" s="97"/>
      <c r="R2151" s="95" t="str">
        <f>IF(INDEX(技能效果!O:O,MATCH(技能效果等级!B2151,技能效果!B:B,0))="","",INDEX(技能效果!O:O,MATCH(技能效果等级!B2151,技能效果!B:B,0)))</f>
        <v/>
      </c>
      <c r="S2151" s="97"/>
      <c r="T2151" s="97"/>
      <c r="U2151" s="97"/>
      <c r="V2151" s="96" t="str">
        <f>IF(INDEX(技能效果!AF:AF,MATCH(技能效果等级!B2151,技能效果!B:B,0))="","",INDEX(技能效果!AF:AF,MATCH(技能效果等级!B2151,技能效果!B:B,0)))</f>
        <v/>
      </c>
      <c r="W2151" s="95">
        <f t="shared" si="31"/>
        <v>206</v>
      </c>
      <c r="X2151" s="97"/>
      <c r="Y2151" s="97"/>
    </row>
    <row r="2152" spans="1:25" ht="16.5" x14ac:dyDescent="0.2">
      <c r="A2152" s="62">
        <v>2149</v>
      </c>
      <c r="B2152" s="95">
        <f>INDEX(技能效果!B:B,MATCH(技能效果等级!W2152,技能效果!AE:AE,0))</f>
        <v>130302101</v>
      </c>
      <c r="C2152" s="95" t="str">
        <f>INDEX(技能效果!C:C,MATCH(技能效果等级!B2152,技能效果!B:B,0))</f>
        <v>烈风螳螂技能伤害</v>
      </c>
      <c r="D2152" s="96" t="s">
        <v>873</v>
      </c>
      <c r="E2152" s="95">
        <v>5</v>
      </c>
      <c r="F2152" s="95">
        <f>INDEX(技能效果!H:H,MATCH(技能效果等级!B2152,技能效果!B:B,0))</f>
        <v>1012</v>
      </c>
      <c r="G2152" s="95">
        <f>IF(INDEX(技能效果!K:K,MATCH(B2152,技能效果!B:B,0))=0,INDEX(技能效果!I:I,MATCH(技能效果等级!B2152,技能效果!B:B,0)),INDEX(技能效果!I:I,MATCH(技能效果等级!B2152,技能效果!B:B,0))*VLOOKUP(E2152,技能数值计算!$C$19:$D$28,2,FALSE))</f>
        <v>3.3000000000000003</v>
      </c>
      <c r="H2152" s="95">
        <f>INDEX(技能效果!J:J,MATCH(技能效果等级!B2152,技能效果!B:B,0))</f>
        <v>0</v>
      </c>
      <c r="I2152" s="97"/>
      <c r="J2152" s="97"/>
      <c r="K2152" s="97"/>
      <c r="L2152" s="97"/>
      <c r="M2152" s="97"/>
      <c r="N2152" s="96" t="str">
        <f>IF(INDEX(技能效果!L:L,MATCH(技能效果等级!B2152,技能效果!B:B,0))="","",INDEX(技能效果!L:L,MATCH(技能效果等级!B2152,技能效果!B:B,0)))</f>
        <v/>
      </c>
      <c r="O2152" s="95">
        <f>IF(INDEX(技能效果!N:N,MATCH(B2152,技能效果!B:B,0))=0,INDEX(技能效果!M:M,MATCH(技能效果等级!B2152,技能效果!B:B,0)),INDEX(技能效果!M:M,MATCH(技能效果等级!B2152,技能效果!B:B,0))*VLOOKUP(E2152,技能数值计算!$C$19:$D$28,2,FALSE))</f>
        <v>0</v>
      </c>
      <c r="P2152" s="97"/>
      <c r="Q2152" s="97"/>
      <c r="R2152" s="95" t="str">
        <f>IF(INDEX(技能效果!O:O,MATCH(技能效果等级!B2152,技能效果!B:B,0))="","",INDEX(技能效果!O:O,MATCH(技能效果等级!B2152,技能效果!B:B,0)))</f>
        <v/>
      </c>
      <c r="S2152" s="97"/>
      <c r="T2152" s="97"/>
      <c r="U2152" s="97"/>
      <c r="V2152" s="96" t="str">
        <f>IF(INDEX(技能效果!AF:AF,MATCH(技能效果等级!B2152,技能效果!B:B,0))="","",INDEX(技能效果!AF:AF,MATCH(技能效果等级!B2152,技能效果!B:B,0)))</f>
        <v/>
      </c>
      <c r="W2152" s="95">
        <f t="shared" si="31"/>
        <v>206</v>
      </c>
      <c r="X2152" s="97"/>
      <c r="Y2152" s="97"/>
    </row>
    <row r="2153" spans="1:25" ht="16.5" x14ac:dyDescent="0.2">
      <c r="A2153" s="62">
        <v>2150</v>
      </c>
      <c r="B2153" s="95">
        <f>INDEX(技能效果!B:B,MATCH(技能效果等级!W2153,技能效果!AE:AE,0))</f>
        <v>130302101</v>
      </c>
      <c r="C2153" s="95" t="str">
        <f>INDEX(技能效果!C:C,MATCH(技能效果等级!B2153,技能效果!B:B,0))</f>
        <v>烈风螳螂技能伤害</v>
      </c>
      <c r="D2153" s="96" t="s">
        <v>873</v>
      </c>
      <c r="E2153" s="95">
        <v>6</v>
      </c>
      <c r="F2153" s="95">
        <f>INDEX(技能效果!H:H,MATCH(技能效果等级!B2153,技能效果!B:B,0))</f>
        <v>1012</v>
      </c>
      <c r="G2153" s="95">
        <f>IF(INDEX(技能效果!K:K,MATCH(B2153,技能效果!B:B,0))=0,INDEX(技能效果!I:I,MATCH(技能效果等级!B2153,技能效果!B:B,0)),INDEX(技能效果!I:I,MATCH(技能效果等级!B2153,技能效果!B:B,0))*VLOOKUP(E2153,技能数值计算!$C$19:$D$28,2,FALSE))</f>
        <v>3.5999999999999996</v>
      </c>
      <c r="H2153" s="95">
        <f>INDEX(技能效果!J:J,MATCH(技能效果等级!B2153,技能效果!B:B,0))</f>
        <v>0</v>
      </c>
      <c r="I2153" s="97"/>
      <c r="J2153" s="97"/>
      <c r="K2153" s="97"/>
      <c r="L2153" s="97"/>
      <c r="M2153" s="97"/>
      <c r="N2153" s="96" t="str">
        <f>IF(INDEX(技能效果!L:L,MATCH(技能效果等级!B2153,技能效果!B:B,0))="","",INDEX(技能效果!L:L,MATCH(技能效果等级!B2153,技能效果!B:B,0)))</f>
        <v/>
      </c>
      <c r="O2153" s="95">
        <f>IF(INDEX(技能效果!N:N,MATCH(B2153,技能效果!B:B,0))=0,INDEX(技能效果!M:M,MATCH(技能效果等级!B2153,技能效果!B:B,0)),INDEX(技能效果!M:M,MATCH(技能效果等级!B2153,技能效果!B:B,0))*VLOOKUP(E2153,技能数值计算!$C$19:$D$28,2,FALSE))</f>
        <v>0</v>
      </c>
      <c r="P2153" s="97"/>
      <c r="Q2153" s="97"/>
      <c r="R2153" s="95" t="str">
        <f>IF(INDEX(技能效果!O:O,MATCH(技能效果等级!B2153,技能效果!B:B,0))="","",INDEX(技能效果!O:O,MATCH(技能效果等级!B2153,技能效果!B:B,0)))</f>
        <v/>
      </c>
      <c r="S2153" s="97"/>
      <c r="T2153" s="97"/>
      <c r="U2153" s="97"/>
      <c r="V2153" s="96" t="str">
        <f>IF(INDEX(技能效果!AF:AF,MATCH(技能效果等级!B2153,技能效果!B:B,0))="","",INDEX(技能效果!AF:AF,MATCH(技能效果等级!B2153,技能效果!B:B,0)))</f>
        <v/>
      </c>
      <c r="W2153" s="95">
        <f t="shared" si="31"/>
        <v>206</v>
      </c>
      <c r="X2153" s="97"/>
      <c r="Y2153" s="97"/>
    </row>
    <row r="2154" spans="1:25" ht="16.5" x14ac:dyDescent="0.2">
      <c r="A2154" s="62">
        <v>2151</v>
      </c>
      <c r="B2154" s="95">
        <f>INDEX(技能效果!B:B,MATCH(技能效果等级!W2154,技能效果!AE:AE,0))</f>
        <v>130302101</v>
      </c>
      <c r="C2154" s="95" t="str">
        <f>INDEX(技能效果!C:C,MATCH(技能效果等级!B2154,技能效果!B:B,0))</f>
        <v>烈风螳螂技能伤害</v>
      </c>
      <c r="D2154" s="96" t="s">
        <v>873</v>
      </c>
      <c r="E2154" s="95">
        <v>7</v>
      </c>
      <c r="F2154" s="95">
        <f>INDEX(技能效果!H:H,MATCH(技能效果等级!B2154,技能效果!B:B,0))</f>
        <v>1012</v>
      </c>
      <c r="G2154" s="95">
        <f>IF(INDEX(技能效果!K:K,MATCH(B2154,技能效果!B:B,0))=0,INDEX(技能效果!I:I,MATCH(技能效果等级!B2154,技能效果!B:B,0)),INDEX(技能效果!I:I,MATCH(技能效果等级!B2154,技能效果!B:B,0))*VLOOKUP(E2154,技能数值计算!$C$19:$D$28,2,FALSE))</f>
        <v>3.9000000000000004</v>
      </c>
      <c r="H2154" s="95">
        <f>INDEX(技能效果!J:J,MATCH(技能效果等级!B2154,技能效果!B:B,0))</f>
        <v>0</v>
      </c>
      <c r="I2154" s="97"/>
      <c r="J2154" s="97"/>
      <c r="K2154" s="97"/>
      <c r="L2154" s="97"/>
      <c r="M2154" s="97"/>
      <c r="N2154" s="96" t="str">
        <f>IF(INDEX(技能效果!L:L,MATCH(技能效果等级!B2154,技能效果!B:B,0))="","",INDEX(技能效果!L:L,MATCH(技能效果等级!B2154,技能效果!B:B,0)))</f>
        <v/>
      </c>
      <c r="O2154" s="95">
        <f>IF(INDEX(技能效果!N:N,MATCH(B2154,技能效果!B:B,0))=0,INDEX(技能效果!M:M,MATCH(技能效果等级!B2154,技能效果!B:B,0)),INDEX(技能效果!M:M,MATCH(技能效果等级!B2154,技能效果!B:B,0))*VLOOKUP(E2154,技能数值计算!$C$19:$D$28,2,FALSE))</f>
        <v>0</v>
      </c>
      <c r="P2154" s="97"/>
      <c r="Q2154" s="97"/>
      <c r="R2154" s="95" t="str">
        <f>IF(INDEX(技能效果!O:O,MATCH(技能效果等级!B2154,技能效果!B:B,0))="","",INDEX(技能效果!O:O,MATCH(技能效果等级!B2154,技能效果!B:B,0)))</f>
        <v/>
      </c>
      <c r="S2154" s="97"/>
      <c r="T2154" s="97"/>
      <c r="U2154" s="97"/>
      <c r="V2154" s="96" t="str">
        <f>IF(INDEX(技能效果!AF:AF,MATCH(技能效果等级!B2154,技能效果!B:B,0))="","",INDEX(技能效果!AF:AF,MATCH(技能效果等级!B2154,技能效果!B:B,0)))</f>
        <v/>
      </c>
      <c r="W2154" s="95">
        <f t="shared" si="31"/>
        <v>206</v>
      </c>
      <c r="X2154" s="97"/>
      <c r="Y2154" s="97"/>
    </row>
    <row r="2155" spans="1:25" ht="16.5" x14ac:dyDescent="0.2">
      <c r="A2155" s="62">
        <v>2152</v>
      </c>
      <c r="B2155" s="95">
        <f>INDEX(技能效果!B:B,MATCH(技能效果等级!W2155,技能效果!AE:AE,0))</f>
        <v>130302101</v>
      </c>
      <c r="C2155" s="95" t="str">
        <f>INDEX(技能效果!C:C,MATCH(技能效果等级!B2155,技能效果!B:B,0))</f>
        <v>烈风螳螂技能伤害</v>
      </c>
      <c r="D2155" s="96" t="s">
        <v>873</v>
      </c>
      <c r="E2155" s="95">
        <v>8</v>
      </c>
      <c r="F2155" s="95">
        <f>INDEX(技能效果!H:H,MATCH(技能效果等级!B2155,技能效果!B:B,0))</f>
        <v>1012</v>
      </c>
      <c r="G2155" s="95">
        <f>IF(INDEX(技能效果!K:K,MATCH(B2155,技能效果!B:B,0))=0,INDEX(技能效果!I:I,MATCH(技能效果等级!B2155,技能效果!B:B,0)),INDEX(技能效果!I:I,MATCH(技能效果等级!B2155,技能效果!B:B,0))*VLOOKUP(E2155,技能数值计算!$C$19:$D$28,2,FALSE))</f>
        <v>4.2</v>
      </c>
      <c r="H2155" s="95">
        <f>INDEX(技能效果!J:J,MATCH(技能效果等级!B2155,技能效果!B:B,0))</f>
        <v>0</v>
      </c>
      <c r="I2155" s="97"/>
      <c r="J2155" s="97"/>
      <c r="K2155" s="97"/>
      <c r="L2155" s="97"/>
      <c r="M2155" s="97"/>
      <c r="N2155" s="96" t="str">
        <f>IF(INDEX(技能效果!L:L,MATCH(技能效果等级!B2155,技能效果!B:B,0))="","",INDEX(技能效果!L:L,MATCH(技能效果等级!B2155,技能效果!B:B,0)))</f>
        <v/>
      </c>
      <c r="O2155" s="95">
        <f>IF(INDEX(技能效果!N:N,MATCH(B2155,技能效果!B:B,0))=0,INDEX(技能效果!M:M,MATCH(技能效果等级!B2155,技能效果!B:B,0)),INDEX(技能效果!M:M,MATCH(技能效果等级!B2155,技能效果!B:B,0))*VLOOKUP(E2155,技能数值计算!$C$19:$D$28,2,FALSE))</f>
        <v>0</v>
      </c>
      <c r="P2155" s="97"/>
      <c r="Q2155" s="97"/>
      <c r="R2155" s="95" t="str">
        <f>IF(INDEX(技能效果!O:O,MATCH(技能效果等级!B2155,技能效果!B:B,0))="","",INDEX(技能效果!O:O,MATCH(技能效果等级!B2155,技能效果!B:B,0)))</f>
        <v/>
      </c>
      <c r="S2155" s="97"/>
      <c r="T2155" s="97"/>
      <c r="U2155" s="97"/>
      <c r="V2155" s="96" t="str">
        <f>IF(INDEX(技能效果!AF:AF,MATCH(技能效果等级!B2155,技能效果!B:B,0))="","",INDEX(技能效果!AF:AF,MATCH(技能效果等级!B2155,技能效果!B:B,0)))</f>
        <v/>
      </c>
      <c r="W2155" s="95">
        <f t="shared" si="31"/>
        <v>206</v>
      </c>
      <c r="X2155" s="97"/>
      <c r="Y2155" s="97"/>
    </row>
    <row r="2156" spans="1:25" ht="16.5" x14ac:dyDescent="0.2">
      <c r="A2156" s="62">
        <v>2153</v>
      </c>
      <c r="B2156" s="95">
        <f>INDEX(技能效果!B:B,MATCH(技能效果等级!W2156,技能效果!AE:AE,0))</f>
        <v>130302101</v>
      </c>
      <c r="C2156" s="95" t="str">
        <f>INDEX(技能效果!C:C,MATCH(技能效果等级!B2156,技能效果!B:B,0))</f>
        <v>烈风螳螂技能伤害</v>
      </c>
      <c r="D2156" s="96" t="s">
        <v>873</v>
      </c>
      <c r="E2156" s="95">
        <v>9</v>
      </c>
      <c r="F2156" s="95">
        <f>INDEX(技能效果!H:H,MATCH(技能效果等级!B2156,技能效果!B:B,0))</f>
        <v>1012</v>
      </c>
      <c r="G2156" s="95">
        <f>IF(INDEX(技能效果!K:K,MATCH(B2156,技能效果!B:B,0))=0,INDEX(技能效果!I:I,MATCH(技能效果等级!B2156,技能效果!B:B,0)),INDEX(技能效果!I:I,MATCH(技能效果等级!B2156,技能效果!B:B,0))*VLOOKUP(E2156,技能数值计算!$C$19:$D$28,2,FALSE))</f>
        <v>4.6000000000000005</v>
      </c>
      <c r="H2156" s="95">
        <f>INDEX(技能效果!J:J,MATCH(技能效果等级!B2156,技能效果!B:B,0))</f>
        <v>0</v>
      </c>
      <c r="I2156" s="97"/>
      <c r="J2156" s="97"/>
      <c r="K2156" s="97"/>
      <c r="L2156" s="97"/>
      <c r="M2156" s="97"/>
      <c r="N2156" s="96" t="str">
        <f>IF(INDEX(技能效果!L:L,MATCH(技能效果等级!B2156,技能效果!B:B,0))="","",INDEX(技能效果!L:L,MATCH(技能效果等级!B2156,技能效果!B:B,0)))</f>
        <v/>
      </c>
      <c r="O2156" s="95">
        <f>IF(INDEX(技能效果!N:N,MATCH(B2156,技能效果!B:B,0))=0,INDEX(技能效果!M:M,MATCH(技能效果等级!B2156,技能效果!B:B,0)),INDEX(技能效果!M:M,MATCH(技能效果等级!B2156,技能效果!B:B,0))*VLOOKUP(E2156,技能数值计算!$C$19:$D$28,2,FALSE))</f>
        <v>0</v>
      </c>
      <c r="P2156" s="97"/>
      <c r="Q2156" s="97"/>
      <c r="R2156" s="95" t="str">
        <f>IF(INDEX(技能效果!O:O,MATCH(技能效果等级!B2156,技能效果!B:B,0))="","",INDEX(技能效果!O:O,MATCH(技能效果等级!B2156,技能效果!B:B,0)))</f>
        <v/>
      </c>
      <c r="S2156" s="97"/>
      <c r="T2156" s="97"/>
      <c r="U2156" s="97"/>
      <c r="V2156" s="96" t="str">
        <f>IF(INDEX(技能效果!AF:AF,MATCH(技能效果等级!B2156,技能效果!B:B,0))="","",INDEX(技能效果!AF:AF,MATCH(技能效果等级!B2156,技能效果!B:B,0)))</f>
        <v/>
      </c>
      <c r="W2156" s="95">
        <f t="shared" si="31"/>
        <v>206</v>
      </c>
      <c r="X2156" s="97"/>
      <c r="Y2156" s="97"/>
    </row>
    <row r="2157" spans="1:25" ht="16.5" x14ac:dyDescent="0.2">
      <c r="A2157" s="62">
        <v>2154</v>
      </c>
      <c r="B2157" s="95">
        <f>INDEX(技能效果!B:B,MATCH(技能效果等级!W2157,技能效果!AE:AE,0))</f>
        <v>130302101</v>
      </c>
      <c r="C2157" s="95" t="str">
        <f>INDEX(技能效果!C:C,MATCH(技能效果等级!B2157,技能效果!B:B,0))</f>
        <v>烈风螳螂技能伤害</v>
      </c>
      <c r="D2157" s="96" t="s">
        <v>873</v>
      </c>
      <c r="E2157" s="95">
        <v>10</v>
      </c>
      <c r="F2157" s="95">
        <f>INDEX(技能效果!H:H,MATCH(技能效果等级!B2157,技能效果!B:B,0))</f>
        <v>1012</v>
      </c>
      <c r="G2157" s="95">
        <f>IF(INDEX(技能效果!K:K,MATCH(B2157,技能效果!B:B,0))=0,INDEX(技能效果!I:I,MATCH(技能效果等级!B2157,技能效果!B:B,0)),INDEX(技能效果!I:I,MATCH(技能效果等级!B2157,技能效果!B:B,0))*VLOOKUP(E2157,技能数值计算!$C$19:$D$28,2,FALSE))</f>
        <v>5</v>
      </c>
      <c r="H2157" s="95">
        <f>INDEX(技能效果!J:J,MATCH(技能效果等级!B2157,技能效果!B:B,0))</f>
        <v>0</v>
      </c>
      <c r="I2157" s="97"/>
      <c r="J2157" s="97"/>
      <c r="K2157" s="97"/>
      <c r="L2157" s="97"/>
      <c r="M2157" s="97"/>
      <c r="N2157" s="96" t="str">
        <f>IF(INDEX(技能效果!L:L,MATCH(技能效果等级!B2157,技能效果!B:B,0))="","",INDEX(技能效果!L:L,MATCH(技能效果等级!B2157,技能效果!B:B,0)))</f>
        <v/>
      </c>
      <c r="O2157" s="95">
        <f>IF(INDEX(技能效果!N:N,MATCH(B2157,技能效果!B:B,0))=0,INDEX(技能效果!M:M,MATCH(技能效果等级!B2157,技能效果!B:B,0)),INDEX(技能效果!M:M,MATCH(技能效果等级!B2157,技能效果!B:B,0))*VLOOKUP(E2157,技能数值计算!$C$19:$D$28,2,FALSE))</f>
        <v>0</v>
      </c>
      <c r="P2157" s="97"/>
      <c r="Q2157" s="97"/>
      <c r="R2157" s="95" t="str">
        <f>IF(INDEX(技能效果!O:O,MATCH(技能效果等级!B2157,技能效果!B:B,0))="","",INDEX(技能效果!O:O,MATCH(技能效果等级!B2157,技能效果!B:B,0)))</f>
        <v/>
      </c>
      <c r="S2157" s="97"/>
      <c r="T2157" s="97"/>
      <c r="U2157" s="97"/>
      <c r="V2157" s="96" t="str">
        <f>IF(INDEX(技能效果!AF:AF,MATCH(技能效果等级!B2157,技能效果!B:B,0))="","",INDEX(技能效果!AF:AF,MATCH(技能效果等级!B2157,技能效果!B:B,0)))</f>
        <v/>
      </c>
      <c r="W2157" s="95">
        <f t="shared" ref="W2157:W2220" si="32">W2147+1</f>
        <v>206</v>
      </c>
      <c r="X2157" s="97"/>
      <c r="Y2157" s="97"/>
    </row>
    <row r="2158" spans="1:25" ht="16.5" x14ac:dyDescent="0.2">
      <c r="A2158" s="62">
        <v>2155</v>
      </c>
      <c r="B2158" s="95">
        <f>INDEX(技能效果!B:B,MATCH(技能效果等级!W2158,技能效果!AE:AE,0))</f>
        <v>130302102</v>
      </c>
      <c r="C2158" s="95" t="str">
        <f>INDEX(技能效果!C:C,MATCH(技能效果等级!B2158,技能效果!B:B,0))</f>
        <v>烈风螳螂技能加攻击</v>
      </c>
      <c r="D2158" s="96" t="s">
        <v>873</v>
      </c>
      <c r="E2158" s="95">
        <v>1</v>
      </c>
      <c r="F2158" s="95">
        <f>INDEX(技能效果!H:H,MATCH(技能效果等级!B2158,技能效果!B:B,0))</f>
        <v>4106</v>
      </c>
      <c r="G2158" s="95">
        <f>IF(INDEX(技能效果!K:K,MATCH(B2158,技能效果!B:B,0))=0,INDEX(技能效果!I:I,MATCH(技能效果等级!B2158,技能效果!B:B,0)),INDEX(技能效果!I:I,MATCH(技能效果等级!B2158,技能效果!B:B,0))*VLOOKUP(E2158,技能数值计算!$C$19:$D$28,2,FALSE))</f>
        <v>7.4999999999999997E-2</v>
      </c>
      <c r="H2158" s="95">
        <f>INDEX(技能效果!J:J,MATCH(技能效果等级!B2158,技能效果!B:B,0))</f>
        <v>0</v>
      </c>
      <c r="I2158" s="97"/>
      <c r="J2158" s="97"/>
      <c r="K2158" s="97"/>
      <c r="L2158" s="97"/>
      <c r="M2158" s="97"/>
      <c r="N2158" s="96" t="str">
        <f>IF(INDEX(技能效果!L:L,MATCH(技能效果等级!B2158,技能效果!B:B,0))="","",INDEX(技能效果!L:L,MATCH(技能效果等级!B2158,技能效果!B:B,0)))</f>
        <v/>
      </c>
      <c r="O2158" s="95">
        <f>IF(INDEX(技能效果!N:N,MATCH(B2158,技能效果!B:B,0))=0,INDEX(技能效果!M:M,MATCH(技能效果等级!B2158,技能效果!B:B,0)),INDEX(技能效果!M:M,MATCH(技能效果等级!B2158,技能效果!B:B,0))*VLOOKUP(E2158,技能数值计算!$C$19:$D$28,2,FALSE))</f>
        <v>0</v>
      </c>
      <c r="P2158" s="97"/>
      <c r="Q2158" s="97"/>
      <c r="R2158" s="95" t="str">
        <f>IF(INDEX(技能效果!O:O,MATCH(技能效果等级!B2158,技能效果!B:B,0))="","",INDEX(技能效果!O:O,MATCH(技能效果等级!B2158,技能效果!B:B,0)))</f>
        <v/>
      </c>
      <c r="S2158" s="97"/>
      <c r="T2158" s="97"/>
      <c r="U2158" s="97"/>
      <c r="V2158" s="96" t="str">
        <f>IF(INDEX(技能效果!AF:AF,MATCH(技能效果等级!B2158,技能效果!B:B,0))="","",INDEX(技能效果!AF:AF,MATCH(技能效果等级!B2158,技能效果!B:B,0)))</f>
        <v/>
      </c>
      <c r="W2158" s="95">
        <f t="shared" si="32"/>
        <v>207</v>
      </c>
      <c r="X2158" s="97"/>
      <c r="Y2158" s="97"/>
    </row>
    <row r="2159" spans="1:25" ht="16.5" x14ac:dyDescent="0.2">
      <c r="A2159" s="62">
        <v>2156</v>
      </c>
      <c r="B2159" s="95">
        <f>INDEX(技能效果!B:B,MATCH(技能效果等级!W2159,技能效果!AE:AE,0))</f>
        <v>130302102</v>
      </c>
      <c r="C2159" s="95" t="str">
        <f>INDEX(技能效果!C:C,MATCH(技能效果等级!B2159,技能效果!B:B,0))</f>
        <v>烈风螳螂技能加攻击</v>
      </c>
      <c r="D2159" s="96" t="s">
        <v>873</v>
      </c>
      <c r="E2159" s="95">
        <v>2</v>
      </c>
      <c r="F2159" s="95">
        <f>INDEX(技能效果!H:H,MATCH(技能效果等级!B2159,技能效果!B:B,0))</f>
        <v>4106</v>
      </c>
      <c r="G2159" s="95">
        <f>IF(INDEX(技能效果!K:K,MATCH(B2159,技能效果!B:B,0))=0,INDEX(技能效果!I:I,MATCH(技能效果等级!B2159,技能效果!B:B,0)),INDEX(技能效果!I:I,MATCH(技能效果等级!B2159,技能效果!B:B,0))*VLOOKUP(E2159,技能数值计算!$C$19:$D$28,2,FALSE))</f>
        <v>8.1000000000000003E-2</v>
      </c>
      <c r="H2159" s="95">
        <f>INDEX(技能效果!J:J,MATCH(技能效果等级!B2159,技能效果!B:B,0))</f>
        <v>0</v>
      </c>
      <c r="I2159" s="97"/>
      <c r="J2159" s="97"/>
      <c r="K2159" s="97"/>
      <c r="L2159" s="97"/>
      <c r="M2159" s="97"/>
      <c r="N2159" s="96" t="str">
        <f>IF(INDEX(技能效果!L:L,MATCH(技能效果等级!B2159,技能效果!B:B,0))="","",INDEX(技能效果!L:L,MATCH(技能效果等级!B2159,技能效果!B:B,0)))</f>
        <v/>
      </c>
      <c r="O2159" s="95">
        <f>IF(INDEX(技能效果!N:N,MATCH(B2159,技能效果!B:B,0))=0,INDEX(技能效果!M:M,MATCH(技能效果等级!B2159,技能效果!B:B,0)),INDEX(技能效果!M:M,MATCH(技能效果等级!B2159,技能效果!B:B,0))*VLOOKUP(E2159,技能数值计算!$C$19:$D$28,2,FALSE))</f>
        <v>0</v>
      </c>
      <c r="P2159" s="97"/>
      <c r="Q2159" s="97"/>
      <c r="R2159" s="95" t="str">
        <f>IF(INDEX(技能效果!O:O,MATCH(技能效果等级!B2159,技能效果!B:B,0))="","",INDEX(技能效果!O:O,MATCH(技能效果等级!B2159,技能效果!B:B,0)))</f>
        <v/>
      </c>
      <c r="S2159" s="97"/>
      <c r="T2159" s="97"/>
      <c r="U2159" s="97"/>
      <c r="V2159" s="96" t="str">
        <f>IF(INDEX(技能效果!AF:AF,MATCH(技能效果等级!B2159,技能效果!B:B,0))="","",INDEX(技能效果!AF:AF,MATCH(技能效果等级!B2159,技能效果!B:B,0)))</f>
        <v/>
      </c>
      <c r="W2159" s="95">
        <f t="shared" si="32"/>
        <v>207</v>
      </c>
      <c r="X2159" s="97"/>
      <c r="Y2159" s="97"/>
    </row>
    <row r="2160" spans="1:25" ht="16.5" x14ac:dyDescent="0.2">
      <c r="A2160" s="62">
        <v>2157</v>
      </c>
      <c r="B2160" s="95">
        <f>INDEX(技能效果!B:B,MATCH(技能效果等级!W2160,技能效果!AE:AE,0))</f>
        <v>130302102</v>
      </c>
      <c r="C2160" s="95" t="str">
        <f>INDEX(技能效果!C:C,MATCH(技能效果等级!B2160,技能效果!B:B,0))</f>
        <v>烈风螳螂技能加攻击</v>
      </c>
      <c r="D2160" s="96" t="s">
        <v>873</v>
      </c>
      <c r="E2160" s="95">
        <v>3</v>
      </c>
      <c r="F2160" s="95">
        <f>INDEX(技能效果!H:H,MATCH(技能效果等级!B2160,技能效果!B:B,0))</f>
        <v>4106</v>
      </c>
      <c r="G2160" s="95">
        <f>IF(INDEX(技能效果!K:K,MATCH(B2160,技能效果!B:B,0))=0,INDEX(技能效果!I:I,MATCH(技能效果等级!B2160,技能效果!B:B,0)),INDEX(技能效果!I:I,MATCH(技能效果等级!B2160,技能效果!B:B,0))*VLOOKUP(E2160,技能数值计算!$C$19:$D$28,2,FALSE))</f>
        <v>8.6999999999999994E-2</v>
      </c>
      <c r="H2160" s="95">
        <f>INDEX(技能效果!J:J,MATCH(技能效果等级!B2160,技能效果!B:B,0))</f>
        <v>0</v>
      </c>
      <c r="I2160" s="97"/>
      <c r="J2160" s="97"/>
      <c r="K2160" s="97"/>
      <c r="L2160" s="97"/>
      <c r="M2160" s="97"/>
      <c r="N2160" s="96" t="str">
        <f>IF(INDEX(技能效果!L:L,MATCH(技能效果等级!B2160,技能效果!B:B,0))="","",INDEX(技能效果!L:L,MATCH(技能效果等级!B2160,技能效果!B:B,0)))</f>
        <v/>
      </c>
      <c r="O2160" s="95">
        <f>IF(INDEX(技能效果!N:N,MATCH(B2160,技能效果!B:B,0))=0,INDEX(技能效果!M:M,MATCH(技能效果等级!B2160,技能效果!B:B,0)),INDEX(技能效果!M:M,MATCH(技能效果等级!B2160,技能效果!B:B,0))*VLOOKUP(E2160,技能数值计算!$C$19:$D$28,2,FALSE))</f>
        <v>0</v>
      </c>
      <c r="P2160" s="97"/>
      <c r="Q2160" s="97"/>
      <c r="R2160" s="95" t="str">
        <f>IF(INDEX(技能效果!O:O,MATCH(技能效果等级!B2160,技能效果!B:B,0))="","",INDEX(技能效果!O:O,MATCH(技能效果等级!B2160,技能效果!B:B,0)))</f>
        <v/>
      </c>
      <c r="S2160" s="97"/>
      <c r="T2160" s="97"/>
      <c r="U2160" s="97"/>
      <c r="V2160" s="96" t="str">
        <f>IF(INDEX(技能效果!AF:AF,MATCH(技能效果等级!B2160,技能效果!B:B,0))="","",INDEX(技能效果!AF:AF,MATCH(技能效果等级!B2160,技能效果!B:B,0)))</f>
        <v/>
      </c>
      <c r="W2160" s="95">
        <f t="shared" si="32"/>
        <v>207</v>
      </c>
      <c r="X2160" s="97"/>
      <c r="Y2160" s="97"/>
    </row>
    <row r="2161" spans="1:25" ht="16.5" x14ac:dyDescent="0.2">
      <c r="A2161" s="62">
        <v>2158</v>
      </c>
      <c r="B2161" s="95">
        <f>INDEX(技能效果!B:B,MATCH(技能效果等级!W2161,技能效果!AE:AE,0))</f>
        <v>130302102</v>
      </c>
      <c r="C2161" s="95" t="str">
        <f>INDEX(技能效果!C:C,MATCH(技能效果等级!B2161,技能效果!B:B,0))</f>
        <v>烈风螳螂技能加攻击</v>
      </c>
      <c r="D2161" s="96" t="s">
        <v>873</v>
      </c>
      <c r="E2161" s="95">
        <v>4</v>
      </c>
      <c r="F2161" s="95">
        <f>INDEX(技能效果!H:H,MATCH(技能效果等级!B2161,技能效果!B:B,0))</f>
        <v>4106</v>
      </c>
      <c r="G2161" s="95">
        <f>IF(INDEX(技能效果!K:K,MATCH(B2161,技能效果!B:B,0))=0,INDEX(技能效果!I:I,MATCH(技能效果等级!B2161,技能效果!B:B,0)),INDEX(技能效果!I:I,MATCH(技能效果等级!B2161,技能效果!B:B,0))*VLOOKUP(E2161,技能数值计算!$C$19:$D$28,2,FALSE))</f>
        <v>9.2999999999999999E-2</v>
      </c>
      <c r="H2161" s="95">
        <f>INDEX(技能效果!J:J,MATCH(技能效果等级!B2161,技能效果!B:B,0))</f>
        <v>0</v>
      </c>
      <c r="I2161" s="97"/>
      <c r="J2161" s="97"/>
      <c r="K2161" s="97"/>
      <c r="L2161" s="97"/>
      <c r="M2161" s="97"/>
      <c r="N2161" s="96" t="str">
        <f>IF(INDEX(技能效果!L:L,MATCH(技能效果等级!B2161,技能效果!B:B,0))="","",INDEX(技能效果!L:L,MATCH(技能效果等级!B2161,技能效果!B:B,0)))</f>
        <v/>
      </c>
      <c r="O2161" s="95">
        <f>IF(INDEX(技能效果!N:N,MATCH(B2161,技能效果!B:B,0))=0,INDEX(技能效果!M:M,MATCH(技能效果等级!B2161,技能效果!B:B,0)),INDEX(技能效果!M:M,MATCH(技能效果等级!B2161,技能效果!B:B,0))*VLOOKUP(E2161,技能数值计算!$C$19:$D$28,2,FALSE))</f>
        <v>0</v>
      </c>
      <c r="P2161" s="97"/>
      <c r="Q2161" s="97"/>
      <c r="R2161" s="95" t="str">
        <f>IF(INDEX(技能效果!O:O,MATCH(技能效果等级!B2161,技能效果!B:B,0))="","",INDEX(技能效果!O:O,MATCH(技能效果等级!B2161,技能效果!B:B,0)))</f>
        <v/>
      </c>
      <c r="S2161" s="97"/>
      <c r="T2161" s="97"/>
      <c r="U2161" s="97"/>
      <c r="V2161" s="96" t="str">
        <f>IF(INDEX(技能效果!AF:AF,MATCH(技能效果等级!B2161,技能效果!B:B,0))="","",INDEX(技能效果!AF:AF,MATCH(技能效果等级!B2161,技能效果!B:B,0)))</f>
        <v/>
      </c>
      <c r="W2161" s="95">
        <f t="shared" si="32"/>
        <v>207</v>
      </c>
      <c r="X2161" s="97"/>
      <c r="Y2161" s="97"/>
    </row>
    <row r="2162" spans="1:25" ht="16.5" x14ac:dyDescent="0.2">
      <c r="A2162" s="62">
        <v>2159</v>
      </c>
      <c r="B2162" s="95">
        <f>INDEX(技能效果!B:B,MATCH(技能效果等级!W2162,技能效果!AE:AE,0))</f>
        <v>130302102</v>
      </c>
      <c r="C2162" s="95" t="str">
        <f>INDEX(技能效果!C:C,MATCH(技能效果等级!B2162,技能效果!B:B,0))</f>
        <v>烈风螳螂技能加攻击</v>
      </c>
      <c r="D2162" s="96" t="s">
        <v>873</v>
      </c>
      <c r="E2162" s="95">
        <v>5</v>
      </c>
      <c r="F2162" s="95">
        <f>INDEX(技能效果!H:H,MATCH(技能效果等级!B2162,技能效果!B:B,0))</f>
        <v>4106</v>
      </c>
      <c r="G2162" s="95">
        <f>IF(INDEX(技能效果!K:K,MATCH(B2162,技能效果!B:B,0))=0,INDEX(技能效果!I:I,MATCH(技能效果等级!B2162,技能效果!B:B,0)),INDEX(技能效果!I:I,MATCH(技能效果等级!B2162,技能效果!B:B,0))*VLOOKUP(E2162,技能数值计算!$C$19:$D$28,2,FALSE))</f>
        <v>9.9000000000000005E-2</v>
      </c>
      <c r="H2162" s="95">
        <f>INDEX(技能效果!J:J,MATCH(技能效果等级!B2162,技能效果!B:B,0))</f>
        <v>0</v>
      </c>
      <c r="I2162" s="97"/>
      <c r="J2162" s="97"/>
      <c r="K2162" s="97"/>
      <c r="L2162" s="97"/>
      <c r="M2162" s="97"/>
      <c r="N2162" s="96" t="str">
        <f>IF(INDEX(技能效果!L:L,MATCH(技能效果等级!B2162,技能效果!B:B,0))="","",INDEX(技能效果!L:L,MATCH(技能效果等级!B2162,技能效果!B:B,0)))</f>
        <v/>
      </c>
      <c r="O2162" s="95">
        <f>IF(INDEX(技能效果!N:N,MATCH(B2162,技能效果!B:B,0))=0,INDEX(技能效果!M:M,MATCH(技能效果等级!B2162,技能效果!B:B,0)),INDEX(技能效果!M:M,MATCH(技能效果等级!B2162,技能效果!B:B,0))*VLOOKUP(E2162,技能数值计算!$C$19:$D$28,2,FALSE))</f>
        <v>0</v>
      </c>
      <c r="P2162" s="97"/>
      <c r="Q2162" s="97"/>
      <c r="R2162" s="95" t="str">
        <f>IF(INDEX(技能效果!O:O,MATCH(技能效果等级!B2162,技能效果!B:B,0))="","",INDEX(技能效果!O:O,MATCH(技能效果等级!B2162,技能效果!B:B,0)))</f>
        <v/>
      </c>
      <c r="S2162" s="97"/>
      <c r="T2162" s="97"/>
      <c r="U2162" s="97"/>
      <c r="V2162" s="96" t="str">
        <f>IF(INDEX(技能效果!AF:AF,MATCH(技能效果等级!B2162,技能效果!B:B,0))="","",INDEX(技能效果!AF:AF,MATCH(技能效果等级!B2162,技能效果!B:B,0)))</f>
        <v/>
      </c>
      <c r="W2162" s="95">
        <f t="shared" si="32"/>
        <v>207</v>
      </c>
      <c r="X2162" s="97"/>
      <c r="Y2162" s="97"/>
    </row>
    <row r="2163" spans="1:25" ht="16.5" x14ac:dyDescent="0.2">
      <c r="A2163" s="62">
        <v>2160</v>
      </c>
      <c r="B2163" s="95">
        <f>INDEX(技能效果!B:B,MATCH(技能效果等级!W2163,技能效果!AE:AE,0))</f>
        <v>130302102</v>
      </c>
      <c r="C2163" s="95" t="str">
        <f>INDEX(技能效果!C:C,MATCH(技能效果等级!B2163,技能效果!B:B,0))</f>
        <v>烈风螳螂技能加攻击</v>
      </c>
      <c r="D2163" s="96" t="s">
        <v>873</v>
      </c>
      <c r="E2163" s="95">
        <v>6</v>
      </c>
      <c r="F2163" s="95">
        <f>INDEX(技能效果!H:H,MATCH(技能效果等级!B2163,技能效果!B:B,0))</f>
        <v>4106</v>
      </c>
      <c r="G2163" s="95">
        <f>IF(INDEX(技能效果!K:K,MATCH(B2163,技能效果!B:B,0))=0,INDEX(技能效果!I:I,MATCH(技能效果等级!B2163,技能效果!B:B,0)),INDEX(技能效果!I:I,MATCH(技能效果等级!B2163,技能效果!B:B,0))*VLOOKUP(E2163,技能数值计算!$C$19:$D$28,2,FALSE))</f>
        <v>0.108</v>
      </c>
      <c r="H2163" s="95">
        <f>INDEX(技能效果!J:J,MATCH(技能效果等级!B2163,技能效果!B:B,0))</f>
        <v>0</v>
      </c>
      <c r="I2163" s="97"/>
      <c r="J2163" s="97"/>
      <c r="K2163" s="97"/>
      <c r="L2163" s="97"/>
      <c r="M2163" s="97"/>
      <c r="N2163" s="96" t="str">
        <f>IF(INDEX(技能效果!L:L,MATCH(技能效果等级!B2163,技能效果!B:B,0))="","",INDEX(技能效果!L:L,MATCH(技能效果等级!B2163,技能效果!B:B,0)))</f>
        <v/>
      </c>
      <c r="O2163" s="95">
        <f>IF(INDEX(技能效果!N:N,MATCH(B2163,技能效果!B:B,0))=0,INDEX(技能效果!M:M,MATCH(技能效果等级!B2163,技能效果!B:B,0)),INDEX(技能效果!M:M,MATCH(技能效果等级!B2163,技能效果!B:B,0))*VLOOKUP(E2163,技能数值计算!$C$19:$D$28,2,FALSE))</f>
        <v>0</v>
      </c>
      <c r="P2163" s="97"/>
      <c r="Q2163" s="97"/>
      <c r="R2163" s="95" t="str">
        <f>IF(INDEX(技能效果!O:O,MATCH(技能效果等级!B2163,技能效果!B:B,0))="","",INDEX(技能效果!O:O,MATCH(技能效果等级!B2163,技能效果!B:B,0)))</f>
        <v/>
      </c>
      <c r="S2163" s="97"/>
      <c r="T2163" s="97"/>
      <c r="U2163" s="97"/>
      <c r="V2163" s="96" t="str">
        <f>IF(INDEX(技能效果!AF:AF,MATCH(技能效果等级!B2163,技能效果!B:B,0))="","",INDEX(技能效果!AF:AF,MATCH(技能效果等级!B2163,技能效果!B:B,0)))</f>
        <v/>
      </c>
      <c r="W2163" s="95">
        <f t="shared" si="32"/>
        <v>207</v>
      </c>
      <c r="X2163" s="97"/>
      <c r="Y2163" s="97"/>
    </row>
    <row r="2164" spans="1:25" ht="16.5" x14ac:dyDescent="0.2">
      <c r="A2164" s="62">
        <v>2161</v>
      </c>
      <c r="B2164" s="95">
        <f>INDEX(技能效果!B:B,MATCH(技能效果等级!W2164,技能效果!AE:AE,0))</f>
        <v>130302102</v>
      </c>
      <c r="C2164" s="95" t="str">
        <f>INDEX(技能效果!C:C,MATCH(技能效果等级!B2164,技能效果!B:B,0))</f>
        <v>烈风螳螂技能加攻击</v>
      </c>
      <c r="D2164" s="96" t="s">
        <v>873</v>
      </c>
      <c r="E2164" s="95">
        <v>7</v>
      </c>
      <c r="F2164" s="95">
        <f>INDEX(技能效果!H:H,MATCH(技能效果等级!B2164,技能效果!B:B,0))</f>
        <v>4106</v>
      </c>
      <c r="G2164" s="95">
        <f>IF(INDEX(技能效果!K:K,MATCH(B2164,技能效果!B:B,0))=0,INDEX(技能效果!I:I,MATCH(技能效果等级!B2164,技能效果!B:B,0)),INDEX(技能效果!I:I,MATCH(技能效果等级!B2164,技能效果!B:B,0))*VLOOKUP(E2164,技能数值计算!$C$19:$D$28,2,FALSE))</f>
        <v>0.11699999999999999</v>
      </c>
      <c r="H2164" s="95">
        <f>INDEX(技能效果!J:J,MATCH(技能效果等级!B2164,技能效果!B:B,0))</f>
        <v>0</v>
      </c>
      <c r="I2164" s="97"/>
      <c r="J2164" s="97"/>
      <c r="K2164" s="97"/>
      <c r="L2164" s="97"/>
      <c r="M2164" s="97"/>
      <c r="N2164" s="96" t="str">
        <f>IF(INDEX(技能效果!L:L,MATCH(技能效果等级!B2164,技能效果!B:B,0))="","",INDEX(技能效果!L:L,MATCH(技能效果等级!B2164,技能效果!B:B,0)))</f>
        <v/>
      </c>
      <c r="O2164" s="95">
        <f>IF(INDEX(技能效果!N:N,MATCH(B2164,技能效果!B:B,0))=0,INDEX(技能效果!M:M,MATCH(技能效果等级!B2164,技能效果!B:B,0)),INDEX(技能效果!M:M,MATCH(技能效果等级!B2164,技能效果!B:B,0))*VLOOKUP(E2164,技能数值计算!$C$19:$D$28,2,FALSE))</f>
        <v>0</v>
      </c>
      <c r="P2164" s="97"/>
      <c r="Q2164" s="97"/>
      <c r="R2164" s="95" t="str">
        <f>IF(INDEX(技能效果!O:O,MATCH(技能效果等级!B2164,技能效果!B:B,0))="","",INDEX(技能效果!O:O,MATCH(技能效果等级!B2164,技能效果!B:B,0)))</f>
        <v/>
      </c>
      <c r="S2164" s="97"/>
      <c r="T2164" s="97"/>
      <c r="U2164" s="97"/>
      <c r="V2164" s="96" t="str">
        <f>IF(INDEX(技能效果!AF:AF,MATCH(技能效果等级!B2164,技能效果!B:B,0))="","",INDEX(技能效果!AF:AF,MATCH(技能效果等级!B2164,技能效果!B:B,0)))</f>
        <v/>
      </c>
      <c r="W2164" s="95">
        <f t="shared" si="32"/>
        <v>207</v>
      </c>
      <c r="X2164" s="97"/>
      <c r="Y2164" s="97"/>
    </row>
    <row r="2165" spans="1:25" ht="16.5" x14ac:dyDescent="0.2">
      <c r="A2165" s="62">
        <v>2162</v>
      </c>
      <c r="B2165" s="95">
        <f>INDEX(技能效果!B:B,MATCH(技能效果等级!W2165,技能效果!AE:AE,0))</f>
        <v>130302102</v>
      </c>
      <c r="C2165" s="95" t="str">
        <f>INDEX(技能效果!C:C,MATCH(技能效果等级!B2165,技能效果!B:B,0))</f>
        <v>烈风螳螂技能加攻击</v>
      </c>
      <c r="D2165" s="96" t="s">
        <v>873</v>
      </c>
      <c r="E2165" s="95">
        <v>8</v>
      </c>
      <c r="F2165" s="95">
        <f>INDEX(技能效果!H:H,MATCH(技能效果等级!B2165,技能效果!B:B,0))</f>
        <v>4106</v>
      </c>
      <c r="G2165" s="95">
        <f>IF(INDEX(技能效果!K:K,MATCH(B2165,技能效果!B:B,0))=0,INDEX(技能效果!I:I,MATCH(技能效果等级!B2165,技能效果!B:B,0)),INDEX(技能效果!I:I,MATCH(技能效果等级!B2165,技能效果!B:B,0))*VLOOKUP(E2165,技能数值计算!$C$19:$D$28,2,FALSE))</f>
        <v>0.126</v>
      </c>
      <c r="H2165" s="95">
        <f>INDEX(技能效果!J:J,MATCH(技能效果等级!B2165,技能效果!B:B,0))</f>
        <v>0</v>
      </c>
      <c r="I2165" s="97"/>
      <c r="J2165" s="97"/>
      <c r="K2165" s="97"/>
      <c r="L2165" s="97"/>
      <c r="M2165" s="97"/>
      <c r="N2165" s="96" t="str">
        <f>IF(INDEX(技能效果!L:L,MATCH(技能效果等级!B2165,技能效果!B:B,0))="","",INDEX(技能效果!L:L,MATCH(技能效果等级!B2165,技能效果!B:B,0)))</f>
        <v/>
      </c>
      <c r="O2165" s="95">
        <f>IF(INDEX(技能效果!N:N,MATCH(B2165,技能效果!B:B,0))=0,INDEX(技能效果!M:M,MATCH(技能效果等级!B2165,技能效果!B:B,0)),INDEX(技能效果!M:M,MATCH(技能效果等级!B2165,技能效果!B:B,0))*VLOOKUP(E2165,技能数值计算!$C$19:$D$28,2,FALSE))</f>
        <v>0</v>
      </c>
      <c r="P2165" s="97"/>
      <c r="Q2165" s="97"/>
      <c r="R2165" s="95" t="str">
        <f>IF(INDEX(技能效果!O:O,MATCH(技能效果等级!B2165,技能效果!B:B,0))="","",INDEX(技能效果!O:O,MATCH(技能效果等级!B2165,技能效果!B:B,0)))</f>
        <v/>
      </c>
      <c r="S2165" s="97"/>
      <c r="T2165" s="97"/>
      <c r="U2165" s="97"/>
      <c r="V2165" s="96" t="str">
        <f>IF(INDEX(技能效果!AF:AF,MATCH(技能效果等级!B2165,技能效果!B:B,0))="","",INDEX(技能效果!AF:AF,MATCH(技能效果等级!B2165,技能效果!B:B,0)))</f>
        <v/>
      </c>
      <c r="W2165" s="95">
        <f t="shared" si="32"/>
        <v>207</v>
      </c>
      <c r="X2165" s="97"/>
      <c r="Y2165" s="97"/>
    </row>
    <row r="2166" spans="1:25" ht="16.5" x14ac:dyDescent="0.2">
      <c r="A2166" s="62">
        <v>2163</v>
      </c>
      <c r="B2166" s="95">
        <f>INDEX(技能效果!B:B,MATCH(技能效果等级!W2166,技能效果!AE:AE,0))</f>
        <v>130302102</v>
      </c>
      <c r="C2166" s="95" t="str">
        <f>INDEX(技能效果!C:C,MATCH(技能效果等级!B2166,技能效果!B:B,0))</f>
        <v>烈风螳螂技能加攻击</v>
      </c>
      <c r="D2166" s="96" t="s">
        <v>873</v>
      </c>
      <c r="E2166" s="95">
        <v>9</v>
      </c>
      <c r="F2166" s="95">
        <f>INDEX(技能效果!H:H,MATCH(技能效果等级!B2166,技能效果!B:B,0))</f>
        <v>4106</v>
      </c>
      <c r="G2166" s="95">
        <f>IF(INDEX(技能效果!K:K,MATCH(B2166,技能效果!B:B,0))=0,INDEX(技能效果!I:I,MATCH(技能效果等级!B2166,技能效果!B:B,0)),INDEX(技能效果!I:I,MATCH(技能效果等级!B2166,技能效果!B:B,0))*VLOOKUP(E2166,技能数值计算!$C$19:$D$28,2,FALSE))</f>
        <v>0.13800000000000001</v>
      </c>
      <c r="H2166" s="95">
        <f>INDEX(技能效果!J:J,MATCH(技能效果等级!B2166,技能效果!B:B,0))</f>
        <v>0</v>
      </c>
      <c r="I2166" s="97"/>
      <c r="J2166" s="97"/>
      <c r="K2166" s="97"/>
      <c r="L2166" s="97"/>
      <c r="M2166" s="97"/>
      <c r="N2166" s="96" t="str">
        <f>IF(INDEX(技能效果!L:L,MATCH(技能效果等级!B2166,技能效果!B:B,0))="","",INDEX(技能效果!L:L,MATCH(技能效果等级!B2166,技能效果!B:B,0)))</f>
        <v/>
      </c>
      <c r="O2166" s="95">
        <f>IF(INDEX(技能效果!N:N,MATCH(B2166,技能效果!B:B,0))=0,INDEX(技能效果!M:M,MATCH(技能效果等级!B2166,技能效果!B:B,0)),INDEX(技能效果!M:M,MATCH(技能效果等级!B2166,技能效果!B:B,0))*VLOOKUP(E2166,技能数值计算!$C$19:$D$28,2,FALSE))</f>
        <v>0</v>
      </c>
      <c r="P2166" s="97"/>
      <c r="Q2166" s="97"/>
      <c r="R2166" s="95" t="str">
        <f>IF(INDEX(技能效果!O:O,MATCH(技能效果等级!B2166,技能效果!B:B,0))="","",INDEX(技能效果!O:O,MATCH(技能效果等级!B2166,技能效果!B:B,0)))</f>
        <v/>
      </c>
      <c r="S2166" s="97"/>
      <c r="T2166" s="97"/>
      <c r="U2166" s="97"/>
      <c r="V2166" s="96" t="str">
        <f>IF(INDEX(技能效果!AF:AF,MATCH(技能效果等级!B2166,技能效果!B:B,0))="","",INDEX(技能效果!AF:AF,MATCH(技能效果等级!B2166,技能效果!B:B,0)))</f>
        <v/>
      </c>
      <c r="W2166" s="95">
        <f t="shared" si="32"/>
        <v>207</v>
      </c>
      <c r="X2166" s="97"/>
      <c r="Y2166" s="97"/>
    </row>
    <row r="2167" spans="1:25" ht="16.5" x14ac:dyDescent="0.2">
      <c r="A2167" s="62">
        <v>2164</v>
      </c>
      <c r="B2167" s="95">
        <f>INDEX(技能效果!B:B,MATCH(技能效果等级!W2167,技能效果!AE:AE,0))</f>
        <v>130302102</v>
      </c>
      <c r="C2167" s="95" t="str">
        <f>INDEX(技能效果!C:C,MATCH(技能效果等级!B2167,技能效果!B:B,0))</f>
        <v>烈风螳螂技能加攻击</v>
      </c>
      <c r="D2167" s="96" t="s">
        <v>873</v>
      </c>
      <c r="E2167" s="95">
        <v>10</v>
      </c>
      <c r="F2167" s="95">
        <f>INDEX(技能效果!H:H,MATCH(技能效果等级!B2167,技能效果!B:B,0))</f>
        <v>4106</v>
      </c>
      <c r="G2167" s="95">
        <f>IF(INDEX(技能效果!K:K,MATCH(B2167,技能效果!B:B,0))=0,INDEX(技能效果!I:I,MATCH(技能效果等级!B2167,技能效果!B:B,0)),INDEX(技能效果!I:I,MATCH(技能效果等级!B2167,技能效果!B:B,0))*VLOOKUP(E2167,技能数值计算!$C$19:$D$28,2,FALSE))</f>
        <v>0.15</v>
      </c>
      <c r="H2167" s="95">
        <f>INDEX(技能效果!J:J,MATCH(技能效果等级!B2167,技能效果!B:B,0))</f>
        <v>0</v>
      </c>
      <c r="I2167" s="97"/>
      <c r="J2167" s="97"/>
      <c r="K2167" s="97"/>
      <c r="L2167" s="97"/>
      <c r="M2167" s="97"/>
      <c r="N2167" s="96" t="str">
        <f>IF(INDEX(技能效果!L:L,MATCH(技能效果等级!B2167,技能效果!B:B,0))="","",INDEX(技能效果!L:L,MATCH(技能效果等级!B2167,技能效果!B:B,0)))</f>
        <v/>
      </c>
      <c r="O2167" s="95">
        <f>IF(INDEX(技能效果!N:N,MATCH(B2167,技能效果!B:B,0))=0,INDEX(技能效果!M:M,MATCH(技能效果等级!B2167,技能效果!B:B,0)),INDEX(技能效果!M:M,MATCH(技能效果等级!B2167,技能效果!B:B,0))*VLOOKUP(E2167,技能数值计算!$C$19:$D$28,2,FALSE))</f>
        <v>0</v>
      </c>
      <c r="P2167" s="97"/>
      <c r="Q2167" s="97"/>
      <c r="R2167" s="95" t="str">
        <f>IF(INDEX(技能效果!O:O,MATCH(技能效果等级!B2167,技能效果!B:B,0))="","",INDEX(技能效果!O:O,MATCH(技能效果等级!B2167,技能效果!B:B,0)))</f>
        <v/>
      </c>
      <c r="S2167" s="97"/>
      <c r="T2167" s="97"/>
      <c r="U2167" s="97"/>
      <c r="V2167" s="96" t="str">
        <f>IF(INDEX(技能效果!AF:AF,MATCH(技能效果等级!B2167,技能效果!B:B,0))="","",INDEX(技能效果!AF:AF,MATCH(技能效果等级!B2167,技能效果!B:B,0)))</f>
        <v/>
      </c>
      <c r="W2167" s="95">
        <f t="shared" si="32"/>
        <v>207</v>
      </c>
      <c r="X2167" s="97"/>
      <c r="Y2167" s="97"/>
    </row>
    <row r="2168" spans="1:25" ht="16.5" x14ac:dyDescent="0.2">
      <c r="A2168" s="62">
        <v>2165</v>
      </c>
      <c r="B2168" s="95">
        <f>INDEX(技能效果!B:B,MATCH(技能效果等级!W2168,技能效果!AE:AE,0))</f>
        <v>130302109</v>
      </c>
      <c r="C2168" s="95" t="str">
        <f>INDEX(技能效果!C:C,MATCH(技能效果等级!B2168,技能效果!B:B,0))</f>
        <v>烈风螳螂专属武器效果</v>
      </c>
      <c r="D2168" s="96" t="s">
        <v>873</v>
      </c>
      <c r="E2168" s="95">
        <v>1</v>
      </c>
      <c r="F2168" s="95">
        <f>INDEX(技能效果!H:H,MATCH(技能效果等级!B2168,技能效果!B:B,0))</f>
        <v>4018</v>
      </c>
      <c r="G2168" s="95">
        <f>IF(INDEX(技能效果!K:K,MATCH(B2168,技能效果!B:B,0))=0,INDEX(技能效果!I:I,MATCH(技能效果等级!B2168,技能效果!B:B,0)),INDEX(技能效果!I:I,MATCH(技能效果等级!B2168,技能效果!B:B,0))*VLOOKUP(E2168,技能数值计算!$C$19:$D$28,2,FALSE))</f>
        <v>0.15</v>
      </c>
      <c r="H2168" s="95">
        <f>INDEX(技能效果!J:J,MATCH(技能效果等级!B2168,技能效果!B:B,0))</f>
        <v>0</v>
      </c>
      <c r="I2168" s="97"/>
      <c r="J2168" s="97"/>
      <c r="K2168" s="97"/>
      <c r="L2168" s="97"/>
      <c r="M2168" s="97"/>
      <c r="N2168" s="96" t="str">
        <f>IF(INDEX(技能效果!L:L,MATCH(技能效果等级!B2168,技能效果!B:B,0))="","",INDEX(技能效果!L:L,MATCH(技能效果等级!B2168,技能效果!B:B,0)))</f>
        <v/>
      </c>
      <c r="O2168" s="95">
        <f>IF(INDEX(技能效果!N:N,MATCH(B2168,技能效果!B:B,0))=0,INDEX(技能效果!M:M,MATCH(技能效果等级!B2168,技能效果!B:B,0)),INDEX(技能效果!M:M,MATCH(技能效果等级!B2168,技能效果!B:B,0))*VLOOKUP(E2168,技能数值计算!$C$19:$D$28,2,FALSE))</f>
        <v>0</v>
      </c>
      <c r="P2168" s="97"/>
      <c r="Q2168" s="97"/>
      <c r="R2168" s="95" t="str">
        <f>IF(INDEX(技能效果!O:O,MATCH(技能效果等级!B2168,技能效果!B:B,0))="","",INDEX(技能效果!O:O,MATCH(技能效果等级!B2168,技能效果!B:B,0)))</f>
        <v/>
      </c>
      <c r="S2168" s="97"/>
      <c r="T2168" s="97"/>
      <c r="U2168" s="97"/>
      <c r="V2168" s="96" t="str">
        <f>IF(INDEX(技能效果!AF:AF,MATCH(技能效果等级!B2168,技能效果!B:B,0))="","",INDEX(技能效果!AF:AF,MATCH(技能效果等级!B2168,技能效果!B:B,0)))</f>
        <v>每一枚印记同时为寄灵人增加x%攻击</v>
      </c>
      <c r="W2168" s="95">
        <f t="shared" si="32"/>
        <v>208</v>
      </c>
      <c r="X2168" s="97"/>
      <c r="Y2168" s="97"/>
    </row>
    <row r="2169" spans="1:25" ht="16.5" x14ac:dyDescent="0.2">
      <c r="A2169" s="62">
        <v>2166</v>
      </c>
      <c r="B2169" s="95">
        <f>INDEX(技能效果!B:B,MATCH(技能效果等级!W2169,技能效果!AE:AE,0))</f>
        <v>130302109</v>
      </c>
      <c r="C2169" s="95" t="str">
        <f>INDEX(技能效果!C:C,MATCH(技能效果等级!B2169,技能效果!B:B,0))</f>
        <v>烈风螳螂专属武器效果</v>
      </c>
      <c r="D2169" s="96" t="s">
        <v>873</v>
      </c>
      <c r="E2169" s="95">
        <v>2</v>
      </c>
      <c r="F2169" s="95">
        <f>INDEX(技能效果!H:H,MATCH(技能效果等级!B2169,技能效果!B:B,0))</f>
        <v>4018</v>
      </c>
      <c r="G2169" s="95">
        <f>IF(INDEX(技能效果!K:K,MATCH(B2169,技能效果!B:B,0))=0,INDEX(技能效果!I:I,MATCH(技能效果等级!B2169,技能效果!B:B,0)),INDEX(技能效果!I:I,MATCH(技能效果等级!B2169,技能效果!B:B,0))*VLOOKUP(E2169,技能数值计算!$C$19:$D$28,2,FALSE))</f>
        <v>0.15</v>
      </c>
      <c r="H2169" s="95">
        <f>INDEX(技能效果!J:J,MATCH(技能效果等级!B2169,技能效果!B:B,0))</f>
        <v>0</v>
      </c>
      <c r="I2169" s="97"/>
      <c r="J2169" s="97"/>
      <c r="K2169" s="97"/>
      <c r="L2169" s="97"/>
      <c r="M2169" s="97"/>
      <c r="N2169" s="96" t="str">
        <f>IF(INDEX(技能效果!L:L,MATCH(技能效果等级!B2169,技能效果!B:B,0))="","",INDEX(技能效果!L:L,MATCH(技能效果等级!B2169,技能效果!B:B,0)))</f>
        <v/>
      </c>
      <c r="O2169" s="95">
        <f>IF(INDEX(技能效果!N:N,MATCH(B2169,技能效果!B:B,0))=0,INDEX(技能效果!M:M,MATCH(技能效果等级!B2169,技能效果!B:B,0)),INDEX(技能效果!M:M,MATCH(技能效果等级!B2169,技能效果!B:B,0))*VLOOKUP(E2169,技能数值计算!$C$19:$D$28,2,FALSE))</f>
        <v>0</v>
      </c>
      <c r="P2169" s="97"/>
      <c r="Q2169" s="97"/>
      <c r="R2169" s="95" t="str">
        <f>IF(INDEX(技能效果!O:O,MATCH(技能效果等级!B2169,技能效果!B:B,0))="","",INDEX(技能效果!O:O,MATCH(技能效果等级!B2169,技能效果!B:B,0)))</f>
        <v/>
      </c>
      <c r="S2169" s="97"/>
      <c r="T2169" s="97"/>
      <c r="U2169" s="97"/>
      <c r="V2169" s="96" t="str">
        <f>IF(INDEX(技能效果!AF:AF,MATCH(技能效果等级!B2169,技能效果!B:B,0))="","",INDEX(技能效果!AF:AF,MATCH(技能效果等级!B2169,技能效果!B:B,0)))</f>
        <v>每一枚印记同时为寄灵人增加x%攻击</v>
      </c>
      <c r="W2169" s="95">
        <f t="shared" si="32"/>
        <v>208</v>
      </c>
      <c r="X2169" s="97"/>
      <c r="Y2169" s="97"/>
    </row>
    <row r="2170" spans="1:25" ht="16.5" x14ac:dyDescent="0.2">
      <c r="A2170" s="62">
        <v>2167</v>
      </c>
      <c r="B2170" s="95">
        <f>INDEX(技能效果!B:B,MATCH(技能效果等级!W2170,技能效果!AE:AE,0))</f>
        <v>130302109</v>
      </c>
      <c r="C2170" s="95" t="str">
        <f>INDEX(技能效果!C:C,MATCH(技能效果等级!B2170,技能效果!B:B,0))</f>
        <v>烈风螳螂专属武器效果</v>
      </c>
      <c r="D2170" s="96" t="s">
        <v>873</v>
      </c>
      <c r="E2170" s="95">
        <v>3</v>
      </c>
      <c r="F2170" s="95">
        <f>INDEX(技能效果!H:H,MATCH(技能效果等级!B2170,技能效果!B:B,0))</f>
        <v>4018</v>
      </c>
      <c r="G2170" s="95">
        <f>IF(INDEX(技能效果!K:K,MATCH(B2170,技能效果!B:B,0))=0,INDEX(技能效果!I:I,MATCH(技能效果等级!B2170,技能效果!B:B,0)),INDEX(技能效果!I:I,MATCH(技能效果等级!B2170,技能效果!B:B,0))*VLOOKUP(E2170,技能数值计算!$C$19:$D$28,2,FALSE))</f>
        <v>0.15</v>
      </c>
      <c r="H2170" s="95">
        <f>INDEX(技能效果!J:J,MATCH(技能效果等级!B2170,技能效果!B:B,0))</f>
        <v>0</v>
      </c>
      <c r="I2170" s="97"/>
      <c r="J2170" s="97"/>
      <c r="K2170" s="97"/>
      <c r="L2170" s="97"/>
      <c r="M2170" s="97"/>
      <c r="N2170" s="96" t="str">
        <f>IF(INDEX(技能效果!L:L,MATCH(技能效果等级!B2170,技能效果!B:B,0))="","",INDEX(技能效果!L:L,MATCH(技能效果等级!B2170,技能效果!B:B,0)))</f>
        <v/>
      </c>
      <c r="O2170" s="95">
        <f>IF(INDEX(技能效果!N:N,MATCH(B2170,技能效果!B:B,0))=0,INDEX(技能效果!M:M,MATCH(技能效果等级!B2170,技能效果!B:B,0)),INDEX(技能效果!M:M,MATCH(技能效果等级!B2170,技能效果!B:B,0))*VLOOKUP(E2170,技能数值计算!$C$19:$D$28,2,FALSE))</f>
        <v>0</v>
      </c>
      <c r="P2170" s="97"/>
      <c r="Q2170" s="97"/>
      <c r="R2170" s="95" t="str">
        <f>IF(INDEX(技能效果!O:O,MATCH(技能效果等级!B2170,技能效果!B:B,0))="","",INDEX(技能效果!O:O,MATCH(技能效果等级!B2170,技能效果!B:B,0)))</f>
        <v/>
      </c>
      <c r="S2170" s="97"/>
      <c r="T2170" s="97"/>
      <c r="U2170" s="97"/>
      <c r="V2170" s="96" t="str">
        <f>IF(INDEX(技能效果!AF:AF,MATCH(技能效果等级!B2170,技能效果!B:B,0))="","",INDEX(技能效果!AF:AF,MATCH(技能效果等级!B2170,技能效果!B:B,0)))</f>
        <v>每一枚印记同时为寄灵人增加x%攻击</v>
      </c>
      <c r="W2170" s="95">
        <f t="shared" si="32"/>
        <v>208</v>
      </c>
      <c r="X2170" s="97"/>
      <c r="Y2170" s="97"/>
    </row>
    <row r="2171" spans="1:25" ht="16.5" x14ac:dyDescent="0.2">
      <c r="A2171" s="62">
        <v>2168</v>
      </c>
      <c r="B2171" s="95">
        <f>INDEX(技能效果!B:B,MATCH(技能效果等级!W2171,技能效果!AE:AE,0))</f>
        <v>130302109</v>
      </c>
      <c r="C2171" s="95" t="str">
        <f>INDEX(技能效果!C:C,MATCH(技能效果等级!B2171,技能效果!B:B,0))</f>
        <v>烈风螳螂专属武器效果</v>
      </c>
      <c r="D2171" s="96" t="s">
        <v>873</v>
      </c>
      <c r="E2171" s="95">
        <v>4</v>
      </c>
      <c r="F2171" s="95">
        <f>INDEX(技能效果!H:H,MATCH(技能效果等级!B2171,技能效果!B:B,0))</f>
        <v>4018</v>
      </c>
      <c r="G2171" s="95">
        <f>IF(INDEX(技能效果!K:K,MATCH(B2171,技能效果!B:B,0))=0,INDEX(技能效果!I:I,MATCH(技能效果等级!B2171,技能效果!B:B,0)),INDEX(技能效果!I:I,MATCH(技能效果等级!B2171,技能效果!B:B,0))*VLOOKUP(E2171,技能数值计算!$C$19:$D$28,2,FALSE))</f>
        <v>0.15</v>
      </c>
      <c r="H2171" s="95">
        <f>INDEX(技能效果!J:J,MATCH(技能效果等级!B2171,技能效果!B:B,0))</f>
        <v>0</v>
      </c>
      <c r="I2171" s="97"/>
      <c r="J2171" s="97"/>
      <c r="K2171" s="97"/>
      <c r="L2171" s="97"/>
      <c r="M2171" s="97"/>
      <c r="N2171" s="96" t="str">
        <f>IF(INDEX(技能效果!L:L,MATCH(技能效果等级!B2171,技能效果!B:B,0))="","",INDEX(技能效果!L:L,MATCH(技能效果等级!B2171,技能效果!B:B,0)))</f>
        <v/>
      </c>
      <c r="O2171" s="95">
        <f>IF(INDEX(技能效果!N:N,MATCH(B2171,技能效果!B:B,0))=0,INDEX(技能效果!M:M,MATCH(技能效果等级!B2171,技能效果!B:B,0)),INDEX(技能效果!M:M,MATCH(技能效果等级!B2171,技能效果!B:B,0))*VLOOKUP(E2171,技能数值计算!$C$19:$D$28,2,FALSE))</f>
        <v>0</v>
      </c>
      <c r="P2171" s="97"/>
      <c r="Q2171" s="97"/>
      <c r="R2171" s="95" t="str">
        <f>IF(INDEX(技能效果!O:O,MATCH(技能效果等级!B2171,技能效果!B:B,0))="","",INDEX(技能效果!O:O,MATCH(技能效果等级!B2171,技能效果!B:B,0)))</f>
        <v/>
      </c>
      <c r="S2171" s="97"/>
      <c r="T2171" s="97"/>
      <c r="U2171" s="97"/>
      <c r="V2171" s="96" t="str">
        <f>IF(INDEX(技能效果!AF:AF,MATCH(技能效果等级!B2171,技能效果!B:B,0))="","",INDEX(技能效果!AF:AF,MATCH(技能效果等级!B2171,技能效果!B:B,0)))</f>
        <v>每一枚印记同时为寄灵人增加x%攻击</v>
      </c>
      <c r="W2171" s="95">
        <f t="shared" si="32"/>
        <v>208</v>
      </c>
      <c r="X2171" s="97"/>
      <c r="Y2171" s="97"/>
    </row>
    <row r="2172" spans="1:25" ht="16.5" x14ac:dyDescent="0.2">
      <c r="A2172" s="62">
        <v>2169</v>
      </c>
      <c r="B2172" s="95">
        <f>INDEX(技能效果!B:B,MATCH(技能效果等级!W2172,技能效果!AE:AE,0))</f>
        <v>130302109</v>
      </c>
      <c r="C2172" s="95" t="str">
        <f>INDEX(技能效果!C:C,MATCH(技能效果等级!B2172,技能效果!B:B,0))</f>
        <v>烈风螳螂专属武器效果</v>
      </c>
      <c r="D2172" s="96" t="s">
        <v>873</v>
      </c>
      <c r="E2172" s="95">
        <v>5</v>
      </c>
      <c r="F2172" s="95">
        <f>INDEX(技能效果!H:H,MATCH(技能效果等级!B2172,技能效果!B:B,0))</f>
        <v>4018</v>
      </c>
      <c r="G2172" s="95">
        <f>IF(INDEX(技能效果!K:K,MATCH(B2172,技能效果!B:B,0))=0,INDEX(技能效果!I:I,MATCH(技能效果等级!B2172,技能效果!B:B,0)),INDEX(技能效果!I:I,MATCH(技能效果等级!B2172,技能效果!B:B,0))*VLOOKUP(E2172,技能数值计算!$C$19:$D$28,2,FALSE))</f>
        <v>0.15</v>
      </c>
      <c r="H2172" s="95">
        <f>INDEX(技能效果!J:J,MATCH(技能效果等级!B2172,技能效果!B:B,0))</f>
        <v>0</v>
      </c>
      <c r="I2172" s="97"/>
      <c r="J2172" s="97"/>
      <c r="K2172" s="97"/>
      <c r="L2172" s="97"/>
      <c r="M2172" s="97"/>
      <c r="N2172" s="96" t="str">
        <f>IF(INDEX(技能效果!L:L,MATCH(技能效果等级!B2172,技能效果!B:B,0))="","",INDEX(技能效果!L:L,MATCH(技能效果等级!B2172,技能效果!B:B,0)))</f>
        <v/>
      </c>
      <c r="O2172" s="95">
        <f>IF(INDEX(技能效果!N:N,MATCH(B2172,技能效果!B:B,0))=0,INDEX(技能效果!M:M,MATCH(技能效果等级!B2172,技能效果!B:B,0)),INDEX(技能效果!M:M,MATCH(技能效果等级!B2172,技能效果!B:B,0))*VLOOKUP(E2172,技能数值计算!$C$19:$D$28,2,FALSE))</f>
        <v>0</v>
      </c>
      <c r="P2172" s="97"/>
      <c r="Q2172" s="97"/>
      <c r="R2172" s="95" t="str">
        <f>IF(INDEX(技能效果!O:O,MATCH(技能效果等级!B2172,技能效果!B:B,0))="","",INDEX(技能效果!O:O,MATCH(技能效果等级!B2172,技能效果!B:B,0)))</f>
        <v/>
      </c>
      <c r="S2172" s="97"/>
      <c r="T2172" s="97"/>
      <c r="U2172" s="97"/>
      <c r="V2172" s="96" t="str">
        <f>IF(INDEX(技能效果!AF:AF,MATCH(技能效果等级!B2172,技能效果!B:B,0))="","",INDEX(技能效果!AF:AF,MATCH(技能效果等级!B2172,技能效果!B:B,0)))</f>
        <v>每一枚印记同时为寄灵人增加x%攻击</v>
      </c>
      <c r="W2172" s="95">
        <f t="shared" si="32"/>
        <v>208</v>
      </c>
      <c r="X2172" s="97"/>
      <c r="Y2172" s="97"/>
    </row>
    <row r="2173" spans="1:25" ht="16.5" x14ac:dyDescent="0.2">
      <c r="A2173" s="62">
        <v>2170</v>
      </c>
      <c r="B2173" s="95">
        <f>INDEX(技能效果!B:B,MATCH(技能效果等级!W2173,技能效果!AE:AE,0))</f>
        <v>130302109</v>
      </c>
      <c r="C2173" s="95" t="str">
        <f>INDEX(技能效果!C:C,MATCH(技能效果等级!B2173,技能效果!B:B,0))</f>
        <v>烈风螳螂专属武器效果</v>
      </c>
      <c r="D2173" s="96" t="s">
        <v>873</v>
      </c>
      <c r="E2173" s="95">
        <v>6</v>
      </c>
      <c r="F2173" s="95">
        <f>INDEX(技能效果!H:H,MATCH(技能效果等级!B2173,技能效果!B:B,0))</f>
        <v>4018</v>
      </c>
      <c r="G2173" s="95">
        <f>IF(INDEX(技能效果!K:K,MATCH(B2173,技能效果!B:B,0))=0,INDEX(技能效果!I:I,MATCH(技能效果等级!B2173,技能效果!B:B,0)),INDEX(技能效果!I:I,MATCH(技能效果等级!B2173,技能效果!B:B,0))*VLOOKUP(E2173,技能数值计算!$C$19:$D$28,2,FALSE))</f>
        <v>0.15</v>
      </c>
      <c r="H2173" s="95">
        <f>INDEX(技能效果!J:J,MATCH(技能效果等级!B2173,技能效果!B:B,0))</f>
        <v>0</v>
      </c>
      <c r="I2173" s="97"/>
      <c r="J2173" s="97"/>
      <c r="K2173" s="97"/>
      <c r="L2173" s="97"/>
      <c r="M2173" s="97"/>
      <c r="N2173" s="96" t="str">
        <f>IF(INDEX(技能效果!L:L,MATCH(技能效果等级!B2173,技能效果!B:B,0))="","",INDEX(技能效果!L:L,MATCH(技能效果等级!B2173,技能效果!B:B,0)))</f>
        <v/>
      </c>
      <c r="O2173" s="95">
        <f>IF(INDEX(技能效果!N:N,MATCH(B2173,技能效果!B:B,0))=0,INDEX(技能效果!M:M,MATCH(技能效果等级!B2173,技能效果!B:B,0)),INDEX(技能效果!M:M,MATCH(技能效果等级!B2173,技能效果!B:B,0))*VLOOKUP(E2173,技能数值计算!$C$19:$D$28,2,FALSE))</f>
        <v>0</v>
      </c>
      <c r="P2173" s="97"/>
      <c r="Q2173" s="97"/>
      <c r="R2173" s="95" t="str">
        <f>IF(INDEX(技能效果!O:O,MATCH(技能效果等级!B2173,技能效果!B:B,0))="","",INDEX(技能效果!O:O,MATCH(技能效果等级!B2173,技能效果!B:B,0)))</f>
        <v/>
      </c>
      <c r="S2173" s="97"/>
      <c r="T2173" s="97"/>
      <c r="U2173" s="97"/>
      <c r="V2173" s="96" t="str">
        <f>IF(INDEX(技能效果!AF:AF,MATCH(技能效果等级!B2173,技能效果!B:B,0))="","",INDEX(技能效果!AF:AF,MATCH(技能效果等级!B2173,技能效果!B:B,0)))</f>
        <v>每一枚印记同时为寄灵人增加x%攻击</v>
      </c>
      <c r="W2173" s="95">
        <f t="shared" si="32"/>
        <v>208</v>
      </c>
      <c r="X2173" s="97"/>
      <c r="Y2173" s="97"/>
    </row>
    <row r="2174" spans="1:25" ht="16.5" x14ac:dyDescent="0.2">
      <c r="A2174" s="62">
        <v>2171</v>
      </c>
      <c r="B2174" s="95">
        <f>INDEX(技能效果!B:B,MATCH(技能效果等级!W2174,技能效果!AE:AE,0))</f>
        <v>130302109</v>
      </c>
      <c r="C2174" s="95" t="str">
        <f>INDEX(技能效果!C:C,MATCH(技能效果等级!B2174,技能效果!B:B,0))</f>
        <v>烈风螳螂专属武器效果</v>
      </c>
      <c r="D2174" s="96" t="s">
        <v>873</v>
      </c>
      <c r="E2174" s="95">
        <v>7</v>
      </c>
      <c r="F2174" s="95">
        <f>INDEX(技能效果!H:H,MATCH(技能效果等级!B2174,技能效果!B:B,0))</f>
        <v>4018</v>
      </c>
      <c r="G2174" s="95">
        <f>IF(INDEX(技能效果!K:K,MATCH(B2174,技能效果!B:B,0))=0,INDEX(技能效果!I:I,MATCH(技能效果等级!B2174,技能效果!B:B,0)),INDEX(技能效果!I:I,MATCH(技能效果等级!B2174,技能效果!B:B,0))*VLOOKUP(E2174,技能数值计算!$C$19:$D$28,2,FALSE))</f>
        <v>0.15</v>
      </c>
      <c r="H2174" s="95">
        <f>INDEX(技能效果!J:J,MATCH(技能效果等级!B2174,技能效果!B:B,0))</f>
        <v>0</v>
      </c>
      <c r="I2174" s="97"/>
      <c r="J2174" s="97"/>
      <c r="K2174" s="97"/>
      <c r="L2174" s="97"/>
      <c r="M2174" s="97"/>
      <c r="N2174" s="96" t="str">
        <f>IF(INDEX(技能效果!L:L,MATCH(技能效果等级!B2174,技能效果!B:B,0))="","",INDEX(技能效果!L:L,MATCH(技能效果等级!B2174,技能效果!B:B,0)))</f>
        <v/>
      </c>
      <c r="O2174" s="95">
        <f>IF(INDEX(技能效果!N:N,MATCH(B2174,技能效果!B:B,0))=0,INDEX(技能效果!M:M,MATCH(技能效果等级!B2174,技能效果!B:B,0)),INDEX(技能效果!M:M,MATCH(技能效果等级!B2174,技能效果!B:B,0))*VLOOKUP(E2174,技能数值计算!$C$19:$D$28,2,FALSE))</f>
        <v>0</v>
      </c>
      <c r="P2174" s="97"/>
      <c r="Q2174" s="97"/>
      <c r="R2174" s="95" t="str">
        <f>IF(INDEX(技能效果!O:O,MATCH(技能效果等级!B2174,技能效果!B:B,0))="","",INDEX(技能效果!O:O,MATCH(技能效果等级!B2174,技能效果!B:B,0)))</f>
        <v/>
      </c>
      <c r="S2174" s="97"/>
      <c r="T2174" s="97"/>
      <c r="U2174" s="97"/>
      <c r="V2174" s="96" t="str">
        <f>IF(INDEX(技能效果!AF:AF,MATCH(技能效果等级!B2174,技能效果!B:B,0))="","",INDEX(技能效果!AF:AF,MATCH(技能效果等级!B2174,技能效果!B:B,0)))</f>
        <v>每一枚印记同时为寄灵人增加x%攻击</v>
      </c>
      <c r="W2174" s="95">
        <f t="shared" si="32"/>
        <v>208</v>
      </c>
      <c r="X2174" s="97"/>
      <c r="Y2174" s="97"/>
    </row>
    <row r="2175" spans="1:25" ht="16.5" x14ac:dyDescent="0.2">
      <c r="A2175" s="62">
        <v>2172</v>
      </c>
      <c r="B2175" s="95">
        <f>INDEX(技能效果!B:B,MATCH(技能效果等级!W2175,技能效果!AE:AE,0))</f>
        <v>130302109</v>
      </c>
      <c r="C2175" s="95" t="str">
        <f>INDEX(技能效果!C:C,MATCH(技能效果等级!B2175,技能效果!B:B,0))</f>
        <v>烈风螳螂专属武器效果</v>
      </c>
      <c r="D2175" s="96" t="s">
        <v>873</v>
      </c>
      <c r="E2175" s="95">
        <v>8</v>
      </c>
      <c r="F2175" s="95">
        <f>INDEX(技能效果!H:H,MATCH(技能效果等级!B2175,技能效果!B:B,0))</f>
        <v>4018</v>
      </c>
      <c r="G2175" s="95">
        <f>IF(INDEX(技能效果!K:K,MATCH(B2175,技能效果!B:B,0))=0,INDEX(技能效果!I:I,MATCH(技能效果等级!B2175,技能效果!B:B,0)),INDEX(技能效果!I:I,MATCH(技能效果等级!B2175,技能效果!B:B,0))*VLOOKUP(E2175,技能数值计算!$C$19:$D$28,2,FALSE))</f>
        <v>0.15</v>
      </c>
      <c r="H2175" s="95">
        <f>INDEX(技能效果!J:J,MATCH(技能效果等级!B2175,技能效果!B:B,0))</f>
        <v>0</v>
      </c>
      <c r="I2175" s="97"/>
      <c r="J2175" s="97"/>
      <c r="K2175" s="97"/>
      <c r="L2175" s="97"/>
      <c r="M2175" s="97"/>
      <c r="N2175" s="96" t="str">
        <f>IF(INDEX(技能效果!L:L,MATCH(技能效果等级!B2175,技能效果!B:B,0))="","",INDEX(技能效果!L:L,MATCH(技能效果等级!B2175,技能效果!B:B,0)))</f>
        <v/>
      </c>
      <c r="O2175" s="95">
        <f>IF(INDEX(技能效果!N:N,MATCH(B2175,技能效果!B:B,0))=0,INDEX(技能效果!M:M,MATCH(技能效果等级!B2175,技能效果!B:B,0)),INDEX(技能效果!M:M,MATCH(技能效果等级!B2175,技能效果!B:B,0))*VLOOKUP(E2175,技能数值计算!$C$19:$D$28,2,FALSE))</f>
        <v>0</v>
      </c>
      <c r="P2175" s="97"/>
      <c r="Q2175" s="97"/>
      <c r="R2175" s="95" t="str">
        <f>IF(INDEX(技能效果!O:O,MATCH(技能效果等级!B2175,技能效果!B:B,0))="","",INDEX(技能效果!O:O,MATCH(技能效果等级!B2175,技能效果!B:B,0)))</f>
        <v/>
      </c>
      <c r="S2175" s="97"/>
      <c r="T2175" s="97"/>
      <c r="U2175" s="97"/>
      <c r="V2175" s="96" t="str">
        <f>IF(INDEX(技能效果!AF:AF,MATCH(技能效果等级!B2175,技能效果!B:B,0))="","",INDEX(技能效果!AF:AF,MATCH(技能效果等级!B2175,技能效果!B:B,0)))</f>
        <v>每一枚印记同时为寄灵人增加x%攻击</v>
      </c>
      <c r="W2175" s="95">
        <f t="shared" si="32"/>
        <v>208</v>
      </c>
      <c r="X2175" s="97"/>
      <c r="Y2175" s="97"/>
    </row>
    <row r="2176" spans="1:25" ht="16.5" x14ac:dyDescent="0.2">
      <c r="A2176" s="62">
        <v>2173</v>
      </c>
      <c r="B2176" s="95">
        <f>INDEX(技能效果!B:B,MATCH(技能效果等级!W2176,技能效果!AE:AE,0))</f>
        <v>130302109</v>
      </c>
      <c r="C2176" s="95" t="str">
        <f>INDEX(技能效果!C:C,MATCH(技能效果等级!B2176,技能效果!B:B,0))</f>
        <v>烈风螳螂专属武器效果</v>
      </c>
      <c r="D2176" s="96" t="s">
        <v>873</v>
      </c>
      <c r="E2176" s="95">
        <v>9</v>
      </c>
      <c r="F2176" s="95">
        <f>INDEX(技能效果!H:H,MATCH(技能效果等级!B2176,技能效果!B:B,0))</f>
        <v>4018</v>
      </c>
      <c r="G2176" s="95">
        <f>IF(INDEX(技能效果!K:K,MATCH(B2176,技能效果!B:B,0))=0,INDEX(技能效果!I:I,MATCH(技能效果等级!B2176,技能效果!B:B,0)),INDEX(技能效果!I:I,MATCH(技能效果等级!B2176,技能效果!B:B,0))*VLOOKUP(E2176,技能数值计算!$C$19:$D$28,2,FALSE))</f>
        <v>0.15</v>
      </c>
      <c r="H2176" s="95">
        <f>INDEX(技能效果!J:J,MATCH(技能效果等级!B2176,技能效果!B:B,0))</f>
        <v>0</v>
      </c>
      <c r="I2176" s="97"/>
      <c r="J2176" s="97"/>
      <c r="K2176" s="97"/>
      <c r="L2176" s="97"/>
      <c r="M2176" s="97"/>
      <c r="N2176" s="96" t="str">
        <f>IF(INDEX(技能效果!L:L,MATCH(技能效果等级!B2176,技能效果!B:B,0))="","",INDEX(技能效果!L:L,MATCH(技能效果等级!B2176,技能效果!B:B,0)))</f>
        <v/>
      </c>
      <c r="O2176" s="95">
        <f>IF(INDEX(技能效果!N:N,MATCH(B2176,技能效果!B:B,0))=0,INDEX(技能效果!M:M,MATCH(技能效果等级!B2176,技能效果!B:B,0)),INDEX(技能效果!M:M,MATCH(技能效果等级!B2176,技能效果!B:B,0))*VLOOKUP(E2176,技能数值计算!$C$19:$D$28,2,FALSE))</f>
        <v>0</v>
      </c>
      <c r="P2176" s="97"/>
      <c r="Q2176" s="97"/>
      <c r="R2176" s="95" t="str">
        <f>IF(INDEX(技能效果!O:O,MATCH(技能效果等级!B2176,技能效果!B:B,0))="","",INDEX(技能效果!O:O,MATCH(技能效果等级!B2176,技能效果!B:B,0)))</f>
        <v/>
      </c>
      <c r="S2176" s="97"/>
      <c r="T2176" s="97"/>
      <c r="U2176" s="97"/>
      <c r="V2176" s="96" t="str">
        <f>IF(INDEX(技能效果!AF:AF,MATCH(技能效果等级!B2176,技能效果!B:B,0))="","",INDEX(技能效果!AF:AF,MATCH(技能效果等级!B2176,技能效果!B:B,0)))</f>
        <v>每一枚印记同时为寄灵人增加x%攻击</v>
      </c>
      <c r="W2176" s="95">
        <f t="shared" si="32"/>
        <v>208</v>
      </c>
      <c r="X2176" s="97"/>
      <c r="Y2176" s="97"/>
    </row>
    <row r="2177" spans="1:25" ht="16.5" x14ac:dyDescent="0.2">
      <c r="A2177" s="62">
        <v>2174</v>
      </c>
      <c r="B2177" s="95">
        <f>INDEX(技能效果!B:B,MATCH(技能效果等级!W2177,技能效果!AE:AE,0))</f>
        <v>130302109</v>
      </c>
      <c r="C2177" s="95" t="str">
        <f>INDEX(技能效果!C:C,MATCH(技能效果等级!B2177,技能效果!B:B,0))</f>
        <v>烈风螳螂专属武器效果</v>
      </c>
      <c r="D2177" s="96" t="s">
        <v>873</v>
      </c>
      <c r="E2177" s="95">
        <v>10</v>
      </c>
      <c r="F2177" s="95">
        <f>INDEX(技能效果!H:H,MATCH(技能效果等级!B2177,技能效果!B:B,0))</f>
        <v>4018</v>
      </c>
      <c r="G2177" s="95">
        <f>IF(INDEX(技能效果!K:K,MATCH(B2177,技能效果!B:B,0))=0,INDEX(技能效果!I:I,MATCH(技能效果等级!B2177,技能效果!B:B,0)),INDEX(技能效果!I:I,MATCH(技能效果等级!B2177,技能效果!B:B,0))*VLOOKUP(E2177,技能数值计算!$C$19:$D$28,2,FALSE))</f>
        <v>0.15</v>
      </c>
      <c r="H2177" s="95">
        <f>INDEX(技能效果!J:J,MATCH(技能效果等级!B2177,技能效果!B:B,0))</f>
        <v>0</v>
      </c>
      <c r="I2177" s="97"/>
      <c r="J2177" s="97"/>
      <c r="K2177" s="97"/>
      <c r="L2177" s="97"/>
      <c r="M2177" s="97"/>
      <c r="N2177" s="96" t="str">
        <f>IF(INDEX(技能效果!L:L,MATCH(技能效果等级!B2177,技能效果!B:B,0))="","",INDEX(技能效果!L:L,MATCH(技能效果等级!B2177,技能效果!B:B,0)))</f>
        <v/>
      </c>
      <c r="O2177" s="95">
        <f>IF(INDEX(技能效果!N:N,MATCH(B2177,技能效果!B:B,0))=0,INDEX(技能效果!M:M,MATCH(技能效果等级!B2177,技能效果!B:B,0)),INDEX(技能效果!M:M,MATCH(技能效果等级!B2177,技能效果!B:B,0))*VLOOKUP(E2177,技能数值计算!$C$19:$D$28,2,FALSE))</f>
        <v>0</v>
      </c>
      <c r="P2177" s="97"/>
      <c r="Q2177" s="97"/>
      <c r="R2177" s="95" t="str">
        <f>IF(INDEX(技能效果!O:O,MATCH(技能效果等级!B2177,技能效果!B:B,0))="","",INDEX(技能效果!O:O,MATCH(技能效果等级!B2177,技能效果!B:B,0)))</f>
        <v/>
      </c>
      <c r="S2177" s="97"/>
      <c r="T2177" s="97"/>
      <c r="U2177" s="97"/>
      <c r="V2177" s="96" t="str">
        <f>IF(INDEX(技能效果!AF:AF,MATCH(技能效果等级!B2177,技能效果!B:B,0))="","",INDEX(技能效果!AF:AF,MATCH(技能效果等级!B2177,技能效果!B:B,0)))</f>
        <v>每一枚印记同时为寄灵人增加x%攻击</v>
      </c>
      <c r="W2177" s="95">
        <f t="shared" si="32"/>
        <v>208</v>
      </c>
      <c r="X2177" s="97"/>
      <c r="Y2177" s="97"/>
    </row>
    <row r="2178" spans="1:25" ht="16.5" x14ac:dyDescent="0.2">
      <c r="A2178" s="62">
        <v>2175</v>
      </c>
      <c r="B2178" s="95">
        <f>INDEX(技能效果!B:B,MATCH(技能效果等级!W2178,技能效果!AE:AE,0))</f>
        <v>130400101</v>
      </c>
      <c r="C2178" s="95" t="str">
        <f>INDEX(技能效果!C:C,MATCH(技能效果等级!B2178,技能效果!B:B,0))</f>
        <v>插槽1主动伤害</v>
      </c>
      <c r="D2178" s="96" t="s">
        <v>873</v>
      </c>
      <c r="E2178" s="95">
        <v>1</v>
      </c>
      <c r="F2178" s="95">
        <f>INDEX(技能效果!H:H,MATCH(技能效果等级!B2178,技能效果!B:B,0))</f>
        <v>1001</v>
      </c>
      <c r="G2178" s="95">
        <f>IF(INDEX(技能效果!K:K,MATCH(B2178,技能效果!B:B,0))=0,INDEX(技能效果!I:I,MATCH(技能效果等级!B2178,技能效果!B:B,0)),INDEX(技能效果!I:I,MATCH(技能效果等级!B2178,技能效果!B:B,0))*VLOOKUP(E2178,技能数值计算!$C$19:$D$28,2,FALSE))</f>
        <v>0.75</v>
      </c>
      <c r="H2178" s="95">
        <f>INDEX(技能效果!J:J,MATCH(技能效果等级!B2178,技能效果!B:B,0))</f>
        <v>0</v>
      </c>
      <c r="I2178" s="97"/>
      <c r="J2178" s="97"/>
      <c r="K2178" s="97"/>
      <c r="L2178" s="97"/>
      <c r="M2178" s="97"/>
      <c r="N2178" s="96" t="str">
        <f>IF(INDEX(技能效果!L:L,MATCH(技能效果等级!B2178,技能效果!B:B,0))="","",INDEX(技能效果!L:L,MATCH(技能效果等级!B2178,技能效果!B:B,0)))</f>
        <v/>
      </c>
      <c r="O2178" s="95">
        <f>IF(INDEX(技能效果!N:N,MATCH(B2178,技能效果!B:B,0))=0,INDEX(技能效果!M:M,MATCH(技能效果等级!B2178,技能效果!B:B,0)),INDEX(技能效果!M:M,MATCH(技能效果等级!B2178,技能效果!B:B,0))*VLOOKUP(E2178,技能数值计算!$C$19:$D$28,2,FALSE))</f>
        <v>0</v>
      </c>
      <c r="P2178" s="97"/>
      <c r="Q2178" s="97"/>
      <c r="R2178" s="95" t="str">
        <f>IF(INDEX(技能效果!O:O,MATCH(技能效果等级!B2178,技能效果!B:B,0))="","",INDEX(技能效果!O:O,MATCH(技能效果等级!B2178,技能效果!B:B,0)))</f>
        <v/>
      </c>
      <c r="S2178" s="97"/>
      <c r="T2178" s="97"/>
      <c r="U2178" s="97"/>
      <c r="V2178" s="96" t="str">
        <f>IF(INDEX(技能效果!AF:AF,MATCH(技能效果等级!B2178,技能效果!B:B,0))="","",INDEX(技能效果!AF:AF,MATCH(技能效果等级!B2178,技能效果!B:B,0)))</f>
        <v/>
      </c>
      <c r="W2178" s="95">
        <f t="shared" si="32"/>
        <v>209</v>
      </c>
      <c r="X2178" s="97"/>
      <c r="Y2178" s="97"/>
    </row>
    <row r="2179" spans="1:25" ht="16.5" x14ac:dyDescent="0.2">
      <c r="A2179" s="62">
        <v>2176</v>
      </c>
      <c r="B2179" s="95">
        <f>INDEX(技能效果!B:B,MATCH(技能效果等级!W2179,技能效果!AE:AE,0))</f>
        <v>130400101</v>
      </c>
      <c r="C2179" s="95" t="str">
        <f>INDEX(技能效果!C:C,MATCH(技能效果等级!B2179,技能效果!B:B,0))</f>
        <v>插槽1主动伤害</v>
      </c>
      <c r="D2179" s="96" t="s">
        <v>873</v>
      </c>
      <c r="E2179" s="95">
        <v>2</v>
      </c>
      <c r="F2179" s="95">
        <f>INDEX(技能效果!H:H,MATCH(技能效果等级!B2179,技能效果!B:B,0))</f>
        <v>1001</v>
      </c>
      <c r="G2179" s="95">
        <f>IF(INDEX(技能效果!K:K,MATCH(B2179,技能效果!B:B,0))=0,INDEX(技能效果!I:I,MATCH(技能效果等级!B2179,技能效果!B:B,0)),INDEX(技能效果!I:I,MATCH(技能效果等级!B2179,技能效果!B:B,0))*VLOOKUP(E2179,技能数值计算!$C$19:$D$28,2,FALSE))</f>
        <v>0.81</v>
      </c>
      <c r="H2179" s="95">
        <f>INDEX(技能效果!J:J,MATCH(技能效果等级!B2179,技能效果!B:B,0))</f>
        <v>0</v>
      </c>
      <c r="I2179" s="97"/>
      <c r="J2179" s="97"/>
      <c r="K2179" s="97"/>
      <c r="L2179" s="97"/>
      <c r="M2179" s="97"/>
      <c r="N2179" s="96" t="str">
        <f>IF(INDEX(技能效果!L:L,MATCH(技能效果等级!B2179,技能效果!B:B,0))="","",INDEX(技能效果!L:L,MATCH(技能效果等级!B2179,技能效果!B:B,0)))</f>
        <v/>
      </c>
      <c r="O2179" s="95">
        <f>IF(INDEX(技能效果!N:N,MATCH(B2179,技能效果!B:B,0))=0,INDEX(技能效果!M:M,MATCH(技能效果等级!B2179,技能效果!B:B,0)),INDEX(技能效果!M:M,MATCH(技能效果等级!B2179,技能效果!B:B,0))*VLOOKUP(E2179,技能数值计算!$C$19:$D$28,2,FALSE))</f>
        <v>0</v>
      </c>
      <c r="P2179" s="97"/>
      <c r="Q2179" s="97"/>
      <c r="R2179" s="95" t="str">
        <f>IF(INDEX(技能效果!O:O,MATCH(技能效果等级!B2179,技能效果!B:B,0))="","",INDEX(技能效果!O:O,MATCH(技能效果等级!B2179,技能效果!B:B,0)))</f>
        <v/>
      </c>
      <c r="S2179" s="97"/>
      <c r="T2179" s="97"/>
      <c r="U2179" s="97"/>
      <c r="V2179" s="96" t="str">
        <f>IF(INDEX(技能效果!AF:AF,MATCH(技能效果等级!B2179,技能效果!B:B,0))="","",INDEX(技能效果!AF:AF,MATCH(技能效果等级!B2179,技能效果!B:B,0)))</f>
        <v/>
      </c>
      <c r="W2179" s="95">
        <f t="shared" si="32"/>
        <v>209</v>
      </c>
      <c r="X2179" s="97"/>
      <c r="Y2179" s="97"/>
    </row>
    <row r="2180" spans="1:25" ht="16.5" x14ac:dyDescent="0.2">
      <c r="A2180" s="62">
        <v>2177</v>
      </c>
      <c r="B2180" s="95">
        <f>INDEX(技能效果!B:B,MATCH(技能效果等级!W2180,技能效果!AE:AE,0))</f>
        <v>130400101</v>
      </c>
      <c r="C2180" s="95" t="str">
        <f>INDEX(技能效果!C:C,MATCH(技能效果等级!B2180,技能效果!B:B,0))</f>
        <v>插槽1主动伤害</v>
      </c>
      <c r="D2180" s="96" t="s">
        <v>873</v>
      </c>
      <c r="E2180" s="95">
        <v>3</v>
      </c>
      <c r="F2180" s="95">
        <f>INDEX(技能效果!H:H,MATCH(技能效果等级!B2180,技能效果!B:B,0))</f>
        <v>1001</v>
      </c>
      <c r="G2180" s="95">
        <f>IF(INDEX(技能效果!K:K,MATCH(B2180,技能效果!B:B,0))=0,INDEX(技能效果!I:I,MATCH(技能效果等级!B2180,技能效果!B:B,0)),INDEX(技能效果!I:I,MATCH(技能效果等级!B2180,技能效果!B:B,0))*VLOOKUP(E2180,技能数值计算!$C$19:$D$28,2,FALSE))</f>
        <v>0.86999999999999988</v>
      </c>
      <c r="H2180" s="95">
        <f>INDEX(技能效果!J:J,MATCH(技能效果等级!B2180,技能效果!B:B,0))</f>
        <v>0</v>
      </c>
      <c r="I2180" s="97"/>
      <c r="J2180" s="97"/>
      <c r="K2180" s="97"/>
      <c r="L2180" s="97"/>
      <c r="M2180" s="97"/>
      <c r="N2180" s="96" t="str">
        <f>IF(INDEX(技能效果!L:L,MATCH(技能效果等级!B2180,技能效果!B:B,0))="","",INDEX(技能效果!L:L,MATCH(技能效果等级!B2180,技能效果!B:B,0)))</f>
        <v/>
      </c>
      <c r="O2180" s="95">
        <f>IF(INDEX(技能效果!N:N,MATCH(B2180,技能效果!B:B,0))=0,INDEX(技能效果!M:M,MATCH(技能效果等级!B2180,技能效果!B:B,0)),INDEX(技能效果!M:M,MATCH(技能效果等级!B2180,技能效果!B:B,0))*VLOOKUP(E2180,技能数值计算!$C$19:$D$28,2,FALSE))</f>
        <v>0</v>
      </c>
      <c r="P2180" s="97"/>
      <c r="Q2180" s="97"/>
      <c r="R2180" s="95" t="str">
        <f>IF(INDEX(技能效果!O:O,MATCH(技能效果等级!B2180,技能效果!B:B,0))="","",INDEX(技能效果!O:O,MATCH(技能效果等级!B2180,技能效果!B:B,0)))</f>
        <v/>
      </c>
      <c r="S2180" s="97"/>
      <c r="T2180" s="97"/>
      <c r="U2180" s="97"/>
      <c r="V2180" s="96" t="str">
        <f>IF(INDEX(技能效果!AF:AF,MATCH(技能效果等级!B2180,技能效果!B:B,0))="","",INDEX(技能效果!AF:AF,MATCH(技能效果等级!B2180,技能效果!B:B,0)))</f>
        <v/>
      </c>
      <c r="W2180" s="95">
        <f t="shared" si="32"/>
        <v>209</v>
      </c>
      <c r="X2180" s="97"/>
      <c r="Y2180" s="97"/>
    </row>
    <row r="2181" spans="1:25" ht="16.5" x14ac:dyDescent="0.2">
      <c r="A2181" s="62">
        <v>2178</v>
      </c>
      <c r="B2181" s="95">
        <f>INDEX(技能效果!B:B,MATCH(技能效果等级!W2181,技能效果!AE:AE,0))</f>
        <v>130400101</v>
      </c>
      <c r="C2181" s="95" t="str">
        <f>INDEX(技能效果!C:C,MATCH(技能效果等级!B2181,技能效果!B:B,0))</f>
        <v>插槽1主动伤害</v>
      </c>
      <c r="D2181" s="96" t="s">
        <v>873</v>
      </c>
      <c r="E2181" s="95">
        <v>4</v>
      </c>
      <c r="F2181" s="95">
        <f>INDEX(技能效果!H:H,MATCH(技能效果等级!B2181,技能效果!B:B,0))</f>
        <v>1001</v>
      </c>
      <c r="G2181" s="95">
        <f>IF(INDEX(技能效果!K:K,MATCH(B2181,技能效果!B:B,0))=0,INDEX(技能效果!I:I,MATCH(技能效果等级!B2181,技能效果!B:B,0)),INDEX(技能效果!I:I,MATCH(技能效果等级!B2181,技能效果!B:B,0))*VLOOKUP(E2181,技能数值计算!$C$19:$D$28,2,FALSE))</f>
        <v>0.92999999999999994</v>
      </c>
      <c r="H2181" s="95">
        <f>INDEX(技能效果!J:J,MATCH(技能效果等级!B2181,技能效果!B:B,0))</f>
        <v>0</v>
      </c>
      <c r="I2181" s="97"/>
      <c r="J2181" s="97"/>
      <c r="K2181" s="97"/>
      <c r="L2181" s="97"/>
      <c r="M2181" s="97"/>
      <c r="N2181" s="96" t="str">
        <f>IF(INDEX(技能效果!L:L,MATCH(技能效果等级!B2181,技能效果!B:B,0))="","",INDEX(技能效果!L:L,MATCH(技能效果等级!B2181,技能效果!B:B,0)))</f>
        <v/>
      </c>
      <c r="O2181" s="95">
        <f>IF(INDEX(技能效果!N:N,MATCH(B2181,技能效果!B:B,0))=0,INDEX(技能效果!M:M,MATCH(技能效果等级!B2181,技能效果!B:B,0)),INDEX(技能效果!M:M,MATCH(技能效果等级!B2181,技能效果!B:B,0))*VLOOKUP(E2181,技能数值计算!$C$19:$D$28,2,FALSE))</f>
        <v>0</v>
      </c>
      <c r="P2181" s="97"/>
      <c r="Q2181" s="97"/>
      <c r="R2181" s="95" t="str">
        <f>IF(INDEX(技能效果!O:O,MATCH(技能效果等级!B2181,技能效果!B:B,0))="","",INDEX(技能效果!O:O,MATCH(技能效果等级!B2181,技能效果!B:B,0)))</f>
        <v/>
      </c>
      <c r="S2181" s="97"/>
      <c r="T2181" s="97"/>
      <c r="U2181" s="97"/>
      <c r="V2181" s="96" t="str">
        <f>IF(INDEX(技能效果!AF:AF,MATCH(技能效果等级!B2181,技能效果!B:B,0))="","",INDEX(技能效果!AF:AF,MATCH(技能效果等级!B2181,技能效果!B:B,0)))</f>
        <v/>
      </c>
      <c r="W2181" s="95">
        <f t="shared" si="32"/>
        <v>209</v>
      </c>
      <c r="X2181" s="97"/>
      <c r="Y2181" s="97"/>
    </row>
    <row r="2182" spans="1:25" ht="16.5" x14ac:dyDescent="0.2">
      <c r="A2182" s="62">
        <v>2179</v>
      </c>
      <c r="B2182" s="95">
        <f>INDEX(技能效果!B:B,MATCH(技能效果等级!W2182,技能效果!AE:AE,0))</f>
        <v>130400101</v>
      </c>
      <c r="C2182" s="95" t="str">
        <f>INDEX(技能效果!C:C,MATCH(技能效果等级!B2182,技能效果!B:B,0))</f>
        <v>插槽1主动伤害</v>
      </c>
      <c r="D2182" s="96" t="s">
        <v>873</v>
      </c>
      <c r="E2182" s="95">
        <v>5</v>
      </c>
      <c r="F2182" s="95">
        <f>INDEX(技能效果!H:H,MATCH(技能效果等级!B2182,技能效果!B:B,0))</f>
        <v>1001</v>
      </c>
      <c r="G2182" s="95">
        <f>IF(INDEX(技能效果!K:K,MATCH(B2182,技能效果!B:B,0))=0,INDEX(技能效果!I:I,MATCH(技能效果等级!B2182,技能效果!B:B,0)),INDEX(技能效果!I:I,MATCH(技能效果等级!B2182,技能效果!B:B,0))*VLOOKUP(E2182,技能数值计算!$C$19:$D$28,2,FALSE))</f>
        <v>0.99</v>
      </c>
      <c r="H2182" s="95">
        <f>INDEX(技能效果!J:J,MATCH(技能效果等级!B2182,技能效果!B:B,0))</f>
        <v>0</v>
      </c>
      <c r="I2182" s="97"/>
      <c r="J2182" s="97"/>
      <c r="K2182" s="97"/>
      <c r="L2182" s="97"/>
      <c r="M2182" s="97"/>
      <c r="N2182" s="96" t="str">
        <f>IF(INDEX(技能效果!L:L,MATCH(技能效果等级!B2182,技能效果!B:B,0))="","",INDEX(技能效果!L:L,MATCH(技能效果等级!B2182,技能效果!B:B,0)))</f>
        <v/>
      </c>
      <c r="O2182" s="95">
        <f>IF(INDEX(技能效果!N:N,MATCH(B2182,技能效果!B:B,0))=0,INDEX(技能效果!M:M,MATCH(技能效果等级!B2182,技能效果!B:B,0)),INDEX(技能效果!M:M,MATCH(技能效果等级!B2182,技能效果!B:B,0))*VLOOKUP(E2182,技能数值计算!$C$19:$D$28,2,FALSE))</f>
        <v>0</v>
      </c>
      <c r="P2182" s="97"/>
      <c r="Q2182" s="97"/>
      <c r="R2182" s="95" t="str">
        <f>IF(INDEX(技能效果!O:O,MATCH(技能效果等级!B2182,技能效果!B:B,0))="","",INDEX(技能效果!O:O,MATCH(技能效果等级!B2182,技能效果!B:B,0)))</f>
        <v/>
      </c>
      <c r="S2182" s="97"/>
      <c r="T2182" s="97"/>
      <c r="U2182" s="97"/>
      <c r="V2182" s="96" t="str">
        <f>IF(INDEX(技能效果!AF:AF,MATCH(技能效果等级!B2182,技能效果!B:B,0))="","",INDEX(技能效果!AF:AF,MATCH(技能效果等级!B2182,技能效果!B:B,0)))</f>
        <v/>
      </c>
      <c r="W2182" s="95">
        <f t="shared" si="32"/>
        <v>209</v>
      </c>
      <c r="X2182" s="97"/>
      <c r="Y2182" s="97"/>
    </row>
    <row r="2183" spans="1:25" ht="16.5" x14ac:dyDescent="0.2">
      <c r="A2183" s="62">
        <v>2180</v>
      </c>
      <c r="B2183" s="95">
        <f>INDEX(技能效果!B:B,MATCH(技能效果等级!W2183,技能效果!AE:AE,0))</f>
        <v>130400101</v>
      </c>
      <c r="C2183" s="95" t="str">
        <f>INDEX(技能效果!C:C,MATCH(技能效果等级!B2183,技能效果!B:B,0))</f>
        <v>插槽1主动伤害</v>
      </c>
      <c r="D2183" s="96" t="s">
        <v>873</v>
      </c>
      <c r="E2183" s="95">
        <v>6</v>
      </c>
      <c r="F2183" s="95">
        <f>INDEX(技能效果!H:H,MATCH(技能效果等级!B2183,技能效果!B:B,0))</f>
        <v>1001</v>
      </c>
      <c r="G2183" s="95">
        <f>IF(INDEX(技能效果!K:K,MATCH(B2183,技能效果!B:B,0))=0,INDEX(技能效果!I:I,MATCH(技能效果等级!B2183,技能效果!B:B,0)),INDEX(技能效果!I:I,MATCH(技能效果等级!B2183,技能效果!B:B,0))*VLOOKUP(E2183,技能数值计算!$C$19:$D$28,2,FALSE))</f>
        <v>1.08</v>
      </c>
      <c r="H2183" s="95">
        <f>INDEX(技能效果!J:J,MATCH(技能效果等级!B2183,技能效果!B:B,0))</f>
        <v>0</v>
      </c>
      <c r="I2183" s="97"/>
      <c r="J2183" s="97"/>
      <c r="K2183" s="97"/>
      <c r="L2183" s="97"/>
      <c r="M2183" s="97"/>
      <c r="N2183" s="96" t="str">
        <f>IF(INDEX(技能效果!L:L,MATCH(技能效果等级!B2183,技能效果!B:B,0))="","",INDEX(技能效果!L:L,MATCH(技能效果等级!B2183,技能效果!B:B,0)))</f>
        <v/>
      </c>
      <c r="O2183" s="95">
        <f>IF(INDEX(技能效果!N:N,MATCH(B2183,技能效果!B:B,0))=0,INDEX(技能效果!M:M,MATCH(技能效果等级!B2183,技能效果!B:B,0)),INDEX(技能效果!M:M,MATCH(技能效果等级!B2183,技能效果!B:B,0))*VLOOKUP(E2183,技能数值计算!$C$19:$D$28,2,FALSE))</f>
        <v>0</v>
      </c>
      <c r="P2183" s="97"/>
      <c r="Q2183" s="97"/>
      <c r="R2183" s="95" t="str">
        <f>IF(INDEX(技能效果!O:O,MATCH(技能效果等级!B2183,技能效果!B:B,0))="","",INDEX(技能效果!O:O,MATCH(技能效果等级!B2183,技能效果!B:B,0)))</f>
        <v/>
      </c>
      <c r="S2183" s="97"/>
      <c r="T2183" s="97"/>
      <c r="U2183" s="97"/>
      <c r="V2183" s="96" t="str">
        <f>IF(INDEX(技能效果!AF:AF,MATCH(技能效果等级!B2183,技能效果!B:B,0))="","",INDEX(技能效果!AF:AF,MATCH(技能效果等级!B2183,技能效果!B:B,0)))</f>
        <v/>
      </c>
      <c r="W2183" s="95">
        <f t="shared" si="32"/>
        <v>209</v>
      </c>
      <c r="X2183" s="97"/>
      <c r="Y2183" s="97"/>
    </row>
    <row r="2184" spans="1:25" ht="16.5" x14ac:dyDescent="0.2">
      <c r="A2184" s="62">
        <v>2181</v>
      </c>
      <c r="B2184" s="95">
        <f>INDEX(技能效果!B:B,MATCH(技能效果等级!W2184,技能效果!AE:AE,0))</f>
        <v>130400101</v>
      </c>
      <c r="C2184" s="95" t="str">
        <f>INDEX(技能效果!C:C,MATCH(技能效果等级!B2184,技能效果!B:B,0))</f>
        <v>插槽1主动伤害</v>
      </c>
      <c r="D2184" s="96" t="s">
        <v>873</v>
      </c>
      <c r="E2184" s="95">
        <v>7</v>
      </c>
      <c r="F2184" s="95">
        <f>INDEX(技能效果!H:H,MATCH(技能效果等级!B2184,技能效果!B:B,0))</f>
        <v>1001</v>
      </c>
      <c r="G2184" s="95">
        <f>IF(INDEX(技能效果!K:K,MATCH(B2184,技能效果!B:B,0))=0,INDEX(技能效果!I:I,MATCH(技能效果等级!B2184,技能效果!B:B,0)),INDEX(技能效果!I:I,MATCH(技能效果等级!B2184,技能效果!B:B,0))*VLOOKUP(E2184,技能数值计算!$C$19:$D$28,2,FALSE))</f>
        <v>1.17</v>
      </c>
      <c r="H2184" s="95">
        <f>INDEX(技能效果!J:J,MATCH(技能效果等级!B2184,技能效果!B:B,0))</f>
        <v>0</v>
      </c>
      <c r="I2184" s="97"/>
      <c r="J2184" s="97"/>
      <c r="K2184" s="97"/>
      <c r="L2184" s="97"/>
      <c r="M2184" s="97"/>
      <c r="N2184" s="96" t="str">
        <f>IF(INDEX(技能效果!L:L,MATCH(技能效果等级!B2184,技能效果!B:B,0))="","",INDEX(技能效果!L:L,MATCH(技能效果等级!B2184,技能效果!B:B,0)))</f>
        <v/>
      </c>
      <c r="O2184" s="95">
        <f>IF(INDEX(技能效果!N:N,MATCH(B2184,技能效果!B:B,0))=0,INDEX(技能效果!M:M,MATCH(技能效果等级!B2184,技能效果!B:B,0)),INDEX(技能效果!M:M,MATCH(技能效果等级!B2184,技能效果!B:B,0))*VLOOKUP(E2184,技能数值计算!$C$19:$D$28,2,FALSE))</f>
        <v>0</v>
      </c>
      <c r="P2184" s="97"/>
      <c r="Q2184" s="97"/>
      <c r="R2184" s="95" t="str">
        <f>IF(INDEX(技能效果!O:O,MATCH(技能效果等级!B2184,技能效果!B:B,0))="","",INDEX(技能效果!O:O,MATCH(技能效果等级!B2184,技能效果!B:B,0)))</f>
        <v/>
      </c>
      <c r="S2184" s="97"/>
      <c r="T2184" s="97"/>
      <c r="U2184" s="97"/>
      <c r="V2184" s="96" t="str">
        <f>IF(INDEX(技能效果!AF:AF,MATCH(技能效果等级!B2184,技能效果!B:B,0))="","",INDEX(技能效果!AF:AF,MATCH(技能效果等级!B2184,技能效果!B:B,0)))</f>
        <v/>
      </c>
      <c r="W2184" s="95">
        <f t="shared" si="32"/>
        <v>209</v>
      </c>
      <c r="X2184" s="97"/>
      <c r="Y2184" s="97"/>
    </row>
    <row r="2185" spans="1:25" ht="16.5" x14ac:dyDescent="0.2">
      <c r="A2185" s="62">
        <v>2182</v>
      </c>
      <c r="B2185" s="95">
        <f>INDEX(技能效果!B:B,MATCH(技能效果等级!W2185,技能效果!AE:AE,0))</f>
        <v>130400101</v>
      </c>
      <c r="C2185" s="95" t="str">
        <f>INDEX(技能效果!C:C,MATCH(技能效果等级!B2185,技能效果!B:B,0))</f>
        <v>插槽1主动伤害</v>
      </c>
      <c r="D2185" s="96" t="s">
        <v>873</v>
      </c>
      <c r="E2185" s="95">
        <v>8</v>
      </c>
      <c r="F2185" s="95">
        <f>INDEX(技能效果!H:H,MATCH(技能效果等级!B2185,技能效果!B:B,0))</f>
        <v>1001</v>
      </c>
      <c r="G2185" s="95">
        <f>IF(INDEX(技能效果!K:K,MATCH(B2185,技能效果!B:B,0))=0,INDEX(技能效果!I:I,MATCH(技能效果等级!B2185,技能效果!B:B,0)),INDEX(技能效果!I:I,MATCH(技能效果等级!B2185,技能效果!B:B,0))*VLOOKUP(E2185,技能数值计算!$C$19:$D$28,2,FALSE))</f>
        <v>1.26</v>
      </c>
      <c r="H2185" s="95">
        <f>INDEX(技能效果!J:J,MATCH(技能效果等级!B2185,技能效果!B:B,0))</f>
        <v>0</v>
      </c>
      <c r="I2185" s="97"/>
      <c r="J2185" s="97"/>
      <c r="K2185" s="97"/>
      <c r="L2185" s="97"/>
      <c r="M2185" s="97"/>
      <c r="N2185" s="96" t="str">
        <f>IF(INDEX(技能效果!L:L,MATCH(技能效果等级!B2185,技能效果!B:B,0))="","",INDEX(技能效果!L:L,MATCH(技能效果等级!B2185,技能效果!B:B,0)))</f>
        <v/>
      </c>
      <c r="O2185" s="95">
        <f>IF(INDEX(技能效果!N:N,MATCH(B2185,技能效果!B:B,0))=0,INDEX(技能效果!M:M,MATCH(技能效果等级!B2185,技能效果!B:B,0)),INDEX(技能效果!M:M,MATCH(技能效果等级!B2185,技能效果!B:B,0))*VLOOKUP(E2185,技能数值计算!$C$19:$D$28,2,FALSE))</f>
        <v>0</v>
      </c>
      <c r="P2185" s="97"/>
      <c r="Q2185" s="97"/>
      <c r="R2185" s="95" t="str">
        <f>IF(INDEX(技能效果!O:O,MATCH(技能效果等级!B2185,技能效果!B:B,0))="","",INDEX(技能效果!O:O,MATCH(技能效果等级!B2185,技能效果!B:B,0)))</f>
        <v/>
      </c>
      <c r="S2185" s="97"/>
      <c r="T2185" s="97"/>
      <c r="U2185" s="97"/>
      <c r="V2185" s="96" t="str">
        <f>IF(INDEX(技能效果!AF:AF,MATCH(技能效果等级!B2185,技能效果!B:B,0))="","",INDEX(技能效果!AF:AF,MATCH(技能效果等级!B2185,技能效果!B:B,0)))</f>
        <v/>
      </c>
      <c r="W2185" s="95">
        <f t="shared" si="32"/>
        <v>209</v>
      </c>
      <c r="X2185" s="97"/>
      <c r="Y2185" s="97"/>
    </row>
    <row r="2186" spans="1:25" ht="16.5" x14ac:dyDescent="0.2">
      <c r="A2186" s="62">
        <v>2183</v>
      </c>
      <c r="B2186" s="95">
        <f>INDEX(技能效果!B:B,MATCH(技能效果等级!W2186,技能效果!AE:AE,0))</f>
        <v>130400101</v>
      </c>
      <c r="C2186" s="95" t="str">
        <f>INDEX(技能效果!C:C,MATCH(技能效果等级!B2186,技能效果!B:B,0))</f>
        <v>插槽1主动伤害</v>
      </c>
      <c r="D2186" s="96" t="s">
        <v>873</v>
      </c>
      <c r="E2186" s="95">
        <v>9</v>
      </c>
      <c r="F2186" s="95">
        <f>INDEX(技能效果!H:H,MATCH(技能效果等级!B2186,技能效果!B:B,0))</f>
        <v>1001</v>
      </c>
      <c r="G2186" s="95">
        <f>IF(INDEX(技能效果!K:K,MATCH(B2186,技能效果!B:B,0))=0,INDEX(技能效果!I:I,MATCH(技能效果等级!B2186,技能效果!B:B,0)),INDEX(技能效果!I:I,MATCH(技能效果等级!B2186,技能效果!B:B,0))*VLOOKUP(E2186,技能数值计算!$C$19:$D$28,2,FALSE))</f>
        <v>1.3800000000000001</v>
      </c>
      <c r="H2186" s="95">
        <f>INDEX(技能效果!J:J,MATCH(技能效果等级!B2186,技能效果!B:B,0))</f>
        <v>0</v>
      </c>
      <c r="I2186" s="97"/>
      <c r="J2186" s="97"/>
      <c r="K2186" s="97"/>
      <c r="L2186" s="97"/>
      <c r="M2186" s="97"/>
      <c r="N2186" s="96" t="str">
        <f>IF(INDEX(技能效果!L:L,MATCH(技能效果等级!B2186,技能效果!B:B,0))="","",INDEX(技能效果!L:L,MATCH(技能效果等级!B2186,技能效果!B:B,0)))</f>
        <v/>
      </c>
      <c r="O2186" s="95">
        <f>IF(INDEX(技能效果!N:N,MATCH(B2186,技能效果!B:B,0))=0,INDEX(技能效果!M:M,MATCH(技能效果等级!B2186,技能效果!B:B,0)),INDEX(技能效果!M:M,MATCH(技能效果等级!B2186,技能效果!B:B,0))*VLOOKUP(E2186,技能数值计算!$C$19:$D$28,2,FALSE))</f>
        <v>0</v>
      </c>
      <c r="P2186" s="97"/>
      <c r="Q2186" s="97"/>
      <c r="R2186" s="95" t="str">
        <f>IF(INDEX(技能效果!O:O,MATCH(技能效果等级!B2186,技能效果!B:B,0))="","",INDEX(技能效果!O:O,MATCH(技能效果等级!B2186,技能效果!B:B,0)))</f>
        <v/>
      </c>
      <c r="S2186" s="97"/>
      <c r="T2186" s="97"/>
      <c r="U2186" s="97"/>
      <c r="V2186" s="96" t="str">
        <f>IF(INDEX(技能效果!AF:AF,MATCH(技能效果等级!B2186,技能效果!B:B,0))="","",INDEX(技能效果!AF:AF,MATCH(技能效果等级!B2186,技能效果!B:B,0)))</f>
        <v/>
      </c>
      <c r="W2186" s="95">
        <f t="shared" si="32"/>
        <v>209</v>
      </c>
      <c r="X2186" s="97"/>
      <c r="Y2186" s="97"/>
    </row>
    <row r="2187" spans="1:25" ht="16.5" x14ac:dyDescent="0.2">
      <c r="A2187" s="62">
        <v>2184</v>
      </c>
      <c r="B2187" s="95">
        <f>INDEX(技能效果!B:B,MATCH(技能效果等级!W2187,技能效果!AE:AE,0))</f>
        <v>130400101</v>
      </c>
      <c r="C2187" s="95" t="str">
        <f>INDEX(技能效果!C:C,MATCH(技能效果等级!B2187,技能效果!B:B,0))</f>
        <v>插槽1主动伤害</v>
      </c>
      <c r="D2187" s="96" t="s">
        <v>873</v>
      </c>
      <c r="E2187" s="95">
        <v>10</v>
      </c>
      <c r="F2187" s="95">
        <f>INDEX(技能效果!H:H,MATCH(技能效果等级!B2187,技能效果!B:B,0))</f>
        <v>1001</v>
      </c>
      <c r="G2187" s="95">
        <f>IF(INDEX(技能效果!K:K,MATCH(B2187,技能效果!B:B,0))=0,INDEX(技能效果!I:I,MATCH(技能效果等级!B2187,技能效果!B:B,0)),INDEX(技能效果!I:I,MATCH(技能效果等级!B2187,技能效果!B:B,0))*VLOOKUP(E2187,技能数值计算!$C$19:$D$28,2,FALSE))</f>
        <v>1.5</v>
      </c>
      <c r="H2187" s="95">
        <f>INDEX(技能效果!J:J,MATCH(技能效果等级!B2187,技能效果!B:B,0))</f>
        <v>0</v>
      </c>
      <c r="I2187" s="97"/>
      <c r="J2187" s="97"/>
      <c r="K2187" s="97"/>
      <c r="L2187" s="97"/>
      <c r="M2187" s="97"/>
      <c r="N2187" s="96" t="str">
        <f>IF(INDEX(技能效果!L:L,MATCH(技能效果等级!B2187,技能效果!B:B,0))="","",INDEX(技能效果!L:L,MATCH(技能效果等级!B2187,技能效果!B:B,0)))</f>
        <v/>
      </c>
      <c r="O2187" s="95">
        <f>IF(INDEX(技能效果!N:N,MATCH(B2187,技能效果!B:B,0))=0,INDEX(技能效果!M:M,MATCH(技能效果等级!B2187,技能效果!B:B,0)),INDEX(技能效果!M:M,MATCH(技能效果等级!B2187,技能效果!B:B,0))*VLOOKUP(E2187,技能数值计算!$C$19:$D$28,2,FALSE))</f>
        <v>0</v>
      </c>
      <c r="P2187" s="97"/>
      <c r="Q2187" s="97"/>
      <c r="R2187" s="95" t="str">
        <f>IF(INDEX(技能效果!O:O,MATCH(技能效果等级!B2187,技能效果!B:B,0))="","",INDEX(技能效果!O:O,MATCH(技能效果等级!B2187,技能效果!B:B,0)))</f>
        <v/>
      </c>
      <c r="S2187" s="97"/>
      <c r="T2187" s="97"/>
      <c r="U2187" s="97"/>
      <c r="V2187" s="96" t="str">
        <f>IF(INDEX(技能效果!AF:AF,MATCH(技能效果等级!B2187,技能效果!B:B,0))="","",INDEX(技能效果!AF:AF,MATCH(技能效果等级!B2187,技能效果!B:B,0)))</f>
        <v/>
      </c>
      <c r="W2187" s="95">
        <f t="shared" si="32"/>
        <v>209</v>
      </c>
      <c r="X2187" s="97"/>
      <c r="Y2187" s="97"/>
    </row>
    <row r="2188" spans="1:25" ht="16.5" x14ac:dyDescent="0.2">
      <c r="A2188" s="62">
        <v>2185</v>
      </c>
      <c r="B2188" s="95">
        <f>INDEX(技能效果!B:B,MATCH(技能效果等级!W2188,技能效果!AE:AE,0))</f>
        <v>130400102</v>
      </c>
      <c r="C2188" s="95" t="str">
        <f>INDEX(技能效果!C:C,MATCH(技能效果等级!B2188,技能效果!B:B,0))</f>
        <v>插槽1连击伤害</v>
      </c>
      <c r="D2188" s="96" t="s">
        <v>873</v>
      </c>
      <c r="E2188" s="95">
        <v>1</v>
      </c>
      <c r="F2188" s="95">
        <f>INDEX(技能效果!H:H,MATCH(技能效果等级!B2188,技能效果!B:B,0))</f>
        <v>1001</v>
      </c>
      <c r="G2188" s="95">
        <f>IF(INDEX(技能效果!K:K,MATCH(B2188,技能效果!B:B,0))=0,INDEX(技能效果!I:I,MATCH(技能效果等级!B2188,技能效果!B:B,0)),INDEX(技能效果!I:I,MATCH(技能效果等级!B2188,技能效果!B:B,0))*VLOOKUP(E2188,技能数值计算!$C$19:$D$28,2,FALSE))</f>
        <v>0.75</v>
      </c>
      <c r="H2188" s="95">
        <f>INDEX(技能效果!J:J,MATCH(技能效果等级!B2188,技能效果!B:B,0))</f>
        <v>0</v>
      </c>
      <c r="I2188" s="97"/>
      <c r="J2188" s="97"/>
      <c r="K2188" s="97"/>
      <c r="L2188" s="97"/>
      <c r="M2188" s="97"/>
      <c r="N2188" s="96" t="str">
        <f>IF(INDEX(技能效果!L:L,MATCH(技能效果等级!B2188,技能效果!B:B,0))="","",INDEX(技能效果!L:L,MATCH(技能效果等级!B2188,技能效果!B:B,0)))</f>
        <v/>
      </c>
      <c r="O2188" s="95">
        <f>IF(INDEX(技能效果!N:N,MATCH(B2188,技能效果!B:B,0))=0,INDEX(技能效果!M:M,MATCH(技能效果等级!B2188,技能效果!B:B,0)),INDEX(技能效果!M:M,MATCH(技能效果等级!B2188,技能效果!B:B,0))*VLOOKUP(E2188,技能数值计算!$C$19:$D$28,2,FALSE))</f>
        <v>0</v>
      </c>
      <c r="P2188" s="97"/>
      <c r="Q2188" s="97"/>
      <c r="R2188" s="95" t="str">
        <f>IF(INDEX(技能效果!O:O,MATCH(技能效果等级!B2188,技能效果!B:B,0))="","",INDEX(技能效果!O:O,MATCH(技能效果等级!B2188,技能效果!B:B,0)))</f>
        <v/>
      </c>
      <c r="S2188" s="97"/>
      <c r="T2188" s="97"/>
      <c r="U2188" s="97"/>
      <c r="V2188" s="96" t="str">
        <f>IF(INDEX(技能效果!AF:AF,MATCH(技能效果等级!B2188,技能效果!B:B,0))="","",INDEX(技能效果!AF:AF,MATCH(技能效果等级!B2188,技能效果!B:B,0)))</f>
        <v/>
      </c>
      <c r="W2188" s="95">
        <f t="shared" si="32"/>
        <v>210</v>
      </c>
      <c r="X2188" s="97"/>
      <c r="Y2188" s="97"/>
    </row>
    <row r="2189" spans="1:25" ht="16.5" x14ac:dyDescent="0.2">
      <c r="A2189" s="62">
        <v>2186</v>
      </c>
      <c r="B2189" s="95">
        <f>INDEX(技能效果!B:B,MATCH(技能效果等级!W2189,技能效果!AE:AE,0))</f>
        <v>130400102</v>
      </c>
      <c r="C2189" s="95" t="str">
        <f>INDEX(技能效果!C:C,MATCH(技能效果等级!B2189,技能效果!B:B,0))</f>
        <v>插槽1连击伤害</v>
      </c>
      <c r="D2189" s="96" t="s">
        <v>873</v>
      </c>
      <c r="E2189" s="95">
        <v>2</v>
      </c>
      <c r="F2189" s="95">
        <f>INDEX(技能效果!H:H,MATCH(技能效果等级!B2189,技能效果!B:B,0))</f>
        <v>1001</v>
      </c>
      <c r="G2189" s="95">
        <f>IF(INDEX(技能效果!K:K,MATCH(B2189,技能效果!B:B,0))=0,INDEX(技能效果!I:I,MATCH(技能效果等级!B2189,技能效果!B:B,0)),INDEX(技能效果!I:I,MATCH(技能效果等级!B2189,技能效果!B:B,0))*VLOOKUP(E2189,技能数值计算!$C$19:$D$28,2,FALSE))</f>
        <v>0.81</v>
      </c>
      <c r="H2189" s="95">
        <f>INDEX(技能效果!J:J,MATCH(技能效果等级!B2189,技能效果!B:B,0))</f>
        <v>0</v>
      </c>
      <c r="I2189" s="97"/>
      <c r="J2189" s="97"/>
      <c r="K2189" s="97"/>
      <c r="L2189" s="97"/>
      <c r="M2189" s="97"/>
      <c r="N2189" s="96" t="str">
        <f>IF(INDEX(技能效果!L:L,MATCH(技能效果等级!B2189,技能效果!B:B,0))="","",INDEX(技能效果!L:L,MATCH(技能效果等级!B2189,技能效果!B:B,0)))</f>
        <v/>
      </c>
      <c r="O2189" s="95">
        <f>IF(INDEX(技能效果!N:N,MATCH(B2189,技能效果!B:B,0))=0,INDEX(技能效果!M:M,MATCH(技能效果等级!B2189,技能效果!B:B,0)),INDEX(技能效果!M:M,MATCH(技能效果等级!B2189,技能效果!B:B,0))*VLOOKUP(E2189,技能数值计算!$C$19:$D$28,2,FALSE))</f>
        <v>0</v>
      </c>
      <c r="P2189" s="97"/>
      <c r="Q2189" s="97"/>
      <c r="R2189" s="95" t="str">
        <f>IF(INDEX(技能效果!O:O,MATCH(技能效果等级!B2189,技能效果!B:B,0))="","",INDEX(技能效果!O:O,MATCH(技能效果等级!B2189,技能效果!B:B,0)))</f>
        <v/>
      </c>
      <c r="S2189" s="97"/>
      <c r="T2189" s="97"/>
      <c r="U2189" s="97"/>
      <c r="V2189" s="96" t="str">
        <f>IF(INDEX(技能效果!AF:AF,MATCH(技能效果等级!B2189,技能效果!B:B,0))="","",INDEX(技能效果!AF:AF,MATCH(技能效果等级!B2189,技能效果!B:B,0)))</f>
        <v/>
      </c>
      <c r="W2189" s="95">
        <f t="shared" si="32"/>
        <v>210</v>
      </c>
      <c r="X2189" s="97"/>
      <c r="Y2189" s="97"/>
    </row>
    <row r="2190" spans="1:25" ht="16.5" x14ac:dyDescent="0.2">
      <c r="A2190" s="62">
        <v>2187</v>
      </c>
      <c r="B2190" s="95">
        <f>INDEX(技能效果!B:B,MATCH(技能效果等级!W2190,技能效果!AE:AE,0))</f>
        <v>130400102</v>
      </c>
      <c r="C2190" s="95" t="str">
        <f>INDEX(技能效果!C:C,MATCH(技能效果等级!B2190,技能效果!B:B,0))</f>
        <v>插槽1连击伤害</v>
      </c>
      <c r="D2190" s="96" t="s">
        <v>873</v>
      </c>
      <c r="E2190" s="95">
        <v>3</v>
      </c>
      <c r="F2190" s="95">
        <f>INDEX(技能效果!H:H,MATCH(技能效果等级!B2190,技能效果!B:B,0))</f>
        <v>1001</v>
      </c>
      <c r="G2190" s="95">
        <f>IF(INDEX(技能效果!K:K,MATCH(B2190,技能效果!B:B,0))=0,INDEX(技能效果!I:I,MATCH(技能效果等级!B2190,技能效果!B:B,0)),INDEX(技能效果!I:I,MATCH(技能效果等级!B2190,技能效果!B:B,0))*VLOOKUP(E2190,技能数值计算!$C$19:$D$28,2,FALSE))</f>
        <v>0.86999999999999988</v>
      </c>
      <c r="H2190" s="95">
        <f>INDEX(技能效果!J:J,MATCH(技能效果等级!B2190,技能效果!B:B,0))</f>
        <v>0</v>
      </c>
      <c r="I2190" s="97"/>
      <c r="J2190" s="97"/>
      <c r="K2190" s="97"/>
      <c r="L2190" s="97"/>
      <c r="M2190" s="97"/>
      <c r="N2190" s="96" t="str">
        <f>IF(INDEX(技能效果!L:L,MATCH(技能效果等级!B2190,技能效果!B:B,0))="","",INDEX(技能效果!L:L,MATCH(技能效果等级!B2190,技能效果!B:B,0)))</f>
        <v/>
      </c>
      <c r="O2190" s="95">
        <f>IF(INDEX(技能效果!N:N,MATCH(B2190,技能效果!B:B,0))=0,INDEX(技能效果!M:M,MATCH(技能效果等级!B2190,技能效果!B:B,0)),INDEX(技能效果!M:M,MATCH(技能效果等级!B2190,技能效果!B:B,0))*VLOOKUP(E2190,技能数值计算!$C$19:$D$28,2,FALSE))</f>
        <v>0</v>
      </c>
      <c r="P2190" s="97"/>
      <c r="Q2190" s="97"/>
      <c r="R2190" s="95" t="str">
        <f>IF(INDEX(技能效果!O:O,MATCH(技能效果等级!B2190,技能效果!B:B,0))="","",INDEX(技能效果!O:O,MATCH(技能效果等级!B2190,技能效果!B:B,0)))</f>
        <v/>
      </c>
      <c r="S2190" s="97"/>
      <c r="T2190" s="97"/>
      <c r="U2190" s="97"/>
      <c r="V2190" s="96" t="str">
        <f>IF(INDEX(技能效果!AF:AF,MATCH(技能效果等级!B2190,技能效果!B:B,0))="","",INDEX(技能效果!AF:AF,MATCH(技能效果等级!B2190,技能效果!B:B,0)))</f>
        <v/>
      </c>
      <c r="W2190" s="95">
        <f t="shared" si="32"/>
        <v>210</v>
      </c>
      <c r="X2190" s="97"/>
      <c r="Y2190" s="97"/>
    </row>
    <row r="2191" spans="1:25" ht="16.5" x14ac:dyDescent="0.2">
      <c r="A2191" s="62">
        <v>2188</v>
      </c>
      <c r="B2191" s="95">
        <f>INDEX(技能效果!B:B,MATCH(技能效果等级!W2191,技能效果!AE:AE,0))</f>
        <v>130400102</v>
      </c>
      <c r="C2191" s="95" t="str">
        <f>INDEX(技能效果!C:C,MATCH(技能效果等级!B2191,技能效果!B:B,0))</f>
        <v>插槽1连击伤害</v>
      </c>
      <c r="D2191" s="96" t="s">
        <v>873</v>
      </c>
      <c r="E2191" s="95">
        <v>4</v>
      </c>
      <c r="F2191" s="95">
        <f>INDEX(技能效果!H:H,MATCH(技能效果等级!B2191,技能效果!B:B,0))</f>
        <v>1001</v>
      </c>
      <c r="G2191" s="95">
        <f>IF(INDEX(技能效果!K:K,MATCH(B2191,技能效果!B:B,0))=0,INDEX(技能效果!I:I,MATCH(技能效果等级!B2191,技能效果!B:B,0)),INDEX(技能效果!I:I,MATCH(技能效果等级!B2191,技能效果!B:B,0))*VLOOKUP(E2191,技能数值计算!$C$19:$D$28,2,FALSE))</f>
        <v>0.92999999999999994</v>
      </c>
      <c r="H2191" s="95">
        <f>INDEX(技能效果!J:J,MATCH(技能效果等级!B2191,技能效果!B:B,0))</f>
        <v>0</v>
      </c>
      <c r="I2191" s="97"/>
      <c r="J2191" s="97"/>
      <c r="K2191" s="97"/>
      <c r="L2191" s="97"/>
      <c r="M2191" s="97"/>
      <c r="N2191" s="96" t="str">
        <f>IF(INDEX(技能效果!L:L,MATCH(技能效果等级!B2191,技能效果!B:B,0))="","",INDEX(技能效果!L:L,MATCH(技能效果等级!B2191,技能效果!B:B,0)))</f>
        <v/>
      </c>
      <c r="O2191" s="95">
        <f>IF(INDEX(技能效果!N:N,MATCH(B2191,技能效果!B:B,0))=0,INDEX(技能效果!M:M,MATCH(技能效果等级!B2191,技能效果!B:B,0)),INDEX(技能效果!M:M,MATCH(技能效果等级!B2191,技能效果!B:B,0))*VLOOKUP(E2191,技能数值计算!$C$19:$D$28,2,FALSE))</f>
        <v>0</v>
      </c>
      <c r="P2191" s="97"/>
      <c r="Q2191" s="97"/>
      <c r="R2191" s="95" t="str">
        <f>IF(INDEX(技能效果!O:O,MATCH(技能效果等级!B2191,技能效果!B:B,0))="","",INDEX(技能效果!O:O,MATCH(技能效果等级!B2191,技能效果!B:B,0)))</f>
        <v/>
      </c>
      <c r="S2191" s="97"/>
      <c r="T2191" s="97"/>
      <c r="U2191" s="97"/>
      <c r="V2191" s="96" t="str">
        <f>IF(INDEX(技能效果!AF:AF,MATCH(技能效果等级!B2191,技能效果!B:B,0))="","",INDEX(技能效果!AF:AF,MATCH(技能效果等级!B2191,技能效果!B:B,0)))</f>
        <v/>
      </c>
      <c r="W2191" s="95">
        <f t="shared" si="32"/>
        <v>210</v>
      </c>
      <c r="X2191" s="97"/>
      <c r="Y2191" s="97"/>
    </row>
    <row r="2192" spans="1:25" ht="16.5" x14ac:dyDescent="0.2">
      <c r="A2192" s="62">
        <v>2189</v>
      </c>
      <c r="B2192" s="95">
        <f>INDEX(技能效果!B:B,MATCH(技能效果等级!W2192,技能效果!AE:AE,0))</f>
        <v>130400102</v>
      </c>
      <c r="C2192" s="95" t="str">
        <f>INDEX(技能效果!C:C,MATCH(技能效果等级!B2192,技能效果!B:B,0))</f>
        <v>插槽1连击伤害</v>
      </c>
      <c r="D2192" s="96" t="s">
        <v>873</v>
      </c>
      <c r="E2192" s="95">
        <v>5</v>
      </c>
      <c r="F2192" s="95">
        <f>INDEX(技能效果!H:H,MATCH(技能效果等级!B2192,技能效果!B:B,0))</f>
        <v>1001</v>
      </c>
      <c r="G2192" s="95">
        <f>IF(INDEX(技能效果!K:K,MATCH(B2192,技能效果!B:B,0))=0,INDEX(技能效果!I:I,MATCH(技能效果等级!B2192,技能效果!B:B,0)),INDEX(技能效果!I:I,MATCH(技能效果等级!B2192,技能效果!B:B,0))*VLOOKUP(E2192,技能数值计算!$C$19:$D$28,2,FALSE))</f>
        <v>0.99</v>
      </c>
      <c r="H2192" s="95">
        <f>INDEX(技能效果!J:J,MATCH(技能效果等级!B2192,技能效果!B:B,0))</f>
        <v>0</v>
      </c>
      <c r="I2192" s="97"/>
      <c r="J2192" s="97"/>
      <c r="K2192" s="97"/>
      <c r="L2192" s="97"/>
      <c r="M2192" s="97"/>
      <c r="N2192" s="96" t="str">
        <f>IF(INDEX(技能效果!L:L,MATCH(技能效果等级!B2192,技能效果!B:B,0))="","",INDEX(技能效果!L:L,MATCH(技能效果等级!B2192,技能效果!B:B,0)))</f>
        <v/>
      </c>
      <c r="O2192" s="95">
        <f>IF(INDEX(技能效果!N:N,MATCH(B2192,技能效果!B:B,0))=0,INDEX(技能效果!M:M,MATCH(技能效果等级!B2192,技能效果!B:B,0)),INDEX(技能效果!M:M,MATCH(技能效果等级!B2192,技能效果!B:B,0))*VLOOKUP(E2192,技能数值计算!$C$19:$D$28,2,FALSE))</f>
        <v>0</v>
      </c>
      <c r="P2192" s="97"/>
      <c r="Q2192" s="97"/>
      <c r="R2192" s="95" t="str">
        <f>IF(INDEX(技能效果!O:O,MATCH(技能效果等级!B2192,技能效果!B:B,0))="","",INDEX(技能效果!O:O,MATCH(技能效果等级!B2192,技能效果!B:B,0)))</f>
        <v/>
      </c>
      <c r="S2192" s="97"/>
      <c r="T2192" s="97"/>
      <c r="U2192" s="97"/>
      <c r="V2192" s="96" t="str">
        <f>IF(INDEX(技能效果!AF:AF,MATCH(技能效果等级!B2192,技能效果!B:B,0))="","",INDEX(技能效果!AF:AF,MATCH(技能效果等级!B2192,技能效果!B:B,0)))</f>
        <v/>
      </c>
      <c r="W2192" s="95">
        <f t="shared" si="32"/>
        <v>210</v>
      </c>
      <c r="X2192" s="97"/>
      <c r="Y2192" s="97"/>
    </row>
    <row r="2193" spans="1:25" ht="16.5" x14ac:dyDescent="0.2">
      <c r="A2193" s="62">
        <v>2190</v>
      </c>
      <c r="B2193" s="95">
        <f>INDEX(技能效果!B:B,MATCH(技能效果等级!W2193,技能效果!AE:AE,0))</f>
        <v>130400102</v>
      </c>
      <c r="C2193" s="95" t="str">
        <f>INDEX(技能效果!C:C,MATCH(技能效果等级!B2193,技能效果!B:B,0))</f>
        <v>插槽1连击伤害</v>
      </c>
      <c r="D2193" s="96" t="s">
        <v>873</v>
      </c>
      <c r="E2193" s="95">
        <v>6</v>
      </c>
      <c r="F2193" s="95">
        <f>INDEX(技能效果!H:H,MATCH(技能效果等级!B2193,技能效果!B:B,0))</f>
        <v>1001</v>
      </c>
      <c r="G2193" s="95">
        <f>IF(INDEX(技能效果!K:K,MATCH(B2193,技能效果!B:B,0))=0,INDEX(技能效果!I:I,MATCH(技能效果等级!B2193,技能效果!B:B,0)),INDEX(技能效果!I:I,MATCH(技能效果等级!B2193,技能效果!B:B,0))*VLOOKUP(E2193,技能数值计算!$C$19:$D$28,2,FALSE))</f>
        <v>1.08</v>
      </c>
      <c r="H2193" s="95">
        <f>INDEX(技能效果!J:J,MATCH(技能效果等级!B2193,技能效果!B:B,0))</f>
        <v>0</v>
      </c>
      <c r="I2193" s="97"/>
      <c r="J2193" s="97"/>
      <c r="K2193" s="97"/>
      <c r="L2193" s="97"/>
      <c r="M2193" s="97"/>
      <c r="N2193" s="96" t="str">
        <f>IF(INDEX(技能效果!L:L,MATCH(技能效果等级!B2193,技能效果!B:B,0))="","",INDEX(技能效果!L:L,MATCH(技能效果等级!B2193,技能效果!B:B,0)))</f>
        <v/>
      </c>
      <c r="O2193" s="95">
        <f>IF(INDEX(技能效果!N:N,MATCH(B2193,技能效果!B:B,0))=0,INDEX(技能效果!M:M,MATCH(技能效果等级!B2193,技能效果!B:B,0)),INDEX(技能效果!M:M,MATCH(技能效果等级!B2193,技能效果!B:B,0))*VLOOKUP(E2193,技能数值计算!$C$19:$D$28,2,FALSE))</f>
        <v>0</v>
      </c>
      <c r="P2193" s="97"/>
      <c r="Q2193" s="97"/>
      <c r="R2193" s="95" t="str">
        <f>IF(INDEX(技能效果!O:O,MATCH(技能效果等级!B2193,技能效果!B:B,0))="","",INDEX(技能效果!O:O,MATCH(技能效果等级!B2193,技能效果!B:B,0)))</f>
        <v/>
      </c>
      <c r="S2193" s="97"/>
      <c r="T2193" s="97"/>
      <c r="U2193" s="97"/>
      <c r="V2193" s="96" t="str">
        <f>IF(INDEX(技能效果!AF:AF,MATCH(技能效果等级!B2193,技能效果!B:B,0))="","",INDEX(技能效果!AF:AF,MATCH(技能效果等级!B2193,技能效果!B:B,0)))</f>
        <v/>
      </c>
      <c r="W2193" s="95">
        <f t="shared" si="32"/>
        <v>210</v>
      </c>
      <c r="X2193" s="97"/>
      <c r="Y2193" s="97"/>
    </row>
    <row r="2194" spans="1:25" ht="16.5" x14ac:dyDescent="0.2">
      <c r="A2194" s="62">
        <v>2191</v>
      </c>
      <c r="B2194" s="95">
        <f>INDEX(技能效果!B:B,MATCH(技能效果等级!W2194,技能效果!AE:AE,0))</f>
        <v>130400102</v>
      </c>
      <c r="C2194" s="95" t="str">
        <f>INDEX(技能效果!C:C,MATCH(技能效果等级!B2194,技能效果!B:B,0))</f>
        <v>插槽1连击伤害</v>
      </c>
      <c r="D2194" s="96" t="s">
        <v>873</v>
      </c>
      <c r="E2194" s="95">
        <v>7</v>
      </c>
      <c r="F2194" s="95">
        <f>INDEX(技能效果!H:H,MATCH(技能效果等级!B2194,技能效果!B:B,0))</f>
        <v>1001</v>
      </c>
      <c r="G2194" s="95">
        <f>IF(INDEX(技能效果!K:K,MATCH(B2194,技能效果!B:B,0))=0,INDEX(技能效果!I:I,MATCH(技能效果等级!B2194,技能效果!B:B,0)),INDEX(技能效果!I:I,MATCH(技能效果等级!B2194,技能效果!B:B,0))*VLOOKUP(E2194,技能数值计算!$C$19:$D$28,2,FALSE))</f>
        <v>1.17</v>
      </c>
      <c r="H2194" s="95">
        <f>INDEX(技能效果!J:J,MATCH(技能效果等级!B2194,技能效果!B:B,0))</f>
        <v>0</v>
      </c>
      <c r="I2194" s="97"/>
      <c r="J2194" s="97"/>
      <c r="K2194" s="97"/>
      <c r="L2194" s="97"/>
      <c r="M2194" s="97"/>
      <c r="N2194" s="96" t="str">
        <f>IF(INDEX(技能效果!L:L,MATCH(技能效果等级!B2194,技能效果!B:B,0))="","",INDEX(技能效果!L:L,MATCH(技能效果等级!B2194,技能效果!B:B,0)))</f>
        <v/>
      </c>
      <c r="O2194" s="95">
        <f>IF(INDEX(技能效果!N:N,MATCH(B2194,技能效果!B:B,0))=0,INDEX(技能效果!M:M,MATCH(技能效果等级!B2194,技能效果!B:B,0)),INDEX(技能效果!M:M,MATCH(技能效果等级!B2194,技能效果!B:B,0))*VLOOKUP(E2194,技能数值计算!$C$19:$D$28,2,FALSE))</f>
        <v>0</v>
      </c>
      <c r="P2194" s="97"/>
      <c r="Q2194" s="97"/>
      <c r="R2194" s="95" t="str">
        <f>IF(INDEX(技能效果!O:O,MATCH(技能效果等级!B2194,技能效果!B:B,0))="","",INDEX(技能效果!O:O,MATCH(技能效果等级!B2194,技能效果!B:B,0)))</f>
        <v/>
      </c>
      <c r="S2194" s="97"/>
      <c r="T2194" s="97"/>
      <c r="U2194" s="97"/>
      <c r="V2194" s="96" t="str">
        <f>IF(INDEX(技能效果!AF:AF,MATCH(技能效果等级!B2194,技能效果!B:B,0))="","",INDEX(技能效果!AF:AF,MATCH(技能效果等级!B2194,技能效果!B:B,0)))</f>
        <v/>
      </c>
      <c r="W2194" s="95">
        <f t="shared" si="32"/>
        <v>210</v>
      </c>
      <c r="X2194" s="97"/>
      <c r="Y2194" s="97"/>
    </row>
    <row r="2195" spans="1:25" ht="16.5" x14ac:dyDescent="0.2">
      <c r="A2195" s="62">
        <v>2192</v>
      </c>
      <c r="B2195" s="95">
        <f>INDEX(技能效果!B:B,MATCH(技能效果等级!W2195,技能效果!AE:AE,0))</f>
        <v>130400102</v>
      </c>
      <c r="C2195" s="95" t="str">
        <f>INDEX(技能效果!C:C,MATCH(技能效果等级!B2195,技能效果!B:B,0))</f>
        <v>插槽1连击伤害</v>
      </c>
      <c r="D2195" s="96" t="s">
        <v>873</v>
      </c>
      <c r="E2195" s="95">
        <v>8</v>
      </c>
      <c r="F2195" s="95">
        <f>INDEX(技能效果!H:H,MATCH(技能效果等级!B2195,技能效果!B:B,0))</f>
        <v>1001</v>
      </c>
      <c r="G2195" s="95">
        <f>IF(INDEX(技能效果!K:K,MATCH(B2195,技能效果!B:B,0))=0,INDEX(技能效果!I:I,MATCH(技能效果等级!B2195,技能效果!B:B,0)),INDEX(技能效果!I:I,MATCH(技能效果等级!B2195,技能效果!B:B,0))*VLOOKUP(E2195,技能数值计算!$C$19:$D$28,2,FALSE))</f>
        <v>1.26</v>
      </c>
      <c r="H2195" s="95">
        <f>INDEX(技能效果!J:J,MATCH(技能效果等级!B2195,技能效果!B:B,0))</f>
        <v>0</v>
      </c>
      <c r="I2195" s="97"/>
      <c r="J2195" s="97"/>
      <c r="K2195" s="97"/>
      <c r="L2195" s="97"/>
      <c r="M2195" s="97"/>
      <c r="N2195" s="96" t="str">
        <f>IF(INDEX(技能效果!L:L,MATCH(技能效果等级!B2195,技能效果!B:B,0))="","",INDEX(技能效果!L:L,MATCH(技能效果等级!B2195,技能效果!B:B,0)))</f>
        <v/>
      </c>
      <c r="O2195" s="95">
        <f>IF(INDEX(技能效果!N:N,MATCH(B2195,技能效果!B:B,0))=0,INDEX(技能效果!M:M,MATCH(技能效果等级!B2195,技能效果!B:B,0)),INDEX(技能效果!M:M,MATCH(技能效果等级!B2195,技能效果!B:B,0))*VLOOKUP(E2195,技能数值计算!$C$19:$D$28,2,FALSE))</f>
        <v>0</v>
      </c>
      <c r="P2195" s="97"/>
      <c r="Q2195" s="97"/>
      <c r="R2195" s="95" t="str">
        <f>IF(INDEX(技能效果!O:O,MATCH(技能效果等级!B2195,技能效果!B:B,0))="","",INDEX(技能效果!O:O,MATCH(技能效果等级!B2195,技能效果!B:B,0)))</f>
        <v/>
      </c>
      <c r="S2195" s="97"/>
      <c r="T2195" s="97"/>
      <c r="U2195" s="97"/>
      <c r="V2195" s="96" t="str">
        <f>IF(INDEX(技能效果!AF:AF,MATCH(技能效果等级!B2195,技能效果!B:B,0))="","",INDEX(技能效果!AF:AF,MATCH(技能效果等级!B2195,技能效果!B:B,0)))</f>
        <v/>
      </c>
      <c r="W2195" s="95">
        <f t="shared" si="32"/>
        <v>210</v>
      </c>
      <c r="X2195" s="97"/>
      <c r="Y2195" s="97"/>
    </row>
    <row r="2196" spans="1:25" ht="16.5" x14ac:dyDescent="0.2">
      <c r="A2196" s="62">
        <v>2193</v>
      </c>
      <c r="B2196" s="95">
        <f>INDEX(技能效果!B:B,MATCH(技能效果等级!W2196,技能效果!AE:AE,0))</f>
        <v>130400102</v>
      </c>
      <c r="C2196" s="95" t="str">
        <f>INDEX(技能效果!C:C,MATCH(技能效果等级!B2196,技能效果!B:B,0))</f>
        <v>插槽1连击伤害</v>
      </c>
      <c r="D2196" s="96" t="s">
        <v>873</v>
      </c>
      <c r="E2196" s="95">
        <v>9</v>
      </c>
      <c r="F2196" s="95">
        <f>INDEX(技能效果!H:H,MATCH(技能效果等级!B2196,技能效果!B:B,0))</f>
        <v>1001</v>
      </c>
      <c r="G2196" s="95">
        <f>IF(INDEX(技能效果!K:K,MATCH(B2196,技能效果!B:B,0))=0,INDEX(技能效果!I:I,MATCH(技能效果等级!B2196,技能效果!B:B,0)),INDEX(技能效果!I:I,MATCH(技能效果等级!B2196,技能效果!B:B,0))*VLOOKUP(E2196,技能数值计算!$C$19:$D$28,2,FALSE))</f>
        <v>1.3800000000000001</v>
      </c>
      <c r="H2196" s="95">
        <f>INDEX(技能效果!J:J,MATCH(技能效果等级!B2196,技能效果!B:B,0))</f>
        <v>0</v>
      </c>
      <c r="I2196" s="97"/>
      <c r="J2196" s="97"/>
      <c r="K2196" s="97"/>
      <c r="L2196" s="97"/>
      <c r="M2196" s="97"/>
      <c r="N2196" s="96" t="str">
        <f>IF(INDEX(技能效果!L:L,MATCH(技能效果等级!B2196,技能效果!B:B,0))="","",INDEX(技能效果!L:L,MATCH(技能效果等级!B2196,技能效果!B:B,0)))</f>
        <v/>
      </c>
      <c r="O2196" s="95">
        <f>IF(INDEX(技能效果!N:N,MATCH(B2196,技能效果!B:B,0))=0,INDEX(技能效果!M:M,MATCH(技能效果等级!B2196,技能效果!B:B,0)),INDEX(技能效果!M:M,MATCH(技能效果等级!B2196,技能效果!B:B,0))*VLOOKUP(E2196,技能数值计算!$C$19:$D$28,2,FALSE))</f>
        <v>0</v>
      </c>
      <c r="P2196" s="97"/>
      <c r="Q2196" s="97"/>
      <c r="R2196" s="95" t="str">
        <f>IF(INDEX(技能效果!O:O,MATCH(技能效果等级!B2196,技能效果!B:B,0))="","",INDEX(技能效果!O:O,MATCH(技能效果等级!B2196,技能效果!B:B,0)))</f>
        <v/>
      </c>
      <c r="S2196" s="97"/>
      <c r="T2196" s="97"/>
      <c r="U2196" s="97"/>
      <c r="V2196" s="96" t="str">
        <f>IF(INDEX(技能效果!AF:AF,MATCH(技能效果等级!B2196,技能效果!B:B,0))="","",INDEX(技能效果!AF:AF,MATCH(技能效果等级!B2196,技能效果!B:B,0)))</f>
        <v/>
      </c>
      <c r="W2196" s="95">
        <f t="shared" si="32"/>
        <v>210</v>
      </c>
      <c r="X2196" s="97"/>
      <c r="Y2196" s="97"/>
    </row>
    <row r="2197" spans="1:25" ht="16.5" x14ac:dyDescent="0.2">
      <c r="A2197" s="62">
        <v>2194</v>
      </c>
      <c r="B2197" s="95">
        <f>INDEX(技能效果!B:B,MATCH(技能效果等级!W2197,技能效果!AE:AE,0))</f>
        <v>130400102</v>
      </c>
      <c r="C2197" s="95" t="str">
        <f>INDEX(技能效果!C:C,MATCH(技能效果等级!B2197,技能效果!B:B,0))</f>
        <v>插槽1连击伤害</v>
      </c>
      <c r="D2197" s="96" t="s">
        <v>873</v>
      </c>
      <c r="E2197" s="95">
        <v>10</v>
      </c>
      <c r="F2197" s="95">
        <f>INDEX(技能效果!H:H,MATCH(技能效果等级!B2197,技能效果!B:B,0))</f>
        <v>1001</v>
      </c>
      <c r="G2197" s="95">
        <f>IF(INDEX(技能效果!K:K,MATCH(B2197,技能效果!B:B,0))=0,INDEX(技能效果!I:I,MATCH(技能效果等级!B2197,技能效果!B:B,0)),INDEX(技能效果!I:I,MATCH(技能效果等级!B2197,技能效果!B:B,0))*VLOOKUP(E2197,技能数值计算!$C$19:$D$28,2,FALSE))</f>
        <v>1.5</v>
      </c>
      <c r="H2197" s="95">
        <f>INDEX(技能效果!J:J,MATCH(技能效果等级!B2197,技能效果!B:B,0))</f>
        <v>0</v>
      </c>
      <c r="I2197" s="97"/>
      <c r="J2197" s="97"/>
      <c r="K2197" s="97"/>
      <c r="L2197" s="97"/>
      <c r="M2197" s="97"/>
      <c r="N2197" s="96" t="str">
        <f>IF(INDEX(技能效果!L:L,MATCH(技能效果等级!B2197,技能效果!B:B,0))="","",INDEX(技能效果!L:L,MATCH(技能效果等级!B2197,技能效果!B:B,0)))</f>
        <v/>
      </c>
      <c r="O2197" s="95">
        <f>IF(INDEX(技能效果!N:N,MATCH(B2197,技能效果!B:B,0))=0,INDEX(技能效果!M:M,MATCH(技能效果等级!B2197,技能效果!B:B,0)),INDEX(技能效果!M:M,MATCH(技能效果等级!B2197,技能效果!B:B,0))*VLOOKUP(E2197,技能数值计算!$C$19:$D$28,2,FALSE))</f>
        <v>0</v>
      </c>
      <c r="P2197" s="97"/>
      <c r="Q2197" s="97"/>
      <c r="R2197" s="95" t="str">
        <f>IF(INDEX(技能效果!O:O,MATCH(技能效果等级!B2197,技能效果!B:B,0))="","",INDEX(技能效果!O:O,MATCH(技能效果等级!B2197,技能效果!B:B,0)))</f>
        <v/>
      </c>
      <c r="S2197" s="97"/>
      <c r="T2197" s="97"/>
      <c r="U2197" s="97"/>
      <c r="V2197" s="96" t="str">
        <f>IF(INDEX(技能效果!AF:AF,MATCH(技能效果等级!B2197,技能效果!B:B,0))="","",INDEX(技能效果!AF:AF,MATCH(技能效果等级!B2197,技能效果!B:B,0)))</f>
        <v/>
      </c>
      <c r="W2197" s="95">
        <f t="shared" si="32"/>
        <v>210</v>
      </c>
      <c r="X2197" s="97"/>
      <c r="Y2197" s="97"/>
    </row>
    <row r="2198" spans="1:25" ht="16.5" x14ac:dyDescent="0.2">
      <c r="A2198" s="62">
        <v>2195</v>
      </c>
      <c r="B2198" s="95">
        <f>INDEX(技能效果!B:B,MATCH(技能效果等级!W2198,技能效果!AE:AE,0))</f>
        <v>130400103</v>
      </c>
      <c r="C2198" s="95" t="str">
        <f>INDEX(技能效果!C:C,MATCH(技能效果等级!B2198,技能效果!B:B,0))</f>
        <v>插槽1获得水晶</v>
      </c>
      <c r="D2198" s="96" t="s">
        <v>873</v>
      </c>
      <c r="E2198" s="95">
        <v>1</v>
      </c>
      <c r="F2198" s="95">
        <f>INDEX(技能效果!H:H,MATCH(技能效果等级!B2198,技能效果!B:B,0))</f>
        <v>3006</v>
      </c>
      <c r="G2198" s="95">
        <f>IF(INDEX(技能效果!K:K,MATCH(B2198,技能效果!B:B,0))=0,INDEX(技能效果!I:I,MATCH(技能效果等级!B2198,技能效果!B:B,0)),INDEX(技能效果!I:I,MATCH(技能效果等级!B2198,技能效果!B:B,0))*VLOOKUP(E2198,技能数值计算!$C$19:$D$28,2,FALSE))</f>
        <v>3</v>
      </c>
      <c r="H2198" s="95">
        <f>INDEX(技能效果!J:J,MATCH(技能效果等级!B2198,技能效果!B:B,0))</f>
        <v>0</v>
      </c>
      <c r="I2198" s="97"/>
      <c r="J2198" s="97"/>
      <c r="K2198" s="97"/>
      <c r="L2198" s="97"/>
      <c r="M2198" s="97"/>
      <c r="N2198" s="96" t="str">
        <f>IF(INDEX(技能效果!L:L,MATCH(技能效果等级!B2198,技能效果!B:B,0))="","",INDEX(技能效果!L:L,MATCH(技能效果等级!B2198,技能效果!B:B,0)))</f>
        <v/>
      </c>
      <c r="O2198" s="95">
        <f>IF(INDEX(技能效果!N:N,MATCH(B2198,技能效果!B:B,0))=0,INDEX(技能效果!M:M,MATCH(技能效果等级!B2198,技能效果!B:B,0)),INDEX(技能效果!M:M,MATCH(技能效果等级!B2198,技能效果!B:B,0))*VLOOKUP(E2198,技能数值计算!$C$19:$D$28,2,FALSE))</f>
        <v>0</v>
      </c>
      <c r="P2198" s="97"/>
      <c r="Q2198" s="97"/>
      <c r="R2198" s="95" t="str">
        <f>IF(INDEX(技能效果!O:O,MATCH(技能效果等级!B2198,技能效果!B:B,0))="","",INDEX(技能效果!O:O,MATCH(技能效果等级!B2198,技能效果!B:B,0)))</f>
        <v/>
      </c>
      <c r="S2198" s="97"/>
      <c r="T2198" s="97"/>
      <c r="U2198" s="97"/>
      <c r="V2198" s="96" t="str">
        <f>IF(INDEX(技能效果!AF:AF,MATCH(技能效果等级!B2198,技能效果!B:B,0))="","",INDEX(技能效果!AF:AF,MATCH(技能效果等级!B2198,技能效果!B:B,0)))</f>
        <v/>
      </c>
      <c r="W2198" s="95">
        <f t="shared" si="32"/>
        <v>211</v>
      </c>
      <c r="X2198" s="97"/>
      <c r="Y2198" s="97"/>
    </row>
    <row r="2199" spans="1:25" ht="16.5" x14ac:dyDescent="0.2">
      <c r="A2199" s="62">
        <v>2196</v>
      </c>
      <c r="B2199" s="95">
        <f>INDEX(技能效果!B:B,MATCH(技能效果等级!W2199,技能效果!AE:AE,0))</f>
        <v>130400103</v>
      </c>
      <c r="C2199" s="95" t="str">
        <f>INDEX(技能效果!C:C,MATCH(技能效果等级!B2199,技能效果!B:B,0))</f>
        <v>插槽1获得水晶</v>
      </c>
      <c r="D2199" s="96" t="s">
        <v>873</v>
      </c>
      <c r="E2199" s="95">
        <v>2</v>
      </c>
      <c r="F2199" s="95">
        <f>INDEX(技能效果!H:H,MATCH(技能效果等级!B2199,技能效果!B:B,0))</f>
        <v>3006</v>
      </c>
      <c r="G2199" s="95">
        <f>IF(INDEX(技能效果!K:K,MATCH(B2199,技能效果!B:B,0))=0,INDEX(技能效果!I:I,MATCH(技能效果等级!B2199,技能效果!B:B,0)),INDEX(技能效果!I:I,MATCH(技能效果等级!B2199,技能效果!B:B,0))*VLOOKUP(E2199,技能数值计算!$C$19:$D$28,2,FALSE))</f>
        <v>3</v>
      </c>
      <c r="H2199" s="95">
        <f>INDEX(技能效果!J:J,MATCH(技能效果等级!B2199,技能效果!B:B,0))</f>
        <v>0</v>
      </c>
      <c r="I2199" s="97"/>
      <c r="J2199" s="97"/>
      <c r="K2199" s="97"/>
      <c r="L2199" s="97"/>
      <c r="M2199" s="97"/>
      <c r="N2199" s="96" t="str">
        <f>IF(INDEX(技能效果!L:L,MATCH(技能效果等级!B2199,技能效果!B:B,0))="","",INDEX(技能效果!L:L,MATCH(技能效果等级!B2199,技能效果!B:B,0)))</f>
        <v/>
      </c>
      <c r="O2199" s="95">
        <f>IF(INDEX(技能效果!N:N,MATCH(B2199,技能效果!B:B,0))=0,INDEX(技能效果!M:M,MATCH(技能效果等级!B2199,技能效果!B:B,0)),INDEX(技能效果!M:M,MATCH(技能效果等级!B2199,技能效果!B:B,0))*VLOOKUP(E2199,技能数值计算!$C$19:$D$28,2,FALSE))</f>
        <v>0</v>
      </c>
      <c r="P2199" s="97"/>
      <c r="Q2199" s="97"/>
      <c r="R2199" s="95" t="str">
        <f>IF(INDEX(技能效果!O:O,MATCH(技能效果等级!B2199,技能效果!B:B,0))="","",INDEX(技能效果!O:O,MATCH(技能效果等级!B2199,技能效果!B:B,0)))</f>
        <v/>
      </c>
      <c r="S2199" s="97"/>
      <c r="T2199" s="97"/>
      <c r="U2199" s="97"/>
      <c r="V2199" s="96" t="str">
        <f>IF(INDEX(技能效果!AF:AF,MATCH(技能效果等级!B2199,技能效果!B:B,0))="","",INDEX(技能效果!AF:AF,MATCH(技能效果等级!B2199,技能效果!B:B,0)))</f>
        <v/>
      </c>
      <c r="W2199" s="95">
        <f t="shared" si="32"/>
        <v>211</v>
      </c>
      <c r="X2199" s="97"/>
      <c r="Y2199" s="97"/>
    </row>
    <row r="2200" spans="1:25" ht="16.5" x14ac:dyDescent="0.2">
      <c r="A2200" s="62">
        <v>2197</v>
      </c>
      <c r="B2200" s="95">
        <f>INDEX(技能效果!B:B,MATCH(技能效果等级!W2200,技能效果!AE:AE,0))</f>
        <v>130400103</v>
      </c>
      <c r="C2200" s="95" t="str">
        <f>INDEX(技能效果!C:C,MATCH(技能效果等级!B2200,技能效果!B:B,0))</f>
        <v>插槽1获得水晶</v>
      </c>
      <c r="D2200" s="96" t="s">
        <v>873</v>
      </c>
      <c r="E2200" s="95">
        <v>3</v>
      </c>
      <c r="F2200" s="95">
        <f>INDEX(技能效果!H:H,MATCH(技能效果等级!B2200,技能效果!B:B,0))</f>
        <v>3006</v>
      </c>
      <c r="G2200" s="95">
        <f>IF(INDEX(技能效果!K:K,MATCH(B2200,技能效果!B:B,0))=0,INDEX(技能效果!I:I,MATCH(技能效果等级!B2200,技能效果!B:B,0)),INDEX(技能效果!I:I,MATCH(技能效果等级!B2200,技能效果!B:B,0))*VLOOKUP(E2200,技能数值计算!$C$19:$D$28,2,FALSE))</f>
        <v>3</v>
      </c>
      <c r="H2200" s="95">
        <f>INDEX(技能效果!J:J,MATCH(技能效果等级!B2200,技能效果!B:B,0))</f>
        <v>0</v>
      </c>
      <c r="I2200" s="97"/>
      <c r="J2200" s="97"/>
      <c r="K2200" s="97"/>
      <c r="L2200" s="97"/>
      <c r="M2200" s="97"/>
      <c r="N2200" s="96" t="str">
        <f>IF(INDEX(技能效果!L:L,MATCH(技能效果等级!B2200,技能效果!B:B,0))="","",INDEX(技能效果!L:L,MATCH(技能效果等级!B2200,技能效果!B:B,0)))</f>
        <v/>
      </c>
      <c r="O2200" s="95">
        <f>IF(INDEX(技能效果!N:N,MATCH(B2200,技能效果!B:B,0))=0,INDEX(技能效果!M:M,MATCH(技能效果等级!B2200,技能效果!B:B,0)),INDEX(技能效果!M:M,MATCH(技能效果等级!B2200,技能效果!B:B,0))*VLOOKUP(E2200,技能数值计算!$C$19:$D$28,2,FALSE))</f>
        <v>0</v>
      </c>
      <c r="P2200" s="97"/>
      <c r="Q2200" s="97"/>
      <c r="R2200" s="95" t="str">
        <f>IF(INDEX(技能效果!O:O,MATCH(技能效果等级!B2200,技能效果!B:B,0))="","",INDEX(技能效果!O:O,MATCH(技能效果等级!B2200,技能效果!B:B,0)))</f>
        <v/>
      </c>
      <c r="S2200" s="97"/>
      <c r="T2200" s="97"/>
      <c r="U2200" s="97"/>
      <c r="V2200" s="96" t="str">
        <f>IF(INDEX(技能效果!AF:AF,MATCH(技能效果等级!B2200,技能效果!B:B,0))="","",INDEX(技能效果!AF:AF,MATCH(技能效果等级!B2200,技能效果!B:B,0)))</f>
        <v/>
      </c>
      <c r="W2200" s="95">
        <f t="shared" si="32"/>
        <v>211</v>
      </c>
      <c r="X2200" s="97"/>
      <c r="Y2200" s="97"/>
    </row>
    <row r="2201" spans="1:25" ht="16.5" x14ac:dyDescent="0.2">
      <c r="A2201" s="62">
        <v>2198</v>
      </c>
      <c r="B2201" s="95">
        <f>INDEX(技能效果!B:B,MATCH(技能效果等级!W2201,技能效果!AE:AE,0))</f>
        <v>130400103</v>
      </c>
      <c r="C2201" s="95" t="str">
        <f>INDEX(技能效果!C:C,MATCH(技能效果等级!B2201,技能效果!B:B,0))</f>
        <v>插槽1获得水晶</v>
      </c>
      <c r="D2201" s="96" t="s">
        <v>873</v>
      </c>
      <c r="E2201" s="95">
        <v>4</v>
      </c>
      <c r="F2201" s="95">
        <f>INDEX(技能效果!H:H,MATCH(技能效果等级!B2201,技能效果!B:B,0))</f>
        <v>3006</v>
      </c>
      <c r="G2201" s="95">
        <f>IF(INDEX(技能效果!K:K,MATCH(B2201,技能效果!B:B,0))=0,INDEX(技能效果!I:I,MATCH(技能效果等级!B2201,技能效果!B:B,0)),INDEX(技能效果!I:I,MATCH(技能效果等级!B2201,技能效果!B:B,0))*VLOOKUP(E2201,技能数值计算!$C$19:$D$28,2,FALSE))</f>
        <v>3</v>
      </c>
      <c r="H2201" s="95">
        <f>INDEX(技能效果!J:J,MATCH(技能效果等级!B2201,技能效果!B:B,0))</f>
        <v>0</v>
      </c>
      <c r="I2201" s="97"/>
      <c r="J2201" s="97"/>
      <c r="K2201" s="97"/>
      <c r="L2201" s="97"/>
      <c r="M2201" s="97"/>
      <c r="N2201" s="96" t="str">
        <f>IF(INDEX(技能效果!L:L,MATCH(技能效果等级!B2201,技能效果!B:B,0))="","",INDEX(技能效果!L:L,MATCH(技能效果等级!B2201,技能效果!B:B,0)))</f>
        <v/>
      </c>
      <c r="O2201" s="95">
        <f>IF(INDEX(技能效果!N:N,MATCH(B2201,技能效果!B:B,0))=0,INDEX(技能效果!M:M,MATCH(技能效果等级!B2201,技能效果!B:B,0)),INDEX(技能效果!M:M,MATCH(技能效果等级!B2201,技能效果!B:B,0))*VLOOKUP(E2201,技能数值计算!$C$19:$D$28,2,FALSE))</f>
        <v>0</v>
      </c>
      <c r="P2201" s="97"/>
      <c r="Q2201" s="97"/>
      <c r="R2201" s="95" t="str">
        <f>IF(INDEX(技能效果!O:O,MATCH(技能效果等级!B2201,技能效果!B:B,0))="","",INDEX(技能效果!O:O,MATCH(技能效果等级!B2201,技能效果!B:B,0)))</f>
        <v/>
      </c>
      <c r="S2201" s="97"/>
      <c r="T2201" s="97"/>
      <c r="U2201" s="97"/>
      <c r="V2201" s="96" t="str">
        <f>IF(INDEX(技能效果!AF:AF,MATCH(技能效果等级!B2201,技能效果!B:B,0))="","",INDEX(技能效果!AF:AF,MATCH(技能效果等级!B2201,技能效果!B:B,0)))</f>
        <v/>
      </c>
      <c r="W2201" s="95">
        <f t="shared" si="32"/>
        <v>211</v>
      </c>
      <c r="X2201" s="97"/>
      <c r="Y2201" s="97"/>
    </row>
    <row r="2202" spans="1:25" ht="16.5" x14ac:dyDescent="0.2">
      <c r="A2202" s="62">
        <v>2199</v>
      </c>
      <c r="B2202" s="95">
        <f>INDEX(技能效果!B:B,MATCH(技能效果等级!W2202,技能效果!AE:AE,0))</f>
        <v>130400103</v>
      </c>
      <c r="C2202" s="95" t="str">
        <f>INDEX(技能效果!C:C,MATCH(技能效果等级!B2202,技能效果!B:B,0))</f>
        <v>插槽1获得水晶</v>
      </c>
      <c r="D2202" s="96" t="s">
        <v>873</v>
      </c>
      <c r="E2202" s="95">
        <v>5</v>
      </c>
      <c r="F2202" s="95">
        <f>INDEX(技能效果!H:H,MATCH(技能效果等级!B2202,技能效果!B:B,0))</f>
        <v>3006</v>
      </c>
      <c r="G2202" s="95">
        <f>IF(INDEX(技能效果!K:K,MATCH(B2202,技能效果!B:B,0))=0,INDEX(技能效果!I:I,MATCH(技能效果等级!B2202,技能效果!B:B,0)),INDEX(技能效果!I:I,MATCH(技能效果等级!B2202,技能效果!B:B,0))*VLOOKUP(E2202,技能数值计算!$C$19:$D$28,2,FALSE))</f>
        <v>3</v>
      </c>
      <c r="H2202" s="95">
        <f>INDEX(技能效果!J:J,MATCH(技能效果等级!B2202,技能效果!B:B,0))</f>
        <v>0</v>
      </c>
      <c r="I2202" s="97"/>
      <c r="J2202" s="97"/>
      <c r="K2202" s="97"/>
      <c r="L2202" s="97"/>
      <c r="M2202" s="97"/>
      <c r="N2202" s="96" t="str">
        <f>IF(INDEX(技能效果!L:L,MATCH(技能效果等级!B2202,技能效果!B:B,0))="","",INDEX(技能效果!L:L,MATCH(技能效果等级!B2202,技能效果!B:B,0)))</f>
        <v/>
      </c>
      <c r="O2202" s="95">
        <f>IF(INDEX(技能效果!N:N,MATCH(B2202,技能效果!B:B,0))=0,INDEX(技能效果!M:M,MATCH(技能效果等级!B2202,技能效果!B:B,0)),INDEX(技能效果!M:M,MATCH(技能效果等级!B2202,技能效果!B:B,0))*VLOOKUP(E2202,技能数值计算!$C$19:$D$28,2,FALSE))</f>
        <v>0</v>
      </c>
      <c r="P2202" s="97"/>
      <c r="Q2202" s="97"/>
      <c r="R2202" s="95" t="str">
        <f>IF(INDEX(技能效果!O:O,MATCH(技能效果等级!B2202,技能效果!B:B,0))="","",INDEX(技能效果!O:O,MATCH(技能效果等级!B2202,技能效果!B:B,0)))</f>
        <v/>
      </c>
      <c r="S2202" s="97"/>
      <c r="T2202" s="97"/>
      <c r="U2202" s="97"/>
      <c r="V2202" s="96" t="str">
        <f>IF(INDEX(技能效果!AF:AF,MATCH(技能效果等级!B2202,技能效果!B:B,0))="","",INDEX(技能效果!AF:AF,MATCH(技能效果等级!B2202,技能效果!B:B,0)))</f>
        <v/>
      </c>
      <c r="W2202" s="95">
        <f t="shared" si="32"/>
        <v>211</v>
      </c>
      <c r="X2202" s="97"/>
      <c r="Y2202" s="97"/>
    </row>
    <row r="2203" spans="1:25" ht="16.5" x14ac:dyDescent="0.2">
      <c r="A2203" s="62">
        <v>2200</v>
      </c>
      <c r="B2203" s="95">
        <f>INDEX(技能效果!B:B,MATCH(技能效果等级!W2203,技能效果!AE:AE,0))</f>
        <v>130400103</v>
      </c>
      <c r="C2203" s="95" t="str">
        <f>INDEX(技能效果!C:C,MATCH(技能效果等级!B2203,技能效果!B:B,0))</f>
        <v>插槽1获得水晶</v>
      </c>
      <c r="D2203" s="96" t="s">
        <v>873</v>
      </c>
      <c r="E2203" s="95">
        <v>6</v>
      </c>
      <c r="F2203" s="95">
        <f>INDEX(技能效果!H:H,MATCH(技能效果等级!B2203,技能效果!B:B,0))</f>
        <v>3006</v>
      </c>
      <c r="G2203" s="95">
        <f>IF(INDEX(技能效果!K:K,MATCH(B2203,技能效果!B:B,0))=0,INDEX(技能效果!I:I,MATCH(技能效果等级!B2203,技能效果!B:B,0)),INDEX(技能效果!I:I,MATCH(技能效果等级!B2203,技能效果!B:B,0))*VLOOKUP(E2203,技能数值计算!$C$19:$D$28,2,FALSE))</f>
        <v>3</v>
      </c>
      <c r="H2203" s="95">
        <f>INDEX(技能效果!J:J,MATCH(技能效果等级!B2203,技能效果!B:B,0))</f>
        <v>0</v>
      </c>
      <c r="I2203" s="97"/>
      <c r="J2203" s="97"/>
      <c r="K2203" s="97"/>
      <c r="L2203" s="97"/>
      <c r="M2203" s="97"/>
      <c r="N2203" s="96" t="str">
        <f>IF(INDEX(技能效果!L:L,MATCH(技能效果等级!B2203,技能效果!B:B,0))="","",INDEX(技能效果!L:L,MATCH(技能效果等级!B2203,技能效果!B:B,0)))</f>
        <v/>
      </c>
      <c r="O2203" s="95">
        <f>IF(INDEX(技能效果!N:N,MATCH(B2203,技能效果!B:B,0))=0,INDEX(技能效果!M:M,MATCH(技能效果等级!B2203,技能效果!B:B,0)),INDEX(技能效果!M:M,MATCH(技能效果等级!B2203,技能效果!B:B,0))*VLOOKUP(E2203,技能数值计算!$C$19:$D$28,2,FALSE))</f>
        <v>0</v>
      </c>
      <c r="P2203" s="97"/>
      <c r="Q2203" s="97"/>
      <c r="R2203" s="95" t="str">
        <f>IF(INDEX(技能效果!O:O,MATCH(技能效果等级!B2203,技能效果!B:B,0))="","",INDEX(技能效果!O:O,MATCH(技能效果等级!B2203,技能效果!B:B,0)))</f>
        <v/>
      </c>
      <c r="S2203" s="97"/>
      <c r="T2203" s="97"/>
      <c r="U2203" s="97"/>
      <c r="V2203" s="96" t="str">
        <f>IF(INDEX(技能效果!AF:AF,MATCH(技能效果等级!B2203,技能效果!B:B,0))="","",INDEX(技能效果!AF:AF,MATCH(技能效果等级!B2203,技能效果!B:B,0)))</f>
        <v/>
      </c>
      <c r="W2203" s="95">
        <f t="shared" si="32"/>
        <v>211</v>
      </c>
      <c r="X2203" s="97"/>
      <c r="Y2203" s="97"/>
    </row>
    <row r="2204" spans="1:25" ht="16.5" x14ac:dyDescent="0.2">
      <c r="A2204" s="62">
        <v>2201</v>
      </c>
      <c r="B2204" s="95">
        <f>INDEX(技能效果!B:B,MATCH(技能效果等级!W2204,技能效果!AE:AE,0))</f>
        <v>130400103</v>
      </c>
      <c r="C2204" s="95" t="str">
        <f>INDEX(技能效果!C:C,MATCH(技能效果等级!B2204,技能效果!B:B,0))</f>
        <v>插槽1获得水晶</v>
      </c>
      <c r="D2204" s="96" t="s">
        <v>873</v>
      </c>
      <c r="E2204" s="95">
        <v>7</v>
      </c>
      <c r="F2204" s="95">
        <f>INDEX(技能效果!H:H,MATCH(技能效果等级!B2204,技能效果!B:B,0))</f>
        <v>3006</v>
      </c>
      <c r="G2204" s="95">
        <f>IF(INDEX(技能效果!K:K,MATCH(B2204,技能效果!B:B,0))=0,INDEX(技能效果!I:I,MATCH(技能效果等级!B2204,技能效果!B:B,0)),INDEX(技能效果!I:I,MATCH(技能效果等级!B2204,技能效果!B:B,0))*VLOOKUP(E2204,技能数值计算!$C$19:$D$28,2,FALSE))</f>
        <v>3</v>
      </c>
      <c r="H2204" s="95">
        <f>INDEX(技能效果!J:J,MATCH(技能效果等级!B2204,技能效果!B:B,0))</f>
        <v>0</v>
      </c>
      <c r="I2204" s="97"/>
      <c r="J2204" s="97"/>
      <c r="K2204" s="97"/>
      <c r="L2204" s="97"/>
      <c r="M2204" s="97"/>
      <c r="N2204" s="96" t="str">
        <f>IF(INDEX(技能效果!L:L,MATCH(技能效果等级!B2204,技能效果!B:B,0))="","",INDEX(技能效果!L:L,MATCH(技能效果等级!B2204,技能效果!B:B,0)))</f>
        <v/>
      </c>
      <c r="O2204" s="95">
        <f>IF(INDEX(技能效果!N:N,MATCH(B2204,技能效果!B:B,0))=0,INDEX(技能效果!M:M,MATCH(技能效果等级!B2204,技能效果!B:B,0)),INDEX(技能效果!M:M,MATCH(技能效果等级!B2204,技能效果!B:B,0))*VLOOKUP(E2204,技能数值计算!$C$19:$D$28,2,FALSE))</f>
        <v>0</v>
      </c>
      <c r="P2204" s="97"/>
      <c r="Q2204" s="97"/>
      <c r="R2204" s="95" t="str">
        <f>IF(INDEX(技能效果!O:O,MATCH(技能效果等级!B2204,技能效果!B:B,0))="","",INDEX(技能效果!O:O,MATCH(技能效果等级!B2204,技能效果!B:B,0)))</f>
        <v/>
      </c>
      <c r="S2204" s="97"/>
      <c r="T2204" s="97"/>
      <c r="U2204" s="97"/>
      <c r="V2204" s="96" t="str">
        <f>IF(INDEX(技能效果!AF:AF,MATCH(技能效果等级!B2204,技能效果!B:B,0))="","",INDEX(技能效果!AF:AF,MATCH(技能效果等级!B2204,技能效果!B:B,0)))</f>
        <v/>
      </c>
      <c r="W2204" s="95">
        <f t="shared" si="32"/>
        <v>211</v>
      </c>
      <c r="X2204" s="97"/>
      <c r="Y2204" s="97"/>
    </row>
    <row r="2205" spans="1:25" ht="16.5" x14ac:dyDescent="0.2">
      <c r="A2205" s="62">
        <v>2202</v>
      </c>
      <c r="B2205" s="95">
        <f>INDEX(技能效果!B:B,MATCH(技能效果等级!W2205,技能效果!AE:AE,0))</f>
        <v>130400103</v>
      </c>
      <c r="C2205" s="95" t="str">
        <f>INDEX(技能效果!C:C,MATCH(技能效果等级!B2205,技能效果!B:B,0))</f>
        <v>插槽1获得水晶</v>
      </c>
      <c r="D2205" s="96" t="s">
        <v>873</v>
      </c>
      <c r="E2205" s="95">
        <v>8</v>
      </c>
      <c r="F2205" s="95">
        <f>INDEX(技能效果!H:H,MATCH(技能效果等级!B2205,技能效果!B:B,0))</f>
        <v>3006</v>
      </c>
      <c r="G2205" s="95">
        <f>IF(INDEX(技能效果!K:K,MATCH(B2205,技能效果!B:B,0))=0,INDEX(技能效果!I:I,MATCH(技能效果等级!B2205,技能效果!B:B,0)),INDEX(技能效果!I:I,MATCH(技能效果等级!B2205,技能效果!B:B,0))*VLOOKUP(E2205,技能数值计算!$C$19:$D$28,2,FALSE))</f>
        <v>3</v>
      </c>
      <c r="H2205" s="95">
        <f>INDEX(技能效果!J:J,MATCH(技能效果等级!B2205,技能效果!B:B,0))</f>
        <v>0</v>
      </c>
      <c r="I2205" s="97"/>
      <c r="J2205" s="97"/>
      <c r="K2205" s="97"/>
      <c r="L2205" s="97"/>
      <c r="M2205" s="97"/>
      <c r="N2205" s="96" t="str">
        <f>IF(INDEX(技能效果!L:L,MATCH(技能效果等级!B2205,技能效果!B:B,0))="","",INDEX(技能效果!L:L,MATCH(技能效果等级!B2205,技能效果!B:B,0)))</f>
        <v/>
      </c>
      <c r="O2205" s="95">
        <f>IF(INDEX(技能效果!N:N,MATCH(B2205,技能效果!B:B,0))=0,INDEX(技能效果!M:M,MATCH(技能效果等级!B2205,技能效果!B:B,0)),INDEX(技能效果!M:M,MATCH(技能效果等级!B2205,技能效果!B:B,0))*VLOOKUP(E2205,技能数值计算!$C$19:$D$28,2,FALSE))</f>
        <v>0</v>
      </c>
      <c r="P2205" s="97"/>
      <c r="Q2205" s="97"/>
      <c r="R2205" s="95" t="str">
        <f>IF(INDEX(技能效果!O:O,MATCH(技能效果等级!B2205,技能效果!B:B,0))="","",INDEX(技能效果!O:O,MATCH(技能效果等级!B2205,技能效果!B:B,0)))</f>
        <v/>
      </c>
      <c r="S2205" s="97"/>
      <c r="T2205" s="97"/>
      <c r="U2205" s="97"/>
      <c r="V2205" s="96" t="str">
        <f>IF(INDEX(技能效果!AF:AF,MATCH(技能效果等级!B2205,技能效果!B:B,0))="","",INDEX(技能效果!AF:AF,MATCH(技能效果等级!B2205,技能效果!B:B,0)))</f>
        <v/>
      </c>
      <c r="W2205" s="95">
        <f t="shared" si="32"/>
        <v>211</v>
      </c>
      <c r="X2205" s="97"/>
      <c r="Y2205" s="97"/>
    </row>
    <row r="2206" spans="1:25" ht="16.5" x14ac:dyDescent="0.2">
      <c r="A2206" s="62">
        <v>2203</v>
      </c>
      <c r="B2206" s="95">
        <f>INDEX(技能效果!B:B,MATCH(技能效果等级!W2206,技能效果!AE:AE,0))</f>
        <v>130400103</v>
      </c>
      <c r="C2206" s="95" t="str">
        <f>INDEX(技能效果!C:C,MATCH(技能效果等级!B2206,技能效果!B:B,0))</f>
        <v>插槽1获得水晶</v>
      </c>
      <c r="D2206" s="96" t="s">
        <v>873</v>
      </c>
      <c r="E2206" s="95">
        <v>9</v>
      </c>
      <c r="F2206" s="95">
        <f>INDEX(技能效果!H:H,MATCH(技能效果等级!B2206,技能效果!B:B,0))</f>
        <v>3006</v>
      </c>
      <c r="G2206" s="95">
        <f>IF(INDEX(技能效果!K:K,MATCH(B2206,技能效果!B:B,0))=0,INDEX(技能效果!I:I,MATCH(技能效果等级!B2206,技能效果!B:B,0)),INDEX(技能效果!I:I,MATCH(技能效果等级!B2206,技能效果!B:B,0))*VLOOKUP(E2206,技能数值计算!$C$19:$D$28,2,FALSE))</f>
        <v>3</v>
      </c>
      <c r="H2206" s="95">
        <f>INDEX(技能效果!J:J,MATCH(技能效果等级!B2206,技能效果!B:B,0))</f>
        <v>0</v>
      </c>
      <c r="I2206" s="97"/>
      <c r="J2206" s="97"/>
      <c r="K2206" s="97"/>
      <c r="L2206" s="97"/>
      <c r="M2206" s="97"/>
      <c r="N2206" s="96" t="str">
        <f>IF(INDEX(技能效果!L:L,MATCH(技能效果等级!B2206,技能效果!B:B,0))="","",INDEX(技能效果!L:L,MATCH(技能效果等级!B2206,技能效果!B:B,0)))</f>
        <v/>
      </c>
      <c r="O2206" s="95">
        <f>IF(INDEX(技能效果!N:N,MATCH(B2206,技能效果!B:B,0))=0,INDEX(技能效果!M:M,MATCH(技能效果等级!B2206,技能效果!B:B,0)),INDEX(技能效果!M:M,MATCH(技能效果等级!B2206,技能效果!B:B,0))*VLOOKUP(E2206,技能数值计算!$C$19:$D$28,2,FALSE))</f>
        <v>0</v>
      </c>
      <c r="P2206" s="97"/>
      <c r="Q2206" s="97"/>
      <c r="R2206" s="95" t="str">
        <f>IF(INDEX(技能效果!O:O,MATCH(技能效果等级!B2206,技能效果!B:B,0))="","",INDEX(技能效果!O:O,MATCH(技能效果等级!B2206,技能效果!B:B,0)))</f>
        <v/>
      </c>
      <c r="S2206" s="97"/>
      <c r="T2206" s="97"/>
      <c r="U2206" s="97"/>
      <c r="V2206" s="96" t="str">
        <f>IF(INDEX(技能效果!AF:AF,MATCH(技能效果等级!B2206,技能效果!B:B,0))="","",INDEX(技能效果!AF:AF,MATCH(技能效果等级!B2206,技能效果!B:B,0)))</f>
        <v/>
      </c>
      <c r="W2206" s="95">
        <f t="shared" si="32"/>
        <v>211</v>
      </c>
      <c r="X2206" s="97"/>
      <c r="Y2206" s="97"/>
    </row>
    <row r="2207" spans="1:25" ht="16.5" x14ac:dyDescent="0.2">
      <c r="A2207" s="62">
        <v>2204</v>
      </c>
      <c r="B2207" s="95">
        <f>INDEX(技能效果!B:B,MATCH(技能效果等级!W2207,技能效果!AE:AE,0))</f>
        <v>130400103</v>
      </c>
      <c r="C2207" s="95" t="str">
        <f>INDEX(技能效果!C:C,MATCH(技能效果等级!B2207,技能效果!B:B,0))</f>
        <v>插槽1获得水晶</v>
      </c>
      <c r="D2207" s="96" t="s">
        <v>873</v>
      </c>
      <c r="E2207" s="95">
        <v>10</v>
      </c>
      <c r="F2207" s="95">
        <f>INDEX(技能效果!H:H,MATCH(技能效果等级!B2207,技能效果!B:B,0))</f>
        <v>3006</v>
      </c>
      <c r="G2207" s="95">
        <f>IF(INDEX(技能效果!K:K,MATCH(B2207,技能效果!B:B,0))=0,INDEX(技能效果!I:I,MATCH(技能效果等级!B2207,技能效果!B:B,0)),INDEX(技能效果!I:I,MATCH(技能效果等级!B2207,技能效果!B:B,0))*VLOOKUP(E2207,技能数值计算!$C$19:$D$28,2,FALSE))</f>
        <v>3</v>
      </c>
      <c r="H2207" s="95">
        <f>INDEX(技能效果!J:J,MATCH(技能效果等级!B2207,技能效果!B:B,0))</f>
        <v>0</v>
      </c>
      <c r="I2207" s="97"/>
      <c r="J2207" s="97"/>
      <c r="K2207" s="97"/>
      <c r="L2207" s="97"/>
      <c r="M2207" s="97"/>
      <c r="N2207" s="96" t="str">
        <f>IF(INDEX(技能效果!L:L,MATCH(技能效果等级!B2207,技能效果!B:B,0))="","",INDEX(技能效果!L:L,MATCH(技能效果等级!B2207,技能效果!B:B,0)))</f>
        <v/>
      </c>
      <c r="O2207" s="95">
        <f>IF(INDEX(技能效果!N:N,MATCH(B2207,技能效果!B:B,0))=0,INDEX(技能效果!M:M,MATCH(技能效果等级!B2207,技能效果!B:B,0)),INDEX(技能效果!M:M,MATCH(技能效果等级!B2207,技能效果!B:B,0))*VLOOKUP(E2207,技能数值计算!$C$19:$D$28,2,FALSE))</f>
        <v>0</v>
      </c>
      <c r="P2207" s="97"/>
      <c r="Q2207" s="97"/>
      <c r="R2207" s="95" t="str">
        <f>IF(INDEX(技能效果!O:O,MATCH(技能效果等级!B2207,技能效果!B:B,0))="","",INDEX(技能效果!O:O,MATCH(技能效果等级!B2207,技能效果!B:B,0)))</f>
        <v/>
      </c>
      <c r="S2207" s="97"/>
      <c r="T2207" s="97"/>
      <c r="U2207" s="97"/>
      <c r="V2207" s="96" t="str">
        <f>IF(INDEX(技能效果!AF:AF,MATCH(技能效果等级!B2207,技能效果!B:B,0))="","",INDEX(技能效果!AF:AF,MATCH(技能效果等级!B2207,技能效果!B:B,0)))</f>
        <v/>
      </c>
      <c r="W2207" s="95">
        <f t="shared" si="32"/>
        <v>211</v>
      </c>
      <c r="X2207" s="97"/>
      <c r="Y2207" s="97"/>
    </row>
    <row r="2208" spans="1:25" ht="16.5" x14ac:dyDescent="0.2">
      <c r="A2208" s="62">
        <v>2205</v>
      </c>
      <c r="B2208" s="95">
        <f>INDEX(技能效果!B:B,MATCH(技能效果等级!W2208,技能效果!AE:AE,0))</f>
        <v>130400201</v>
      </c>
      <c r="C2208" s="95" t="str">
        <f>INDEX(技能效果!C:C,MATCH(技能效果等级!B2208,技能效果!B:B,0))</f>
        <v>插槽2主动伤害</v>
      </c>
      <c r="D2208" s="96" t="s">
        <v>873</v>
      </c>
      <c r="E2208" s="95">
        <v>1</v>
      </c>
      <c r="F2208" s="95">
        <f>INDEX(技能效果!H:H,MATCH(技能效果等级!B2208,技能效果!B:B,0))</f>
        <v>1001</v>
      </c>
      <c r="G2208" s="95">
        <f>IF(INDEX(技能效果!K:K,MATCH(B2208,技能效果!B:B,0))=0,INDEX(技能效果!I:I,MATCH(技能效果等级!B2208,技能效果!B:B,0)),INDEX(技能效果!I:I,MATCH(技能效果等级!B2208,技能效果!B:B,0))*VLOOKUP(E2208,技能数值计算!$C$19:$D$28,2,FALSE))</f>
        <v>0.75</v>
      </c>
      <c r="H2208" s="95">
        <f>INDEX(技能效果!J:J,MATCH(技能效果等级!B2208,技能效果!B:B,0))</f>
        <v>0</v>
      </c>
      <c r="I2208" s="97"/>
      <c r="J2208" s="97"/>
      <c r="K2208" s="97"/>
      <c r="L2208" s="97"/>
      <c r="M2208" s="97"/>
      <c r="N2208" s="96" t="str">
        <f>IF(INDEX(技能效果!L:L,MATCH(技能效果等级!B2208,技能效果!B:B,0))="","",INDEX(技能效果!L:L,MATCH(技能效果等级!B2208,技能效果!B:B,0)))</f>
        <v/>
      </c>
      <c r="O2208" s="95">
        <f>IF(INDEX(技能效果!N:N,MATCH(B2208,技能效果!B:B,0))=0,INDEX(技能效果!M:M,MATCH(技能效果等级!B2208,技能效果!B:B,0)),INDEX(技能效果!M:M,MATCH(技能效果等级!B2208,技能效果!B:B,0))*VLOOKUP(E2208,技能数值计算!$C$19:$D$28,2,FALSE))</f>
        <v>0</v>
      </c>
      <c r="P2208" s="97"/>
      <c r="Q2208" s="97"/>
      <c r="R2208" s="95" t="str">
        <f>IF(INDEX(技能效果!O:O,MATCH(技能效果等级!B2208,技能效果!B:B,0))="","",INDEX(技能效果!O:O,MATCH(技能效果等级!B2208,技能效果!B:B,0)))</f>
        <v/>
      </c>
      <c r="S2208" s="97"/>
      <c r="T2208" s="97"/>
      <c r="U2208" s="97"/>
      <c r="V2208" s="96" t="str">
        <f>IF(INDEX(技能效果!AF:AF,MATCH(技能效果等级!B2208,技能效果!B:B,0))="","",INDEX(技能效果!AF:AF,MATCH(技能效果等级!B2208,技能效果!B:B,0)))</f>
        <v/>
      </c>
      <c r="W2208" s="95">
        <f t="shared" si="32"/>
        <v>212</v>
      </c>
      <c r="X2208" s="97"/>
      <c r="Y2208" s="97"/>
    </row>
    <row r="2209" spans="1:25" ht="16.5" x14ac:dyDescent="0.2">
      <c r="A2209" s="62">
        <v>2206</v>
      </c>
      <c r="B2209" s="95">
        <f>INDEX(技能效果!B:B,MATCH(技能效果等级!W2209,技能效果!AE:AE,0))</f>
        <v>130400201</v>
      </c>
      <c r="C2209" s="95" t="str">
        <f>INDEX(技能效果!C:C,MATCH(技能效果等级!B2209,技能效果!B:B,0))</f>
        <v>插槽2主动伤害</v>
      </c>
      <c r="D2209" s="96" t="s">
        <v>873</v>
      </c>
      <c r="E2209" s="95">
        <v>2</v>
      </c>
      <c r="F2209" s="95">
        <f>INDEX(技能效果!H:H,MATCH(技能效果等级!B2209,技能效果!B:B,0))</f>
        <v>1001</v>
      </c>
      <c r="G2209" s="95">
        <f>IF(INDEX(技能效果!K:K,MATCH(B2209,技能效果!B:B,0))=0,INDEX(技能效果!I:I,MATCH(技能效果等级!B2209,技能效果!B:B,0)),INDEX(技能效果!I:I,MATCH(技能效果等级!B2209,技能效果!B:B,0))*VLOOKUP(E2209,技能数值计算!$C$19:$D$28,2,FALSE))</f>
        <v>0.81</v>
      </c>
      <c r="H2209" s="95">
        <f>INDEX(技能效果!J:J,MATCH(技能效果等级!B2209,技能效果!B:B,0))</f>
        <v>0</v>
      </c>
      <c r="I2209" s="97"/>
      <c r="J2209" s="97"/>
      <c r="K2209" s="97"/>
      <c r="L2209" s="97"/>
      <c r="M2209" s="97"/>
      <c r="N2209" s="96" t="str">
        <f>IF(INDEX(技能效果!L:L,MATCH(技能效果等级!B2209,技能效果!B:B,0))="","",INDEX(技能效果!L:L,MATCH(技能效果等级!B2209,技能效果!B:B,0)))</f>
        <v/>
      </c>
      <c r="O2209" s="95">
        <f>IF(INDEX(技能效果!N:N,MATCH(B2209,技能效果!B:B,0))=0,INDEX(技能效果!M:M,MATCH(技能效果等级!B2209,技能效果!B:B,0)),INDEX(技能效果!M:M,MATCH(技能效果等级!B2209,技能效果!B:B,0))*VLOOKUP(E2209,技能数值计算!$C$19:$D$28,2,FALSE))</f>
        <v>0</v>
      </c>
      <c r="P2209" s="97"/>
      <c r="Q2209" s="97"/>
      <c r="R2209" s="95" t="str">
        <f>IF(INDEX(技能效果!O:O,MATCH(技能效果等级!B2209,技能效果!B:B,0))="","",INDEX(技能效果!O:O,MATCH(技能效果等级!B2209,技能效果!B:B,0)))</f>
        <v/>
      </c>
      <c r="S2209" s="97"/>
      <c r="T2209" s="97"/>
      <c r="U2209" s="97"/>
      <c r="V2209" s="96" t="str">
        <f>IF(INDEX(技能效果!AF:AF,MATCH(技能效果等级!B2209,技能效果!B:B,0))="","",INDEX(技能效果!AF:AF,MATCH(技能效果等级!B2209,技能效果!B:B,0)))</f>
        <v/>
      </c>
      <c r="W2209" s="95">
        <f t="shared" si="32"/>
        <v>212</v>
      </c>
      <c r="X2209" s="97"/>
      <c r="Y2209" s="97"/>
    </row>
    <row r="2210" spans="1:25" ht="16.5" x14ac:dyDescent="0.2">
      <c r="A2210" s="62">
        <v>2207</v>
      </c>
      <c r="B2210" s="95">
        <f>INDEX(技能效果!B:B,MATCH(技能效果等级!W2210,技能效果!AE:AE,0))</f>
        <v>130400201</v>
      </c>
      <c r="C2210" s="95" t="str">
        <f>INDEX(技能效果!C:C,MATCH(技能效果等级!B2210,技能效果!B:B,0))</f>
        <v>插槽2主动伤害</v>
      </c>
      <c r="D2210" s="96" t="s">
        <v>873</v>
      </c>
      <c r="E2210" s="95">
        <v>3</v>
      </c>
      <c r="F2210" s="95">
        <f>INDEX(技能效果!H:H,MATCH(技能效果等级!B2210,技能效果!B:B,0))</f>
        <v>1001</v>
      </c>
      <c r="G2210" s="95">
        <f>IF(INDEX(技能效果!K:K,MATCH(B2210,技能效果!B:B,0))=0,INDEX(技能效果!I:I,MATCH(技能效果等级!B2210,技能效果!B:B,0)),INDEX(技能效果!I:I,MATCH(技能效果等级!B2210,技能效果!B:B,0))*VLOOKUP(E2210,技能数值计算!$C$19:$D$28,2,FALSE))</f>
        <v>0.86999999999999988</v>
      </c>
      <c r="H2210" s="95">
        <f>INDEX(技能效果!J:J,MATCH(技能效果等级!B2210,技能效果!B:B,0))</f>
        <v>0</v>
      </c>
      <c r="I2210" s="97"/>
      <c r="J2210" s="97"/>
      <c r="K2210" s="97"/>
      <c r="L2210" s="97"/>
      <c r="M2210" s="97"/>
      <c r="N2210" s="96" t="str">
        <f>IF(INDEX(技能效果!L:L,MATCH(技能效果等级!B2210,技能效果!B:B,0))="","",INDEX(技能效果!L:L,MATCH(技能效果等级!B2210,技能效果!B:B,0)))</f>
        <v/>
      </c>
      <c r="O2210" s="95">
        <f>IF(INDEX(技能效果!N:N,MATCH(B2210,技能效果!B:B,0))=0,INDEX(技能效果!M:M,MATCH(技能效果等级!B2210,技能效果!B:B,0)),INDEX(技能效果!M:M,MATCH(技能效果等级!B2210,技能效果!B:B,0))*VLOOKUP(E2210,技能数值计算!$C$19:$D$28,2,FALSE))</f>
        <v>0</v>
      </c>
      <c r="P2210" s="97"/>
      <c r="Q2210" s="97"/>
      <c r="R2210" s="95" t="str">
        <f>IF(INDEX(技能效果!O:O,MATCH(技能效果等级!B2210,技能效果!B:B,0))="","",INDEX(技能效果!O:O,MATCH(技能效果等级!B2210,技能效果!B:B,0)))</f>
        <v/>
      </c>
      <c r="S2210" s="97"/>
      <c r="T2210" s="97"/>
      <c r="U2210" s="97"/>
      <c r="V2210" s="96" t="str">
        <f>IF(INDEX(技能效果!AF:AF,MATCH(技能效果等级!B2210,技能效果!B:B,0))="","",INDEX(技能效果!AF:AF,MATCH(技能效果等级!B2210,技能效果!B:B,0)))</f>
        <v/>
      </c>
      <c r="W2210" s="95">
        <f t="shared" si="32"/>
        <v>212</v>
      </c>
      <c r="X2210" s="97"/>
      <c r="Y2210" s="97"/>
    </row>
    <row r="2211" spans="1:25" ht="16.5" x14ac:dyDescent="0.2">
      <c r="A2211" s="62">
        <v>2208</v>
      </c>
      <c r="B2211" s="95">
        <f>INDEX(技能效果!B:B,MATCH(技能效果等级!W2211,技能效果!AE:AE,0))</f>
        <v>130400201</v>
      </c>
      <c r="C2211" s="95" t="str">
        <f>INDEX(技能效果!C:C,MATCH(技能效果等级!B2211,技能效果!B:B,0))</f>
        <v>插槽2主动伤害</v>
      </c>
      <c r="D2211" s="96" t="s">
        <v>873</v>
      </c>
      <c r="E2211" s="95">
        <v>4</v>
      </c>
      <c r="F2211" s="95">
        <f>INDEX(技能效果!H:H,MATCH(技能效果等级!B2211,技能效果!B:B,0))</f>
        <v>1001</v>
      </c>
      <c r="G2211" s="95">
        <f>IF(INDEX(技能效果!K:K,MATCH(B2211,技能效果!B:B,0))=0,INDEX(技能效果!I:I,MATCH(技能效果等级!B2211,技能效果!B:B,0)),INDEX(技能效果!I:I,MATCH(技能效果等级!B2211,技能效果!B:B,0))*VLOOKUP(E2211,技能数值计算!$C$19:$D$28,2,FALSE))</f>
        <v>0.92999999999999994</v>
      </c>
      <c r="H2211" s="95">
        <f>INDEX(技能效果!J:J,MATCH(技能效果等级!B2211,技能效果!B:B,0))</f>
        <v>0</v>
      </c>
      <c r="I2211" s="97"/>
      <c r="J2211" s="97"/>
      <c r="K2211" s="97"/>
      <c r="L2211" s="97"/>
      <c r="M2211" s="97"/>
      <c r="N2211" s="96" t="str">
        <f>IF(INDEX(技能效果!L:L,MATCH(技能效果等级!B2211,技能效果!B:B,0))="","",INDEX(技能效果!L:L,MATCH(技能效果等级!B2211,技能效果!B:B,0)))</f>
        <v/>
      </c>
      <c r="O2211" s="95">
        <f>IF(INDEX(技能效果!N:N,MATCH(B2211,技能效果!B:B,0))=0,INDEX(技能效果!M:M,MATCH(技能效果等级!B2211,技能效果!B:B,0)),INDEX(技能效果!M:M,MATCH(技能效果等级!B2211,技能效果!B:B,0))*VLOOKUP(E2211,技能数值计算!$C$19:$D$28,2,FALSE))</f>
        <v>0</v>
      </c>
      <c r="P2211" s="97"/>
      <c r="Q2211" s="97"/>
      <c r="R2211" s="95" t="str">
        <f>IF(INDEX(技能效果!O:O,MATCH(技能效果等级!B2211,技能效果!B:B,0))="","",INDEX(技能效果!O:O,MATCH(技能效果等级!B2211,技能效果!B:B,0)))</f>
        <v/>
      </c>
      <c r="S2211" s="97"/>
      <c r="T2211" s="97"/>
      <c r="U2211" s="97"/>
      <c r="V2211" s="96" t="str">
        <f>IF(INDEX(技能效果!AF:AF,MATCH(技能效果等级!B2211,技能效果!B:B,0))="","",INDEX(技能效果!AF:AF,MATCH(技能效果等级!B2211,技能效果!B:B,0)))</f>
        <v/>
      </c>
      <c r="W2211" s="95">
        <f t="shared" si="32"/>
        <v>212</v>
      </c>
      <c r="X2211" s="97"/>
      <c r="Y2211" s="97"/>
    </row>
    <row r="2212" spans="1:25" ht="16.5" x14ac:dyDescent="0.2">
      <c r="A2212" s="62">
        <v>2209</v>
      </c>
      <c r="B2212" s="95">
        <f>INDEX(技能效果!B:B,MATCH(技能效果等级!W2212,技能效果!AE:AE,0))</f>
        <v>130400201</v>
      </c>
      <c r="C2212" s="95" t="str">
        <f>INDEX(技能效果!C:C,MATCH(技能效果等级!B2212,技能效果!B:B,0))</f>
        <v>插槽2主动伤害</v>
      </c>
      <c r="D2212" s="96" t="s">
        <v>873</v>
      </c>
      <c r="E2212" s="95">
        <v>5</v>
      </c>
      <c r="F2212" s="95">
        <f>INDEX(技能效果!H:H,MATCH(技能效果等级!B2212,技能效果!B:B,0))</f>
        <v>1001</v>
      </c>
      <c r="G2212" s="95">
        <f>IF(INDEX(技能效果!K:K,MATCH(B2212,技能效果!B:B,0))=0,INDEX(技能效果!I:I,MATCH(技能效果等级!B2212,技能效果!B:B,0)),INDEX(技能效果!I:I,MATCH(技能效果等级!B2212,技能效果!B:B,0))*VLOOKUP(E2212,技能数值计算!$C$19:$D$28,2,FALSE))</f>
        <v>0.99</v>
      </c>
      <c r="H2212" s="95">
        <f>INDEX(技能效果!J:J,MATCH(技能效果等级!B2212,技能效果!B:B,0))</f>
        <v>0</v>
      </c>
      <c r="I2212" s="97"/>
      <c r="J2212" s="97"/>
      <c r="K2212" s="97"/>
      <c r="L2212" s="97"/>
      <c r="M2212" s="97"/>
      <c r="N2212" s="96" t="str">
        <f>IF(INDEX(技能效果!L:L,MATCH(技能效果等级!B2212,技能效果!B:B,0))="","",INDEX(技能效果!L:L,MATCH(技能效果等级!B2212,技能效果!B:B,0)))</f>
        <v/>
      </c>
      <c r="O2212" s="95">
        <f>IF(INDEX(技能效果!N:N,MATCH(B2212,技能效果!B:B,0))=0,INDEX(技能效果!M:M,MATCH(技能效果等级!B2212,技能效果!B:B,0)),INDEX(技能效果!M:M,MATCH(技能效果等级!B2212,技能效果!B:B,0))*VLOOKUP(E2212,技能数值计算!$C$19:$D$28,2,FALSE))</f>
        <v>0</v>
      </c>
      <c r="P2212" s="97"/>
      <c r="Q2212" s="97"/>
      <c r="R2212" s="95" t="str">
        <f>IF(INDEX(技能效果!O:O,MATCH(技能效果等级!B2212,技能效果!B:B,0))="","",INDEX(技能效果!O:O,MATCH(技能效果等级!B2212,技能效果!B:B,0)))</f>
        <v/>
      </c>
      <c r="S2212" s="97"/>
      <c r="T2212" s="97"/>
      <c r="U2212" s="97"/>
      <c r="V2212" s="96" t="str">
        <f>IF(INDEX(技能效果!AF:AF,MATCH(技能效果等级!B2212,技能效果!B:B,0))="","",INDEX(技能效果!AF:AF,MATCH(技能效果等级!B2212,技能效果!B:B,0)))</f>
        <v/>
      </c>
      <c r="W2212" s="95">
        <f t="shared" si="32"/>
        <v>212</v>
      </c>
      <c r="X2212" s="97"/>
      <c r="Y2212" s="97"/>
    </row>
    <row r="2213" spans="1:25" ht="16.5" x14ac:dyDescent="0.2">
      <c r="A2213" s="62">
        <v>2210</v>
      </c>
      <c r="B2213" s="95">
        <f>INDEX(技能效果!B:B,MATCH(技能效果等级!W2213,技能效果!AE:AE,0))</f>
        <v>130400201</v>
      </c>
      <c r="C2213" s="95" t="str">
        <f>INDEX(技能效果!C:C,MATCH(技能效果等级!B2213,技能效果!B:B,0))</f>
        <v>插槽2主动伤害</v>
      </c>
      <c r="D2213" s="96" t="s">
        <v>873</v>
      </c>
      <c r="E2213" s="95">
        <v>6</v>
      </c>
      <c r="F2213" s="95">
        <f>INDEX(技能效果!H:H,MATCH(技能效果等级!B2213,技能效果!B:B,0))</f>
        <v>1001</v>
      </c>
      <c r="G2213" s="95">
        <f>IF(INDEX(技能效果!K:K,MATCH(B2213,技能效果!B:B,0))=0,INDEX(技能效果!I:I,MATCH(技能效果等级!B2213,技能效果!B:B,0)),INDEX(技能效果!I:I,MATCH(技能效果等级!B2213,技能效果!B:B,0))*VLOOKUP(E2213,技能数值计算!$C$19:$D$28,2,FALSE))</f>
        <v>1.08</v>
      </c>
      <c r="H2213" s="95">
        <f>INDEX(技能效果!J:J,MATCH(技能效果等级!B2213,技能效果!B:B,0))</f>
        <v>0</v>
      </c>
      <c r="I2213" s="97"/>
      <c r="J2213" s="97"/>
      <c r="K2213" s="97"/>
      <c r="L2213" s="97"/>
      <c r="M2213" s="97"/>
      <c r="N2213" s="96" t="str">
        <f>IF(INDEX(技能效果!L:L,MATCH(技能效果等级!B2213,技能效果!B:B,0))="","",INDEX(技能效果!L:L,MATCH(技能效果等级!B2213,技能效果!B:B,0)))</f>
        <v/>
      </c>
      <c r="O2213" s="95">
        <f>IF(INDEX(技能效果!N:N,MATCH(B2213,技能效果!B:B,0))=0,INDEX(技能效果!M:M,MATCH(技能效果等级!B2213,技能效果!B:B,0)),INDEX(技能效果!M:M,MATCH(技能效果等级!B2213,技能效果!B:B,0))*VLOOKUP(E2213,技能数值计算!$C$19:$D$28,2,FALSE))</f>
        <v>0</v>
      </c>
      <c r="P2213" s="97"/>
      <c r="Q2213" s="97"/>
      <c r="R2213" s="95" t="str">
        <f>IF(INDEX(技能效果!O:O,MATCH(技能效果等级!B2213,技能效果!B:B,0))="","",INDEX(技能效果!O:O,MATCH(技能效果等级!B2213,技能效果!B:B,0)))</f>
        <v/>
      </c>
      <c r="S2213" s="97"/>
      <c r="T2213" s="97"/>
      <c r="U2213" s="97"/>
      <c r="V2213" s="96" t="str">
        <f>IF(INDEX(技能效果!AF:AF,MATCH(技能效果等级!B2213,技能效果!B:B,0))="","",INDEX(技能效果!AF:AF,MATCH(技能效果等级!B2213,技能效果!B:B,0)))</f>
        <v/>
      </c>
      <c r="W2213" s="95">
        <f t="shared" si="32"/>
        <v>212</v>
      </c>
      <c r="X2213" s="97"/>
      <c r="Y2213" s="97"/>
    </row>
    <row r="2214" spans="1:25" ht="16.5" x14ac:dyDescent="0.2">
      <c r="A2214" s="62">
        <v>2211</v>
      </c>
      <c r="B2214" s="95">
        <f>INDEX(技能效果!B:B,MATCH(技能效果等级!W2214,技能效果!AE:AE,0))</f>
        <v>130400201</v>
      </c>
      <c r="C2214" s="95" t="str">
        <f>INDEX(技能效果!C:C,MATCH(技能效果等级!B2214,技能效果!B:B,0))</f>
        <v>插槽2主动伤害</v>
      </c>
      <c r="D2214" s="96" t="s">
        <v>873</v>
      </c>
      <c r="E2214" s="95">
        <v>7</v>
      </c>
      <c r="F2214" s="95">
        <f>INDEX(技能效果!H:H,MATCH(技能效果等级!B2214,技能效果!B:B,0))</f>
        <v>1001</v>
      </c>
      <c r="G2214" s="95">
        <f>IF(INDEX(技能效果!K:K,MATCH(B2214,技能效果!B:B,0))=0,INDEX(技能效果!I:I,MATCH(技能效果等级!B2214,技能效果!B:B,0)),INDEX(技能效果!I:I,MATCH(技能效果等级!B2214,技能效果!B:B,0))*VLOOKUP(E2214,技能数值计算!$C$19:$D$28,2,FALSE))</f>
        <v>1.17</v>
      </c>
      <c r="H2214" s="95">
        <f>INDEX(技能效果!J:J,MATCH(技能效果等级!B2214,技能效果!B:B,0))</f>
        <v>0</v>
      </c>
      <c r="I2214" s="97"/>
      <c r="J2214" s="97"/>
      <c r="K2214" s="97"/>
      <c r="L2214" s="97"/>
      <c r="M2214" s="97"/>
      <c r="N2214" s="96" t="str">
        <f>IF(INDEX(技能效果!L:L,MATCH(技能效果等级!B2214,技能效果!B:B,0))="","",INDEX(技能效果!L:L,MATCH(技能效果等级!B2214,技能效果!B:B,0)))</f>
        <v/>
      </c>
      <c r="O2214" s="95">
        <f>IF(INDEX(技能效果!N:N,MATCH(B2214,技能效果!B:B,0))=0,INDEX(技能效果!M:M,MATCH(技能效果等级!B2214,技能效果!B:B,0)),INDEX(技能效果!M:M,MATCH(技能效果等级!B2214,技能效果!B:B,0))*VLOOKUP(E2214,技能数值计算!$C$19:$D$28,2,FALSE))</f>
        <v>0</v>
      </c>
      <c r="P2214" s="97"/>
      <c r="Q2214" s="97"/>
      <c r="R2214" s="95" t="str">
        <f>IF(INDEX(技能效果!O:O,MATCH(技能效果等级!B2214,技能效果!B:B,0))="","",INDEX(技能效果!O:O,MATCH(技能效果等级!B2214,技能效果!B:B,0)))</f>
        <v/>
      </c>
      <c r="S2214" s="97"/>
      <c r="T2214" s="97"/>
      <c r="U2214" s="97"/>
      <c r="V2214" s="96" t="str">
        <f>IF(INDEX(技能效果!AF:AF,MATCH(技能效果等级!B2214,技能效果!B:B,0))="","",INDEX(技能效果!AF:AF,MATCH(技能效果等级!B2214,技能效果!B:B,0)))</f>
        <v/>
      </c>
      <c r="W2214" s="95">
        <f t="shared" si="32"/>
        <v>212</v>
      </c>
      <c r="X2214" s="97"/>
      <c r="Y2214" s="97"/>
    </row>
    <row r="2215" spans="1:25" ht="16.5" x14ac:dyDescent="0.2">
      <c r="A2215" s="62">
        <v>2212</v>
      </c>
      <c r="B2215" s="95">
        <f>INDEX(技能效果!B:B,MATCH(技能效果等级!W2215,技能效果!AE:AE,0))</f>
        <v>130400201</v>
      </c>
      <c r="C2215" s="95" t="str">
        <f>INDEX(技能效果!C:C,MATCH(技能效果等级!B2215,技能效果!B:B,0))</f>
        <v>插槽2主动伤害</v>
      </c>
      <c r="D2215" s="96" t="s">
        <v>873</v>
      </c>
      <c r="E2215" s="95">
        <v>8</v>
      </c>
      <c r="F2215" s="95">
        <f>INDEX(技能效果!H:H,MATCH(技能效果等级!B2215,技能效果!B:B,0))</f>
        <v>1001</v>
      </c>
      <c r="G2215" s="95">
        <f>IF(INDEX(技能效果!K:K,MATCH(B2215,技能效果!B:B,0))=0,INDEX(技能效果!I:I,MATCH(技能效果等级!B2215,技能效果!B:B,0)),INDEX(技能效果!I:I,MATCH(技能效果等级!B2215,技能效果!B:B,0))*VLOOKUP(E2215,技能数值计算!$C$19:$D$28,2,FALSE))</f>
        <v>1.26</v>
      </c>
      <c r="H2215" s="95">
        <f>INDEX(技能效果!J:J,MATCH(技能效果等级!B2215,技能效果!B:B,0))</f>
        <v>0</v>
      </c>
      <c r="I2215" s="97"/>
      <c r="J2215" s="97"/>
      <c r="K2215" s="97"/>
      <c r="L2215" s="97"/>
      <c r="M2215" s="97"/>
      <c r="N2215" s="96" t="str">
        <f>IF(INDEX(技能效果!L:L,MATCH(技能效果等级!B2215,技能效果!B:B,0))="","",INDEX(技能效果!L:L,MATCH(技能效果等级!B2215,技能效果!B:B,0)))</f>
        <v/>
      </c>
      <c r="O2215" s="95">
        <f>IF(INDEX(技能效果!N:N,MATCH(B2215,技能效果!B:B,0))=0,INDEX(技能效果!M:M,MATCH(技能效果等级!B2215,技能效果!B:B,0)),INDEX(技能效果!M:M,MATCH(技能效果等级!B2215,技能效果!B:B,0))*VLOOKUP(E2215,技能数值计算!$C$19:$D$28,2,FALSE))</f>
        <v>0</v>
      </c>
      <c r="P2215" s="97"/>
      <c r="Q2215" s="97"/>
      <c r="R2215" s="95" t="str">
        <f>IF(INDEX(技能效果!O:O,MATCH(技能效果等级!B2215,技能效果!B:B,0))="","",INDEX(技能效果!O:O,MATCH(技能效果等级!B2215,技能效果!B:B,0)))</f>
        <v/>
      </c>
      <c r="S2215" s="97"/>
      <c r="T2215" s="97"/>
      <c r="U2215" s="97"/>
      <c r="V2215" s="96" t="str">
        <f>IF(INDEX(技能效果!AF:AF,MATCH(技能效果等级!B2215,技能效果!B:B,0))="","",INDEX(技能效果!AF:AF,MATCH(技能效果等级!B2215,技能效果!B:B,0)))</f>
        <v/>
      </c>
      <c r="W2215" s="95">
        <f t="shared" si="32"/>
        <v>212</v>
      </c>
      <c r="X2215" s="97"/>
      <c r="Y2215" s="97"/>
    </row>
    <row r="2216" spans="1:25" ht="16.5" x14ac:dyDescent="0.2">
      <c r="A2216" s="62">
        <v>2213</v>
      </c>
      <c r="B2216" s="95">
        <f>INDEX(技能效果!B:B,MATCH(技能效果等级!W2216,技能效果!AE:AE,0))</f>
        <v>130400201</v>
      </c>
      <c r="C2216" s="95" t="str">
        <f>INDEX(技能效果!C:C,MATCH(技能效果等级!B2216,技能效果!B:B,0))</f>
        <v>插槽2主动伤害</v>
      </c>
      <c r="D2216" s="96" t="s">
        <v>873</v>
      </c>
      <c r="E2216" s="95">
        <v>9</v>
      </c>
      <c r="F2216" s="95">
        <f>INDEX(技能效果!H:H,MATCH(技能效果等级!B2216,技能效果!B:B,0))</f>
        <v>1001</v>
      </c>
      <c r="G2216" s="95">
        <f>IF(INDEX(技能效果!K:K,MATCH(B2216,技能效果!B:B,0))=0,INDEX(技能效果!I:I,MATCH(技能效果等级!B2216,技能效果!B:B,0)),INDEX(技能效果!I:I,MATCH(技能效果等级!B2216,技能效果!B:B,0))*VLOOKUP(E2216,技能数值计算!$C$19:$D$28,2,FALSE))</f>
        <v>1.3800000000000001</v>
      </c>
      <c r="H2216" s="95">
        <f>INDEX(技能效果!J:J,MATCH(技能效果等级!B2216,技能效果!B:B,0))</f>
        <v>0</v>
      </c>
      <c r="I2216" s="97"/>
      <c r="J2216" s="97"/>
      <c r="K2216" s="97"/>
      <c r="L2216" s="97"/>
      <c r="M2216" s="97"/>
      <c r="N2216" s="96" t="str">
        <f>IF(INDEX(技能效果!L:L,MATCH(技能效果等级!B2216,技能效果!B:B,0))="","",INDEX(技能效果!L:L,MATCH(技能效果等级!B2216,技能效果!B:B,0)))</f>
        <v/>
      </c>
      <c r="O2216" s="95">
        <f>IF(INDEX(技能效果!N:N,MATCH(B2216,技能效果!B:B,0))=0,INDEX(技能效果!M:M,MATCH(技能效果等级!B2216,技能效果!B:B,0)),INDEX(技能效果!M:M,MATCH(技能效果等级!B2216,技能效果!B:B,0))*VLOOKUP(E2216,技能数值计算!$C$19:$D$28,2,FALSE))</f>
        <v>0</v>
      </c>
      <c r="P2216" s="97"/>
      <c r="Q2216" s="97"/>
      <c r="R2216" s="95" t="str">
        <f>IF(INDEX(技能效果!O:O,MATCH(技能效果等级!B2216,技能效果!B:B,0))="","",INDEX(技能效果!O:O,MATCH(技能效果等级!B2216,技能效果!B:B,0)))</f>
        <v/>
      </c>
      <c r="S2216" s="97"/>
      <c r="T2216" s="97"/>
      <c r="U2216" s="97"/>
      <c r="V2216" s="96" t="str">
        <f>IF(INDEX(技能效果!AF:AF,MATCH(技能效果等级!B2216,技能效果!B:B,0))="","",INDEX(技能效果!AF:AF,MATCH(技能效果等级!B2216,技能效果!B:B,0)))</f>
        <v/>
      </c>
      <c r="W2216" s="95">
        <f t="shared" si="32"/>
        <v>212</v>
      </c>
      <c r="X2216" s="97"/>
      <c r="Y2216" s="97"/>
    </row>
    <row r="2217" spans="1:25" ht="16.5" x14ac:dyDescent="0.2">
      <c r="A2217" s="62">
        <v>2214</v>
      </c>
      <c r="B2217" s="95">
        <f>INDEX(技能效果!B:B,MATCH(技能效果等级!W2217,技能效果!AE:AE,0))</f>
        <v>130400201</v>
      </c>
      <c r="C2217" s="95" t="str">
        <f>INDEX(技能效果!C:C,MATCH(技能效果等级!B2217,技能效果!B:B,0))</f>
        <v>插槽2主动伤害</v>
      </c>
      <c r="D2217" s="96" t="s">
        <v>873</v>
      </c>
      <c r="E2217" s="95">
        <v>10</v>
      </c>
      <c r="F2217" s="95">
        <f>INDEX(技能效果!H:H,MATCH(技能效果等级!B2217,技能效果!B:B,0))</f>
        <v>1001</v>
      </c>
      <c r="G2217" s="95">
        <f>IF(INDEX(技能效果!K:K,MATCH(B2217,技能效果!B:B,0))=0,INDEX(技能效果!I:I,MATCH(技能效果等级!B2217,技能效果!B:B,0)),INDEX(技能效果!I:I,MATCH(技能效果等级!B2217,技能效果!B:B,0))*VLOOKUP(E2217,技能数值计算!$C$19:$D$28,2,FALSE))</f>
        <v>1.5</v>
      </c>
      <c r="H2217" s="95">
        <f>INDEX(技能效果!J:J,MATCH(技能效果等级!B2217,技能效果!B:B,0))</f>
        <v>0</v>
      </c>
      <c r="I2217" s="97"/>
      <c r="J2217" s="97"/>
      <c r="K2217" s="97"/>
      <c r="L2217" s="97"/>
      <c r="M2217" s="97"/>
      <c r="N2217" s="96" t="str">
        <f>IF(INDEX(技能效果!L:L,MATCH(技能效果等级!B2217,技能效果!B:B,0))="","",INDEX(技能效果!L:L,MATCH(技能效果等级!B2217,技能效果!B:B,0)))</f>
        <v/>
      </c>
      <c r="O2217" s="95">
        <f>IF(INDEX(技能效果!N:N,MATCH(B2217,技能效果!B:B,0))=0,INDEX(技能效果!M:M,MATCH(技能效果等级!B2217,技能效果!B:B,0)),INDEX(技能效果!M:M,MATCH(技能效果等级!B2217,技能效果!B:B,0))*VLOOKUP(E2217,技能数值计算!$C$19:$D$28,2,FALSE))</f>
        <v>0</v>
      </c>
      <c r="P2217" s="97"/>
      <c r="Q2217" s="97"/>
      <c r="R2217" s="95" t="str">
        <f>IF(INDEX(技能效果!O:O,MATCH(技能效果等级!B2217,技能效果!B:B,0))="","",INDEX(技能效果!O:O,MATCH(技能效果等级!B2217,技能效果!B:B,0)))</f>
        <v/>
      </c>
      <c r="S2217" s="97"/>
      <c r="T2217" s="97"/>
      <c r="U2217" s="97"/>
      <c r="V2217" s="96" t="str">
        <f>IF(INDEX(技能效果!AF:AF,MATCH(技能效果等级!B2217,技能效果!B:B,0))="","",INDEX(技能效果!AF:AF,MATCH(技能效果等级!B2217,技能效果!B:B,0)))</f>
        <v/>
      </c>
      <c r="W2217" s="95">
        <f t="shared" si="32"/>
        <v>212</v>
      </c>
      <c r="X2217" s="97"/>
      <c r="Y2217" s="97"/>
    </row>
    <row r="2218" spans="1:25" ht="16.5" x14ac:dyDescent="0.2">
      <c r="A2218" s="62">
        <v>2215</v>
      </c>
      <c r="B2218" s="95">
        <f>INDEX(技能效果!B:B,MATCH(技能效果等级!W2218,技能效果!AE:AE,0))</f>
        <v>130400202</v>
      </c>
      <c r="C2218" s="95" t="str">
        <f>INDEX(技能效果!C:C,MATCH(技能效果等级!B2218,技能效果!B:B,0))</f>
        <v>插槽2连击伤害</v>
      </c>
      <c r="D2218" s="96" t="s">
        <v>873</v>
      </c>
      <c r="E2218" s="95">
        <v>1</v>
      </c>
      <c r="F2218" s="95">
        <f>INDEX(技能效果!H:H,MATCH(技能效果等级!B2218,技能效果!B:B,0))</f>
        <v>1001</v>
      </c>
      <c r="G2218" s="95">
        <f>IF(INDEX(技能效果!K:K,MATCH(B2218,技能效果!B:B,0))=0,INDEX(技能效果!I:I,MATCH(技能效果等级!B2218,技能效果!B:B,0)),INDEX(技能效果!I:I,MATCH(技能效果等级!B2218,技能效果!B:B,0))*VLOOKUP(E2218,技能数值计算!$C$19:$D$28,2,FALSE))</f>
        <v>0.75</v>
      </c>
      <c r="H2218" s="95">
        <f>INDEX(技能效果!J:J,MATCH(技能效果等级!B2218,技能效果!B:B,0))</f>
        <v>0</v>
      </c>
      <c r="I2218" s="97"/>
      <c r="J2218" s="97"/>
      <c r="K2218" s="97"/>
      <c r="L2218" s="97"/>
      <c r="M2218" s="97"/>
      <c r="N2218" s="96" t="str">
        <f>IF(INDEX(技能效果!L:L,MATCH(技能效果等级!B2218,技能效果!B:B,0))="","",INDEX(技能效果!L:L,MATCH(技能效果等级!B2218,技能效果!B:B,0)))</f>
        <v/>
      </c>
      <c r="O2218" s="95">
        <f>IF(INDEX(技能效果!N:N,MATCH(B2218,技能效果!B:B,0))=0,INDEX(技能效果!M:M,MATCH(技能效果等级!B2218,技能效果!B:B,0)),INDEX(技能效果!M:M,MATCH(技能效果等级!B2218,技能效果!B:B,0))*VLOOKUP(E2218,技能数值计算!$C$19:$D$28,2,FALSE))</f>
        <v>0</v>
      </c>
      <c r="P2218" s="97"/>
      <c r="Q2218" s="97"/>
      <c r="R2218" s="95" t="str">
        <f>IF(INDEX(技能效果!O:O,MATCH(技能效果等级!B2218,技能效果!B:B,0))="","",INDEX(技能效果!O:O,MATCH(技能效果等级!B2218,技能效果!B:B,0)))</f>
        <v/>
      </c>
      <c r="S2218" s="97"/>
      <c r="T2218" s="97"/>
      <c r="U2218" s="97"/>
      <c r="V2218" s="96" t="str">
        <f>IF(INDEX(技能效果!AF:AF,MATCH(技能效果等级!B2218,技能效果!B:B,0))="","",INDEX(技能效果!AF:AF,MATCH(技能效果等级!B2218,技能效果!B:B,0)))</f>
        <v/>
      </c>
      <c r="W2218" s="95">
        <f t="shared" si="32"/>
        <v>213</v>
      </c>
      <c r="X2218" s="97"/>
      <c r="Y2218" s="97"/>
    </row>
    <row r="2219" spans="1:25" ht="16.5" x14ac:dyDescent="0.2">
      <c r="A2219" s="62">
        <v>2216</v>
      </c>
      <c r="B2219" s="95">
        <f>INDEX(技能效果!B:B,MATCH(技能效果等级!W2219,技能效果!AE:AE,0))</f>
        <v>130400202</v>
      </c>
      <c r="C2219" s="95" t="str">
        <f>INDEX(技能效果!C:C,MATCH(技能效果等级!B2219,技能效果!B:B,0))</f>
        <v>插槽2连击伤害</v>
      </c>
      <c r="D2219" s="96" t="s">
        <v>873</v>
      </c>
      <c r="E2219" s="95">
        <v>2</v>
      </c>
      <c r="F2219" s="95">
        <f>INDEX(技能效果!H:H,MATCH(技能效果等级!B2219,技能效果!B:B,0))</f>
        <v>1001</v>
      </c>
      <c r="G2219" s="95">
        <f>IF(INDEX(技能效果!K:K,MATCH(B2219,技能效果!B:B,0))=0,INDEX(技能效果!I:I,MATCH(技能效果等级!B2219,技能效果!B:B,0)),INDEX(技能效果!I:I,MATCH(技能效果等级!B2219,技能效果!B:B,0))*VLOOKUP(E2219,技能数值计算!$C$19:$D$28,2,FALSE))</f>
        <v>0.81</v>
      </c>
      <c r="H2219" s="95">
        <f>INDEX(技能效果!J:J,MATCH(技能效果等级!B2219,技能效果!B:B,0))</f>
        <v>0</v>
      </c>
      <c r="I2219" s="97"/>
      <c r="J2219" s="97"/>
      <c r="K2219" s="97"/>
      <c r="L2219" s="97"/>
      <c r="M2219" s="97"/>
      <c r="N2219" s="96" t="str">
        <f>IF(INDEX(技能效果!L:L,MATCH(技能效果等级!B2219,技能效果!B:B,0))="","",INDEX(技能效果!L:L,MATCH(技能效果等级!B2219,技能效果!B:B,0)))</f>
        <v/>
      </c>
      <c r="O2219" s="95">
        <f>IF(INDEX(技能效果!N:N,MATCH(B2219,技能效果!B:B,0))=0,INDEX(技能效果!M:M,MATCH(技能效果等级!B2219,技能效果!B:B,0)),INDEX(技能效果!M:M,MATCH(技能效果等级!B2219,技能效果!B:B,0))*VLOOKUP(E2219,技能数值计算!$C$19:$D$28,2,FALSE))</f>
        <v>0</v>
      </c>
      <c r="P2219" s="97"/>
      <c r="Q2219" s="97"/>
      <c r="R2219" s="95" t="str">
        <f>IF(INDEX(技能效果!O:O,MATCH(技能效果等级!B2219,技能效果!B:B,0))="","",INDEX(技能效果!O:O,MATCH(技能效果等级!B2219,技能效果!B:B,0)))</f>
        <v/>
      </c>
      <c r="S2219" s="97"/>
      <c r="T2219" s="97"/>
      <c r="U2219" s="97"/>
      <c r="V2219" s="96" t="str">
        <f>IF(INDEX(技能效果!AF:AF,MATCH(技能效果等级!B2219,技能效果!B:B,0))="","",INDEX(技能效果!AF:AF,MATCH(技能效果等级!B2219,技能效果!B:B,0)))</f>
        <v/>
      </c>
      <c r="W2219" s="95">
        <f t="shared" si="32"/>
        <v>213</v>
      </c>
      <c r="X2219" s="97"/>
      <c r="Y2219" s="97"/>
    </row>
    <row r="2220" spans="1:25" ht="16.5" x14ac:dyDescent="0.2">
      <c r="A2220" s="62">
        <v>2217</v>
      </c>
      <c r="B2220" s="95">
        <f>INDEX(技能效果!B:B,MATCH(技能效果等级!W2220,技能效果!AE:AE,0))</f>
        <v>130400202</v>
      </c>
      <c r="C2220" s="95" t="str">
        <f>INDEX(技能效果!C:C,MATCH(技能效果等级!B2220,技能效果!B:B,0))</f>
        <v>插槽2连击伤害</v>
      </c>
      <c r="D2220" s="96" t="s">
        <v>873</v>
      </c>
      <c r="E2220" s="95">
        <v>3</v>
      </c>
      <c r="F2220" s="95">
        <f>INDEX(技能效果!H:H,MATCH(技能效果等级!B2220,技能效果!B:B,0))</f>
        <v>1001</v>
      </c>
      <c r="G2220" s="95">
        <f>IF(INDEX(技能效果!K:K,MATCH(B2220,技能效果!B:B,0))=0,INDEX(技能效果!I:I,MATCH(技能效果等级!B2220,技能效果!B:B,0)),INDEX(技能效果!I:I,MATCH(技能效果等级!B2220,技能效果!B:B,0))*VLOOKUP(E2220,技能数值计算!$C$19:$D$28,2,FALSE))</f>
        <v>0.86999999999999988</v>
      </c>
      <c r="H2220" s="95">
        <f>INDEX(技能效果!J:J,MATCH(技能效果等级!B2220,技能效果!B:B,0))</f>
        <v>0</v>
      </c>
      <c r="I2220" s="97"/>
      <c r="J2220" s="97"/>
      <c r="K2220" s="97"/>
      <c r="L2220" s="97"/>
      <c r="M2220" s="97"/>
      <c r="N2220" s="96" t="str">
        <f>IF(INDEX(技能效果!L:L,MATCH(技能效果等级!B2220,技能效果!B:B,0))="","",INDEX(技能效果!L:L,MATCH(技能效果等级!B2220,技能效果!B:B,0)))</f>
        <v/>
      </c>
      <c r="O2220" s="95">
        <f>IF(INDEX(技能效果!N:N,MATCH(B2220,技能效果!B:B,0))=0,INDEX(技能效果!M:M,MATCH(技能效果等级!B2220,技能效果!B:B,0)),INDEX(技能效果!M:M,MATCH(技能效果等级!B2220,技能效果!B:B,0))*VLOOKUP(E2220,技能数值计算!$C$19:$D$28,2,FALSE))</f>
        <v>0</v>
      </c>
      <c r="P2220" s="97"/>
      <c r="Q2220" s="97"/>
      <c r="R2220" s="95" t="str">
        <f>IF(INDEX(技能效果!O:O,MATCH(技能效果等级!B2220,技能效果!B:B,0))="","",INDEX(技能效果!O:O,MATCH(技能效果等级!B2220,技能效果!B:B,0)))</f>
        <v/>
      </c>
      <c r="S2220" s="97"/>
      <c r="T2220" s="97"/>
      <c r="U2220" s="97"/>
      <c r="V2220" s="96" t="str">
        <f>IF(INDEX(技能效果!AF:AF,MATCH(技能效果等级!B2220,技能效果!B:B,0))="","",INDEX(技能效果!AF:AF,MATCH(技能效果等级!B2220,技能效果!B:B,0)))</f>
        <v/>
      </c>
      <c r="W2220" s="95">
        <f t="shared" si="32"/>
        <v>213</v>
      </c>
      <c r="X2220" s="97"/>
      <c r="Y2220" s="97"/>
    </row>
    <row r="2221" spans="1:25" ht="16.5" x14ac:dyDescent="0.2">
      <c r="A2221" s="62">
        <v>2218</v>
      </c>
      <c r="B2221" s="95">
        <f>INDEX(技能效果!B:B,MATCH(技能效果等级!W2221,技能效果!AE:AE,0))</f>
        <v>130400202</v>
      </c>
      <c r="C2221" s="95" t="str">
        <f>INDEX(技能效果!C:C,MATCH(技能效果等级!B2221,技能效果!B:B,0))</f>
        <v>插槽2连击伤害</v>
      </c>
      <c r="D2221" s="96" t="s">
        <v>873</v>
      </c>
      <c r="E2221" s="95">
        <v>4</v>
      </c>
      <c r="F2221" s="95">
        <f>INDEX(技能效果!H:H,MATCH(技能效果等级!B2221,技能效果!B:B,0))</f>
        <v>1001</v>
      </c>
      <c r="G2221" s="95">
        <f>IF(INDEX(技能效果!K:K,MATCH(B2221,技能效果!B:B,0))=0,INDEX(技能效果!I:I,MATCH(技能效果等级!B2221,技能效果!B:B,0)),INDEX(技能效果!I:I,MATCH(技能效果等级!B2221,技能效果!B:B,0))*VLOOKUP(E2221,技能数值计算!$C$19:$D$28,2,FALSE))</f>
        <v>0.92999999999999994</v>
      </c>
      <c r="H2221" s="95">
        <f>INDEX(技能效果!J:J,MATCH(技能效果等级!B2221,技能效果!B:B,0))</f>
        <v>0</v>
      </c>
      <c r="I2221" s="97"/>
      <c r="J2221" s="97"/>
      <c r="K2221" s="97"/>
      <c r="L2221" s="97"/>
      <c r="M2221" s="97"/>
      <c r="N2221" s="96" t="str">
        <f>IF(INDEX(技能效果!L:L,MATCH(技能效果等级!B2221,技能效果!B:B,0))="","",INDEX(技能效果!L:L,MATCH(技能效果等级!B2221,技能效果!B:B,0)))</f>
        <v/>
      </c>
      <c r="O2221" s="95">
        <f>IF(INDEX(技能效果!N:N,MATCH(B2221,技能效果!B:B,0))=0,INDEX(技能效果!M:M,MATCH(技能效果等级!B2221,技能效果!B:B,0)),INDEX(技能效果!M:M,MATCH(技能效果等级!B2221,技能效果!B:B,0))*VLOOKUP(E2221,技能数值计算!$C$19:$D$28,2,FALSE))</f>
        <v>0</v>
      </c>
      <c r="P2221" s="97"/>
      <c r="Q2221" s="97"/>
      <c r="R2221" s="95" t="str">
        <f>IF(INDEX(技能效果!O:O,MATCH(技能效果等级!B2221,技能效果!B:B,0))="","",INDEX(技能效果!O:O,MATCH(技能效果等级!B2221,技能效果!B:B,0)))</f>
        <v/>
      </c>
      <c r="S2221" s="97"/>
      <c r="T2221" s="97"/>
      <c r="U2221" s="97"/>
      <c r="V2221" s="96" t="str">
        <f>IF(INDEX(技能效果!AF:AF,MATCH(技能效果等级!B2221,技能效果!B:B,0))="","",INDEX(技能效果!AF:AF,MATCH(技能效果等级!B2221,技能效果!B:B,0)))</f>
        <v/>
      </c>
      <c r="W2221" s="95">
        <f t="shared" ref="W2221:W2284" si="33">W2211+1</f>
        <v>213</v>
      </c>
      <c r="X2221" s="97"/>
      <c r="Y2221" s="97"/>
    </row>
    <row r="2222" spans="1:25" ht="16.5" x14ac:dyDescent="0.2">
      <c r="A2222" s="62">
        <v>2219</v>
      </c>
      <c r="B2222" s="95">
        <f>INDEX(技能效果!B:B,MATCH(技能效果等级!W2222,技能效果!AE:AE,0))</f>
        <v>130400202</v>
      </c>
      <c r="C2222" s="95" t="str">
        <f>INDEX(技能效果!C:C,MATCH(技能效果等级!B2222,技能效果!B:B,0))</f>
        <v>插槽2连击伤害</v>
      </c>
      <c r="D2222" s="96" t="s">
        <v>873</v>
      </c>
      <c r="E2222" s="95">
        <v>5</v>
      </c>
      <c r="F2222" s="95">
        <f>INDEX(技能效果!H:H,MATCH(技能效果等级!B2222,技能效果!B:B,0))</f>
        <v>1001</v>
      </c>
      <c r="G2222" s="95">
        <f>IF(INDEX(技能效果!K:K,MATCH(B2222,技能效果!B:B,0))=0,INDEX(技能效果!I:I,MATCH(技能效果等级!B2222,技能效果!B:B,0)),INDEX(技能效果!I:I,MATCH(技能效果等级!B2222,技能效果!B:B,0))*VLOOKUP(E2222,技能数值计算!$C$19:$D$28,2,FALSE))</f>
        <v>0.99</v>
      </c>
      <c r="H2222" s="95">
        <f>INDEX(技能效果!J:J,MATCH(技能效果等级!B2222,技能效果!B:B,0))</f>
        <v>0</v>
      </c>
      <c r="I2222" s="97"/>
      <c r="J2222" s="97"/>
      <c r="K2222" s="97"/>
      <c r="L2222" s="97"/>
      <c r="M2222" s="97"/>
      <c r="N2222" s="96" t="str">
        <f>IF(INDEX(技能效果!L:L,MATCH(技能效果等级!B2222,技能效果!B:B,0))="","",INDEX(技能效果!L:L,MATCH(技能效果等级!B2222,技能效果!B:B,0)))</f>
        <v/>
      </c>
      <c r="O2222" s="95">
        <f>IF(INDEX(技能效果!N:N,MATCH(B2222,技能效果!B:B,0))=0,INDEX(技能效果!M:M,MATCH(技能效果等级!B2222,技能效果!B:B,0)),INDEX(技能效果!M:M,MATCH(技能效果等级!B2222,技能效果!B:B,0))*VLOOKUP(E2222,技能数值计算!$C$19:$D$28,2,FALSE))</f>
        <v>0</v>
      </c>
      <c r="P2222" s="97"/>
      <c r="Q2222" s="97"/>
      <c r="R2222" s="95" t="str">
        <f>IF(INDEX(技能效果!O:O,MATCH(技能效果等级!B2222,技能效果!B:B,0))="","",INDEX(技能效果!O:O,MATCH(技能效果等级!B2222,技能效果!B:B,0)))</f>
        <v/>
      </c>
      <c r="S2222" s="97"/>
      <c r="T2222" s="97"/>
      <c r="U2222" s="97"/>
      <c r="V2222" s="96" t="str">
        <f>IF(INDEX(技能效果!AF:AF,MATCH(技能效果等级!B2222,技能效果!B:B,0))="","",INDEX(技能效果!AF:AF,MATCH(技能效果等级!B2222,技能效果!B:B,0)))</f>
        <v/>
      </c>
      <c r="W2222" s="95">
        <f t="shared" si="33"/>
        <v>213</v>
      </c>
      <c r="X2222" s="97"/>
      <c r="Y2222" s="97"/>
    </row>
    <row r="2223" spans="1:25" ht="16.5" x14ac:dyDescent="0.2">
      <c r="A2223" s="62">
        <v>2220</v>
      </c>
      <c r="B2223" s="95">
        <f>INDEX(技能效果!B:B,MATCH(技能效果等级!W2223,技能效果!AE:AE,0))</f>
        <v>130400202</v>
      </c>
      <c r="C2223" s="95" t="str">
        <f>INDEX(技能效果!C:C,MATCH(技能效果等级!B2223,技能效果!B:B,0))</f>
        <v>插槽2连击伤害</v>
      </c>
      <c r="D2223" s="96" t="s">
        <v>873</v>
      </c>
      <c r="E2223" s="95">
        <v>6</v>
      </c>
      <c r="F2223" s="95">
        <f>INDEX(技能效果!H:H,MATCH(技能效果等级!B2223,技能效果!B:B,0))</f>
        <v>1001</v>
      </c>
      <c r="G2223" s="95">
        <f>IF(INDEX(技能效果!K:K,MATCH(B2223,技能效果!B:B,0))=0,INDEX(技能效果!I:I,MATCH(技能效果等级!B2223,技能效果!B:B,0)),INDEX(技能效果!I:I,MATCH(技能效果等级!B2223,技能效果!B:B,0))*VLOOKUP(E2223,技能数值计算!$C$19:$D$28,2,FALSE))</f>
        <v>1.08</v>
      </c>
      <c r="H2223" s="95">
        <f>INDEX(技能效果!J:J,MATCH(技能效果等级!B2223,技能效果!B:B,0))</f>
        <v>0</v>
      </c>
      <c r="I2223" s="97"/>
      <c r="J2223" s="97"/>
      <c r="K2223" s="97"/>
      <c r="L2223" s="97"/>
      <c r="M2223" s="97"/>
      <c r="N2223" s="96" t="str">
        <f>IF(INDEX(技能效果!L:L,MATCH(技能效果等级!B2223,技能效果!B:B,0))="","",INDEX(技能效果!L:L,MATCH(技能效果等级!B2223,技能效果!B:B,0)))</f>
        <v/>
      </c>
      <c r="O2223" s="95">
        <f>IF(INDEX(技能效果!N:N,MATCH(B2223,技能效果!B:B,0))=0,INDEX(技能效果!M:M,MATCH(技能效果等级!B2223,技能效果!B:B,0)),INDEX(技能效果!M:M,MATCH(技能效果等级!B2223,技能效果!B:B,0))*VLOOKUP(E2223,技能数值计算!$C$19:$D$28,2,FALSE))</f>
        <v>0</v>
      </c>
      <c r="P2223" s="97"/>
      <c r="Q2223" s="97"/>
      <c r="R2223" s="95" t="str">
        <f>IF(INDEX(技能效果!O:O,MATCH(技能效果等级!B2223,技能效果!B:B,0))="","",INDEX(技能效果!O:O,MATCH(技能效果等级!B2223,技能效果!B:B,0)))</f>
        <v/>
      </c>
      <c r="S2223" s="97"/>
      <c r="T2223" s="97"/>
      <c r="U2223" s="97"/>
      <c r="V2223" s="96" t="str">
        <f>IF(INDEX(技能效果!AF:AF,MATCH(技能效果等级!B2223,技能效果!B:B,0))="","",INDEX(技能效果!AF:AF,MATCH(技能效果等级!B2223,技能效果!B:B,0)))</f>
        <v/>
      </c>
      <c r="W2223" s="95">
        <f t="shared" si="33"/>
        <v>213</v>
      </c>
      <c r="X2223" s="97"/>
      <c r="Y2223" s="97"/>
    </row>
    <row r="2224" spans="1:25" ht="16.5" x14ac:dyDescent="0.2">
      <c r="A2224" s="62">
        <v>2221</v>
      </c>
      <c r="B2224" s="95">
        <f>INDEX(技能效果!B:B,MATCH(技能效果等级!W2224,技能效果!AE:AE,0))</f>
        <v>130400202</v>
      </c>
      <c r="C2224" s="95" t="str">
        <f>INDEX(技能效果!C:C,MATCH(技能效果等级!B2224,技能效果!B:B,0))</f>
        <v>插槽2连击伤害</v>
      </c>
      <c r="D2224" s="96" t="s">
        <v>873</v>
      </c>
      <c r="E2224" s="95">
        <v>7</v>
      </c>
      <c r="F2224" s="95">
        <f>INDEX(技能效果!H:H,MATCH(技能效果等级!B2224,技能效果!B:B,0))</f>
        <v>1001</v>
      </c>
      <c r="G2224" s="95">
        <f>IF(INDEX(技能效果!K:K,MATCH(B2224,技能效果!B:B,0))=0,INDEX(技能效果!I:I,MATCH(技能效果等级!B2224,技能效果!B:B,0)),INDEX(技能效果!I:I,MATCH(技能效果等级!B2224,技能效果!B:B,0))*VLOOKUP(E2224,技能数值计算!$C$19:$D$28,2,FALSE))</f>
        <v>1.17</v>
      </c>
      <c r="H2224" s="95">
        <f>INDEX(技能效果!J:J,MATCH(技能效果等级!B2224,技能效果!B:B,0))</f>
        <v>0</v>
      </c>
      <c r="I2224" s="97"/>
      <c r="J2224" s="97"/>
      <c r="K2224" s="97"/>
      <c r="L2224" s="97"/>
      <c r="M2224" s="97"/>
      <c r="N2224" s="96" t="str">
        <f>IF(INDEX(技能效果!L:L,MATCH(技能效果等级!B2224,技能效果!B:B,0))="","",INDEX(技能效果!L:L,MATCH(技能效果等级!B2224,技能效果!B:B,0)))</f>
        <v/>
      </c>
      <c r="O2224" s="95">
        <f>IF(INDEX(技能效果!N:N,MATCH(B2224,技能效果!B:B,0))=0,INDEX(技能效果!M:M,MATCH(技能效果等级!B2224,技能效果!B:B,0)),INDEX(技能效果!M:M,MATCH(技能效果等级!B2224,技能效果!B:B,0))*VLOOKUP(E2224,技能数值计算!$C$19:$D$28,2,FALSE))</f>
        <v>0</v>
      </c>
      <c r="P2224" s="97"/>
      <c r="Q2224" s="97"/>
      <c r="R2224" s="95" t="str">
        <f>IF(INDEX(技能效果!O:O,MATCH(技能效果等级!B2224,技能效果!B:B,0))="","",INDEX(技能效果!O:O,MATCH(技能效果等级!B2224,技能效果!B:B,0)))</f>
        <v/>
      </c>
      <c r="S2224" s="97"/>
      <c r="T2224" s="97"/>
      <c r="U2224" s="97"/>
      <c r="V2224" s="96" t="str">
        <f>IF(INDEX(技能效果!AF:AF,MATCH(技能效果等级!B2224,技能效果!B:B,0))="","",INDEX(技能效果!AF:AF,MATCH(技能效果等级!B2224,技能效果!B:B,0)))</f>
        <v/>
      </c>
      <c r="W2224" s="95">
        <f t="shared" si="33"/>
        <v>213</v>
      </c>
      <c r="X2224" s="97"/>
      <c r="Y2224" s="97"/>
    </row>
    <row r="2225" spans="1:25" ht="16.5" x14ac:dyDescent="0.2">
      <c r="A2225" s="62">
        <v>2222</v>
      </c>
      <c r="B2225" s="95">
        <f>INDEX(技能效果!B:B,MATCH(技能效果等级!W2225,技能效果!AE:AE,0))</f>
        <v>130400202</v>
      </c>
      <c r="C2225" s="95" t="str">
        <f>INDEX(技能效果!C:C,MATCH(技能效果等级!B2225,技能效果!B:B,0))</f>
        <v>插槽2连击伤害</v>
      </c>
      <c r="D2225" s="96" t="s">
        <v>873</v>
      </c>
      <c r="E2225" s="95">
        <v>8</v>
      </c>
      <c r="F2225" s="95">
        <f>INDEX(技能效果!H:H,MATCH(技能效果等级!B2225,技能效果!B:B,0))</f>
        <v>1001</v>
      </c>
      <c r="G2225" s="95">
        <f>IF(INDEX(技能效果!K:K,MATCH(B2225,技能效果!B:B,0))=0,INDEX(技能效果!I:I,MATCH(技能效果等级!B2225,技能效果!B:B,0)),INDEX(技能效果!I:I,MATCH(技能效果等级!B2225,技能效果!B:B,0))*VLOOKUP(E2225,技能数值计算!$C$19:$D$28,2,FALSE))</f>
        <v>1.26</v>
      </c>
      <c r="H2225" s="95">
        <f>INDEX(技能效果!J:J,MATCH(技能效果等级!B2225,技能效果!B:B,0))</f>
        <v>0</v>
      </c>
      <c r="I2225" s="97"/>
      <c r="J2225" s="97"/>
      <c r="K2225" s="97"/>
      <c r="L2225" s="97"/>
      <c r="M2225" s="97"/>
      <c r="N2225" s="96" t="str">
        <f>IF(INDEX(技能效果!L:L,MATCH(技能效果等级!B2225,技能效果!B:B,0))="","",INDEX(技能效果!L:L,MATCH(技能效果等级!B2225,技能效果!B:B,0)))</f>
        <v/>
      </c>
      <c r="O2225" s="95">
        <f>IF(INDEX(技能效果!N:N,MATCH(B2225,技能效果!B:B,0))=0,INDEX(技能效果!M:M,MATCH(技能效果等级!B2225,技能效果!B:B,0)),INDEX(技能效果!M:M,MATCH(技能效果等级!B2225,技能效果!B:B,0))*VLOOKUP(E2225,技能数值计算!$C$19:$D$28,2,FALSE))</f>
        <v>0</v>
      </c>
      <c r="P2225" s="97"/>
      <c r="Q2225" s="97"/>
      <c r="R2225" s="95" t="str">
        <f>IF(INDEX(技能效果!O:O,MATCH(技能效果等级!B2225,技能效果!B:B,0))="","",INDEX(技能效果!O:O,MATCH(技能效果等级!B2225,技能效果!B:B,0)))</f>
        <v/>
      </c>
      <c r="S2225" s="97"/>
      <c r="T2225" s="97"/>
      <c r="U2225" s="97"/>
      <c r="V2225" s="96" t="str">
        <f>IF(INDEX(技能效果!AF:AF,MATCH(技能效果等级!B2225,技能效果!B:B,0))="","",INDEX(技能效果!AF:AF,MATCH(技能效果等级!B2225,技能效果!B:B,0)))</f>
        <v/>
      </c>
      <c r="W2225" s="95">
        <f t="shared" si="33"/>
        <v>213</v>
      </c>
      <c r="X2225" s="97"/>
      <c r="Y2225" s="97"/>
    </row>
    <row r="2226" spans="1:25" ht="16.5" x14ac:dyDescent="0.2">
      <c r="A2226" s="62">
        <v>2223</v>
      </c>
      <c r="B2226" s="95">
        <f>INDEX(技能效果!B:B,MATCH(技能效果等级!W2226,技能效果!AE:AE,0))</f>
        <v>130400202</v>
      </c>
      <c r="C2226" s="95" t="str">
        <f>INDEX(技能效果!C:C,MATCH(技能效果等级!B2226,技能效果!B:B,0))</f>
        <v>插槽2连击伤害</v>
      </c>
      <c r="D2226" s="96" t="s">
        <v>873</v>
      </c>
      <c r="E2226" s="95">
        <v>9</v>
      </c>
      <c r="F2226" s="95">
        <f>INDEX(技能效果!H:H,MATCH(技能效果等级!B2226,技能效果!B:B,0))</f>
        <v>1001</v>
      </c>
      <c r="G2226" s="95">
        <f>IF(INDEX(技能效果!K:K,MATCH(B2226,技能效果!B:B,0))=0,INDEX(技能效果!I:I,MATCH(技能效果等级!B2226,技能效果!B:B,0)),INDEX(技能效果!I:I,MATCH(技能效果等级!B2226,技能效果!B:B,0))*VLOOKUP(E2226,技能数值计算!$C$19:$D$28,2,FALSE))</f>
        <v>1.3800000000000001</v>
      </c>
      <c r="H2226" s="95">
        <f>INDEX(技能效果!J:J,MATCH(技能效果等级!B2226,技能效果!B:B,0))</f>
        <v>0</v>
      </c>
      <c r="I2226" s="97"/>
      <c r="J2226" s="97"/>
      <c r="K2226" s="97"/>
      <c r="L2226" s="97"/>
      <c r="M2226" s="97"/>
      <c r="N2226" s="96" t="str">
        <f>IF(INDEX(技能效果!L:L,MATCH(技能效果等级!B2226,技能效果!B:B,0))="","",INDEX(技能效果!L:L,MATCH(技能效果等级!B2226,技能效果!B:B,0)))</f>
        <v/>
      </c>
      <c r="O2226" s="95">
        <f>IF(INDEX(技能效果!N:N,MATCH(B2226,技能效果!B:B,0))=0,INDEX(技能效果!M:M,MATCH(技能效果等级!B2226,技能效果!B:B,0)),INDEX(技能效果!M:M,MATCH(技能效果等级!B2226,技能效果!B:B,0))*VLOOKUP(E2226,技能数值计算!$C$19:$D$28,2,FALSE))</f>
        <v>0</v>
      </c>
      <c r="P2226" s="97"/>
      <c r="Q2226" s="97"/>
      <c r="R2226" s="95" t="str">
        <f>IF(INDEX(技能效果!O:O,MATCH(技能效果等级!B2226,技能效果!B:B,0))="","",INDEX(技能效果!O:O,MATCH(技能效果等级!B2226,技能效果!B:B,0)))</f>
        <v/>
      </c>
      <c r="S2226" s="97"/>
      <c r="T2226" s="97"/>
      <c r="U2226" s="97"/>
      <c r="V2226" s="96" t="str">
        <f>IF(INDEX(技能效果!AF:AF,MATCH(技能效果等级!B2226,技能效果!B:B,0))="","",INDEX(技能效果!AF:AF,MATCH(技能效果等级!B2226,技能效果!B:B,0)))</f>
        <v/>
      </c>
      <c r="W2226" s="95">
        <f t="shared" si="33"/>
        <v>213</v>
      </c>
      <c r="X2226" s="97"/>
      <c r="Y2226" s="97"/>
    </row>
    <row r="2227" spans="1:25" ht="16.5" x14ac:dyDescent="0.2">
      <c r="A2227" s="62">
        <v>2224</v>
      </c>
      <c r="B2227" s="95">
        <f>INDEX(技能效果!B:B,MATCH(技能效果等级!W2227,技能效果!AE:AE,0))</f>
        <v>130400202</v>
      </c>
      <c r="C2227" s="95" t="str">
        <f>INDEX(技能效果!C:C,MATCH(技能效果等级!B2227,技能效果!B:B,0))</f>
        <v>插槽2连击伤害</v>
      </c>
      <c r="D2227" s="96" t="s">
        <v>873</v>
      </c>
      <c r="E2227" s="95">
        <v>10</v>
      </c>
      <c r="F2227" s="95">
        <f>INDEX(技能效果!H:H,MATCH(技能效果等级!B2227,技能效果!B:B,0))</f>
        <v>1001</v>
      </c>
      <c r="G2227" s="95">
        <f>IF(INDEX(技能效果!K:K,MATCH(B2227,技能效果!B:B,0))=0,INDEX(技能效果!I:I,MATCH(技能效果等级!B2227,技能效果!B:B,0)),INDEX(技能效果!I:I,MATCH(技能效果等级!B2227,技能效果!B:B,0))*VLOOKUP(E2227,技能数值计算!$C$19:$D$28,2,FALSE))</f>
        <v>1.5</v>
      </c>
      <c r="H2227" s="95">
        <f>INDEX(技能效果!J:J,MATCH(技能效果等级!B2227,技能效果!B:B,0))</f>
        <v>0</v>
      </c>
      <c r="I2227" s="97"/>
      <c r="J2227" s="97"/>
      <c r="K2227" s="97"/>
      <c r="L2227" s="97"/>
      <c r="M2227" s="97"/>
      <c r="N2227" s="96" t="str">
        <f>IF(INDEX(技能效果!L:L,MATCH(技能效果等级!B2227,技能效果!B:B,0))="","",INDEX(技能效果!L:L,MATCH(技能效果等级!B2227,技能效果!B:B,0)))</f>
        <v/>
      </c>
      <c r="O2227" s="95">
        <f>IF(INDEX(技能效果!N:N,MATCH(B2227,技能效果!B:B,0))=0,INDEX(技能效果!M:M,MATCH(技能效果等级!B2227,技能效果!B:B,0)),INDEX(技能效果!M:M,MATCH(技能效果等级!B2227,技能效果!B:B,0))*VLOOKUP(E2227,技能数值计算!$C$19:$D$28,2,FALSE))</f>
        <v>0</v>
      </c>
      <c r="P2227" s="97"/>
      <c r="Q2227" s="97"/>
      <c r="R2227" s="95" t="str">
        <f>IF(INDEX(技能效果!O:O,MATCH(技能效果等级!B2227,技能效果!B:B,0))="","",INDEX(技能效果!O:O,MATCH(技能效果等级!B2227,技能效果!B:B,0)))</f>
        <v/>
      </c>
      <c r="S2227" s="97"/>
      <c r="T2227" s="97"/>
      <c r="U2227" s="97"/>
      <c r="V2227" s="96" t="str">
        <f>IF(INDEX(技能效果!AF:AF,MATCH(技能效果等级!B2227,技能效果!B:B,0))="","",INDEX(技能效果!AF:AF,MATCH(技能效果等级!B2227,技能效果!B:B,0)))</f>
        <v/>
      </c>
      <c r="W2227" s="95">
        <f t="shared" si="33"/>
        <v>213</v>
      </c>
      <c r="X2227" s="97"/>
      <c r="Y2227" s="97"/>
    </row>
    <row r="2228" spans="1:25" ht="16.5" x14ac:dyDescent="0.2">
      <c r="A2228" s="62">
        <v>2225</v>
      </c>
      <c r="B2228" s="95">
        <f>INDEX(技能效果!B:B,MATCH(技能效果等级!W2228,技能效果!AE:AE,0))</f>
        <v>130400203</v>
      </c>
      <c r="C2228" s="95" t="str">
        <f>INDEX(技能效果!C:C,MATCH(技能效果等级!B2228,技能效果!B:B,0))</f>
        <v>插槽2连击禁锢额外伤害</v>
      </c>
      <c r="D2228" s="96" t="s">
        <v>873</v>
      </c>
      <c r="E2228" s="95">
        <v>1</v>
      </c>
      <c r="F2228" s="95">
        <f>INDEX(技能效果!H:H,MATCH(技能效果等级!B2228,技能效果!B:B,0))</f>
        <v>1001</v>
      </c>
      <c r="G2228" s="95">
        <f>IF(INDEX(技能效果!K:K,MATCH(B2228,技能效果!B:B,0))=0,INDEX(技能效果!I:I,MATCH(技能效果等级!B2228,技能效果!B:B,0)),INDEX(技能效果!I:I,MATCH(技能效果等级!B2228,技能效果!B:B,0))*VLOOKUP(E2228,技能数值计算!$C$19:$D$28,2,FALSE))</f>
        <v>0.75</v>
      </c>
      <c r="H2228" s="95">
        <f>INDEX(技能效果!J:J,MATCH(技能效果等级!B2228,技能效果!B:B,0))</f>
        <v>0</v>
      </c>
      <c r="I2228" s="97"/>
      <c r="J2228" s="97"/>
      <c r="K2228" s="97"/>
      <c r="L2228" s="97"/>
      <c r="M2228" s="97"/>
      <c r="N2228" s="96" t="str">
        <f>IF(INDEX(技能效果!L:L,MATCH(技能效果等级!B2228,技能效果!B:B,0))="","",INDEX(技能效果!L:L,MATCH(技能效果等级!B2228,技能效果!B:B,0)))</f>
        <v/>
      </c>
      <c r="O2228" s="95">
        <f>IF(INDEX(技能效果!N:N,MATCH(B2228,技能效果!B:B,0))=0,INDEX(技能效果!M:M,MATCH(技能效果等级!B2228,技能效果!B:B,0)),INDEX(技能效果!M:M,MATCH(技能效果等级!B2228,技能效果!B:B,0))*VLOOKUP(E2228,技能数值计算!$C$19:$D$28,2,FALSE))</f>
        <v>0</v>
      </c>
      <c r="P2228" s="97"/>
      <c r="Q2228" s="97"/>
      <c r="R2228" s="95" t="str">
        <f>IF(INDEX(技能效果!O:O,MATCH(技能效果等级!B2228,技能效果!B:B,0))="","",INDEX(技能效果!O:O,MATCH(技能效果等级!B2228,技能效果!B:B,0)))</f>
        <v/>
      </c>
      <c r="S2228" s="97"/>
      <c r="T2228" s="97"/>
      <c r="U2228" s="97"/>
      <c r="V2228" s="96" t="str">
        <f>IF(INDEX(技能效果!AF:AF,MATCH(技能效果等级!B2228,技能效果!B:B,0))="","",INDEX(技能效果!AF:AF,MATCH(技能效果等级!B2228,技能效果!B:B,0)))</f>
        <v/>
      </c>
      <c r="W2228" s="95">
        <f t="shared" si="33"/>
        <v>214</v>
      </c>
      <c r="X2228" s="97"/>
      <c r="Y2228" s="97"/>
    </row>
    <row r="2229" spans="1:25" ht="16.5" x14ac:dyDescent="0.2">
      <c r="A2229" s="62">
        <v>2226</v>
      </c>
      <c r="B2229" s="95">
        <f>INDEX(技能效果!B:B,MATCH(技能效果等级!W2229,技能效果!AE:AE,0))</f>
        <v>130400203</v>
      </c>
      <c r="C2229" s="95" t="str">
        <f>INDEX(技能效果!C:C,MATCH(技能效果等级!B2229,技能效果!B:B,0))</f>
        <v>插槽2连击禁锢额外伤害</v>
      </c>
      <c r="D2229" s="96" t="s">
        <v>873</v>
      </c>
      <c r="E2229" s="95">
        <v>2</v>
      </c>
      <c r="F2229" s="95">
        <f>INDEX(技能效果!H:H,MATCH(技能效果等级!B2229,技能效果!B:B,0))</f>
        <v>1001</v>
      </c>
      <c r="G2229" s="95">
        <f>IF(INDEX(技能效果!K:K,MATCH(B2229,技能效果!B:B,0))=0,INDEX(技能效果!I:I,MATCH(技能效果等级!B2229,技能效果!B:B,0)),INDEX(技能效果!I:I,MATCH(技能效果等级!B2229,技能效果!B:B,0))*VLOOKUP(E2229,技能数值计算!$C$19:$D$28,2,FALSE))</f>
        <v>0.81</v>
      </c>
      <c r="H2229" s="95">
        <f>INDEX(技能效果!J:J,MATCH(技能效果等级!B2229,技能效果!B:B,0))</f>
        <v>0</v>
      </c>
      <c r="I2229" s="97"/>
      <c r="J2229" s="97"/>
      <c r="K2229" s="97"/>
      <c r="L2229" s="97"/>
      <c r="M2229" s="97"/>
      <c r="N2229" s="96" t="str">
        <f>IF(INDEX(技能效果!L:L,MATCH(技能效果等级!B2229,技能效果!B:B,0))="","",INDEX(技能效果!L:L,MATCH(技能效果等级!B2229,技能效果!B:B,0)))</f>
        <v/>
      </c>
      <c r="O2229" s="95">
        <f>IF(INDEX(技能效果!N:N,MATCH(B2229,技能效果!B:B,0))=0,INDEX(技能效果!M:M,MATCH(技能效果等级!B2229,技能效果!B:B,0)),INDEX(技能效果!M:M,MATCH(技能效果等级!B2229,技能效果!B:B,0))*VLOOKUP(E2229,技能数值计算!$C$19:$D$28,2,FALSE))</f>
        <v>0</v>
      </c>
      <c r="P2229" s="97"/>
      <c r="Q2229" s="97"/>
      <c r="R2229" s="95" t="str">
        <f>IF(INDEX(技能效果!O:O,MATCH(技能效果等级!B2229,技能效果!B:B,0))="","",INDEX(技能效果!O:O,MATCH(技能效果等级!B2229,技能效果!B:B,0)))</f>
        <v/>
      </c>
      <c r="S2229" s="97"/>
      <c r="T2229" s="97"/>
      <c r="U2229" s="97"/>
      <c r="V2229" s="96" t="str">
        <f>IF(INDEX(技能效果!AF:AF,MATCH(技能效果等级!B2229,技能效果!B:B,0))="","",INDEX(技能效果!AF:AF,MATCH(技能效果等级!B2229,技能效果!B:B,0)))</f>
        <v/>
      </c>
      <c r="W2229" s="95">
        <f t="shared" si="33"/>
        <v>214</v>
      </c>
      <c r="X2229" s="97"/>
      <c r="Y2229" s="97"/>
    </row>
    <row r="2230" spans="1:25" ht="16.5" x14ac:dyDescent="0.2">
      <c r="A2230" s="62">
        <v>2227</v>
      </c>
      <c r="B2230" s="95">
        <f>INDEX(技能效果!B:B,MATCH(技能效果等级!W2230,技能效果!AE:AE,0))</f>
        <v>130400203</v>
      </c>
      <c r="C2230" s="95" t="str">
        <f>INDEX(技能效果!C:C,MATCH(技能效果等级!B2230,技能效果!B:B,0))</f>
        <v>插槽2连击禁锢额外伤害</v>
      </c>
      <c r="D2230" s="96" t="s">
        <v>873</v>
      </c>
      <c r="E2230" s="95">
        <v>3</v>
      </c>
      <c r="F2230" s="95">
        <f>INDEX(技能效果!H:H,MATCH(技能效果等级!B2230,技能效果!B:B,0))</f>
        <v>1001</v>
      </c>
      <c r="G2230" s="95">
        <f>IF(INDEX(技能效果!K:K,MATCH(B2230,技能效果!B:B,0))=0,INDEX(技能效果!I:I,MATCH(技能效果等级!B2230,技能效果!B:B,0)),INDEX(技能效果!I:I,MATCH(技能效果等级!B2230,技能效果!B:B,0))*VLOOKUP(E2230,技能数值计算!$C$19:$D$28,2,FALSE))</f>
        <v>0.86999999999999988</v>
      </c>
      <c r="H2230" s="95">
        <f>INDEX(技能效果!J:J,MATCH(技能效果等级!B2230,技能效果!B:B,0))</f>
        <v>0</v>
      </c>
      <c r="I2230" s="97"/>
      <c r="J2230" s="97"/>
      <c r="K2230" s="97"/>
      <c r="L2230" s="97"/>
      <c r="M2230" s="97"/>
      <c r="N2230" s="96" t="str">
        <f>IF(INDEX(技能效果!L:L,MATCH(技能效果等级!B2230,技能效果!B:B,0))="","",INDEX(技能效果!L:L,MATCH(技能效果等级!B2230,技能效果!B:B,0)))</f>
        <v/>
      </c>
      <c r="O2230" s="95">
        <f>IF(INDEX(技能效果!N:N,MATCH(B2230,技能效果!B:B,0))=0,INDEX(技能效果!M:M,MATCH(技能效果等级!B2230,技能效果!B:B,0)),INDEX(技能效果!M:M,MATCH(技能效果等级!B2230,技能效果!B:B,0))*VLOOKUP(E2230,技能数值计算!$C$19:$D$28,2,FALSE))</f>
        <v>0</v>
      </c>
      <c r="P2230" s="97"/>
      <c r="Q2230" s="97"/>
      <c r="R2230" s="95" t="str">
        <f>IF(INDEX(技能效果!O:O,MATCH(技能效果等级!B2230,技能效果!B:B,0))="","",INDEX(技能效果!O:O,MATCH(技能效果等级!B2230,技能效果!B:B,0)))</f>
        <v/>
      </c>
      <c r="S2230" s="97"/>
      <c r="T2230" s="97"/>
      <c r="U2230" s="97"/>
      <c r="V2230" s="96" t="str">
        <f>IF(INDEX(技能效果!AF:AF,MATCH(技能效果等级!B2230,技能效果!B:B,0))="","",INDEX(技能效果!AF:AF,MATCH(技能效果等级!B2230,技能效果!B:B,0)))</f>
        <v/>
      </c>
      <c r="W2230" s="95">
        <f t="shared" si="33"/>
        <v>214</v>
      </c>
      <c r="X2230" s="97"/>
      <c r="Y2230" s="97"/>
    </row>
    <row r="2231" spans="1:25" ht="16.5" x14ac:dyDescent="0.2">
      <c r="A2231" s="62">
        <v>2228</v>
      </c>
      <c r="B2231" s="95">
        <f>INDEX(技能效果!B:B,MATCH(技能效果等级!W2231,技能效果!AE:AE,0))</f>
        <v>130400203</v>
      </c>
      <c r="C2231" s="95" t="str">
        <f>INDEX(技能效果!C:C,MATCH(技能效果等级!B2231,技能效果!B:B,0))</f>
        <v>插槽2连击禁锢额外伤害</v>
      </c>
      <c r="D2231" s="96" t="s">
        <v>873</v>
      </c>
      <c r="E2231" s="95">
        <v>4</v>
      </c>
      <c r="F2231" s="95">
        <f>INDEX(技能效果!H:H,MATCH(技能效果等级!B2231,技能效果!B:B,0))</f>
        <v>1001</v>
      </c>
      <c r="G2231" s="95">
        <f>IF(INDEX(技能效果!K:K,MATCH(B2231,技能效果!B:B,0))=0,INDEX(技能效果!I:I,MATCH(技能效果等级!B2231,技能效果!B:B,0)),INDEX(技能效果!I:I,MATCH(技能效果等级!B2231,技能效果!B:B,0))*VLOOKUP(E2231,技能数值计算!$C$19:$D$28,2,FALSE))</f>
        <v>0.92999999999999994</v>
      </c>
      <c r="H2231" s="95">
        <f>INDEX(技能效果!J:J,MATCH(技能效果等级!B2231,技能效果!B:B,0))</f>
        <v>0</v>
      </c>
      <c r="I2231" s="97"/>
      <c r="J2231" s="97"/>
      <c r="K2231" s="97"/>
      <c r="L2231" s="97"/>
      <c r="M2231" s="97"/>
      <c r="N2231" s="96" t="str">
        <f>IF(INDEX(技能效果!L:L,MATCH(技能效果等级!B2231,技能效果!B:B,0))="","",INDEX(技能效果!L:L,MATCH(技能效果等级!B2231,技能效果!B:B,0)))</f>
        <v/>
      </c>
      <c r="O2231" s="95">
        <f>IF(INDEX(技能效果!N:N,MATCH(B2231,技能效果!B:B,0))=0,INDEX(技能效果!M:M,MATCH(技能效果等级!B2231,技能效果!B:B,0)),INDEX(技能效果!M:M,MATCH(技能效果等级!B2231,技能效果!B:B,0))*VLOOKUP(E2231,技能数值计算!$C$19:$D$28,2,FALSE))</f>
        <v>0</v>
      </c>
      <c r="P2231" s="97"/>
      <c r="Q2231" s="97"/>
      <c r="R2231" s="95" t="str">
        <f>IF(INDEX(技能效果!O:O,MATCH(技能效果等级!B2231,技能效果!B:B,0))="","",INDEX(技能效果!O:O,MATCH(技能效果等级!B2231,技能效果!B:B,0)))</f>
        <v/>
      </c>
      <c r="S2231" s="97"/>
      <c r="T2231" s="97"/>
      <c r="U2231" s="97"/>
      <c r="V2231" s="96" t="str">
        <f>IF(INDEX(技能效果!AF:AF,MATCH(技能效果等级!B2231,技能效果!B:B,0))="","",INDEX(技能效果!AF:AF,MATCH(技能效果等级!B2231,技能效果!B:B,0)))</f>
        <v/>
      </c>
      <c r="W2231" s="95">
        <f t="shared" si="33"/>
        <v>214</v>
      </c>
      <c r="X2231" s="97"/>
      <c r="Y2231" s="97"/>
    </row>
    <row r="2232" spans="1:25" ht="16.5" x14ac:dyDescent="0.2">
      <c r="A2232" s="62">
        <v>2229</v>
      </c>
      <c r="B2232" s="95">
        <f>INDEX(技能效果!B:B,MATCH(技能效果等级!W2232,技能效果!AE:AE,0))</f>
        <v>130400203</v>
      </c>
      <c r="C2232" s="95" t="str">
        <f>INDEX(技能效果!C:C,MATCH(技能效果等级!B2232,技能效果!B:B,0))</f>
        <v>插槽2连击禁锢额外伤害</v>
      </c>
      <c r="D2232" s="96" t="s">
        <v>873</v>
      </c>
      <c r="E2232" s="95">
        <v>5</v>
      </c>
      <c r="F2232" s="95">
        <f>INDEX(技能效果!H:H,MATCH(技能效果等级!B2232,技能效果!B:B,0))</f>
        <v>1001</v>
      </c>
      <c r="G2232" s="95">
        <f>IF(INDEX(技能效果!K:K,MATCH(B2232,技能效果!B:B,0))=0,INDEX(技能效果!I:I,MATCH(技能效果等级!B2232,技能效果!B:B,0)),INDEX(技能效果!I:I,MATCH(技能效果等级!B2232,技能效果!B:B,0))*VLOOKUP(E2232,技能数值计算!$C$19:$D$28,2,FALSE))</f>
        <v>0.99</v>
      </c>
      <c r="H2232" s="95">
        <f>INDEX(技能效果!J:J,MATCH(技能效果等级!B2232,技能效果!B:B,0))</f>
        <v>0</v>
      </c>
      <c r="I2232" s="97"/>
      <c r="J2232" s="97"/>
      <c r="K2232" s="97"/>
      <c r="L2232" s="97"/>
      <c r="M2232" s="97"/>
      <c r="N2232" s="96" t="str">
        <f>IF(INDEX(技能效果!L:L,MATCH(技能效果等级!B2232,技能效果!B:B,0))="","",INDEX(技能效果!L:L,MATCH(技能效果等级!B2232,技能效果!B:B,0)))</f>
        <v/>
      </c>
      <c r="O2232" s="95">
        <f>IF(INDEX(技能效果!N:N,MATCH(B2232,技能效果!B:B,0))=0,INDEX(技能效果!M:M,MATCH(技能效果等级!B2232,技能效果!B:B,0)),INDEX(技能效果!M:M,MATCH(技能效果等级!B2232,技能效果!B:B,0))*VLOOKUP(E2232,技能数值计算!$C$19:$D$28,2,FALSE))</f>
        <v>0</v>
      </c>
      <c r="P2232" s="97"/>
      <c r="Q2232" s="97"/>
      <c r="R2232" s="95" t="str">
        <f>IF(INDEX(技能效果!O:O,MATCH(技能效果等级!B2232,技能效果!B:B,0))="","",INDEX(技能效果!O:O,MATCH(技能效果等级!B2232,技能效果!B:B,0)))</f>
        <v/>
      </c>
      <c r="S2232" s="97"/>
      <c r="T2232" s="97"/>
      <c r="U2232" s="97"/>
      <c r="V2232" s="96" t="str">
        <f>IF(INDEX(技能效果!AF:AF,MATCH(技能效果等级!B2232,技能效果!B:B,0))="","",INDEX(技能效果!AF:AF,MATCH(技能效果等级!B2232,技能效果!B:B,0)))</f>
        <v/>
      </c>
      <c r="W2232" s="95">
        <f t="shared" si="33"/>
        <v>214</v>
      </c>
      <c r="X2232" s="97"/>
      <c r="Y2232" s="97"/>
    </row>
    <row r="2233" spans="1:25" ht="16.5" x14ac:dyDescent="0.2">
      <c r="A2233" s="62">
        <v>2230</v>
      </c>
      <c r="B2233" s="95">
        <f>INDEX(技能效果!B:B,MATCH(技能效果等级!W2233,技能效果!AE:AE,0))</f>
        <v>130400203</v>
      </c>
      <c r="C2233" s="95" t="str">
        <f>INDEX(技能效果!C:C,MATCH(技能效果等级!B2233,技能效果!B:B,0))</f>
        <v>插槽2连击禁锢额外伤害</v>
      </c>
      <c r="D2233" s="96" t="s">
        <v>873</v>
      </c>
      <c r="E2233" s="95">
        <v>6</v>
      </c>
      <c r="F2233" s="95">
        <f>INDEX(技能效果!H:H,MATCH(技能效果等级!B2233,技能效果!B:B,0))</f>
        <v>1001</v>
      </c>
      <c r="G2233" s="95">
        <f>IF(INDEX(技能效果!K:K,MATCH(B2233,技能效果!B:B,0))=0,INDEX(技能效果!I:I,MATCH(技能效果等级!B2233,技能效果!B:B,0)),INDEX(技能效果!I:I,MATCH(技能效果等级!B2233,技能效果!B:B,0))*VLOOKUP(E2233,技能数值计算!$C$19:$D$28,2,FALSE))</f>
        <v>1.08</v>
      </c>
      <c r="H2233" s="95">
        <f>INDEX(技能效果!J:J,MATCH(技能效果等级!B2233,技能效果!B:B,0))</f>
        <v>0</v>
      </c>
      <c r="I2233" s="97"/>
      <c r="J2233" s="97"/>
      <c r="K2233" s="97"/>
      <c r="L2233" s="97"/>
      <c r="M2233" s="97"/>
      <c r="N2233" s="96" t="str">
        <f>IF(INDEX(技能效果!L:L,MATCH(技能效果等级!B2233,技能效果!B:B,0))="","",INDEX(技能效果!L:L,MATCH(技能效果等级!B2233,技能效果!B:B,0)))</f>
        <v/>
      </c>
      <c r="O2233" s="95">
        <f>IF(INDEX(技能效果!N:N,MATCH(B2233,技能效果!B:B,0))=0,INDEX(技能效果!M:M,MATCH(技能效果等级!B2233,技能效果!B:B,0)),INDEX(技能效果!M:M,MATCH(技能效果等级!B2233,技能效果!B:B,0))*VLOOKUP(E2233,技能数值计算!$C$19:$D$28,2,FALSE))</f>
        <v>0</v>
      </c>
      <c r="P2233" s="97"/>
      <c r="Q2233" s="97"/>
      <c r="R2233" s="95" t="str">
        <f>IF(INDEX(技能效果!O:O,MATCH(技能效果等级!B2233,技能效果!B:B,0))="","",INDEX(技能效果!O:O,MATCH(技能效果等级!B2233,技能效果!B:B,0)))</f>
        <v/>
      </c>
      <c r="S2233" s="97"/>
      <c r="T2233" s="97"/>
      <c r="U2233" s="97"/>
      <c r="V2233" s="96" t="str">
        <f>IF(INDEX(技能效果!AF:AF,MATCH(技能效果等级!B2233,技能效果!B:B,0))="","",INDEX(技能效果!AF:AF,MATCH(技能效果等级!B2233,技能效果!B:B,0)))</f>
        <v/>
      </c>
      <c r="W2233" s="95">
        <f t="shared" si="33"/>
        <v>214</v>
      </c>
      <c r="X2233" s="97"/>
      <c r="Y2233" s="97"/>
    </row>
    <row r="2234" spans="1:25" ht="16.5" x14ac:dyDescent="0.2">
      <c r="A2234" s="62">
        <v>2231</v>
      </c>
      <c r="B2234" s="95">
        <f>INDEX(技能效果!B:B,MATCH(技能效果等级!W2234,技能效果!AE:AE,0))</f>
        <v>130400203</v>
      </c>
      <c r="C2234" s="95" t="str">
        <f>INDEX(技能效果!C:C,MATCH(技能效果等级!B2234,技能效果!B:B,0))</f>
        <v>插槽2连击禁锢额外伤害</v>
      </c>
      <c r="D2234" s="96" t="s">
        <v>873</v>
      </c>
      <c r="E2234" s="95">
        <v>7</v>
      </c>
      <c r="F2234" s="95">
        <f>INDEX(技能效果!H:H,MATCH(技能效果等级!B2234,技能效果!B:B,0))</f>
        <v>1001</v>
      </c>
      <c r="G2234" s="95">
        <f>IF(INDEX(技能效果!K:K,MATCH(B2234,技能效果!B:B,0))=0,INDEX(技能效果!I:I,MATCH(技能效果等级!B2234,技能效果!B:B,0)),INDEX(技能效果!I:I,MATCH(技能效果等级!B2234,技能效果!B:B,0))*VLOOKUP(E2234,技能数值计算!$C$19:$D$28,2,FALSE))</f>
        <v>1.17</v>
      </c>
      <c r="H2234" s="95">
        <f>INDEX(技能效果!J:J,MATCH(技能效果等级!B2234,技能效果!B:B,0))</f>
        <v>0</v>
      </c>
      <c r="I2234" s="97"/>
      <c r="J2234" s="97"/>
      <c r="K2234" s="97"/>
      <c r="L2234" s="97"/>
      <c r="M2234" s="97"/>
      <c r="N2234" s="96" t="str">
        <f>IF(INDEX(技能效果!L:L,MATCH(技能效果等级!B2234,技能效果!B:B,0))="","",INDEX(技能效果!L:L,MATCH(技能效果等级!B2234,技能效果!B:B,0)))</f>
        <v/>
      </c>
      <c r="O2234" s="95">
        <f>IF(INDEX(技能效果!N:N,MATCH(B2234,技能效果!B:B,0))=0,INDEX(技能效果!M:M,MATCH(技能效果等级!B2234,技能效果!B:B,0)),INDEX(技能效果!M:M,MATCH(技能效果等级!B2234,技能效果!B:B,0))*VLOOKUP(E2234,技能数值计算!$C$19:$D$28,2,FALSE))</f>
        <v>0</v>
      </c>
      <c r="P2234" s="97"/>
      <c r="Q2234" s="97"/>
      <c r="R2234" s="95" t="str">
        <f>IF(INDEX(技能效果!O:O,MATCH(技能效果等级!B2234,技能效果!B:B,0))="","",INDEX(技能效果!O:O,MATCH(技能效果等级!B2234,技能效果!B:B,0)))</f>
        <v/>
      </c>
      <c r="S2234" s="97"/>
      <c r="T2234" s="97"/>
      <c r="U2234" s="97"/>
      <c r="V2234" s="96" t="str">
        <f>IF(INDEX(技能效果!AF:AF,MATCH(技能效果等级!B2234,技能效果!B:B,0))="","",INDEX(技能效果!AF:AF,MATCH(技能效果等级!B2234,技能效果!B:B,0)))</f>
        <v/>
      </c>
      <c r="W2234" s="95">
        <f t="shared" si="33"/>
        <v>214</v>
      </c>
      <c r="X2234" s="97"/>
      <c r="Y2234" s="97"/>
    </row>
    <row r="2235" spans="1:25" ht="16.5" x14ac:dyDescent="0.2">
      <c r="A2235" s="62">
        <v>2232</v>
      </c>
      <c r="B2235" s="95">
        <f>INDEX(技能效果!B:B,MATCH(技能效果等级!W2235,技能效果!AE:AE,0))</f>
        <v>130400203</v>
      </c>
      <c r="C2235" s="95" t="str">
        <f>INDEX(技能效果!C:C,MATCH(技能效果等级!B2235,技能效果!B:B,0))</f>
        <v>插槽2连击禁锢额外伤害</v>
      </c>
      <c r="D2235" s="96" t="s">
        <v>873</v>
      </c>
      <c r="E2235" s="95">
        <v>8</v>
      </c>
      <c r="F2235" s="95">
        <f>INDEX(技能效果!H:H,MATCH(技能效果等级!B2235,技能效果!B:B,0))</f>
        <v>1001</v>
      </c>
      <c r="G2235" s="95">
        <f>IF(INDEX(技能效果!K:K,MATCH(B2235,技能效果!B:B,0))=0,INDEX(技能效果!I:I,MATCH(技能效果等级!B2235,技能效果!B:B,0)),INDEX(技能效果!I:I,MATCH(技能效果等级!B2235,技能效果!B:B,0))*VLOOKUP(E2235,技能数值计算!$C$19:$D$28,2,FALSE))</f>
        <v>1.26</v>
      </c>
      <c r="H2235" s="95">
        <f>INDEX(技能效果!J:J,MATCH(技能效果等级!B2235,技能效果!B:B,0))</f>
        <v>0</v>
      </c>
      <c r="I2235" s="97"/>
      <c r="J2235" s="97"/>
      <c r="K2235" s="97"/>
      <c r="L2235" s="97"/>
      <c r="M2235" s="97"/>
      <c r="N2235" s="96" t="str">
        <f>IF(INDEX(技能效果!L:L,MATCH(技能效果等级!B2235,技能效果!B:B,0))="","",INDEX(技能效果!L:L,MATCH(技能效果等级!B2235,技能效果!B:B,0)))</f>
        <v/>
      </c>
      <c r="O2235" s="95">
        <f>IF(INDEX(技能效果!N:N,MATCH(B2235,技能效果!B:B,0))=0,INDEX(技能效果!M:M,MATCH(技能效果等级!B2235,技能效果!B:B,0)),INDEX(技能效果!M:M,MATCH(技能效果等级!B2235,技能效果!B:B,0))*VLOOKUP(E2235,技能数值计算!$C$19:$D$28,2,FALSE))</f>
        <v>0</v>
      </c>
      <c r="P2235" s="97"/>
      <c r="Q2235" s="97"/>
      <c r="R2235" s="95" t="str">
        <f>IF(INDEX(技能效果!O:O,MATCH(技能效果等级!B2235,技能效果!B:B,0))="","",INDEX(技能效果!O:O,MATCH(技能效果等级!B2235,技能效果!B:B,0)))</f>
        <v/>
      </c>
      <c r="S2235" s="97"/>
      <c r="T2235" s="97"/>
      <c r="U2235" s="97"/>
      <c r="V2235" s="96" t="str">
        <f>IF(INDEX(技能效果!AF:AF,MATCH(技能效果等级!B2235,技能效果!B:B,0))="","",INDEX(技能效果!AF:AF,MATCH(技能效果等级!B2235,技能效果!B:B,0)))</f>
        <v/>
      </c>
      <c r="W2235" s="95">
        <f t="shared" si="33"/>
        <v>214</v>
      </c>
      <c r="X2235" s="97"/>
      <c r="Y2235" s="97"/>
    </row>
    <row r="2236" spans="1:25" ht="16.5" x14ac:dyDescent="0.2">
      <c r="A2236" s="62">
        <v>2233</v>
      </c>
      <c r="B2236" s="95">
        <f>INDEX(技能效果!B:B,MATCH(技能效果等级!W2236,技能效果!AE:AE,0))</f>
        <v>130400203</v>
      </c>
      <c r="C2236" s="95" t="str">
        <f>INDEX(技能效果!C:C,MATCH(技能效果等级!B2236,技能效果!B:B,0))</f>
        <v>插槽2连击禁锢额外伤害</v>
      </c>
      <c r="D2236" s="96" t="s">
        <v>873</v>
      </c>
      <c r="E2236" s="95">
        <v>9</v>
      </c>
      <c r="F2236" s="95">
        <f>INDEX(技能效果!H:H,MATCH(技能效果等级!B2236,技能效果!B:B,0))</f>
        <v>1001</v>
      </c>
      <c r="G2236" s="95">
        <f>IF(INDEX(技能效果!K:K,MATCH(B2236,技能效果!B:B,0))=0,INDEX(技能效果!I:I,MATCH(技能效果等级!B2236,技能效果!B:B,0)),INDEX(技能效果!I:I,MATCH(技能效果等级!B2236,技能效果!B:B,0))*VLOOKUP(E2236,技能数值计算!$C$19:$D$28,2,FALSE))</f>
        <v>1.3800000000000001</v>
      </c>
      <c r="H2236" s="95">
        <f>INDEX(技能效果!J:J,MATCH(技能效果等级!B2236,技能效果!B:B,0))</f>
        <v>0</v>
      </c>
      <c r="I2236" s="97"/>
      <c r="J2236" s="97"/>
      <c r="K2236" s="97"/>
      <c r="L2236" s="97"/>
      <c r="M2236" s="97"/>
      <c r="N2236" s="96" t="str">
        <f>IF(INDEX(技能效果!L:L,MATCH(技能效果等级!B2236,技能效果!B:B,0))="","",INDEX(技能效果!L:L,MATCH(技能效果等级!B2236,技能效果!B:B,0)))</f>
        <v/>
      </c>
      <c r="O2236" s="95">
        <f>IF(INDEX(技能效果!N:N,MATCH(B2236,技能效果!B:B,0))=0,INDEX(技能效果!M:M,MATCH(技能效果等级!B2236,技能效果!B:B,0)),INDEX(技能效果!M:M,MATCH(技能效果等级!B2236,技能效果!B:B,0))*VLOOKUP(E2236,技能数值计算!$C$19:$D$28,2,FALSE))</f>
        <v>0</v>
      </c>
      <c r="P2236" s="97"/>
      <c r="Q2236" s="97"/>
      <c r="R2236" s="95" t="str">
        <f>IF(INDEX(技能效果!O:O,MATCH(技能效果等级!B2236,技能效果!B:B,0))="","",INDEX(技能效果!O:O,MATCH(技能效果等级!B2236,技能效果!B:B,0)))</f>
        <v/>
      </c>
      <c r="S2236" s="97"/>
      <c r="T2236" s="97"/>
      <c r="U2236" s="97"/>
      <c r="V2236" s="96" t="str">
        <f>IF(INDEX(技能效果!AF:AF,MATCH(技能效果等级!B2236,技能效果!B:B,0))="","",INDEX(技能效果!AF:AF,MATCH(技能效果等级!B2236,技能效果!B:B,0)))</f>
        <v/>
      </c>
      <c r="W2236" s="95">
        <f t="shared" si="33"/>
        <v>214</v>
      </c>
      <c r="X2236" s="97"/>
      <c r="Y2236" s="97"/>
    </row>
    <row r="2237" spans="1:25" ht="16.5" x14ac:dyDescent="0.2">
      <c r="A2237" s="62">
        <v>2234</v>
      </c>
      <c r="B2237" s="95">
        <f>INDEX(技能效果!B:B,MATCH(技能效果等级!W2237,技能效果!AE:AE,0))</f>
        <v>130400203</v>
      </c>
      <c r="C2237" s="95" t="str">
        <f>INDEX(技能效果!C:C,MATCH(技能效果等级!B2237,技能效果!B:B,0))</f>
        <v>插槽2连击禁锢额外伤害</v>
      </c>
      <c r="D2237" s="96" t="s">
        <v>873</v>
      </c>
      <c r="E2237" s="95">
        <v>10</v>
      </c>
      <c r="F2237" s="95">
        <f>INDEX(技能效果!H:H,MATCH(技能效果等级!B2237,技能效果!B:B,0))</f>
        <v>1001</v>
      </c>
      <c r="G2237" s="95">
        <f>IF(INDEX(技能效果!K:K,MATCH(B2237,技能效果!B:B,0))=0,INDEX(技能效果!I:I,MATCH(技能效果等级!B2237,技能效果!B:B,0)),INDEX(技能效果!I:I,MATCH(技能效果等级!B2237,技能效果!B:B,0))*VLOOKUP(E2237,技能数值计算!$C$19:$D$28,2,FALSE))</f>
        <v>1.5</v>
      </c>
      <c r="H2237" s="95">
        <f>INDEX(技能效果!J:J,MATCH(技能效果等级!B2237,技能效果!B:B,0))</f>
        <v>0</v>
      </c>
      <c r="I2237" s="97"/>
      <c r="J2237" s="97"/>
      <c r="K2237" s="97"/>
      <c r="L2237" s="97"/>
      <c r="M2237" s="97"/>
      <c r="N2237" s="96" t="str">
        <f>IF(INDEX(技能效果!L:L,MATCH(技能效果等级!B2237,技能效果!B:B,0))="","",INDEX(技能效果!L:L,MATCH(技能效果等级!B2237,技能效果!B:B,0)))</f>
        <v/>
      </c>
      <c r="O2237" s="95">
        <f>IF(INDEX(技能效果!N:N,MATCH(B2237,技能效果!B:B,0))=0,INDEX(技能效果!M:M,MATCH(技能效果等级!B2237,技能效果!B:B,0)),INDEX(技能效果!M:M,MATCH(技能效果等级!B2237,技能效果!B:B,0))*VLOOKUP(E2237,技能数值计算!$C$19:$D$28,2,FALSE))</f>
        <v>0</v>
      </c>
      <c r="P2237" s="97"/>
      <c r="Q2237" s="97"/>
      <c r="R2237" s="95" t="str">
        <f>IF(INDEX(技能效果!O:O,MATCH(技能效果等级!B2237,技能效果!B:B,0))="","",INDEX(技能效果!O:O,MATCH(技能效果等级!B2237,技能效果!B:B,0)))</f>
        <v/>
      </c>
      <c r="S2237" s="97"/>
      <c r="T2237" s="97"/>
      <c r="U2237" s="97"/>
      <c r="V2237" s="96" t="str">
        <f>IF(INDEX(技能效果!AF:AF,MATCH(技能效果等级!B2237,技能效果!B:B,0))="","",INDEX(技能效果!AF:AF,MATCH(技能效果等级!B2237,技能效果!B:B,0)))</f>
        <v/>
      </c>
      <c r="W2237" s="95">
        <f t="shared" si="33"/>
        <v>214</v>
      </c>
      <c r="X2237" s="97"/>
      <c r="Y2237" s="97"/>
    </row>
    <row r="2238" spans="1:25" ht="16.5" x14ac:dyDescent="0.2">
      <c r="A2238" s="62">
        <v>2235</v>
      </c>
      <c r="B2238" s="95">
        <f>INDEX(技能效果!B:B,MATCH(技能效果等级!W2238,技能效果!AE:AE,0))</f>
        <v>130400301</v>
      </c>
      <c r="C2238" s="95" t="str">
        <f>INDEX(技能效果!C:C,MATCH(技能效果等级!B2238,技能效果!B:B,0))</f>
        <v>插槽3主动伤害</v>
      </c>
      <c r="D2238" s="96" t="s">
        <v>873</v>
      </c>
      <c r="E2238" s="95">
        <v>1</v>
      </c>
      <c r="F2238" s="95">
        <f>INDEX(技能效果!H:H,MATCH(技能效果等级!B2238,技能效果!B:B,0))</f>
        <v>1001</v>
      </c>
      <c r="G2238" s="95">
        <f>IF(INDEX(技能效果!K:K,MATCH(B2238,技能效果!B:B,0))=0,INDEX(技能效果!I:I,MATCH(技能效果等级!B2238,技能效果!B:B,0)),INDEX(技能效果!I:I,MATCH(技能效果等级!B2238,技能效果!B:B,0))*VLOOKUP(E2238,技能数值计算!$C$19:$D$28,2,FALSE))</f>
        <v>0.75</v>
      </c>
      <c r="H2238" s="95">
        <f>INDEX(技能效果!J:J,MATCH(技能效果等级!B2238,技能效果!B:B,0))</f>
        <v>0</v>
      </c>
      <c r="I2238" s="97"/>
      <c r="J2238" s="97"/>
      <c r="K2238" s="97"/>
      <c r="L2238" s="97"/>
      <c r="M2238" s="97"/>
      <c r="N2238" s="96" t="str">
        <f>IF(INDEX(技能效果!L:L,MATCH(技能效果等级!B2238,技能效果!B:B,0))="","",INDEX(技能效果!L:L,MATCH(技能效果等级!B2238,技能效果!B:B,0)))</f>
        <v/>
      </c>
      <c r="O2238" s="95">
        <f>IF(INDEX(技能效果!N:N,MATCH(B2238,技能效果!B:B,0))=0,INDEX(技能效果!M:M,MATCH(技能效果等级!B2238,技能效果!B:B,0)),INDEX(技能效果!M:M,MATCH(技能效果等级!B2238,技能效果!B:B,0))*VLOOKUP(E2238,技能数值计算!$C$19:$D$28,2,FALSE))</f>
        <v>0</v>
      </c>
      <c r="P2238" s="97"/>
      <c r="Q2238" s="97"/>
      <c r="R2238" s="95" t="str">
        <f>IF(INDEX(技能效果!O:O,MATCH(技能效果等级!B2238,技能效果!B:B,0))="","",INDEX(技能效果!O:O,MATCH(技能效果等级!B2238,技能效果!B:B,0)))</f>
        <v/>
      </c>
      <c r="S2238" s="97"/>
      <c r="T2238" s="97"/>
      <c r="U2238" s="97"/>
      <c r="V2238" s="96" t="str">
        <f>IF(INDEX(技能效果!AF:AF,MATCH(技能效果等级!B2238,技能效果!B:B,0))="","",INDEX(技能效果!AF:AF,MATCH(技能效果等级!B2238,技能效果!B:B,0)))</f>
        <v/>
      </c>
      <c r="W2238" s="95">
        <f t="shared" si="33"/>
        <v>215</v>
      </c>
      <c r="X2238" s="97"/>
      <c r="Y2238" s="97"/>
    </row>
    <row r="2239" spans="1:25" ht="16.5" x14ac:dyDescent="0.2">
      <c r="A2239" s="62">
        <v>2236</v>
      </c>
      <c r="B2239" s="95">
        <f>INDEX(技能效果!B:B,MATCH(技能效果等级!W2239,技能效果!AE:AE,0))</f>
        <v>130400301</v>
      </c>
      <c r="C2239" s="95" t="str">
        <f>INDEX(技能效果!C:C,MATCH(技能效果等级!B2239,技能效果!B:B,0))</f>
        <v>插槽3主动伤害</v>
      </c>
      <c r="D2239" s="96" t="s">
        <v>873</v>
      </c>
      <c r="E2239" s="95">
        <v>2</v>
      </c>
      <c r="F2239" s="95">
        <f>INDEX(技能效果!H:H,MATCH(技能效果等级!B2239,技能效果!B:B,0))</f>
        <v>1001</v>
      </c>
      <c r="G2239" s="95">
        <f>IF(INDEX(技能效果!K:K,MATCH(B2239,技能效果!B:B,0))=0,INDEX(技能效果!I:I,MATCH(技能效果等级!B2239,技能效果!B:B,0)),INDEX(技能效果!I:I,MATCH(技能效果等级!B2239,技能效果!B:B,0))*VLOOKUP(E2239,技能数值计算!$C$19:$D$28,2,FALSE))</f>
        <v>0.81</v>
      </c>
      <c r="H2239" s="95">
        <f>INDEX(技能效果!J:J,MATCH(技能效果等级!B2239,技能效果!B:B,0))</f>
        <v>0</v>
      </c>
      <c r="I2239" s="97"/>
      <c r="J2239" s="97"/>
      <c r="K2239" s="97"/>
      <c r="L2239" s="97"/>
      <c r="M2239" s="97"/>
      <c r="N2239" s="96" t="str">
        <f>IF(INDEX(技能效果!L:L,MATCH(技能效果等级!B2239,技能效果!B:B,0))="","",INDEX(技能效果!L:L,MATCH(技能效果等级!B2239,技能效果!B:B,0)))</f>
        <v/>
      </c>
      <c r="O2239" s="95">
        <f>IF(INDEX(技能效果!N:N,MATCH(B2239,技能效果!B:B,0))=0,INDEX(技能效果!M:M,MATCH(技能效果等级!B2239,技能效果!B:B,0)),INDEX(技能效果!M:M,MATCH(技能效果等级!B2239,技能效果!B:B,0))*VLOOKUP(E2239,技能数值计算!$C$19:$D$28,2,FALSE))</f>
        <v>0</v>
      </c>
      <c r="P2239" s="97"/>
      <c r="Q2239" s="97"/>
      <c r="R2239" s="95" t="str">
        <f>IF(INDEX(技能效果!O:O,MATCH(技能效果等级!B2239,技能效果!B:B,0))="","",INDEX(技能效果!O:O,MATCH(技能效果等级!B2239,技能效果!B:B,0)))</f>
        <v/>
      </c>
      <c r="S2239" s="97"/>
      <c r="T2239" s="97"/>
      <c r="U2239" s="97"/>
      <c r="V2239" s="96" t="str">
        <f>IF(INDEX(技能效果!AF:AF,MATCH(技能效果等级!B2239,技能效果!B:B,0))="","",INDEX(技能效果!AF:AF,MATCH(技能效果等级!B2239,技能效果!B:B,0)))</f>
        <v/>
      </c>
      <c r="W2239" s="95">
        <f t="shared" si="33"/>
        <v>215</v>
      </c>
      <c r="X2239" s="97"/>
      <c r="Y2239" s="97"/>
    </row>
    <row r="2240" spans="1:25" ht="16.5" x14ac:dyDescent="0.2">
      <c r="A2240" s="62">
        <v>2237</v>
      </c>
      <c r="B2240" s="95">
        <f>INDEX(技能效果!B:B,MATCH(技能效果等级!W2240,技能效果!AE:AE,0))</f>
        <v>130400301</v>
      </c>
      <c r="C2240" s="95" t="str">
        <f>INDEX(技能效果!C:C,MATCH(技能效果等级!B2240,技能效果!B:B,0))</f>
        <v>插槽3主动伤害</v>
      </c>
      <c r="D2240" s="96" t="s">
        <v>873</v>
      </c>
      <c r="E2240" s="95">
        <v>3</v>
      </c>
      <c r="F2240" s="95">
        <f>INDEX(技能效果!H:H,MATCH(技能效果等级!B2240,技能效果!B:B,0))</f>
        <v>1001</v>
      </c>
      <c r="G2240" s="95">
        <f>IF(INDEX(技能效果!K:K,MATCH(B2240,技能效果!B:B,0))=0,INDEX(技能效果!I:I,MATCH(技能效果等级!B2240,技能效果!B:B,0)),INDEX(技能效果!I:I,MATCH(技能效果等级!B2240,技能效果!B:B,0))*VLOOKUP(E2240,技能数值计算!$C$19:$D$28,2,FALSE))</f>
        <v>0.86999999999999988</v>
      </c>
      <c r="H2240" s="95">
        <f>INDEX(技能效果!J:J,MATCH(技能效果等级!B2240,技能效果!B:B,0))</f>
        <v>0</v>
      </c>
      <c r="I2240" s="97"/>
      <c r="J2240" s="97"/>
      <c r="K2240" s="97"/>
      <c r="L2240" s="97"/>
      <c r="M2240" s="97"/>
      <c r="N2240" s="96" t="str">
        <f>IF(INDEX(技能效果!L:L,MATCH(技能效果等级!B2240,技能效果!B:B,0))="","",INDEX(技能效果!L:L,MATCH(技能效果等级!B2240,技能效果!B:B,0)))</f>
        <v/>
      </c>
      <c r="O2240" s="95">
        <f>IF(INDEX(技能效果!N:N,MATCH(B2240,技能效果!B:B,0))=0,INDEX(技能效果!M:M,MATCH(技能效果等级!B2240,技能效果!B:B,0)),INDEX(技能效果!M:M,MATCH(技能效果等级!B2240,技能效果!B:B,0))*VLOOKUP(E2240,技能数值计算!$C$19:$D$28,2,FALSE))</f>
        <v>0</v>
      </c>
      <c r="P2240" s="97"/>
      <c r="Q2240" s="97"/>
      <c r="R2240" s="95" t="str">
        <f>IF(INDEX(技能效果!O:O,MATCH(技能效果等级!B2240,技能效果!B:B,0))="","",INDEX(技能效果!O:O,MATCH(技能效果等级!B2240,技能效果!B:B,0)))</f>
        <v/>
      </c>
      <c r="S2240" s="97"/>
      <c r="T2240" s="97"/>
      <c r="U2240" s="97"/>
      <c r="V2240" s="96" t="str">
        <f>IF(INDEX(技能效果!AF:AF,MATCH(技能效果等级!B2240,技能效果!B:B,0))="","",INDEX(技能效果!AF:AF,MATCH(技能效果等级!B2240,技能效果!B:B,0)))</f>
        <v/>
      </c>
      <c r="W2240" s="95">
        <f t="shared" si="33"/>
        <v>215</v>
      </c>
      <c r="X2240" s="97"/>
      <c r="Y2240" s="97"/>
    </row>
    <row r="2241" spans="1:25" ht="16.5" x14ac:dyDescent="0.2">
      <c r="A2241" s="62">
        <v>2238</v>
      </c>
      <c r="B2241" s="95">
        <f>INDEX(技能效果!B:B,MATCH(技能效果等级!W2241,技能效果!AE:AE,0))</f>
        <v>130400301</v>
      </c>
      <c r="C2241" s="95" t="str">
        <f>INDEX(技能效果!C:C,MATCH(技能效果等级!B2241,技能效果!B:B,0))</f>
        <v>插槽3主动伤害</v>
      </c>
      <c r="D2241" s="96" t="s">
        <v>873</v>
      </c>
      <c r="E2241" s="95">
        <v>4</v>
      </c>
      <c r="F2241" s="95">
        <f>INDEX(技能效果!H:H,MATCH(技能效果等级!B2241,技能效果!B:B,0))</f>
        <v>1001</v>
      </c>
      <c r="G2241" s="95">
        <f>IF(INDEX(技能效果!K:K,MATCH(B2241,技能效果!B:B,0))=0,INDEX(技能效果!I:I,MATCH(技能效果等级!B2241,技能效果!B:B,0)),INDEX(技能效果!I:I,MATCH(技能效果等级!B2241,技能效果!B:B,0))*VLOOKUP(E2241,技能数值计算!$C$19:$D$28,2,FALSE))</f>
        <v>0.92999999999999994</v>
      </c>
      <c r="H2241" s="95">
        <f>INDEX(技能效果!J:J,MATCH(技能效果等级!B2241,技能效果!B:B,0))</f>
        <v>0</v>
      </c>
      <c r="I2241" s="97"/>
      <c r="J2241" s="97"/>
      <c r="K2241" s="97"/>
      <c r="L2241" s="97"/>
      <c r="M2241" s="97"/>
      <c r="N2241" s="96" t="str">
        <f>IF(INDEX(技能效果!L:L,MATCH(技能效果等级!B2241,技能效果!B:B,0))="","",INDEX(技能效果!L:L,MATCH(技能效果等级!B2241,技能效果!B:B,0)))</f>
        <v/>
      </c>
      <c r="O2241" s="95">
        <f>IF(INDEX(技能效果!N:N,MATCH(B2241,技能效果!B:B,0))=0,INDEX(技能效果!M:M,MATCH(技能效果等级!B2241,技能效果!B:B,0)),INDEX(技能效果!M:M,MATCH(技能效果等级!B2241,技能效果!B:B,0))*VLOOKUP(E2241,技能数值计算!$C$19:$D$28,2,FALSE))</f>
        <v>0</v>
      </c>
      <c r="P2241" s="97"/>
      <c r="Q2241" s="97"/>
      <c r="R2241" s="95" t="str">
        <f>IF(INDEX(技能效果!O:O,MATCH(技能效果等级!B2241,技能效果!B:B,0))="","",INDEX(技能效果!O:O,MATCH(技能效果等级!B2241,技能效果!B:B,0)))</f>
        <v/>
      </c>
      <c r="S2241" s="97"/>
      <c r="T2241" s="97"/>
      <c r="U2241" s="97"/>
      <c r="V2241" s="96" t="str">
        <f>IF(INDEX(技能效果!AF:AF,MATCH(技能效果等级!B2241,技能效果!B:B,0))="","",INDEX(技能效果!AF:AF,MATCH(技能效果等级!B2241,技能效果!B:B,0)))</f>
        <v/>
      </c>
      <c r="W2241" s="95">
        <f t="shared" si="33"/>
        <v>215</v>
      </c>
      <c r="X2241" s="97"/>
      <c r="Y2241" s="97"/>
    </row>
    <row r="2242" spans="1:25" ht="16.5" x14ac:dyDescent="0.2">
      <c r="A2242" s="62">
        <v>2239</v>
      </c>
      <c r="B2242" s="95">
        <f>INDEX(技能效果!B:B,MATCH(技能效果等级!W2242,技能效果!AE:AE,0))</f>
        <v>130400301</v>
      </c>
      <c r="C2242" s="95" t="str">
        <f>INDEX(技能效果!C:C,MATCH(技能效果等级!B2242,技能效果!B:B,0))</f>
        <v>插槽3主动伤害</v>
      </c>
      <c r="D2242" s="96" t="s">
        <v>873</v>
      </c>
      <c r="E2242" s="95">
        <v>5</v>
      </c>
      <c r="F2242" s="95">
        <f>INDEX(技能效果!H:H,MATCH(技能效果等级!B2242,技能效果!B:B,0))</f>
        <v>1001</v>
      </c>
      <c r="G2242" s="95">
        <f>IF(INDEX(技能效果!K:K,MATCH(B2242,技能效果!B:B,0))=0,INDEX(技能效果!I:I,MATCH(技能效果等级!B2242,技能效果!B:B,0)),INDEX(技能效果!I:I,MATCH(技能效果等级!B2242,技能效果!B:B,0))*VLOOKUP(E2242,技能数值计算!$C$19:$D$28,2,FALSE))</f>
        <v>0.99</v>
      </c>
      <c r="H2242" s="95">
        <f>INDEX(技能效果!J:J,MATCH(技能效果等级!B2242,技能效果!B:B,0))</f>
        <v>0</v>
      </c>
      <c r="I2242" s="97"/>
      <c r="J2242" s="97"/>
      <c r="K2242" s="97"/>
      <c r="L2242" s="97"/>
      <c r="M2242" s="97"/>
      <c r="N2242" s="96" t="str">
        <f>IF(INDEX(技能效果!L:L,MATCH(技能效果等级!B2242,技能效果!B:B,0))="","",INDEX(技能效果!L:L,MATCH(技能效果等级!B2242,技能效果!B:B,0)))</f>
        <v/>
      </c>
      <c r="O2242" s="95">
        <f>IF(INDEX(技能效果!N:N,MATCH(B2242,技能效果!B:B,0))=0,INDEX(技能效果!M:M,MATCH(技能效果等级!B2242,技能效果!B:B,0)),INDEX(技能效果!M:M,MATCH(技能效果等级!B2242,技能效果!B:B,0))*VLOOKUP(E2242,技能数值计算!$C$19:$D$28,2,FALSE))</f>
        <v>0</v>
      </c>
      <c r="P2242" s="97"/>
      <c r="Q2242" s="97"/>
      <c r="R2242" s="95" t="str">
        <f>IF(INDEX(技能效果!O:O,MATCH(技能效果等级!B2242,技能效果!B:B,0))="","",INDEX(技能效果!O:O,MATCH(技能效果等级!B2242,技能效果!B:B,0)))</f>
        <v/>
      </c>
      <c r="S2242" s="97"/>
      <c r="T2242" s="97"/>
      <c r="U2242" s="97"/>
      <c r="V2242" s="96" t="str">
        <f>IF(INDEX(技能效果!AF:AF,MATCH(技能效果等级!B2242,技能效果!B:B,0))="","",INDEX(技能效果!AF:AF,MATCH(技能效果等级!B2242,技能效果!B:B,0)))</f>
        <v/>
      </c>
      <c r="W2242" s="95">
        <f t="shared" si="33"/>
        <v>215</v>
      </c>
      <c r="X2242" s="97"/>
      <c r="Y2242" s="97"/>
    </row>
    <row r="2243" spans="1:25" ht="16.5" x14ac:dyDescent="0.2">
      <c r="A2243" s="62">
        <v>2240</v>
      </c>
      <c r="B2243" s="95">
        <f>INDEX(技能效果!B:B,MATCH(技能效果等级!W2243,技能效果!AE:AE,0))</f>
        <v>130400301</v>
      </c>
      <c r="C2243" s="95" t="str">
        <f>INDEX(技能效果!C:C,MATCH(技能效果等级!B2243,技能效果!B:B,0))</f>
        <v>插槽3主动伤害</v>
      </c>
      <c r="D2243" s="96" t="s">
        <v>873</v>
      </c>
      <c r="E2243" s="95">
        <v>6</v>
      </c>
      <c r="F2243" s="95">
        <f>INDEX(技能效果!H:H,MATCH(技能效果等级!B2243,技能效果!B:B,0))</f>
        <v>1001</v>
      </c>
      <c r="G2243" s="95">
        <f>IF(INDEX(技能效果!K:K,MATCH(B2243,技能效果!B:B,0))=0,INDEX(技能效果!I:I,MATCH(技能效果等级!B2243,技能效果!B:B,0)),INDEX(技能效果!I:I,MATCH(技能效果等级!B2243,技能效果!B:B,0))*VLOOKUP(E2243,技能数值计算!$C$19:$D$28,2,FALSE))</f>
        <v>1.08</v>
      </c>
      <c r="H2243" s="95">
        <f>INDEX(技能效果!J:J,MATCH(技能效果等级!B2243,技能效果!B:B,0))</f>
        <v>0</v>
      </c>
      <c r="I2243" s="97"/>
      <c r="J2243" s="97"/>
      <c r="K2243" s="97"/>
      <c r="L2243" s="97"/>
      <c r="M2243" s="97"/>
      <c r="N2243" s="96" t="str">
        <f>IF(INDEX(技能效果!L:L,MATCH(技能效果等级!B2243,技能效果!B:B,0))="","",INDEX(技能效果!L:L,MATCH(技能效果等级!B2243,技能效果!B:B,0)))</f>
        <v/>
      </c>
      <c r="O2243" s="95">
        <f>IF(INDEX(技能效果!N:N,MATCH(B2243,技能效果!B:B,0))=0,INDEX(技能效果!M:M,MATCH(技能效果等级!B2243,技能效果!B:B,0)),INDEX(技能效果!M:M,MATCH(技能效果等级!B2243,技能效果!B:B,0))*VLOOKUP(E2243,技能数值计算!$C$19:$D$28,2,FALSE))</f>
        <v>0</v>
      </c>
      <c r="P2243" s="97"/>
      <c r="Q2243" s="97"/>
      <c r="R2243" s="95" t="str">
        <f>IF(INDEX(技能效果!O:O,MATCH(技能效果等级!B2243,技能效果!B:B,0))="","",INDEX(技能效果!O:O,MATCH(技能效果等级!B2243,技能效果!B:B,0)))</f>
        <v/>
      </c>
      <c r="S2243" s="97"/>
      <c r="T2243" s="97"/>
      <c r="U2243" s="97"/>
      <c r="V2243" s="96" t="str">
        <f>IF(INDEX(技能效果!AF:AF,MATCH(技能效果等级!B2243,技能效果!B:B,0))="","",INDEX(技能效果!AF:AF,MATCH(技能效果等级!B2243,技能效果!B:B,0)))</f>
        <v/>
      </c>
      <c r="W2243" s="95">
        <f t="shared" si="33"/>
        <v>215</v>
      </c>
      <c r="X2243" s="97"/>
      <c r="Y2243" s="97"/>
    </row>
    <row r="2244" spans="1:25" ht="16.5" x14ac:dyDescent="0.2">
      <c r="A2244" s="62">
        <v>2241</v>
      </c>
      <c r="B2244" s="95">
        <f>INDEX(技能效果!B:B,MATCH(技能效果等级!W2244,技能效果!AE:AE,0))</f>
        <v>130400301</v>
      </c>
      <c r="C2244" s="95" t="str">
        <f>INDEX(技能效果!C:C,MATCH(技能效果等级!B2244,技能效果!B:B,0))</f>
        <v>插槽3主动伤害</v>
      </c>
      <c r="D2244" s="96" t="s">
        <v>873</v>
      </c>
      <c r="E2244" s="95">
        <v>7</v>
      </c>
      <c r="F2244" s="95">
        <f>INDEX(技能效果!H:H,MATCH(技能效果等级!B2244,技能效果!B:B,0))</f>
        <v>1001</v>
      </c>
      <c r="G2244" s="95">
        <f>IF(INDEX(技能效果!K:K,MATCH(B2244,技能效果!B:B,0))=0,INDEX(技能效果!I:I,MATCH(技能效果等级!B2244,技能效果!B:B,0)),INDEX(技能效果!I:I,MATCH(技能效果等级!B2244,技能效果!B:B,0))*VLOOKUP(E2244,技能数值计算!$C$19:$D$28,2,FALSE))</f>
        <v>1.17</v>
      </c>
      <c r="H2244" s="95">
        <f>INDEX(技能效果!J:J,MATCH(技能效果等级!B2244,技能效果!B:B,0))</f>
        <v>0</v>
      </c>
      <c r="I2244" s="97"/>
      <c r="J2244" s="97"/>
      <c r="K2244" s="97"/>
      <c r="L2244" s="97"/>
      <c r="M2244" s="97"/>
      <c r="N2244" s="96" t="str">
        <f>IF(INDEX(技能效果!L:L,MATCH(技能效果等级!B2244,技能效果!B:B,0))="","",INDEX(技能效果!L:L,MATCH(技能效果等级!B2244,技能效果!B:B,0)))</f>
        <v/>
      </c>
      <c r="O2244" s="95">
        <f>IF(INDEX(技能效果!N:N,MATCH(B2244,技能效果!B:B,0))=0,INDEX(技能效果!M:M,MATCH(技能效果等级!B2244,技能效果!B:B,0)),INDEX(技能效果!M:M,MATCH(技能效果等级!B2244,技能效果!B:B,0))*VLOOKUP(E2244,技能数值计算!$C$19:$D$28,2,FALSE))</f>
        <v>0</v>
      </c>
      <c r="P2244" s="97"/>
      <c r="Q2244" s="97"/>
      <c r="R2244" s="95" t="str">
        <f>IF(INDEX(技能效果!O:O,MATCH(技能效果等级!B2244,技能效果!B:B,0))="","",INDEX(技能效果!O:O,MATCH(技能效果等级!B2244,技能效果!B:B,0)))</f>
        <v/>
      </c>
      <c r="S2244" s="97"/>
      <c r="T2244" s="97"/>
      <c r="U2244" s="97"/>
      <c r="V2244" s="96" t="str">
        <f>IF(INDEX(技能效果!AF:AF,MATCH(技能效果等级!B2244,技能效果!B:B,0))="","",INDEX(技能效果!AF:AF,MATCH(技能效果等级!B2244,技能效果!B:B,0)))</f>
        <v/>
      </c>
      <c r="W2244" s="95">
        <f t="shared" si="33"/>
        <v>215</v>
      </c>
      <c r="X2244" s="97"/>
      <c r="Y2244" s="97"/>
    </row>
    <row r="2245" spans="1:25" ht="16.5" x14ac:dyDescent="0.2">
      <c r="A2245" s="62">
        <v>2242</v>
      </c>
      <c r="B2245" s="95">
        <f>INDEX(技能效果!B:B,MATCH(技能效果等级!W2245,技能效果!AE:AE,0))</f>
        <v>130400301</v>
      </c>
      <c r="C2245" s="95" t="str">
        <f>INDEX(技能效果!C:C,MATCH(技能效果等级!B2245,技能效果!B:B,0))</f>
        <v>插槽3主动伤害</v>
      </c>
      <c r="D2245" s="96" t="s">
        <v>873</v>
      </c>
      <c r="E2245" s="95">
        <v>8</v>
      </c>
      <c r="F2245" s="95">
        <f>INDEX(技能效果!H:H,MATCH(技能效果等级!B2245,技能效果!B:B,0))</f>
        <v>1001</v>
      </c>
      <c r="G2245" s="95">
        <f>IF(INDEX(技能效果!K:K,MATCH(B2245,技能效果!B:B,0))=0,INDEX(技能效果!I:I,MATCH(技能效果等级!B2245,技能效果!B:B,0)),INDEX(技能效果!I:I,MATCH(技能效果等级!B2245,技能效果!B:B,0))*VLOOKUP(E2245,技能数值计算!$C$19:$D$28,2,FALSE))</f>
        <v>1.26</v>
      </c>
      <c r="H2245" s="95">
        <f>INDEX(技能效果!J:J,MATCH(技能效果等级!B2245,技能效果!B:B,0))</f>
        <v>0</v>
      </c>
      <c r="I2245" s="97"/>
      <c r="J2245" s="97"/>
      <c r="K2245" s="97"/>
      <c r="L2245" s="97"/>
      <c r="M2245" s="97"/>
      <c r="N2245" s="96" t="str">
        <f>IF(INDEX(技能效果!L:L,MATCH(技能效果等级!B2245,技能效果!B:B,0))="","",INDEX(技能效果!L:L,MATCH(技能效果等级!B2245,技能效果!B:B,0)))</f>
        <v/>
      </c>
      <c r="O2245" s="95">
        <f>IF(INDEX(技能效果!N:N,MATCH(B2245,技能效果!B:B,0))=0,INDEX(技能效果!M:M,MATCH(技能效果等级!B2245,技能效果!B:B,0)),INDEX(技能效果!M:M,MATCH(技能效果等级!B2245,技能效果!B:B,0))*VLOOKUP(E2245,技能数值计算!$C$19:$D$28,2,FALSE))</f>
        <v>0</v>
      </c>
      <c r="P2245" s="97"/>
      <c r="Q2245" s="97"/>
      <c r="R2245" s="95" t="str">
        <f>IF(INDEX(技能效果!O:O,MATCH(技能效果等级!B2245,技能效果!B:B,0))="","",INDEX(技能效果!O:O,MATCH(技能效果等级!B2245,技能效果!B:B,0)))</f>
        <v/>
      </c>
      <c r="S2245" s="97"/>
      <c r="T2245" s="97"/>
      <c r="U2245" s="97"/>
      <c r="V2245" s="96" t="str">
        <f>IF(INDEX(技能效果!AF:AF,MATCH(技能效果等级!B2245,技能效果!B:B,0))="","",INDEX(技能效果!AF:AF,MATCH(技能效果等级!B2245,技能效果!B:B,0)))</f>
        <v/>
      </c>
      <c r="W2245" s="95">
        <f t="shared" si="33"/>
        <v>215</v>
      </c>
      <c r="X2245" s="97"/>
      <c r="Y2245" s="97"/>
    </row>
    <row r="2246" spans="1:25" ht="16.5" x14ac:dyDescent="0.2">
      <c r="A2246" s="62">
        <v>2243</v>
      </c>
      <c r="B2246" s="95">
        <f>INDEX(技能效果!B:B,MATCH(技能效果等级!W2246,技能效果!AE:AE,0))</f>
        <v>130400301</v>
      </c>
      <c r="C2246" s="95" t="str">
        <f>INDEX(技能效果!C:C,MATCH(技能效果等级!B2246,技能效果!B:B,0))</f>
        <v>插槽3主动伤害</v>
      </c>
      <c r="D2246" s="96" t="s">
        <v>873</v>
      </c>
      <c r="E2246" s="95">
        <v>9</v>
      </c>
      <c r="F2246" s="95">
        <f>INDEX(技能效果!H:H,MATCH(技能效果等级!B2246,技能效果!B:B,0))</f>
        <v>1001</v>
      </c>
      <c r="G2246" s="95">
        <f>IF(INDEX(技能效果!K:K,MATCH(B2246,技能效果!B:B,0))=0,INDEX(技能效果!I:I,MATCH(技能效果等级!B2246,技能效果!B:B,0)),INDEX(技能效果!I:I,MATCH(技能效果等级!B2246,技能效果!B:B,0))*VLOOKUP(E2246,技能数值计算!$C$19:$D$28,2,FALSE))</f>
        <v>1.3800000000000001</v>
      </c>
      <c r="H2246" s="95">
        <f>INDEX(技能效果!J:J,MATCH(技能效果等级!B2246,技能效果!B:B,0))</f>
        <v>0</v>
      </c>
      <c r="I2246" s="97"/>
      <c r="J2246" s="97"/>
      <c r="K2246" s="97"/>
      <c r="L2246" s="97"/>
      <c r="M2246" s="97"/>
      <c r="N2246" s="96" t="str">
        <f>IF(INDEX(技能效果!L:L,MATCH(技能效果等级!B2246,技能效果!B:B,0))="","",INDEX(技能效果!L:L,MATCH(技能效果等级!B2246,技能效果!B:B,0)))</f>
        <v/>
      </c>
      <c r="O2246" s="95">
        <f>IF(INDEX(技能效果!N:N,MATCH(B2246,技能效果!B:B,0))=0,INDEX(技能效果!M:M,MATCH(技能效果等级!B2246,技能效果!B:B,0)),INDEX(技能效果!M:M,MATCH(技能效果等级!B2246,技能效果!B:B,0))*VLOOKUP(E2246,技能数值计算!$C$19:$D$28,2,FALSE))</f>
        <v>0</v>
      </c>
      <c r="P2246" s="97"/>
      <c r="Q2246" s="97"/>
      <c r="R2246" s="95" t="str">
        <f>IF(INDEX(技能效果!O:O,MATCH(技能效果等级!B2246,技能效果!B:B,0))="","",INDEX(技能效果!O:O,MATCH(技能效果等级!B2246,技能效果!B:B,0)))</f>
        <v/>
      </c>
      <c r="S2246" s="97"/>
      <c r="T2246" s="97"/>
      <c r="U2246" s="97"/>
      <c r="V2246" s="96" t="str">
        <f>IF(INDEX(技能效果!AF:AF,MATCH(技能效果等级!B2246,技能效果!B:B,0))="","",INDEX(技能效果!AF:AF,MATCH(技能效果等级!B2246,技能效果!B:B,0)))</f>
        <v/>
      </c>
      <c r="W2246" s="95">
        <f t="shared" si="33"/>
        <v>215</v>
      </c>
      <c r="X2246" s="97"/>
      <c r="Y2246" s="97"/>
    </row>
    <row r="2247" spans="1:25" ht="16.5" x14ac:dyDescent="0.2">
      <c r="A2247" s="62">
        <v>2244</v>
      </c>
      <c r="B2247" s="95">
        <f>INDEX(技能效果!B:B,MATCH(技能效果等级!W2247,技能效果!AE:AE,0))</f>
        <v>130400301</v>
      </c>
      <c r="C2247" s="95" t="str">
        <f>INDEX(技能效果!C:C,MATCH(技能效果等级!B2247,技能效果!B:B,0))</f>
        <v>插槽3主动伤害</v>
      </c>
      <c r="D2247" s="96" t="s">
        <v>873</v>
      </c>
      <c r="E2247" s="95">
        <v>10</v>
      </c>
      <c r="F2247" s="95">
        <f>INDEX(技能效果!H:H,MATCH(技能效果等级!B2247,技能效果!B:B,0))</f>
        <v>1001</v>
      </c>
      <c r="G2247" s="95">
        <f>IF(INDEX(技能效果!K:K,MATCH(B2247,技能效果!B:B,0))=0,INDEX(技能效果!I:I,MATCH(技能效果等级!B2247,技能效果!B:B,0)),INDEX(技能效果!I:I,MATCH(技能效果等级!B2247,技能效果!B:B,0))*VLOOKUP(E2247,技能数值计算!$C$19:$D$28,2,FALSE))</f>
        <v>1.5</v>
      </c>
      <c r="H2247" s="95">
        <f>INDEX(技能效果!J:J,MATCH(技能效果等级!B2247,技能效果!B:B,0))</f>
        <v>0</v>
      </c>
      <c r="I2247" s="97"/>
      <c r="J2247" s="97"/>
      <c r="K2247" s="97"/>
      <c r="L2247" s="97"/>
      <c r="M2247" s="97"/>
      <c r="N2247" s="96" t="str">
        <f>IF(INDEX(技能效果!L:L,MATCH(技能效果等级!B2247,技能效果!B:B,0))="","",INDEX(技能效果!L:L,MATCH(技能效果等级!B2247,技能效果!B:B,0)))</f>
        <v/>
      </c>
      <c r="O2247" s="95">
        <f>IF(INDEX(技能效果!N:N,MATCH(B2247,技能效果!B:B,0))=0,INDEX(技能效果!M:M,MATCH(技能效果等级!B2247,技能效果!B:B,0)),INDEX(技能效果!M:M,MATCH(技能效果等级!B2247,技能效果!B:B,0))*VLOOKUP(E2247,技能数值计算!$C$19:$D$28,2,FALSE))</f>
        <v>0</v>
      </c>
      <c r="P2247" s="97"/>
      <c r="Q2247" s="97"/>
      <c r="R2247" s="95" t="str">
        <f>IF(INDEX(技能效果!O:O,MATCH(技能效果等级!B2247,技能效果!B:B,0))="","",INDEX(技能效果!O:O,MATCH(技能效果等级!B2247,技能效果!B:B,0)))</f>
        <v/>
      </c>
      <c r="S2247" s="97"/>
      <c r="T2247" s="97"/>
      <c r="U2247" s="97"/>
      <c r="V2247" s="96" t="str">
        <f>IF(INDEX(技能效果!AF:AF,MATCH(技能效果等级!B2247,技能效果!B:B,0))="","",INDEX(技能效果!AF:AF,MATCH(技能效果等级!B2247,技能效果!B:B,0)))</f>
        <v/>
      </c>
      <c r="W2247" s="95">
        <f t="shared" si="33"/>
        <v>215</v>
      </c>
      <c r="X2247" s="97"/>
      <c r="Y2247" s="97"/>
    </row>
    <row r="2248" spans="1:25" ht="16.5" x14ac:dyDescent="0.2">
      <c r="A2248" s="62">
        <v>2245</v>
      </c>
      <c r="B2248" s="95">
        <f>INDEX(技能效果!B:B,MATCH(技能效果等级!W2248,技能效果!AE:AE,0))</f>
        <v>130400302</v>
      </c>
      <c r="C2248" s="95" t="str">
        <f>INDEX(技能效果!C:C,MATCH(技能效果等级!B2248,技能效果!B:B,0))</f>
        <v>插槽3连击伤害</v>
      </c>
      <c r="D2248" s="96" t="s">
        <v>873</v>
      </c>
      <c r="E2248" s="95">
        <v>1</v>
      </c>
      <c r="F2248" s="95">
        <f>INDEX(技能效果!H:H,MATCH(技能效果等级!B2248,技能效果!B:B,0))</f>
        <v>1001</v>
      </c>
      <c r="G2248" s="95">
        <f>IF(INDEX(技能效果!K:K,MATCH(B2248,技能效果!B:B,0))=0,INDEX(技能效果!I:I,MATCH(技能效果等级!B2248,技能效果!B:B,0)),INDEX(技能效果!I:I,MATCH(技能效果等级!B2248,技能效果!B:B,0))*VLOOKUP(E2248,技能数值计算!$C$19:$D$28,2,FALSE))</f>
        <v>0.75</v>
      </c>
      <c r="H2248" s="95">
        <f>INDEX(技能效果!J:J,MATCH(技能效果等级!B2248,技能效果!B:B,0))</f>
        <v>0</v>
      </c>
      <c r="I2248" s="97"/>
      <c r="J2248" s="97"/>
      <c r="K2248" s="97"/>
      <c r="L2248" s="97"/>
      <c r="M2248" s="97"/>
      <c r="N2248" s="96" t="str">
        <f>IF(INDEX(技能效果!L:L,MATCH(技能效果等级!B2248,技能效果!B:B,0))="","",INDEX(技能效果!L:L,MATCH(技能效果等级!B2248,技能效果!B:B,0)))</f>
        <v/>
      </c>
      <c r="O2248" s="95">
        <f>IF(INDEX(技能效果!N:N,MATCH(B2248,技能效果!B:B,0))=0,INDEX(技能效果!M:M,MATCH(技能效果等级!B2248,技能效果!B:B,0)),INDEX(技能效果!M:M,MATCH(技能效果等级!B2248,技能效果!B:B,0))*VLOOKUP(E2248,技能数值计算!$C$19:$D$28,2,FALSE))</f>
        <v>0</v>
      </c>
      <c r="P2248" s="97"/>
      <c r="Q2248" s="97"/>
      <c r="R2248" s="95" t="str">
        <f>IF(INDEX(技能效果!O:O,MATCH(技能效果等级!B2248,技能效果!B:B,0))="","",INDEX(技能效果!O:O,MATCH(技能效果等级!B2248,技能效果!B:B,0)))</f>
        <v/>
      </c>
      <c r="S2248" s="97"/>
      <c r="T2248" s="97"/>
      <c r="U2248" s="97"/>
      <c r="V2248" s="96" t="str">
        <f>IF(INDEX(技能效果!AF:AF,MATCH(技能效果等级!B2248,技能效果!B:B,0))="","",INDEX(技能效果!AF:AF,MATCH(技能效果等级!B2248,技能效果!B:B,0)))</f>
        <v/>
      </c>
      <c r="W2248" s="95">
        <f t="shared" si="33"/>
        <v>216</v>
      </c>
      <c r="X2248" s="97"/>
      <c r="Y2248" s="97"/>
    </row>
    <row r="2249" spans="1:25" ht="16.5" x14ac:dyDescent="0.2">
      <c r="A2249" s="62">
        <v>2246</v>
      </c>
      <c r="B2249" s="95">
        <f>INDEX(技能效果!B:B,MATCH(技能效果等级!W2249,技能效果!AE:AE,0))</f>
        <v>130400302</v>
      </c>
      <c r="C2249" s="95" t="str">
        <f>INDEX(技能效果!C:C,MATCH(技能效果等级!B2249,技能效果!B:B,0))</f>
        <v>插槽3连击伤害</v>
      </c>
      <c r="D2249" s="96" t="s">
        <v>873</v>
      </c>
      <c r="E2249" s="95">
        <v>2</v>
      </c>
      <c r="F2249" s="95">
        <f>INDEX(技能效果!H:H,MATCH(技能效果等级!B2249,技能效果!B:B,0))</f>
        <v>1001</v>
      </c>
      <c r="G2249" s="95">
        <f>IF(INDEX(技能效果!K:K,MATCH(B2249,技能效果!B:B,0))=0,INDEX(技能效果!I:I,MATCH(技能效果等级!B2249,技能效果!B:B,0)),INDEX(技能效果!I:I,MATCH(技能效果等级!B2249,技能效果!B:B,0))*VLOOKUP(E2249,技能数值计算!$C$19:$D$28,2,FALSE))</f>
        <v>0.81</v>
      </c>
      <c r="H2249" s="95">
        <f>INDEX(技能效果!J:J,MATCH(技能效果等级!B2249,技能效果!B:B,0))</f>
        <v>0</v>
      </c>
      <c r="I2249" s="97"/>
      <c r="J2249" s="97"/>
      <c r="K2249" s="97"/>
      <c r="L2249" s="97"/>
      <c r="M2249" s="97"/>
      <c r="N2249" s="96" t="str">
        <f>IF(INDEX(技能效果!L:L,MATCH(技能效果等级!B2249,技能效果!B:B,0))="","",INDEX(技能效果!L:L,MATCH(技能效果等级!B2249,技能效果!B:B,0)))</f>
        <v/>
      </c>
      <c r="O2249" s="95">
        <f>IF(INDEX(技能效果!N:N,MATCH(B2249,技能效果!B:B,0))=0,INDEX(技能效果!M:M,MATCH(技能效果等级!B2249,技能效果!B:B,0)),INDEX(技能效果!M:M,MATCH(技能效果等级!B2249,技能效果!B:B,0))*VLOOKUP(E2249,技能数值计算!$C$19:$D$28,2,FALSE))</f>
        <v>0</v>
      </c>
      <c r="P2249" s="97"/>
      <c r="Q2249" s="97"/>
      <c r="R2249" s="95" t="str">
        <f>IF(INDEX(技能效果!O:O,MATCH(技能效果等级!B2249,技能效果!B:B,0))="","",INDEX(技能效果!O:O,MATCH(技能效果等级!B2249,技能效果!B:B,0)))</f>
        <v/>
      </c>
      <c r="S2249" s="97"/>
      <c r="T2249" s="97"/>
      <c r="U2249" s="97"/>
      <c r="V2249" s="96" t="str">
        <f>IF(INDEX(技能效果!AF:AF,MATCH(技能效果等级!B2249,技能效果!B:B,0))="","",INDEX(技能效果!AF:AF,MATCH(技能效果等级!B2249,技能效果!B:B,0)))</f>
        <v/>
      </c>
      <c r="W2249" s="95">
        <f t="shared" si="33"/>
        <v>216</v>
      </c>
      <c r="X2249" s="97"/>
      <c r="Y2249" s="97"/>
    </row>
    <row r="2250" spans="1:25" ht="16.5" x14ac:dyDescent="0.2">
      <c r="A2250" s="62">
        <v>2247</v>
      </c>
      <c r="B2250" s="95">
        <f>INDEX(技能效果!B:B,MATCH(技能效果等级!W2250,技能效果!AE:AE,0))</f>
        <v>130400302</v>
      </c>
      <c r="C2250" s="95" t="str">
        <f>INDEX(技能效果!C:C,MATCH(技能效果等级!B2250,技能效果!B:B,0))</f>
        <v>插槽3连击伤害</v>
      </c>
      <c r="D2250" s="96" t="s">
        <v>873</v>
      </c>
      <c r="E2250" s="95">
        <v>3</v>
      </c>
      <c r="F2250" s="95">
        <f>INDEX(技能效果!H:H,MATCH(技能效果等级!B2250,技能效果!B:B,0))</f>
        <v>1001</v>
      </c>
      <c r="G2250" s="95">
        <f>IF(INDEX(技能效果!K:K,MATCH(B2250,技能效果!B:B,0))=0,INDEX(技能效果!I:I,MATCH(技能效果等级!B2250,技能效果!B:B,0)),INDEX(技能效果!I:I,MATCH(技能效果等级!B2250,技能效果!B:B,0))*VLOOKUP(E2250,技能数值计算!$C$19:$D$28,2,FALSE))</f>
        <v>0.86999999999999988</v>
      </c>
      <c r="H2250" s="95">
        <f>INDEX(技能效果!J:J,MATCH(技能效果等级!B2250,技能效果!B:B,0))</f>
        <v>0</v>
      </c>
      <c r="I2250" s="97"/>
      <c r="J2250" s="97"/>
      <c r="K2250" s="97"/>
      <c r="L2250" s="97"/>
      <c r="M2250" s="97"/>
      <c r="N2250" s="96" t="str">
        <f>IF(INDEX(技能效果!L:L,MATCH(技能效果等级!B2250,技能效果!B:B,0))="","",INDEX(技能效果!L:L,MATCH(技能效果等级!B2250,技能效果!B:B,0)))</f>
        <v/>
      </c>
      <c r="O2250" s="95">
        <f>IF(INDEX(技能效果!N:N,MATCH(B2250,技能效果!B:B,0))=0,INDEX(技能效果!M:M,MATCH(技能效果等级!B2250,技能效果!B:B,0)),INDEX(技能效果!M:M,MATCH(技能效果等级!B2250,技能效果!B:B,0))*VLOOKUP(E2250,技能数值计算!$C$19:$D$28,2,FALSE))</f>
        <v>0</v>
      </c>
      <c r="P2250" s="97"/>
      <c r="Q2250" s="97"/>
      <c r="R2250" s="95" t="str">
        <f>IF(INDEX(技能效果!O:O,MATCH(技能效果等级!B2250,技能效果!B:B,0))="","",INDEX(技能效果!O:O,MATCH(技能效果等级!B2250,技能效果!B:B,0)))</f>
        <v/>
      </c>
      <c r="S2250" s="97"/>
      <c r="T2250" s="97"/>
      <c r="U2250" s="97"/>
      <c r="V2250" s="96" t="str">
        <f>IF(INDEX(技能效果!AF:AF,MATCH(技能效果等级!B2250,技能效果!B:B,0))="","",INDEX(技能效果!AF:AF,MATCH(技能效果等级!B2250,技能效果!B:B,0)))</f>
        <v/>
      </c>
      <c r="W2250" s="95">
        <f t="shared" si="33"/>
        <v>216</v>
      </c>
      <c r="X2250" s="97"/>
      <c r="Y2250" s="97"/>
    </row>
    <row r="2251" spans="1:25" ht="16.5" x14ac:dyDescent="0.2">
      <c r="A2251" s="62">
        <v>2248</v>
      </c>
      <c r="B2251" s="95">
        <f>INDEX(技能效果!B:B,MATCH(技能效果等级!W2251,技能效果!AE:AE,0))</f>
        <v>130400302</v>
      </c>
      <c r="C2251" s="95" t="str">
        <f>INDEX(技能效果!C:C,MATCH(技能效果等级!B2251,技能效果!B:B,0))</f>
        <v>插槽3连击伤害</v>
      </c>
      <c r="D2251" s="96" t="s">
        <v>873</v>
      </c>
      <c r="E2251" s="95">
        <v>4</v>
      </c>
      <c r="F2251" s="95">
        <f>INDEX(技能效果!H:H,MATCH(技能效果等级!B2251,技能效果!B:B,0))</f>
        <v>1001</v>
      </c>
      <c r="G2251" s="95">
        <f>IF(INDEX(技能效果!K:K,MATCH(B2251,技能效果!B:B,0))=0,INDEX(技能效果!I:I,MATCH(技能效果等级!B2251,技能效果!B:B,0)),INDEX(技能效果!I:I,MATCH(技能效果等级!B2251,技能效果!B:B,0))*VLOOKUP(E2251,技能数值计算!$C$19:$D$28,2,FALSE))</f>
        <v>0.92999999999999994</v>
      </c>
      <c r="H2251" s="95">
        <f>INDEX(技能效果!J:J,MATCH(技能效果等级!B2251,技能效果!B:B,0))</f>
        <v>0</v>
      </c>
      <c r="I2251" s="97"/>
      <c r="J2251" s="97"/>
      <c r="K2251" s="97"/>
      <c r="L2251" s="97"/>
      <c r="M2251" s="97"/>
      <c r="N2251" s="96" t="str">
        <f>IF(INDEX(技能效果!L:L,MATCH(技能效果等级!B2251,技能效果!B:B,0))="","",INDEX(技能效果!L:L,MATCH(技能效果等级!B2251,技能效果!B:B,0)))</f>
        <v/>
      </c>
      <c r="O2251" s="95">
        <f>IF(INDEX(技能效果!N:N,MATCH(B2251,技能效果!B:B,0))=0,INDEX(技能效果!M:M,MATCH(技能效果等级!B2251,技能效果!B:B,0)),INDEX(技能效果!M:M,MATCH(技能效果等级!B2251,技能效果!B:B,0))*VLOOKUP(E2251,技能数值计算!$C$19:$D$28,2,FALSE))</f>
        <v>0</v>
      </c>
      <c r="P2251" s="97"/>
      <c r="Q2251" s="97"/>
      <c r="R2251" s="95" t="str">
        <f>IF(INDEX(技能效果!O:O,MATCH(技能效果等级!B2251,技能效果!B:B,0))="","",INDEX(技能效果!O:O,MATCH(技能效果等级!B2251,技能效果!B:B,0)))</f>
        <v/>
      </c>
      <c r="S2251" s="97"/>
      <c r="T2251" s="97"/>
      <c r="U2251" s="97"/>
      <c r="V2251" s="96" t="str">
        <f>IF(INDEX(技能效果!AF:AF,MATCH(技能效果等级!B2251,技能效果!B:B,0))="","",INDEX(技能效果!AF:AF,MATCH(技能效果等级!B2251,技能效果!B:B,0)))</f>
        <v/>
      </c>
      <c r="W2251" s="95">
        <f t="shared" si="33"/>
        <v>216</v>
      </c>
      <c r="X2251" s="97"/>
      <c r="Y2251" s="97"/>
    </row>
    <row r="2252" spans="1:25" ht="16.5" x14ac:dyDescent="0.2">
      <c r="A2252" s="62">
        <v>2249</v>
      </c>
      <c r="B2252" s="95">
        <f>INDEX(技能效果!B:B,MATCH(技能效果等级!W2252,技能效果!AE:AE,0))</f>
        <v>130400302</v>
      </c>
      <c r="C2252" s="95" t="str">
        <f>INDEX(技能效果!C:C,MATCH(技能效果等级!B2252,技能效果!B:B,0))</f>
        <v>插槽3连击伤害</v>
      </c>
      <c r="D2252" s="96" t="s">
        <v>873</v>
      </c>
      <c r="E2252" s="95">
        <v>5</v>
      </c>
      <c r="F2252" s="95">
        <f>INDEX(技能效果!H:H,MATCH(技能效果等级!B2252,技能效果!B:B,0))</f>
        <v>1001</v>
      </c>
      <c r="G2252" s="95">
        <f>IF(INDEX(技能效果!K:K,MATCH(B2252,技能效果!B:B,0))=0,INDEX(技能效果!I:I,MATCH(技能效果等级!B2252,技能效果!B:B,0)),INDEX(技能效果!I:I,MATCH(技能效果等级!B2252,技能效果!B:B,0))*VLOOKUP(E2252,技能数值计算!$C$19:$D$28,2,FALSE))</f>
        <v>0.99</v>
      </c>
      <c r="H2252" s="95">
        <f>INDEX(技能效果!J:J,MATCH(技能效果等级!B2252,技能效果!B:B,0))</f>
        <v>0</v>
      </c>
      <c r="I2252" s="97"/>
      <c r="J2252" s="97"/>
      <c r="K2252" s="97"/>
      <c r="L2252" s="97"/>
      <c r="M2252" s="97"/>
      <c r="N2252" s="96" t="str">
        <f>IF(INDEX(技能效果!L:L,MATCH(技能效果等级!B2252,技能效果!B:B,0))="","",INDEX(技能效果!L:L,MATCH(技能效果等级!B2252,技能效果!B:B,0)))</f>
        <v/>
      </c>
      <c r="O2252" s="95">
        <f>IF(INDEX(技能效果!N:N,MATCH(B2252,技能效果!B:B,0))=0,INDEX(技能效果!M:M,MATCH(技能效果等级!B2252,技能效果!B:B,0)),INDEX(技能效果!M:M,MATCH(技能效果等级!B2252,技能效果!B:B,0))*VLOOKUP(E2252,技能数值计算!$C$19:$D$28,2,FALSE))</f>
        <v>0</v>
      </c>
      <c r="P2252" s="97"/>
      <c r="Q2252" s="97"/>
      <c r="R2252" s="95" t="str">
        <f>IF(INDEX(技能效果!O:O,MATCH(技能效果等级!B2252,技能效果!B:B,0))="","",INDEX(技能效果!O:O,MATCH(技能效果等级!B2252,技能效果!B:B,0)))</f>
        <v/>
      </c>
      <c r="S2252" s="97"/>
      <c r="T2252" s="97"/>
      <c r="U2252" s="97"/>
      <c r="V2252" s="96" t="str">
        <f>IF(INDEX(技能效果!AF:AF,MATCH(技能效果等级!B2252,技能效果!B:B,0))="","",INDEX(技能效果!AF:AF,MATCH(技能效果等级!B2252,技能效果!B:B,0)))</f>
        <v/>
      </c>
      <c r="W2252" s="95">
        <f t="shared" si="33"/>
        <v>216</v>
      </c>
      <c r="X2252" s="97"/>
      <c r="Y2252" s="97"/>
    </row>
    <row r="2253" spans="1:25" ht="16.5" x14ac:dyDescent="0.2">
      <c r="A2253" s="62">
        <v>2250</v>
      </c>
      <c r="B2253" s="95">
        <f>INDEX(技能效果!B:B,MATCH(技能效果等级!W2253,技能效果!AE:AE,0))</f>
        <v>130400302</v>
      </c>
      <c r="C2253" s="95" t="str">
        <f>INDEX(技能效果!C:C,MATCH(技能效果等级!B2253,技能效果!B:B,0))</f>
        <v>插槽3连击伤害</v>
      </c>
      <c r="D2253" s="96" t="s">
        <v>873</v>
      </c>
      <c r="E2253" s="95">
        <v>6</v>
      </c>
      <c r="F2253" s="95">
        <f>INDEX(技能效果!H:H,MATCH(技能效果等级!B2253,技能效果!B:B,0))</f>
        <v>1001</v>
      </c>
      <c r="G2253" s="95">
        <f>IF(INDEX(技能效果!K:K,MATCH(B2253,技能效果!B:B,0))=0,INDEX(技能效果!I:I,MATCH(技能效果等级!B2253,技能效果!B:B,0)),INDEX(技能效果!I:I,MATCH(技能效果等级!B2253,技能效果!B:B,0))*VLOOKUP(E2253,技能数值计算!$C$19:$D$28,2,FALSE))</f>
        <v>1.08</v>
      </c>
      <c r="H2253" s="95">
        <f>INDEX(技能效果!J:J,MATCH(技能效果等级!B2253,技能效果!B:B,0))</f>
        <v>0</v>
      </c>
      <c r="I2253" s="97"/>
      <c r="J2253" s="97"/>
      <c r="K2253" s="97"/>
      <c r="L2253" s="97"/>
      <c r="M2253" s="97"/>
      <c r="N2253" s="96" t="str">
        <f>IF(INDEX(技能效果!L:L,MATCH(技能效果等级!B2253,技能效果!B:B,0))="","",INDEX(技能效果!L:L,MATCH(技能效果等级!B2253,技能效果!B:B,0)))</f>
        <v/>
      </c>
      <c r="O2253" s="95">
        <f>IF(INDEX(技能效果!N:N,MATCH(B2253,技能效果!B:B,0))=0,INDEX(技能效果!M:M,MATCH(技能效果等级!B2253,技能效果!B:B,0)),INDEX(技能效果!M:M,MATCH(技能效果等级!B2253,技能效果!B:B,0))*VLOOKUP(E2253,技能数值计算!$C$19:$D$28,2,FALSE))</f>
        <v>0</v>
      </c>
      <c r="P2253" s="97"/>
      <c r="Q2253" s="97"/>
      <c r="R2253" s="95" t="str">
        <f>IF(INDEX(技能效果!O:O,MATCH(技能效果等级!B2253,技能效果!B:B,0))="","",INDEX(技能效果!O:O,MATCH(技能效果等级!B2253,技能效果!B:B,0)))</f>
        <v/>
      </c>
      <c r="S2253" s="97"/>
      <c r="T2253" s="97"/>
      <c r="U2253" s="97"/>
      <c r="V2253" s="96" t="str">
        <f>IF(INDEX(技能效果!AF:AF,MATCH(技能效果等级!B2253,技能效果!B:B,0))="","",INDEX(技能效果!AF:AF,MATCH(技能效果等级!B2253,技能效果!B:B,0)))</f>
        <v/>
      </c>
      <c r="W2253" s="95">
        <f t="shared" si="33"/>
        <v>216</v>
      </c>
      <c r="X2253" s="97"/>
      <c r="Y2253" s="97"/>
    </row>
    <row r="2254" spans="1:25" ht="16.5" x14ac:dyDescent="0.2">
      <c r="A2254" s="62">
        <v>2251</v>
      </c>
      <c r="B2254" s="95">
        <f>INDEX(技能效果!B:B,MATCH(技能效果等级!W2254,技能效果!AE:AE,0))</f>
        <v>130400302</v>
      </c>
      <c r="C2254" s="95" t="str">
        <f>INDEX(技能效果!C:C,MATCH(技能效果等级!B2254,技能效果!B:B,0))</f>
        <v>插槽3连击伤害</v>
      </c>
      <c r="D2254" s="96" t="s">
        <v>873</v>
      </c>
      <c r="E2254" s="95">
        <v>7</v>
      </c>
      <c r="F2254" s="95">
        <f>INDEX(技能效果!H:H,MATCH(技能效果等级!B2254,技能效果!B:B,0))</f>
        <v>1001</v>
      </c>
      <c r="G2254" s="95">
        <f>IF(INDEX(技能效果!K:K,MATCH(B2254,技能效果!B:B,0))=0,INDEX(技能效果!I:I,MATCH(技能效果等级!B2254,技能效果!B:B,0)),INDEX(技能效果!I:I,MATCH(技能效果等级!B2254,技能效果!B:B,0))*VLOOKUP(E2254,技能数值计算!$C$19:$D$28,2,FALSE))</f>
        <v>1.17</v>
      </c>
      <c r="H2254" s="95">
        <f>INDEX(技能效果!J:J,MATCH(技能效果等级!B2254,技能效果!B:B,0))</f>
        <v>0</v>
      </c>
      <c r="I2254" s="97"/>
      <c r="J2254" s="97"/>
      <c r="K2254" s="97"/>
      <c r="L2254" s="97"/>
      <c r="M2254" s="97"/>
      <c r="N2254" s="96" t="str">
        <f>IF(INDEX(技能效果!L:L,MATCH(技能效果等级!B2254,技能效果!B:B,0))="","",INDEX(技能效果!L:L,MATCH(技能效果等级!B2254,技能效果!B:B,0)))</f>
        <v/>
      </c>
      <c r="O2254" s="95">
        <f>IF(INDEX(技能效果!N:N,MATCH(B2254,技能效果!B:B,0))=0,INDEX(技能效果!M:M,MATCH(技能效果等级!B2254,技能效果!B:B,0)),INDEX(技能效果!M:M,MATCH(技能效果等级!B2254,技能效果!B:B,0))*VLOOKUP(E2254,技能数值计算!$C$19:$D$28,2,FALSE))</f>
        <v>0</v>
      </c>
      <c r="P2254" s="97"/>
      <c r="Q2254" s="97"/>
      <c r="R2254" s="95" t="str">
        <f>IF(INDEX(技能效果!O:O,MATCH(技能效果等级!B2254,技能效果!B:B,0))="","",INDEX(技能效果!O:O,MATCH(技能效果等级!B2254,技能效果!B:B,0)))</f>
        <v/>
      </c>
      <c r="S2254" s="97"/>
      <c r="T2254" s="97"/>
      <c r="U2254" s="97"/>
      <c r="V2254" s="96" t="str">
        <f>IF(INDEX(技能效果!AF:AF,MATCH(技能效果等级!B2254,技能效果!B:B,0))="","",INDEX(技能效果!AF:AF,MATCH(技能效果等级!B2254,技能效果!B:B,0)))</f>
        <v/>
      </c>
      <c r="W2254" s="95">
        <f t="shared" si="33"/>
        <v>216</v>
      </c>
      <c r="X2254" s="97"/>
      <c r="Y2254" s="97"/>
    </row>
    <row r="2255" spans="1:25" ht="16.5" x14ac:dyDescent="0.2">
      <c r="A2255" s="62">
        <v>2252</v>
      </c>
      <c r="B2255" s="95">
        <f>INDEX(技能效果!B:B,MATCH(技能效果等级!W2255,技能效果!AE:AE,0))</f>
        <v>130400302</v>
      </c>
      <c r="C2255" s="95" t="str">
        <f>INDEX(技能效果!C:C,MATCH(技能效果等级!B2255,技能效果!B:B,0))</f>
        <v>插槽3连击伤害</v>
      </c>
      <c r="D2255" s="96" t="s">
        <v>873</v>
      </c>
      <c r="E2255" s="95">
        <v>8</v>
      </c>
      <c r="F2255" s="95">
        <f>INDEX(技能效果!H:H,MATCH(技能效果等级!B2255,技能效果!B:B,0))</f>
        <v>1001</v>
      </c>
      <c r="G2255" s="95">
        <f>IF(INDEX(技能效果!K:K,MATCH(B2255,技能效果!B:B,0))=0,INDEX(技能效果!I:I,MATCH(技能效果等级!B2255,技能效果!B:B,0)),INDEX(技能效果!I:I,MATCH(技能效果等级!B2255,技能效果!B:B,0))*VLOOKUP(E2255,技能数值计算!$C$19:$D$28,2,FALSE))</f>
        <v>1.26</v>
      </c>
      <c r="H2255" s="95">
        <f>INDEX(技能效果!J:J,MATCH(技能效果等级!B2255,技能效果!B:B,0))</f>
        <v>0</v>
      </c>
      <c r="I2255" s="97"/>
      <c r="J2255" s="97"/>
      <c r="K2255" s="97"/>
      <c r="L2255" s="97"/>
      <c r="M2255" s="97"/>
      <c r="N2255" s="96" t="str">
        <f>IF(INDEX(技能效果!L:L,MATCH(技能效果等级!B2255,技能效果!B:B,0))="","",INDEX(技能效果!L:L,MATCH(技能效果等级!B2255,技能效果!B:B,0)))</f>
        <v/>
      </c>
      <c r="O2255" s="95">
        <f>IF(INDEX(技能效果!N:N,MATCH(B2255,技能效果!B:B,0))=0,INDEX(技能效果!M:M,MATCH(技能效果等级!B2255,技能效果!B:B,0)),INDEX(技能效果!M:M,MATCH(技能效果等级!B2255,技能效果!B:B,0))*VLOOKUP(E2255,技能数值计算!$C$19:$D$28,2,FALSE))</f>
        <v>0</v>
      </c>
      <c r="P2255" s="97"/>
      <c r="Q2255" s="97"/>
      <c r="R2255" s="95" t="str">
        <f>IF(INDEX(技能效果!O:O,MATCH(技能效果等级!B2255,技能效果!B:B,0))="","",INDEX(技能效果!O:O,MATCH(技能效果等级!B2255,技能效果!B:B,0)))</f>
        <v/>
      </c>
      <c r="S2255" s="97"/>
      <c r="T2255" s="97"/>
      <c r="U2255" s="97"/>
      <c r="V2255" s="96" t="str">
        <f>IF(INDEX(技能效果!AF:AF,MATCH(技能效果等级!B2255,技能效果!B:B,0))="","",INDEX(技能效果!AF:AF,MATCH(技能效果等级!B2255,技能效果!B:B,0)))</f>
        <v/>
      </c>
      <c r="W2255" s="95">
        <f t="shared" si="33"/>
        <v>216</v>
      </c>
      <c r="X2255" s="97"/>
      <c r="Y2255" s="97"/>
    </row>
    <row r="2256" spans="1:25" ht="16.5" x14ac:dyDescent="0.2">
      <c r="A2256" s="62">
        <v>2253</v>
      </c>
      <c r="B2256" s="95">
        <f>INDEX(技能效果!B:B,MATCH(技能效果等级!W2256,技能效果!AE:AE,0))</f>
        <v>130400302</v>
      </c>
      <c r="C2256" s="95" t="str">
        <f>INDEX(技能效果!C:C,MATCH(技能效果等级!B2256,技能效果!B:B,0))</f>
        <v>插槽3连击伤害</v>
      </c>
      <c r="D2256" s="96" t="s">
        <v>873</v>
      </c>
      <c r="E2256" s="95">
        <v>9</v>
      </c>
      <c r="F2256" s="95">
        <f>INDEX(技能效果!H:H,MATCH(技能效果等级!B2256,技能效果!B:B,0))</f>
        <v>1001</v>
      </c>
      <c r="G2256" s="95">
        <f>IF(INDEX(技能效果!K:K,MATCH(B2256,技能效果!B:B,0))=0,INDEX(技能效果!I:I,MATCH(技能效果等级!B2256,技能效果!B:B,0)),INDEX(技能效果!I:I,MATCH(技能效果等级!B2256,技能效果!B:B,0))*VLOOKUP(E2256,技能数值计算!$C$19:$D$28,2,FALSE))</f>
        <v>1.3800000000000001</v>
      </c>
      <c r="H2256" s="95">
        <f>INDEX(技能效果!J:J,MATCH(技能效果等级!B2256,技能效果!B:B,0))</f>
        <v>0</v>
      </c>
      <c r="I2256" s="97"/>
      <c r="J2256" s="97"/>
      <c r="K2256" s="97"/>
      <c r="L2256" s="97"/>
      <c r="M2256" s="97"/>
      <c r="N2256" s="96" t="str">
        <f>IF(INDEX(技能效果!L:L,MATCH(技能效果等级!B2256,技能效果!B:B,0))="","",INDEX(技能效果!L:L,MATCH(技能效果等级!B2256,技能效果!B:B,0)))</f>
        <v/>
      </c>
      <c r="O2256" s="95">
        <f>IF(INDEX(技能效果!N:N,MATCH(B2256,技能效果!B:B,0))=0,INDEX(技能效果!M:M,MATCH(技能效果等级!B2256,技能效果!B:B,0)),INDEX(技能效果!M:M,MATCH(技能效果等级!B2256,技能效果!B:B,0))*VLOOKUP(E2256,技能数值计算!$C$19:$D$28,2,FALSE))</f>
        <v>0</v>
      </c>
      <c r="P2256" s="97"/>
      <c r="Q2256" s="97"/>
      <c r="R2256" s="95" t="str">
        <f>IF(INDEX(技能效果!O:O,MATCH(技能效果等级!B2256,技能效果!B:B,0))="","",INDEX(技能效果!O:O,MATCH(技能效果等级!B2256,技能效果!B:B,0)))</f>
        <v/>
      </c>
      <c r="S2256" s="97"/>
      <c r="T2256" s="97"/>
      <c r="U2256" s="97"/>
      <c r="V2256" s="96" t="str">
        <f>IF(INDEX(技能效果!AF:AF,MATCH(技能效果等级!B2256,技能效果!B:B,0))="","",INDEX(技能效果!AF:AF,MATCH(技能效果等级!B2256,技能效果!B:B,0)))</f>
        <v/>
      </c>
      <c r="W2256" s="95">
        <f t="shared" si="33"/>
        <v>216</v>
      </c>
      <c r="X2256" s="97"/>
      <c r="Y2256" s="97"/>
    </row>
    <row r="2257" spans="1:25" ht="16.5" x14ac:dyDescent="0.2">
      <c r="A2257" s="62">
        <v>2254</v>
      </c>
      <c r="B2257" s="95">
        <f>INDEX(技能效果!B:B,MATCH(技能效果等级!W2257,技能效果!AE:AE,0))</f>
        <v>130400302</v>
      </c>
      <c r="C2257" s="95" t="str">
        <f>INDEX(技能效果!C:C,MATCH(技能效果等级!B2257,技能效果!B:B,0))</f>
        <v>插槽3连击伤害</v>
      </c>
      <c r="D2257" s="96" t="s">
        <v>873</v>
      </c>
      <c r="E2257" s="95">
        <v>10</v>
      </c>
      <c r="F2257" s="95">
        <f>INDEX(技能效果!H:H,MATCH(技能效果等级!B2257,技能效果!B:B,0))</f>
        <v>1001</v>
      </c>
      <c r="G2257" s="95">
        <f>IF(INDEX(技能效果!K:K,MATCH(B2257,技能效果!B:B,0))=0,INDEX(技能效果!I:I,MATCH(技能效果等级!B2257,技能效果!B:B,0)),INDEX(技能效果!I:I,MATCH(技能效果等级!B2257,技能效果!B:B,0))*VLOOKUP(E2257,技能数值计算!$C$19:$D$28,2,FALSE))</f>
        <v>1.5</v>
      </c>
      <c r="H2257" s="95">
        <f>INDEX(技能效果!J:J,MATCH(技能效果等级!B2257,技能效果!B:B,0))</f>
        <v>0</v>
      </c>
      <c r="I2257" s="97"/>
      <c r="J2257" s="97"/>
      <c r="K2257" s="97"/>
      <c r="L2257" s="97"/>
      <c r="M2257" s="97"/>
      <c r="N2257" s="96" t="str">
        <f>IF(INDEX(技能效果!L:L,MATCH(技能效果等级!B2257,技能效果!B:B,0))="","",INDEX(技能效果!L:L,MATCH(技能效果等级!B2257,技能效果!B:B,0)))</f>
        <v/>
      </c>
      <c r="O2257" s="95">
        <f>IF(INDEX(技能效果!N:N,MATCH(B2257,技能效果!B:B,0))=0,INDEX(技能效果!M:M,MATCH(技能效果等级!B2257,技能效果!B:B,0)),INDEX(技能效果!M:M,MATCH(技能效果等级!B2257,技能效果!B:B,0))*VLOOKUP(E2257,技能数值计算!$C$19:$D$28,2,FALSE))</f>
        <v>0</v>
      </c>
      <c r="P2257" s="97"/>
      <c r="Q2257" s="97"/>
      <c r="R2257" s="95" t="str">
        <f>IF(INDEX(技能效果!O:O,MATCH(技能效果等级!B2257,技能效果!B:B,0))="","",INDEX(技能效果!O:O,MATCH(技能效果等级!B2257,技能效果!B:B,0)))</f>
        <v/>
      </c>
      <c r="S2257" s="97"/>
      <c r="T2257" s="97"/>
      <c r="U2257" s="97"/>
      <c r="V2257" s="96" t="str">
        <f>IF(INDEX(技能效果!AF:AF,MATCH(技能效果等级!B2257,技能效果!B:B,0))="","",INDEX(技能效果!AF:AF,MATCH(技能效果等级!B2257,技能效果!B:B,0)))</f>
        <v/>
      </c>
      <c r="W2257" s="95">
        <f t="shared" si="33"/>
        <v>216</v>
      </c>
      <c r="X2257" s="97"/>
      <c r="Y2257" s="97"/>
    </row>
    <row r="2258" spans="1:25" ht="16.5" x14ac:dyDescent="0.2">
      <c r="A2258" s="62">
        <v>2255</v>
      </c>
      <c r="B2258" s="95">
        <f>INDEX(技能效果!B:B,MATCH(技能效果等级!W2258,技能效果!AE:AE,0))</f>
        <v>130400303</v>
      </c>
      <c r="C2258" s="95" t="str">
        <f>INDEX(技能效果!C:C,MATCH(技能效果等级!B2258,技能效果!B:B,0))</f>
        <v>插槽3额外伤害</v>
      </c>
      <c r="D2258" s="96" t="s">
        <v>873</v>
      </c>
      <c r="E2258" s="95">
        <v>1</v>
      </c>
      <c r="F2258" s="95">
        <f>INDEX(技能效果!H:H,MATCH(技能效果等级!B2258,技能效果!B:B,0))</f>
        <v>1001</v>
      </c>
      <c r="G2258" s="95">
        <f>IF(INDEX(技能效果!K:K,MATCH(B2258,技能效果!B:B,0))=0,INDEX(技能效果!I:I,MATCH(技能效果等级!B2258,技能效果!B:B,0)),INDEX(技能效果!I:I,MATCH(技能效果等级!B2258,技能效果!B:B,0))*VLOOKUP(E2258,技能数值计算!$C$19:$D$28,2,FALSE))</f>
        <v>0.75</v>
      </c>
      <c r="H2258" s="95">
        <f>INDEX(技能效果!J:J,MATCH(技能效果等级!B2258,技能效果!B:B,0))</f>
        <v>0</v>
      </c>
      <c r="I2258" s="97"/>
      <c r="J2258" s="97"/>
      <c r="K2258" s="97"/>
      <c r="L2258" s="97"/>
      <c r="M2258" s="97"/>
      <c r="N2258" s="96">
        <f>IF(INDEX(技能效果!L:L,MATCH(技能效果等级!B2258,技能效果!B:B,0))="","",INDEX(技能效果!L:L,MATCH(技能效果等级!B2258,技能效果!B:B,0)))</f>
        <v>126</v>
      </c>
      <c r="O2258" s="95">
        <f>IF(INDEX(技能效果!N:N,MATCH(B2258,技能效果!B:B,0))=0,INDEX(技能效果!M:M,MATCH(技能效果等级!B2258,技能效果!B:B,0)),INDEX(技能效果!M:M,MATCH(技能效果等级!B2258,技能效果!B:B,0))*VLOOKUP(E2258,技能数值计算!$C$19:$D$28,2,FALSE))</f>
        <v>0</v>
      </c>
      <c r="P2258" s="97"/>
      <c r="Q2258" s="97"/>
      <c r="R2258" s="95" t="str">
        <f>IF(INDEX(技能效果!O:O,MATCH(技能效果等级!B2258,技能效果!B:B,0))="","",INDEX(技能效果!O:O,MATCH(技能效果等级!B2258,技能效果!B:B,0)))</f>
        <v/>
      </c>
      <c r="S2258" s="97"/>
      <c r="T2258" s="97"/>
      <c r="U2258" s="97"/>
      <c r="V2258" s="96" t="str">
        <f>IF(INDEX(技能效果!AF:AF,MATCH(技能效果等级!B2258,技能效果!B:B,0))="","",INDEX(技能效果!AF:AF,MATCH(技能效果等级!B2258,技能效果!B:B,0)))</f>
        <v/>
      </c>
      <c r="W2258" s="95">
        <f t="shared" si="33"/>
        <v>217</v>
      </c>
      <c r="X2258" s="97"/>
      <c r="Y2258" s="97"/>
    </row>
    <row r="2259" spans="1:25" ht="16.5" x14ac:dyDescent="0.2">
      <c r="A2259" s="62">
        <v>2256</v>
      </c>
      <c r="B2259" s="95">
        <f>INDEX(技能效果!B:B,MATCH(技能效果等级!W2259,技能效果!AE:AE,0))</f>
        <v>130400303</v>
      </c>
      <c r="C2259" s="95" t="str">
        <f>INDEX(技能效果!C:C,MATCH(技能效果等级!B2259,技能效果!B:B,0))</f>
        <v>插槽3额外伤害</v>
      </c>
      <c r="D2259" s="96" t="s">
        <v>873</v>
      </c>
      <c r="E2259" s="95">
        <v>2</v>
      </c>
      <c r="F2259" s="95">
        <f>INDEX(技能效果!H:H,MATCH(技能效果等级!B2259,技能效果!B:B,0))</f>
        <v>1001</v>
      </c>
      <c r="G2259" s="95">
        <f>IF(INDEX(技能效果!K:K,MATCH(B2259,技能效果!B:B,0))=0,INDEX(技能效果!I:I,MATCH(技能效果等级!B2259,技能效果!B:B,0)),INDEX(技能效果!I:I,MATCH(技能效果等级!B2259,技能效果!B:B,0))*VLOOKUP(E2259,技能数值计算!$C$19:$D$28,2,FALSE))</f>
        <v>0.81</v>
      </c>
      <c r="H2259" s="95">
        <f>INDEX(技能效果!J:J,MATCH(技能效果等级!B2259,技能效果!B:B,0))</f>
        <v>0</v>
      </c>
      <c r="I2259" s="97"/>
      <c r="J2259" s="97"/>
      <c r="K2259" s="97"/>
      <c r="L2259" s="97"/>
      <c r="M2259" s="97"/>
      <c r="N2259" s="96">
        <f>IF(INDEX(技能效果!L:L,MATCH(技能效果等级!B2259,技能效果!B:B,0))="","",INDEX(技能效果!L:L,MATCH(技能效果等级!B2259,技能效果!B:B,0)))</f>
        <v>126</v>
      </c>
      <c r="O2259" s="95">
        <f>IF(INDEX(技能效果!N:N,MATCH(B2259,技能效果!B:B,0))=0,INDEX(技能效果!M:M,MATCH(技能效果等级!B2259,技能效果!B:B,0)),INDEX(技能效果!M:M,MATCH(技能效果等级!B2259,技能效果!B:B,0))*VLOOKUP(E2259,技能数值计算!$C$19:$D$28,2,FALSE))</f>
        <v>0</v>
      </c>
      <c r="P2259" s="97"/>
      <c r="Q2259" s="97"/>
      <c r="R2259" s="95" t="str">
        <f>IF(INDEX(技能效果!O:O,MATCH(技能效果等级!B2259,技能效果!B:B,0))="","",INDEX(技能效果!O:O,MATCH(技能效果等级!B2259,技能效果!B:B,0)))</f>
        <v/>
      </c>
      <c r="S2259" s="97"/>
      <c r="T2259" s="97"/>
      <c r="U2259" s="97"/>
      <c r="V2259" s="96" t="str">
        <f>IF(INDEX(技能效果!AF:AF,MATCH(技能效果等级!B2259,技能效果!B:B,0))="","",INDEX(技能效果!AF:AF,MATCH(技能效果等级!B2259,技能效果!B:B,0)))</f>
        <v/>
      </c>
      <c r="W2259" s="95">
        <f t="shared" si="33"/>
        <v>217</v>
      </c>
      <c r="X2259" s="97"/>
      <c r="Y2259" s="97"/>
    </row>
    <row r="2260" spans="1:25" ht="16.5" x14ac:dyDescent="0.2">
      <c r="A2260" s="62">
        <v>2257</v>
      </c>
      <c r="B2260" s="95">
        <f>INDEX(技能效果!B:B,MATCH(技能效果等级!W2260,技能效果!AE:AE,0))</f>
        <v>130400303</v>
      </c>
      <c r="C2260" s="95" t="str">
        <f>INDEX(技能效果!C:C,MATCH(技能效果等级!B2260,技能效果!B:B,0))</f>
        <v>插槽3额外伤害</v>
      </c>
      <c r="D2260" s="96" t="s">
        <v>873</v>
      </c>
      <c r="E2260" s="95">
        <v>3</v>
      </c>
      <c r="F2260" s="95">
        <f>INDEX(技能效果!H:H,MATCH(技能效果等级!B2260,技能效果!B:B,0))</f>
        <v>1001</v>
      </c>
      <c r="G2260" s="95">
        <f>IF(INDEX(技能效果!K:K,MATCH(B2260,技能效果!B:B,0))=0,INDEX(技能效果!I:I,MATCH(技能效果等级!B2260,技能效果!B:B,0)),INDEX(技能效果!I:I,MATCH(技能效果等级!B2260,技能效果!B:B,0))*VLOOKUP(E2260,技能数值计算!$C$19:$D$28,2,FALSE))</f>
        <v>0.86999999999999988</v>
      </c>
      <c r="H2260" s="95">
        <f>INDEX(技能效果!J:J,MATCH(技能效果等级!B2260,技能效果!B:B,0))</f>
        <v>0</v>
      </c>
      <c r="I2260" s="97"/>
      <c r="J2260" s="97"/>
      <c r="K2260" s="97"/>
      <c r="L2260" s="97"/>
      <c r="M2260" s="97"/>
      <c r="N2260" s="96">
        <f>IF(INDEX(技能效果!L:L,MATCH(技能效果等级!B2260,技能效果!B:B,0))="","",INDEX(技能效果!L:L,MATCH(技能效果等级!B2260,技能效果!B:B,0)))</f>
        <v>126</v>
      </c>
      <c r="O2260" s="95">
        <f>IF(INDEX(技能效果!N:N,MATCH(B2260,技能效果!B:B,0))=0,INDEX(技能效果!M:M,MATCH(技能效果等级!B2260,技能效果!B:B,0)),INDEX(技能效果!M:M,MATCH(技能效果等级!B2260,技能效果!B:B,0))*VLOOKUP(E2260,技能数值计算!$C$19:$D$28,2,FALSE))</f>
        <v>0</v>
      </c>
      <c r="P2260" s="97"/>
      <c r="Q2260" s="97"/>
      <c r="R2260" s="95" t="str">
        <f>IF(INDEX(技能效果!O:O,MATCH(技能效果等级!B2260,技能效果!B:B,0))="","",INDEX(技能效果!O:O,MATCH(技能效果等级!B2260,技能效果!B:B,0)))</f>
        <v/>
      </c>
      <c r="S2260" s="97"/>
      <c r="T2260" s="97"/>
      <c r="U2260" s="97"/>
      <c r="V2260" s="96" t="str">
        <f>IF(INDEX(技能效果!AF:AF,MATCH(技能效果等级!B2260,技能效果!B:B,0))="","",INDEX(技能效果!AF:AF,MATCH(技能效果等级!B2260,技能效果!B:B,0)))</f>
        <v/>
      </c>
      <c r="W2260" s="95">
        <f t="shared" si="33"/>
        <v>217</v>
      </c>
      <c r="X2260" s="97"/>
      <c r="Y2260" s="97"/>
    </row>
    <row r="2261" spans="1:25" ht="16.5" x14ac:dyDescent="0.2">
      <c r="A2261" s="62">
        <v>2258</v>
      </c>
      <c r="B2261" s="95">
        <f>INDEX(技能效果!B:B,MATCH(技能效果等级!W2261,技能效果!AE:AE,0))</f>
        <v>130400303</v>
      </c>
      <c r="C2261" s="95" t="str">
        <f>INDEX(技能效果!C:C,MATCH(技能效果等级!B2261,技能效果!B:B,0))</f>
        <v>插槽3额外伤害</v>
      </c>
      <c r="D2261" s="96" t="s">
        <v>873</v>
      </c>
      <c r="E2261" s="95">
        <v>4</v>
      </c>
      <c r="F2261" s="95">
        <f>INDEX(技能效果!H:H,MATCH(技能效果等级!B2261,技能效果!B:B,0))</f>
        <v>1001</v>
      </c>
      <c r="G2261" s="95">
        <f>IF(INDEX(技能效果!K:K,MATCH(B2261,技能效果!B:B,0))=0,INDEX(技能效果!I:I,MATCH(技能效果等级!B2261,技能效果!B:B,0)),INDEX(技能效果!I:I,MATCH(技能效果等级!B2261,技能效果!B:B,0))*VLOOKUP(E2261,技能数值计算!$C$19:$D$28,2,FALSE))</f>
        <v>0.92999999999999994</v>
      </c>
      <c r="H2261" s="95">
        <f>INDEX(技能效果!J:J,MATCH(技能效果等级!B2261,技能效果!B:B,0))</f>
        <v>0</v>
      </c>
      <c r="I2261" s="97"/>
      <c r="J2261" s="97"/>
      <c r="K2261" s="97"/>
      <c r="L2261" s="97"/>
      <c r="M2261" s="97"/>
      <c r="N2261" s="96">
        <f>IF(INDEX(技能效果!L:L,MATCH(技能效果等级!B2261,技能效果!B:B,0))="","",INDEX(技能效果!L:L,MATCH(技能效果等级!B2261,技能效果!B:B,0)))</f>
        <v>126</v>
      </c>
      <c r="O2261" s="95">
        <f>IF(INDEX(技能效果!N:N,MATCH(B2261,技能效果!B:B,0))=0,INDEX(技能效果!M:M,MATCH(技能效果等级!B2261,技能效果!B:B,0)),INDEX(技能效果!M:M,MATCH(技能效果等级!B2261,技能效果!B:B,0))*VLOOKUP(E2261,技能数值计算!$C$19:$D$28,2,FALSE))</f>
        <v>0</v>
      </c>
      <c r="P2261" s="97"/>
      <c r="Q2261" s="97"/>
      <c r="R2261" s="95" t="str">
        <f>IF(INDEX(技能效果!O:O,MATCH(技能效果等级!B2261,技能效果!B:B,0))="","",INDEX(技能效果!O:O,MATCH(技能效果等级!B2261,技能效果!B:B,0)))</f>
        <v/>
      </c>
      <c r="S2261" s="97"/>
      <c r="T2261" s="97"/>
      <c r="U2261" s="97"/>
      <c r="V2261" s="96" t="str">
        <f>IF(INDEX(技能效果!AF:AF,MATCH(技能效果等级!B2261,技能效果!B:B,0))="","",INDEX(技能效果!AF:AF,MATCH(技能效果等级!B2261,技能效果!B:B,0)))</f>
        <v/>
      </c>
      <c r="W2261" s="95">
        <f t="shared" si="33"/>
        <v>217</v>
      </c>
      <c r="X2261" s="97"/>
      <c r="Y2261" s="97"/>
    </row>
    <row r="2262" spans="1:25" ht="16.5" x14ac:dyDescent="0.2">
      <c r="A2262" s="62">
        <v>2259</v>
      </c>
      <c r="B2262" s="95">
        <f>INDEX(技能效果!B:B,MATCH(技能效果等级!W2262,技能效果!AE:AE,0))</f>
        <v>130400303</v>
      </c>
      <c r="C2262" s="95" t="str">
        <f>INDEX(技能效果!C:C,MATCH(技能效果等级!B2262,技能效果!B:B,0))</f>
        <v>插槽3额外伤害</v>
      </c>
      <c r="D2262" s="96" t="s">
        <v>873</v>
      </c>
      <c r="E2262" s="95">
        <v>5</v>
      </c>
      <c r="F2262" s="95">
        <f>INDEX(技能效果!H:H,MATCH(技能效果等级!B2262,技能效果!B:B,0))</f>
        <v>1001</v>
      </c>
      <c r="G2262" s="95">
        <f>IF(INDEX(技能效果!K:K,MATCH(B2262,技能效果!B:B,0))=0,INDEX(技能效果!I:I,MATCH(技能效果等级!B2262,技能效果!B:B,0)),INDEX(技能效果!I:I,MATCH(技能效果等级!B2262,技能效果!B:B,0))*VLOOKUP(E2262,技能数值计算!$C$19:$D$28,2,FALSE))</f>
        <v>0.99</v>
      </c>
      <c r="H2262" s="95">
        <f>INDEX(技能效果!J:J,MATCH(技能效果等级!B2262,技能效果!B:B,0))</f>
        <v>0</v>
      </c>
      <c r="I2262" s="97"/>
      <c r="J2262" s="97"/>
      <c r="K2262" s="97"/>
      <c r="L2262" s="97"/>
      <c r="M2262" s="97"/>
      <c r="N2262" s="96">
        <f>IF(INDEX(技能效果!L:L,MATCH(技能效果等级!B2262,技能效果!B:B,0))="","",INDEX(技能效果!L:L,MATCH(技能效果等级!B2262,技能效果!B:B,0)))</f>
        <v>126</v>
      </c>
      <c r="O2262" s="95">
        <f>IF(INDEX(技能效果!N:N,MATCH(B2262,技能效果!B:B,0))=0,INDEX(技能效果!M:M,MATCH(技能效果等级!B2262,技能效果!B:B,0)),INDEX(技能效果!M:M,MATCH(技能效果等级!B2262,技能效果!B:B,0))*VLOOKUP(E2262,技能数值计算!$C$19:$D$28,2,FALSE))</f>
        <v>0</v>
      </c>
      <c r="P2262" s="97"/>
      <c r="Q2262" s="97"/>
      <c r="R2262" s="95" t="str">
        <f>IF(INDEX(技能效果!O:O,MATCH(技能效果等级!B2262,技能效果!B:B,0))="","",INDEX(技能效果!O:O,MATCH(技能效果等级!B2262,技能效果!B:B,0)))</f>
        <v/>
      </c>
      <c r="S2262" s="97"/>
      <c r="T2262" s="97"/>
      <c r="U2262" s="97"/>
      <c r="V2262" s="96" t="str">
        <f>IF(INDEX(技能效果!AF:AF,MATCH(技能效果等级!B2262,技能效果!B:B,0))="","",INDEX(技能效果!AF:AF,MATCH(技能效果等级!B2262,技能效果!B:B,0)))</f>
        <v/>
      </c>
      <c r="W2262" s="95">
        <f t="shared" si="33"/>
        <v>217</v>
      </c>
      <c r="X2262" s="97"/>
      <c r="Y2262" s="97"/>
    </row>
    <row r="2263" spans="1:25" ht="16.5" x14ac:dyDescent="0.2">
      <c r="A2263" s="62">
        <v>2260</v>
      </c>
      <c r="B2263" s="95">
        <f>INDEX(技能效果!B:B,MATCH(技能效果等级!W2263,技能效果!AE:AE,0))</f>
        <v>130400303</v>
      </c>
      <c r="C2263" s="95" t="str">
        <f>INDEX(技能效果!C:C,MATCH(技能效果等级!B2263,技能效果!B:B,0))</f>
        <v>插槽3额外伤害</v>
      </c>
      <c r="D2263" s="96" t="s">
        <v>873</v>
      </c>
      <c r="E2263" s="95">
        <v>6</v>
      </c>
      <c r="F2263" s="95">
        <f>INDEX(技能效果!H:H,MATCH(技能效果等级!B2263,技能效果!B:B,0))</f>
        <v>1001</v>
      </c>
      <c r="G2263" s="95">
        <f>IF(INDEX(技能效果!K:K,MATCH(B2263,技能效果!B:B,0))=0,INDEX(技能效果!I:I,MATCH(技能效果等级!B2263,技能效果!B:B,0)),INDEX(技能效果!I:I,MATCH(技能效果等级!B2263,技能效果!B:B,0))*VLOOKUP(E2263,技能数值计算!$C$19:$D$28,2,FALSE))</f>
        <v>1.08</v>
      </c>
      <c r="H2263" s="95">
        <f>INDEX(技能效果!J:J,MATCH(技能效果等级!B2263,技能效果!B:B,0))</f>
        <v>0</v>
      </c>
      <c r="I2263" s="97"/>
      <c r="J2263" s="97"/>
      <c r="K2263" s="97"/>
      <c r="L2263" s="97"/>
      <c r="M2263" s="97"/>
      <c r="N2263" s="96">
        <f>IF(INDEX(技能效果!L:L,MATCH(技能效果等级!B2263,技能效果!B:B,0))="","",INDEX(技能效果!L:L,MATCH(技能效果等级!B2263,技能效果!B:B,0)))</f>
        <v>126</v>
      </c>
      <c r="O2263" s="95">
        <f>IF(INDEX(技能效果!N:N,MATCH(B2263,技能效果!B:B,0))=0,INDEX(技能效果!M:M,MATCH(技能效果等级!B2263,技能效果!B:B,0)),INDEX(技能效果!M:M,MATCH(技能效果等级!B2263,技能效果!B:B,0))*VLOOKUP(E2263,技能数值计算!$C$19:$D$28,2,FALSE))</f>
        <v>0</v>
      </c>
      <c r="P2263" s="97"/>
      <c r="Q2263" s="97"/>
      <c r="R2263" s="95" t="str">
        <f>IF(INDEX(技能效果!O:O,MATCH(技能效果等级!B2263,技能效果!B:B,0))="","",INDEX(技能效果!O:O,MATCH(技能效果等级!B2263,技能效果!B:B,0)))</f>
        <v/>
      </c>
      <c r="S2263" s="97"/>
      <c r="T2263" s="97"/>
      <c r="U2263" s="97"/>
      <c r="V2263" s="96" t="str">
        <f>IF(INDEX(技能效果!AF:AF,MATCH(技能效果等级!B2263,技能效果!B:B,0))="","",INDEX(技能效果!AF:AF,MATCH(技能效果等级!B2263,技能效果!B:B,0)))</f>
        <v/>
      </c>
      <c r="W2263" s="95">
        <f t="shared" si="33"/>
        <v>217</v>
      </c>
      <c r="X2263" s="97"/>
      <c r="Y2263" s="97"/>
    </row>
    <row r="2264" spans="1:25" ht="16.5" x14ac:dyDescent="0.2">
      <c r="A2264" s="62">
        <v>2261</v>
      </c>
      <c r="B2264" s="95">
        <f>INDEX(技能效果!B:B,MATCH(技能效果等级!W2264,技能效果!AE:AE,0))</f>
        <v>130400303</v>
      </c>
      <c r="C2264" s="95" t="str">
        <f>INDEX(技能效果!C:C,MATCH(技能效果等级!B2264,技能效果!B:B,0))</f>
        <v>插槽3额外伤害</v>
      </c>
      <c r="D2264" s="96" t="s">
        <v>873</v>
      </c>
      <c r="E2264" s="95">
        <v>7</v>
      </c>
      <c r="F2264" s="95">
        <f>INDEX(技能效果!H:H,MATCH(技能效果等级!B2264,技能效果!B:B,0))</f>
        <v>1001</v>
      </c>
      <c r="G2264" s="95">
        <f>IF(INDEX(技能效果!K:K,MATCH(B2264,技能效果!B:B,0))=0,INDEX(技能效果!I:I,MATCH(技能效果等级!B2264,技能效果!B:B,0)),INDEX(技能效果!I:I,MATCH(技能效果等级!B2264,技能效果!B:B,0))*VLOOKUP(E2264,技能数值计算!$C$19:$D$28,2,FALSE))</f>
        <v>1.17</v>
      </c>
      <c r="H2264" s="95">
        <f>INDEX(技能效果!J:J,MATCH(技能效果等级!B2264,技能效果!B:B,0))</f>
        <v>0</v>
      </c>
      <c r="I2264" s="97"/>
      <c r="J2264" s="97"/>
      <c r="K2264" s="97"/>
      <c r="L2264" s="97"/>
      <c r="M2264" s="97"/>
      <c r="N2264" s="96">
        <f>IF(INDEX(技能效果!L:L,MATCH(技能效果等级!B2264,技能效果!B:B,0))="","",INDEX(技能效果!L:L,MATCH(技能效果等级!B2264,技能效果!B:B,0)))</f>
        <v>126</v>
      </c>
      <c r="O2264" s="95">
        <f>IF(INDEX(技能效果!N:N,MATCH(B2264,技能效果!B:B,0))=0,INDEX(技能效果!M:M,MATCH(技能效果等级!B2264,技能效果!B:B,0)),INDEX(技能效果!M:M,MATCH(技能效果等级!B2264,技能效果!B:B,0))*VLOOKUP(E2264,技能数值计算!$C$19:$D$28,2,FALSE))</f>
        <v>0</v>
      </c>
      <c r="P2264" s="97"/>
      <c r="Q2264" s="97"/>
      <c r="R2264" s="95" t="str">
        <f>IF(INDEX(技能效果!O:O,MATCH(技能效果等级!B2264,技能效果!B:B,0))="","",INDEX(技能效果!O:O,MATCH(技能效果等级!B2264,技能效果!B:B,0)))</f>
        <v/>
      </c>
      <c r="S2264" s="97"/>
      <c r="T2264" s="97"/>
      <c r="U2264" s="97"/>
      <c r="V2264" s="96" t="str">
        <f>IF(INDEX(技能效果!AF:AF,MATCH(技能效果等级!B2264,技能效果!B:B,0))="","",INDEX(技能效果!AF:AF,MATCH(技能效果等级!B2264,技能效果!B:B,0)))</f>
        <v/>
      </c>
      <c r="W2264" s="95">
        <f t="shared" si="33"/>
        <v>217</v>
      </c>
      <c r="X2264" s="97"/>
      <c r="Y2264" s="97"/>
    </row>
    <row r="2265" spans="1:25" ht="16.5" x14ac:dyDescent="0.2">
      <c r="A2265" s="62">
        <v>2262</v>
      </c>
      <c r="B2265" s="95">
        <f>INDEX(技能效果!B:B,MATCH(技能效果等级!W2265,技能效果!AE:AE,0))</f>
        <v>130400303</v>
      </c>
      <c r="C2265" s="95" t="str">
        <f>INDEX(技能效果!C:C,MATCH(技能效果等级!B2265,技能效果!B:B,0))</f>
        <v>插槽3额外伤害</v>
      </c>
      <c r="D2265" s="96" t="s">
        <v>873</v>
      </c>
      <c r="E2265" s="95">
        <v>8</v>
      </c>
      <c r="F2265" s="95">
        <f>INDEX(技能效果!H:H,MATCH(技能效果等级!B2265,技能效果!B:B,0))</f>
        <v>1001</v>
      </c>
      <c r="G2265" s="95">
        <f>IF(INDEX(技能效果!K:K,MATCH(B2265,技能效果!B:B,0))=0,INDEX(技能效果!I:I,MATCH(技能效果等级!B2265,技能效果!B:B,0)),INDEX(技能效果!I:I,MATCH(技能效果等级!B2265,技能效果!B:B,0))*VLOOKUP(E2265,技能数值计算!$C$19:$D$28,2,FALSE))</f>
        <v>1.26</v>
      </c>
      <c r="H2265" s="95">
        <f>INDEX(技能效果!J:J,MATCH(技能效果等级!B2265,技能效果!B:B,0))</f>
        <v>0</v>
      </c>
      <c r="I2265" s="97"/>
      <c r="J2265" s="97"/>
      <c r="K2265" s="97"/>
      <c r="L2265" s="97"/>
      <c r="M2265" s="97"/>
      <c r="N2265" s="96">
        <f>IF(INDEX(技能效果!L:L,MATCH(技能效果等级!B2265,技能效果!B:B,0))="","",INDEX(技能效果!L:L,MATCH(技能效果等级!B2265,技能效果!B:B,0)))</f>
        <v>126</v>
      </c>
      <c r="O2265" s="95">
        <f>IF(INDEX(技能效果!N:N,MATCH(B2265,技能效果!B:B,0))=0,INDEX(技能效果!M:M,MATCH(技能效果等级!B2265,技能效果!B:B,0)),INDEX(技能效果!M:M,MATCH(技能效果等级!B2265,技能效果!B:B,0))*VLOOKUP(E2265,技能数值计算!$C$19:$D$28,2,FALSE))</f>
        <v>0</v>
      </c>
      <c r="P2265" s="97"/>
      <c r="Q2265" s="97"/>
      <c r="R2265" s="95" t="str">
        <f>IF(INDEX(技能效果!O:O,MATCH(技能效果等级!B2265,技能效果!B:B,0))="","",INDEX(技能效果!O:O,MATCH(技能效果等级!B2265,技能效果!B:B,0)))</f>
        <v/>
      </c>
      <c r="S2265" s="97"/>
      <c r="T2265" s="97"/>
      <c r="U2265" s="97"/>
      <c r="V2265" s="96" t="str">
        <f>IF(INDEX(技能效果!AF:AF,MATCH(技能效果等级!B2265,技能效果!B:B,0))="","",INDEX(技能效果!AF:AF,MATCH(技能效果等级!B2265,技能效果!B:B,0)))</f>
        <v/>
      </c>
      <c r="W2265" s="95">
        <f t="shared" si="33"/>
        <v>217</v>
      </c>
      <c r="X2265" s="97"/>
      <c r="Y2265" s="97"/>
    </row>
    <row r="2266" spans="1:25" ht="16.5" x14ac:dyDescent="0.2">
      <c r="A2266" s="62">
        <v>2263</v>
      </c>
      <c r="B2266" s="95">
        <f>INDEX(技能效果!B:B,MATCH(技能效果等级!W2266,技能效果!AE:AE,0))</f>
        <v>130400303</v>
      </c>
      <c r="C2266" s="95" t="str">
        <f>INDEX(技能效果!C:C,MATCH(技能效果等级!B2266,技能效果!B:B,0))</f>
        <v>插槽3额外伤害</v>
      </c>
      <c r="D2266" s="96" t="s">
        <v>873</v>
      </c>
      <c r="E2266" s="95">
        <v>9</v>
      </c>
      <c r="F2266" s="95">
        <f>INDEX(技能效果!H:H,MATCH(技能效果等级!B2266,技能效果!B:B,0))</f>
        <v>1001</v>
      </c>
      <c r="G2266" s="95">
        <f>IF(INDEX(技能效果!K:K,MATCH(B2266,技能效果!B:B,0))=0,INDEX(技能效果!I:I,MATCH(技能效果等级!B2266,技能效果!B:B,0)),INDEX(技能效果!I:I,MATCH(技能效果等级!B2266,技能效果!B:B,0))*VLOOKUP(E2266,技能数值计算!$C$19:$D$28,2,FALSE))</f>
        <v>1.3800000000000001</v>
      </c>
      <c r="H2266" s="95">
        <f>INDEX(技能效果!J:J,MATCH(技能效果等级!B2266,技能效果!B:B,0))</f>
        <v>0</v>
      </c>
      <c r="I2266" s="97"/>
      <c r="J2266" s="97"/>
      <c r="K2266" s="97"/>
      <c r="L2266" s="97"/>
      <c r="M2266" s="97"/>
      <c r="N2266" s="96">
        <f>IF(INDEX(技能效果!L:L,MATCH(技能效果等级!B2266,技能效果!B:B,0))="","",INDEX(技能效果!L:L,MATCH(技能效果等级!B2266,技能效果!B:B,0)))</f>
        <v>126</v>
      </c>
      <c r="O2266" s="95">
        <f>IF(INDEX(技能效果!N:N,MATCH(B2266,技能效果!B:B,0))=0,INDEX(技能效果!M:M,MATCH(技能效果等级!B2266,技能效果!B:B,0)),INDEX(技能效果!M:M,MATCH(技能效果等级!B2266,技能效果!B:B,0))*VLOOKUP(E2266,技能数值计算!$C$19:$D$28,2,FALSE))</f>
        <v>0</v>
      </c>
      <c r="P2266" s="97"/>
      <c r="Q2266" s="97"/>
      <c r="R2266" s="95" t="str">
        <f>IF(INDEX(技能效果!O:O,MATCH(技能效果等级!B2266,技能效果!B:B,0))="","",INDEX(技能效果!O:O,MATCH(技能效果等级!B2266,技能效果!B:B,0)))</f>
        <v/>
      </c>
      <c r="S2266" s="97"/>
      <c r="T2266" s="97"/>
      <c r="U2266" s="97"/>
      <c r="V2266" s="96" t="str">
        <f>IF(INDEX(技能效果!AF:AF,MATCH(技能效果等级!B2266,技能效果!B:B,0))="","",INDEX(技能效果!AF:AF,MATCH(技能效果等级!B2266,技能效果!B:B,0)))</f>
        <v/>
      </c>
      <c r="W2266" s="95">
        <f t="shared" si="33"/>
        <v>217</v>
      </c>
      <c r="X2266" s="97"/>
      <c r="Y2266" s="97"/>
    </row>
    <row r="2267" spans="1:25" ht="16.5" x14ac:dyDescent="0.2">
      <c r="A2267" s="62">
        <v>2264</v>
      </c>
      <c r="B2267" s="95">
        <f>INDEX(技能效果!B:B,MATCH(技能效果等级!W2267,技能效果!AE:AE,0))</f>
        <v>130400303</v>
      </c>
      <c r="C2267" s="95" t="str">
        <f>INDEX(技能效果!C:C,MATCH(技能效果等级!B2267,技能效果!B:B,0))</f>
        <v>插槽3额外伤害</v>
      </c>
      <c r="D2267" s="96" t="s">
        <v>873</v>
      </c>
      <c r="E2267" s="95">
        <v>10</v>
      </c>
      <c r="F2267" s="95">
        <f>INDEX(技能效果!H:H,MATCH(技能效果等级!B2267,技能效果!B:B,0))</f>
        <v>1001</v>
      </c>
      <c r="G2267" s="95">
        <f>IF(INDEX(技能效果!K:K,MATCH(B2267,技能效果!B:B,0))=0,INDEX(技能效果!I:I,MATCH(技能效果等级!B2267,技能效果!B:B,0)),INDEX(技能效果!I:I,MATCH(技能效果等级!B2267,技能效果!B:B,0))*VLOOKUP(E2267,技能数值计算!$C$19:$D$28,2,FALSE))</f>
        <v>1.5</v>
      </c>
      <c r="H2267" s="95">
        <f>INDEX(技能效果!J:J,MATCH(技能效果等级!B2267,技能效果!B:B,0))</f>
        <v>0</v>
      </c>
      <c r="I2267" s="97"/>
      <c r="J2267" s="97"/>
      <c r="K2267" s="97"/>
      <c r="L2267" s="97"/>
      <c r="M2267" s="97"/>
      <c r="N2267" s="96">
        <f>IF(INDEX(技能效果!L:L,MATCH(技能效果等级!B2267,技能效果!B:B,0))="","",INDEX(技能效果!L:L,MATCH(技能效果等级!B2267,技能效果!B:B,0)))</f>
        <v>126</v>
      </c>
      <c r="O2267" s="95">
        <f>IF(INDEX(技能效果!N:N,MATCH(B2267,技能效果!B:B,0))=0,INDEX(技能效果!M:M,MATCH(技能效果等级!B2267,技能效果!B:B,0)),INDEX(技能效果!M:M,MATCH(技能效果等级!B2267,技能效果!B:B,0))*VLOOKUP(E2267,技能数值计算!$C$19:$D$28,2,FALSE))</f>
        <v>0</v>
      </c>
      <c r="P2267" s="97"/>
      <c r="Q2267" s="97"/>
      <c r="R2267" s="95" t="str">
        <f>IF(INDEX(技能效果!O:O,MATCH(技能效果等级!B2267,技能效果!B:B,0))="","",INDEX(技能效果!O:O,MATCH(技能效果等级!B2267,技能效果!B:B,0)))</f>
        <v/>
      </c>
      <c r="S2267" s="97"/>
      <c r="T2267" s="97"/>
      <c r="U2267" s="97"/>
      <c r="V2267" s="96" t="str">
        <f>IF(INDEX(技能效果!AF:AF,MATCH(技能效果等级!B2267,技能效果!B:B,0))="","",INDEX(技能效果!AF:AF,MATCH(技能效果等级!B2267,技能效果!B:B,0)))</f>
        <v/>
      </c>
      <c r="W2267" s="95">
        <f t="shared" si="33"/>
        <v>217</v>
      </c>
      <c r="X2267" s="97"/>
      <c r="Y2267" s="97"/>
    </row>
    <row r="2268" spans="1:25" ht="16.5" x14ac:dyDescent="0.2">
      <c r="A2268" s="62">
        <v>2265</v>
      </c>
      <c r="B2268" s="95">
        <f>INDEX(技能效果!B:B,MATCH(技能效果等级!W2268,技能效果!AE:AE,0))</f>
        <v>130400401</v>
      </c>
      <c r="C2268" s="95" t="str">
        <f>INDEX(技能效果!C:C,MATCH(技能效果等级!B2268,技能效果!B:B,0))</f>
        <v>插槽4主动伤害</v>
      </c>
      <c r="D2268" s="96" t="s">
        <v>873</v>
      </c>
      <c r="E2268" s="95">
        <v>1</v>
      </c>
      <c r="F2268" s="95">
        <f>INDEX(技能效果!H:H,MATCH(技能效果等级!B2268,技能效果!B:B,0))</f>
        <v>1001</v>
      </c>
      <c r="G2268" s="95">
        <f>IF(INDEX(技能效果!K:K,MATCH(B2268,技能效果!B:B,0))=0,INDEX(技能效果!I:I,MATCH(技能效果等级!B2268,技能效果!B:B,0)),INDEX(技能效果!I:I,MATCH(技能效果等级!B2268,技能效果!B:B,0))*VLOOKUP(E2268,技能数值计算!$C$19:$D$28,2,FALSE))</f>
        <v>0.75</v>
      </c>
      <c r="H2268" s="95">
        <f>INDEX(技能效果!J:J,MATCH(技能效果等级!B2268,技能效果!B:B,0))</f>
        <v>0</v>
      </c>
      <c r="I2268" s="97"/>
      <c r="J2268" s="97"/>
      <c r="K2268" s="97"/>
      <c r="L2268" s="97"/>
      <c r="M2268" s="97"/>
      <c r="N2268" s="96" t="str">
        <f>IF(INDEX(技能效果!L:L,MATCH(技能效果等级!B2268,技能效果!B:B,0))="","",INDEX(技能效果!L:L,MATCH(技能效果等级!B2268,技能效果!B:B,0)))</f>
        <v/>
      </c>
      <c r="O2268" s="95">
        <f>IF(INDEX(技能效果!N:N,MATCH(B2268,技能效果!B:B,0))=0,INDEX(技能效果!M:M,MATCH(技能效果等级!B2268,技能效果!B:B,0)),INDEX(技能效果!M:M,MATCH(技能效果等级!B2268,技能效果!B:B,0))*VLOOKUP(E2268,技能数值计算!$C$19:$D$28,2,FALSE))</f>
        <v>0</v>
      </c>
      <c r="P2268" s="97"/>
      <c r="Q2268" s="97"/>
      <c r="R2268" s="95" t="str">
        <f>IF(INDEX(技能效果!O:O,MATCH(技能效果等级!B2268,技能效果!B:B,0))="","",INDEX(技能效果!O:O,MATCH(技能效果等级!B2268,技能效果!B:B,0)))</f>
        <v/>
      </c>
      <c r="S2268" s="97"/>
      <c r="T2268" s="97"/>
      <c r="U2268" s="97"/>
      <c r="V2268" s="96" t="str">
        <f>IF(INDEX(技能效果!AF:AF,MATCH(技能效果等级!B2268,技能效果!B:B,0))="","",INDEX(技能效果!AF:AF,MATCH(技能效果等级!B2268,技能效果!B:B,0)))</f>
        <v/>
      </c>
      <c r="W2268" s="95">
        <f t="shared" si="33"/>
        <v>218</v>
      </c>
      <c r="X2268" s="97"/>
      <c r="Y2268" s="97"/>
    </row>
    <row r="2269" spans="1:25" ht="16.5" x14ac:dyDescent="0.2">
      <c r="A2269" s="62">
        <v>2266</v>
      </c>
      <c r="B2269" s="95">
        <f>INDEX(技能效果!B:B,MATCH(技能效果等级!W2269,技能效果!AE:AE,0))</f>
        <v>130400401</v>
      </c>
      <c r="C2269" s="95" t="str">
        <f>INDEX(技能效果!C:C,MATCH(技能效果等级!B2269,技能效果!B:B,0))</f>
        <v>插槽4主动伤害</v>
      </c>
      <c r="D2269" s="96" t="s">
        <v>873</v>
      </c>
      <c r="E2269" s="95">
        <v>2</v>
      </c>
      <c r="F2269" s="95">
        <f>INDEX(技能效果!H:H,MATCH(技能效果等级!B2269,技能效果!B:B,0))</f>
        <v>1001</v>
      </c>
      <c r="G2269" s="95">
        <f>IF(INDEX(技能效果!K:K,MATCH(B2269,技能效果!B:B,0))=0,INDEX(技能效果!I:I,MATCH(技能效果等级!B2269,技能效果!B:B,0)),INDEX(技能效果!I:I,MATCH(技能效果等级!B2269,技能效果!B:B,0))*VLOOKUP(E2269,技能数值计算!$C$19:$D$28,2,FALSE))</f>
        <v>0.81</v>
      </c>
      <c r="H2269" s="95">
        <f>INDEX(技能效果!J:J,MATCH(技能效果等级!B2269,技能效果!B:B,0))</f>
        <v>0</v>
      </c>
      <c r="I2269" s="97"/>
      <c r="J2269" s="97"/>
      <c r="K2269" s="97"/>
      <c r="L2269" s="97"/>
      <c r="M2269" s="97"/>
      <c r="N2269" s="96" t="str">
        <f>IF(INDEX(技能效果!L:L,MATCH(技能效果等级!B2269,技能效果!B:B,0))="","",INDEX(技能效果!L:L,MATCH(技能效果等级!B2269,技能效果!B:B,0)))</f>
        <v/>
      </c>
      <c r="O2269" s="95">
        <f>IF(INDEX(技能效果!N:N,MATCH(B2269,技能效果!B:B,0))=0,INDEX(技能效果!M:M,MATCH(技能效果等级!B2269,技能效果!B:B,0)),INDEX(技能效果!M:M,MATCH(技能效果等级!B2269,技能效果!B:B,0))*VLOOKUP(E2269,技能数值计算!$C$19:$D$28,2,FALSE))</f>
        <v>0</v>
      </c>
      <c r="P2269" s="97"/>
      <c r="Q2269" s="97"/>
      <c r="R2269" s="95" t="str">
        <f>IF(INDEX(技能效果!O:O,MATCH(技能效果等级!B2269,技能效果!B:B,0))="","",INDEX(技能效果!O:O,MATCH(技能效果等级!B2269,技能效果!B:B,0)))</f>
        <v/>
      </c>
      <c r="S2269" s="97"/>
      <c r="T2269" s="97"/>
      <c r="U2269" s="97"/>
      <c r="V2269" s="96" t="str">
        <f>IF(INDEX(技能效果!AF:AF,MATCH(技能效果等级!B2269,技能效果!B:B,0))="","",INDEX(技能效果!AF:AF,MATCH(技能效果等级!B2269,技能效果!B:B,0)))</f>
        <v/>
      </c>
      <c r="W2269" s="95">
        <f t="shared" si="33"/>
        <v>218</v>
      </c>
      <c r="X2269" s="97"/>
      <c r="Y2269" s="97"/>
    </row>
    <row r="2270" spans="1:25" ht="16.5" x14ac:dyDescent="0.2">
      <c r="A2270" s="62">
        <v>2267</v>
      </c>
      <c r="B2270" s="95">
        <f>INDEX(技能效果!B:B,MATCH(技能效果等级!W2270,技能效果!AE:AE,0))</f>
        <v>130400401</v>
      </c>
      <c r="C2270" s="95" t="str">
        <f>INDEX(技能效果!C:C,MATCH(技能效果等级!B2270,技能效果!B:B,0))</f>
        <v>插槽4主动伤害</v>
      </c>
      <c r="D2270" s="96" t="s">
        <v>873</v>
      </c>
      <c r="E2270" s="95">
        <v>3</v>
      </c>
      <c r="F2270" s="95">
        <f>INDEX(技能效果!H:H,MATCH(技能效果等级!B2270,技能效果!B:B,0))</f>
        <v>1001</v>
      </c>
      <c r="G2270" s="95">
        <f>IF(INDEX(技能效果!K:K,MATCH(B2270,技能效果!B:B,0))=0,INDEX(技能效果!I:I,MATCH(技能效果等级!B2270,技能效果!B:B,0)),INDEX(技能效果!I:I,MATCH(技能效果等级!B2270,技能效果!B:B,0))*VLOOKUP(E2270,技能数值计算!$C$19:$D$28,2,FALSE))</f>
        <v>0.86999999999999988</v>
      </c>
      <c r="H2270" s="95">
        <f>INDEX(技能效果!J:J,MATCH(技能效果等级!B2270,技能效果!B:B,0))</f>
        <v>0</v>
      </c>
      <c r="I2270" s="97"/>
      <c r="J2270" s="97"/>
      <c r="K2270" s="97"/>
      <c r="L2270" s="97"/>
      <c r="M2270" s="97"/>
      <c r="N2270" s="96" t="str">
        <f>IF(INDEX(技能效果!L:L,MATCH(技能效果等级!B2270,技能效果!B:B,0))="","",INDEX(技能效果!L:L,MATCH(技能效果等级!B2270,技能效果!B:B,0)))</f>
        <v/>
      </c>
      <c r="O2270" s="95">
        <f>IF(INDEX(技能效果!N:N,MATCH(B2270,技能效果!B:B,0))=0,INDEX(技能效果!M:M,MATCH(技能效果等级!B2270,技能效果!B:B,0)),INDEX(技能效果!M:M,MATCH(技能效果等级!B2270,技能效果!B:B,0))*VLOOKUP(E2270,技能数值计算!$C$19:$D$28,2,FALSE))</f>
        <v>0</v>
      </c>
      <c r="P2270" s="97"/>
      <c r="Q2270" s="97"/>
      <c r="R2270" s="95" t="str">
        <f>IF(INDEX(技能效果!O:O,MATCH(技能效果等级!B2270,技能效果!B:B,0))="","",INDEX(技能效果!O:O,MATCH(技能效果等级!B2270,技能效果!B:B,0)))</f>
        <v/>
      </c>
      <c r="S2270" s="97"/>
      <c r="T2270" s="97"/>
      <c r="U2270" s="97"/>
      <c r="V2270" s="96" t="str">
        <f>IF(INDEX(技能效果!AF:AF,MATCH(技能效果等级!B2270,技能效果!B:B,0))="","",INDEX(技能效果!AF:AF,MATCH(技能效果等级!B2270,技能效果!B:B,0)))</f>
        <v/>
      </c>
      <c r="W2270" s="95">
        <f t="shared" si="33"/>
        <v>218</v>
      </c>
      <c r="X2270" s="97"/>
      <c r="Y2270" s="97"/>
    </row>
    <row r="2271" spans="1:25" ht="16.5" x14ac:dyDescent="0.2">
      <c r="A2271" s="62">
        <v>2268</v>
      </c>
      <c r="B2271" s="95">
        <f>INDEX(技能效果!B:B,MATCH(技能效果等级!W2271,技能效果!AE:AE,0))</f>
        <v>130400401</v>
      </c>
      <c r="C2271" s="95" t="str">
        <f>INDEX(技能效果!C:C,MATCH(技能效果等级!B2271,技能效果!B:B,0))</f>
        <v>插槽4主动伤害</v>
      </c>
      <c r="D2271" s="96" t="s">
        <v>873</v>
      </c>
      <c r="E2271" s="95">
        <v>4</v>
      </c>
      <c r="F2271" s="95">
        <f>INDEX(技能效果!H:H,MATCH(技能效果等级!B2271,技能效果!B:B,0))</f>
        <v>1001</v>
      </c>
      <c r="G2271" s="95">
        <f>IF(INDEX(技能效果!K:K,MATCH(B2271,技能效果!B:B,0))=0,INDEX(技能效果!I:I,MATCH(技能效果等级!B2271,技能效果!B:B,0)),INDEX(技能效果!I:I,MATCH(技能效果等级!B2271,技能效果!B:B,0))*VLOOKUP(E2271,技能数值计算!$C$19:$D$28,2,FALSE))</f>
        <v>0.92999999999999994</v>
      </c>
      <c r="H2271" s="95">
        <f>INDEX(技能效果!J:J,MATCH(技能效果等级!B2271,技能效果!B:B,0))</f>
        <v>0</v>
      </c>
      <c r="I2271" s="97"/>
      <c r="J2271" s="97"/>
      <c r="K2271" s="97"/>
      <c r="L2271" s="97"/>
      <c r="M2271" s="97"/>
      <c r="N2271" s="96" t="str">
        <f>IF(INDEX(技能效果!L:L,MATCH(技能效果等级!B2271,技能效果!B:B,0))="","",INDEX(技能效果!L:L,MATCH(技能效果等级!B2271,技能效果!B:B,0)))</f>
        <v/>
      </c>
      <c r="O2271" s="95">
        <f>IF(INDEX(技能效果!N:N,MATCH(B2271,技能效果!B:B,0))=0,INDEX(技能效果!M:M,MATCH(技能效果等级!B2271,技能效果!B:B,0)),INDEX(技能效果!M:M,MATCH(技能效果等级!B2271,技能效果!B:B,0))*VLOOKUP(E2271,技能数值计算!$C$19:$D$28,2,FALSE))</f>
        <v>0</v>
      </c>
      <c r="P2271" s="97"/>
      <c r="Q2271" s="97"/>
      <c r="R2271" s="95" t="str">
        <f>IF(INDEX(技能效果!O:O,MATCH(技能效果等级!B2271,技能效果!B:B,0))="","",INDEX(技能效果!O:O,MATCH(技能效果等级!B2271,技能效果!B:B,0)))</f>
        <v/>
      </c>
      <c r="S2271" s="97"/>
      <c r="T2271" s="97"/>
      <c r="U2271" s="97"/>
      <c r="V2271" s="96" t="str">
        <f>IF(INDEX(技能效果!AF:AF,MATCH(技能效果等级!B2271,技能效果!B:B,0))="","",INDEX(技能效果!AF:AF,MATCH(技能效果等级!B2271,技能效果!B:B,0)))</f>
        <v/>
      </c>
      <c r="W2271" s="95">
        <f t="shared" si="33"/>
        <v>218</v>
      </c>
      <c r="X2271" s="97"/>
      <c r="Y2271" s="97"/>
    </row>
    <row r="2272" spans="1:25" ht="16.5" x14ac:dyDescent="0.2">
      <c r="A2272" s="62">
        <v>2269</v>
      </c>
      <c r="B2272" s="95">
        <f>INDEX(技能效果!B:B,MATCH(技能效果等级!W2272,技能效果!AE:AE,0))</f>
        <v>130400401</v>
      </c>
      <c r="C2272" s="95" t="str">
        <f>INDEX(技能效果!C:C,MATCH(技能效果等级!B2272,技能效果!B:B,0))</f>
        <v>插槽4主动伤害</v>
      </c>
      <c r="D2272" s="96" t="s">
        <v>873</v>
      </c>
      <c r="E2272" s="95">
        <v>5</v>
      </c>
      <c r="F2272" s="95">
        <f>INDEX(技能效果!H:H,MATCH(技能效果等级!B2272,技能效果!B:B,0))</f>
        <v>1001</v>
      </c>
      <c r="G2272" s="95">
        <f>IF(INDEX(技能效果!K:K,MATCH(B2272,技能效果!B:B,0))=0,INDEX(技能效果!I:I,MATCH(技能效果等级!B2272,技能效果!B:B,0)),INDEX(技能效果!I:I,MATCH(技能效果等级!B2272,技能效果!B:B,0))*VLOOKUP(E2272,技能数值计算!$C$19:$D$28,2,FALSE))</f>
        <v>0.99</v>
      </c>
      <c r="H2272" s="95">
        <f>INDEX(技能效果!J:J,MATCH(技能效果等级!B2272,技能效果!B:B,0))</f>
        <v>0</v>
      </c>
      <c r="I2272" s="97"/>
      <c r="J2272" s="97"/>
      <c r="K2272" s="97"/>
      <c r="L2272" s="97"/>
      <c r="M2272" s="97"/>
      <c r="N2272" s="96" t="str">
        <f>IF(INDEX(技能效果!L:L,MATCH(技能效果等级!B2272,技能效果!B:B,0))="","",INDEX(技能效果!L:L,MATCH(技能效果等级!B2272,技能效果!B:B,0)))</f>
        <v/>
      </c>
      <c r="O2272" s="95">
        <f>IF(INDEX(技能效果!N:N,MATCH(B2272,技能效果!B:B,0))=0,INDEX(技能效果!M:M,MATCH(技能效果等级!B2272,技能效果!B:B,0)),INDEX(技能效果!M:M,MATCH(技能效果等级!B2272,技能效果!B:B,0))*VLOOKUP(E2272,技能数值计算!$C$19:$D$28,2,FALSE))</f>
        <v>0</v>
      </c>
      <c r="P2272" s="97"/>
      <c r="Q2272" s="97"/>
      <c r="R2272" s="95" t="str">
        <f>IF(INDEX(技能效果!O:O,MATCH(技能效果等级!B2272,技能效果!B:B,0))="","",INDEX(技能效果!O:O,MATCH(技能效果等级!B2272,技能效果!B:B,0)))</f>
        <v/>
      </c>
      <c r="S2272" s="97"/>
      <c r="T2272" s="97"/>
      <c r="U2272" s="97"/>
      <c r="V2272" s="96" t="str">
        <f>IF(INDEX(技能效果!AF:AF,MATCH(技能效果等级!B2272,技能效果!B:B,0))="","",INDEX(技能效果!AF:AF,MATCH(技能效果等级!B2272,技能效果!B:B,0)))</f>
        <v/>
      </c>
      <c r="W2272" s="95">
        <f t="shared" si="33"/>
        <v>218</v>
      </c>
      <c r="X2272" s="97"/>
      <c r="Y2272" s="97"/>
    </row>
    <row r="2273" spans="1:25" ht="16.5" x14ac:dyDescent="0.2">
      <c r="A2273" s="62">
        <v>2270</v>
      </c>
      <c r="B2273" s="95">
        <f>INDEX(技能效果!B:B,MATCH(技能效果等级!W2273,技能效果!AE:AE,0))</f>
        <v>130400401</v>
      </c>
      <c r="C2273" s="95" t="str">
        <f>INDEX(技能效果!C:C,MATCH(技能效果等级!B2273,技能效果!B:B,0))</f>
        <v>插槽4主动伤害</v>
      </c>
      <c r="D2273" s="96" t="s">
        <v>873</v>
      </c>
      <c r="E2273" s="95">
        <v>6</v>
      </c>
      <c r="F2273" s="95">
        <f>INDEX(技能效果!H:H,MATCH(技能效果等级!B2273,技能效果!B:B,0))</f>
        <v>1001</v>
      </c>
      <c r="G2273" s="95">
        <f>IF(INDEX(技能效果!K:K,MATCH(B2273,技能效果!B:B,0))=0,INDEX(技能效果!I:I,MATCH(技能效果等级!B2273,技能效果!B:B,0)),INDEX(技能效果!I:I,MATCH(技能效果等级!B2273,技能效果!B:B,0))*VLOOKUP(E2273,技能数值计算!$C$19:$D$28,2,FALSE))</f>
        <v>1.08</v>
      </c>
      <c r="H2273" s="95">
        <f>INDEX(技能效果!J:J,MATCH(技能效果等级!B2273,技能效果!B:B,0))</f>
        <v>0</v>
      </c>
      <c r="I2273" s="97"/>
      <c r="J2273" s="97"/>
      <c r="K2273" s="97"/>
      <c r="L2273" s="97"/>
      <c r="M2273" s="97"/>
      <c r="N2273" s="96" t="str">
        <f>IF(INDEX(技能效果!L:L,MATCH(技能效果等级!B2273,技能效果!B:B,0))="","",INDEX(技能效果!L:L,MATCH(技能效果等级!B2273,技能效果!B:B,0)))</f>
        <v/>
      </c>
      <c r="O2273" s="95">
        <f>IF(INDEX(技能效果!N:N,MATCH(B2273,技能效果!B:B,0))=0,INDEX(技能效果!M:M,MATCH(技能效果等级!B2273,技能效果!B:B,0)),INDEX(技能效果!M:M,MATCH(技能效果等级!B2273,技能效果!B:B,0))*VLOOKUP(E2273,技能数值计算!$C$19:$D$28,2,FALSE))</f>
        <v>0</v>
      </c>
      <c r="P2273" s="97"/>
      <c r="Q2273" s="97"/>
      <c r="R2273" s="95" t="str">
        <f>IF(INDEX(技能效果!O:O,MATCH(技能效果等级!B2273,技能效果!B:B,0))="","",INDEX(技能效果!O:O,MATCH(技能效果等级!B2273,技能效果!B:B,0)))</f>
        <v/>
      </c>
      <c r="S2273" s="97"/>
      <c r="T2273" s="97"/>
      <c r="U2273" s="97"/>
      <c r="V2273" s="96" t="str">
        <f>IF(INDEX(技能效果!AF:AF,MATCH(技能效果等级!B2273,技能效果!B:B,0))="","",INDEX(技能效果!AF:AF,MATCH(技能效果等级!B2273,技能效果!B:B,0)))</f>
        <v/>
      </c>
      <c r="W2273" s="95">
        <f t="shared" si="33"/>
        <v>218</v>
      </c>
      <c r="X2273" s="97"/>
      <c r="Y2273" s="97"/>
    </row>
    <row r="2274" spans="1:25" ht="16.5" x14ac:dyDescent="0.2">
      <c r="A2274" s="62">
        <v>2271</v>
      </c>
      <c r="B2274" s="95">
        <f>INDEX(技能效果!B:B,MATCH(技能效果等级!W2274,技能效果!AE:AE,0))</f>
        <v>130400401</v>
      </c>
      <c r="C2274" s="95" t="str">
        <f>INDEX(技能效果!C:C,MATCH(技能效果等级!B2274,技能效果!B:B,0))</f>
        <v>插槽4主动伤害</v>
      </c>
      <c r="D2274" s="96" t="s">
        <v>873</v>
      </c>
      <c r="E2274" s="95">
        <v>7</v>
      </c>
      <c r="F2274" s="95">
        <f>INDEX(技能效果!H:H,MATCH(技能效果等级!B2274,技能效果!B:B,0))</f>
        <v>1001</v>
      </c>
      <c r="G2274" s="95">
        <f>IF(INDEX(技能效果!K:K,MATCH(B2274,技能效果!B:B,0))=0,INDEX(技能效果!I:I,MATCH(技能效果等级!B2274,技能效果!B:B,0)),INDEX(技能效果!I:I,MATCH(技能效果等级!B2274,技能效果!B:B,0))*VLOOKUP(E2274,技能数值计算!$C$19:$D$28,2,FALSE))</f>
        <v>1.17</v>
      </c>
      <c r="H2274" s="95">
        <f>INDEX(技能效果!J:J,MATCH(技能效果等级!B2274,技能效果!B:B,0))</f>
        <v>0</v>
      </c>
      <c r="I2274" s="97"/>
      <c r="J2274" s="97"/>
      <c r="K2274" s="97"/>
      <c r="L2274" s="97"/>
      <c r="M2274" s="97"/>
      <c r="N2274" s="96" t="str">
        <f>IF(INDEX(技能效果!L:L,MATCH(技能效果等级!B2274,技能效果!B:B,0))="","",INDEX(技能效果!L:L,MATCH(技能效果等级!B2274,技能效果!B:B,0)))</f>
        <v/>
      </c>
      <c r="O2274" s="95">
        <f>IF(INDEX(技能效果!N:N,MATCH(B2274,技能效果!B:B,0))=0,INDEX(技能效果!M:M,MATCH(技能效果等级!B2274,技能效果!B:B,0)),INDEX(技能效果!M:M,MATCH(技能效果等级!B2274,技能效果!B:B,0))*VLOOKUP(E2274,技能数值计算!$C$19:$D$28,2,FALSE))</f>
        <v>0</v>
      </c>
      <c r="P2274" s="97"/>
      <c r="Q2274" s="97"/>
      <c r="R2274" s="95" t="str">
        <f>IF(INDEX(技能效果!O:O,MATCH(技能效果等级!B2274,技能效果!B:B,0))="","",INDEX(技能效果!O:O,MATCH(技能效果等级!B2274,技能效果!B:B,0)))</f>
        <v/>
      </c>
      <c r="S2274" s="97"/>
      <c r="T2274" s="97"/>
      <c r="U2274" s="97"/>
      <c r="V2274" s="96" t="str">
        <f>IF(INDEX(技能效果!AF:AF,MATCH(技能效果等级!B2274,技能效果!B:B,0))="","",INDEX(技能效果!AF:AF,MATCH(技能效果等级!B2274,技能效果!B:B,0)))</f>
        <v/>
      </c>
      <c r="W2274" s="95">
        <f t="shared" si="33"/>
        <v>218</v>
      </c>
      <c r="X2274" s="97"/>
      <c r="Y2274" s="97"/>
    </row>
    <row r="2275" spans="1:25" ht="16.5" x14ac:dyDescent="0.2">
      <c r="A2275" s="62">
        <v>2272</v>
      </c>
      <c r="B2275" s="95">
        <f>INDEX(技能效果!B:B,MATCH(技能效果等级!W2275,技能效果!AE:AE,0))</f>
        <v>130400401</v>
      </c>
      <c r="C2275" s="95" t="str">
        <f>INDEX(技能效果!C:C,MATCH(技能效果等级!B2275,技能效果!B:B,0))</f>
        <v>插槽4主动伤害</v>
      </c>
      <c r="D2275" s="96" t="s">
        <v>873</v>
      </c>
      <c r="E2275" s="95">
        <v>8</v>
      </c>
      <c r="F2275" s="95">
        <f>INDEX(技能效果!H:H,MATCH(技能效果等级!B2275,技能效果!B:B,0))</f>
        <v>1001</v>
      </c>
      <c r="G2275" s="95">
        <f>IF(INDEX(技能效果!K:K,MATCH(B2275,技能效果!B:B,0))=0,INDEX(技能效果!I:I,MATCH(技能效果等级!B2275,技能效果!B:B,0)),INDEX(技能效果!I:I,MATCH(技能效果等级!B2275,技能效果!B:B,0))*VLOOKUP(E2275,技能数值计算!$C$19:$D$28,2,FALSE))</f>
        <v>1.26</v>
      </c>
      <c r="H2275" s="95">
        <f>INDEX(技能效果!J:J,MATCH(技能效果等级!B2275,技能效果!B:B,0))</f>
        <v>0</v>
      </c>
      <c r="I2275" s="97"/>
      <c r="J2275" s="97"/>
      <c r="K2275" s="97"/>
      <c r="L2275" s="97"/>
      <c r="M2275" s="97"/>
      <c r="N2275" s="96" t="str">
        <f>IF(INDEX(技能效果!L:L,MATCH(技能效果等级!B2275,技能效果!B:B,0))="","",INDEX(技能效果!L:L,MATCH(技能效果等级!B2275,技能效果!B:B,0)))</f>
        <v/>
      </c>
      <c r="O2275" s="95">
        <f>IF(INDEX(技能效果!N:N,MATCH(B2275,技能效果!B:B,0))=0,INDEX(技能效果!M:M,MATCH(技能效果等级!B2275,技能效果!B:B,0)),INDEX(技能效果!M:M,MATCH(技能效果等级!B2275,技能效果!B:B,0))*VLOOKUP(E2275,技能数值计算!$C$19:$D$28,2,FALSE))</f>
        <v>0</v>
      </c>
      <c r="P2275" s="97"/>
      <c r="Q2275" s="97"/>
      <c r="R2275" s="95" t="str">
        <f>IF(INDEX(技能效果!O:O,MATCH(技能效果等级!B2275,技能效果!B:B,0))="","",INDEX(技能效果!O:O,MATCH(技能效果等级!B2275,技能效果!B:B,0)))</f>
        <v/>
      </c>
      <c r="S2275" s="97"/>
      <c r="T2275" s="97"/>
      <c r="U2275" s="97"/>
      <c r="V2275" s="96" t="str">
        <f>IF(INDEX(技能效果!AF:AF,MATCH(技能效果等级!B2275,技能效果!B:B,0))="","",INDEX(技能效果!AF:AF,MATCH(技能效果等级!B2275,技能效果!B:B,0)))</f>
        <v/>
      </c>
      <c r="W2275" s="95">
        <f t="shared" si="33"/>
        <v>218</v>
      </c>
      <c r="X2275" s="97"/>
      <c r="Y2275" s="97"/>
    </row>
    <row r="2276" spans="1:25" ht="16.5" x14ac:dyDescent="0.2">
      <c r="A2276" s="62">
        <v>2273</v>
      </c>
      <c r="B2276" s="95">
        <f>INDEX(技能效果!B:B,MATCH(技能效果等级!W2276,技能效果!AE:AE,0))</f>
        <v>130400401</v>
      </c>
      <c r="C2276" s="95" t="str">
        <f>INDEX(技能效果!C:C,MATCH(技能效果等级!B2276,技能效果!B:B,0))</f>
        <v>插槽4主动伤害</v>
      </c>
      <c r="D2276" s="96" t="s">
        <v>873</v>
      </c>
      <c r="E2276" s="95">
        <v>9</v>
      </c>
      <c r="F2276" s="95">
        <f>INDEX(技能效果!H:H,MATCH(技能效果等级!B2276,技能效果!B:B,0))</f>
        <v>1001</v>
      </c>
      <c r="G2276" s="95">
        <f>IF(INDEX(技能效果!K:K,MATCH(B2276,技能效果!B:B,0))=0,INDEX(技能效果!I:I,MATCH(技能效果等级!B2276,技能效果!B:B,0)),INDEX(技能效果!I:I,MATCH(技能效果等级!B2276,技能效果!B:B,0))*VLOOKUP(E2276,技能数值计算!$C$19:$D$28,2,FALSE))</f>
        <v>1.3800000000000001</v>
      </c>
      <c r="H2276" s="95">
        <f>INDEX(技能效果!J:J,MATCH(技能效果等级!B2276,技能效果!B:B,0))</f>
        <v>0</v>
      </c>
      <c r="I2276" s="97"/>
      <c r="J2276" s="97"/>
      <c r="K2276" s="97"/>
      <c r="L2276" s="97"/>
      <c r="M2276" s="97"/>
      <c r="N2276" s="96" t="str">
        <f>IF(INDEX(技能效果!L:L,MATCH(技能效果等级!B2276,技能效果!B:B,0))="","",INDEX(技能效果!L:L,MATCH(技能效果等级!B2276,技能效果!B:B,0)))</f>
        <v/>
      </c>
      <c r="O2276" s="95">
        <f>IF(INDEX(技能效果!N:N,MATCH(B2276,技能效果!B:B,0))=0,INDEX(技能效果!M:M,MATCH(技能效果等级!B2276,技能效果!B:B,0)),INDEX(技能效果!M:M,MATCH(技能效果等级!B2276,技能效果!B:B,0))*VLOOKUP(E2276,技能数值计算!$C$19:$D$28,2,FALSE))</f>
        <v>0</v>
      </c>
      <c r="P2276" s="97"/>
      <c r="Q2276" s="97"/>
      <c r="R2276" s="95" t="str">
        <f>IF(INDEX(技能效果!O:O,MATCH(技能效果等级!B2276,技能效果!B:B,0))="","",INDEX(技能效果!O:O,MATCH(技能效果等级!B2276,技能效果!B:B,0)))</f>
        <v/>
      </c>
      <c r="S2276" s="97"/>
      <c r="T2276" s="97"/>
      <c r="U2276" s="97"/>
      <c r="V2276" s="96" t="str">
        <f>IF(INDEX(技能效果!AF:AF,MATCH(技能效果等级!B2276,技能效果!B:B,0))="","",INDEX(技能效果!AF:AF,MATCH(技能效果等级!B2276,技能效果!B:B,0)))</f>
        <v/>
      </c>
      <c r="W2276" s="95">
        <f t="shared" si="33"/>
        <v>218</v>
      </c>
      <c r="X2276" s="97"/>
      <c r="Y2276" s="97"/>
    </row>
    <row r="2277" spans="1:25" ht="16.5" x14ac:dyDescent="0.2">
      <c r="A2277" s="62">
        <v>2274</v>
      </c>
      <c r="B2277" s="95">
        <f>INDEX(技能效果!B:B,MATCH(技能效果等级!W2277,技能效果!AE:AE,0))</f>
        <v>130400401</v>
      </c>
      <c r="C2277" s="95" t="str">
        <f>INDEX(技能效果!C:C,MATCH(技能效果等级!B2277,技能效果!B:B,0))</f>
        <v>插槽4主动伤害</v>
      </c>
      <c r="D2277" s="96" t="s">
        <v>873</v>
      </c>
      <c r="E2277" s="95">
        <v>10</v>
      </c>
      <c r="F2277" s="95">
        <f>INDEX(技能效果!H:H,MATCH(技能效果等级!B2277,技能效果!B:B,0))</f>
        <v>1001</v>
      </c>
      <c r="G2277" s="95">
        <f>IF(INDEX(技能效果!K:K,MATCH(B2277,技能效果!B:B,0))=0,INDEX(技能效果!I:I,MATCH(技能效果等级!B2277,技能效果!B:B,0)),INDEX(技能效果!I:I,MATCH(技能效果等级!B2277,技能效果!B:B,0))*VLOOKUP(E2277,技能数值计算!$C$19:$D$28,2,FALSE))</f>
        <v>1.5</v>
      </c>
      <c r="H2277" s="95">
        <f>INDEX(技能效果!J:J,MATCH(技能效果等级!B2277,技能效果!B:B,0))</f>
        <v>0</v>
      </c>
      <c r="I2277" s="97"/>
      <c r="J2277" s="97"/>
      <c r="K2277" s="97"/>
      <c r="L2277" s="97"/>
      <c r="M2277" s="97"/>
      <c r="N2277" s="96" t="str">
        <f>IF(INDEX(技能效果!L:L,MATCH(技能效果等级!B2277,技能效果!B:B,0))="","",INDEX(技能效果!L:L,MATCH(技能效果等级!B2277,技能效果!B:B,0)))</f>
        <v/>
      </c>
      <c r="O2277" s="95">
        <f>IF(INDEX(技能效果!N:N,MATCH(B2277,技能效果!B:B,0))=0,INDEX(技能效果!M:M,MATCH(技能效果等级!B2277,技能效果!B:B,0)),INDEX(技能效果!M:M,MATCH(技能效果等级!B2277,技能效果!B:B,0))*VLOOKUP(E2277,技能数值计算!$C$19:$D$28,2,FALSE))</f>
        <v>0</v>
      </c>
      <c r="P2277" s="97"/>
      <c r="Q2277" s="97"/>
      <c r="R2277" s="95" t="str">
        <f>IF(INDEX(技能效果!O:O,MATCH(技能效果等级!B2277,技能效果!B:B,0))="","",INDEX(技能效果!O:O,MATCH(技能效果等级!B2277,技能效果!B:B,0)))</f>
        <v/>
      </c>
      <c r="S2277" s="97"/>
      <c r="T2277" s="97"/>
      <c r="U2277" s="97"/>
      <c r="V2277" s="96" t="str">
        <f>IF(INDEX(技能效果!AF:AF,MATCH(技能效果等级!B2277,技能效果!B:B,0))="","",INDEX(技能效果!AF:AF,MATCH(技能效果等级!B2277,技能效果!B:B,0)))</f>
        <v/>
      </c>
      <c r="W2277" s="95">
        <f t="shared" si="33"/>
        <v>218</v>
      </c>
      <c r="X2277" s="97"/>
      <c r="Y2277" s="97"/>
    </row>
    <row r="2278" spans="1:25" ht="16.5" x14ac:dyDescent="0.2">
      <c r="A2278" s="62">
        <v>2275</v>
      </c>
      <c r="B2278" s="95">
        <f>INDEX(技能效果!B:B,MATCH(技能效果等级!W2278,技能效果!AE:AE,0))</f>
        <v>130400402</v>
      </c>
      <c r="C2278" s="95" t="str">
        <f>INDEX(技能效果!C:C,MATCH(技能效果等级!B2278,技能效果!B:B,0))</f>
        <v>插槽4连击伤害</v>
      </c>
      <c r="D2278" s="96" t="s">
        <v>873</v>
      </c>
      <c r="E2278" s="95">
        <v>1</v>
      </c>
      <c r="F2278" s="95">
        <f>INDEX(技能效果!H:H,MATCH(技能效果等级!B2278,技能效果!B:B,0))</f>
        <v>1001</v>
      </c>
      <c r="G2278" s="95">
        <f>IF(INDEX(技能效果!K:K,MATCH(B2278,技能效果!B:B,0))=0,INDEX(技能效果!I:I,MATCH(技能效果等级!B2278,技能效果!B:B,0)),INDEX(技能效果!I:I,MATCH(技能效果等级!B2278,技能效果!B:B,0))*VLOOKUP(E2278,技能数值计算!$C$19:$D$28,2,FALSE))</f>
        <v>0.75</v>
      </c>
      <c r="H2278" s="95">
        <f>INDEX(技能效果!J:J,MATCH(技能效果等级!B2278,技能效果!B:B,0))</f>
        <v>0</v>
      </c>
      <c r="I2278" s="97"/>
      <c r="J2278" s="97"/>
      <c r="K2278" s="97"/>
      <c r="L2278" s="97"/>
      <c r="M2278" s="97"/>
      <c r="N2278" s="96" t="str">
        <f>IF(INDEX(技能效果!L:L,MATCH(技能效果等级!B2278,技能效果!B:B,0))="","",INDEX(技能效果!L:L,MATCH(技能效果等级!B2278,技能效果!B:B,0)))</f>
        <v/>
      </c>
      <c r="O2278" s="95">
        <f>IF(INDEX(技能效果!N:N,MATCH(B2278,技能效果!B:B,0))=0,INDEX(技能效果!M:M,MATCH(技能效果等级!B2278,技能效果!B:B,0)),INDEX(技能效果!M:M,MATCH(技能效果等级!B2278,技能效果!B:B,0))*VLOOKUP(E2278,技能数值计算!$C$19:$D$28,2,FALSE))</f>
        <v>0</v>
      </c>
      <c r="P2278" s="97"/>
      <c r="Q2278" s="97"/>
      <c r="R2278" s="95" t="str">
        <f>IF(INDEX(技能效果!O:O,MATCH(技能效果等级!B2278,技能效果!B:B,0))="","",INDEX(技能效果!O:O,MATCH(技能效果等级!B2278,技能效果!B:B,0)))</f>
        <v/>
      </c>
      <c r="S2278" s="97"/>
      <c r="T2278" s="97"/>
      <c r="U2278" s="97"/>
      <c r="V2278" s="96" t="str">
        <f>IF(INDEX(技能效果!AF:AF,MATCH(技能效果等级!B2278,技能效果!B:B,0))="","",INDEX(技能效果!AF:AF,MATCH(技能效果等级!B2278,技能效果!B:B,0)))</f>
        <v/>
      </c>
      <c r="W2278" s="95">
        <f t="shared" si="33"/>
        <v>219</v>
      </c>
      <c r="X2278" s="97"/>
      <c r="Y2278" s="97"/>
    </row>
    <row r="2279" spans="1:25" ht="16.5" x14ac:dyDescent="0.2">
      <c r="A2279" s="62">
        <v>2276</v>
      </c>
      <c r="B2279" s="95">
        <f>INDEX(技能效果!B:B,MATCH(技能效果等级!W2279,技能效果!AE:AE,0))</f>
        <v>130400402</v>
      </c>
      <c r="C2279" s="95" t="str">
        <f>INDEX(技能效果!C:C,MATCH(技能效果等级!B2279,技能效果!B:B,0))</f>
        <v>插槽4连击伤害</v>
      </c>
      <c r="D2279" s="96" t="s">
        <v>873</v>
      </c>
      <c r="E2279" s="95">
        <v>2</v>
      </c>
      <c r="F2279" s="95">
        <f>INDEX(技能效果!H:H,MATCH(技能效果等级!B2279,技能效果!B:B,0))</f>
        <v>1001</v>
      </c>
      <c r="G2279" s="95">
        <f>IF(INDEX(技能效果!K:K,MATCH(B2279,技能效果!B:B,0))=0,INDEX(技能效果!I:I,MATCH(技能效果等级!B2279,技能效果!B:B,0)),INDEX(技能效果!I:I,MATCH(技能效果等级!B2279,技能效果!B:B,0))*VLOOKUP(E2279,技能数值计算!$C$19:$D$28,2,FALSE))</f>
        <v>0.81</v>
      </c>
      <c r="H2279" s="95">
        <f>INDEX(技能效果!J:J,MATCH(技能效果等级!B2279,技能效果!B:B,0))</f>
        <v>0</v>
      </c>
      <c r="I2279" s="97"/>
      <c r="J2279" s="97"/>
      <c r="K2279" s="97"/>
      <c r="L2279" s="97"/>
      <c r="M2279" s="97"/>
      <c r="N2279" s="96" t="str">
        <f>IF(INDEX(技能效果!L:L,MATCH(技能效果等级!B2279,技能效果!B:B,0))="","",INDEX(技能效果!L:L,MATCH(技能效果等级!B2279,技能效果!B:B,0)))</f>
        <v/>
      </c>
      <c r="O2279" s="95">
        <f>IF(INDEX(技能效果!N:N,MATCH(B2279,技能效果!B:B,0))=0,INDEX(技能效果!M:M,MATCH(技能效果等级!B2279,技能效果!B:B,0)),INDEX(技能效果!M:M,MATCH(技能效果等级!B2279,技能效果!B:B,0))*VLOOKUP(E2279,技能数值计算!$C$19:$D$28,2,FALSE))</f>
        <v>0</v>
      </c>
      <c r="P2279" s="97"/>
      <c r="Q2279" s="97"/>
      <c r="R2279" s="95" t="str">
        <f>IF(INDEX(技能效果!O:O,MATCH(技能效果等级!B2279,技能效果!B:B,0))="","",INDEX(技能效果!O:O,MATCH(技能效果等级!B2279,技能效果!B:B,0)))</f>
        <v/>
      </c>
      <c r="S2279" s="97"/>
      <c r="T2279" s="97"/>
      <c r="U2279" s="97"/>
      <c r="V2279" s="96" t="str">
        <f>IF(INDEX(技能效果!AF:AF,MATCH(技能效果等级!B2279,技能效果!B:B,0))="","",INDEX(技能效果!AF:AF,MATCH(技能效果等级!B2279,技能效果!B:B,0)))</f>
        <v/>
      </c>
      <c r="W2279" s="95">
        <f t="shared" si="33"/>
        <v>219</v>
      </c>
      <c r="X2279" s="97"/>
      <c r="Y2279" s="97"/>
    </row>
    <row r="2280" spans="1:25" ht="16.5" x14ac:dyDescent="0.2">
      <c r="A2280" s="62">
        <v>2277</v>
      </c>
      <c r="B2280" s="95">
        <f>INDEX(技能效果!B:B,MATCH(技能效果等级!W2280,技能效果!AE:AE,0))</f>
        <v>130400402</v>
      </c>
      <c r="C2280" s="95" t="str">
        <f>INDEX(技能效果!C:C,MATCH(技能效果等级!B2280,技能效果!B:B,0))</f>
        <v>插槽4连击伤害</v>
      </c>
      <c r="D2280" s="96" t="s">
        <v>873</v>
      </c>
      <c r="E2280" s="95">
        <v>3</v>
      </c>
      <c r="F2280" s="95">
        <f>INDEX(技能效果!H:H,MATCH(技能效果等级!B2280,技能效果!B:B,0))</f>
        <v>1001</v>
      </c>
      <c r="G2280" s="95">
        <f>IF(INDEX(技能效果!K:K,MATCH(B2280,技能效果!B:B,0))=0,INDEX(技能效果!I:I,MATCH(技能效果等级!B2280,技能效果!B:B,0)),INDEX(技能效果!I:I,MATCH(技能效果等级!B2280,技能效果!B:B,0))*VLOOKUP(E2280,技能数值计算!$C$19:$D$28,2,FALSE))</f>
        <v>0.86999999999999988</v>
      </c>
      <c r="H2280" s="95">
        <f>INDEX(技能效果!J:J,MATCH(技能效果等级!B2280,技能效果!B:B,0))</f>
        <v>0</v>
      </c>
      <c r="I2280" s="97"/>
      <c r="J2280" s="97"/>
      <c r="K2280" s="97"/>
      <c r="L2280" s="97"/>
      <c r="M2280" s="97"/>
      <c r="N2280" s="96" t="str">
        <f>IF(INDEX(技能效果!L:L,MATCH(技能效果等级!B2280,技能效果!B:B,0))="","",INDEX(技能效果!L:L,MATCH(技能效果等级!B2280,技能效果!B:B,0)))</f>
        <v/>
      </c>
      <c r="O2280" s="95">
        <f>IF(INDEX(技能效果!N:N,MATCH(B2280,技能效果!B:B,0))=0,INDEX(技能效果!M:M,MATCH(技能效果等级!B2280,技能效果!B:B,0)),INDEX(技能效果!M:M,MATCH(技能效果等级!B2280,技能效果!B:B,0))*VLOOKUP(E2280,技能数值计算!$C$19:$D$28,2,FALSE))</f>
        <v>0</v>
      </c>
      <c r="P2280" s="97"/>
      <c r="Q2280" s="97"/>
      <c r="R2280" s="95" t="str">
        <f>IF(INDEX(技能效果!O:O,MATCH(技能效果等级!B2280,技能效果!B:B,0))="","",INDEX(技能效果!O:O,MATCH(技能效果等级!B2280,技能效果!B:B,0)))</f>
        <v/>
      </c>
      <c r="S2280" s="97"/>
      <c r="T2280" s="97"/>
      <c r="U2280" s="97"/>
      <c r="V2280" s="96" t="str">
        <f>IF(INDEX(技能效果!AF:AF,MATCH(技能效果等级!B2280,技能效果!B:B,0))="","",INDEX(技能效果!AF:AF,MATCH(技能效果等级!B2280,技能效果!B:B,0)))</f>
        <v/>
      </c>
      <c r="W2280" s="95">
        <f t="shared" si="33"/>
        <v>219</v>
      </c>
      <c r="X2280" s="97"/>
      <c r="Y2280" s="97"/>
    </row>
    <row r="2281" spans="1:25" ht="16.5" x14ac:dyDescent="0.2">
      <c r="A2281" s="62">
        <v>2278</v>
      </c>
      <c r="B2281" s="95">
        <f>INDEX(技能效果!B:B,MATCH(技能效果等级!W2281,技能效果!AE:AE,0))</f>
        <v>130400402</v>
      </c>
      <c r="C2281" s="95" t="str">
        <f>INDEX(技能效果!C:C,MATCH(技能效果等级!B2281,技能效果!B:B,0))</f>
        <v>插槽4连击伤害</v>
      </c>
      <c r="D2281" s="96" t="s">
        <v>873</v>
      </c>
      <c r="E2281" s="95">
        <v>4</v>
      </c>
      <c r="F2281" s="95">
        <f>INDEX(技能效果!H:H,MATCH(技能效果等级!B2281,技能效果!B:B,0))</f>
        <v>1001</v>
      </c>
      <c r="G2281" s="95">
        <f>IF(INDEX(技能效果!K:K,MATCH(B2281,技能效果!B:B,0))=0,INDEX(技能效果!I:I,MATCH(技能效果等级!B2281,技能效果!B:B,0)),INDEX(技能效果!I:I,MATCH(技能效果等级!B2281,技能效果!B:B,0))*VLOOKUP(E2281,技能数值计算!$C$19:$D$28,2,FALSE))</f>
        <v>0.92999999999999994</v>
      </c>
      <c r="H2281" s="95">
        <f>INDEX(技能效果!J:J,MATCH(技能效果等级!B2281,技能效果!B:B,0))</f>
        <v>0</v>
      </c>
      <c r="I2281" s="97"/>
      <c r="J2281" s="97"/>
      <c r="K2281" s="97"/>
      <c r="L2281" s="97"/>
      <c r="M2281" s="97"/>
      <c r="N2281" s="96" t="str">
        <f>IF(INDEX(技能效果!L:L,MATCH(技能效果等级!B2281,技能效果!B:B,0))="","",INDEX(技能效果!L:L,MATCH(技能效果等级!B2281,技能效果!B:B,0)))</f>
        <v/>
      </c>
      <c r="O2281" s="95">
        <f>IF(INDEX(技能效果!N:N,MATCH(B2281,技能效果!B:B,0))=0,INDEX(技能效果!M:M,MATCH(技能效果等级!B2281,技能效果!B:B,0)),INDEX(技能效果!M:M,MATCH(技能效果等级!B2281,技能效果!B:B,0))*VLOOKUP(E2281,技能数值计算!$C$19:$D$28,2,FALSE))</f>
        <v>0</v>
      </c>
      <c r="P2281" s="97"/>
      <c r="Q2281" s="97"/>
      <c r="R2281" s="95" t="str">
        <f>IF(INDEX(技能效果!O:O,MATCH(技能效果等级!B2281,技能效果!B:B,0))="","",INDEX(技能效果!O:O,MATCH(技能效果等级!B2281,技能效果!B:B,0)))</f>
        <v/>
      </c>
      <c r="S2281" s="97"/>
      <c r="T2281" s="97"/>
      <c r="U2281" s="97"/>
      <c r="V2281" s="96" t="str">
        <f>IF(INDEX(技能效果!AF:AF,MATCH(技能效果等级!B2281,技能效果!B:B,0))="","",INDEX(技能效果!AF:AF,MATCH(技能效果等级!B2281,技能效果!B:B,0)))</f>
        <v/>
      </c>
      <c r="W2281" s="95">
        <f t="shared" si="33"/>
        <v>219</v>
      </c>
      <c r="X2281" s="97"/>
      <c r="Y2281" s="97"/>
    </row>
    <row r="2282" spans="1:25" ht="16.5" x14ac:dyDescent="0.2">
      <c r="A2282" s="62">
        <v>2279</v>
      </c>
      <c r="B2282" s="95">
        <f>INDEX(技能效果!B:B,MATCH(技能效果等级!W2282,技能效果!AE:AE,0))</f>
        <v>130400402</v>
      </c>
      <c r="C2282" s="95" t="str">
        <f>INDEX(技能效果!C:C,MATCH(技能效果等级!B2282,技能效果!B:B,0))</f>
        <v>插槽4连击伤害</v>
      </c>
      <c r="D2282" s="96" t="s">
        <v>873</v>
      </c>
      <c r="E2282" s="95">
        <v>5</v>
      </c>
      <c r="F2282" s="95">
        <f>INDEX(技能效果!H:H,MATCH(技能效果等级!B2282,技能效果!B:B,0))</f>
        <v>1001</v>
      </c>
      <c r="G2282" s="95">
        <f>IF(INDEX(技能效果!K:K,MATCH(B2282,技能效果!B:B,0))=0,INDEX(技能效果!I:I,MATCH(技能效果等级!B2282,技能效果!B:B,0)),INDEX(技能效果!I:I,MATCH(技能效果等级!B2282,技能效果!B:B,0))*VLOOKUP(E2282,技能数值计算!$C$19:$D$28,2,FALSE))</f>
        <v>0.99</v>
      </c>
      <c r="H2282" s="95">
        <f>INDEX(技能效果!J:J,MATCH(技能效果等级!B2282,技能效果!B:B,0))</f>
        <v>0</v>
      </c>
      <c r="I2282" s="97"/>
      <c r="J2282" s="97"/>
      <c r="K2282" s="97"/>
      <c r="L2282" s="97"/>
      <c r="M2282" s="97"/>
      <c r="N2282" s="96" t="str">
        <f>IF(INDEX(技能效果!L:L,MATCH(技能效果等级!B2282,技能效果!B:B,0))="","",INDEX(技能效果!L:L,MATCH(技能效果等级!B2282,技能效果!B:B,0)))</f>
        <v/>
      </c>
      <c r="O2282" s="95">
        <f>IF(INDEX(技能效果!N:N,MATCH(B2282,技能效果!B:B,0))=0,INDEX(技能效果!M:M,MATCH(技能效果等级!B2282,技能效果!B:B,0)),INDEX(技能效果!M:M,MATCH(技能效果等级!B2282,技能效果!B:B,0))*VLOOKUP(E2282,技能数值计算!$C$19:$D$28,2,FALSE))</f>
        <v>0</v>
      </c>
      <c r="P2282" s="97"/>
      <c r="Q2282" s="97"/>
      <c r="R2282" s="95" t="str">
        <f>IF(INDEX(技能效果!O:O,MATCH(技能效果等级!B2282,技能效果!B:B,0))="","",INDEX(技能效果!O:O,MATCH(技能效果等级!B2282,技能效果!B:B,0)))</f>
        <v/>
      </c>
      <c r="S2282" s="97"/>
      <c r="T2282" s="97"/>
      <c r="U2282" s="97"/>
      <c r="V2282" s="96" t="str">
        <f>IF(INDEX(技能效果!AF:AF,MATCH(技能效果等级!B2282,技能效果!B:B,0))="","",INDEX(技能效果!AF:AF,MATCH(技能效果等级!B2282,技能效果!B:B,0)))</f>
        <v/>
      </c>
      <c r="W2282" s="95">
        <f t="shared" si="33"/>
        <v>219</v>
      </c>
      <c r="X2282" s="97"/>
      <c r="Y2282" s="97"/>
    </row>
    <row r="2283" spans="1:25" ht="16.5" x14ac:dyDescent="0.2">
      <c r="A2283" s="62">
        <v>2280</v>
      </c>
      <c r="B2283" s="95">
        <f>INDEX(技能效果!B:B,MATCH(技能效果等级!W2283,技能效果!AE:AE,0))</f>
        <v>130400402</v>
      </c>
      <c r="C2283" s="95" t="str">
        <f>INDEX(技能效果!C:C,MATCH(技能效果等级!B2283,技能效果!B:B,0))</f>
        <v>插槽4连击伤害</v>
      </c>
      <c r="D2283" s="96" t="s">
        <v>873</v>
      </c>
      <c r="E2283" s="95">
        <v>6</v>
      </c>
      <c r="F2283" s="95">
        <f>INDEX(技能效果!H:H,MATCH(技能效果等级!B2283,技能效果!B:B,0))</f>
        <v>1001</v>
      </c>
      <c r="G2283" s="95">
        <f>IF(INDEX(技能效果!K:K,MATCH(B2283,技能效果!B:B,0))=0,INDEX(技能效果!I:I,MATCH(技能效果等级!B2283,技能效果!B:B,0)),INDEX(技能效果!I:I,MATCH(技能效果等级!B2283,技能效果!B:B,0))*VLOOKUP(E2283,技能数值计算!$C$19:$D$28,2,FALSE))</f>
        <v>1.08</v>
      </c>
      <c r="H2283" s="95">
        <f>INDEX(技能效果!J:J,MATCH(技能效果等级!B2283,技能效果!B:B,0))</f>
        <v>0</v>
      </c>
      <c r="I2283" s="97"/>
      <c r="J2283" s="97"/>
      <c r="K2283" s="97"/>
      <c r="L2283" s="97"/>
      <c r="M2283" s="97"/>
      <c r="N2283" s="96" t="str">
        <f>IF(INDEX(技能效果!L:L,MATCH(技能效果等级!B2283,技能效果!B:B,0))="","",INDEX(技能效果!L:L,MATCH(技能效果等级!B2283,技能效果!B:B,0)))</f>
        <v/>
      </c>
      <c r="O2283" s="95">
        <f>IF(INDEX(技能效果!N:N,MATCH(B2283,技能效果!B:B,0))=0,INDEX(技能效果!M:M,MATCH(技能效果等级!B2283,技能效果!B:B,0)),INDEX(技能效果!M:M,MATCH(技能效果等级!B2283,技能效果!B:B,0))*VLOOKUP(E2283,技能数值计算!$C$19:$D$28,2,FALSE))</f>
        <v>0</v>
      </c>
      <c r="P2283" s="97"/>
      <c r="Q2283" s="97"/>
      <c r="R2283" s="95" t="str">
        <f>IF(INDEX(技能效果!O:O,MATCH(技能效果等级!B2283,技能效果!B:B,0))="","",INDEX(技能效果!O:O,MATCH(技能效果等级!B2283,技能效果!B:B,0)))</f>
        <v/>
      </c>
      <c r="S2283" s="97"/>
      <c r="T2283" s="97"/>
      <c r="U2283" s="97"/>
      <c r="V2283" s="96" t="str">
        <f>IF(INDEX(技能效果!AF:AF,MATCH(技能效果等级!B2283,技能效果!B:B,0))="","",INDEX(技能效果!AF:AF,MATCH(技能效果等级!B2283,技能效果!B:B,0)))</f>
        <v/>
      </c>
      <c r="W2283" s="95">
        <f t="shared" si="33"/>
        <v>219</v>
      </c>
      <c r="X2283" s="97"/>
      <c r="Y2283" s="97"/>
    </row>
    <row r="2284" spans="1:25" ht="16.5" x14ac:dyDescent="0.2">
      <c r="A2284" s="62">
        <v>2281</v>
      </c>
      <c r="B2284" s="95">
        <f>INDEX(技能效果!B:B,MATCH(技能效果等级!W2284,技能效果!AE:AE,0))</f>
        <v>130400402</v>
      </c>
      <c r="C2284" s="95" t="str">
        <f>INDEX(技能效果!C:C,MATCH(技能效果等级!B2284,技能效果!B:B,0))</f>
        <v>插槽4连击伤害</v>
      </c>
      <c r="D2284" s="96" t="s">
        <v>873</v>
      </c>
      <c r="E2284" s="95">
        <v>7</v>
      </c>
      <c r="F2284" s="95">
        <f>INDEX(技能效果!H:H,MATCH(技能效果等级!B2284,技能效果!B:B,0))</f>
        <v>1001</v>
      </c>
      <c r="G2284" s="95">
        <f>IF(INDEX(技能效果!K:K,MATCH(B2284,技能效果!B:B,0))=0,INDEX(技能效果!I:I,MATCH(技能效果等级!B2284,技能效果!B:B,0)),INDEX(技能效果!I:I,MATCH(技能效果等级!B2284,技能效果!B:B,0))*VLOOKUP(E2284,技能数值计算!$C$19:$D$28,2,FALSE))</f>
        <v>1.17</v>
      </c>
      <c r="H2284" s="95">
        <f>INDEX(技能效果!J:J,MATCH(技能效果等级!B2284,技能效果!B:B,0))</f>
        <v>0</v>
      </c>
      <c r="I2284" s="97"/>
      <c r="J2284" s="97"/>
      <c r="K2284" s="97"/>
      <c r="L2284" s="97"/>
      <c r="M2284" s="97"/>
      <c r="N2284" s="96" t="str">
        <f>IF(INDEX(技能效果!L:L,MATCH(技能效果等级!B2284,技能效果!B:B,0))="","",INDEX(技能效果!L:L,MATCH(技能效果等级!B2284,技能效果!B:B,0)))</f>
        <v/>
      </c>
      <c r="O2284" s="95">
        <f>IF(INDEX(技能效果!N:N,MATCH(B2284,技能效果!B:B,0))=0,INDEX(技能效果!M:M,MATCH(技能效果等级!B2284,技能效果!B:B,0)),INDEX(技能效果!M:M,MATCH(技能效果等级!B2284,技能效果!B:B,0))*VLOOKUP(E2284,技能数值计算!$C$19:$D$28,2,FALSE))</f>
        <v>0</v>
      </c>
      <c r="P2284" s="97"/>
      <c r="Q2284" s="97"/>
      <c r="R2284" s="95" t="str">
        <f>IF(INDEX(技能效果!O:O,MATCH(技能效果等级!B2284,技能效果!B:B,0))="","",INDEX(技能效果!O:O,MATCH(技能效果等级!B2284,技能效果!B:B,0)))</f>
        <v/>
      </c>
      <c r="S2284" s="97"/>
      <c r="T2284" s="97"/>
      <c r="U2284" s="97"/>
      <c r="V2284" s="96" t="str">
        <f>IF(INDEX(技能效果!AF:AF,MATCH(技能效果等级!B2284,技能效果!B:B,0))="","",INDEX(技能效果!AF:AF,MATCH(技能效果等级!B2284,技能效果!B:B,0)))</f>
        <v/>
      </c>
      <c r="W2284" s="95">
        <f t="shared" si="33"/>
        <v>219</v>
      </c>
      <c r="X2284" s="97"/>
      <c r="Y2284" s="97"/>
    </row>
    <row r="2285" spans="1:25" ht="16.5" x14ac:dyDescent="0.2">
      <c r="A2285" s="62">
        <v>2282</v>
      </c>
      <c r="B2285" s="95">
        <f>INDEX(技能效果!B:B,MATCH(技能效果等级!W2285,技能效果!AE:AE,0))</f>
        <v>130400402</v>
      </c>
      <c r="C2285" s="95" t="str">
        <f>INDEX(技能效果!C:C,MATCH(技能效果等级!B2285,技能效果!B:B,0))</f>
        <v>插槽4连击伤害</v>
      </c>
      <c r="D2285" s="96" t="s">
        <v>873</v>
      </c>
      <c r="E2285" s="95">
        <v>8</v>
      </c>
      <c r="F2285" s="95">
        <f>INDEX(技能效果!H:H,MATCH(技能效果等级!B2285,技能效果!B:B,0))</f>
        <v>1001</v>
      </c>
      <c r="G2285" s="95">
        <f>IF(INDEX(技能效果!K:K,MATCH(B2285,技能效果!B:B,0))=0,INDEX(技能效果!I:I,MATCH(技能效果等级!B2285,技能效果!B:B,0)),INDEX(技能效果!I:I,MATCH(技能效果等级!B2285,技能效果!B:B,0))*VLOOKUP(E2285,技能数值计算!$C$19:$D$28,2,FALSE))</f>
        <v>1.26</v>
      </c>
      <c r="H2285" s="95">
        <f>INDEX(技能效果!J:J,MATCH(技能效果等级!B2285,技能效果!B:B,0))</f>
        <v>0</v>
      </c>
      <c r="I2285" s="97"/>
      <c r="J2285" s="97"/>
      <c r="K2285" s="97"/>
      <c r="L2285" s="97"/>
      <c r="M2285" s="97"/>
      <c r="N2285" s="96" t="str">
        <f>IF(INDEX(技能效果!L:L,MATCH(技能效果等级!B2285,技能效果!B:B,0))="","",INDEX(技能效果!L:L,MATCH(技能效果等级!B2285,技能效果!B:B,0)))</f>
        <v/>
      </c>
      <c r="O2285" s="95">
        <f>IF(INDEX(技能效果!N:N,MATCH(B2285,技能效果!B:B,0))=0,INDEX(技能效果!M:M,MATCH(技能效果等级!B2285,技能效果!B:B,0)),INDEX(技能效果!M:M,MATCH(技能效果等级!B2285,技能效果!B:B,0))*VLOOKUP(E2285,技能数值计算!$C$19:$D$28,2,FALSE))</f>
        <v>0</v>
      </c>
      <c r="P2285" s="97"/>
      <c r="Q2285" s="97"/>
      <c r="R2285" s="95" t="str">
        <f>IF(INDEX(技能效果!O:O,MATCH(技能效果等级!B2285,技能效果!B:B,0))="","",INDEX(技能效果!O:O,MATCH(技能效果等级!B2285,技能效果!B:B,0)))</f>
        <v/>
      </c>
      <c r="S2285" s="97"/>
      <c r="T2285" s="97"/>
      <c r="U2285" s="97"/>
      <c r="V2285" s="96" t="str">
        <f>IF(INDEX(技能效果!AF:AF,MATCH(技能效果等级!B2285,技能效果!B:B,0))="","",INDEX(技能效果!AF:AF,MATCH(技能效果等级!B2285,技能效果!B:B,0)))</f>
        <v/>
      </c>
      <c r="W2285" s="95">
        <f t="shared" ref="W2285:W2348" si="34">W2275+1</f>
        <v>219</v>
      </c>
      <c r="X2285" s="97"/>
      <c r="Y2285" s="97"/>
    </row>
    <row r="2286" spans="1:25" ht="16.5" x14ac:dyDescent="0.2">
      <c r="A2286" s="62">
        <v>2283</v>
      </c>
      <c r="B2286" s="95">
        <f>INDEX(技能效果!B:B,MATCH(技能效果等级!W2286,技能效果!AE:AE,0))</f>
        <v>130400402</v>
      </c>
      <c r="C2286" s="95" t="str">
        <f>INDEX(技能效果!C:C,MATCH(技能效果等级!B2286,技能效果!B:B,0))</f>
        <v>插槽4连击伤害</v>
      </c>
      <c r="D2286" s="96" t="s">
        <v>873</v>
      </c>
      <c r="E2286" s="95">
        <v>9</v>
      </c>
      <c r="F2286" s="95">
        <f>INDEX(技能效果!H:H,MATCH(技能效果等级!B2286,技能效果!B:B,0))</f>
        <v>1001</v>
      </c>
      <c r="G2286" s="95">
        <f>IF(INDEX(技能效果!K:K,MATCH(B2286,技能效果!B:B,0))=0,INDEX(技能效果!I:I,MATCH(技能效果等级!B2286,技能效果!B:B,0)),INDEX(技能效果!I:I,MATCH(技能效果等级!B2286,技能效果!B:B,0))*VLOOKUP(E2286,技能数值计算!$C$19:$D$28,2,FALSE))</f>
        <v>1.3800000000000001</v>
      </c>
      <c r="H2286" s="95">
        <f>INDEX(技能效果!J:J,MATCH(技能效果等级!B2286,技能效果!B:B,0))</f>
        <v>0</v>
      </c>
      <c r="I2286" s="97"/>
      <c r="J2286" s="97"/>
      <c r="K2286" s="97"/>
      <c r="L2286" s="97"/>
      <c r="M2286" s="97"/>
      <c r="N2286" s="96" t="str">
        <f>IF(INDEX(技能效果!L:L,MATCH(技能效果等级!B2286,技能效果!B:B,0))="","",INDEX(技能效果!L:L,MATCH(技能效果等级!B2286,技能效果!B:B,0)))</f>
        <v/>
      </c>
      <c r="O2286" s="95">
        <f>IF(INDEX(技能效果!N:N,MATCH(B2286,技能效果!B:B,0))=0,INDEX(技能效果!M:M,MATCH(技能效果等级!B2286,技能效果!B:B,0)),INDEX(技能效果!M:M,MATCH(技能效果等级!B2286,技能效果!B:B,0))*VLOOKUP(E2286,技能数值计算!$C$19:$D$28,2,FALSE))</f>
        <v>0</v>
      </c>
      <c r="P2286" s="97"/>
      <c r="Q2286" s="97"/>
      <c r="R2286" s="95" t="str">
        <f>IF(INDEX(技能效果!O:O,MATCH(技能效果等级!B2286,技能效果!B:B,0))="","",INDEX(技能效果!O:O,MATCH(技能效果等级!B2286,技能效果!B:B,0)))</f>
        <v/>
      </c>
      <c r="S2286" s="97"/>
      <c r="T2286" s="97"/>
      <c r="U2286" s="97"/>
      <c r="V2286" s="96" t="str">
        <f>IF(INDEX(技能效果!AF:AF,MATCH(技能效果等级!B2286,技能效果!B:B,0))="","",INDEX(技能效果!AF:AF,MATCH(技能效果等级!B2286,技能效果!B:B,0)))</f>
        <v/>
      </c>
      <c r="W2286" s="95">
        <f t="shared" si="34"/>
        <v>219</v>
      </c>
      <c r="X2286" s="97"/>
      <c r="Y2286" s="97"/>
    </row>
    <row r="2287" spans="1:25" ht="16.5" x14ac:dyDescent="0.2">
      <c r="A2287" s="62">
        <v>2284</v>
      </c>
      <c r="B2287" s="95">
        <f>INDEX(技能效果!B:B,MATCH(技能效果等级!W2287,技能效果!AE:AE,0))</f>
        <v>130400402</v>
      </c>
      <c r="C2287" s="95" t="str">
        <f>INDEX(技能效果!C:C,MATCH(技能效果等级!B2287,技能效果!B:B,0))</f>
        <v>插槽4连击伤害</v>
      </c>
      <c r="D2287" s="96" t="s">
        <v>873</v>
      </c>
      <c r="E2287" s="95">
        <v>10</v>
      </c>
      <c r="F2287" s="95">
        <f>INDEX(技能效果!H:H,MATCH(技能效果等级!B2287,技能效果!B:B,0))</f>
        <v>1001</v>
      </c>
      <c r="G2287" s="95">
        <f>IF(INDEX(技能效果!K:K,MATCH(B2287,技能效果!B:B,0))=0,INDEX(技能效果!I:I,MATCH(技能效果等级!B2287,技能效果!B:B,0)),INDEX(技能效果!I:I,MATCH(技能效果等级!B2287,技能效果!B:B,0))*VLOOKUP(E2287,技能数值计算!$C$19:$D$28,2,FALSE))</f>
        <v>1.5</v>
      </c>
      <c r="H2287" s="95">
        <f>INDEX(技能效果!J:J,MATCH(技能效果等级!B2287,技能效果!B:B,0))</f>
        <v>0</v>
      </c>
      <c r="I2287" s="97"/>
      <c r="J2287" s="97"/>
      <c r="K2287" s="97"/>
      <c r="L2287" s="97"/>
      <c r="M2287" s="97"/>
      <c r="N2287" s="96" t="str">
        <f>IF(INDEX(技能效果!L:L,MATCH(技能效果等级!B2287,技能效果!B:B,0))="","",INDEX(技能效果!L:L,MATCH(技能效果等级!B2287,技能效果!B:B,0)))</f>
        <v/>
      </c>
      <c r="O2287" s="95">
        <f>IF(INDEX(技能效果!N:N,MATCH(B2287,技能效果!B:B,0))=0,INDEX(技能效果!M:M,MATCH(技能效果等级!B2287,技能效果!B:B,0)),INDEX(技能效果!M:M,MATCH(技能效果等级!B2287,技能效果!B:B,0))*VLOOKUP(E2287,技能数值计算!$C$19:$D$28,2,FALSE))</f>
        <v>0</v>
      </c>
      <c r="P2287" s="97"/>
      <c r="Q2287" s="97"/>
      <c r="R2287" s="95" t="str">
        <f>IF(INDEX(技能效果!O:O,MATCH(技能效果等级!B2287,技能效果!B:B,0))="","",INDEX(技能效果!O:O,MATCH(技能效果等级!B2287,技能效果!B:B,0)))</f>
        <v/>
      </c>
      <c r="S2287" s="97"/>
      <c r="T2287" s="97"/>
      <c r="U2287" s="97"/>
      <c r="V2287" s="96" t="str">
        <f>IF(INDEX(技能效果!AF:AF,MATCH(技能效果等级!B2287,技能效果!B:B,0))="","",INDEX(技能效果!AF:AF,MATCH(技能效果等级!B2287,技能效果!B:B,0)))</f>
        <v/>
      </c>
      <c r="W2287" s="95">
        <f t="shared" si="34"/>
        <v>219</v>
      </c>
      <c r="X2287" s="97"/>
      <c r="Y2287" s="97"/>
    </row>
    <row r="2288" spans="1:25" ht="16.5" x14ac:dyDescent="0.2">
      <c r="A2288" s="62">
        <v>2285</v>
      </c>
      <c r="B2288" s="95">
        <f>INDEX(技能效果!B:B,MATCH(技能效果等级!W2288,技能效果!AE:AE,0))</f>
        <v>130400403</v>
      </c>
      <c r="C2288" s="95" t="str">
        <f>INDEX(技能效果!C:C,MATCH(技能效果等级!B2288,技能效果!B:B,0))</f>
        <v>插槽4额外伤害</v>
      </c>
      <c r="D2288" s="96" t="s">
        <v>873</v>
      </c>
      <c r="E2288" s="95">
        <v>1</v>
      </c>
      <c r="F2288" s="95">
        <f>INDEX(技能效果!H:H,MATCH(技能效果等级!B2288,技能效果!B:B,0))</f>
        <v>1001</v>
      </c>
      <c r="G2288" s="95">
        <f>IF(INDEX(技能效果!K:K,MATCH(B2288,技能效果!B:B,0))=0,INDEX(技能效果!I:I,MATCH(技能效果等级!B2288,技能效果!B:B,0)),INDEX(技能效果!I:I,MATCH(技能效果等级!B2288,技能效果!B:B,0))*VLOOKUP(E2288,技能数值计算!$C$19:$D$28,2,FALSE))</f>
        <v>0.75</v>
      </c>
      <c r="H2288" s="95">
        <f>INDEX(技能效果!J:J,MATCH(技能效果等级!B2288,技能效果!B:B,0))</f>
        <v>0</v>
      </c>
      <c r="I2288" s="97"/>
      <c r="J2288" s="97"/>
      <c r="K2288" s="97"/>
      <c r="L2288" s="97"/>
      <c r="M2288" s="97"/>
      <c r="N2288" s="96">
        <f>IF(INDEX(技能效果!L:L,MATCH(技能效果等级!B2288,技能效果!B:B,0))="","",INDEX(技能效果!L:L,MATCH(技能效果等级!B2288,技能效果!B:B,0)))</f>
        <v>128</v>
      </c>
      <c r="O2288" s="95">
        <f>IF(INDEX(技能效果!N:N,MATCH(B2288,技能效果!B:B,0))=0,INDEX(技能效果!M:M,MATCH(技能效果等级!B2288,技能效果!B:B,0)),INDEX(技能效果!M:M,MATCH(技能效果等级!B2288,技能效果!B:B,0))*VLOOKUP(E2288,技能数值计算!$C$19:$D$28,2,FALSE))</f>
        <v>0.3</v>
      </c>
      <c r="P2288" s="97"/>
      <c r="Q2288" s="97"/>
      <c r="R2288" s="95" t="str">
        <f>IF(INDEX(技能效果!O:O,MATCH(技能效果等级!B2288,技能效果!B:B,0))="","",INDEX(技能效果!O:O,MATCH(技能效果等级!B2288,技能效果!B:B,0)))</f>
        <v/>
      </c>
      <c r="S2288" s="97"/>
      <c r="T2288" s="97"/>
      <c r="U2288" s="97"/>
      <c r="V2288" s="96" t="str">
        <f>IF(INDEX(技能效果!AF:AF,MATCH(技能效果等级!B2288,技能效果!B:B,0))="","",INDEX(技能效果!AF:AF,MATCH(技能效果等级!B2288,技能效果!B:B,0)))</f>
        <v/>
      </c>
      <c r="W2288" s="95">
        <f t="shared" si="34"/>
        <v>220</v>
      </c>
      <c r="X2288" s="97"/>
      <c r="Y2288" s="97"/>
    </row>
    <row r="2289" spans="1:25" ht="16.5" x14ac:dyDescent="0.2">
      <c r="A2289" s="62">
        <v>2286</v>
      </c>
      <c r="B2289" s="95">
        <f>INDEX(技能效果!B:B,MATCH(技能效果等级!W2289,技能效果!AE:AE,0))</f>
        <v>130400403</v>
      </c>
      <c r="C2289" s="95" t="str">
        <f>INDEX(技能效果!C:C,MATCH(技能效果等级!B2289,技能效果!B:B,0))</f>
        <v>插槽4额外伤害</v>
      </c>
      <c r="D2289" s="96" t="s">
        <v>873</v>
      </c>
      <c r="E2289" s="95">
        <v>2</v>
      </c>
      <c r="F2289" s="95">
        <f>INDEX(技能效果!H:H,MATCH(技能效果等级!B2289,技能效果!B:B,0))</f>
        <v>1001</v>
      </c>
      <c r="G2289" s="95">
        <f>IF(INDEX(技能效果!K:K,MATCH(B2289,技能效果!B:B,0))=0,INDEX(技能效果!I:I,MATCH(技能效果等级!B2289,技能效果!B:B,0)),INDEX(技能效果!I:I,MATCH(技能效果等级!B2289,技能效果!B:B,0))*VLOOKUP(E2289,技能数值计算!$C$19:$D$28,2,FALSE))</f>
        <v>0.81</v>
      </c>
      <c r="H2289" s="95">
        <f>INDEX(技能效果!J:J,MATCH(技能效果等级!B2289,技能效果!B:B,0))</f>
        <v>0</v>
      </c>
      <c r="I2289" s="97"/>
      <c r="J2289" s="97"/>
      <c r="K2289" s="97"/>
      <c r="L2289" s="97"/>
      <c r="M2289" s="97"/>
      <c r="N2289" s="96">
        <f>IF(INDEX(技能效果!L:L,MATCH(技能效果等级!B2289,技能效果!B:B,0))="","",INDEX(技能效果!L:L,MATCH(技能效果等级!B2289,技能效果!B:B,0)))</f>
        <v>128</v>
      </c>
      <c r="O2289" s="95">
        <f>IF(INDEX(技能效果!N:N,MATCH(B2289,技能效果!B:B,0))=0,INDEX(技能效果!M:M,MATCH(技能效果等级!B2289,技能效果!B:B,0)),INDEX(技能效果!M:M,MATCH(技能效果等级!B2289,技能效果!B:B,0))*VLOOKUP(E2289,技能数值计算!$C$19:$D$28,2,FALSE))</f>
        <v>0.3</v>
      </c>
      <c r="P2289" s="97"/>
      <c r="Q2289" s="97"/>
      <c r="R2289" s="95" t="str">
        <f>IF(INDEX(技能效果!O:O,MATCH(技能效果等级!B2289,技能效果!B:B,0))="","",INDEX(技能效果!O:O,MATCH(技能效果等级!B2289,技能效果!B:B,0)))</f>
        <v/>
      </c>
      <c r="S2289" s="97"/>
      <c r="T2289" s="97"/>
      <c r="U2289" s="97"/>
      <c r="V2289" s="96" t="str">
        <f>IF(INDEX(技能效果!AF:AF,MATCH(技能效果等级!B2289,技能效果!B:B,0))="","",INDEX(技能效果!AF:AF,MATCH(技能效果等级!B2289,技能效果!B:B,0)))</f>
        <v/>
      </c>
      <c r="W2289" s="95">
        <f t="shared" si="34"/>
        <v>220</v>
      </c>
      <c r="X2289" s="97"/>
      <c r="Y2289" s="97"/>
    </row>
    <row r="2290" spans="1:25" ht="16.5" x14ac:dyDescent="0.2">
      <c r="A2290" s="62">
        <v>2287</v>
      </c>
      <c r="B2290" s="95">
        <f>INDEX(技能效果!B:B,MATCH(技能效果等级!W2290,技能效果!AE:AE,0))</f>
        <v>130400403</v>
      </c>
      <c r="C2290" s="95" t="str">
        <f>INDEX(技能效果!C:C,MATCH(技能效果等级!B2290,技能效果!B:B,0))</f>
        <v>插槽4额外伤害</v>
      </c>
      <c r="D2290" s="96" t="s">
        <v>873</v>
      </c>
      <c r="E2290" s="95">
        <v>3</v>
      </c>
      <c r="F2290" s="95">
        <f>INDEX(技能效果!H:H,MATCH(技能效果等级!B2290,技能效果!B:B,0))</f>
        <v>1001</v>
      </c>
      <c r="G2290" s="95">
        <f>IF(INDEX(技能效果!K:K,MATCH(B2290,技能效果!B:B,0))=0,INDEX(技能效果!I:I,MATCH(技能效果等级!B2290,技能效果!B:B,0)),INDEX(技能效果!I:I,MATCH(技能效果等级!B2290,技能效果!B:B,0))*VLOOKUP(E2290,技能数值计算!$C$19:$D$28,2,FALSE))</f>
        <v>0.86999999999999988</v>
      </c>
      <c r="H2290" s="95">
        <f>INDEX(技能效果!J:J,MATCH(技能效果等级!B2290,技能效果!B:B,0))</f>
        <v>0</v>
      </c>
      <c r="I2290" s="97"/>
      <c r="J2290" s="97"/>
      <c r="K2290" s="97"/>
      <c r="L2290" s="97"/>
      <c r="M2290" s="97"/>
      <c r="N2290" s="96">
        <f>IF(INDEX(技能效果!L:L,MATCH(技能效果等级!B2290,技能效果!B:B,0))="","",INDEX(技能效果!L:L,MATCH(技能效果等级!B2290,技能效果!B:B,0)))</f>
        <v>128</v>
      </c>
      <c r="O2290" s="95">
        <f>IF(INDEX(技能效果!N:N,MATCH(B2290,技能效果!B:B,0))=0,INDEX(技能效果!M:M,MATCH(技能效果等级!B2290,技能效果!B:B,0)),INDEX(技能效果!M:M,MATCH(技能效果等级!B2290,技能效果!B:B,0))*VLOOKUP(E2290,技能数值计算!$C$19:$D$28,2,FALSE))</f>
        <v>0.3</v>
      </c>
      <c r="P2290" s="97"/>
      <c r="Q2290" s="97"/>
      <c r="R2290" s="95" t="str">
        <f>IF(INDEX(技能效果!O:O,MATCH(技能效果等级!B2290,技能效果!B:B,0))="","",INDEX(技能效果!O:O,MATCH(技能效果等级!B2290,技能效果!B:B,0)))</f>
        <v/>
      </c>
      <c r="S2290" s="97"/>
      <c r="T2290" s="97"/>
      <c r="U2290" s="97"/>
      <c r="V2290" s="96" t="str">
        <f>IF(INDEX(技能效果!AF:AF,MATCH(技能效果等级!B2290,技能效果!B:B,0))="","",INDEX(技能效果!AF:AF,MATCH(技能效果等级!B2290,技能效果!B:B,0)))</f>
        <v/>
      </c>
      <c r="W2290" s="95">
        <f t="shared" si="34"/>
        <v>220</v>
      </c>
      <c r="X2290" s="97"/>
      <c r="Y2290" s="97"/>
    </row>
    <row r="2291" spans="1:25" ht="16.5" x14ac:dyDescent="0.2">
      <c r="A2291" s="62">
        <v>2288</v>
      </c>
      <c r="B2291" s="95">
        <f>INDEX(技能效果!B:B,MATCH(技能效果等级!W2291,技能效果!AE:AE,0))</f>
        <v>130400403</v>
      </c>
      <c r="C2291" s="95" t="str">
        <f>INDEX(技能效果!C:C,MATCH(技能效果等级!B2291,技能效果!B:B,0))</f>
        <v>插槽4额外伤害</v>
      </c>
      <c r="D2291" s="96" t="s">
        <v>873</v>
      </c>
      <c r="E2291" s="95">
        <v>4</v>
      </c>
      <c r="F2291" s="95">
        <f>INDEX(技能效果!H:H,MATCH(技能效果等级!B2291,技能效果!B:B,0))</f>
        <v>1001</v>
      </c>
      <c r="G2291" s="95">
        <f>IF(INDEX(技能效果!K:K,MATCH(B2291,技能效果!B:B,0))=0,INDEX(技能效果!I:I,MATCH(技能效果等级!B2291,技能效果!B:B,0)),INDEX(技能效果!I:I,MATCH(技能效果等级!B2291,技能效果!B:B,0))*VLOOKUP(E2291,技能数值计算!$C$19:$D$28,2,FALSE))</f>
        <v>0.92999999999999994</v>
      </c>
      <c r="H2291" s="95">
        <f>INDEX(技能效果!J:J,MATCH(技能效果等级!B2291,技能效果!B:B,0))</f>
        <v>0</v>
      </c>
      <c r="I2291" s="97"/>
      <c r="J2291" s="97"/>
      <c r="K2291" s="97"/>
      <c r="L2291" s="97"/>
      <c r="M2291" s="97"/>
      <c r="N2291" s="96">
        <f>IF(INDEX(技能效果!L:L,MATCH(技能效果等级!B2291,技能效果!B:B,0))="","",INDEX(技能效果!L:L,MATCH(技能效果等级!B2291,技能效果!B:B,0)))</f>
        <v>128</v>
      </c>
      <c r="O2291" s="95">
        <f>IF(INDEX(技能效果!N:N,MATCH(B2291,技能效果!B:B,0))=0,INDEX(技能效果!M:M,MATCH(技能效果等级!B2291,技能效果!B:B,0)),INDEX(技能效果!M:M,MATCH(技能效果等级!B2291,技能效果!B:B,0))*VLOOKUP(E2291,技能数值计算!$C$19:$D$28,2,FALSE))</f>
        <v>0.3</v>
      </c>
      <c r="P2291" s="97"/>
      <c r="Q2291" s="97"/>
      <c r="R2291" s="95" t="str">
        <f>IF(INDEX(技能效果!O:O,MATCH(技能效果等级!B2291,技能效果!B:B,0))="","",INDEX(技能效果!O:O,MATCH(技能效果等级!B2291,技能效果!B:B,0)))</f>
        <v/>
      </c>
      <c r="S2291" s="97"/>
      <c r="T2291" s="97"/>
      <c r="U2291" s="97"/>
      <c r="V2291" s="96" t="str">
        <f>IF(INDEX(技能效果!AF:AF,MATCH(技能效果等级!B2291,技能效果!B:B,0))="","",INDEX(技能效果!AF:AF,MATCH(技能效果等级!B2291,技能效果!B:B,0)))</f>
        <v/>
      </c>
      <c r="W2291" s="95">
        <f t="shared" si="34"/>
        <v>220</v>
      </c>
      <c r="X2291" s="97"/>
      <c r="Y2291" s="97"/>
    </row>
    <row r="2292" spans="1:25" ht="16.5" x14ac:dyDescent="0.2">
      <c r="A2292" s="62">
        <v>2289</v>
      </c>
      <c r="B2292" s="95">
        <f>INDEX(技能效果!B:B,MATCH(技能效果等级!W2292,技能效果!AE:AE,0))</f>
        <v>130400403</v>
      </c>
      <c r="C2292" s="95" t="str">
        <f>INDEX(技能效果!C:C,MATCH(技能效果等级!B2292,技能效果!B:B,0))</f>
        <v>插槽4额外伤害</v>
      </c>
      <c r="D2292" s="96" t="s">
        <v>873</v>
      </c>
      <c r="E2292" s="95">
        <v>5</v>
      </c>
      <c r="F2292" s="95">
        <f>INDEX(技能效果!H:H,MATCH(技能效果等级!B2292,技能效果!B:B,0))</f>
        <v>1001</v>
      </c>
      <c r="G2292" s="95">
        <f>IF(INDEX(技能效果!K:K,MATCH(B2292,技能效果!B:B,0))=0,INDEX(技能效果!I:I,MATCH(技能效果等级!B2292,技能效果!B:B,0)),INDEX(技能效果!I:I,MATCH(技能效果等级!B2292,技能效果!B:B,0))*VLOOKUP(E2292,技能数值计算!$C$19:$D$28,2,FALSE))</f>
        <v>0.99</v>
      </c>
      <c r="H2292" s="95">
        <f>INDEX(技能效果!J:J,MATCH(技能效果等级!B2292,技能效果!B:B,0))</f>
        <v>0</v>
      </c>
      <c r="I2292" s="97"/>
      <c r="J2292" s="97"/>
      <c r="K2292" s="97"/>
      <c r="L2292" s="97"/>
      <c r="M2292" s="97"/>
      <c r="N2292" s="96">
        <f>IF(INDEX(技能效果!L:L,MATCH(技能效果等级!B2292,技能效果!B:B,0))="","",INDEX(技能效果!L:L,MATCH(技能效果等级!B2292,技能效果!B:B,0)))</f>
        <v>128</v>
      </c>
      <c r="O2292" s="95">
        <f>IF(INDEX(技能效果!N:N,MATCH(B2292,技能效果!B:B,0))=0,INDEX(技能效果!M:M,MATCH(技能效果等级!B2292,技能效果!B:B,0)),INDEX(技能效果!M:M,MATCH(技能效果等级!B2292,技能效果!B:B,0))*VLOOKUP(E2292,技能数值计算!$C$19:$D$28,2,FALSE))</f>
        <v>0.3</v>
      </c>
      <c r="P2292" s="97"/>
      <c r="Q2292" s="97"/>
      <c r="R2292" s="95" t="str">
        <f>IF(INDEX(技能效果!O:O,MATCH(技能效果等级!B2292,技能效果!B:B,0))="","",INDEX(技能效果!O:O,MATCH(技能效果等级!B2292,技能效果!B:B,0)))</f>
        <v/>
      </c>
      <c r="S2292" s="97"/>
      <c r="T2292" s="97"/>
      <c r="U2292" s="97"/>
      <c r="V2292" s="96" t="str">
        <f>IF(INDEX(技能效果!AF:AF,MATCH(技能效果等级!B2292,技能效果!B:B,0))="","",INDEX(技能效果!AF:AF,MATCH(技能效果等级!B2292,技能效果!B:B,0)))</f>
        <v/>
      </c>
      <c r="W2292" s="95">
        <f t="shared" si="34"/>
        <v>220</v>
      </c>
      <c r="X2292" s="97"/>
      <c r="Y2292" s="97"/>
    </row>
    <row r="2293" spans="1:25" ht="16.5" x14ac:dyDescent="0.2">
      <c r="A2293" s="62">
        <v>2290</v>
      </c>
      <c r="B2293" s="95">
        <f>INDEX(技能效果!B:B,MATCH(技能效果等级!W2293,技能效果!AE:AE,0))</f>
        <v>130400403</v>
      </c>
      <c r="C2293" s="95" t="str">
        <f>INDEX(技能效果!C:C,MATCH(技能效果等级!B2293,技能效果!B:B,0))</f>
        <v>插槽4额外伤害</v>
      </c>
      <c r="D2293" s="96" t="s">
        <v>873</v>
      </c>
      <c r="E2293" s="95">
        <v>6</v>
      </c>
      <c r="F2293" s="95">
        <f>INDEX(技能效果!H:H,MATCH(技能效果等级!B2293,技能效果!B:B,0))</f>
        <v>1001</v>
      </c>
      <c r="G2293" s="95">
        <f>IF(INDEX(技能效果!K:K,MATCH(B2293,技能效果!B:B,0))=0,INDEX(技能效果!I:I,MATCH(技能效果等级!B2293,技能效果!B:B,0)),INDEX(技能效果!I:I,MATCH(技能效果等级!B2293,技能效果!B:B,0))*VLOOKUP(E2293,技能数值计算!$C$19:$D$28,2,FALSE))</f>
        <v>1.08</v>
      </c>
      <c r="H2293" s="95">
        <f>INDEX(技能效果!J:J,MATCH(技能效果等级!B2293,技能效果!B:B,0))</f>
        <v>0</v>
      </c>
      <c r="I2293" s="97"/>
      <c r="J2293" s="97"/>
      <c r="K2293" s="97"/>
      <c r="L2293" s="97"/>
      <c r="M2293" s="97"/>
      <c r="N2293" s="96">
        <f>IF(INDEX(技能效果!L:L,MATCH(技能效果等级!B2293,技能效果!B:B,0))="","",INDEX(技能效果!L:L,MATCH(技能效果等级!B2293,技能效果!B:B,0)))</f>
        <v>128</v>
      </c>
      <c r="O2293" s="95">
        <f>IF(INDEX(技能效果!N:N,MATCH(B2293,技能效果!B:B,0))=0,INDEX(技能效果!M:M,MATCH(技能效果等级!B2293,技能效果!B:B,0)),INDEX(技能效果!M:M,MATCH(技能效果等级!B2293,技能效果!B:B,0))*VLOOKUP(E2293,技能数值计算!$C$19:$D$28,2,FALSE))</f>
        <v>0.3</v>
      </c>
      <c r="P2293" s="97"/>
      <c r="Q2293" s="97"/>
      <c r="R2293" s="95" t="str">
        <f>IF(INDEX(技能效果!O:O,MATCH(技能效果等级!B2293,技能效果!B:B,0))="","",INDEX(技能效果!O:O,MATCH(技能效果等级!B2293,技能效果!B:B,0)))</f>
        <v/>
      </c>
      <c r="S2293" s="97"/>
      <c r="T2293" s="97"/>
      <c r="U2293" s="97"/>
      <c r="V2293" s="96" t="str">
        <f>IF(INDEX(技能效果!AF:AF,MATCH(技能效果等级!B2293,技能效果!B:B,0))="","",INDEX(技能效果!AF:AF,MATCH(技能效果等级!B2293,技能效果!B:B,0)))</f>
        <v/>
      </c>
      <c r="W2293" s="95">
        <f t="shared" si="34"/>
        <v>220</v>
      </c>
      <c r="X2293" s="97"/>
      <c r="Y2293" s="97"/>
    </row>
    <row r="2294" spans="1:25" ht="16.5" x14ac:dyDescent="0.2">
      <c r="A2294" s="62">
        <v>2291</v>
      </c>
      <c r="B2294" s="95">
        <f>INDEX(技能效果!B:B,MATCH(技能效果等级!W2294,技能效果!AE:AE,0))</f>
        <v>130400403</v>
      </c>
      <c r="C2294" s="95" t="str">
        <f>INDEX(技能效果!C:C,MATCH(技能效果等级!B2294,技能效果!B:B,0))</f>
        <v>插槽4额外伤害</v>
      </c>
      <c r="D2294" s="96" t="s">
        <v>873</v>
      </c>
      <c r="E2294" s="95">
        <v>7</v>
      </c>
      <c r="F2294" s="95">
        <f>INDEX(技能效果!H:H,MATCH(技能效果等级!B2294,技能效果!B:B,0))</f>
        <v>1001</v>
      </c>
      <c r="G2294" s="95">
        <f>IF(INDEX(技能效果!K:K,MATCH(B2294,技能效果!B:B,0))=0,INDEX(技能效果!I:I,MATCH(技能效果等级!B2294,技能效果!B:B,0)),INDEX(技能效果!I:I,MATCH(技能效果等级!B2294,技能效果!B:B,0))*VLOOKUP(E2294,技能数值计算!$C$19:$D$28,2,FALSE))</f>
        <v>1.17</v>
      </c>
      <c r="H2294" s="95">
        <f>INDEX(技能效果!J:J,MATCH(技能效果等级!B2294,技能效果!B:B,0))</f>
        <v>0</v>
      </c>
      <c r="I2294" s="97"/>
      <c r="J2294" s="97"/>
      <c r="K2294" s="97"/>
      <c r="L2294" s="97"/>
      <c r="M2294" s="97"/>
      <c r="N2294" s="96">
        <f>IF(INDEX(技能效果!L:L,MATCH(技能效果等级!B2294,技能效果!B:B,0))="","",INDEX(技能效果!L:L,MATCH(技能效果等级!B2294,技能效果!B:B,0)))</f>
        <v>128</v>
      </c>
      <c r="O2294" s="95">
        <f>IF(INDEX(技能效果!N:N,MATCH(B2294,技能效果!B:B,0))=0,INDEX(技能效果!M:M,MATCH(技能效果等级!B2294,技能效果!B:B,0)),INDEX(技能效果!M:M,MATCH(技能效果等级!B2294,技能效果!B:B,0))*VLOOKUP(E2294,技能数值计算!$C$19:$D$28,2,FALSE))</f>
        <v>0.3</v>
      </c>
      <c r="P2294" s="97"/>
      <c r="Q2294" s="97"/>
      <c r="R2294" s="95" t="str">
        <f>IF(INDEX(技能效果!O:O,MATCH(技能效果等级!B2294,技能效果!B:B,0))="","",INDEX(技能效果!O:O,MATCH(技能效果等级!B2294,技能效果!B:B,0)))</f>
        <v/>
      </c>
      <c r="S2294" s="97"/>
      <c r="T2294" s="97"/>
      <c r="U2294" s="97"/>
      <c r="V2294" s="96" t="str">
        <f>IF(INDEX(技能效果!AF:AF,MATCH(技能效果等级!B2294,技能效果!B:B,0))="","",INDEX(技能效果!AF:AF,MATCH(技能效果等级!B2294,技能效果!B:B,0)))</f>
        <v/>
      </c>
      <c r="W2294" s="95">
        <f t="shared" si="34"/>
        <v>220</v>
      </c>
      <c r="X2294" s="97"/>
      <c r="Y2294" s="97"/>
    </row>
    <row r="2295" spans="1:25" ht="16.5" x14ac:dyDescent="0.2">
      <c r="A2295" s="62">
        <v>2292</v>
      </c>
      <c r="B2295" s="95">
        <f>INDEX(技能效果!B:B,MATCH(技能效果等级!W2295,技能效果!AE:AE,0))</f>
        <v>130400403</v>
      </c>
      <c r="C2295" s="95" t="str">
        <f>INDEX(技能效果!C:C,MATCH(技能效果等级!B2295,技能效果!B:B,0))</f>
        <v>插槽4额外伤害</v>
      </c>
      <c r="D2295" s="96" t="s">
        <v>873</v>
      </c>
      <c r="E2295" s="95">
        <v>8</v>
      </c>
      <c r="F2295" s="95">
        <f>INDEX(技能效果!H:H,MATCH(技能效果等级!B2295,技能效果!B:B,0))</f>
        <v>1001</v>
      </c>
      <c r="G2295" s="95">
        <f>IF(INDEX(技能效果!K:K,MATCH(B2295,技能效果!B:B,0))=0,INDEX(技能效果!I:I,MATCH(技能效果等级!B2295,技能效果!B:B,0)),INDEX(技能效果!I:I,MATCH(技能效果等级!B2295,技能效果!B:B,0))*VLOOKUP(E2295,技能数值计算!$C$19:$D$28,2,FALSE))</f>
        <v>1.26</v>
      </c>
      <c r="H2295" s="95">
        <f>INDEX(技能效果!J:J,MATCH(技能效果等级!B2295,技能效果!B:B,0))</f>
        <v>0</v>
      </c>
      <c r="I2295" s="97"/>
      <c r="J2295" s="97"/>
      <c r="K2295" s="97"/>
      <c r="L2295" s="97"/>
      <c r="M2295" s="97"/>
      <c r="N2295" s="96">
        <f>IF(INDEX(技能效果!L:L,MATCH(技能效果等级!B2295,技能效果!B:B,0))="","",INDEX(技能效果!L:L,MATCH(技能效果等级!B2295,技能效果!B:B,0)))</f>
        <v>128</v>
      </c>
      <c r="O2295" s="95">
        <f>IF(INDEX(技能效果!N:N,MATCH(B2295,技能效果!B:B,0))=0,INDEX(技能效果!M:M,MATCH(技能效果等级!B2295,技能效果!B:B,0)),INDEX(技能效果!M:M,MATCH(技能效果等级!B2295,技能效果!B:B,0))*VLOOKUP(E2295,技能数值计算!$C$19:$D$28,2,FALSE))</f>
        <v>0.3</v>
      </c>
      <c r="P2295" s="97"/>
      <c r="Q2295" s="97"/>
      <c r="R2295" s="95" t="str">
        <f>IF(INDEX(技能效果!O:O,MATCH(技能效果等级!B2295,技能效果!B:B,0))="","",INDEX(技能效果!O:O,MATCH(技能效果等级!B2295,技能效果!B:B,0)))</f>
        <v/>
      </c>
      <c r="S2295" s="97"/>
      <c r="T2295" s="97"/>
      <c r="U2295" s="97"/>
      <c r="V2295" s="96" t="str">
        <f>IF(INDEX(技能效果!AF:AF,MATCH(技能效果等级!B2295,技能效果!B:B,0))="","",INDEX(技能效果!AF:AF,MATCH(技能效果等级!B2295,技能效果!B:B,0)))</f>
        <v/>
      </c>
      <c r="W2295" s="95">
        <f t="shared" si="34"/>
        <v>220</v>
      </c>
      <c r="X2295" s="97"/>
      <c r="Y2295" s="97"/>
    </row>
    <row r="2296" spans="1:25" ht="16.5" x14ac:dyDescent="0.2">
      <c r="A2296" s="62">
        <v>2293</v>
      </c>
      <c r="B2296" s="95">
        <f>INDEX(技能效果!B:B,MATCH(技能效果等级!W2296,技能效果!AE:AE,0))</f>
        <v>130400403</v>
      </c>
      <c r="C2296" s="95" t="str">
        <f>INDEX(技能效果!C:C,MATCH(技能效果等级!B2296,技能效果!B:B,0))</f>
        <v>插槽4额外伤害</v>
      </c>
      <c r="D2296" s="96" t="s">
        <v>873</v>
      </c>
      <c r="E2296" s="95">
        <v>9</v>
      </c>
      <c r="F2296" s="95">
        <f>INDEX(技能效果!H:H,MATCH(技能效果等级!B2296,技能效果!B:B,0))</f>
        <v>1001</v>
      </c>
      <c r="G2296" s="95">
        <f>IF(INDEX(技能效果!K:K,MATCH(B2296,技能效果!B:B,0))=0,INDEX(技能效果!I:I,MATCH(技能效果等级!B2296,技能效果!B:B,0)),INDEX(技能效果!I:I,MATCH(技能效果等级!B2296,技能效果!B:B,0))*VLOOKUP(E2296,技能数值计算!$C$19:$D$28,2,FALSE))</f>
        <v>1.3800000000000001</v>
      </c>
      <c r="H2296" s="95">
        <f>INDEX(技能效果!J:J,MATCH(技能效果等级!B2296,技能效果!B:B,0))</f>
        <v>0</v>
      </c>
      <c r="I2296" s="97"/>
      <c r="J2296" s="97"/>
      <c r="K2296" s="97"/>
      <c r="L2296" s="97"/>
      <c r="M2296" s="97"/>
      <c r="N2296" s="96">
        <f>IF(INDEX(技能效果!L:L,MATCH(技能效果等级!B2296,技能效果!B:B,0))="","",INDEX(技能效果!L:L,MATCH(技能效果等级!B2296,技能效果!B:B,0)))</f>
        <v>128</v>
      </c>
      <c r="O2296" s="95">
        <f>IF(INDEX(技能效果!N:N,MATCH(B2296,技能效果!B:B,0))=0,INDEX(技能效果!M:M,MATCH(技能效果等级!B2296,技能效果!B:B,0)),INDEX(技能效果!M:M,MATCH(技能效果等级!B2296,技能效果!B:B,0))*VLOOKUP(E2296,技能数值计算!$C$19:$D$28,2,FALSE))</f>
        <v>0.3</v>
      </c>
      <c r="P2296" s="97"/>
      <c r="Q2296" s="97"/>
      <c r="R2296" s="95" t="str">
        <f>IF(INDEX(技能效果!O:O,MATCH(技能效果等级!B2296,技能效果!B:B,0))="","",INDEX(技能效果!O:O,MATCH(技能效果等级!B2296,技能效果!B:B,0)))</f>
        <v/>
      </c>
      <c r="S2296" s="97"/>
      <c r="T2296" s="97"/>
      <c r="U2296" s="97"/>
      <c r="V2296" s="96" t="str">
        <f>IF(INDEX(技能效果!AF:AF,MATCH(技能效果等级!B2296,技能效果!B:B,0))="","",INDEX(技能效果!AF:AF,MATCH(技能效果等级!B2296,技能效果!B:B,0)))</f>
        <v/>
      </c>
      <c r="W2296" s="95">
        <f t="shared" si="34"/>
        <v>220</v>
      </c>
      <c r="X2296" s="97"/>
      <c r="Y2296" s="97"/>
    </row>
    <row r="2297" spans="1:25" ht="16.5" x14ac:dyDescent="0.2">
      <c r="A2297" s="62">
        <v>2294</v>
      </c>
      <c r="B2297" s="95">
        <f>INDEX(技能效果!B:B,MATCH(技能效果等级!W2297,技能效果!AE:AE,0))</f>
        <v>130400403</v>
      </c>
      <c r="C2297" s="95" t="str">
        <f>INDEX(技能效果!C:C,MATCH(技能效果等级!B2297,技能效果!B:B,0))</f>
        <v>插槽4额外伤害</v>
      </c>
      <c r="D2297" s="96" t="s">
        <v>873</v>
      </c>
      <c r="E2297" s="95">
        <v>10</v>
      </c>
      <c r="F2297" s="95">
        <f>INDEX(技能效果!H:H,MATCH(技能效果等级!B2297,技能效果!B:B,0))</f>
        <v>1001</v>
      </c>
      <c r="G2297" s="95">
        <f>IF(INDEX(技能效果!K:K,MATCH(B2297,技能效果!B:B,0))=0,INDEX(技能效果!I:I,MATCH(技能效果等级!B2297,技能效果!B:B,0)),INDEX(技能效果!I:I,MATCH(技能效果等级!B2297,技能效果!B:B,0))*VLOOKUP(E2297,技能数值计算!$C$19:$D$28,2,FALSE))</f>
        <v>1.5</v>
      </c>
      <c r="H2297" s="95">
        <f>INDEX(技能效果!J:J,MATCH(技能效果等级!B2297,技能效果!B:B,0))</f>
        <v>0</v>
      </c>
      <c r="I2297" s="97"/>
      <c r="J2297" s="97"/>
      <c r="K2297" s="97"/>
      <c r="L2297" s="97"/>
      <c r="M2297" s="97"/>
      <c r="N2297" s="96">
        <f>IF(INDEX(技能效果!L:L,MATCH(技能效果等级!B2297,技能效果!B:B,0))="","",INDEX(技能效果!L:L,MATCH(技能效果等级!B2297,技能效果!B:B,0)))</f>
        <v>128</v>
      </c>
      <c r="O2297" s="95">
        <f>IF(INDEX(技能效果!N:N,MATCH(B2297,技能效果!B:B,0))=0,INDEX(技能效果!M:M,MATCH(技能效果等级!B2297,技能效果!B:B,0)),INDEX(技能效果!M:M,MATCH(技能效果等级!B2297,技能效果!B:B,0))*VLOOKUP(E2297,技能数值计算!$C$19:$D$28,2,FALSE))</f>
        <v>0.3</v>
      </c>
      <c r="P2297" s="97"/>
      <c r="Q2297" s="97"/>
      <c r="R2297" s="95" t="str">
        <f>IF(INDEX(技能效果!O:O,MATCH(技能效果等级!B2297,技能效果!B:B,0))="","",INDEX(技能效果!O:O,MATCH(技能效果等级!B2297,技能效果!B:B,0)))</f>
        <v/>
      </c>
      <c r="S2297" s="97"/>
      <c r="T2297" s="97"/>
      <c r="U2297" s="97"/>
      <c r="V2297" s="96" t="str">
        <f>IF(INDEX(技能效果!AF:AF,MATCH(技能效果等级!B2297,技能效果!B:B,0))="","",INDEX(技能效果!AF:AF,MATCH(技能效果等级!B2297,技能效果!B:B,0)))</f>
        <v/>
      </c>
      <c r="W2297" s="95">
        <f t="shared" si="34"/>
        <v>220</v>
      </c>
      <c r="X2297" s="97"/>
      <c r="Y2297" s="97"/>
    </row>
    <row r="2298" spans="1:25" ht="16.5" x14ac:dyDescent="0.2">
      <c r="A2298" s="62">
        <v>2295</v>
      </c>
      <c r="B2298" s="95">
        <f>INDEX(技能效果!B:B,MATCH(技能效果等级!W2298,技能效果!AE:AE,0))</f>
        <v>130400501</v>
      </c>
      <c r="C2298" s="95" t="str">
        <f>INDEX(技能效果!C:C,MATCH(技能效果等级!B2298,技能效果!B:B,0))</f>
        <v>插槽5主动伤害</v>
      </c>
      <c r="D2298" s="96" t="s">
        <v>873</v>
      </c>
      <c r="E2298" s="95">
        <v>1</v>
      </c>
      <c r="F2298" s="95">
        <f>INDEX(技能效果!H:H,MATCH(技能效果等级!B2298,技能效果!B:B,0))</f>
        <v>1001</v>
      </c>
      <c r="G2298" s="95">
        <f>IF(INDEX(技能效果!K:K,MATCH(B2298,技能效果!B:B,0))=0,INDEX(技能效果!I:I,MATCH(技能效果等级!B2298,技能效果!B:B,0)),INDEX(技能效果!I:I,MATCH(技能效果等级!B2298,技能效果!B:B,0))*VLOOKUP(E2298,技能数值计算!$C$19:$D$28,2,FALSE))</f>
        <v>0.75</v>
      </c>
      <c r="H2298" s="95">
        <f>INDEX(技能效果!J:J,MATCH(技能效果等级!B2298,技能效果!B:B,0))</f>
        <v>0</v>
      </c>
      <c r="I2298" s="97"/>
      <c r="J2298" s="97"/>
      <c r="K2298" s="97"/>
      <c r="L2298" s="97"/>
      <c r="M2298" s="97"/>
      <c r="N2298" s="96" t="str">
        <f>IF(INDEX(技能效果!L:L,MATCH(技能效果等级!B2298,技能效果!B:B,0))="","",INDEX(技能效果!L:L,MATCH(技能效果等级!B2298,技能效果!B:B,0)))</f>
        <v/>
      </c>
      <c r="O2298" s="95">
        <f>IF(INDEX(技能效果!N:N,MATCH(B2298,技能效果!B:B,0))=0,INDEX(技能效果!M:M,MATCH(技能效果等级!B2298,技能效果!B:B,0)),INDEX(技能效果!M:M,MATCH(技能效果等级!B2298,技能效果!B:B,0))*VLOOKUP(E2298,技能数值计算!$C$19:$D$28,2,FALSE))</f>
        <v>0</v>
      </c>
      <c r="P2298" s="97"/>
      <c r="Q2298" s="97"/>
      <c r="R2298" s="95" t="str">
        <f>IF(INDEX(技能效果!O:O,MATCH(技能效果等级!B2298,技能效果!B:B,0))="","",INDEX(技能效果!O:O,MATCH(技能效果等级!B2298,技能效果!B:B,0)))</f>
        <v/>
      </c>
      <c r="S2298" s="97"/>
      <c r="T2298" s="97"/>
      <c r="U2298" s="97"/>
      <c r="V2298" s="96" t="str">
        <f>IF(INDEX(技能效果!AF:AF,MATCH(技能效果等级!B2298,技能效果!B:B,0))="","",INDEX(技能效果!AF:AF,MATCH(技能效果等级!B2298,技能效果!B:B,0)))</f>
        <v/>
      </c>
      <c r="W2298" s="95">
        <f t="shared" si="34"/>
        <v>221</v>
      </c>
      <c r="X2298" s="97"/>
      <c r="Y2298" s="97"/>
    </row>
    <row r="2299" spans="1:25" ht="16.5" x14ac:dyDescent="0.2">
      <c r="A2299" s="62">
        <v>2296</v>
      </c>
      <c r="B2299" s="95">
        <f>INDEX(技能效果!B:B,MATCH(技能效果等级!W2299,技能效果!AE:AE,0))</f>
        <v>130400501</v>
      </c>
      <c r="C2299" s="95" t="str">
        <f>INDEX(技能效果!C:C,MATCH(技能效果等级!B2299,技能效果!B:B,0))</f>
        <v>插槽5主动伤害</v>
      </c>
      <c r="D2299" s="96" t="s">
        <v>873</v>
      </c>
      <c r="E2299" s="95">
        <v>2</v>
      </c>
      <c r="F2299" s="95">
        <f>INDEX(技能效果!H:H,MATCH(技能效果等级!B2299,技能效果!B:B,0))</f>
        <v>1001</v>
      </c>
      <c r="G2299" s="95">
        <f>IF(INDEX(技能效果!K:K,MATCH(B2299,技能效果!B:B,0))=0,INDEX(技能效果!I:I,MATCH(技能效果等级!B2299,技能效果!B:B,0)),INDEX(技能效果!I:I,MATCH(技能效果等级!B2299,技能效果!B:B,0))*VLOOKUP(E2299,技能数值计算!$C$19:$D$28,2,FALSE))</f>
        <v>0.81</v>
      </c>
      <c r="H2299" s="95">
        <f>INDEX(技能效果!J:J,MATCH(技能效果等级!B2299,技能效果!B:B,0))</f>
        <v>0</v>
      </c>
      <c r="I2299" s="97"/>
      <c r="J2299" s="97"/>
      <c r="K2299" s="97"/>
      <c r="L2299" s="97"/>
      <c r="M2299" s="97"/>
      <c r="N2299" s="96" t="str">
        <f>IF(INDEX(技能效果!L:L,MATCH(技能效果等级!B2299,技能效果!B:B,0))="","",INDEX(技能效果!L:L,MATCH(技能效果等级!B2299,技能效果!B:B,0)))</f>
        <v/>
      </c>
      <c r="O2299" s="95">
        <f>IF(INDEX(技能效果!N:N,MATCH(B2299,技能效果!B:B,0))=0,INDEX(技能效果!M:M,MATCH(技能效果等级!B2299,技能效果!B:B,0)),INDEX(技能效果!M:M,MATCH(技能效果等级!B2299,技能效果!B:B,0))*VLOOKUP(E2299,技能数值计算!$C$19:$D$28,2,FALSE))</f>
        <v>0</v>
      </c>
      <c r="P2299" s="97"/>
      <c r="Q2299" s="97"/>
      <c r="R2299" s="95" t="str">
        <f>IF(INDEX(技能效果!O:O,MATCH(技能效果等级!B2299,技能效果!B:B,0))="","",INDEX(技能效果!O:O,MATCH(技能效果等级!B2299,技能效果!B:B,0)))</f>
        <v/>
      </c>
      <c r="S2299" s="97"/>
      <c r="T2299" s="97"/>
      <c r="U2299" s="97"/>
      <c r="V2299" s="96" t="str">
        <f>IF(INDEX(技能效果!AF:AF,MATCH(技能效果等级!B2299,技能效果!B:B,0))="","",INDEX(技能效果!AF:AF,MATCH(技能效果等级!B2299,技能效果!B:B,0)))</f>
        <v/>
      </c>
      <c r="W2299" s="95">
        <f t="shared" si="34"/>
        <v>221</v>
      </c>
      <c r="X2299" s="97"/>
      <c r="Y2299" s="97"/>
    </row>
    <row r="2300" spans="1:25" ht="16.5" x14ac:dyDescent="0.2">
      <c r="A2300" s="62">
        <v>2297</v>
      </c>
      <c r="B2300" s="95">
        <f>INDEX(技能效果!B:B,MATCH(技能效果等级!W2300,技能效果!AE:AE,0))</f>
        <v>130400501</v>
      </c>
      <c r="C2300" s="95" t="str">
        <f>INDEX(技能效果!C:C,MATCH(技能效果等级!B2300,技能效果!B:B,0))</f>
        <v>插槽5主动伤害</v>
      </c>
      <c r="D2300" s="96" t="s">
        <v>873</v>
      </c>
      <c r="E2300" s="95">
        <v>3</v>
      </c>
      <c r="F2300" s="95">
        <f>INDEX(技能效果!H:H,MATCH(技能效果等级!B2300,技能效果!B:B,0))</f>
        <v>1001</v>
      </c>
      <c r="G2300" s="95">
        <f>IF(INDEX(技能效果!K:K,MATCH(B2300,技能效果!B:B,0))=0,INDEX(技能效果!I:I,MATCH(技能效果等级!B2300,技能效果!B:B,0)),INDEX(技能效果!I:I,MATCH(技能效果等级!B2300,技能效果!B:B,0))*VLOOKUP(E2300,技能数值计算!$C$19:$D$28,2,FALSE))</f>
        <v>0.86999999999999988</v>
      </c>
      <c r="H2300" s="95">
        <f>INDEX(技能效果!J:J,MATCH(技能效果等级!B2300,技能效果!B:B,0))</f>
        <v>0</v>
      </c>
      <c r="I2300" s="97"/>
      <c r="J2300" s="97"/>
      <c r="K2300" s="97"/>
      <c r="L2300" s="97"/>
      <c r="M2300" s="97"/>
      <c r="N2300" s="96" t="str">
        <f>IF(INDEX(技能效果!L:L,MATCH(技能效果等级!B2300,技能效果!B:B,0))="","",INDEX(技能效果!L:L,MATCH(技能效果等级!B2300,技能效果!B:B,0)))</f>
        <v/>
      </c>
      <c r="O2300" s="95">
        <f>IF(INDEX(技能效果!N:N,MATCH(B2300,技能效果!B:B,0))=0,INDEX(技能效果!M:M,MATCH(技能效果等级!B2300,技能效果!B:B,0)),INDEX(技能效果!M:M,MATCH(技能效果等级!B2300,技能效果!B:B,0))*VLOOKUP(E2300,技能数值计算!$C$19:$D$28,2,FALSE))</f>
        <v>0</v>
      </c>
      <c r="P2300" s="97"/>
      <c r="Q2300" s="97"/>
      <c r="R2300" s="95" t="str">
        <f>IF(INDEX(技能效果!O:O,MATCH(技能效果等级!B2300,技能效果!B:B,0))="","",INDEX(技能效果!O:O,MATCH(技能效果等级!B2300,技能效果!B:B,0)))</f>
        <v/>
      </c>
      <c r="S2300" s="97"/>
      <c r="T2300" s="97"/>
      <c r="U2300" s="97"/>
      <c r="V2300" s="96" t="str">
        <f>IF(INDEX(技能效果!AF:AF,MATCH(技能效果等级!B2300,技能效果!B:B,0))="","",INDEX(技能效果!AF:AF,MATCH(技能效果等级!B2300,技能效果!B:B,0)))</f>
        <v/>
      </c>
      <c r="W2300" s="95">
        <f t="shared" si="34"/>
        <v>221</v>
      </c>
      <c r="X2300" s="97"/>
      <c r="Y2300" s="97"/>
    </row>
    <row r="2301" spans="1:25" ht="16.5" x14ac:dyDescent="0.2">
      <c r="A2301" s="62">
        <v>2298</v>
      </c>
      <c r="B2301" s="95">
        <f>INDEX(技能效果!B:B,MATCH(技能效果等级!W2301,技能效果!AE:AE,0))</f>
        <v>130400501</v>
      </c>
      <c r="C2301" s="95" t="str">
        <f>INDEX(技能效果!C:C,MATCH(技能效果等级!B2301,技能效果!B:B,0))</f>
        <v>插槽5主动伤害</v>
      </c>
      <c r="D2301" s="96" t="s">
        <v>873</v>
      </c>
      <c r="E2301" s="95">
        <v>4</v>
      </c>
      <c r="F2301" s="95">
        <f>INDEX(技能效果!H:H,MATCH(技能效果等级!B2301,技能效果!B:B,0))</f>
        <v>1001</v>
      </c>
      <c r="G2301" s="95">
        <f>IF(INDEX(技能效果!K:K,MATCH(B2301,技能效果!B:B,0))=0,INDEX(技能效果!I:I,MATCH(技能效果等级!B2301,技能效果!B:B,0)),INDEX(技能效果!I:I,MATCH(技能效果等级!B2301,技能效果!B:B,0))*VLOOKUP(E2301,技能数值计算!$C$19:$D$28,2,FALSE))</f>
        <v>0.92999999999999994</v>
      </c>
      <c r="H2301" s="95">
        <f>INDEX(技能效果!J:J,MATCH(技能效果等级!B2301,技能效果!B:B,0))</f>
        <v>0</v>
      </c>
      <c r="I2301" s="97"/>
      <c r="J2301" s="97"/>
      <c r="K2301" s="97"/>
      <c r="L2301" s="97"/>
      <c r="M2301" s="97"/>
      <c r="N2301" s="96" t="str">
        <f>IF(INDEX(技能效果!L:L,MATCH(技能效果等级!B2301,技能效果!B:B,0))="","",INDEX(技能效果!L:L,MATCH(技能效果等级!B2301,技能效果!B:B,0)))</f>
        <v/>
      </c>
      <c r="O2301" s="95">
        <f>IF(INDEX(技能效果!N:N,MATCH(B2301,技能效果!B:B,0))=0,INDEX(技能效果!M:M,MATCH(技能效果等级!B2301,技能效果!B:B,0)),INDEX(技能效果!M:M,MATCH(技能效果等级!B2301,技能效果!B:B,0))*VLOOKUP(E2301,技能数值计算!$C$19:$D$28,2,FALSE))</f>
        <v>0</v>
      </c>
      <c r="P2301" s="97"/>
      <c r="Q2301" s="97"/>
      <c r="R2301" s="95" t="str">
        <f>IF(INDEX(技能效果!O:O,MATCH(技能效果等级!B2301,技能效果!B:B,0))="","",INDEX(技能效果!O:O,MATCH(技能效果等级!B2301,技能效果!B:B,0)))</f>
        <v/>
      </c>
      <c r="S2301" s="97"/>
      <c r="T2301" s="97"/>
      <c r="U2301" s="97"/>
      <c r="V2301" s="96" t="str">
        <f>IF(INDEX(技能效果!AF:AF,MATCH(技能效果等级!B2301,技能效果!B:B,0))="","",INDEX(技能效果!AF:AF,MATCH(技能效果等级!B2301,技能效果!B:B,0)))</f>
        <v/>
      </c>
      <c r="W2301" s="95">
        <f t="shared" si="34"/>
        <v>221</v>
      </c>
      <c r="X2301" s="97"/>
      <c r="Y2301" s="97"/>
    </row>
    <row r="2302" spans="1:25" ht="16.5" x14ac:dyDescent="0.2">
      <c r="A2302" s="62">
        <v>2299</v>
      </c>
      <c r="B2302" s="95">
        <f>INDEX(技能效果!B:B,MATCH(技能效果等级!W2302,技能效果!AE:AE,0))</f>
        <v>130400501</v>
      </c>
      <c r="C2302" s="95" t="str">
        <f>INDEX(技能效果!C:C,MATCH(技能效果等级!B2302,技能效果!B:B,0))</f>
        <v>插槽5主动伤害</v>
      </c>
      <c r="D2302" s="96" t="s">
        <v>873</v>
      </c>
      <c r="E2302" s="95">
        <v>5</v>
      </c>
      <c r="F2302" s="95">
        <f>INDEX(技能效果!H:H,MATCH(技能效果等级!B2302,技能效果!B:B,0))</f>
        <v>1001</v>
      </c>
      <c r="G2302" s="95">
        <f>IF(INDEX(技能效果!K:K,MATCH(B2302,技能效果!B:B,0))=0,INDEX(技能效果!I:I,MATCH(技能效果等级!B2302,技能效果!B:B,0)),INDEX(技能效果!I:I,MATCH(技能效果等级!B2302,技能效果!B:B,0))*VLOOKUP(E2302,技能数值计算!$C$19:$D$28,2,FALSE))</f>
        <v>0.99</v>
      </c>
      <c r="H2302" s="95">
        <f>INDEX(技能效果!J:J,MATCH(技能效果等级!B2302,技能效果!B:B,0))</f>
        <v>0</v>
      </c>
      <c r="I2302" s="97"/>
      <c r="J2302" s="97"/>
      <c r="K2302" s="97"/>
      <c r="L2302" s="97"/>
      <c r="M2302" s="97"/>
      <c r="N2302" s="96" t="str">
        <f>IF(INDEX(技能效果!L:L,MATCH(技能效果等级!B2302,技能效果!B:B,0))="","",INDEX(技能效果!L:L,MATCH(技能效果等级!B2302,技能效果!B:B,0)))</f>
        <v/>
      </c>
      <c r="O2302" s="95">
        <f>IF(INDEX(技能效果!N:N,MATCH(B2302,技能效果!B:B,0))=0,INDEX(技能效果!M:M,MATCH(技能效果等级!B2302,技能效果!B:B,0)),INDEX(技能效果!M:M,MATCH(技能效果等级!B2302,技能效果!B:B,0))*VLOOKUP(E2302,技能数值计算!$C$19:$D$28,2,FALSE))</f>
        <v>0</v>
      </c>
      <c r="P2302" s="97"/>
      <c r="Q2302" s="97"/>
      <c r="R2302" s="95" t="str">
        <f>IF(INDEX(技能效果!O:O,MATCH(技能效果等级!B2302,技能效果!B:B,0))="","",INDEX(技能效果!O:O,MATCH(技能效果等级!B2302,技能效果!B:B,0)))</f>
        <v/>
      </c>
      <c r="S2302" s="97"/>
      <c r="T2302" s="97"/>
      <c r="U2302" s="97"/>
      <c r="V2302" s="96" t="str">
        <f>IF(INDEX(技能效果!AF:AF,MATCH(技能效果等级!B2302,技能效果!B:B,0))="","",INDEX(技能效果!AF:AF,MATCH(技能效果等级!B2302,技能效果!B:B,0)))</f>
        <v/>
      </c>
      <c r="W2302" s="95">
        <f t="shared" si="34"/>
        <v>221</v>
      </c>
      <c r="X2302" s="97"/>
      <c r="Y2302" s="97"/>
    </row>
    <row r="2303" spans="1:25" ht="16.5" x14ac:dyDescent="0.2">
      <c r="A2303" s="62">
        <v>2300</v>
      </c>
      <c r="B2303" s="95">
        <f>INDEX(技能效果!B:B,MATCH(技能效果等级!W2303,技能效果!AE:AE,0))</f>
        <v>130400501</v>
      </c>
      <c r="C2303" s="95" t="str">
        <f>INDEX(技能效果!C:C,MATCH(技能效果等级!B2303,技能效果!B:B,0))</f>
        <v>插槽5主动伤害</v>
      </c>
      <c r="D2303" s="96" t="s">
        <v>873</v>
      </c>
      <c r="E2303" s="95">
        <v>6</v>
      </c>
      <c r="F2303" s="95">
        <f>INDEX(技能效果!H:H,MATCH(技能效果等级!B2303,技能效果!B:B,0))</f>
        <v>1001</v>
      </c>
      <c r="G2303" s="95">
        <f>IF(INDEX(技能效果!K:K,MATCH(B2303,技能效果!B:B,0))=0,INDEX(技能效果!I:I,MATCH(技能效果等级!B2303,技能效果!B:B,0)),INDEX(技能效果!I:I,MATCH(技能效果等级!B2303,技能效果!B:B,0))*VLOOKUP(E2303,技能数值计算!$C$19:$D$28,2,FALSE))</f>
        <v>1.08</v>
      </c>
      <c r="H2303" s="95">
        <f>INDEX(技能效果!J:J,MATCH(技能效果等级!B2303,技能效果!B:B,0))</f>
        <v>0</v>
      </c>
      <c r="I2303" s="97"/>
      <c r="J2303" s="97"/>
      <c r="K2303" s="97"/>
      <c r="L2303" s="97"/>
      <c r="M2303" s="97"/>
      <c r="N2303" s="96" t="str">
        <f>IF(INDEX(技能效果!L:L,MATCH(技能效果等级!B2303,技能效果!B:B,0))="","",INDEX(技能效果!L:L,MATCH(技能效果等级!B2303,技能效果!B:B,0)))</f>
        <v/>
      </c>
      <c r="O2303" s="95">
        <f>IF(INDEX(技能效果!N:N,MATCH(B2303,技能效果!B:B,0))=0,INDEX(技能效果!M:M,MATCH(技能效果等级!B2303,技能效果!B:B,0)),INDEX(技能效果!M:M,MATCH(技能效果等级!B2303,技能效果!B:B,0))*VLOOKUP(E2303,技能数值计算!$C$19:$D$28,2,FALSE))</f>
        <v>0</v>
      </c>
      <c r="P2303" s="97"/>
      <c r="Q2303" s="97"/>
      <c r="R2303" s="95" t="str">
        <f>IF(INDEX(技能效果!O:O,MATCH(技能效果等级!B2303,技能效果!B:B,0))="","",INDEX(技能效果!O:O,MATCH(技能效果等级!B2303,技能效果!B:B,0)))</f>
        <v/>
      </c>
      <c r="S2303" s="97"/>
      <c r="T2303" s="97"/>
      <c r="U2303" s="97"/>
      <c r="V2303" s="96" t="str">
        <f>IF(INDEX(技能效果!AF:AF,MATCH(技能效果等级!B2303,技能效果!B:B,0))="","",INDEX(技能效果!AF:AF,MATCH(技能效果等级!B2303,技能效果!B:B,0)))</f>
        <v/>
      </c>
      <c r="W2303" s="95">
        <f t="shared" si="34"/>
        <v>221</v>
      </c>
      <c r="X2303" s="97"/>
      <c r="Y2303" s="97"/>
    </row>
    <row r="2304" spans="1:25" ht="16.5" x14ac:dyDescent="0.2">
      <c r="A2304" s="62">
        <v>2301</v>
      </c>
      <c r="B2304" s="95">
        <f>INDEX(技能效果!B:B,MATCH(技能效果等级!W2304,技能效果!AE:AE,0))</f>
        <v>130400501</v>
      </c>
      <c r="C2304" s="95" t="str">
        <f>INDEX(技能效果!C:C,MATCH(技能效果等级!B2304,技能效果!B:B,0))</f>
        <v>插槽5主动伤害</v>
      </c>
      <c r="D2304" s="96" t="s">
        <v>873</v>
      </c>
      <c r="E2304" s="95">
        <v>7</v>
      </c>
      <c r="F2304" s="95">
        <f>INDEX(技能效果!H:H,MATCH(技能效果等级!B2304,技能效果!B:B,0))</f>
        <v>1001</v>
      </c>
      <c r="G2304" s="95">
        <f>IF(INDEX(技能效果!K:K,MATCH(B2304,技能效果!B:B,0))=0,INDEX(技能效果!I:I,MATCH(技能效果等级!B2304,技能效果!B:B,0)),INDEX(技能效果!I:I,MATCH(技能效果等级!B2304,技能效果!B:B,0))*VLOOKUP(E2304,技能数值计算!$C$19:$D$28,2,FALSE))</f>
        <v>1.17</v>
      </c>
      <c r="H2304" s="95">
        <f>INDEX(技能效果!J:J,MATCH(技能效果等级!B2304,技能效果!B:B,0))</f>
        <v>0</v>
      </c>
      <c r="I2304" s="97"/>
      <c r="J2304" s="97"/>
      <c r="K2304" s="97"/>
      <c r="L2304" s="97"/>
      <c r="M2304" s="97"/>
      <c r="N2304" s="96" t="str">
        <f>IF(INDEX(技能效果!L:L,MATCH(技能效果等级!B2304,技能效果!B:B,0))="","",INDEX(技能效果!L:L,MATCH(技能效果等级!B2304,技能效果!B:B,0)))</f>
        <v/>
      </c>
      <c r="O2304" s="95">
        <f>IF(INDEX(技能效果!N:N,MATCH(B2304,技能效果!B:B,0))=0,INDEX(技能效果!M:M,MATCH(技能效果等级!B2304,技能效果!B:B,0)),INDEX(技能效果!M:M,MATCH(技能效果等级!B2304,技能效果!B:B,0))*VLOOKUP(E2304,技能数值计算!$C$19:$D$28,2,FALSE))</f>
        <v>0</v>
      </c>
      <c r="P2304" s="97"/>
      <c r="Q2304" s="97"/>
      <c r="R2304" s="95" t="str">
        <f>IF(INDEX(技能效果!O:O,MATCH(技能效果等级!B2304,技能效果!B:B,0))="","",INDEX(技能效果!O:O,MATCH(技能效果等级!B2304,技能效果!B:B,0)))</f>
        <v/>
      </c>
      <c r="S2304" s="97"/>
      <c r="T2304" s="97"/>
      <c r="U2304" s="97"/>
      <c r="V2304" s="96" t="str">
        <f>IF(INDEX(技能效果!AF:AF,MATCH(技能效果等级!B2304,技能效果!B:B,0))="","",INDEX(技能效果!AF:AF,MATCH(技能效果等级!B2304,技能效果!B:B,0)))</f>
        <v/>
      </c>
      <c r="W2304" s="95">
        <f t="shared" si="34"/>
        <v>221</v>
      </c>
      <c r="X2304" s="97"/>
      <c r="Y2304" s="97"/>
    </row>
    <row r="2305" spans="1:25" ht="16.5" x14ac:dyDescent="0.2">
      <c r="A2305" s="62">
        <v>2302</v>
      </c>
      <c r="B2305" s="95">
        <f>INDEX(技能效果!B:B,MATCH(技能效果等级!W2305,技能效果!AE:AE,0))</f>
        <v>130400501</v>
      </c>
      <c r="C2305" s="95" t="str">
        <f>INDEX(技能效果!C:C,MATCH(技能效果等级!B2305,技能效果!B:B,0))</f>
        <v>插槽5主动伤害</v>
      </c>
      <c r="D2305" s="96" t="s">
        <v>873</v>
      </c>
      <c r="E2305" s="95">
        <v>8</v>
      </c>
      <c r="F2305" s="95">
        <f>INDEX(技能效果!H:H,MATCH(技能效果等级!B2305,技能效果!B:B,0))</f>
        <v>1001</v>
      </c>
      <c r="G2305" s="95">
        <f>IF(INDEX(技能效果!K:K,MATCH(B2305,技能效果!B:B,0))=0,INDEX(技能效果!I:I,MATCH(技能效果等级!B2305,技能效果!B:B,0)),INDEX(技能效果!I:I,MATCH(技能效果等级!B2305,技能效果!B:B,0))*VLOOKUP(E2305,技能数值计算!$C$19:$D$28,2,FALSE))</f>
        <v>1.26</v>
      </c>
      <c r="H2305" s="95">
        <f>INDEX(技能效果!J:J,MATCH(技能效果等级!B2305,技能效果!B:B,0))</f>
        <v>0</v>
      </c>
      <c r="I2305" s="97"/>
      <c r="J2305" s="97"/>
      <c r="K2305" s="97"/>
      <c r="L2305" s="97"/>
      <c r="M2305" s="97"/>
      <c r="N2305" s="96" t="str">
        <f>IF(INDEX(技能效果!L:L,MATCH(技能效果等级!B2305,技能效果!B:B,0))="","",INDEX(技能效果!L:L,MATCH(技能效果等级!B2305,技能效果!B:B,0)))</f>
        <v/>
      </c>
      <c r="O2305" s="95">
        <f>IF(INDEX(技能效果!N:N,MATCH(B2305,技能效果!B:B,0))=0,INDEX(技能效果!M:M,MATCH(技能效果等级!B2305,技能效果!B:B,0)),INDEX(技能效果!M:M,MATCH(技能效果等级!B2305,技能效果!B:B,0))*VLOOKUP(E2305,技能数值计算!$C$19:$D$28,2,FALSE))</f>
        <v>0</v>
      </c>
      <c r="P2305" s="97"/>
      <c r="Q2305" s="97"/>
      <c r="R2305" s="95" t="str">
        <f>IF(INDEX(技能效果!O:O,MATCH(技能效果等级!B2305,技能效果!B:B,0))="","",INDEX(技能效果!O:O,MATCH(技能效果等级!B2305,技能效果!B:B,0)))</f>
        <v/>
      </c>
      <c r="S2305" s="97"/>
      <c r="T2305" s="97"/>
      <c r="U2305" s="97"/>
      <c r="V2305" s="96" t="str">
        <f>IF(INDEX(技能效果!AF:AF,MATCH(技能效果等级!B2305,技能效果!B:B,0))="","",INDEX(技能效果!AF:AF,MATCH(技能效果等级!B2305,技能效果!B:B,0)))</f>
        <v/>
      </c>
      <c r="W2305" s="95">
        <f t="shared" si="34"/>
        <v>221</v>
      </c>
      <c r="X2305" s="97"/>
      <c r="Y2305" s="97"/>
    </row>
    <row r="2306" spans="1:25" ht="16.5" x14ac:dyDescent="0.2">
      <c r="A2306" s="62">
        <v>2303</v>
      </c>
      <c r="B2306" s="95">
        <f>INDEX(技能效果!B:B,MATCH(技能效果等级!W2306,技能效果!AE:AE,0))</f>
        <v>130400501</v>
      </c>
      <c r="C2306" s="95" t="str">
        <f>INDEX(技能效果!C:C,MATCH(技能效果等级!B2306,技能效果!B:B,0))</f>
        <v>插槽5主动伤害</v>
      </c>
      <c r="D2306" s="96" t="s">
        <v>873</v>
      </c>
      <c r="E2306" s="95">
        <v>9</v>
      </c>
      <c r="F2306" s="95">
        <f>INDEX(技能效果!H:H,MATCH(技能效果等级!B2306,技能效果!B:B,0))</f>
        <v>1001</v>
      </c>
      <c r="G2306" s="95">
        <f>IF(INDEX(技能效果!K:K,MATCH(B2306,技能效果!B:B,0))=0,INDEX(技能效果!I:I,MATCH(技能效果等级!B2306,技能效果!B:B,0)),INDEX(技能效果!I:I,MATCH(技能效果等级!B2306,技能效果!B:B,0))*VLOOKUP(E2306,技能数值计算!$C$19:$D$28,2,FALSE))</f>
        <v>1.3800000000000001</v>
      </c>
      <c r="H2306" s="95">
        <f>INDEX(技能效果!J:J,MATCH(技能效果等级!B2306,技能效果!B:B,0))</f>
        <v>0</v>
      </c>
      <c r="I2306" s="97"/>
      <c r="J2306" s="97"/>
      <c r="K2306" s="97"/>
      <c r="L2306" s="97"/>
      <c r="M2306" s="97"/>
      <c r="N2306" s="96" t="str">
        <f>IF(INDEX(技能效果!L:L,MATCH(技能效果等级!B2306,技能效果!B:B,0))="","",INDEX(技能效果!L:L,MATCH(技能效果等级!B2306,技能效果!B:B,0)))</f>
        <v/>
      </c>
      <c r="O2306" s="95">
        <f>IF(INDEX(技能效果!N:N,MATCH(B2306,技能效果!B:B,0))=0,INDEX(技能效果!M:M,MATCH(技能效果等级!B2306,技能效果!B:B,0)),INDEX(技能效果!M:M,MATCH(技能效果等级!B2306,技能效果!B:B,0))*VLOOKUP(E2306,技能数值计算!$C$19:$D$28,2,FALSE))</f>
        <v>0</v>
      </c>
      <c r="P2306" s="97"/>
      <c r="Q2306" s="97"/>
      <c r="R2306" s="95" t="str">
        <f>IF(INDEX(技能效果!O:O,MATCH(技能效果等级!B2306,技能效果!B:B,0))="","",INDEX(技能效果!O:O,MATCH(技能效果等级!B2306,技能效果!B:B,0)))</f>
        <v/>
      </c>
      <c r="S2306" s="97"/>
      <c r="T2306" s="97"/>
      <c r="U2306" s="97"/>
      <c r="V2306" s="96" t="str">
        <f>IF(INDEX(技能效果!AF:AF,MATCH(技能效果等级!B2306,技能效果!B:B,0))="","",INDEX(技能效果!AF:AF,MATCH(技能效果等级!B2306,技能效果!B:B,0)))</f>
        <v/>
      </c>
      <c r="W2306" s="95">
        <f t="shared" si="34"/>
        <v>221</v>
      </c>
      <c r="X2306" s="97"/>
      <c r="Y2306" s="97"/>
    </row>
    <row r="2307" spans="1:25" ht="16.5" x14ac:dyDescent="0.2">
      <c r="A2307" s="62">
        <v>2304</v>
      </c>
      <c r="B2307" s="95">
        <f>INDEX(技能效果!B:B,MATCH(技能效果等级!W2307,技能效果!AE:AE,0))</f>
        <v>130400501</v>
      </c>
      <c r="C2307" s="95" t="str">
        <f>INDEX(技能效果!C:C,MATCH(技能效果等级!B2307,技能效果!B:B,0))</f>
        <v>插槽5主动伤害</v>
      </c>
      <c r="D2307" s="96" t="s">
        <v>873</v>
      </c>
      <c r="E2307" s="95">
        <v>10</v>
      </c>
      <c r="F2307" s="95">
        <f>INDEX(技能效果!H:H,MATCH(技能效果等级!B2307,技能效果!B:B,0))</f>
        <v>1001</v>
      </c>
      <c r="G2307" s="95">
        <f>IF(INDEX(技能效果!K:K,MATCH(B2307,技能效果!B:B,0))=0,INDEX(技能效果!I:I,MATCH(技能效果等级!B2307,技能效果!B:B,0)),INDEX(技能效果!I:I,MATCH(技能效果等级!B2307,技能效果!B:B,0))*VLOOKUP(E2307,技能数值计算!$C$19:$D$28,2,FALSE))</f>
        <v>1.5</v>
      </c>
      <c r="H2307" s="95">
        <f>INDEX(技能效果!J:J,MATCH(技能效果等级!B2307,技能效果!B:B,0))</f>
        <v>0</v>
      </c>
      <c r="I2307" s="97"/>
      <c r="J2307" s="97"/>
      <c r="K2307" s="97"/>
      <c r="L2307" s="97"/>
      <c r="M2307" s="97"/>
      <c r="N2307" s="96" t="str">
        <f>IF(INDEX(技能效果!L:L,MATCH(技能效果等级!B2307,技能效果!B:B,0))="","",INDEX(技能效果!L:L,MATCH(技能效果等级!B2307,技能效果!B:B,0)))</f>
        <v/>
      </c>
      <c r="O2307" s="95">
        <f>IF(INDEX(技能效果!N:N,MATCH(B2307,技能效果!B:B,0))=0,INDEX(技能效果!M:M,MATCH(技能效果等级!B2307,技能效果!B:B,0)),INDEX(技能效果!M:M,MATCH(技能效果等级!B2307,技能效果!B:B,0))*VLOOKUP(E2307,技能数值计算!$C$19:$D$28,2,FALSE))</f>
        <v>0</v>
      </c>
      <c r="P2307" s="97"/>
      <c r="Q2307" s="97"/>
      <c r="R2307" s="95" t="str">
        <f>IF(INDEX(技能效果!O:O,MATCH(技能效果等级!B2307,技能效果!B:B,0))="","",INDEX(技能效果!O:O,MATCH(技能效果等级!B2307,技能效果!B:B,0)))</f>
        <v/>
      </c>
      <c r="S2307" s="97"/>
      <c r="T2307" s="97"/>
      <c r="U2307" s="97"/>
      <c r="V2307" s="96" t="str">
        <f>IF(INDEX(技能效果!AF:AF,MATCH(技能效果等级!B2307,技能效果!B:B,0))="","",INDEX(技能效果!AF:AF,MATCH(技能效果等级!B2307,技能效果!B:B,0)))</f>
        <v/>
      </c>
      <c r="W2307" s="95">
        <f t="shared" si="34"/>
        <v>221</v>
      </c>
      <c r="X2307" s="97"/>
      <c r="Y2307" s="97"/>
    </row>
    <row r="2308" spans="1:25" ht="16.5" x14ac:dyDescent="0.2">
      <c r="A2308" s="62">
        <v>2305</v>
      </c>
      <c r="B2308" s="95">
        <f>INDEX(技能效果!B:B,MATCH(技能效果等级!W2308,技能效果!AE:AE,0))</f>
        <v>130400502</v>
      </c>
      <c r="C2308" s="95" t="str">
        <f>INDEX(技能效果!C:C,MATCH(技能效果等级!B2308,技能效果!B:B,0))</f>
        <v>插槽5连击伤害</v>
      </c>
      <c r="D2308" s="96" t="s">
        <v>873</v>
      </c>
      <c r="E2308" s="95">
        <v>1</v>
      </c>
      <c r="F2308" s="95">
        <f>INDEX(技能效果!H:H,MATCH(技能效果等级!B2308,技能效果!B:B,0))</f>
        <v>1001</v>
      </c>
      <c r="G2308" s="95">
        <f>IF(INDEX(技能效果!K:K,MATCH(B2308,技能效果!B:B,0))=0,INDEX(技能效果!I:I,MATCH(技能效果等级!B2308,技能效果!B:B,0)),INDEX(技能效果!I:I,MATCH(技能效果等级!B2308,技能效果!B:B,0))*VLOOKUP(E2308,技能数值计算!$C$19:$D$28,2,FALSE))</f>
        <v>0.75</v>
      </c>
      <c r="H2308" s="95">
        <f>INDEX(技能效果!J:J,MATCH(技能效果等级!B2308,技能效果!B:B,0))</f>
        <v>0</v>
      </c>
      <c r="I2308" s="97"/>
      <c r="J2308" s="97"/>
      <c r="K2308" s="97"/>
      <c r="L2308" s="97"/>
      <c r="M2308" s="97"/>
      <c r="N2308" s="96" t="str">
        <f>IF(INDEX(技能效果!L:L,MATCH(技能效果等级!B2308,技能效果!B:B,0))="","",INDEX(技能效果!L:L,MATCH(技能效果等级!B2308,技能效果!B:B,0)))</f>
        <v/>
      </c>
      <c r="O2308" s="95">
        <f>IF(INDEX(技能效果!N:N,MATCH(B2308,技能效果!B:B,0))=0,INDEX(技能效果!M:M,MATCH(技能效果等级!B2308,技能效果!B:B,0)),INDEX(技能效果!M:M,MATCH(技能效果等级!B2308,技能效果!B:B,0))*VLOOKUP(E2308,技能数值计算!$C$19:$D$28,2,FALSE))</f>
        <v>0</v>
      </c>
      <c r="P2308" s="97"/>
      <c r="Q2308" s="97"/>
      <c r="R2308" s="95" t="str">
        <f>IF(INDEX(技能效果!O:O,MATCH(技能效果等级!B2308,技能效果!B:B,0))="","",INDEX(技能效果!O:O,MATCH(技能效果等级!B2308,技能效果!B:B,0)))</f>
        <v/>
      </c>
      <c r="S2308" s="97"/>
      <c r="T2308" s="97"/>
      <c r="U2308" s="97"/>
      <c r="V2308" s="96" t="str">
        <f>IF(INDEX(技能效果!AF:AF,MATCH(技能效果等级!B2308,技能效果!B:B,0))="","",INDEX(技能效果!AF:AF,MATCH(技能效果等级!B2308,技能效果!B:B,0)))</f>
        <v/>
      </c>
      <c r="W2308" s="95">
        <f t="shared" si="34"/>
        <v>222</v>
      </c>
      <c r="X2308" s="97"/>
      <c r="Y2308" s="97"/>
    </row>
    <row r="2309" spans="1:25" ht="16.5" x14ac:dyDescent="0.2">
      <c r="A2309" s="62">
        <v>2306</v>
      </c>
      <c r="B2309" s="95">
        <f>INDEX(技能效果!B:B,MATCH(技能效果等级!W2309,技能效果!AE:AE,0))</f>
        <v>130400502</v>
      </c>
      <c r="C2309" s="95" t="str">
        <f>INDEX(技能效果!C:C,MATCH(技能效果等级!B2309,技能效果!B:B,0))</f>
        <v>插槽5连击伤害</v>
      </c>
      <c r="D2309" s="96" t="s">
        <v>873</v>
      </c>
      <c r="E2309" s="95">
        <v>2</v>
      </c>
      <c r="F2309" s="95">
        <f>INDEX(技能效果!H:H,MATCH(技能效果等级!B2309,技能效果!B:B,0))</f>
        <v>1001</v>
      </c>
      <c r="G2309" s="95">
        <f>IF(INDEX(技能效果!K:K,MATCH(B2309,技能效果!B:B,0))=0,INDEX(技能效果!I:I,MATCH(技能效果等级!B2309,技能效果!B:B,0)),INDEX(技能效果!I:I,MATCH(技能效果等级!B2309,技能效果!B:B,0))*VLOOKUP(E2309,技能数值计算!$C$19:$D$28,2,FALSE))</f>
        <v>0.81</v>
      </c>
      <c r="H2309" s="95">
        <f>INDEX(技能效果!J:J,MATCH(技能效果等级!B2309,技能效果!B:B,0))</f>
        <v>0</v>
      </c>
      <c r="I2309" s="97"/>
      <c r="J2309" s="97"/>
      <c r="K2309" s="97"/>
      <c r="L2309" s="97"/>
      <c r="M2309" s="97"/>
      <c r="N2309" s="96" t="str">
        <f>IF(INDEX(技能效果!L:L,MATCH(技能效果等级!B2309,技能效果!B:B,0))="","",INDEX(技能效果!L:L,MATCH(技能效果等级!B2309,技能效果!B:B,0)))</f>
        <v/>
      </c>
      <c r="O2309" s="95">
        <f>IF(INDEX(技能效果!N:N,MATCH(B2309,技能效果!B:B,0))=0,INDEX(技能效果!M:M,MATCH(技能效果等级!B2309,技能效果!B:B,0)),INDEX(技能效果!M:M,MATCH(技能效果等级!B2309,技能效果!B:B,0))*VLOOKUP(E2309,技能数值计算!$C$19:$D$28,2,FALSE))</f>
        <v>0</v>
      </c>
      <c r="P2309" s="97"/>
      <c r="Q2309" s="97"/>
      <c r="R2309" s="95" t="str">
        <f>IF(INDEX(技能效果!O:O,MATCH(技能效果等级!B2309,技能效果!B:B,0))="","",INDEX(技能效果!O:O,MATCH(技能效果等级!B2309,技能效果!B:B,0)))</f>
        <v/>
      </c>
      <c r="S2309" s="97"/>
      <c r="T2309" s="97"/>
      <c r="U2309" s="97"/>
      <c r="V2309" s="96" t="str">
        <f>IF(INDEX(技能效果!AF:AF,MATCH(技能效果等级!B2309,技能效果!B:B,0))="","",INDEX(技能效果!AF:AF,MATCH(技能效果等级!B2309,技能效果!B:B,0)))</f>
        <v/>
      </c>
      <c r="W2309" s="95">
        <f t="shared" si="34"/>
        <v>222</v>
      </c>
      <c r="X2309" s="97"/>
      <c r="Y2309" s="97"/>
    </row>
    <row r="2310" spans="1:25" ht="16.5" x14ac:dyDescent="0.2">
      <c r="A2310" s="62">
        <v>2307</v>
      </c>
      <c r="B2310" s="95">
        <f>INDEX(技能效果!B:B,MATCH(技能效果等级!W2310,技能效果!AE:AE,0))</f>
        <v>130400502</v>
      </c>
      <c r="C2310" s="95" t="str">
        <f>INDEX(技能效果!C:C,MATCH(技能效果等级!B2310,技能效果!B:B,0))</f>
        <v>插槽5连击伤害</v>
      </c>
      <c r="D2310" s="96" t="s">
        <v>873</v>
      </c>
      <c r="E2310" s="95">
        <v>3</v>
      </c>
      <c r="F2310" s="95">
        <f>INDEX(技能效果!H:H,MATCH(技能效果等级!B2310,技能效果!B:B,0))</f>
        <v>1001</v>
      </c>
      <c r="G2310" s="95">
        <f>IF(INDEX(技能效果!K:K,MATCH(B2310,技能效果!B:B,0))=0,INDEX(技能效果!I:I,MATCH(技能效果等级!B2310,技能效果!B:B,0)),INDEX(技能效果!I:I,MATCH(技能效果等级!B2310,技能效果!B:B,0))*VLOOKUP(E2310,技能数值计算!$C$19:$D$28,2,FALSE))</f>
        <v>0.86999999999999988</v>
      </c>
      <c r="H2310" s="95">
        <f>INDEX(技能效果!J:J,MATCH(技能效果等级!B2310,技能效果!B:B,0))</f>
        <v>0</v>
      </c>
      <c r="I2310" s="97"/>
      <c r="J2310" s="97"/>
      <c r="K2310" s="97"/>
      <c r="L2310" s="97"/>
      <c r="M2310" s="97"/>
      <c r="N2310" s="96" t="str">
        <f>IF(INDEX(技能效果!L:L,MATCH(技能效果等级!B2310,技能效果!B:B,0))="","",INDEX(技能效果!L:L,MATCH(技能效果等级!B2310,技能效果!B:B,0)))</f>
        <v/>
      </c>
      <c r="O2310" s="95">
        <f>IF(INDEX(技能效果!N:N,MATCH(B2310,技能效果!B:B,0))=0,INDEX(技能效果!M:M,MATCH(技能效果等级!B2310,技能效果!B:B,0)),INDEX(技能效果!M:M,MATCH(技能效果等级!B2310,技能效果!B:B,0))*VLOOKUP(E2310,技能数值计算!$C$19:$D$28,2,FALSE))</f>
        <v>0</v>
      </c>
      <c r="P2310" s="97"/>
      <c r="Q2310" s="97"/>
      <c r="R2310" s="95" t="str">
        <f>IF(INDEX(技能效果!O:O,MATCH(技能效果等级!B2310,技能效果!B:B,0))="","",INDEX(技能效果!O:O,MATCH(技能效果等级!B2310,技能效果!B:B,0)))</f>
        <v/>
      </c>
      <c r="S2310" s="97"/>
      <c r="T2310" s="97"/>
      <c r="U2310" s="97"/>
      <c r="V2310" s="96" t="str">
        <f>IF(INDEX(技能效果!AF:AF,MATCH(技能效果等级!B2310,技能效果!B:B,0))="","",INDEX(技能效果!AF:AF,MATCH(技能效果等级!B2310,技能效果!B:B,0)))</f>
        <v/>
      </c>
      <c r="W2310" s="95">
        <f t="shared" si="34"/>
        <v>222</v>
      </c>
      <c r="X2310" s="97"/>
      <c r="Y2310" s="97"/>
    </row>
    <row r="2311" spans="1:25" ht="16.5" x14ac:dyDescent="0.2">
      <c r="A2311" s="62">
        <v>2308</v>
      </c>
      <c r="B2311" s="95">
        <f>INDEX(技能效果!B:B,MATCH(技能效果等级!W2311,技能效果!AE:AE,0))</f>
        <v>130400502</v>
      </c>
      <c r="C2311" s="95" t="str">
        <f>INDEX(技能效果!C:C,MATCH(技能效果等级!B2311,技能效果!B:B,0))</f>
        <v>插槽5连击伤害</v>
      </c>
      <c r="D2311" s="96" t="s">
        <v>873</v>
      </c>
      <c r="E2311" s="95">
        <v>4</v>
      </c>
      <c r="F2311" s="95">
        <f>INDEX(技能效果!H:H,MATCH(技能效果等级!B2311,技能效果!B:B,0))</f>
        <v>1001</v>
      </c>
      <c r="G2311" s="95">
        <f>IF(INDEX(技能效果!K:K,MATCH(B2311,技能效果!B:B,0))=0,INDEX(技能效果!I:I,MATCH(技能效果等级!B2311,技能效果!B:B,0)),INDEX(技能效果!I:I,MATCH(技能效果等级!B2311,技能效果!B:B,0))*VLOOKUP(E2311,技能数值计算!$C$19:$D$28,2,FALSE))</f>
        <v>0.92999999999999994</v>
      </c>
      <c r="H2311" s="95">
        <f>INDEX(技能效果!J:J,MATCH(技能效果等级!B2311,技能效果!B:B,0))</f>
        <v>0</v>
      </c>
      <c r="I2311" s="97"/>
      <c r="J2311" s="97"/>
      <c r="K2311" s="97"/>
      <c r="L2311" s="97"/>
      <c r="M2311" s="97"/>
      <c r="N2311" s="96" t="str">
        <f>IF(INDEX(技能效果!L:L,MATCH(技能效果等级!B2311,技能效果!B:B,0))="","",INDEX(技能效果!L:L,MATCH(技能效果等级!B2311,技能效果!B:B,0)))</f>
        <v/>
      </c>
      <c r="O2311" s="95">
        <f>IF(INDEX(技能效果!N:N,MATCH(B2311,技能效果!B:B,0))=0,INDEX(技能效果!M:M,MATCH(技能效果等级!B2311,技能效果!B:B,0)),INDEX(技能效果!M:M,MATCH(技能效果等级!B2311,技能效果!B:B,0))*VLOOKUP(E2311,技能数值计算!$C$19:$D$28,2,FALSE))</f>
        <v>0</v>
      </c>
      <c r="P2311" s="97"/>
      <c r="Q2311" s="97"/>
      <c r="R2311" s="95" t="str">
        <f>IF(INDEX(技能效果!O:O,MATCH(技能效果等级!B2311,技能效果!B:B,0))="","",INDEX(技能效果!O:O,MATCH(技能效果等级!B2311,技能效果!B:B,0)))</f>
        <v/>
      </c>
      <c r="S2311" s="97"/>
      <c r="T2311" s="97"/>
      <c r="U2311" s="97"/>
      <c r="V2311" s="96" t="str">
        <f>IF(INDEX(技能效果!AF:AF,MATCH(技能效果等级!B2311,技能效果!B:B,0))="","",INDEX(技能效果!AF:AF,MATCH(技能效果等级!B2311,技能效果!B:B,0)))</f>
        <v/>
      </c>
      <c r="W2311" s="95">
        <f t="shared" si="34"/>
        <v>222</v>
      </c>
      <c r="X2311" s="97"/>
      <c r="Y2311" s="97"/>
    </row>
    <row r="2312" spans="1:25" ht="16.5" x14ac:dyDescent="0.2">
      <c r="A2312" s="62">
        <v>2309</v>
      </c>
      <c r="B2312" s="95">
        <f>INDEX(技能效果!B:B,MATCH(技能效果等级!W2312,技能效果!AE:AE,0))</f>
        <v>130400502</v>
      </c>
      <c r="C2312" s="95" t="str">
        <f>INDEX(技能效果!C:C,MATCH(技能效果等级!B2312,技能效果!B:B,0))</f>
        <v>插槽5连击伤害</v>
      </c>
      <c r="D2312" s="96" t="s">
        <v>873</v>
      </c>
      <c r="E2312" s="95">
        <v>5</v>
      </c>
      <c r="F2312" s="95">
        <f>INDEX(技能效果!H:H,MATCH(技能效果等级!B2312,技能效果!B:B,0))</f>
        <v>1001</v>
      </c>
      <c r="G2312" s="95">
        <f>IF(INDEX(技能效果!K:K,MATCH(B2312,技能效果!B:B,0))=0,INDEX(技能效果!I:I,MATCH(技能效果等级!B2312,技能效果!B:B,0)),INDEX(技能效果!I:I,MATCH(技能效果等级!B2312,技能效果!B:B,0))*VLOOKUP(E2312,技能数值计算!$C$19:$D$28,2,FALSE))</f>
        <v>0.99</v>
      </c>
      <c r="H2312" s="95">
        <f>INDEX(技能效果!J:J,MATCH(技能效果等级!B2312,技能效果!B:B,0))</f>
        <v>0</v>
      </c>
      <c r="I2312" s="97"/>
      <c r="J2312" s="97"/>
      <c r="K2312" s="97"/>
      <c r="L2312" s="97"/>
      <c r="M2312" s="97"/>
      <c r="N2312" s="96" t="str">
        <f>IF(INDEX(技能效果!L:L,MATCH(技能效果等级!B2312,技能效果!B:B,0))="","",INDEX(技能效果!L:L,MATCH(技能效果等级!B2312,技能效果!B:B,0)))</f>
        <v/>
      </c>
      <c r="O2312" s="95">
        <f>IF(INDEX(技能效果!N:N,MATCH(B2312,技能效果!B:B,0))=0,INDEX(技能效果!M:M,MATCH(技能效果等级!B2312,技能效果!B:B,0)),INDEX(技能效果!M:M,MATCH(技能效果等级!B2312,技能效果!B:B,0))*VLOOKUP(E2312,技能数值计算!$C$19:$D$28,2,FALSE))</f>
        <v>0</v>
      </c>
      <c r="P2312" s="97"/>
      <c r="Q2312" s="97"/>
      <c r="R2312" s="95" t="str">
        <f>IF(INDEX(技能效果!O:O,MATCH(技能效果等级!B2312,技能效果!B:B,0))="","",INDEX(技能效果!O:O,MATCH(技能效果等级!B2312,技能效果!B:B,0)))</f>
        <v/>
      </c>
      <c r="S2312" s="97"/>
      <c r="T2312" s="97"/>
      <c r="U2312" s="97"/>
      <c r="V2312" s="96" t="str">
        <f>IF(INDEX(技能效果!AF:AF,MATCH(技能效果等级!B2312,技能效果!B:B,0))="","",INDEX(技能效果!AF:AF,MATCH(技能效果等级!B2312,技能效果!B:B,0)))</f>
        <v/>
      </c>
      <c r="W2312" s="95">
        <f t="shared" si="34"/>
        <v>222</v>
      </c>
      <c r="X2312" s="97"/>
      <c r="Y2312" s="97"/>
    </row>
    <row r="2313" spans="1:25" ht="16.5" x14ac:dyDescent="0.2">
      <c r="A2313" s="62">
        <v>2310</v>
      </c>
      <c r="B2313" s="95">
        <f>INDEX(技能效果!B:B,MATCH(技能效果等级!W2313,技能效果!AE:AE,0))</f>
        <v>130400502</v>
      </c>
      <c r="C2313" s="95" t="str">
        <f>INDEX(技能效果!C:C,MATCH(技能效果等级!B2313,技能效果!B:B,0))</f>
        <v>插槽5连击伤害</v>
      </c>
      <c r="D2313" s="96" t="s">
        <v>873</v>
      </c>
      <c r="E2313" s="95">
        <v>6</v>
      </c>
      <c r="F2313" s="95">
        <f>INDEX(技能效果!H:H,MATCH(技能效果等级!B2313,技能效果!B:B,0))</f>
        <v>1001</v>
      </c>
      <c r="G2313" s="95">
        <f>IF(INDEX(技能效果!K:K,MATCH(B2313,技能效果!B:B,0))=0,INDEX(技能效果!I:I,MATCH(技能效果等级!B2313,技能效果!B:B,0)),INDEX(技能效果!I:I,MATCH(技能效果等级!B2313,技能效果!B:B,0))*VLOOKUP(E2313,技能数值计算!$C$19:$D$28,2,FALSE))</f>
        <v>1.08</v>
      </c>
      <c r="H2313" s="95">
        <f>INDEX(技能效果!J:J,MATCH(技能效果等级!B2313,技能效果!B:B,0))</f>
        <v>0</v>
      </c>
      <c r="I2313" s="97"/>
      <c r="J2313" s="97"/>
      <c r="K2313" s="97"/>
      <c r="L2313" s="97"/>
      <c r="M2313" s="97"/>
      <c r="N2313" s="96" t="str">
        <f>IF(INDEX(技能效果!L:L,MATCH(技能效果等级!B2313,技能效果!B:B,0))="","",INDEX(技能效果!L:L,MATCH(技能效果等级!B2313,技能效果!B:B,0)))</f>
        <v/>
      </c>
      <c r="O2313" s="95">
        <f>IF(INDEX(技能效果!N:N,MATCH(B2313,技能效果!B:B,0))=0,INDEX(技能效果!M:M,MATCH(技能效果等级!B2313,技能效果!B:B,0)),INDEX(技能效果!M:M,MATCH(技能效果等级!B2313,技能效果!B:B,0))*VLOOKUP(E2313,技能数值计算!$C$19:$D$28,2,FALSE))</f>
        <v>0</v>
      </c>
      <c r="P2313" s="97"/>
      <c r="Q2313" s="97"/>
      <c r="R2313" s="95" t="str">
        <f>IF(INDEX(技能效果!O:O,MATCH(技能效果等级!B2313,技能效果!B:B,0))="","",INDEX(技能效果!O:O,MATCH(技能效果等级!B2313,技能效果!B:B,0)))</f>
        <v/>
      </c>
      <c r="S2313" s="97"/>
      <c r="T2313" s="97"/>
      <c r="U2313" s="97"/>
      <c r="V2313" s="96" t="str">
        <f>IF(INDEX(技能效果!AF:AF,MATCH(技能效果等级!B2313,技能效果!B:B,0))="","",INDEX(技能效果!AF:AF,MATCH(技能效果等级!B2313,技能效果!B:B,0)))</f>
        <v/>
      </c>
      <c r="W2313" s="95">
        <f t="shared" si="34"/>
        <v>222</v>
      </c>
      <c r="X2313" s="97"/>
      <c r="Y2313" s="97"/>
    </row>
    <row r="2314" spans="1:25" ht="16.5" x14ac:dyDescent="0.2">
      <c r="A2314" s="62">
        <v>2311</v>
      </c>
      <c r="B2314" s="95">
        <f>INDEX(技能效果!B:B,MATCH(技能效果等级!W2314,技能效果!AE:AE,0))</f>
        <v>130400502</v>
      </c>
      <c r="C2314" s="95" t="str">
        <f>INDEX(技能效果!C:C,MATCH(技能效果等级!B2314,技能效果!B:B,0))</f>
        <v>插槽5连击伤害</v>
      </c>
      <c r="D2314" s="96" t="s">
        <v>873</v>
      </c>
      <c r="E2314" s="95">
        <v>7</v>
      </c>
      <c r="F2314" s="95">
        <f>INDEX(技能效果!H:H,MATCH(技能效果等级!B2314,技能效果!B:B,0))</f>
        <v>1001</v>
      </c>
      <c r="G2314" s="95">
        <f>IF(INDEX(技能效果!K:K,MATCH(B2314,技能效果!B:B,0))=0,INDEX(技能效果!I:I,MATCH(技能效果等级!B2314,技能效果!B:B,0)),INDEX(技能效果!I:I,MATCH(技能效果等级!B2314,技能效果!B:B,0))*VLOOKUP(E2314,技能数值计算!$C$19:$D$28,2,FALSE))</f>
        <v>1.17</v>
      </c>
      <c r="H2314" s="95">
        <f>INDEX(技能效果!J:J,MATCH(技能效果等级!B2314,技能效果!B:B,0))</f>
        <v>0</v>
      </c>
      <c r="I2314" s="97"/>
      <c r="J2314" s="97"/>
      <c r="K2314" s="97"/>
      <c r="L2314" s="97"/>
      <c r="M2314" s="97"/>
      <c r="N2314" s="96" t="str">
        <f>IF(INDEX(技能效果!L:L,MATCH(技能效果等级!B2314,技能效果!B:B,0))="","",INDEX(技能效果!L:L,MATCH(技能效果等级!B2314,技能效果!B:B,0)))</f>
        <v/>
      </c>
      <c r="O2314" s="95">
        <f>IF(INDEX(技能效果!N:N,MATCH(B2314,技能效果!B:B,0))=0,INDEX(技能效果!M:M,MATCH(技能效果等级!B2314,技能效果!B:B,0)),INDEX(技能效果!M:M,MATCH(技能效果等级!B2314,技能效果!B:B,0))*VLOOKUP(E2314,技能数值计算!$C$19:$D$28,2,FALSE))</f>
        <v>0</v>
      </c>
      <c r="P2314" s="97"/>
      <c r="Q2314" s="97"/>
      <c r="R2314" s="95" t="str">
        <f>IF(INDEX(技能效果!O:O,MATCH(技能效果等级!B2314,技能效果!B:B,0))="","",INDEX(技能效果!O:O,MATCH(技能效果等级!B2314,技能效果!B:B,0)))</f>
        <v/>
      </c>
      <c r="S2314" s="97"/>
      <c r="T2314" s="97"/>
      <c r="U2314" s="97"/>
      <c r="V2314" s="96" t="str">
        <f>IF(INDEX(技能效果!AF:AF,MATCH(技能效果等级!B2314,技能效果!B:B,0))="","",INDEX(技能效果!AF:AF,MATCH(技能效果等级!B2314,技能效果!B:B,0)))</f>
        <v/>
      </c>
      <c r="W2314" s="95">
        <f t="shared" si="34"/>
        <v>222</v>
      </c>
      <c r="X2314" s="97"/>
      <c r="Y2314" s="97"/>
    </row>
    <row r="2315" spans="1:25" ht="16.5" x14ac:dyDescent="0.2">
      <c r="A2315" s="62">
        <v>2312</v>
      </c>
      <c r="B2315" s="95">
        <f>INDEX(技能效果!B:B,MATCH(技能效果等级!W2315,技能效果!AE:AE,0))</f>
        <v>130400502</v>
      </c>
      <c r="C2315" s="95" t="str">
        <f>INDEX(技能效果!C:C,MATCH(技能效果等级!B2315,技能效果!B:B,0))</f>
        <v>插槽5连击伤害</v>
      </c>
      <c r="D2315" s="96" t="s">
        <v>873</v>
      </c>
      <c r="E2315" s="95">
        <v>8</v>
      </c>
      <c r="F2315" s="95">
        <f>INDEX(技能效果!H:H,MATCH(技能效果等级!B2315,技能效果!B:B,0))</f>
        <v>1001</v>
      </c>
      <c r="G2315" s="95">
        <f>IF(INDEX(技能效果!K:K,MATCH(B2315,技能效果!B:B,0))=0,INDEX(技能效果!I:I,MATCH(技能效果等级!B2315,技能效果!B:B,0)),INDEX(技能效果!I:I,MATCH(技能效果等级!B2315,技能效果!B:B,0))*VLOOKUP(E2315,技能数值计算!$C$19:$D$28,2,FALSE))</f>
        <v>1.26</v>
      </c>
      <c r="H2315" s="95">
        <f>INDEX(技能效果!J:J,MATCH(技能效果等级!B2315,技能效果!B:B,0))</f>
        <v>0</v>
      </c>
      <c r="I2315" s="97"/>
      <c r="J2315" s="97"/>
      <c r="K2315" s="97"/>
      <c r="L2315" s="97"/>
      <c r="M2315" s="97"/>
      <c r="N2315" s="96" t="str">
        <f>IF(INDEX(技能效果!L:L,MATCH(技能效果等级!B2315,技能效果!B:B,0))="","",INDEX(技能效果!L:L,MATCH(技能效果等级!B2315,技能效果!B:B,0)))</f>
        <v/>
      </c>
      <c r="O2315" s="95">
        <f>IF(INDEX(技能效果!N:N,MATCH(B2315,技能效果!B:B,0))=0,INDEX(技能效果!M:M,MATCH(技能效果等级!B2315,技能效果!B:B,0)),INDEX(技能效果!M:M,MATCH(技能效果等级!B2315,技能效果!B:B,0))*VLOOKUP(E2315,技能数值计算!$C$19:$D$28,2,FALSE))</f>
        <v>0</v>
      </c>
      <c r="P2315" s="97"/>
      <c r="Q2315" s="97"/>
      <c r="R2315" s="95" t="str">
        <f>IF(INDEX(技能效果!O:O,MATCH(技能效果等级!B2315,技能效果!B:B,0))="","",INDEX(技能效果!O:O,MATCH(技能效果等级!B2315,技能效果!B:B,0)))</f>
        <v/>
      </c>
      <c r="S2315" s="97"/>
      <c r="T2315" s="97"/>
      <c r="U2315" s="97"/>
      <c r="V2315" s="96" t="str">
        <f>IF(INDEX(技能效果!AF:AF,MATCH(技能效果等级!B2315,技能效果!B:B,0))="","",INDEX(技能效果!AF:AF,MATCH(技能效果等级!B2315,技能效果!B:B,0)))</f>
        <v/>
      </c>
      <c r="W2315" s="95">
        <f t="shared" si="34"/>
        <v>222</v>
      </c>
      <c r="X2315" s="97"/>
      <c r="Y2315" s="97"/>
    </row>
    <row r="2316" spans="1:25" ht="16.5" x14ac:dyDescent="0.2">
      <c r="A2316" s="62">
        <v>2313</v>
      </c>
      <c r="B2316" s="95">
        <f>INDEX(技能效果!B:B,MATCH(技能效果等级!W2316,技能效果!AE:AE,0))</f>
        <v>130400502</v>
      </c>
      <c r="C2316" s="95" t="str">
        <f>INDEX(技能效果!C:C,MATCH(技能效果等级!B2316,技能效果!B:B,0))</f>
        <v>插槽5连击伤害</v>
      </c>
      <c r="D2316" s="96" t="s">
        <v>873</v>
      </c>
      <c r="E2316" s="95">
        <v>9</v>
      </c>
      <c r="F2316" s="95">
        <f>INDEX(技能效果!H:H,MATCH(技能效果等级!B2316,技能效果!B:B,0))</f>
        <v>1001</v>
      </c>
      <c r="G2316" s="95">
        <f>IF(INDEX(技能效果!K:K,MATCH(B2316,技能效果!B:B,0))=0,INDEX(技能效果!I:I,MATCH(技能效果等级!B2316,技能效果!B:B,0)),INDEX(技能效果!I:I,MATCH(技能效果等级!B2316,技能效果!B:B,0))*VLOOKUP(E2316,技能数值计算!$C$19:$D$28,2,FALSE))</f>
        <v>1.3800000000000001</v>
      </c>
      <c r="H2316" s="95">
        <f>INDEX(技能效果!J:J,MATCH(技能效果等级!B2316,技能效果!B:B,0))</f>
        <v>0</v>
      </c>
      <c r="I2316" s="97"/>
      <c r="J2316" s="97"/>
      <c r="K2316" s="97"/>
      <c r="L2316" s="97"/>
      <c r="M2316" s="97"/>
      <c r="N2316" s="96" t="str">
        <f>IF(INDEX(技能效果!L:L,MATCH(技能效果等级!B2316,技能效果!B:B,0))="","",INDEX(技能效果!L:L,MATCH(技能效果等级!B2316,技能效果!B:B,0)))</f>
        <v/>
      </c>
      <c r="O2316" s="95">
        <f>IF(INDEX(技能效果!N:N,MATCH(B2316,技能效果!B:B,0))=0,INDEX(技能效果!M:M,MATCH(技能效果等级!B2316,技能效果!B:B,0)),INDEX(技能效果!M:M,MATCH(技能效果等级!B2316,技能效果!B:B,0))*VLOOKUP(E2316,技能数值计算!$C$19:$D$28,2,FALSE))</f>
        <v>0</v>
      </c>
      <c r="P2316" s="97"/>
      <c r="Q2316" s="97"/>
      <c r="R2316" s="95" t="str">
        <f>IF(INDEX(技能效果!O:O,MATCH(技能效果等级!B2316,技能效果!B:B,0))="","",INDEX(技能效果!O:O,MATCH(技能效果等级!B2316,技能效果!B:B,0)))</f>
        <v/>
      </c>
      <c r="S2316" s="97"/>
      <c r="T2316" s="97"/>
      <c r="U2316" s="97"/>
      <c r="V2316" s="96" t="str">
        <f>IF(INDEX(技能效果!AF:AF,MATCH(技能效果等级!B2316,技能效果!B:B,0))="","",INDEX(技能效果!AF:AF,MATCH(技能效果等级!B2316,技能效果!B:B,0)))</f>
        <v/>
      </c>
      <c r="W2316" s="95">
        <f t="shared" si="34"/>
        <v>222</v>
      </c>
      <c r="X2316" s="97"/>
      <c r="Y2316" s="97"/>
    </row>
    <row r="2317" spans="1:25" ht="16.5" x14ac:dyDescent="0.2">
      <c r="A2317" s="62">
        <v>2314</v>
      </c>
      <c r="B2317" s="95">
        <f>INDEX(技能效果!B:B,MATCH(技能效果等级!W2317,技能效果!AE:AE,0))</f>
        <v>130400502</v>
      </c>
      <c r="C2317" s="95" t="str">
        <f>INDEX(技能效果!C:C,MATCH(技能效果等级!B2317,技能效果!B:B,0))</f>
        <v>插槽5连击伤害</v>
      </c>
      <c r="D2317" s="96" t="s">
        <v>873</v>
      </c>
      <c r="E2317" s="95">
        <v>10</v>
      </c>
      <c r="F2317" s="95">
        <f>INDEX(技能效果!H:H,MATCH(技能效果等级!B2317,技能效果!B:B,0))</f>
        <v>1001</v>
      </c>
      <c r="G2317" s="95">
        <f>IF(INDEX(技能效果!K:K,MATCH(B2317,技能效果!B:B,0))=0,INDEX(技能效果!I:I,MATCH(技能效果等级!B2317,技能效果!B:B,0)),INDEX(技能效果!I:I,MATCH(技能效果等级!B2317,技能效果!B:B,0))*VLOOKUP(E2317,技能数值计算!$C$19:$D$28,2,FALSE))</f>
        <v>1.5</v>
      </c>
      <c r="H2317" s="95">
        <f>INDEX(技能效果!J:J,MATCH(技能效果等级!B2317,技能效果!B:B,0))</f>
        <v>0</v>
      </c>
      <c r="I2317" s="97"/>
      <c r="J2317" s="97"/>
      <c r="K2317" s="97"/>
      <c r="L2317" s="97"/>
      <c r="M2317" s="97"/>
      <c r="N2317" s="96" t="str">
        <f>IF(INDEX(技能效果!L:L,MATCH(技能效果等级!B2317,技能效果!B:B,0))="","",INDEX(技能效果!L:L,MATCH(技能效果等级!B2317,技能效果!B:B,0)))</f>
        <v/>
      </c>
      <c r="O2317" s="95">
        <f>IF(INDEX(技能效果!N:N,MATCH(B2317,技能效果!B:B,0))=0,INDEX(技能效果!M:M,MATCH(技能效果等级!B2317,技能效果!B:B,0)),INDEX(技能效果!M:M,MATCH(技能效果等级!B2317,技能效果!B:B,0))*VLOOKUP(E2317,技能数值计算!$C$19:$D$28,2,FALSE))</f>
        <v>0</v>
      </c>
      <c r="P2317" s="97"/>
      <c r="Q2317" s="97"/>
      <c r="R2317" s="95" t="str">
        <f>IF(INDEX(技能效果!O:O,MATCH(技能效果等级!B2317,技能效果!B:B,0))="","",INDEX(技能效果!O:O,MATCH(技能效果等级!B2317,技能效果!B:B,0)))</f>
        <v/>
      </c>
      <c r="S2317" s="97"/>
      <c r="T2317" s="97"/>
      <c r="U2317" s="97"/>
      <c r="V2317" s="96" t="str">
        <f>IF(INDEX(技能效果!AF:AF,MATCH(技能效果等级!B2317,技能效果!B:B,0))="","",INDEX(技能效果!AF:AF,MATCH(技能效果等级!B2317,技能效果!B:B,0)))</f>
        <v/>
      </c>
      <c r="W2317" s="95">
        <f t="shared" si="34"/>
        <v>222</v>
      </c>
      <c r="X2317" s="97"/>
      <c r="Y2317" s="97"/>
    </row>
    <row r="2318" spans="1:25" ht="16.5" x14ac:dyDescent="0.2">
      <c r="A2318" s="62">
        <v>2315</v>
      </c>
      <c r="B2318" s="95">
        <f>INDEX(技能效果!B:B,MATCH(技能效果等级!W2318,技能效果!AE:AE,0))</f>
        <v>130400503</v>
      </c>
      <c r="C2318" s="95" t="str">
        <f>INDEX(技能效果!C:C,MATCH(技能效果等级!B2318,技能效果!B:B,0))</f>
        <v>插槽5吸血</v>
      </c>
      <c r="D2318" s="96" t="s">
        <v>873</v>
      </c>
      <c r="E2318" s="95">
        <v>1</v>
      </c>
      <c r="F2318" s="95">
        <f>INDEX(技能效果!H:H,MATCH(技能效果等级!B2318,技能效果!B:B,0))</f>
        <v>4019</v>
      </c>
      <c r="G2318" s="95">
        <f>IF(INDEX(技能效果!K:K,MATCH(B2318,技能效果!B:B,0))=0,INDEX(技能效果!I:I,MATCH(技能效果等级!B2318,技能效果!B:B,0)),INDEX(技能效果!I:I,MATCH(技能效果等级!B2318,技能效果!B:B,0))*VLOOKUP(E2318,技能数值计算!$C$19:$D$28,2,FALSE))</f>
        <v>0.5</v>
      </c>
      <c r="H2318" s="95">
        <f>INDEX(技能效果!J:J,MATCH(技能效果等级!B2318,技能效果!B:B,0))</f>
        <v>0</v>
      </c>
      <c r="I2318" s="97"/>
      <c r="J2318" s="97"/>
      <c r="K2318" s="97"/>
      <c r="L2318" s="97"/>
      <c r="M2318" s="97"/>
      <c r="N2318" s="96">
        <f>IF(INDEX(技能效果!L:L,MATCH(技能效果等级!B2318,技能效果!B:B,0))="","",INDEX(技能效果!L:L,MATCH(技能效果等级!B2318,技能效果!B:B,0)))</f>
        <v>128</v>
      </c>
      <c r="O2318" s="95">
        <f>IF(INDEX(技能效果!N:N,MATCH(B2318,技能效果!B:B,0))=0,INDEX(技能效果!M:M,MATCH(技能效果等级!B2318,技能效果!B:B,0)),INDEX(技能效果!M:M,MATCH(技能效果等级!B2318,技能效果!B:B,0))*VLOOKUP(E2318,技能数值计算!$C$19:$D$28,2,FALSE))</f>
        <v>0.3</v>
      </c>
      <c r="P2318" s="97"/>
      <c r="Q2318" s="97"/>
      <c r="R2318" s="95" t="str">
        <f>IF(INDEX(技能效果!O:O,MATCH(技能效果等级!B2318,技能效果!B:B,0))="","",INDEX(技能效果!O:O,MATCH(技能效果等级!B2318,技能效果!B:B,0)))</f>
        <v/>
      </c>
      <c r="S2318" s="97"/>
      <c r="T2318" s="97"/>
      <c r="U2318" s="97"/>
      <c r="V2318" s="96" t="str">
        <f>IF(INDEX(技能效果!AF:AF,MATCH(技能效果等级!B2318,技能效果!B:B,0))="","",INDEX(技能效果!AF:AF,MATCH(技能效果等级!B2318,技能效果!B:B,0)))</f>
        <v/>
      </c>
      <c r="W2318" s="95">
        <f t="shared" si="34"/>
        <v>223</v>
      </c>
      <c r="X2318" s="97"/>
      <c r="Y2318" s="97"/>
    </row>
    <row r="2319" spans="1:25" ht="16.5" x14ac:dyDescent="0.2">
      <c r="A2319" s="62">
        <v>2316</v>
      </c>
      <c r="B2319" s="95">
        <f>INDEX(技能效果!B:B,MATCH(技能效果等级!W2319,技能效果!AE:AE,0))</f>
        <v>130400503</v>
      </c>
      <c r="C2319" s="95" t="str">
        <f>INDEX(技能效果!C:C,MATCH(技能效果等级!B2319,技能效果!B:B,0))</f>
        <v>插槽5吸血</v>
      </c>
      <c r="D2319" s="96" t="s">
        <v>873</v>
      </c>
      <c r="E2319" s="95">
        <v>2</v>
      </c>
      <c r="F2319" s="95">
        <f>INDEX(技能效果!H:H,MATCH(技能效果等级!B2319,技能效果!B:B,0))</f>
        <v>4019</v>
      </c>
      <c r="G2319" s="95">
        <f>IF(INDEX(技能效果!K:K,MATCH(B2319,技能效果!B:B,0))=0,INDEX(技能效果!I:I,MATCH(技能效果等级!B2319,技能效果!B:B,0)),INDEX(技能效果!I:I,MATCH(技能效果等级!B2319,技能效果!B:B,0))*VLOOKUP(E2319,技能数值计算!$C$19:$D$28,2,FALSE))</f>
        <v>0.5</v>
      </c>
      <c r="H2319" s="95">
        <f>INDEX(技能效果!J:J,MATCH(技能效果等级!B2319,技能效果!B:B,0))</f>
        <v>0</v>
      </c>
      <c r="I2319" s="97"/>
      <c r="J2319" s="97"/>
      <c r="K2319" s="97"/>
      <c r="L2319" s="97"/>
      <c r="M2319" s="97"/>
      <c r="N2319" s="96">
        <f>IF(INDEX(技能效果!L:L,MATCH(技能效果等级!B2319,技能效果!B:B,0))="","",INDEX(技能效果!L:L,MATCH(技能效果等级!B2319,技能效果!B:B,0)))</f>
        <v>128</v>
      </c>
      <c r="O2319" s="95">
        <f>IF(INDEX(技能效果!N:N,MATCH(B2319,技能效果!B:B,0))=0,INDEX(技能效果!M:M,MATCH(技能效果等级!B2319,技能效果!B:B,0)),INDEX(技能效果!M:M,MATCH(技能效果等级!B2319,技能效果!B:B,0))*VLOOKUP(E2319,技能数值计算!$C$19:$D$28,2,FALSE))</f>
        <v>0.3</v>
      </c>
      <c r="P2319" s="97"/>
      <c r="Q2319" s="97"/>
      <c r="R2319" s="95" t="str">
        <f>IF(INDEX(技能效果!O:O,MATCH(技能效果等级!B2319,技能效果!B:B,0))="","",INDEX(技能效果!O:O,MATCH(技能效果等级!B2319,技能效果!B:B,0)))</f>
        <v/>
      </c>
      <c r="S2319" s="97"/>
      <c r="T2319" s="97"/>
      <c r="U2319" s="97"/>
      <c r="V2319" s="96" t="str">
        <f>IF(INDEX(技能效果!AF:AF,MATCH(技能效果等级!B2319,技能效果!B:B,0))="","",INDEX(技能效果!AF:AF,MATCH(技能效果等级!B2319,技能效果!B:B,0)))</f>
        <v/>
      </c>
      <c r="W2319" s="95">
        <f t="shared" si="34"/>
        <v>223</v>
      </c>
      <c r="X2319" s="97"/>
      <c r="Y2319" s="97"/>
    </row>
    <row r="2320" spans="1:25" ht="16.5" x14ac:dyDescent="0.2">
      <c r="A2320" s="62">
        <v>2317</v>
      </c>
      <c r="B2320" s="95">
        <f>INDEX(技能效果!B:B,MATCH(技能效果等级!W2320,技能效果!AE:AE,0))</f>
        <v>130400503</v>
      </c>
      <c r="C2320" s="95" t="str">
        <f>INDEX(技能效果!C:C,MATCH(技能效果等级!B2320,技能效果!B:B,0))</f>
        <v>插槽5吸血</v>
      </c>
      <c r="D2320" s="96" t="s">
        <v>873</v>
      </c>
      <c r="E2320" s="95">
        <v>3</v>
      </c>
      <c r="F2320" s="95">
        <f>INDEX(技能效果!H:H,MATCH(技能效果等级!B2320,技能效果!B:B,0))</f>
        <v>4019</v>
      </c>
      <c r="G2320" s="95">
        <f>IF(INDEX(技能效果!K:K,MATCH(B2320,技能效果!B:B,0))=0,INDEX(技能效果!I:I,MATCH(技能效果等级!B2320,技能效果!B:B,0)),INDEX(技能效果!I:I,MATCH(技能效果等级!B2320,技能效果!B:B,0))*VLOOKUP(E2320,技能数值计算!$C$19:$D$28,2,FALSE))</f>
        <v>0.5</v>
      </c>
      <c r="H2320" s="95">
        <f>INDEX(技能效果!J:J,MATCH(技能效果等级!B2320,技能效果!B:B,0))</f>
        <v>0</v>
      </c>
      <c r="I2320" s="97"/>
      <c r="J2320" s="97"/>
      <c r="K2320" s="97"/>
      <c r="L2320" s="97"/>
      <c r="M2320" s="97"/>
      <c r="N2320" s="96">
        <f>IF(INDEX(技能效果!L:L,MATCH(技能效果等级!B2320,技能效果!B:B,0))="","",INDEX(技能效果!L:L,MATCH(技能效果等级!B2320,技能效果!B:B,0)))</f>
        <v>128</v>
      </c>
      <c r="O2320" s="95">
        <f>IF(INDEX(技能效果!N:N,MATCH(B2320,技能效果!B:B,0))=0,INDEX(技能效果!M:M,MATCH(技能效果等级!B2320,技能效果!B:B,0)),INDEX(技能效果!M:M,MATCH(技能效果等级!B2320,技能效果!B:B,0))*VLOOKUP(E2320,技能数值计算!$C$19:$D$28,2,FALSE))</f>
        <v>0.3</v>
      </c>
      <c r="P2320" s="97"/>
      <c r="Q2320" s="97"/>
      <c r="R2320" s="95" t="str">
        <f>IF(INDEX(技能效果!O:O,MATCH(技能效果等级!B2320,技能效果!B:B,0))="","",INDEX(技能效果!O:O,MATCH(技能效果等级!B2320,技能效果!B:B,0)))</f>
        <v/>
      </c>
      <c r="S2320" s="97"/>
      <c r="T2320" s="97"/>
      <c r="U2320" s="97"/>
      <c r="V2320" s="96" t="str">
        <f>IF(INDEX(技能效果!AF:AF,MATCH(技能效果等级!B2320,技能效果!B:B,0))="","",INDEX(技能效果!AF:AF,MATCH(技能效果等级!B2320,技能效果!B:B,0)))</f>
        <v/>
      </c>
      <c r="W2320" s="95">
        <f t="shared" si="34"/>
        <v>223</v>
      </c>
      <c r="X2320" s="97"/>
      <c r="Y2320" s="97"/>
    </row>
    <row r="2321" spans="1:25" ht="16.5" x14ac:dyDescent="0.2">
      <c r="A2321" s="62">
        <v>2318</v>
      </c>
      <c r="B2321" s="95">
        <f>INDEX(技能效果!B:B,MATCH(技能效果等级!W2321,技能效果!AE:AE,0))</f>
        <v>130400503</v>
      </c>
      <c r="C2321" s="95" t="str">
        <f>INDEX(技能效果!C:C,MATCH(技能效果等级!B2321,技能效果!B:B,0))</f>
        <v>插槽5吸血</v>
      </c>
      <c r="D2321" s="96" t="s">
        <v>873</v>
      </c>
      <c r="E2321" s="95">
        <v>4</v>
      </c>
      <c r="F2321" s="95">
        <f>INDEX(技能效果!H:H,MATCH(技能效果等级!B2321,技能效果!B:B,0))</f>
        <v>4019</v>
      </c>
      <c r="G2321" s="95">
        <f>IF(INDEX(技能效果!K:K,MATCH(B2321,技能效果!B:B,0))=0,INDEX(技能效果!I:I,MATCH(技能效果等级!B2321,技能效果!B:B,0)),INDEX(技能效果!I:I,MATCH(技能效果等级!B2321,技能效果!B:B,0))*VLOOKUP(E2321,技能数值计算!$C$19:$D$28,2,FALSE))</f>
        <v>0.5</v>
      </c>
      <c r="H2321" s="95">
        <f>INDEX(技能效果!J:J,MATCH(技能效果等级!B2321,技能效果!B:B,0))</f>
        <v>0</v>
      </c>
      <c r="I2321" s="97"/>
      <c r="J2321" s="97"/>
      <c r="K2321" s="97"/>
      <c r="L2321" s="97"/>
      <c r="M2321" s="97"/>
      <c r="N2321" s="96">
        <f>IF(INDEX(技能效果!L:L,MATCH(技能效果等级!B2321,技能效果!B:B,0))="","",INDEX(技能效果!L:L,MATCH(技能效果等级!B2321,技能效果!B:B,0)))</f>
        <v>128</v>
      </c>
      <c r="O2321" s="95">
        <f>IF(INDEX(技能效果!N:N,MATCH(B2321,技能效果!B:B,0))=0,INDEX(技能效果!M:M,MATCH(技能效果等级!B2321,技能效果!B:B,0)),INDEX(技能效果!M:M,MATCH(技能效果等级!B2321,技能效果!B:B,0))*VLOOKUP(E2321,技能数值计算!$C$19:$D$28,2,FALSE))</f>
        <v>0.3</v>
      </c>
      <c r="P2321" s="97"/>
      <c r="Q2321" s="97"/>
      <c r="R2321" s="95" t="str">
        <f>IF(INDEX(技能效果!O:O,MATCH(技能效果等级!B2321,技能效果!B:B,0))="","",INDEX(技能效果!O:O,MATCH(技能效果等级!B2321,技能效果!B:B,0)))</f>
        <v/>
      </c>
      <c r="S2321" s="97"/>
      <c r="T2321" s="97"/>
      <c r="U2321" s="97"/>
      <c r="V2321" s="96" t="str">
        <f>IF(INDEX(技能效果!AF:AF,MATCH(技能效果等级!B2321,技能效果!B:B,0))="","",INDEX(技能效果!AF:AF,MATCH(技能效果等级!B2321,技能效果!B:B,0)))</f>
        <v/>
      </c>
      <c r="W2321" s="95">
        <f t="shared" si="34"/>
        <v>223</v>
      </c>
      <c r="X2321" s="97"/>
      <c r="Y2321" s="97"/>
    </row>
    <row r="2322" spans="1:25" ht="16.5" x14ac:dyDescent="0.2">
      <c r="A2322" s="62">
        <v>2319</v>
      </c>
      <c r="B2322" s="95">
        <f>INDEX(技能效果!B:B,MATCH(技能效果等级!W2322,技能效果!AE:AE,0))</f>
        <v>130400503</v>
      </c>
      <c r="C2322" s="95" t="str">
        <f>INDEX(技能效果!C:C,MATCH(技能效果等级!B2322,技能效果!B:B,0))</f>
        <v>插槽5吸血</v>
      </c>
      <c r="D2322" s="96" t="s">
        <v>873</v>
      </c>
      <c r="E2322" s="95">
        <v>5</v>
      </c>
      <c r="F2322" s="95">
        <f>INDEX(技能效果!H:H,MATCH(技能效果等级!B2322,技能效果!B:B,0))</f>
        <v>4019</v>
      </c>
      <c r="G2322" s="95">
        <f>IF(INDEX(技能效果!K:K,MATCH(B2322,技能效果!B:B,0))=0,INDEX(技能效果!I:I,MATCH(技能效果等级!B2322,技能效果!B:B,0)),INDEX(技能效果!I:I,MATCH(技能效果等级!B2322,技能效果!B:B,0))*VLOOKUP(E2322,技能数值计算!$C$19:$D$28,2,FALSE))</f>
        <v>0.5</v>
      </c>
      <c r="H2322" s="95">
        <f>INDEX(技能效果!J:J,MATCH(技能效果等级!B2322,技能效果!B:B,0))</f>
        <v>0</v>
      </c>
      <c r="I2322" s="97"/>
      <c r="J2322" s="97"/>
      <c r="K2322" s="97"/>
      <c r="L2322" s="97"/>
      <c r="M2322" s="97"/>
      <c r="N2322" s="96">
        <f>IF(INDEX(技能效果!L:L,MATCH(技能效果等级!B2322,技能效果!B:B,0))="","",INDEX(技能效果!L:L,MATCH(技能效果等级!B2322,技能效果!B:B,0)))</f>
        <v>128</v>
      </c>
      <c r="O2322" s="95">
        <f>IF(INDEX(技能效果!N:N,MATCH(B2322,技能效果!B:B,0))=0,INDEX(技能效果!M:M,MATCH(技能效果等级!B2322,技能效果!B:B,0)),INDEX(技能效果!M:M,MATCH(技能效果等级!B2322,技能效果!B:B,0))*VLOOKUP(E2322,技能数值计算!$C$19:$D$28,2,FALSE))</f>
        <v>0.3</v>
      </c>
      <c r="P2322" s="97"/>
      <c r="Q2322" s="97"/>
      <c r="R2322" s="95" t="str">
        <f>IF(INDEX(技能效果!O:O,MATCH(技能效果等级!B2322,技能效果!B:B,0))="","",INDEX(技能效果!O:O,MATCH(技能效果等级!B2322,技能效果!B:B,0)))</f>
        <v/>
      </c>
      <c r="S2322" s="97"/>
      <c r="T2322" s="97"/>
      <c r="U2322" s="97"/>
      <c r="V2322" s="96" t="str">
        <f>IF(INDEX(技能效果!AF:AF,MATCH(技能效果等级!B2322,技能效果!B:B,0))="","",INDEX(技能效果!AF:AF,MATCH(技能效果等级!B2322,技能效果!B:B,0)))</f>
        <v/>
      </c>
      <c r="W2322" s="95">
        <f t="shared" si="34"/>
        <v>223</v>
      </c>
      <c r="X2322" s="97"/>
      <c r="Y2322" s="97"/>
    </row>
    <row r="2323" spans="1:25" ht="16.5" x14ac:dyDescent="0.2">
      <c r="A2323" s="62">
        <v>2320</v>
      </c>
      <c r="B2323" s="95">
        <f>INDEX(技能效果!B:B,MATCH(技能效果等级!W2323,技能效果!AE:AE,0))</f>
        <v>130400503</v>
      </c>
      <c r="C2323" s="95" t="str">
        <f>INDEX(技能效果!C:C,MATCH(技能效果等级!B2323,技能效果!B:B,0))</f>
        <v>插槽5吸血</v>
      </c>
      <c r="D2323" s="96" t="s">
        <v>873</v>
      </c>
      <c r="E2323" s="95">
        <v>6</v>
      </c>
      <c r="F2323" s="95">
        <f>INDEX(技能效果!H:H,MATCH(技能效果等级!B2323,技能效果!B:B,0))</f>
        <v>4019</v>
      </c>
      <c r="G2323" s="95">
        <f>IF(INDEX(技能效果!K:K,MATCH(B2323,技能效果!B:B,0))=0,INDEX(技能效果!I:I,MATCH(技能效果等级!B2323,技能效果!B:B,0)),INDEX(技能效果!I:I,MATCH(技能效果等级!B2323,技能效果!B:B,0))*VLOOKUP(E2323,技能数值计算!$C$19:$D$28,2,FALSE))</f>
        <v>0.5</v>
      </c>
      <c r="H2323" s="95">
        <f>INDEX(技能效果!J:J,MATCH(技能效果等级!B2323,技能效果!B:B,0))</f>
        <v>0</v>
      </c>
      <c r="I2323" s="97"/>
      <c r="J2323" s="97"/>
      <c r="K2323" s="97"/>
      <c r="L2323" s="97"/>
      <c r="M2323" s="97"/>
      <c r="N2323" s="96">
        <f>IF(INDEX(技能效果!L:L,MATCH(技能效果等级!B2323,技能效果!B:B,0))="","",INDEX(技能效果!L:L,MATCH(技能效果等级!B2323,技能效果!B:B,0)))</f>
        <v>128</v>
      </c>
      <c r="O2323" s="95">
        <f>IF(INDEX(技能效果!N:N,MATCH(B2323,技能效果!B:B,0))=0,INDEX(技能效果!M:M,MATCH(技能效果等级!B2323,技能效果!B:B,0)),INDEX(技能效果!M:M,MATCH(技能效果等级!B2323,技能效果!B:B,0))*VLOOKUP(E2323,技能数值计算!$C$19:$D$28,2,FALSE))</f>
        <v>0.3</v>
      </c>
      <c r="P2323" s="97"/>
      <c r="Q2323" s="97"/>
      <c r="R2323" s="95" t="str">
        <f>IF(INDEX(技能效果!O:O,MATCH(技能效果等级!B2323,技能效果!B:B,0))="","",INDEX(技能效果!O:O,MATCH(技能效果等级!B2323,技能效果!B:B,0)))</f>
        <v/>
      </c>
      <c r="S2323" s="97"/>
      <c r="T2323" s="97"/>
      <c r="U2323" s="97"/>
      <c r="V2323" s="96" t="str">
        <f>IF(INDEX(技能效果!AF:AF,MATCH(技能效果等级!B2323,技能效果!B:B,0))="","",INDEX(技能效果!AF:AF,MATCH(技能效果等级!B2323,技能效果!B:B,0)))</f>
        <v/>
      </c>
      <c r="W2323" s="95">
        <f t="shared" si="34"/>
        <v>223</v>
      </c>
      <c r="X2323" s="97"/>
      <c r="Y2323" s="97"/>
    </row>
    <row r="2324" spans="1:25" ht="16.5" x14ac:dyDescent="0.2">
      <c r="A2324" s="62">
        <v>2321</v>
      </c>
      <c r="B2324" s="95">
        <f>INDEX(技能效果!B:B,MATCH(技能效果等级!W2324,技能效果!AE:AE,0))</f>
        <v>130400503</v>
      </c>
      <c r="C2324" s="95" t="str">
        <f>INDEX(技能效果!C:C,MATCH(技能效果等级!B2324,技能效果!B:B,0))</f>
        <v>插槽5吸血</v>
      </c>
      <c r="D2324" s="96" t="s">
        <v>873</v>
      </c>
      <c r="E2324" s="95">
        <v>7</v>
      </c>
      <c r="F2324" s="95">
        <f>INDEX(技能效果!H:H,MATCH(技能效果等级!B2324,技能效果!B:B,0))</f>
        <v>4019</v>
      </c>
      <c r="G2324" s="95">
        <f>IF(INDEX(技能效果!K:K,MATCH(B2324,技能效果!B:B,0))=0,INDEX(技能效果!I:I,MATCH(技能效果等级!B2324,技能效果!B:B,0)),INDEX(技能效果!I:I,MATCH(技能效果等级!B2324,技能效果!B:B,0))*VLOOKUP(E2324,技能数值计算!$C$19:$D$28,2,FALSE))</f>
        <v>0.5</v>
      </c>
      <c r="H2324" s="95">
        <f>INDEX(技能效果!J:J,MATCH(技能效果等级!B2324,技能效果!B:B,0))</f>
        <v>0</v>
      </c>
      <c r="I2324" s="97"/>
      <c r="J2324" s="97"/>
      <c r="K2324" s="97"/>
      <c r="L2324" s="97"/>
      <c r="M2324" s="97"/>
      <c r="N2324" s="96">
        <f>IF(INDEX(技能效果!L:L,MATCH(技能效果等级!B2324,技能效果!B:B,0))="","",INDEX(技能效果!L:L,MATCH(技能效果等级!B2324,技能效果!B:B,0)))</f>
        <v>128</v>
      </c>
      <c r="O2324" s="95">
        <f>IF(INDEX(技能效果!N:N,MATCH(B2324,技能效果!B:B,0))=0,INDEX(技能效果!M:M,MATCH(技能效果等级!B2324,技能效果!B:B,0)),INDEX(技能效果!M:M,MATCH(技能效果等级!B2324,技能效果!B:B,0))*VLOOKUP(E2324,技能数值计算!$C$19:$D$28,2,FALSE))</f>
        <v>0.3</v>
      </c>
      <c r="P2324" s="97"/>
      <c r="Q2324" s="97"/>
      <c r="R2324" s="95" t="str">
        <f>IF(INDEX(技能效果!O:O,MATCH(技能效果等级!B2324,技能效果!B:B,0))="","",INDEX(技能效果!O:O,MATCH(技能效果等级!B2324,技能效果!B:B,0)))</f>
        <v/>
      </c>
      <c r="S2324" s="97"/>
      <c r="T2324" s="97"/>
      <c r="U2324" s="97"/>
      <c r="V2324" s="96" t="str">
        <f>IF(INDEX(技能效果!AF:AF,MATCH(技能效果等级!B2324,技能效果!B:B,0))="","",INDEX(技能效果!AF:AF,MATCH(技能效果等级!B2324,技能效果!B:B,0)))</f>
        <v/>
      </c>
      <c r="W2324" s="95">
        <f t="shared" si="34"/>
        <v>223</v>
      </c>
      <c r="X2324" s="97"/>
      <c r="Y2324" s="97"/>
    </row>
    <row r="2325" spans="1:25" ht="16.5" x14ac:dyDescent="0.2">
      <c r="A2325" s="62">
        <v>2322</v>
      </c>
      <c r="B2325" s="95">
        <f>INDEX(技能效果!B:B,MATCH(技能效果等级!W2325,技能效果!AE:AE,0))</f>
        <v>130400503</v>
      </c>
      <c r="C2325" s="95" t="str">
        <f>INDEX(技能效果!C:C,MATCH(技能效果等级!B2325,技能效果!B:B,0))</f>
        <v>插槽5吸血</v>
      </c>
      <c r="D2325" s="96" t="s">
        <v>873</v>
      </c>
      <c r="E2325" s="95">
        <v>8</v>
      </c>
      <c r="F2325" s="95">
        <f>INDEX(技能效果!H:H,MATCH(技能效果等级!B2325,技能效果!B:B,0))</f>
        <v>4019</v>
      </c>
      <c r="G2325" s="95">
        <f>IF(INDEX(技能效果!K:K,MATCH(B2325,技能效果!B:B,0))=0,INDEX(技能效果!I:I,MATCH(技能效果等级!B2325,技能效果!B:B,0)),INDEX(技能效果!I:I,MATCH(技能效果等级!B2325,技能效果!B:B,0))*VLOOKUP(E2325,技能数值计算!$C$19:$D$28,2,FALSE))</f>
        <v>0.5</v>
      </c>
      <c r="H2325" s="95">
        <f>INDEX(技能效果!J:J,MATCH(技能效果等级!B2325,技能效果!B:B,0))</f>
        <v>0</v>
      </c>
      <c r="I2325" s="97"/>
      <c r="J2325" s="97"/>
      <c r="K2325" s="97"/>
      <c r="L2325" s="97"/>
      <c r="M2325" s="97"/>
      <c r="N2325" s="96">
        <f>IF(INDEX(技能效果!L:L,MATCH(技能效果等级!B2325,技能效果!B:B,0))="","",INDEX(技能效果!L:L,MATCH(技能效果等级!B2325,技能效果!B:B,0)))</f>
        <v>128</v>
      </c>
      <c r="O2325" s="95">
        <f>IF(INDEX(技能效果!N:N,MATCH(B2325,技能效果!B:B,0))=0,INDEX(技能效果!M:M,MATCH(技能效果等级!B2325,技能效果!B:B,0)),INDEX(技能效果!M:M,MATCH(技能效果等级!B2325,技能效果!B:B,0))*VLOOKUP(E2325,技能数值计算!$C$19:$D$28,2,FALSE))</f>
        <v>0.3</v>
      </c>
      <c r="P2325" s="97"/>
      <c r="Q2325" s="97"/>
      <c r="R2325" s="95" t="str">
        <f>IF(INDEX(技能效果!O:O,MATCH(技能效果等级!B2325,技能效果!B:B,0))="","",INDEX(技能效果!O:O,MATCH(技能效果等级!B2325,技能效果!B:B,0)))</f>
        <v/>
      </c>
      <c r="S2325" s="97"/>
      <c r="T2325" s="97"/>
      <c r="U2325" s="97"/>
      <c r="V2325" s="96" t="str">
        <f>IF(INDEX(技能效果!AF:AF,MATCH(技能效果等级!B2325,技能效果!B:B,0))="","",INDEX(技能效果!AF:AF,MATCH(技能效果等级!B2325,技能效果!B:B,0)))</f>
        <v/>
      </c>
      <c r="W2325" s="95">
        <f t="shared" si="34"/>
        <v>223</v>
      </c>
      <c r="X2325" s="97"/>
      <c r="Y2325" s="97"/>
    </row>
    <row r="2326" spans="1:25" ht="16.5" x14ac:dyDescent="0.2">
      <c r="A2326" s="62">
        <v>2323</v>
      </c>
      <c r="B2326" s="95">
        <f>INDEX(技能效果!B:B,MATCH(技能效果等级!W2326,技能效果!AE:AE,0))</f>
        <v>130400503</v>
      </c>
      <c r="C2326" s="95" t="str">
        <f>INDEX(技能效果!C:C,MATCH(技能效果等级!B2326,技能效果!B:B,0))</f>
        <v>插槽5吸血</v>
      </c>
      <c r="D2326" s="96" t="s">
        <v>873</v>
      </c>
      <c r="E2326" s="95">
        <v>9</v>
      </c>
      <c r="F2326" s="95">
        <f>INDEX(技能效果!H:H,MATCH(技能效果等级!B2326,技能效果!B:B,0))</f>
        <v>4019</v>
      </c>
      <c r="G2326" s="95">
        <f>IF(INDEX(技能效果!K:K,MATCH(B2326,技能效果!B:B,0))=0,INDEX(技能效果!I:I,MATCH(技能效果等级!B2326,技能效果!B:B,0)),INDEX(技能效果!I:I,MATCH(技能效果等级!B2326,技能效果!B:B,0))*VLOOKUP(E2326,技能数值计算!$C$19:$D$28,2,FALSE))</f>
        <v>0.5</v>
      </c>
      <c r="H2326" s="95">
        <f>INDEX(技能效果!J:J,MATCH(技能效果等级!B2326,技能效果!B:B,0))</f>
        <v>0</v>
      </c>
      <c r="I2326" s="97"/>
      <c r="J2326" s="97"/>
      <c r="K2326" s="97"/>
      <c r="L2326" s="97"/>
      <c r="M2326" s="97"/>
      <c r="N2326" s="96">
        <f>IF(INDEX(技能效果!L:L,MATCH(技能效果等级!B2326,技能效果!B:B,0))="","",INDEX(技能效果!L:L,MATCH(技能效果等级!B2326,技能效果!B:B,0)))</f>
        <v>128</v>
      </c>
      <c r="O2326" s="95">
        <f>IF(INDEX(技能效果!N:N,MATCH(B2326,技能效果!B:B,0))=0,INDEX(技能效果!M:M,MATCH(技能效果等级!B2326,技能效果!B:B,0)),INDEX(技能效果!M:M,MATCH(技能效果等级!B2326,技能效果!B:B,0))*VLOOKUP(E2326,技能数值计算!$C$19:$D$28,2,FALSE))</f>
        <v>0.3</v>
      </c>
      <c r="P2326" s="97"/>
      <c r="Q2326" s="97"/>
      <c r="R2326" s="95" t="str">
        <f>IF(INDEX(技能效果!O:O,MATCH(技能效果等级!B2326,技能效果!B:B,0))="","",INDEX(技能效果!O:O,MATCH(技能效果等级!B2326,技能效果!B:B,0)))</f>
        <v/>
      </c>
      <c r="S2326" s="97"/>
      <c r="T2326" s="97"/>
      <c r="U2326" s="97"/>
      <c r="V2326" s="96" t="str">
        <f>IF(INDEX(技能效果!AF:AF,MATCH(技能效果等级!B2326,技能效果!B:B,0))="","",INDEX(技能效果!AF:AF,MATCH(技能效果等级!B2326,技能效果!B:B,0)))</f>
        <v/>
      </c>
      <c r="W2326" s="95">
        <f t="shared" si="34"/>
        <v>223</v>
      </c>
      <c r="X2326" s="97"/>
      <c r="Y2326" s="97"/>
    </row>
    <row r="2327" spans="1:25" ht="16.5" x14ac:dyDescent="0.2">
      <c r="A2327" s="62">
        <v>2324</v>
      </c>
      <c r="B2327" s="95">
        <f>INDEX(技能效果!B:B,MATCH(技能效果等级!W2327,技能效果!AE:AE,0))</f>
        <v>130400503</v>
      </c>
      <c r="C2327" s="95" t="str">
        <f>INDEX(技能效果!C:C,MATCH(技能效果等级!B2327,技能效果!B:B,0))</f>
        <v>插槽5吸血</v>
      </c>
      <c r="D2327" s="96" t="s">
        <v>873</v>
      </c>
      <c r="E2327" s="95">
        <v>10</v>
      </c>
      <c r="F2327" s="95">
        <f>INDEX(技能效果!H:H,MATCH(技能效果等级!B2327,技能效果!B:B,0))</f>
        <v>4019</v>
      </c>
      <c r="G2327" s="95">
        <f>IF(INDEX(技能效果!K:K,MATCH(B2327,技能效果!B:B,0))=0,INDEX(技能效果!I:I,MATCH(技能效果等级!B2327,技能效果!B:B,0)),INDEX(技能效果!I:I,MATCH(技能效果等级!B2327,技能效果!B:B,0))*VLOOKUP(E2327,技能数值计算!$C$19:$D$28,2,FALSE))</f>
        <v>0.5</v>
      </c>
      <c r="H2327" s="95">
        <f>INDEX(技能效果!J:J,MATCH(技能效果等级!B2327,技能效果!B:B,0))</f>
        <v>0</v>
      </c>
      <c r="I2327" s="97"/>
      <c r="J2327" s="97"/>
      <c r="K2327" s="97"/>
      <c r="L2327" s="97"/>
      <c r="M2327" s="97"/>
      <c r="N2327" s="96">
        <f>IF(INDEX(技能效果!L:L,MATCH(技能效果等级!B2327,技能效果!B:B,0))="","",INDEX(技能效果!L:L,MATCH(技能效果等级!B2327,技能效果!B:B,0)))</f>
        <v>128</v>
      </c>
      <c r="O2327" s="95">
        <f>IF(INDEX(技能效果!N:N,MATCH(B2327,技能效果!B:B,0))=0,INDEX(技能效果!M:M,MATCH(技能效果等级!B2327,技能效果!B:B,0)),INDEX(技能效果!M:M,MATCH(技能效果等级!B2327,技能效果!B:B,0))*VLOOKUP(E2327,技能数值计算!$C$19:$D$28,2,FALSE))</f>
        <v>0.3</v>
      </c>
      <c r="P2327" s="97"/>
      <c r="Q2327" s="97"/>
      <c r="R2327" s="95" t="str">
        <f>IF(INDEX(技能效果!O:O,MATCH(技能效果等级!B2327,技能效果!B:B,0))="","",INDEX(技能效果!O:O,MATCH(技能效果等级!B2327,技能效果!B:B,0)))</f>
        <v/>
      </c>
      <c r="S2327" s="97"/>
      <c r="T2327" s="97"/>
      <c r="U2327" s="97"/>
      <c r="V2327" s="96" t="str">
        <f>IF(INDEX(技能效果!AF:AF,MATCH(技能效果等级!B2327,技能效果!B:B,0))="","",INDEX(技能效果!AF:AF,MATCH(技能效果等级!B2327,技能效果!B:B,0)))</f>
        <v/>
      </c>
      <c r="W2327" s="95">
        <f t="shared" si="34"/>
        <v>223</v>
      </c>
      <c r="X2327" s="97"/>
      <c r="Y2327" s="97"/>
    </row>
    <row r="2328" spans="1:25" ht="16.5" x14ac:dyDescent="0.2">
      <c r="A2328" s="62">
        <v>2325</v>
      </c>
      <c r="B2328" s="95">
        <f>INDEX(技能效果!B:B,MATCH(技能效果等级!W2328,技能效果!AE:AE,0))</f>
        <v>130400601</v>
      </c>
      <c r="C2328" s="95" t="str">
        <f>INDEX(技能效果!C:C,MATCH(技能效果等级!B2328,技能效果!B:B,0))</f>
        <v>插槽6主动伤害</v>
      </c>
      <c r="D2328" s="96" t="s">
        <v>873</v>
      </c>
      <c r="E2328" s="95">
        <v>1</v>
      </c>
      <c r="F2328" s="95">
        <f>INDEX(技能效果!H:H,MATCH(技能效果等级!B2328,技能效果!B:B,0))</f>
        <v>1001</v>
      </c>
      <c r="G2328" s="95">
        <f>IF(INDEX(技能效果!K:K,MATCH(B2328,技能效果!B:B,0))=0,INDEX(技能效果!I:I,MATCH(技能效果等级!B2328,技能效果!B:B,0)),INDEX(技能效果!I:I,MATCH(技能效果等级!B2328,技能效果!B:B,0))*VLOOKUP(E2328,技能数值计算!$C$19:$D$28,2,FALSE))</f>
        <v>0.75</v>
      </c>
      <c r="H2328" s="95">
        <f>INDEX(技能效果!J:J,MATCH(技能效果等级!B2328,技能效果!B:B,0))</f>
        <v>0</v>
      </c>
      <c r="I2328" s="97"/>
      <c r="J2328" s="97"/>
      <c r="K2328" s="97"/>
      <c r="L2328" s="97"/>
      <c r="M2328" s="97"/>
      <c r="N2328" s="96" t="str">
        <f>IF(INDEX(技能效果!L:L,MATCH(技能效果等级!B2328,技能效果!B:B,0))="","",INDEX(技能效果!L:L,MATCH(技能效果等级!B2328,技能效果!B:B,0)))</f>
        <v/>
      </c>
      <c r="O2328" s="95">
        <f>IF(INDEX(技能效果!N:N,MATCH(B2328,技能效果!B:B,0))=0,INDEX(技能效果!M:M,MATCH(技能效果等级!B2328,技能效果!B:B,0)),INDEX(技能效果!M:M,MATCH(技能效果等级!B2328,技能效果!B:B,0))*VLOOKUP(E2328,技能数值计算!$C$19:$D$28,2,FALSE))</f>
        <v>0</v>
      </c>
      <c r="P2328" s="97"/>
      <c r="Q2328" s="97"/>
      <c r="R2328" s="95" t="str">
        <f>IF(INDEX(技能效果!O:O,MATCH(技能效果等级!B2328,技能效果!B:B,0))="","",INDEX(技能效果!O:O,MATCH(技能效果等级!B2328,技能效果!B:B,0)))</f>
        <v/>
      </c>
      <c r="S2328" s="97"/>
      <c r="T2328" s="97"/>
      <c r="U2328" s="97"/>
      <c r="V2328" s="96" t="str">
        <f>IF(INDEX(技能效果!AF:AF,MATCH(技能效果等级!B2328,技能效果!B:B,0))="","",INDEX(技能效果!AF:AF,MATCH(技能效果等级!B2328,技能效果!B:B,0)))</f>
        <v/>
      </c>
      <c r="W2328" s="95">
        <f t="shared" si="34"/>
        <v>224</v>
      </c>
      <c r="X2328" s="97"/>
      <c r="Y2328" s="97"/>
    </row>
    <row r="2329" spans="1:25" ht="16.5" x14ac:dyDescent="0.2">
      <c r="A2329" s="62">
        <v>2326</v>
      </c>
      <c r="B2329" s="95">
        <f>INDEX(技能效果!B:B,MATCH(技能效果等级!W2329,技能效果!AE:AE,0))</f>
        <v>130400601</v>
      </c>
      <c r="C2329" s="95" t="str">
        <f>INDEX(技能效果!C:C,MATCH(技能效果等级!B2329,技能效果!B:B,0))</f>
        <v>插槽6主动伤害</v>
      </c>
      <c r="D2329" s="96" t="s">
        <v>873</v>
      </c>
      <c r="E2329" s="95">
        <v>2</v>
      </c>
      <c r="F2329" s="95">
        <f>INDEX(技能效果!H:H,MATCH(技能效果等级!B2329,技能效果!B:B,0))</f>
        <v>1001</v>
      </c>
      <c r="G2329" s="95">
        <f>IF(INDEX(技能效果!K:K,MATCH(B2329,技能效果!B:B,0))=0,INDEX(技能效果!I:I,MATCH(技能效果等级!B2329,技能效果!B:B,0)),INDEX(技能效果!I:I,MATCH(技能效果等级!B2329,技能效果!B:B,0))*VLOOKUP(E2329,技能数值计算!$C$19:$D$28,2,FALSE))</f>
        <v>0.81</v>
      </c>
      <c r="H2329" s="95">
        <f>INDEX(技能效果!J:J,MATCH(技能效果等级!B2329,技能效果!B:B,0))</f>
        <v>0</v>
      </c>
      <c r="I2329" s="97"/>
      <c r="J2329" s="97"/>
      <c r="K2329" s="97"/>
      <c r="L2329" s="97"/>
      <c r="M2329" s="97"/>
      <c r="N2329" s="96" t="str">
        <f>IF(INDEX(技能效果!L:L,MATCH(技能效果等级!B2329,技能效果!B:B,0))="","",INDEX(技能效果!L:L,MATCH(技能效果等级!B2329,技能效果!B:B,0)))</f>
        <v/>
      </c>
      <c r="O2329" s="95">
        <f>IF(INDEX(技能效果!N:N,MATCH(B2329,技能效果!B:B,0))=0,INDEX(技能效果!M:M,MATCH(技能效果等级!B2329,技能效果!B:B,0)),INDEX(技能效果!M:M,MATCH(技能效果等级!B2329,技能效果!B:B,0))*VLOOKUP(E2329,技能数值计算!$C$19:$D$28,2,FALSE))</f>
        <v>0</v>
      </c>
      <c r="P2329" s="97"/>
      <c r="Q2329" s="97"/>
      <c r="R2329" s="95" t="str">
        <f>IF(INDEX(技能效果!O:O,MATCH(技能效果等级!B2329,技能效果!B:B,0))="","",INDEX(技能效果!O:O,MATCH(技能效果等级!B2329,技能效果!B:B,0)))</f>
        <v/>
      </c>
      <c r="S2329" s="97"/>
      <c r="T2329" s="97"/>
      <c r="U2329" s="97"/>
      <c r="V2329" s="96" t="str">
        <f>IF(INDEX(技能效果!AF:AF,MATCH(技能效果等级!B2329,技能效果!B:B,0))="","",INDEX(技能效果!AF:AF,MATCH(技能效果等级!B2329,技能效果!B:B,0)))</f>
        <v/>
      </c>
      <c r="W2329" s="95">
        <f t="shared" si="34"/>
        <v>224</v>
      </c>
      <c r="X2329" s="97"/>
      <c r="Y2329" s="97"/>
    </row>
    <row r="2330" spans="1:25" ht="16.5" x14ac:dyDescent="0.2">
      <c r="A2330" s="62">
        <v>2327</v>
      </c>
      <c r="B2330" s="95">
        <f>INDEX(技能效果!B:B,MATCH(技能效果等级!W2330,技能效果!AE:AE,0))</f>
        <v>130400601</v>
      </c>
      <c r="C2330" s="95" t="str">
        <f>INDEX(技能效果!C:C,MATCH(技能效果等级!B2330,技能效果!B:B,0))</f>
        <v>插槽6主动伤害</v>
      </c>
      <c r="D2330" s="96" t="s">
        <v>873</v>
      </c>
      <c r="E2330" s="95">
        <v>3</v>
      </c>
      <c r="F2330" s="95">
        <f>INDEX(技能效果!H:H,MATCH(技能效果等级!B2330,技能效果!B:B,0))</f>
        <v>1001</v>
      </c>
      <c r="G2330" s="95">
        <f>IF(INDEX(技能效果!K:K,MATCH(B2330,技能效果!B:B,0))=0,INDEX(技能效果!I:I,MATCH(技能效果等级!B2330,技能效果!B:B,0)),INDEX(技能效果!I:I,MATCH(技能效果等级!B2330,技能效果!B:B,0))*VLOOKUP(E2330,技能数值计算!$C$19:$D$28,2,FALSE))</f>
        <v>0.86999999999999988</v>
      </c>
      <c r="H2330" s="95">
        <f>INDEX(技能效果!J:J,MATCH(技能效果等级!B2330,技能效果!B:B,0))</f>
        <v>0</v>
      </c>
      <c r="I2330" s="97"/>
      <c r="J2330" s="97"/>
      <c r="K2330" s="97"/>
      <c r="L2330" s="97"/>
      <c r="M2330" s="97"/>
      <c r="N2330" s="96" t="str">
        <f>IF(INDEX(技能效果!L:L,MATCH(技能效果等级!B2330,技能效果!B:B,0))="","",INDEX(技能效果!L:L,MATCH(技能效果等级!B2330,技能效果!B:B,0)))</f>
        <v/>
      </c>
      <c r="O2330" s="95">
        <f>IF(INDEX(技能效果!N:N,MATCH(B2330,技能效果!B:B,0))=0,INDEX(技能效果!M:M,MATCH(技能效果等级!B2330,技能效果!B:B,0)),INDEX(技能效果!M:M,MATCH(技能效果等级!B2330,技能效果!B:B,0))*VLOOKUP(E2330,技能数值计算!$C$19:$D$28,2,FALSE))</f>
        <v>0</v>
      </c>
      <c r="P2330" s="97"/>
      <c r="Q2330" s="97"/>
      <c r="R2330" s="95" t="str">
        <f>IF(INDEX(技能效果!O:O,MATCH(技能效果等级!B2330,技能效果!B:B,0))="","",INDEX(技能效果!O:O,MATCH(技能效果等级!B2330,技能效果!B:B,0)))</f>
        <v/>
      </c>
      <c r="S2330" s="97"/>
      <c r="T2330" s="97"/>
      <c r="U2330" s="97"/>
      <c r="V2330" s="96" t="str">
        <f>IF(INDEX(技能效果!AF:AF,MATCH(技能效果等级!B2330,技能效果!B:B,0))="","",INDEX(技能效果!AF:AF,MATCH(技能效果等级!B2330,技能效果!B:B,0)))</f>
        <v/>
      </c>
      <c r="W2330" s="95">
        <f t="shared" si="34"/>
        <v>224</v>
      </c>
      <c r="X2330" s="97"/>
      <c r="Y2330" s="97"/>
    </row>
    <row r="2331" spans="1:25" ht="16.5" x14ac:dyDescent="0.2">
      <c r="A2331" s="62">
        <v>2328</v>
      </c>
      <c r="B2331" s="95">
        <f>INDEX(技能效果!B:B,MATCH(技能效果等级!W2331,技能效果!AE:AE,0))</f>
        <v>130400601</v>
      </c>
      <c r="C2331" s="95" t="str">
        <f>INDEX(技能效果!C:C,MATCH(技能效果等级!B2331,技能效果!B:B,0))</f>
        <v>插槽6主动伤害</v>
      </c>
      <c r="D2331" s="96" t="s">
        <v>873</v>
      </c>
      <c r="E2331" s="95">
        <v>4</v>
      </c>
      <c r="F2331" s="95">
        <f>INDEX(技能效果!H:H,MATCH(技能效果等级!B2331,技能效果!B:B,0))</f>
        <v>1001</v>
      </c>
      <c r="G2331" s="95">
        <f>IF(INDEX(技能效果!K:K,MATCH(B2331,技能效果!B:B,0))=0,INDEX(技能效果!I:I,MATCH(技能效果等级!B2331,技能效果!B:B,0)),INDEX(技能效果!I:I,MATCH(技能效果等级!B2331,技能效果!B:B,0))*VLOOKUP(E2331,技能数值计算!$C$19:$D$28,2,FALSE))</f>
        <v>0.92999999999999994</v>
      </c>
      <c r="H2331" s="95">
        <f>INDEX(技能效果!J:J,MATCH(技能效果等级!B2331,技能效果!B:B,0))</f>
        <v>0</v>
      </c>
      <c r="I2331" s="97"/>
      <c r="J2331" s="97"/>
      <c r="K2331" s="97"/>
      <c r="L2331" s="97"/>
      <c r="M2331" s="97"/>
      <c r="N2331" s="96" t="str">
        <f>IF(INDEX(技能效果!L:L,MATCH(技能效果等级!B2331,技能效果!B:B,0))="","",INDEX(技能效果!L:L,MATCH(技能效果等级!B2331,技能效果!B:B,0)))</f>
        <v/>
      </c>
      <c r="O2331" s="95">
        <f>IF(INDEX(技能效果!N:N,MATCH(B2331,技能效果!B:B,0))=0,INDEX(技能效果!M:M,MATCH(技能效果等级!B2331,技能效果!B:B,0)),INDEX(技能效果!M:M,MATCH(技能效果等级!B2331,技能效果!B:B,0))*VLOOKUP(E2331,技能数值计算!$C$19:$D$28,2,FALSE))</f>
        <v>0</v>
      </c>
      <c r="P2331" s="97"/>
      <c r="Q2331" s="97"/>
      <c r="R2331" s="95" t="str">
        <f>IF(INDEX(技能效果!O:O,MATCH(技能效果等级!B2331,技能效果!B:B,0))="","",INDEX(技能效果!O:O,MATCH(技能效果等级!B2331,技能效果!B:B,0)))</f>
        <v/>
      </c>
      <c r="S2331" s="97"/>
      <c r="T2331" s="97"/>
      <c r="U2331" s="97"/>
      <c r="V2331" s="96" t="str">
        <f>IF(INDEX(技能效果!AF:AF,MATCH(技能效果等级!B2331,技能效果!B:B,0))="","",INDEX(技能效果!AF:AF,MATCH(技能效果等级!B2331,技能效果!B:B,0)))</f>
        <v/>
      </c>
      <c r="W2331" s="95">
        <f t="shared" si="34"/>
        <v>224</v>
      </c>
      <c r="X2331" s="97"/>
      <c r="Y2331" s="97"/>
    </row>
    <row r="2332" spans="1:25" ht="16.5" x14ac:dyDescent="0.2">
      <c r="A2332" s="62">
        <v>2329</v>
      </c>
      <c r="B2332" s="95">
        <f>INDEX(技能效果!B:B,MATCH(技能效果等级!W2332,技能效果!AE:AE,0))</f>
        <v>130400601</v>
      </c>
      <c r="C2332" s="95" t="str">
        <f>INDEX(技能效果!C:C,MATCH(技能效果等级!B2332,技能效果!B:B,0))</f>
        <v>插槽6主动伤害</v>
      </c>
      <c r="D2332" s="96" t="s">
        <v>873</v>
      </c>
      <c r="E2332" s="95">
        <v>5</v>
      </c>
      <c r="F2332" s="95">
        <f>INDEX(技能效果!H:H,MATCH(技能效果等级!B2332,技能效果!B:B,0))</f>
        <v>1001</v>
      </c>
      <c r="G2332" s="95">
        <f>IF(INDEX(技能效果!K:K,MATCH(B2332,技能效果!B:B,0))=0,INDEX(技能效果!I:I,MATCH(技能效果等级!B2332,技能效果!B:B,0)),INDEX(技能效果!I:I,MATCH(技能效果等级!B2332,技能效果!B:B,0))*VLOOKUP(E2332,技能数值计算!$C$19:$D$28,2,FALSE))</f>
        <v>0.99</v>
      </c>
      <c r="H2332" s="95">
        <f>INDEX(技能效果!J:J,MATCH(技能效果等级!B2332,技能效果!B:B,0))</f>
        <v>0</v>
      </c>
      <c r="I2332" s="97"/>
      <c r="J2332" s="97"/>
      <c r="K2332" s="97"/>
      <c r="L2332" s="97"/>
      <c r="M2332" s="97"/>
      <c r="N2332" s="96" t="str">
        <f>IF(INDEX(技能效果!L:L,MATCH(技能效果等级!B2332,技能效果!B:B,0))="","",INDEX(技能效果!L:L,MATCH(技能效果等级!B2332,技能效果!B:B,0)))</f>
        <v/>
      </c>
      <c r="O2332" s="95">
        <f>IF(INDEX(技能效果!N:N,MATCH(B2332,技能效果!B:B,0))=0,INDEX(技能效果!M:M,MATCH(技能效果等级!B2332,技能效果!B:B,0)),INDEX(技能效果!M:M,MATCH(技能效果等级!B2332,技能效果!B:B,0))*VLOOKUP(E2332,技能数值计算!$C$19:$D$28,2,FALSE))</f>
        <v>0</v>
      </c>
      <c r="P2332" s="97"/>
      <c r="Q2332" s="97"/>
      <c r="R2332" s="95" t="str">
        <f>IF(INDEX(技能效果!O:O,MATCH(技能效果等级!B2332,技能效果!B:B,0))="","",INDEX(技能效果!O:O,MATCH(技能效果等级!B2332,技能效果!B:B,0)))</f>
        <v/>
      </c>
      <c r="S2332" s="97"/>
      <c r="T2332" s="97"/>
      <c r="U2332" s="97"/>
      <c r="V2332" s="96" t="str">
        <f>IF(INDEX(技能效果!AF:AF,MATCH(技能效果等级!B2332,技能效果!B:B,0))="","",INDEX(技能效果!AF:AF,MATCH(技能效果等级!B2332,技能效果!B:B,0)))</f>
        <v/>
      </c>
      <c r="W2332" s="95">
        <f t="shared" si="34"/>
        <v>224</v>
      </c>
      <c r="X2332" s="97"/>
      <c r="Y2332" s="97"/>
    </row>
    <row r="2333" spans="1:25" ht="16.5" x14ac:dyDescent="0.2">
      <c r="A2333" s="62">
        <v>2330</v>
      </c>
      <c r="B2333" s="95">
        <f>INDEX(技能效果!B:B,MATCH(技能效果等级!W2333,技能效果!AE:AE,0))</f>
        <v>130400601</v>
      </c>
      <c r="C2333" s="95" t="str">
        <f>INDEX(技能效果!C:C,MATCH(技能效果等级!B2333,技能效果!B:B,0))</f>
        <v>插槽6主动伤害</v>
      </c>
      <c r="D2333" s="96" t="s">
        <v>873</v>
      </c>
      <c r="E2333" s="95">
        <v>6</v>
      </c>
      <c r="F2333" s="95">
        <f>INDEX(技能效果!H:H,MATCH(技能效果等级!B2333,技能效果!B:B,0))</f>
        <v>1001</v>
      </c>
      <c r="G2333" s="95">
        <f>IF(INDEX(技能效果!K:K,MATCH(B2333,技能效果!B:B,0))=0,INDEX(技能效果!I:I,MATCH(技能效果等级!B2333,技能效果!B:B,0)),INDEX(技能效果!I:I,MATCH(技能效果等级!B2333,技能效果!B:B,0))*VLOOKUP(E2333,技能数值计算!$C$19:$D$28,2,FALSE))</f>
        <v>1.08</v>
      </c>
      <c r="H2333" s="95">
        <f>INDEX(技能效果!J:J,MATCH(技能效果等级!B2333,技能效果!B:B,0))</f>
        <v>0</v>
      </c>
      <c r="I2333" s="97"/>
      <c r="J2333" s="97"/>
      <c r="K2333" s="97"/>
      <c r="L2333" s="97"/>
      <c r="M2333" s="97"/>
      <c r="N2333" s="96" t="str">
        <f>IF(INDEX(技能效果!L:L,MATCH(技能效果等级!B2333,技能效果!B:B,0))="","",INDEX(技能效果!L:L,MATCH(技能效果等级!B2333,技能效果!B:B,0)))</f>
        <v/>
      </c>
      <c r="O2333" s="95">
        <f>IF(INDEX(技能效果!N:N,MATCH(B2333,技能效果!B:B,0))=0,INDEX(技能效果!M:M,MATCH(技能效果等级!B2333,技能效果!B:B,0)),INDEX(技能效果!M:M,MATCH(技能效果等级!B2333,技能效果!B:B,0))*VLOOKUP(E2333,技能数值计算!$C$19:$D$28,2,FALSE))</f>
        <v>0</v>
      </c>
      <c r="P2333" s="97"/>
      <c r="Q2333" s="97"/>
      <c r="R2333" s="95" t="str">
        <f>IF(INDEX(技能效果!O:O,MATCH(技能效果等级!B2333,技能效果!B:B,0))="","",INDEX(技能效果!O:O,MATCH(技能效果等级!B2333,技能效果!B:B,0)))</f>
        <v/>
      </c>
      <c r="S2333" s="97"/>
      <c r="T2333" s="97"/>
      <c r="U2333" s="97"/>
      <c r="V2333" s="96" t="str">
        <f>IF(INDEX(技能效果!AF:AF,MATCH(技能效果等级!B2333,技能效果!B:B,0))="","",INDEX(技能效果!AF:AF,MATCH(技能效果等级!B2333,技能效果!B:B,0)))</f>
        <v/>
      </c>
      <c r="W2333" s="95">
        <f t="shared" si="34"/>
        <v>224</v>
      </c>
      <c r="X2333" s="97"/>
      <c r="Y2333" s="97"/>
    </row>
    <row r="2334" spans="1:25" ht="16.5" x14ac:dyDescent="0.2">
      <c r="A2334" s="62">
        <v>2331</v>
      </c>
      <c r="B2334" s="95">
        <f>INDEX(技能效果!B:B,MATCH(技能效果等级!W2334,技能效果!AE:AE,0))</f>
        <v>130400601</v>
      </c>
      <c r="C2334" s="95" t="str">
        <f>INDEX(技能效果!C:C,MATCH(技能效果等级!B2334,技能效果!B:B,0))</f>
        <v>插槽6主动伤害</v>
      </c>
      <c r="D2334" s="96" t="s">
        <v>873</v>
      </c>
      <c r="E2334" s="95">
        <v>7</v>
      </c>
      <c r="F2334" s="95">
        <f>INDEX(技能效果!H:H,MATCH(技能效果等级!B2334,技能效果!B:B,0))</f>
        <v>1001</v>
      </c>
      <c r="G2334" s="95">
        <f>IF(INDEX(技能效果!K:K,MATCH(B2334,技能效果!B:B,0))=0,INDEX(技能效果!I:I,MATCH(技能效果等级!B2334,技能效果!B:B,0)),INDEX(技能效果!I:I,MATCH(技能效果等级!B2334,技能效果!B:B,0))*VLOOKUP(E2334,技能数值计算!$C$19:$D$28,2,FALSE))</f>
        <v>1.17</v>
      </c>
      <c r="H2334" s="95">
        <f>INDEX(技能效果!J:J,MATCH(技能效果等级!B2334,技能效果!B:B,0))</f>
        <v>0</v>
      </c>
      <c r="I2334" s="97"/>
      <c r="J2334" s="97"/>
      <c r="K2334" s="97"/>
      <c r="L2334" s="97"/>
      <c r="M2334" s="97"/>
      <c r="N2334" s="96" t="str">
        <f>IF(INDEX(技能效果!L:L,MATCH(技能效果等级!B2334,技能效果!B:B,0))="","",INDEX(技能效果!L:L,MATCH(技能效果等级!B2334,技能效果!B:B,0)))</f>
        <v/>
      </c>
      <c r="O2334" s="95">
        <f>IF(INDEX(技能效果!N:N,MATCH(B2334,技能效果!B:B,0))=0,INDEX(技能效果!M:M,MATCH(技能效果等级!B2334,技能效果!B:B,0)),INDEX(技能效果!M:M,MATCH(技能效果等级!B2334,技能效果!B:B,0))*VLOOKUP(E2334,技能数值计算!$C$19:$D$28,2,FALSE))</f>
        <v>0</v>
      </c>
      <c r="P2334" s="97"/>
      <c r="Q2334" s="97"/>
      <c r="R2334" s="95" t="str">
        <f>IF(INDEX(技能效果!O:O,MATCH(技能效果等级!B2334,技能效果!B:B,0))="","",INDEX(技能效果!O:O,MATCH(技能效果等级!B2334,技能效果!B:B,0)))</f>
        <v/>
      </c>
      <c r="S2334" s="97"/>
      <c r="T2334" s="97"/>
      <c r="U2334" s="97"/>
      <c r="V2334" s="96" t="str">
        <f>IF(INDEX(技能效果!AF:AF,MATCH(技能效果等级!B2334,技能效果!B:B,0))="","",INDEX(技能效果!AF:AF,MATCH(技能效果等级!B2334,技能效果!B:B,0)))</f>
        <v/>
      </c>
      <c r="W2334" s="95">
        <f t="shared" si="34"/>
        <v>224</v>
      </c>
      <c r="X2334" s="97"/>
      <c r="Y2334" s="97"/>
    </row>
    <row r="2335" spans="1:25" ht="16.5" x14ac:dyDescent="0.2">
      <c r="A2335" s="62">
        <v>2332</v>
      </c>
      <c r="B2335" s="95">
        <f>INDEX(技能效果!B:B,MATCH(技能效果等级!W2335,技能效果!AE:AE,0))</f>
        <v>130400601</v>
      </c>
      <c r="C2335" s="95" t="str">
        <f>INDEX(技能效果!C:C,MATCH(技能效果等级!B2335,技能效果!B:B,0))</f>
        <v>插槽6主动伤害</v>
      </c>
      <c r="D2335" s="96" t="s">
        <v>873</v>
      </c>
      <c r="E2335" s="95">
        <v>8</v>
      </c>
      <c r="F2335" s="95">
        <f>INDEX(技能效果!H:H,MATCH(技能效果等级!B2335,技能效果!B:B,0))</f>
        <v>1001</v>
      </c>
      <c r="G2335" s="95">
        <f>IF(INDEX(技能效果!K:K,MATCH(B2335,技能效果!B:B,0))=0,INDEX(技能效果!I:I,MATCH(技能效果等级!B2335,技能效果!B:B,0)),INDEX(技能效果!I:I,MATCH(技能效果等级!B2335,技能效果!B:B,0))*VLOOKUP(E2335,技能数值计算!$C$19:$D$28,2,FALSE))</f>
        <v>1.26</v>
      </c>
      <c r="H2335" s="95">
        <f>INDEX(技能效果!J:J,MATCH(技能效果等级!B2335,技能效果!B:B,0))</f>
        <v>0</v>
      </c>
      <c r="I2335" s="97"/>
      <c r="J2335" s="97"/>
      <c r="K2335" s="97"/>
      <c r="L2335" s="97"/>
      <c r="M2335" s="97"/>
      <c r="N2335" s="96" t="str">
        <f>IF(INDEX(技能效果!L:L,MATCH(技能效果等级!B2335,技能效果!B:B,0))="","",INDEX(技能效果!L:L,MATCH(技能效果等级!B2335,技能效果!B:B,0)))</f>
        <v/>
      </c>
      <c r="O2335" s="95">
        <f>IF(INDEX(技能效果!N:N,MATCH(B2335,技能效果!B:B,0))=0,INDEX(技能效果!M:M,MATCH(技能效果等级!B2335,技能效果!B:B,0)),INDEX(技能效果!M:M,MATCH(技能效果等级!B2335,技能效果!B:B,0))*VLOOKUP(E2335,技能数值计算!$C$19:$D$28,2,FALSE))</f>
        <v>0</v>
      </c>
      <c r="P2335" s="97"/>
      <c r="Q2335" s="97"/>
      <c r="R2335" s="95" t="str">
        <f>IF(INDEX(技能效果!O:O,MATCH(技能效果等级!B2335,技能效果!B:B,0))="","",INDEX(技能效果!O:O,MATCH(技能效果等级!B2335,技能效果!B:B,0)))</f>
        <v/>
      </c>
      <c r="S2335" s="97"/>
      <c r="T2335" s="97"/>
      <c r="U2335" s="97"/>
      <c r="V2335" s="96" t="str">
        <f>IF(INDEX(技能效果!AF:AF,MATCH(技能效果等级!B2335,技能效果!B:B,0))="","",INDEX(技能效果!AF:AF,MATCH(技能效果等级!B2335,技能效果!B:B,0)))</f>
        <v/>
      </c>
      <c r="W2335" s="95">
        <f t="shared" si="34"/>
        <v>224</v>
      </c>
      <c r="X2335" s="97"/>
      <c r="Y2335" s="97"/>
    </row>
    <row r="2336" spans="1:25" ht="16.5" x14ac:dyDescent="0.2">
      <c r="A2336" s="62">
        <v>2333</v>
      </c>
      <c r="B2336" s="95">
        <f>INDEX(技能效果!B:B,MATCH(技能效果等级!W2336,技能效果!AE:AE,0))</f>
        <v>130400601</v>
      </c>
      <c r="C2336" s="95" t="str">
        <f>INDEX(技能效果!C:C,MATCH(技能效果等级!B2336,技能效果!B:B,0))</f>
        <v>插槽6主动伤害</v>
      </c>
      <c r="D2336" s="96" t="s">
        <v>873</v>
      </c>
      <c r="E2336" s="95">
        <v>9</v>
      </c>
      <c r="F2336" s="95">
        <f>INDEX(技能效果!H:H,MATCH(技能效果等级!B2336,技能效果!B:B,0))</f>
        <v>1001</v>
      </c>
      <c r="G2336" s="95">
        <f>IF(INDEX(技能效果!K:K,MATCH(B2336,技能效果!B:B,0))=0,INDEX(技能效果!I:I,MATCH(技能效果等级!B2336,技能效果!B:B,0)),INDEX(技能效果!I:I,MATCH(技能效果等级!B2336,技能效果!B:B,0))*VLOOKUP(E2336,技能数值计算!$C$19:$D$28,2,FALSE))</f>
        <v>1.3800000000000001</v>
      </c>
      <c r="H2336" s="95">
        <f>INDEX(技能效果!J:J,MATCH(技能效果等级!B2336,技能效果!B:B,0))</f>
        <v>0</v>
      </c>
      <c r="I2336" s="97"/>
      <c r="J2336" s="97"/>
      <c r="K2336" s="97"/>
      <c r="L2336" s="97"/>
      <c r="M2336" s="97"/>
      <c r="N2336" s="96" t="str">
        <f>IF(INDEX(技能效果!L:L,MATCH(技能效果等级!B2336,技能效果!B:B,0))="","",INDEX(技能效果!L:L,MATCH(技能效果等级!B2336,技能效果!B:B,0)))</f>
        <v/>
      </c>
      <c r="O2336" s="95">
        <f>IF(INDEX(技能效果!N:N,MATCH(B2336,技能效果!B:B,0))=0,INDEX(技能效果!M:M,MATCH(技能效果等级!B2336,技能效果!B:B,0)),INDEX(技能效果!M:M,MATCH(技能效果等级!B2336,技能效果!B:B,0))*VLOOKUP(E2336,技能数值计算!$C$19:$D$28,2,FALSE))</f>
        <v>0</v>
      </c>
      <c r="P2336" s="97"/>
      <c r="Q2336" s="97"/>
      <c r="R2336" s="95" t="str">
        <f>IF(INDEX(技能效果!O:O,MATCH(技能效果等级!B2336,技能效果!B:B,0))="","",INDEX(技能效果!O:O,MATCH(技能效果等级!B2336,技能效果!B:B,0)))</f>
        <v/>
      </c>
      <c r="S2336" s="97"/>
      <c r="T2336" s="97"/>
      <c r="U2336" s="97"/>
      <c r="V2336" s="96" t="str">
        <f>IF(INDEX(技能效果!AF:AF,MATCH(技能效果等级!B2336,技能效果!B:B,0))="","",INDEX(技能效果!AF:AF,MATCH(技能效果等级!B2336,技能效果!B:B,0)))</f>
        <v/>
      </c>
      <c r="W2336" s="95">
        <f t="shared" si="34"/>
        <v>224</v>
      </c>
      <c r="X2336" s="97"/>
      <c r="Y2336" s="97"/>
    </row>
    <row r="2337" spans="1:25" ht="16.5" x14ac:dyDescent="0.2">
      <c r="A2337" s="62">
        <v>2334</v>
      </c>
      <c r="B2337" s="95">
        <f>INDEX(技能效果!B:B,MATCH(技能效果等级!W2337,技能效果!AE:AE,0))</f>
        <v>130400601</v>
      </c>
      <c r="C2337" s="95" t="str">
        <f>INDEX(技能效果!C:C,MATCH(技能效果等级!B2337,技能效果!B:B,0))</f>
        <v>插槽6主动伤害</v>
      </c>
      <c r="D2337" s="96" t="s">
        <v>873</v>
      </c>
      <c r="E2337" s="95">
        <v>10</v>
      </c>
      <c r="F2337" s="95">
        <f>INDEX(技能效果!H:H,MATCH(技能效果等级!B2337,技能效果!B:B,0))</f>
        <v>1001</v>
      </c>
      <c r="G2337" s="95">
        <f>IF(INDEX(技能效果!K:K,MATCH(B2337,技能效果!B:B,0))=0,INDEX(技能效果!I:I,MATCH(技能效果等级!B2337,技能效果!B:B,0)),INDEX(技能效果!I:I,MATCH(技能效果等级!B2337,技能效果!B:B,0))*VLOOKUP(E2337,技能数值计算!$C$19:$D$28,2,FALSE))</f>
        <v>1.5</v>
      </c>
      <c r="H2337" s="95">
        <f>INDEX(技能效果!J:J,MATCH(技能效果等级!B2337,技能效果!B:B,0))</f>
        <v>0</v>
      </c>
      <c r="I2337" s="97"/>
      <c r="J2337" s="97"/>
      <c r="K2337" s="97"/>
      <c r="L2337" s="97"/>
      <c r="M2337" s="97"/>
      <c r="N2337" s="96" t="str">
        <f>IF(INDEX(技能效果!L:L,MATCH(技能效果等级!B2337,技能效果!B:B,0))="","",INDEX(技能效果!L:L,MATCH(技能效果等级!B2337,技能效果!B:B,0)))</f>
        <v/>
      </c>
      <c r="O2337" s="95">
        <f>IF(INDEX(技能效果!N:N,MATCH(B2337,技能效果!B:B,0))=0,INDEX(技能效果!M:M,MATCH(技能效果等级!B2337,技能效果!B:B,0)),INDEX(技能效果!M:M,MATCH(技能效果等级!B2337,技能效果!B:B,0))*VLOOKUP(E2337,技能数值计算!$C$19:$D$28,2,FALSE))</f>
        <v>0</v>
      </c>
      <c r="P2337" s="97"/>
      <c r="Q2337" s="97"/>
      <c r="R2337" s="95" t="str">
        <f>IF(INDEX(技能效果!O:O,MATCH(技能效果等级!B2337,技能效果!B:B,0))="","",INDEX(技能效果!O:O,MATCH(技能效果等级!B2337,技能效果!B:B,0)))</f>
        <v/>
      </c>
      <c r="S2337" s="97"/>
      <c r="T2337" s="97"/>
      <c r="U2337" s="97"/>
      <c r="V2337" s="96" t="str">
        <f>IF(INDEX(技能效果!AF:AF,MATCH(技能效果等级!B2337,技能效果!B:B,0))="","",INDEX(技能效果!AF:AF,MATCH(技能效果等级!B2337,技能效果!B:B,0)))</f>
        <v/>
      </c>
      <c r="W2337" s="95">
        <f t="shared" si="34"/>
        <v>224</v>
      </c>
      <c r="X2337" s="97"/>
      <c r="Y2337" s="97"/>
    </row>
    <row r="2338" spans="1:25" ht="16.5" x14ac:dyDescent="0.2">
      <c r="A2338" s="62">
        <v>2335</v>
      </c>
      <c r="B2338" s="95">
        <f>INDEX(技能效果!B:B,MATCH(技能效果等级!W2338,技能效果!AE:AE,0))</f>
        <v>130400602</v>
      </c>
      <c r="C2338" s="95" t="str">
        <f>INDEX(技能效果!C:C,MATCH(技能效果等级!B2338,技能效果!B:B,0))</f>
        <v>插槽6连击伤害</v>
      </c>
      <c r="D2338" s="96" t="s">
        <v>873</v>
      </c>
      <c r="E2338" s="95">
        <v>1</v>
      </c>
      <c r="F2338" s="95">
        <f>INDEX(技能效果!H:H,MATCH(技能效果等级!B2338,技能效果!B:B,0))</f>
        <v>1001</v>
      </c>
      <c r="G2338" s="95">
        <f>IF(INDEX(技能效果!K:K,MATCH(B2338,技能效果!B:B,0))=0,INDEX(技能效果!I:I,MATCH(技能效果等级!B2338,技能效果!B:B,0)),INDEX(技能效果!I:I,MATCH(技能效果等级!B2338,技能效果!B:B,0))*VLOOKUP(E2338,技能数值计算!$C$19:$D$28,2,FALSE))</f>
        <v>0.5</v>
      </c>
      <c r="H2338" s="95">
        <f>INDEX(技能效果!J:J,MATCH(技能效果等级!B2338,技能效果!B:B,0))</f>
        <v>0</v>
      </c>
      <c r="I2338" s="97"/>
      <c r="J2338" s="97"/>
      <c r="K2338" s="97"/>
      <c r="L2338" s="97"/>
      <c r="M2338" s="97"/>
      <c r="N2338" s="96" t="str">
        <f>IF(INDEX(技能效果!L:L,MATCH(技能效果等级!B2338,技能效果!B:B,0))="","",INDEX(技能效果!L:L,MATCH(技能效果等级!B2338,技能效果!B:B,0)))</f>
        <v/>
      </c>
      <c r="O2338" s="95">
        <f>IF(INDEX(技能效果!N:N,MATCH(B2338,技能效果!B:B,0))=0,INDEX(技能效果!M:M,MATCH(技能效果等级!B2338,技能效果!B:B,0)),INDEX(技能效果!M:M,MATCH(技能效果等级!B2338,技能效果!B:B,0))*VLOOKUP(E2338,技能数值计算!$C$19:$D$28,2,FALSE))</f>
        <v>0</v>
      </c>
      <c r="P2338" s="97"/>
      <c r="Q2338" s="97"/>
      <c r="R2338" s="95" t="str">
        <f>IF(INDEX(技能效果!O:O,MATCH(技能效果等级!B2338,技能效果!B:B,0))="","",INDEX(技能效果!O:O,MATCH(技能效果等级!B2338,技能效果!B:B,0)))</f>
        <v/>
      </c>
      <c r="S2338" s="97"/>
      <c r="T2338" s="97"/>
      <c r="U2338" s="97"/>
      <c r="V2338" s="96" t="str">
        <f>IF(INDEX(技能效果!AF:AF,MATCH(技能效果等级!B2338,技能效果!B:B,0))="","",INDEX(技能效果!AF:AF,MATCH(技能效果等级!B2338,技能效果!B:B,0)))</f>
        <v/>
      </c>
      <c r="W2338" s="95">
        <f t="shared" si="34"/>
        <v>225</v>
      </c>
      <c r="X2338" s="97"/>
      <c r="Y2338" s="97"/>
    </row>
    <row r="2339" spans="1:25" ht="16.5" x14ac:dyDescent="0.2">
      <c r="A2339" s="62">
        <v>2336</v>
      </c>
      <c r="B2339" s="95">
        <f>INDEX(技能效果!B:B,MATCH(技能效果等级!W2339,技能效果!AE:AE,0))</f>
        <v>130400602</v>
      </c>
      <c r="C2339" s="95" t="str">
        <f>INDEX(技能效果!C:C,MATCH(技能效果等级!B2339,技能效果!B:B,0))</f>
        <v>插槽6连击伤害</v>
      </c>
      <c r="D2339" s="96" t="s">
        <v>873</v>
      </c>
      <c r="E2339" s="95">
        <v>2</v>
      </c>
      <c r="F2339" s="95">
        <f>INDEX(技能效果!H:H,MATCH(技能效果等级!B2339,技能效果!B:B,0))</f>
        <v>1001</v>
      </c>
      <c r="G2339" s="95">
        <f>IF(INDEX(技能效果!K:K,MATCH(B2339,技能效果!B:B,0))=0,INDEX(技能效果!I:I,MATCH(技能效果等级!B2339,技能效果!B:B,0)),INDEX(技能效果!I:I,MATCH(技能效果等级!B2339,技能效果!B:B,0))*VLOOKUP(E2339,技能数值计算!$C$19:$D$28,2,FALSE))</f>
        <v>0.54</v>
      </c>
      <c r="H2339" s="95">
        <f>INDEX(技能效果!J:J,MATCH(技能效果等级!B2339,技能效果!B:B,0))</f>
        <v>0</v>
      </c>
      <c r="I2339" s="97"/>
      <c r="J2339" s="97"/>
      <c r="K2339" s="97"/>
      <c r="L2339" s="97"/>
      <c r="M2339" s="97"/>
      <c r="N2339" s="96" t="str">
        <f>IF(INDEX(技能效果!L:L,MATCH(技能效果等级!B2339,技能效果!B:B,0))="","",INDEX(技能效果!L:L,MATCH(技能效果等级!B2339,技能效果!B:B,0)))</f>
        <v/>
      </c>
      <c r="O2339" s="95">
        <f>IF(INDEX(技能效果!N:N,MATCH(B2339,技能效果!B:B,0))=0,INDEX(技能效果!M:M,MATCH(技能效果等级!B2339,技能效果!B:B,0)),INDEX(技能效果!M:M,MATCH(技能效果等级!B2339,技能效果!B:B,0))*VLOOKUP(E2339,技能数值计算!$C$19:$D$28,2,FALSE))</f>
        <v>0</v>
      </c>
      <c r="P2339" s="97"/>
      <c r="Q2339" s="97"/>
      <c r="R2339" s="95" t="str">
        <f>IF(INDEX(技能效果!O:O,MATCH(技能效果等级!B2339,技能效果!B:B,0))="","",INDEX(技能效果!O:O,MATCH(技能效果等级!B2339,技能效果!B:B,0)))</f>
        <v/>
      </c>
      <c r="S2339" s="97"/>
      <c r="T2339" s="97"/>
      <c r="U2339" s="97"/>
      <c r="V2339" s="96" t="str">
        <f>IF(INDEX(技能效果!AF:AF,MATCH(技能效果等级!B2339,技能效果!B:B,0))="","",INDEX(技能效果!AF:AF,MATCH(技能效果等级!B2339,技能效果!B:B,0)))</f>
        <v/>
      </c>
      <c r="W2339" s="95">
        <f t="shared" si="34"/>
        <v>225</v>
      </c>
      <c r="X2339" s="97"/>
      <c r="Y2339" s="97"/>
    </row>
    <row r="2340" spans="1:25" ht="16.5" x14ac:dyDescent="0.2">
      <c r="A2340" s="62">
        <v>2337</v>
      </c>
      <c r="B2340" s="95">
        <f>INDEX(技能效果!B:B,MATCH(技能效果等级!W2340,技能效果!AE:AE,0))</f>
        <v>130400602</v>
      </c>
      <c r="C2340" s="95" t="str">
        <f>INDEX(技能效果!C:C,MATCH(技能效果等级!B2340,技能效果!B:B,0))</f>
        <v>插槽6连击伤害</v>
      </c>
      <c r="D2340" s="96" t="s">
        <v>873</v>
      </c>
      <c r="E2340" s="95">
        <v>3</v>
      </c>
      <c r="F2340" s="95">
        <f>INDEX(技能效果!H:H,MATCH(技能效果等级!B2340,技能效果!B:B,0))</f>
        <v>1001</v>
      </c>
      <c r="G2340" s="95">
        <f>IF(INDEX(技能效果!K:K,MATCH(B2340,技能效果!B:B,0))=0,INDEX(技能效果!I:I,MATCH(技能效果等级!B2340,技能效果!B:B,0)),INDEX(技能效果!I:I,MATCH(技能效果等级!B2340,技能效果!B:B,0))*VLOOKUP(E2340,技能数值计算!$C$19:$D$28,2,FALSE))</f>
        <v>0.57999999999999996</v>
      </c>
      <c r="H2340" s="95">
        <f>INDEX(技能效果!J:J,MATCH(技能效果等级!B2340,技能效果!B:B,0))</f>
        <v>0</v>
      </c>
      <c r="I2340" s="97"/>
      <c r="J2340" s="97"/>
      <c r="K2340" s="97"/>
      <c r="L2340" s="97"/>
      <c r="M2340" s="97"/>
      <c r="N2340" s="96" t="str">
        <f>IF(INDEX(技能效果!L:L,MATCH(技能效果等级!B2340,技能效果!B:B,0))="","",INDEX(技能效果!L:L,MATCH(技能效果等级!B2340,技能效果!B:B,0)))</f>
        <v/>
      </c>
      <c r="O2340" s="95">
        <f>IF(INDEX(技能效果!N:N,MATCH(B2340,技能效果!B:B,0))=0,INDEX(技能效果!M:M,MATCH(技能效果等级!B2340,技能效果!B:B,0)),INDEX(技能效果!M:M,MATCH(技能效果等级!B2340,技能效果!B:B,0))*VLOOKUP(E2340,技能数值计算!$C$19:$D$28,2,FALSE))</f>
        <v>0</v>
      </c>
      <c r="P2340" s="97"/>
      <c r="Q2340" s="97"/>
      <c r="R2340" s="95" t="str">
        <f>IF(INDEX(技能效果!O:O,MATCH(技能效果等级!B2340,技能效果!B:B,0))="","",INDEX(技能效果!O:O,MATCH(技能效果等级!B2340,技能效果!B:B,0)))</f>
        <v/>
      </c>
      <c r="S2340" s="97"/>
      <c r="T2340" s="97"/>
      <c r="U2340" s="97"/>
      <c r="V2340" s="96" t="str">
        <f>IF(INDEX(技能效果!AF:AF,MATCH(技能效果等级!B2340,技能效果!B:B,0))="","",INDEX(技能效果!AF:AF,MATCH(技能效果等级!B2340,技能效果!B:B,0)))</f>
        <v/>
      </c>
      <c r="W2340" s="95">
        <f t="shared" si="34"/>
        <v>225</v>
      </c>
      <c r="X2340" s="97"/>
      <c r="Y2340" s="97"/>
    </row>
    <row r="2341" spans="1:25" ht="16.5" x14ac:dyDescent="0.2">
      <c r="A2341" s="62">
        <v>2338</v>
      </c>
      <c r="B2341" s="95">
        <f>INDEX(技能效果!B:B,MATCH(技能效果等级!W2341,技能效果!AE:AE,0))</f>
        <v>130400602</v>
      </c>
      <c r="C2341" s="95" t="str">
        <f>INDEX(技能效果!C:C,MATCH(技能效果等级!B2341,技能效果!B:B,0))</f>
        <v>插槽6连击伤害</v>
      </c>
      <c r="D2341" s="96" t="s">
        <v>873</v>
      </c>
      <c r="E2341" s="95">
        <v>4</v>
      </c>
      <c r="F2341" s="95">
        <f>INDEX(技能效果!H:H,MATCH(技能效果等级!B2341,技能效果!B:B,0))</f>
        <v>1001</v>
      </c>
      <c r="G2341" s="95">
        <f>IF(INDEX(技能效果!K:K,MATCH(B2341,技能效果!B:B,0))=0,INDEX(技能效果!I:I,MATCH(技能效果等级!B2341,技能效果!B:B,0)),INDEX(技能效果!I:I,MATCH(技能效果等级!B2341,技能效果!B:B,0))*VLOOKUP(E2341,技能数值计算!$C$19:$D$28,2,FALSE))</f>
        <v>0.62</v>
      </c>
      <c r="H2341" s="95">
        <f>INDEX(技能效果!J:J,MATCH(技能效果等级!B2341,技能效果!B:B,0))</f>
        <v>0</v>
      </c>
      <c r="I2341" s="97"/>
      <c r="J2341" s="97"/>
      <c r="K2341" s="97"/>
      <c r="L2341" s="97"/>
      <c r="M2341" s="97"/>
      <c r="N2341" s="96" t="str">
        <f>IF(INDEX(技能效果!L:L,MATCH(技能效果等级!B2341,技能效果!B:B,0))="","",INDEX(技能效果!L:L,MATCH(技能效果等级!B2341,技能效果!B:B,0)))</f>
        <v/>
      </c>
      <c r="O2341" s="95">
        <f>IF(INDEX(技能效果!N:N,MATCH(B2341,技能效果!B:B,0))=0,INDEX(技能效果!M:M,MATCH(技能效果等级!B2341,技能效果!B:B,0)),INDEX(技能效果!M:M,MATCH(技能效果等级!B2341,技能效果!B:B,0))*VLOOKUP(E2341,技能数值计算!$C$19:$D$28,2,FALSE))</f>
        <v>0</v>
      </c>
      <c r="P2341" s="97"/>
      <c r="Q2341" s="97"/>
      <c r="R2341" s="95" t="str">
        <f>IF(INDEX(技能效果!O:O,MATCH(技能效果等级!B2341,技能效果!B:B,0))="","",INDEX(技能效果!O:O,MATCH(技能效果等级!B2341,技能效果!B:B,0)))</f>
        <v/>
      </c>
      <c r="S2341" s="97"/>
      <c r="T2341" s="97"/>
      <c r="U2341" s="97"/>
      <c r="V2341" s="96" t="str">
        <f>IF(INDEX(技能效果!AF:AF,MATCH(技能效果等级!B2341,技能效果!B:B,0))="","",INDEX(技能效果!AF:AF,MATCH(技能效果等级!B2341,技能效果!B:B,0)))</f>
        <v/>
      </c>
      <c r="W2341" s="95">
        <f t="shared" si="34"/>
        <v>225</v>
      </c>
      <c r="X2341" s="97"/>
      <c r="Y2341" s="97"/>
    </row>
    <row r="2342" spans="1:25" ht="16.5" x14ac:dyDescent="0.2">
      <c r="A2342" s="62">
        <v>2339</v>
      </c>
      <c r="B2342" s="95">
        <f>INDEX(技能效果!B:B,MATCH(技能效果等级!W2342,技能效果!AE:AE,0))</f>
        <v>130400602</v>
      </c>
      <c r="C2342" s="95" t="str">
        <f>INDEX(技能效果!C:C,MATCH(技能效果等级!B2342,技能效果!B:B,0))</f>
        <v>插槽6连击伤害</v>
      </c>
      <c r="D2342" s="96" t="s">
        <v>873</v>
      </c>
      <c r="E2342" s="95">
        <v>5</v>
      </c>
      <c r="F2342" s="95">
        <f>INDEX(技能效果!H:H,MATCH(技能效果等级!B2342,技能效果!B:B,0))</f>
        <v>1001</v>
      </c>
      <c r="G2342" s="95">
        <f>IF(INDEX(技能效果!K:K,MATCH(B2342,技能效果!B:B,0))=0,INDEX(技能效果!I:I,MATCH(技能效果等级!B2342,技能效果!B:B,0)),INDEX(技能效果!I:I,MATCH(技能效果等级!B2342,技能效果!B:B,0))*VLOOKUP(E2342,技能数值计算!$C$19:$D$28,2,FALSE))</f>
        <v>0.66</v>
      </c>
      <c r="H2342" s="95">
        <f>INDEX(技能效果!J:J,MATCH(技能效果等级!B2342,技能效果!B:B,0))</f>
        <v>0</v>
      </c>
      <c r="I2342" s="97"/>
      <c r="J2342" s="97"/>
      <c r="K2342" s="97"/>
      <c r="L2342" s="97"/>
      <c r="M2342" s="97"/>
      <c r="N2342" s="96" t="str">
        <f>IF(INDEX(技能效果!L:L,MATCH(技能效果等级!B2342,技能效果!B:B,0))="","",INDEX(技能效果!L:L,MATCH(技能效果等级!B2342,技能效果!B:B,0)))</f>
        <v/>
      </c>
      <c r="O2342" s="95">
        <f>IF(INDEX(技能效果!N:N,MATCH(B2342,技能效果!B:B,0))=0,INDEX(技能效果!M:M,MATCH(技能效果等级!B2342,技能效果!B:B,0)),INDEX(技能效果!M:M,MATCH(技能效果等级!B2342,技能效果!B:B,0))*VLOOKUP(E2342,技能数值计算!$C$19:$D$28,2,FALSE))</f>
        <v>0</v>
      </c>
      <c r="P2342" s="97"/>
      <c r="Q2342" s="97"/>
      <c r="R2342" s="95" t="str">
        <f>IF(INDEX(技能效果!O:O,MATCH(技能效果等级!B2342,技能效果!B:B,0))="","",INDEX(技能效果!O:O,MATCH(技能效果等级!B2342,技能效果!B:B,0)))</f>
        <v/>
      </c>
      <c r="S2342" s="97"/>
      <c r="T2342" s="97"/>
      <c r="U2342" s="97"/>
      <c r="V2342" s="96" t="str">
        <f>IF(INDEX(技能效果!AF:AF,MATCH(技能效果等级!B2342,技能效果!B:B,0))="","",INDEX(技能效果!AF:AF,MATCH(技能效果等级!B2342,技能效果!B:B,0)))</f>
        <v/>
      </c>
      <c r="W2342" s="95">
        <f t="shared" si="34"/>
        <v>225</v>
      </c>
      <c r="X2342" s="97"/>
      <c r="Y2342" s="97"/>
    </row>
    <row r="2343" spans="1:25" ht="16.5" x14ac:dyDescent="0.2">
      <c r="A2343" s="62">
        <v>2340</v>
      </c>
      <c r="B2343" s="95">
        <f>INDEX(技能效果!B:B,MATCH(技能效果等级!W2343,技能效果!AE:AE,0))</f>
        <v>130400602</v>
      </c>
      <c r="C2343" s="95" t="str">
        <f>INDEX(技能效果!C:C,MATCH(技能效果等级!B2343,技能效果!B:B,0))</f>
        <v>插槽6连击伤害</v>
      </c>
      <c r="D2343" s="96" t="s">
        <v>873</v>
      </c>
      <c r="E2343" s="95">
        <v>6</v>
      </c>
      <c r="F2343" s="95">
        <f>INDEX(技能效果!H:H,MATCH(技能效果等级!B2343,技能效果!B:B,0))</f>
        <v>1001</v>
      </c>
      <c r="G2343" s="95">
        <f>IF(INDEX(技能效果!K:K,MATCH(B2343,技能效果!B:B,0))=0,INDEX(技能效果!I:I,MATCH(技能效果等级!B2343,技能效果!B:B,0)),INDEX(技能效果!I:I,MATCH(技能效果等级!B2343,技能效果!B:B,0))*VLOOKUP(E2343,技能数值计算!$C$19:$D$28,2,FALSE))</f>
        <v>0.72</v>
      </c>
      <c r="H2343" s="95">
        <f>INDEX(技能效果!J:J,MATCH(技能效果等级!B2343,技能效果!B:B,0))</f>
        <v>0</v>
      </c>
      <c r="I2343" s="97"/>
      <c r="J2343" s="97"/>
      <c r="K2343" s="97"/>
      <c r="L2343" s="97"/>
      <c r="M2343" s="97"/>
      <c r="N2343" s="96" t="str">
        <f>IF(INDEX(技能效果!L:L,MATCH(技能效果等级!B2343,技能效果!B:B,0))="","",INDEX(技能效果!L:L,MATCH(技能效果等级!B2343,技能效果!B:B,0)))</f>
        <v/>
      </c>
      <c r="O2343" s="95">
        <f>IF(INDEX(技能效果!N:N,MATCH(B2343,技能效果!B:B,0))=0,INDEX(技能效果!M:M,MATCH(技能效果等级!B2343,技能效果!B:B,0)),INDEX(技能效果!M:M,MATCH(技能效果等级!B2343,技能效果!B:B,0))*VLOOKUP(E2343,技能数值计算!$C$19:$D$28,2,FALSE))</f>
        <v>0</v>
      </c>
      <c r="P2343" s="97"/>
      <c r="Q2343" s="97"/>
      <c r="R2343" s="95" t="str">
        <f>IF(INDEX(技能效果!O:O,MATCH(技能效果等级!B2343,技能效果!B:B,0))="","",INDEX(技能效果!O:O,MATCH(技能效果等级!B2343,技能效果!B:B,0)))</f>
        <v/>
      </c>
      <c r="S2343" s="97"/>
      <c r="T2343" s="97"/>
      <c r="U2343" s="97"/>
      <c r="V2343" s="96" t="str">
        <f>IF(INDEX(技能效果!AF:AF,MATCH(技能效果等级!B2343,技能效果!B:B,0))="","",INDEX(技能效果!AF:AF,MATCH(技能效果等级!B2343,技能效果!B:B,0)))</f>
        <v/>
      </c>
      <c r="W2343" s="95">
        <f t="shared" si="34"/>
        <v>225</v>
      </c>
      <c r="X2343" s="97"/>
      <c r="Y2343" s="97"/>
    </row>
    <row r="2344" spans="1:25" ht="16.5" x14ac:dyDescent="0.2">
      <c r="A2344" s="62">
        <v>2341</v>
      </c>
      <c r="B2344" s="95">
        <f>INDEX(技能效果!B:B,MATCH(技能效果等级!W2344,技能效果!AE:AE,0))</f>
        <v>130400602</v>
      </c>
      <c r="C2344" s="95" t="str">
        <f>INDEX(技能效果!C:C,MATCH(技能效果等级!B2344,技能效果!B:B,0))</f>
        <v>插槽6连击伤害</v>
      </c>
      <c r="D2344" s="96" t="s">
        <v>873</v>
      </c>
      <c r="E2344" s="95">
        <v>7</v>
      </c>
      <c r="F2344" s="95">
        <f>INDEX(技能效果!H:H,MATCH(技能效果等级!B2344,技能效果!B:B,0))</f>
        <v>1001</v>
      </c>
      <c r="G2344" s="95">
        <f>IF(INDEX(技能效果!K:K,MATCH(B2344,技能效果!B:B,0))=0,INDEX(技能效果!I:I,MATCH(技能效果等级!B2344,技能效果!B:B,0)),INDEX(技能效果!I:I,MATCH(技能效果等级!B2344,技能效果!B:B,0))*VLOOKUP(E2344,技能数值计算!$C$19:$D$28,2,FALSE))</f>
        <v>0.78</v>
      </c>
      <c r="H2344" s="95">
        <f>INDEX(技能效果!J:J,MATCH(技能效果等级!B2344,技能效果!B:B,0))</f>
        <v>0</v>
      </c>
      <c r="I2344" s="97"/>
      <c r="J2344" s="97"/>
      <c r="K2344" s="97"/>
      <c r="L2344" s="97"/>
      <c r="M2344" s="97"/>
      <c r="N2344" s="96" t="str">
        <f>IF(INDEX(技能效果!L:L,MATCH(技能效果等级!B2344,技能效果!B:B,0))="","",INDEX(技能效果!L:L,MATCH(技能效果等级!B2344,技能效果!B:B,0)))</f>
        <v/>
      </c>
      <c r="O2344" s="95">
        <f>IF(INDEX(技能效果!N:N,MATCH(B2344,技能效果!B:B,0))=0,INDEX(技能效果!M:M,MATCH(技能效果等级!B2344,技能效果!B:B,0)),INDEX(技能效果!M:M,MATCH(技能效果等级!B2344,技能效果!B:B,0))*VLOOKUP(E2344,技能数值计算!$C$19:$D$28,2,FALSE))</f>
        <v>0</v>
      </c>
      <c r="P2344" s="97"/>
      <c r="Q2344" s="97"/>
      <c r="R2344" s="95" t="str">
        <f>IF(INDEX(技能效果!O:O,MATCH(技能效果等级!B2344,技能效果!B:B,0))="","",INDEX(技能效果!O:O,MATCH(技能效果等级!B2344,技能效果!B:B,0)))</f>
        <v/>
      </c>
      <c r="S2344" s="97"/>
      <c r="T2344" s="97"/>
      <c r="U2344" s="97"/>
      <c r="V2344" s="96" t="str">
        <f>IF(INDEX(技能效果!AF:AF,MATCH(技能效果等级!B2344,技能效果!B:B,0))="","",INDEX(技能效果!AF:AF,MATCH(技能效果等级!B2344,技能效果!B:B,0)))</f>
        <v/>
      </c>
      <c r="W2344" s="95">
        <f t="shared" si="34"/>
        <v>225</v>
      </c>
      <c r="X2344" s="97"/>
      <c r="Y2344" s="97"/>
    </row>
    <row r="2345" spans="1:25" ht="16.5" x14ac:dyDescent="0.2">
      <c r="A2345" s="62">
        <v>2342</v>
      </c>
      <c r="B2345" s="95">
        <f>INDEX(技能效果!B:B,MATCH(技能效果等级!W2345,技能效果!AE:AE,0))</f>
        <v>130400602</v>
      </c>
      <c r="C2345" s="95" t="str">
        <f>INDEX(技能效果!C:C,MATCH(技能效果等级!B2345,技能效果!B:B,0))</f>
        <v>插槽6连击伤害</v>
      </c>
      <c r="D2345" s="96" t="s">
        <v>873</v>
      </c>
      <c r="E2345" s="95">
        <v>8</v>
      </c>
      <c r="F2345" s="95">
        <f>INDEX(技能效果!H:H,MATCH(技能效果等级!B2345,技能效果!B:B,0))</f>
        <v>1001</v>
      </c>
      <c r="G2345" s="95">
        <f>IF(INDEX(技能效果!K:K,MATCH(B2345,技能效果!B:B,0))=0,INDEX(技能效果!I:I,MATCH(技能效果等级!B2345,技能效果!B:B,0)),INDEX(技能效果!I:I,MATCH(技能效果等级!B2345,技能效果!B:B,0))*VLOOKUP(E2345,技能数值计算!$C$19:$D$28,2,FALSE))</f>
        <v>0.84</v>
      </c>
      <c r="H2345" s="95">
        <f>INDEX(技能效果!J:J,MATCH(技能效果等级!B2345,技能效果!B:B,0))</f>
        <v>0</v>
      </c>
      <c r="I2345" s="97"/>
      <c r="J2345" s="97"/>
      <c r="K2345" s="97"/>
      <c r="L2345" s="97"/>
      <c r="M2345" s="97"/>
      <c r="N2345" s="96" t="str">
        <f>IF(INDEX(技能效果!L:L,MATCH(技能效果等级!B2345,技能效果!B:B,0))="","",INDEX(技能效果!L:L,MATCH(技能效果等级!B2345,技能效果!B:B,0)))</f>
        <v/>
      </c>
      <c r="O2345" s="95">
        <f>IF(INDEX(技能效果!N:N,MATCH(B2345,技能效果!B:B,0))=0,INDEX(技能效果!M:M,MATCH(技能效果等级!B2345,技能效果!B:B,0)),INDEX(技能效果!M:M,MATCH(技能效果等级!B2345,技能效果!B:B,0))*VLOOKUP(E2345,技能数值计算!$C$19:$D$28,2,FALSE))</f>
        <v>0</v>
      </c>
      <c r="P2345" s="97"/>
      <c r="Q2345" s="97"/>
      <c r="R2345" s="95" t="str">
        <f>IF(INDEX(技能效果!O:O,MATCH(技能效果等级!B2345,技能效果!B:B,0))="","",INDEX(技能效果!O:O,MATCH(技能效果等级!B2345,技能效果!B:B,0)))</f>
        <v/>
      </c>
      <c r="S2345" s="97"/>
      <c r="T2345" s="97"/>
      <c r="U2345" s="97"/>
      <c r="V2345" s="96" t="str">
        <f>IF(INDEX(技能效果!AF:AF,MATCH(技能效果等级!B2345,技能效果!B:B,0))="","",INDEX(技能效果!AF:AF,MATCH(技能效果等级!B2345,技能效果!B:B,0)))</f>
        <v/>
      </c>
      <c r="W2345" s="95">
        <f t="shared" si="34"/>
        <v>225</v>
      </c>
      <c r="X2345" s="97"/>
      <c r="Y2345" s="97"/>
    </row>
    <row r="2346" spans="1:25" ht="16.5" x14ac:dyDescent="0.2">
      <c r="A2346" s="62">
        <v>2343</v>
      </c>
      <c r="B2346" s="95">
        <f>INDEX(技能效果!B:B,MATCH(技能效果等级!W2346,技能效果!AE:AE,0))</f>
        <v>130400602</v>
      </c>
      <c r="C2346" s="95" t="str">
        <f>INDEX(技能效果!C:C,MATCH(技能效果等级!B2346,技能效果!B:B,0))</f>
        <v>插槽6连击伤害</v>
      </c>
      <c r="D2346" s="96" t="s">
        <v>873</v>
      </c>
      <c r="E2346" s="95">
        <v>9</v>
      </c>
      <c r="F2346" s="95">
        <f>INDEX(技能效果!H:H,MATCH(技能效果等级!B2346,技能效果!B:B,0))</f>
        <v>1001</v>
      </c>
      <c r="G2346" s="95">
        <f>IF(INDEX(技能效果!K:K,MATCH(B2346,技能效果!B:B,0))=0,INDEX(技能效果!I:I,MATCH(技能效果等级!B2346,技能效果!B:B,0)),INDEX(技能效果!I:I,MATCH(技能效果等级!B2346,技能效果!B:B,0))*VLOOKUP(E2346,技能数值计算!$C$19:$D$28,2,FALSE))</f>
        <v>0.92</v>
      </c>
      <c r="H2346" s="95">
        <f>INDEX(技能效果!J:J,MATCH(技能效果等级!B2346,技能效果!B:B,0))</f>
        <v>0</v>
      </c>
      <c r="I2346" s="97"/>
      <c r="J2346" s="97"/>
      <c r="K2346" s="97"/>
      <c r="L2346" s="97"/>
      <c r="M2346" s="97"/>
      <c r="N2346" s="96" t="str">
        <f>IF(INDEX(技能效果!L:L,MATCH(技能效果等级!B2346,技能效果!B:B,0))="","",INDEX(技能效果!L:L,MATCH(技能效果等级!B2346,技能效果!B:B,0)))</f>
        <v/>
      </c>
      <c r="O2346" s="95">
        <f>IF(INDEX(技能效果!N:N,MATCH(B2346,技能效果!B:B,0))=0,INDEX(技能效果!M:M,MATCH(技能效果等级!B2346,技能效果!B:B,0)),INDEX(技能效果!M:M,MATCH(技能效果等级!B2346,技能效果!B:B,0))*VLOOKUP(E2346,技能数值计算!$C$19:$D$28,2,FALSE))</f>
        <v>0</v>
      </c>
      <c r="P2346" s="97"/>
      <c r="Q2346" s="97"/>
      <c r="R2346" s="95" t="str">
        <f>IF(INDEX(技能效果!O:O,MATCH(技能效果等级!B2346,技能效果!B:B,0))="","",INDEX(技能效果!O:O,MATCH(技能效果等级!B2346,技能效果!B:B,0)))</f>
        <v/>
      </c>
      <c r="S2346" s="97"/>
      <c r="T2346" s="97"/>
      <c r="U2346" s="97"/>
      <c r="V2346" s="96" t="str">
        <f>IF(INDEX(技能效果!AF:AF,MATCH(技能效果等级!B2346,技能效果!B:B,0))="","",INDEX(技能效果!AF:AF,MATCH(技能效果等级!B2346,技能效果!B:B,0)))</f>
        <v/>
      </c>
      <c r="W2346" s="95">
        <f t="shared" si="34"/>
        <v>225</v>
      </c>
      <c r="X2346" s="97"/>
      <c r="Y2346" s="97"/>
    </row>
    <row r="2347" spans="1:25" ht="16.5" x14ac:dyDescent="0.2">
      <c r="A2347" s="62">
        <v>2344</v>
      </c>
      <c r="B2347" s="95">
        <f>INDEX(技能效果!B:B,MATCH(技能效果等级!W2347,技能效果!AE:AE,0))</f>
        <v>130400602</v>
      </c>
      <c r="C2347" s="95" t="str">
        <f>INDEX(技能效果!C:C,MATCH(技能效果等级!B2347,技能效果!B:B,0))</f>
        <v>插槽6连击伤害</v>
      </c>
      <c r="D2347" s="96" t="s">
        <v>873</v>
      </c>
      <c r="E2347" s="95">
        <v>10</v>
      </c>
      <c r="F2347" s="95">
        <f>INDEX(技能效果!H:H,MATCH(技能效果等级!B2347,技能效果!B:B,0))</f>
        <v>1001</v>
      </c>
      <c r="G2347" s="95">
        <f>IF(INDEX(技能效果!K:K,MATCH(B2347,技能效果!B:B,0))=0,INDEX(技能效果!I:I,MATCH(技能效果等级!B2347,技能效果!B:B,0)),INDEX(技能效果!I:I,MATCH(技能效果等级!B2347,技能效果!B:B,0))*VLOOKUP(E2347,技能数值计算!$C$19:$D$28,2,FALSE))</f>
        <v>1</v>
      </c>
      <c r="H2347" s="95">
        <f>INDEX(技能效果!J:J,MATCH(技能效果等级!B2347,技能效果!B:B,0))</f>
        <v>0</v>
      </c>
      <c r="I2347" s="97"/>
      <c r="J2347" s="97"/>
      <c r="K2347" s="97"/>
      <c r="L2347" s="97"/>
      <c r="M2347" s="97"/>
      <c r="N2347" s="96" t="str">
        <f>IF(INDEX(技能效果!L:L,MATCH(技能效果等级!B2347,技能效果!B:B,0))="","",INDEX(技能效果!L:L,MATCH(技能效果等级!B2347,技能效果!B:B,0)))</f>
        <v/>
      </c>
      <c r="O2347" s="95">
        <f>IF(INDEX(技能效果!N:N,MATCH(B2347,技能效果!B:B,0))=0,INDEX(技能效果!M:M,MATCH(技能效果等级!B2347,技能效果!B:B,0)),INDEX(技能效果!M:M,MATCH(技能效果等级!B2347,技能效果!B:B,0))*VLOOKUP(E2347,技能数值计算!$C$19:$D$28,2,FALSE))</f>
        <v>0</v>
      </c>
      <c r="P2347" s="97"/>
      <c r="Q2347" s="97"/>
      <c r="R2347" s="95" t="str">
        <f>IF(INDEX(技能效果!O:O,MATCH(技能效果等级!B2347,技能效果!B:B,0))="","",INDEX(技能效果!O:O,MATCH(技能效果等级!B2347,技能效果!B:B,0)))</f>
        <v/>
      </c>
      <c r="S2347" s="97"/>
      <c r="T2347" s="97"/>
      <c r="U2347" s="97"/>
      <c r="V2347" s="96" t="str">
        <f>IF(INDEX(技能效果!AF:AF,MATCH(技能效果等级!B2347,技能效果!B:B,0))="","",INDEX(技能效果!AF:AF,MATCH(技能效果等级!B2347,技能效果!B:B,0)))</f>
        <v/>
      </c>
      <c r="W2347" s="95">
        <f t="shared" si="34"/>
        <v>225</v>
      </c>
      <c r="X2347" s="97"/>
      <c r="Y2347" s="97"/>
    </row>
    <row r="2348" spans="1:25" ht="16.5" x14ac:dyDescent="0.2">
      <c r="A2348" s="62">
        <v>2345</v>
      </c>
      <c r="B2348" s="95">
        <f>INDEX(技能效果!B:B,MATCH(技能效果等级!W2348,技能效果!AE:AE,0))</f>
        <v>130400603</v>
      </c>
      <c r="C2348" s="95" t="str">
        <f>INDEX(技能效果!C:C,MATCH(技能效果等级!B2348,技能效果!B:B,0))</f>
        <v>插槽6获得自身颜色水晶</v>
      </c>
      <c r="D2348" s="96" t="s">
        <v>873</v>
      </c>
      <c r="E2348" s="95">
        <v>1</v>
      </c>
      <c r="F2348" s="95">
        <f>INDEX(技能效果!H:H,MATCH(技能效果等级!B2348,技能效果!B:B,0))</f>
        <v>3007</v>
      </c>
      <c r="G2348" s="95">
        <f>IF(INDEX(技能效果!K:K,MATCH(B2348,技能效果!B:B,0))=0,INDEX(技能效果!I:I,MATCH(技能效果等级!B2348,技能效果!B:B,0)),INDEX(技能效果!I:I,MATCH(技能效果等级!B2348,技能效果!B:B,0))*VLOOKUP(E2348,技能数值计算!$C$19:$D$28,2,FALSE))</f>
        <v>4</v>
      </c>
      <c r="H2348" s="95">
        <f>INDEX(技能效果!J:J,MATCH(技能效果等级!B2348,技能效果!B:B,0))</f>
        <v>0</v>
      </c>
      <c r="I2348" s="97"/>
      <c r="J2348" s="97"/>
      <c r="K2348" s="97"/>
      <c r="L2348" s="97"/>
      <c r="M2348" s="97"/>
      <c r="N2348" s="96" t="str">
        <f>IF(INDEX(技能效果!L:L,MATCH(技能效果等级!B2348,技能效果!B:B,0))="","",INDEX(技能效果!L:L,MATCH(技能效果等级!B2348,技能效果!B:B,0)))</f>
        <v/>
      </c>
      <c r="O2348" s="95">
        <f>IF(INDEX(技能效果!N:N,MATCH(B2348,技能效果!B:B,0))=0,INDEX(技能效果!M:M,MATCH(技能效果等级!B2348,技能效果!B:B,0)),INDEX(技能效果!M:M,MATCH(技能效果等级!B2348,技能效果!B:B,0))*VLOOKUP(E2348,技能数值计算!$C$19:$D$28,2,FALSE))</f>
        <v>0</v>
      </c>
      <c r="P2348" s="97"/>
      <c r="Q2348" s="97"/>
      <c r="R2348" s="95" t="str">
        <f>IF(INDEX(技能效果!O:O,MATCH(技能效果等级!B2348,技能效果!B:B,0))="","",INDEX(技能效果!O:O,MATCH(技能效果等级!B2348,技能效果!B:B,0)))</f>
        <v/>
      </c>
      <c r="S2348" s="97"/>
      <c r="T2348" s="97"/>
      <c r="U2348" s="97"/>
      <c r="V2348" s="96" t="str">
        <f>IF(INDEX(技能效果!AF:AF,MATCH(技能效果等级!B2348,技能效果!B:B,0))="","",INDEX(技能效果!AF:AF,MATCH(技能效果等级!B2348,技能效果!B:B,0)))</f>
        <v/>
      </c>
      <c r="W2348" s="95">
        <f t="shared" si="34"/>
        <v>226</v>
      </c>
      <c r="X2348" s="97"/>
      <c r="Y2348" s="97"/>
    </row>
    <row r="2349" spans="1:25" ht="16.5" x14ac:dyDescent="0.2">
      <c r="A2349" s="62">
        <v>2346</v>
      </c>
      <c r="B2349" s="95">
        <f>INDEX(技能效果!B:B,MATCH(技能效果等级!W2349,技能效果!AE:AE,0))</f>
        <v>130400603</v>
      </c>
      <c r="C2349" s="95" t="str">
        <f>INDEX(技能效果!C:C,MATCH(技能效果等级!B2349,技能效果!B:B,0))</f>
        <v>插槽6获得自身颜色水晶</v>
      </c>
      <c r="D2349" s="96" t="s">
        <v>873</v>
      </c>
      <c r="E2349" s="95">
        <v>2</v>
      </c>
      <c r="F2349" s="95">
        <f>INDEX(技能效果!H:H,MATCH(技能效果等级!B2349,技能效果!B:B,0))</f>
        <v>3007</v>
      </c>
      <c r="G2349" s="95">
        <f>IF(INDEX(技能效果!K:K,MATCH(B2349,技能效果!B:B,0))=0,INDEX(技能效果!I:I,MATCH(技能效果等级!B2349,技能效果!B:B,0)),INDEX(技能效果!I:I,MATCH(技能效果等级!B2349,技能效果!B:B,0))*VLOOKUP(E2349,技能数值计算!$C$19:$D$28,2,FALSE))</f>
        <v>4</v>
      </c>
      <c r="H2349" s="95">
        <f>INDEX(技能效果!J:J,MATCH(技能效果等级!B2349,技能效果!B:B,0))</f>
        <v>0</v>
      </c>
      <c r="I2349" s="97"/>
      <c r="J2349" s="97"/>
      <c r="K2349" s="97"/>
      <c r="L2349" s="97"/>
      <c r="M2349" s="97"/>
      <c r="N2349" s="96" t="str">
        <f>IF(INDEX(技能效果!L:L,MATCH(技能效果等级!B2349,技能效果!B:B,0))="","",INDEX(技能效果!L:L,MATCH(技能效果等级!B2349,技能效果!B:B,0)))</f>
        <v/>
      </c>
      <c r="O2349" s="95">
        <f>IF(INDEX(技能效果!N:N,MATCH(B2349,技能效果!B:B,0))=0,INDEX(技能效果!M:M,MATCH(技能效果等级!B2349,技能效果!B:B,0)),INDEX(技能效果!M:M,MATCH(技能效果等级!B2349,技能效果!B:B,0))*VLOOKUP(E2349,技能数值计算!$C$19:$D$28,2,FALSE))</f>
        <v>0</v>
      </c>
      <c r="P2349" s="97"/>
      <c r="Q2349" s="97"/>
      <c r="R2349" s="95" t="str">
        <f>IF(INDEX(技能效果!O:O,MATCH(技能效果等级!B2349,技能效果!B:B,0))="","",INDEX(技能效果!O:O,MATCH(技能效果等级!B2349,技能效果!B:B,0)))</f>
        <v/>
      </c>
      <c r="S2349" s="97"/>
      <c r="T2349" s="97"/>
      <c r="U2349" s="97"/>
      <c r="V2349" s="96" t="str">
        <f>IF(INDEX(技能效果!AF:AF,MATCH(技能效果等级!B2349,技能效果!B:B,0))="","",INDEX(技能效果!AF:AF,MATCH(技能效果等级!B2349,技能效果!B:B,0)))</f>
        <v/>
      </c>
      <c r="W2349" s="95">
        <f t="shared" ref="W2349:W2412" si="35">W2339+1</f>
        <v>226</v>
      </c>
      <c r="X2349" s="97"/>
      <c r="Y2349" s="97"/>
    </row>
    <row r="2350" spans="1:25" ht="16.5" x14ac:dyDescent="0.2">
      <c r="A2350" s="62">
        <v>2347</v>
      </c>
      <c r="B2350" s="95">
        <f>INDEX(技能效果!B:B,MATCH(技能效果等级!W2350,技能效果!AE:AE,0))</f>
        <v>130400603</v>
      </c>
      <c r="C2350" s="95" t="str">
        <f>INDEX(技能效果!C:C,MATCH(技能效果等级!B2350,技能效果!B:B,0))</f>
        <v>插槽6获得自身颜色水晶</v>
      </c>
      <c r="D2350" s="96" t="s">
        <v>873</v>
      </c>
      <c r="E2350" s="95">
        <v>3</v>
      </c>
      <c r="F2350" s="95">
        <f>INDEX(技能效果!H:H,MATCH(技能效果等级!B2350,技能效果!B:B,0))</f>
        <v>3007</v>
      </c>
      <c r="G2350" s="95">
        <f>IF(INDEX(技能效果!K:K,MATCH(B2350,技能效果!B:B,0))=0,INDEX(技能效果!I:I,MATCH(技能效果等级!B2350,技能效果!B:B,0)),INDEX(技能效果!I:I,MATCH(技能效果等级!B2350,技能效果!B:B,0))*VLOOKUP(E2350,技能数值计算!$C$19:$D$28,2,FALSE))</f>
        <v>4</v>
      </c>
      <c r="H2350" s="95">
        <f>INDEX(技能效果!J:J,MATCH(技能效果等级!B2350,技能效果!B:B,0))</f>
        <v>0</v>
      </c>
      <c r="I2350" s="97"/>
      <c r="J2350" s="97"/>
      <c r="K2350" s="97"/>
      <c r="L2350" s="97"/>
      <c r="M2350" s="97"/>
      <c r="N2350" s="96" t="str">
        <f>IF(INDEX(技能效果!L:L,MATCH(技能效果等级!B2350,技能效果!B:B,0))="","",INDEX(技能效果!L:L,MATCH(技能效果等级!B2350,技能效果!B:B,0)))</f>
        <v/>
      </c>
      <c r="O2350" s="95">
        <f>IF(INDEX(技能效果!N:N,MATCH(B2350,技能效果!B:B,0))=0,INDEX(技能效果!M:M,MATCH(技能效果等级!B2350,技能效果!B:B,0)),INDEX(技能效果!M:M,MATCH(技能效果等级!B2350,技能效果!B:B,0))*VLOOKUP(E2350,技能数值计算!$C$19:$D$28,2,FALSE))</f>
        <v>0</v>
      </c>
      <c r="P2350" s="97"/>
      <c r="Q2350" s="97"/>
      <c r="R2350" s="95" t="str">
        <f>IF(INDEX(技能效果!O:O,MATCH(技能效果等级!B2350,技能效果!B:B,0))="","",INDEX(技能效果!O:O,MATCH(技能效果等级!B2350,技能效果!B:B,0)))</f>
        <v/>
      </c>
      <c r="S2350" s="97"/>
      <c r="T2350" s="97"/>
      <c r="U2350" s="97"/>
      <c r="V2350" s="96" t="str">
        <f>IF(INDEX(技能效果!AF:AF,MATCH(技能效果等级!B2350,技能效果!B:B,0))="","",INDEX(技能效果!AF:AF,MATCH(技能效果等级!B2350,技能效果!B:B,0)))</f>
        <v/>
      </c>
      <c r="W2350" s="95">
        <f t="shared" si="35"/>
        <v>226</v>
      </c>
      <c r="X2350" s="97"/>
      <c r="Y2350" s="97"/>
    </row>
    <row r="2351" spans="1:25" ht="16.5" x14ac:dyDescent="0.2">
      <c r="A2351" s="62">
        <v>2348</v>
      </c>
      <c r="B2351" s="95">
        <f>INDEX(技能效果!B:B,MATCH(技能效果等级!W2351,技能效果!AE:AE,0))</f>
        <v>130400603</v>
      </c>
      <c r="C2351" s="95" t="str">
        <f>INDEX(技能效果!C:C,MATCH(技能效果等级!B2351,技能效果!B:B,0))</f>
        <v>插槽6获得自身颜色水晶</v>
      </c>
      <c r="D2351" s="96" t="s">
        <v>873</v>
      </c>
      <c r="E2351" s="95">
        <v>4</v>
      </c>
      <c r="F2351" s="95">
        <f>INDEX(技能效果!H:H,MATCH(技能效果等级!B2351,技能效果!B:B,0))</f>
        <v>3007</v>
      </c>
      <c r="G2351" s="95">
        <f>IF(INDEX(技能效果!K:K,MATCH(B2351,技能效果!B:B,0))=0,INDEX(技能效果!I:I,MATCH(技能效果等级!B2351,技能效果!B:B,0)),INDEX(技能效果!I:I,MATCH(技能效果等级!B2351,技能效果!B:B,0))*VLOOKUP(E2351,技能数值计算!$C$19:$D$28,2,FALSE))</f>
        <v>4</v>
      </c>
      <c r="H2351" s="95">
        <f>INDEX(技能效果!J:J,MATCH(技能效果等级!B2351,技能效果!B:B,0))</f>
        <v>0</v>
      </c>
      <c r="I2351" s="97"/>
      <c r="J2351" s="97"/>
      <c r="K2351" s="97"/>
      <c r="L2351" s="97"/>
      <c r="M2351" s="97"/>
      <c r="N2351" s="96" t="str">
        <f>IF(INDEX(技能效果!L:L,MATCH(技能效果等级!B2351,技能效果!B:B,0))="","",INDEX(技能效果!L:L,MATCH(技能效果等级!B2351,技能效果!B:B,0)))</f>
        <v/>
      </c>
      <c r="O2351" s="95">
        <f>IF(INDEX(技能效果!N:N,MATCH(B2351,技能效果!B:B,0))=0,INDEX(技能效果!M:M,MATCH(技能效果等级!B2351,技能效果!B:B,0)),INDEX(技能效果!M:M,MATCH(技能效果等级!B2351,技能效果!B:B,0))*VLOOKUP(E2351,技能数值计算!$C$19:$D$28,2,FALSE))</f>
        <v>0</v>
      </c>
      <c r="P2351" s="97"/>
      <c r="Q2351" s="97"/>
      <c r="R2351" s="95" t="str">
        <f>IF(INDEX(技能效果!O:O,MATCH(技能效果等级!B2351,技能效果!B:B,0))="","",INDEX(技能效果!O:O,MATCH(技能效果等级!B2351,技能效果!B:B,0)))</f>
        <v/>
      </c>
      <c r="S2351" s="97"/>
      <c r="T2351" s="97"/>
      <c r="U2351" s="97"/>
      <c r="V2351" s="96" t="str">
        <f>IF(INDEX(技能效果!AF:AF,MATCH(技能效果等级!B2351,技能效果!B:B,0))="","",INDEX(技能效果!AF:AF,MATCH(技能效果等级!B2351,技能效果!B:B,0)))</f>
        <v/>
      </c>
      <c r="W2351" s="95">
        <f t="shared" si="35"/>
        <v>226</v>
      </c>
      <c r="X2351" s="97"/>
      <c r="Y2351" s="97"/>
    </row>
    <row r="2352" spans="1:25" ht="16.5" x14ac:dyDescent="0.2">
      <c r="A2352" s="62">
        <v>2349</v>
      </c>
      <c r="B2352" s="95">
        <f>INDEX(技能效果!B:B,MATCH(技能效果等级!W2352,技能效果!AE:AE,0))</f>
        <v>130400603</v>
      </c>
      <c r="C2352" s="95" t="str">
        <f>INDEX(技能效果!C:C,MATCH(技能效果等级!B2352,技能效果!B:B,0))</f>
        <v>插槽6获得自身颜色水晶</v>
      </c>
      <c r="D2352" s="96" t="s">
        <v>873</v>
      </c>
      <c r="E2352" s="95">
        <v>5</v>
      </c>
      <c r="F2352" s="95">
        <f>INDEX(技能效果!H:H,MATCH(技能效果等级!B2352,技能效果!B:B,0))</f>
        <v>3007</v>
      </c>
      <c r="G2352" s="95">
        <f>IF(INDEX(技能效果!K:K,MATCH(B2352,技能效果!B:B,0))=0,INDEX(技能效果!I:I,MATCH(技能效果等级!B2352,技能效果!B:B,0)),INDEX(技能效果!I:I,MATCH(技能效果等级!B2352,技能效果!B:B,0))*VLOOKUP(E2352,技能数值计算!$C$19:$D$28,2,FALSE))</f>
        <v>4</v>
      </c>
      <c r="H2352" s="95">
        <f>INDEX(技能效果!J:J,MATCH(技能效果等级!B2352,技能效果!B:B,0))</f>
        <v>0</v>
      </c>
      <c r="I2352" s="97"/>
      <c r="J2352" s="97"/>
      <c r="K2352" s="97"/>
      <c r="L2352" s="97"/>
      <c r="M2352" s="97"/>
      <c r="N2352" s="96" t="str">
        <f>IF(INDEX(技能效果!L:L,MATCH(技能效果等级!B2352,技能效果!B:B,0))="","",INDEX(技能效果!L:L,MATCH(技能效果等级!B2352,技能效果!B:B,0)))</f>
        <v/>
      </c>
      <c r="O2352" s="95">
        <f>IF(INDEX(技能效果!N:N,MATCH(B2352,技能效果!B:B,0))=0,INDEX(技能效果!M:M,MATCH(技能效果等级!B2352,技能效果!B:B,0)),INDEX(技能效果!M:M,MATCH(技能效果等级!B2352,技能效果!B:B,0))*VLOOKUP(E2352,技能数值计算!$C$19:$D$28,2,FALSE))</f>
        <v>0</v>
      </c>
      <c r="P2352" s="97"/>
      <c r="Q2352" s="97"/>
      <c r="R2352" s="95" t="str">
        <f>IF(INDEX(技能效果!O:O,MATCH(技能效果等级!B2352,技能效果!B:B,0))="","",INDEX(技能效果!O:O,MATCH(技能效果等级!B2352,技能效果!B:B,0)))</f>
        <v/>
      </c>
      <c r="S2352" s="97"/>
      <c r="T2352" s="97"/>
      <c r="U2352" s="97"/>
      <c r="V2352" s="96" t="str">
        <f>IF(INDEX(技能效果!AF:AF,MATCH(技能效果等级!B2352,技能效果!B:B,0))="","",INDEX(技能效果!AF:AF,MATCH(技能效果等级!B2352,技能效果!B:B,0)))</f>
        <v/>
      </c>
      <c r="W2352" s="95">
        <f t="shared" si="35"/>
        <v>226</v>
      </c>
      <c r="X2352" s="97"/>
      <c r="Y2352" s="97"/>
    </row>
    <row r="2353" spans="1:25" ht="16.5" x14ac:dyDescent="0.2">
      <c r="A2353" s="62">
        <v>2350</v>
      </c>
      <c r="B2353" s="95">
        <f>INDEX(技能效果!B:B,MATCH(技能效果等级!W2353,技能效果!AE:AE,0))</f>
        <v>130400603</v>
      </c>
      <c r="C2353" s="95" t="str">
        <f>INDEX(技能效果!C:C,MATCH(技能效果等级!B2353,技能效果!B:B,0))</f>
        <v>插槽6获得自身颜色水晶</v>
      </c>
      <c r="D2353" s="96" t="s">
        <v>873</v>
      </c>
      <c r="E2353" s="95">
        <v>6</v>
      </c>
      <c r="F2353" s="95">
        <f>INDEX(技能效果!H:H,MATCH(技能效果等级!B2353,技能效果!B:B,0))</f>
        <v>3007</v>
      </c>
      <c r="G2353" s="95">
        <f>IF(INDEX(技能效果!K:K,MATCH(B2353,技能效果!B:B,0))=0,INDEX(技能效果!I:I,MATCH(技能效果等级!B2353,技能效果!B:B,0)),INDEX(技能效果!I:I,MATCH(技能效果等级!B2353,技能效果!B:B,0))*VLOOKUP(E2353,技能数值计算!$C$19:$D$28,2,FALSE))</f>
        <v>4</v>
      </c>
      <c r="H2353" s="95">
        <f>INDEX(技能效果!J:J,MATCH(技能效果等级!B2353,技能效果!B:B,0))</f>
        <v>0</v>
      </c>
      <c r="I2353" s="97"/>
      <c r="J2353" s="97"/>
      <c r="K2353" s="97"/>
      <c r="L2353" s="97"/>
      <c r="M2353" s="97"/>
      <c r="N2353" s="96" t="str">
        <f>IF(INDEX(技能效果!L:L,MATCH(技能效果等级!B2353,技能效果!B:B,0))="","",INDEX(技能效果!L:L,MATCH(技能效果等级!B2353,技能效果!B:B,0)))</f>
        <v/>
      </c>
      <c r="O2353" s="95">
        <f>IF(INDEX(技能效果!N:N,MATCH(B2353,技能效果!B:B,0))=0,INDEX(技能效果!M:M,MATCH(技能效果等级!B2353,技能效果!B:B,0)),INDEX(技能效果!M:M,MATCH(技能效果等级!B2353,技能效果!B:B,0))*VLOOKUP(E2353,技能数值计算!$C$19:$D$28,2,FALSE))</f>
        <v>0</v>
      </c>
      <c r="P2353" s="97"/>
      <c r="Q2353" s="97"/>
      <c r="R2353" s="95" t="str">
        <f>IF(INDEX(技能效果!O:O,MATCH(技能效果等级!B2353,技能效果!B:B,0))="","",INDEX(技能效果!O:O,MATCH(技能效果等级!B2353,技能效果!B:B,0)))</f>
        <v/>
      </c>
      <c r="S2353" s="97"/>
      <c r="T2353" s="97"/>
      <c r="U2353" s="97"/>
      <c r="V2353" s="96" t="str">
        <f>IF(INDEX(技能效果!AF:AF,MATCH(技能效果等级!B2353,技能效果!B:B,0))="","",INDEX(技能效果!AF:AF,MATCH(技能效果等级!B2353,技能效果!B:B,0)))</f>
        <v/>
      </c>
      <c r="W2353" s="95">
        <f t="shared" si="35"/>
        <v>226</v>
      </c>
      <c r="X2353" s="97"/>
      <c r="Y2353" s="97"/>
    </row>
    <row r="2354" spans="1:25" ht="16.5" x14ac:dyDescent="0.2">
      <c r="A2354" s="62">
        <v>2351</v>
      </c>
      <c r="B2354" s="95">
        <f>INDEX(技能效果!B:B,MATCH(技能效果等级!W2354,技能效果!AE:AE,0))</f>
        <v>130400603</v>
      </c>
      <c r="C2354" s="95" t="str">
        <f>INDEX(技能效果!C:C,MATCH(技能效果等级!B2354,技能效果!B:B,0))</f>
        <v>插槽6获得自身颜色水晶</v>
      </c>
      <c r="D2354" s="96" t="s">
        <v>873</v>
      </c>
      <c r="E2354" s="95">
        <v>7</v>
      </c>
      <c r="F2354" s="95">
        <f>INDEX(技能效果!H:H,MATCH(技能效果等级!B2354,技能效果!B:B,0))</f>
        <v>3007</v>
      </c>
      <c r="G2354" s="95">
        <f>IF(INDEX(技能效果!K:K,MATCH(B2354,技能效果!B:B,0))=0,INDEX(技能效果!I:I,MATCH(技能效果等级!B2354,技能效果!B:B,0)),INDEX(技能效果!I:I,MATCH(技能效果等级!B2354,技能效果!B:B,0))*VLOOKUP(E2354,技能数值计算!$C$19:$D$28,2,FALSE))</f>
        <v>4</v>
      </c>
      <c r="H2354" s="95">
        <f>INDEX(技能效果!J:J,MATCH(技能效果等级!B2354,技能效果!B:B,0))</f>
        <v>0</v>
      </c>
      <c r="I2354" s="97"/>
      <c r="J2354" s="97"/>
      <c r="K2354" s="97"/>
      <c r="L2354" s="97"/>
      <c r="M2354" s="97"/>
      <c r="N2354" s="96" t="str">
        <f>IF(INDEX(技能效果!L:L,MATCH(技能效果等级!B2354,技能效果!B:B,0))="","",INDEX(技能效果!L:L,MATCH(技能效果等级!B2354,技能效果!B:B,0)))</f>
        <v/>
      </c>
      <c r="O2354" s="95">
        <f>IF(INDEX(技能效果!N:N,MATCH(B2354,技能效果!B:B,0))=0,INDEX(技能效果!M:M,MATCH(技能效果等级!B2354,技能效果!B:B,0)),INDEX(技能效果!M:M,MATCH(技能效果等级!B2354,技能效果!B:B,0))*VLOOKUP(E2354,技能数值计算!$C$19:$D$28,2,FALSE))</f>
        <v>0</v>
      </c>
      <c r="P2354" s="97"/>
      <c r="Q2354" s="97"/>
      <c r="R2354" s="95" t="str">
        <f>IF(INDEX(技能效果!O:O,MATCH(技能效果等级!B2354,技能效果!B:B,0))="","",INDEX(技能效果!O:O,MATCH(技能效果等级!B2354,技能效果!B:B,0)))</f>
        <v/>
      </c>
      <c r="S2354" s="97"/>
      <c r="T2354" s="97"/>
      <c r="U2354" s="97"/>
      <c r="V2354" s="96" t="str">
        <f>IF(INDEX(技能效果!AF:AF,MATCH(技能效果等级!B2354,技能效果!B:B,0))="","",INDEX(技能效果!AF:AF,MATCH(技能效果等级!B2354,技能效果!B:B,0)))</f>
        <v/>
      </c>
      <c r="W2354" s="95">
        <f t="shared" si="35"/>
        <v>226</v>
      </c>
      <c r="X2354" s="97"/>
      <c r="Y2354" s="97"/>
    </row>
    <row r="2355" spans="1:25" ht="16.5" x14ac:dyDescent="0.2">
      <c r="A2355" s="62">
        <v>2352</v>
      </c>
      <c r="B2355" s="95">
        <f>INDEX(技能效果!B:B,MATCH(技能效果等级!W2355,技能效果!AE:AE,0))</f>
        <v>130400603</v>
      </c>
      <c r="C2355" s="95" t="str">
        <f>INDEX(技能效果!C:C,MATCH(技能效果等级!B2355,技能效果!B:B,0))</f>
        <v>插槽6获得自身颜色水晶</v>
      </c>
      <c r="D2355" s="96" t="s">
        <v>873</v>
      </c>
      <c r="E2355" s="95">
        <v>8</v>
      </c>
      <c r="F2355" s="95">
        <f>INDEX(技能效果!H:H,MATCH(技能效果等级!B2355,技能效果!B:B,0))</f>
        <v>3007</v>
      </c>
      <c r="G2355" s="95">
        <f>IF(INDEX(技能效果!K:K,MATCH(B2355,技能效果!B:B,0))=0,INDEX(技能效果!I:I,MATCH(技能效果等级!B2355,技能效果!B:B,0)),INDEX(技能效果!I:I,MATCH(技能效果等级!B2355,技能效果!B:B,0))*VLOOKUP(E2355,技能数值计算!$C$19:$D$28,2,FALSE))</f>
        <v>4</v>
      </c>
      <c r="H2355" s="95">
        <f>INDEX(技能效果!J:J,MATCH(技能效果等级!B2355,技能效果!B:B,0))</f>
        <v>0</v>
      </c>
      <c r="I2355" s="97"/>
      <c r="J2355" s="97"/>
      <c r="K2355" s="97"/>
      <c r="L2355" s="97"/>
      <c r="M2355" s="97"/>
      <c r="N2355" s="96" t="str">
        <f>IF(INDEX(技能效果!L:L,MATCH(技能效果等级!B2355,技能效果!B:B,0))="","",INDEX(技能效果!L:L,MATCH(技能效果等级!B2355,技能效果!B:B,0)))</f>
        <v/>
      </c>
      <c r="O2355" s="95">
        <f>IF(INDEX(技能效果!N:N,MATCH(B2355,技能效果!B:B,0))=0,INDEX(技能效果!M:M,MATCH(技能效果等级!B2355,技能效果!B:B,0)),INDEX(技能效果!M:M,MATCH(技能效果等级!B2355,技能效果!B:B,0))*VLOOKUP(E2355,技能数值计算!$C$19:$D$28,2,FALSE))</f>
        <v>0</v>
      </c>
      <c r="P2355" s="97"/>
      <c r="Q2355" s="97"/>
      <c r="R2355" s="95" t="str">
        <f>IF(INDEX(技能效果!O:O,MATCH(技能效果等级!B2355,技能效果!B:B,0))="","",INDEX(技能效果!O:O,MATCH(技能效果等级!B2355,技能效果!B:B,0)))</f>
        <v/>
      </c>
      <c r="S2355" s="97"/>
      <c r="T2355" s="97"/>
      <c r="U2355" s="97"/>
      <c r="V2355" s="96" t="str">
        <f>IF(INDEX(技能效果!AF:AF,MATCH(技能效果等级!B2355,技能效果!B:B,0))="","",INDEX(技能效果!AF:AF,MATCH(技能效果等级!B2355,技能效果!B:B,0)))</f>
        <v/>
      </c>
      <c r="W2355" s="95">
        <f t="shared" si="35"/>
        <v>226</v>
      </c>
      <c r="X2355" s="97"/>
      <c r="Y2355" s="97"/>
    </row>
    <row r="2356" spans="1:25" ht="16.5" x14ac:dyDescent="0.2">
      <c r="A2356" s="62">
        <v>2353</v>
      </c>
      <c r="B2356" s="95">
        <f>INDEX(技能效果!B:B,MATCH(技能效果等级!W2356,技能效果!AE:AE,0))</f>
        <v>130400603</v>
      </c>
      <c r="C2356" s="95" t="str">
        <f>INDEX(技能效果!C:C,MATCH(技能效果等级!B2356,技能效果!B:B,0))</f>
        <v>插槽6获得自身颜色水晶</v>
      </c>
      <c r="D2356" s="96" t="s">
        <v>873</v>
      </c>
      <c r="E2356" s="95">
        <v>9</v>
      </c>
      <c r="F2356" s="95">
        <f>INDEX(技能效果!H:H,MATCH(技能效果等级!B2356,技能效果!B:B,0))</f>
        <v>3007</v>
      </c>
      <c r="G2356" s="95">
        <f>IF(INDEX(技能效果!K:K,MATCH(B2356,技能效果!B:B,0))=0,INDEX(技能效果!I:I,MATCH(技能效果等级!B2356,技能效果!B:B,0)),INDEX(技能效果!I:I,MATCH(技能效果等级!B2356,技能效果!B:B,0))*VLOOKUP(E2356,技能数值计算!$C$19:$D$28,2,FALSE))</f>
        <v>4</v>
      </c>
      <c r="H2356" s="95">
        <f>INDEX(技能效果!J:J,MATCH(技能效果等级!B2356,技能效果!B:B,0))</f>
        <v>0</v>
      </c>
      <c r="I2356" s="97"/>
      <c r="J2356" s="97"/>
      <c r="K2356" s="97"/>
      <c r="L2356" s="97"/>
      <c r="M2356" s="97"/>
      <c r="N2356" s="96" t="str">
        <f>IF(INDEX(技能效果!L:L,MATCH(技能效果等级!B2356,技能效果!B:B,0))="","",INDEX(技能效果!L:L,MATCH(技能效果等级!B2356,技能效果!B:B,0)))</f>
        <v/>
      </c>
      <c r="O2356" s="95">
        <f>IF(INDEX(技能效果!N:N,MATCH(B2356,技能效果!B:B,0))=0,INDEX(技能效果!M:M,MATCH(技能效果等级!B2356,技能效果!B:B,0)),INDEX(技能效果!M:M,MATCH(技能效果等级!B2356,技能效果!B:B,0))*VLOOKUP(E2356,技能数值计算!$C$19:$D$28,2,FALSE))</f>
        <v>0</v>
      </c>
      <c r="P2356" s="97"/>
      <c r="Q2356" s="97"/>
      <c r="R2356" s="95" t="str">
        <f>IF(INDEX(技能效果!O:O,MATCH(技能效果等级!B2356,技能效果!B:B,0))="","",INDEX(技能效果!O:O,MATCH(技能效果等级!B2356,技能效果!B:B,0)))</f>
        <v/>
      </c>
      <c r="S2356" s="97"/>
      <c r="T2356" s="97"/>
      <c r="U2356" s="97"/>
      <c r="V2356" s="96" t="str">
        <f>IF(INDEX(技能效果!AF:AF,MATCH(技能效果等级!B2356,技能效果!B:B,0))="","",INDEX(技能效果!AF:AF,MATCH(技能效果等级!B2356,技能效果!B:B,0)))</f>
        <v/>
      </c>
      <c r="W2356" s="95">
        <f t="shared" si="35"/>
        <v>226</v>
      </c>
      <c r="X2356" s="97"/>
      <c r="Y2356" s="97"/>
    </row>
    <row r="2357" spans="1:25" ht="16.5" x14ac:dyDescent="0.2">
      <c r="A2357" s="62">
        <v>2354</v>
      </c>
      <c r="B2357" s="95">
        <f>INDEX(技能效果!B:B,MATCH(技能效果等级!W2357,技能效果!AE:AE,0))</f>
        <v>130400603</v>
      </c>
      <c r="C2357" s="95" t="str">
        <f>INDEX(技能效果!C:C,MATCH(技能效果等级!B2357,技能效果!B:B,0))</f>
        <v>插槽6获得自身颜色水晶</v>
      </c>
      <c r="D2357" s="96" t="s">
        <v>873</v>
      </c>
      <c r="E2357" s="95">
        <v>10</v>
      </c>
      <c r="F2357" s="95">
        <f>INDEX(技能效果!H:H,MATCH(技能效果等级!B2357,技能效果!B:B,0))</f>
        <v>3007</v>
      </c>
      <c r="G2357" s="95">
        <f>IF(INDEX(技能效果!K:K,MATCH(B2357,技能效果!B:B,0))=0,INDEX(技能效果!I:I,MATCH(技能效果等级!B2357,技能效果!B:B,0)),INDEX(技能效果!I:I,MATCH(技能效果等级!B2357,技能效果!B:B,0))*VLOOKUP(E2357,技能数值计算!$C$19:$D$28,2,FALSE))</f>
        <v>4</v>
      </c>
      <c r="H2357" s="95">
        <f>INDEX(技能效果!J:J,MATCH(技能效果等级!B2357,技能效果!B:B,0))</f>
        <v>0</v>
      </c>
      <c r="I2357" s="97"/>
      <c r="J2357" s="97"/>
      <c r="K2357" s="97"/>
      <c r="L2357" s="97"/>
      <c r="M2357" s="97"/>
      <c r="N2357" s="96" t="str">
        <f>IF(INDEX(技能效果!L:L,MATCH(技能效果等级!B2357,技能效果!B:B,0))="","",INDEX(技能效果!L:L,MATCH(技能效果等级!B2357,技能效果!B:B,0)))</f>
        <v/>
      </c>
      <c r="O2357" s="95">
        <f>IF(INDEX(技能效果!N:N,MATCH(B2357,技能效果!B:B,0))=0,INDEX(技能效果!M:M,MATCH(技能效果等级!B2357,技能效果!B:B,0)),INDEX(技能效果!M:M,MATCH(技能效果等级!B2357,技能效果!B:B,0))*VLOOKUP(E2357,技能数值计算!$C$19:$D$28,2,FALSE))</f>
        <v>0</v>
      </c>
      <c r="P2357" s="97"/>
      <c r="Q2357" s="97"/>
      <c r="R2357" s="95" t="str">
        <f>IF(INDEX(技能效果!O:O,MATCH(技能效果等级!B2357,技能效果!B:B,0))="","",INDEX(技能效果!O:O,MATCH(技能效果等级!B2357,技能效果!B:B,0)))</f>
        <v/>
      </c>
      <c r="S2357" s="97"/>
      <c r="T2357" s="97"/>
      <c r="U2357" s="97"/>
      <c r="V2357" s="96" t="str">
        <f>IF(INDEX(技能效果!AF:AF,MATCH(技能效果等级!B2357,技能效果!B:B,0))="","",INDEX(技能效果!AF:AF,MATCH(技能效果等级!B2357,技能效果!B:B,0)))</f>
        <v/>
      </c>
      <c r="W2357" s="95">
        <f t="shared" si="35"/>
        <v>226</v>
      </c>
      <c r="X2357" s="97"/>
      <c r="Y2357" s="97"/>
    </row>
    <row r="2358" spans="1:25" ht="16.5" x14ac:dyDescent="0.2">
      <c r="A2358" s="62">
        <v>2355</v>
      </c>
      <c r="B2358" s="95">
        <f>INDEX(技能效果!B:B,MATCH(技能效果等级!W2358,技能效果!AE:AE,0))</f>
        <v>130400701</v>
      </c>
      <c r="C2358" s="95" t="str">
        <f>INDEX(技能效果!C:C,MATCH(技能效果等级!B2358,技能效果!B:B,0))</f>
        <v>插槽7主动伤害</v>
      </c>
      <c r="D2358" s="96" t="s">
        <v>873</v>
      </c>
      <c r="E2358" s="95">
        <v>1</v>
      </c>
      <c r="F2358" s="95">
        <f>INDEX(技能效果!H:H,MATCH(技能效果等级!B2358,技能效果!B:B,0))</f>
        <v>1001</v>
      </c>
      <c r="G2358" s="95">
        <f>IF(INDEX(技能效果!K:K,MATCH(B2358,技能效果!B:B,0))=0,INDEX(技能效果!I:I,MATCH(技能效果等级!B2358,技能效果!B:B,0)),INDEX(技能效果!I:I,MATCH(技能效果等级!B2358,技能效果!B:B,0))*VLOOKUP(E2358,技能数值计算!$C$19:$D$28,2,FALSE))</f>
        <v>1.5</v>
      </c>
      <c r="H2358" s="95">
        <f>INDEX(技能效果!J:J,MATCH(技能效果等级!B2358,技能效果!B:B,0))</f>
        <v>0</v>
      </c>
      <c r="I2358" s="97"/>
      <c r="J2358" s="97"/>
      <c r="K2358" s="97"/>
      <c r="L2358" s="97"/>
      <c r="M2358" s="97"/>
      <c r="N2358" s="96" t="str">
        <f>IF(INDEX(技能效果!L:L,MATCH(技能效果等级!B2358,技能效果!B:B,0))="","",INDEX(技能效果!L:L,MATCH(技能效果等级!B2358,技能效果!B:B,0)))</f>
        <v/>
      </c>
      <c r="O2358" s="95">
        <f>IF(INDEX(技能效果!N:N,MATCH(B2358,技能效果!B:B,0))=0,INDEX(技能效果!M:M,MATCH(技能效果等级!B2358,技能效果!B:B,0)),INDEX(技能效果!M:M,MATCH(技能效果等级!B2358,技能效果!B:B,0))*VLOOKUP(E2358,技能数值计算!$C$19:$D$28,2,FALSE))</f>
        <v>0</v>
      </c>
      <c r="P2358" s="97"/>
      <c r="Q2358" s="97"/>
      <c r="R2358" s="95" t="str">
        <f>IF(INDEX(技能效果!O:O,MATCH(技能效果等级!B2358,技能效果!B:B,0))="","",INDEX(技能效果!O:O,MATCH(技能效果等级!B2358,技能效果!B:B,0)))</f>
        <v/>
      </c>
      <c r="S2358" s="97"/>
      <c r="T2358" s="97"/>
      <c r="U2358" s="97"/>
      <c r="V2358" s="96" t="str">
        <f>IF(INDEX(技能效果!AF:AF,MATCH(技能效果等级!B2358,技能效果!B:B,0))="","",INDEX(技能效果!AF:AF,MATCH(技能效果等级!B2358,技能效果!B:B,0)))</f>
        <v/>
      </c>
      <c r="W2358" s="95">
        <f t="shared" si="35"/>
        <v>227</v>
      </c>
      <c r="X2358" s="97"/>
      <c r="Y2358" s="97"/>
    </row>
    <row r="2359" spans="1:25" ht="16.5" x14ac:dyDescent="0.2">
      <c r="A2359" s="62">
        <v>2356</v>
      </c>
      <c r="B2359" s="95">
        <f>INDEX(技能效果!B:B,MATCH(技能效果等级!W2359,技能效果!AE:AE,0))</f>
        <v>130400701</v>
      </c>
      <c r="C2359" s="95" t="str">
        <f>INDEX(技能效果!C:C,MATCH(技能效果等级!B2359,技能效果!B:B,0))</f>
        <v>插槽7主动伤害</v>
      </c>
      <c r="D2359" s="96" t="s">
        <v>873</v>
      </c>
      <c r="E2359" s="95">
        <v>2</v>
      </c>
      <c r="F2359" s="95">
        <f>INDEX(技能效果!H:H,MATCH(技能效果等级!B2359,技能效果!B:B,0))</f>
        <v>1001</v>
      </c>
      <c r="G2359" s="95">
        <f>IF(INDEX(技能效果!K:K,MATCH(B2359,技能效果!B:B,0))=0,INDEX(技能效果!I:I,MATCH(技能效果等级!B2359,技能效果!B:B,0)),INDEX(技能效果!I:I,MATCH(技能效果等级!B2359,技能效果!B:B,0))*VLOOKUP(E2359,技能数值计算!$C$19:$D$28,2,FALSE))</f>
        <v>1.62</v>
      </c>
      <c r="H2359" s="95">
        <f>INDEX(技能效果!J:J,MATCH(技能效果等级!B2359,技能效果!B:B,0))</f>
        <v>0</v>
      </c>
      <c r="I2359" s="97"/>
      <c r="J2359" s="97"/>
      <c r="K2359" s="97"/>
      <c r="L2359" s="97"/>
      <c r="M2359" s="97"/>
      <c r="N2359" s="96" t="str">
        <f>IF(INDEX(技能效果!L:L,MATCH(技能效果等级!B2359,技能效果!B:B,0))="","",INDEX(技能效果!L:L,MATCH(技能效果等级!B2359,技能效果!B:B,0)))</f>
        <v/>
      </c>
      <c r="O2359" s="95">
        <f>IF(INDEX(技能效果!N:N,MATCH(B2359,技能效果!B:B,0))=0,INDEX(技能效果!M:M,MATCH(技能效果等级!B2359,技能效果!B:B,0)),INDEX(技能效果!M:M,MATCH(技能效果等级!B2359,技能效果!B:B,0))*VLOOKUP(E2359,技能数值计算!$C$19:$D$28,2,FALSE))</f>
        <v>0</v>
      </c>
      <c r="P2359" s="97"/>
      <c r="Q2359" s="97"/>
      <c r="R2359" s="95" t="str">
        <f>IF(INDEX(技能效果!O:O,MATCH(技能效果等级!B2359,技能效果!B:B,0))="","",INDEX(技能效果!O:O,MATCH(技能效果等级!B2359,技能效果!B:B,0)))</f>
        <v/>
      </c>
      <c r="S2359" s="97"/>
      <c r="T2359" s="97"/>
      <c r="U2359" s="97"/>
      <c r="V2359" s="96" t="str">
        <f>IF(INDEX(技能效果!AF:AF,MATCH(技能效果等级!B2359,技能效果!B:B,0))="","",INDEX(技能效果!AF:AF,MATCH(技能效果等级!B2359,技能效果!B:B,0)))</f>
        <v/>
      </c>
      <c r="W2359" s="95">
        <f t="shared" si="35"/>
        <v>227</v>
      </c>
      <c r="X2359" s="97"/>
      <c r="Y2359" s="97"/>
    </row>
    <row r="2360" spans="1:25" ht="16.5" x14ac:dyDescent="0.2">
      <c r="A2360" s="62">
        <v>2357</v>
      </c>
      <c r="B2360" s="95">
        <f>INDEX(技能效果!B:B,MATCH(技能效果等级!W2360,技能效果!AE:AE,0))</f>
        <v>130400701</v>
      </c>
      <c r="C2360" s="95" t="str">
        <f>INDEX(技能效果!C:C,MATCH(技能效果等级!B2360,技能效果!B:B,0))</f>
        <v>插槽7主动伤害</v>
      </c>
      <c r="D2360" s="96" t="s">
        <v>873</v>
      </c>
      <c r="E2360" s="95">
        <v>3</v>
      </c>
      <c r="F2360" s="95">
        <f>INDEX(技能效果!H:H,MATCH(技能效果等级!B2360,技能效果!B:B,0))</f>
        <v>1001</v>
      </c>
      <c r="G2360" s="95">
        <f>IF(INDEX(技能效果!K:K,MATCH(B2360,技能效果!B:B,0))=0,INDEX(技能效果!I:I,MATCH(技能效果等级!B2360,技能效果!B:B,0)),INDEX(技能效果!I:I,MATCH(技能效果等级!B2360,技能效果!B:B,0))*VLOOKUP(E2360,技能数值计算!$C$19:$D$28,2,FALSE))</f>
        <v>1.7399999999999998</v>
      </c>
      <c r="H2360" s="95">
        <f>INDEX(技能效果!J:J,MATCH(技能效果等级!B2360,技能效果!B:B,0))</f>
        <v>0</v>
      </c>
      <c r="I2360" s="97"/>
      <c r="J2360" s="97"/>
      <c r="K2360" s="97"/>
      <c r="L2360" s="97"/>
      <c r="M2360" s="97"/>
      <c r="N2360" s="96" t="str">
        <f>IF(INDEX(技能效果!L:L,MATCH(技能效果等级!B2360,技能效果!B:B,0))="","",INDEX(技能效果!L:L,MATCH(技能效果等级!B2360,技能效果!B:B,0)))</f>
        <v/>
      </c>
      <c r="O2360" s="95">
        <f>IF(INDEX(技能效果!N:N,MATCH(B2360,技能效果!B:B,0))=0,INDEX(技能效果!M:M,MATCH(技能效果等级!B2360,技能效果!B:B,0)),INDEX(技能效果!M:M,MATCH(技能效果等级!B2360,技能效果!B:B,0))*VLOOKUP(E2360,技能数值计算!$C$19:$D$28,2,FALSE))</f>
        <v>0</v>
      </c>
      <c r="P2360" s="97"/>
      <c r="Q2360" s="97"/>
      <c r="R2360" s="95" t="str">
        <f>IF(INDEX(技能效果!O:O,MATCH(技能效果等级!B2360,技能效果!B:B,0))="","",INDEX(技能效果!O:O,MATCH(技能效果等级!B2360,技能效果!B:B,0)))</f>
        <v/>
      </c>
      <c r="S2360" s="97"/>
      <c r="T2360" s="97"/>
      <c r="U2360" s="97"/>
      <c r="V2360" s="96" t="str">
        <f>IF(INDEX(技能效果!AF:AF,MATCH(技能效果等级!B2360,技能效果!B:B,0))="","",INDEX(技能效果!AF:AF,MATCH(技能效果等级!B2360,技能效果!B:B,0)))</f>
        <v/>
      </c>
      <c r="W2360" s="95">
        <f t="shared" si="35"/>
        <v>227</v>
      </c>
      <c r="X2360" s="97"/>
      <c r="Y2360" s="97"/>
    </row>
    <row r="2361" spans="1:25" ht="16.5" x14ac:dyDescent="0.2">
      <c r="A2361" s="62">
        <v>2358</v>
      </c>
      <c r="B2361" s="95">
        <f>INDEX(技能效果!B:B,MATCH(技能效果等级!W2361,技能效果!AE:AE,0))</f>
        <v>130400701</v>
      </c>
      <c r="C2361" s="95" t="str">
        <f>INDEX(技能效果!C:C,MATCH(技能效果等级!B2361,技能效果!B:B,0))</f>
        <v>插槽7主动伤害</v>
      </c>
      <c r="D2361" s="96" t="s">
        <v>873</v>
      </c>
      <c r="E2361" s="95">
        <v>4</v>
      </c>
      <c r="F2361" s="95">
        <f>INDEX(技能效果!H:H,MATCH(技能效果等级!B2361,技能效果!B:B,0))</f>
        <v>1001</v>
      </c>
      <c r="G2361" s="95">
        <f>IF(INDEX(技能效果!K:K,MATCH(B2361,技能效果!B:B,0))=0,INDEX(技能效果!I:I,MATCH(技能效果等级!B2361,技能效果!B:B,0)),INDEX(技能效果!I:I,MATCH(技能效果等级!B2361,技能效果!B:B,0))*VLOOKUP(E2361,技能数值计算!$C$19:$D$28,2,FALSE))</f>
        <v>1.8599999999999999</v>
      </c>
      <c r="H2361" s="95">
        <f>INDEX(技能效果!J:J,MATCH(技能效果等级!B2361,技能效果!B:B,0))</f>
        <v>0</v>
      </c>
      <c r="I2361" s="97"/>
      <c r="J2361" s="97"/>
      <c r="K2361" s="97"/>
      <c r="L2361" s="97"/>
      <c r="M2361" s="97"/>
      <c r="N2361" s="96" t="str">
        <f>IF(INDEX(技能效果!L:L,MATCH(技能效果等级!B2361,技能效果!B:B,0))="","",INDEX(技能效果!L:L,MATCH(技能效果等级!B2361,技能效果!B:B,0)))</f>
        <v/>
      </c>
      <c r="O2361" s="95">
        <f>IF(INDEX(技能效果!N:N,MATCH(B2361,技能效果!B:B,0))=0,INDEX(技能效果!M:M,MATCH(技能效果等级!B2361,技能效果!B:B,0)),INDEX(技能效果!M:M,MATCH(技能效果等级!B2361,技能效果!B:B,0))*VLOOKUP(E2361,技能数值计算!$C$19:$D$28,2,FALSE))</f>
        <v>0</v>
      </c>
      <c r="P2361" s="97"/>
      <c r="Q2361" s="97"/>
      <c r="R2361" s="95" t="str">
        <f>IF(INDEX(技能效果!O:O,MATCH(技能效果等级!B2361,技能效果!B:B,0))="","",INDEX(技能效果!O:O,MATCH(技能效果等级!B2361,技能效果!B:B,0)))</f>
        <v/>
      </c>
      <c r="S2361" s="97"/>
      <c r="T2361" s="97"/>
      <c r="U2361" s="97"/>
      <c r="V2361" s="96" t="str">
        <f>IF(INDEX(技能效果!AF:AF,MATCH(技能效果等级!B2361,技能效果!B:B,0))="","",INDEX(技能效果!AF:AF,MATCH(技能效果等级!B2361,技能效果!B:B,0)))</f>
        <v/>
      </c>
      <c r="W2361" s="95">
        <f t="shared" si="35"/>
        <v>227</v>
      </c>
      <c r="X2361" s="97"/>
      <c r="Y2361" s="97"/>
    </row>
    <row r="2362" spans="1:25" ht="16.5" x14ac:dyDescent="0.2">
      <c r="A2362" s="62">
        <v>2359</v>
      </c>
      <c r="B2362" s="95">
        <f>INDEX(技能效果!B:B,MATCH(技能效果等级!W2362,技能效果!AE:AE,0))</f>
        <v>130400701</v>
      </c>
      <c r="C2362" s="95" t="str">
        <f>INDEX(技能效果!C:C,MATCH(技能效果等级!B2362,技能效果!B:B,0))</f>
        <v>插槽7主动伤害</v>
      </c>
      <c r="D2362" s="96" t="s">
        <v>873</v>
      </c>
      <c r="E2362" s="95">
        <v>5</v>
      </c>
      <c r="F2362" s="95">
        <f>INDEX(技能效果!H:H,MATCH(技能效果等级!B2362,技能效果!B:B,0))</f>
        <v>1001</v>
      </c>
      <c r="G2362" s="95">
        <f>IF(INDEX(技能效果!K:K,MATCH(B2362,技能效果!B:B,0))=0,INDEX(技能效果!I:I,MATCH(技能效果等级!B2362,技能效果!B:B,0)),INDEX(技能效果!I:I,MATCH(技能效果等级!B2362,技能效果!B:B,0))*VLOOKUP(E2362,技能数值计算!$C$19:$D$28,2,FALSE))</f>
        <v>1.98</v>
      </c>
      <c r="H2362" s="95">
        <f>INDEX(技能效果!J:J,MATCH(技能效果等级!B2362,技能效果!B:B,0))</f>
        <v>0</v>
      </c>
      <c r="I2362" s="97"/>
      <c r="J2362" s="97"/>
      <c r="K2362" s="97"/>
      <c r="L2362" s="97"/>
      <c r="M2362" s="97"/>
      <c r="N2362" s="96" t="str">
        <f>IF(INDEX(技能效果!L:L,MATCH(技能效果等级!B2362,技能效果!B:B,0))="","",INDEX(技能效果!L:L,MATCH(技能效果等级!B2362,技能效果!B:B,0)))</f>
        <v/>
      </c>
      <c r="O2362" s="95">
        <f>IF(INDEX(技能效果!N:N,MATCH(B2362,技能效果!B:B,0))=0,INDEX(技能效果!M:M,MATCH(技能效果等级!B2362,技能效果!B:B,0)),INDEX(技能效果!M:M,MATCH(技能效果等级!B2362,技能效果!B:B,0))*VLOOKUP(E2362,技能数值计算!$C$19:$D$28,2,FALSE))</f>
        <v>0</v>
      </c>
      <c r="P2362" s="97"/>
      <c r="Q2362" s="97"/>
      <c r="R2362" s="95" t="str">
        <f>IF(INDEX(技能效果!O:O,MATCH(技能效果等级!B2362,技能效果!B:B,0))="","",INDEX(技能效果!O:O,MATCH(技能效果等级!B2362,技能效果!B:B,0)))</f>
        <v/>
      </c>
      <c r="S2362" s="97"/>
      <c r="T2362" s="97"/>
      <c r="U2362" s="97"/>
      <c r="V2362" s="96" t="str">
        <f>IF(INDEX(技能效果!AF:AF,MATCH(技能效果等级!B2362,技能效果!B:B,0))="","",INDEX(技能效果!AF:AF,MATCH(技能效果等级!B2362,技能效果!B:B,0)))</f>
        <v/>
      </c>
      <c r="W2362" s="95">
        <f t="shared" si="35"/>
        <v>227</v>
      </c>
      <c r="X2362" s="97"/>
      <c r="Y2362" s="97"/>
    </row>
    <row r="2363" spans="1:25" ht="16.5" x14ac:dyDescent="0.2">
      <c r="A2363" s="62">
        <v>2360</v>
      </c>
      <c r="B2363" s="95">
        <f>INDEX(技能效果!B:B,MATCH(技能效果等级!W2363,技能效果!AE:AE,0))</f>
        <v>130400701</v>
      </c>
      <c r="C2363" s="95" t="str">
        <f>INDEX(技能效果!C:C,MATCH(技能效果等级!B2363,技能效果!B:B,0))</f>
        <v>插槽7主动伤害</v>
      </c>
      <c r="D2363" s="96" t="s">
        <v>873</v>
      </c>
      <c r="E2363" s="95">
        <v>6</v>
      </c>
      <c r="F2363" s="95">
        <f>INDEX(技能效果!H:H,MATCH(技能效果等级!B2363,技能效果!B:B,0))</f>
        <v>1001</v>
      </c>
      <c r="G2363" s="95">
        <f>IF(INDEX(技能效果!K:K,MATCH(B2363,技能效果!B:B,0))=0,INDEX(技能效果!I:I,MATCH(技能效果等级!B2363,技能效果!B:B,0)),INDEX(技能效果!I:I,MATCH(技能效果等级!B2363,技能效果!B:B,0))*VLOOKUP(E2363,技能数值计算!$C$19:$D$28,2,FALSE))</f>
        <v>2.16</v>
      </c>
      <c r="H2363" s="95">
        <f>INDEX(技能效果!J:J,MATCH(技能效果等级!B2363,技能效果!B:B,0))</f>
        <v>0</v>
      </c>
      <c r="I2363" s="97"/>
      <c r="J2363" s="97"/>
      <c r="K2363" s="97"/>
      <c r="L2363" s="97"/>
      <c r="M2363" s="97"/>
      <c r="N2363" s="96" t="str">
        <f>IF(INDEX(技能效果!L:L,MATCH(技能效果等级!B2363,技能效果!B:B,0))="","",INDEX(技能效果!L:L,MATCH(技能效果等级!B2363,技能效果!B:B,0)))</f>
        <v/>
      </c>
      <c r="O2363" s="95">
        <f>IF(INDEX(技能效果!N:N,MATCH(B2363,技能效果!B:B,0))=0,INDEX(技能效果!M:M,MATCH(技能效果等级!B2363,技能效果!B:B,0)),INDEX(技能效果!M:M,MATCH(技能效果等级!B2363,技能效果!B:B,0))*VLOOKUP(E2363,技能数值计算!$C$19:$D$28,2,FALSE))</f>
        <v>0</v>
      </c>
      <c r="P2363" s="97"/>
      <c r="Q2363" s="97"/>
      <c r="R2363" s="95" t="str">
        <f>IF(INDEX(技能效果!O:O,MATCH(技能效果等级!B2363,技能效果!B:B,0))="","",INDEX(技能效果!O:O,MATCH(技能效果等级!B2363,技能效果!B:B,0)))</f>
        <v/>
      </c>
      <c r="S2363" s="97"/>
      <c r="T2363" s="97"/>
      <c r="U2363" s="97"/>
      <c r="V2363" s="96" t="str">
        <f>IF(INDEX(技能效果!AF:AF,MATCH(技能效果等级!B2363,技能效果!B:B,0))="","",INDEX(技能效果!AF:AF,MATCH(技能效果等级!B2363,技能效果!B:B,0)))</f>
        <v/>
      </c>
      <c r="W2363" s="95">
        <f t="shared" si="35"/>
        <v>227</v>
      </c>
      <c r="X2363" s="97"/>
      <c r="Y2363" s="97"/>
    </row>
    <row r="2364" spans="1:25" ht="16.5" x14ac:dyDescent="0.2">
      <c r="A2364" s="62">
        <v>2361</v>
      </c>
      <c r="B2364" s="95">
        <f>INDEX(技能效果!B:B,MATCH(技能效果等级!W2364,技能效果!AE:AE,0))</f>
        <v>130400701</v>
      </c>
      <c r="C2364" s="95" t="str">
        <f>INDEX(技能效果!C:C,MATCH(技能效果等级!B2364,技能效果!B:B,0))</f>
        <v>插槽7主动伤害</v>
      </c>
      <c r="D2364" s="96" t="s">
        <v>873</v>
      </c>
      <c r="E2364" s="95">
        <v>7</v>
      </c>
      <c r="F2364" s="95">
        <f>INDEX(技能效果!H:H,MATCH(技能效果等级!B2364,技能效果!B:B,0))</f>
        <v>1001</v>
      </c>
      <c r="G2364" s="95">
        <f>IF(INDEX(技能效果!K:K,MATCH(B2364,技能效果!B:B,0))=0,INDEX(技能效果!I:I,MATCH(技能效果等级!B2364,技能效果!B:B,0)),INDEX(技能效果!I:I,MATCH(技能效果等级!B2364,技能效果!B:B,0))*VLOOKUP(E2364,技能数值计算!$C$19:$D$28,2,FALSE))</f>
        <v>2.34</v>
      </c>
      <c r="H2364" s="95">
        <f>INDEX(技能效果!J:J,MATCH(技能效果等级!B2364,技能效果!B:B,0))</f>
        <v>0</v>
      </c>
      <c r="I2364" s="97"/>
      <c r="J2364" s="97"/>
      <c r="K2364" s="97"/>
      <c r="L2364" s="97"/>
      <c r="M2364" s="97"/>
      <c r="N2364" s="96" t="str">
        <f>IF(INDEX(技能效果!L:L,MATCH(技能效果等级!B2364,技能效果!B:B,0))="","",INDEX(技能效果!L:L,MATCH(技能效果等级!B2364,技能效果!B:B,0)))</f>
        <v/>
      </c>
      <c r="O2364" s="95">
        <f>IF(INDEX(技能效果!N:N,MATCH(B2364,技能效果!B:B,0))=0,INDEX(技能效果!M:M,MATCH(技能效果等级!B2364,技能效果!B:B,0)),INDEX(技能效果!M:M,MATCH(技能效果等级!B2364,技能效果!B:B,0))*VLOOKUP(E2364,技能数值计算!$C$19:$D$28,2,FALSE))</f>
        <v>0</v>
      </c>
      <c r="P2364" s="97"/>
      <c r="Q2364" s="97"/>
      <c r="R2364" s="95" t="str">
        <f>IF(INDEX(技能效果!O:O,MATCH(技能效果等级!B2364,技能效果!B:B,0))="","",INDEX(技能效果!O:O,MATCH(技能效果等级!B2364,技能效果!B:B,0)))</f>
        <v/>
      </c>
      <c r="S2364" s="97"/>
      <c r="T2364" s="97"/>
      <c r="U2364" s="97"/>
      <c r="V2364" s="96" t="str">
        <f>IF(INDEX(技能效果!AF:AF,MATCH(技能效果等级!B2364,技能效果!B:B,0))="","",INDEX(技能效果!AF:AF,MATCH(技能效果等级!B2364,技能效果!B:B,0)))</f>
        <v/>
      </c>
      <c r="W2364" s="95">
        <f t="shared" si="35"/>
        <v>227</v>
      </c>
      <c r="X2364" s="97"/>
      <c r="Y2364" s="97"/>
    </row>
    <row r="2365" spans="1:25" ht="16.5" x14ac:dyDescent="0.2">
      <c r="A2365" s="62">
        <v>2362</v>
      </c>
      <c r="B2365" s="95">
        <f>INDEX(技能效果!B:B,MATCH(技能效果等级!W2365,技能效果!AE:AE,0))</f>
        <v>130400701</v>
      </c>
      <c r="C2365" s="95" t="str">
        <f>INDEX(技能效果!C:C,MATCH(技能效果等级!B2365,技能效果!B:B,0))</f>
        <v>插槽7主动伤害</v>
      </c>
      <c r="D2365" s="96" t="s">
        <v>873</v>
      </c>
      <c r="E2365" s="95">
        <v>8</v>
      </c>
      <c r="F2365" s="95">
        <f>INDEX(技能效果!H:H,MATCH(技能效果等级!B2365,技能效果!B:B,0))</f>
        <v>1001</v>
      </c>
      <c r="G2365" s="95">
        <f>IF(INDEX(技能效果!K:K,MATCH(B2365,技能效果!B:B,0))=0,INDEX(技能效果!I:I,MATCH(技能效果等级!B2365,技能效果!B:B,0)),INDEX(技能效果!I:I,MATCH(技能效果等级!B2365,技能效果!B:B,0))*VLOOKUP(E2365,技能数值计算!$C$19:$D$28,2,FALSE))</f>
        <v>2.52</v>
      </c>
      <c r="H2365" s="95">
        <f>INDEX(技能效果!J:J,MATCH(技能效果等级!B2365,技能效果!B:B,0))</f>
        <v>0</v>
      </c>
      <c r="I2365" s="97"/>
      <c r="J2365" s="97"/>
      <c r="K2365" s="97"/>
      <c r="L2365" s="97"/>
      <c r="M2365" s="97"/>
      <c r="N2365" s="96" t="str">
        <f>IF(INDEX(技能效果!L:L,MATCH(技能效果等级!B2365,技能效果!B:B,0))="","",INDEX(技能效果!L:L,MATCH(技能效果等级!B2365,技能效果!B:B,0)))</f>
        <v/>
      </c>
      <c r="O2365" s="95">
        <f>IF(INDEX(技能效果!N:N,MATCH(B2365,技能效果!B:B,0))=0,INDEX(技能效果!M:M,MATCH(技能效果等级!B2365,技能效果!B:B,0)),INDEX(技能效果!M:M,MATCH(技能效果等级!B2365,技能效果!B:B,0))*VLOOKUP(E2365,技能数值计算!$C$19:$D$28,2,FALSE))</f>
        <v>0</v>
      </c>
      <c r="P2365" s="97"/>
      <c r="Q2365" s="97"/>
      <c r="R2365" s="95" t="str">
        <f>IF(INDEX(技能效果!O:O,MATCH(技能效果等级!B2365,技能效果!B:B,0))="","",INDEX(技能效果!O:O,MATCH(技能效果等级!B2365,技能效果!B:B,0)))</f>
        <v/>
      </c>
      <c r="S2365" s="97"/>
      <c r="T2365" s="97"/>
      <c r="U2365" s="97"/>
      <c r="V2365" s="96" t="str">
        <f>IF(INDEX(技能效果!AF:AF,MATCH(技能效果等级!B2365,技能效果!B:B,0))="","",INDEX(技能效果!AF:AF,MATCH(技能效果等级!B2365,技能效果!B:B,0)))</f>
        <v/>
      </c>
      <c r="W2365" s="95">
        <f t="shared" si="35"/>
        <v>227</v>
      </c>
      <c r="X2365" s="97"/>
      <c r="Y2365" s="97"/>
    </row>
    <row r="2366" spans="1:25" ht="16.5" x14ac:dyDescent="0.2">
      <c r="A2366" s="62">
        <v>2363</v>
      </c>
      <c r="B2366" s="95">
        <f>INDEX(技能效果!B:B,MATCH(技能效果等级!W2366,技能效果!AE:AE,0))</f>
        <v>130400701</v>
      </c>
      <c r="C2366" s="95" t="str">
        <f>INDEX(技能效果!C:C,MATCH(技能效果等级!B2366,技能效果!B:B,0))</f>
        <v>插槽7主动伤害</v>
      </c>
      <c r="D2366" s="96" t="s">
        <v>873</v>
      </c>
      <c r="E2366" s="95">
        <v>9</v>
      </c>
      <c r="F2366" s="95">
        <f>INDEX(技能效果!H:H,MATCH(技能效果等级!B2366,技能效果!B:B,0))</f>
        <v>1001</v>
      </c>
      <c r="G2366" s="95">
        <f>IF(INDEX(技能效果!K:K,MATCH(B2366,技能效果!B:B,0))=0,INDEX(技能效果!I:I,MATCH(技能效果等级!B2366,技能效果!B:B,0)),INDEX(技能效果!I:I,MATCH(技能效果等级!B2366,技能效果!B:B,0))*VLOOKUP(E2366,技能数值计算!$C$19:$D$28,2,FALSE))</f>
        <v>2.7600000000000002</v>
      </c>
      <c r="H2366" s="95">
        <f>INDEX(技能效果!J:J,MATCH(技能效果等级!B2366,技能效果!B:B,0))</f>
        <v>0</v>
      </c>
      <c r="I2366" s="97"/>
      <c r="J2366" s="97"/>
      <c r="K2366" s="97"/>
      <c r="L2366" s="97"/>
      <c r="M2366" s="97"/>
      <c r="N2366" s="96" t="str">
        <f>IF(INDEX(技能效果!L:L,MATCH(技能效果等级!B2366,技能效果!B:B,0))="","",INDEX(技能效果!L:L,MATCH(技能效果等级!B2366,技能效果!B:B,0)))</f>
        <v/>
      </c>
      <c r="O2366" s="95">
        <f>IF(INDEX(技能效果!N:N,MATCH(B2366,技能效果!B:B,0))=0,INDEX(技能效果!M:M,MATCH(技能效果等级!B2366,技能效果!B:B,0)),INDEX(技能效果!M:M,MATCH(技能效果等级!B2366,技能效果!B:B,0))*VLOOKUP(E2366,技能数值计算!$C$19:$D$28,2,FALSE))</f>
        <v>0</v>
      </c>
      <c r="P2366" s="97"/>
      <c r="Q2366" s="97"/>
      <c r="R2366" s="95" t="str">
        <f>IF(INDEX(技能效果!O:O,MATCH(技能效果等级!B2366,技能效果!B:B,0))="","",INDEX(技能效果!O:O,MATCH(技能效果等级!B2366,技能效果!B:B,0)))</f>
        <v/>
      </c>
      <c r="S2366" s="97"/>
      <c r="T2366" s="97"/>
      <c r="U2366" s="97"/>
      <c r="V2366" s="96" t="str">
        <f>IF(INDEX(技能效果!AF:AF,MATCH(技能效果等级!B2366,技能效果!B:B,0))="","",INDEX(技能效果!AF:AF,MATCH(技能效果等级!B2366,技能效果!B:B,0)))</f>
        <v/>
      </c>
      <c r="W2366" s="95">
        <f t="shared" si="35"/>
        <v>227</v>
      </c>
      <c r="X2366" s="97"/>
      <c r="Y2366" s="97"/>
    </row>
    <row r="2367" spans="1:25" ht="16.5" x14ac:dyDescent="0.2">
      <c r="A2367" s="62">
        <v>2364</v>
      </c>
      <c r="B2367" s="95">
        <f>INDEX(技能效果!B:B,MATCH(技能效果等级!W2367,技能效果!AE:AE,0))</f>
        <v>130400701</v>
      </c>
      <c r="C2367" s="95" t="str">
        <f>INDEX(技能效果!C:C,MATCH(技能效果等级!B2367,技能效果!B:B,0))</f>
        <v>插槽7主动伤害</v>
      </c>
      <c r="D2367" s="96" t="s">
        <v>873</v>
      </c>
      <c r="E2367" s="95">
        <v>10</v>
      </c>
      <c r="F2367" s="95">
        <f>INDEX(技能效果!H:H,MATCH(技能效果等级!B2367,技能效果!B:B,0))</f>
        <v>1001</v>
      </c>
      <c r="G2367" s="95">
        <f>IF(INDEX(技能效果!K:K,MATCH(B2367,技能效果!B:B,0))=0,INDEX(技能效果!I:I,MATCH(技能效果等级!B2367,技能效果!B:B,0)),INDEX(技能效果!I:I,MATCH(技能效果等级!B2367,技能效果!B:B,0))*VLOOKUP(E2367,技能数值计算!$C$19:$D$28,2,FALSE))</f>
        <v>3</v>
      </c>
      <c r="H2367" s="95">
        <f>INDEX(技能效果!J:J,MATCH(技能效果等级!B2367,技能效果!B:B,0))</f>
        <v>0</v>
      </c>
      <c r="I2367" s="97"/>
      <c r="J2367" s="97"/>
      <c r="K2367" s="97"/>
      <c r="L2367" s="97"/>
      <c r="M2367" s="97"/>
      <c r="N2367" s="96" t="str">
        <f>IF(INDEX(技能效果!L:L,MATCH(技能效果等级!B2367,技能效果!B:B,0))="","",INDEX(技能效果!L:L,MATCH(技能效果等级!B2367,技能效果!B:B,0)))</f>
        <v/>
      </c>
      <c r="O2367" s="95">
        <f>IF(INDEX(技能效果!N:N,MATCH(B2367,技能效果!B:B,0))=0,INDEX(技能效果!M:M,MATCH(技能效果等级!B2367,技能效果!B:B,0)),INDEX(技能效果!M:M,MATCH(技能效果等级!B2367,技能效果!B:B,0))*VLOOKUP(E2367,技能数值计算!$C$19:$D$28,2,FALSE))</f>
        <v>0</v>
      </c>
      <c r="P2367" s="97"/>
      <c r="Q2367" s="97"/>
      <c r="R2367" s="95" t="str">
        <f>IF(INDEX(技能效果!O:O,MATCH(技能效果等级!B2367,技能效果!B:B,0))="","",INDEX(技能效果!O:O,MATCH(技能效果等级!B2367,技能效果!B:B,0)))</f>
        <v/>
      </c>
      <c r="S2367" s="97"/>
      <c r="T2367" s="97"/>
      <c r="U2367" s="97"/>
      <c r="V2367" s="96" t="str">
        <f>IF(INDEX(技能效果!AF:AF,MATCH(技能效果等级!B2367,技能效果!B:B,0))="","",INDEX(技能效果!AF:AF,MATCH(技能效果等级!B2367,技能效果!B:B,0)))</f>
        <v/>
      </c>
      <c r="W2367" s="95">
        <f t="shared" si="35"/>
        <v>227</v>
      </c>
      <c r="X2367" s="97"/>
      <c r="Y2367" s="97"/>
    </row>
    <row r="2368" spans="1:25" ht="16.5" x14ac:dyDescent="0.2">
      <c r="A2368" s="62">
        <v>2365</v>
      </c>
      <c r="B2368" s="95">
        <f>INDEX(技能效果!B:B,MATCH(技能效果等级!W2368,技能效果!AE:AE,0))</f>
        <v>130400801</v>
      </c>
      <c r="C2368" s="95" t="str">
        <f>INDEX(技能效果!C:C,MATCH(技能效果等级!B2368,技能效果!B:B,0))</f>
        <v>插槽8主动伤害</v>
      </c>
      <c r="D2368" s="96" t="s">
        <v>873</v>
      </c>
      <c r="E2368" s="95">
        <v>1</v>
      </c>
      <c r="F2368" s="95">
        <f>INDEX(技能效果!H:H,MATCH(技能效果等级!B2368,技能效果!B:B,0))</f>
        <v>1001</v>
      </c>
      <c r="G2368" s="95">
        <f>IF(INDEX(技能效果!K:K,MATCH(B2368,技能效果!B:B,0))=0,INDEX(技能效果!I:I,MATCH(技能效果等级!B2368,技能效果!B:B,0)),INDEX(技能效果!I:I,MATCH(技能效果等级!B2368,技能效果!B:B,0))*VLOOKUP(E2368,技能数值计算!$C$19:$D$28,2,FALSE))</f>
        <v>1.5</v>
      </c>
      <c r="H2368" s="95">
        <f>INDEX(技能效果!J:J,MATCH(技能效果等级!B2368,技能效果!B:B,0))</f>
        <v>0</v>
      </c>
      <c r="I2368" s="97"/>
      <c r="J2368" s="97"/>
      <c r="K2368" s="97"/>
      <c r="L2368" s="97"/>
      <c r="M2368" s="97"/>
      <c r="N2368" s="96" t="str">
        <f>IF(INDEX(技能效果!L:L,MATCH(技能效果等级!B2368,技能效果!B:B,0))="","",INDEX(技能效果!L:L,MATCH(技能效果等级!B2368,技能效果!B:B,0)))</f>
        <v/>
      </c>
      <c r="O2368" s="95">
        <f>IF(INDEX(技能效果!N:N,MATCH(B2368,技能效果!B:B,0))=0,INDEX(技能效果!M:M,MATCH(技能效果等级!B2368,技能效果!B:B,0)),INDEX(技能效果!M:M,MATCH(技能效果等级!B2368,技能效果!B:B,0))*VLOOKUP(E2368,技能数值计算!$C$19:$D$28,2,FALSE))</f>
        <v>0</v>
      </c>
      <c r="P2368" s="97"/>
      <c r="Q2368" s="97"/>
      <c r="R2368" s="95" t="str">
        <f>IF(INDEX(技能效果!O:O,MATCH(技能效果等级!B2368,技能效果!B:B,0))="","",INDEX(技能效果!O:O,MATCH(技能效果等级!B2368,技能效果!B:B,0)))</f>
        <v/>
      </c>
      <c r="S2368" s="97"/>
      <c r="T2368" s="97"/>
      <c r="U2368" s="97"/>
      <c r="V2368" s="96" t="str">
        <f>IF(INDEX(技能效果!AF:AF,MATCH(技能效果等级!B2368,技能效果!B:B,0))="","",INDEX(技能效果!AF:AF,MATCH(技能效果等级!B2368,技能效果!B:B,0)))</f>
        <v/>
      </c>
      <c r="W2368" s="95">
        <f t="shared" si="35"/>
        <v>228</v>
      </c>
      <c r="X2368" s="97"/>
      <c r="Y2368" s="97"/>
    </row>
    <row r="2369" spans="1:25" ht="16.5" x14ac:dyDescent="0.2">
      <c r="A2369" s="62">
        <v>2366</v>
      </c>
      <c r="B2369" s="95">
        <f>INDEX(技能效果!B:B,MATCH(技能效果等级!W2369,技能效果!AE:AE,0))</f>
        <v>130400801</v>
      </c>
      <c r="C2369" s="95" t="str">
        <f>INDEX(技能效果!C:C,MATCH(技能效果等级!B2369,技能效果!B:B,0))</f>
        <v>插槽8主动伤害</v>
      </c>
      <c r="D2369" s="96" t="s">
        <v>873</v>
      </c>
      <c r="E2369" s="95">
        <v>2</v>
      </c>
      <c r="F2369" s="95">
        <f>INDEX(技能效果!H:H,MATCH(技能效果等级!B2369,技能效果!B:B,0))</f>
        <v>1001</v>
      </c>
      <c r="G2369" s="95">
        <f>IF(INDEX(技能效果!K:K,MATCH(B2369,技能效果!B:B,0))=0,INDEX(技能效果!I:I,MATCH(技能效果等级!B2369,技能效果!B:B,0)),INDEX(技能效果!I:I,MATCH(技能效果等级!B2369,技能效果!B:B,0))*VLOOKUP(E2369,技能数值计算!$C$19:$D$28,2,FALSE))</f>
        <v>1.62</v>
      </c>
      <c r="H2369" s="95">
        <f>INDEX(技能效果!J:J,MATCH(技能效果等级!B2369,技能效果!B:B,0))</f>
        <v>0</v>
      </c>
      <c r="I2369" s="97"/>
      <c r="J2369" s="97"/>
      <c r="K2369" s="97"/>
      <c r="L2369" s="97"/>
      <c r="M2369" s="97"/>
      <c r="N2369" s="96" t="str">
        <f>IF(INDEX(技能效果!L:L,MATCH(技能效果等级!B2369,技能效果!B:B,0))="","",INDEX(技能效果!L:L,MATCH(技能效果等级!B2369,技能效果!B:B,0)))</f>
        <v/>
      </c>
      <c r="O2369" s="95">
        <f>IF(INDEX(技能效果!N:N,MATCH(B2369,技能效果!B:B,0))=0,INDEX(技能效果!M:M,MATCH(技能效果等级!B2369,技能效果!B:B,0)),INDEX(技能效果!M:M,MATCH(技能效果等级!B2369,技能效果!B:B,0))*VLOOKUP(E2369,技能数值计算!$C$19:$D$28,2,FALSE))</f>
        <v>0</v>
      </c>
      <c r="P2369" s="97"/>
      <c r="Q2369" s="97"/>
      <c r="R2369" s="95" t="str">
        <f>IF(INDEX(技能效果!O:O,MATCH(技能效果等级!B2369,技能效果!B:B,0))="","",INDEX(技能效果!O:O,MATCH(技能效果等级!B2369,技能效果!B:B,0)))</f>
        <v/>
      </c>
      <c r="S2369" s="97"/>
      <c r="T2369" s="97"/>
      <c r="U2369" s="97"/>
      <c r="V2369" s="96" t="str">
        <f>IF(INDEX(技能效果!AF:AF,MATCH(技能效果等级!B2369,技能效果!B:B,0))="","",INDEX(技能效果!AF:AF,MATCH(技能效果等级!B2369,技能效果!B:B,0)))</f>
        <v/>
      </c>
      <c r="W2369" s="95">
        <f t="shared" si="35"/>
        <v>228</v>
      </c>
      <c r="X2369" s="97"/>
      <c r="Y2369" s="97"/>
    </row>
    <row r="2370" spans="1:25" ht="16.5" x14ac:dyDescent="0.2">
      <c r="A2370" s="62">
        <v>2367</v>
      </c>
      <c r="B2370" s="95">
        <f>INDEX(技能效果!B:B,MATCH(技能效果等级!W2370,技能效果!AE:AE,0))</f>
        <v>130400801</v>
      </c>
      <c r="C2370" s="95" t="str">
        <f>INDEX(技能效果!C:C,MATCH(技能效果等级!B2370,技能效果!B:B,0))</f>
        <v>插槽8主动伤害</v>
      </c>
      <c r="D2370" s="96" t="s">
        <v>873</v>
      </c>
      <c r="E2370" s="95">
        <v>3</v>
      </c>
      <c r="F2370" s="95">
        <f>INDEX(技能效果!H:H,MATCH(技能效果等级!B2370,技能效果!B:B,0))</f>
        <v>1001</v>
      </c>
      <c r="G2370" s="95">
        <f>IF(INDEX(技能效果!K:K,MATCH(B2370,技能效果!B:B,0))=0,INDEX(技能效果!I:I,MATCH(技能效果等级!B2370,技能效果!B:B,0)),INDEX(技能效果!I:I,MATCH(技能效果等级!B2370,技能效果!B:B,0))*VLOOKUP(E2370,技能数值计算!$C$19:$D$28,2,FALSE))</f>
        <v>1.7399999999999998</v>
      </c>
      <c r="H2370" s="95">
        <f>INDEX(技能效果!J:J,MATCH(技能效果等级!B2370,技能效果!B:B,0))</f>
        <v>0</v>
      </c>
      <c r="I2370" s="97"/>
      <c r="J2370" s="97"/>
      <c r="K2370" s="97"/>
      <c r="L2370" s="97"/>
      <c r="M2370" s="97"/>
      <c r="N2370" s="96" t="str">
        <f>IF(INDEX(技能效果!L:L,MATCH(技能效果等级!B2370,技能效果!B:B,0))="","",INDEX(技能效果!L:L,MATCH(技能效果等级!B2370,技能效果!B:B,0)))</f>
        <v/>
      </c>
      <c r="O2370" s="95">
        <f>IF(INDEX(技能效果!N:N,MATCH(B2370,技能效果!B:B,0))=0,INDEX(技能效果!M:M,MATCH(技能效果等级!B2370,技能效果!B:B,0)),INDEX(技能效果!M:M,MATCH(技能效果等级!B2370,技能效果!B:B,0))*VLOOKUP(E2370,技能数值计算!$C$19:$D$28,2,FALSE))</f>
        <v>0</v>
      </c>
      <c r="P2370" s="97"/>
      <c r="Q2370" s="97"/>
      <c r="R2370" s="95" t="str">
        <f>IF(INDEX(技能效果!O:O,MATCH(技能效果等级!B2370,技能效果!B:B,0))="","",INDEX(技能效果!O:O,MATCH(技能效果等级!B2370,技能效果!B:B,0)))</f>
        <v/>
      </c>
      <c r="S2370" s="97"/>
      <c r="T2370" s="97"/>
      <c r="U2370" s="97"/>
      <c r="V2370" s="96" t="str">
        <f>IF(INDEX(技能效果!AF:AF,MATCH(技能效果等级!B2370,技能效果!B:B,0))="","",INDEX(技能效果!AF:AF,MATCH(技能效果等级!B2370,技能效果!B:B,0)))</f>
        <v/>
      </c>
      <c r="W2370" s="95">
        <f t="shared" si="35"/>
        <v>228</v>
      </c>
      <c r="X2370" s="97"/>
      <c r="Y2370" s="97"/>
    </row>
    <row r="2371" spans="1:25" ht="16.5" x14ac:dyDescent="0.2">
      <c r="A2371" s="62">
        <v>2368</v>
      </c>
      <c r="B2371" s="95">
        <f>INDEX(技能效果!B:B,MATCH(技能效果等级!W2371,技能效果!AE:AE,0))</f>
        <v>130400801</v>
      </c>
      <c r="C2371" s="95" t="str">
        <f>INDEX(技能效果!C:C,MATCH(技能效果等级!B2371,技能效果!B:B,0))</f>
        <v>插槽8主动伤害</v>
      </c>
      <c r="D2371" s="96" t="s">
        <v>873</v>
      </c>
      <c r="E2371" s="95">
        <v>4</v>
      </c>
      <c r="F2371" s="95">
        <f>INDEX(技能效果!H:H,MATCH(技能效果等级!B2371,技能效果!B:B,0))</f>
        <v>1001</v>
      </c>
      <c r="G2371" s="95">
        <f>IF(INDEX(技能效果!K:K,MATCH(B2371,技能效果!B:B,0))=0,INDEX(技能效果!I:I,MATCH(技能效果等级!B2371,技能效果!B:B,0)),INDEX(技能效果!I:I,MATCH(技能效果等级!B2371,技能效果!B:B,0))*VLOOKUP(E2371,技能数值计算!$C$19:$D$28,2,FALSE))</f>
        <v>1.8599999999999999</v>
      </c>
      <c r="H2371" s="95">
        <f>INDEX(技能效果!J:J,MATCH(技能效果等级!B2371,技能效果!B:B,0))</f>
        <v>0</v>
      </c>
      <c r="I2371" s="97"/>
      <c r="J2371" s="97"/>
      <c r="K2371" s="97"/>
      <c r="L2371" s="97"/>
      <c r="M2371" s="97"/>
      <c r="N2371" s="96" t="str">
        <f>IF(INDEX(技能效果!L:L,MATCH(技能效果等级!B2371,技能效果!B:B,0))="","",INDEX(技能效果!L:L,MATCH(技能效果等级!B2371,技能效果!B:B,0)))</f>
        <v/>
      </c>
      <c r="O2371" s="95">
        <f>IF(INDEX(技能效果!N:N,MATCH(B2371,技能效果!B:B,0))=0,INDEX(技能效果!M:M,MATCH(技能效果等级!B2371,技能效果!B:B,0)),INDEX(技能效果!M:M,MATCH(技能效果等级!B2371,技能效果!B:B,0))*VLOOKUP(E2371,技能数值计算!$C$19:$D$28,2,FALSE))</f>
        <v>0</v>
      </c>
      <c r="P2371" s="97"/>
      <c r="Q2371" s="97"/>
      <c r="R2371" s="95" t="str">
        <f>IF(INDEX(技能效果!O:O,MATCH(技能效果等级!B2371,技能效果!B:B,0))="","",INDEX(技能效果!O:O,MATCH(技能效果等级!B2371,技能效果!B:B,0)))</f>
        <v/>
      </c>
      <c r="S2371" s="97"/>
      <c r="T2371" s="97"/>
      <c r="U2371" s="97"/>
      <c r="V2371" s="96" t="str">
        <f>IF(INDEX(技能效果!AF:AF,MATCH(技能效果等级!B2371,技能效果!B:B,0))="","",INDEX(技能效果!AF:AF,MATCH(技能效果等级!B2371,技能效果!B:B,0)))</f>
        <v/>
      </c>
      <c r="W2371" s="95">
        <f t="shared" si="35"/>
        <v>228</v>
      </c>
      <c r="X2371" s="97"/>
      <c r="Y2371" s="97"/>
    </row>
    <row r="2372" spans="1:25" ht="16.5" x14ac:dyDescent="0.2">
      <c r="A2372" s="62">
        <v>2369</v>
      </c>
      <c r="B2372" s="95">
        <f>INDEX(技能效果!B:B,MATCH(技能效果等级!W2372,技能效果!AE:AE,0))</f>
        <v>130400801</v>
      </c>
      <c r="C2372" s="95" t="str">
        <f>INDEX(技能效果!C:C,MATCH(技能效果等级!B2372,技能效果!B:B,0))</f>
        <v>插槽8主动伤害</v>
      </c>
      <c r="D2372" s="96" t="s">
        <v>873</v>
      </c>
      <c r="E2372" s="95">
        <v>5</v>
      </c>
      <c r="F2372" s="95">
        <f>INDEX(技能效果!H:H,MATCH(技能效果等级!B2372,技能效果!B:B,0))</f>
        <v>1001</v>
      </c>
      <c r="G2372" s="95">
        <f>IF(INDEX(技能效果!K:K,MATCH(B2372,技能效果!B:B,0))=0,INDEX(技能效果!I:I,MATCH(技能效果等级!B2372,技能效果!B:B,0)),INDEX(技能效果!I:I,MATCH(技能效果等级!B2372,技能效果!B:B,0))*VLOOKUP(E2372,技能数值计算!$C$19:$D$28,2,FALSE))</f>
        <v>1.98</v>
      </c>
      <c r="H2372" s="95">
        <f>INDEX(技能效果!J:J,MATCH(技能效果等级!B2372,技能效果!B:B,0))</f>
        <v>0</v>
      </c>
      <c r="I2372" s="97"/>
      <c r="J2372" s="97"/>
      <c r="K2372" s="97"/>
      <c r="L2372" s="97"/>
      <c r="M2372" s="97"/>
      <c r="N2372" s="96" t="str">
        <f>IF(INDEX(技能效果!L:L,MATCH(技能效果等级!B2372,技能效果!B:B,0))="","",INDEX(技能效果!L:L,MATCH(技能效果等级!B2372,技能效果!B:B,0)))</f>
        <v/>
      </c>
      <c r="O2372" s="95">
        <f>IF(INDEX(技能效果!N:N,MATCH(B2372,技能效果!B:B,0))=0,INDEX(技能效果!M:M,MATCH(技能效果等级!B2372,技能效果!B:B,0)),INDEX(技能效果!M:M,MATCH(技能效果等级!B2372,技能效果!B:B,0))*VLOOKUP(E2372,技能数值计算!$C$19:$D$28,2,FALSE))</f>
        <v>0</v>
      </c>
      <c r="P2372" s="97"/>
      <c r="Q2372" s="97"/>
      <c r="R2372" s="95" t="str">
        <f>IF(INDEX(技能效果!O:O,MATCH(技能效果等级!B2372,技能效果!B:B,0))="","",INDEX(技能效果!O:O,MATCH(技能效果等级!B2372,技能效果!B:B,0)))</f>
        <v/>
      </c>
      <c r="S2372" s="97"/>
      <c r="T2372" s="97"/>
      <c r="U2372" s="97"/>
      <c r="V2372" s="96" t="str">
        <f>IF(INDEX(技能效果!AF:AF,MATCH(技能效果等级!B2372,技能效果!B:B,0))="","",INDEX(技能效果!AF:AF,MATCH(技能效果等级!B2372,技能效果!B:B,0)))</f>
        <v/>
      </c>
      <c r="W2372" s="95">
        <f t="shared" si="35"/>
        <v>228</v>
      </c>
      <c r="X2372" s="97"/>
      <c r="Y2372" s="97"/>
    </row>
    <row r="2373" spans="1:25" ht="16.5" x14ac:dyDescent="0.2">
      <c r="A2373" s="62">
        <v>2370</v>
      </c>
      <c r="B2373" s="95">
        <f>INDEX(技能效果!B:B,MATCH(技能效果等级!W2373,技能效果!AE:AE,0))</f>
        <v>130400801</v>
      </c>
      <c r="C2373" s="95" t="str">
        <f>INDEX(技能效果!C:C,MATCH(技能效果等级!B2373,技能效果!B:B,0))</f>
        <v>插槽8主动伤害</v>
      </c>
      <c r="D2373" s="96" t="s">
        <v>873</v>
      </c>
      <c r="E2373" s="95">
        <v>6</v>
      </c>
      <c r="F2373" s="95">
        <f>INDEX(技能效果!H:H,MATCH(技能效果等级!B2373,技能效果!B:B,0))</f>
        <v>1001</v>
      </c>
      <c r="G2373" s="95">
        <f>IF(INDEX(技能效果!K:K,MATCH(B2373,技能效果!B:B,0))=0,INDEX(技能效果!I:I,MATCH(技能效果等级!B2373,技能效果!B:B,0)),INDEX(技能效果!I:I,MATCH(技能效果等级!B2373,技能效果!B:B,0))*VLOOKUP(E2373,技能数值计算!$C$19:$D$28,2,FALSE))</f>
        <v>2.16</v>
      </c>
      <c r="H2373" s="95">
        <f>INDEX(技能效果!J:J,MATCH(技能效果等级!B2373,技能效果!B:B,0))</f>
        <v>0</v>
      </c>
      <c r="I2373" s="97"/>
      <c r="J2373" s="97"/>
      <c r="K2373" s="97"/>
      <c r="L2373" s="97"/>
      <c r="M2373" s="97"/>
      <c r="N2373" s="96" t="str">
        <f>IF(INDEX(技能效果!L:L,MATCH(技能效果等级!B2373,技能效果!B:B,0))="","",INDEX(技能效果!L:L,MATCH(技能效果等级!B2373,技能效果!B:B,0)))</f>
        <v/>
      </c>
      <c r="O2373" s="95">
        <f>IF(INDEX(技能效果!N:N,MATCH(B2373,技能效果!B:B,0))=0,INDEX(技能效果!M:M,MATCH(技能效果等级!B2373,技能效果!B:B,0)),INDEX(技能效果!M:M,MATCH(技能效果等级!B2373,技能效果!B:B,0))*VLOOKUP(E2373,技能数值计算!$C$19:$D$28,2,FALSE))</f>
        <v>0</v>
      </c>
      <c r="P2373" s="97"/>
      <c r="Q2373" s="97"/>
      <c r="R2373" s="95" t="str">
        <f>IF(INDEX(技能效果!O:O,MATCH(技能效果等级!B2373,技能效果!B:B,0))="","",INDEX(技能效果!O:O,MATCH(技能效果等级!B2373,技能效果!B:B,0)))</f>
        <v/>
      </c>
      <c r="S2373" s="97"/>
      <c r="T2373" s="97"/>
      <c r="U2373" s="97"/>
      <c r="V2373" s="96" t="str">
        <f>IF(INDEX(技能效果!AF:AF,MATCH(技能效果等级!B2373,技能效果!B:B,0))="","",INDEX(技能效果!AF:AF,MATCH(技能效果等级!B2373,技能效果!B:B,0)))</f>
        <v/>
      </c>
      <c r="W2373" s="95">
        <f t="shared" si="35"/>
        <v>228</v>
      </c>
      <c r="X2373" s="97"/>
      <c r="Y2373" s="97"/>
    </row>
    <row r="2374" spans="1:25" ht="16.5" x14ac:dyDescent="0.2">
      <c r="A2374" s="62">
        <v>2371</v>
      </c>
      <c r="B2374" s="95">
        <f>INDEX(技能效果!B:B,MATCH(技能效果等级!W2374,技能效果!AE:AE,0))</f>
        <v>130400801</v>
      </c>
      <c r="C2374" s="95" t="str">
        <f>INDEX(技能效果!C:C,MATCH(技能效果等级!B2374,技能效果!B:B,0))</f>
        <v>插槽8主动伤害</v>
      </c>
      <c r="D2374" s="96" t="s">
        <v>873</v>
      </c>
      <c r="E2374" s="95">
        <v>7</v>
      </c>
      <c r="F2374" s="95">
        <f>INDEX(技能效果!H:H,MATCH(技能效果等级!B2374,技能效果!B:B,0))</f>
        <v>1001</v>
      </c>
      <c r="G2374" s="95">
        <f>IF(INDEX(技能效果!K:K,MATCH(B2374,技能效果!B:B,0))=0,INDEX(技能效果!I:I,MATCH(技能效果等级!B2374,技能效果!B:B,0)),INDEX(技能效果!I:I,MATCH(技能效果等级!B2374,技能效果!B:B,0))*VLOOKUP(E2374,技能数值计算!$C$19:$D$28,2,FALSE))</f>
        <v>2.34</v>
      </c>
      <c r="H2374" s="95">
        <f>INDEX(技能效果!J:J,MATCH(技能效果等级!B2374,技能效果!B:B,0))</f>
        <v>0</v>
      </c>
      <c r="I2374" s="97"/>
      <c r="J2374" s="97"/>
      <c r="K2374" s="97"/>
      <c r="L2374" s="97"/>
      <c r="M2374" s="97"/>
      <c r="N2374" s="96" t="str">
        <f>IF(INDEX(技能效果!L:L,MATCH(技能效果等级!B2374,技能效果!B:B,0))="","",INDEX(技能效果!L:L,MATCH(技能效果等级!B2374,技能效果!B:B,0)))</f>
        <v/>
      </c>
      <c r="O2374" s="95">
        <f>IF(INDEX(技能效果!N:N,MATCH(B2374,技能效果!B:B,0))=0,INDEX(技能效果!M:M,MATCH(技能效果等级!B2374,技能效果!B:B,0)),INDEX(技能效果!M:M,MATCH(技能效果等级!B2374,技能效果!B:B,0))*VLOOKUP(E2374,技能数值计算!$C$19:$D$28,2,FALSE))</f>
        <v>0</v>
      </c>
      <c r="P2374" s="97"/>
      <c r="Q2374" s="97"/>
      <c r="R2374" s="95" t="str">
        <f>IF(INDEX(技能效果!O:O,MATCH(技能效果等级!B2374,技能效果!B:B,0))="","",INDEX(技能效果!O:O,MATCH(技能效果等级!B2374,技能效果!B:B,0)))</f>
        <v/>
      </c>
      <c r="S2374" s="97"/>
      <c r="T2374" s="97"/>
      <c r="U2374" s="97"/>
      <c r="V2374" s="96" t="str">
        <f>IF(INDEX(技能效果!AF:AF,MATCH(技能效果等级!B2374,技能效果!B:B,0))="","",INDEX(技能效果!AF:AF,MATCH(技能效果等级!B2374,技能效果!B:B,0)))</f>
        <v/>
      </c>
      <c r="W2374" s="95">
        <f t="shared" si="35"/>
        <v>228</v>
      </c>
      <c r="X2374" s="97"/>
      <c r="Y2374" s="97"/>
    </row>
    <row r="2375" spans="1:25" ht="16.5" x14ac:dyDescent="0.2">
      <c r="A2375" s="62">
        <v>2372</v>
      </c>
      <c r="B2375" s="95">
        <f>INDEX(技能效果!B:B,MATCH(技能效果等级!W2375,技能效果!AE:AE,0))</f>
        <v>130400801</v>
      </c>
      <c r="C2375" s="95" t="str">
        <f>INDEX(技能效果!C:C,MATCH(技能效果等级!B2375,技能效果!B:B,0))</f>
        <v>插槽8主动伤害</v>
      </c>
      <c r="D2375" s="96" t="s">
        <v>873</v>
      </c>
      <c r="E2375" s="95">
        <v>8</v>
      </c>
      <c r="F2375" s="95">
        <f>INDEX(技能效果!H:H,MATCH(技能效果等级!B2375,技能效果!B:B,0))</f>
        <v>1001</v>
      </c>
      <c r="G2375" s="95">
        <f>IF(INDEX(技能效果!K:K,MATCH(B2375,技能效果!B:B,0))=0,INDEX(技能效果!I:I,MATCH(技能效果等级!B2375,技能效果!B:B,0)),INDEX(技能效果!I:I,MATCH(技能效果等级!B2375,技能效果!B:B,0))*VLOOKUP(E2375,技能数值计算!$C$19:$D$28,2,FALSE))</f>
        <v>2.52</v>
      </c>
      <c r="H2375" s="95">
        <f>INDEX(技能效果!J:J,MATCH(技能效果等级!B2375,技能效果!B:B,0))</f>
        <v>0</v>
      </c>
      <c r="I2375" s="97"/>
      <c r="J2375" s="97"/>
      <c r="K2375" s="97"/>
      <c r="L2375" s="97"/>
      <c r="M2375" s="97"/>
      <c r="N2375" s="96" t="str">
        <f>IF(INDEX(技能效果!L:L,MATCH(技能效果等级!B2375,技能效果!B:B,0))="","",INDEX(技能效果!L:L,MATCH(技能效果等级!B2375,技能效果!B:B,0)))</f>
        <v/>
      </c>
      <c r="O2375" s="95">
        <f>IF(INDEX(技能效果!N:N,MATCH(B2375,技能效果!B:B,0))=0,INDEX(技能效果!M:M,MATCH(技能效果等级!B2375,技能效果!B:B,0)),INDEX(技能效果!M:M,MATCH(技能效果等级!B2375,技能效果!B:B,0))*VLOOKUP(E2375,技能数值计算!$C$19:$D$28,2,FALSE))</f>
        <v>0</v>
      </c>
      <c r="P2375" s="97"/>
      <c r="Q2375" s="97"/>
      <c r="R2375" s="95" t="str">
        <f>IF(INDEX(技能效果!O:O,MATCH(技能效果等级!B2375,技能效果!B:B,0))="","",INDEX(技能效果!O:O,MATCH(技能效果等级!B2375,技能效果!B:B,0)))</f>
        <v/>
      </c>
      <c r="S2375" s="97"/>
      <c r="T2375" s="97"/>
      <c r="U2375" s="97"/>
      <c r="V2375" s="96" t="str">
        <f>IF(INDEX(技能效果!AF:AF,MATCH(技能效果等级!B2375,技能效果!B:B,0))="","",INDEX(技能效果!AF:AF,MATCH(技能效果等级!B2375,技能效果!B:B,0)))</f>
        <v/>
      </c>
      <c r="W2375" s="95">
        <f t="shared" si="35"/>
        <v>228</v>
      </c>
      <c r="X2375" s="97"/>
      <c r="Y2375" s="97"/>
    </row>
    <row r="2376" spans="1:25" ht="16.5" x14ac:dyDescent="0.2">
      <c r="A2376" s="62">
        <v>2373</v>
      </c>
      <c r="B2376" s="95">
        <f>INDEX(技能效果!B:B,MATCH(技能效果等级!W2376,技能效果!AE:AE,0))</f>
        <v>130400801</v>
      </c>
      <c r="C2376" s="95" t="str">
        <f>INDEX(技能效果!C:C,MATCH(技能效果等级!B2376,技能效果!B:B,0))</f>
        <v>插槽8主动伤害</v>
      </c>
      <c r="D2376" s="96" t="s">
        <v>873</v>
      </c>
      <c r="E2376" s="95">
        <v>9</v>
      </c>
      <c r="F2376" s="95">
        <f>INDEX(技能效果!H:H,MATCH(技能效果等级!B2376,技能效果!B:B,0))</f>
        <v>1001</v>
      </c>
      <c r="G2376" s="95">
        <f>IF(INDEX(技能效果!K:K,MATCH(B2376,技能效果!B:B,0))=0,INDEX(技能效果!I:I,MATCH(技能效果等级!B2376,技能效果!B:B,0)),INDEX(技能效果!I:I,MATCH(技能效果等级!B2376,技能效果!B:B,0))*VLOOKUP(E2376,技能数值计算!$C$19:$D$28,2,FALSE))</f>
        <v>2.7600000000000002</v>
      </c>
      <c r="H2376" s="95">
        <f>INDEX(技能效果!J:J,MATCH(技能效果等级!B2376,技能效果!B:B,0))</f>
        <v>0</v>
      </c>
      <c r="I2376" s="97"/>
      <c r="J2376" s="97"/>
      <c r="K2376" s="97"/>
      <c r="L2376" s="97"/>
      <c r="M2376" s="97"/>
      <c r="N2376" s="96" t="str">
        <f>IF(INDEX(技能效果!L:L,MATCH(技能效果等级!B2376,技能效果!B:B,0))="","",INDEX(技能效果!L:L,MATCH(技能效果等级!B2376,技能效果!B:B,0)))</f>
        <v/>
      </c>
      <c r="O2376" s="95">
        <f>IF(INDEX(技能效果!N:N,MATCH(B2376,技能效果!B:B,0))=0,INDEX(技能效果!M:M,MATCH(技能效果等级!B2376,技能效果!B:B,0)),INDEX(技能效果!M:M,MATCH(技能效果等级!B2376,技能效果!B:B,0))*VLOOKUP(E2376,技能数值计算!$C$19:$D$28,2,FALSE))</f>
        <v>0</v>
      </c>
      <c r="P2376" s="97"/>
      <c r="Q2376" s="97"/>
      <c r="R2376" s="95" t="str">
        <f>IF(INDEX(技能效果!O:O,MATCH(技能效果等级!B2376,技能效果!B:B,0))="","",INDEX(技能效果!O:O,MATCH(技能效果等级!B2376,技能效果!B:B,0)))</f>
        <v/>
      </c>
      <c r="S2376" s="97"/>
      <c r="T2376" s="97"/>
      <c r="U2376" s="97"/>
      <c r="V2376" s="96" t="str">
        <f>IF(INDEX(技能效果!AF:AF,MATCH(技能效果等级!B2376,技能效果!B:B,0))="","",INDEX(技能效果!AF:AF,MATCH(技能效果等级!B2376,技能效果!B:B,0)))</f>
        <v/>
      </c>
      <c r="W2376" s="95">
        <f t="shared" si="35"/>
        <v>228</v>
      </c>
      <c r="X2376" s="97"/>
      <c r="Y2376" s="97"/>
    </row>
    <row r="2377" spans="1:25" ht="16.5" x14ac:dyDescent="0.2">
      <c r="A2377" s="62">
        <v>2374</v>
      </c>
      <c r="B2377" s="95">
        <f>INDEX(技能效果!B:B,MATCH(技能效果等级!W2377,技能效果!AE:AE,0))</f>
        <v>130400801</v>
      </c>
      <c r="C2377" s="95" t="str">
        <f>INDEX(技能效果!C:C,MATCH(技能效果等级!B2377,技能效果!B:B,0))</f>
        <v>插槽8主动伤害</v>
      </c>
      <c r="D2377" s="96" t="s">
        <v>873</v>
      </c>
      <c r="E2377" s="95">
        <v>10</v>
      </c>
      <c r="F2377" s="95">
        <f>INDEX(技能效果!H:H,MATCH(技能效果等级!B2377,技能效果!B:B,0))</f>
        <v>1001</v>
      </c>
      <c r="G2377" s="95">
        <f>IF(INDEX(技能效果!K:K,MATCH(B2377,技能效果!B:B,0))=0,INDEX(技能效果!I:I,MATCH(技能效果等级!B2377,技能效果!B:B,0)),INDEX(技能效果!I:I,MATCH(技能效果等级!B2377,技能效果!B:B,0))*VLOOKUP(E2377,技能数值计算!$C$19:$D$28,2,FALSE))</f>
        <v>3</v>
      </c>
      <c r="H2377" s="95">
        <f>INDEX(技能效果!J:J,MATCH(技能效果等级!B2377,技能效果!B:B,0))</f>
        <v>0</v>
      </c>
      <c r="I2377" s="97"/>
      <c r="J2377" s="97"/>
      <c r="K2377" s="97"/>
      <c r="L2377" s="97"/>
      <c r="M2377" s="97"/>
      <c r="N2377" s="96" t="str">
        <f>IF(INDEX(技能效果!L:L,MATCH(技能效果等级!B2377,技能效果!B:B,0))="","",INDEX(技能效果!L:L,MATCH(技能效果等级!B2377,技能效果!B:B,0)))</f>
        <v/>
      </c>
      <c r="O2377" s="95">
        <f>IF(INDEX(技能效果!N:N,MATCH(B2377,技能效果!B:B,0))=0,INDEX(技能效果!M:M,MATCH(技能效果等级!B2377,技能效果!B:B,0)),INDEX(技能效果!M:M,MATCH(技能效果等级!B2377,技能效果!B:B,0))*VLOOKUP(E2377,技能数值计算!$C$19:$D$28,2,FALSE))</f>
        <v>0</v>
      </c>
      <c r="P2377" s="97"/>
      <c r="Q2377" s="97"/>
      <c r="R2377" s="95" t="str">
        <f>IF(INDEX(技能效果!O:O,MATCH(技能效果等级!B2377,技能效果!B:B,0))="","",INDEX(技能效果!O:O,MATCH(技能效果等级!B2377,技能效果!B:B,0)))</f>
        <v/>
      </c>
      <c r="S2377" s="97"/>
      <c r="T2377" s="97"/>
      <c r="U2377" s="97"/>
      <c r="V2377" s="96" t="str">
        <f>IF(INDEX(技能效果!AF:AF,MATCH(技能效果等级!B2377,技能效果!B:B,0))="","",INDEX(技能效果!AF:AF,MATCH(技能效果等级!B2377,技能效果!B:B,0)))</f>
        <v/>
      </c>
      <c r="W2377" s="95">
        <f t="shared" si="35"/>
        <v>228</v>
      </c>
      <c r="X2377" s="97"/>
      <c r="Y2377" s="97"/>
    </row>
    <row r="2378" spans="1:25" ht="16.5" x14ac:dyDescent="0.2">
      <c r="A2378" s="62">
        <v>2375</v>
      </c>
      <c r="B2378" s="95">
        <f>INDEX(技能效果!B:B,MATCH(技能效果等级!W2378,技能效果!AE:AE,0))</f>
        <v>130400802</v>
      </c>
      <c r="C2378" s="95" t="str">
        <f>INDEX(技能效果!C:C,MATCH(技能效果等级!B2378,技能效果!B:B,0))</f>
        <v>插槽8濒死斩杀</v>
      </c>
      <c r="D2378" s="96" t="s">
        <v>873</v>
      </c>
      <c r="E2378" s="95">
        <v>1</v>
      </c>
      <c r="F2378" s="95">
        <f>INDEX(技能效果!H:H,MATCH(技能效果等级!B2378,技能效果!B:B,0))</f>
        <v>4043</v>
      </c>
      <c r="G2378" s="95">
        <f>IF(INDEX(技能效果!K:K,MATCH(B2378,技能效果!B:B,0))=0,INDEX(技能效果!I:I,MATCH(技能效果等级!B2378,技能效果!B:B,0)),INDEX(技能效果!I:I,MATCH(技能效果等级!B2378,技能效果!B:B,0))*VLOOKUP(E2378,技能数值计算!$C$19:$D$28,2,FALSE))</f>
        <v>0</v>
      </c>
      <c r="H2378" s="95">
        <f>INDEX(技能效果!J:J,MATCH(技能效果等级!B2378,技能效果!B:B,0))</f>
        <v>0</v>
      </c>
      <c r="I2378" s="97"/>
      <c r="J2378" s="97"/>
      <c r="K2378" s="97"/>
      <c r="L2378" s="97"/>
      <c r="M2378" s="97"/>
      <c r="N2378" s="96" t="str">
        <f>IF(INDEX(技能效果!L:L,MATCH(技能效果等级!B2378,技能效果!B:B,0))="","",INDEX(技能效果!L:L,MATCH(技能效果等级!B2378,技能效果!B:B,0)))</f>
        <v/>
      </c>
      <c r="O2378" s="95">
        <f>IF(INDEX(技能效果!N:N,MATCH(B2378,技能效果!B:B,0))=0,INDEX(技能效果!M:M,MATCH(技能效果等级!B2378,技能效果!B:B,0)),INDEX(技能效果!M:M,MATCH(技能效果等级!B2378,技能效果!B:B,0))*VLOOKUP(E2378,技能数值计算!$C$19:$D$28,2,FALSE))</f>
        <v>0</v>
      </c>
      <c r="P2378" s="97"/>
      <c r="Q2378" s="97"/>
      <c r="R2378" s="95" t="str">
        <f>IF(INDEX(技能效果!O:O,MATCH(技能效果等级!B2378,技能效果!B:B,0))="","",INDEX(技能效果!O:O,MATCH(技能效果等级!B2378,技能效果!B:B,0)))</f>
        <v/>
      </c>
      <c r="S2378" s="97"/>
      <c r="T2378" s="97"/>
      <c r="U2378" s="97"/>
      <c r="V2378" s="96" t="str">
        <f>IF(INDEX(技能效果!AF:AF,MATCH(技能效果等级!B2378,技能效果!B:B,0))="","",INDEX(技能效果!AF:AF,MATCH(技能效果等级!B2378,技能效果!B:B,0)))</f>
        <v/>
      </c>
      <c r="W2378" s="95">
        <f t="shared" si="35"/>
        <v>229</v>
      </c>
      <c r="X2378" s="97"/>
      <c r="Y2378" s="97"/>
    </row>
    <row r="2379" spans="1:25" ht="16.5" x14ac:dyDescent="0.2">
      <c r="A2379" s="62">
        <v>2376</v>
      </c>
      <c r="B2379" s="95">
        <f>INDEX(技能效果!B:B,MATCH(技能效果等级!W2379,技能效果!AE:AE,0))</f>
        <v>130400802</v>
      </c>
      <c r="C2379" s="95" t="str">
        <f>INDEX(技能效果!C:C,MATCH(技能效果等级!B2379,技能效果!B:B,0))</f>
        <v>插槽8濒死斩杀</v>
      </c>
      <c r="D2379" s="96" t="s">
        <v>873</v>
      </c>
      <c r="E2379" s="95">
        <v>2</v>
      </c>
      <c r="F2379" s="95">
        <f>INDEX(技能效果!H:H,MATCH(技能效果等级!B2379,技能效果!B:B,0))</f>
        <v>4043</v>
      </c>
      <c r="G2379" s="95">
        <f>IF(INDEX(技能效果!K:K,MATCH(B2379,技能效果!B:B,0))=0,INDEX(技能效果!I:I,MATCH(技能效果等级!B2379,技能效果!B:B,0)),INDEX(技能效果!I:I,MATCH(技能效果等级!B2379,技能效果!B:B,0))*VLOOKUP(E2379,技能数值计算!$C$19:$D$28,2,FALSE))</f>
        <v>0</v>
      </c>
      <c r="H2379" s="95">
        <f>INDEX(技能效果!J:J,MATCH(技能效果等级!B2379,技能效果!B:B,0))</f>
        <v>0</v>
      </c>
      <c r="I2379" s="97"/>
      <c r="J2379" s="97"/>
      <c r="K2379" s="97"/>
      <c r="L2379" s="97"/>
      <c r="M2379" s="97"/>
      <c r="N2379" s="96" t="str">
        <f>IF(INDEX(技能效果!L:L,MATCH(技能效果等级!B2379,技能效果!B:B,0))="","",INDEX(技能效果!L:L,MATCH(技能效果等级!B2379,技能效果!B:B,0)))</f>
        <v/>
      </c>
      <c r="O2379" s="95">
        <f>IF(INDEX(技能效果!N:N,MATCH(B2379,技能效果!B:B,0))=0,INDEX(技能效果!M:M,MATCH(技能效果等级!B2379,技能效果!B:B,0)),INDEX(技能效果!M:M,MATCH(技能效果等级!B2379,技能效果!B:B,0))*VLOOKUP(E2379,技能数值计算!$C$19:$D$28,2,FALSE))</f>
        <v>0</v>
      </c>
      <c r="P2379" s="97"/>
      <c r="Q2379" s="97"/>
      <c r="R2379" s="95" t="str">
        <f>IF(INDEX(技能效果!O:O,MATCH(技能效果等级!B2379,技能效果!B:B,0))="","",INDEX(技能效果!O:O,MATCH(技能效果等级!B2379,技能效果!B:B,0)))</f>
        <v/>
      </c>
      <c r="S2379" s="97"/>
      <c r="T2379" s="97"/>
      <c r="U2379" s="97"/>
      <c r="V2379" s="96" t="str">
        <f>IF(INDEX(技能效果!AF:AF,MATCH(技能效果等级!B2379,技能效果!B:B,0))="","",INDEX(技能效果!AF:AF,MATCH(技能效果等级!B2379,技能效果!B:B,0)))</f>
        <v/>
      </c>
      <c r="W2379" s="95">
        <f t="shared" si="35"/>
        <v>229</v>
      </c>
      <c r="X2379" s="97"/>
      <c r="Y2379" s="97"/>
    </row>
    <row r="2380" spans="1:25" ht="16.5" x14ac:dyDescent="0.2">
      <c r="A2380" s="62">
        <v>2377</v>
      </c>
      <c r="B2380" s="95">
        <f>INDEX(技能效果!B:B,MATCH(技能效果等级!W2380,技能效果!AE:AE,0))</f>
        <v>130400802</v>
      </c>
      <c r="C2380" s="95" t="str">
        <f>INDEX(技能效果!C:C,MATCH(技能效果等级!B2380,技能效果!B:B,0))</f>
        <v>插槽8濒死斩杀</v>
      </c>
      <c r="D2380" s="96" t="s">
        <v>873</v>
      </c>
      <c r="E2380" s="95">
        <v>3</v>
      </c>
      <c r="F2380" s="95">
        <f>INDEX(技能效果!H:H,MATCH(技能效果等级!B2380,技能效果!B:B,0))</f>
        <v>4043</v>
      </c>
      <c r="G2380" s="95">
        <f>IF(INDEX(技能效果!K:K,MATCH(B2380,技能效果!B:B,0))=0,INDEX(技能效果!I:I,MATCH(技能效果等级!B2380,技能效果!B:B,0)),INDEX(技能效果!I:I,MATCH(技能效果等级!B2380,技能效果!B:B,0))*VLOOKUP(E2380,技能数值计算!$C$19:$D$28,2,FALSE))</f>
        <v>0</v>
      </c>
      <c r="H2380" s="95">
        <f>INDEX(技能效果!J:J,MATCH(技能效果等级!B2380,技能效果!B:B,0))</f>
        <v>0</v>
      </c>
      <c r="I2380" s="97"/>
      <c r="J2380" s="97"/>
      <c r="K2380" s="97"/>
      <c r="L2380" s="97"/>
      <c r="M2380" s="97"/>
      <c r="N2380" s="96" t="str">
        <f>IF(INDEX(技能效果!L:L,MATCH(技能效果等级!B2380,技能效果!B:B,0))="","",INDEX(技能效果!L:L,MATCH(技能效果等级!B2380,技能效果!B:B,0)))</f>
        <v/>
      </c>
      <c r="O2380" s="95">
        <f>IF(INDEX(技能效果!N:N,MATCH(B2380,技能效果!B:B,0))=0,INDEX(技能效果!M:M,MATCH(技能效果等级!B2380,技能效果!B:B,0)),INDEX(技能效果!M:M,MATCH(技能效果等级!B2380,技能效果!B:B,0))*VLOOKUP(E2380,技能数值计算!$C$19:$D$28,2,FALSE))</f>
        <v>0</v>
      </c>
      <c r="P2380" s="97"/>
      <c r="Q2380" s="97"/>
      <c r="R2380" s="95" t="str">
        <f>IF(INDEX(技能效果!O:O,MATCH(技能效果等级!B2380,技能效果!B:B,0))="","",INDEX(技能效果!O:O,MATCH(技能效果等级!B2380,技能效果!B:B,0)))</f>
        <v/>
      </c>
      <c r="S2380" s="97"/>
      <c r="T2380" s="97"/>
      <c r="U2380" s="97"/>
      <c r="V2380" s="96" t="str">
        <f>IF(INDEX(技能效果!AF:AF,MATCH(技能效果等级!B2380,技能效果!B:B,0))="","",INDEX(技能效果!AF:AF,MATCH(技能效果等级!B2380,技能效果!B:B,0)))</f>
        <v/>
      </c>
      <c r="W2380" s="95">
        <f t="shared" si="35"/>
        <v>229</v>
      </c>
      <c r="X2380" s="97"/>
      <c r="Y2380" s="97"/>
    </row>
    <row r="2381" spans="1:25" ht="16.5" x14ac:dyDescent="0.2">
      <c r="A2381" s="62">
        <v>2378</v>
      </c>
      <c r="B2381" s="95">
        <f>INDEX(技能效果!B:B,MATCH(技能效果等级!W2381,技能效果!AE:AE,0))</f>
        <v>130400802</v>
      </c>
      <c r="C2381" s="95" t="str">
        <f>INDEX(技能效果!C:C,MATCH(技能效果等级!B2381,技能效果!B:B,0))</f>
        <v>插槽8濒死斩杀</v>
      </c>
      <c r="D2381" s="96" t="s">
        <v>873</v>
      </c>
      <c r="E2381" s="95">
        <v>4</v>
      </c>
      <c r="F2381" s="95">
        <f>INDEX(技能效果!H:H,MATCH(技能效果等级!B2381,技能效果!B:B,0))</f>
        <v>4043</v>
      </c>
      <c r="G2381" s="95">
        <f>IF(INDEX(技能效果!K:K,MATCH(B2381,技能效果!B:B,0))=0,INDEX(技能效果!I:I,MATCH(技能效果等级!B2381,技能效果!B:B,0)),INDEX(技能效果!I:I,MATCH(技能效果等级!B2381,技能效果!B:B,0))*VLOOKUP(E2381,技能数值计算!$C$19:$D$28,2,FALSE))</f>
        <v>0</v>
      </c>
      <c r="H2381" s="95">
        <f>INDEX(技能效果!J:J,MATCH(技能效果等级!B2381,技能效果!B:B,0))</f>
        <v>0</v>
      </c>
      <c r="I2381" s="97"/>
      <c r="J2381" s="97"/>
      <c r="K2381" s="97"/>
      <c r="L2381" s="97"/>
      <c r="M2381" s="97"/>
      <c r="N2381" s="96" t="str">
        <f>IF(INDEX(技能效果!L:L,MATCH(技能效果等级!B2381,技能效果!B:B,0))="","",INDEX(技能效果!L:L,MATCH(技能效果等级!B2381,技能效果!B:B,0)))</f>
        <v/>
      </c>
      <c r="O2381" s="95">
        <f>IF(INDEX(技能效果!N:N,MATCH(B2381,技能效果!B:B,0))=0,INDEX(技能效果!M:M,MATCH(技能效果等级!B2381,技能效果!B:B,0)),INDEX(技能效果!M:M,MATCH(技能效果等级!B2381,技能效果!B:B,0))*VLOOKUP(E2381,技能数值计算!$C$19:$D$28,2,FALSE))</f>
        <v>0</v>
      </c>
      <c r="P2381" s="97"/>
      <c r="Q2381" s="97"/>
      <c r="R2381" s="95" t="str">
        <f>IF(INDEX(技能效果!O:O,MATCH(技能效果等级!B2381,技能效果!B:B,0))="","",INDEX(技能效果!O:O,MATCH(技能效果等级!B2381,技能效果!B:B,0)))</f>
        <v/>
      </c>
      <c r="S2381" s="97"/>
      <c r="T2381" s="97"/>
      <c r="U2381" s="97"/>
      <c r="V2381" s="96" t="str">
        <f>IF(INDEX(技能效果!AF:AF,MATCH(技能效果等级!B2381,技能效果!B:B,0))="","",INDEX(技能效果!AF:AF,MATCH(技能效果等级!B2381,技能效果!B:B,0)))</f>
        <v/>
      </c>
      <c r="W2381" s="95">
        <f t="shared" si="35"/>
        <v>229</v>
      </c>
      <c r="X2381" s="97"/>
      <c r="Y2381" s="97"/>
    </row>
    <row r="2382" spans="1:25" ht="16.5" x14ac:dyDescent="0.2">
      <c r="A2382" s="62">
        <v>2379</v>
      </c>
      <c r="B2382" s="95">
        <f>INDEX(技能效果!B:B,MATCH(技能效果等级!W2382,技能效果!AE:AE,0))</f>
        <v>130400802</v>
      </c>
      <c r="C2382" s="95" t="str">
        <f>INDEX(技能效果!C:C,MATCH(技能效果等级!B2382,技能效果!B:B,0))</f>
        <v>插槽8濒死斩杀</v>
      </c>
      <c r="D2382" s="96" t="s">
        <v>873</v>
      </c>
      <c r="E2382" s="95">
        <v>5</v>
      </c>
      <c r="F2382" s="95">
        <f>INDEX(技能效果!H:H,MATCH(技能效果等级!B2382,技能效果!B:B,0))</f>
        <v>4043</v>
      </c>
      <c r="G2382" s="95">
        <f>IF(INDEX(技能效果!K:K,MATCH(B2382,技能效果!B:B,0))=0,INDEX(技能效果!I:I,MATCH(技能效果等级!B2382,技能效果!B:B,0)),INDEX(技能效果!I:I,MATCH(技能效果等级!B2382,技能效果!B:B,0))*VLOOKUP(E2382,技能数值计算!$C$19:$D$28,2,FALSE))</f>
        <v>0</v>
      </c>
      <c r="H2382" s="95">
        <f>INDEX(技能效果!J:J,MATCH(技能效果等级!B2382,技能效果!B:B,0))</f>
        <v>0</v>
      </c>
      <c r="I2382" s="97"/>
      <c r="J2382" s="97"/>
      <c r="K2382" s="97"/>
      <c r="L2382" s="97"/>
      <c r="M2382" s="97"/>
      <c r="N2382" s="96" t="str">
        <f>IF(INDEX(技能效果!L:L,MATCH(技能效果等级!B2382,技能效果!B:B,0))="","",INDEX(技能效果!L:L,MATCH(技能效果等级!B2382,技能效果!B:B,0)))</f>
        <v/>
      </c>
      <c r="O2382" s="95">
        <f>IF(INDEX(技能效果!N:N,MATCH(B2382,技能效果!B:B,0))=0,INDEX(技能效果!M:M,MATCH(技能效果等级!B2382,技能效果!B:B,0)),INDEX(技能效果!M:M,MATCH(技能效果等级!B2382,技能效果!B:B,0))*VLOOKUP(E2382,技能数值计算!$C$19:$D$28,2,FALSE))</f>
        <v>0</v>
      </c>
      <c r="P2382" s="97"/>
      <c r="Q2382" s="97"/>
      <c r="R2382" s="95" t="str">
        <f>IF(INDEX(技能效果!O:O,MATCH(技能效果等级!B2382,技能效果!B:B,0))="","",INDEX(技能效果!O:O,MATCH(技能效果等级!B2382,技能效果!B:B,0)))</f>
        <v/>
      </c>
      <c r="S2382" s="97"/>
      <c r="T2382" s="97"/>
      <c r="U2382" s="97"/>
      <c r="V2382" s="96" t="str">
        <f>IF(INDEX(技能效果!AF:AF,MATCH(技能效果等级!B2382,技能效果!B:B,0))="","",INDEX(技能效果!AF:AF,MATCH(技能效果等级!B2382,技能效果!B:B,0)))</f>
        <v/>
      </c>
      <c r="W2382" s="95">
        <f t="shared" si="35"/>
        <v>229</v>
      </c>
      <c r="X2382" s="97"/>
      <c r="Y2382" s="97"/>
    </row>
    <row r="2383" spans="1:25" ht="16.5" x14ac:dyDescent="0.2">
      <c r="A2383" s="62">
        <v>2380</v>
      </c>
      <c r="B2383" s="95">
        <f>INDEX(技能效果!B:B,MATCH(技能效果等级!W2383,技能效果!AE:AE,0))</f>
        <v>130400802</v>
      </c>
      <c r="C2383" s="95" t="str">
        <f>INDEX(技能效果!C:C,MATCH(技能效果等级!B2383,技能效果!B:B,0))</f>
        <v>插槽8濒死斩杀</v>
      </c>
      <c r="D2383" s="96" t="s">
        <v>873</v>
      </c>
      <c r="E2383" s="95">
        <v>6</v>
      </c>
      <c r="F2383" s="95">
        <f>INDEX(技能效果!H:H,MATCH(技能效果等级!B2383,技能效果!B:B,0))</f>
        <v>4043</v>
      </c>
      <c r="G2383" s="95">
        <f>IF(INDEX(技能效果!K:K,MATCH(B2383,技能效果!B:B,0))=0,INDEX(技能效果!I:I,MATCH(技能效果等级!B2383,技能效果!B:B,0)),INDEX(技能效果!I:I,MATCH(技能效果等级!B2383,技能效果!B:B,0))*VLOOKUP(E2383,技能数值计算!$C$19:$D$28,2,FALSE))</f>
        <v>0</v>
      </c>
      <c r="H2383" s="95">
        <f>INDEX(技能效果!J:J,MATCH(技能效果等级!B2383,技能效果!B:B,0))</f>
        <v>0</v>
      </c>
      <c r="I2383" s="97"/>
      <c r="J2383" s="97"/>
      <c r="K2383" s="97"/>
      <c r="L2383" s="97"/>
      <c r="M2383" s="97"/>
      <c r="N2383" s="96" t="str">
        <f>IF(INDEX(技能效果!L:L,MATCH(技能效果等级!B2383,技能效果!B:B,0))="","",INDEX(技能效果!L:L,MATCH(技能效果等级!B2383,技能效果!B:B,0)))</f>
        <v/>
      </c>
      <c r="O2383" s="95">
        <f>IF(INDEX(技能效果!N:N,MATCH(B2383,技能效果!B:B,0))=0,INDEX(技能效果!M:M,MATCH(技能效果等级!B2383,技能效果!B:B,0)),INDEX(技能效果!M:M,MATCH(技能效果等级!B2383,技能效果!B:B,0))*VLOOKUP(E2383,技能数值计算!$C$19:$D$28,2,FALSE))</f>
        <v>0</v>
      </c>
      <c r="P2383" s="97"/>
      <c r="Q2383" s="97"/>
      <c r="R2383" s="95" t="str">
        <f>IF(INDEX(技能效果!O:O,MATCH(技能效果等级!B2383,技能效果!B:B,0))="","",INDEX(技能效果!O:O,MATCH(技能效果等级!B2383,技能效果!B:B,0)))</f>
        <v/>
      </c>
      <c r="S2383" s="97"/>
      <c r="T2383" s="97"/>
      <c r="U2383" s="97"/>
      <c r="V2383" s="96" t="str">
        <f>IF(INDEX(技能效果!AF:AF,MATCH(技能效果等级!B2383,技能效果!B:B,0))="","",INDEX(技能效果!AF:AF,MATCH(技能效果等级!B2383,技能效果!B:B,0)))</f>
        <v/>
      </c>
      <c r="W2383" s="95">
        <f t="shared" si="35"/>
        <v>229</v>
      </c>
      <c r="X2383" s="97"/>
      <c r="Y2383" s="97"/>
    </row>
    <row r="2384" spans="1:25" ht="16.5" x14ac:dyDescent="0.2">
      <c r="A2384" s="62">
        <v>2381</v>
      </c>
      <c r="B2384" s="95">
        <f>INDEX(技能效果!B:B,MATCH(技能效果等级!W2384,技能效果!AE:AE,0))</f>
        <v>130400802</v>
      </c>
      <c r="C2384" s="95" t="str">
        <f>INDEX(技能效果!C:C,MATCH(技能效果等级!B2384,技能效果!B:B,0))</f>
        <v>插槽8濒死斩杀</v>
      </c>
      <c r="D2384" s="96" t="s">
        <v>873</v>
      </c>
      <c r="E2384" s="95">
        <v>7</v>
      </c>
      <c r="F2384" s="95">
        <f>INDEX(技能效果!H:H,MATCH(技能效果等级!B2384,技能效果!B:B,0))</f>
        <v>4043</v>
      </c>
      <c r="G2384" s="95">
        <f>IF(INDEX(技能效果!K:K,MATCH(B2384,技能效果!B:B,0))=0,INDEX(技能效果!I:I,MATCH(技能效果等级!B2384,技能效果!B:B,0)),INDEX(技能效果!I:I,MATCH(技能效果等级!B2384,技能效果!B:B,0))*VLOOKUP(E2384,技能数值计算!$C$19:$D$28,2,FALSE))</f>
        <v>0</v>
      </c>
      <c r="H2384" s="95">
        <f>INDEX(技能效果!J:J,MATCH(技能效果等级!B2384,技能效果!B:B,0))</f>
        <v>0</v>
      </c>
      <c r="I2384" s="97"/>
      <c r="J2384" s="97"/>
      <c r="K2384" s="97"/>
      <c r="L2384" s="97"/>
      <c r="M2384" s="97"/>
      <c r="N2384" s="96" t="str">
        <f>IF(INDEX(技能效果!L:L,MATCH(技能效果等级!B2384,技能效果!B:B,0))="","",INDEX(技能效果!L:L,MATCH(技能效果等级!B2384,技能效果!B:B,0)))</f>
        <v/>
      </c>
      <c r="O2384" s="95">
        <f>IF(INDEX(技能效果!N:N,MATCH(B2384,技能效果!B:B,0))=0,INDEX(技能效果!M:M,MATCH(技能效果等级!B2384,技能效果!B:B,0)),INDEX(技能效果!M:M,MATCH(技能效果等级!B2384,技能效果!B:B,0))*VLOOKUP(E2384,技能数值计算!$C$19:$D$28,2,FALSE))</f>
        <v>0</v>
      </c>
      <c r="P2384" s="97"/>
      <c r="Q2384" s="97"/>
      <c r="R2384" s="95" t="str">
        <f>IF(INDEX(技能效果!O:O,MATCH(技能效果等级!B2384,技能效果!B:B,0))="","",INDEX(技能效果!O:O,MATCH(技能效果等级!B2384,技能效果!B:B,0)))</f>
        <v/>
      </c>
      <c r="S2384" s="97"/>
      <c r="T2384" s="97"/>
      <c r="U2384" s="97"/>
      <c r="V2384" s="96" t="str">
        <f>IF(INDEX(技能效果!AF:AF,MATCH(技能效果等级!B2384,技能效果!B:B,0))="","",INDEX(技能效果!AF:AF,MATCH(技能效果等级!B2384,技能效果!B:B,0)))</f>
        <v/>
      </c>
      <c r="W2384" s="95">
        <f t="shared" si="35"/>
        <v>229</v>
      </c>
      <c r="X2384" s="97"/>
      <c r="Y2384" s="97"/>
    </row>
    <row r="2385" spans="1:25" ht="16.5" x14ac:dyDescent="0.2">
      <c r="A2385" s="62">
        <v>2382</v>
      </c>
      <c r="B2385" s="95">
        <f>INDEX(技能效果!B:B,MATCH(技能效果等级!W2385,技能效果!AE:AE,0))</f>
        <v>130400802</v>
      </c>
      <c r="C2385" s="95" t="str">
        <f>INDEX(技能效果!C:C,MATCH(技能效果等级!B2385,技能效果!B:B,0))</f>
        <v>插槽8濒死斩杀</v>
      </c>
      <c r="D2385" s="96" t="s">
        <v>873</v>
      </c>
      <c r="E2385" s="95">
        <v>8</v>
      </c>
      <c r="F2385" s="95">
        <f>INDEX(技能效果!H:H,MATCH(技能效果等级!B2385,技能效果!B:B,0))</f>
        <v>4043</v>
      </c>
      <c r="G2385" s="95">
        <f>IF(INDEX(技能效果!K:K,MATCH(B2385,技能效果!B:B,0))=0,INDEX(技能效果!I:I,MATCH(技能效果等级!B2385,技能效果!B:B,0)),INDEX(技能效果!I:I,MATCH(技能效果等级!B2385,技能效果!B:B,0))*VLOOKUP(E2385,技能数值计算!$C$19:$D$28,2,FALSE))</f>
        <v>0</v>
      </c>
      <c r="H2385" s="95">
        <f>INDEX(技能效果!J:J,MATCH(技能效果等级!B2385,技能效果!B:B,0))</f>
        <v>0</v>
      </c>
      <c r="I2385" s="97"/>
      <c r="J2385" s="97"/>
      <c r="K2385" s="97"/>
      <c r="L2385" s="97"/>
      <c r="M2385" s="97"/>
      <c r="N2385" s="96" t="str">
        <f>IF(INDEX(技能效果!L:L,MATCH(技能效果等级!B2385,技能效果!B:B,0))="","",INDEX(技能效果!L:L,MATCH(技能效果等级!B2385,技能效果!B:B,0)))</f>
        <v/>
      </c>
      <c r="O2385" s="95">
        <f>IF(INDEX(技能效果!N:N,MATCH(B2385,技能效果!B:B,0))=0,INDEX(技能效果!M:M,MATCH(技能效果等级!B2385,技能效果!B:B,0)),INDEX(技能效果!M:M,MATCH(技能效果等级!B2385,技能效果!B:B,0))*VLOOKUP(E2385,技能数值计算!$C$19:$D$28,2,FALSE))</f>
        <v>0</v>
      </c>
      <c r="P2385" s="97"/>
      <c r="Q2385" s="97"/>
      <c r="R2385" s="95" t="str">
        <f>IF(INDEX(技能效果!O:O,MATCH(技能效果等级!B2385,技能效果!B:B,0))="","",INDEX(技能效果!O:O,MATCH(技能效果等级!B2385,技能效果!B:B,0)))</f>
        <v/>
      </c>
      <c r="S2385" s="97"/>
      <c r="T2385" s="97"/>
      <c r="U2385" s="97"/>
      <c r="V2385" s="96" t="str">
        <f>IF(INDEX(技能效果!AF:AF,MATCH(技能效果等级!B2385,技能效果!B:B,0))="","",INDEX(技能效果!AF:AF,MATCH(技能效果等级!B2385,技能效果!B:B,0)))</f>
        <v/>
      </c>
      <c r="W2385" s="95">
        <f t="shared" si="35"/>
        <v>229</v>
      </c>
      <c r="X2385" s="97"/>
      <c r="Y2385" s="97"/>
    </row>
    <row r="2386" spans="1:25" ht="16.5" x14ac:dyDescent="0.2">
      <c r="A2386" s="62">
        <v>2383</v>
      </c>
      <c r="B2386" s="95">
        <f>INDEX(技能效果!B:B,MATCH(技能效果等级!W2386,技能效果!AE:AE,0))</f>
        <v>130400802</v>
      </c>
      <c r="C2386" s="95" t="str">
        <f>INDEX(技能效果!C:C,MATCH(技能效果等级!B2386,技能效果!B:B,0))</f>
        <v>插槽8濒死斩杀</v>
      </c>
      <c r="D2386" s="96" t="s">
        <v>873</v>
      </c>
      <c r="E2386" s="95">
        <v>9</v>
      </c>
      <c r="F2386" s="95">
        <f>INDEX(技能效果!H:H,MATCH(技能效果等级!B2386,技能效果!B:B,0))</f>
        <v>4043</v>
      </c>
      <c r="G2386" s="95">
        <f>IF(INDEX(技能效果!K:K,MATCH(B2386,技能效果!B:B,0))=0,INDEX(技能效果!I:I,MATCH(技能效果等级!B2386,技能效果!B:B,0)),INDEX(技能效果!I:I,MATCH(技能效果等级!B2386,技能效果!B:B,0))*VLOOKUP(E2386,技能数值计算!$C$19:$D$28,2,FALSE))</f>
        <v>0</v>
      </c>
      <c r="H2386" s="95">
        <f>INDEX(技能效果!J:J,MATCH(技能效果等级!B2386,技能效果!B:B,0))</f>
        <v>0</v>
      </c>
      <c r="I2386" s="97"/>
      <c r="J2386" s="97"/>
      <c r="K2386" s="97"/>
      <c r="L2386" s="97"/>
      <c r="M2386" s="97"/>
      <c r="N2386" s="96" t="str">
        <f>IF(INDEX(技能效果!L:L,MATCH(技能效果等级!B2386,技能效果!B:B,0))="","",INDEX(技能效果!L:L,MATCH(技能效果等级!B2386,技能效果!B:B,0)))</f>
        <v/>
      </c>
      <c r="O2386" s="95">
        <f>IF(INDEX(技能效果!N:N,MATCH(B2386,技能效果!B:B,0))=0,INDEX(技能效果!M:M,MATCH(技能效果等级!B2386,技能效果!B:B,0)),INDEX(技能效果!M:M,MATCH(技能效果等级!B2386,技能效果!B:B,0))*VLOOKUP(E2386,技能数值计算!$C$19:$D$28,2,FALSE))</f>
        <v>0</v>
      </c>
      <c r="P2386" s="97"/>
      <c r="Q2386" s="97"/>
      <c r="R2386" s="95" t="str">
        <f>IF(INDEX(技能效果!O:O,MATCH(技能效果等级!B2386,技能效果!B:B,0))="","",INDEX(技能效果!O:O,MATCH(技能效果等级!B2386,技能效果!B:B,0)))</f>
        <v/>
      </c>
      <c r="S2386" s="97"/>
      <c r="T2386" s="97"/>
      <c r="U2386" s="97"/>
      <c r="V2386" s="96" t="str">
        <f>IF(INDEX(技能效果!AF:AF,MATCH(技能效果等级!B2386,技能效果!B:B,0))="","",INDEX(技能效果!AF:AF,MATCH(技能效果等级!B2386,技能效果!B:B,0)))</f>
        <v/>
      </c>
      <c r="W2386" s="95">
        <f t="shared" si="35"/>
        <v>229</v>
      </c>
      <c r="X2386" s="97"/>
      <c r="Y2386" s="97"/>
    </row>
    <row r="2387" spans="1:25" ht="16.5" x14ac:dyDescent="0.2">
      <c r="A2387" s="62">
        <v>2384</v>
      </c>
      <c r="B2387" s="95">
        <f>INDEX(技能效果!B:B,MATCH(技能效果等级!W2387,技能效果!AE:AE,0))</f>
        <v>130400802</v>
      </c>
      <c r="C2387" s="95" t="str">
        <f>INDEX(技能效果!C:C,MATCH(技能效果等级!B2387,技能效果!B:B,0))</f>
        <v>插槽8濒死斩杀</v>
      </c>
      <c r="D2387" s="96" t="s">
        <v>873</v>
      </c>
      <c r="E2387" s="95">
        <v>10</v>
      </c>
      <c r="F2387" s="95">
        <f>INDEX(技能效果!H:H,MATCH(技能效果等级!B2387,技能效果!B:B,0))</f>
        <v>4043</v>
      </c>
      <c r="G2387" s="95">
        <f>IF(INDEX(技能效果!K:K,MATCH(B2387,技能效果!B:B,0))=0,INDEX(技能效果!I:I,MATCH(技能效果等级!B2387,技能效果!B:B,0)),INDEX(技能效果!I:I,MATCH(技能效果等级!B2387,技能效果!B:B,0))*VLOOKUP(E2387,技能数值计算!$C$19:$D$28,2,FALSE))</f>
        <v>0</v>
      </c>
      <c r="H2387" s="95">
        <f>INDEX(技能效果!J:J,MATCH(技能效果等级!B2387,技能效果!B:B,0))</f>
        <v>0</v>
      </c>
      <c r="I2387" s="97"/>
      <c r="J2387" s="97"/>
      <c r="K2387" s="97"/>
      <c r="L2387" s="97"/>
      <c r="M2387" s="97"/>
      <c r="N2387" s="96" t="str">
        <f>IF(INDEX(技能效果!L:L,MATCH(技能效果等级!B2387,技能效果!B:B,0))="","",INDEX(技能效果!L:L,MATCH(技能效果等级!B2387,技能效果!B:B,0)))</f>
        <v/>
      </c>
      <c r="O2387" s="95">
        <f>IF(INDEX(技能效果!N:N,MATCH(B2387,技能效果!B:B,0))=0,INDEX(技能效果!M:M,MATCH(技能效果等级!B2387,技能效果!B:B,0)),INDEX(技能效果!M:M,MATCH(技能效果等级!B2387,技能效果!B:B,0))*VLOOKUP(E2387,技能数值计算!$C$19:$D$28,2,FALSE))</f>
        <v>0</v>
      </c>
      <c r="P2387" s="97"/>
      <c r="Q2387" s="97"/>
      <c r="R2387" s="95" t="str">
        <f>IF(INDEX(技能效果!O:O,MATCH(技能效果等级!B2387,技能效果!B:B,0))="","",INDEX(技能效果!O:O,MATCH(技能效果等级!B2387,技能效果!B:B,0)))</f>
        <v/>
      </c>
      <c r="S2387" s="97"/>
      <c r="T2387" s="97"/>
      <c r="U2387" s="97"/>
      <c r="V2387" s="96" t="str">
        <f>IF(INDEX(技能效果!AF:AF,MATCH(技能效果等级!B2387,技能效果!B:B,0))="","",INDEX(技能效果!AF:AF,MATCH(技能效果等级!B2387,技能效果!B:B,0)))</f>
        <v/>
      </c>
      <c r="W2387" s="95">
        <f t="shared" si="35"/>
        <v>229</v>
      </c>
      <c r="X2387" s="97"/>
      <c r="Y2387" s="97"/>
    </row>
    <row r="2388" spans="1:25" ht="16.5" x14ac:dyDescent="0.2">
      <c r="A2388" s="62">
        <v>2385</v>
      </c>
      <c r="B2388" s="95">
        <f>INDEX(技能效果!B:B,MATCH(技能效果等级!W2388,技能效果!AE:AE,0))</f>
        <v>130400901</v>
      </c>
      <c r="C2388" s="95" t="str">
        <f>INDEX(技能效果!C:C,MATCH(技能效果等级!B2388,技能效果!B:B,0))</f>
        <v>插槽9主动伤害</v>
      </c>
      <c r="D2388" s="96" t="s">
        <v>873</v>
      </c>
      <c r="E2388" s="95">
        <v>1</v>
      </c>
      <c r="F2388" s="95">
        <f>INDEX(技能效果!H:H,MATCH(技能效果等级!B2388,技能效果!B:B,0))</f>
        <v>1001</v>
      </c>
      <c r="G2388" s="95">
        <f>IF(INDEX(技能效果!K:K,MATCH(B2388,技能效果!B:B,0))=0,INDEX(技能效果!I:I,MATCH(技能效果等级!B2388,技能效果!B:B,0)),INDEX(技能效果!I:I,MATCH(技能效果等级!B2388,技能效果!B:B,0))*VLOOKUP(E2388,技能数值计算!$C$19:$D$28,2,FALSE))</f>
        <v>1.5</v>
      </c>
      <c r="H2388" s="95">
        <f>INDEX(技能效果!J:J,MATCH(技能效果等级!B2388,技能效果!B:B,0))</f>
        <v>0</v>
      </c>
      <c r="I2388" s="97"/>
      <c r="J2388" s="97"/>
      <c r="K2388" s="97"/>
      <c r="L2388" s="97"/>
      <c r="M2388" s="97"/>
      <c r="N2388" s="96" t="str">
        <f>IF(INDEX(技能效果!L:L,MATCH(技能效果等级!B2388,技能效果!B:B,0))="","",INDEX(技能效果!L:L,MATCH(技能效果等级!B2388,技能效果!B:B,0)))</f>
        <v/>
      </c>
      <c r="O2388" s="95">
        <f>IF(INDEX(技能效果!N:N,MATCH(B2388,技能效果!B:B,0))=0,INDEX(技能效果!M:M,MATCH(技能效果等级!B2388,技能效果!B:B,0)),INDEX(技能效果!M:M,MATCH(技能效果等级!B2388,技能效果!B:B,0))*VLOOKUP(E2388,技能数值计算!$C$19:$D$28,2,FALSE))</f>
        <v>0</v>
      </c>
      <c r="P2388" s="97"/>
      <c r="Q2388" s="97"/>
      <c r="R2388" s="95" t="str">
        <f>IF(INDEX(技能效果!O:O,MATCH(技能效果等级!B2388,技能效果!B:B,0))="","",INDEX(技能效果!O:O,MATCH(技能效果等级!B2388,技能效果!B:B,0)))</f>
        <v/>
      </c>
      <c r="S2388" s="97"/>
      <c r="T2388" s="97"/>
      <c r="U2388" s="97"/>
      <c r="V2388" s="96" t="str">
        <f>IF(INDEX(技能效果!AF:AF,MATCH(技能效果等级!B2388,技能效果!B:B,0))="","",INDEX(技能效果!AF:AF,MATCH(技能效果等级!B2388,技能效果!B:B,0)))</f>
        <v/>
      </c>
      <c r="W2388" s="95">
        <f t="shared" si="35"/>
        <v>230</v>
      </c>
      <c r="X2388" s="97"/>
      <c r="Y2388" s="97"/>
    </row>
    <row r="2389" spans="1:25" ht="16.5" x14ac:dyDescent="0.2">
      <c r="A2389" s="62">
        <v>2386</v>
      </c>
      <c r="B2389" s="95">
        <f>INDEX(技能效果!B:B,MATCH(技能效果等级!W2389,技能效果!AE:AE,0))</f>
        <v>130400901</v>
      </c>
      <c r="C2389" s="95" t="str">
        <f>INDEX(技能效果!C:C,MATCH(技能效果等级!B2389,技能效果!B:B,0))</f>
        <v>插槽9主动伤害</v>
      </c>
      <c r="D2389" s="96" t="s">
        <v>873</v>
      </c>
      <c r="E2389" s="95">
        <v>2</v>
      </c>
      <c r="F2389" s="95">
        <f>INDEX(技能效果!H:H,MATCH(技能效果等级!B2389,技能效果!B:B,0))</f>
        <v>1001</v>
      </c>
      <c r="G2389" s="95">
        <f>IF(INDEX(技能效果!K:K,MATCH(B2389,技能效果!B:B,0))=0,INDEX(技能效果!I:I,MATCH(技能效果等级!B2389,技能效果!B:B,0)),INDEX(技能效果!I:I,MATCH(技能效果等级!B2389,技能效果!B:B,0))*VLOOKUP(E2389,技能数值计算!$C$19:$D$28,2,FALSE))</f>
        <v>1.62</v>
      </c>
      <c r="H2389" s="95">
        <f>INDEX(技能效果!J:J,MATCH(技能效果等级!B2389,技能效果!B:B,0))</f>
        <v>0</v>
      </c>
      <c r="I2389" s="97"/>
      <c r="J2389" s="97"/>
      <c r="K2389" s="97"/>
      <c r="L2389" s="97"/>
      <c r="M2389" s="97"/>
      <c r="N2389" s="96" t="str">
        <f>IF(INDEX(技能效果!L:L,MATCH(技能效果等级!B2389,技能效果!B:B,0))="","",INDEX(技能效果!L:L,MATCH(技能效果等级!B2389,技能效果!B:B,0)))</f>
        <v/>
      </c>
      <c r="O2389" s="95">
        <f>IF(INDEX(技能效果!N:N,MATCH(B2389,技能效果!B:B,0))=0,INDEX(技能效果!M:M,MATCH(技能效果等级!B2389,技能效果!B:B,0)),INDEX(技能效果!M:M,MATCH(技能效果等级!B2389,技能效果!B:B,0))*VLOOKUP(E2389,技能数值计算!$C$19:$D$28,2,FALSE))</f>
        <v>0</v>
      </c>
      <c r="P2389" s="97"/>
      <c r="Q2389" s="97"/>
      <c r="R2389" s="95" t="str">
        <f>IF(INDEX(技能效果!O:O,MATCH(技能效果等级!B2389,技能效果!B:B,0))="","",INDEX(技能效果!O:O,MATCH(技能效果等级!B2389,技能效果!B:B,0)))</f>
        <v/>
      </c>
      <c r="S2389" s="97"/>
      <c r="T2389" s="97"/>
      <c r="U2389" s="97"/>
      <c r="V2389" s="96" t="str">
        <f>IF(INDEX(技能效果!AF:AF,MATCH(技能效果等级!B2389,技能效果!B:B,0))="","",INDEX(技能效果!AF:AF,MATCH(技能效果等级!B2389,技能效果!B:B,0)))</f>
        <v/>
      </c>
      <c r="W2389" s="95">
        <f t="shared" si="35"/>
        <v>230</v>
      </c>
      <c r="X2389" s="97"/>
      <c r="Y2389" s="97"/>
    </row>
    <row r="2390" spans="1:25" ht="16.5" x14ac:dyDescent="0.2">
      <c r="A2390" s="62">
        <v>2387</v>
      </c>
      <c r="B2390" s="95">
        <f>INDEX(技能效果!B:B,MATCH(技能效果等级!W2390,技能效果!AE:AE,0))</f>
        <v>130400901</v>
      </c>
      <c r="C2390" s="95" t="str">
        <f>INDEX(技能效果!C:C,MATCH(技能效果等级!B2390,技能效果!B:B,0))</f>
        <v>插槽9主动伤害</v>
      </c>
      <c r="D2390" s="96" t="s">
        <v>873</v>
      </c>
      <c r="E2390" s="95">
        <v>3</v>
      </c>
      <c r="F2390" s="95">
        <f>INDEX(技能效果!H:H,MATCH(技能效果等级!B2390,技能效果!B:B,0))</f>
        <v>1001</v>
      </c>
      <c r="G2390" s="95">
        <f>IF(INDEX(技能效果!K:K,MATCH(B2390,技能效果!B:B,0))=0,INDEX(技能效果!I:I,MATCH(技能效果等级!B2390,技能效果!B:B,0)),INDEX(技能效果!I:I,MATCH(技能效果等级!B2390,技能效果!B:B,0))*VLOOKUP(E2390,技能数值计算!$C$19:$D$28,2,FALSE))</f>
        <v>1.7399999999999998</v>
      </c>
      <c r="H2390" s="95">
        <f>INDEX(技能效果!J:J,MATCH(技能效果等级!B2390,技能效果!B:B,0))</f>
        <v>0</v>
      </c>
      <c r="I2390" s="97"/>
      <c r="J2390" s="97"/>
      <c r="K2390" s="97"/>
      <c r="L2390" s="97"/>
      <c r="M2390" s="97"/>
      <c r="N2390" s="96" t="str">
        <f>IF(INDEX(技能效果!L:L,MATCH(技能效果等级!B2390,技能效果!B:B,0))="","",INDEX(技能效果!L:L,MATCH(技能效果等级!B2390,技能效果!B:B,0)))</f>
        <v/>
      </c>
      <c r="O2390" s="95">
        <f>IF(INDEX(技能效果!N:N,MATCH(B2390,技能效果!B:B,0))=0,INDEX(技能效果!M:M,MATCH(技能效果等级!B2390,技能效果!B:B,0)),INDEX(技能效果!M:M,MATCH(技能效果等级!B2390,技能效果!B:B,0))*VLOOKUP(E2390,技能数值计算!$C$19:$D$28,2,FALSE))</f>
        <v>0</v>
      </c>
      <c r="P2390" s="97"/>
      <c r="Q2390" s="97"/>
      <c r="R2390" s="95" t="str">
        <f>IF(INDEX(技能效果!O:O,MATCH(技能效果等级!B2390,技能效果!B:B,0))="","",INDEX(技能效果!O:O,MATCH(技能效果等级!B2390,技能效果!B:B,0)))</f>
        <v/>
      </c>
      <c r="S2390" s="97"/>
      <c r="T2390" s="97"/>
      <c r="U2390" s="97"/>
      <c r="V2390" s="96" t="str">
        <f>IF(INDEX(技能效果!AF:AF,MATCH(技能效果等级!B2390,技能效果!B:B,0))="","",INDEX(技能效果!AF:AF,MATCH(技能效果等级!B2390,技能效果!B:B,0)))</f>
        <v/>
      </c>
      <c r="W2390" s="95">
        <f t="shared" si="35"/>
        <v>230</v>
      </c>
      <c r="X2390" s="97"/>
      <c r="Y2390" s="97"/>
    </row>
    <row r="2391" spans="1:25" ht="16.5" x14ac:dyDescent="0.2">
      <c r="A2391" s="62">
        <v>2388</v>
      </c>
      <c r="B2391" s="95">
        <f>INDEX(技能效果!B:B,MATCH(技能效果等级!W2391,技能效果!AE:AE,0))</f>
        <v>130400901</v>
      </c>
      <c r="C2391" s="95" t="str">
        <f>INDEX(技能效果!C:C,MATCH(技能效果等级!B2391,技能效果!B:B,0))</f>
        <v>插槽9主动伤害</v>
      </c>
      <c r="D2391" s="96" t="s">
        <v>873</v>
      </c>
      <c r="E2391" s="95">
        <v>4</v>
      </c>
      <c r="F2391" s="95">
        <f>INDEX(技能效果!H:H,MATCH(技能效果等级!B2391,技能效果!B:B,0))</f>
        <v>1001</v>
      </c>
      <c r="G2391" s="95">
        <f>IF(INDEX(技能效果!K:K,MATCH(B2391,技能效果!B:B,0))=0,INDEX(技能效果!I:I,MATCH(技能效果等级!B2391,技能效果!B:B,0)),INDEX(技能效果!I:I,MATCH(技能效果等级!B2391,技能效果!B:B,0))*VLOOKUP(E2391,技能数值计算!$C$19:$D$28,2,FALSE))</f>
        <v>1.8599999999999999</v>
      </c>
      <c r="H2391" s="95">
        <f>INDEX(技能效果!J:J,MATCH(技能效果等级!B2391,技能效果!B:B,0))</f>
        <v>0</v>
      </c>
      <c r="I2391" s="97"/>
      <c r="J2391" s="97"/>
      <c r="K2391" s="97"/>
      <c r="L2391" s="97"/>
      <c r="M2391" s="97"/>
      <c r="N2391" s="96" t="str">
        <f>IF(INDEX(技能效果!L:L,MATCH(技能效果等级!B2391,技能效果!B:B,0))="","",INDEX(技能效果!L:L,MATCH(技能效果等级!B2391,技能效果!B:B,0)))</f>
        <v/>
      </c>
      <c r="O2391" s="95">
        <f>IF(INDEX(技能效果!N:N,MATCH(B2391,技能效果!B:B,0))=0,INDEX(技能效果!M:M,MATCH(技能效果等级!B2391,技能效果!B:B,0)),INDEX(技能效果!M:M,MATCH(技能效果等级!B2391,技能效果!B:B,0))*VLOOKUP(E2391,技能数值计算!$C$19:$D$28,2,FALSE))</f>
        <v>0</v>
      </c>
      <c r="P2391" s="97"/>
      <c r="Q2391" s="97"/>
      <c r="R2391" s="95" t="str">
        <f>IF(INDEX(技能效果!O:O,MATCH(技能效果等级!B2391,技能效果!B:B,0))="","",INDEX(技能效果!O:O,MATCH(技能效果等级!B2391,技能效果!B:B,0)))</f>
        <v/>
      </c>
      <c r="S2391" s="97"/>
      <c r="T2391" s="97"/>
      <c r="U2391" s="97"/>
      <c r="V2391" s="96" t="str">
        <f>IF(INDEX(技能效果!AF:AF,MATCH(技能效果等级!B2391,技能效果!B:B,0))="","",INDEX(技能效果!AF:AF,MATCH(技能效果等级!B2391,技能效果!B:B,0)))</f>
        <v/>
      </c>
      <c r="W2391" s="95">
        <f t="shared" si="35"/>
        <v>230</v>
      </c>
      <c r="X2391" s="97"/>
      <c r="Y2391" s="97"/>
    </row>
    <row r="2392" spans="1:25" ht="16.5" x14ac:dyDescent="0.2">
      <c r="A2392" s="62">
        <v>2389</v>
      </c>
      <c r="B2392" s="95">
        <f>INDEX(技能效果!B:B,MATCH(技能效果等级!W2392,技能效果!AE:AE,0))</f>
        <v>130400901</v>
      </c>
      <c r="C2392" s="95" t="str">
        <f>INDEX(技能效果!C:C,MATCH(技能效果等级!B2392,技能效果!B:B,0))</f>
        <v>插槽9主动伤害</v>
      </c>
      <c r="D2392" s="96" t="s">
        <v>873</v>
      </c>
      <c r="E2392" s="95">
        <v>5</v>
      </c>
      <c r="F2392" s="95">
        <f>INDEX(技能效果!H:H,MATCH(技能效果等级!B2392,技能效果!B:B,0))</f>
        <v>1001</v>
      </c>
      <c r="G2392" s="95">
        <f>IF(INDEX(技能效果!K:K,MATCH(B2392,技能效果!B:B,0))=0,INDEX(技能效果!I:I,MATCH(技能效果等级!B2392,技能效果!B:B,0)),INDEX(技能效果!I:I,MATCH(技能效果等级!B2392,技能效果!B:B,0))*VLOOKUP(E2392,技能数值计算!$C$19:$D$28,2,FALSE))</f>
        <v>1.98</v>
      </c>
      <c r="H2392" s="95">
        <f>INDEX(技能效果!J:J,MATCH(技能效果等级!B2392,技能效果!B:B,0))</f>
        <v>0</v>
      </c>
      <c r="I2392" s="97"/>
      <c r="J2392" s="97"/>
      <c r="K2392" s="97"/>
      <c r="L2392" s="97"/>
      <c r="M2392" s="97"/>
      <c r="N2392" s="96" t="str">
        <f>IF(INDEX(技能效果!L:L,MATCH(技能效果等级!B2392,技能效果!B:B,0))="","",INDEX(技能效果!L:L,MATCH(技能效果等级!B2392,技能效果!B:B,0)))</f>
        <v/>
      </c>
      <c r="O2392" s="95">
        <f>IF(INDEX(技能效果!N:N,MATCH(B2392,技能效果!B:B,0))=0,INDEX(技能效果!M:M,MATCH(技能效果等级!B2392,技能效果!B:B,0)),INDEX(技能效果!M:M,MATCH(技能效果等级!B2392,技能效果!B:B,0))*VLOOKUP(E2392,技能数值计算!$C$19:$D$28,2,FALSE))</f>
        <v>0</v>
      </c>
      <c r="P2392" s="97"/>
      <c r="Q2392" s="97"/>
      <c r="R2392" s="95" t="str">
        <f>IF(INDEX(技能效果!O:O,MATCH(技能效果等级!B2392,技能效果!B:B,0))="","",INDEX(技能效果!O:O,MATCH(技能效果等级!B2392,技能效果!B:B,0)))</f>
        <v/>
      </c>
      <c r="S2392" s="97"/>
      <c r="T2392" s="97"/>
      <c r="U2392" s="97"/>
      <c r="V2392" s="96" t="str">
        <f>IF(INDEX(技能效果!AF:AF,MATCH(技能效果等级!B2392,技能效果!B:B,0))="","",INDEX(技能效果!AF:AF,MATCH(技能效果等级!B2392,技能效果!B:B,0)))</f>
        <v/>
      </c>
      <c r="W2392" s="95">
        <f t="shared" si="35"/>
        <v>230</v>
      </c>
      <c r="X2392" s="97"/>
      <c r="Y2392" s="97"/>
    </row>
    <row r="2393" spans="1:25" ht="16.5" x14ac:dyDescent="0.2">
      <c r="A2393" s="62">
        <v>2390</v>
      </c>
      <c r="B2393" s="95">
        <f>INDEX(技能效果!B:B,MATCH(技能效果等级!W2393,技能效果!AE:AE,0))</f>
        <v>130400901</v>
      </c>
      <c r="C2393" s="95" t="str">
        <f>INDEX(技能效果!C:C,MATCH(技能效果等级!B2393,技能效果!B:B,0))</f>
        <v>插槽9主动伤害</v>
      </c>
      <c r="D2393" s="96" t="s">
        <v>873</v>
      </c>
      <c r="E2393" s="95">
        <v>6</v>
      </c>
      <c r="F2393" s="95">
        <f>INDEX(技能效果!H:H,MATCH(技能效果等级!B2393,技能效果!B:B,0))</f>
        <v>1001</v>
      </c>
      <c r="G2393" s="95">
        <f>IF(INDEX(技能效果!K:K,MATCH(B2393,技能效果!B:B,0))=0,INDEX(技能效果!I:I,MATCH(技能效果等级!B2393,技能效果!B:B,0)),INDEX(技能效果!I:I,MATCH(技能效果等级!B2393,技能效果!B:B,0))*VLOOKUP(E2393,技能数值计算!$C$19:$D$28,2,FALSE))</f>
        <v>2.16</v>
      </c>
      <c r="H2393" s="95">
        <f>INDEX(技能效果!J:J,MATCH(技能效果等级!B2393,技能效果!B:B,0))</f>
        <v>0</v>
      </c>
      <c r="I2393" s="97"/>
      <c r="J2393" s="97"/>
      <c r="K2393" s="97"/>
      <c r="L2393" s="97"/>
      <c r="M2393" s="97"/>
      <c r="N2393" s="96" t="str">
        <f>IF(INDEX(技能效果!L:L,MATCH(技能效果等级!B2393,技能效果!B:B,0))="","",INDEX(技能效果!L:L,MATCH(技能效果等级!B2393,技能效果!B:B,0)))</f>
        <v/>
      </c>
      <c r="O2393" s="95">
        <f>IF(INDEX(技能效果!N:N,MATCH(B2393,技能效果!B:B,0))=0,INDEX(技能效果!M:M,MATCH(技能效果等级!B2393,技能效果!B:B,0)),INDEX(技能效果!M:M,MATCH(技能效果等级!B2393,技能效果!B:B,0))*VLOOKUP(E2393,技能数值计算!$C$19:$D$28,2,FALSE))</f>
        <v>0</v>
      </c>
      <c r="P2393" s="97"/>
      <c r="Q2393" s="97"/>
      <c r="R2393" s="95" t="str">
        <f>IF(INDEX(技能效果!O:O,MATCH(技能效果等级!B2393,技能效果!B:B,0))="","",INDEX(技能效果!O:O,MATCH(技能效果等级!B2393,技能效果!B:B,0)))</f>
        <v/>
      </c>
      <c r="S2393" s="97"/>
      <c r="T2393" s="97"/>
      <c r="U2393" s="97"/>
      <c r="V2393" s="96" t="str">
        <f>IF(INDEX(技能效果!AF:AF,MATCH(技能效果等级!B2393,技能效果!B:B,0))="","",INDEX(技能效果!AF:AF,MATCH(技能效果等级!B2393,技能效果!B:B,0)))</f>
        <v/>
      </c>
      <c r="W2393" s="95">
        <f t="shared" si="35"/>
        <v>230</v>
      </c>
      <c r="X2393" s="97"/>
      <c r="Y2393" s="97"/>
    </row>
    <row r="2394" spans="1:25" ht="16.5" x14ac:dyDescent="0.2">
      <c r="A2394" s="62">
        <v>2391</v>
      </c>
      <c r="B2394" s="95">
        <f>INDEX(技能效果!B:B,MATCH(技能效果等级!W2394,技能效果!AE:AE,0))</f>
        <v>130400901</v>
      </c>
      <c r="C2394" s="95" t="str">
        <f>INDEX(技能效果!C:C,MATCH(技能效果等级!B2394,技能效果!B:B,0))</f>
        <v>插槽9主动伤害</v>
      </c>
      <c r="D2394" s="96" t="s">
        <v>873</v>
      </c>
      <c r="E2394" s="95">
        <v>7</v>
      </c>
      <c r="F2394" s="95">
        <f>INDEX(技能效果!H:H,MATCH(技能效果等级!B2394,技能效果!B:B,0))</f>
        <v>1001</v>
      </c>
      <c r="G2394" s="95">
        <f>IF(INDEX(技能效果!K:K,MATCH(B2394,技能效果!B:B,0))=0,INDEX(技能效果!I:I,MATCH(技能效果等级!B2394,技能效果!B:B,0)),INDEX(技能效果!I:I,MATCH(技能效果等级!B2394,技能效果!B:B,0))*VLOOKUP(E2394,技能数值计算!$C$19:$D$28,2,FALSE))</f>
        <v>2.34</v>
      </c>
      <c r="H2394" s="95">
        <f>INDEX(技能效果!J:J,MATCH(技能效果等级!B2394,技能效果!B:B,0))</f>
        <v>0</v>
      </c>
      <c r="I2394" s="97"/>
      <c r="J2394" s="97"/>
      <c r="K2394" s="97"/>
      <c r="L2394" s="97"/>
      <c r="M2394" s="97"/>
      <c r="N2394" s="96" t="str">
        <f>IF(INDEX(技能效果!L:L,MATCH(技能效果等级!B2394,技能效果!B:B,0))="","",INDEX(技能效果!L:L,MATCH(技能效果等级!B2394,技能效果!B:B,0)))</f>
        <v/>
      </c>
      <c r="O2394" s="95">
        <f>IF(INDEX(技能效果!N:N,MATCH(B2394,技能效果!B:B,0))=0,INDEX(技能效果!M:M,MATCH(技能效果等级!B2394,技能效果!B:B,0)),INDEX(技能效果!M:M,MATCH(技能效果等级!B2394,技能效果!B:B,0))*VLOOKUP(E2394,技能数值计算!$C$19:$D$28,2,FALSE))</f>
        <v>0</v>
      </c>
      <c r="P2394" s="97"/>
      <c r="Q2394" s="97"/>
      <c r="R2394" s="95" t="str">
        <f>IF(INDEX(技能效果!O:O,MATCH(技能效果等级!B2394,技能效果!B:B,0))="","",INDEX(技能效果!O:O,MATCH(技能效果等级!B2394,技能效果!B:B,0)))</f>
        <v/>
      </c>
      <c r="S2394" s="97"/>
      <c r="T2394" s="97"/>
      <c r="U2394" s="97"/>
      <c r="V2394" s="96" t="str">
        <f>IF(INDEX(技能效果!AF:AF,MATCH(技能效果等级!B2394,技能效果!B:B,0))="","",INDEX(技能效果!AF:AF,MATCH(技能效果等级!B2394,技能效果!B:B,0)))</f>
        <v/>
      </c>
      <c r="W2394" s="95">
        <f t="shared" si="35"/>
        <v>230</v>
      </c>
      <c r="X2394" s="97"/>
      <c r="Y2394" s="97"/>
    </row>
    <row r="2395" spans="1:25" ht="16.5" x14ac:dyDescent="0.2">
      <c r="A2395" s="62">
        <v>2392</v>
      </c>
      <c r="B2395" s="95">
        <f>INDEX(技能效果!B:B,MATCH(技能效果等级!W2395,技能效果!AE:AE,0))</f>
        <v>130400901</v>
      </c>
      <c r="C2395" s="95" t="str">
        <f>INDEX(技能效果!C:C,MATCH(技能效果等级!B2395,技能效果!B:B,0))</f>
        <v>插槽9主动伤害</v>
      </c>
      <c r="D2395" s="96" t="s">
        <v>873</v>
      </c>
      <c r="E2395" s="95">
        <v>8</v>
      </c>
      <c r="F2395" s="95">
        <f>INDEX(技能效果!H:H,MATCH(技能效果等级!B2395,技能效果!B:B,0))</f>
        <v>1001</v>
      </c>
      <c r="G2395" s="95">
        <f>IF(INDEX(技能效果!K:K,MATCH(B2395,技能效果!B:B,0))=0,INDEX(技能效果!I:I,MATCH(技能效果等级!B2395,技能效果!B:B,0)),INDEX(技能效果!I:I,MATCH(技能效果等级!B2395,技能效果!B:B,0))*VLOOKUP(E2395,技能数值计算!$C$19:$D$28,2,FALSE))</f>
        <v>2.52</v>
      </c>
      <c r="H2395" s="95">
        <f>INDEX(技能效果!J:J,MATCH(技能效果等级!B2395,技能效果!B:B,0))</f>
        <v>0</v>
      </c>
      <c r="I2395" s="97"/>
      <c r="J2395" s="97"/>
      <c r="K2395" s="97"/>
      <c r="L2395" s="97"/>
      <c r="M2395" s="97"/>
      <c r="N2395" s="96" t="str">
        <f>IF(INDEX(技能效果!L:L,MATCH(技能效果等级!B2395,技能效果!B:B,0))="","",INDEX(技能效果!L:L,MATCH(技能效果等级!B2395,技能效果!B:B,0)))</f>
        <v/>
      </c>
      <c r="O2395" s="95">
        <f>IF(INDEX(技能效果!N:N,MATCH(B2395,技能效果!B:B,0))=0,INDEX(技能效果!M:M,MATCH(技能效果等级!B2395,技能效果!B:B,0)),INDEX(技能效果!M:M,MATCH(技能效果等级!B2395,技能效果!B:B,0))*VLOOKUP(E2395,技能数值计算!$C$19:$D$28,2,FALSE))</f>
        <v>0</v>
      </c>
      <c r="P2395" s="97"/>
      <c r="Q2395" s="97"/>
      <c r="R2395" s="95" t="str">
        <f>IF(INDEX(技能效果!O:O,MATCH(技能效果等级!B2395,技能效果!B:B,0))="","",INDEX(技能效果!O:O,MATCH(技能效果等级!B2395,技能效果!B:B,0)))</f>
        <v/>
      </c>
      <c r="S2395" s="97"/>
      <c r="T2395" s="97"/>
      <c r="U2395" s="97"/>
      <c r="V2395" s="96" t="str">
        <f>IF(INDEX(技能效果!AF:AF,MATCH(技能效果等级!B2395,技能效果!B:B,0))="","",INDEX(技能效果!AF:AF,MATCH(技能效果等级!B2395,技能效果!B:B,0)))</f>
        <v/>
      </c>
      <c r="W2395" s="95">
        <f t="shared" si="35"/>
        <v>230</v>
      </c>
      <c r="X2395" s="97"/>
      <c r="Y2395" s="97"/>
    </row>
    <row r="2396" spans="1:25" ht="16.5" x14ac:dyDescent="0.2">
      <c r="A2396" s="62">
        <v>2393</v>
      </c>
      <c r="B2396" s="95">
        <f>INDEX(技能效果!B:B,MATCH(技能效果等级!W2396,技能效果!AE:AE,0))</f>
        <v>130400901</v>
      </c>
      <c r="C2396" s="95" t="str">
        <f>INDEX(技能效果!C:C,MATCH(技能效果等级!B2396,技能效果!B:B,0))</f>
        <v>插槽9主动伤害</v>
      </c>
      <c r="D2396" s="96" t="s">
        <v>873</v>
      </c>
      <c r="E2396" s="95">
        <v>9</v>
      </c>
      <c r="F2396" s="95">
        <f>INDEX(技能效果!H:H,MATCH(技能效果等级!B2396,技能效果!B:B,0))</f>
        <v>1001</v>
      </c>
      <c r="G2396" s="95">
        <f>IF(INDEX(技能效果!K:K,MATCH(B2396,技能效果!B:B,0))=0,INDEX(技能效果!I:I,MATCH(技能效果等级!B2396,技能效果!B:B,0)),INDEX(技能效果!I:I,MATCH(技能效果等级!B2396,技能效果!B:B,0))*VLOOKUP(E2396,技能数值计算!$C$19:$D$28,2,FALSE))</f>
        <v>2.7600000000000002</v>
      </c>
      <c r="H2396" s="95">
        <f>INDEX(技能效果!J:J,MATCH(技能效果等级!B2396,技能效果!B:B,0))</f>
        <v>0</v>
      </c>
      <c r="I2396" s="97"/>
      <c r="J2396" s="97"/>
      <c r="K2396" s="97"/>
      <c r="L2396" s="97"/>
      <c r="M2396" s="97"/>
      <c r="N2396" s="96" t="str">
        <f>IF(INDEX(技能效果!L:L,MATCH(技能效果等级!B2396,技能效果!B:B,0))="","",INDEX(技能效果!L:L,MATCH(技能效果等级!B2396,技能效果!B:B,0)))</f>
        <v/>
      </c>
      <c r="O2396" s="95">
        <f>IF(INDEX(技能效果!N:N,MATCH(B2396,技能效果!B:B,0))=0,INDEX(技能效果!M:M,MATCH(技能效果等级!B2396,技能效果!B:B,0)),INDEX(技能效果!M:M,MATCH(技能效果等级!B2396,技能效果!B:B,0))*VLOOKUP(E2396,技能数值计算!$C$19:$D$28,2,FALSE))</f>
        <v>0</v>
      </c>
      <c r="P2396" s="97"/>
      <c r="Q2396" s="97"/>
      <c r="R2396" s="95" t="str">
        <f>IF(INDEX(技能效果!O:O,MATCH(技能效果等级!B2396,技能效果!B:B,0))="","",INDEX(技能效果!O:O,MATCH(技能效果等级!B2396,技能效果!B:B,0)))</f>
        <v/>
      </c>
      <c r="S2396" s="97"/>
      <c r="T2396" s="97"/>
      <c r="U2396" s="97"/>
      <c r="V2396" s="96" t="str">
        <f>IF(INDEX(技能效果!AF:AF,MATCH(技能效果等级!B2396,技能效果!B:B,0))="","",INDEX(技能效果!AF:AF,MATCH(技能效果等级!B2396,技能效果!B:B,0)))</f>
        <v/>
      </c>
      <c r="W2396" s="95">
        <f t="shared" si="35"/>
        <v>230</v>
      </c>
      <c r="X2396" s="97"/>
      <c r="Y2396" s="97"/>
    </row>
    <row r="2397" spans="1:25" ht="16.5" x14ac:dyDescent="0.2">
      <c r="A2397" s="62">
        <v>2394</v>
      </c>
      <c r="B2397" s="95">
        <f>INDEX(技能效果!B:B,MATCH(技能效果等级!W2397,技能效果!AE:AE,0))</f>
        <v>130400901</v>
      </c>
      <c r="C2397" s="95" t="str">
        <f>INDEX(技能效果!C:C,MATCH(技能效果等级!B2397,技能效果!B:B,0))</f>
        <v>插槽9主动伤害</v>
      </c>
      <c r="D2397" s="96" t="s">
        <v>873</v>
      </c>
      <c r="E2397" s="95">
        <v>10</v>
      </c>
      <c r="F2397" s="95">
        <f>INDEX(技能效果!H:H,MATCH(技能效果等级!B2397,技能效果!B:B,0))</f>
        <v>1001</v>
      </c>
      <c r="G2397" s="95">
        <f>IF(INDEX(技能效果!K:K,MATCH(B2397,技能效果!B:B,0))=0,INDEX(技能效果!I:I,MATCH(技能效果等级!B2397,技能效果!B:B,0)),INDEX(技能效果!I:I,MATCH(技能效果等级!B2397,技能效果!B:B,0))*VLOOKUP(E2397,技能数值计算!$C$19:$D$28,2,FALSE))</f>
        <v>3</v>
      </c>
      <c r="H2397" s="95">
        <f>INDEX(技能效果!J:J,MATCH(技能效果等级!B2397,技能效果!B:B,0))</f>
        <v>0</v>
      </c>
      <c r="I2397" s="97"/>
      <c r="J2397" s="97"/>
      <c r="K2397" s="97"/>
      <c r="L2397" s="97"/>
      <c r="M2397" s="97"/>
      <c r="N2397" s="96" t="str">
        <f>IF(INDEX(技能效果!L:L,MATCH(技能效果等级!B2397,技能效果!B:B,0))="","",INDEX(技能效果!L:L,MATCH(技能效果等级!B2397,技能效果!B:B,0)))</f>
        <v/>
      </c>
      <c r="O2397" s="95">
        <f>IF(INDEX(技能效果!N:N,MATCH(B2397,技能效果!B:B,0))=0,INDEX(技能效果!M:M,MATCH(技能效果等级!B2397,技能效果!B:B,0)),INDEX(技能效果!M:M,MATCH(技能效果等级!B2397,技能效果!B:B,0))*VLOOKUP(E2397,技能数值计算!$C$19:$D$28,2,FALSE))</f>
        <v>0</v>
      </c>
      <c r="P2397" s="97"/>
      <c r="Q2397" s="97"/>
      <c r="R2397" s="95" t="str">
        <f>IF(INDEX(技能效果!O:O,MATCH(技能效果等级!B2397,技能效果!B:B,0))="","",INDEX(技能效果!O:O,MATCH(技能效果等级!B2397,技能效果!B:B,0)))</f>
        <v/>
      </c>
      <c r="S2397" s="97"/>
      <c r="T2397" s="97"/>
      <c r="U2397" s="97"/>
      <c r="V2397" s="96" t="str">
        <f>IF(INDEX(技能效果!AF:AF,MATCH(技能效果等级!B2397,技能效果!B:B,0))="","",INDEX(技能效果!AF:AF,MATCH(技能效果等级!B2397,技能效果!B:B,0)))</f>
        <v/>
      </c>
      <c r="W2397" s="95">
        <f t="shared" si="35"/>
        <v>230</v>
      </c>
      <c r="X2397" s="97"/>
      <c r="Y2397" s="97"/>
    </row>
    <row r="2398" spans="1:25" ht="16.5" x14ac:dyDescent="0.2">
      <c r="A2398" s="62">
        <v>2395</v>
      </c>
      <c r="B2398" s="95">
        <f>INDEX(技能效果!B:B,MATCH(技能效果等级!W2398,技能效果!AE:AE,0))</f>
        <v>130400902</v>
      </c>
      <c r="C2398" s="95" t="str">
        <f>INDEX(技能效果!C:C,MATCH(技能效果等级!B2398,技能效果!B:B,0))</f>
        <v>插槽9驱散正面效果</v>
      </c>
      <c r="D2398" s="96" t="s">
        <v>873</v>
      </c>
      <c r="E2398" s="95">
        <v>1</v>
      </c>
      <c r="F2398" s="95">
        <f>INDEX(技能效果!H:H,MATCH(技能效果等级!B2398,技能效果!B:B,0))</f>
        <v>4044</v>
      </c>
      <c r="G2398" s="95">
        <f>IF(INDEX(技能效果!K:K,MATCH(B2398,技能效果!B:B,0))=0,INDEX(技能效果!I:I,MATCH(技能效果等级!B2398,技能效果!B:B,0)),INDEX(技能效果!I:I,MATCH(技能效果等级!B2398,技能效果!B:B,0))*VLOOKUP(E2398,技能数值计算!$C$19:$D$28,2,FALSE))</f>
        <v>0</v>
      </c>
      <c r="H2398" s="95">
        <f>INDEX(技能效果!J:J,MATCH(技能效果等级!B2398,技能效果!B:B,0))</f>
        <v>0</v>
      </c>
      <c r="I2398" s="97"/>
      <c r="J2398" s="97"/>
      <c r="K2398" s="97"/>
      <c r="L2398" s="97"/>
      <c r="M2398" s="97"/>
      <c r="N2398" s="96" t="str">
        <f>IF(INDEX(技能效果!L:L,MATCH(技能效果等级!B2398,技能效果!B:B,0))="","",INDEX(技能效果!L:L,MATCH(技能效果等级!B2398,技能效果!B:B,0)))</f>
        <v/>
      </c>
      <c r="O2398" s="95">
        <f>IF(INDEX(技能效果!N:N,MATCH(B2398,技能效果!B:B,0))=0,INDEX(技能效果!M:M,MATCH(技能效果等级!B2398,技能效果!B:B,0)),INDEX(技能效果!M:M,MATCH(技能效果等级!B2398,技能效果!B:B,0))*VLOOKUP(E2398,技能数值计算!$C$19:$D$28,2,FALSE))</f>
        <v>0</v>
      </c>
      <c r="P2398" s="97"/>
      <c r="Q2398" s="97"/>
      <c r="R2398" s="95" t="str">
        <f>IF(INDEX(技能效果!O:O,MATCH(技能效果等级!B2398,技能效果!B:B,0))="","",INDEX(技能效果!O:O,MATCH(技能效果等级!B2398,技能效果!B:B,0)))</f>
        <v/>
      </c>
      <c r="S2398" s="97"/>
      <c r="T2398" s="97"/>
      <c r="U2398" s="97"/>
      <c r="V2398" s="96" t="str">
        <f>IF(INDEX(技能效果!AF:AF,MATCH(技能效果等级!B2398,技能效果!B:B,0))="","",INDEX(技能效果!AF:AF,MATCH(技能效果等级!B2398,技能效果!B:B,0)))</f>
        <v/>
      </c>
      <c r="W2398" s="95">
        <f t="shared" si="35"/>
        <v>231</v>
      </c>
      <c r="X2398" s="97"/>
      <c r="Y2398" s="97"/>
    </row>
    <row r="2399" spans="1:25" ht="16.5" x14ac:dyDescent="0.2">
      <c r="A2399" s="62">
        <v>2396</v>
      </c>
      <c r="B2399" s="95">
        <f>INDEX(技能效果!B:B,MATCH(技能效果等级!W2399,技能效果!AE:AE,0))</f>
        <v>130400902</v>
      </c>
      <c r="C2399" s="95" t="str">
        <f>INDEX(技能效果!C:C,MATCH(技能效果等级!B2399,技能效果!B:B,0))</f>
        <v>插槽9驱散正面效果</v>
      </c>
      <c r="D2399" s="96" t="s">
        <v>873</v>
      </c>
      <c r="E2399" s="95">
        <v>2</v>
      </c>
      <c r="F2399" s="95">
        <f>INDEX(技能效果!H:H,MATCH(技能效果等级!B2399,技能效果!B:B,0))</f>
        <v>4044</v>
      </c>
      <c r="G2399" s="95">
        <f>IF(INDEX(技能效果!K:K,MATCH(B2399,技能效果!B:B,0))=0,INDEX(技能效果!I:I,MATCH(技能效果等级!B2399,技能效果!B:B,0)),INDEX(技能效果!I:I,MATCH(技能效果等级!B2399,技能效果!B:B,0))*VLOOKUP(E2399,技能数值计算!$C$19:$D$28,2,FALSE))</f>
        <v>0</v>
      </c>
      <c r="H2399" s="95">
        <f>INDEX(技能效果!J:J,MATCH(技能效果等级!B2399,技能效果!B:B,0))</f>
        <v>0</v>
      </c>
      <c r="I2399" s="97"/>
      <c r="J2399" s="97"/>
      <c r="K2399" s="97"/>
      <c r="L2399" s="97"/>
      <c r="M2399" s="97"/>
      <c r="N2399" s="96" t="str">
        <f>IF(INDEX(技能效果!L:L,MATCH(技能效果等级!B2399,技能效果!B:B,0))="","",INDEX(技能效果!L:L,MATCH(技能效果等级!B2399,技能效果!B:B,0)))</f>
        <v/>
      </c>
      <c r="O2399" s="95">
        <f>IF(INDEX(技能效果!N:N,MATCH(B2399,技能效果!B:B,0))=0,INDEX(技能效果!M:M,MATCH(技能效果等级!B2399,技能效果!B:B,0)),INDEX(技能效果!M:M,MATCH(技能效果等级!B2399,技能效果!B:B,0))*VLOOKUP(E2399,技能数值计算!$C$19:$D$28,2,FALSE))</f>
        <v>0</v>
      </c>
      <c r="P2399" s="97"/>
      <c r="Q2399" s="97"/>
      <c r="R2399" s="95" t="str">
        <f>IF(INDEX(技能效果!O:O,MATCH(技能效果等级!B2399,技能效果!B:B,0))="","",INDEX(技能效果!O:O,MATCH(技能效果等级!B2399,技能效果!B:B,0)))</f>
        <v/>
      </c>
      <c r="S2399" s="97"/>
      <c r="T2399" s="97"/>
      <c r="U2399" s="97"/>
      <c r="V2399" s="96" t="str">
        <f>IF(INDEX(技能效果!AF:AF,MATCH(技能效果等级!B2399,技能效果!B:B,0))="","",INDEX(技能效果!AF:AF,MATCH(技能效果等级!B2399,技能效果!B:B,0)))</f>
        <v/>
      </c>
      <c r="W2399" s="95">
        <f t="shared" si="35"/>
        <v>231</v>
      </c>
      <c r="X2399" s="97"/>
      <c r="Y2399" s="97"/>
    </row>
    <row r="2400" spans="1:25" ht="16.5" x14ac:dyDescent="0.2">
      <c r="A2400" s="62">
        <v>2397</v>
      </c>
      <c r="B2400" s="95">
        <f>INDEX(技能效果!B:B,MATCH(技能效果等级!W2400,技能效果!AE:AE,0))</f>
        <v>130400902</v>
      </c>
      <c r="C2400" s="95" t="str">
        <f>INDEX(技能效果!C:C,MATCH(技能效果等级!B2400,技能效果!B:B,0))</f>
        <v>插槽9驱散正面效果</v>
      </c>
      <c r="D2400" s="96" t="s">
        <v>873</v>
      </c>
      <c r="E2400" s="95">
        <v>3</v>
      </c>
      <c r="F2400" s="95">
        <f>INDEX(技能效果!H:H,MATCH(技能效果等级!B2400,技能效果!B:B,0))</f>
        <v>4044</v>
      </c>
      <c r="G2400" s="95">
        <f>IF(INDEX(技能效果!K:K,MATCH(B2400,技能效果!B:B,0))=0,INDEX(技能效果!I:I,MATCH(技能效果等级!B2400,技能效果!B:B,0)),INDEX(技能效果!I:I,MATCH(技能效果等级!B2400,技能效果!B:B,0))*VLOOKUP(E2400,技能数值计算!$C$19:$D$28,2,FALSE))</f>
        <v>0</v>
      </c>
      <c r="H2400" s="95">
        <f>INDEX(技能效果!J:J,MATCH(技能效果等级!B2400,技能效果!B:B,0))</f>
        <v>0</v>
      </c>
      <c r="I2400" s="97"/>
      <c r="J2400" s="97"/>
      <c r="K2400" s="97"/>
      <c r="L2400" s="97"/>
      <c r="M2400" s="97"/>
      <c r="N2400" s="96" t="str">
        <f>IF(INDEX(技能效果!L:L,MATCH(技能效果等级!B2400,技能效果!B:B,0))="","",INDEX(技能效果!L:L,MATCH(技能效果等级!B2400,技能效果!B:B,0)))</f>
        <v/>
      </c>
      <c r="O2400" s="95">
        <f>IF(INDEX(技能效果!N:N,MATCH(B2400,技能效果!B:B,0))=0,INDEX(技能效果!M:M,MATCH(技能效果等级!B2400,技能效果!B:B,0)),INDEX(技能效果!M:M,MATCH(技能效果等级!B2400,技能效果!B:B,0))*VLOOKUP(E2400,技能数值计算!$C$19:$D$28,2,FALSE))</f>
        <v>0</v>
      </c>
      <c r="P2400" s="97"/>
      <c r="Q2400" s="97"/>
      <c r="R2400" s="95" t="str">
        <f>IF(INDEX(技能效果!O:O,MATCH(技能效果等级!B2400,技能效果!B:B,0))="","",INDEX(技能效果!O:O,MATCH(技能效果等级!B2400,技能效果!B:B,0)))</f>
        <v/>
      </c>
      <c r="S2400" s="97"/>
      <c r="T2400" s="97"/>
      <c r="U2400" s="97"/>
      <c r="V2400" s="96" t="str">
        <f>IF(INDEX(技能效果!AF:AF,MATCH(技能效果等级!B2400,技能效果!B:B,0))="","",INDEX(技能效果!AF:AF,MATCH(技能效果等级!B2400,技能效果!B:B,0)))</f>
        <v/>
      </c>
      <c r="W2400" s="95">
        <f t="shared" si="35"/>
        <v>231</v>
      </c>
      <c r="X2400" s="97"/>
      <c r="Y2400" s="97"/>
    </row>
    <row r="2401" spans="1:25" ht="16.5" x14ac:dyDescent="0.2">
      <c r="A2401" s="62">
        <v>2398</v>
      </c>
      <c r="B2401" s="95">
        <f>INDEX(技能效果!B:B,MATCH(技能效果等级!W2401,技能效果!AE:AE,0))</f>
        <v>130400902</v>
      </c>
      <c r="C2401" s="95" t="str">
        <f>INDEX(技能效果!C:C,MATCH(技能效果等级!B2401,技能效果!B:B,0))</f>
        <v>插槽9驱散正面效果</v>
      </c>
      <c r="D2401" s="96" t="s">
        <v>873</v>
      </c>
      <c r="E2401" s="95">
        <v>4</v>
      </c>
      <c r="F2401" s="95">
        <f>INDEX(技能效果!H:H,MATCH(技能效果等级!B2401,技能效果!B:B,0))</f>
        <v>4044</v>
      </c>
      <c r="G2401" s="95">
        <f>IF(INDEX(技能效果!K:K,MATCH(B2401,技能效果!B:B,0))=0,INDEX(技能效果!I:I,MATCH(技能效果等级!B2401,技能效果!B:B,0)),INDEX(技能效果!I:I,MATCH(技能效果等级!B2401,技能效果!B:B,0))*VLOOKUP(E2401,技能数值计算!$C$19:$D$28,2,FALSE))</f>
        <v>0</v>
      </c>
      <c r="H2401" s="95">
        <f>INDEX(技能效果!J:J,MATCH(技能效果等级!B2401,技能效果!B:B,0))</f>
        <v>0</v>
      </c>
      <c r="I2401" s="97"/>
      <c r="J2401" s="97"/>
      <c r="K2401" s="97"/>
      <c r="L2401" s="97"/>
      <c r="M2401" s="97"/>
      <c r="N2401" s="96" t="str">
        <f>IF(INDEX(技能效果!L:L,MATCH(技能效果等级!B2401,技能效果!B:B,0))="","",INDEX(技能效果!L:L,MATCH(技能效果等级!B2401,技能效果!B:B,0)))</f>
        <v/>
      </c>
      <c r="O2401" s="95">
        <f>IF(INDEX(技能效果!N:N,MATCH(B2401,技能效果!B:B,0))=0,INDEX(技能效果!M:M,MATCH(技能效果等级!B2401,技能效果!B:B,0)),INDEX(技能效果!M:M,MATCH(技能效果等级!B2401,技能效果!B:B,0))*VLOOKUP(E2401,技能数值计算!$C$19:$D$28,2,FALSE))</f>
        <v>0</v>
      </c>
      <c r="P2401" s="97"/>
      <c r="Q2401" s="97"/>
      <c r="R2401" s="95" t="str">
        <f>IF(INDEX(技能效果!O:O,MATCH(技能效果等级!B2401,技能效果!B:B,0))="","",INDEX(技能效果!O:O,MATCH(技能效果等级!B2401,技能效果!B:B,0)))</f>
        <v/>
      </c>
      <c r="S2401" s="97"/>
      <c r="T2401" s="97"/>
      <c r="U2401" s="97"/>
      <c r="V2401" s="96" t="str">
        <f>IF(INDEX(技能效果!AF:AF,MATCH(技能效果等级!B2401,技能效果!B:B,0))="","",INDEX(技能效果!AF:AF,MATCH(技能效果等级!B2401,技能效果!B:B,0)))</f>
        <v/>
      </c>
      <c r="W2401" s="95">
        <f t="shared" si="35"/>
        <v>231</v>
      </c>
      <c r="X2401" s="97"/>
      <c r="Y2401" s="97"/>
    </row>
    <row r="2402" spans="1:25" ht="16.5" x14ac:dyDescent="0.2">
      <c r="A2402" s="62">
        <v>2399</v>
      </c>
      <c r="B2402" s="95">
        <f>INDEX(技能效果!B:B,MATCH(技能效果等级!W2402,技能效果!AE:AE,0))</f>
        <v>130400902</v>
      </c>
      <c r="C2402" s="95" t="str">
        <f>INDEX(技能效果!C:C,MATCH(技能效果等级!B2402,技能效果!B:B,0))</f>
        <v>插槽9驱散正面效果</v>
      </c>
      <c r="D2402" s="96" t="s">
        <v>873</v>
      </c>
      <c r="E2402" s="95">
        <v>5</v>
      </c>
      <c r="F2402" s="95">
        <f>INDEX(技能效果!H:H,MATCH(技能效果等级!B2402,技能效果!B:B,0))</f>
        <v>4044</v>
      </c>
      <c r="G2402" s="95">
        <f>IF(INDEX(技能效果!K:K,MATCH(B2402,技能效果!B:B,0))=0,INDEX(技能效果!I:I,MATCH(技能效果等级!B2402,技能效果!B:B,0)),INDEX(技能效果!I:I,MATCH(技能效果等级!B2402,技能效果!B:B,0))*VLOOKUP(E2402,技能数值计算!$C$19:$D$28,2,FALSE))</f>
        <v>0</v>
      </c>
      <c r="H2402" s="95">
        <f>INDEX(技能效果!J:J,MATCH(技能效果等级!B2402,技能效果!B:B,0))</f>
        <v>0</v>
      </c>
      <c r="I2402" s="97"/>
      <c r="J2402" s="97"/>
      <c r="K2402" s="97"/>
      <c r="L2402" s="97"/>
      <c r="M2402" s="97"/>
      <c r="N2402" s="96" t="str">
        <f>IF(INDEX(技能效果!L:L,MATCH(技能效果等级!B2402,技能效果!B:B,0))="","",INDEX(技能效果!L:L,MATCH(技能效果等级!B2402,技能效果!B:B,0)))</f>
        <v/>
      </c>
      <c r="O2402" s="95">
        <f>IF(INDEX(技能效果!N:N,MATCH(B2402,技能效果!B:B,0))=0,INDEX(技能效果!M:M,MATCH(技能效果等级!B2402,技能效果!B:B,0)),INDEX(技能效果!M:M,MATCH(技能效果等级!B2402,技能效果!B:B,0))*VLOOKUP(E2402,技能数值计算!$C$19:$D$28,2,FALSE))</f>
        <v>0</v>
      </c>
      <c r="P2402" s="97"/>
      <c r="Q2402" s="97"/>
      <c r="R2402" s="95" t="str">
        <f>IF(INDEX(技能效果!O:O,MATCH(技能效果等级!B2402,技能效果!B:B,0))="","",INDEX(技能效果!O:O,MATCH(技能效果等级!B2402,技能效果!B:B,0)))</f>
        <v/>
      </c>
      <c r="S2402" s="97"/>
      <c r="T2402" s="97"/>
      <c r="U2402" s="97"/>
      <c r="V2402" s="96" t="str">
        <f>IF(INDEX(技能效果!AF:AF,MATCH(技能效果等级!B2402,技能效果!B:B,0))="","",INDEX(技能效果!AF:AF,MATCH(技能效果等级!B2402,技能效果!B:B,0)))</f>
        <v/>
      </c>
      <c r="W2402" s="95">
        <f t="shared" si="35"/>
        <v>231</v>
      </c>
      <c r="X2402" s="97"/>
      <c r="Y2402" s="97"/>
    </row>
    <row r="2403" spans="1:25" ht="16.5" x14ac:dyDescent="0.2">
      <c r="A2403" s="62">
        <v>2400</v>
      </c>
      <c r="B2403" s="95">
        <f>INDEX(技能效果!B:B,MATCH(技能效果等级!W2403,技能效果!AE:AE,0))</f>
        <v>130400902</v>
      </c>
      <c r="C2403" s="95" t="str">
        <f>INDEX(技能效果!C:C,MATCH(技能效果等级!B2403,技能效果!B:B,0))</f>
        <v>插槽9驱散正面效果</v>
      </c>
      <c r="D2403" s="96" t="s">
        <v>873</v>
      </c>
      <c r="E2403" s="95">
        <v>6</v>
      </c>
      <c r="F2403" s="95">
        <f>INDEX(技能效果!H:H,MATCH(技能效果等级!B2403,技能效果!B:B,0))</f>
        <v>4044</v>
      </c>
      <c r="G2403" s="95">
        <f>IF(INDEX(技能效果!K:K,MATCH(B2403,技能效果!B:B,0))=0,INDEX(技能效果!I:I,MATCH(技能效果等级!B2403,技能效果!B:B,0)),INDEX(技能效果!I:I,MATCH(技能效果等级!B2403,技能效果!B:B,0))*VLOOKUP(E2403,技能数值计算!$C$19:$D$28,2,FALSE))</f>
        <v>0</v>
      </c>
      <c r="H2403" s="95">
        <f>INDEX(技能效果!J:J,MATCH(技能效果等级!B2403,技能效果!B:B,0))</f>
        <v>0</v>
      </c>
      <c r="I2403" s="97"/>
      <c r="J2403" s="97"/>
      <c r="K2403" s="97"/>
      <c r="L2403" s="97"/>
      <c r="M2403" s="97"/>
      <c r="N2403" s="96" t="str">
        <f>IF(INDEX(技能效果!L:L,MATCH(技能效果等级!B2403,技能效果!B:B,0))="","",INDEX(技能效果!L:L,MATCH(技能效果等级!B2403,技能效果!B:B,0)))</f>
        <v/>
      </c>
      <c r="O2403" s="95">
        <f>IF(INDEX(技能效果!N:N,MATCH(B2403,技能效果!B:B,0))=0,INDEX(技能效果!M:M,MATCH(技能效果等级!B2403,技能效果!B:B,0)),INDEX(技能效果!M:M,MATCH(技能效果等级!B2403,技能效果!B:B,0))*VLOOKUP(E2403,技能数值计算!$C$19:$D$28,2,FALSE))</f>
        <v>0</v>
      </c>
      <c r="P2403" s="97"/>
      <c r="Q2403" s="97"/>
      <c r="R2403" s="95" t="str">
        <f>IF(INDEX(技能效果!O:O,MATCH(技能效果等级!B2403,技能效果!B:B,0))="","",INDEX(技能效果!O:O,MATCH(技能效果等级!B2403,技能效果!B:B,0)))</f>
        <v/>
      </c>
      <c r="S2403" s="97"/>
      <c r="T2403" s="97"/>
      <c r="U2403" s="97"/>
      <c r="V2403" s="96" t="str">
        <f>IF(INDEX(技能效果!AF:AF,MATCH(技能效果等级!B2403,技能效果!B:B,0))="","",INDEX(技能效果!AF:AF,MATCH(技能效果等级!B2403,技能效果!B:B,0)))</f>
        <v/>
      </c>
      <c r="W2403" s="95">
        <f t="shared" si="35"/>
        <v>231</v>
      </c>
      <c r="X2403" s="97"/>
      <c r="Y2403" s="97"/>
    </row>
    <row r="2404" spans="1:25" ht="16.5" x14ac:dyDescent="0.2">
      <c r="A2404" s="62">
        <v>2401</v>
      </c>
      <c r="B2404" s="95">
        <f>INDEX(技能效果!B:B,MATCH(技能效果等级!W2404,技能效果!AE:AE,0))</f>
        <v>130400902</v>
      </c>
      <c r="C2404" s="95" t="str">
        <f>INDEX(技能效果!C:C,MATCH(技能效果等级!B2404,技能效果!B:B,0))</f>
        <v>插槽9驱散正面效果</v>
      </c>
      <c r="D2404" s="96" t="s">
        <v>873</v>
      </c>
      <c r="E2404" s="95">
        <v>7</v>
      </c>
      <c r="F2404" s="95">
        <f>INDEX(技能效果!H:H,MATCH(技能效果等级!B2404,技能效果!B:B,0))</f>
        <v>4044</v>
      </c>
      <c r="G2404" s="95">
        <f>IF(INDEX(技能效果!K:K,MATCH(B2404,技能效果!B:B,0))=0,INDEX(技能效果!I:I,MATCH(技能效果等级!B2404,技能效果!B:B,0)),INDEX(技能效果!I:I,MATCH(技能效果等级!B2404,技能效果!B:B,0))*VLOOKUP(E2404,技能数值计算!$C$19:$D$28,2,FALSE))</f>
        <v>0</v>
      </c>
      <c r="H2404" s="95">
        <f>INDEX(技能效果!J:J,MATCH(技能效果等级!B2404,技能效果!B:B,0))</f>
        <v>0</v>
      </c>
      <c r="I2404" s="97"/>
      <c r="J2404" s="97"/>
      <c r="K2404" s="97"/>
      <c r="L2404" s="97"/>
      <c r="M2404" s="97"/>
      <c r="N2404" s="96" t="str">
        <f>IF(INDEX(技能效果!L:L,MATCH(技能效果等级!B2404,技能效果!B:B,0))="","",INDEX(技能效果!L:L,MATCH(技能效果等级!B2404,技能效果!B:B,0)))</f>
        <v/>
      </c>
      <c r="O2404" s="95">
        <f>IF(INDEX(技能效果!N:N,MATCH(B2404,技能效果!B:B,0))=0,INDEX(技能效果!M:M,MATCH(技能效果等级!B2404,技能效果!B:B,0)),INDEX(技能效果!M:M,MATCH(技能效果等级!B2404,技能效果!B:B,0))*VLOOKUP(E2404,技能数值计算!$C$19:$D$28,2,FALSE))</f>
        <v>0</v>
      </c>
      <c r="P2404" s="97"/>
      <c r="Q2404" s="97"/>
      <c r="R2404" s="95" t="str">
        <f>IF(INDEX(技能效果!O:O,MATCH(技能效果等级!B2404,技能效果!B:B,0))="","",INDEX(技能效果!O:O,MATCH(技能效果等级!B2404,技能效果!B:B,0)))</f>
        <v/>
      </c>
      <c r="S2404" s="97"/>
      <c r="T2404" s="97"/>
      <c r="U2404" s="97"/>
      <c r="V2404" s="96" t="str">
        <f>IF(INDEX(技能效果!AF:AF,MATCH(技能效果等级!B2404,技能效果!B:B,0))="","",INDEX(技能效果!AF:AF,MATCH(技能效果等级!B2404,技能效果!B:B,0)))</f>
        <v/>
      </c>
      <c r="W2404" s="95">
        <f t="shared" si="35"/>
        <v>231</v>
      </c>
      <c r="X2404" s="97"/>
      <c r="Y2404" s="97"/>
    </row>
    <row r="2405" spans="1:25" ht="16.5" x14ac:dyDescent="0.2">
      <c r="A2405" s="62">
        <v>2402</v>
      </c>
      <c r="B2405" s="95">
        <f>INDEX(技能效果!B:B,MATCH(技能效果等级!W2405,技能效果!AE:AE,0))</f>
        <v>130400902</v>
      </c>
      <c r="C2405" s="95" t="str">
        <f>INDEX(技能效果!C:C,MATCH(技能效果等级!B2405,技能效果!B:B,0))</f>
        <v>插槽9驱散正面效果</v>
      </c>
      <c r="D2405" s="96" t="s">
        <v>873</v>
      </c>
      <c r="E2405" s="95">
        <v>8</v>
      </c>
      <c r="F2405" s="95">
        <f>INDEX(技能效果!H:H,MATCH(技能效果等级!B2405,技能效果!B:B,0))</f>
        <v>4044</v>
      </c>
      <c r="G2405" s="95">
        <f>IF(INDEX(技能效果!K:K,MATCH(B2405,技能效果!B:B,0))=0,INDEX(技能效果!I:I,MATCH(技能效果等级!B2405,技能效果!B:B,0)),INDEX(技能效果!I:I,MATCH(技能效果等级!B2405,技能效果!B:B,0))*VLOOKUP(E2405,技能数值计算!$C$19:$D$28,2,FALSE))</f>
        <v>0</v>
      </c>
      <c r="H2405" s="95">
        <f>INDEX(技能效果!J:J,MATCH(技能效果等级!B2405,技能效果!B:B,0))</f>
        <v>0</v>
      </c>
      <c r="I2405" s="97"/>
      <c r="J2405" s="97"/>
      <c r="K2405" s="97"/>
      <c r="L2405" s="97"/>
      <c r="M2405" s="97"/>
      <c r="N2405" s="96" t="str">
        <f>IF(INDEX(技能效果!L:L,MATCH(技能效果等级!B2405,技能效果!B:B,0))="","",INDEX(技能效果!L:L,MATCH(技能效果等级!B2405,技能效果!B:B,0)))</f>
        <v/>
      </c>
      <c r="O2405" s="95">
        <f>IF(INDEX(技能效果!N:N,MATCH(B2405,技能效果!B:B,0))=0,INDEX(技能效果!M:M,MATCH(技能效果等级!B2405,技能效果!B:B,0)),INDEX(技能效果!M:M,MATCH(技能效果等级!B2405,技能效果!B:B,0))*VLOOKUP(E2405,技能数值计算!$C$19:$D$28,2,FALSE))</f>
        <v>0</v>
      </c>
      <c r="P2405" s="97"/>
      <c r="Q2405" s="97"/>
      <c r="R2405" s="95" t="str">
        <f>IF(INDEX(技能效果!O:O,MATCH(技能效果等级!B2405,技能效果!B:B,0))="","",INDEX(技能效果!O:O,MATCH(技能效果等级!B2405,技能效果!B:B,0)))</f>
        <v/>
      </c>
      <c r="S2405" s="97"/>
      <c r="T2405" s="97"/>
      <c r="U2405" s="97"/>
      <c r="V2405" s="96" t="str">
        <f>IF(INDEX(技能效果!AF:AF,MATCH(技能效果等级!B2405,技能效果!B:B,0))="","",INDEX(技能效果!AF:AF,MATCH(技能效果等级!B2405,技能效果!B:B,0)))</f>
        <v/>
      </c>
      <c r="W2405" s="95">
        <f t="shared" si="35"/>
        <v>231</v>
      </c>
      <c r="X2405" s="97"/>
      <c r="Y2405" s="97"/>
    </row>
    <row r="2406" spans="1:25" ht="16.5" x14ac:dyDescent="0.2">
      <c r="A2406" s="62">
        <v>2403</v>
      </c>
      <c r="B2406" s="95">
        <f>INDEX(技能效果!B:B,MATCH(技能效果等级!W2406,技能效果!AE:AE,0))</f>
        <v>130400902</v>
      </c>
      <c r="C2406" s="95" t="str">
        <f>INDEX(技能效果!C:C,MATCH(技能效果等级!B2406,技能效果!B:B,0))</f>
        <v>插槽9驱散正面效果</v>
      </c>
      <c r="D2406" s="96" t="s">
        <v>873</v>
      </c>
      <c r="E2406" s="95">
        <v>9</v>
      </c>
      <c r="F2406" s="95">
        <f>INDEX(技能效果!H:H,MATCH(技能效果等级!B2406,技能效果!B:B,0))</f>
        <v>4044</v>
      </c>
      <c r="G2406" s="95">
        <f>IF(INDEX(技能效果!K:K,MATCH(B2406,技能效果!B:B,0))=0,INDEX(技能效果!I:I,MATCH(技能效果等级!B2406,技能效果!B:B,0)),INDEX(技能效果!I:I,MATCH(技能效果等级!B2406,技能效果!B:B,0))*VLOOKUP(E2406,技能数值计算!$C$19:$D$28,2,FALSE))</f>
        <v>0</v>
      </c>
      <c r="H2406" s="95">
        <f>INDEX(技能效果!J:J,MATCH(技能效果等级!B2406,技能效果!B:B,0))</f>
        <v>0</v>
      </c>
      <c r="I2406" s="97"/>
      <c r="J2406" s="97"/>
      <c r="K2406" s="97"/>
      <c r="L2406" s="97"/>
      <c r="M2406" s="97"/>
      <c r="N2406" s="96" t="str">
        <f>IF(INDEX(技能效果!L:L,MATCH(技能效果等级!B2406,技能效果!B:B,0))="","",INDEX(技能效果!L:L,MATCH(技能效果等级!B2406,技能效果!B:B,0)))</f>
        <v/>
      </c>
      <c r="O2406" s="95">
        <f>IF(INDEX(技能效果!N:N,MATCH(B2406,技能效果!B:B,0))=0,INDEX(技能效果!M:M,MATCH(技能效果等级!B2406,技能效果!B:B,0)),INDEX(技能效果!M:M,MATCH(技能效果等级!B2406,技能效果!B:B,0))*VLOOKUP(E2406,技能数值计算!$C$19:$D$28,2,FALSE))</f>
        <v>0</v>
      </c>
      <c r="P2406" s="97"/>
      <c r="Q2406" s="97"/>
      <c r="R2406" s="95" t="str">
        <f>IF(INDEX(技能效果!O:O,MATCH(技能效果等级!B2406,技能效果!B:B,0))="","",INDEX(技能效果!O:O,MATCH(技能效果等级!B2406,技能效果!B:B,0)))</f>
        <v/>
      </c>
      <c r="S2406" s="97"/>
      <c r="T2406" s="97"/>
      <c r="U2406" s="97"/>
      <c r="V2406" s="96" t="str">
        <f>IF(INDEX(技能效果!AF:AF,MATCH(技能效果等级!B2406,技能效果!B:B,0))="","",INDEX(技能效果!AF:AF,MATCH(技能效果等级!B2406,技能效果!B:B,0)))</f>
        <v/>
      </c>
      <c r="W2406" s="95">
        <f t="shared" si="35"/>
        <v>231</v>
      </c>
      <c r="X2406" s="97"/>
      <c r="Y2406" s="97"/>
    </row>
    <row r="2407" spans="1:25" ht="16.5" x14ac:dyDescent="0.2">
      <c r="A2407" s="62">
        <v>2404</v>
      </c>
      <c r="B2407" s="95">
        <f>INDEX(技能效果!B:B,MATCH(技能效果等级!W2407,技能效果!AE:AE,0))</f>
        <v>130400902</v>
      </c>
      <c r="C2407" s="95" t="str">
        <f>INDEX(技能效果!C:C,MATCH(技能效果等级!B2407,技能效果!B:B,0))</f>
        <v>插槽9驱散正面效果</v>
      </c>
      <c r="D2407" s="96" t="s">
        <v>873</v>
      </c>
      <c r="E2407" s="95">
        <v>10</v>
      </c>
      <c r="F2407" s="95">
        <f>INDEX(技能效果!H:H,MATCH(技能效果等级!B2407,技能效果!B:B,0))</f>
        <v>4044</v>
      </c>
      <c r="G2407" s="95">
        <f>IF(INDEX(技能效果!K:K,MATCH(B2407,技能效果!B:B,0))=0,INDEX(技能效果!I:I,MATCH(技能效果等级!B2407,技能效果!B:B,0)),INDEX(技能效果!I:I,MATCH(技能效果等级!B2407,技能效果!B:B,0))*VLOOKUP(E2407,技能数值计算!$C$19:$D$28,2,FALSE))</f>
        <v>0</v>
      </c>
      <c r="H2407" s="95">
        <f>INDEX(技能效果!J:J,MATCH(技能效果等级!B2407,技能效果!B:B,0))</f>
        <v>0</v>
      </c>
      <c r="I2407" s="97"/>
      <c r="J2407" s="97"/>
      <c r="K2407" s="97"/>
      <c r="L2407" s="97"/>
      <c r="M2407" s="97"/>
      <c r="N2407" s="96" t="str">
        <f>IF(INDEX(技能效果!L:L,MATCH(技能效果等级!B2407,技能效果!B:B,0))="","",INDEX(技能效果!L:L,MATCH(技能效果等级!B2407,技能效果!B:B,0)))</f>
        <v/>
      </c>
      <c r="O2407" s="95">
        <f>IF(INDEX(技能效果!N:N,MATCH(B2407,技能效果!B:B,0))=0,INDEX(技能效果!M:M,MATCH(技能效果等级!B2407,技能效果!B:B,0)),INDEX(技能效果!M:M,MATCH(技能效果等级!B2407,技能效果!B:B,0))*VLOOKUP(E2407,技能数值计算!$C$19:$D$28,2,FALSE))</f>
        <v>0</v>
      </c>
      <c r="P2407" s="97"/>
      <c r="Q2407" s="97"/>
      <c r="R2407" s="95" t="str">
        <f>IF(INDEX(技能效果!O:O,MATCH(技能效果等级!B2407,技能效果!B:B,0))="","",INDEX(技能效果!O:O,MATCH(技能效果等级!B2407,技能效果!B:B,0)))</f>
        <v/>
      </c>
      <c r="S2407" s="97"/>
      <c r="T2407" s="97"/>
      <c r="U2407" s="97"/>
      <c r="V2407" s="96" t="str">
        <f>IF(INDEX(技能效果!AF:AF,MATCH(技能效果等级!B2407,技能效果!B:B,0))="","",INDEX(技能效果!AF:AF,MATCH(技能效果等级!B2407,技能效果!B:B,0)))</f>
        <v/>
      </c>
      <c r="W2407" s="95">
        <f t="shared" si="35"/>
        <v>231</v>
      </c>
      <c r="X2407" s="97"/>
      <c r="Y2407" s="97"/>
    </row>
    <row r="2408" spans="1:25" ht="16.5" x14ac:dyDescent="0.2">
      <c r="A2408" s="62">
        <v>2405</v>
      </c>
      <c r="B2408" s="95">
        <f>INDEX(技能效果!B:B,MATCH(技能效果等级!W2408,技能效果!AE:AE,0))</f>
        <v>130401001</v>
      </c>
      <c r="C2408" s="95" t="str">
        <f>INDEX(技能效果!C:C,MATCH(技能效果等级!B2408,技能效果!B:B,0))</f>
        <v>插槽10主动伤害</v>
      </c>
      <c r="D2408" s="96" t="s">
        <v>873</v>
      </c>
      <c r="E2408" s="95">
        <v>1</v>
      </c>
      <c r="F2408" s="95">
        <f>INDEX(技能效果!H:H,MATCH(技能效果等级!B2408,技能效果!B:B,0))</f>
        <v>1001</v>
      </c>
      <c r="G2408" s="95">
        <f>IF(INDEX(技能效果!K:K,MATCH(B2408,技能效果!B:B,0))=0,INDEX(技能效果!I:I,MATCH(技能效果等级!B2408,技能效果!B:B,0)),INDEX(技能效果!I:I,MATCH(技能效果等级!B2408,技能效果!B:B,0))*VLOOKUP(E2408,技能数值计算!$C$19:$D$28,2,FALSE))</f>
        <v>1.5</v>
      </c>
      <c r="H2408" s="95">
        <f>INDEX(技能效果!J:J,MATCH(技能效果等级!B2408,技能效果!B:B,0))</f>
        <v>0</v>
      </c>
      <c r="I2408" s="97"/>
      <c r="J2408" s="97"/>
      <c r="K2408" s="97"/>
      <c r="L2408" s="97"/>
      <c r="M2408" s="97"/>
      <c r="N2408" s="96" t="str">
        <f>IF(INDEX(技能效果!L:L,MATCH(技能效果等级!B2408,技能效果!B:B,0))="","",INDEX(技能效果!L:L,MATCH(技能效果等级!B2408,技能效果!B:B,0)))</f>
        <v/>
      </c>
      <c r="O2408" s="95">
        <f>IF(INDEX(技能效果!N:N,MATCH(B2408,技能效果!B:B,0))=0,INDEX(技能效果!M:M,MATCH(技能效果等级!B2408,技能效果!B:B,0)),INDEX(技能效果!M:M,MATCH(技能效果等级!B2408,技能效果!B:B,0))*VLOOKUP(E2408,技能数值计算!$C$19:$D$28,2,FALSE))</f>
        <v>0</v>
      </c>
      <c r="P2408" s="97"/>
      <c r="Q2408" s="97"/>
      <c r="R2408" s="95" t="str">
        <f>IF(INDEX(技能效果!O:O,MATCH(技能效果等级!B2408,技能效果!B:B,0))="","",INDEX(技能效果!O:O,MATCH(技能效果等级!B2408,技能效果!B:B,0)))</f>
        <v/>
      </c>
      <c r="S2408" s="97"/>
      <c r="T2408" s="97"/>
      <c r="U2408" s="97"/>
      <c r="V2408" s="96" t="str">
        <f>IF(INDEX(技能效果!AF:AF,MATCH(技能效果等级!B2408,技能效果!B:B,0))="","",INDEX(技能效果!AF:AF,MATCH(技能效果等级!B2408,技能效果!B:B,0)))</f>
        <v/>
      </c>
      <c r="W2408" s="95">
        <f t="shared" si="35"/>
        <v>232</v>
      </c>
      <c r="X2408" s="97"/>
      <c r="Y2408" s="97"/>
    </row>
    <row r="2409" spans="1:25" ht="16.5" x14ac:dyDescent="0.2">
      <c r="A2409" s="62">
        <v>2406</v>
      </c>
      <c r="B2409" s="95">
        <f>INDEX(技能效果!B:B,MATCH(技能效果等级!W2409,技能效果!AE:AE,0))</f>
        <v>130401001</v>
      </c>
      <c r="C2409" s="95" t="str">
        <f>INDEX(技能效果!C:C,MATCH(技能效果等级!B2409,技能效果!B:B,0))</f>
        <v>插槽10主动伤害</v>
      </c>
      <c r="D2409" s="96" t="s">
        <v>873</v>
      </c>
      <c r="E2409" s="95">
        <v>2</v>
      </c>
      <c r="F2409" s="95">
        <f>INDEX(技能效果!H:H,MATCH(技能效果等级!B2409,技能效果!B:B,0))</f>
        <v>1001</v>
      </c>
      <c r="G2409" s="95">
        <f>IF(INDEX(技能效果!K:K,MATCH(B2409,技能效果!B:B,0))=0,INDEX(技能效果!I:I,MATCH(技能效果等级!B2409,技能效果!B:B,0)),INDEX(技能效果!I:I,MATCH(技能效果等级!B2409,技能效果!B:B,0))*VLOOKUP(E2409,技能数值计算!$C$19:$D$28,2,FALSE))</f>
        <v>1.62</v>
      </c>
      <c r="H2409" s="95">
        <f>INDEX(技能效果!J:J,MATCH(技能效果等级!B2409,技能效果!B:B,0))</f>
        <v>0</v>
      </c>
      <c r="I2409" s="97"/>
      <c r="J2409" s="97"/>
      <c r="K2409" s="97"/>
      <c r="L2409" s="97"/>
      <c r="M2409" s="97"/>
      <c r="N2409" s="96" t="str">
        <f>IF(INDEX(技能效果!L:L,MATCH(技能效果等级!B2409,技能效果!B:B,0))="","",INDEX(技能效果!L:L,MATCH(技能效果等级!B2409,技能效果!B:B,0)))</f>
        <v/>
      </c>
      <c r="O2409" s="95">
        <f>IF(INDEX(技能效果!N:N,MATCH(B2409,技能效果!B:B,0))=0,INDEX(技能效果!M:M,MATCH(技能效果等级!B2409,技能效果!B:B,0)),INDEX(技能效果!M:M,MATCH(技能效果等级!B2409,技能效果!B:B,0))*VLOOKUP(E2409,技能数值计算!$C$19:$D$28,2,FALSE))</f>
        <v>0</v>
      </c>
      <c r="P2409" s="97"/>
      <c r="Q2409" s="97"/>
      <c r="R2409" s="95" t="str">
        <f>IF(INDEX(技能效果!O:O,MATCH(技能效果等级!B2409,技能效果!B:B,0))="","",INDEX(技能效果!O:O,MATCH(技能效果等级!B2409,技能效果!B:B,0)))</f>
        <v/>
      </c>
      <c r="S2409" s="97"/>
      <c r="T2409" s="97"/>
      <c r="U2409" s="97"/>
      <c r="V2409" s="96" t="str">
        <f>IF(INDEX(技能效果!AF:AF,MATCH(技能效果等级!B2409,技能效果!B:B,0))="","",INDEX(技能效果!AF:AF,MATCH(技能效果等级!B2409,技能效果!B:B,0)))</f>
        <v/>
      </c>
      <c r="W2409" s="95">
        <f t="shared" si="35"/>
        <v>232</v>
      </c>
      <c r="X2409" s="97"/>
      <c r="Y2409" s="97"/>
    </row>
    <row r="2410" spans="1:25" ht="16.5" x14ac:dyDescent="0.2">
      <c r="A2410" s="62">
        <v>2407</v>
      </c>
      <c r="B2410" s="95">
        <f>INDEX(技能效果!B:B,MATCH(技能效果等级!W2410,技能效果!AE:AE,0))</f>
        <v>130401001</v>
      </c>
      <c r="C2410" s="95" t="str">
        <f>INDEX(技能效果!C:C,MATCH(技能效果等级!B2410,技能效果!B:B,0))</f>
        <v>插槽10主动伤害</v>
      </c>
      <c r="D2410" s="96" t="s">
        <v>873</v>
      </c>
      <c r="E2410" s="95">
        <v>3</v>
      </c>
      <c r="F2410" s="95">
        <f>INDEX(技能效果!H:H,MATCH(技能效果等级!B2410,技能效果!B:B,0))</f>
        <v>1001</v>
      </c>
      <c r="G2410" s="95">
        <f>IF(INDEX(技能效果!K:K,MATCH(B2410,技能效果!B:B,0))=0,INDEX(技能效果!I:I,MATCH(技能效果等级!B2410,技能效果!B:B,0)),INDEX(技能效果!I:I,MATCH(技能效果等级!B2410,技能效果!B:B,0))*VLOOKUP(E2410,技能数值计算!$C$19:$D$28,2,FALSE))</f>
        <v>1.7399999999999998</v>
      </c>
      <c r="H2410" s="95">
        <f>INDEX(技能效果!J:J,MATCH(技能效果等级!B2410,技能效果!B:B,0))</f>
        <v>0</v>
      </c>
      <c r="I2410" s="97"/>
      <c r="J2410" s="97"/>
      <c r="K2410" s="97"/>
      <c r="L2410" s="97"/>
      <c r="M2410" s="97"/>
      <c r="N2410" s="96" t="str">
        <f>IF(INDEX(技能效果!L:L,MATCH(技能效果等级!B2410,技能效果!B:B,0))="","",INDEX(技能效果!L:L,MATCH(技能效果等级!B2410,技能效果!B:B,0)))</f>
        <v/>
      </c>
      <c r="O2410" s="95">
        <f>IF(INDEX(技能效果!N:N,MATCH(B2410,技能效果!B:B,0))=0,INDEX(技能效果!M:M,MATCH(技能效果等级!B2410,技能效果!B:B,0)),INDEX(技能效果!M:M,MATCH(技能效果等级!B2410,技能效果!B:B,0))*VLOOKUP(E2410,技能数值计算!$C$19:$D$28,2,FALSE))</f>
        <v>0</v>
      </c>
      <c r="P2410" s="97"/>
      <c r="Q2410" s="97"/>
      <c r="R2410" s="95" t="str">
        <f>IF(INDEX(技能效果!O:O,MATCH(技能效果等级!B2410,技能效果!B:B,0))="","",INDEX(技能效果!O:O,MATCH(技能效果等级!B2410,技能效果!B:B,0)))</f>
        <v/>
      </c>
      <c r="S2410" s="97"/>
      <c r="T2410" s="97"/>
      <c r="U2410" s="97"/>
      <c r="V2410" s="96" t="str">
        <f>IF(INDEX(技能效果!AF:AF,MATCH(技能效果等级!B2410,技能效果!B:B,0))="","",INDEX(技能效果!AF:AF,MATCH(技能效果等级!B2410,技能效果!B:B,0)))</f>
        <v/>
      </c>
      <c r="W2410" s="95">
        <f t="shared" si="35"/>
        <v>232</v>
      </c>
      <c r="X2410" s="97"/>
      <c r="Y2410" s="97"/>
    </row>
    <row r="2411" spans="1:25" ht="16.5" x14ac:dyDescent="0.2">
      <c r="A2411" s="62">
        <v>2408</v>
      </c>
      <c r="B2411" s="95">
        <f>INDEX(技能效果!B:B,MATCH(技能效果等级!W2411,技能效果!AE:AE,0))</f>
        <v>130401001</v>
      </c>
      <c r="C2411" s="95" t="str">
        <f>INDEX(技能效果!C:C,MATCH(技能效果等级!B2411,技能效果!B:B,0))</f>
        <v>插槽10主动伤害</v>
      </c>
      <c r="D2411" s="96" t="s">
        <v>873</v>
      </c>
      <c r="E2411" s="95">
        <v>4</v>
      </c>
      <c r="F2411" s="95">
        <f>INDEX(技能效果!H:H,MATCH(技能效果等级!B2411,技能效果!B:B,0))</f>
        <v>1001</v>
      </c>
      <c r="G2411" s="95">
        <f>IF(INDEX(技能效果!K:K,MATCH(B2411,技能效果!B:B,0))=0,INDEX(技能效果!I:I,MATCH(技能效果等级!B2411,技能效果!B:B,0)),INDEX(技能效果!I:I,MATCH(技能效果等级!B2411,技能效果!B:B,0))*VLOOKUP(E2411,技能数值计算!$C$19:$D$28,2,FALSE))</f>
        <v>1.8599999999999999</v>
      </c>
      <c r="H2411" s="95">
        <f>INDEX(技能效果!J:J,MATCH(技能效果等级!B2411,技能效果!B:B,0))</f>
        <v>0</v>
      </c>
      <c r="I2411" s="97"/>
      <c r="J2411" s="97"/>
      <c r="K2411" s="97"/>
      <c r="L2411" s="97"/>
      <c r="M2411" s="97"/>
      <c r="N2411" s="96" t="str">
        <f>IF(INDEX(技能效果!L:L,MATCH(技能效果等级!B2411,技能效果!B:B,0))="","",INDEX(技能效果!L:L,MATCH(技能效果等级!B2411,技能效果!B:B,0)))</f>
        <v/>
      </c>
      <c r="O2411" s="95">
        <f>IF(INDEX(技能效果!N:N,MATCH(B2411,技能效果!B:B,0))=0,INDEX(技能效果!M:M,MATCH(技能效果等级!B2411,技能效果!B:B,0)),INDEX(技能效果!M:M,MATCH(技能效果等级!B2411,技能效果!B:B,0))*VLOOKUP(E2411,技能数值计算!$C$19:$D$28,2,FALSE))</f>
        <v>0</v>
      </c>
      <c r="P2411" s="97"/>
      <c r="Q2411" s="97"/>
      <c r="R2411" s="95" t="str">
        <f>IF(INDEX(技能效果!O:O,MATCH(技能效果等级!B2411,技能效果!B:B,0))="","",INDEX(技能效果!O:O,MATCH(技能效果等级!B2411,技能效果!B:B,0)))</f>
        <v/>
      </c>
      <c r="S2411" s="97"/>
      <c r="T2411" s="97"/>
      <c r="U2411" s="97"/>
      <c r="V2411" s="96" t="str">
        <f>IF(INDEX(技能效果!AF:AF,MATCH(技能效果等级!B2411,技能效果!B:B,0))="","",INDEX(技能效果!AF:AF,MATCH(技能效果等级!B2411,技能效果!B:B,0)))</f>
        <v/>
      </c>
      <c r="W2411" s="95">
        <f t="shared" si="35"/>
        <v>232</v>
      </c>
      <c r="X2411" s="97"/>
      <c r="Y2411" s="97"/>
    </row>
    <row r="2412" spans="1:25" ht="16.5" x14ac:dyDescent="0.2">
      <c r="A2412" s="62">
        <v>2409</v>
      </c>
      <c r="B2412" s="95">
        <f>INDEX(技能效果!B:B,MATCH(技能效果等级!W2412,技能效果!AE:AE,0))</f>
        <v>130401001</v>
      </c>
      <c r="C2412" s="95" t="str">
        <f>INDEX(技能效果!C:C,MATCH(技能效果等级!B2412,技能效果!B:B,0))</f>
        <v>插槽10主动伤害</v>
      </c>
      <c r="D2412" s="96" t="s">
        <v>873</v>
      </c>
      <c r="E2412" s="95">
        <v>5</v>
      </c>
      <c r="F2412" s="95">
        <f>INDEX(技能效果!H:H,MATCH(技能效果等级!B2412,技能效果!B:B,0))</f>
        <v>1001</v>
      </c>
      <c r="G2412" s="95">
        <f>IF(INDEX(技能效果!K:K,MATCH(B2412,技能效果!B:B,0))=0,INDEX(技能效果!I:I,MATCH(技能效果等级!B2412,技能效果!B:B,0)),INDEX(技能效果!I:I,MATCH(技能效果等级!B2412,技能效果!B:B,0))*VLOOKUP(E2412,技能数值计算!$C$19:$D$28,2,FALSE))</f>
        <v>1.98</v>
      </c>
      <c r="H2412" s="95">
        <f>INDEX(技能效果!J:J,MATCH(技能效果等级!B2412,技能效果!B:B,0))</f>
        <v>0</v>
      </c>
      <c r="I2412" s="97"/>
      <c r="J2412" s="97"/>
      <c r="K2412" s="97"/>
      <c r="L2412" s="97"/>
      <c r="M2412" s="97"/>
      <c r="N2412" s="96" t="str">
        <f>IF(INDEX(技能效果!L:L,MATCH(技能效果等级!B2412,技能效果!B:B,0))="","",INDEX(技能效果!L:L,MATCH(技能效果等级!B2412,技能效果!B:B,0)))</f>
        <v/>
      </c>
      <c r="O2412" s="95">
        <f>IF(INDEX(技能效果!N:N,MATCH(B2412,技能效果!B:B,0))=0,INDEX(技能效果!M:M,MATCH(技能效果等级!B2412,技能效果!B:B,0)),INDEX(技能效果!M:M,MATCH(技能效果等级!B2412,技能效果!B:B,0))*VLOOKUP(E2412,技能数值计算!$C$19:$D$28,2,FALSE))</f>
        <v>0</v>
      </c>
      <c r="P2412" s="97"/>
      <c r="Q2412" s="97"/>
      <c r="R2412" s="95" t="str">
        <f>IF(INDEX(技能效果!O:O,MATCH(技能效果等级!B2412,技能效果!B:B,0))="","",INDEX(技能效果!O:O,MATCH(技能效果等级!B2412,技能效果!B:B,0)))</f>
        <v/>
      </c>
      <c r="S2412" s="97"/>
      <c r="T2412" s="97"/>
      <c r="U2412" s="97"/>
      <c r="V2412" s="96" t="str">
        <f>IF(INDEX(技能效果!AF:AF,MATCH(技能效果等级!B2412,技能效果!B:B,0))="","",INDEX(技能效果!AF:AF,MATCH(技能效果等级!B2412,技能效果!B:B,0)))</f>
        <v/>
      </c>
      <c r="W2412" s="95">
        <f t="shared" si="35"/>
        <v>232</v>
      </c>
      <c r="X2412" s="97"/>
      <c r="Y2412" s="97"/>
    </row>
    <row r="2413" spans="1:25" ht="16.5" x14ac:dyDescent="0.2">
      <c r="A2413" s="62">
        <v>2410</v>
      </c>
      <c r="B2413" s="95">
        <f>INDEX(技能效果!B:B,MATCH(技能效果等级!W2413,技能效果!AE:AE,0))</f>
        <v>130401001</v>
      </c>
      <c r="C2413" s="95" t="str">
        <f>INDEX(技能效果!C:C,MATCH(技能效果等级!B2413,技能效果!B:B,0))</f>
        <v>插槽10主动伤害</v>
      </c>
      <c r="D2413" s="96" t="s">
        <v>873</v>
      </c>
      <c r="E2413" s="95">
        <v>6</v>
      </c>
      <c r="F2413" s="95">
        <f>INDEX(技能效果!H:H,MATCH(技能效果等级!B2413,技能效果!B:B,0))</f>
        <v>1001</v>
      </c>
      <c r="G2413" s="95">
        <f>IF(INDEX(技能效果!K:K,MATCH(B2413,技能效果!B:B,0))=0,INDEX(技能效果!I:I,MATCH(技能效果等级!B2413,技能效果!B:B,0)),INDEX(技能效果!I:I,MATCH(技能效果等级!B2413,技能效果!B:B,0))*VLOOKUP(E2413,技能数值计算!$C$19:$D$28,2,FALSE))</f>
        <v>2.16</v>
      </c>
      <c r="H2413" s="95">
        <f>INDEX(技能效果!J:J,MATCH(技能效果等级!B2413,技能效果!B:B,0))</f>
        <v>0</v>
      </c>
      <c r="I2413" s="97"/>
      <c r="J2413" s="97"/>
      <c r="K2413" s="97"/>
      <c r="L2413" s="97"/>
      <c r="M2413" s="97"/>
      <c r="N2413" s="96" t="str">
        <f>IF(INDEX(技能效果!L:L,MATCH(技能效果等级!B2413,技能效果!B:B,0))="","",INDEX(技能效果!L:L,MATCH(技能效果等级!B2413,技能效果!B:B,0)))</f>
        <v/>
      </c>
      <c r="O2413" s="95">
        <f>IF(INDEX(技能效果!N:N,MATCH(B2413,技能效果!B:B,0))=0,INDEX(技能效果!M:M,MATCH(技能效果等级!B2413,技能效果!B:B,0)),INDEX(技能效果!M:M,MATCH(技能效果等级!B2413,技能效果!B:B,0))*VLOOKUP(E2413,技能数值计算!$C$19:$D$28,2,FALSE))</f>
        <v>0</v>
      </c>
      <c r="P2413" s="97"/>
      <c r="Q2413" s="97"/>
      <c r="R2413" s="95" t="str">
        <f>IF(INDEX(技能效果!O:O,MATCH(技能效果等级!B2413,技能效果!B:B,0))="","",INDEX(技能效果!O:O,MATCH(技能效果等级!B2413,技能效果!B:B,0)))</f>
        <v/>
      </c>
      <c r="S2413" s="97"/>
      <c r="T2413" s="97"/>
      <c r="U2413" s="97"/>
      <c r="V2413" s="96" t="str">
        <f>IF(INDEX(技能效果!AF:AF,MATCH(技能效果等级!B2413,技能效果!B:B,0))="","",INDEX(技能效果!AF:AF,MATCH(技能效果等级!B2413,技能效果!B:B,0)))</f>
        <v/>
      </c>
      <c r="W2413" s="95">
        <f t="shared" ref="W2413:W2476" si="36">W2403+1</f>
        <v>232</v>
      </c>
      <c r="X2413" s="97"/>
      <c r="Y2413" s="97"/>
    </row>
    <row r="2414" spans="1:25" ht="16.5" x14ac:dyDescent="0.2">
      <c r="A2414" s="62">
        <v>2411</v>
      </c>
      <c r="B2414" s="95">
        <f>INDEX(技能效果!B:B,MATCH(技能效果等级!W2414,技能效果!AE:AE,0))</f>
        <v>130401001</v>
      </c>
      <c r="C2414" s="95" t="str">
        <f>INDEX(技能效果!C:C,MATCH(技能效果等级!B2414,技能效果!B:B,0))</f>
        <v>插槽10主动伤害</v>
      </c>
      <c r="D2414" s="96" t="s">
        <v>873</v>
      </c>
      <c r="E2414" s="95">
        <v>7</v>
      </c>
      <c r="F2414" s="95">
        <f>INDEX(技能效果!H:H,MATCH(技能效果等级!B2414,技能效果!B:B,0))</f>
        <v>1001</v>
      </c>
      <c r="G2414" s="95">
        <f>IF(INDEX(技能效果!K:K,MATCH(B2414,技能效果!B:B,0))=0,INDEX(技能效果!I:I,MATCH(技能效果等级!B2414,技能效果!B:B,0)),INDEX(技能效果!I:I,MATCH(技能效果等级!B2414,技能效果!B:B,0))*VLOOKUP(E2414,技能数值计算!$C$19:$D$28,2,FALSE))</f>
        <v>2.34</v>
      </c>
      <c r="H2414" s="95">
        <f>INDEX(技能效果!J:J,MATCH(技能效果等级!B2414,技能效果!B:B,0))</f>
        <v>0</v>
      </c>
      <c r="I2414" s="97"/>
      <c r="J2414" s="97"/>
      <c r="K2414" s="97"/>
      <c r="L2414" s="97"/>
      <c r="M2414" s="97"/>
      <c r="N2414" s="96" t="str">
        <f>IF(INDEX(技能效果!L:L,MATCH(技能效果等级!B2414,技能效果!B:B,0))="","",INDEX(技能效果!L:L,MATCH(技能效果等级!B2414,技能效果!B:B,0)))</f>
        <v/>
      </c>
      <c r="O2414" s="95">
        <f>IF(INDEX(技能效果!N:N,MATCH(B2414,技能效果!B:B,0))=0,INDEX(技能效果!M:M,MATCH(技能效果等级!B2414,技能效果!B:B,0)),INDEX(技能效果!M:M,MATCH(技能效果等级!B2414,技能效果!B:B,0))*VLOOKUP(E2414,技能数值计算!$C$19:$D$28,2,FALSE))</f>
        <v>0</v>
      </c>
      <c r="P2414" s="97"/>
      <c r="Q2414" s="97"/>
      <c r="R2414" s="95" t="str">
        <f>IF(INDEX(技能效果!O:O,MATCH(技能效果等级!B2414,技能效果!B:B,0))="","",INDEX(技能效果!O:O,MATCH(技能效果等级!B2414,技能效果!B:B,0)))</f>
        <v/>
      </c>
      <c r="S2414" s="97"/>
      <c r="T2414" s="97"/>
      <c r="U2414" s="97"/>
      <c r="V2414" s="96" t="str">
        <f>IF(INDEX(技能效果!AF:AF,MATCH(技能效果等级!B2414,技能效果!B:B,0))="","",INDEX(技能效果!AF:AF,MATCH(技能效果等级!B2414,技能效果!B:B,0)))</f>
        <v/>
      </c>
      <c r="W2414" s="95">
        <f t="shared" si="36"/>
        <v>232</v>
      </c>
      <c r="X2414" s="97"/>
      <c r="Y2414" s="97"/>
    </row>
    <row r="2415" spans="1:25" ht="16.5" x14ac:dyDescent="0.2">
      <c r="A2415" s="62">
        <v>2412</v>
      </c>
      <c r="B2415" s="95">
        <f>INDEX(技能效果!B:B,MATCH(技能效果等级!W2415,技能效果!AE:AE,0))</f>
        <v>130401001</v>
      </c>
      <c r="C2415" s="95" t="str">
        <f>INDEX(技能效果!C:C,MATCH(技能效果等级!B2415,技能效果!B:B,0))</f>
        <v>插槽10主动伤害</v>
      </c>
      <c r="D2415" s="96" t="s">
        <v>873</v>
      </c>
      <c r="E2415" s="95">
        <v>8</v>
      </c>
      <c r="F2415" s="95">
        <f>INDEX(技能效果!H:H,MATCH(技能效果等级!B2415,技能效果!B:B,0))</f>
        <v>1001</v>
      </c>
      <c r="G2415" s="95">
        <f>IF(INDEX(技能效果!K:K,MATCH(B2415,技能效果!B:B,0))=0,INDEX(技能效果!I:I,MATCH(技能效果等级!B2415,技能效果!B:B,0)),INDEX(技能效果!I:I,MATCH(技能效果等级!B2415,技能效果!B:B,0))*VLOOKUP(E2415,技能数值计算!$C$19:$D$28,2,FALSE))</f>
        <v>2.52</v>
      </c>
      <c r="H2415" s="95">
        <f>INDEX(技能效果!J:J,MATCH(技能效果等级!B2415,技能效果!B:B,0))</f>
        <v>0</v>
      </c>
      <c r="I2415" s="97"/>
      <c r="J2415" s="97"/>
      <c r="K2415" s="97"/>
      <c r="L2415" s="97"/>
      <c r="M2415" s="97"/>
      <c r="N2415" s="96" t="str">
        <f>IF(INDEX(技能效果!L:L,MATCH(技能效果等级!B2415,技能效果!B:B,0))="","",INDEX(技能效果!L:L,MATCH(技能效果等级!B2415,技能效果!B:B,0)))</f>
        <v/>
      </c>
      <c r="O2415" s="95">
        <f>IF(INDEX(技能效果!N:N,MATCH(B2415,技能效果!B:B,0))=0,INDEX(技能效果!M:M,MATCH(技能效果等级!B2415,技能效果!B:B,0)),INDEX(技能效果!M:M,MATCH(技能效果等级!B2415,技能效果!B:B,0))*VLOOKUP(E2415,技能数值计算!$C$19:$D$28,2,FALSE))</f>
        <v>0</v>
      </c>
      <c r="P2415" s="97"/>
      <c r="Q2415" s="97"/>
      <c r="R2415" s="95" t="str">
        <f>IF(INDEX(技能效果!O:O,MATCH(技能效果等级!B2415,技能效果!B:B,0))="","",INDEX(技能效果!O:O,MATCH(技能效果等级!B2415,技能效果!B:B,0)))</f>
        <v/>
      </c>
      <c r="S2415" s="97"/>
      <c r="T2415" s="97"/>
      <c r="U2415" s="97"/>
      <c r="V2415" s="96" t="str">
        <f>IF(INDEX(技能效果!AF:AF,MATCH(技能效果等级!B2415,技能效果!B:B,0))="","",INDEX(技能效果!AF:AF,MATCH(技能效果等级!B2415,技能效果!B:B,0)))</f>
        <v/>
      </c>
      <c r="W2415" s="95">
        <f t="shared" si="36"/>
        <v>232</v>
      </c>
      <c r="X2415" s="97"/>
      <c r="Y2415" s="97"/>
    </row>
    <row r="2416" spans="1:25" ht="16.5" x14ac:dyDescent="0.2">
      <c r="A2416" s="62">
        <v>2413</v>
      </c>
      <c r="B2416" s="95">
        <f>INDEX(技能效果!B:B,MATCH(技能效果等级!W2416,技能效果!AE:AE,0))</f>
        <v>130401001</v>
      </c>
      <c r="C2416" s="95" t="str">
        <f>INDEX(技能效果!C:C,MATCH(技能效果等级!B2416,技能效果!B:B,0))</f>
        <v>插槽10主动伤害</v>
      </c>
      <c r="D2416" s="96" t="s">
        <v>873</v>
      </c>
      <c r="E2416" s="95">
        <v>9</v>
      </c>
      <c r="F2416" s="95">
        <f>INDEX(技能效果!H:H,MATCH(技能效果等级!B2416,技能效果!B:B,0))</f>
        <v>1001</v>
      </c>
      <c r="G2416" s="95">
        <f>IF(INDEX(技能效果!K:K,MATCH(B2416,技能效果!B:B,0))=0,INDEX(技能效果!I:I,MATCH(技能效果等级!B2416,技能效果!B:B,0)),INDEX(技能效果!I:I,MATCH(技能效果等级!B2416,技能效果!B:B,0))*VLOOKUP(E2416,技能数值计算!$C$19:$D$28,2,FALSE))</f>
        <v>2.7600000000000002</v>
      </c>
      <c r="H2416" s="95">
        <f>INDEX(技能效果!J:J,MATCH(技能效果等级!B2416,技能效果!B:B,0))</f>
        <v>0</v>
      </c>
      <c r="I2416" s="97"/>
      <c r="J2416" s="97"/>
      <c r="K2416" s="97"/>
      <c r="L2416" s="97"/>
      <c r="M2416" s="97"/>
      <c r="N2416" s="96" t="str">
        <f>IF(INDEX(技能效果!L:L,MATCH(技能效果等级!B2416,技能效果!B:B,0))="","",INDEX(技能效果!L:L,MATCH(技能效果等级!B2416,技能效果!B:B,0)))</f>
        <v/>
      </c>
      <c r="O2416" s="95">
        <f>IF(INDEX(技能效果!N:N,MATCH(B2416,技能效果!B:B,0))=0,INDEX(技能效果!M:M,MATCH(技能效果等级!B2416,技能效果!B:B,0)),INDEX(技能效果!M:M,MATCH(技能效果等级!B2416,技能效果!B:B,0))*VLOOKUP(E2416,技能数值计算!$C$19:$D$28,2,FALSE))</f>
        <v>0</v>
      </c>
      <c r="P2416" s="97"/>
      <c r="Q2416" s="97"/>
      <c r="R2416" s="95" t="str">
        <f>IF(INDEX(技能效果!O:O,MATCH(技能效果等级!B2416,技能效果!B:B,0))="","",INDEX(技能效果!O:O,MATCH(技能效果等级!B2416,技能效果!B:B,0)))</f>
        <v/>
      </c>
      <c r="S2416" s="97"/>
      <c r="T2416" s="97"/>
      <c r="U2416" s="97"/>
      <c r="V2416" s="96" t="str">
        <f>IF(INDEX(技能效果!AF:AF,MATCH(技能效果等级!B2416,技能效果!B:B,0))="","",INDEX(技能效果!AF:AF,MATCH(技能效果等级!B2416,技能效果!B:B,0)))</f>
        <v/>
      </c>
      <c r="W2416" s="95">
        <f t="shared" si="36"/>
        <v>232</v>
      </c>
      <c r="X2416" s="97"/>
      <c r="Y2416" s="97"/>
    </row>
    <row r="2417" spans="1:25" ht="16.5" x14ac:dyDescent="0.2">
      <c r="A2417" s="62">
        <v>2414</v>
      </c>
      <c r="B2417" s="95">
        <f>INDEX(技能效果!B:B,MATCH(技能效果等级!W2417,技能效果!AE:AE,0))</f>
        <v>130401001</v>
      </c>
      <c r="C2417" s="95" t="str">
        <f>INDEX(技能效果!C:C,MATCH(技能效果等级!B2417,技能效果!B:B,0))</f>
        <v>插槽10主动伤害</v>
      </c>
      <c r="D2417" s="96" t="s">
        <v>873</v>
      </c>
      <c r="E2417" s="95">
        <v>10</v>
      </c>
      <c r="F2417" s="95">
        <f>INDEX(技能效果!H:H,MATCH(技能效果等级!B2417,技能效果!B:B,0))</f>
        <v>1001</v>
      </c>
      <c r="G2417" s="95">
        <f>IF(INDEX(技能效果!K:K,MATCH(B2417,技能效果!B:B,0))=0,INDEX(技能效果!I:I,MATCH(技能效果等级!B2417,技能效果!B:B,0)),INDEX(技能效果!I:I,MATCH(技能效果等级!B2417,技能效果!B:B,0))*VLOOKUP(E2417,技能数值计算!$C$19:$D$28,2,FALSE))</f>
        <v>3</v>
      </c>
      <c r="H2417" s="95">
        <f>INDEX(技能效果!J:J,MATCH(技能效果等级!B2417,技能效果!B:B,0))</f>
        <v>0</v>
      </c>
      <c r="I2417" s="97"/>
      <c r="J2417" s="97"/>
      <c r="K2417" s="97"/>
      <c r="L2417" s="97"/>
      <c r="M2417" s="97"/>
      <c r="N2417" s="96" t="str">
        <f>IF(INDEX(技能效果!L:L,MATCH(技能效果等级!B2417,技能效果!B:B,0))="","",INDEX(技能效果!L:L,MATCH(技能效果等级!B2417,技能效果!B:B,0)))</f>
        <v/>
      </c>
      <c r="O2417" s="95">
        <f>IF(INDEX(技能效果!N:N,MATCH(B2417,技能效果!B:B,0))=0,INDEX(技能效果!M:M,MATCH(技能效果等级!B2417,技能效果!B:B,0)),INDEX(技能效果!M:M,MATCH(技能效果等级!B2417,技能效果!B:B,0))*VLOOKUP(E2417,技能数值计算!$C$19:$D$28,2,FALSE))</f>
        <v>0</v>
      </c>
      <c r="P2417" s="97"/>
      <c r="Q2417" s="97"/>
      <c r="R2417" s="95" t="str">
        <f>IF(INDEX(技能效果!O:O,MATCH(技能效果等级!B2417,技能效果!B:B,0))="","",INDEX(技能效果!O:O,MATCH(技能效果等级!B2417,技能效果!B:B,0)))</f>
        <v/>
      </c>
      <c r="S2417" s="97"/>
      <c r="T2417" s="97"/>
      <c r="U2417" s="97"/>
      <c r="V2417" s="96" t="str">
        <f>IF(INDEX(技能效果!AF:AF,MATCH(技能效果等级!B2417,技能效果!B:B,0))="","",INDEX(技能效果!AF:AF,MATCH(技能效果等级!B2417,技能效果!B:B,0)))</f>
        <v/>
      </c>
      <c r="W2417" s="95">
        <f t="shared" si="36"/>
        <v>232</v>
      </c>
      <c r="X2417" s="97"/>
      <c r="Y2417" s="97"/>
    </row>
    <row r="2418" spans="1:25" ht="16.5" x14ac:dyDescent="0.2">
      <c r="A2418" s="62">
        <v>2415</v>
      </c>
      <c r="B2418" s="95">
        <f>INDEX(技能效果!B:B,MATCH(技能效果等级!W2418,技能效果!AE:AE,0))</f>
        <v>130401002</v>
      </c>
      <c r="C2418" s="95" t="str">
        <f>INDEX(技能效果!C:C,MATCH(技能效果等级!B2418,技能效果!B:B,0))</f>
        <v>插槽10增加暴击率</v>
      </c>
      <c r="D2418" s="96" t="s">
        <v>873</v>
      </c>
      <c r="E2418" s="95">
        <v>1</v>
      </c>
      <c r="F2418" s="95">
        <f>INDEX(技能效果!H:H,MATCH(技能效果等级!B2418,技能效果!B:B,0))</f>
        <v>4029</v>
      </c>
      <c r="G2418" s="95">
        <f>IF(INDEX(技能效果!K:K,MATCH(B2418,技能效果!B:B,0))=0,INDEX(技能效果!I:I,MATCH(技能效果等级!B2418,技能效果!B:B,0)),INDEX(技能效果!I:I,MATCH(技能效果等级!B2418,技能效果!B:B,0))*VLOOKUP(E2418,技能数值计算!$C$19:$D$28,2,FALSE))</f>
        <v>0.15</v>
      </c>
      <c r="H2418" s="95">
        <f>INDEX(技能效果!J:J,MATCH(技能效果等级!B2418,技能效果!B:B,0))</f>
        <v>0</v>
      </c>
      <c r="I2418" s="97"/>
      <c r="J2418" s="97"/>
      <c r="K2418" s="97"/>
      <c r="L2418" s="97"/>
      <c r="M2418" s="97"/>
      <c r="N2418" s="96" t="str">
        <f>IF(INDEX(技能效果!L:L,MATCH(技能效果等级!B2418,技能效果!B:B,0))="","",INDEX(技能效果!L:L,MATCH(技能效果等级!B2418,技能效果!B:B,0)))</f>
        <v/>
      </c>
      <c r="O2418" s="95">
        <f>IF(INDEX(技能效果!N:N,MATCH(B2418,技能效果!B:B,0))=0,INDEX(技能效果!M:M,MATCH(技能效果等级!B2418,技能效果!B:B,0)),INDEX(技能效果!M:M,MATCH(技能效果等级!B2418,技能效果!B:B,0))*VLOOKUP(E2418,技能数值计算!$C$19:$D$28,2,FALSE))</f>
        <v>0</v>
      </c>
      <c r="P2418" s="97"/>
      <c r="Q2418" s="97"/>
      <c r="R2418" s="95" t="str">
        <f>IF(INDEX(技能效果!O:O,MATCH(技能效果等级!B2418,技能效果!B:B,0))="","",INDEX(技能效果!O:O,MATCH(技能效果等级!B2418,技能效果!B:B,0)))</f>
        <v/>
      </c>
      <c r="S2418" s="97"/>
      <c r="T2418" s="97"/>
      <c r="U2418" s="97"/>
      <c r="V2418" s="96" t="str">
        <f>IF(INDEX(技能效果!AF:AF,MATCH(技能效果等级!B2418,技能效果!B:B,0))="","",INDEX(技能效果!AF:AF,MATCH(技能效果等级!B2418,技能效果!B:B,0)))</f>
        <v/>
      </c>
      <c r="W2418" s="95">
        <f t="shared" si="36"/>
        <v>233</v>
      </c>
      <c r="X2418" s="97"/>
      <c r="Y2418" s="97"/>
    </row>
    <row r="2419" spans="1:25" ht="16.5" x14ac:dyDescent="0.2">
      <c r="A2419" s="62">
        <v>2416</v>
      </c>
      <c r="B2419" s="95">
        <f>INDEX(技能效果!B:B,MATCH(技能效果等级!W2419,技能效果!AE:AE,0))</f>
        <v>130401002</v>
      </c>
      <c r="C2419" s="95" t="str">
        <f>INDEX(技能效果!C:C,MATCH(技能效果等级!B2419,技能效果!B:B,0))</f>
        <v>插槽10增加暴击率</v>
      </c>
      <c r="D2419" s="96" t="s">
        <v>873</v>
      </c>
      <c r="E2419" s="95">
        <v>2</v>
      </c>
      <c r="F2419" s="95">
        <f>INDEX(技能效果!H:H,MATCH(技能效果等级!B2419,技能效果!B:B,0))</f>
        <v>4029</v>
      </c>
      <c r="G2419" s="95">
        <f>IF(INDEX(技能效果!K:K,MATCH(B2419,技能效果!B:B,0))=0,INDEX(技能效果!I:I,MATCH(技能效果等级!B2419,技能效果!B:B,0)),INDEX(技能效果!I:I,MATCH(技能效果等级!B2419,技能效果!B:B,0))*VLOOKUP(E2419,技能数值计算!$C$19:$D$28,2,FALSE))</f>
        <v>0.16200000000000001</v>
      </c>
      <c r="H2419" s="95">
        <f>INDEX(技能效果!J:J,MATCH(技能效果等级!B2419,技能效果!B:B,0))</f>
        <v>0</v>
      </c>
      <c r="I2419" s="97"/>
      <c r="J2419" s="97"/>
      <c r="K2419" s="97"/>
      <c r="L2419" s="97"/>
      <c r="M2419" s="97"/>
      <c r="N2419" s="96" t="str">
        <f>IF(INDEX(技能效果!L:L,MATCH(技能效果等级!B2419,技能效果!B:B,0))="","",INDEX(技能效果!L:L,MATCH(技能效果等级!B2419,技能效果!B:B,0)))</f>
        <v/>
      </c>
      <c r="O2419" s="95">
        <f>IF(INDEX(技能效果!N:N,MATCH(B2419,技能效果!B:B,0))=0,INDEX(技能效果!M:M,MATCH(技能效果等级!B2419,技能效果!B:B,0)),INDEX(技能效果!M:M,MATCH(技能效果等级!B2419,技能效果!B:B,0))*VLOOKUP(E2419,技能数值计算!$C$19:$D$28,2,FALSE))</f>
        <v>0</v>
      </c>
      <c r="P2419" s="97"/>
      <c r="Q2419" s="97"/>
      <c r="R2419" s="95" t="str">
        <f>IF(INDEX(技能效果!O:O,MATCH(技能效果等级!B2419,技能效果!B:B,0))="","",INDEX(技能效果!O:O,MATCH(技能效果等级!B2419,技能效果!B:B,0)))</f>
        <v/>
      </c>
      <c r="S2419" s="97"/>
      <c r="T2419" s="97"/>
      <c r="U2419" s="97"/>
      <c r="V2419" s="96" t="str">
        <f>IF(INDEX(技能效果!AF:AF,MATCH(技能效果等级!B2419,技能效果!B:B,0))="","",INDEX(技能效果!AF:AF,MATCH(技能效果等级!B2419,技能效果!B:B,0)))</f>
        <v/>
      </c>
      <c r="W2419" s="95">
        <f t="shared" si="36"/>
        <v>233</v>
      </c>
      <c r="X2419" s="97"/>
      <c r="Y2419" s="97"/>
    </row>
    <row r="2420" spans="1:25" ht="16.5" x14ac:dyDescent="0.2">
      <c r="A2420" s="62">
        <v>2417</v>
      </c>
      <c r="B2420" s="95">
        <f>INDEX(技能效果!B:B,MATCH(技能效果等级!W2420,技能效果!AE:AE,0))</f>
        <v>130401002</v>
      </c>
      <c r="C2420" s="95" t="str">
        <f>INDEX(技能效果!C:C,MATCH(技能效果等级!B2420,技能效果!B:B,0))</f>
        <v>插槽10增加暴击率</v>
      </c>
      <c r="D2420" s="96" t="s">
        <v>873</v>
      </c>
      <c r="E2420" s="95">
        <v>3</v>
      </c>
      <c r="F2420" s="95">
        <f>INDEX(技能效果!H:H,MATCH(技能效果等级!B2420,技能效果!B:B,0))</f>
        <v>4029</v>
      </c>
      <c r="G2420" s="95">
        <f>IF(INDEX(技能效果!K:K,MATCH(B2420,技能效果!B:B,0))=0,INDEX(技能效果!I:I,MATCH(技能效果等级!B2420,技能效果!B:B,0)),INDEX(技能效果!I:I,MATCH(技能效果等级!B2420,技能效果!B:B,0))*VLOOKUP(E2420,技能数值计算!$C$19:$D$28,2,FALSE))</f>
        <v>0.17399999999999999</v>
      </c>
      <c r="H2420" s="95">
        <f>INDEX(技能效果!J:J,MATCH(技能效果等级!B2420,技能效果!B:B,0))</f>
        <v>0</v>
      </c>
      <c r="I2420" s="97"/>
      <c r="J2420" s="97"/>
      <c r="K2420" s="97"/>
      <c r="L2420" s="97"/>
      <c r="M2420" s="97"/>
      <c r="N2420" s="96" t="str">
        <f>IF(INDEX(技能效果!L:L,MATCH(技能效果等级!B2420,技能效果!B:B,0))="","",INDEX(技能效果!L:L,MATCH(技能效果等级!B2420,技能效果!B:B,0)))</f>
        <v/>
      </c>
      <c r="O2420" s="95">
        <f>IF(INDEX(技能效果!N:N,MATCH(B2420,技能效果!B:B,0))=0,INDEX(技能效果!M:M,MATCH(技能效果等级!B2420,技能效果!B:B,0)),INDEX(技能效果!M:M,MATCH(技能效果等级!B2420,技能效果!B:B,0))*VLOOKUP(E2420,技能数值计算!$C$19:$D$28,2,FALSE))</f>
        <v>0</v>
      </c>
      <c r="P2420" s="97"/>
      <c r="Q2420" s="97"/>
      <c r="R2420" s="95" t="str">
        <f>IF(INDEX(技能效果!O:O,MATCH(技能效果等级!B2420,技能效果!B:B,0))="","",INDEX(技能效果!O:O,MATCH(技能效果等级!B2420,技能效果!B:B,0)))</f>
        <v/>
      </c>
      <c r="S2420" s="97"/>
      <c r="T2420" s="97"/>
      <c r="U2420" s="97"/>
      <c r="V2420" s="96" t="str">
        <f>IF(INDEX(技能效果!AF:AF,MATCH(技能效果等级!B2420,技能效果!B:B,0))="","",INDEX(技能效果!AF:AF,MATCH(技能效果等级!B2420,技能效果!B:B,0)))</f>
        <v/>
      </c>
      <c r="W2420" s="95">
        <f t="shared" si="36"/>
        <v>233</v>
      </c>
      <c r="X2420" s="97"/>
      <c r="Y2420" s="97"/>
    </row>
    <row r="2421" spans="1:25" ht="16.5" x14ac:dyDescent="0.2">
      <c r="A2421" s="62">
        <v>2418</v>
      </c>
      <c r="B2421" s="95">
        <f>INDEX(技能效果!B:B,MATCH(技能效果等级!W2421,技能效果!AE:AE,0))</f>
        <v>130401002</v>
      </c>
      <c r="C2421" s="95" t="str">
        <f>INDEX(技能效果!C:C,MATCH(技能效果等级!B2421,技能效果!B:B,0))</f>
        <v>插槽10增加暴击率</v>
      </c>
      <c r="D2421" s="96" t="s">
        <v>873</v>
      </c>
      <c r="E2421" s="95">
        <v>4</v>
      </c>
      <c r="F2421" s="95">
        <f>INDEX(技能效果!H:H,MATCH(技能效果等级!B2421,技能效果!B:B,0))</f>
        <v>4029</v>
      </c>
      <c r="G2421" s="95">
        <f>IF(INDEX(技能效果!K:K,MATCH(B2421,技能效果!B:B,0))=0,INDEX(技能效果!I:I,MATCH(技能效果等级!B2421,技能效果!B:B,0)),INDEX(技能效果!I:I,MATCH(技能效果等级!B2421,技能效果!B:B,0))*VLOOKUP(E2421,技能数值计算!$C$19:$D$28,2,FALSE))</f>
        <v>0.186</v>
      </c>
      <c r="H2421" s="95">
        <f>INDEX(技能效果!J:J,MATCH(技能效果等级!B2421,技能效果!B:B,0))</f>
        <v>0</v>
      </c>
      <c r="I2421" s="97"/>
      <c r="J2421" s="97"/>
      <c r="K2421" s="97"/>
      <c r="L2421" s="97"/>
      <c r="M2421" s="97"/>
      <c r="N2421" s="96" t="str">
        <f>IF(INDEX(技能效果!L:L,MATCH(技能效果等级!B2421,技能效果!B:B,0))="","",INDEX(技能效果!L:L,MATCH(技能效果等级!B2421,技能效果!B:B,0)))</f>
        <v/>
      </c>
      <c r="O2421" s="95">
        <f>IF(INDEX(技能效果!N:N,MATCH(B2421,技能效果!B:B,0))=0,INDEX(技能效果!M:M,MATCH(技能效果等级!B2421,技能效果!B:B,0)),INDEX(技能效果!M:M,MATCH(技能效果等级!B2421,技能效果!B:B,0))*VLOOKUP(E2421,技能数值计算!$C$19:$D$28,2,FALSE))</f>
        <v>0</v>
      </c>
      <c r="P2421" s="97"/>
      <c r="Q2421" s="97"/>
      <c r="R2421" s="95" t="str">
        <f>IF(INDEX(技能效果!O:O,MATCH(技能效果等级!B2421,技能效果!B:B,0))="","",INDEX(技能效果!O:O,MATCH(技能效果等级!B2421,技能效果!B:B,0)))</f>
        <v/>
      </c>
      <c r="S2421" s="97"/>
      <c r="T2421" s="97"/>
      <c r="U2421" s="97"/>
      <c r="V2421" s="96" t="str">
        <f>IF(INDEX(技能效果!AF:AF,MATCH(技能效果等级!B2421,技能效果!B:B,0))="","",INDEX(技能效果!AF:AF,MATCH(技能效果等级!B2421,技能效果!B:B,0)))</f>
        <v/>
      </c>
      <c r="W2421" s="95">
        <f t="shared" si="36"/>
        <v>233</v>
      </c>
      <c r="X2421" s="97"/>
      <c r="Y2421" s="97"/>
    </row>
    <row r="2422" spans="1:25" ht="16.5" x14ac:dyDescent="0.2">
      <c r="A2422" s="62">
        <v>2419</v>
      </c>
      <c r="B2422" s="95">
        <f>INDEX(技能效果!B:B,MATCH(技能效果等级!W2422,技能效果!AE:AE,0))</f>
        <v>130401002</v>
      </c>
      <c r="C2422" s="95" t="str">
        <f>INDEX(技能效果!C:C,MATCH(技能效果等级!B2422,技能效果!B:B,0))</f>
        <v>插槽10增加暴击率</v>
      </c>
      <c r="D2422" s="96" t="s">
        <v>873</v>
      </c>
      <c r="E2422" s="95">
        <v>5</v>
      </c>
      <c r="F2422" s="95">
        <f>INDEX(技能效果!H:H,MATCH(技能效果等级!B2422,技能效果!B:B,0))</f>
        <v>4029</v>
      </c>
      <c r="G2422" s="95">
        <f>IF(INDEX(技能效果!K:K,MATCH(B2422,技能效果!B:B,0))=0,INDEX(技能效果!I:I,MATCH(技能效果等级!B2422,技能效果!B:B,0)),INDEX(技能效果!I:I,MATCH(技能效果等级!B2422,技能效果!B:B,0))*VLOOKUP(E2422,技能数值计算!$C$19:$D$28,2,FALSE))</f>
        <v>0.19800000000000001</v>
      </c>
      <c r="H2422" s="95">
        <f>INDEX(技能效果!J:J,MATCH(技能效果等级!B2422,技能效果!B:B,0))</f>
        <v>0</v>
      </c>
      <c r="I2422" s="97"/>
      <c r="J2422" s="97"/>
      <c r="K2422" s="97"/>
      <c r="L2422" s="97"/>
      <c r="M2422" s="97"/>
      <c r="N2422" s="96" t="str">
        <f>IF(INDEX(技能效果!L:L,MATCH(技能效果等级!B2422,技能效果!B:B,0))="","",INDEX(技能效果!L:L,MATCH(技能效果等级!B2422,技能效果!B:B,0)))</f>
        <v/>
      </c>
      <c r="O2422" s="95">
        <f>IF(INDEX(技能效果!N:N,MATCH(B2422,技能效果!B:B,0))=0,INDEX(技能效果!M:M,MATCH(技能效果等级!B2422,技能效果!B:B,0)),INDEX(技能效果!M:M,MATCH(技能效果等级!B2422,技能效果!B:B,0))*VLOOKUP(E2422,技能数值计算!$C$19:$D$28,2,FALSE))</f>
        <v>0</v>
      </c>
      <c r="P2422" s="97"/>
      <c r="Q2422" s="97"/>
      <c r="R2422" s="95" t="str">
        <f>IF(INDEX(技能效果!O:O,MATCH(技能效果等级!B2422,技能效果!B:B,0))="","",INDEX(技能效果!O:O,MATCH(技能效果等级!B2422,技能效果!B:B,0)))</f>
        <v/>
      </c>
      <c r="S2422" s="97"/>
      <c r="T2422" s="97"/>
      <c r="U2422" s="97"/>
      <c r="V2422" s="96" t="str">
        <f>IF(INDEX(技能效果!AF:AF,MATCH(技能效果等级!B2422,技能效果!B:B,0))="","",INDEX(技能效果!AF:AF,MATCH(技能效果等级!B2422,技能效果!B:B,0)))</f>
        <v/>
      </c>
      <c r="W2422" s="95">
        <f t="shared" si="36"/>
        <v>233</v>
      </c>
      <c r="X2422" s="97"/>
      <c r="Y2422" s="97"/>
    </row>
    <row r="2423" spans="1:25" ht="16.5" x14ac:dyDescent="0.2">
      <c r="A2423" s="62">
        <v>2420</v>
      </c>
      <c r="B2423" s="95">
        <f>INDEX(技能效果!B:B,MATCH(技能效果等级!W2423,技能效果!AE:AE,0))</f>
        <v>130401002</v>
      </c>
      <c r="C2423" s="95" t="str">
        <f>INDEX(技能效果!C:C,MATCH(技能效果等级!B2423,技能效果!B:B,0))</f>
        <v>插槽10增加暴击率</v>
      </c>
      <c r="D2423" s="96" t="s">
        <v>873</v>
      </c>
      <c r="E2423" s="95">
        <v>6</v>
      </c>
      <c r="F2423" s="95">
        <f>INDEX(技能效果!H:H,MATCH(技能效果等级!B2423,技能效果!B:B,0))</f>
        <v>4029</v>
      </c>
      <c r="G2423" s="95">
        <f>IF(INDEX(技能效果!K:K,MATCH(B2423,技能效果!B:B,0))=0,INDEX(技能效果!I:I,MATCH(技能效果等级!B2423,技能效果!B:B,0)),INDEX(技能效果!I:I,MATCH(技能效果等级!B2423,技能效果!B:B,0))*VLOOKUP(E2423,技能数值计算!$C$19:$D$28,2,FALSE))</f>
        <v>0.216</v>
      </c>
      <c r="H2423" s="95">
        <f>INDEX(技能效果!J:J,MATCH(技能效果等级!B2423,技能效果!B:B,0))</f>
        <v>0</v>
      </c>
      <c r="I2423" s="97"/>
      <c r="J2423" s="97"/>
      <c r="K2423" s="97"/>
      <c r="L2423" s="97"/>
      <c r="M2423" s="97"/>
      <c r="N2423" s="96" t="str">
        <f>IF(INDEX(技能效果!L:L,MATCH(技能效果等级!B2423,技能效果!B:B,0))="","",INDEX(技能效果!L:L,MATCH(技能效果等级!B2423,技能效果!B:B,0)))</f>
        <v/>
      </c>
      <c r="O2423" s="95">
        <f>IF(INDEX(技能效果!N:N,MATCH(B2423,技能效果!B:B,0))=0,INDEX(技能效果!M:M,MATCH(技能效果等级!B2423,技能效果!B:B,0)),INDEX(技能效果!M:M,MATCH(技能效果等级!B2423,技能效果!B:B,0))*VLOOKUP(E2423,技能数值计算!$C$19:$D$28,2,FALSE))</f>
        <v>0</v>
      </c>
      <c r="P2423" s="97"/>
      <c r="Q2423" s="97"/>
      <c r="R2423" s="95" t="str">
        <f>IF(INDEX(技能效果!O:O,MATCH(技能效果等级!B2423,技能效果!B:B,0))="","",INDEX(技能效果!O:O,MATCH(技能效果等级!B2423,技能效果!B:B,0)))</f>
        <v/>
      </c>
      <c r="S2423" s="97"/>
      <c r="T2423" s="97"/>
      <c r="U2423" s="97"/>
      <c r="V2423" s="96" t="str">
        <f>IF(INDEX(技能效果!AF:AF,MATCH(技能效果等级!B2423,技能效果!B:B,0))="","",INDEX(技能效果!AF:AF,MATCH(技能效果等级!B2423,技能效果!B:B,0)))</f>
        <v/>
      </c>
      <c r="W2423" s="95">
        <f t="shared" si="36"/>
        <v>233</v>
      </c>
      <c r="X2423" s="97"/>
      <c r="Y2423" s="97"/>
    </row>
    <row r="2424" spans="1:25" ht="16.5" x14ac:dyDescent="0.2">
      <c r="A2424" s="62">
        <v>2421</v>
      </c>
      <c r="B2424" s="95">
        <f>INDEX(技能效果!B:B,MATCH(技能效果等级!W2424,技能效果!AE:AE,0))</f>
        <v>130401002</v>
      </c>
      <c r="C2424" s="95" t="str">
        <f>INDEX(技能效果!C:C,MATCH(技能效果等级!B2424,技能效果!B:B,0))</f>
        <v>插槽10增加暴击率</v>
      </c>
      <c r="D2424" s="96" t="s">
        <v>873</v>
      </c>
      <c r="E2424" s="95">
        <v>7</v>
      </c>
      <c r="F2424" s="95">
        <f>INDEX(技能效果!H:H,MATCH(技能效果等级!B2424,技能效果!B:B,0))</f>
        <v>4029</v>
      </c>
      <c r="G2424" s="95">
        <f>IF(INDEX(技能效果!K:K,MATCH(B2424,技能效果!B:B,0))=0,INDEX(技能效果!I:I,MATCH(技能效果等级!B2424,技能效果!B:B,0)),INDEX(技能效果!I:I,MATCH(技能效果等级!B2424,技能效果!B:B,0))*VLOOKUP(E2424,技能数值计算!$C$19:$D$28,2,FALSE))</f>
        <v>0.23399999999999999</v>
      </c>
      <c r="H2424" s="95">
        <f>INDEX(技能效果!J:J,MATCH(技能效果等级!B2424,技能效果!B:B,0))</f>
        <v>0</v>
      </c>
      <c r="I2424" s="97"/>
      <c r="J2424" s="97"/>
      <c r="K2424" s="97"/>
      <c r="L2424" s="97"/>
      <c r="M2424" s="97"/>
      <c r="N2424" s="96" t="str">
        <f>IF(INDEX(技能效果!L:L,MATCH(技能效果等级!B2424,技能效果!B:B,0))="","",INDEX(技能效果!L:L,MATCH(技能效果等级!B2424,技能效果!B:B,0)))</f>
        <v/>
      </c>
      <c r="O2424" s="95">
        <f>IF(INDEX(技能效果!N:N,MATCH(B2424,技能效果!B:B,0))=0,INDEX(技能效果!M:M,MATCH(技能效果等级!B2424,技能效果!B:B,0)),INDEX(技能效果!M:M,MATCH(技能效果等级!B2424,技能效果!B:B,0))*VLOOKUP(E2424,技能数值计算!$C$19:$D$28,2,FALSE))</f>
        <v>0</v>
      </c>
      <c r="P2424" s="97"/>
      <c r="Q2424" s="97"/>
      <c r="R2424" s="95" t="str">
        <f>IF(INDEX(技能效果!O:O,MATCH(技能效果等级!B2424,技能效果!B:B,0))="","",INDEX(技能效果!O:O,MATCH(技能效果等级!B2424,技能效果!B:B,0)))</f>
        <v/>
      </c>
      <c r="S2424" s="97"/>
      <c r="T2424" s="97"/>
      <c r="U2424" s="97"/>
      <c r="V2424" s="96" t="str">
        <f>IF(INDEX(技能效果!AF:AF,MATCH(技能效果等级!B2424,技能效果!B:B,0))="","",INDEX(技能效果!AF:AF,MATCH(技能效果等级!B2424,技能效果!B:B,0)))</f>
        <v/>
      </c>
      <c r="W2424" s="95">
        <f t="shared" si="36"/>
        <v>233</v>
      </c>
      <c r="X2424" s="97"/>
      <c r="Y2424" s="97"/>
    </row>
    <row r="2425" spans="1:25" ht="16.5" x14ac:dyDescent="0.2">
      <c r="A2425" s="62">
        <v>2422</v>
      </c>
      <c r="B2425" s="95">
        <f>INDEX(技能效果!B:B,MATCH(技能效果等级!W2425,技能效果!AE:AE,0))</f>
        <v>130401002</v>
      </c>
      <c r="C2425" s="95" t="str">
        <f>INDEX(技能效果!C:C,MATCH(技能效果等级!B2425,技能效果!B:B,0))</f>
        <v>插槽10增加暴击率</v>
      </c>
      <c r="D2425" s="96" t="s">
        <v>873</v>
      </c>
      <c r="E2425" s="95">
        <v>8</v>
      </c>
      <c r="F2425" s="95">
        <f>INDEX(技能效果!H:H,MATCH(技能效果等级!B2425,技能效果!B:B,0))</f>
        <v>4029</v>
      </c>
      <c r="G2425" s="95">
        <f>IF(INDEX(技能效果!K:K,MATCH(B2425,技能效果!B:B,0))=0,INDEX(技能效果!I:I,MATCH(技能效果等级!B2425,技能效果!B:B,0)),INDEX(技能效果!I:I,MATCH(技能效果等级!B2425,技能效果!B:B,0))*VLOOKUP(E2425,技能数值计算!$C$19:$D$28,2,FALSE))</f>
        <v>0.252</v>
      </c>
      <c r="H2425" s="95">
        <f>INDEX(技能效果!J:J,MATCH(技能效果等级!B2425,技能效果!B:B,0))</f>
        <v>0</v>
      </c>
      <c r="I2425" s="97"/>
      <c r="J2425" s="97"/>
      <c r="K2425" s="97"/>
      <c r="L2425" s="97"/>
      <c r="M2425" s="97"/>
      <c r="N2425" s="96" t="str">
        <f>IF(INDEX(技能效果!L:L,MATCH(技能效果等级!B2425,技能效果!B:B,0))="","",INDEX(技能效果!L:L,MATCH(技能效果等级!B2425,技能效果!B:B,0)))</f>
        <v/>
      </c>
      <c r="O2425" s="95">
        <f>IF(INDEX(技能效果!N:N,MATCH(B2425,技能效果!B:B,0))=0,INDEX(技能效果!M:M,MATCH(技能效果等级!B2425,技能效果!B:B,0)),INDEX(技能效果!M:M,MATCH(技能效果等级!B2425,技能效果!B:B,0))*VLOOKUP(E2425,技能数值计算!$C$19:$D$28,2,FALSE))</f>
        <v>0</v>
      </c>
      <c r="P2425" s="97"/>
      <c r="Q2425" s="97"/>
      <c r="R2425" s="95" t="str">
        <f>IF(INDEX(技能效果!O:O,MATCH(技能效果等级!B2425,技能效果!B:B,0))="","",INDEX(技能效果!O:O,MATCH(技能效果等级!B2425,技能效果!B:B,0)))</f>
        <v/>
      </c>
      <c r="S2425" s="97"/>
      <c r="T2425" s="97"/>
      <c r="U2425" s="97"/>
      <c r="V2425" s="96" t="str">
        <f>IF(INDEX(技能效果!AF:AF,MATCH(技能效果等级!B2425,技能效果!B:B,0))="","",INDEX(技能效果!AF:AF,MATCH(技能效果等级!B2425,技能效果!B:B,0)))</f>
        <v/>
      </c>
      <c r="W2425" s="95">
        <f t="shared" si="36"/>
        <v>233</v>
      </c>
      <c r="X2425" s="97"/>
      <c r="Y2425" s="97"/>
    </row>
    <row r="2426" spans="1:25" ht="16.5" x14ac:dyDescent="0.2">
      <c r="A2426" s="62">
        <v>2423</v>
      </c>
      <c r="B2426" s="95">
        <f>INDEX(技能效果!B:B,MATCH(技能效果等级!W2426,技能效果!AE:AE,0))</f>
        <v>130401002</v>
      </c>
      <c r="C2426" s="95" t="str">
        <f>INDEX(技能效果!C:C,MATCH(技能效果等级!B2426,技能效果!B:B,0))</f>
        <v>插槽10增加暴击率</v>
      </c>
      <c r="D2426" s="96" t="s">
        <v>873</v>
      </c>
      <c r="E2426" s="95">
        <v>9</v>
      </c>
      <c r="F2426" s="95">
        <f>INDEX(技能效果!H:H,MATCH(技能效果等级!B2426,技能效果!B:B,0))</f>
        <v>4029</v>
      </c>
      <c r="G2426" s="95">
        <f>IF(INDEX(技能效果!K:K,MATCH(B2426,技能效果!B:B,0))=0,INDEX(技能效果!I:I,MATCH(技能效果等级!B2426,技能效果!B:B,0)),INDEX(技能效果!I:I,MATCH(技能效果等级!B2426,技能效果!B:B,0))*VLOOKUP(E2426,技能数值计算!$C$19:$D$28,2,FALSE))</f>
        <v>0.27600000000000002</v>
      </c>
      <c r="H2426" s="95">
        <f>INDEX(技能效果!J:J,MATCH(技能效果等级!B2426,技能效果!B:B,0))</f>
        <v>0</v>
      </c>
      <c r="I2426" s="97"/>
      <c r="J2426" s="97"/>
      <c r="K2426" s="97"/>
      <c r="L2426" s="97"/>
      <c r="M2426" s="97"/>
      <c r="N2426" s="96" t="str">
        <f>IF(INDEX(技能效果!L:L,MATCH(技能效果等级!B2426,技能效果!B:B,0))="","",INDEX(技能效果!L:L,MATCH(技能效果等级!B2426,技能效果!B:B,0)))</f>
        <v/>
      </c>
      <c r="O2426" s="95">
        <f>IF(INDEX(技能效果!N:N,MATCH(B2426,技能效果!B:B,0))=0,INDEX(技能效果!M:M,MATCH(技能效果等级!B2426,技能效果!B:B,0)),INDEX(技能效果!M:M,MATCH(技能效果等级!B2426,技能效果!B:B,0))*VLOOKUP(E2426,技能数值计算!$C$19:$D$28,2,FALSE))</f>
        <v>0</v>
      </c>
      <c r="P2426" s="97"/>
      <c r="Q2426" s="97"/>
      <c r="R2426" s="95" t="str">
        <f>IF(INDEX(技能效果!O:O,MATCH(技能效果等级!B2426,技能效果!B:B,0))="","",INDEX(技能效果!O:O,MATCH(技能效果等级!B2426,技能效果!B:B,0)))</f>
        <v/>
      </c>
      <c r="S2426" s="97"/>
      <c r="T2426" s="97"/>
      <c r="U2426" s="97"/>
      <c r="V2426" s="96" t="str">
        <f>IF(INDEX(技能效果!AF:AF,MATCH(技能效果等级!B2426,技能效果!B:B,0))="","",INDEX(技能效果!AF:AF,MATCH(技能效果等级!B2426,技能效果!B:B,0)))</f>
        <v/>
      </c>
      <c r="W2426" s="95">
        <f t="shared" si="36"/>
        <v>233</v>
      </c>
      <c r="X2426" s="97"/>
      <c r="Y2426" s="97"/>
    </row>
    <row r="2427" spans="1:25" ht="16.5" x14ac:dyDescent="0.2">
      <c r="A2427" s="62">
        <v>2424</v>
      </c>
      <c r="B2427" s="95">
        <f>INDEX(技能效果!B:B,MATCH(技能效果等级!W2427,技能效果!AE:AE,0))</f>
        <v>130401002</v>
      </c>
      <c r="C2427" s="95" t="str">
        <f>INDEX(技能效果!C:C,MATCH(技能效果等级!B2427,技能效果!B:B,0))</f>
        <v>插槽10增加暴击率</v>
      </c>
      <c r="D2427" s="96" t="s">
        <v>873</v>
      </c>
      <c r="E2427" s="95">
        <v>10</v>
      </c>
      <c r="F2427" s="95">
        <f>INDEX(技能效果!H:H,MATCH(技能效果等级!B2427,技能效果!B:B,0))</f>
        <v>4029</v>
      </c>
      <c r="G2427" s="95">
        <f>IF(INDEX(技能效果!K:K,MATCH(B2427,技能效果!B:B,0))=0,INDEX(技能效果!I:I,MATCH(技能效果等级!B2427,技能效果!B:B,0)),INDEX(技能效果!I:I,MATCH(技能效果等级!B2427,技能效果!B:B,0))*VLOOKUP(E2427,技能数值计算!$C$19:$D$28,2,FALSE))</f>
        <v>0.3</v>
      </c>
      <c r="H2427" s="95">
        <f>INDEX(技能效果!J:J,MATCH(技能效果等级!B2427,技能效果!B:B,0))</f>
        <v>0</v>
      </c>
      <c r="I2427" s="97"/>
      <c r="J2427" s="97"/>
      <c r="K2427" s="97"/>
      <c r="L2427" s="97"/>
      <c r="M2427" s="97"/>
      <c r="N2427" s="96" t="str">
        <f>IF(INDEX(技能效果!L:L,MATCH(技能效果等级!B2427,技能效果!B:B,0))="","",INDEX(技能效果!L:L,MATCH(技能效果等级!B2427,技能效果!B:B,0)))</f>
        <v/>
      </c>
      <c r="O2427" s="95">
        <f>IF(INDEX(技能效果!N:N,MATCH(B2427,技能效果!B:B,0))=0,INDEX(技能效果!M:M,MATCH(技能效果等级!B2427,技能效果!B:B,0)),INDEX(技能效果!M:M,MATCH(技能效果等级!B2427,技能效果!B:B,0))*VLOOKUP(E2427,技能数值计算!$C$19:$D$28,2,FALSE))</f>
        <v>0</v>
      </c>
      <c r="P2427" s="97"/>
      <c r="Q2427" s="97"/>
      <c r="R2427" s="95" t="str">
        <f>IF(INDEX(技能效果!O:O,MATCH(技能效果等级!B2427,技能效果!B:B,0))="","",INDEX(技能效果!O:O,MATCH(技能效果等级!B2427,技能效果!B:B,0)))</f>
        <v/>
      </c>
      <c r="S2427" s="97"/>
      <c r="T2427" s="97"/>
      <c r="U2427" s="97"/>
      <c r="V2427" s="96" t="str">
        <f>IF(INDEX(技能效果!AF:AF,MATCH(技能效果等级!B2427,技能效果!B:B,0))="","",INDEX(技能效果!AF:AF,MATCH(技能效果等级!B2427,技能效果!B:B,0)))</f>
        <v/>
      </c>
      <c r="W2427" s="95">
        <f t="shared" si="36"/>
        <v>233</v>
      </c>
      <c r="X2427" s="97"/>
      <c r="Y2427" s="97"/>
    </row>
    <row r="2428" spans="1:25" ht="16.5" x14ac:dyDescent="0.2">
      <c r="A2428" s="62">
        <v>2425</v>
      </c>
      <c r="B2428" s="95">
        <f>INDEX(技能效果!B:B,MATCH(技能效果等级!W2428,技能效果!AE:AE,0))</f>
        <v>130401101</v>
      </c>
      <c r="C2428" s="95" t="str">
        <f>INDEX(技能效果!C:C,MATCH(技能效果等级!B2428,技能效果!B:B,0))</f>
        <v>插槽11主动伤害</v>
      </c>
      <c r="D2428" s="96" t="s">
        <v>873</v>
      </c>
      <c r="E2428" s="95">
        <v>1</v>
      </c>
      <c r="F2428" s="95">
        <f>INDEX(技能效果!H:H,MATCH(技能效果等级!B2428,技能效果!B:B,0))</f>
        <v>1001</v>
      </c>
      <c r="G2428" s="95">
        <f>IF(INDEX(技能效果!K:K,MATCH(B2428,技能效果!B:B,0))=0,INDEX(技能效果!I:I,MATCH(技能效果等级!B2428,技能效果!B:B,0)),INDEX(技能效果!I:I,MATCH(技能效果等级!B2428,技能效果!B:B,0))*VLOOKUP(E2428,技能数值计算!$C$19:$D$28,2,FALSE))</f>
        <v>1</v>
      </c>
      <c r="H2428" s="95">
        <f>INDEX(技能效果!J:J,MATCH(技能效果等级!B2428,技能效果!B:B,0))</f>
        <v>0</v>
      </c>
      <c r="I2428" s="97"/>
      <c r="J2428" s="97"/>
      <c r="K2428" s="97"/>
      <c r="L2428" s="97"/>
      <c r="M2428" s="97"/>
      <c r="N2428" s="96" t="str">
        <f>IF(INDEX(技能效果!L:L,MATCH(技能效果等级!B2428,技能效果!B:B,0))="","",INDEX(技能效果!L:L,MATCH(技能效果等级!B2428,技能效果!B:B,0)))</f>
        <v/>
      </c>
      <c r="O2428" s="95">
        <f>IF(INDEX(技能效果!N:N,MATCH(B2428,技能效果!B:B,0))=0,INDEX(技能效果!M:M,MATCH(技能效果等级!B2428,技能效果!B:B,0)),INDEX(技能效果!M:M,MATCH(技能效果等级!B2428,技能效果!B:B,0))*VLOOKUP(E2428,技能数值计算!$C$19:$D$28,2,FALSE))</f>
        <v>0</v>
      </c>
      <c r="P2428" s="97"/>
      <c r="Q2428" s="97"/>
      <c r="R2428" s="95" t="str">
        <f>IF(INDEX(技能效果!O:O,MATCH(技能效果等级!B2428,技能效果!B:B,0))="","",INDEX(技能效果!O:O,MATCH(技能效果等级!B2428,技能效果!B:B,0)))</f>
        <v/>
      </c>
      <c r="S2428" s="97"/>
      <c r="T2428" s="97"/>
      <c r="U2428" s="97"/>
      <c r="V2428" s="96" t="str">
        <f>IF(INDEX(技能效果!AF:AF,MATCH(技能效果等级!B2428,技能效果!B:B,0))="","",INDEX(技能效果!AF:AF,MATCH(技能效果等级!B2428,技能效果!B:B,0)))</f>
        <v/>
      </c>
      <c r="W2428" s="95">
        <f t="shared" si="36"/>
        <v>234</v>
      </c>
      <c r="X2428" s="97"/>
      <c r="Y2428" s="97"/>
    </row>
    <row r="2429" spans="1:25" ht="16.5" x14ac:dyDescent="0.2">
      <c r="A2429" s="62">
        <v>2426</v>
      </c>
      <c r="B2429" s="95">
        <f>INDEX(技能效果!B:B,MATCH(技能效果等级!W2429,技能效果!AE:AE,0))</f>
        <v>130401101</v>
      </c>
      <c r="C2429" s="95" t="str">
        <f>INDEX(技能效果!C:C,MATCH(技能效果等级!B2429,技能效果!B:B,0))</f>
        <v>插槽11主动伤害</v>
      </c>
      <c r="D2429" s="96" t="s">
        <v>873</v>
      </c>
      <c r="E2429" s="95">
        <v>2</v>
      </c>
      <c r="F2429" s="95">
        <f>INDEX(技能效果!H:H,MATCH(技能效果等级!B2429,技能效果!B:B,0))</f>
        <v>1001</v>
      </c>
      <c r="G2429" s="95">
        <f>IF(INDEX(技能效果!K:K,MATCH(B2429,技能效果!B:B,0))=0,INDEX(技能效果!I:I,MATCH(技能效果等级!B2429,技能效果!B:B,0)),INDEX(技能效果!I:I,MATCH(技能效果等级!B2429,技能效果!B:B,0))*VLOOKUP(E2429,技能数值计算!$C$19:$D$28,2,FALSE))</f>
        <v>1.08</v>
      </c>
      <c r="H2429" s="95">
        <f>INDEX(技能效果!J:J,MATCH(技能效果等级!B2429,技能效果!B:B,0))</f>
        <v>0</v>
      </c>
      <c r="I2429" s="97"/>
      <c r="J2429" s="97"/>
      <c r="K2429" s="97"/>
      <c r="L2429" s="97"/>
      <c r="M2429" s="97"/>
      <c r="N2429" s="96" t="str">
        <f>IF(INDEX(技能效果!L:L,MATCH(技能效果等级!B2429,技能效果!B:B,0))="","",INDEX(技能效果!L:L,MATCH(技能效果等级!B2429,技能效果!B:B,0)))</f>
        <v/>
      </c>
      <c r="O2429" s="95">
        <f>IF(INDEX(技能效果!N:N,MATCH(B2429,技能效果!B:B,0))=0,INDEX(技能效果!M:M,MATCH(技能效果等级!B2429,技能效果!B:B,0)),INDEX(技能效果!M:M,MATCH(技能效果等级!B2429,技能效果!B:B,0))*VLOOKUP(E2429,技能数值计算!$C$19:$D$28,2,FALSE))</f>
        <v>0</v>
      </c>
      <c r="P2429" s="97"/>
      <c r="Q2429" s="97"/>
      <c r="R2429" s="95" t="str">
        <f>IF(INDEX(技能效果!O:O,MATCH(技能效果等级!B2429,技能效果!B:B,0))="","",INDEX(技能效果!O:O,MATCH(技能效果等级!B2429,技能效果!B:B,0)))</f>
        <v/>
      </c>
      <c r="S2429" s="97"/>
      <c r="T2429" s="97"/>
      <c r="U2429" s="97"/>
      <c r="V2429" s="96" t="str">
        <f>IF(INDEX(技能效果!AF:AF,MATCH(技能效果等级!B2429,技能效果!B:B,0))="","",INDEX(技能效果!AF:AF,MATCH(技能效果等级!B2429,技能效果!B:B,0)))</f>
        <v/>
      </c>
      <c r="W2429" s="95">
        <f t="shared" si="36"/>
        <v>234</v>
      </c>
      <c r="X2429" s="97"/>
      <c r="Y2429" s="97"/>
    </row>
    <row r="2430" spans="1:25" ht="16.5" x14ac:dyDescent="0.2">
      <c r="A2430" s="62">
        <v>2427</v>
      </c>
      <c r="B2430" s="95">
        <f>INDEX(技能效果!B:B,MATCH(技能效果等级!W2430,技能效果!AE:AE,0))</f>
        <v>130401101</v>
      </c>
      <c r="C2430" s="95" t="str">
        <f>INDEX(技能效果!C:C,MATCH(技能效果等级!B2430,技能效果!B:B,0))</f>
        <v>插槽11主动伤害</v>
      </c>
      <c r="D2430" s="96" t="s">
        <v>873</v>
      </c>
      <c r="E2430" s="95">
        <v>3</v>
      </c>
      <c r="F2430" s="95">
        <f>INDEX(技能效果!H:H,MATCH(技能效果等级!B2430,技能效果!B:B,0))</f>
        <v>1001</v>
      </c>
      <c r="G2430" s="95">
        <f>IF(INDEX(技能效果!K:K,MATCH(B2430,技能效果!B:B,0))=0,INDEX(技能效果!I:I,MATCH(技能效果等级!B2430,技能效果!B:B,0)),INDEX(技能效果!I:I,MATCH(技能效果等级!B2430,技能效果!B:B,0))*VLOOKUP(E2430,技能数值计算!$C$19:$D$28,2,FALSE))</f>
        <v>1.1599999999999999</v>
      </c>
      <c r="H2430" s="95">
        <f>INDEX(技能效果!J:J,MATCH(技能效果等级!B2430,技能效果!B:B,0))</f>
        <v>0</v>
      </c>
      <c r="I2430" s="97"/>
      <c r="J2430" s="97"/>
      <c r="K2430" s="97"/>
      <c r="L2430" s="97"/>
      <c r="M2430" s="97"/>
      <c r="N2430" s="96" t="str">
        <f>IF(INDEX(技能效果!L:L,MATCH(技能效果等级!B2430,技能效果!B:B,0))="","",INDEX(技能效果!L:L,MATCH(技能效果等级!B2430,技能效果!B:B,0)))</f>
        <v/>
      </c>
      <c r="O2430" s="95">
        <f>IF(INDEX(技能效果!N:N,MATCH(B2430,技能效果!B:B,0))=0,INDEX(技能效果!M:M,MATCH(技能效果等级!B2430,技能效果!B:B,0)),INDEX(技能效果!M:M,MATCH(技能效果等级!B2430,技能效果!B:B,0))*VLOOKUP(E2430,技能数值计算!$C$19:$D$28,2,FALSE))</f>
        <v>0</v>
      </c>
      <c r="P2430" s="97"/>
      <c r="Q2430" s="97"/>
      <c r="R2430" s="95" t="str">
        <f>IF(INDEX(技能效果!O:O,MATCH(技能效果等级!B2430,技能效果!B:B,0))="","",INDEX(技能效果!O:O,MATCH(技能效果等级!B2430,技能效果!B:B,0)))</f>
        <v/>
      </c>
      <c r="S2430" s="97"/>
      <c r="T2430" s="97"/>
      <c r="U2430" s="97"/>
      <c r="V2430" s="96" t="str">
        <f>IF(INDEX(技能效果!AF:AF,MATCH(技能效果等级!B2430,技能效果!B:B,0))="","",INDEX(技能效果!AF:AF,MATCH(技能效果等级!B2430,技能效果!B:B,0)))</f>
        <v/>
      </c>
      <c r="W2430" s="95">
        <f t="shared" si="36"/>
        <v>234</v>
      </c>
      <c r="X2430" s="97"/>
      <c r="Y2430" s="97"/>
    </row>
    <row r="2431" spans="1:25" ht="16.5" x14ac:dyDescent="0.2">
      <c r="A2431" s="62">
        <v>2428</v>
      </c>
      <c r="B2431" s="95">
        <f>INDEX(技能效果!B:B,MATCH(技能效果等级!W2431,技能效果!AE:AE,0))</f>
        <v>130401101</v>
      </c>
      <c r="C2431" s="95" t="str">
        <f>INDEX(技能效果!C:C,MATCH(技能效果等级!B2431,技能效果!B:B,0))</f>
        <v>插槽11主动伤害</v>
      </c>
      <c r="D2431" s="96" t="s">
        <v>873</v>
      </c>
      <c r="E2431" s="95">
        <v>4</v>
      </c>
      <c r="F2431" s="95">
        <f>INDEX(技能效果!H:H,MATCH(技能效果等级!B2431,技能效果!B:B,0))</f>
        <v>1001</v>
      </c>
      <c r="G2431" s="95">
        <f>IF(INDEX(技能效果!K:K,MATCH(B2431,技能效果!B:B,0))=0,INDEX(技能效果!I:I,MATCH(技能效果等级!B2431,技能效果!B:B,0)),INDEX(技能效果!I:I,MATCH(技能效果等级!B2431,技能效果!B:B,0))*VLOOKUP(E2431,技能数值计算!$C$19:$D$28,2,FALSE))</f>
        <v>1.24</v>
      </c>
      <c r="H2431" s="95">
        <f>INDEX(技能效果!J:J,MATCH(技能效果等级!B2431,技能效果!B:B,0))</f>
        <v>0</v>
      </c>
      <c r="I2431" s="97"/>
      <c r="J2431" s="97"/>
      <c r="K2431" s="97"/>
      <c r="L2431" s="97"/>
      <c r="M2431" s="97"/>
      <c r="N2431" s="96" t="str">
        <f>IF(INDEX(技能效果!L:L,MATCH(技能效果等级!B2431,技能效果!B:B,0))="","",INDEX(技能效果!L:L,MATCH(技能效果等级!B2431,技能效果!B:B,0)))</f>
        <v/>
      </c>
      <c r="O2431" s="95">
        <f>IF(INDEX(技能效果!N:N,MATCH(B2431,技能效果!B:B,0))=0,INDEX(技能效果!M:M,MATCH(技能效果等级!B2431,技能效果!B:B,0)),INDEX(技能效果!M:M,MATCH(技能效果等级!B2431,技能效果!B:B,0))*VLOOKUP(E2431,技能数值计算!$C$19:$D$28,2,FALSE))</f>
        <v>0</v>
      </c>
      <c r="P2431" s="97"/>
      <c r="Q2431" s="97"/>
      <c r="R2431" s="95" t="str">
        <f>IF(INDEX(技能效果!O:O,MATCH(技能效果等级!B2431,技能效果!B:B,0))="","",INDEX(技能效果!O:O,MATCH(技能效果等级!B2431,技能效果!B:B,0)))</f>
        <v/>
      </c>
      <c r="S2431" s="97"/>
      <c r="T2431" s="97"/>
      <c r="U2431" s="97"/>
      <c r="V2431" s="96" t="str">
        <f>IF(INDEX(技能效果!AF:AF,MATCH(技能效果等级!B2431,技能效果!B:B,0))="","",INDEX(技能效果!AF:AF,MATCH(技能效果等级!B2431,技能效果!B:B,0)))</f>
        <v/>
      </c>
      <c r="W2431" s="95">
        <f t="shared" si="36"/>
        <v>234</v>
      </c>
      <c r="X2431" s="97"/>
      <c r="Y2431" s="97"/>
    </row>
    <row r="2432" spans="1:25" ht="16.5" x14ac:dyDescent="0.2">
      <c r="A2432" s="62">
        <v>2429</v>
      </c>
      <c r="B2432" s="95">
        <f>INDEX(技能效果!B:B,MATCH(技能效果等级!W2432,技能效果!AE:AE,0))</f>
        <v>130401101</v>
      </c>
      <c r="C2432" s="95" t="str">
        <f>INDEX(技能效果!C:C,MATCH(技能效果等级!B2432,技能效果!B:B,0))</f>
        <v>插槽11主动伤害</v>
      </c>
      <c r="D2432" s="96" t="s">
        <v>873</v>
      </c>
      <c r="E2432" s="95">
        <v>5</v>
      </c>
      <c r="F2432" s="95">
        <f>INDEX(技能效果!H:H,MATCH(技能效果等级!B2432,技能效果!B:B,0))</f>
        <v>1001</v>
      </c>
      <c r="G2432" s="95">
        <f>IF(INDEX(技能效果!K:K,MATCH(B2432,技能效果!B:B,0))=0,INDEX(技能效果!I:I,MATCH(技能效果等级!B2432,技能效果!B:B,0)),INDEX(技能效果!I:I,MATCH(技能效果等级!B2432,技能效果!B:B,0))*VLOOKUP(E2432,技能数值计算!$C$19:$D$28,2,FALSE))</f>
        <v>1.32</v>
      </c>
      <c r="H2432" s="95">
        <f>INDEX(技能效果!J:J,MATCH(技能效果等级!B2432,技能效果!B:B,0))</f>
        <v>0</v>
      </c>
      <c r="I2432" s="97"/>
      <c r="J2432" s="97"/>
      <c r="K2432" s="97"/>
      <c r="L2432" s="97"/>
      <c r="M2432" s="97"/>
      <c r="N2432" s="96" t="str">
        <f>IF(INDEX(技能效果!L:L,MATCH(技能效果等级!B2432,技能效果!B:B,0))="","",INDEX(技能效果!L:L,MATCH(技能效果等级!B2432,技能效果!B:B,0)))</f>
        <v/>
      </c>
      <c r="O2432" s="95">
        <f>IF(INDEX(技能效果!N:N,MATCH(B2432,技能效果!B:B,0))=0,INDEX(技能效果!M:M,MATCH(技能效果等级!B2432,技能效果!B:B,0)),INDEX(技能效果!M:M,MATCH(技能效果等级!B2432,技能效果!B:B,0))*VLOOKUP(E2432,技能数值计算!$C$19:$D$28,2,FALSE))</f>
        <v>0</v>
      </c>
      <c r="P2432" s="97"/>
      <c r="Q2432" s="97"/>
      <c r="R2432" s="95" t="str">
        <f>IF(INDEX(技能效果!O:O,MATCH(技能效果等级!B2432,技能效果!B:B,0))="","",INDEX(技能效果!O:O,MATCH(技能效果等级!B2432,技能效果!B:B,0)))</f>
        <v/>
      </c>
      <c r="S2432" s="97"/>
      <c r="T2432" s="97"/>
      <c r="U2432" s="97"/>
      <c r="V2432" s="96" t="str">
        <f>IF(INDEX(技能效果!AF:AF,MATCH(技能效果等级!B2432,技能效果!B:B,0))="","",INDEX(技能效果!AF:AF,MATCH(技能效果等级!B2432,技能效果!B:B,0)))</f>
        <v/>
      </c>
      <c r="W2432" s="95">
        <f t="shared" si="36"/>
        <v>234</v>
      </c>
      <c r="X2432" s="97"/>
      <c r="Y2432" s="97"/>
    </row>
    <row r="2433" spans="1:25" ht="16.5" x14ac:dyDescent="0.2">
      <c r="A2433" s="62">
        <v>2430</v>
      </c>
      <c r="B2433" s="95">
        <f>INDEX(技能效果!B:B,MATCH(技能效果等级!W2433,技能效果!AE:AE,0))</f>
        <v>130401101</v>
      </c>
      <c r="C2433" s="95" t="str">
        <f>INDEX(技能效果!C:C,MATCH(技能效果等级!B2433,技能效果!B:B,0))</f>
        <v>插槽11主动伤害</v>
      </c>
      <c r="D2433" s="96" t="s">
        <v>873</v>
      </c>
      <c r="E2433" s="95">
        <v>6</v>
      </c>
      <c r="F2433" s="95">
        <f>INDEX(技能效果!H:H,MATCH(技能效果等级!B2433,技能效果!B:B,0))</f>
        <v>1001</v>
      </c>
      <c r="G2433" s="95">
        <f>IF(INDEX(技能效果!K:K,MATCH(B2433,技能效果!B:B,0))=0,INDEX(技能效果!I:I,MATCH(技能效果等级!B2433,技能效果!B:B,0)),INDEX(技能效果!I:I,MATCH(技能效果等级!B2433,技能效果!B:B,0))*VLOOKUP(E2433,技能数值计算!$C$19:$D$28,2,FALSE))</f>
        <v>1.44</v>
      </c>
      <c r="H2433" s="95">
        <f>INDEX(技能效果!J:J,MATCH(技能效果等级!B2433,技能效果!B:B,0))</f>
        <v>0</v>
      </c>
      <c r="I2433" s="97"/>
      <c r="J2433" s="97"/>
      <c r="K2433" s="97"/>
      <c r="L2433" s="97"/>
      <c r="M2433" s="97"/>
      <c r="N2433" s="96" t="str">
        <f>IF(INDEX(技能效果!L:L,MATCH(技能效果等级!B2433,技能效果!B:B,0))="","",INDEX(技能效果!L:L,MATCH(技能效果等级!B2433,技能效果!B:B,0)))</f>
        <v/>
      </c>
      <c r="O2433" s="95">
        <f>IF(INDEX(技能效果!N:N,MATCH(B2433,技能效果!B:B,0))=0,INDEX(技能效果!M:M,MATCH(技能效果等级!B2433,技能效果!B:B,0)),INDEX(技能效果!M:M,MATCH(技能效果等级!B2433,技能效果!B:B,0))*VLOOKUP(E2433,技能数值计算!$C$19:$D$28,2,FALSE))</f>
        <v>0</v>
      </c>
      <c r="P2433" s="97"/>
      <c r="Q2433" s="97"/>
      <c r="R2433" s="95" t="str">
        <f>IF(INDEX(技能效果!O:O,MATCH(技能效果等级!B2433,技能效果!B:B,0))="","",INDEX(技能效果!O:O,MATCH(技能效果等级!B2433,技能效果!B:B,0)))</f>
        <v/>
      </c>
      <c r="S2433" s="97"/>
      <c r="T2433" s="97"/>
      <c r="U2433" s="97"/>
      <c r="V2433" s="96" t="str">
        <f>IF(INDEX(技能效果!AF:AF,MATCH(技能效果等级!B2433,技能效果!B:B,0))="","",INDEX(技能效果!AF:AF,MATCH(技能效果等级!B2433,技能效果!B:B,0)))</f>
        <v/>
      </c>
      <c r="W2433" s="95">
        <f t="shared" si="36"/>
        <v>234</v>
      </c>
      <c r="X2433" s="97"/>
      <c r="Y2433" s="97"/>
    </row>
    <row r="2434" spans="1:25" ht="16.5" x14ac:dyDescent="0.2">
      <c r="A2434" s="62">
        <v>2431</v>
      </c>
      <c r="B2434" s="95">
        <f>INDEX(技能效果!B:B,MATCH(技能效果等级!W2434,技能效果!AE:AE,0))</f>
        <v>130401101</v>
      </c>
      <c r="C2434" s="95" t="str">
        <f>INDEX(技能效果!C:C,MATCH(技能效果等级!B2434,技能效果!B:B,0))</f>
        <v>插槽11主动伤害</v>
      </c>
      <c r="D2434" s="96" t="s">
        <v>873</v>
      </c>
      <c r="E2434" s="95">
        <v>7</v>
      </c>
      <c r="F2434" s="95">
        <f>INDEX(技能效果!H:H,MATCH(技能效果等级!B2434,技能效果!B:B,0))</f>
        <v>1001</v>
      </c>
      <c r="G2434" s="95">
        <f>IF(INDEX(技能效果!K:K,MATCH(B2434,技能效果!B:B,0))=0,INDEX(技能效果!I:I,MATCH(技能效果等级!B2434,技能效果!B:B,0)),INDEX(技能效果!I:I,MATCH(技能效果等级!B2434,技能效果!B:B,0))*VLOOKUP(E2434,技能数值计算!$C$19:$D$28,2,FALSE))</f>
        <v>1.56</v>
      </c>
      <c r="H2434" s="95">
        <f>INDEX(技能效果!J:J,MATCH(技能效果等级!B2434,技能效果!B:B,0))</f>
        <v>0</v>
      </c>
      <c r="I2434" s="97"/>
      <c r="J2434" s="97"/>
      <c r="K2434" s="97"/>
      <c r="L2434" s="97"/>
      <c r="M2434" s="97"/>
      <c r="N2434" s="96" t="str">
        <f>IF(INDEX(技能效果!L:L,MATCH(技能效果等级!B2434,技能效果!B:B,0))="","",INDEX(技能效果!L:L,MATCH(技能效果等级!B2434,技能效果!B:B,0)))</f>
        <v/>
      </c>
      <c r="O2434" s="95">
        <f>IF(INDEX(技能效果!N:N,MATCH(B2434,技能效果!B:B,0))=0,INDEX(技能效果!M:M,MATCH(技能效果等级!B2434,技能效果!B:B,0)),INDEX(技能效果!M:M,MATCH(技能效果等级!B2434,技能效果!B:B,0))*VLOOKUP(E2434,技能数值计算!$C$19:$D$28,2,FALSE))</f>
        <v>0</v>
      </c>
      <c r="P2434" s="97"/>
      <c r="Q2434" s="97"/>
      <c r="R2434" s="95" t="str">
        <f>IF(INDEX(技能效果!O:O,MATCH(技能效果等级!B2434,技能效果!B:B,0))="","",INDEX(技能效果!O:O,MATCH(技能效果等级!B2434,技能效果!B:B,0)))</f>
        <v/>
      </c>
      <c r="S2434" s="97"/>
      <c r="T2434" s="97"/>
      <c r="U2434" s="97"/>
      <c r="V2434" s="96" t="str">
        <f>IF(INDEX(技能效果!AF:AF,MATCH(技能效果等级!B2434,技能效果!B:B,0))="","",INDEX(技能效果!AF:AF,MATCH(技能效果等级!B2434,技能效果!B:B,0)))</f>
        <v/>
      </c>
      <c r="W2434" s="95">
        <f t="shared" si="36"/>
        <v>234</v>
      </c>
      <c r="X2434" s="97"/>
      <c r="Y2434" s="97"/>
    </row>
    <row r="2435" spans="1:25" ht="16.5" x14ac:dyDescent="0.2">
      <c r="A2435" s="62">
        <v>2432</v>
      </c>
      <c r="B2435" s="95">
        <f>INDEX(技能效果!B:B,MATCH(技能效果等级!W2435,技能效果!AE:AE,0))</f>
        <v>130401101</v>
      </c>
      <c r="C2435" s="95" t="str">
        <f>INDEX(技能效果!C:C,MATCH(技能效果等级!B2435,技能效果!B:B,0))</f>
        <v>插槽11主动伤害</v>
      </c>
      <c r="D2435" s="96" t="s">
        <v>873</v>
      </c>
      <c r="E2435" s="95">
        <v>8</v>
      </c>
      <c r="F2435" s="95">
        <f>INDEX(技能效果!H:H,MATCH(技能效果等级!B2435,技能效果!B:B,0))</f>
        <v>1001</v>
      </c>
      <c r="G2435" s="95">
        <f>IF(INDEX(技能效果!K:K,MATCH(B2435,技能效果!B:B,0))=0,INDEX(技能效果!I:I,MATCH(技能效果等级!B2435,技能效果!B:B,0)),INDEX(技能效果!I:I,MATCH(技能效果等级!B2435,技能效果!B:B,0))*VLOOKUP(E2435,技能数值计算!$C$19:$D$28,2,FALSE))</f>
        <v>1.68</v>
      </c>
      <c r="H2435" s="95">
        <f>INDEX(技能效果!J:J,MATCH(技能效果等级!B2435,技能效果!B:B,0))</f>
        <v>0</v>
      </c>
      <c r="I2435" s="97"/>
      <c r="J2435" s="97"/>
      <c r="K2435" s="97"/>
      <c r="L2435" s="97"/>
      <c r="M2435" s="97"/>
      <c r="N2435" s="96" t="str">
        <f>IF(INDEX(技能效果!L:L,MATCH(技能效果等级!B2435,技能效果!B:B,0))="","",INDEX(技能效果!L:L,MATCH(技能效果等级!B2435,技能效果!B:B,0)))</f>
        <v/>
      </c>
      <c r="O2435" s="95">
        <f>IF(INDEX(技能效果!N:N,MATCH(B2435,技能效果!B:B,0))=0,INDEX(技能效果!M:M,MATCH(技能效果等级!B2435,技能效果!B:B,0)),INDEX(技能效果!M:M,MATCH(技能效果等级!B2435,技能效果!B:B,0))*VLOOKUP(E2435,技能数值计算!$C$19:$D$28,2,FALSE))</f>
        <v>0</v>
      </c>
      <c r="P2435" s="97"/>
      <c r="Q2435" s="97"/>
      <c r="R2435" s="95" t="str">
        <f>IF(INDEX(技能效果!O:O,MATCH(技能效果等级!B2435,技能效果!B:B,0))="","",INDEX(技能效果!O:O,MATCH(技能效果等级!B2435,技能效果!B:B,0)))</f>
        <v/>
      </c>
      <c r="S2435" s="97"/>
      <c r="T2435" s="97"/>
      <c r="U2435" s="97"/>
      <c r="V2435" s="96" t="str">
        <f>IF(INDEX(技能效果!AF:AF,MATCH(技能效果等级!B2435,技能效果!B:B,0))="","",INDEX(技能效果!AF:AF,MATCH(技能效果等级!B2435,技能效果!B:B,0)))</f>
        <v/>
      </c>
      <c r="W2435" s="95">
        <f t="shared" si="36"/>
        <v>234</v>
      </c>
      <c r="X2435" s="97"/>
      <c r="Y2435" s="97"/>
    </row>
    <row r="2436" spans="1:25" ht="16.5" x14ac:dyDescent="0.2">
      <c r="A2436" s="62">
        <v>2433</v>
      </c>
      <c r="B2436" s="95">
        <f>INDEX(技能效果!B:B,MATCH(技能效果等级!W2436,技能效果!AE:AE,0))</f>
        <v>130401101</v>
      </c>
      <c r="C2436" s="95" t="str">
        <f>INDEX(技能效果!C:C,MATCH(技能效果等级!B2436,技能效果!B:B,0))</f>
        <v>插槽11主动伤害</v>
      </c>
      <c r="D2436" s="96" t="s">
        <v>873</v>
      </c>
      <c r="E2436" s="95">
        <v>9</v>
      </c>
      <c r="F2436" s="95">
        <f>INDEX(技能效果!H:H,MATCH(技能效果等级!B2436,技能效果!B:B,0))</f>
        <v>1001</v>
      </c>
      <c r="G2436" s="95">
        <f>IF(INDEX(技能效果!K:K,MATCH(B2436,技能效果!B:B,0))=0,INDEX(技能效果!I:I,MATCH(技能效果等级!B2436,技能效果!B:B,0)),INDEX(技能效果!I:I,MATCH(技能效果等级!B2436,技能效果!B:B,0))*VLOOKUP(E2436,技能数值计算!$C$19:$D$28,2,FALSE))</f>
        <v>1.84</v>
      </c>
      <c r="H2436" s="95">
        <f>INDEX(技能效果!J:J,MATCH(技能效果等级!B2436,技能效果!B:B,0))</f>
        <v>0</v>
      </c>
      <c r="I2436" s="97"/>
      <c r="J2436" s="97"/>
      <c r="K2436" s="97"/>
      <c r="L2436" s="97"/>
      <c r="M2436" s="97"/>
      <c r="N2436" s="96" t="str">
        <f>IF(INDEX(技能效果!L:L,MATCH(技能效果等级!B2436,技能效果!B:B,0))="","",INDEX(技能效果!L:L,MATCH(技能效果等级!B2436,技能效果!B:B,0)))</f>
        <v/>
      </c>
      <c r="O2436" s="95">
        <f>IF(INDEX(技能效果!N:N,MATCH(B2436,技能效果!B:B,0))=0,INDEX(技能效果!M:M,MATCH(技能效果等级!B2436,技能效果!B:B,0)),INDEX(技能效果!M:M,MATCH(技能效果等级!B2436,技能效果!B:B,0))*VLOOKUP(E2436,技能数值计算!$C$19:$D$28,2,FALSE))</f>
        <v>0</v>
      </c>
      <c r="P2436" s="97"/>
      <c r="Q2436" s="97"/>
      <c r="R2436" s="95" t="str">
        <f>IF(INDEX(技能效果!O:O,MATCH(技能效果等级!B2436,技能效果!B:B,0))="","",INDEX(技能效果!O:O,MATCH(技能效果等级!B2436,技能效果!B:B,0)))</f>
        <v/>
      </c>
      <c r="S2436" s="97"/>
      <c r="T2436" s="97"/>
      <c r="U2436" s="97"/>
      <c r="V2436" s="96" t="str">
        <f>IF(INDEX(技能效果!AF:AF,MATCH(技能效果等级!B2436,技能效果!B:B,0))="","",INDEX(技能效果!AF:AF,MATCH(技能效果等级!B2436,技能效果!B:B,0)))</f>
        <v/>
      </c>
      <c r="W2436" s="95">
        <f t="shared" si="36"/>
        <v>234</v>
      </c>
      <c r="X2436" s="97"/>
      <c r="Y2436" s="97"/>
    </row>
    <row r="2437" spans="1:25" ht="16.5" x14ac:dyDescent="0.2">
      <c r="A2437" s="62">
        <v>2434</v>
      </c>
      <c r="B2437" s="95">
        <f>INDEX(技能效果!B:B,MATCH(技能效果等级!W2437,技能效果!AE:AE,0))</f>
        <v>130401101</v>
      </c>
      <c r="C2437" s="95" t="str">
        <f>INDEX(技能效果!C:C,MATCH(技能效果等级!B2437,技能效果!B:B,0))</f>
        <v>插槽11主动伤害</v>
      </c>
      <c r="D2437" s="96" t="s">
        <v>873</v>
      </c>
      <c r="E2437" s="95">
        <v>10</v>
      </c>
      <c r="F2437" s="95">
        <f>INDEX(技能效果!H:H,MATCH(技能效果等级!B2437,技能效果!B:B,0))</f>
        <v>1001</v>
      </c>
      <c r="G2437" s="95">
        <f>IF(INDEX(技能效果!K:K,MATCH(B2437,技能效果!B:B,0))=0,INDEX(技能效果!I:I,MATCH(技能效果等级!B2437,技能效果!B:B,0)),INDEX(技能效果!I:I,MATCH(技能效果等级!B2437,技能效果!B:B,0))*VLOOKUP(E2437,技能数值计算!$C$19:$D$28,2,FALSE))</f>
        <v>2</v>
      </c>
      <c r="H2437" s="95">
        <f>INDEX(技能效果!J:J,MATCH(技能效果等级!B2437,技能效果!B:B,0))</f>
        <v>0</v>
      </c>
      <c r="I2437" s="97"/>
      <c r="J2437" s="97"/>
      <c r="K2437" s="97"/>
      <c r="L2437" s="97"/>
      <c r="M2437" s="97"/>
      <c r="N2437" s="96" t="str">
        <f>IF(INDEX(技能效果!L:L,MATCH(技能效果等级!B2437,技能效果!B:B,0))="","",INDEX(技能效果!L:L,MATCH(技能效果等级!B2437,技能效果!B:B,0)))</f>
        <v/>
      </c>
      <c r="O2437" s="95">
        <f>IF(INDEX(技能效果!N:N,MATCH(B2437,技能效果!B:B,0))=0,INDEX(技能效果!M:M,MATCH(技能效果等级!B2437,技能效果!B:B,0)),INDEX(技能效果!M:M,MATCH(技能效果等级!B2437,技能效果!B:B,0))*VLOOKUP(E2437,技能数值计算!$C$19:$D$28,2,FALSE))</f>
        <v>0</v>
      </c>
      <c r="P2437" s="97"/>
      <c r="Q2437" s="97"/>
      <c r="R2437" s="95" t="str">
        <f>IF(INDEX(技能效果!O:O,MATCH(技能效果等级!B2437,技能效果!B:B,0))="","",INDEX(技能效果!O:O,MATCH(技能效果等级!B2437,技能效果!B:B,0)))</f>
        <v/>
      </c>
      <c r="S2437" s="97"/>
      <c r="T2437" s="97"/>
      <c r="U2437" s="97"/>
      <c r="V2437" s="96" t="str">
        <f>IF(INDEX(技能效果!AF:AF,MATCH(技能效果等级!B2437,技能效果!B:B,0))="","",INDEX(技能效果!AF:AF,MATCH(技能效果等级!B2437,技能效果!B:B,0)))</f>
        <v/>
      </c>
      <c r="W2437" s="95">
        <f t="shared" si="36"/>
        <v>234</v>
      </c>
      <c r="X2437" s="97"/>
      <c r="Y2437" s="97"/>
    </row>
    <row r="2438" spans="1:25" ht="16.5" x14ac:dyDescent="0.2">
      <c r="A2438" s="62">
        <v>2435</v>
      </c>
      <c r="B2438" s="95">
        <f>INDEX(技能效果!B:B,MATCH(技能效果等级!W2438,技能效果!AE:AE,0))</f>
        <v>130401102</v>
      </c>
      <c r="C2438" s="95" t="str">
        <f>INDEX(技能效果!C:C,MATCH(技能效果等级!B2438,技能效果!B:B,0))</f>
        <v>插槽11获得水晶</v>
      </c>
      <c r="D2438" s="96" t="s">
        <v>873</v>
      </c>
      <c r="E2438" s="95">
        <v>1</v>
      </c>
      <c r="F2438" s="95">
        <f>INDEX(技能效果!H:H,MATCH(技能效果等级!B2438,技能效果!B:B,0))</f>
        <v>3006</v>
      </c>
      <c r="G2438" s="95">
        <f>IF(INDEX(技能效果!K:K,MATCH(B2438,技能效果!B:B,0))=0,INDEX(技能效果!I:I,MATCH(技能效果等级!B2438,技能效果!B:B,0)),INDEX(技能效果!I:I,MATCH(技能效果等级!B2438,技能效果!B:B,0))*VLOOKUP(E2438,技能数值计算!$C$19:$D$28,2,FALSE))</f>
        <v>2</v>
      </c>
      <c r="H2438" s="95">
        <f>INDEX(技能效果!J:J,MATCH(技能效果等级!B2438,技能效果!B:B,0))</f>
        <v>0</v>
      </c>
      <c r="I2438" s="97"/>
      <c r="J2438" s="97"/>
      <c r="K2438" s="97"/>
      <c r="L2438" s="97"/>
      <c r="M2438" s="97"/>
      <c r="N2438" s="96" t="str">
        <f>IF(INDEX(技能效果!L:L,MATCH(技能效果等级!B2438,技能效果!B:B,0))="","",INDEX(技能效果!L:L,MATCH(技能效果等级!B2438,技能效果!B:B,0)))</f>
        <v/>
      </c>
      <c r="O2438" s="95">
        <f>IF(INDEX(技能效果!N:N,MATCH(B2438,技能效果!B:B,0))=0,INDEX(技能效果!M:M,MATCH(技能效果等级!B2438,技能效果!B:B,0)),INDEX(技能效果!M:M,MATCH(技能效果等级!B2438,技能效果!B:B,0))*VLOOKUP(E2438,技能数值计算!$C$19:$D$28,2,FALSE))</f>
        <v>0</v>
      </c>
      <c r="P2438" s="97"/>
      <c r="Q2438" s="97"/>
      <c r="R2438" s="95" t="str">
        <f>IF(INDEX(技能效果!O:O,MATCH(技能效果等级!B2438,技能效果!B:B,0))="","",INDEX(技能效果!O:O,MATCH(技能效果等级!B2438,技能效果!B:B,0)))</f>
        <v/>
      </c>
      <c r="S2438" s="97"/>
      <c r="T2438" s="97"/>
      <c r="U2438" s="97"/>
      <c r="V2438" s="96" t="str">
        <f>IF(INDEX(技能效果!AF:AF,MATCH(技能效果等级!B2438,技能效果!B:B,0))="","",INDEX(技能效果!AF:AF,MATCH(技能效果等级!B2438,技能效果!B:B,0)))</f>
        <v/>
      </c>
      <c r="W2438" s="95">
        <f t="shared" si="36"/>
        <v>235</v>
      </c>
      <c r="X2438" s="97"/>
      <c r="Y2438" s="97"/>
    </row>
    <row r="2439" spans="1:25" ht="16.5" x14ac:dyDescent="0.2">
      <c r="A2439" s="62">
        <v>2436</v>
      </c>
      <c r="B2439" s="95">
        <f>INDEX(技能效果!B:B,MATCH(技能效果等级!W2439,技能效果!AE:AE,0))</f>
        <v>130401102</v>
      </c>
      <c r="C2439" s="95" t="str">
        <f>INDEX(技能效果!C:C,MATCH(技能效果等级!B2439,技能效果!B:B,0))</f>
        <v>插槽11获得水晶</v>
      </c>
      <c r="D2439" s="96" t="s">
        <v>873</v>
      </c>
      <c r="E2439" s="95">
        <v>2</v>
      </c>
      <c r="F2439" s="95">
        <f>INDEX(技能效果!H:H,MATCH(技能效果等级!B2439,技能效果!B:B,0))</f>
        <v>3006</v>
      </c>
      <c r="G2439" s="95">
        <f>IF(INDEX(技能效果!K:K,MATCH(B2439,技能效果!B:B,0))=0,INDEX(技能效果!I:I,MATCH(技能效果等级!B2439,技能效果!B:B,0)),INDEX(技能效果!I:I,MATCH(技能效果等级!B2439,技能效果!B:B,0))*VLOOKUP(E2439,技能数值计算!$C$19:$D$28,2,FALSE))</f>
        <v>2</v>
      </c>
      <c r="H2439" s="95">
        <f>INDEX(技能效果!J:J,MATCH(技能效果等级!B2439,技能效果!B:B,0))</f>
        <v>0</v>
      </c>
      <c r="I2439" s="97"/>
      <c r="J2439" s="97"/>
      <c r="K2439" s="97"/>
      <c r="L2439" s="97"/>
      <c r="M2439" s="97"/>
      <c r="N2439" s="96" t="str">
        <f>IF(INDEX(技能效果!L:L,MATCH(技能效果等级!B2439,技能效果!B:B,0))="","",INDEX(技能效果!L:L,MATCH(技能效果等级!B2439,技能效果!B:B,0)))</f>
        <v/>
      </c>
      <c r="O2439" s="95">
        <f>IF(INDEX(技能效果!N:N,MATCH(B2439,技能效果!B:B,0))=0,INDEX(技能效果!M:M,MATCH(技能效果等级!B2439,技能效果!B:B,0)),INDEX(技能效果!M:M,MATCH(技能效果等级!B2439,技能效果!B:B,0))*VLOOKUP(E2439,技能数值计算!$C$19:$D$28,2,FALSE))</f>
        <v>0</v>
      </c>
      <c r="P2439" s="97"/>
      <c r="Q2439" s="97"/>
      <c r="R2439" s="95" t="str">
        <f>IF(INDEX(技能效果!O:O,MATCH(技能效果等级!B2439,技能效果!B:B,0))="","",INDEX(技能效果!O:O,MATCH(技能效果等级!B2439,技能效果!B:B,0)))</f>
        <v/>
      </c>
      <c r="S2439" s="97"/>
      <c r="T2439" s="97"/>
      <c r="U2439" s="97"/>
      <c r="V2439" s="96" t="str">
        <f>IF(INDEX(技能效果!AF:AF,MATCH(技能效果等级!B2439,技能效果!B:B,0))="","",INDEX(技能效果!AF:AF,MATCH(技能效果等级!B2439,技能效果!B:B,0)))</f>
        <v/>
      </c>
      <c r="W2439" s="95">
        <f t="shared" si="36"/>
        <v>235</v>
      </c>
      <c r="X2439" s="97"/>
      <c r="Y2439" s="97"/>
    </row>
    <row r="2440" spans="1:25" ht="16.5" x14ac:dyDescent="0.2">
      <c r="A2440" s="62">
        <v>2437</v>
      </c>
      <c r="B2440" s="95">
        <f>INDEX(技能效果!B:B,MATCH(技能效果等级!W2440,技能效果!AE:AE,0))</f>
        <v>130401102</v>
      </c>
      <c r="C2440" s="95" t="str">
        <f>INDEX(技能效果!C:C,MATCH(技能效果等级!B2440,技能效果!B:B,0))</f>
        <v>插槽11获得水晶</v>
      </c>
      <c r="D2440" s="96" t="s">
        <v>873</v>
      </c>
      <c r="E2440" s="95">
        <v>3</v>
      </c>
      <c r="F2440" s="95">
        <f>INDEX(技能效果!H:H,MATCH(技能效果等级!B2440,技能效果!B:B,0))</f>
        <v>3006</v>
      </c>
      <c r="G2440" s="95">
        <f>IF(INDEX(技能效果!K:K,MATCH(B2440,技能效果!B:B,0))=0,INDEX(技能效果!I:I,MATCH(技能效果等级!B2440,技能效果!B:B,0)),INDEX(技能效果!I:I,MATCH(技能效果等级!B2440,技能效果!B:B,0))*VLOOKUP(E2440,技能数值计算!$C$19:$D$28,2,FALSE))</f>
        <v>2</v>
      </c>
      <c r="H2440" s="95">
        <f>INDEX(技能效果!J:J,MATCH(技能效果等级!B2440,技能效果!B:B,0))</f>
        <v>0</v>
      </c>
      <c r="I2440" s="97"/>
      <c r="J2440" s="97"/>
      <c r="K2440" s="97"/>
      <c r="L2440" s="97"/>
      <c r="M2440" s="97"/>
      <c r="N2440" s="96" t="str">
        <f>IF(INDEX(技能效果!L:L,MATCH(技能效果等级!B2440,技能效果!B:B,0))="","",INDEX(技能效果!L:L,MATCH(技能效果等级!B2440,技能效果!B:B,0)))</f>
        <v/>
      </c>
      <c r="O2440" s="95">
        <f>IF(INDEX(技能效果!N:N,MATCH(B2440,技能效果!B:B,0))=0,INDEX(技能效果!M:M,MATCH(技能效果等级!B2440,技能效果!B:B,0)),INDEX(技能效果!M:M,MATCH(技能效果等级!B2440,技能效果!B:B,0))*VLOOKUP(E2440,技能数值计算!$C$19:$D$28,2,FALSE))</f>
        <v>0</v>
      </c>
      <c r="P2440" s="97"/>
      <c r="Q2440" s="97"/>
      <c r="R2440" s="95" t="str">
        <f>IF(INDEX(技能效果!O:O,MATCH(技能效果等级!B2440,技能效果!B:B,0))="","",INDEX(技能效果!O:O,MATCH(技能效果等级!B2440,技能效果!B:B,0)))</f>
        <v/>
      </c>
      <c r="S2440" s="97"/>
      <c r="T2440" s="97"/>
      <c r="U2440" s="97"/>
      <c r="V2440" s="96" t="str">
        <f>IF(INDEX(技能效果!AF:AF,MATCH(技能效果等级!B2440,技能效果!B:B,0))="","",INDEX(技能效果!AF:AF,MATCH(技能效果等级!B2440,技能效果!B:B,0)))</f>
        <v/>
      </c>
      <c r="W2440" s="95">
        <f t="shared" si="36"/>
        <v>235</v>
      </c>
      <c r="X2440" s="97"/>
      <c r="Y2440" s="97"/>
    </row>
    <row r="2441" spans="1:25" ht="16.5" x14ac:dyDescent="0.2">
      <c r="A2441" s="62">
        <v>2438</v>
      </c>
      <c r="B2441" s="95">
        <f>INDEX(技能效果!B:B,MATCH(技能效果等级!W2441,技能效果!AE:AE,0))</f>
        <v>130401102</v>
      </c>
      <c r="C2441" s="95" t="str">
        <f>INDEX(技能效果!C:C,MATCH(技能效果等级!B2441,技能效果!B:B,0))</f>
        <v>插槽11获得水晶</v>
      </c>
      <c r="D2441" s="96" t="s">
        <v>873</v>
      </c>
      <c r="E2441" s="95">
        <v>4</v>
      </c>
      <c r="F2441" s="95">
        <f>INDEX(技能效果!H:H,MATCH(技能效果等级!B2441,技能效果!B:B,0))</f>
        <v>3006</v>
      </c>
      <c r="G2441" s="95">
        <f>IF(INDEX(技能效果!K:K,MATCH(B2441,技能效果!B:B,0))=0,INDEX(技能效果!I:I,MATCH(技能效果等级!B2441,技能效果!B:B,0)),INDEX(技能效果!I:I,MATCH(技能效果等级!B2441,技能效果!B:B,0))*VLOOKUP(E2441,技能数值计算!$C$19:$D$28,2,FALSE))</f>
        <v>2</v>
      </c>
      <c r="H2441" s="95">
        <f>INDEX(技能效果!J:J,MATCH(技能效果等级!B2441,技能效果!B:B,0))</f>
        <v>0</v>
      </c>
      <c r="I2441" s="97"/>
      <c r="J2441" s="97"/>
      <c r="K2441" s="97"/>
      <c r="L2441" s="97"/>
      <c r="M2441" s="97"/>
      <c r="N2441" s="96" t="str">
        <f>IF(INDEX(技能效果!L:L,MATCH(技能效果等级!B2441,技能效果!B:B,0))="","",INDEX(技能效果!L:L,MATCH(技能效果等级!B2441,技能效果!B:B,0)))</f>
        <v/>
      </c>
      <c r="O2441" s="95">
        <f>IF(INDEX(技能效果!N:N,MATCH(B2441,技能效果!B:B,0))=0,INDEX(技能效果!M:M,MATCH(技能效果等级!B2441,技能效果!B:B,0)),INDEX(技能效果!M:M,MATCH(技能效果等级!B2441,技能效果!B:B,0))*VLOOKUP(E2441,技能数值计算!$C$19:$D$28,2,FALSE))</f>
        <v>0</v>
      </c>
      <c r="P2441" s="97"/>
      <c r="Q2441" s="97"/>
      <c r="R2441" s="95" t="str">
        <f>IF(INDEX(技能效果!O:O,MATCH(技能效果等级!B2441,技能效果!B:B,0))="","",INDEX(技能效果!O:O,MATCH(技能效果等级!B2441,技能效果!B:B,0)))</f>
        <v/>
      </c>
      <c r="S2441" s="97"/>
      <c r="T2441" s="97"/>
      <c r="U2441" s="97"/>
      <c r="V2441" s="96" t="str">
        <f>IF(INDEX(技能效果!AF:AF,MATCH(技能效果等级!B2441,技能效果!B:B,0))="","",INDEX(技能效果!AF:AF,MATCH(技能效果等级!B2441,技能效果!B:B,0)))</f>
        <v/>
      </c>
      <c r="W2441" s="95">
        <f t="shared" si="36"/>
        <v>235</v>
      </c>
      <c r="X2441" s="97"/>
      <c r="Y2441" s="97"/>
    </row>
    <row r="2442" spans="1:25" ht="16.5" x14ac:dyDescent="0.2">
      <c r="A2442" s="62">
        <v>2439</v>
      </c>
      <c r="B2442" s="95">
        <f>INDEX(技能效果!B:B,MATCH(技能效果等级!W2442,技能效果!AE:AE,0))</f>
        <v>130401102</v>
      </c>
      <c r="C2442" s="95" t="str">
        <f>INDEX(技能效果!C:C,MATCH(技能效果等级!B2442,技能效果!B:B,0))</f>
        <v>插槽11获得水晶</v>
      </c>
      <c r="D2442" s="96" t="s">
        <v>873</v>
      </c>
      <c r="E2442" s="95">
        <v>5</v>
      </c>
      <c r="F2442" s="95">
        <f>INDEX(技能效果!H:H,MATCH(技能效果等级!B2442,技能效果!B:B,0))</f>
        <v>3006</v>
      </c>
      <c r="G2442" s="95">
        <f>IF(INDEX(技能效果!K:K,MATCH(B2442,技能效果!B:B,0))=0,INDEX(技能效果!I:I,MATCH(技能效果等级!B2442,技能效果!B:B,0)),INDEX(技能效果!I:I,MATCH(技能效果等级!B2442,技能效果!B:B,0))*VLOOKUP(E2442,技能数值计算!$C$19:$D$28,2,FALSE))</f>
        <v>2</v>
      </c>
      <c r="H2442" s="95">
        <f>INDEX(技能效果!J:J,MATCH(技能效果等级!B2442,技能效果!B:B,0))</f>
        <v>0</v>
      </c>
      <c r="I2442" s="97"/>
      <c r="J2442" s="97"/>
      <c r="K2442" s="97"/>
      <c r="L2442" s="97"/>
      <c r="M2442" s="97"/>
      <c r="N2442" s="96" t="str">
        <f>IF(INDEX(技能效果!L:L,MATCH(技能效果等级!B2442,技能效果!B:B,0))="","",INDEX(技能效果!L:L,MATCH(技能效果等级!B2442,技能效果!B:B,0)))</f>
        <v/>
      </c>
      <c r="O2442" s="95">
        <f>IF(INDEX(技能效果!N:N,MATCH(B2442,技能效果!B:B,0))=0,INDEX(技能效果!M:M,MATCH(技能效果等级!B2442,技能效果!B:B,0)),INDEX(技能效果!M:M,MATCH(技能效果等级!B2442,技能效果!B:B,0))*VLOOKUP(E2442,技能数值计算!$C$19:$D$28,2,FALSE))</f>
        <v>0</v>
      </c>
      <c r="P2442" s="97"/>
      <c r="Q2442" s="97"/>
      <c r="R2442" s="95" t="str">
        <f>IF(INDEX(技能效果!O:O,MATCH(技能效果等级!B2442,技能效果!B:B,0))="","",INDEX(技能效果!O:O,MATCH(技能效果等级!B2442,技能效果!B:B,0)))</f>
        <v/>
      </c>
      <c r="S2442" s="97"/>
      <c r="T2442" s="97"/>
      <c r="U2442" s="97"/>
      <c r="V2442" s="96" t="str">
        <f>IF(INDEX(技能效果!AF:AF,MATCH(技能效果等级!B2442,技能效果!B:B,0))="","",INDEX(技能效果!AF:AF,MATCH(技能效果等级!B2442,技能效果!B:B,0)))</f>
        <v/>
      </c>
      <c r="W2442" s="95">
        <f t="shared" si="36"/>
        <v>235</v>
      </c>
      <c r="X2442" s="97"/>
      <c r="Y2442" s="97"/>
    </row>
    <row r="2443" spans="1:25" ht="16.5" x14ac:dyDescent="0.2">
      <c r="A2443" s="62">
        <v>2440</v>
      </c>
      <c r="B2443" s="95">
        <f>INDEX(技能效果!B:B,MATCH(技能效果等级!W2443,技能效果!AE:AE,0))</f>
        <v>130401102</v>
      </c>
      <c r="C2443" s="95" t="str">
        <f>INDEX(技能效果!C:C,MATCH(技能效果等级!B2443,技能效果!B:B,0))</f>
        <v>插槽11获得水晶</v>
      </c>
      <c r="D2443" s="96" t="s">
        <v>873</v>
      </c>
      <c r="E2443" s="95">
        <v>6</v>
      </c>
      <c r="F2443" s="95">
        <f>INDEX(技能效果!H:H,MATCH(技能效果等级!B2443,技能效果!B:B,0))</f>
        <v>3006</v>
      </c>
      <c r="G2443" s="95">
        <f>IF(INDEX(技能效果!K:K,MATCH(B2443,技能效果!B:B,0))=0,INDEX(技能效果!I:I,MATCH(技能效果等级!B2443,技能效果!B:B,0)),INDEX(技能效果!I:I,MATCH(技能效果等级!B2443,技能效果!B:B,0))*VLOOKUP(E2443,技能数值计算!$C$19:$D$28,2,FALSE))</f>
        <v>2</v>
      </c>
      <c r="H2443" s="95">
        <f>INDEX(技能效果!J:J,MATCH(技能效果等级!B2443,技能效果!B:B,0))</f>
        <v>0</v>
      </c>
      <c r="I2443" s="97"/>
      <c r="J2443" s="97"/>
      <c r="K2443" s="97"/>
      <c r="L2443" s="97"/>
      <c r="M2443" s="97"/>
      <c r="N2443" s="96" t="str">
        <f>IF(INDEX(技能效果!L:L,MATCH(技能效果等级!B2443,技能效果!B:B,0))="","",INDEX(技能效果!L:L,MATCH(技能效果等级!B2443,技能效果!B:B,0)))</f>
        <v/>
      </c>
      <c r="O2443" s="95">
        <f>IF(INDEX(技能效果!N:N,MATCH(B2443,技能效果!B:B,0))=0,INDEX(技能效果!M:M,MATCH(技能效果等级!B2443,技能效果!B:B,0)),INDEX(技能效果!M:M,MATCH(技能效果等级!B2443,技能效果!B:B,0))*VLOOKUP(E2443,技能数值计算!$C$19:$D$28,2,FALSE))</f>
        <v>0</v>
      </c>
      <c r="P2443" s="97"/>
      <c r="Q2443" s="97"/>
      <c r="R2443" s="95" t="str">
        <f>IF(INDEX(技能效果!O:O,MATCH(技能效果等级!B2443,技能效果!B:B,0))="","",INDEX(技能效果!O:O,MATCH(技能效果等级!B2443,技能效果!B:B,0)))</f>
        <v/>
      </c>
      <c r="S2443" s="97"/>
      <c r="T2443" s="97"/>
      <c r="U2443" s="97"/>
      <c r="V2443" s="96" t="str">
        <f>IF(INDEX(技能效果!AF:AF,MATCH(技能效果等级!B2443,技能效果!B:B,0))="","",INDEX(技能效果!AF:AF,MATCH(技能效果等级!B2443,技能效果!B:B,0)))</f>
        <v/>
      </c>
      <c r="W2443" s="95">
        <f t="shared" si="36"/>
        <v>235</v>
      </c>
      <c r="X2443" s="97"/>
      <c r="Y2443" s="97"/>
    </row>
    <row r="2444" spans="1:25" ht="16.5" x14ac:dyDescent="0.2">
      <c r="A2444" s="62">
        <v>2441</v>
      </c>
      <c r="B2444" s="95">
        <f>INDEX(技能效果!B:B,MATCH(技能效果等级!W2444,技能效果!AE:AE,0))</f>
        <v>130401102</v>
      </c>
      <c r="C2444" s="95" t="str">
        <f>INDEX(技能效果!C:C,MATCH(技能效果等级!B2444,技能效果!B:B,0))</f>
        <v>插槽11获得水晶</v>
      </c>
      <c r="D2444" s="96" t="s">
        <v>873</v>
      </c>
      <c r="E2444" s="95">
        <v>7</v>
      </c>
      <c r="F2444" s="95">
        <f>INDEX(技能效果!H:H,MATCH(技能效果等级!B2444,技能效果!B:B,0))</f>
        <v>3006</v>
      </c>
      <c r="G2444" s="95">
        <f>IF(INDEX(技能效果!K:K,MATCH(B2444,技能效果!B:B,0))=0,INDEX(技能效果!I:I,MATCH(技能效果等级!B2444,技能效果!B:B,0)),INDEX(技能效果!I:I,MATCH(技能效果等级!B2444,技能效果!B:B,0))*VLOOKUP(E2444,技能数值计算!$C$19:$D$28,2,FALSE))</f>
        <v>2</v>
      </c>
      <c r="H2444" s="95">
        <f>INDEX(技能效果!J:J,MATCH(技能效果等级!B2444,技能效果!B:B,0))</f>
        <v>0</v>
      </c>
      <c r="I2444" s="97"/>
      <c r="J2444" s="97"/>
      <c r="K2444" s="97"/>
      <c r="L2444" s="97"/>
      <c r="M2444" s="97"/>
      <c r="N2444" s="96" t="str">
        <f>IF(INDEX(技能效果!L:L,MATCH(技能效果等级!B2444,技能效果!B:B,0))="","",INDEX(技能效果!L:L,MATCH(技能效果等级!B2444,技能效果!B:B,0)))</f>
        <v/>
      </c>
      <c r="O2444" s="95">
        <f>IF(INDEX(技能效果!N:N,MATCH(B2444,技能效果!B:B,0))=0,INDEX(技能效果!M:M,MATCH(技能效果等级!B2444,技能效果!B:B,0)),INDEX(技能效果!M:M,MATCH(技能效果等级!B2444,技能效果!B:B,0))*VLOOKUP(E2444,技能数值计算!$C$19:$D$28,2,FALSE))</f>
        <v>0</v>
      </c>
      <c r="P2444" s="97"/>
      <c r="Q2444" s="97"/>
      <c r="R2444" s="95" t="str">
        <f>IF(INDEX(技能效果!O:O,MATCH(技能效果等级!B2444,技能效果!B:B,0))="","",INDEX(技能效果!O:O,MATCH(技能效果等级!B2444,技能效果!B:B,0)))</f>
        <v/>
      </c>
      <c r="S2444" s="97"/>
      <c r="T2444" s="97"/>
      <c r="U2444" s="97"/>
      <c r="V2444" s="96" t="str">
        <f>IF(INDEX(技能效果!AF:AF,MATCH(技能效果等级!B2444,技能效果!B:B,0))="","",INDEX(技能效果!AF:AF,MATCH(技能效果等级!B2444,技能效果!B:B,0)))</f>
        <v/>
      </c>
      <c r="W2444" s="95">
        <f t="shared" si="36"/>
        <v>235</v>
      </c>
      <c r="X2444" s="97"/>
      <c r="Y2444" s="97"/>
    </row>
    <row r="2445" spans="1:25" ht="16.5" x14ac:dyDescent="0.2">
      <c r="A2445" s="62">
        <v>2442</v>
      </c>
      <c r="B2445" s="95">
        <f>INDEX(技能效果!B:B,MATCH(技能效果等级!W2445,技能效果!AE:AE,0))</f>
        <v>130401102</v>
      </c>
      <c r="C2445" s="95" t="str">
        <f>INDEX(技能效果!C:C,MATCH(技能效果等级!B2445,技能效果!B:B,0))</f>
        <v>插槽11获得水晶</v>
      </c>
      <c r="D2445" s="96" t="s">
        <v>873</v>
      </c>
      <c r="E2445" s="95">
        <v>8</v>
      </c>
      <c r="F2445" s="95">
        <f>INDEX(技能效果!H:H,MATCH(技能效果等级!B2445,技能效果!B:B,0))</f>
        <v>3006</v>
      </c>
      <c r="G2445" s="95">
        <f>IF(INDEX(技能效果!K:K,MATCH(B2445,技能效果!B:B,0))=0,INDEX(技能效果!I:I,MATCH(技能效果等级!B2445,技能效果!B:B,0)),INDEX(技能效果!I:I,MATCH(技能效果等级!B2445,技能效果!B:B,0))*VLOOKUP(E2445,技能数值计算!$C$19:$D$28,2,FALSE))</f>
        <v>2</v>
      </c>
      <c r="H2445" s="95">
        <f>INDEX(技能效果!J:J,MATCH(技能效果等级!B2445,技能效果!B:B,0))</f>
        <v>0</v>
      </c>
      <c r="I2445" s="97"/>
      <c r="J2445" s="97"/>
      <c r="K2445" s="97"/>
      <c r="L2445" s="97"/>
      <c r="M2445" s="97"/>
      <c r="N2445" s="96" t="str">
        <f>IF(INDEX(技能效果!L:L,MATCH(技能效果等级!B2445,技能效果!B:B,0))="","",INDEX(技能效果!L:L,MATCH(技能效果等级!B2445,技能效果!B:B,0)))</f>
        <v/>
      </c>
      <c r="O2445" s="95">
        <f>IF(INDEX(技能效果!N:N,MATCH(B2445,技能效果!B:B,0))=0,INDEX(技能效果!M:M,MATCH(技能效果等级!B2445,技能效果!B:B,0)),INDEX(技能效果!M:M,MATCH(技能效果等级!B2445,技能效果!B:B,0))*VLOOKUP(E2445,技能数值计算!$C$19:$D$28,2,FALSE))</f>
        <v>0</v>
      </c>
      <c r="P2445" s="97"/>
      <c r="Q2445" s="97"/>
      <c r="R2445" s="95" t="str">
        <f>IF(INDEX(技能效果!O:O,MATCH(技能效果等级!B2445,技能效果!B:B,0))="","",INDEX(技能效果!O:O,MATCH(技能效果等级!B2445,技能效果!B:B,0)))</f>
        <v/>
      </c>
      <c r="S2445" s="97"/>
      <c r="T2445" s="97"/>
      <c r="U2445" s="97"/>
      <c r="V2445" s="96" t="str">
        <f>IF(INDEX(技能效果!AF:AF,MATCH(技能效果等级!B2445,技能效果!B:B,0))="","",INDEX(技能效果!AF:AF,MATCH(技能效果等级!B2445,技能效果!B:B,0)))</f>
        <v/>
      </c>
      <c r="W2445" s="95">
        <f t="shared" si="36"/>
        <v>235</v>
      </c>
      <c r="X2445" s="97"/>
      <c r="Y2445" s="97"/>
    </row>
    <row r="2446" spans="1:25" ht="16.5" x14ac:dyDescent="0.2">
      <c r="A2446" s="62">
        <v>2443</v>
      </c>
      <c r="B2446" s="95">
        <f>INDEX(技能效果!B:B,MATCH(技能效果等级!W2446,技能效果!AE:AE,0))</f>
        <v>130401102</v>
      </c>
      <c r="C2446" s="95" t="str">
        <f>INDEX(技能效果!C:C,MATCH(技能效果等级!B2446,技能效果!B:B,0))</f>
        <v>插槽11获得水晶</v>
      </c>
      <c r="D2446" s="96" t="s">
        <v>873</v>
      </c>
      <c r="E2446" s="95">
        <v>9</v>
      </c>
      <c r="F2446" s="95">
        <f>INDEX(技能效果!H:H,MATCH(技能效果等级!B2446,技能效果!B:B,0))</f>
        <v>3006</v>
      </c>
      <c r="G2446" s="95">
        <f>IF(INDEX(技能效果!K:K,MATCH(B2446,技能效果!B:B,0))=0,INDEX(技能效果!I:I,MATCH(技能效果等级!B2446,技能效果!B:B,0)),INDEX(技能效果!I:I,MATCH(技能效果等级!B2446,技能效果!B:B,0))*VLOOKUP(E2446,技能数值计算!$C$19:$D$28,2,FALSE))</f>
        <v>2</v>
      </c>
      <c r="H2446" s="95">
        <f>INDEX(技能效果!J:J,MATCH(技能效果等级!B2446,技能效果!B:B,0))</f>
        <v>0</v>
      </c>
      <c r="I2446" s="97"/>
      <c r="J2446" s="97"/>
      <c r="K2446" s="97"/>
      <c r="L2446" s="97"/>
      <c r="M2446" s="97"/>
      <c r="N2446" s="96" t="str">
        <f>IF(INDEX(技能效果!L:L,MATCH(技能效果等级!B2446,技能效果!B:B,0))="","",INDEX(技能效果!L:L,MATCH(技能效果等级!B2446,技能效果!B:B,0)))</f>
        <v/>
      </c>
      <c r="O2446" s="95">
        <f>IF(INDEX(技能效果!N:N,MATCH(B2446,技能效果!B:B,0))=0,INDEX(技能效果!M:M,MATCH(技能效果等级!B2446,技能效果!B:B,0)),INDEX(技能效果!M:M,MATCH(技能效果等级!B2446,技能效果!B:B,0))*VLOOKUP(E2446,技能数值计算!$C$19:$D$28,2,FALSE))</f>
        <v>0</v>
      </c>
      <c r="P2446" s="97"/>
      <c r="Q2446" s="97"/>
      <c r="R2446" s="95" t="str">
        <f>IF(INDEX(技能效果!O:O,MATCH(技能效果等级!B2446,技能效果!B:B,0))="","",INDEX(技能效果!O:O,MATCH(技能效果等级!B2446,技能效果!B:B,0)))</f>
        <v/>
      </c>
      <c r="S2446" s="97"/>
      <c r="T2446" s="97"/>
      <c r="U2446" s="97"/>
      <c r="V2446" s="96" t="str">
        <f>IF(INDEX(技能效果!AF:AF,MATCH(技能效果等级!B2446,技能效果!B:B,0))="","",INDEX(技能效果!AF:AF,MATCH(技能效果等级!B2446,技能效果!B:B,0)))</f>
        <v/>
      </c>
      <c r="W2446" s="95">
        <f t="shared" si="36"/>
        <v>235</v>
      </c>
      <c r="X2446" s="97"/>
      <c r="Y2446" s="97"/>
    </row>
    <row r="2447" spans="1:25" ht="16.5" x14ac:dyDescent="0.2">
      <c r="A2447" s="62">
        <v>2444</v>
      </c>
      <c r="B2447" s="95">
        <f>INDEX(技能效果!B:B,MATCH(技能效果等级!W2447,技能效果!AE:AE,0))</f>
        <v>130401102</v>
      </c>
      <c r="C2447" s="95" t="str">
        <f>INDEX(技能效果!C:C,MATCH(技能效果等级!B2447,技能效果!B:B,0))</f>
        <v>插槽11获得水晶</v>
      </c>
      <c r="D2447" s="96" t="s">
        <v>873</v>
      </c>
      <c r="E2447" s="95">
        <v>10</v>
      </c>
      <c r="F2447" s="95">
        <f>INDEX(技能效果!H:H,MATCH(技能效果等级!B2447,技能效果!B:B,0))</f>
        <v>3006</v>
      </c>
      <c r="G2447" s="95">
        <f>IF(INDEX(技能效果!K:K,MATCH(B2447,技能效果!B:B,0))=0,INDEX(技能效果!I:I,MATCH(技能效果等级!B2447,技能效果!B:B,0)),INDEX(技能效果!I:I,MATCH(技能效果等级!B2447,技能效果!B:B,0))*VLOOKUP(E2447,技能数值计算!$C$19:$D$28,2,FALSE))</f>
        <v>2</v>
      </c>
      <c r="H2447" s="95">
        <f>INDEX(技能效果!J:J,MATCH(技能效果等级!B2447,技能效果!B:B,0))</f>
        <v>0</v>
      </c>
      <c r="I2447" s="97"/>
      <c r="J2447" s="97"/>
      <c r="K2447" s="97"/>
      <c r="L2447" s="97"/>
      <c r="M2447" s="97"/>
      <c r="N2447" s="96" t="str">
        <f>IF(INDEX(技能效果!L:L,MATCH(技能效果等级!B2447,技能效果!B:B,0))="","",INDEX(技能效果!L:L,MATCH(技能效果等级!B2447,技能效果!B:B,0)))</f>
        <v/>
      </c>
      <c r="O2447" s="95">
        <f>IF(INDEX(技能效果!N:N,MATCH(B2447,技能效果!B:B,0))=0,INDEX(技能效果!M:M,MATCH(技能效果等级!B2447,技能效果!B:B,0)),INDEX(技能效果!M:M,MATCH(技能效果等级!B2447,技能效果!B:B,0))*VLOOKUP(E2447,技能数值计算!$C$19:$D$28,2,FALSE))</f>
        <v>0</v>
      </c>
      <c r="P2447" s="97"/>
      <c r="Q2447" s="97"/>
      <c r="R2447" s="95" t="str">
        <f>IF(INDEX(技能效果!O:O,MATCH(技能效果等级!B2447,技能效果!B:B,0))="","",INDEX(技能效果!O:O,MATCH(技能效果等级!B2447,技能效果!B:B,0)))</f>
        <v/>
      </c>
      <c r="S2447" s="97"/>
      <c r="T2447" s="97"/>
      <c r="U2447" s="97"/>
      <c r="V2447" s="96" t="str">
        <f>IF(INDEX(技能效果!AF:AF,MATCH(技能效果等级!B2447,技能效果!B:B,0))="","",INDEX(技能效果!AF:AF,MATCH(技能效果等级!B2447,技能效果!B:B,0)))</f>
        <v/>
      </c>
      <c r="W2447" s="95">
        <f t="shared" si="36"/>
        <v>235</v>
      </c>
      <c r="X2447" s="97"/>
      <c r="Y2447" s="97"/>
    </row>
    <row r="2448" spans="1:25" ht="16.5" x14ac:dyDescent="0.2">
      <c r="A2448" s="62">
        <v>2445</v>
      </c>
      <c r="B2448" s="95">
        <f>INDEX(技能效果!B:B,MATCH(技能效果等级!W2448,技能效果!AE:AE,0))</f>
        <v>130401201</v>
      </c>
      <c r="C2448" s="95" t="str">
        <f>INDEX(技能效果!C:C,MATCH(技能效果等级!B2448,技能效果!B:B,0))</f>
        <v>插槽12主动伤害</v>
      </c>
      <c r="D2448" s="96" t="s">
        <v>873</v>
      </c>
      <c r="E2448" s="95">
        <v>1</v>
      </c>
      <c r="F2448" s="95">
        <f>INDEX(技能效果!H:H,MATCH(技能效果等级!B2448,技能效果!B:B,0))</f>
        <v>1001</v>
      </c>
      <c r="G2448" s="95">
        <f>IF(INDEX(技能效果!K:K,MATCH(B2448,技能效果!B:B,0))=0,INDEX(技能效果!I:I,MATCH(技能效果等级!B2448,技能效果!B:B,0)),INDEX(技能效果!I:I,MATCH(技能效果等级!B2448,技能效果!B:B,0))*VLOOKUP(E2448,技能数值计算!$C$19:$D$28,2,FALSE))</f>
        <v>0.5</v>
      </c>
      <c r="H2448" s="95">
        <f>INDEX(技能效果!J:J,MATCH(技能效果等级!B2448,技能效果!B:B,0))</f>
        <v>0</v>
      </c>
      <c r="I2448" s="97"/>
      <c r="J2448" s="97"/>
      <c r="K2448" s="97"/>
      <c r="L2448" s="97"/>
      <c r="M2448" s="97"/>
      <c r="N2448" s="96" t="str">
        <f>IF(INDEX(技能效果!L:L,MATCH(技能效果等级!B2448,技能效果!B:B,0))="","",INDEX(技能效果!L:L,MATCH(技能效果等级!B2448,技能效果!B:B,0)))</f>
        <v/>
      </c>
      <c r="O2448" s="95">
        <f>IF(INDEX(技能效果!N:N,MATCH(B2448,技能效果!B:B,0))=0,INDEX(技能效果!M:M,MATCH(技能效果等级!B2448,技能效果!B:B,0)),INDEX(技能效果!M:M,MATCH(技能效果等级!B2448,技能效果!B:B,0))*VLOOKUP(E2448,技能数值计算!$C$19:$D$28,2,FALSE))</f>
        <v>0</v>
      </c>
      <c r="P2448" s="97"/>
      <c r="Q2448" s="97"/>
      <c r="R2448" s="95" t="str">
        <f>IF(INDEX(技能效果!O:O,MATCH(技能效果等级!B2448,技能效果!B:B,0))="","",INDEX(技能效果!O:O,MATCH(技能效果等级!B2448,技能效果!B:B,0)))</f>
        <v/>
      </c>
      <c r="S2448" s="97"/>
      <c r="T2448" s="97"/>
      <c r="U2448" s="97"/>
      <c r="V2448" s="96" t="str">
        <f>IF(INDEX(技能效果!AF:AF,MATCH(技能效果等级!B2448,技能效果!B:B,0))="","",INDEX(技能效果!AF:AF,MATCH(技能效果等级!B2448,技能效果!B:B,0)))</f>
        <v/>
      </c>
      <c r="W2448" s="95">
        <f t="shared" si="36"/>
        <v>236</v>
      </c>
      <c r="X2448" s="97"/>
      <c r="Y2448" s="97"/>
    </row>
    <row r="2449" spans="1:25" ht="16.5" x14ac:dyDescent="0.2">
      <c r="A2449" s="62">
        <v>2446</v>
      </c>
      <c r="B2449" s="95">
        <f>INDEX(技能效果!B:B,MATCH(技能效果等级!W2449,技能效果!AE:AE,0))</f>
        <v>130401201</v>
      </c>
      <c r="C2449" s="95" t="str">
        <f>INDEX(技能效果!C:C,MATCH(技能效果等级!B2449,技能效果!B:B,0))</f>
        <v>插槽12主动伤害</v>
      </c>
      <c r="D2449" s="96" t="s">
        <v>873</v>
      </c>
      <c r="E2449" s="95">
        <v>2</v>
      </c>
      <c r="F2449" s="95">
        <f>INDEX(技能效果!H:H,MATCH(技能效果等级!B2449,技能效果!B:B,0))</f>
        <v>1001</v>
      </c>
      <c r="G2449" s="95">
        <f>IF(INDEX(技能效果!K:K,MATCH(B2449,技能效果!B:B,0))=0,INDEX(技能效果!I:I,MATCH(技能效果等级!B2449,技能效果!B:B,0)),INDEX(技能效果!I:I,MATCH(技能效果等级!B2449,技能效果!B:B,0))*VLOOKUP(E2449,技能数值计算!$C$19:$D$28,2,FALSE))</f>
        <v>0.54</v>
      </c>
      <c r="H2449" s="95">
        <f>INDEX(技能效果!J:J,MATCH(技能效果等级!B2449,技能效果!B:B,0))</f>
        <v>0</v>
      </c>
      <c r="I2449" s="97"/>
      <c r="J2449" s="97"/>
      <c r="K2449" s="97"/>
      <c r="L2449" s="97"/>
      <c r="M2449" s="97"/>
      <c r="N2449" s="96" t="str">
        <f>IF(INDEX(技能效果!L:L,MATCH(技能效果等级!B2449,技能效果!B:B,0))="","",INDEX(技能效果!L:L,MATCH(技能效果等级!B2449,技能效果!B:B,0)))</f>
        <v/>
      </c>
      <c r="O2449" s="95">
        <f>IF(INDEX(技能效果!N:N,MATCH(B2449,技能效果!B:B,0))=0,INDEX(技能效果!M:M,MATCH(技能效果等级!B2449,技能效果!B:B,0)),INDEX(技能效果!M:M,MATCH(技能效果等级!B2449,技能效果!B:B,0))*VLOOKUP(E2449,技能数值计算!$C$19:$D$28,2,FALSE))</f>
        <v>0</v>
      </c>
      <c r="P2449" s="97"/>
      <c r="Q2449" s="97"/>
      <c r="R2449" s="95" t="str">
        <f>IF(INDEX(技能效果!O:O,MATCH(技能效果等级!B2449,技能效果!B:B,0))="","",INDEX(技能效果!O:O,MATCH(技能效果等级!B2449,技能效果!B:B,0)))</f>
        <v/>
      </c>
      <c r="S2449" s="97"/>
      <c r="T2449" s="97"/>
      <c r="U2449" s="97"/>
      <c r="V2449" s="96" t="str">
        <f>IF(INDEX(技能效果!AF:AF,MATCH(技能效果等级!B2449,技能效果!B:B,0))="","",INDEX(技能效果!AF:AF,MATCH(技能效果等级!B2449,技能效果!B:B,0)))</f>
        <v/>
      </c>
      <c r="W2449" s="95">
        <f t="shared" si="36"/>
        <v>236</v>
      </c>
      <c r="X2449" s="97"/>
      <c r="Y2449" s="97"/>
    </row>
    <row r="2450" spans="1:25" ht="16.5" x14ac:dyDescent="0.2">
      <c r="A2450" s="62">
        <v>2447</v>
      </c>
      <c r="B2450" s="95">
        <f>INDEX(技能效果!B:B,MATCH(技能效果等级!W2450,技能效果!AE:AE,0))</f>
        <v>130401201</v>
      </c>
      <c r="C2450" s="95" t="str">
        <f>INDEX(技能效果!C:C,MATCH(技能效果等级!B2450,技能效果!B:B,0))</f>
        <v>插槽12主动伤害</v>
      </c>
      <c r="D2450" s="96" t="s">
        <v>873</v>
      </c>
      <c r="E2450" s="95">
        <v>3</v>
      </c>
      <c r="F2450" s="95">
        <f>INDEX(技能效果!H:H,MATCH(技能效果等级!B2450,技能效果!B:B,0))</f>
        <v>1001</v>
      </c>
      <c r="G2450" s="95">
        <f>IF(INDEX(技能效果!K:K,MATCH(B2450,技能效果!B:B,0))=0,INDEX(技能效果!I:I,MATCH(技能效果等级!B2450,技能效果!B:B,0)),INDEX(技能效果!I:I,MATCH(技能效果等级!B2450,技能效果!B:B,0))*VLOOKUP(E2450,技能数值计算!$C$19:$D$28,2,FALSE))</f>
        <v>0.57999999999999996</v>
      </c>
      <c r="H2450" s="95">
        <f>INDEX(技能效果!J:J,MATCH(技能效果等级!B2450,技能效果!B:B,0))</f>
        <v>0</v>
      </c>
      <c r="I2450" s="97"/>
      <c r="J2450" s="97"/>
      <c r="K2450" s="97"/>
      <c r="L2450" s="97"/>
      <c r="M2450" s="97"/>
      <c r="N2450" s="96" t="str">
        <f>IF(INDEX(技能效果!L:L,MATCH(技能效果等级!B2450,技能效果!B:B,0))="","",INDEX(技能效果!L:L,MATCH(技能效果等级!B2450,技能效果!B:B,0)))</f>
        <v/>
      </c>
      <c r="O2450" s="95">
        <f>IF(INDEX(技能效果!N:N,MATCH(B2450,技能效果!B:B,0))=0,INDEX(技能效果!M:M,MATCH(技能效果等级!B2450,技能效果!B:B,0)),INDEX(技能效果!M:M,MATCH(技能效果等级!B2450,技能效果!B:B,0))*VLOOKUP(E2450,技能数值计算!$C$19:$D$28,2,FALSE))</f>
        <v>0</v>
      </c>
      <c r="P2450" s="97"/>
      <c r="Q2450" s="97"/>
      <c r="R2450" s="95" t="str">
        <f>IF(INDEX(技能效果!O:O,MATCH(技能效果等级!B2450,技能效果!B:B,0))="","",INDEX(技能效果!O:O,MATCH(技能效果等级!B2450,技能效果!B:B,0)))</f>
        <v/>
      </c>
      <c r="S2450" s="97"/>
      <c r="T2450" s="97"/>
      <c r="U2450" s="97"/>
      <c r="V2450" s="96" t="str">
        <f>IF(INDEX(技能效果!AF:AF,MATCH(技能效果等级!B2450,技能效果!B:B,0))="","",INDEX(技能效果!AF:AF,MATCH(技能效果等级!B2450,技能效果!B:B,0)))</f>
        <v/>
      </c>
      <c r="W2450" s="95">
        <f t="shared" si="36"/>
        <v>236</v>
      </c>
      <c r="X2450" s="97"/>
      <c r="Y2450" s="97"/>
    </row>
    <row r="2451" spans="1:25" ht="16.5" x14ac:dyDescent="0.2">
      <c r="A2451" s="62">
        <v>2448</v>
      </c>
      <c r="B2451" s="95">
        <f>INDEX(技能效果!B:B,MATCH(技能效果等级!W2451,技能效果!AE:AE,0))</f>
        <v>130401201</v>
      </c>
      <c r="C2451" s="95" t="str">
        <f>INDEX(技能效果!C:C,MATCH(技能效果等级!B2451,技能效果!B:B,0))</f>
        <v>插槽12主动伤害</v>
      </c>
      <c r="D2451" s="96" t="s">
        <v>873</v>
      </c>
      <c r="E2451" s="95">
        <v>4</v>
      </c>
      <c r="F2451" s="95">
        <f>INDEX(技能效果!H:H,MATCH(技能效果等级!B2451,技能效果!B:B,0))</f>
        <v>1001</v>
      </c>
      <c r="G2451" s="95">
        <f>IF(INDEX(技能效果!K:K,MATCH(B2451,技能效果!B:B,0))=0,INDEX(技能效果!I:I,MATCH(技能效果等级!B2451,技能效果!B:B,0)),INDEX(技能效果!I:I,MATCH(技能效果等级!B2451,技能效果!B:B,0))*VLOOKUP(E2451,技能数值计算!$C$19:$D$28,2,FALSE))</f>
        <v>0.62</v>
      </c>
      <c r="H2451" s="95">
        <f>INDEX(技能效果!J:J,MATCH(技能效果等级!B2451,技能效果!B:B,0))</f>
        <v>0</v>
      </c>
      <c r="I2451" s="97"/>
      <c r="J2451" s="97"/>
      <c r="K2451" s="97"/>
      <c r="L2451" s="97"/>
      <c r="M2451" s="97"/>
      <c r="N2451" s="96" t="str">
        <f>IF(INDEX(技能效果!L:L,MATCH(技能效果等级!B2451,技能效果!B:B,0))="","",INDEX(技能效果!L:L,MATCH(技能效果等级!B2451,技能效果!B:B,0)))</f>
        <v/>
      </c>
      <c r="O2451" s="95">
        <f>IF(INDEX(技能效果!N:N,MATCH(B2451,技能效果!B:B,0))=0,INDEX(技能效果!M:M,MATCH(技能效果等级!B2451,技能效果!B:B,0)),INDEX(技能效果!M:M,MATCH(技能效果等级!B2451,技能效果!B:B,0))*VLOOKUP(E2451,技能数值计算!$C$19:$D$28,2,FALSE))</f>
        <v>0</v>
      </c>
      <c r="P2451" s="97"/>
      <c r="Q2451" s="97"/>
      <c r="R2451" s="95" t="str">
        <f>IF(INDEX(技能效果!O:O,MATCH(技能效果等级!B2451,技能效果!B:B,0))="","",INDEX(技能效果!O:O,MATCH(技能效果等级!B2451,技能效果!B:B,0)))</f>
        <v/>
      </c>
      <c r="S2451" s="97"/>
      <c r="T2451" s="97"/>
      <c r="U2451" s="97"/>
      <c r="V2451" s="96" t="str">
        <f>IF(INDEX(技能效果!AF:AF,MATCH(技能效果等级!B2451,技能效果!B:B,0))="","",INDEX(技能效果!AF:AF,MATCH(技能效果等级!B2451,技能效果!B:B,0)))</f>
        <v/>
      </c>
      <c r="W2451" s="95">
        <f t="shared" si="36"/>
        <v>236</v>
      </c>
      <c r="X2451" s="97"/>
      <c r="Y2451" s="97"/>
    </row>
    <row r="2452" spans="1:25" ht="16.5" x14ac:dyDescent="0.2">
      <c r="A2452" s="62">
        <v>2449</v>
      </c>
      <c r="B2452" s="95">
        <f>INDEX(技能效果!B:B,MATCH(技能效果等级!W2452,技能效果!AE:AE,0))</f>
        <v>130401201</v>
      </c>
      <c r="C2452" s="95" t="str">
        <f>INDEX(技能效果!C:C,MATCH(技能效果等级!B2452,技能效果!B:B,0))</f>
        <v>插槽12主动伤害</v>
      </c>
      <c r="D2452" s="96" t="s">
        <v>873</v>
      </c>
      <c r="E2452" s="95">
        <v>5</v>
      </c>
      <c r="F2452" s="95">
        <f>INDEX(技能效果!H:H,MATCH(技能效果等级!B2452,技能效果!B:B,0))</f>
        <v>1001</v>
      </c>
      <c r="G2452" s="95">
        <f>IF(INDEX(技能效果!K:K,MATCH(B2452,技能效果!B:B,0))=0,INDEX(技能效果!I:I,MATCH(技能效果等级!B2452,技能效果!B:B,0)),INDEX(技能效果!I:I,MATCH(技能效果等级!B2452,技能效果!B:B,0))*VLOOKUP(E2452,技能数值计算!$C$19:$D$28,2,FALSE))</f>
        <v>0.66</v>
      </c>
      <c r="H2452" s="95">
        <f>INDEX(技能效果!J:J,MATCH(技能效果等级!B2452,技能效果!B:B,0))</f>
        <v>0</v>
      </c>
      <c r="I2452" s="97"/>
      <c r="J2452" s="97"/>
      <c r="K2452" s="97"/>
      <c r="L2452" s="97"/>
      <c r="M2452" s="97"/>
      <c r="N2452" s="96" t="str">
        <f>IF(INDEX(技能效果!L:L,MATCH(技能效果等级!B2452,技能效果!B:B,0))="","",INDEX(技能效果!L:L,MATCH(技能效果等级!B2452,技能效果!B:B,0)))</f>
        <v/>
      </c>
      <c r="O2452" s="95">
        <f>IF(INDEX(技能效果!N:N,MATCH(B2452,技能效果!B:B,0))=0,INDEX(技能效果!M:M,MATCH(技能效果等级!B2452,技能效果!B:B,0)),INDEX(技能效果!M:M,MATCH(技能效果等级!B2452,技能效果!B:B,0))*VLOOKUP(E2452,技能数值计算!$C$19:$D$28,2,FALSE))</f>
        <v>0</v>
      </c>
      <c r="P2452" s="97"/>
      <c r="Q2452" s="97"/>
      <c r="R2452" s="95" t="str">
        <f>IF(INDEX(技能效果!O:O,MATCH(技能效果等级!B2452,技能效果!B:B,0))="","",INDEX(技能效果!O:O,MATCH(技能效果等级!B2452,技能效果!B:B,0)))</f>
        <v/>
      </c>
      <c r="S2452" s="97"/>
      <c r="T2452" s="97"/>
      <c r="U2452" s="97"/>
      <c r="V2452" s="96" t="str">
        <f>IF(INDEX(技能效果!AF:AF,MATCH(技能效果等级!B2452,技能效果!B:B,0))="","",INDEX(技能效果!AF:AF,MATCH(技能效果等级!B2452,技能效果!B:B,0)))</f>
        <v/>
      </c>
      <c r="W2452" s="95">
        <f t="shared" si="36"/>
        <v>236</v>
      </c>
      <c r="X2452" s="97"/>
      <c r="Y2452" s="97"/>
    </row>
    <row r="2453" spans="1:25" ht="16.5" x14ac:dyDescent="0.2">
      <c r="A2453" s="62">
        <v>2450</v>
      </c>
      <c r="B2453" s="95">
        <f>INDEX(技能效果!B:B,MATCH(技能效果等级!W2453,技能效果!AE:AE,0))</f>
        <v>130401201</v>
      </c>
      <c r="C2453" s="95" t="str">
        <f>INDEX(技能效果!C:C,MATCH(技能效果等级!B2453,技能效果!B:B,0))</f>
        <v>插槽12主动伤害</v>
      </c>
      <c r="D2453" s="96" t="s">
        <v>873</v>
      </c>
      <c r="E2453" s="95">
        <v>6</v>
      </c>
      <c r="F2453" s="95">
        <f>INDEX(技能效果!H:H,MATCH(技能效果等级!B2453,技能效果!B:B,0))</f>
        <v>1001</v>
      </c>
      <c r="G2453" s="95">
        <f>IF(INDEX(技能效果!K:K,MATCH(B2453,技能效果!B:B,0))=0,INDEX(技能效果!I:I,MATCH(技能效果等级!B2453,技能效果!B:B,0)),INDEX(技能效果!I:I,MATCH(技能效果等级!B2453,技能效果!B:B,0))*VLOOKUP(E2453,技能数值计算!$C$19:$D$28,2,FALSE))</f>
        <v>0.72</v>
      </c>
      <c r="H2453" s="95">
        <f>INDEX(技能效果!J:J,MATCH(技能效果等级!B2453,技能效果!B:B,0))</f>
        <v>0</v>
      </c>
      <c r="I2453" s="97"/>
      <c r="J2453" s="97"/>
      <c r="K2453" s="97"/>
      <c r="L2453" s="97"/>
      <c r="M2453" s="97"/>
      <c r="N2453" s="96" t="str">
        <f>IF(INDEX(技能效果!L:L,MATCH(技能效果等级!B2453,技能效果!B:B,0))="","",INDEX(技能效果!L:L,MATCH(技能效果等级!B2453,技能效果!B:B,0)))</f>
        <v/>
      </c>
      <c r="O2453" s="95">
        <f>IF(INDEX(技能效果!N:N,MATCH(B2453,技能效果!B:B,0))=0,INDEX(技能效果!M:M,MATCH(技能效果等级!B2453,技能效果!B:B,0)),INDEX(技能效果!M:M,MATCH(技能效果等级!B2453,技能效果!B:B,0))*VLOOKUP(E2453,技能数值计算!$C$19:$D$28,2,FALSE))</f>
        <v>0</v>
      </c>
      <c r="P2453" s="97"/>
      <c r="Q2453" s="97"/>
      <c r="R2453" s="95" t="str">
        <f>IF(INDEX(技能效果!O:O,MATCH(技能效果等级!B2453,技能效果!B:B,0))="","",INDEX(技能效果!O:O,MATCH(技能效果等级!B2453,技能效果!B:B,0)))</f>
        <v/>
      </c>
      <c r="S2453" s="97"/>
      <c r="T2453" s="97"/>
      <c r="U2453" s="97"/>
      <c r="V2453" s="96" t="str">
        <f>IF(INDEX(技能效果!AF:AF,MATCH(技能效果等级!B2453,技能效果!B:B,0))="","",INDEX(技能效果!AF:AF,MATCH(技能效果等级!B2453,技能效果!B:B,0)))</f>
        <v/>
      </c>
      <c r="W2453" s="95">
        <f t="shared" si="36"/>
        <v>236</v>
      </c>
      <c r="X2453" s="97"/>
      <c r="Y2453" s="97"/>
    </row>
    <row r="2454" spans="1:25" ht="16.5" x14ac:dyDescent="0.2">
      <c r="A2454" s="62">
        <v>2451</v>
      </c>
      <c r="B2454" s="95">
        <f>INDEX(技能效果!B:B,MATCH(技能效果等级!W2454,技能效果!AE:AE,0))</f>
        <v>130401201</v>
      </c>
      <c r="C2454" s="95" t="str">
        <f>INDEX(技能效果!C:C,MATCH(技能效果等级!B2454,技能效果!B:B,0))</f>
        <v>插槽12主动伤害</v>
      </c>
      <c r="D2454" s="96" t="s">
        <v>873</v>
      </c>
      <c r="E2454" s="95">
        <v>7</v>
      </c>
      <c r="F2454" s="95">
        <f>INDEX(技能效果!H:H,MATCH(技能效果等级!B2454,技能效果!B:B,0))</f>
        <v>1001</v>
      </c>
      <c r="G2454" s="95">
        <f>IF(INDEX(技能效果!K:K,MATCH(B2454,技能效果!B:B,0))=0,INDEX(技能效果!I:I,MATCH(技能效果等级!B2454,技能效果!B:B,0)),INDEX(技能效果!I:I,MATCH(技能效果等级!B2454,技能效果!B:B,0))*VLOOKUP(E2454,技能数值计算!$C$19:$D$28,2,FALSE))</f>
        <v>0.78</v>
      </c>
      <c r="H2454" s="95">
        <f>INDEX(技能效果!J:J,MATCH(技能效果等级!B2454,技能效果!B:B,0))</f>
        <v>0</v>
      </c>
      <c r="I2454" s="97"/>
      <c r="J2454" s="97"/>
      <c r="K2454" s="97"/>
      <c r="L2454" s="97"/>
      <c r="M2454" s="97"/>
      <c r="N2454" s="96" t="str">
        <f>IF(INDEX(技能效果!L:L,MATCH(技能效果等级!B2454,技能效果!B:B,0))="","",INDEX(技能效果!L:L,MATCH(技能效果等级!B2454,技能效果!B:B,0)))</f>
        <v/>
      </c>
      <c r="O2454" s="95">
        <f>IF(INDEX(技能效果!N:N,MATCH(B2454,技能效果!B:B,0))=0,INDEX(技能效果!M:M,MATCH(技能效果等级!B2454,技能效果!B:B,0)),INDEX(技能效果!M:M,MATCH(技能效果等级!B2454,技能效果!B:B,0))*VLOOKUP(E2454,技能数值计算!$C$19:$D$28,2,FALSE))</f>
        <v>0</v>
      </c>
      <c r="P2454" s="97"/>
      <c r="Q2454" s="97"/>
      <c r="R2454" s="95" t="str">
        <f>IF(INDEX(技能效果!O:O,MATCH(技能效果等级!B2454,技能效果!B:B,0))="","",INDEX(技能效果!O:O,MATCH(技能效果等级!B2454,技能效果!B:B,0)))</f>
        <v/>
      </c>
      <c r="S2454" s="97"/>
      <c r="T2454" s="97"/>
      <c r="U2454" s="97"/>
      <c r="V2454" s="96" t="str">
        <f>IF(INDEX(技能效果!AF:AF,MATCH(技能效果等级!B2454,技能效果!B:B,0))="","",INDEX(技能效果!AF:AF,MATCH(技能效果等级!B2454,技能效果!B:B,0)))</f>
        <v/>
      </c>
      <c r="W2454" s="95">
        <f t="shared" si="36"/>
        <v>236</v>
      </c>
      <c r="X2454" s="97"/>
      <c r="Y2454" s="97"/>
    </row>
    <row r="2455" spans="1:25" ht="16.5" x14ac:dyDescent="0.2">
      <c r="A2455" s="62">
        <v>2452</v>
      </c>
      <c r="B2455" s="95">
        <f>INDEX(技能效果!B:B,MATCH(技能效果等级!W2455,技能效果!AE:AE,0))</f>
        <v>130401201</v>
      </c>
      <c r="C2455" s="95" t="str">
        <f>INDEX(技能效果!C:C,MATCH(技能效果等级!B2455,技能效果!B:B,0))</f>
        <v>插槽12主动伤害</v>
      </c>
      <c r="D2455" s="96" t="s">
        <v>873</v>
      </c>
      <c r="E2455" s="95">
        <v>8</v>
      </c>
      <c r="F2455" s="95">
        <f>INDEX(技能效果!H:H,MATCH(技能效果等级!B2455,技能效果!B:B,0))</f>
        <v>1001</v>
      </c>
      <c r="G2455" s="95">
        <f>IF(INDEX(技能效果!K:K,MATCH(B2455,技能效果!B:B,0))=0,INDEX(技能效果!I:I,MATCH(技能效果等级!B2455,技能效果!B:B,0)),INDEX(技能效果!I:I,MATCH(技能效果等级!B2455,技能效果!B:B,0))*VLOOKUP(E2455,技能数值计算!$C$19:$D$28,2,FALSE))</f>
        <v>0.84</v>
      </c>
      <c r="H2455" s="95">
        <f>INDEX(技能效果!J:J,MATCH(技能效果等级!B2455,技能效果!B:B,0))</f>
        <v>0</v>
      </c>
      <c r="I2455" s="97"/>
      <c r="J2455" s="97"/>
      <c r="K2455" s="97"/>
      <c r="L2455" s="97"/>
      <c r="M2455" s="97"/>
      <c r="N2455" s="96" t="str">
        <f>IF(INDEX(技能效果!L:L,MATCH(技能效果等级!B2455,技能效果!B:B,0))="","",INDEX(技能效果!L:L,MATCH(技能效果等级!B2455,技能效果!B:B,0)))</f>
        <v/>
      </c>
      <c r="O2455" s="95">
        <f>IF(INDEX(技能效果!N:N,MATCH(B2455,技能效果!B:B,0))=0,INDEX(技能效果!M:M,MATCH(技能效果等级!B2455,技能效果!B:B,0)),INDEX(技能效果!M:M,MATCH(技能效果等级!B2455,技能效果!B:B,0))*VLOOKUP(E2455,技能数值计算!$C$19:$D$28,2,FALSE))</f>
        <v>0</v>
      </c>
      <c r="P2455" s="97"/>
      <c r="Q2455" s="97"/>
      <c r="R2455" s="95" t="str">
        <f>IF(INDEX(技能效果!O:O,MATCH(技能效果等级!B2455,技能效果!B:B,0))="","",INDEX(技能效果!O:O,MATCH(技能效果等级!B2455,技能效果!B:B,0)))</f>
        <v/>
      </c>
      <c r="S2455" s="97"/>
      <c r="T2455" s="97"/>
      <c r="U2455" s="97"/>
      <c r="V2455" s="96" t="str">
        <f>IF(INDEX(技能效果!AF:AF,MATCH(技能效果等级!B2455,技能效果!B:B,0))="","",INDEX(技能效果!AF:AF,MATCH(技能效果等级!B2455,技能效果!B:B,0)))</f>
        <v/>
      </c>
      <c r="W2455" s="95">
        <f t="shared" si="36"/>
        <v>236</v>
      </c>
      <c r="X2455" s="97"/>
      <c r="Y2455" s="97"/>
    </row>
    <row r="2456" spans="1:25" ht="16.5" x14ac:dyDescent="0.2">
      <c r="A2456" s="62">
        <v>2453</v>
      </c>
      <c r="B2456" s="95">
        <f>INDEX(技能效果!B:B,MATCH(技能效果等级!W2456,技能效果!AE:AE,0))</f>
        <v>130401201</v>
      </c>
      <c r="C2456" s="95" t="str">
        <f>INDEX(技能效果!C:C,MATCH(技能效果等级!B2456,技能效果!B:B,0))</f>
        <v>插槽12主动伤害</v>
      </c>
      <c r="D2456" s="96" t="s">
        <v>873</v>
      </c>
      <c r="E2456" s="95">
        <v>9</v>
      </c>
      <c r="F2456" s="95">
        <f>INDEX(技能效果!H:H,MATCH(技能效果等级!B2456,技能效果!B:B,0))</f>
        <v>1001</v>
      </c>
      <c r="G2456" s="95">
        <f>IF(INDEX(技能效果!K:K,MATCH(B2456,技能效果!B:B,0))=0,INDEX(技能效果!I:I,MATCH(技能效果等级!B2456,技能效果!B:B,0)),INDEX(技能效果!I:I,MATCH(技能效果等级!B2456,技能效果!B:B,0))*VLOOKUP(E2456,技能数值计算!$C$19:$D$28,2,FALSE))</f>
        <v>0.92</v>
      </c>
      <c r="H2456" s="95">
        <f>INDEX(技能效果!J:J,MATCH(技能效果等级!B2456,技能效果!B:B,0))</f>
        <v>0</v>
      </c>
      <c r="I2456" s="97"/>
      <c r="J2456" s="97"/>
      <c r="K2456" s="97"/>
      <c r="L2456" s="97"/>
      <c r="M2456" s="97"/>
      <c r="N2456" s="96" t="str">
        <f>IF(INDEX(技能效果!L:L,MATCH(技能效果等级!B2456,技能效果!B:B,0))="","",INDEX(技能效果!L:L,MATCH(技能效果等级!B2456,技能效果!B:B,0)))</f>
        <v/>
      </c>
      <c r="O2456" s="95">
        <f>IF(INDEX(技能效果!N:N,MATCH(B2456,技能效果!B:B,0))=0,INDEX(技能效果!M:M,MATCH(技能效果等级!B2456,技能效果!B:B,0)),INDEX(技能效果!M:M,MATCH(技能效果等级!B2456,技能效果!B:B,0))*VLOOKUP(E2456,技能数值计算!$C$19:$D$28,2,FALSE))</f>
        <v>0</v>
      </c>
      <c r="P2456" s="97"/>
      <c r="Q2456" s="97"/>
      <c r="R2456" s="95" t="str">
        <f>IF(INDEX(技能效果!O:O,MATCH(技能效果等级!B2456,技能效果!B:B,0))="","",INDEX(技能效果!O:O,MATCH(技能效果等级!B2456,技能效果!B:B,0)))</f>
        <v/>
      </c>
      <c r="S2456" s="97"/>
      <c r="T2456" s="97"/>
      <c r="U2456" s="97"/>
      <c r="V2456" s="96" t="str">
        <f>IF(INDEX(技能效果!AF:AF,MATCH(技能效果等级!B2456,技能效果!B:B,0))="","",INDEX(技能效果!AF:AF,MATCH(技能效果等级!B2456,技能效果!B:B,0)))</f>
        <v/>
      </c>
      <c r="W2456" s="95">
        <f t="shared" si="36"/>
        <v>236</v>
      </c>
      <c r="X2456" s="97"/>
      <c r="Y2456" s="97"/>
    </row>
    <row r="2457" spans="1:25" ht="16.5" x14ac:dyDescent="0.2">
      <c r="A2457" s="62">
        <v>2454</v>
      </c>
      <c r="B2457" s="95">
        <f>INDEX(技能效果!B:B,MATCH(技能效果等级!W2457,技能效果!AE:AE,0))</f>
        <v>130401201</v>
      </c>
      <c r="C2457" s="95" t="str">
        <f>INDEX(技能效果!C:C,MATCH(技能效果等级!B2457,技能效果!B:B,0))</f>
        <v>插槽12主动伤害</v>
      </c>
      <c r="D2457" s="96" t="s">
        <v>873</v>
      </c>
      <c r="E2457" s="95">
        <v>10</v>
      </c>
      <c r="F2457" s="95">
        <f>INDEX(技能效果!H:H,MATCH(技能效果等级!B2457,技能效果!B:B,0))</f>
        <v>1001</v>
      </c>
      <c r="G2457" s="95">
        <f>IF(INDEX(技能效果!K:K,MATCH(B2457,技能效果!B:B,0))=0,INDEX(技能效果!I:I,MATCH(技能效果等级!B2457,技能效果!B:B,0)),INDEX(技能效果!I:I,MATCH(技能效果等级!B2457,技能效果!B:B,0))*VLOOKUP(E2457,技能数值计算!$C$19:$D$28,2,FALSE))</f>
        <v>1</v>
      </c>
      <c r="H2457" s="95">
        <f>INDEX(技能效果!J:J,MATCH(技能效果等级!B2457,技能效果!B:B,0))</f>
        <v>0</v>
      </c>
      <c r="I2457" s="97"/>
      <c r="J2457" s="97"/>
      <c r="K2457" s="97"/>
      <c r="L2457" s="97"/>
      <c r="M2457" s="97"/>
      <c r="N2457" s="96" t="str">
        <f>IF(INDEX(技能效果!L:L,MATCH(技能效果等级!B2457,技能效果!B:B,0))="","",INDEX(技能效果!L:L,MATCH(技能效果等级!B2457,技能效果!B:B,0)))</f>
        <v/>
      </c>
      <c r="O2457" s="95">
        <f>IF(INDEX(技能效果!N:N,MATCH(B2457,技能效果!B:B,0))=0,INDEX(技能效果!M:M,MATCH(技能效果等级!B2457,技能效果!B:B,0)),INDEX(技能效果!M:M,MATCH(技能效果等级!B2457,技能效果!B:B,0))*VLOOKUP(E2457,技能数值计算!$C$19:$D$28,2,FALSE))</f>
        <v>0</v>
      </c>
      <c r="P2457" s="97"/>
      <c r="Q2457" s="97"/>
      <c r="R2457" s="95" t="str">
        <f>IF(INDEX(技能效果!O:O,MATCH(技能效果等级!B2457,技能效果!B:B,0))="","",INDEX(技能效果!O:O,MATCH(技能效果等级!B2457,技能效果!B:B,0)))</f>
        <v/>
      </c>
      <c r="S2457" s="97"/>
      <c r="T2457" s="97"/>
      <c r="U2457" s="97"/>
      <c r="V2457" s="96" t="str">
        <f>IF(INDEX(技能效果!AF:AF,MATCH(技能效果等级!B2457,技能效果!B:B,0))="","",INDEX(技能效果!AF:AF,MATCH(技能效果等级!B2457,技能效果!B:B,0)))</f>
        <v/>
      </c>
      <c r="W2457" s="95">
        <f t="shared" si="36"/>
        <v>236</v>
      </c>
      <c r="X2457" s="97"/>
      <c r="Y2457" s="97"/>
    </row>
    <row r="2458" spans="1:25" ht="16.5" x14ac:dyDescent="0.2">
      <c r="A2458" s="62">
        <v>2455</v>
      </c>
      <c r="B2458" s="95">
        <f>INDEX(技能效果!B:B,MATCH(技能效果等级!W2458,技能效果!AE:AE,0))</f>
        <v>130401202</v>
      </c>
      <c r="C2458" s="95" t="str">
        <f>INDEX(技能效果!C:C,MATCH(技能效果等级!B2458,技能效果!B:B,0))</f>
        <v>插槽12水晶溢出</v>
      </c>
      <c r="D2458" s="96" t="s">
        <v>873</v>
      </c>
      <c r="E2458" s="95">
        <v>1</v>
      </c>
      <c r="F2458" s="95">
        <f>INDEX(技能效果!H:H,MATCH(技能效果等级!B2458,技能效果!B:B,0))</f>
        <v>4035</v>
      </c>
      <c r="G2458" s="95">
        <f>IF(INDEX(技能效果!K:K,MATCH(B2458,技能效果!B:B,0))=0,INDEX(技能效果!I:I,MATCH(技能效果等级!B2458,技能效果!B:B,0)),INDEX(技能效果!I:I,MATCH(技能效果等级!B2458,技能效果!B:B,0))*VLOOKUP(E2458,技能数值计算!$C$19:$D$28,2,FALSE))</f>
        <v>0</v>
      </c>
      <c r="H2458" s="95">
        <f>INDEX(技能效果!J:J,MATCH(技能效果等级!B2458,技能效果!B:B,0))</f>
        <v>0</v>
      </c>
      <c r="I2458" s="97"/>
      <c r="J2458" s="97"/>
      <c r="K2458" s="97"/>
      <c r="L2458" s="97"/>
      <c r="M2458" s="97"/>
      <c r="N2458" s="96" t="str">
        <f>IF(INDEX(技能效果!L:L,MATCH(技能效果等级!B2458,技能效果!B:B,0))="","",INDEX(技能效果!L:L,MATCH(技能效果等级!B2458,技能效果!B:B,0)))</f>
        <v/>
      </c>
      <c r="O2458" s="95">
        <f>IF(INDEX(技能效果!N:N,MATCH(B2458,技能效果!B:B,0))=0,INDEX(技能效果!M:M,MATCH(技能效果等级!B2458,技能效果!B:B,0)),INDEX(技能效果!M:M,MATCH(技能效果等级!B2458,技能效果!B:B,0))*VLOOKUP(E2458,技能数值计算!$C$19:$D$28,2,FALSE))</f>
        <v>0</v>
      </c>
      <c r="P2458" s="97"/>
      <c r="Q2458" s="97"/>
      <c r="R2458" s="95" t="str">
        <f>IF(INDEX(技能效果!O:O,MATCH(技能效果等级!B2458,技能效果!B:B,0))="","",INDEX(技能效果!O:O,MATCH(技能效果等级!B2458,技能效果!B:B,0)))</f>
        <v/>
      </c>
      <c r="S2458" s="97"/>
      <c r="T2458" s="97"/>
      <c r="U2458" s="97"/>
      <c r="V2458" s="96" t="str">
        <f>IF(INDEX(技能效果!AF:AF,MATCH(技能效果等级!B2458,技能效果!B:B,0))="","",INDEX(技能效果!AF:AF,MATCH(技能效果等级!B2458,技能效果!B:B,0)))</f>
        <v/>
      </c>
      <c r="W2458" s="95">
        <f t="shared" si="36"/>
        <v>237</v>
      </c>
      <c r="X2458" s="97"/>
      <c r="Y2458" s="97"/>
    </row>
    <row r="2459" spans="1:25" ht="16.5" x14ac:dyDescent="0.2">
      <c r="A2459" s="62">
        <v>2456</v>
      </c>
      <c r="B2459" s="95">
        <f>INDEX(技能效果!B:B,MATCH(技能效果等级!W2459,技能效果!AE:AE,0))</f>
        <v>130401202</v>
      </c>
      <c r="C2459" s="95" t="str">
        <f>INDEX(技能效果!C:C,MATCH(技能效果等级!B2459,技能效果!B:B,0))</f>
        <v>插槽12水晶溢出</v>
      </c>
      <c r="D2459" s="96" t="s">
        <v>873</v>
      </c>
      <c r="E2459" s="95">
        <v>2</v>
      </c>
      <c r="F2459" s="95">
        <f>INDEX(技能效果!H:H,MATCH(技能效果等级!B2459,技能效果!B:B,0))</f>
        <v>4035</v>
      </c>
      <c r="G2459" s="95">
        <f>IF(INDEX(技能效果!K:K,MATCH(B2459,技能效果!B:B,0))=0,INDEX(技能效果!I:I,MATCH(技能效果等级!B2459,技能效果!B:B,0)),INDEX(技能效果!I:I,MATCH(技能效果等级!B2459,技能效果!B:B,0))*VLOOKUP(E2459,技能数值计算!$C$19:$D$28,2,FALSE))</f>
        <v>0</v>
      </c>
      <c r="H2459" s="95">
        <f>INDEX(技能效果!J:J,MATCH(技能效果等级!B2459,技能效果!B:B,0))</f>
        <v>0</v>
      </c>
      <c r="I2459" s="97"/>
      <c r="J2459" s="97"/>
      <c r="K2459" s="97"/>
      <c r="L2459" s="97"/>
      <c r="M2459" s="97"/>
      <c r="N2459" s="96" t="str">
        <f>IF(INDEX(技能效果!L:L,MATCH(技能效果等级!B2459,技能效果!B:B,0))="","",INDEX(技能效果!L:L,MATCH(技能效果等级!B2459,技能效果!B:B,0)))</f>
        <v/>
      </c>
      <c r="O2459" s="95">
        <f>IF(INDEX(技能效果!N:N,MATCH(B2459,技能效果!B:B,0))=0,INDEX(技能效果!M:M,MATCH(技能效果等级!B2459,技能效果!B:B,0)),INDEX(技能效果!M:M,MATCH(技能效果等级!B2459,技能效果!B:B,0))*VLOOKUP(E2459,技能数值计算!$C$19:$D$28,2,FALSE))</f>
        <v>0</v>
      </c>
      <c r="P2459" s="97"/>
      <c r="Q2459" s="97"/>
      <c r="R2459" s="95" t="str">
        <f>IF(INDEX(技能效果!O:O,MATCH(技能效果等级!B2459,技能效果!B:B,0))="","",INDEX(技能效果!O:O,MATCH(技能效果等级!B2459,技能效果!B:B,0)))</f>
        <v/>
      </c>
      <c r="S2459" s="97"/>
      <c r="T2459" s="97"/>
      <c r="U2459" s="97"/>
      <c r="V2459" s="96" t="str">
        <f>IF(INDEX(技能效果!AF:AF,MATCH(技能效果等级!B2459,技能效果!B:B,0))="","",INDEX(技能效果!AF:AF,MATCH(技能效果等级!B2459,技能效果!B:B,0)))</f>
        <v/>
      </c>
      <c r="W2459" s="95">
        <f t="shared" si="36"/>
        <v>237</v>
      </c>
      <c r="X2459" s="97"/>
      <c r="Y2459" s="97"/>
    </row>
    <row r="2460" spans="1:25" ht="16.5" x14ac:dyDescent="0.2">
      <c r="A2460" s="62">
        <v>2457</v>
      </c>
      <c r="B2460" s="95">
        <f>INDEX(技能效果!B:B,MATCH(技能效果等级!W2460,技能效果!AE:AE,0))</f>
        <v>130401202</v>
      </c>
      <c r="C2460" s="95" t="str">
        <f>INDEX(技能效果!C:C,MATCH(技能效果等级!B2460,技能效果!B:B,0))</f>
        <v>插槽12水晶溢出</v>
      </c>
      <c r="D2460" s="96" t="s">
        <v>873</v>
      </c>
      <c r="E2460" s="95">
        <v>3</v>
      </c>
      <c r="F2460" s="95">
        <f>INDEX(技能效果!H:H,MATCH(技能效果等级!B2460,技能效果!B:B,0))</f>
        <v>4035</v>
      </c>
      <c r="G2460" s="95">
        <f>IF(INDEX(技能效果!K:K,MATCH(B2460,技能效果!B:B,0))=0,INDEX(技能效果!I:I,MATCH(技能效果等级!B2460,技能效果!B:B,0)),INDEX(技能效果!I:I,MATCH(技能效果等级!B2460,技能效果!B:B,0))*VLOOKUP(E2460,技能数值计算!$C$19:$D$28,2,FALSE))</f>
        <v>0</v>
      </c>
      <c r="H2460" s="95">
        <f>INDEX(技能效果!J:J,MATCH(技能效果等级!B2460,技能效果!B:B,0))</f>
        <v>0</v>
      </c>
      <c r="I2460" s="97"/>
      <c r="J2460" s="97"/>
      <c r="K2460" s="97"/>
      <c r="L2460" s="97"/>
      <c r="M2460" s="97"/>
      <c r="N2460" s="96" t="str">
        <f>IF(INDEX(技能效果!L:L,MATCH(技能效果等级!B2460,技能效果!B:B,0))="","",INDEX(技能效果!L:L,MATCH(技能效果等级!B2460,技能效果!B:B,0)))</f>
        <v/>
      </c>
      <c r="O2460" s="95">
        <f>IF(INDEX(技能效果!N:N,MATCH(B2460,技能效果!B:B,0))=0,INDEX(技能效果!M:M,MATCH(技能效果等级!B2460,技能效果!B:B,0)),INDEX(技能效果!M:M,MATCH(技能效果等级!B2460,技能效果!B:B,0))*VLOOKUP(E2460,技能数值计算!$C$19:$D$28,2,FALSE))</f>
        <v>0</v>
      </c>
      <c r="P2460" s="97"/>
      <c r="Q2460" s="97"/>
      <c r="R2460" s="95" t="str">
        <f>IF(INDEX(技能效果!O:O,MATCH(技能效果等级!B2460,技能效果!B:B,0))="","",INDEX(技能效果!O:O,MATCH(技能效果等级!B2460,技能效果!B:B,0)))</f>
        <v/>
      </c>
      <c r="S2460" s="97"/>
      <c r="T2460" s="97"/>
      <c r="U2460" s="97"/>
      <c r="V2460" s="96" t="str">
        <f>IF(INDEX(技能效果!AF:AF,MATCH(技能效果等级!B2460,技能效果!B:B,0))="","",INDEX(技能效果!AF:AF,MATCH(技能效果等级!B2460,技能效果!B:B,0)))</f>
        <v/>
      </c>
      <c r="W2460" s="95">
        <f t="shared" si="36"/>
        <v>237</v>
      </c>
      <c r="X2460" s="97"/>
      <c r="Y2460" s="97"/>
    </row>
    <row r="2461" spans="1:25" ht="16.5" x14ac:dyDescent="0.2">
      <c r="A2461" s="62">
        <v>2458</v>
      </c>
      <c r="B2461" s="95">
        <f>INDEX(技能效果!B:B,MATCH(技能效果等级!W2461,技能效果!AE:AE,0))</f>
        <v>130401202</v>
      </c>
      <c r="C2461" s="95" t="str">
        <f>INDEX(技能效果!C:C,MATCH(技能效果等级!B2461,技能效果!B:B,0))</f>
        <v>插槽12水晶溢出</v>
      </c>
      <c r="D2461" s="96" t="s">
        <v>873</v>
      </c>
      <c r="E2461" s="95">
        <v>4</v>
      </c>
      <c r="F2461" s="95">
        <f>INDEX(技能效果!H:H,MATCH(技能效果等级!B2461,技能效果!B:B,0))</f>
        <v>4035</v>
      </c>
      <c r="G2461" s="95">
        <f>IF(INDEX(技能效果!K:K,MATCH(B2461,技能效果!B:B,0))=0,INDEX(技能效果!I:I,MATCH(技能效果等级!B2461,技能效果!B:B,0)),INDEX(技能效果!I:I,MATCH(技能效果等级!B2461,技能效果!B:B,0))*VLOOKUP(E2461,技能数值计算!$C$19:$D$28,2,FALSE))</f>
        <v>0</v>
      </c>
      <c r="H2461" s="95">
        <f>INDEX(技能效果!J:J,MATCH(技能效果等级!B2461,技能效果!B:B,0))</f>
        <v>0</v>
      </c>
      <c r="I2461" s="97"/>
      <c r="J2461" s="97"/>
      <c r="K2461" s="97"/>
      <c r="L2461" s="97"/>
      <c r="M2461" s="97"/>
      <c r="N2461" s="96" t="str">
        <f>IF(INDEX(技能效果!L:L,MATCH(技能效果等级!B2461,技能效果!B:B,0))="","",INDEX(技能效果!L:L,MATCH(技能效果等级!B2461,技能效果!B:B,0)))</f>
        <v/>
      </c>
      <c r="O2461" s="95">
        <f>IF(INDEX(技能效果!N:N,MATCH(B2461,技能效果!B:B,0))=0,INDEX(技能效果!M:M,MATCH(技能效果等级!B2461,技能效果!B:B,0)),INDEX(技能效果!M:M,MATCH(技能效果等级!B2461,技能效果!B:B,0))*VLOOKUP(E2461,技能数值计算!$C$19:$D$28,2,FALSE))</f>
        <v>0</v>
      </c>
      <c r="P2461" s="97"/>
      <c r="Q2461" s="97"/>
      <c r="R2461" s="95" t="str">
        <f>IF(INDEX(技能效果!O:O,MATCH(技能效果等级!B2461,技能效果!B:B,0))="","",INDEX(技能效果!O:O,MATCH(技能效果等级!B2461,技能效果!B:B,0)))</f>
        <v/>
      </c>
      <c r="S2461" s="97"/>
      <c r="T2461" s="97"/>
      <c r="U2461" s="97"/>
      <c r="V2461" s="96" t="str">
        <f>IF(INDEX(技能效果!AF:AF,MATCH(技能效果等级!B2461,技能效果!B:B,0))="","",INDEX(技能效果!AF:AF,MATCH(技能效果等级!B2461,技能效果!B:B,0)))</f>
        <v/>
      </c>
      <c r="W2461" s="95">
        <f t="shared" si="36"/>
        <v>237</v>
      </c>
      <c r="X2461" s="97"/>
      <c r="Y2461" s="97"/>
    </row>
    <row r="2462" spans="1:25" ht="16.5" x14ac:dyDescent="0.2">
      <c r="A2462" s="62">
        <v>2459</v>
      </c>
      <c r="B2462" s="95">
        <f>INDEX(技能效果!B:B,MATCH(技能效果等级!W2462,技能效果!AE:AE,0))</f>
        <v>130401202</v>
      </c>
      <c r="C2462" s="95" t="str">
        <f>INDEX(技能效果!C:C,MATCH(技能效果等级!B2462,技能效果!B:B,0))</f>
        <v>插槽12水晶溢出</v>
      </c>
      <c r="D2462" s="96" t="s">
        <v>873</v>
      </c>
      <c r="E2462" s="95">
        <v>5</v>
      </c>
      <c r="F2462" s="95">
        <f>INDEX(技能效果!H:H,MATCH(技能效果等级!B2462,技能效果!B:B,0))</f>
        <v>4035</v>
      </c>
      <c r="G2462" s="95">
        <f>IF(INDEX(技能效果!K:K,MATCH(B2462,技能效果!B:B,0))=0,INDEX(技能效果!I:I,MATCH(技能效果等级!B2462,技能效果!B:B,0)),INDEX(技能效果!I:I,MATCH(技能效果等级!B2462,技能效果!B:B,0))*VLOOKUP(E2462,技能数值计算!$C$19:$D$28,2,FALSE))</f>
        <v>0</v>
      </c>
      <c r="H2462" s="95">
        <f>INDEX(技能效果!J:J,MATCH(技能效果等级!B2462,技能效果!B:B,0))</f>
        <v>0</v>
      </c>
      <c r="I2462" s="97"/>
      <c r="J2462" s="97"/>
      <c r="K2462" s="97"/>
      <c r="L2462" s="97"/>
      <c r="M2462" s="97"/>
      <c r="N2462" s="96" t="str">
        <f>IF(INDEX(技能效果!L:L,MATCH(技能效果等级!B2462,技能效果!B:B,0))="","",INDEX(技能效果!L:L,MATCH(技能效果等级!B2462,技能效果!B:B,0)))</f>
        <v/>
      </c>
      <c r="O2462" s="95">
        <f>IF(INDEX(技能效果!N:N,MATCH(B2462,技能效果!B:B,0))=0,INDEX(技能效果!M:M,MATCH(技能效果等级!B2462,技能效果!B:B,0)),INDEX(技能效果!M:M,MATCH(技能效果等级!B2462,技能效果!B:B,0))*VLOOKUP(E2462,技能数值计算!$C$19:$D$28,2,FALSE))</f>
        <v>0</v>
      </c>
      <c r="P2462" s="97"/>
      <c r="Q2462" s="97"/>
      <c r="R2462" s="95" t="str">
        <f>IF(INDEX(技能效果!O:O,MATCH(技能效果等级!B2462,技能效果!B:B,0))="","",INDEX(技能效果!O:O,MATCH(技能效果等级!B2462,技能效果!B:B,0)))</f>
        <v/>
      </c>
      <c r="S2462" s="97"/>
      <c r="T2462" s="97"/>
      <c r="U2462" s="97"/>
      <c r="V2462" s="96" t="str">
        <f>IF(INDEX(技能效果!AF:AF,MATCH(技能效果等级!B2462,技能效果!B:B,0))="","",INDEX(技能效果!AF:AF,MATCH(技能效果等级!B2462,技能效果!B:B,0)))</f>
        <v/>
      </c>
      <c r="W2462" s="95">
        <f t="shared" si="36"/>
        <v>237</v>
      </c>
      <c r="X2462" s="97"/>
      <c r="Y2462" s="97"/>
    </row>
    <row r="2463" spans="1:25" ht="16.5" x14ac:dyDescent="0.2">
      <c r="A2463" s="62">
        <v>2460</v>
      </c>
      <c r="B2463" s="95">
        <f>INDEX(技能效果!B:B,MATCH(技能效果等级!W2463,技能效果!AE:AE,0))</f>
        <v>130401202</v>
      </c>
      <c r="C2463" s="95" t="str">
        <f>INDEX(技能效果!C:C,MATCH(技能效果等级!B2463,技能效果!B:B,0))</f>
        <v>插槽12水晶溢出</v>
      </c>
      <c r="D2463" s="96" t="s">
        <v>873</v>
      </c>
      <c r="E2463" s="95">
        <v>6</v>
      </c>
      <c r="F2463" s="95">
        <f>INDEX(技能效果!H:H,MATCH(技能效果等级!B2463,技能效果!B:B,0))</f>
        <v>4035</v>
      </c>
      <c r="G2463" s="95">
        <f>IF(INDEX(技能效果!K:K,MATCH(B2463,技能效果!B:B,0))=0,INDEX(技能效果!I:I,MATCH(技能效果等级!B2463,技能效果!B:B,0)),INDEX(技能效果!I:I,MATCH(技能效果等级!B2463,技能效果!B:B,0))*VLOOKUP(E2463,技能数值计算!$C$19:$D$28,2,FALSE))</f>
        <v>0</v>
      </c>
      <c r="H2463" s="95">
        <f>INDEX(技能效果!J:J,MATCH(技能效果等级!B2463,技能效果!B:B,0))</f>
        <v>0</v>
      </c>
      <c r="I2463" s="97"/>
      <c r="J2463" s="97"/>
      <c r="K2463" s="97"/>
      <c r="L2463" s="97"/>
      <c r="M2463" s="97"/>
      <c r="N2463" s="96" t="str">
        <f>IF(INDEX(技能效果!L:L,MATCH(技能效果等级!B2463,技能效果!B:B,0))="","",INDEX(技能效果!L:L,MATCH(技能效果等级!B2463,技能效果!B:B,0)))</f>
        <v/>
      </c>
      <c r="O2463" s="95">
        <f>IF(INDEX(技能效果!N:N,MATCH(B2463,技能效果!B:B,0))=0,INDEX(技能效果!M:M,MATCH(技能效果等级!B2463,技能效果!B:B,0)),INDEX(技能效果!M:M,MATCH(技能效果等级!B2463,技能效果!B:B,0))*VLOOKUP(E2463,技能数值计算!$C$19:$D$28,2,FALSE))</f>
        <v>0</v>
      </c>
      <c r="P2463" s="97"/>
      <c r="Q2463" s="97"/>
      <c r="R2463" s="95" t="str">
        <f>IF(INDEX(技能效果!O:O,MATCH(技能效果等级!B2463,技能效果!B:B,0))="","",INDEX(技能效果!O:O,MATCH(技能效果等级!B2463,技能效果!B:B,0)))</f>
        <v/>
      </c>
      <c r="S2463" s="97"/>
      <c r="T2463" s="97"/>
      <c r="U2463" s="97"/>
      <c r="V2463" s="96" t="str">
        <f>IF(INDEX(技能效果!AF:AF,MATCH(技能效果等级!B2463,技能效果!B:B,0))="","",INDEX(技能效果!AF:AF,MATCH(技能效果等级!B2463,技能效果!B:B,0)))</f>
        <v/>
      </c>
      <c r="W2463" s="95">
        <f t="shared" si="36"/>
        <v>237</v>
      </c>
      <c r="X2463" s="97"/>
      <c r="Y2463" s="97"/>
    </row>
    <row r="2464" spans="1:25" ht="16.5" x14ac:dyDescent="0.2">
      <c r="A2464" s="62">
        <v>2461</v>
      </c>
      <c r="B2464" s="95">
        <f>INDEX(技能效果!B:B,MATCH(技能效果等级!W2464,技能效果!AE:AE,0))</f>
        <v>130401202</v>
      </c>
      <c r="C2464" s="95" t="str">
        <f>INDEX(技能效果!C:C,MATCH(技能效果等级!B2464,技能效果!B:B,0))</f>
        <v>插槽12水晶溢出</v>
      </c>
      <c r="D2464" s="96" t="s">
        <v>873</v>
      </c>
      <c r="E2464" s="95">
        <v>7</v>
      </c>
      <c r="F2464" s="95">
        <f>INDEX(技能效果!H:H,MATCH(技能效果等级!B2464,技能效果!B:B,0))</f>
        <v>4035</v>
      </c>
      <c r="G2464" s="95">
        <f>IF(INDEX(技能效果!K:K,MATCH(B2464,技能效果!B:B,0))=0,INDEX(技能效果!I:I,MATCH(技能效果等级!B2464,技能效果!B:B,0)),INDEX(技能效果!I:I,MATCH(技能效果等级!B2464,技能效果!B:B,0))*VLOOKUP(E2464,技能数值计算!$C$19:$D$28,2,FALSE))</f>
        <v>0</v>
      </c>
      <c r="H2464" s="95">
        <f>INDEX(技能效果!J:J,MATCH(技能效果等级!B2464,技能效果!B:B,0))</f>
        <v>0</v>
      </c>
      <c r="I2464" s="97"/>
      <c r="J2464" s="97"/>
      <c r="K2464" s="97"/>
      <c r="L2464" s="97"/>
      <c r="M2464" s="97"/>
      <c r="N2464" s="96" t="str">
        <f>IF(INDEX(技能效果!L:L,MATCH(技能效果等级!B2464,技能效果!B:B,0))="","",INDEX(技能效果!L:L,MATCH(技能效果等级!B2464,技能效果!B:B,0)))</f>
        <v/>
      </c>
      <c r="O2464" s="95">
        <f>IF(INDEX(技能效果!N:N,MATCH(B2464,技能效果!B:B,0))=0,INDEX(技能效果!M:M,MATCH(技能效果等级!B2464,技能效果!B:B,0)),INDEX(技能效果!M:M,MATCH(技能效果等级!B2464,技能效果!B:B,0))*VLOOKUP(E2464,技能数值计算!$C$19:$D$28,2,FALSE))</f>
        <v>0</v>
      </c>
      <c r="P2464" s="97"/>
      <c r="Q2464" s="97"/>
      <c r="R2464" s="95" t="str">
        <f>IF(INDEX(技能效果!O:O,MATCH(技能效果等级!B2464,技能效果!B:B,0))="","",INDEX(技能效果!O:O,MATCH(技能效果等级!B2464,技能效果!B:B,0)))</f>
        <v/>
      </c>
      <c r="S2464" s="97"/>
      <c r="T2464" s="97"/>
      <c r="U2464" s="97"/>
      <c r="V2464" s="96" t="str">
        <f>IF(INDEX(技能效果!AF:AF,MATCH(技能效果等级!B2464,技能效果!B:B,0))="","",INDEX(技能效果!AF:AF,MATCH(技能效果等级!B2464,技能效果!B:B,0)))</f>
        <v/>
      </c>
      <c r="W2464" s="95">
        <f t="shared" si="36"/>
        <v>237</v>
      </c>
      <c r="X2464" s="97"/>
      <c r="Y2464" s="97"/>
    </row>
    <row r="2465" spans="1:25" ht="16.5" x14ac:dyDescent="0.2">
      <c r="A2465" s="62">
        <v>2462</v>
      </c>
      <c r="B2465" s="95">
        <f>INDEX(技能效果!B:B,MATCH(技能效果等级!W2465,技能效果!AE:AE,0))</f>
        <v>130401202</v>
      </c>
      <c r="C2465" s="95" t="str">
        <f>INDEX(技能效果!C:C,MATCH(技能效果等级!B2465,技能效果!B:B,0))</f>
        <v>插槽12水晶溢出</v>
      </c>
      <c r="D2465" s="96" t="s">
        <v>873</v>
      </c>
      <c r="E2465" s="95">
        <v>8</v>
      </c>
      <c r="F2465" s="95">
        <f>INDEX(技能效果!H:H,MATCH(技能效果等级!B2465,技能效果!B:B,0))</f>
        <v>4035</v>
      </c>
      <c r="G2465" s="95">
        <f>IF(INDEX(技能效果!K:K,MATCH(B2465,技能效果!B:B,0))=0,INDEX(技能效果!I:I,MATCH(技能效果等级!B2465,技能效果!B:B,0)),INDEX(技能效果!I:I,MATCH(技能效果等级!B2465,技能效果!B:B,0))*VLOOKUP(E2465,技能数值计算!$C$19:$D$28,2,FALSE))</f>
        <v>0</v>
      </c>
      <c r="H2465" s="95">
        <f>INDEX(技能效果!J:J,MATCH(技能效果等级!B2465,技能效果!B:B,0))</f>
        <v>0</v>
      </c>
      <c r="I2465" s="97"/>
      <c r="J2465" s="97"/>
      <c r="K2465" s="97"/>
      <c r="L2465" s="97"/>
      <c r="M2465" s="97"/>
      <c r="N2465" s="96" t="str">
        <f>IF(INDEX(技能效果!L:L,MATCH(技能效果等级!B2465,技能效果!B:B,0))="","",INDEX(技能效果!L:L,MATCH(技能效果等级!B2465,技能效果!B:B,0)))</f>
        <v/>
      </c>
      <c r="O2465" s="95">
        <f>IF(INDEX(技能效果!N:N,MATCH(B2465,技能效果!B:B,0))=0,INDEX(技能效果!M:M,MATCH(技能效果等级!B2465,技能效果!B:B,0)),INDEX(技能效果!M:M,MATCH(技能效果等级!B2465,技能效果!B:B,0))*VLOOKUP(E2465,技能数值计算!$C$19:$D$28,2,FALSE))</f>
        <v>0</v>
      </c>
      <c r="P2465" s="97"/>
      <c r="Q2465" s="97"/>
      <c r="R2465" s="95" t="str">
        <f>IF(INDEX(技能效果!O:O,MATCH(技能效果等级!B2465,技能效果!B:B,0))="","",INDEX(技能效果!O:O,MATCH(技能效果等级!B2465,技能效果!B:B,0)))</f>
        <v/>
      </c>
      <c r="S2465" s="97"/>
      <c r="T2465" s="97"/>
      <c r="U2465" s="97"/>
      <c r="V2465" s="96" t="str">
        <f>IF(INDEX(技能效果!AF:AF,MATCH(技能效果等级!B2465,技能效果!B:B,0))="","",INDEX(技能效果!AF:AF,MATCH(技能效果等级!B2465,技能效果!B:B,0)))</f>
        <v/>
      </c>
      <c r="W2465" s="95">
        <f t="shared" si="36"/>
        <v>237</v>
      </c>
      <c r="X2465" s="97"/>
      <c r="Y2465" s="97"/>
    </row>
    <row r="2466" spans="1:25" ht="16.5" x14ac:dyDescent="0.2">
      <c r="A2466" s="62">
        <v>2463</v>
      </c>
      <c r="B2466" s="95">
        <f>INDEX(技能效果!B:B,MATCH(技能效果等级!W2466,技能效果!AE:AE,0))</f>
        <v>130401202</v>
      </c>
      <c r="C2466" s="95" t="str">
        <f>INDEX(技能效果!C:C,MATCH(技能效果等级!B2466,技能效果!B:B,0))</f>
        <v>插槽12水晶溢出</v>
      </c>
      <c r="D2466" s="96" t="s">
        <v>873</v>
      </c>
      <c r="E2466" s="95">
        <v>9</v>
      </c>
      <c r="F2466" s="95">
        <f>INDEX(技能效果!H:H,MATCH(技能效果等级!B2466,技能效果!B:B,0))</f>
        <v>4035</v>
      </c>
      <c r="G2466" s="95">
        <f>IF(INDEX(技能效果!K:K,MATCH(B2466,技能效果!B:B,0))=0,INDEX(技能效果!I:I,MATCH(技能效果等级!B2466,技能效果!B:B,0)),INDEX(技能效果!I:I,MATCH(技能效果等级!B2466,技能效果!B:B,0))*VLOOKUP(E2466,技能数值计算!$C$19:$D$28,2,FALSE))</f>
        <v>0</v>
      </c>
      <c r="H2466" s="95">
        <f>INDEX(技能效果!J:J,MATCH(技能效果等级!B2466,技能效果!B:B,0))</f>
        <v>0</v>
      </c>
      <c r="I2466" s="97"/>
      <c r="J2466" s="97"/>
      <c r="K2466" s="97"/>
      <c r="L2466" s="97"/>
      <c r="M2466" s="97"/>
      <c r="N2466" s="96" t="str">
        <f>IF(INDEX(技能效果!L:L,MATCH(技能效果等级!B2466,技能效果!B:B,0))="","",INDEX(技能效果!L:L,MATCH(技能效果等级!B2466,技能效果!B:B,0)))</f>
        <v/>
      </c>
      <c r="O2466" s="95">
        <f>IF(INDEX(技能效果!N:N,MATCH(B2466,技能效果!B:B,0))=0,INDEX(技能效果!M:M,MATCH(技能效果等级!B2466,技能效果!B:B,0)),INDEX(技能效果!M:M,MATCH(技能效果等级!B2466,技能效果!B:B,0))*VLOOKUP(E2466,技能数值计算!$C$19:$D$28,2,FALSE))</f>
        <v>0</v>
      </c>
      <c r="P2466" s="97"/>
      <c r="Q2466" s="97"/>
      <c r="R2466" s="95" t="str">
        <f>IF(INDEX(技能效果!O:O,MATCH(技能效果等级!B2466,技能效果!B:B,0))="","",INDEX(技能效果!O:O,MATCH(技能效果等级!B2466,技能效果!B:B,0)))</f>
        <v/>
      </c>
      <c r="S2466" s="97"/>
      <c r="T2466" s="97"/>
      <c r="U2466" s="97"/>
      <c r="V2466" s="96" t="str">
        <f>IF(INDEX(技能效果!AF:AF,MATCH(技能效果等级!B2466,技能效果!B:B,0))="","",INDEX(技能效果!AF:AF,MATCH(技能效果等级!B2466,技能效果!B:B,0)))</f>
        <v/>
      </c>
      <c r="W2466" s="95">
        <f t="shared" si="36"/>
        <v>237</v>
      </c>
      <c r="X2466" s="97"/>
      <c r="Y2466" s="97"/>
    </row>
    <row r="2467" spans="1:25" ht="16.5" x14ac:dyDescent="0.2">
      <c r="A2467" s="62">
        <v>2464</v>
      </c>
      <c r="B2467" s="95">
        <f>INDEX(技能效果!B:B,MATCH(技能效果等级!W2467,技能效果!AE:AE,0))</f>
        <v>130401202</v>
      </c>
      <c r="C2467" s="95" t="str">
        <f>INDEX(技能效果!C:C,MATCH(技能效果等级!B2467,技能效果!B:B,0))</f>
        <v>插槽12水晶溢出</v>
      </c>
      <c r="D2467" s="96" t="s">
        <v>873</v>
      </c>
      <c r="E2467" s="95">
        <v>10</v>
      </c>
      <c r="F2467" s="95">
        <f>INDEX(技能效果!H:H,MATCH(技能效果等级!B2467,技能效果!B:B,0))</f>
        <v>4035</v>
      </c>
      <c r="G2467" s="95">
        <f>IF(INDEX(技能效果!K:K,MATCH(B2467,技能效果!B:B,0))=0,INDEX(技能效果!I:I,MATCH(技能效果等级!B2467,技能效果!B:B,0)),INDEX(技能效果!I:I,MATCH(技能效果等级!B2467,技能效果!B:B,0))*VLOOKUP(E2467,技能数值计算!$C$19:$D$28,2,FALSE))</f>
        <v>0</v>
      </c>
      <c r="H2467" s="95">
        <f>INDEX(技能效果!J:J,MATCH(技能效果等级!B2467,技能效果!B:B,0))</f>
        <v>0</v>
      </c>
      <c r="I2467" s="97"/>
      <c r="J2467" s="97"/>
      <c r="K2467" s="97"/>
      <c r="L2467" s="97"/>
      <c r="M2467" s="97"/>
      <c r="N2467" s="96" t="str">
        <f>IF(INDEX(技能效果!L:L,MATCH(技能效果等级!B2467,技能效果!B:B,0))="","",INDEX(技能效果!L:L,MATCH(技能效果等级!B2467,技能效果!B:B,0)))</f>
        <v/>
      </c>
      <c r="O2467" s="95">
        <f>IF(INDEX(技能效果!N:N,MATCH(B2467,技能效果!B:B,0))=0,INDEX(技能效果!M:M,MATCH(技能效果等级!B2467,技能效果!B:B,0)),INDEX(技能效果!M:M,MATCH(技能效果等级!B2467,技能效果!B:B,0))*VLOOKUP(E2467,技能数值计算!$C$19:$D$28,2,FALSE))</f>
        <v>0</v>
      </c>
      <c r="P2467" s="97"/>
      <c r="Q2467" s="97"/>
      <c r="R2467" s="95" t="str">
        <f>IF(INDEX(技能效果!O:O,MATCH(技能效果等级!B2467,技能效果!B:B,0))="","",INDEX(技能效果!O:O,MATCH(技能效果等级!B2467,技能效果!B:B,0)))</f>
        <v/>
      </c>
      <c r="S2467" s="97"/>
      <c r="T2467" s="97"/>
      <c r="U2467" s="97"/>
      <c r="V2467" s="96" t="str">
        <f>IF(INDEX(技能效果!AF:AF,MATCH(技能效果等级!B2467,技能效果!B:B,0))="","",INDEX(技能效果!AF:AF,MATCH(技能效果等级!B2467,技能效果!B:B,0)))</f>
        <v/>
      </c>
      <c r="W2467" s="95">
        <f t="shared" si="36"/>
        <v>237</v>
      </c>
      <c r="X2467" s="97"/>
      <c r="Y2467" s="97"/>
    </row>
    <row r="2468" spans="1:25" ht="16.5" x14ac:dyDescent="0.2">
      <c r="A2468" s="62">
        <v>2465</v>
      </c>
      <c r="B2468" s="95">
        <f>INDEX(技能效果!B:B,MATCH(技能效果等级!W2468,技能效果!AE:AE,0))</f>
        <v>130401301</v>
      </c>
      <c r="C2468" s="95" t="str">
        <f>INDEX(技能效果!C:C,MATCH(技能效果等级!B2468,技能效果!B:B,0))</f>
        <v>插槽13主动伤害</v>
      </c>
      <c r="D2468" s="96" t="s">
        <v>873</v>
      </c>
      <c r="E2468" s="95">
        <v>1</v>
      </c>
      <c r="F2468" s="95">
        <f>INDEX(技能效果!H:H,MATCH(技能效果等级!B2468,技能效果!B:B,0))</f>
        <v>1001</v>
      </c>
      <c r="G2468" s="95">
        <f>IF(INDEX(技能效果!K:K,MATCH(B2468,技能效果!B:B,0))=0,INDEX(技能效果!I:I,MATCH(技能效果等级!B2468,技能效果!B:B,0)),INDEX(技能效果!I:I,MATCH(技能效果等级!B2468,技能效果!B:B,0))*VLOOKUP(E2468,技能数值计算!$C$19:$D$28,2,FALSE))</f>
        <v>1</v>
      </c>
      <c r="H2468" s="95">
        <f>INDEX(技能效果!J:J,MATCH(技能效果等级!B2468,技能效果!B:B,0))</f>
        <v>0</v>
      </c>
      <c r="I2468" s="97"/>
      <c r="J2468" s="97"/>
      <c r="K2468" s="97"/>
      <c r="L2468" s="97"/>
      <c r="M2468" s="97"/>
      <c r="N2468" s="96" t="str">
        <f>IF(INDEX(技能效果!L:L,MATCH(技能效果等级!B2468,技能效果!B:B,0))="","",INDEX(技能效果!L:L,MATCH(技能效果等级!B2468,技能效果!B:B,0)))</f>
        <v/>
      </c>
      <c r="O2468" s="95">
        <f>IF(INDEX(技能效果!N:N,MATCH(B2468,技能效果!B:B,0))=0,INDEX(技能效果!M:M,MATCH(技能效果等级!B2468,技能效果!B:B,0)),INDEX(技能效果!M:M,MATCH(技能效果等级!B2468,技能效果!B:B,0))*VLOOKUP(E2468,技能数值计算!$C$19:$D$28,2,FALSE))</f>
        <v>0</v>
      </c>
      <c r="P2468" s="97"/>
      <c r="Q2468" s="97"/>
      <c r="R2468" s="95" t="str">
        <f>IF(INDEX(技能效果!O:O,MATCH(技能效果等级!B2468,技能效果!B:B,0))="","",INDEX(技能效果!O:O,MATCH(技能效果等级!B2468,技能效果!B:B,0)))</f>
        <v/>
      </c>
      <c r="S2468" s="97"/>
      <c r="T2468" s="97"/>
      <c r="U2468" s="97"/>
      <c r="V2468" s="96" t="str">
        <f>IF(INDEX(技能效果!AF:AF,MATCH(技能效果等级!B2468,技能效果!B:B,0))="","",INDEX(技能效果!AF:AF,MATCH(技能效果等级!B2468,技能效果!B:B,0)))</f>
        <v/>
      </c>
      <c r="W2468" s="95">
        <f t="shared" si="36"/>
        <v>238</v>
      </c>
      <c r="X2468" s="97"/>
      <c r="Y2468" s="97"/>
    </row>
    <row r="2469" spans="1:25" ht="16.5" x14ac:dyDescent="0.2">
      <c r="A2469" s="62">
        <v>2466</v>
      </c>
      <c r="B2469" s="95">
        <f>INDEX(技能效果!B:B,MATCH(技能效果等级!W2469,技能效果!AE:AE,0))</f>
        <v>130401301</v>
      </c>
      <c r="C2469" s="95" t="str">
        <f>INDEX(技能效果!C:C,MATCH(技能效果等级!B2469,技能效果!B:B,0))</f>
        <v>插槽13主动伤害</v>
      </c>
      <c r="D2469" s="96" t="s">
        <v>873</v>
      </c>
      <c r="E2469" s="95">
        <v>2</v>
      </c>
      <c r="F2469" s="95">
        <f>INDEX(技能效果!H:H,MATCH(技能效果等级!B2469,技能效果!B:B,0))</f>
        <v>1001</v>
      </c>
      <c r="G2469" s="95">
        <f>IF(INDEX(技能效果!K:K,MATCH(B2469,技能效果!B:B,0))=0,INDEX(技能效果!I:I,MATCH(技能效果等级!B2469,技能效果!B:B,0)),INDEX(技能效果!I:I,MATCH(技能效果等级!B2469,技能效果!B:B,0))*VLOOKUP(E2469,技能数值计算!$C$19:$D$28,2,FALSE))</f>
        <v>1.08</v>
      </c>
      <c r="H2469" s="95">
        <f>INDEX(技能效果!J:J,MATCH(技能效果等级!B2469,技能效果!B:B,0))</f>
        <v>0</v>
      </c>
      <c r="I2469" s="97"/>
      <c r="J2469" s="97"/>
      <c r="K2469" s="97"/>
      <c r="L2469" s="97"/>
      <c r="M2469" s="97"/>
      <c r="N2469" s="96" t="str">
        <f>IF(INDEX(技能效果!L:L,MATCH(技能效果等级!B2469,技能效果!B:B,0))="","",INDEX(技能效果!L:L,MATCH(技能效果等级!B2469,技能效果!B:B,0)))</f>
        <v/>
      </c>
      <c r="O2469" s="95">
        <f>IF(INDEX(技能效果!N:N,MATCH(B2469,技能效果!B:B,0))=0,INDEX(技能效果!M:M,MATCH(技能效果等级!B2469,技能效果!B:B,0)),INDEX(技能效果!M:M,MATCH(技能效果等级!B2469,技能效果!B:B,0))*VLOOKUP(E2469,技能数值计算!$C$19:$D$28,2,FALSE))</f>
        <v>0</v>
      </c>
      <c r="P2469" s="97"/>
      <c r="Q2469" s="97"/>
      <c r="R2469" s="95" t="str">
        <f>IF(INDEX(技能效果!O:O,MATCH(技能效果等级!B2469,技能效果!B:B,0))="","",INDEX(技能效果!O:O,MATCH(技能效果等级!B2469,技能效果!B:B,0)))</f>
        <v/>
      </c>
      <c r="S2469" s="97"/>
      <c r="T2469" s="97"/>
      <c r="U2469" s="97"/>
      <c r="V2469" s="96" t="str">
        <f>IF(INDEX(技能效果!AF:AF,MATCH(技能效果等级!B2469,技能效果!B:B,0))="","",INDEX(技能效果!AF:AF,MATCH(技能效果等级!B2469,技能效果!B:B,0)))</f>
        <v/>
      </c>
      <c r="W2469" s="95">
        <f t="shared" si="36"/>
        <v>238</v>
      </c>
      <c r="X2469" s="97"/>
      <c r="Y2469" s="97"/>
    </row>
    <row r="2470" spans="1:25" ht="16.5" x14ac:dyDescent="0.2">
      <c r="A2470" s="62">
        <v>2467</v>
      </c>
      <c r="B2470" s="95">
        <f>INDEX(技能效果!B:B,MATCH(技能效果等级!W2470,技能效果!AE:AE,0))</f>
        <v>130401301</v>
      </c>
      <c r="C2470" s="95" t="str">
        <f>INDEX(技能效果!C:C,MATCH(技能效果等级!B2470,技能效果!B:B,0))</f>
        <v>插槽13主动伤害</v>
      </c>
      <c r="D2470" s="96" t="s">
        <v>873</v>
      </c>
      <c r="E2470" s="95">
        <v>3</v>
      </c>
      <c r="F2470" s="95">
        <f>INDEX(技能效果!H:H,MATCH(技能效果等级!B2470,技能效果!B:B,0))</f>
        <v>1001</v>
      </c>
      <c r="G2470" s="95">
        <f>IF(INDEX(技能效果!K:K,MATCH(B2470,技能效果!B:B,0))=0,INDEX(技能效果!I:I,MATCH(技能效果等级!B2470,技能效果!B:B,0)),INDEX(技能效果!I:I,MATCH(技能效果等级!B2470,技能效果!B:B,0))*VLOOKUP(E2470,技能数值计算!$C$19:$D$28,2,FALSE))</f>
        <v>1.1599999999999999</v>
      </c>
      <c r="H2470" s="95">
        <f>INDEX(技能效果!J:J,MATCH(技能效果等级!B2470,技能效果!B:B,0))</f>
        <v>0</v>
      </c>
      <c r="I2470" s="97"/>
      <c r="J2470" s="97"/>
      <c r="K2470" s="97"/>
      <c r="L2470" s="97"/>
      <c r="M2470" s="97"/>
      <c r="N2470" s="96" t="str">
        <f>IF(INDEX(技能效果!L:L,MATCH(技能效果等级!B2470,技能效果!B:B,0))="","",INDEX(技能效果!L:L,MATCH(技能效果等级!B2470,技能效果!B:B,0)))</f>
        <v/>
      </c>
      <c r="O2470" s="95">
        <f>IF(INDEX(技能效果!N:N,MATCH(B2470,技能效果!B:B,0))=0,INDEX(技能效果!M:M,MATCH(技能效果等级!B2470,技能效果!B:B,0)),INDEX(技能效果!M:M,MATCH(技能效果等级!B2470,技能效果!B:B,0))*VLOOKUP(E2470,技能数值计算!$C$19:$D$28,2,FALSE))</f>
        <v>0</v>
      </c>
      <c r="P2470" s="97"/>
      <c r="Q2470" s="97"/>
      <c r="R2470" s="95" t="str">
        <f>IF(INDEX(技能效果!O:O,MATCH(技能效果等级!B2470,技能效果!B:B,0))="","",INDEX(技能效果!O:O,MATCH(技能效果等级!B2470,技能效果!B:B,0)))</f>
        <v/>
      </c>
      <c r="S2470" s="97"/>
      <c r="T2470" s="97"/>
      <c r="U2470" s="97"/>
      <c r="V2470" s="96" t="str">
        <f>IF(INDEX(技能效果!AF:AF,MATCH(技能效果等级!B2470,技能效果!B:B,0))="","",INDEX(技能效果!AF:AF,MATCH(技能效果等级!B2470,技能效果!B:B,0)))</f>
        <v/>
      </c>
      <c r="W2470" s="95">
        <f t="shared" si="36"/>
        <v>238</v>
      </c>
      <c r="X2470" s="97"/>
      <c r="Y2470" s="97"/>
    </row>
    <row r="2471" spans="1:25" ht="16.5" x14ac:dyDescent="0.2">
      <c r="A2471" s="62">
        <v>2468</v>
      </c>
      <c r="B2471" s="95">
        <f>INDEX(技能效果!B:B,MATCH(技能效果等级!W2471,技能效果!AE:AE,0))</f>
        <v>130401301</v>
      </c>
      <c r="C2471" s="95" t="str">
        <f>INDEX(技能效果!C:C,MATCH(技能效果等级!B2471,技能效果!B:B,0))</f>
        <v>插槽13主动伤害</v>
      </c>
      <c r="D2471" s="96" t="s">
        <v>873</v>
      </c>
      <c r="E2471" s="95">
        <v>4</v>
      </c>
      <c r="F2471" s="95">
        <f>INDEX(技能效果!H:H,MATCH(技能效果等级!B2471,技能效果!B:B,0))</f>
        <v>1001</v>
      </c>
      <c r="G2471" s="95">
        <f>IF(INDEX(技能效果!K:K,MATCH(B2471,技能效果!B:B,0))=0,INDEX(技能效果!I:I,MATCH(技能效果等级!B2471,技能效果!B:B,0)),INDEX(技能效果!I:I,MATCH(技能效果等级!B2471,技能效果!B:B,0))*VLOOKUP(E2471,技能数值计算!$C$19:$D$28,2,FALSE))</f>
        <v>1.24</v>
      </c>
      <c r="H2471" s="95">
        <f>INDEX(技能效果!J:J,MATCH(技能效果等级!B2471,技能效果!B:B,0))</f>
        <v>0</v>
      </c>
      <c r="I2471" s="97"/>
      <c r="J2471" s="97"/>
      <c r="K2471" s="97"/>
      <c r="L2471" s="97"/>
      <c r="M2471" s="97"/>
      <c r="N2471" s="96" t="str">
        <f>IF(INDEX(技能效果!L:L,MATCH(技能效果等级!B2471,技能效果!B:B,0))="","",INDEX(技能效果!L:L,MATCH(技能效果等级!B2471,技能效果!B:B,0)))</f>
        <v/>
      </c>
      <c r="O2471" s="95">
        <f>IF(INDEX(技能效果!N:N,MATCH(B2471,技能效果!B:B,0))=0,INDEX(技能效果!M:M,MATCH(技能效果等级!B2471,技能效果!B:B,0)),INDEX(技能效果!M:M,MATCH(技能效果等级!B2471,技能效果!B:B,0))*VLOOKUP(E2471,技能数值计算!$C$19:$D$28,2,FALSE))</f>
        <v>0</v>
      </c>
      <c r="P2471" s="97"/>
      <c r="Q2471" s="97"/>
      <c r="R2471" s="95" t="str">
        <f>IF(INDEX(技能效果!O:O,MATCH(技能效果等级!B2471,技能效果!B:B,0))="","",INDEX(技能效果!O:O,MATCH(技能效果等级!B2471,技能效果!B:B,0)))</f>
        <v/>
      </c>
      <c r="S2471" s="97"/>
      <c r="T2471" s="97"/>
      <c r="U2471" s="97"/>
      <c r="V2471" s="96" t="str">
        <f>IF(INDEX(技能效果!AF:AF,MATCH(技能效果等级!B2471,技能效果!B:B,0))="","",INDEX(技能效果!AF:AF,MATCH(技能效果等级!B2471,技能效果!B:B,0)))</f>
        <v/>
      </c>
      <c r="W2471" s="95">
        <f t="shared" si="36"/>
        <v>238</v>
      </c>
      <c r="X2471" s="97"/>
      <c r="Y2471" s="97"/>
    </row>
    <row r="2472" spans="1:25" ht="16.5" x14ac:dyDescent="0.2">
      <c r="A2472" s="62">
        <v>2469</v>
      </c>
      <c r="B2472" s="95">
        <f>INDEX(技能效果!B:B,MATCH(技能效果等级!W2472,技能效果!AE:AE,0))</f>
        <v>130401301</v>
      </c>
      <c r="C2472" s="95" t="str">
        <f>INDEX(技能效果!C:C,MATCH(技能效果等级!B2472,技能效果!B:B,0))</f>
        <v>插槽13主动伤害</v>
      </c>
      <c r="D2472" s="96" t="s">
        <v>873</v>
      </c>
      <c r="E2472" s="95">
        <v>5</v>
      </c>
      <c r="F2472" s="95">
        <f>INDEX(技能效果!H:H,MATCH(技能效果等级!B2472,技能效果!B:B,0))</f>
        <v>1001</v>
      </c>
      <c r="G2472" s="95">
        <f>IF(INDEX(技能效果!K:K,MATCH(B2472,技能效果!B:B,0))=0,INDEX(技能效果!I:I,MATCH(技能效果等级!B2472,技能效果!B:B,0)),INDEX(技能效果!I:I,MATCH(技能效果等级!B2472,技能效果!B:B,0))*VLOOKUP(E2472,技能数值计算!$C$19:$D$28,2,FALSE))</f>
        <v>1.32</v>
      </c>
      <c r="H2472" s="95">
        <f>INDEX(技能效果!J:J,MATCH(技能效果等级!B2472,技能效果!B:B,0))</f>
        <v>0</v>
      </c>
      <c r="I2472" s="97"/>
      <c r="J2472" s="97"/>
      <c r="K2472" s="97"/>
      <c r="L2472" s="97"/>
      <c r="M2472" s="97"/>
      <c r="N2472" s="96" t="str">
        <f>IF(INDEX(技能效果!L:L,MATCH(技能效果等级!B2472,技能效果!B:B,0))="","",INDEX(技能效果!L:L,MATCH(技能效果等级!B2472,技能效果!B:B,0)))</f>
        <v/>
      </c>
      <c r="O2472" s="95">
        <f>IF(INDEX(技能效果!N:N,MATCH(B2472,技能效果!B:B,0))=0,INDEX(技能效果!M:M,MATCH(技能效果等级!B2472,技能效果!B:B,0)),INDEX(技能效果!M:M,MATCH(技能效果等级!B2472,技能效果!B:B,0))*VLOOKUP(E2472,技能数值计算!$C$19:$D$28,2,FALSE))</f>
        <v>0</v>
      </c>
      <c r="P2472" s="97"/>
      <c r="Q2472" s="97"/>
      <c r="R2472" s="95" t="str">
        <f>IF(INDEX(技能效果!O:O,MATCH(技能效果等级!B2472,技能效果!B:B,0))="","",INDEX(技能效果!O:O,MATCH(技能效果等级!B2472,技能效果!B:B,0)))</f>
        <v/>
      </c>
      <c r="S2472" s="97"/>
      <c r="T2472" s="97"/>
      <c r="U2472" s="97"/>
      <c r="V2472" s="96" t="str">
        <f>IF(INDEX(技能效果!AF:AF,MATCH(技能效果等级!B2472,技能效果!B:B,0))="","",INDEX(技能效果!AF:AF,MATCH(技能效果等级!B2472,技能效果!B:B,0)))</f>
        <v/>
      </c>
      <c r="W2472" s="95">
        <f t="shared" si="36"/>
        <v>238</v>
      </c>
      <c r="X2472" s="97"/>
      <c r="Y2472" s="97"/>
    </row>
    <row r="2473" spans="1:25" ht="16.5" x14ac:dyDescent="0.2">
      <c r="A2473" s="62">
        <v>2470</v>
      </c>
      <c r="B2473" s="95">
        <f>INDEX(技能效果!B:B,MATCH(技能效果等级!W2473,技能效果!AE:AE,0))</f>
        <v>130401301</v>
      </c>
      <c r="C2473" s="95" t="str">
        <f>INDEX(技能效果!C:C,MATCH(技能效果等级!B2473,技能效果!B:B,0))</f>
        <v>插槽13主动伤害</v>
      </c>
      <c r="D2473" s="96" t="s">
        <v>873</v>
      </c>
      <c r="E2473" s="95">
        <v>6</v>
      </c>
      <c r="F2473" s="95">
        <f>INDEX(技能效果!H:H,MATCH(技能效果等级!B2473,技能效果!B:B,0))</f>
        <v>1001</v>
      </c>
      <c r="G2473" s="95">
        <f>IF(INDEX(技能效果!K:K,MATCH(B2473,技能效果!B:B,0))=0,INDEX(技能效果!I:I,MATCH(技能效果等级!B2473,技能效果!B:B,0)),INDEX(技能效果!I:I,MATCH(技能效果等级!B2473,技能效果!B:B,0))*VLOOKUP(E2473,技能数值计算!$C$19:$D$28,2,FALSE))</f>
        <v>1.44</v>
      </c>
      <c r="H2473" s="95">
        <f>INDEX(技能效果!J:J,MATCH(技能效果等级!B2473,技能效果!B:B,0))</f>
        <v>0</v>
      </c>
      <c r="I2473" s="97"/>
      <c r="J2473" s="97"/>
      <c r="K2473" s="97"/>
      <c r="L2473" s="97"/>
      <c r="M2473" s="97"/>
      <c r="N2473" s="96" t="str">
        <f>IF(INDEX(技能效果!L:L,MATCH(技能效果等级!B2473,技能效果!B:B,0))="","",INDEX(技能效果!L:L,MATCH(技能效果等级!B2473,技能效果!B:B,0)))</f>
        <v/>
      </c>
      <c r="O2473" s="95">
        <f>IF(INDEX(技能效果!N:N,MATCH(B2473,技能效果!B:B,0))=0,INDEX(技能效果!M:M,MATCH(技能效果等级!B2473,技能效果!B:B,0)),INDEX(技能效果!M:M,MATCH(技能效果等级!B2473,技能效果!B:B,0))*VLOOKUP(E2473,技能数值计算!$C$19:$D$28,2,FALSE))</f>
        <v>0</v>
      </c>
      <c r="P2473" s="97"/>
      <c r="Q2473" s="97"/>
      <c r="R2473" s="95" t="str">
        <f>IF(INDEX(技能效果!O:O,MATCH(技能效果等级!B2473,技能效果!B:B,0))="","",INDEX(技能效果!O:O,MATCH(技能效果等级!B2473,技能效果!B:B,0)))</f>
        <v/>
      </c>
      <c r="S2473" s="97"/>
      <c r="T2473" s="97"/>
      <c r="U2473" s="97"/>
      <c r="V2473" s="96" t="str">
        <f>IF(INDEX(技能效果!AF:AF,MATCH(技能效果等级!B2473,技能效果!B:B,0))="","",INDEX(技能效果!AF:AF,MATCH(技能效果等级!B2473,技能效果!B:B,0)))</f>
        <v/>
      </c>
      <c r="W2473" s="95">
        <f t="shared" si="36"/>
        <v>238</v>
      </c>
      <c r="X2473" s="97"/>
      <c r="Y2473" s="97"/>
    </row>
    <row r="2474" spans="1:25" ht="16.5" x14ac:dyDescent="0.2">
      <c r="A2474" s="62">
        <v>2471</v>
      </c>
      <c r="B2474" s="95">
        <f>INDEX(技能效果!B:B,MATCH(技能效果等级!W2474,技能效果!AE:AE,0))</f>
        <v>130401301</v>
      </c>
      <c r="C2474" s="95" t="str">
        <f>INDEX(技能效果!C:C,MATCH(技能效果等级!B2474,技能效果!B:B,0))</f>
        <v>插槽13主动伤害</v>
      </c>
      <c r="D2474" s="96" t="s">
        <v>873</v>
      </c>
      <c r="E2474" s="95">
        <v>7</v>
      </c>
      <c r="F2474" s="95">
        <f>INDEX(技能效果!H:H,MATCH(技能效果等级!B2474,技能效果!B:B,0))</f>
        <v>1001</v>
      </c>
      <c r="G2474" s="95">
        <f>IF(INDEX(技能效果!K:K,MATCH(B2474,技能效果!B:B,0))=0,INDEX(技能效果!I:I,MATCH(技能效果等级!B2474,技能效果!B:B,0)),INDEX(技能效果!I:I,MATCH(技能效果等级!B2474,技能效果!B:B,0))*VLOOKUP(E2474,技能数值计算!$C$19:$D$28,2,FALSE))</f>
        <v>1.56</v>
      </c>
      <c r="H2474" s="95">
        <f>INDEX(技能效果!J:J,MATCH(技能效果等级!B2474,技能效果!B:B,0))</f>
        <v>0</v>
      </c>
      <c r="I2474" s="97"/>
      <c r="J2474" s="97"/>
      <c r="K2474" s="97"/>
      <c r="L2474" s="97"/>
      <c r="M2474" s="97"/>
      <c r="N2474" s="96" t="str">
        <f>IF(INDEX(技能效果!L:L,MATCH(技能效果等级!B2474,技能效果!B:B,0))="","",INDEX(技能效果!L:L,MATCH(技能效果等级!B2474,技能效果!B:B,0)))</f>
        <v/>
      </c>
      <c r="O2474" s="95">
        <f>IF(INDEX(技能效果!N:N,MATCH(B2474,技能效果!B:B,0))=0,INDEX(技能效果!M:M,MATCH(技能效果等级!B2474,技能效果!B:B,0)),INDEX(技能效果!M:M,MATCH(技能效果等级!B2474,技能效果!B:B,0))*VLOOKUP(E2474,技能数值计算!$C$19:$D$28,2,FALSE))</f>
        <v>0</v>
      </c>
      <c r="P2474" s="97"/>
      <c r="Q2474" s="97"/>
      <c r="R2474" s="95" t="str">
        <f>IF(INDEX(技能效果!O:O,MATCH(技能效果等级!B2474,技能效果!B:B,0))="","",INDEX(技能效果!O:O,MATCH(技能效果等级!B2474,技能效果!B:B,0)))</f>
        <v/>
      </c>
      <c r="S2474" s="97"/>
      <c r="T2474" s="97"/>
      <c r="U2474" s="97"/>
      <c r="V2474" s="96" t="str">
        <f>IF(INDEX(技能效果!AF:AF,MATCH(技能效果等级!B2474,技能效果!B:B,0))="","",INDEX(技能效果!AF:AF,MATCH(技能效果等级!B2474,技能效果!B:B,0)))</f>
        <v/>
      </c>
      <c r="W2474" s="95">
        <f t="shared" si="36"/>
        <v>238</v>
      </c>
      <c r="X2474" s="97"/>
      <c r="Y2474" s="97"/>
    </row>
    <row r="2475" spans="1:25" ht="16.5" x14ac:dyDescent="0.2">
      <c r="A2475" s="62">
        <v>2472</v>
      </c>
      <c r="B2475" s="95">
        <f>INDEX(技能效果!B:B,MATCH(技能效果等级!W2475,技能效果!AE:AE,0))</f>
        <v>130401301</v>
      </c>
      <c r="C2475" s="95" t="str">
        <f>INDEX(技能效果!C:C,MATCH(技能效果等级!B2475,技能效果!B:B,0))</f>
        <v>插槽13主动伤害</v>
      </c>
      <c r="D2475" s="96" t="s">
        <v>873</v>
      </c>
      <c r="E2475" s="95">
        <v>8</v>
      </c>
      <c r="F2475" s="95">
        <f>INDEX(技能效果!H:H,MATCH(技能效果等级!B2475,技能效果!B:B,0))</f>
        <v>1001</v>
      </c>
      <c r="G2475" s="95">
        <f>IF(INDEX(技能效果!K:K,MATCH(B2475,技能效果!B:B,0))=0,INDEX(技能效果!I:I,MATCH(技能效果等级!B2475,技能效果!B:B,0)),INDEX(技能效果!I:I,MATCH(技能效果等级!B2475,技能效果!B:B,0))*VLOOKUP(E2475,技能数值计算!$C$19:$D$28,2,FALSE))</f>
        <v>1.68</v>
      </c>
      <c r="H2475" s="95">
        <f>INDEX(技能效果!J:J,MATCH(技能效果等级!B2475,技能效果!B:B,0))</f>
        <v>0</v>
      </c>
      <c r="I2475" s="97"/>
      <c r="J2475" s="97"/>
      <c r="K2475" s="97"/>
      <c r="L2475" s="97"/>
      <c r="M2475" s="97"/>
      <c r="N2475" s="96" t="str">
        <f>IF(INDEX(技能效果!L:L,MATCH(技能效果等级!B2475,技能效果!B:B,0))="","",INDEX(技能效果!L:L,MATCH(技能效果等级!B2475,技能效果!B:B,0)))</f>
        <v/>
      </c>
      <c r="O2475" s="95">
        <f>IF(INDEX(技能效果!N:N,MATCH(B2475,技能效果!B:B,0))=0,INDEX(技能效果!M:M,MATCH(技能效果等级!B2475,技能效果!B:B,0)),INDEX(技能效果!M:M,MATCH(技能效果等级!B2475,技能效果!B:B,0))*VLOOKUP(E2475,技能数值计算!$C$19:$D$28,2,FALSE))</f>
        <v>0</v>
      </c>
      <c r="P2475" s="97"/>
      <c r="Q2475" s="97"/>
      <c r="R2475" s="95" t="str">
        <f>IF(INDEX(技能效果!O:O,MATCH(技能效果等级!B2475,技能效果!B:B,0))="","",INDEX(技能效果!O:O,MATCH(技能效果等级!B2475,技能效果!B:B,0)))</f>
        <v/>
      </c>
      <c r="S2475" s="97"/>
      <c r="T2475" s="97"/>
      <c r="U2475" s="97"/>
      <c r="V2475" s="96" t="str">
        <f>IF(INDEX(技能效果!AF:AF,MATCH(技能效果等级!B2475,技能效果!B:B,0))="","",INDEX(技能效果!AF:AF,MATCH(技能效果等级!B2475,技能效果!B:B,0)))</f>
        <v/>
      </c>
      <c r="W2475" s="95">
        <f t="shared" si="36"/>
        <v>238</v>
      </c>
      <c r="X2475" s="97"/>
      <c r="Y2475" s="97"/>
    </row>
    <row r="2476" spans="1:25" ht="16.5" x14ac:dyDescent="0.2">
      <c r="A2476" s="62">
        <v>2473</v>
      </c>
      <c r="B2476" s="95">
        <f>INDEX(技能效果!B:B,MATCH(技能效果等级!W2476,技能效果!AE:AE,0))</f>
        <v>130401301</v>
      </c>
      <c r="C2476" s="95" t="str">
        <f>INDEX(技能效果!C:C,MATCH(技能效果等级!B2476,技能效果!B:B,0))</f>
        <v>插槽13主动伤害</v>
      </c>
      <c r="D2476" s="96" t="s">
        <v>873</v>
      </c>
      <c r="E2476" s="95">
        <v>9</v>
      </c>
      <c r="F2476" s="95">
        <f>INDEX(技能效果!H:H,MATCH(技能效果等级!B2476,技能效果!B:B,0))</f>
        <v>1001</v>
      </c>
      <c r="G2476" s="95">
        <f>IF(INDEX(技能效果!K:K,MATCH(B2476,技能效果!B:B,0))=0,INDEX(技能效果!I:I,MATCH(技能效果等级!B2476,技能效果!B:B,0)),INDEX(技能效果!I:I,MATCH(技能效果等级!B2476,技能效果!B:B,0))*VLOOKUP(E2476,技能数值计算!$C$19:$D$28,2,FALSE))</f>
        <v>1.84</v>
      </c>
      <c r="H2476" s="95">
        <f>INDEX(技能效果!J:J,MATCH(技能效果等级!B2476,技能效果!B:B,0))</f>
        <v>0</v>
      </c>
      <c r="I2476" s="97"/>
      <c r="J2476" s="97"/>
      <c r="K2476" s="97"/>
      <c r="L2476" s="97"/>
      <c r="M2476" s="97"/>
      <c r="N2476" s="96" t="str">
        <f>IF(INDEX(技能效果!L:L,MATCH(技能效果等级!B2476,技能效果!B:B,0))="","",INDEX(技能效果!L:L,MATCH(技能效果等级!B2476,技能效果!B:B,0)))</f>
        <v/>
      </c>
      <c r="O2476" s="95">
        <f>IF(INDEX(技能效果!N:N,MATCH(B2476,技能效果!B:B,0))=0,INDEX(技能效果!M:M,MATCH(技能效果等级!B2476,技能效果!B:B,0)),INDEX(技能效果!M:M,MATCH(技能效果等级!B2476,技能效果!B:B,0))*VLOOKUP(E2476,技能数值计算!$C$19:$D$28,2,FALSE))</f>
        <v>0</v>
      </c>
      <c r="P2476" s="97"/>
      <c r="Q2476" s="97"/>
      <c r="R2476" s="95" t="str">
        <f>IF(INDEX(技能效果!O:O,MATCH(技能效果等级!B2476,技能效果!B:B,0))="","",INDEX(技能效果!O:O,MATCH(技能效果等级!B2476,技能效果!B:B,0)))</f>
        <v/>
      </c>
      <c r="S2476" s="97"/>
      <c r="T2476" s="97"/>
      <c r="U2476" s="97"/>
      <c r="V2476" s="96" t="str">
        <f>IF(INDEX(技能效果!AF:AF,MATCH(技能效果等级!B2476,技能效果!B:B,0))="","",INDEX(技能效果!AF:AF,MATCH(技能效果等级!B2476,技能效果!B:B,0)))</f>
        <v/>
      </c>
      <c r="W2476" s="95">
        <f t="shared" si="36"/>
        <v>238</v>
      </c>
      <c r="X2476" s="97"/>
      <c r="Y2476" s="97"/>
    </row>
    <row r="2477" spans="1:25" ht="16.5" x14ac:dyDescent="0.2">
      <c r="A2477" s="62">
        <v>2474</v>
      </c>
      <c r="B2477" s="95">
        <f>INDEX(技能效果!B:B,MATCH(技能效果等级!W2477,技能效果!AE:AE,0))</f>
        <v>130401301</v>
      </c>
      <c r="C2477" s="95" t="str">
        <f>INDEX(技能效果!C:C,MATCH(技能效果等级!B2477,技能效果!B:B,0))</f>
        <v>插槽13主动伤害</v>
      </c>
      <c r="D2477" s="96" t="s">
        <v>873</v>
      </c>
      <c r="E2477" s="95">
        <v>10</v>
      </c>
      <c r="F2477" s="95">
        <f>INDEX(技能效果!H:H,MATCH(技能效果等级!B2477,技能效果!B:B,0))</f>
        <v>1001</v>
      </c>
      <c r="G2477" s="95">
        <f>IF(INDEX(技能效果!K:K,MATCH(B2477,技能效果!B:B,0))=0,INDEX(技能效果!I:I,MATCH(技能效果等级!B2477,技能效果!B:B,0)),INDEX(技能效果!I:I,MATCH(技能效果等级!B2477,技能效果!B:B,0))*VLOOKUP(E2477,技能数值计算!$C$19:$D$28,2,FALSE))</f>
        <v>2</v>
      </c>
      <c r="H2477" s="95">
        <f>INDEX(技能效果!J:J,MATCH(技能效果等级!B2477,技能效果!B:B,0))</f>
        <v>0</v>
      </c>
      <c r="I2477" s="97"/>
      <c r="J2477" s="97"/>
      <c r="K2477" s="97"/>
      <c r="L2477" s="97"/>
      <c r="M2477" s="97"/>
      <c r="N2477" s="96" t="str">
        <f>IF(INDEX(技能效果!L:L,MATCH(技能效果等级!B2477,技能效果!B:B,0))="","",INDEX(技能效果!L:L,MATCH(技能效果等级!B2477,技能效果!B:B,0)))</f>
        <v/>
      </c>
      <c r="O2477" s="95">
        <f>IF(INDEX(技能效果!N:N,MATCH(B2477,技能效果!B:B,0))=0,INDEX(技能效果!M:M,MATCH(技能效果等级!B2477,技能效果!B:B,0)),INDEX(技能效果!M:M,MATCH(技能效果等级!B2477,技能效果!B:B,0))*VLOOKUP(E2477,技能数值计算!$C$19:$D$28,2,FALSE))</f>
        <v>0</v>
      </c>
      <c r="P2477" s="97"/>
      <c r="Q2477" s="97"/>
      <c r="R2477" s="95" t="str">
        <f>IF(INDEX(技能效果!O:O,MATCH(技能效果等级!B2477,技能效果!B:B,0))="","",INDEX(技能效果!O:O,MATCH(技能效果等级!B2477,技能效果!B:B,0)))</f>
        <v/>
      </c>
      <c r="S2477" s="97"/>
      <c r="T2477" s="97"/>
      <c r="U2477" s="97"/>
      <c r="V2477" s="96" t="str">
        <f>IF(INDEX(技能效果!AF:AF,MATCH(技能效果等级!B2477,技能效果!B:B,0))="","",INDEX(技能效果!AF:AF,MATCH(技能效果等级!B2477,技能效果!B:B,0)))</f>
        <v/>
      </c>
      <c r="W2477" s="95">
        <f t="shared" ref="W2477:W2540" si="37">W2467+1</f>
        <v>238</v>
      </c>
      <c r="X2477" s="97"/>
      <c r="Y2477" s="97"/>
    </row>
    <row r="2478" spans="1:25" ht="16.5" x14ac:dyDescent="0.2">
      <c r="A2478" s="62">
        <v>2475</v>
      </c>
      <c r="B2478" s="95">
        <f>INDEX(技能效果!B:B,MATCH(技能效果等级!W2478,技能效果!AE:AE,0))</f>
        <v>130401302</v>
      </c>
      <c r="C2478" s="95" t="str">
        <f>INDEX(技能效果!C:C,MATCH(技能效果等级!B2478,技能效果!B:B,0))</f>
        <v>插槽13降低受治疗效果</v>
      </c>
      <c r="D2478" s="96" t="s">
        <v>873</v>
      </c>
      <c r="E2478" s="95">
        <v>1</v>
      </c>
      <c r="F2478" s="95">
        <f>INDEX(技能效果!H:H,MATCH(技能效果等级!B2478,技能效果!B:B,0))</f>
        <v>4012</v>
      </c>
      <c r="G2478" s="95">
        <f>IF(INDEX(技能效果!K:K,MATCH(B2478,技能效果!B:B,0))=0,INDEX(技能效果!I:I,MATCH(技能效果等级!B2478,技能效果!B:B,0)),INDEX(技能效果!I:I,MATCH(技能效果等级!B2478,技能效果!B:B,0))*VLOOKUP(E2478,技能数值计算!$C$19:$D$28,2,FALSE))</f>
        <v>0.5</v>
      </c>
      <c r="H2478" s="95">
        <f>INDEX(技能效果!J:J,MATCH(技能效果等级!B2478,技能效果!B:B,0))</f>
        <v>0</v>
      </c>
      <c r="I2478" s="97"/>
      <c r="J2478" s="97"/>
      <c r="K2478" s="97"/>
      <c r="L2478" s="97"/>
      <c r="M2478" s="97"/>
      <c r="N2478" s="96" t="str">
        <f>IF(INDEX(技能效果!L:L,MATCH(技能效果等级!B2478,技能效果!B:B,0))="","",INDEX(技能效果!L:L,MATCH(技能效果等级!B2478,技能效果!B:B,0)))</f>
        <v/>
      </c>
      <c r="O2478" s="95">
        <f>IF(INDEX(技能效果!N:N,MATCH(B2478,技能效果!B:B,0))=0,INDEX(技能效果!M:M,MATCH(技能效果等级!B2478,技能效果!B:B,0)),INDEX(技能效果!M:M,MATCH(技能效果等级!B2478,技能效果!B:B,0))*VLOOKUP(E2478,技能数值计算!$C$19:$D$28,2,FALSE))</f>
        <v>0</v>
      </c>
      <c r="P2478" s="97"/>
      <c r="Q2478" s="97"/>
      <c r="R2478" s="95" t="str">
        <f>IF(INDEX(技能效果!O:O,MATCH(技能效果等级!B2478,技能效果!B:B,0))="","",INDEX(技能效果!O:O,MATCH(技能效果等级!B2478,技能效果!B:B,0)))</f>
        <v/>
      </c>
      <c r="S2478" s="97"/>
      <c r="T2478" s="97"/>
      <c r="U2478" s="97"/>
      <c r="V2478" s="96" t="str">
        <f>IF(INDEX(技能效果!AF:AF,MATCH(技能效果等级!B2478,技能效果!B:B,0))="","",INDEX(技能效果!AF:AF,MATCH(技能效果等级!B2478,技能效果!B:B,0)))</f>
        <v/>
      </c>
      <c r="W2478" s="95">
        <f t="shared" si="37"/>
        <v>239</v>
      </c>
      <c r="X2478" s="97"/>
      <c r="Y2478" s="97"/>
    </row>
    <row r="2479" spans="1:25" ht="16.5" x14ac:dyDescent="0.2">
      <c r="A2479" s="62">
        <v>2476</v>
      </c>
      <c r="B2479" s="95">
        <f>INDEX(技能效果!B:B,MATCH(技能效果等级!W2479,技能效果!AE:AE,0))</f>
        <v>130401302</v>
      </c>
      <c r="C2479" s="95" t="str">
        <f>INDEX(技能效果!C:C,MATCH(技能效果等级!B2479,技能效果!B:B,0))</f>
        <v>插槽13降低受治疗效果</v>
      </c>
      <c r="D2479" s="96" t="s">
        <v>873</v>
      </c>
      <c r="E2479" s="95">
        <v>2</v>
      </c>
      <c r="F2479" s="95">
        <f>INDEX(技能效果!H:H,MATCH(技能效果等级!B2479,技能效果!B:B,0))</f>
        <v>4012</v>
      </c>
      <c r="G2479" s="95">
        <f>IF(INDEX(技能效果!K:K,MATCH(B2479,技能效果!B:B,0))=0,INDEX(技能效果!I:I,MATCH(技能效果等级!B2479,技能效果!B:B,0)),INDEX(技能效果!I:I,MATCH(技能效果等级!B2479,技能效果!B:B,0))*VLOOKUP(E2479,技能数值计算!$C$19:$D$28,2,FALSE))</f>
        <v>0.54</v>
      </c>
      <c r="H2479" s="95">
        <f>INDEX(技能效果!J:J,MATCH(技能效果等级!B2479,技能效果!B:B,0))</f>
        <v>0</v>
      </c>
      <c r="I2479" s="97"/>
      <c r="J2479" s="97"/>
      <c r="K2479" s="97"/>
      <c r="L2479" s="97"/>
      <c r="M2479" s="97"/>
      <c r="N2479" s="96" t="str">
        <f>IF(INDEX(技能效果!L:L,MATCH(技能效果等级!B2479,技能效果!B:B,0))="","",INDEX(技能效果!L:L,MATCH(技能效果等级!B2479,技能效果!B:B,0)))</f>
        <v/>
      </c>
      <c r="O2479" s="95">
        <f>IF(INDEX(技能效果!N:N,MATCH(B2479,技能效果!B:B,0))=0,INDEX(技能效果!M:M,MATCH(技能效果等级!B2479,技能效果!B:B,0)),INDEX(技能效果!M:M,MATCH(技能效果等级!B2479,技能效果!B:B,0))*VLOOKUP(E2479,技能数值计算!$C$19:$D$28,2,FALSE))</f>
        <v>0</v>
      </c>
      <c r="P2479" s="97"/>
      <c r="Q2479" s="97"/>
      <c r="R2479" s="95" t="str">
        <f>IF(INDEX(技能效果!O:O,MATCH(技能效果等级!B2479,技能效果!B:B,0))="","",INDEX(技能效果!O:O,MATCH(技能效果等级!B2479,技能效果!B:B,0)))</f>
        <v/>
      </c>
      <c r="S2479" s="97"/>
      <c r="T2479" s="97"/>
      <c r="U2479" s="97"/>
      <c r="V2479" s="96" t="str">
        <f>IF(INDEX(技能效果!AF:AF,MATCH(技能效果等级!B2479,技能效果!B:B,0))="","",INDEX(技能效果!AF:AF,MATCH(技能效果等级!B2479,技能效果!B:B,0)))</f>
        <v/>
      </c>
      <c r="W2479" s="95">
        <f t="shared" si="37"/>
        <v>239</v>
      </c>
      <c r="X2479" s="97"/>
      <c r="Y2479" s="97"/>
    </row>
    <row r="2480" spans="1:25" ht="16.5" x14ac:dyDescent="0.2">
      <c r="A2480" s="62">
        <v>2477</v>
      </c>
      <c r="B2480" s="95">
        <f>INDEX(技能效果!B:B,MATCH(技能效果等级!W2480,技能效果!AE:AE,0))</f>
        <v>130401302</v>
      </c>
      <c r="C2480" s="95" t="str">
        <f>INDEX(技能效果!C:C,MATCH(技能效果等级!B2480,技能效果!B:B,0))</f>
        <v>插槽13降低受治疗效果</v>
      </c>
      <c r="D2480" s="96" t="s">
        <v>873</v>
      </c>
      <c r="E2480" s="95">
        <v>3</v>
      </c>
      <c r="F2480" s="95">
        <f>INDEX(技能效果!H:H,MATCH(技能效果等级!B2480,技能效果!B:B,0))</f>
        <v>4012</v>
      </c>
      <c r="G2480" s="95">
        <f>IF(INDEX(技能效果!K:K,MATCH(B2480,技能效果!B:B,0))=0,INDEX(技能效果!I:I,MATCH(技能效果等级!B2480,技能效果!B:B,0)),INDEX(技能效果!I:I,MATCH(技能效果等级!B2480,技能效果!B:B,0))*VLOOKUP(E2480,技能数值计算!$C$19:$D$28,2,FALSE))</f>
        <v>0.57999999999999996</v>
      </c>
      <c r="H2480" s="95">
        <f>INDEX(技能效果!J:J,MATCH(技能效果等级!B2480,技能效果!B:B,0))</f>
        <v>0</v>
      </c>
      <c r="I2480" s="97"/>
      <c r="J2480" s="97"/>
      <c r="K2480" s="97"/>
      <c r="L2480" s="97"/>
      <c r="M2480" s="97"/>
      <c r="N2480" s="96" t="str">
        <f>IF(INDEX(技能效果!L:L,MATCH(技能效果等级!B2480,技能效果!B:B,0))="","",INDEX(技能效果!L:L,MATCH(技能效果等级!B2480,技能效果!B:B,0)))</f>
        <v/>
      </c>
      <c r="O2480" s="95">
        <f>IF(INDEX(技能效果!N:N,MATCH(B2480,技能效果!B:B,0))=0,INDEX(技能效果!M:M,MATCH(技能效果等级!B2480,技能效果!B:B,0)),INDEX(技能效果!M:M,MATCH(技能效果等级!B2480,技能效果!B:B,0))*VLOOKUP(E2480,技能数值计算!$C$19:$D$28,2,FALSE))</f>
        <v>0</v>
      </c>
      <c r="P2480" s="97"/>
      <c r="Q2480" s="97"/>
      <c r="R2480" s="95" t="str">
        <f>IF(INDEX(技能效果!O:O,MATCH(技能效果等级!B2480,技能效果!B:B,0))="","",INDEX(技能效果!O:O,MATCH(技能效果等级!B2480,技能效果!B:B,0)))</f>
        <v/>
      </c>
      <c r="S2480" s="97"/>
      <c r="T2480" s="97"/>
      <c r="U2480" s="97"/>
      <c r="V2480" s="96" t="str">
        <f>IF(INDEX(技能效果!AF:AF,MATCH(技能效果等级!B2480,技能效果!B:B,0))="","",INDEX(技能效果!AF:AF,MATCH(技能效果等级!B2480,技能效果!B:B,0)))</f>
        <v/>
      </c>
      <c r="W2480" s="95">
        <f t="shared" si="37"/>
        <v>239</v>
      </c>
      <c r="X2480" s="97"/>
      <c r="Y2480" s="97"/>
    </row>
    <row r="2481" spans="1:25" ht="16.5" x14ac:dyDescent="0.2">
      <c r="A2481" s="62">
        <v>2478</v>
      </c>
      <c r="B2481" s="95">
        <f>INDEX(技能效果!B:B,MATCH(技能效果等级!W2481,技能效果!AE:AE,0))</f>
        <v>130401302</v>
      </c>
      <c r="C2481" s="95" t="str">
        <f>INDEX(技能效果!C:C,MATCH(技能效果等级!B2481,技能效果!B:B,0))</f>
        <v>插槽13降低受治疗效果</v>
      </c>
      <c r="D2481" s="96" t="s">
        <v>873</v>
      </c>
      <c r="E2481" s="95">
        <v>4</v>
      </c>
      <c r="F2481" s="95">
        <f>INDEX(技能效果!H:H,MATCH(技能效果等级!B2481,技能效果!B:B,0))</f>
        <v>4012</v>
      </c>
      <c r="G2481" s="95">
        <f>IF(INDEX(技能效果!K:K,MATCH(B2481,技能效果!B:B,0))=0,INDEX(技能效果!I:I,MATCH(技能效果等级!B2481,技能效果!B:B,0)),INDEX(技能效果!I:I,MATCH(技能效果等级!B2481,技能效果!B:B,0))*VLOOKUP(E2481,技能数值计算!$C$19:$D$28,2,FALSE))</f>
        <v>0.62</v>
      </c>
      <c r="H2481" s="95">
        <f>INDEX(技能效果!J:J,MATCH(技能效果等级!B2481,技能效果!B:B,0))</f>
        <v>0</v>
      </c>
      <c r="I2481" s="97"/>
      <c r="J2481" s="97"/>
      <c r="K2481" s="97"/>
      <c r="L2481" s="97"/>
      <c r="M2481" s="97"/>
      <c r="N2481" s="96" t="str">
        <f>IF(INDEX(技能效果!L:L,MATCH(技能效果等级!B2481,技能效果!B:B,0))="","",INDEX(技能效果!L:L,MATCH(技能效果等级!B2481,技能效果!B:B,0)))</f>
        <v/>
      </c>
      <c r="O2481" s="95">
        <f>IF(INDEX(技能效果!N:N,MATCH(B2481,技能效果!B:B,0))=0,INDEX(技能效果!M:M,MATCH(技能效果等级!B2481,技能效果!B:B,0)),INDEX(技能效果!M:M,MATCH(技能效果等级!B2481,技能效果!B:B,0))*VLOOKUP(E2481,技能数值计算!$C$19:$D$28,2,FALSE))</f>
        <v>0</v>
      </c>
      <c r="P2481" s="97"/>
      <c r="Q2481" s="97"/>
      <c r="R2481" s="95" t="str">
        <f>IF(INDEX(技能效果!O:O,MATCH(技能效果等级!B2481,技能效果!B:B,0))="","",INDEX(技能效果!O:O,MATCH(技能效果等级!B2481,技能效果!B:B,0)))</f>
        <v/>
      </c>
      <c r="S2481" s="97"/>
      <c r="T2481" s="97"/>
      <c r="U2481" s="97"/>
      <c r="V2481" s="96" t="str">
        <f>IF(INDEX(技能效果!AF:AF,MATCH(技能效果等级!B2481,技能效果!B:B,0))="","",INDEX(技能效果!AF:AF,MATCH(技能效果等级!B2481,技能效果!B:B,0)))</f>
        <v/>
      </c>
      <c r="W2481" s="95">
        <f t="shared" si="37"/>
        <v>239</v>
      </c>
      <c r="X2481" s="97"/>
      <c r="Y2481" s="97"/>
    </row>
    <row r="2482" spans="1:25" ht="16.5" x14ac:dyDescent="0.2">
      <c r="A2482" s="62">
        <v>2479</v>
      </c>
      <c r="B2482" s="95">
        <f>INDEX(技能效果!B:B,MATCH(技能效果等级!W2482,技能效果!AE:AE,0))</f>
        <v>130401302</v>
      </c>
      <c r="C2482" s="95" t="str">
        <f>INDEX(技能效果!C:C,MATCH(技能效果等级!B2482,技能效果!B:B,0))</f>
        <v>插槽13降低受治疗效果</v>
      </c>
      <c r="D2482" s="96" t="s">
        <v>873</v>
      </c>
      <c r="E2482" s="95">
        <v>5</v>
      </c>
      <c r="F2482" s="95">
        <f>INDEX(技能效果!H:H,MATCH(技能效果等级!B2482,技能效果!B:B,0))</f>
        <v>4012</v>
      </c>
      <c r="G2482" s="95">
        <f>IF(INDEX(技能效果!K:K,MATCH(B2482,技能效果!B:B,0))=0,INDEX(技能效果!I:I,MATCH(技能效果等级!B2482,技能效果!B:B,0)),INDEX(技能效果!I:I,MATCH(技能效果等级!B2482,技能效果!B:B,0))*VLOOKUP(E2482,技能数值计算!$C$19:$D$28,2,FALSE))</f>
        <v>0.66</v>
      </c>
      <c r="H2482" s="95">
        <f>INDEX(技能效果!J:J,MATCH(技能效果等级!B2482,技能效果!B:B,0))</f>
        <v>0</v>
      </c>
      <c r="I2482" s="97"/>
      <c r="J2482" s="97"/>
      <c r="K2482" s="97"/>
      <c r="L2482" s="97"/>
      <c r="M2482" s="97"/>
      <c r="N2482" s="96" t="str">
        <f>IF(INDEX(技能效果!L:L,MATCH(技能效果等级!B2482,技能效果!B:B,0))="","",INDEX(技能效果!L:L,MATCH(技能效果等级!B2482,技能效果!B:B,0)))</f>
        <v/>
      </c>
      <c r="O2482" s="95">
        <f>IF(INDEX(技能效果!N:N,MATCH(B2482,技能效果!B:B,0))=0,INDEX(技能效果!M:M,MATCH(技能效果等级!B2482,技能效果!B:B,0)),INDEX(技能效果!M:M,MATCH(技能效果等级!B2482,技能效果!B:B,0))*VLOOKUP(E2482,技能数值计算!$C$19:$D$28,2,FALSE))</f>
        <v>0</v>
      </c>
      <c r="P2482" s="97"/>
      <c r="Q2482" s="97"/>
      <c r="R2482" s="95" t="str">
        <f>IF(INDEX(技能效果!O:O,MATCH(技能效果等级!B2482,技能效果!B:B,0))="","",INDEX(技能效果!O:O,MATCH(技能效果等级!B2482,技能效果!B:B,0)))</f>
        <v/>
      </c>
      <c r="S2482" s="97"/>
      <c r="T2482" s="97"/>
      <c r="U2482" s="97"/>
      <c r="V2482" s="96" t="str">
        <f>IF(INDEX(技能效果!AF:AF,MATCH(技能效果等级!B2482,技能效果!B:B,0))="","",INDEX(技能效果!AF:AF,MATCH(技能效果等级!B2482,技能效果!B:B,0)))</f>
        <v/>
      </c>
      <c r="W2482" s="95">
        <f t="shared" si="37"/>
        <v>239</v>
      </c>
      <c r="X2482" s="97"/>
      <c r="Y2482" s="97"/>
    </row>
    <row r="2483" spans="1:25" ht="16.5" x14ac:dyDescent="0.2">
      <c r="A2483" s="62">
        <v>2480</v>
      </c>
      <c r="B2483" s="95">
        <f>INDEX(技能效果!B:B,MATCH(技能效果等级!W2483,技能效果!AE:AE,0))</f>
        <v>130401302</v>
      </c>
      <c r="C2483" s="95" t="str">
        <f>INDEX(技能效果!C:C,MATCH(技能效果等级!B2483,技能效果!B:B,0))</f>
        <v>插槽13降低受治疗效果</v>
      </c>
      <c r="D2483" s="96" t="s">
        <v>873</v>
      </c>
      <c r="E2483" s="95">
        <v>6</v>
      </c>
      <c r="F2483" s="95">
        <f>INDEX(技能效果!H:H,MATCH(技能效果等级!B2483,技能效果!B:B,0))</f>
        <v>4012</v>
      </c>
      <c r="G2483" s="95">
        <f>IF(INDEX(技能效果!K:K,MATCH(B2483,技能效果!B:B,0))=0,INDEX(技能效果!I:I,MATCH(技能效果等级!B2483,技能效果!B:B,0)),INDEX(技能效果!I:I,MATCH(技能效果等级!B2483,技能效果!B:B,0))*VLOOKUP(E2483,技能数值计算!$C$19:$D$28,2,FALSE))</f>
        <v>0.72</v>
      </c>
      <c r="H2483" s="95">
        <f>INDEX(技能效果!J:J,MATCH(技能效果等级!B2483,技能效果!B:B,0))</f>
        <v>0</v>
      </c>
      <c r="I2483" s="97"/>
      <c r="J2483" s="97"/>
      <c r="K2483" s="97"/>
      <c r="L2483" s="97"/>
      <c r="M2483" s="97"/>
      <c r="N2483" s="96" t="str">
        <f>IF(INDEX(技能效果!L:L,MATCH(技能效果等级!B2483,技能效果!B:B,0))="","",INDEX(技能效果!L:L,MATCH(技能效果等级!B2483,技能效果!B:B,0)))</f>
        <v/>
      </c>
      <c r="O2483" s="95">
        <f>IF(INDEX(技能效果!N:N,MATCH(B2483,技能效果!B:B,0))=0,INDEX(技能效果!M:M,MATCH(技能效果等级!B2483,技能效果!B:B,0)),INDEX(技能效果!M:M,MATCH(技能效果等级!B2483,技能效果!B:B,0))*VLOOKUP(E2483,技能数值计算!$C$19:$D$28,2,FALSE))</f>
        <v>0</v>
      </c>
      <c r="P2483" s="97"/>
      <c r="Q2483" s="97"/>
      <c r="R2483" s="95" t="str">
        <f>IF(INDEX(技能效果!O:O,MATCH(技能效果等级!B2483,技能效果!B:B,0))="","",INDEX(技能效果!O:O,MATCH(技能效果等级!B2483,技能效果!B:B,0)))</f>
        <v/>
      </c>
      <c r="S2483" s="97"/>
      <c r="T2483" s="97"/>
      <c r="U2483" s="97"/>
      <c r="V2483" s="96" t="str">
        <f>IF(INDEX(技能效果!AF:AF,MATCH(技能效果等级!B2483,技能效果!B:B,0))="","",INDEX(技能效果!AF:AF,MATCH(技能效果等级!B2483,技能效果!B:B,0)))</f>
        <v/>
      </c>
      <c r="W2483" s="95">
        <f t="shared" si="37"/>
        <v>239</v>
      </c>
      <c r="X2483" s="97"/>
      <c r="Y2483" s="97"/>
    </row>
    <row r="2484" spans="1:25" ht="16.5" x14ac:dyDescent="0.2">
      <c r="A2484" s="62">
        <v>2481</v>
      </c>
      <c r="B2484" s="95">
        <f>INDEX(技能效果!B:B,MATCH(技能效果等级!W2484,技能效果!AE:AE,0))</f>
        <v>130401302</v>
      </c>
      <c r="C2484" s="95" t="str">
        <f>INDEX(技能效果!C:C,MATCH(技能效果等级!B2484,技能效果!B:B,0))</f>
        <v>插槽13降低受治疗效果</v>
      </c>
      <c r="D2484" s="96" t="s">
        <v>873</v>
      </c>
      <c r="E2484" s="95">
        <v>7</v>
      </c>
      <c r="F2484" s="95">
        <f>INDEX(技能效果!H:H,MATCH(技能效果等级!B2484,技能效果!B:B,0))</f>
        <v>4012</v>
      </c>
      <c r="G2484" s="95">
        <f>IF(INDEX(技能效果!K:K,MATCH(B2484,技能效果!B:B,0))=0,INDEX(技能效果!I:I,MATCH(技能效果等级!B2484,技能效果!B:B,0)),INDEX(技能效果!I:I,MATCH(技能效果等级!B2484,技能效果!B:B,0))*VLOOKUP(E2484,技能数值计算!$C$19:$D$28,2,FALSE))</f>
        <v>0.78</v>
      </c>
      <c r="H2484" s="95">
        <f>INDEX(技能效果!J:J,MATCH(技能效果等级!B2484,技能效果!B:B,0))</f>
        <v>0</v>
      </c>
      <c r="I2484" s="97"/>
      <c r="J2484" s="97"/>
      <c r="K2484" s="97"/>
      <c r="L2484" s="97"/>
      <c r="M2484" s="97"/>
      <c r="N2484" s="96" t="str">
        <f>IF(INDEX(技能效果!L:L,MATCH(技能效果等级!B2484,技能效果!B:B,0))="","",INDEX(技能效果!L:L,MATCH(技能效果等级!B2484,技能效果!B:B,0)))</f>
        <v/>
      </c>
      <c r="O2484" s="95">
        <f>IF(INDEX(技能效果!N:N,MATCH(B2484,技能效果!B:B,0))=0,INDEX(技能效果!M:M,MATCH(技能效果等级!B2484,技能效果!B:B,0)),INDEX(技能效果!M:M,MATCH(技能效果等级!B2484,技能效果!B:B,0))*VLOOKUP(E2484,技能数值计算!$C$19:$D$28,2,FALSE))</f>
        <v>0</v>
      </c>
      <c r="P2484" s="97"/>
      <c r="Q2484" s="97"/>
      <c r="R2484" s="95" t="str">
        <f>IF(INDEX(技能效果!O:O,MATCH(技能效果等级!B2484,技能效果!B:B,0))="","",INDEX(技能效果!O:O,MATCH(技能效果等级!B2484,技能效果!B:B,0)))</f>
        <v/>
      </c>
      <c r="S2484" s="97"/>
      <c r="T2484" s="97"/>
      <c r="U2484" s="97"/>
      <c r="V2484" s="96" t="str">
        <f>IF(INDEX(技能效果!AF:AF,MATCH(技能效果等级!B2484,技能效果!B:B,0))="","",INDEX(技能效果!AF:AF,MATCH(技能效果等级!B2484,技能效果!B:B,0)))</f>
        <v/>
      </c>
      <c r="W2484" s="95">
        <f t="shared" si="37"/>
        <v>239</v>
      </c>
      <c r="X2484" s="97"/>
      <c r="Y2484" s="97"/>
    </row>
    <row r="2485" spans="1:25" ht="16.5" x14ac:dyDescent="0.2">
      <c r="A2485" s="62">
        <v>2482</v>
      </c>
      <c r="B2485" s="95">
        <f>INDEX(技能效果!B:B,MATCH(技能效果等级!W2485,技能效果!AE:AE,0))</f>
        <v>130401302</v>
      </c>
      <c r="C2485" s="95" t="str">
        <f>INDEX(技能效果!C:C,MATCH(技能效果等级!B2485,技能效果!B:B,0))</f>
        <v>插槽13降低受治疗效果</v>
      </c>
      <c r="D2485" s="96" t="s">
        <v>873</v>
      </c>
      <c r="E2485" s="95">
        <v>8</v>
      </c>
      <c r="F2485" s="95">
        <f>INDEX(技能效果!H:H,MATCH(技能效果等级!B2485,技能效果!B:B,0))</f>
        <v>4012</v>
      </c>
      <c r="G2485" s="95">
        <f>IF(INDEX(技能效果!K:K,MATCH(B2485,技能效果!B:B,0))=0,INDEX(技能效果!I:I,MATCH(技能效果等级!B2485,技能效果!B:B,0)),INDEX(技能效果!I:I,MATCH(技能效果等级!B2485,技能效果!B:B,0))*VLOOKUP(E2485,技能数值计算!$C$19:$D$28,2,FALSE))</f>
        <v>0.84</v>
      </c>
      <c r="H2485" s="95">
        <f>INDEX(技能效果!J:J,MATCH(技能效果等级!B2485,技能效果!B:B,0))</f>
        <v>0</v>
      </c>
      <c r="I2485" s="97"/>
      <c r="J2485" s="97"/>
      <c r="K2485" s="97"/>
      <c r="L2485" s="97"/>
      <c r="M2485" s="97"/>
      <c r="N2485" s="96" t="str">
        <f>IF(INDEX(技能效果!L:L,MATCH(技能效果等级!B2485,技能效果!B:B,0))="","",INDEX(技能效果!L:L,MATCH(技能效果等级!B2485,技能效果!B:B,0)))</f>
        <v/>
      </c>
      <c r="O2485" s="95">
        <f>IF(INDEX(技能效果!N:N,MATCH(B2485,技能效果!B:B,0))=0,INDEX(技能效果!M:M,MATCH(技能效果等级!B2485,技能效果!B:B,0)),INDEX(技能效果!M:M,MATCH(技能效果等级!B2485,技能效果!B:B,0))*VLOOKUP(E2485,技能数值计算!$C$19:$D$28,2,FALSE))</f>
        <v>0</v>
      </c>
      <c r="P2485" s="97"/>
      <c r="Q2485" s="97"/>
      <c r="R2485" s="95" t="str">
        <f>IF(INDEX(技能效果!O:O,MATCH(技能效果等级!B2485,技能效果!B:B,0))="","",INDEX(技能效果!O:O,MATCH(技能效果等级!B2485,技能效果!B:B,0)))</f>
        <v/>
      </c>
      <c r="S2485" s="97"/>
      <c r="T2485" s="97"/>
      <c r="U2485" s="97"/>
      <c r="V2485" s="96" t="str">
        <f>IF(INDEX(技能效果!AF:AF,MATCH(技能效果等级!B2485,技能效果!B:B,0))="","",INDEX(技能效果!AF:AF,MATCH(技能效果等级!B2485,技能效果!B:B,0)))</f>
        <v/>
      </c>
      <c r="W2485" s="95">
        <f t="shared" si="37"/>
        <v>239</v>
      </c>
      <c r="X2485" s="97"/>
      <c r="Y2485" s="97"/>
    </row>
    <row r="2486" spans="1:25" ht="16.5" x14ac:dyDescent="0.2">
      <c r="A2486" s="62">
        <v>2483</v>
      </c>
      <c r="B2486" s="95">
        <f>INDEX(技能效果!B:B,MATCH(技能效果等级!W2486,技能效果!AE:AE,0))</f>
        <v>130401302</v>
      </c>
      <c r="C2486" s="95" t="str">
        <f>INDEX(技能效果!C:C,MATCH(技能效果等级!B2486,技能效果!B:B,0))</f>
        <v>插槽13降低受治疗效果</v>
      </c>
      <c r="D2486" s="96" t="s">
        <v>873</v>
      </c>
      <c r="E2486" s="95">
        <v>9</v>
      </c>
      <c r="F2486" s="95">
        <f>INDEX(技能效果!H:H,MATCH(技能效果等级!B2486,技能效果!B:B,0))</f>
        <v>4012</v>
      </c>
      <c r="G2486" s="95">
        <f>IF(INDEX(技能效果!K:K,MATCH(B2486,技能效果!B:B,0))=0,INDEX(技能效果!I:I,MATCH(技能效果等级!B2486,技能效果!B:B,0)),INDEX(技能效果!I:I,MATCH(技能效果等级!B2486,技能效果!B:B,0))*VLOOKUP(E2486,技能数值计算!$C$19:$D$28,2,FALSE))</f>
        <v>0.92</v>
      </c>
      <c r="H2486" s="95">
        <f>INDEX(技能效果!J:J,MATCH(技能效果等级!B2486,技能效果!B:B,0))</f>
        <v>0</v>
      </c>
      <c r="I2486" s="97"/>
      <c r="J2486" s="97"/>
      <c r="K2486" s="97"/>
      <c r="L2486" s="97"/>
      <c r="M2486" s="97"/>
      <c r="N2486" s="96" t="str">
        <f>IF(INDEX(技能效果!L:L,MATCH(技能效果等级!B2486,技能效果!B:B,0))="","",INDEX(技能效果!L:L,MATCH(技能效果等级!B2486,技能效果!B:B,0)))</f>
        <v/>
      </c>
      <c r="O2486" s="95">
        <f>IF(INDEX(技能效果!N:N,MATCH(B2486,技能效果!B:B,0))=0,INDEX(技能效果!M:M,MATCH(技能效果等级!B2486,技能效果!B:B,0)),INDEX(技能效果!M:M,MATCH(技能效果等级!B2486,技能效果!B:B,0))*VLOOKUP(E2486,技能数值计算!$C$19:$D$28,2,FALSE))</f>
        <v>0</v>
      </c>
      <c r="P2486" s="97"/>
      <c r="Q2486" s="97"/>
      <c r="R2486" s="95" t="str">
        <f>IF(INDEX(技能效果!O:O,MATCH(技能效果等级!B2486,技能效果!B:B,0))="","",INDEX(技能效果!O:O,MATCH(技能效果等级!B2486,技能效果!B:B,0)))</f>
        <v/>
      </c>
      <c r="S2486" s="97"/>
      <c r="T2486" s="97"/>
      <c r="U2486" s="97"/>
      <c r="V2486" s="96" t="str">
        <f>IF(INDEX(技能效果!AF:AF,MATCH(技能效果等级!B2486,技能效果!B:B,0))="","",INDEX(技能效果!AF:AF,MATCH(技能效果等级!B2486,技能效果!B:B,0)))</f>
        <v/>
      </c>
      <c r="W2486" s="95">
        <f t="shared" si="37"/>
        <v>239</v>
      </c>
      <c r="X2486" s="97"/>
      <c r="Y2486" s="97"/>
    </row>
    <row r="2487" spans="1:25" ht="16.5" x14ac:dyDescent="0.2">
      <c r="A2487" s="62">
        <v>2484</v>
      </c>
      <c r="B2487" s="95">
        <f>INDEX(技能效果!B:B,MATCH(技能效果等级!W2487,技能效果!AE:AE,0))</f>
        <v>130401302</v>
      </c>
      <c r="C2487" s="95" t="str">
        <f>INDEX(技能效果!C:C,MATCH(技能效果等级!B2487,技能效果!B:B,0))</f>
        <v>插槽13降低受治疗效果</v>
      </c>
      <c r="D2487" s="96" t="s">
        <v>873</v>
      </c>
      <c r="E2487" s="95">
        <v>10</v>
      </c>
      <c r="F2487" s="95">
        <f>INDEX(技能效果!H:H,MATCH(技能效果等级!B2487,技能效果!B:B,0))</f>
        <v>4012</v>
      </c>
      <c r="G2487" s="95">
        <f>IF(INDEX(技能效果!K:K,MATCH(B2487,技能效果!B:B,0))=0,INDEX(技能效果!I:I,MATCH(技能效果等级!B2487,技能效果!B:B,0)),INDEX(技能效果!I:I,MATCH(技能效果等级!B2487,技能效果!B:B,0))*VLOOKUP(E2487,技能数值计算!$C$19:$D$28,2,FALSE))</f>
        <v>1</v>
      </c>
      <c r="H2487" s="95">
        <f>INDEX(技能效果!J:J,MATCH(技能效果等级!B2487,技能效果!B:B,0))</f>
        <v>0</v>
      </c>
      <c r="I2487" s="97"/>
      <c r="J2487" s="97"/>
      <c r="K2487" s="97"/>
      <c r="L2487" s="97"/>
      <c r="M2487" s="97"/>
      <c r="N2487" s="96" t="str">
        <f>IF(INDEX(技能效果!L:L,MATCH(技能效果等级!B2487,技能效果!B:B,0))="","",INDEX(技能效果!L:L,MATCH(技能效果等级!B2487,技能效果!B:B,0)))</f>
        <v/>
      </c>
      <c r="O2487" s="95">
        <f>IF(INDEX(技能效果!N:N,MATCH(B2487,技能效果!B:B,0))=0,INDEX(技能效果!M:M,MATCH(技能效果等级!B2487,技能效果!B:B,0)),INDEX(技能效果!M:M,MATCH(技能效果等级!B2487,技能效果!B:B,0))*VLOOKUP(E2487,技能数值计算!$C$19:$D$28,2,FALSE))</f>
        <v>0</v>
      </c>
      <c r="P2487" s="97"/>
      <c r="Q2487" s="97"/>
      <c r="R2487" s="95" t="str">
        <f>IF(INDEX(技能效果!O:O,MATCH(技能效果等级!B2487,技能效果!B:B,0))="","",INDEX(技能效果!O:O,MATCH(技能效果等级!B2487,技能效果!B:B,0)))</f>
        <v/>
      </c>
      <c r="S2487" s="97"/>
      <c r="T2487" s="97"/>
      <c r="U2487" s="97"/>
      <c r="V2487" s="96" t="str">
        <f>IF(INDEX(技能效果!AF:AF,MATCH(技能效果等级!B2487,技能效果!B:B,0))="","",INDEX(技能效果!AF:AF,MATCH(技能效果等级!B2487,技能效果!B:B,0)))</f>
        <v/>
      </c>
      <c r="W2487" s="95">
        <f t="shared" si="37"/>
        <v>239</v>
      </c>
      <c r="X2487" s="97"/>
      <c r="Y2487" s="97"/>
    </row>
    <row r="2488" spans="1:25" ht="16.5" x14ac:dyDescent="0.2">
      <c r="A2488" s="62">
        <v>2485</v>
      </c>
      <c r="B2488" s="95">
        <f>INDEX(技能效果!B:B,MATCH(技能效果等级!W2488,技能效果!AE:AE,0))</f>
        <v>130401401</v>
      </c>
      <c r="C2488" s="95" t="str">
        <f>INDEX(技能效果!C:C,MATCH(技能效果等级!B2488,技能效果!B:B,0))</f>
        <v>插槽14护盾</v>
      </c>
      <c r="D2488" s="96" t="s">
        <v>873</v>
      </c>
      <c r="E2488" s="95">
        <v>1</v>
      </c>
      <c r="F2488" s="95">
        <f>INDEX(技能效果!H:H,MATCH(技能效果等级!B2488,技能效果!B:B,0))</f>
        <v>4005</v>
      </c>
      <c r="G2488" s="95">
        <f>IF(INDEX(技能效果!K:K,MATCH(B2488,技能效果!B:B,0))=0,INDEX(技能效果!I:I,MATCH(技能效果等级!B2488,技能效果!B:B,0)),INDEX(技能效果!I:I,MATCH(技能效果等级!B2488,技能效果!B:B,0))*VLOOKUP(E2488,技能数值计算!$C$19:$D$28,2,FALSE))</f>
        <v>1.25</v>
      </c>
      <c r="H2488" s="95">
        <f>INDEX(技能效果!J:J,MATCH(技能效果等级!B2488,技能效果!B:B,0))</f>
        <v>0</v>
      </c>
      <c r="I2488" s="97"/>
      <c r="J2488" s="97"/>
      <c r="K2488" s="97"/>
      <c r="L2488" s="97"/>
      <c r="M2488" s="97"/>
      <c r="N2488" s="96" t="str">
        <f>IF(INDEX(技能效果!L:L,MATCH(技能效果等级!B2488,技能效果!B:B,0))="","",INDEX(技能效果!L:L,MATCH(技能效果等级!B2488,技能效果!B:B,0)))</f>
        <v/>
      </c>
      <c r="O2488" s="95">
        <f>IF(INDEX(技能效果!N:N,MATCH(B2488,技能效果!B:B,0))=0,INDEX(技能效果!M:M,MATCH(技能效果等级!B2488,技能效果!B:B,0)),INDEX(技能效果!M:M,MATCH(技能效果等级!B2488,技能效果!B:B,0))*VLOOKUP(E2488,技能数值计算!$C$19:$D$28,2,FALSE))</f>
        <v>0</v>
      </c>
      <c r="P2488" s="97"/>
      <c r="Q2488" s="97"/>
      <c r="R2488" s="95" t="str">
        <f>IF(INDEX(技能效果!O:O,MATCH(技能效果等级!B2488,技能效果!B:B,0))="","",INDEX(技能效果!O:O,MATCH(技能效果等级!B2488,技能效果!B:B,0)))</f>
        <v/>
      </c>
      <c r="S2488" s="97"/>
      <c r="T2488" s="97"/>
      <c r="U2488" s="97"/>
      <c r="V2488" s="96" t="str">
        <f>IF(INDEX(技能效果!AF:AF,MATCH(技能效果等级!B2488,技能效果!B:B,0))="","",INDEX(技能效果!AF:AF,MATCH(技能效果等级!B2488,技能效果!B:B,0)))</f>
        <v/>
      </c>
      <c r="W2488" s="95">
        <f t="shared" si="37"/>
        <v>240</v>
      </c>
      <c r="X2488" s="97"/>
      <c r="Y2488" s="97"/>
    </row>
    <row r="2489" spans="1:25" ht="16.5" x14ac:dyDescent="0.2">
      <c r="A2489" s="62">
        <v>2486</v>
      </c>
      <c r="B2489" s="95">
        <f>INDEX(技能效果!B:B,MATCH(技能效果等级!W2489,技能效果!AE:AE,0))</f>
        <v>130401401</v>
      </c>
      <c r="C2489" s="95" t="str">
        <f>INDEX(技能效果!C:C,MATCH(技能效果等级!B2489,技能效果!B:B,0))</f>
        <v>插槽14护盾</v>
      </c>
      <c r="D2489" s="96" t="s">
        <v>873</v>
      </c>
      <c r="E2489" s="95">
        <v>2</v>
      </c>
      <c r="F2489" s="95">
        <f>INDEX(技能效果!H:H,MATCH(技能效果等级!B2489,技能效果!B:B,0))</f>
        <v>4005</v>
      </c>
      <c r="G2489" s="95">
        <f>IF(INDEX(技能效果!K:K,MATCH(B2489,技能效果!B:B,0))=0,INDEX(技能效果!I:I,MATCH(技能效果等级!B2489,技能效果!B:B,0)),INDEX(技能效果!I:I,MATCH(技能效果等级!B2489,技能效果!B:B,0))*VLOOKUP(E2489,技能数值计算!$C$19:$D$28,2,FALSE))</f>
        <v>1.35</v>
      </c>
      <c r="H2489" s="95">
        <f>INDEX(技能效果!J:J,MATCH(技能效果等级!B2489,技能效果!B:B,0))</f>
        <v>0</v>
      </c>
      <c r="I2489" s="97"/>
      <c r="J2489" s="97"/>
      <c r="K2489" s="97"/>
      <c r="L2489" s="97"/>
      <c r="M2489" s="97"/>
      <c r="N2489" s="96" t="str">
        <f>IF(INDEX(技能效果!L:L,MATCH(技能效果等级!B2489,技能效果!B:B,0))="","",INDEX(技能效果!L:L,MATCH(技能效果等级!B2489,技能效果!B:B,0)))</f>
        <v/>
      </c>
      <c r="O2489" s="95">
        <f>IF(INDEX(技能效果!N:N,MATCH(B2489,技能效果!B:B,0))=0,INDEX(技能效果!M:M,MATCH(技能效果等级!B2489,技能效果!B:B,0)),INDEX(技能效果!M:M,MATCH(技能效果等级!B2489,技能效果!B:B,0))*VLOOKUP(E2489,技能数值计算!$C$19:$D$28,2,FALSE))</f>
        <v>0</v>
      </c>
      <c r="P2489" s="97"/>
      <c r="Q2489" s="97"/>
      <c r="R2489" s="95" t="str">
        <f>IF(INDEX(技能效果!O:O,MATCH(技能效果等级!B2489,技能效果!B:B,0))="","",INDEX(技能效果!O:O,MATCH(技能效果等级!B2489,技能效果!B:B,0)))</f>
        <v/>
      </c>
      <c r="S2489" s="97"/>
      <c r="T2489" s="97"/>
      <c r="U2489" s="97"/>
      <c r="V2489" s="96" t="str">
        <f>IF(INDEX(技能效果!AF:AF,MATCH(技能效果等级!B2489,技能效果!B:B,0))="","",INDEX(技能效果!AF:AF,MATCH(技能效果等级!B2489,技能效果!B:B,0)))</f>
        <v/>
      </c>
      <c r="W2489" s="95">
        <f t="shared" si="37"/>
        <v>240</v>
      </c>
      <c r="X2489" s="97"/>
      <c r="Y2489" s="97"/>
    </row>
    <row r="2490" spans="1:25" ht="16.5" x14ac:dyDescent="0.2">
      <c r="A2490" s="62">
        <v>2487</v>
      </c>
      <c r="B2490" s="95">
        <f>INDEX(技能效果!B:B,MATCH(技能效果等级!W2490,技能效果!AE:AE,0))</f>
        <v>130401401</v>
      </c>
      <c r="C2490" s="95" t="str">
        <f>INDEX(技能效果!C:C,MATCH(技能效果等级!B2490,技能效果!B:B,0))</f>
        <v>插槽14护盾</v>
      </c>
      <c r="D2490" s="96" t="s">
        <v>873</v>
      </c>
      <c r="E2490" s="95">
        <v>3</v>
      </c>
      <c r="F2490" s="95">
        <f>INDEX(技能效果!H:H,MATCH(技能效果等级!B2490,技能效果!B:B,0))</f>
        <v>4005</v>
      </c>
      <c r="G2490" s="95">
        <f>IF(INDEX(技能效果!K:K,MATCH(B2490,技能效果!B:B,0))=0,INDEX(技能效果!I:I,MATCH(技能效果等级!B2490,技能效果!B:B,0)),INDEX(技能效果!I:I,MATCH(技能效果等级!B2490,技能效果!B:B,0))*VLOOKUP(E2490,技能数值计算!$C$19:$D$28,2,FALSE))</f>
        <v>1.45</v>
      </c>
      <c r="H2490" s="95">
        <f>INDEX(技能效果!J:J,MATCH(技能效果等级!B2490,技能效果!B:B,0))</f>
        <v>0</v>
      </c>
      <c r="I2490" s="97"/>
      <c r="J2490" s="97"/>
      <c r="K2490" s="97"/>
      <c r="L2490" s="97"/>
      <c r="M2490" s="97"/>
      <c r="N2490" s="96" t="str">
        <f>IF(INDEX(技能效果!L:L,MATCH(技能效果等级!B2490,技能效果!B:B,0))="","",INDEX(技能效果!L:L,MATCH(技能效果等级!B2490,技能效果!B:B,0)))</f>
        <v/>
      </c>
      <c r="O2490" s="95">
        <f>IF(INDEX(技能效果!N:N,MATCH(B2490,技能效果!B:B,0))=0,INDEX(技能效果!M:M,MATCH(技能效果等级!B2490,技能效果!B:B,0)),INDEX(技能效果!M:M,MATCH(技能效果等级!B2490,技能效果!B:B,0))*VLOOKUP(E2490,技能数值计算!$C$19:$D$28,2,FALSE))</f>
        <v>0</v>
      </c>
      <c r="P2490" s="97"/>
      <c r="Q2490" s="97"/>
      <c r="R2490" s="95" t="str">
        <f>IF(INDEX(技能效果!O:O,MATCH(技能效果等级!B2490,技能效果!B:B,0))="","",INDEX(技能效果!O:O,MATCH(技能效果等级!B2490,技能效果!B:B,0)))</f>
        <v/>
      </c>
      <c r="S2490" s="97"/>
      <c r="T2490" s="97"/>
      <c r="U2490" s="97"/>
      <c r="V2490" s="96" t="str">
        <f>IF(INDEX(技能效果!AF:AF,MATCH(技能效果等级!B2490,技能效果!B:B,0))="","",INDEX(技能效果!AF:AF,MATCH(技能效果等级!B2490,技能效果!B:B,0)))</f>
        <v/>
      </c>
      <c r="W2490" s="95">
        <f t="shared" si="37"/>
        <v>240</v>
      </c>
      <c r="X2490" s="97"/>
      <c r="Y2490" s="97"/>
    </row>
    <row r="2491" spans="1:25" ht="16.5" x14ac:dyDescent="0.2">
      <c r="A2491" s="62">
        <v>2488</v>
      </c>
      <c r="B2491" s="95">
        <f>INDEX(技能效果!B:B,MATCH(技能效果等级!W2491,技能效果!AE:AE,0))</f>
        <v>130401401</v>
      </c>
      <c r="C2491" s="95" t="str">
        <f>INDEX(技能效果!C:C,MATCH(技能效果等级!B2491,技能效果!B:B,0))</f>
        <v>插槽14护盾</v>
      </c>
      <c r="D2491" s="96" t="s">
        <v>873</v>
      </c>
      <c r="E2491" s="95">
        <v>4</v>
      </c>
      <c r="F2491" s="95">
        <f>INDEX(技能效果!H:H,MATCH(技能效果等级!B2491,技能效果!B:B,0))</f>
        <v>4005</v>
      </c>
      <c r="G2491" s="95">
        <f>IF(INDEX(技能效果!K:K,MATCH(B2491,技能效果!B:B,0))=0,INDEX(技能效果!I:I,MATCH(技能效果等级!B2491,技能效果!B:B,0)),INDEX(技能效果!I:I,MATCH(技能效果等级!B2491,技能效果!B:B,0))*VLOOKUP(E2491,技能数值计算!$C$19:$D$28,2,FALSE))</f>
        <v>1.55</v>
      </c>
      <c r="H2491" s="95">
        <f>INDEX(技能效果!J:J,MATCH(技能效果等级!B2491,技能效果!B:B,0))</f>
        <v>0</v>
      </c>
      <c r="I2491" s="97"/>
      <c r="J2491" s="97"/>
      <c r="K2491" s="97"/>
      <c r="L2491" s="97"/>
      <c r="M2491" s="97"/>
      <c r="N2491" s="96" t="str">
        <f>IF(INDEX(技能效果!L:L,MATCH(技能效果等级!B2491,技能效果!B:B,0))="","",INDEX(技能效果!L:L,MATCH(技能效果等级!B2491,技能效果!B:B,0)))</f>
        <v/>
      </c>
      <c r="O2491" s="95">
        <f>IF(INDEX(技能效果!N:N,MATCH(B2491,技能效果!B:B,0))=0,INDEX(技能效果!M:M,MATCH(技能效果等级!B2491,技能效果!B:B,0)),INDEX(技能效果!M:M,MATCH(技能效果等级!B2491,技能效果!B:B,0))*VLOOKUP(E2491,技能数值计算!$C$19:$D$28,2,FALSE))</f>
        <v>0</v>
      </c>
      <c r="P2491" s="97"/>
      <c r="Q2491" s="97"/>
      <c r="R2491" s="95" t="str">
        <f>IF(INDEX(技能效果!O:O,MATCH(技能效果等级!B2491,技能效果!B:B,0))="","",INDEX(技能效果!O:O,MATCH(技能效果等级!B2491,技能效果!B:B,0)))</f>
        <v/>
      </c>
      <c r="S2491" s="97"/>
      <c r="T2491" s="97"/>
      <c r="U2491" s="97"/>
      <c r="V2491" s="96" t="str">
        <f>IF(INDEX(技能效果!AF:AF,MATCH(技能效果等级!B2491,技能效果!B:B,0))="","",INDEX(技能效果!AF:AF,MATCH(技能效果等级!B2491,技能效果!B:B,0)))</f>
        <v/>
      </c>
      <c r="W2491" s="95">
        <f t="shared" si="37"/>
        <v>240</v>
      </c>
      <c r="X2491" s="97"/>
      <c r="Y2491" s="97"/>
    </row>
    <row r="2492" spans="1:25" ht="16.5" x14ac:dyDescent="0.2">
      <c r="A2492" s="62">
        <v>2489</v>
      </c>
      <c r="B2492" s="95">
        <f>INDEX(技能效果!B:B,MATCH(技能效果等级!W2492,技能效果!AE:AE,0))</f>
        <v>130401401</v>
      </c>
      <c r="C2492" s="95" t="str">
        <f>INDEX(技能效果!C:C,MATCH(技能效果等级!B2492,技能效果!B:B,0))</f>
        <v>插槽14护盾</v>
      </c>
      <c r="D2492" s="96" t="s">
        <v>873</v>
      </c>
      <c r="E2492" s="95">
        <v>5</v>
      </c>
      <c r="F2492" s="95">
        <f>INDEX(技能效果!H:H,MATCH(技能效果等级!B2492,技能效果!B:B,0))</f>
        <v>4005</v>
      </c>
      <c r="G2492" s="95">
        <f>IF(INDEX(技能效果!K:K,MATCH(B2492,技能效果!B:B,0))=0,INDEX(技能效果!I:I,MATCH(技能效果等级!B2492,技能效果!B:B,0)),INDEX(技能效果!I:I,MATCH(技能效果等级!B2492,技能效果!B:B,0))*VLOOKUP(E2492,技能数值计算!$C$19:$D$28,2,FALSE))</f>
        <v>1.6500000000000001</v>
      </c>
      <c r="H2492" s="95">
        <f>INDEX(技能效果!J:J,MATCH(技能效果等级!B2492,技能效果!B:B,0))</f>
        <v>0</v>
      </c>
      <c r="I2492" s="97"/>
      <c r="J2492" s="97"/>
      <c r="K2492" s="97"/>
      <c r="L2492" s="97"/>
      <c r="M2492" s="97"/>
      <c r="N2492" s="96" t="str">
        <f>IF(INDEX(技能效果!L:L,MATCH(技能效果等级!B2492,技能效果!B:B,0))="","",INDEX(技能效果!L:L,MATCH(技能效果等级!B2492,技能效果!B:B,0)))</f>
        <v/>
      </c>
      <c r="O2492" s="95">
        <f>IF(INDEX(技能效果!N:N,MATCH(B2492,技能效果!B:B,0))=0,INDEX(技能效果!M:M,MATCH(技能效果等级!B2492,技能效果!B:B,0)),INDEX(技能效果!M:M,MATCH(技能效果等级!B2492,技能效果!B:B,0))*VLOOKUP(E2492,技能数值计算!$C$19:$D$28,2,FALSE))</f>
        <v>0</v>
      </c>
      <c r="P2492" s="97"/>
      <c r="Q2492" s="97"/>
      <c r="R2492" s="95" t="str">
        <f>IF(INDEX(技能效果!O:O,MATCH(技能效果等级!B2492,技能效果!B:B,0))="","",INDEX(技能效果!O:O,MATCH(技能效果等级!B2492,技能效果!B:B,0)))</f>
        <v/>
      </c>
      <c r="S2492" s="97"/>
      <c r="T2492" s="97"/>
      <c r="U2492" s="97"/>
      <c r="V2492" s="96" t="str">
        <f>IF(INDEX(技能效果!AF:AF,MATCH(技能效果等级!B2492,技能效果!B:B,0))="","",INDEX(技能效果!AF:AF,MATCH(技能效果等级!B2492,技能效果!B:B,0)))</f>
        <v/>
      </c>
      <c r="W2492" s="95">
        <f t="shared" si="37"/>
        <v>240</v>
      </c>
      <c r="X2492" s="97"/>
      <c r="Y2492" s="97"/>
    </row>
    <row r="2493" spans="1:25" ht="16.5" x14ac:dyDescent="0.2">
      <c r="A2493" s="62">
        <v>2490</v>
      </c>
      <c r="B2493" s="95">
        <f>INDEX(技能效果!B:B,MATCH(技能效果等级!W2493,技能效果!AE:AE,0))</f>
        <v>130401401</v>
      </c>
      <c r="C2493" s="95" t="str">
        <f>INDEX(技能效果!C:C,MATCH(技能效果等级!B2493,技能效果!B:B,0))</f>
        <v>插槽14护盾</v>
      </c>
      <c r="D2493" s="96" t="s">
        <v>873</v>
      </c>
      <c r="E2493" s="95">
        <v>6</v>
      </c>
      <c r="F2493" s="95">
        <f>INDEX(技能效果!H:H,MATCH(技能效果等级!B2493,技能效果!B:B,0))</f>
        <v>4005</v>
      </c>
      <c r="G2493" s="95">
        <f>IF(INDEX(技能效果!K:K,MATCH(B2493,技能效果!B:B,0))=0,INDEX(技能效果!I:I,MATCH(技能效果等级!B2493,技能效果!B:B,0)),INDEX(技能效果!I:I,MATCH(技能效果等级!B2493,技能效果!B:B,0))*VLOOKUP(E2493,技能数值计算!$C$19:$D$28,2,FALSE))</f>
        <v>1.7999999999999998</v>
      </c>
      <c r="H2493" s="95">
        <f>INDEX(技能效果!J:J,MATCH(技能效果等级!B2493,技能效果!B:B,0))</f>
        <v>0</v>
      </c>
      <c r="I2493" s="97"/>
      <c r="J2493" s="97"/>
      <c r="K2493" s="97"/>
      <c r="L2493" s="97"/>
      <c r="M2493" s="97"/>
      <c r="N2493" s="96" t="str">
        <f>IF(INDEX(技能效果!L:L,MATCH(技能效果等级!B2493,技能效果!B:B,0))="","",INDEX(技能效果!L:L,MATCH(技能效果等级!B2493,技能效果!B:B,0)))</f>
        <v/>
      </c>
      <c r="O2493" s="95">
        <f>IF(INDEX(技能效果!N:N,MATCH(B2493,技能效果!B:B,0))=0,INDEX(技能效果!M:M,MATCH(技能效果等级!B2493,技能效果!B:B,0)),INDEX(技能效果!M:M,MATCH(技能效果等级!B2493,技能效果!B:B,0))*VLOOKUP(E2493,技能数值计算!$C$19:$D$28,2,FALSE))</f>
        <v>0</v>
      </c>
      <c r="P2493" s="97"/>
      <c r="Q2493" s="97"/>
      <c r="R2493" s="95" t="str">
        <f>IF(INDEX(技能效果!O:O,MATCH(技能效果等级!B2493,技能效果!B:B,0))="","",INDEX(技能效果!O:O,MATCH(技能效果等级!B2493,技能效果!B:B,0)))</f>
        <v/>
      </c>
      <c r="S2493" s="97"/>
      <c r="T2493" s="97"/>
      <c r="U2493" s="97"/>
      <c r="V2493" s="96" t="str">
        <f>IF(INDEX(技能效果!AF:AF,MATCH(技能效果等级!B2493,技能效果!B:B,0))="","",INDEX(技能效果!AF:AF,MATCH(技能效果等级!B2493,技能效果!B:B,0)))</f>
        <v/>
      </c>
      <c r="W2493" s="95">
        <f t="shared" si="37"/>
        <v>240</v>
      </c>
      <c r="X2493" s="97"/>
      <c r="Y2493" s="97"/>
    </row>
    <row r="2494" spans="1:25" ht="16.5" x14ac:dyDescent="0.2">
      <c r="A2494" s="62">
        <v>2491</v>
      </c>
      <c r="B2494" s="95">
        <f>INDEX(技能效果!B:B,MATCH(技能效果等级!W2494,技能效果!AE:AE,0))</f>
        <v>130401401</v>
      </c>
      <c r="C2494" s="95" t="str">
        <f>INDEX(技能效果!C:C,MATCH(技能效果等级!B2494,技能效果!B:B,0))</f>
        <v>插槽14护盾</v>
      </c>
      <c r="D2494" s="96" t="s">
        <v>873</v>
      </c>
      <c r="E2494" s="95">
        <v>7</v>
      </c>
      <c r="F2494" s="95">
        <f>INDEX(技能效果!H:H,MATCH(技能效果等级!B2494,技能效果!B:B,0))</f>
        <v>4005</v>
      </c>
      <c r="G2494" s="95">
        <f>IF(INDEX(技能效果!K:K,MATCH(B2494,技能效果!B:B,0))=0,INDEX(技能效果!I:I,MATCH(技能效果等级!B2494,技能效果!B:B,0)),INDEX(技能效果!I:I,MATCH(技能效果等级!B2494,技能效果!B:B,0))*VLOOKUP(E2494,技能数值计算!$C$19:$D$28,2,FALSE))</f>
        <v>1.9500000000000002</v>
      </c>
      <c r="H2494" s="95">
        <f>INDEX(技能效果!J:J,MATCH(技能效果等级!B2494,技能效果!B:B,0))</f>
        <v>0</v>
      </c>
      <c r="I2494" s="97"/>
      <c r="J2494" s="97"/>
      <c r="K2494" s="97"/>
      <c r="L2494" s="97"/>
      <c r="M2494" s="97"/>
      <c r="N2494" s="96" t="str">
        <f>IF(INDEX(技能效果!L:L,MATCH(技能效果等级!B2494,技能效果!B:B,0))="","",INDEX(技能效果!L:L,MATCH(技能效果等级!B2494,技能效果!B:B,0)))</f>
        <v/>
      </c>
      <c r="O2494" s="95">
        <f>IF(INDEX(技能效果!N:N,MATCH(B2494,技能效果!B:B,0))=0,INDEX(技能效果!M:M,MATCH(技能效果等级!B2494,技能效果!B:B,0)),INDEX(技能效果!M:M,MATCH(技能效果等级!B2494,技能效果!B:B,0))*VLOOKUP(E2494,技能数值计算!$C$19:$D$28,2,FALSE))</f>
        <v>0</v>
      </c>
      <c r="P2494" s="97"/>
      <c r="Q2494" s="97"/>
      <c r="R2494" s="95" t="str">
        <f>IF(INDEX(技能效果!O:O,MATCH(技能效果等级!B2494,技能效果!B:B,0))="","",INDEX(技能效果!O:O,MATCH(技能效果等级!B2494,技能效果!B:B,0)))</f>
        <v/>
      </c>
      <c r="S2494" s="97"/>
      <c r="T2494" s="97"/>
      <c r="U2494" s="97"/>
      <c r="V2494" s="96" t="str">
        <f>IF(INDEX(技能效果!AF:AF,MATCH(技能效果等级!B2494,技能效果!B:B,0))="","",INDEX(技能效果!AF:AF,MATCH(技能效果等级!B2494,技能效果!B:B,0)))</f>
        <v/>
      </c>
      <c r="W2494" s="95">
        <f t="shared" si="37"/>
        <v>240</v>
      </c>
      <c r="X2494" s="97"/>
      <c r="Y2494" s="97"/>
    </row>
    <row r="2495" spans="1:25" ht="16.5" x14ac:dyDescent="0.2">
      <c r="A2495" s="62">
        <v>2492</v>
      </c>
      <c r="B2495" s="95">
        <f>INDEX(技能效果!B:B,MATCH(技能效果等级!W2495,技能效果!AE:AE,0))</f>
        <v>130401401</v>
      </c>
      <c r="C2495" s="95" t="str">
        <f>INDEX(技能效果!C:C,MATCH(技能效果等级!B2495,技能效果!B:B,0))</f>
        <v>插槽14护盾</v>
      </c>
      <c r="D2495" s="96" t="s">
        <v>873</v>
      </c>
      <c r="E2495" s="95">
        <v>8</v>
      </c>
      <c r="F2495" s="95">
        <f>INDEX(技能效果!H:H,MATCH(技能效果等级!B2495,技能效果!B:B,0))</f>
        <v>4005</v>
      </c>
      <c r="G2495" s="95">
        <f>IF(INDEX(技能效果!K:K,MATCH(B2495,技能效果!B:B,0))=0,INDEX(技能效果!I:I,MATCH(技能效果等级!B2495,技能效果!B:B,0)),INDEX(技能效果!I:I,MATCH(技能效果等级!B2495,技能效果!B:B,0))*VLOOKUP(E2495,技能数值计算!$C$19:$D$28,2,FALSE))</f>
        <v>2.1</v>
      </c>
      <c r="H2495" s="95">
        <f>INDEX(技能效果!J:J,MATCH(技能效果等级!B2495,技能效果!B:B,0))</f>
        <v>0</v>
      </c>
      <c r="I2495" s="97"/>
      <c r="J2495" s="97"/>
      <c r="K2495" s="97"/>
      <c r="L2495" s="97"/>
      <c r="M2495" s="97"/>
      <c r="N2495" s="96" t="str">
        <f>IF(INDEX(技能效果!L:L,MATCH(技能效果等级!B2495,技能效果!B:B,0))="","",INDEX(技能效果!L:L,MATCH(技能效果等级!B2495,技能效果!B:B,0)))</f>
        <v/>
      </c>
      <c r="O2495" s="95">
        <f>IF(INDEX(技能效果!N:N,MATCH(B2495,技能效果!B:B,0))=0,INDEX(技能效果!M:M,MATCH(技能效果等级!B2495,技能效果!B:B,0)),INDEX(技能效果!M:M,MATCH(技能效果等级!B2495,技能效果!B:B,0))*VLOOKUP(E2495,技能数值计算!$C$19:$D$28,2,FALSE))</f>
        <v>0</v>
      </c>
      <c r="P2495" s="97"/>
      <c r="Q2495" s="97"/>
      <c r="R2495" s="95" t="str">
        <f>IF(INDEX(技能效果!O:O,MATCH(技能效果等级!B2495,技能效果!B:B,0))="","",INDEX(技能效果!O:O,MATCH(技能效果等级!B2495,技能效果!B:B,0)))</f>
        <v/>
      </c>
      <c r="S2495" s="97"/>
      <c r="T2495" s="97"/>
      <c r="U2495" s="97"/>
      <c r="V2495" s="96" t="str">
        <f>IF(INDEX(技能效果!AF:AF,MATCH(技能效果等级!B2495,技能效果!B:B,0))="","",INDEX(技能效果!AF:AF,MATCH(技能效果等级!B2495,技能效果!B:B,0)))</f>
        <v/>
      </c>
      <c r="W2495" s="95">
        <f t="shared" si="37"/>
        <v>240</v>
      </c>
      <c r="X2495" s="97"/>
      <c r="Y2495" s="97"/>
    </row>
    <row r="2496" spans="1:25" ht="16.5" x14ac:dyDescent="0.2">
      <c r="A2496" s="62">
        <v>2493</v>
      </c>
      <c r="B2496" s="95">
        <f>INDEX(技能效果!B:B,MATCH(技能效果等级!W2496,技能效果!AE:AE,0))</f>
        <v>130401401</v>
      </c>
      <c r="C2496" s="95" t="str">
        <f>INDEX(技能效果!C:C,MATCH(技能效果等级!B2496,技能效果!B:B,0))</f>
        <v>插槽14护盾</v>
      </c>
      <c r="D2496" s="96" t="s">
        <v>873</v>
      </c>
      <c r="E2496" s="95">
        <v>9</v>
      </c>
      <c r="F2496" s="95">
        <f>INDEX(技能效果!H:H,MATCH(技能效果等级!B2496,技能效果!B:B,0))</f>
        <v>4005</v>
      </c>
      <c r="G2496" s="95">
        <f>IF(INDEX(技能效果!K:K,MATCH(B2496,技能效果!B:B,0))=0,INDEX(技能效果!I:I,MATCH(技能效果等级!B2496,技能效果!B:B,0)),INDEX(技能效果!I:I,MATCH(技能效果等级!B2496,技能效果!B:B,0))*VLOOKUP(E2496,技能数值计算!$C$19:$D$28,2,FALSE))</f>
        <v>2.3000000000000003</v>
      </c>
      <c r="H2496" s="95">
        <f>INDEX(技能效果!J:J,MATCH(技能效果等级!B2496,技能效果!B:B,0))</f>
        <v>0</v>
      </c>
      <c r="I2496" s="97"/>
      <c r="J2496" s="97"/>
      <c r="K2496" s="97"/>
      <c r="L2496" s="97"/>
      <c r="M2496" s="97"/>
      <c r="N2496" s="96" t="str">
        <f>IF(INDEX(技能效果!L:L,MATCH(技能效果等级!B2496,技能效果!B:B,0))="","",INDEX(技能效果!L:L,MATCH(技能效果等级!B2496,技能效果!B:B,0)))</f>
        <v/>
      </c>
      <c r="O2496" s="95">
        <f>IF(INDEX(技能效果!N:N,MATCH(B2496,技能效果!B:B,0))=0,INDEX(技能效果!M:M,MATCH(技能效果等级!B2496,技能效果!B:B,0)),INDEX(技能效果!M:M,MATCH(技能效果等级!B2496,技能效果!B:B,0))*VLOOKUP(E2496,技能数值计算!$C$19:$D$28,2,FALSE))</f>
        <v>0</v>
      </c>
      <c r="P2496" s="97"/>
      <c r="Q2496" s="97"/>
      <c r="R2496" s="95" t="str">
        <f>IF(INDEX(技能效果!O:O,MATCH(技能效果等级!B2496,技能效果!B:B,0))="","",INDEX(技能效果!O:O,MATCH(技能效果等级!B2496,技能效果!B:B,0)))</f>
        <v/>
      </c>
      <c r="S2496" s="97"/>
      <c r="T2496" s="97"/>
      <c r="U2496" s="97"/>
      <c r="V2496" s="96" t="str">
        <f>IF(INDEX(技能效果!AF:AF,MATCH(技能效果等级!B2496,技能效果!B:B,0))="","",INDEX(技能效果!AF:AF,MATCH(技能效果等级!B2496,技能效果!B:B,0)))</f>
        <v/>
      </c>
      <c r="W2496" s="95">
        <f t="shared" si="37"/>
        <v>240</v>
      </c>
      <c r="X2496" s="97"/>
      <c r="Y2496" s="97"/>
    </row>
    <row r="2497" spans="1:31" ht="16.5" x14ac:dyDescent="0.2">
      <c r="A2497" s="62">
        <v>2494</v>
      </c>
      <c r="B2497" s="95">
        <f>INDEX(技能效果!B:B,MATCH(技能效果等级!W2497,技能效果!AE:AE,0))</f>
        <v>130401401</v>
      </c>
      <c r="C2497" s="95" t="str">
        <f>INDEX(技能效果!C:C,MATCH(技能效果等级!B2497,技能效果!B:B,0))</f>
        <v>插槽14护盾</v>
      </c>
      <c r="D2497" s="96" t="s">
        <v>873</v>
      </c>
      <c r="E2497" s="95">
        <v>10</v>
      </c>
      <c r="F2497" s="95">
        <f>INDEX(技能效果!H:H,MATCH(技能效果等级!B2497,技能效果!B:B,0))</f>
        <v>4005</v>
      </c>
      <c r="G2497" s="95">
        <f>IF(INDEX(技能效果!K:K,MATCH(B2497,技能效果!B:B,0))=0,INDEX(技能效果!I:I,MATCH(技能效果等级!B2497,技能效果!B:B,0)),INDEX(技能效果!I:I,MATCH(技能效果等级!B2497,技能效果!B:B,0))*VLOOKUP(E2497,技能数值计算!$C$19:$D$28,2,FALSE))</f>
        <v>2.5</v>
      </c>
      <c r="H2497" s="95">
        <f>INDEX(技能效果!J:J,MATCH(技能效果等级!B2497,技能效果!B:B,0))</f>
        <v>0</v>
      </c>
      <c r="I2497" s="97"/>
      <c r="J2497" s="97"/>
      <c r="K2497" s="97"/>
      <c r="L2497" s="97"/>
      <c r="M2497" s="97"/>
      <c r="N2497" s="96" t="str">
        <f>IF(INDEX(技能效果!L:L,MATCH(技能效果等级!B2497,技能效果!B:B,0))="","",INDEX(技能效果!L:L,MATCH(技能效果等级!B2497,技能效果!B:B,0)))</f>
        <v/>
      </c>
      <c r="O2497" s="95">
        <f>IF(INDEX(技能效果!N:N,MATCH(B2497,技能效果!B:B,0))=0,INDEX(技能效果!M:M,MATCH(技能效果等级!B2497,技能效果!B:B,0)),INDEX(技能效果!M:M,MATCH(技能效果等级!B2497,技能效果!B:B,0))*VLOOKUP(E2497,技能数值计算!$C$19:$D$28,2,FALSE))</f>
        <v>0</v>
      </c>
      <c r="P2497" s="97"/>
      <c r="Q2497" s="97"/>
      <c r="R2497" s="95" t="str">
        <f>IF(INDEX(技能效果!O:O,MATCH(技能效果等级!B2497,技能效果!B:B,0))="","",INDEX(技能效果!O:O,MATCH(技能效果等级!B2497,技能效果!B:B,0)))</f>
        <v/>
      </c>
      <c r="S2497" s="97"/>
      <c r="T2497" s="97"/>
      <c r="U2497" s="97"/>
      <c r="V2497" s="96" t="str">
        <f>IF(INDEX(技能效果!AF:AF,MATCH(技能效果等级!B2497,技能效果!B:B,0))="","",INDEX(技能效果!AF:AF,MATCH(技能效果等级!B2497,技能效果!B:B,0)))</f>
        <v/>
      </c>
      <c r="W2497" s="95">
        <f t="shared" si="37"/>
        <v>240</v>
      </c>
      <c r="X2497" s="97"/>
      <c r="Y2497" s="97"/>
    </row>
    <row r="2498" spans="1:31" ht="16.5" x14ac:dyDescent="0.2">
      <c r="A2498" s="62">
        <v>2495</v>
      </c>
      <c r="B2498" s="95">
        <f>INDEX(技能效果!B:B,MATCH(技能效果等级!W2498,技能效果!AE:AE,0))</f>
        <v>130401402</v>
      </c>
      <c r="C2498" s="95" t="str">
        <f>INDEX(技能效果!C:C,MATCH(技能效果等级!B2498,技能效果!B:B,0))</f>
        <v>插槽14触发护盾</v>
      </c>
      <c r="D2498" s="96" t="s">
        <v>873</v>
      </c>
      <c r="E2498" s="95">
        <v>1</v>
      </c>
      <c r="F2498" s="95">
        <f>INDEX(技能效果!H:H,MATCH(技能效果等级!B2498,技能效果!B:B,0))</f>
        <v>4025</v>
      </c>
      <c r="G2498" s="95">
        <f>IF(INDEX(技能效果!K:K,MATCH(B2498,技能效果!B:B,0))=0,INDEX(技能效果!I:I,MATCH(技能效果等级!B2498,技能效果!B:B,0)),INDEX(技能效果!I:I,MATCH(技能效果等级!B2498,技能效果!B:B,0))*VLOOKUP(E2498,技能数值计算!$C$19:$D$28,2,FALSE))</f>
        <v>0</v>
      </c>
      <c r="H2498" s="95">
        <f>INDEX(技能效果!J:J,MATCH(技能效果等级!B2498,技能效果!B:B,0))</f>
        <v>0</v>
      </c>
      <c r="I2498" s="97"/>
      <c r="J2498" s="97"/>
      <c r="K2498" s="97"/>
      <c r="L2498" s="97"/>
      <c r="M2498" s="97"/>
      <c r="N2498" s="96">
        <f>IF(INDEX(技能效果!L:L,MATCH(技能效果等级!B2498,技能效果!B:B,0))="","",INDEX(技能效果!L:L,MATCH(技能效果等级!B2498,技能效果!B:B,0)))</f>
        <v>124</v>
      </c>
      <c r="O2498" s="95">
        <f>IF(INDEX(技能效果!N:N,MATCH(B2498,技能效果!B:B,0))=0,INDEX(技能效果!M:M,MATCH(技能效果等级!B2498,技能效果!B:B,0)),INDEX(技能效果!M:M,MATCH(技能效果等级!B2498,技能效果!B:B,0))*VLOOKUP(E2498,技能数值计算!$C$19:$D$28,2,FALSE))</f>
        <v>0</v>
      </c>
      <c r="P2498" s="97"/>
      <c r="Q2498" s="97"/>
      <c r="R2498" s="95" t="str">
        <f>IF(INDEX(技能效果!O:O,MATCH(技能效果等级!B2498,技能效果!B:B,0))="","",INDEX(技能效果!O:O,MATCH(技能效果等级!B2498,技能效果!B:B,0)))</f>
        <v/>
      </c>
      <c r="S2498" s="97"/>
      <c r="T2498" s="97"/>
      <c r="U2498" s="97"/>
      <c r="V2498" s="96" t="str">
        <f>IF(INDEX(技能效果!AF:AF,MATCH(技能效果等级!B2498,技能效果!B:B,0))="","",INDEX(技能效果!AF:AF,MATCH(技能效果等级!B2498,技能效果!B:B,0)))</f>
        <v/>
      </c>
      <c r="W2498" s="95">
        <f t="shared" si="37"/>
        <v>241</v>
      </c>
      <c r="X2498" s="97"/>
      <c r="Y2498" s="97"/>
    </row>
    <row r="2499" spans="1:31" ht="16.5" x14ac:dyDescent="0.2">
      <c r="A2499" s="62">
        <v>2496</v>
      </c>
      <c r="B2499" s="95">
        <f>INDEX(技能效果!B:B,MATCH(技能效果等级!W2499,技能效果!AE:AE,0))</f>
        <v>130401402</v>
      </c>
      <c r="C2499" s="95" t="str">
        <f>INDEX(技能效果!C:C,MATCH(技能效果等级!B2499,技能效果!B:B,0))</f>
        <v>插槽14触发护盾</v>
      </c>
      <c r="D2499" s="96" t="s">
        <v>873</v>
      </c>
      <c r="E2499" s="95">
        <v>2</v>
      </c>
      <c r="F2499" s="95">
        <f>INDEX(技能效果!H:H,MATCH(技能效果等级!B2499,技能效果!B:B,0))</f>
        <v>4025</v>
      </c>
      <c r="G2499" s="95">
        <f>IF(INDEX(技能效果!K:K,MATCH(B2499,技能效果!B:B,0))=0,INDEX(技能效果!I:I,MATCH(技能效果等级!B2499,技能效果!B:B,0)),INDEX(技能效果!I:I,MATCH(技能效果等级!B2499,技能效果!B:B,0))*VLOOKUP(E2499,技能数值计算!$C$19:$D$28,2,FALSE))</f>
        <v>0</v>
      </c>
      <c r="H2499" s="95">
        <f>INDEX(技能效果!J:J,MATCH(技能效果等级!B2499,技能效果!B:B,0))</f>
        <v>0</v>
      </c>
      <c r="I2499" s="97"/>
      <c r="J2499" s="97"/>
      <c r="K2499" s="97"/>
      <c r="L2499" s="97"/>
      <c r="M2499" s="97"/>
      <c r="N2499" s="96">
        <f>IF(INDEX(技能效果!L:L,MATCH(技能效果等级!B2499,技能效果!B:B,0))="","",INDEX(技能效果!L:L,MATCH(技能效果等级!B2499,技能效果!B:B,0)))</f>
        <v>124</v>
      </c>
      <c r="O2499" s="95">
        <f>IF(INDEX(技能效果!N:N,MATCH(B2499,技能效果!B:B,0))=0,INDEX(技能效果!M:M,MATCH(技能效果等级!B2499,技能效果!B:B,0)),INDEX(技能效果!M:M,MATCH(技能效果等级!B2499,技能效果!B:B,0))*VLOOKUP(E2499,技能数值计算!$C$19:$D$28,2,FALSE))</f>
        <v>0</v>
      </c>
      <c r="P2499" s="97"/>
      <c r="Q2499" s="97"/>
      <c r="R2499" s="95" t="str">
        <f>IF(INDEX(技能效果!O:O,MATCH(技能效果等级!B2499,技能效果!B:B,0))="","",INDEX(技能效果!O:O,MATCH(技能效果等级!B2499,技能效果!B:B,0)))</f>
        <v/>
      </c>
      <c r="S2499" s="97"/>
      <c r="T2499" s="97"/>
      <c r="U2499" s="97"/>
      <c r="V2499" s="96" t="str">
        <f>IF(INDEX(技能效果!AF:AF,MATCH(技能效果等级!B2499,技能效果!B:B,0))="","",INDEX(技能效果!AF:AF,MATCH(技能效果等级!B2499,技能效果!B:B,0)))</f>
        <v/>
      </c>
      <c r="W2499" s="95">
        <f t="shared" si="37"/>
        <v>241</v>
      </c>
      <c r="X2499" s="97"/>
      <c r="Y2499" s="97"/>
    </row>
    <row r="2500" spans="1:31" ht="16.5" x14ac:dyDescent="0.2">
      <c r="A2500" s="62">
        <v>2497</v>
      </c>
      <c r="B2500" s="95">
        <f>INDEX(技能效果!B:B,MATCH(技能效果等级!W2500,技能效果!AE:AE,0))</f>
        <v>130401402</v>
      </c>
      <c r="C2500" s="95" t="str">
        <f>INDEX(技能效果!C:C,MATCH(技能效果等级!B2500,技能效果!B:B,0))</f>
        <v>插槽14触发护盾</v>
      </c>
      <c r="D2500" s="96" t="s">
        <v>873</v>
      </c>
      <c r="E2500" s="95">
        <v>3</v>
      </c>
      <c r="F2500" s="95">
        <f>INDEX(技能效果!H:H,MATCH(技能效果等级!B2500,技能效果!B:B,0))</f>
        <v>4025</v>
      </c>
      <c r="G2500" s="95">
        <f>IF(INDEX(技能效果!K:K,MATCH(B2500,技能效果!B:B,0))=0,INDEX(技能效果!I:I,MATCH(技能效果等级!B2500,技能效果!B:B,0)),INDEX(技能效果!I:I,MATCH(技能效果等级!B2500,技能效果!B:B,0))*VLOOKUP(E2500,技能数值计算!$C$19:$D$28,2,FALSE))</f>
        <v>0</v>
      </c>
      <c r="H2500" s="95">
        <f>INDEX(技能效果!J:J,MATCH(技能效果等级!B2500,技能效果!B:B,0))</f>
        <v>0</v>
      </c>
      <c r="I2500" s="97"/>
      <c r="J2500" s="97"/>
      <c r="K2500" s="97"/>
      <c r="L2500" s="97"/>
      <c r="M2500" s="97"/>
      <c r="N2500" s="96">
        <f>IF(INDEX(技能效果!L:L,MATCH(技能效果等级!B2500,技能效果!B:B,0))="","",INDEX(技能效果!L:L,MATCH(技能效果等级!B2500,技能效果!B:B,0)))</f>
        <v>124</v>
      </c>
      <c r="O2500" s="95">
        <f>IF(INDEX(技能效果!N:N,MATCH(B2500,技能效果!B:B,0))=0,INDEX(技能效果!M:M,MATCH(技能效果等级!B2500,技能效果!B:B,0)),INDEX(技能效果!M:M,MATCH(技能效果等级!B2500,技能效果!B:B,0))*VLOOKUP(E2500,技能数值计算!$C$19:$D$28,2,FALSE))</f>
        <v>0</v>
      </c>
      <c r="P2500" s="97"/>
      <c r="Q2500" s="97"/>
      <c r="R2500" s="95" t="str">
        <f>IF(INDEX(技能效果!O:O,MATCH(技能效果等级!B2500,技能效果!B:B,0))="","",INDEX(技能效果!O:O,MATCH(技能效果等级!B2500,技能效果!B:B,0)))</f>
        <v/>
      </c>
      <c r="S2500" s="97"/>
      <c r="T2500" s="97"/>
      <c r="U2500" s="97"/>
      <c r="V2500" s="96" t="str">
        <f>IF(INDEX(技能效果!AF:AF,MATCH(技能效果等级!B2500,技能效果!B:B,0))="","",INDEX(技能效果!AF:AF,MATCH(技能效果等级!B2500,技能效果!B:B,0)))</f>
        <v/>
      </c>
      <c r="W2500" s="95">
        <f t="shared" si="37"/>
        <v>241</v>
      </c>
      <c r="X2500" s="97"/>
      <c r="Y2500" s="97"/>
    </row>
    <row r="2501" spans="1:31" ht="16.5" x14ac:dyDescent="0.2">
      <c r="A2501" s="62">
        <v>2498</v>
      </c>
      <c r="B2501" s="95">
        <f>INDEX(技能效果!B:B,MATCH(技能效果等级!W2501,技能效果!AE:AE,0))</f>
        <v>130401402</v>
      </c>
      <c r="C2501" s="95" t="str">
        <f>INDEX(技能效果!C:C,MATCH(技能效果等级!B2501,技能效果!B:B,0))</f>
        <v>插槽14触发护盾</v>
      </c>
      <c r="D2501" s="96" t="s">
        <v>873</v>
      </c>
      <c r="E2501" s="95">
        <v>4</v>
      </c>
      <c r="F2501" s="95">
        <f>INDEX(技能效果!H:H,MATCH(技能效果等级!B2501,技能效果!B:B,0))</f>
        <v>4025</v>
      </c>
      <c r="G2501" s="95">
        <f>IF(INDEX(技能效果!K:K,MATCH(B2501,技能效果!B:B,0))=0,INDEX(技能效果!I:I,MATCH(技能效果等级!B2501,技能效果!B:B,0)),INDEX(技能效果!I:I,MATCH(技能效果等级!B2501,技能效果!B:B,0))*VLOOKUP(E2501,技能数值计算!$C$19:$D$28,2,FALSE))</f>
        <v>0</v>
      </c>
      <c r="H2501" s="95">
        <f>INDEX(技能效果!J:J,MATCH(技能效果等级!B2501,技能效果!B:B,0))</f>
        <v>0</v>
      </c>
      <c r="I2501" s="97"/>
      <c r="J2501" s="97"/>
      <c r="K2501" s="97"/>
      <c r="L2501" s="97"/>
      <c r="M2501" s="97"/>
      <c r="N2501" s="96">
        <f>IF(INDEX(技能效果!L:L,MATCH(技能效果等级!B2501,技能效果!B:B,0))="","",INDEX(技能效果!L:L,MATCH(技能效果等级!B2501,技能效果!B:B,0)))</f>
        <v>124</v>
      </c>
      <c r="O2501" s="95">
        <f>IF(INDEX(技能效果!N:N,MATCH(B2501,技能效果!B:B,0))=0,INDEX(技能效果!M:M,MATCH(技能效果等级!B2501,技能效果!B:B,0)),INDEX(技能效果!M:M,MATCH(技能效果等级!B2501,技能效果!B:B,0))*VLOOKUP(E2501,技能数值计算!$C$19:$D$28,2,FALSE))</f>
        <v>0</v>
      </c>
      <c r="P2501" s="97"/>
      <c r="Q2501" s="97"/>
      <c r="R2501" s="95" t="str">
        <f>IF(INDEX(技能效果!O:O,MATCH(技能效果等级!B2501,技能效果!B:B,0))="","",INDEX(技能效果!O:O,MATCH(技能效果等级!B2501,技能效果!B:B,0)))</f>
        <v/>
      </c>
      <c r="S2501" s="97"/>
      <c r="T2501" s="97"/>
      <c r="U2501" s="97"/>
      <c r="V2501" s="96" t="str">
        <f>IF(INDEX(技能效果!AF:AF,MATCH(技能效果等级!B2501,技能效果!B:B,0))="","",INDEX(技能效果!AF:AF,MATCH(技能效果等级!B2501,技能效果!B:B,0)))</f>
        <v/>
      </c>
      <c r="W2501" s="95">
        <f t="shared" si="37"/>
        <v>241</v>
      </c>
      <c r="X2501" s="97"/>
      <c r="Y2501" s="97"/>
    </row>
    <row r="2502" spans="1:31" ht="16.5" x14ac:dyDescent="0.2">
      <c r="A2502" s="62">
        <v>2499</v>
      </c>
      <c r="B2502" s="95">
        <f>INDEX(技能效果!B:B,MATCH(技能效果等级!W2502,技能效果!AE:AE,0))</f>
        <v>130401402</v>
      </c>
      <c r="C2502" s="95" t="str">
        <f>INDEX(技能效果!C:C,MATCH(技能效果等级!B2502,技能效果!B:B,0))</f>
        <v>插槽14触发护盾</v>
      </c>
      <c r="D2502" s="96" t="s">
        <v>873</v>
      </c>
      <c r="E2502" s="95">
        <v>5</v>
      </c>
      <c r="F2502" s="95">
        <f>INDEX(技能效果!H:H,MATCH(技能效果等级!B2502,技能效果!B:B,0))</f>
        <v>4025</v>
      </c>
      <c r="G2502" s="95">
        <f>IF(INDEX(技能效果!K:K,MATCH(B2502,技能效果!B:B,0))=0,INDEX(技能效果!I:I,MATCH(技能效果等级!B2502,技能效果!B:B,0)),INDEX(技能效果!I:I,MATCH(技能效果等级!B2502,技能效果!B:B,0))*VLOOKUP(E2502,技能数值计算!$C$19:$D$28,2,FALSE))</f>
        <v>0</v>
      </c>
      <c r="H2502" s="95">
        <f>INDEX(技能效果!J:J,MATCH(技能效果等级!B2502,技能效果!B:B,0))</f>
        <v>0</v>
      </c>
      <c r="I2502" s="97"/>
      <c r="J2502" s="97"/>
      <c r="K2502" s="97"/>
      <c r="L2502" s="97"/>
      <c r="M2502" s="97"/>
      <c r="N2502" s="96">
        <f>IF(INDEX(技能效果!L:L,MATCH(技能效果等级!B2502,技能效果!B:B,0))="","",INDEX(技能效果!L:L,MATCH(技能效果等级!B2502,技能效果!B:B,0)))</f>
        <v>124</v>
      </c>
      <c r="O2502" s="95">
        <f>IF(INDEX(技能效果!N:N,MATCH(B2502,技能效果!B:B,0))=0,INDEX(技能效果!M:M,MATCH(技能效果等级!B2502,技能效果!B:B,0)),INDEX(技能效果!M:M,MATCH(技能效果等级!B2502,技能效果!B:B,0))*VLOOKUP(E2502,技能数值计算!$C$19:$D$28,2,FALSE))</f>
        <v>0</v>
      </c>
      <c r="P2502" s="97"/>
      <c r="Q2502" s="97"/>
      <c r="R2502" s="95" t="str">
        <f>IF(INDEX(技能效果!O:O,MATCH(技能效果等级!B2502,技能效果!B:B,0))="","",INDEX(技能效果!O:O,MATCH(技能效果等级!B2502,技能效果!B:B,0)))</f>
        <v/>
      </c>
      <c r="S2502" s="97"/>
      <c r="T2502" s="97"/>
      <c r="U2502" s="97"/>
      <c r="V2502" s="96" t="str">
        <f>IF(INDEX(技能效果!AF:AF,MATCH(技能效果等级!B2502,技能效果!B:B,0))="","",INDEX(技能效果!AF:AF,MATCH(技能效果等级!B2502,技能效果!B:B,0)))</f>
        <v/>
      </c>
      <c r="W2502" s="95">
        <f t="shared" si="37"/>
        <v>241</v>
      </c>
      <c r="X2502" s="97"/>
      <c r="Y2502" s="97"/>
    </row>
    <row r="2503" spans="1:31" ht="16.5" x14ac:dyDescent="0.2">
      <c r="A2503" s="62">
        <v>2500</v>
      </c>
      <c r="B2503" s="95">
        <f>INDEX(技能效果!B:B,MATCH(技能效果等级!W2503,技能效果!AE:AE,0))</f>
        <v>130401402</v>
      </c>
      <c r="C2503" s="95" t="str">
        <f>INDEX(技能效果!C:C,MATCH(技能效果等级!B2503,技能效果!B:B,0))</f>
        <v>插槽14触发护盾</v>
      </c>
      <c r="D2503" s="96" t="s">
        <v>873</v>
      </c>
      <c r="E2503" s="95">
        <v>6</v>
      </c>
      <c r="F2503" s="95">
        <f>INDEX(技能效果!H:H,MATCH(技能效果等级!B2503,技能效果!B:B,0))</f>
        <v>4025</v>
      </c>
      <c r="G2503" s="95">
        <f>IF(INDEX(技能效果!K:K,MATCH(B2503,技能效果!B:B,0))=0,INDEX(技能效果!I:I,MATCH(技能效果等级!B2503,技能效果!B:B,0)),INDEX(技能效果!I:I,MATCH(技能效果等级!B2503,技能效果!B:B,0))*VLOOKUP(E2503,技能数值计算!$C$19:$D$28,2,FALSE))</f>
        <v>0</v>
      </c>
      <c r="H2503" s="95">
        <f>INDEX(技能效果!J:J,MATCH(技能效果等级!B2503,技能效果!B:B,0))</f>
        <v>0</v>
      </c>
      <c r="I2503" s="97"/>
      <c r="J2503" s="97"/>
      <c r="K2503" s="97"/>
      <c r="L2503" s="97"/>
      <c r="M2503" s="97"/>
      <c r="N2503" s="96">
        <f>IF(INDEX(技能效果!L:L,MATCH(技能效果等级!B2503,技能效果!B:B,0))="","",INDEX(技能效果!L:L,MATCH(技能效果等级!B2503,技能效果!B:B,0)))</f>
        <v>124</v>
      </c>
      <c r="O2503" s="95">
        <f>IF(INDEX(技能效果!N:N,MATCH(B2503,技能效果!B:B,0))=0,INDEX(技能效果!M:M,MATCH(技能效果等级!B2503,技能效果!B:B,0)),INDEX(技能效果!M:M,MATCH(技能效果等级!B2503,技能效果!B:B,0))*VLOOKUP(E2503,技能数值计算!$C$19:$D$28,2,FALSE))</f>
        <v>0</v>
      </c>
      <c r="P2503" s="97"/>
      <c r="Q2503" s="97"/>
      <c r="R2503" s="95" t="str">
        <f>IF(INDEX(技能效果!O:O,MATCH(技能效果等级!B2503,技能效果!B:B,0))="","",INDEX(技能效果!O:O,MATCH(技能效果等级!B2503,技能效果!B:B,0)))</f>
        <v/>
      </c>
      <c r="S2503" s="97"/>
      <c r="T2503" s="97"/>
      <c r="U2503" s="97"/>
      <c r="V2503" s="96" t="str">
        <f>IF(INDEX(技能效果!AF:AF,MATCH(技能效果等级!B2503,技能效果!B:B,0))="","",INDEX(技能效果!AF:AF,MATCH(技能效果等级!B2503,技能效果!B:B,0)))</f>
        <v/>
      </c>
      <c r="W2503" s="95">
        <f t="shared" si="37"/>
        <v>241</v>
      </c>
      <c r="X2503" s="97"/>
      <c r="Y2503" s="97"/>
    </row>
    <row r="2504" spans="1:31" ht="16.5" x14ac:dyDescent="0.2">
      <c r="A2504" s="62">
        <v>2501</v>
      </c>
      <c r="B2504" s="95">
        <f>INDEX(技能效果!B:B,MATCH(技能效果等级!W2504,技能效果!AE:AE,0))</f>
        <v>130401402</v>
      </c>
      <c r="C2504" s="95" t="str">
        <f>INDEX(技能效果!C:C,MATCH(技能效果等级!B2504,技能效果!B:B,0))</f>
        <v>插槽14触发护盾</v>
      </c>
      <c r="D2504" s="96" t="s">
        <v>873</v>
      </c>
      <c r="E2504" s="95">
        <v>7</v>
      </c>
      <c r="F2504" s="95">
        <f>INDEX(技能效果!H:H,MATCH(技能效果等级!B2504,技能效果!B:B,0))</f>
        <v>4025</v>
      </c>
      <c r="G2504" s="95">
        <f>IF(INDEX(技能效果!K:K,MATCH(B2504,技能效果!B:B,0))=0,INDEX(技能效果!I:I,MATCH(技能效果等级!B2504,技能效果!B:B,0)),INDEX(技能效果!I:I,MATCH(技能效果等级!B2504,技能效果!B:B,0))*VLOOKUP(E2504,技能数值计算!$C$19:$D$28,2,FALSE))</f>
        <v>0</v>
      </c>
      <c r="H2504" s="95">
        <f>INDEX(技能效果!J:J,MATCH(技能效果等级!B2504,技能效果!B:B,0))</f>
        <v>0</v>
      </c>
      <c r="I2504" s="97"/>
      <c r="J2504" s="97"/>
      <c r="K2504" s="97"/>
      <c r="L2504" s="97"/>
      <c r="M2504" s="97"/>
      <c r="N2504" s="96">
        <f>IF(INDEX(技能效果!L:L,MATCH(技能效果等级!B2504,技能效果!B:B,0))="","",INDEX(技能效果!L:L,MATCH(技能效果等级!B2504,技能效果!B:B,0)))</f>
        <v>124</v>
      </c>
      <c r="O2504" s="95">
        <f>IF(INDEX(技能效果!N:N,MATCH(B2504,技能效果!B:B,0))=0,INDEX(技能效果!M:M,MATCH(技能效果等级!B2504,技能效果!B:B,0)),INDEX(技能效果!M:M,MATCH(技能效果等级!B2504,技能效果!B:B,0))*VLOOKUP(E2504,技能数值计算!$C$19:$D$28,2,FALSE))</f>
        <v>0</v>
      </c>
      <c r="P2504" s="97"/>
      <c r="Q2504" s="97"/>
      <c r="R2504" s="95" t="str">
        <f>IF(INDEX(技能效果!O:O,MATCH(技能效果等级!B2504,技能效果!B:B,0))="","",INDEX(技能效果!O:O,MATCH(技能效果等级!B2504,技能效果!B:B,0)))</f>
        <v/>
      </c>
      <c r="S2504" s="97"/>
      <c r="T2504" s="97"/>
      <c r="U2504" s="97"/>
      <c r="V2504" s="96" t="str">
        <f>IF(INDEX(技能效果!AF:AF,MATCH(技能效果等级!B2504,技能效果!B:B,0))="","",INDEX(技能效果!AF:AF,MATCH(技能效果等级!B2504,技能效果!B:B,0)))</f>
        <v/>
      </c>
      <c r="W2504" s="95">
        <f t="shared" si="37"/>
        <v>241</v>
      </c>
      <c r="X2504" s="97"/>
      <c r="Y2504" s="97"/>
    </row>
    <row r="2505" spans="1:31" ht="16.5" x14ac:dyDescent="0.2">
      <c r="A2505" s="62">
        <v>2502</v>
      </c>
      <c r="B2505" s="95">
        <f>INDEX(技能效果!B:B,MATCH(技能效果等级!W2505,技能效果!AE:AE,0))</f>
        <v>130401402</v>
      </c>
      <c r="C2505" s="95" t="str">
        <f>INDEX(技能效果!C:C,MATCH(技能效果等级!B2505,技能效果!B:B,0))</f>
        <v>插槽14触发护盾</v>
      </c>
      <c r="D2505" s="96" t="s">
        <v>873</v>
      </c>
      <c r="E2505" s="95">
        <v>8</v>
      </c>
      <c r="F2505" s="95">
        <f>INDEX(技能效果!H:H,MATCH(技能效果等级!B2505,技能效果!B:B,0))</f>
        <v>4025</v>
      </c>
      <c r="G2505" s="95">
        <f>IF(INDEX(技能效果!K:K,MATCH(B2505,技能效果!B:B,0))=0,INDEX(技能效果!I:I,MATCH(技能效果等级!B2505,技能效果!B:B,0)),INDEX(技能效果!I:I,MATCH(技能效果等级!B2505,技能效果!B:B,0))*VLOOKUP(E2505,技能数值计算!$C$19:$D$28,2,FALSE))</f>
        <v>0</v>
      </c>
      <c r="H2505" s="95">
        <f>INDEX(技能效果!J:J,MATCH(技能效果等级!B2505,技能效果!B:B,0))</f>
        <v>0</v>
      </c>
      <c r="I2505" s="97"/>
      <c r="J2505" s="97"/>
      <c r="K2505" s="97"/>
      <c r="L2505" s="97"/>
      <c r="M2505" s="97"/>
      <c r="N2505" s="96">
        <f>IF(INDEX(技能效果!L:L,MATCH(技能效果等级!B2505,技能效果!B:B,0))="","",INDEX(技能效果!L:L,MATCH(技能效果等级!B2505,技能效果!B:B,0)))</f>
        <v>124</v>
      </c>
      <c r="O2505" s="95">
        <f>IF(INDEX(技能效果!N:N,MATCH(B2505,技能效果!B:B,0))=0,INDEX(技能效果!M:M,MATCH(技能效果等级!B2505,技能效果!B:B,0)),INDEX(技能效果!M:M,MATCH(技能效果等级!B2505,技能效果!B:B,0))*VLOOKUP(E2505,技能数值计算!$C$19:$D$28,2,FALSE))</f>
        <v>0</v>
      </c>
      <c r="P2505" s="97"/>
      <c r="Q2505" s="97"/>
      <c r="R2505" s="95" t="str">
        <f>IF(INDEX(技能效果!O:O,MATCH(技能效果等级!B2505,技能效果!B:B,0))="","",INDEX(技能效果!O:O,MATCH(技能效果等级!B2505,技能效果!B:B,0)))</f>
        <v/>
      </c>
      <c r="S2505" s="97"/>
      <c r="T2505" s="97"/>
      <c r="U2505" s="97"/>
      <c r="V2505" s="96" t="str">
        <f>IF(INDEX(技能效果!AF:AF,MATCH(技能效果等级!B2505,技能效果!B:B,0))="","",INDEX(技能效果!AF:AF,MATCH(技能效果等级!B2505,技能效果!B:B,0)))</f>
        <v/>
      </c>
      <c r="W2505" s="95">
        <f t="shared" si="37"/>
        <v>241</v>
      </c>
      <c r="X2505" s="97"/>
      <c r="Y2505" s="97"/>
    </row>
    <row r="2506" spans="1:31" ht="16.5" x14ac:dyDescent="0.2">
      <c r="A2506" s="62">
        <v>2503</v>
      </c>
      <c r="B2506" s="95">
        <f>INDEX(技能效果!B:B,MATCH(技能效果等级!W2506,技能效果!AE:AE,0))</f>
        <v>130401402</v>
      </c>
      <c r="C2506" s="95" t="str">
        <f>INDEX(技能效果!C:C,MATCH(技能效果等级!B2506,技能效果!B:B,0))</f>
        <v>插槽14触发护盾</v>
      </c>
      <c r="D2506" s="96" t="s">
        <v>873</v>
      </c>
      <c r="E2506" s="95">
        <v>9</v>
      </c>
      <c r="F2506" s="95">
        <f>INDEX(技能效果!H:H,MATCH(技能效果等级!B2506,技能效果!B:B,0))</f>
        <v>4025</v>
      </c>
      <c r="G2506" s="95">
        <f>IF(INDEX(技能效果!K:K,MATCH(B2506,技能效果!B:B,0))=0,INDEX(技能效果!I:I,MATCH(技能效果等级!B2506,技能效果!B:B,0)),INDEX(技能效果!I:I,MATCH(技能效果等级!B2506,技能效果!B:B,0))*VLOOKUP(E2506,技能数值计算!$C$19:$D$28,2,FALSE))</f>
        <v>0</v>
      </c>
      <c r="H2506" s="95">
        <f>INDEX(技能效果!J:J,MATCH(技能效果等级!B2506,技能效果!B:B,0))</f>
        <v>0</v>
      </c>
      <c r="I2506" s="97"/>
      <c r="J2506" s="97"/>
      <c r="K2506" s="97"/>
      <c r="L2506" s="97"/>
      <c r="M2506" s="97"/>
      <c r="N2506" s="96">
        <f>IF(INDEX(技能效果!L:L,MATCH(技能效果等级!B2506,技能效果!B:B,0))="","",INDEX(技能效果!L:L,MATCH(技能效果等级!B2506,技能效果!B:B,0)))</f>
        <v>124</v>
      </c>
      <c r="O2506" s="95">
        <f>IF(INDEX(技能效果!N:N,MATCH(B2506,技能效果!B:B,0))=0,INDEX(技能效果!M:M,MATCH(技能效果等级!B2506,技能效果!B:B,0)),INDEX(技能效果!M:M,MATCH(技能效果等级!B2506,技能效果!B:B,0))*VLOOKUP(E2506,技能数值计算!$C$19:$D$28,2,FALSE))</f>
        <v>0</v>
      </c>
      <c r="P2506" s="97"/>
      <c r="Q2506" s="97"/>
      <c r="R2506" s="95" t="str">
        <f>IF(INDEX(技能效果!O:O,MATCH(技能效果等级!B2506,技能效果!B:B,0))="","",INDEX(技能效果!O:O,MATCH(技能效果等级!B2506,技能效果!B:B,0)))</f>
        <v/>
      </c>
      <c r="S2506" s="97"/>
      <c r="T2506" s="97"/>
      <c r="U2506" s="97"/>
      <c r="V2506" s="96" t="str">
        <f>IF(INDEX(技能效果!AF:AF,MATCH(技能效果等级!B2506,技能效果!B:B,0))="","",INDEX(技能效果!AF:AF,MATCH(技能效果等级!B2506,技能效果!B:B,0)))</f>
        <v/>
      </c>
      <c r="W2506" s="95">
        <f t="shared" si="37"/>
        <v>241</v>
      </c>
      <c r="X2506" s="97"/>
      <c r="Y2506" s="97"/>
    </row>
    <row r="2507" spans="1:31" ht="16.5" x14ac:dyDescent="0.2">
      <c r="A2507" s="62">
        <v>2504</v>
      </c>
      <c r="B2507" s="95">
        <f>INDEX(技能效果!B:B,MATCH(技能效果等级!W2507,技能效果!AE:AE,0))</f>
        <v>130401402</v>
      </c>
      <c r="C2507" s="95" t="str">
        <f>INDEX(技能效果!C:C,MATCH(技能效果等级!B2507,技能效果!B:B,0))</f>
        <v>插槽14触发护盾</v>
      </c>
      <c r="D2507" s="96" t="s">
        <v>873</v>
      </c>
      <c r="E2507" s="95">
        <v>10</v>
      </c>
      <c r="F2507" s="95">
        <f>INDEX(技能效果!H:H,MATCH(技能效果等级!B2507,技能效果!B:B,0))</f>
        <v>4025</v>
      </c>
      <c r="G2507" s="95">
        <f>IF(INDEX(技能效果!K:K,MATCH(B2507,技能效果!B:B,0))=0,INDEX(技能效果!I:I,MATCH(技能效果等级!B2507,技能效果!B:B,0)),INDEX(技能效果!I:I,MATCH(技能效果等级!B2507,技能效果!B:B,0))*VLOOKUP(E2507,技能数值计算!$C$19:$D$28,2,FALSE))</f>
        <v>0</v>
      </c>
      <c r="H2507" s="95">
        <f>INDEX(技能效果!J:J,MATCH(技能效果等级!B2507,技能效果!B:B,0))</f>
        <v>0</v>
      </c>
      <c r="I2507" s="97"/>
      <c r="J2507" s="97"/>
      <c r="K2507" s="97"/>
      <c r="L2507" s="97"/>
      <c r="M2507" s="97"/>
      <c r="N2507" s="96">
        <f>IF(INDEX(技能效果!L:L,MATCH(技能效果等级!B2507,技能效果!B:B,0))="","",INDEX(技能效果!L:L,MATCH(技能效果等级!B2507,技能效果!B:B,0)))</f>
        <v>124</v>
      </c>
      <c r="O2507" s="95">
        <f>IF(INDEX(技能效果!N:N,MATCH(B2507,技能效果!B:B,0))=0,INDEX(技能效果!M:M,MATCH(技能效果等级!B2507,技能效果!B:B,0)),INDEX(技能效果!M:M,MATCH(技能效果等级!B2507,技能效果!B:B,0))*VLOOKUP(E2507,技能数值计算!$C$19:$D$28,2,FALSE))</f>
        <v>0</v>
      </c>
      <c r="P2507" s="97"/>
      <c r="Q2507" s="97"/>
      <c r="R2507" s="95" t="str">
        <f>IF(INDEX(技能效果!O:O,MATCH(技能效果等级!B2507,技能效果!B:B,0))="","",INDEX(技能效果!O:O,MATCH(技能效果等级!B2507,技能效果!B:B,0)))</f>
        <v/>
      </c>
      <c r="S2507" s="97"/>
      <c r="T2507" s="97"/>
      <c r="U2507" s="97"/>
      <c r="V2507" s="96" t="str">
        <f>IF(INDEX(技能效果!AF:AF,MATCH(技能效果等级!B2507,技能效果!B:B,0))="","",INDEX(技能效果!AF:AF,MATCH(技能效果等级!B2507,技能效果!B:B,0)))</f>
        <v/>
      </c>
      <c r="W2507" s="95">
        <f t="shared" si="37"/>
        <v>241</v>
      </c>
      <c r="X2507" s="97"/>
      <c r="Y2507" s="97"/>
    </row>
    <row r="2508" spans="1:31" ht="16.5" x14ac:dyDescent="0.2">
      <c r="A2508" s="62">
        <v>2505</v>
      </c>
      <c r="B2508" s="95">
        <f>INDEX(技能效果!B:B,MATCH(技能效果等级!W2508,技能效果!AE:AE,0))</f>
        <v>130401403</v>
      </c>
      <c r="C2508" s="95" t="str">
        <f>INDEX(技能效果!C:C,MATCH(技能效果等级!B2508,技能效果!B:B,0))</f>
        <v>插槽14濒死护盾</v>
      </c>
      <c r="D2508" s="96" t="s">
        <v>873</v>
      </c>
      <c r="E2508" s="95">
        <v>1</v>
      </c>
      <c r="F2508" s="95">
        <f>INDEX(技能效果!H:H,MATCH(技能效果等级!B2508,技能效果!B:B,0))</f>
        <v>4005</v>
      </c>
      <c r="G2508" s="95">
        <f>IF(INDEX(技能效果!K:K,MATCH(B2508,技能效果!B:B,0))=0,INDEX(技能效果!I:I,MATCH(技能效果等级!B2508,技能效果!B:B,0)),INDEX(技能效果!I:I,MATCH(技能效果等级!B2508,技能效果!B:B,0))*VLOOKUP(E2508,技能数值计算!$C$19:$D$28,2,FALSE))</f>
        <v>1.25</v>
      </c>
      <c r="H2508" s="95">
        <f>INDEX(技能效果!J:J,MATCH(技能效果等级!B2508,技能效果!B:B,0))</f>
        <v>0</v>
      </c>
      <c r="I2508" s="97"/>
      <c r="J2508" s="97"/>
      <c r="K2508" s="97"/>
      <c r="L2508" s="97">
        <v>130401502</v>
      </c>
      <c r="M2508" s="97">
        <v>1</v>
      </c>
      <c r="N2508" s="96" t="str">
        <f>IF(INDEX(技能效果!L:L,MATCH(技能效果等级!B2508,技能效果!B:B,0))="","",INDEX(技能效果!L:L,MATCH(技能效果等级!B2508,技能效果!B:B,0)))</f>
        <v/>
      </c>
      <c r="O2508" s="95">
        <f>IF(INDEX(技能效果!N:N,MATCH(B2508,技能效果!B:B,0))=0,INDEX(技能效果!M:M,MATCH(技能效果等级!B2508,技能效果!B:B,0)),INDEX(技能效果!M:M,MATCH(技能效果等级!B2508,技能效果!B:B,0))*VLOOKUP(E2508,技能数值计算!$C$19:$D$28,2,FALSE))</f>
        <v>0</v>
      </c>
      <c r="P2508" s="97"/>
      <c r="Q2508" s="97"/>
      <c r="R2508" s="95" t="str">
        <f>IF(INDEX(技能效果!O:O,MATCH(技能效果等级!B2508,技能效果!B:B,0))="","",INDEX(技能效果!O:O,MATCH(技能效果等级!B2508,技能效果!B:B,0)))</f>
        <v/>
      </c>
      <c r="S2508" s="97"/>
      <c r="T2508" s="97"/>
      <c r="U2508" s="97"/>
      <c r="V2508" s="96" t="str">
        <f>IF(INDEX(技能效果!AF:AF,MATCH(技能效果等级!B2508,技能效果!B:B,0))="","",INDEX(技能效果!AF:AF,MATCH(技能效果等级!B2508,技能效果!B:B,0)))</f>
        <v/>
      </c>
      <c r="W2508" s="95">
        <f t="shared" si="37"/>
        <v>242</v>
      </c>
      <c r="X2508" s="97">
        <v>130401503</v>
      </c>
      <c r="Y2508" s="97">
        <v>1</v>
      </c>
      <c r="Z2508" s="97">
        <v>130401504</v>
      </c>
      <c r="AA2508" s="157">
        <v>1</v>
      </c>
      <c r="AB2508" s="97">
        <v>130401505</v>
      </c>
      <c r="AC2508" s="157">
        <v>1</v>
      </c>
      <c r="AD2508" s="97">
        <v>130401506</v>
      </c>
      <c r="AE2508" s="157">
        <v>1</v>
      </c>
    </row>
    <row r="2509" spans="1:31" ht="16.5" x14ac:dyDescent="0.2">
      <c r="A2509" s="62">
        <v>2506</v>
      </c>
      <c r="B2509" s="95">
        <f>INDEX(技能效果!B:B,MATCH(技能效果等级!W2509,技能效果!AE:AE,0))</f>
        <v>130401403</v>
      </c>
      <c r="C2509" s="95" t="str">
        <f>INDEX(技能效果!C:C,MATCH(技能效果等级!B2509,技能效果!B:B,0))</f>
        <v>插槽14濒死护盾</v>
      </c>
      <c r="D2509" s="96" t="s">
        <v>873</v>
      </c>
      <c r="E2509" s="95">
        <v>2</v>
      </c>
      <c r="F2509" s="95">
        <f>INDEX(技能效果!H:H,MATCH(技能效果等级!B2509,技能效果!B:B,0))</f>
        <v>4005</v>
      </c>
      <c r="G2509" s="95">
        <f>IF(INDEX(技能效果!K:K,MATCH(B2509,技能效果!B:B,0))=0,INDEX(技能效果!I:I,MATCH(技能效果等级!B2509,技能效果!B:B,0)),INDEX(技能效果!I:I,MATCH(技能效果等级!B2509,技能效果!B:B,0))*VLOOKUP(E2509,技能数值计算!$C$19:$D$28,2,FALSE))</f>
        <v>1.35</v>
      </c>
      <c r="H2509" s="95">
        <f>INDEX(技能效果!J:J,MATCH(技能效果等级!B2509,技能效果!B:B,0))</f>
        <v>0</v>
      </c>
      <c r="I2509" s="97"/>
      <c r="J2509" s="97"/>
      <c r="K2509" s="97"/>
      <c r="L2509" s="97">
        <v>130401502</v>
      </c>
      <c r="M2509" s="97">
        <v>1</v>
      </c>
      <c r="N2509" s="96" t="str">
        <f>IF(INDEX(技能效果!L:L,MATCH(技能效果等级!B2509,技能效果!B:B,0))="","",INDEX(技能效果!L:L,MATCH(技能效果等级!B2509,技能效果!B:B,0)))</f>
        <v/>
      </c>
      <c r="O2509" s="95">
        <f>IF(INDEX(技能效果!N:N,MATCH(B2509,技能效果!B:B,0))=0,INDEX(技能效果!M:M,MATCH(技能效果等级!B2509,技能效果!B:B,0)),INDEX(技能效果!M:M,MATCH(技能效果等级!B2509,技能效果!B:B,0))*VLOOKUP(E2509,技能数值计算!$C$19:$D$28,2,FALSE))</f>
        <v>0</v>
      </c>
      <c r="P2509" s="97"/>
      <c r="Q2509" s="97"/>
      <c r="R2509" s="95" t="str">
        <f>IF(INDEX(技能效果!O:O,MATCH(技能效果等级!B2509,技能效果!B:B,0))="","",INDEX(技能效果!O:O,MATCH(技能效果等级!B2509,技能效果!B:B,0)))</f>
        <v/>
      </c>
      <c r="S2509" s="97"/>
      <c r="T2509" s="97"/>
      <c r="U2509" s="97"/>
      <c r="V2509" s="96" t="str">
        <f>IF(INDEX(技能效果!AF:AF,MATCH(技能效果等级!B2509,技能效果!B:B,0))="","",INDEX(技能效果!AF:AF,MATCH(技能效果等级!B2509,技能效果!B:B,0)))</f>
        <v/>
      </c>
      <c r="W2509" s="95">
        <f t="shared" si="37"/>
        <v>242</v>
      </c>
      <c r="X2509" s="97">
        <v>130401503</v>
      </c>
      <c r="Y2509" s="97">
        <v>1</v>
      </c>
      <c r="Z2509" s="97">
        <v>130401504</v>
      </c>
      <c r="AA2509" s="157">
        <v>1</v>
      </c>
      <c r="AB2509" s="97">
        <v>130401505</v>
      </c>
      <c r="AC2509" s="157">
        <v>1</v>
      </c>
      <c r="AD2509" s="97">
        <v>130401506</v>
      </c>
      <c r="AE2509" s="157">
        <v>1</v>
      </c>
    </row>
    <row r="2510" spans="1:31" ht="16.5" x14ac:dyDescent="0.2">
      <c r="A2510" s="62">
        <v>2507</v>
      </c>
      <c r="B2510" s="95">
        <f>INDEX(技能效果!B:B,MATCH(技能效果等级!W2510,技能效果!AE:AE,0))</f>
        <v>130401403</v>
      </c>
      <c r="C2510" s="95" t="str">
        <f>INDEX(技能效果!C:C,MATCH(技能效果等级!B2510,技能效果!B:B,0))</f>
        <v>插槽14濒死护盾</v>
      </c>
      <c r="D2510" s="96" t="s">
        <v>873</v>
      </c>
      <c r="E2510" s="95">
        <v>3</v>
      </c>
      <c r="F2510" s="95">
        <f>INDEX(技能效果!H:H,MATCH(技能效果等级!B2510,技能效果!B:B,0))</f>
        <v>4005</v>
      </c>
      <c r="G2510" s="95">
        <f>IF(INDEX(技能效果!K:K,MATCH(B2510,技能效果!B:B,0))=0,INDEX(技能效果!I:I,MATCH(技能效果等级!B2510,技能效果!B:B,0)),INDEX(技能效果!I:I,MATCH(技能效果等级!B2510,技能效果!B:B,0))*VLOOKUP(E2510,技能数值计算!$C$19:$D$28,2,FALSE))</f>
        <v>1.45</v>
      </c>
      <c r="H2510" s="95">
        <f>INDEX(技能效果!J:J,MATCH(技能效果等级!B2510,技能效果!B:B,0))</f>
        <v>0</v>
      </c>
      <c r="I2510" s="97"/>
      <c r="J2510" s="97"/>
      <c r="K2510" s="97"/>
      <c r="L2510" s="97">
        <v>130401502</v>
      </c>
      <c r="M2510" s="97">
        <v>1</v>
      </c>
      <c r="N2510" s="96" t="str">
        <f>IF(INDEX(技能效果!L:L,MATCH(技能效果等级!B2510,技能效果!B:B,0))="","",INDEX(技能效果!L:L,MATCH(技能效果等级!B2510,技能效果!B:B,0)))</f>
        <v/>
      </c>
      <c r="O2510" s="95">
        <f>IF(INDEX(技能效果!N:N,MATCH(B2510,技能效果!B:B,0))=0,INDEX(技能效果!M:M,MATCH(技能效果等级!B2510,技能效果!B:B,0)),INDEX(技能效果!M:M,MATCH(技能效果等级!B2510,技能效果!B:B,0))*VLOOKUP(E2510,技能数值计算!$C$19:$D$28,2,FALSE))</f>
        <v>0</v>
      </c>
      <c r="P2510" s="97"/>
      <c r="Q2510" s="97"/>
      <c r="R2510" s="95" t="str">
        <f>IF(INDEX(技能效果!O:O,MATCH(技能效果等级!B2510,技能效果!B:B,0))="","",INDEX(技能效果!O:O,MATCH(技能效果等级!B2510,技能效果!B:B,0)))</f>
        <v/>
      </c>
      <c r="S2510" s="97"/>
      <c r="T2510" s="97"/>
      <c r="U2510" s="97"/>
      <c r="V2510" s="96" t="str">
        <f>IF(INDEX(技能效果!AF:AF,MATCH(技能效果等级!B2510,技能效果!B:B,0))="","",INDEX(技能效果!AF:AF,MATCH(技能效果等级!B2510,技能效果!B:B,0)))</f>
        <v/>
      </c>
      <c r="W2510" s="95">
        <f t="shared" si="37"/>
        <v>242</v>
      </c>
      <c r="X2510" s="97">
        <v>130401503</v>
      </c>
      <c r="Y2510" s="97">
        <v>1</v>
      </c>
      <c r="Z2510" s="97">
        <v>130401504</v>
      </c>
      <c r="AA2510" s="157">
        <v>1</v>
      </c>
      <c r="AB2510" s="97">
        <v>130401505</v>
      </c>
      <c r="AC2510" s="157">
        <v>1</v>
      </c>
      <c r="AD2510" s="97">
        <v>130401506</v>
      </c>
      <c r="AE2510" s="157">
        <v>1</v>
      </c>
    </row>
    <row r="2511" spans="1:31" ht="16.5" x14ac:dyDescent="0.2">
      <c r="A2511" s="62">
        <v>2508</v>
      </c>
      <c r="B2511" s="95">
        <f>INDEX(技能效果!B:B,MATCH(技能效果等级!W2511,技能效果!AE:AE,0))</f>
        <v>130401403</v>
      </c>
      <c r="C2511" s="95" t="str">
        <f>INDEX(技能效果!C:C,MATCH(技能效果等级!B2511,技能效果!B:B,0))</f>
        <v>插槽14濒死护盾</v>
      </c>
      <c r="D2511" s="96" t="s">
        <v>873</v>
      </c>
      <c r="E2511" s="95">
        <v>4</v>
      </c>
      <c r="F2511" s="95">
        <f>INDEX(技能效果!H:H,MATCH(技能效果等级!B2511,技能效果!B:B,0))</f>
        <v>4005</v>
      </c>
      <c r="G2511" s="95">
        <f>IF(INDEX(技能效果!K:K,MATCH(B2511,技能效果!B:B,0))=0,INDEX(技能效果!I:I,MATCH(技能效果等级!B2511,技能效果!B:B,0)),INDEX(技能效果!I:I,MATCH(技能效果等级!B2511,技能效果!B:B,0))*VLOOKUP(E2511,技能数值计算!$C$19:$D$28,2,FALSE))</f>
        <v>1.55</v>
      </c>
      <c r="H2511" s="95">
        <f>INDEX(技能效果!J:J,MATCH(技能效果等级!B2511,技能效果!B:B,0))</f>
        <v>0</v>
      </c>
      <c r="I2511" s="97"/>
      <c r="J2511" s="97"/>
      <c r="K2511" s="97"/>
      <c r="L2511" s="97">
        <v>130401502</v>
      </c>
      <c r="M2511" s="97">
        <v>1</v>
      </c>
      <c r="N2511" s="96" t="str">
        <f>IF(INDEX(技能效果!L:L,MATCH(技能效果等级!B2511,技能效果!B:B,0))="","",INDEX(技能效果!L:L,MATCH(技能效果等级!B2511,技能效果!B:B,0)))</f>
        <v/>
      </c>
      <c r="O2511" s="95">
        <f>IF(INDEX(技能效果!N:N,MATCH(B2511,技能效果!B:B,0))=0,INDEX(技能效果!M:M,MATCH(技能效果等级!B2511,技能效果!B:B,0)),INDEX(技能效果!M:M,MATCH(技能效果等级!B2511,技能效果!B:B,0))*VLOOKUP(E2511,技能数值计算!$C$19:$D$28,2,FALSE))</f>
        <v>0</v>
      </c>
      <c r="P2511" s="97"/>
      <c r="Q2511" s="97"/>
      <c r="R2511" s="95" t="str">
        <f>IF(INDEX(技能效果!O:O,MATCH(技能效果等级!B2511,技能效果!B:B,0))="","",INDEX(技能效果!O:O,MATCH(技能效果等级!B2511,技能效果!B:B,0)))</f>
        <v/>
      </c>
      <c r="S2511" s="97"/>
      <c r="T2511" s="97"/>
      <c r="U2511" s="97"/>
      <c r="V2511" s="96" t="str">
        <f>IF(INDEX(技能效果!AF:AF,MATCH(技能效果等级!B2511,技能效果!B:B,0))="","",INDEX(技能效果!AF:AF,MATCH(技能效果等级!B2511,技能效果!B:B,0)))</f>
        <v/>
      </c>
      <c r="W2511" s="95">
        <f t="shared" si="37"/>
        <v>242</v>
      </c>
      <c r="X2511" s="97">
        <v>130401503</v>
      </c>
      <c r="Y2511" s="97">
        <v>1</v>
      </c>
      <c r="Z2511" s="97">
        <v>130401504</v>
      </c>
      <c r="AA2511" s="157">
        <v>1</v>
      </c>
      <c r="AB2511" s="97">
        <v>130401505</v>
      </c>
      <c r="AC2511" s="157">
        <v>1</v>
      </c>
      <c r="AD2511" s="97">
        <v>130401506</v>
      </c>
      <c r="AE2511" s="157">
        <v>1</v>
      </c>
    </row>
    <row r="2512" spans="1:31" ht="16.5" x14ac:dyDescent="0.2">
      <c r="A2512" s="62">
        <v>2509</v>
      </c>
      <c r="B2512" s="95">
        <f>INDEX(技能效果!B:B,MATCH(技能效果等级!W2512,技能效果!AE:AE,0))</f>
        <v>130401403</v>
      </c>
      <c r="C2512" s="95" t="str">
        <f>INDEX(技能效果!C:C,MATCH(技能效果等级!B2512,技能效果!B:B,0))</f>
        <v>插槽14濒死护盾</v>
      </c>
      <c r="D2512" s="96" t="s">
        <v>873</v>
      </c>
      <c r="E2512" s="95">
        <v>5</v>
      </c>
      <c r="F2512" s="95">
        <f>INDEX(技能效果!H:H,MATCH(技能效果等级!B2512,技能效果!B:B,0))</f>
        <v>4005</v>
      </c>
      <c r="G2512" s="95">
        <f>IF(INDEX(技能效果!K:K,MATCH(B2512,技能效果!B:B,0))=0,INDEX(技能效果!I:I,MATCH(技能效果等级!B2512,技能效果!B:B,0)),INDEX(技能效果!I:I,MATCH(技能效果等级!B2512,技能效果!B:B,0))*VLOOKUP(E2512,技能数值计算!$C$19:$D$28,2,FALSE))</f>
        <v>1.6500000000000001</v>
      </c>
      <c r="H2512" s="95">
        <f>INDEX(技能效果!J:J,MATCH(技能效果等级!B2512,技能效果!B:B,0))</f>
        <v>0</v>
      </c>
      <c r="I2512" s="97"/>
      <c r="J2512" s="97"/>
      <c r="K2512" s="97"/>
      <c r="L2512" s="97">
        <v>130401502</v>
      </c>
      <c r="M2512" s="97">
        <v>1</v>
      </c>
      <c r="N2512" s="96" t="str">
        <f>IF(INDEX(技能效果!L:L,MATCH(技能效果等级!B2512,技能效果!B:B,0))="","",INDEX(技能效果!L:L,MATCH(技能效果等级!B2512,技能效果!B:B,0)))</f>
        <v/>
      </c>
      <c r="O2512" s="95">
        <f>IF(INDEX(技能效果!N:N,MATCH(B2512,技能效果!B:B,0))=0,INDEX(技能效果!M:M,MATCH(技能效果等级!B2512,技能效果!B:B,0)),INDEX(技能效果!M:M,MATCH(技能效果等级!B2512,技能效果!B:B,0))*VLOOKUP(E2512,技能数值计算!$C$19:$D$28,2,FALSE))</f>
        <v>0</v>
      </c>
      <c r="P2512" s="97"/>
      <c r="Q2512" s="97"/>
      <c r="R2512" s="95" t="str">
        <f>IF(INDEX(技能效果!O:O,MATCH(技能效果等级!B2512,技能效果!B:B,0))="","",INDEX(技能效果!O:O,MATCH(技能效果等级!B2512,技能效果!B:B,0)))</f>
        <v/>
      </c>
      <c r="S2512" s="97"/>
      <c r="T2512" s="97"/>
      <c r="U2512" s="97"/>
      <c r="V2512" s="96" t="str">
        <f>IF(INDEX(技能效果!AF:AF,MATCH(技能效果等级!B2512,技能效果!B:B,0))="","",INDEX(技能效果!AF:AF,MATCH(技能效果等级!B2512,技能效果!B:B,0)))</f>
        <v/>
      </c>
      <c r="W2512" s="95">
        <f t="shared" si="37"/>
        <v>242</v>
      </c>
      <c r="X2512" s="97">
        <v>130401503</v>
      </c>
      <c r="Y2512" s="97">
        <v>1</v>
      </c>
      <c r="Z2512" s="97">
        <v>130401504</v>
      </c>
      <c r="AA2512" s="157">
        <v>1</v>
      </c>
      <c r="AB2512" s="97">
        <v>130401505</v>
      </c>
      <c r="AC2512" s="157">
        <v>1</v>
      </c>
      <c r="AD2512" s="97">
        <v>130401506</v>
      </c>
      <c r="AE2512" s="157">
        <v>1</v>
      </c>
    </row>
    <row r="2513" spans="1:31" ht="16.5" x14ac:dyDescent="0.2">
      <c r="A2513" s="62">
        <v>2510</v>
      </c>
      <c r="B2513" s="95">
        <f>INDEX(技能效果!B:B,MATCH(技能效果等级!W2513,技能效果!AE:AE,0))</f>
        <v>130401403</v>
      </c>
      <c r="C2513" s="95" t="str">
        <f>INDEX(技能效果!C:C,MATCH(技能效果等级!B2513,技能效果!B:B,0))</f>
        <v>插槽14濒死护盾</v>
      </c>
      <c r="D2513" s="96" t="s">
        <v>873</v>
      </c>
      <c r="E2513" s="95">
        <v>6</v>
      </c>
      <c r="F2513" s="95">
        <f>INDEX(技能效果!H:H,MATCH(技能效果等级!B2513,技能效果!B:B,0))</f>
        <v>4005</v>
      </c>
      <c r="G2513" s="95">
        <f>IF(INDEX(技能效果!K:K,MATCH(B2513,技能效果!B:B,0))=0,INDEX(技能效果!I:I,MATCH(技能效果等级!B2513,技能效果!B:B,0)),INDEX(技能效果!I:I,MATCH(技能效果等级!B2513,技能效果!B:B,0))*VLOOKUP(E2513,技能数值计算!$C$19:$D$28,2,FALSE))</f>
        <v>1.7999999999999998</v>
      </c>
      <c r="H2513" s="95">
        <f>INDEX(技能效果!J:J,MATCH(技能效果等级!B2513,技能效果!B:B,0))</f>
        <v>0</v>
      </c>
      <c r="I2513" s="97"/>
      <c r="J2513" s="97"/>
      <c r="K2513" s="97"/>
      <c r="L2513" s="97">
        <v>130401502</v>
      </c>
      <c r="M2513" s="97">
        <v>1</v>
      </c>
      <c r="N2513" s="96" t="str">
        <f>IF(INDEX(技能效果!L:L,MATCH(技能效果等级!B2513,技能效果!B:B,0))="","",INDEX(技能效果!L:L,MATCH(技能效果等级!B2513,技能效果!B:B,0)))</f>
        <v/>
      </c>
      <c r="O2513" s="95">
        <f>IF(INDEX(技能效果!N:N,MATCH(B2513,技能效果!B:B,0))=0,INDEX(技能效果!M:M,MATCH(技能效果等级!B2513,技能效果!B:B,0)),INDEX(技能效果!M:M,MATCH(技能效果等级!B2513,技能效果!B:B,0))*VLOOKUP(E2513,技能数值计算!$C$19:$D$28,2,FALSE))</f>
        <v>0</v>
      </c>
      <c r="P2513" s="97"/>
      <c r="Q2513" s="97"/>
      <c r="R2513" s="95" t="str">
        <f>IF(INDEX(技能效果!O:O,MATCH(技能效果等级!B2513,技能效果!B:B,0))="","",INDEX(技能效果!O:O,MATCH(技能效果等级!B2513,技能效果!B:B,0)))</f>
        <v/>
      </c>
      <c r="S2513" s="97"/>
      <c r="T2513" s="97"/>
      <c r="U2513" s="97"/>
      <c r="V2513" s="96" t="str">
        <f>IF(INDEX(技能效果!AF:AF,MATCH(技能效果等级!B2513,技能效果!B:B,0))="","",INDEX(技能效果!AF:AF,MATCH(技能效果等级!B2513,技能效果!B:B,0)))</f>
        <v/>
      </c>
      <c r="W2513" s="95">
        <f t="shared" si="37"/>
        <v>242</v>
      </c>
      <c r="X2513" s="97">
        <v>130401503</v>
      </c>
      <c r="Y2513" s="97">
        <v>1</v>
      </c>
      <c r="Z2513" s="97">
        <v>130401504</v>
      </c>
      <c r="AA2513" s="157">
        <v>1</v>
      </c>
      <c r="AB2513" s="97">
        <v>130401505</v>
      </c>
      <c r="AC2513" s="157">
        <v>1</v>
      </c>
      <c r="AD2513" s="97">
        <v>130401506</v>
      </c>
      <c r="AE2513" s="157">
        <v>1</v>
      </c>
    </row>
    <row r="2514" spans="1:31" ht="16.5" x14ac:dyDescent="0.2">
      <c r="A2514" s="62">
        <v>2511</v>
      </c>
      <c r="B2514" s="95">
        <f>INDEX(技能效果!B:B,MATCH(技能效果等级!W2514,技能效果!AE:AE,0))</f>
        <v>130401403</v>
      </c>
      <c r="C2514" s="95" t="str">
        <f>INDEX(技能效果!C:C,MATCH(技能效果等级!B2514,技能效果!B:B,0))</f>
        <v>插槽14濒死护盾</v>
      </c>
      <c r="D2514" s="96" t="s">
        <v>873</v>
      </c>
      <c r="E2514" s="95">
        <v>7</v>
      </c>
      <c r="F2514" s="95">
        <f>INDEX(技能效果!H:H,MATCH(技能效果等级!B2514,技能效果!B:B,0))</f>
        <v>4005</v>
      </c>
      <c r="G2514" s="95">
        <f>IF(INDEX(技能效果!K:K,MATCH(B2514,技能效果!B:B,0))=0,INDEX(技能效果!I:I,MATCH(技能效果等级!B2514,技能效果!B:B,0)),INDEX(技能效果!I:I,MATCH(技能效果等级!B2514,技能效果!B:B,0))*VLOOKUP(E2514,技能数值计算!$C$19:$D$28,2,FALSE))</f>
        <v>1.9500000000000002</v>
      </c>
      <c r="H2514" s="95">
        <f>INDEX(技能效果!J:J,MATCH(技能效果等级!B2514,技能效果!B:B,0))</f>
        <v>0</v>
      </c>
      <c r="I2514" s="97"/>
      <c r="J2514" s="97"/>
      <c r="K2514" s="97"/>
      <c r="L2514" s="97">
        <v>130401502</v>
      </c>
      <c r="M2514" s="97">
        <v>1</v>
      </c>
      <c r="N2514" s="96" t="str">
        <f>IF(INDEX(技能效果!L:L,MATCH(技能效果等级!B2514,技能效果!B:B,0))="","",INDEX(技能效果!L:L,MATCH(技能效果等级!B2514,技能效果!B:B,0)))</f>
        <v/>
      </c>
      <c r="O2514" s="95">
        <f>IF(INDEX(技能效果!N:N,MATCH(B2514,技能效果!B:B,0))=0,INDEX(技能效果!M:M,MATCH(技能效果等级!B2514,技能效果!B:B,0)),INDEX(技能效果!M:M,MATCH(技能效果等级!B2514,技能效果!B:B,0))*VLOOKUP(E2514,技能数值计算!$C$19:$D$28,2,FALSE))</f>
        <v>0</v>
      </c>
      <c r="P2514" s="97"/>
      <c r="Q2514" s="97"/>
      <c r="R2514" s="95" t="str">
        <f>IF(INDEX(技能效果!O:O,MATCH(技能效果等级!B2514,技能效果!B:B,0))="","",INDEX(技能效果!O:O,MATCH(技能效果等级!B2514,技能效果!B:B,0)))</f>
        <v/>
      </c>
      <c r="S2514" s="97"/>
      <c r="T2514" s="97"/>
      <c r="U2514" s="97"/>
      <c r="V2514" s="96" t="str">
        <f>IF(INDEX(技能效果!AF:AF,MATCH(技能效果等级!B2514,技能效果!B:B,0))="","",INDEX(技能效果!AF:AF,MATCH(技能效果等级!B2514,技能效果!B:B,0)))</f>
        <v/>
      </c>
      <c r="W2514" s="95">
        <f t="shared" si="37"/>
        <v>242</v>
      </c>
      <c r="X2514" s="97">
        <v>130401503</v>
      </c>
      <c r="Y2514" s="97">
        <v>1</v>
      </c>
      <c r="Z2514" s="97">
        <v>130401504</v>
      </c>
      <c r="AA2514" s="157">
        <v>1</v>
      </c>
      <c r="AB2514" s="97">
        <v>130401505</v>
      </c>
      <c r="AC2514" s="157">
        <v>1</v>
      </c>
      <c r="AD2514" s="97">
        <v>130401506</v>
      </c>
      <c r="AE2514" s="157">
        <v>1</v>
      </c>
    </row>
    <row r="2515" spans="1:31" ht="16.5" x14ac:dyDescent="0.2">
      <c r="A2515" s="62">
        <v>2512</v>
      </c>
      <c r="B2515" s="95">
        <f>INDEX(技能效果!B:B,MATCH(技能效果等级!W2515,技能效果!AE:AE,0))</f>
        <v>130401403</v>
      </c>
      <c r="C2515" s="95" t="str">
        <f>INDEX(技能效果!C:C,MATCH(技能效果等级!B2515,技能效果!B:B,0))</f>
        <v>插槽14濒死护盾</v>
      </c>
      <c r="D2515" s="96" t="s">
        <v>873</v>
      </c>
      <c r="E2515" s="95">
        <v>8</v>
      </c>
      <c r="F2515" s="95">
        <f>INDEX(技能效果!H:H,MATCH(技能效果等级!B2515,技能效果!B:B,0))</f>
        <v>4005</v>
      </c>
      <c r="G2515" s="95">
        <f>IF(INDEX(技能效果!K:K,MATCH(B2515,技能效果!B:B,0))=0,INDEX(技能效果!I:I,MATCH(技能效果等级!B2515,技能效果!B:B,0)),INDEX(技能效果!I:I,MATCH(技能效果等级!B2515,技能效果!B:B,0))*VLOOKUP(E2515,技能数值计算!$C$19:$D$28,2,FALSE))</f>
        <v>2.1</v>
      </c>
      <c r="H2515" s="95">
        <f>INDEX(技能效果!J:J,MATCH(技能效果等级!B2515,技能效果!B:B,0))</f>
        <v>0</v>
      </c>
      <c r="I2515" s="97"/>
      <c r="J2515" s="97"/>
      <c r="K2515" s="97"/>
      <c r="L2515" s="97">
        <v>130401502</v>
      </c>
      <c r="M2515" s="97">
        <v>1</v>
      </c>
      <c r="N2515" s="96" t="str">
        <f>IF(INDEX(技能效果!L:L,MATCH(技能效果等级!B2515,技能效果!B:B,0))="","",INDEX(技能效果!L:L,MATCH(技能效果等级!B2515,技能效果!B:B,0)))</f>
        <v/>
      </c>
      <c r="O2515" s="95">
        <f>IF(INDEX(技能效果!N:N,MATCH(B2515,技能效果!B:B,0))=0,INDEX(技能效果!M:M,MATCH(技能效果等级!B2515,技能效果!B:B,0)),INDEX(技能效果!M:M,MATCH(技能效果等级!B2515,技能效果!B:B,0))*VLOOKUP(E2515,技能数值计算!$C$19:$D$28,2,FALSE))</f>
        <v>0</v>
      </c>
      <c r="P2515" s="97"/>
      <c r="Q2515" s="97"/>
      <c r="R2515" s="95" t="str">
        <f>IF(INDEX(技能效果!O:O,MATCH(技能效果等级!B2515,技能效果!B:B,0))="","",INDEX(技能效果!O:O,MATCH(技能效果等级!B2515,技能效果!B:B,0)))</f>
        <v/>
      </c>
      <c r="S2515" s="97"/>
      <c r="T2515" s="97"/>
      <c r="U2515" s="97"/>
      <c r="V2515" s="96" t="str">
        <f>IF(INDEX(技能效果!AF:AF,MATCH(技能效果等级!B2515,技能效果!B:B,0))="","",INDEX(技能效果!AF:AF,MATCH(技能效果等级!B2515,技能效果!B:B,0)))</f>
        <v/>
      </c>
      <c r="W2515" s="95">
        <f t="shared" si="37"/>
        <v>242</v>
      </c>
      <c r="X2515" s="97">
        <v>130401503</v>
      </c>
      <c r="Y2515" s="97">
        <v>1</v>
      </c>
      <c r="Z2515" s="97">
        <v>130401504</v>
      </c>
      <c r="AA2515" s="157">
        <v>1</v>
      </c>
      <c r="AB2515" s="97">
        <v>130401505</v>
      </c>
      <c r="AC2515" s="157">
        <v>1</v>
      </c>
      <c r="AD2515" s="97">
        <v>130401506</v>
      </c>
      <c r="AE2515" s="157">
        <v>1</v>
      </c>
    </row>
    <row r="2516" spans="1:31" ht="16.5" x14ac:dyDescent="0.2">
      <c r="A2516" s="62">
        <v>2513</v>
      </c>
      <c r="B2516" s="95">
        <f>INDEX(技能效果!B:B,MATCH(技能效果等级!W2516,技能效果!AE:AE,0))</f>
        <v>130401403</v>
      </c>
      <c r="C2516" s="95" t="str">
        <f>INDEX(技能效果!C:C,MATCH(技能效果等级!B2516,技能效果!B:B,0))</f>
        <v>插槽14濒死护盾</v>
      </c>
      <c r="D2516" s="96" t="s">
        <v>873</v>
      </c>
      <c r="E2516" s="95">
        <v>9</v>
      </c>
      <c r="F2516" s="95">
        <f>INDEX(技能效果!H:H,MATCH(技能效果等级!B2516,技能效果!B:B,0))</f>
        <v>4005</v>
      </c>
      <c r="G2516" s="95">
        <f>IF(INDEX(技能效果!K:K,MATCH(B2516,技能效果!B:B,0))=0,INDEX(技能效果!I:I,MATCH(技能效果等级!B2516,技能效果!B:B,0)),INDEX(技能效果!I:I,MATCH(技能效果等级!B2516,技能效果!B:B,0))*VLOOKUP(E2516,技能数值计算!$C$19:$D$28,2,FALSE))</f>
        <v>2.3000000000000003</v>
      </c>
      <c r="H2516" s="95">
        <f>INDEX(技能效果!J:J,MATCH(技能效果等级!B2516,技能效果!B:B,0))</f>
        <v>0</v>
      </c>
      <c r="I2516" s="97"/>
      <c r="J2516" s="97"/>
      <c r="K2516" s="97"/>
      <c r="L2516" s="97">
        <v>130401502</v>
      </c>
      <c r="M2516" s="97">
        <v>1</v>
      </c>
      <c r="N2516" s="96" t="str">
        <f>IF(INDEX(技能效果!L:L,MATCH(技能效果等级!B2516,技能效果!B:B,0))="","",INDEX(技能效果!L:L,MATCH(技能效果等级!B2516,技能效果!B:B,0)))</f>
        <v/>
      </c>
      <c r="O2516" s="95">
        <f>IF(INDEX(技能效果!N:N,MATCH(B2516,技能效果!B:B,0))=0,INDEX(技能效果!M:M,MATCH(技能效果等级!B2516,技能效果!B:B,0)),INDEX(技能效果!M:M,MATCH(技能效果等级!B2516,技能效果!B:B,0))*VLOOKUP(E2516,技能数值计算!$C$19:$D$28,2,FALSE))</f>
        <v>0</v>
      </c>
      <c r="P2516" s="97"/>
      <c r="Q2516" s="97"/>
      <c r="R2516" s="95" t="str">
        <f>IF(INDEX(技能效果!O:O,MATCH(技能效果等级!B2516,技能效果!B:B,0))="","",INDEX(技能效果!O:O,MATCH(技能效果等级!B2516,技能效果!B:B,0)))</f>
        <v/>
      </c>
      <c r="S2516" s="97"/>
      <c r="T2516" s="97"/>
      <c r="U2516" s="97"/>
      <c r="V2516" s="96" t="str">
        <f>IF(INDEX(技能效果!AF:AF,MATCH(技能效果等级!B2516,技能效果!B:B,0))="","",INDEX(技能效果!AF:AF,MATCH(技能效果等级!B2516,技能效果!B:B,0)))</f>
        <v/>
      </c>
      <c r="W2516" s="95">
        <f t="shared" si="37"/>
        <v>242</v>
      </c>
      <c r="X2516" s="97">
        <v>130401503</v>
      </c>
      <c r="Y2516" s="97">
        <v>1</v>
      </c>
      <c r="Z2516" s="97">
        <v>130401504</v>
      </c>
      <c r="AA2516" s="157">
        <v>1</v>
      </c>
      <c r="AB2516" s="97">
        <v>130401505</v>
      </c>
      <c r="AC2516" s="157">
        <v>1</v>
      </c>
      <c r="AD2516" s="97">
        <v>130401506</v>
      </c>
      <c r="AE2516" s="157">
        <v>1</v>
      </c>
    </row>
    <row r="2517" spans="1:31" ht="16.5" x14ac:dyDescent="0.2">
      <c r="A2517" s="62">
        <v>2514</v>
      </c>
      <c r="B2517" s="95">
        <f>INDEX(技能效果!B:B,MATCH(技能效果等级!W2517,技能效果!AE:AE,0))</f>
        <v>130401403</v>
      </c>
      <c r="C2517" s="95" t="str">
        <f>INDEX(技能效果!C:C,MATCH(技能效果等级!B2517,技能效果!B:B,0))</f>
        <v>插槽14濒死护盾</v>
      </c>
      <c r="D2517" s="96" t="s">
        <v>873</v>
      </c>
      <c r="E2517" s="95">
        <v>10</v>
      </c>
      <c r="F2517" s="95">
        <f>INDEX(技能效果!H:H,MATCH(技能效果等级!B2517,技能效果!B:B,0))</f>
        <v>4005</v>
      </c>
      <c r="G2517" s="95">
        <f>IF(INDEX(技能效果!K:K,MATCH(B2517,技能效果!B:B,0))=0,INDEX(技能效果!I:I,MATCH(技能效果等级!B2517,技能效果!B:B,0)),INDEX(技能效果!I:I,MATCH(技能效果等级!B2517,技能效果!B:B,0))*VLOOKUP(E2517,技能数值计算!$C$19:$D$28,2,FALSE))</f>
        <v>2.5</v>
      </c>
      <c r="H2517" s="95">
        <f>INDEX(技能效果!J:J,MATCH(技能效果等级!B2517,技能效果!B:B,0))</f>
        <v>0</v>
      </c>
      <c r="I2517" s="97"/>
      <c r="J2517" s="97"/>
      <c r="K2517" s="97"/>
      <c r="L2517" s="97">
        <v>130401502</v>
      </c>
      <c r="M2517" s="97">
        <v>1</v>
      </c>
      <c r="N2517" s="96" t="str">
        <f>IF(INDEX(技能效果!L:L,MATCH(技能效果等级!B2517,技能效果!B:B,0))="","",INDEX(技能效果!L:L,MATCH(技能效果等级!B2517,技能效果!B:B,0)))</f>
        <v/>
      </c>
      <c r="O2517" s="95">
        <f>IF(INDEX(技能效果!N:N,MATCH(B2517,技能效果!B:B,0))=0,INDEX(技能效果!M:M,MATCH(技能效果等级!B2517,技能效果!B:B,0)),INDEX(技能效果!M:M,MATCH(技能效果等级!B2517,技能效果!B:B,0))*VLOOKUP(E2517,技能数值计算!$C$19:$D$28,2,FALSE))</f>
        <v>0</v>
      </c>
      <c r="P2517" s="97"/>
      <c r="Q2517" s="97"/>
      <c r="R2517" s="95" t="str">
        <f>IF(INDEX(技能效果!O:O,MATCH(技能效果等级!B2517,技能效果!B:B,0))="","",INDEX(技能效果!O:O,MATCH(技能效果等级!B2517,技能效果!B:B,0)))</f>
        <v/>
      </c>
      <c r="S2517" s="97"/>
      <c r="T2517" s="97"/>
      <c r="U2517" s="97"/>
      <c r="V2517" s="96" t="str">
        <f>IF(INDEX(技能效果!AF:AF,MATCH(技能效果等级!B2517,技能效果!B:B,0))="","",INDEX(技能效果!AF:AF,MATCH(技能效果等级!B2517,技能效果!B:B,0)))</f>
        <v/>
      </c>
      <c r="W2517" s="95">
        <f t="shared" si="37"/>
        <v>242</v>
      </c>
      <c r="X2517" s="97">
        <v>130401503</v>
      </c>
      <c r="Y2517" s="97">
        <v>1</v>
      </c>
      <c r="Z2517" s="97">
        <v>130401504</v>
      </c>
      <c r="AA2517" s="157">
        <v>1</v>
      </c>
      <c r="AB2517" s="97">
        <v>130401505</v>
      </c>
      <c r="AC2517" s="157">
        <v>1</v>
      </c>
      <c r="AD2517" s="97">
        <v>130401506</v>
      </c>
      <c r="AE2517" s="157">
        <v>1</v>
      </c>
    </row>
    <row r="2518" spans="1:31" ht="16.5" x14ac:dyDescent="0.2">
      <c r="A2518" s="62">
        <v>2515</v>
      </c>
      <c r="B2518" s="95">
        <f>INDEX(技能效果!B:B,MATCH(技能效果等级!W2518,技能效果!AE:AE,0))</f>
        <v>130401501</v>
      </c>
      <c r="C2518" s="95" t="str">
        <f>INDEX(技能效果!C:C,MATCH(技能效果等级!B2518,技能效果!B:B,0))</f>
        <v>插槽15随机效果</v>
      </c>
      <c r="D2518" s="96" t="s">
        <v>873</v>
      </c>
      <c r="E2518" s="95">
        <v>1</v>
      </c>
      <c r="F2518" s="95">
        <f>INDEX(技能效果!H:H,MATCH(技能效果等级!B2518,技能效果!B:B,0))</f>
        <v>4013</v>
      </c>
      <c r="G2518" s="95">
        <f>IF(INDEX(技能效果!K:K,MATCH(B2518,技能效果!B:B,0))=0,INDEX(技能效果!I:I,MATCH(技能效果等级!B2518,技能效果!B:B,0)),INDEX(技能效果!I:I,MATCH(技能效果等级!B2518,技能效果!B:B,0))*VLOOKUP(E2518,技能数值计算!$C$19:$D$28,2,FALSE))</f>
        <v>0.15</v>
      </c>
      <c r="H2518" s="95">
        <f>INDEX(技能效果!J:J,MATCH(技能效果等级!B2518,技能效果!B:B,0))</f>
        <v>0</v>
      </c>
      <c r="I2518" s="97"/>
      <c r="J2518" s="97"/>
      <c r="K2518" s="97"/>
      <c r="L2518" s="97"/>
      <c r="M2518" s="97"/>
      <c r="N2518" s="96" t="str">
        <f>IF(INDEX(技能效果!L:L,MATCH(技能效果等级!B2518,技能效果!B:B,0))="","",INDEX(技能效果!L:L,MATCH(技能效果等级!B2518,技能效果!B:B,0)))</f>
        <v/>
      </c>
      <c r="O2518" s="95">
        <f>IF(INDEX(技能效果!N:N,MATCH(B2518,技能效果!B:B,0))=0,INDEX(技能效果!M:M,MATCH(技能效果等级!B2518,技能效果!B:B,0)),INDEX(技能效果!M:M,MATCH(技能效果等级!B2518,技能效果!B:B,0))*VLOOKUP(E2518,技能数值计算!$C$19:$D$28,2,FALSE))</f>
        <v>0</v>
      </c>
      <c r="P2518" s="97"/>
      <c r="Q2518" s="97"/>
      <c r="R2518" s="95" t="str">
        <f>IF(INDEX(技能效果!O:O,MATCH(技能效果等级!B2518,技能效果!B:B,0))="","",INDEX(技能效果!O:O,MATCH(技能效果等级!B2518,技能效果!B:B,0)))</f>
        <v/>
      </c>
      <c r="S2518" s="97"/>
      <c r="T2518" s="97"/>
      <c r="U2518" s="97"/>
      <c r="V2518" s="96" t="str">
        <f>IF(INDEX(技能效果!AF:AF,MATCH(技能效果等级!B2518,技能效果!B:B,0))="","",INDEX(技能效果!AF:AF,MATCH(技能效果等级!B2518,技能效果!B:B,0)))</f>
        <v/>
      </c>
      <c r="W2518" s="95">
        <f t="shared" si="37"/>
        <v>243</v>
      </c>
      <c r="X2518" s="97"/>
      <c r="Y2518" s="97"/>
    </row>
    <row r="2519" spans="1:31" ht="16.5" x14ac:dyDescent="0.2">
      <c r="A2519" s="62">
        <v>2516</v>
      </c>
      <c r="B2519" s="95">
        <f>INDEX(技能效果!B:B,MATCH(技能效果等级!W2519,技能效果!AE:AE,0))</f>
        <v>130401501</v>
      </c>
      <c r="C2519" s="95" t="str">
        <f>INDEX(技能效果!C:C,MATCH(技能效果等级!B2519,技能效果!B:B,0))</f>
        <v>插槽15随机效果</v>
      </c>
      <c r="D2519" s="96" t="s">
        <v>873</v>
      </c>
      <c r="E2519" s="95">
        <v>2</v>
      </c>
      <c r="F2519" s="95">
        <f>INDEX(技能效果!H:H,MATCH(技能效果等级!B2519,技能效果!B:B,0))</f>
        <v>4013</v>
      </c>
      <c r="G2519" s="95">
        <f>IF(INDEX(技能效果!K:K,MATCH(B2519,技能效果!B:B,0))=0,INDEX(技能效果!I:I,MATCH(技能效果等级!B2519,技能效果!B:B,0)),INDEX(技能效果!I:I,MATCH(技能效果等级!B2519,技能效果!B:B,0))*VLOOKUP(E2519,技能数值计算!$C$19:$D$28,2,FALSE))</f>
        <v>0.16200000000000001</v>
      </c>
      <c r="H2519" s="95">
        <f>INDEX(技能效果!J:J,MATCH(技能效果等级!B2519,技能效果!B:B,0))</f>
        <v>0</v>
      </c>
      <c r="I2519" s="97"/>
      <c r="J2519" s="97"/>
      <c r="K2519" s="97"/>
      <c r="L2519" s="97"/>
      <c r="M2519" s="97"/>
      <c r="N2519" s="96" t="str">
        <f>IF(INDEX(技能效果!L:L,MATCH(技能效果等级!B2519,技能效果!B:B,0))="","",INDEX(技能效果!L:L,MATCH(技能效果等级!B2519,技能效果!B:B,0)))</f>
        <v/>
      </c>
      <c r="O2519" s="95">
        <f>IF(INDEX(技能效果!N:N,MATCH(B2519,技能效果!B:B,0))=0,INDEX(技能效果!M:M,MATCH(技能效果等级!B2519,技能效果!B:B,0)),INDEX(技能效果!M:M,MATCH(技能效果等级!B2519,技能效果!B:B,0))*VLOOKUP(E2519,技能数值计算!$C$19:$D$28,2,FALSE))</f>
        <v>0</v>
      </c>
      <c r="P2519" s="97"/>
      <c r="Q2519" s="97"/>
      <c r="R2519" s="95" t="str">
        <f>IF(INDEX(技能效果!O:O,MATCH(技能效果等级!B2519,技能效果!B:B,0))="","",INDEX(技能效果!O:O,MATCH(技能效果等级!B2519,技能效果!B:B,0)))</f>
        <v/>
      </c>
      <c r="S2519" s="97"/>
      <c r="T2519" s="97"/>
      <c r="U2519" s="97"/>
      <c r="V2519" s="96" t="str">
        <f>IF(INDEX(技能效果!AF:AF,MATCH(技能效果等级!B2519,技能效果!B:B,0))="","",INDEX(技能效果!AF:AF,MATCH(技能效果等级!B2519,技能效果!B:B,0)))</f>
        <v/>
      </c>
      <c r="W2519" s="95">
        <f t="shared" si="37"/>
        <v>243</v>
      </c>
      <c r="X2519" s="97"/>
      <c r="Y2519" s="97"/>
    </row>
    <row r="2520" spans="1:31" ht="16.5" x14ac:dyDescent="0.2">
      <c r="A2520" s="62">
        <v>2517</v>
      </c>
      <c r="B2520" s="95">
        <f>INDEX(技能效果!B:B,MATCH(技能效果等级!W2520,技能效果!AE:AE,0))</f>
        <v>130401501</v>
      </c>
      <c r="C2520" s="95" t="str">
        <f>INDEX(技能效果!C:C,MATCH(技能效果等级!B2520,技能效果!B:B,0))</f>
        <v>插槽15随机效果</v>
      </c>
      <c r="D2520" s="96" t="s">
        <v>873</v>
      </c>
      <c r="E2520" s="95">
        <v>3</v>
      </c>
      <c r="F2520" s="95">
        <f>INDEX(技能效果!H:H,MATCH(技能效果等级!B2520,技能效果!B:B,0))</f>
        <v>4013</v>
      </c>
      <c r="G2520" s="95">
        <f>IF(INDEX(技能效果!K:K,MATCH(B2520,技能效果!B:B,0))=0,INDEX(技能效果!I:I,MATCH(技能效果等级!B2520,技能效果!B:B,0)),INDEX(技能效果!I:I,MATCH(技能效果等级!B2520,技能效果!B:B,0))*VLOOKUP(E2520,技能数值计算!$C$19:$D$28,2,FALSE))</f>
        <v>0.17399999999999999</v>
      </c>
      <c r="H2520" s="95">
        <f>INDEX(技能效果!J:J,MATCH(技能效果等级!B2520,技能效果!B:B,0))</f>
        <v>0</v>
      </c>
      <c r="I2520" s="97"/>
      <c r="J2520" s="97"/>
      <c r="K2520" s="97"/>
      <c r="L2520" s="97"/>
      <c r="M2520" s="97"/>
      <c r="N2520" s="96" t="str">
        <f>IF(INDEX(技能效果!L:L,MATCH(技能效果等级!B2520,技能效果!B:B,0))="","",INDEX(技能效果!L:L,MATCH(技能效果等级!B2520,技能效果!B:B,0)))</f>
        <v/>
      </c>
      <c r="O2520" s="95">
        <f>IF(INDEX(技能效果!N:N,MATCH(B2520,技能效果!B:B,0))=0,INDEX(技能效果!M:M,MATCH(技能效果等级!B2520,技能效果!B:B,0)),INDEX(技能效果!M:M,MATCH(技能效果等级!B2520,技能效果!B:B,0))*VLOOKUP(E2520,技能数值计算!$C$19:$D$28,2,FALSE))</f>
        <v>0</v>
      </c>
      <c r="P2520" s="97"/>
      <c r="Q2520" s="97"/>
      <c r="R2520" s="95" t="str">
        <f>IF(INDEX(技能效果!O:O,MATCH(技能效果等级!B2520,技能效果!B:B,0))="","",INDEX(技能效果!O:O,MATCH(技能效果等级!B2520,技能效果!B:B,0)))</f>
        <v/>
      </c>
      <c r="S2520" s="97"/>
      <c r="T2520" s="97"/>
      <c r="U2520" s="97"/>
      <c r="V2520" s="96" t="str">
        <f>IF(INDEX(技能效果!AF:AF,MATCH(技能效果等级!B2520,技能效果!B:B,0))="","",INDEX(技能效果!AF:AF,MATCH(技能效果等级!B2520,技能效果!B:B,0)))</f>
        <v/>
      </c>
      <c r="W2520" s="95">
        <f t="shared" si="37"/>
        <v>243</v>
      </c>
      <c r="X2520" s="97"/>
      <c r="Y2520" s="97"/>
    </row>
    <row r="2521" spans="1:31" ht="16.5" x14ac:dyDescent="0.2">
      <c r="A2521" s="62">
        <v>2518</v>
      </c>
      <c r="B2521" s="95">
        <f>INDEX(技能效果!B:B,MATCH(技能效果等级!W2521,技能效果!AE:AE,0))</f>
        <v>130401501</v>
      </c>
      <c r="C2521" s="95" t="str">
        <f>INDEX(技能效果!C:C,MATCH(技能效果等级!B2521,技能效果!B:B,0))</f>
        <v>插槽15随机效果</v>
      </c>
      <c r="D2521" s="96" t="s">
        <v>873</v>
      </c>
      <c r="E2521" s="95">
        <v>4</v>
      </c>
      <c r="F2521" s="95">
        <f>INDEX(技能效果!H:H,MATCH(技能效果等级!B2521,技能效果!B:B,0))</f>
        <v>4013</v>
      </c>
      <c r="G2521" s="95">
        <f>IF(INDEX(技能效果!K:K,MATCH(B2521,技能效果!B:B,0))=0,INDEX(技能效果!I:I,MATCH(技能效果等级!B2521,技能效果!B:B,0)),INDEX(技能效果!I:I,MATCH(技能效果等级!B2521,技能效果!B:B,0))*VLOOKUP(E2521,技能数值计算!$C$19:$D$28,2,FALSE))</f>
        <v>0.186</v>
      </c>
      <c r="H2521" s="95">
        <f>INDEX(技能效果!J:J,MATCH(技能效果等级!B2521,技能效果!B:B,0))</f>
        <v>0</v>
      </c>
      <c r="I2521" s="97"/>
      <c r="J2521" s="97"/>
      <c r="K2521" s="97"/>
      <c r="L2521" s="97"/>
      <c r="M2521" s="97"/>
      <c r="N2521" s="96" t="str">
        <f>IF(INDEX(技能效果!L:L,MATCH(技能效果等级!B2521,技能效果!B:B,0))="","",INDEX(技能效果!L:L,MATCH(技能效果等级!B2521,技能效果!B:B,0)))</f>
        <v/>
      </c>
      <c r="O2521" s="95">
        <f>IF(INDEX(技能效果!N:N,MATCH(B2521,技能效果!B:B,0))=0,INDEX(技能效果!M:M,MATCH(技能效果等级!B2521,技能效果!B:B,0)),INDEX(技能效果!M:M,MATCH(技能效果等级!B2521,技能效果!B:B,0))*VLOOKUP(E2521,技能数值计算!$C$19:$D$28,2,FALSE))</f>
        <v>0</v>
      </c>
      <c r="P2521" s="97"/>
      <c r="Q2521" s="97"/>
      <c r="R2521" s="95" t="str">
        <f>IF(INDEX(技能效果!O:O,MATCH(技能效果等级!B2521,技能效果!B:B,0))="","",INDEX(技能效果!O:O,MATCH(技能效果等级!B2521,技能效果!B:B,0)))</f>
        <v/>
      </c>
      <c r="S2521" s="97"/>
      <c r="T2521" s="97"/>
      <c r="U2521" s="97"/>
      <c r="V2521" s="96" t="str">
        <f>IF(INDEX(技能效果!AF:AF,MATCH(技能效果等级!B2521,技能效果!B:B,0))="","",INDEX(技能效果!AF:AF,MATCH(技能效果等级!B2521,技能效果!B:B,0)))</f>
        <v/>
      </c>
      <c r="W2521" s="95">
        <f t="shared" si="37"/>
        <v>243</v>
      </c>
      <c r="X2521" s="97"/>
      <c r="Y2521" s="97"/>
    </row>
    <row r="2522" spans="1:31" ht="16.5" x14ac:dyDescent="0.2">
      <c r="A2522" s="62">
        <v>2519</v>
      </c>
      <c r="B2522" s="95">
        <f>INDEX(技能效果!B:B,MATCH(技能效果等级!W2522,技能效果!AE:AE,0))</f>
        <v>130401501</v>
      </c>
      <c r="C2522" s="95" t="str">
        <f>INDEX(技能效果!C:C,MATCH(技能效果等级!B2522,技能效果!B:B,0))</f>
        <v>插槽15随机效果</v>
      </c>
      <c r="D2522" s="96" t="s">
        <v>873</v>
      </c>
      <c r="E2522" s="95">
        <v>5</v>
      </c>
      <c r="F2522" s="95">
        <f>INDEX(技能效果!H:H,MATCH(技能效果等级!B2522,技能效果!B:B,0))</f>
        <v>4013</v>
      </c>
      <c r="G2522" s="95">
        <f>IF(INDEX(技能效果!K:K,MATCH(B2522,技能效果!B:B,0))=0,INDEX(技能效果!I:I,MATCH(技能效果等级!B2522,技能效果!B:B,0)),INDEX(技能效果!I:I,MATCH(技能效果等级!B2522,技能效果!B:B,0))*VLOOKUP(E2522,技能数值计算!$C$19:$D$28,2,FALSE))</f>
        <v>0.19800000000000001</v>
      </c>
      <c r="H2522" s="95">
        <f>INDEX(技能效果!J:J,MATCH(技能效果等级!B2522,技能效果!B:B,0))</f>
        <v>0</v>
      </c>
      <c r="I2522" s="97"/>
      <c r="J2522" s="97"/>
      <c r="K2522" s="97"/>
      <c r="L2522" s="97"/>
      <c r="M2522" s="97"/>
      <c r="N2522" s="96" t="str">
        <f>IF(INDEX(技能效果!L:L,MATCH(技能效果等级!B2522,技能效果!B:B,0))="","",INDEX(技能效果!L:L,MATCH(技能效果等级!B2522,技能效果!B:B,0)))</f>
        <v/>
      </c>
      <c r="O2522" s="95">
        <f>IF(INDEX(技能效果!N:N,MATCH(B2522,技能效果!B:B,0))=0,INDEX(技能效果!M:M,MATCH(技能效果等级!B2522,技能效果!B:B,0)),INDEX(技能效果!M:M,MATCH(技能效果等级!B2522,技能效果!B:B,0))*VLOOKUP(E2522,技能数值计算!$C$19:$D$28,2,FALSE))</f>
        <v>0</v>
      </c>
      <c r="P2522" s="97"/>
      <c r="Q2522" s="97"/>
      <c r="R2522" s="95" t="str">
        <f>IF(INDEX(技能效果!O:O,MATCH(技能效果等级!B2522,技能效果!B:B,0))="","",INDEX(技能效果!O:O,MATCH(技能效果等级!B2522,技能效果!B:B,0)))</f>
        <v/>
      </c>
      <c r="S2522" s="97"/>
      <c r="T2522" s="97"/>
      <c r="U2522" s="97"/>
      <c r="V2522" s="96" t="str">
        <f>IF(INDEX(技能效果!AF:AF,MATCH(技能效果等级!B2522,技能效果!B:B,0))="","",INDEX(技能效果!AF:AF,MATCH(技能效果等级!B2522,技能效果!B:B,0)))</f>
        <v/>
      </c>
      <c r="W2522" s="95">
        <f t="shared" si="37"/>
        <v>243</v>
      </c>
      <c r="X2522" s="97"/>
      <c r="Y2522" s="97"/>
    </row>
    <row r="2523" spans="1:31" ht="16.5" x14ac:dyDescent="0.2">
      <c r="A2523" s="62">
        <v>2520</v>
      </c>
      <c r="B2523" s="95">
        <f>INDEX(技能效果!B:B,MATCH(技能效果等级!W2523,技能效果!AE:AE,0))</f>
        <v>130401501</v>
      </c>
      <c r="C2523" s="95" t="str">
        <f>INDEX(技能效果!C:C,MATCH(技能效果等级!B2523,技能效果!B:B,0))</f>
        <v>插槽15随机效果</v>
      </c>
      <c r="D2523" s="96" t="s">
        <v>873</v>
      </c>
      <c r="E2523" s="95">
        <v>6</v>
      </c>
      <c r="F2523" s="95">
        <f>INDEX(技能效果!H:H,MATCH(技能效果等级!B2523,技能效果!B:B,0))</f>
        <v>4013</v>
      </c>
      <c r="G2523" s="95">
        <f>IF(INDEX(技能效果!K:K,MATCH(B2523,技能效果!B:B,0))=0,INDEX(技能效果!I:I,MATCH(技能效果等级!B2523,技能效果!B:B,0)),INDEX(技能效果!I:I,MATCH(技能效果等级!B2523,技能效果!B:B,0))*VLOOKUP(E2523,技能数值计算!$C$19:$D$28,2,FALSE))</f>
        <v>0.216</v>
      </c>
      <c r="H2523" s="95">
        <f>INDEX(技能效果!J:J,MATCH(技能效果等级!B2523,技能效果!B:B,0))</f>
        <v>0</v>
      </c>
      <c r="I2523" s="97"/>
      <c r="J2523" s="97"/>
      <c r="K2523" s="97"/>
      <c r="L2523" s="97"/>
      <c r="M2523" s="97"/>
      <c r="N2523" s="96" t="str">
        <f>IF(INDEX(技能效果!L:L,MATCH(技能效果等级!B2523,技能效果!B:B,0))="","",INDEX(技能效果!L:L,MATCH(技能效果等级!B2523,技能效果!B:B,0)))</f>
        <v/>
      </c>
      <c r="O2523" s="95">
        <f>IF(INDEX(技能效果!N:N,MATCH(B2523,技能效果!B:B,0))=0,INDEX(技能效果!M:M,MATCH(技能效果等级!B2523,技能效果!B:B,0)),INDEX(技能效果!M:M,MATCH(技能效果等级!B2523,技能效果!B:B,0))*VLOOKUP(E2523,技能数值计算!$C$19:$D$28,2,FALSE))</f>
        <v>0</v>
      </c>
      <c r="P2523" s="97"/>
      <c r="Q2523" s="97"/>
      <c r="R2523" s="95" t="str">
        <f>IF(INDEX(技能效果!O:O,MATCH(技能效果等级!B2523,技能效果!B:B,0))="","",INDEX(技能效果!O:O,MATCH(技能效果等级!B2523,技能效果!B:B,0)))</f>
        <v/>
      </c>
      <c r="S2523" s="97"/>
      <c r="T2523" s="97"/>
      <c r="U2523" s="97"/>
      <c r="V2523" s="96" t="str">
        <f>IF(INDEX(技能效果!AF:AF,MATCH(技能效果等级!B2523,技能效果!B:B,0))="","",INDEX(技能效果!AF:AF,MATCH(技能效果等级!B2523,技能效果!B:B,0)))</f>
        <v/>
      </c>
      <c r="W2523" s="95">
        <f t="shared" si="37"/>
        <v>243</v>
      </c>
      <c r="X2523" s="97"/>
      <c r="Y2523" s="97"/>
    </row>
    <row r="2524" spans="1:31" ht="16.5" x14ac:dyDescent="0.2">
      <c r="A2524" s="62">
        <v>2521</v>
      </c>
      <c r="B2524" s="95">
        <f>INDEX(技能效果!B:B,MATCH(技能效果等级!W2524,技能效果!AE:AE,0))</f>
        <v>130401501</v>
      </c>
      <c r="C2524" s="95" t="str">
        <f>INDEX(技能效果!C:C,MATCH(技能效果等级!B2524,技能效果!B:B,0))</f>
        <v>插槽15随机效果</v>
      </c>
      <c r="D2524" s="96" t="s">
        <v>873</v>
      </c>
      <c r="E2524" s="95">
        <v>7</v>
      </c>
      <c r="F2524" s="95">
        <f>INDEX(技能效果!H:H,MATCH(技能效果等级!B2524,技能效果!B:B,0))</f>
        <v>4013</v>
      </c>
      <c r="G2524" s="95">
        <f>IF(INDEX(技能效果!K:K,MATCH(B2524,技能效果!B:B,0))=0,INDEX(技能效果!I:I,MATCH(技能效果等级!B2524,技能效果!B:B,0)),INDEX(技能效果!I:I,MATCH(技能效果等级!B2524,技能效果!B:B,0))*VLOOKUP(E2524,技能数值计算!$C$19:$D$28,2,FALSE))</f>
        <v>0.23399999999999999</v>
      </c>
      <c r="H2524" s="95">
        <f>INDEX(技能效果!J:J,MATCH(技能效果等级!B2524,技能效果!B:B,0))</f>
        <v>0</v>
      </c>
      <c r="I2524" s="97"/>
      <c r="J2524" s="97"/>
      <c r="K2524" s="97"/>
      <c r="L2524" s="97"/>
      <c r="M2524" s="97"/>
      <c r="N2524" s="96" t="str">
        <f>IF(INDEX(技能效果!L:L,MATCH(技能效果等级!B2524,技能效果!B:B,0))="","",INDEX(技能效果!L:L,MATCH(技能效果等级!B2524,技能效果!B:B,0)))</f>
        <v/>
      </c>
      <c r="O2524" s="95">
        <f>IF(INDEX(技能效果!N:N,MATCH(B2524,技能效果!B:B,0))=0,INDEX(技能效果!M:M,MATCH(技能效果等级!B2524,技能效果!B:B,0)),INDEX(技能效果!M:M,MATCH(技能效果等级!B2524,技能效果!B:B,0))*VLOOKUP(E2524,技能数值计算!$C$19:$D$28,2,FALSE))</f>
        <v>0</v>
      </c>
      <c r="P2524" s="97"/>
      <c r="Q2524" s="97"/>
      <c r="R2524" s="95" t="str">
        <f>IF(INDEX(技能效果!O:O,MATCH(技能效果等级!B2524,技能效果!B:B,0))="","",INDEX(技能效果!O:O,MATCH(技能效果等级!B2524,技能效果!B:B,0)))</f>
        <v/>
      </c>
      <c r="S2524" s="97"/>
      <c r="T2524" s="97"/>
      <c r="U2524" s="97"/>
      <c r="V2524" s="96" t="str">
        <f>IF(INDEX(技能效果!AF:AF,MATCH(技能效果等级!B2524,技能效果!B:B,0))="","",INDEX(技能效果!AF:AF,MATCH(技能效果等级!B2524,技能效果!B:B,0)))</f>
        <v/>
      </c>
      <c r="W2524" s="95">
        <f t="shared" si="37"/>
        <v>243</v>
      </c>
      <c r="X2524" s="97"/>
      <c r="Y2524" s="97"/>
    </row>
    <row r="2525" spans="1:31" ht="16.5" x14ac:dyDescent="0.2">
      <c r="A2525" s="62">
        <v>2522</v>
      </c>
      <c r="B2525" s="95">
        <f>INDEX(技能效果!B:B,MATCH(技能效果等级!W2525,技能效果!AE:AE,0))</f>
        <v>130401501</v>
      </c>
      <c r="C2525" s="95" t="str">
        <f>INDEX(技能效果!C:C,MATCH(技能效果等级!B2525,技能效果!B:B,0))</f>
        <v>插槽15随机效果</v>
      </c>
      <c r="D2525" s="96" t="s">
        <v>873</v>
      </c>
      <c r="E2525" s="95">
        <v>8</v>
      </c>
      <c r="F2525" s="95">
        <f>INDEX(技能效果!H:H,MATCH(技能效果等级!B2525,技能效果!B:B,0))</f>
        <v>4013</v>
      </c>
      <c r="G2525" s="95">
        <f>IF(INDEX(技能效果!K:K,MATCH(B2525,技能效果!B:B,0))=0,INDEX(技能效果!I:I,MATCH(技能效果等级!B2525,技能效果!B:B,0)),INDEX(技能效果!I:I,MATCH(技能效果等级!B2525,技能效果!B:B,0))*VLOOKUP(E2525,技能数值计算!$C$19:$D$28,2,FALSE))</f>
        <v>0.252</v>
      </c>
      <c r="H2525" s="95">
        <f>INDEX(技能效果!J:J,MATCH(技能效果等级!B2525,技能效果!B:B,0))</f>
        <v>0</v>
      </c>
      <c r="I2525" s="97"/>
      <c r="J2525" s="97"/>
      <c r="K2525" s="97"/>
      <c r="L2525" s="97"/>
      <c r="M2525" s="97"/>
      <c r="N2525" s="96" t="str">
        <f>IF(INDEX(技能效果!L:L,MATCH(技能效果等级!B2525,技能效果!B:B,0))="","",INDEX(技能效果!L:L,MATCH(技能效果等级!B2525,技能效果!B:B,0)))</f>
        <v/>
      </c>
      <c r="O2525" s="95">
        <f>IF(INDEX(技能效果!N:N,MATCH(B2525,技能效果!B:B,0))=0,INDEX(技能效果!M:M,MATCH(技能效果等级!B2525,技能效果!B:B,0)),INDEX(技能效果!M:M,MATCH(技能效果等级!B2525,技能效果!B:B,0))*VLOOKUP(E2525,技能数值计算!$C$19:$D$28,2,FALSE))</f>
        <v>0</v>
      </c>
      <c r="P2525" s="97"/>
      <c r="Q2525" s="97"/>
      <c r="R2525" s="95" t="str">
        <f>IF(INDEX(技能效果!O:O,MATCH(技能效果等级!B2525,技能效果!B:B,0))="","",INDEX(技能效果!O:O,MATCH(技能效果等级!B2525,技能效果!B:B,0)))</f>
        <v/>
      </c>
      <c r="S2525" s="97"/>
      <c r="T2525" s="97"/>
      <c r="U2525" s="97"/>
      <c r="V2525" s="96" t="str">
        <f>IF(INDEX(技能效果!AF:AF,MATCH(技能效果等级!B2525,技能效果!B:B,0))="","",INDEX(技能效果!AF:AF,MATCH(技能效果等级!B2525,技能效果!B:B,0)))</f>
        <v/>
      </c>
      <c r="W2525" s="95">
        <f t="shared" si="37"/>
        <v>243</v>
      </c>
      <c r="X2525" s="97"/>
      <c r="Y2525" s="97"/>
    </row>
    <row r="2526" spans="1:31" ht="16.5" x14ac:dyDescent="0.2">
      <c r="A2526" s="62">
        <v>2523</v>
      </c>
      <c r="B2526" s="95">
        <f>INDEX(技能效果!B:B,MATCH(技能效果等级!W2526,技能效果!AE:AE,0))</f>
        <v>130401501</v>
      </c>
      <c r="C2526" s="95" t="str">
        <f>INDEX(技能效果!C:C,MATCH(技能效果等级!B2526,技能效果!B:B,0))</f>
        <v>插槽15随机效果</v>
      </c>
      <c r="D2526" s="96" t="s">
        <v>873</v>
      </c>
      <c r="E2526" s="95">
        <v>9</v>
      </c>
      <c r="F2526" s="95">
        <f>INDEX(技能效果!H:H,MATCH(技能效果等级!B2526,技能效果!B:B,0))</f>
        <v>4013</v>
      </c>
      <c r="G2526" s="95">
        <f>IF(INDEX(技能效果!K:K,MATCH(B2526,技能效果!B:B,0))=0,INDEX(技能效果!I:I,MATCH(技能效果等级!B2526,技能效果!B:B,0)),INDEX(技能效果!I:I,MATCH(技能效果等级!B2526,技能效果!B:B,0))*VLOOKUP(E2526,技能数值计算!$C$19:$D$28,2,FALSE))</f>
        <v>0.27600000000000002</v>
      </c>
      <c r="H2526" s="95">
        <f>INDEX(技能效果!J:J,MATCH(技能效果等级!B2526,技能效果!B:B,0))</f>
        <v>0</v>
      </c>
      <c r="I2526" s="97"/>
      <c r="J2526" s="97"/>
      <c r="K2526" s="97"/>
      <c r="L2526" s="97"/>
      <c r="M2526" s="97"/>
      <c r="N2526" s="96" t="str">
        <f>IF(INDEX(技能效果!L:L,MATCH(技能效果等级!B2526,技能效果!B:B,0))="","",INDEX(技能效果!L:L,MATCH(技能效果等级!B2526,技能效果!B:B,0)))</f>
        <v/>
      </c>
      <c r="O2526" s="95">
        <f>IF(INDEX(技能效果!N:N,MATCH(B2526,技能效果!B:B,0))=0,INDEX(技能效果!M:M,MATCH(技能效果等级!B2526,技能效果!B:B,0)),INDEX(技能效果!M:M,MATCH(技能效果等级!B2526,技能效果!B:B,0))*VLOOKUP(E2526,技能数值计算!$C$19:$D$28,2,FALSE))</f>
        <v>0</v>
      </c>
      <c r="P2526" s="97"/>
      <c r="Q2526" s="97"/>
      <c r="R2526" s="95" t="str">
        <f>IF(INDEX(技能效果!O:O,MATCH(技能效果等级!B2526,技能效果!B:B,0))="","",INDEX(技能效果!O:O,MATCH(技能效果等级!B2526,技能效果!B:B,0)))</f>
        <v/>
      </c>
      <c r="S2526" s="97"/>
      <c r="T2526" s="97"/>
      <c r="U2526" s="97"/>
      <c r="V2526" s="96" t="str">
        <f>IF(INDEX(技能效果!AF:AF,MATCH(技能效果等级!B2526,技能效果!B:B,0))="","",INDEX(技能效果!AF:AF,MATCH(技能效果等级!B2526,技能效果!B:B,0)))</f>
        <v/>
      </c>
      <c r="W2526" s="95">
        <f t="shared" si="37"/>
        <v>243</v>
      </c>
      <c r="X2526" s="97"/>
      <c r="Y2526" s="97"/>
    </row>
    <row r="2527" spans="1:31" ht="16.5" x14ac:dyDescent="0.2">
      <c r="A2527" s="62">
        <v>2524</v>
      </c>
      <c r="B2527" s="95">
        <f>INDEX(技能效果!B:B,MATCH(技能效果等级!W2527,技能效果!AE:AE,0))</f>
        <v>130401501</v>
      </c>
      <c r="C2527" s="95" t="str">
        <f>INDEX(技能效果!C:C,MATCH(技能效果等级!B2527,技能效果!B:B,0))</f>
        <v>插槽15随机效果</v>
      </c>
      <c r="D2527" s="96" t="s">
        <v>873</v>
      </c>
      <c r="E2527" s="95">
        <v>10</v>
      </c>
      <c r="F2527" s="95">
        <f>INDEX(技能效果!H:H,MATCH(技能效果等级!B2527,技能效果!B:B,0))</f>
        <v>4013</v>
      </c>
      <c r="G2527" s="95">
        <f>IF(INDEX(技能效果!K:K,MATCH(B2527,技能效果!B:B,0))=0,INDEX(技能效果!I:I,MATCH(技能效果等级!B2527,技能效果!B:B,0)),INDEX(技能效果!I:I,MATCH(技能效果等级!B2527,技能效果!B:B,0))*VLOOKUP(E2527,技能数值计算!$C$19:$D$28,2,FALSE))</f>
        <v>0.3</v>
      </c>
      <c r="H2527" s="95">
        <f>INDEX(技能效果!J:J,MATCH(技能效果等级!B2527,技能效果!B:B,0))</f>
        <v>0</v>
      </c>
      <c r="I2527" s="97"/>
      <c r="J2527" s="97"/>
      <c r="K2527" s="97"/>
      <c r="L2527" s="97"/>
      <c r="M2527" s="97"/>
      <c r="N2527" s="96" t="str">
        <f>IF(INDEX(技能效果!L:L,MATCH(技能效果等级!B2527,技能效果!B:B,0))="","",INDEX(技能效果!L:L,MATCH(技能效果等级!B2527,技能效果!B:B,0)))</f>
        <v/>
      </c>
      <c r="O2527" s="95">
        <f>IF(INDEX(技能效果!N:N,MATCH(B2527,技能效果!B:B,0))=0,INDEX(技能效果!M:M,MATCH(技能效果等级!B2527,技能效果!B:B,0)),INDEX(技能效果!M:M,MATCH(技能效果等级!B2527,技能效果!B:B,0))*VLOOKUP(E2527,技能数值计算!$C$19:$D$28,2,FALSE))</f>
        <v>0</v>
      </c>
      <c r="P2527" s="97"/>
      <c r="Q2527" s="97"/>
      <c r="R2527" s="95" t="str">
        <f>IF(INDEX(技能效果!O:O,MATCH(技能效果等级!B2527,技能效果!B:B,0))="","",INDEX(技能效果!O:O,MATCH(技能效果等级!B2527,技能效果!B:B,0)))</f>
        <v/>
      </c>
      <c r="S2527" s="97"/>
      <c r="T2527" s="97"/>
      <c r="U2527" s="97"/>
      <c r="V2527" s="96" t="str">
        <f>IF(INDEX(技能效果!AF:AF,MATCH(技能效果等级!B2527,技能效果!B:B,0))="","",INDEX(技能效果!AF:AF,MATCH(技能效果等级!B2527,技能效果!B:B,0)))</f>
        <v/>
      </c>
      <c r="W2527" s="95">
        <f t="shared" si="37"/>
        <v>243</v>
      </c>
      <c r="X2527" s="97"/>
      <c r="Y2527" s="97"/>
    </row>
    <row r="2528" spans="1:31" ht="16.5" x14ac:dyDescent="0.2">
      <c r="A2528" s="62">
        <v>2525</v>
      </c>
      <c r="B2528" s="95">
        <f>INDEX(技能效果!B:B,MATCH(技能效果等级!W2528,技能效果!AE:AE,0))</f>
        <v>130401502</v>
      </c>
      <c r="C2528" s="95" t="str">
        <f>INDEX(技能效果!C:C,MATCH(技能效果等级!B2528,技能效果!B:B,0))</f>
        <v>插槽15减攻击</v>
      </c>
      <c r="D2528" s="96" t="s">
        <v>873</v>
      </c>
      <c r="E2528" s="95">
        <v>1</v>
      </c>
      <c r="F2528" s="95">
        <f>INDEX(技能效果!H:H,MATCH(技能效果等级!B2528,技能效果!B:B,0))</f>
        <v>4026</v>
      </c>
      <c r="G2528" s="95">
        <f>IF(INDEX(技能效果!K:K,MATCH(B2528,技能效果!B:B,0))=0,INDEX(技能效果!I:I,MATCH(技能效果等级!B2528,技能效果!B:B,0)),INDEX(技能效果!I:I,MATCH(技能效果等级!B2528,技能效果!B:B,0))*VLOOKUP(E2528,技能数值计算!$C$19:$D$28,2,FALSE))</f>
        <v>0.3</v>
      </c>
      <c r="H2528" s="95">
        <f>INDEX(技能效果!J:J,MATCH(技能效果等级!B2528,技能效果!B:B,0))</f>
        <v>0</v>
      </c>
      <c r="I2528" s="97"/>
      <c r="J2528" s="97"/>
      <c r="K2528" s="97"/>
      <c r="L2528" s="97"/>
      <c r="M2528" s="97"/>
      <c r="N2528" s="96" t="str">
        <f>IF(INDEX(技能效果!L:L,MATCH(技能效果等级!B2528,技能效果!B:B,0))="","",INDEX(技能效果!L:L,MATCH(技能效果等级!B2528,技能效果!B:B,0)))</f>
        <v/>
      </c>
      <c r="O2528" s="95">
        <f>IF(INDEX(技能效果!N:N,MATCH(B2528,技能效果!B:B,0))=0,INDEX(技能效果!M:M,MATCH(技能效果等级!B2528,技能效果!B:B,0)),INDEX(技能效果!M:M,MATCH(技能效果等级!B2528,技能效果!B:B,0))*VLOOKUP(E2528,技能数值计算!$C$19:$D$28,2,FALSE))</f>
        <v>0</v>
      </c>
      <c r="P2528" s="97"/>
      <c r="Q2528" s="97"/>
      <c r="R2528" s="95" t="str">
        <f>IF(INDEX(技能效果!O:O,MATCH(技能效果等级!B2528,技能效果!B:B,0))="","",INDEX(技能效果!O:O,MATCH(技能效果等级!B2528,技能效果!B:B,0)))</f>
        <v/>
      </c>
      <c r="S2528" s="97"/>
      <c r="T2528" s="97"/>
      <c r="U2528" s="97"/>
      <c r="V2528" s="96" t="str">
        <f>IF(INDEX(技能效果!AF:AF,MATCH(技能效果等级!B2528,技能效果!B:B,0))="","",INDEX(技能效果!AF:AF,MATCH(技能效果等级!B2528,技能效果!B:B,0)))</f>
        <v/>
      </c>
      <c r="W2528" s="95">
        <f t="shared" si="37"/>
        <v>244</v>
      </c>
      <c r="X2528" s="97"/>
      <c r="Y2528" s="97"/>
    </row>
    <row r="2529" spans="1:25" ht="16.5" x14ac:dyDescent="0.2">
      <c r="A2529" s="62">
        <v>2526</v>
      </c>
      <c r="B2529" s="95">
        <f>INDEX(技能效果!B:B,MATCH(技能效果等级!W2529,技能效果!AE:AE,0))</f>
        <v>130401502</v>
      </c>
      <c r="C2529" s="95" t="str">
        <f>INDEX(技能效果!C:C,MATCH(技能效果等级!B2529,技能效果!B:B,0))</f>
        <v>插槽15减攻击</v>
      </c>
      <c r="D2529" s="96" t="s">
        <v>873</v>
      </c>
      <c r="E2529" s="95">
        <v>2</v>
      </c>
      <c r="F2529" s="95">
        <f>INDEX(技能效果!H:H,MATCH(技能效果等级!B2529,技能效果!B:B,0))</f>
        <v>4026</v>
      </c>
      <c r="G2529" s="95">
        <f>IF(INDEX(技能效果!K:K,MATCH(B2529,技能效果!B:B,0))=0,INDEX(技能效果!I:I,MATCH(技能效果等级!B2529,技能效果!B:B,0)),INDEX(技能效果!I:I,MATCH(技能效果等级!B2529,技能效果!B:B,0))*VLOOKUP(E2529,技能数值计算!$C$19:$D$28,2,FALSE))</f>
        <v>0.3</v>
      </c>
      <c r="H2529" s="95">
        <f>INDEX(技能效果!J:J,MATCH(技能效果等级!B2529,技能效果!B:B,0))</f>
        <v>0</v>
      </c>
      <c r="I2529" s="97"/>
      <c r="J2529" s="97"/>
      <c r="K2529" s="97"/>
      <c r="L2529" s="97"/>
      <c r="M2529" s="97"/>
      <c r="N2529" s="96" t="str">
        <f>IF(INDEX(技能效果!L:L,MATCH(技能效果等级!B2529,技能效果!B:B,0))="","",INDEX(技能效果!L:L,MATCH(技能效果等级!B2529,技能效果!B:B,0)))</f>
        <v/>
      </c>
      <c r="O2529" s="95">
        <f>IF(INDEX(技能效果!N:N,MATCH(B2529,技能效果!B:B,0))=0,INDEX(技能效果!M:M,MATCH(技能效果等级!B2529,技能效果!B:B,0)),INDEX(技能效果!M:M,MATCH(技能效果等级!B2529,技能效果!B:B,0))*VLOOKUP(E2529,技能数值计算!$C$19:$D$28,2,FALSE))</f>
        <v>0</v>
      </c>
      <c r="P2529" s="97"/>
      <c r="Q2529" s="97"/>
      <c r="R2529" s="95" t="str">
        <f>IF(INDEX(技能效果!O:O,MATCH(技能效果等级!B2529,技能效果!B:B,0))="","",INDEX(技能效果!O:O,MATCH(技能效果等级!B2529,技能效果!B:B,0)))</f>
        <v/>
      </c>
      <c r="S2529" s="97"/>
      <c r="T2529" s="97"/>
      <c r="U2529" s="97"/>
      <c r="V2529" s="96" t="str">
        <f>IF(INDEX(技能效果!AF:AF,MATCH(技能效果等级!B2529,技能效果!B:B,0))="","",INDEX(技能效果!AF:AF,MATCH(技能效果等级!B2529,技能效果!B:B,0)))</f>
        <v/>
      </c>
      <c r="W2529" s="95">
        <f t="shared" si="37"/>
        <v>244</v>
      </c>
      <c r="X2529" s="97"/>
      <c r="Y2529" s="97"/>
    </row>
    <row r="2530" spans="1:25" ht="16.5" x14ac:dyDescent="0.2">
      <c r="A2530" s="62">
        <v>2527</v>
      </c>
      <c r="B2530" s="95">
        <f>INDEX(技能效果!B:B,MATCH(技能效果等级!W2530,技能效果!AE:AE,0))</f>
        <v>130401502</v>
      </c>
      <c r="C2530" s="95" t="str">
        <f>INDEX(技能效果!C:C,MATCH(技能效果等级!B2530,技能效果!B:B,0))</f>
        <v>插槽15减攻击</v>
      </c>
      <c r="D2530" s="96" t="s">
        <v>873</v>
      </c>
      <c r="E2530" s="95">
        <v>3</v>
      </c>
      <c r="F2530" s="95">
        <f>INDEX(技能效果!H:H,MATCH(技能效果等级!B2530,技能效果!B:B,0))</f>
        <v>4026</v>
      </c>
      <c r="G2530" s="95">
        <f>IF(INDEX(技能效果!K:K,MATCH(B2530,技能效果!B:B,0))=0,INDEX(技能效果!I:I,MATCH(技能效果等级!B2530,技能效果!B:B,0)),INDEX(技能效果!I:I,MATCH(技能效果等级!B2530,技能效果!B:B,0))*VLOOKUP(E2530,技能数值计算!$C$19:$D$28,2,FALSE))</f>
        <v>0.3</v>
      </c>
      <c r="H2530" s="95">
        <f>INDEX(技能效果!J:J,MATCH(技能效果等级!B2530,技能效果!B:B,0))</f>
        <v>0</v>
      </c>
      <c r="I2530" s="97"/>
      <c r="J2530" s="97"/>
      <c r="K2530" s="97"/>
      <c r="L2530" s="97"/>
      <c r="M2530" s="97"/>
      <c r="N2530" s="96" t="str">
        <f>IF(INDEX(技能效果!L:L,MATCH(技能效果等级!B2530,技能效果!B:B,0))="","",INDEX(技能效果!L:L,MATCH(技能效果等级!B2530,技能效果!B:B,0)))</f>
        <v/>
      </c>
      <c r="O2530" s="95">
        <f>IF(INDEX(技能效果!N:N,MATCH(B2530,技能效果!B:B,0))=0,INDEX(技能效果!M:M,MATCH(技能效果等级!B2530,技能效果!B:B,0)),INDEX(技能效果!M:M,MATCH(技能效果等级!B2530,技能效果!B:B,0))*VLOOKUP(E2530,技能数值计算!$C$19:$D$28,2,FALSE))</f>
        <v>0</v>
      </c>
      <c r="P2530" s="97"/>
      <c r="Q2530" s="97"/>
      <c r="R2530" s="95" t="str">
        <f>IF(INDEX(技能效果!O:O,MATCH(技能效果等级!B2530,技能效果!B:B,0))="","",INDEX(技能效果!O:O,MATCH(技能效果等级!B2530,技能效果!B:B,0)))</f>
        <v/>
      </c>
      <c r="S2530" s="97"/>
      <c r="T2530" s="97"/>
      <c r="U2530" s="97"/>
      <c r="V2530" s="96" t="str">
        <f>IF(INDEX(技能效果!AF:AF,MATCH(技能效果等级!B2530,技能效果!B:B,0))="","",INDEX(技能效果!AF:AF,MATCH(技能效果等级!B2530,技能效果!B:B,0)))</f>
        <v/>
      </c>
      <c r="W2530" s="95">
        <f t="shared" si="37"/>
        <v>244</v>
      </c>
      <c r="X2530" s="97"/>
      <c r="Y2530" s="97"/>
    </row>
    <row r="2531" spans="1:25" ht="16.5" x14ac:dyDescent="0.2">
      <c r="A2531" s="62">
        <v>2528</v>
      </c>
      <c r="B2531" s="95">
        <f>INDEX(技能效果!B:B,MATCH(技能效果等级!W2531,技能效果!AE:AE,0))</f>
        <v>130401502</v>
      </c>
      <c r="C2531" s="95" t="str">
        <f>INDEX(技能效果!C:C,MATCH(技能效果等级!B2531,技能效果!B:B,0))</f>
        <v>插槽15减攻击</v>
      </c>
      <c r="D2531" s="96" t="s">
        <v>873</v>
      </c>
      <c r="E2531" s="95">
        <v>4</v>
      </c>
      <c r="F2531" s="95">
        <f>INDEX(技能效果!H:H,MATCH(技能效果等级!B2531,技能效果!B:B,0))</f>
        <v>4026</v>
      </c>
      <c r="G2531" s="95">
        <f>IF(INDEX(技能效果!K:K,MATCH(B2531,技能效果!B:B,0))=0,INDEX(技能效果!I:I,MATCH(技能效果等级!B2531,技能效果!B:B,0)),INDEX(技能效果!I:I,MATCH(技能效果等级!B2531,技能效果!B:B,0))*VLOOKUP(E2531,技能数值计算!$C$19:$D$28,2,FALSE))</f>
        <v>0.3</v>
      </c>
      <c r="H2531" s="95">
        <f>INDEX(技能效果!J:J,MATCH(技能效果等级!B2531,技能效果!B:B,0))</f>
        <v>0</v>
      </c>
      <c r="I2531" s="97"/>
      <c r="J2531" s="97"/>
      <c r="K2531" s="97"/>
      <c r="L2531" s="97"/>
      <c r="M2531" s="97"/>
      <c r="N2531" s="96" t="str">
        <f>IF(INDEX(技能效果!L:L,MATCH(技能效果等级!B2531,技能效果!B:B,0))="","",INDEX(技能效果!L:L,MATCH(技能效果等级!B2531,技能效果!B:B,0)))</f>
        <v/>
      </c>
      <c r="O2531" s="95">
        <f>IF(INDEX(技能效果!N:N,MATCH(B2531,技能效果!B:B,0))=0,INDEX(技能效果!M:M,MATCH(技能效果等级!B2531,技能效果!B:B,0)),INDEX(技能效果!M:M,MATCH(技能效果等级!B2531,技能效果!B:B,0))*VLOOKUP(E2531,技能数值计算!$C$19:$D$28,2,FALSE))</f>
        <v>0</v>
      </c>
      <c r="P2531" s="97"/>
      <c r="Q2531" s="97"/>
      <c r="R2531" s="95" t="str">
        <f>IF(INDEX(技能效果!O:O,MATCH(技能效果等级!B2531,技能效果!B:B,0))="","",INDEX(技能效果!O:O,MATCH(技能效果等级!B2531,技能效果!B:B,0)))</f>
        <v/>
      </c>
      <c r="S2531" s="97"/>
      <c r="T2531" s="97"/>
      <c r="U2531" s="97"/>
      <c r="V2531" s="96" t="str">
        <f>IF(INDEX(技能效果!AF:AF,MATCH(技能效果等级!B2531,技能效果!B:B,0))="","",INDEX(技能效果!AF:AF,MATCH(技能效果等级!B2531,技能效果!B:B,0)))</f>
        <v/>
      </c>
      <c r="W2531" s="95">
        <f t="shared" si="37"/>
        <v>244</v>
      </c>
      <c r="X2531" s="97"/>
      <c r="Y2531" s="97"/>
    </row>
    <row r="2532" spans="1:25" ht="16.5" x14ac:dyDescent="0.2">
      <c r="A2532" s="62">
        <v>2529</v>
      </c>
      <c r="B2532" s="95">
        <f>INDEX(技能效果!B:B,MATCH(技能效果等级!W2532,技能效果!AE:AE,0))</f>
        <v>130401502</v>
      </c>
      <c r="C2532" s="95" t="str">
        <f>INDEX(技能效果!C:C,MATCH(技能效果等级!B2532,技能效果!B:B,0))</f>
        <v>插槽15减攻击</v>
      </c>
      <c r="D2532" s="96" t="s">
        <v>873</v>
      </c>
      <c r="E2532" s="95">
        <v>5</v>
      </c>
      <c r="F2532" s="95">
        <f>INDEX(技能效果!H:H,MATCH(技能效果等级!B2532,技能效果!B:B,0))</f>
        <v>4026</v>
      </c>
      <c r="G2532" s="95">
        <f>IF(INDEX(技能效果!K:K,MATCH(B2532,技能效果!B:B,0))=0,INDEX(技能效果!I:I,MATCH(技能效果等级!B2532,技能效果!B:B,0)),INDEX(技能效果!I:I,MATCH(技能效果等级!B2532,技能效果!B:B,0))*VLOOKUP(E2532,技能数值计算!$C$19:$D$28,2,FALSE))</f>
        <v>0.3</v>
      </c>
      <c r="H2532" s="95">
        <f>INDEX(技能效果!J:J,MATCH(技能效果等级!B2532,技能效果!B:B,0))</f>
        <v>0</v>
      </c>
      <c r="I2532" s="97"/>
      <c r="J2532" s="97"/>
      <c r="K2532" s="97"/>
      <c r="L2532" s="97"/>
      <c r="M2532" s="97"/>
      <c r="N2532" s="96" t="str">
        <f>IF(INDEX(技能效果!L:L,MATCH(技能效果等级!B2532,技能效果!B:B,0))="","",INDEX(技能效果!L:L,MATCH(技能效果等级!B2532,技能效果!B:B,0)))</f>
        <v/>
      </c>
      <c r="O2532" s="95">
        <f>IF(INDEX(技能效果!N:N,MATCH(B2532,技能效果!B:B,0))=0,INDEX(技能效果!M:M,MATCH(技能效果等级!B2532,技能效果!B:B,0)),INDEX(技能效果!M:M,MATCH(技能效果等级!B2532,技能效果!B:B,0))*VLOOKUP(E2532,技能数值计算!$C$19:$D$28,2,FALSE))</f>
        <v>0</v>
      </c>
      <c r="P2532" s="97"/>
      <c r="Q2532" s="97"/>
      <c r="R2532" s="95" t="str">
        <f>IF(INDEX(技能效果!O:O,MATCH(技能效果等级!B2532,技能效果!B:B,0))="","",INDEX(技能效果!O:O,MATCH(技能效果等级!B2532,技能效果!B:B,0)))</f>
        <v/>
      </c>
      <c r="S2532" s="97"/>
      <c r="T2532" s="97"/>
      <c r="U2532" s="97"/>
      <c r="V2532" s="96" t="str">
        <f>IF(INDEX(技能效果!AF:AF,MATCH(技能效果等级!B2532,技能效果!B:B,0))="","",INDEX(技能效果!AF:AF,MATCH(技能效果等级!B2532,技能效果!B:B,0)))</f>
        <v/>
      </c>
      <c r="W2532" s="95">
        <f t="shared" si="37"/>
        <v>244</v>
      </c>
      <c r="X2532" s="97"/>
      <c r="Y2532" s="97"/>
    </row>
    <row r="2533" spans="1:25" ht="16.5" x14ac:dyDescent="0.2">
      <c r="A2533" s="62">
        <v>2530</v>
      </c>
      <c r="B2533" s="95">
        <f>INDEX(技能效果!B:B,MATCH(技能效果等级!W2533,技能效果!AE:AE,0))</f>
        <v>130401502</v>
      </c>
      <c r="C2533" s="95" t="str">
        <f>INDEX(技能效果!C:C,MATCH(技能效果等级!B2533,技能效果!B:B,0))</f>
        <v>插槽15减攻击</v>
      </c>
      <c r="D2533" s="96" t="s">
        <v>873</v>
      </c>
      <c r="E2533" s="95">
        <v>6</v>
      </c>
      <c r="F2533" s="95">
        <f>INDEX(技能效果!H:H,MATCH(技能效果等级!B2533,技能效果!B:B,0))</f>
        <v>4026</v>
      </c>
      <c r="G2533" s="95">
        <f>IF(INDEX(技能效果!K:K,MATCH(B2533,技能效果!B:B,0))=0,INDEX(技能效果!I:I,MATCH(技能效果等级!B2533,技能效果!B:B,0)),INDEX(技能效果!I:I,MATCH(技能效果等级!B2533,技能效果!B:B,0))*VLOOKUP(E2533,技能数值计算!$C$19:$D$28,2,FALSE))</f>
        <v>0.3</v>
      </c>
      <c r="H2533" s="95">
        <f>INDEX(技能效果!J:J,MATCH(技能效果等级!B2533,技能效果!B:B,0))</f>
        <v>0</v>
      </c>
      <c r="I2533" s="97"/>
      <c r="J2533" s="97"/>
      <c r="K2533" s="97"/>
      <c r="L2533" s="97"/>
      <c r="M2533" s="97"/>
      <c r="N2533" s="96" t="str">
        <f>IF(INDEX(技能效果!L:L,MATCH(技能效果等级!B2533,技能效果!B:B,0))="","",INDEX(技能效果!L:L,MATCH(技能效果等级!B2533,技能效果!B:B,0)))</f>
        <v/>
      </c>
      <c r="O2533" s="95">
        <f>IF(INDEX(技能效果!N:N,MATCH(B2533,技能效果!B:B,0))=0,INDEX(技能效果!M:M,MATCH(技能效果等级!B2533,技能效果!B:B,0)),INDEX(技能效果!M:M,MATCH(技能效果等级!B2533,技能效果!B:B,0))*VLOOKUP(E2533,技能数值计算!$C$19:$D$28,2,FALSE))</f>
        <v>0</v>
      </c>
      <c r="P2533" s="97"/>
      <c r="Q2533" s="97"/>
      <c r="R2533" s="95" t="str">
        <f>IF(INDEX(技能效果!O:O,MATCH(技能效果等级!B2533,技能效果!B:B,0))="","",INDEX(技能效果!O:O,MATCH(技能效果等级!B2533,技能效果!B:B,0)))</f>
        <v/>
      </c>
      <c r="S2533" s="97"/>
      <c r="T2533" s="97"/>
      <c r="U2533" s="97"/>
      <c r="V2533" s="96" t="str">
        <f>IF(INDEX(技能效果!AF:AF,MATCH(技能效果等级!B2533,技能效果!B:B,0))="","",INDEX(技能效果!AF:AF,MATCH(技能效果等级!B2533,技能效果!B:B,0)))</f>
        <v/>
      </c>
      <c r="W2533" s="95">
        <f t="shared" si="37"/>
        <v>244</v>
      </c>
      <c r="X2533" s="97"/>
      <c r="Y2533" s="97"/>
    </row>
    <row r="2534" spans="1:25" ht="16.5" x14ac:dyDescent="0.2">
      <c r="A2534" s="62">
        <v>2531</v>
      </c>
      <c r="B2534" s="95">
        <f>INDEX(技能效果!B:B,MATCH(技能效果等级!W2534,技能效果!AE:AE,0))</f>
        <v>130401502</v>
      </c>
      <c r="C2534" s="95" t="str">
        <f>INDEX(技能效果!C:C,MATCH(技能效果等级!B2534,技能效果!B:B,0))</f>
        <v>插槽15减攻击</v>
      </c>
      <c r="D2534" s="96" t="s">
        <v>873</v>
      </c>
      <c r="E2534" s="95">
        <v>7</v>
      </c>
      <c r="F2534" s="95">
        <f>INDEX(技能效果!H:H,MATCH(技能效果等级!B2534,技能效果!B:B,0))</f>
        <v>4026</v>
      </c>
      <c r="G2534" s="95">
        <f>IF(INDEX(技能效果!K:K,MATCH(B2534,技能效果!B:B,0))=0,INDEX(技能效果!I:I,MATCH(技能效果等级!B2534,技能效果!B:B,0)),INDEX(技能效果!I:I,MATCH(技能效果等级!B2534,技能效果!B:B,0))*VLOOKUP(E2534,技能数值计算!$C$19:$D$28,2,FALSE))</f>
        <v>0.3</v>
      </c>
      <c r="H2534" s="95">
        <f>INDEX(技能效果!J:J,MATCH(技能效果等级!B2534,技能效果!B:B,0))</f>
        <v>0</v>
      </c>
      <c r="I2534" s="97"/>
      <c r="J2534" s="97"/>
      <c r="K2534" s="97"/>
      <c r="L2534" s="97"/>
      <c r="M2534" s="97"/>
      <c r="N2534" s="96" t="str">
        <f>IF(INDEX(技能效果!L:L,MATCH(技能效果等级!B2534,技能效果!B:B,0))="","",INDEX(技能效果!L:L,MATCH(技能效果等级!B2534,技能效果!B:B,0)))</f>
        <v/>
      </c>
      <c r="O2534" s="95">
        <f>IF(INDEX(技能效果!N:N,MATCH(B2534,技能效果!B:B,0))=0,INDEX(技能效果!M:M,MATCH(技能效果等级!B2534,技能效果!B:B,0)),INDEX(技能效果!M:M,MATCH(技能效果等级!B2534,技能效果!B:B,0))*VLOOKUP(E2534,技能数值计算!$C$19:$D$28,2,FALSE))</f>
        <v>0</v>
      </c>
      <c r="P2534" s="97"/>
      <c r="Q2534" s="97"/>
      <c r="R2534" s="95" t="str">
        <f>IF(INDEX(技能效果!O:O,MATCH(技能效果等级!B2534,技能效果!B:B,0))="","",INDEX(技能效果!O:O,MATCH(技能效果等级!B2534,技能效果!B:B,0)))</f>
        <v/>
      </c>
      <c r="S2534" s="97"/>
      <c r="T2534" s="97"/>
      <c r="U2534" s="97"/>
      <c r="V2534" s="96" t="str">
        <f>IF(INDEX(技能效果!AF:AF,MATCH(技能效果等级!B2534,技能效果!B:B,0))="","",INDEX(技能效果!AF:AF,MATCH(技能效果等级!B2534,技能效果!B:B,0)))</f>
        <v/>
      </c>
      <c r="W2534" s="95">
        <f t="shared" si="37"/>
        <v>244</v>
      </c>
      <c r="X2534" s="97"/>
      <c r="Y2534" s="97"/>
    </row>
    <row r="2535" spans="1:25" ht="16.5" x14ac:dyDescent="0.2">
      <c r="A2535" s="62">
        <v>2532</v>
      </c>
      <c r="B2535" s="95">
        <f>INDEX(技能效果!B:B,MATCH(技能效果等级!W2535,技能效果!AE:AE,0))</f>
        <v>130401502</v>
      </c>
      <c r="C2535" s="95" t="str">
        <f>INDEX(技能效果!C:C,MATCH(技能效果等级!B2535,技能效果!B:B,0))</f>
        <v>插槽15减攻击</v>
      </c>
      <c r="D2535" s="96" t="s">
        <v>873</v>
      </c>
      <c r="E2535" s="95">
        <v>8</v>
      </c>
      <c r="F2535" s="95">
        <f>INDEX(技能效果!H:H,MATCH(技能效果等级!B2535,技能效果!B:B,0))</f>
        <v>4026</v>
      </c>
      <c r="G2535" s="95">
        <f>IF(INDEX(技能效果!K:K,MATCH(B2535,技能效果!B:B,0))=0,INDEX(技能效果!I:I,MATCH(技能效果等级!B2535,技能效果!B:B,0)),INDEX(技能效果!I:I,MATCH(技能效果等级!B2535,技能效果!B:B,0))*VLOOKUP(E2535,技能数值计算!$C$19:$D$28,2,FALSE))</f>
        <v>0.3</v>
      </c>
      <c r="H2535" s="95">
        <f>INDEX(技能效果!J:J,MATCH(技能效果等级!B2535,技能效果!B:B,0))</f>
        <v>0</v>
      </c>
      <c r="I2535" s="97"/>
      <c r="J2535" s="97"/>
      <c r="K2535" s="97"/>
      <c r="L2535" s="97"/>
      <c r="M2535" s="97"/>
      <c r="N2535" s="96" t="str">
        <f>IF(INDEX(技能效果!L:L,MATCH(技能效果等级!B2535,技能效果!B:B,0))="","",INDEX(技能效果!L:L,MATCH(技能效果等级!B2535,技能效果!B:B,0)))</f>
        <v/>
      </c>
      <c r="O2535" s="95">
        <f>IF(INDEX(技能效果!N:N,MATCH(B2535,技能效果!B:B,0))=0,INDEX(技能效果!M:M,MATCH(技能效果等级!B2535,技能效果!B:B,0)),INDEX(技能效果!M:M,MATCH(技能效果等级!B2535,技能效果!B:B,0))*VLOOKUP(E2535,技能数值计算!$C$19:$D$28,2,FALSE))</f>
        <v>0</v>
      </c>
      <c r="P2535" s="97"/>
      <c r="Q2535" s="97"/>
      <c r="R2535" s="95" t="str">
        <f>IF(INDEX(技能效果!O:O,MATCH(技能效果等级!B2535,技能效果!B:B,0))="","",INDEX(技能效果!O:O,MATCH(技能效果等级!B2535,技能效果!B:B,0)))</f>
        <v/>
      </c>
      <c r="S2535" s="97"/>
      <c r="T2535" s="97"/>
      <c r="U2535" s="97"/>
      <c r="V2535" s="96" t="str">
        <f>IF(INDEX(技能效果!AF:AF,MATCH(技能效果等级!B2535,技能效果!B:B,0))="","",INDEX(技能效果!AF:AF,MATCH(技能效果等级!B2535,技能效果!B:B,0)))</f>
        <v/>
      </c>
      <c r="W2535" s="95">
        <f t="shared" si="37"/>
        <v>244</v>
      </c>
      <c r="X2535" s="97"/>
      <c r="Y2535" s="97"/>
    </row>
    <row r="2536" spans="1:25" ht="16.5" x14ac:dyDescent="0.2">
      <c r="A2536" s="62">
        <v>2533</v>
      </c>
      <c r="B2536" s="95">
        <f>INDEX(技能效果!B:B,MATCH(技能效果等级!W2536,技能效果!AE:AE,0))</f>
        <v>130401502</v>
      </c>
      <c r="C2536" s="95" t="str">
        <f>INDEX(技能效果!C:C,MATCH(技能效果等级!B2536,技能效果!B:B,0))</f>
        <v>插槽15减攻击</v>
      </c>
      <c r="D2536" s="96" t="s">
        <v>873</v>
      </c>
      <c r="E2536" s="95">
        <v>9</v>
      </c>
      <c r="F2536" s="95">
        <f>INDEX(技能效果!H:H,MATCH(技能效果等级!B2536,技能效果!B:B,0))</f>
        <v>4026</v>
      </c>
      <c r="G2536" s="95">
        <f>IF(INDEX(技能效果!K:K,MATCH(B2536,技能效果!B:B,0))=0,INDEX(技能效果!I:I,MATCH(技能效果等级!B2536,技能效果!B:B,0)),INDEX(技能效果!I:I,MATCH(技能效果等级!B2536,技能效果!B:B,0))*VLOOKUP(E2536,技能数值计算!$C$19:$D$28,2,FALSE))</f>
        <v>0.3</v>
      </c>
      <c r="H2536" s="95">
        <f>INDEX(技能效果!J:J,MATCH(技能效果等级!B2536,技能效果!B:B,0))</f>
        <v>0</v>
      </c>
      <c r="I2536" s="97"/>
      <c r="J2536" s="97"/>
      <c r="K2536" s="97"/>
      <c r="L2536" s="97"/>
      <c r="M2536" s="97"/>
      <c r="N2536" s="96" t="str">
        <f>IF(INDEX(技能效果!L:L,MATCH(技能效果等级!B2536,技能效果!B:B,0))="","",INDEX(技能效果!L:L,MATCH(技能效果等级!B2536,技能效果!B:B,0)))</f>
        <v/>
      </c>
      <c r="O2536" s="95">
        <f>IF(INDEX(技能效果!N:N,MATCH(B2536,技能效果!B:B,0))=0,INDEX(技能效果!M:M,MATCH(技能效果等级!B2536,技能效果!B:B,0)),INDEX(技能效果!M:M,MATCH(技能效果等级!B2536,技能效果!B:B,0))*VLOOKUP(E2536,技能数值计算!$C$19:$D$28,2,FALSE))</f>
        <v>0</v>
      </c>
      <c r="P2536" s="97"/>
      <c r="Q2536" s="97"/>
      <c r="R2536" s="95" t="str">
        <f>IF(INDEX(技能效果!O:O,MATCH(技能效果等级!B2536,技能效果!B:B,0))="","",INDEX(技能效果!O:O,MATCH(技能效果等级!B2536,技能效果!B:B,0)))</f>
        <v/>
      </c>
      <c r="S2536" s="97"/>
      <c r="T2536" s="97"/>
      <c r="U2536" s="97"/>
      <c r="V2536" s="96" t="str">
        <f>IF(INDEX(技能效果!AF:AF,MATCH(技能效果等级!B2536,技能效果!B:B,0))="","",INDEX(技能效果!AF:AF,MATCH(技能效果等级!B2536,技能效果!B:B,0)))</f>
        <v/>
      </c>
      <c r="W2536" s="95">
        <f t="shared" si="37"/>
        <v>244</v>
      </c>
      <c r="X2536" s="97"/>
      <c r="Y2536" s="97"/>
    </row>
    <row r="2537" spans="1:25" ht="16.5" x14ac:dyDescent="0.2">
      <c r="A2537" s="62">
        <v>2534</v>
      </c>
      <c r="B2537" s="95">
        <f>INDEX(技能效果!B:B,MATCH(技能效果等级!W2537,技能效果!AE:AE,0))</f>
        <v>130401502</v>
      </c>
      <c r="C2537" s="95" t="str">
        <f>INDEX(技能效果!C:C,MATCH(技能效果等级!B2537,技能效果!B:B,0))</f>
        <v>插槽15减攻击</v>
      </c>
      <c r="D2537" s="96" t="s">
        <v>873</v>
      </c>
      <c r="E2537" s="95">
        <v>10</v>
      </c>
      <c r="F2537" s="95">
        <f>INDEX(技能效果!H:H,MATCH(技能效果等级!B2537,技能效果!B:B,0))</f>
        <v>4026</v>
      </c>
      <c r="G2537" s="95">
        <f>IF(INDEX(技能效果!K:K,MATCH(B2537,技能效果!B:B,0))=0,INDEX(技能效果!I:I,MATCH(技能效果等级!B2537,技能效果!B:B,0)),INDEX(技能效果!I:I,MATCH(技能效果等级!B2537,技能效果!B:B,0))*VLOOKUP(E2537,技能数值计算!$C$19:$D$28,2,FALSE))</f>
        <v>0.3</v>
      </c>
      <c r="H2537" s="95">
        <f>INDEX(技能效果!J:J,MATCH(技能效果等级!B2537,技能效果!B:B,0))</f>
        <v>0</v>
      </c>
      <c r="I2537" s="97"/>
      <c r="J2537" s="97"/>
      <c r="K2537" s="97"/>
      <c r="L2537" s="97"/>
      <c r="M2537" s="97"/>
      <c r="N2537" s="96" t="str">
        <f>IF(INDEX(技能效果!L:L,MATCH(技能效果等级!B2537,技能效果!B:B,0))="","",INDEX(技能效果!L:L,MATCH(技能效果等级!B2537,技能效果!B:B,0)))</f>
        <v/>
      </c>
      <c r="O2537" s="95">
        <f>IF(INDEX(技能效果!N:N,MATCH(B2537,技能效果!B:B,0))=0,INDEX(技能效果!M:M,MATCH(技能效果等级!B2537,技能效果!B:B,0)),INDEX(技能效果!M:M,MATCH(技能效果等级!B2537,技能效果!B:B,0))*VLOOKUP(E2537,技能数值计算!$C$19:$D$28,2,FALSE))</f>
        <v>0</v>
      </c>
      <c r="P2537" s="97"/>
      <c r="Q2537" s="97"/>
      <c r="R2537" s="95" t="str">
        <f>IF(INDEX(技能效果!O:O,MATCH(技能效果等级!B2537,技能效果!B:B,0))="","",INDEX(技能效果!O:O,MATCH(技能效果等级!B2537,技能效果!B:B,0)))</f>
        <v/>
      </c>
      <c r="S2537" s="97"/>
      <c r="T2537" s="97"/>
      <c r="U2537" s="97"/>
      <c r="V2537" s="96" t="str">
        <f>IF(INDEX(技能效果!AF:AF,MATCH(技能效果等级!B2537,技能效果!B:B,0))="","",INDEX(技能效果!AF:AF,MATCH(技能效果等级!B2537,技能效果!B:B,0)))</f>
        <v/>
      </c>
      <c r="W2537" s="95">
        <f t="shared" si="37"/>
        <v>244</v>
      </c>
      <c r="X2537" s="97"/>
      <c r="Y2537" s="97"/>
    </row>
    <row r="2538" spans="1:25" ht="16.5" x14ac:dyDescent="0.2">
      <c r="A2538" s="62">
        <v>2535</v>
      </c>
      <c r="B2538" s="95">
        <f>INDEX(技能效果!B:B,MATCH(技能效果等级!W2538,技能效果!AE:AE,0))</f>
        <v>130401503</v>
      </c>
      <c r="C2538" s="95" t="str">
        <f>INDEX(技能效果!C:C,MATCH(技能效果等级!B2538,技能效果!B:B,0))</f>
        <v>插槽15减防御</v>
      </c>
      <c r="D2538" s="96" t="s">
        <v>873</v>
      </c>
      <c r="E2538" s="95">
        <v>1</v>
      </c>
      <c r="F2538" s="95">
        <f>INDEX(技能效果!H:H,MATCH(技能效果等级!B2538,技能效果!B:B,0))</f>
        <v>4033</v>
      </c>
      <c r="G2538" s="95">
        <f>IF(INDEX(技能效果!K:K,MATCH(B2538,技能效果!B:B,0))=0,INDEX(技能效果!I:I,MATCH(技能效果等级!B2538,技能效果!B:B,0)),INDEX(技能效果!I:I,MATCH(技能效果等级!B2538,技能效果!B:B,0))*VLOOKUP(E2538,技能数值计算!$C$19:$D$28,2,FALSE))</f>
        <v>0.3</v>
      </c>
      <c r="H2538" s="95">
        <f>INDEX(技能效果!J:J,MATCH(技能效果等级!B2538,技能效果!B:B,0))</f>
        <v>0</v>
      </c>
      <c r="I2538" s="97"/>
      <c r="J2538" s="97"/>
      <c r="K2538" s="97"/>
      <c r="L2538" s="97"/>
      <c r="M2538" s="97"/>
      <c r="N2538" s="96" t="str">
        <f>IF(INDEX(技能效果!L:L,MATCH(技能效果等级!B2538,技能效果!B:B,0))="","",INDEX(技能效果!L:L,MATCH(技能效果等级!B2538,技能效果!B:B,0)))</f>
        <v/>
      </c>
      <c r="O2538" s="95">
        <f>IF(INDEX(技能效果!N:N,MATCH(B2538,技能效果!B:B,0))=0,INDEX(技能效果!M:M,MATCH(技能效果等级!B2538,技能效果!B:B,0)),INDEX(技能效果!M:M,MATCH(技能效果等级!B2538,技能效果!B:B,0))*VLOOKUP(E2538,技能数值计算!$C$19:$D$28,2,FALSE))</f>
        <v>0</v>
      </c>
      <c r="P2538" s="97"/>
      <c r="Q2538" s="97"/>
      <c r="R2538" s="95" t="str">
        <f>IF(INDEX(技能效果!O:O,MATCH(技能效果等级!B2538,技能效果!B:B,0))="","",INDEX(技能效果!O:O,MATCH(技能效果等级!B2538,技能效果!B:B,0)))</f>
        <v/>
      </c>
      <c r="S2538" s="97"/>
      <c r="T2538" s="97"/>
      <c r="U2538" s="97"/>
      <c r="V2538" s="96" t="str">
        <f>IF(INDEX(技能效果!AF:AF,MATCH(技能效果等级!B2538,技能效果!B:B,0))="","",INDEX(技能效果!AF:AF,MATCH(技能效果等级!B2538,技能效果!B:B,0)))</f>
        <v/>
      </c>
      <c r="W2538" s="95">
        <f t="shared" si="37"/>
        <v>245</v>
      </c>
      <c r="X2538" s="97"/>
      <c r="Y2538" s="97"/>
    </row>
    <row r="2539" spans="1:25" ht="16.5" x14ac:dyDescent="0.2">
      <c r="A2539" s="62">
        <v>2536</v>
      </c>
      <c r="B2539" s="95">
        <f>INDEX(技能效果!B:B,MATCH(技能效果等级!W2539,技能效果!AE:AE,0))</f>
        <v>130401503</v>
      </c>
      <c r="C2539" s="95" t="str">
        <f>INDEX(技能效果!C:C,MATCH(技能效果等级!B2539,技能效果!B:B,0))</f>
        <v>插槽15减防御</v>
      </c>
      <c r="D2539" s="96" t="s">
        <v>873</v>
      </c>
      <c r="E2539" s="95">
        <v>2</v>
      </c>
      <c r="F2539" s="95">
        <f>INDEX(技能效果!H:H,MATCH(技能效果等级!B2539,技能效果!B:B,0))</f>
        <v>4033</v>
      </c>
      <c r="G2539" s="95">
        <f>IF(INDEX(技能效果!K:K,MATCH(B2539,技能效果!B:B,0))=0,INDEX(技能效果!I:I,MATCH(技能效果等级!B2539,技能效果!B:B,0)),INDEX(技能效果!I:I,MATCH(技能效果等级!B2539,技能效果!B:B,0))*VLOOKUP(E2539,技能数值计算!$C$19:$D$28,2,FALSE))</f>
        <v>0.3</v>
      </c>
      <c r="H2539" s="95">
        <f>INDEX(技能效果!J:J,MATCH(技能效果等级!B2539,技能效果!B:B,0))</f>
        <v>0</v>
      </c>
      <c r="I2539" s="97"/>
      <c r="J2539" s="97"/>
      <c r="K2539" s="97"/>
      <c r="L2539" s="97"/>
      <c r="M2539" s="97"/>
      <c r="N2539" s="96" t="str">
        <f>IF(INDEX(技能效果!L:L,MATCH(技能效果等级!B2539,技能效果!B:B,0))="","",INDEX(技能效果!L:L,MATCH(技能效果等级!B2539,技能效果!B:B,0)))</f>
        <v/>
      </c>
      <c r="O2539" s="95">
        <f>IF(INDEX(技能效果!N:N,MATCH(B2539,技能效果!B:B,0))=0,INDEX(技能效果!M:M,MATCH(技能效果等级!B2539,技能效果!B:B,0)),INDEX(技能效果!M:M,MATCH(技能效果等级!B2539,技能效果!B:B,0))*VLOOKUP(E2539,技能数值计算!$C$19:$D$28,2,FALSE))</f>
        <v>0</v>
      </c>
      <c r="P2539" s="97"/>
      <c r="Q2539" s="97"/>
      <c r="R2539" s="95" t="str">
        <f>IF(INDEX(技能效果!O:O,MATCH(技能效果等级!B2539,技能效果!B:B,0))="","",INDEX(技能效果!O:O,MATCH(技能效果等级!B2539,技能效果!B:B,0)))</f>
        <v/>
      </c>
      <c r="S2539" s="97"/>
      <c r="T2539" s="97"/>
      <c r="U2539" s="97"/>
      <c r="V2539" s="96" t="str">
        <f>IF(INDEX(技能效果!AF:AF,MATCH(技能效果等级!B2539,技能效果!B:B,0))="","",INDEX(技能效果!AF:AF,MATCH(技能效果等级!B2539,技能效果!B:B,0)))</f>
        <v/>
      </c>
      <c r="W2539" s="95">
        <f t="shared" si="37"/>
        <v>245</v>
      </c>
      <c r="X2539" s="97"/>
      <c r="Y2539" s="97"/>
    </row>
    <row r="2540" spans="1:25" ht="16.5" x14ac:dyDescent="0.2">
      <c r="A2540" s="62">
        <v>2537</v>
      </c>
      <c r="B2540" s="95">
        <f>INDEX(技能效果!B:B,MATCH(技能效果等级!W2540,技能效果!AE:AE,0))</f>
        <v>130401503</v>
      </c>
      <c r="C2540" s="95" t="str">
        <f>INDEX(技能效果!C:C,MATCH(技能效果等级!B2540,技能效果!B:B,0))</f>
        <v>插槽15减防御</v>
      </c>
      <c r="D2540" s="96" t="s">
        <v>873</v>
      </c>
      <c r="E2540" s="95">
        <v>3</v>
      </c>
      <c r="F2540" s="95">
        <f>INDEX(技能效果!H:H,MATCH(技能效果等级!B2540,技能效果!B:B,0))</f>
        <v>4033</v>
      </c>
      <c r="G2540" s="95">
        <f>IF(INDEX(技能效果!K:K,MATCH(B2540,技能效果!B:B,0))=0,INDEX(技能效果!I:I,MATCH(技能效果等级!B2540,技能效果!B:B,0)),INDEX(技能效果!I:I,MATCH(技能效果等级!B2540,技能效果!B:B,0))*VLOOKUP(E2540,技能数值计算!$C$19:$D$28,2,FALSE))</f>
        <v>0.3</v>
      </c>
      <c r="H2540" s="95">
        <f>INDEX(技能效果!J:J,MATCH(技能效果等级!B2540,技能效果!B:B,0))</f>
        <v>0</v>
      </c>
      <c r="I2540" s="97"/>
      <c r="J2540" s="97"/>
      <c r="K2540" s="97"/>
      <c r="L2540" s="97"/>
      <c r="M2540" s="97"/>
      <c r="N2540" s="96" t="str">
        <f>IF(INDEX(技能效果!L:L,MATCH(技能效果等级!B2540,技能效果!B:B,0))="","",INDEX(技能效果!L:L,MATCH(技能效果等级!B2540,技能效果!B:B,0)))</f>
        <v/>
      </c>
      <c r="O2540" s="95">
        <f>IF(INDEX(技能效果!N:N,MATCH(B2540,技能效果!B:B,0))=0,INDEX(技能效果!M:M,MATCH(技能效果等级!B2540,技能效果!B:B,0)),INDEX(技能效果!M:M,MATCH(技能效果等级!B2540,技能效果!B:B,0))*VLOOKUP(E2540,技能数值计算!$C$19:$D$28,2,FALSE))</f>
        <v>0</v>
      </c>
      <c r="P2540" s="97"/>
      <c r="Q2540" s="97"/>
      <c r="R2540" s="95" t="str">
        <f>IF(INDEX(技能效果!O:O,MATCH(技能效果等级!B2540,技能效果!B:B,0))="","",INDEX(技能效果!O:O,MATCH(技能效果等级!B2540,技能效果!B:B,0)))</f>
        <v/>
      </c>
      <c r="S2540" s="97"/>
      <c r="T2540" s="97"/>
      <c r="U2540" s="97"/>
      <c r="V2540" s="96" t="str">
        <f>IF(INDEX(技能效果!AF:AF,MATCH(技能效果等级!B2540,技能效果!B:B,0))="","",INDEX(技能效果!AF:AF,MATCH(技能效果等级!B2540,技能效果!B:B,0)))</f>
        <v/>
      </c>
      <c r="W2540" s="95">
        <f t="shared" si="37"/>
        <v>245</v>
      </c>
      <c r="X2540" s="97"/>
      <c r="Y2540" s="97"/>
    </row>
    <row r="2541" spans="1:25" ht="16.5" x14ac:dyDescent="0.2">
      <c r="A2541" s="62">
        <v>2538</v>
      </c>
      <c r="B2541" s="95">
        <f>INDEX(技能效果!B:B,MATCH(技能效果等级!W2541,技能效果!AE:AE,0))</f>
        <v>130401503</v>
      </c>
      <c r="C2541" s="95" t="str">
        <f>INDEX(技能效果!C:C,MATCH(技能效果等级!B2541,技能效果!B:B,0))</f>
        <v>插槽15减防御</v>
      </c>
      <c r="D2541" s="96" t="s">
        <v>873</v>
      </c>
      <c r="E2541" s="95">
        <v>4</v>
      </c>
      <c r="F2541" s="95">
        <f>INDEX(技能效果!H:H,MATCH(技能效果等级!B2541,技能效果!B:B,0))</f>
        <v>4033</v>
      </c>
      <c r="G2541" s="95">
        <f>IF(INDEX(技能效果!K:K,MATCH(B2541,技能效果!B:B,0))=0,INDEX(技能效果!I:I,MATCH(技能效果等级!B2541,技能效果!B:B,0)),INDEX(技能效果!I:I,MATCH(技能效果等级!B2541,技能效果!B:B,0))*VLOOKUP(E2541,技能数值计算!$C$19:$D$28,2,FALSE))</f>
        <v>0.3</v>
      </c>
      <c r="H2541" s="95">
        <f>INDEX(技能效果!J:J,MATCH(技能效果等级!B2541,技能效果!B:B,0))</f>
        <v>0</v>
      </c>
      <c r="I2541" s="97"/>
      <c r="J2541" s="97"/>
      <c r="K2541" s="97"/>
      <c r="L2541" s="97"/>
      <c r="M2541" s="97"/>
      <c r="N2541" s="96" t="str">
        <f>IF(INDEX(技能效果!L:L,MATCH(技能效果等级!B2541,技能效果!B:B,0))="","",INDEX(技能效果!L:L,MATCH(技能效果等级!B2541,技能效果!B:B,0)))</f>
        <v/>
      </c>
      <c r="O2541" s="95">
        <f>IF(INDEX(技能效果!N:N,MATCH(B2541,技能效果!B:B,0))=0,INDEX(技能效果!M:M,MATCH(技能效果等级!B2541,技能效果!B:B,0)),INDEX(技能效果!M:M,MATCH(技能效果等级!B2541,技能效果!B:B,0))*VLOOKUP(E2541,技能数值计算!$C$19:$D$28,2,FALSE))</f>
        <v>0</v>
      </c>
      <c r="P2541" s="97"/>
      <c r="Q2541" s="97"/>
      <c r="R2541" s="95" t="str">
        <f>IF(INDEX(技能效果!O:O,MATCH(技能效果等级!B2541,技能效果!B:B,0))="","",INDEX(技能效果!O:O,MATCH(技能效果等级!B2541,技能效果!B:B,0)))</f>
        <v/>
      </c>
      <c r="S2541" s="97"/>
      <c r="T2541" s="97"/>
      <c r="U2541" s="97"/>
      <c r="V2541" s="96" t="str">
        <f>IF(INDEX(技能效果!AF:AF,MATCH(技能效果等级!B2541,技能效果!B:B,0))="","",INDEX(技能效果!AF:AF,MATCH(技能效果等级!B2541,技能效果!B:B,0)))</f>
        <v/>
      </c>
      <c r="W2541" s="95">
        <f t="shared" ref="W2541:W2604" si="38">W2531+1</f>
        <v>245</v>
      </c>
      <c r="X2541" s="97"/>
      <c r="Y2541" s="97"/>
    </row>
    <row r="2542" spans="1:25" ht="16.5" x14ac:dyDescent="0.2">
      <c r="A2542" s="62">
        <v>2539</v>
      </c>
      <c r="B2542" s="95">
        <f>INDEX(技能效果!B:B,MATCH(技能效果等级!W2542,技能效果!AE:AE,0))</f>
        <v>130401503</v>
      </c>
      <c r="C2542" s="95" t="str">
        <f>INDEX(技能效果!C:C,MATCH(技能效果等级!B2542,技能效果!B:B,0))</f>
        <v>插槽15减防御</v>
      </c>
      <c r="D2542" s="96" t="s">
        <v>873</v>
      </c>
      <c r="E2542" s="95">
        <v>5</v>
      </c>
      <c r="F2542" s="95">
        <f>INDEX(技能效果!H:H,MATCH(技能效果等级!B2542,技能效果!B:B,0))</f>
        <v>4033</v>
      </c>
      <c r="G2542" s="95">
        <f>IF(INDEX(技能效果!K:K,MATCH(B2542,技能效果!B:B,0))=0,INDEX(技能效果!I:I,MATCH(技能效果等级!B2542,技能效果!B:B,0)),INDEX(技能效果!I:I,MATCH(技能效果等级!B2542,技能效果!B:B,0))*VLOOKUP(E2542,技能数值计算!$C$19:$D$28,2,FALSE))</f>
        <v>0.3</v>
      </c>
      <c r="H2542" s="95">
        <f>INDEX(技能效果!J:J,MATCH(技能效果等级!B2542,技能效果!B:B,0))</f>
        <v>0</v>
      </c>
      <c r="I2542" s="97"/>
      <c r="J2542" s="97"/>
      <c r="K2542" s="97"/>
      <c r="L2542" s="97"/>
      <c r="M2542" s="97"/>
      <c r="N2542" s="96" t="str">
        <f>IF(INDEX(技能效果!L:L,MATCH(技能效果等级!B2542,技能效果!B:B,0))="","",INDEX(技能效果!L:L,MATCH(技能效果等级!B2542,技能效果!B:B,0)))</f>
        <v/>
      </c>
      <c r="O2542" s="95">
        <f>IF(INDEX(技能效果!N:N,MATCH(B2542,技能效果!B:B,0))=0,INDEX(技能效果!M:M,MATCH(技能效果等级!B2542,技能效果!B:B,0)),INDEX(技能效果!M:M,MATCH(技能效果等级!B2542,技能效果!B:B,0))*VLOOKUP(E2542,技能数值计算!$C$19:$D$28,2,FALSE))</f>
        <v>0</v>
      </c>
      <c r="P2542" s="97"/>
      <c r="Q2542" s="97"/>
      <c r="R2542" s="95" t="str">
        <f>IF(INDEX(技能效果!O:O,MATCH(技能效果等级!B2542,技能效果!B:B,0))="","",INDEX(技能效果!O:O,MATCH(技能效果等级!B2542,技能效果!B:B,0)))</f>
        <v/>
      </c>
      <c r="S2542" s="97"/>
      <c r="T2542" s="97"/>
      <c r="U2542" s="97"/>
      <c r="V2542" s="96" t="str">
        <f>IF(INDEX(技能效果!AF:AF,MATCH(技能效果等级!B2542,技能效果!B:B,0))="","",INDEX(技能效果!AF:AF,MATCH(技能效果等级!B2542,技能效果!B:B,0)))</f>
        <v/>
      </c>
      <c r="W2542" s="95">
        <f t="shared" si="38"/>
        <v>245</v>
      </c>
      <c r="X2542" s="97"/>
      <c r="Y2542" s="97"/>
    </row>
    <row r="2543" spans="1:25" ht="16.5" x14ac:dyDescent="0.2">
      <c r="A2543" s="62">
        <v>2540</v>
      </c>
      <c r="B2543" s="95">
        <f>INDEX(技能效果!B:B,MATCH(技能效果等级!W2543,技能效果!AE:AE,0))</f>
        <v>130401503</v>
      </c>
      <c r="C2543" s="95" t="str">
        <f>INDEX(技能效果!C:C,MATCH(技能效果等级!B2543,技能效果!B:B,0))</f>
        <v>插槽15减防御</v>
      </c>
      <c r="D2543" s="96" t="s">
        <v>873</v>
      </c>
      <c r="E2543" s="95">
        <v>6</v>
      </c>
      <c r="F2543" s="95">
        <f>INDEX(技能效果!H:H,MATCH(技能效果等级!B2543,技能效果!B:B,0))</f>
        <v>4033</v>
      </c>
      <c r="G2543" s="95">
        <f>IF(INDEX(技能效果!K:K,MATCH(B2543,技能效果!B:B,0))=0,INDEX(技能效果!I:I,MATCH(技能效果等级!B2543,技能效果!B:B,0)),INDEX(技能效果!I:I,MATCH(技能效果等级!B2543,技能效果!B:B,0))*VLOOKUP(E2543,技能数值计算!$C$19:$D$28,2,FALSE))</f>
        <v>0.3</v>
      </c>
      <c r="H2543" s="95">
        <f>INDEX(技能效果!J:J,MATCH(技能效果等级!B2543,技能效果!B:B,0))</f>
        <v>0</v>
      </c>
      <c r="I2543" s="97"/>
      <c r="J2543" s="97"/>
      <c r="K2543" s="97"/>
      <c r="L2543" s="97"/>
      <c r="M2543" s="97"/>
      <c r="N2543" s="96" t="str">
        <f>IF(INDEX(技能效果!L:L,MATCH(技能效果等级!B2543,技能效果!B:B,0))="","",INDEX(技能效果!L:L,MATCH(技能效果等级!B2543,技能效果!B:B,0)))</f>
        <v/>
      </c>
      <c r="O2543" s="95">
        <f>IF(INDEX(技能效果!N:N,MATCH(B2543,技能效果!B:B,0))=0,INDEX(技能效果!M:M,MATCH(技能效果等级!B2543,技能效果!B:B,0)),INDEX(技能效果!M:M,MATCH(技能效果等级!B2543,技能效果!B:B,0))*VLOOKUP(E2543,技能数值计算!$C$19:$D$28,2,FALSE))</f>
        <v>0</v>
      </c>
      <c r="P2543" s="97"/>
      <c r="Q2543" s="97"/>
      <c r="R2543" s="95" t="str">
        <f>IF(INDEX(技能效果!O:O,MATCH(技能效果等级!B2543,技能效果!B:B,0))="","",INDEX(技能效果!O:O,MATCH(技能效果等级!B2543,技能效果!B:B,0)))</f>
        <v/>
      </c>
      <c r="S2543" s="97"/>
      <c r="T2543" s="97"/>
      <c r="U2543" s="97"/>
      <c r="V2543" s="96" t="str">
        <f>IF(INDEX(技能效果!AF:AF,MATCH(技能效果等级!B2543,技能效果!B:B,0))="","",INDEX(技能效果!AF:AF,MATCH(技能效果等级!B2543,技能效果!B:B,0)))</f>
        <v/>
      </c>
      <c r="W2543" s="95">
        <f t="shared" si="38"/>
        <v>245</v>
      </c>
      <c r="X2543" s="97"/>
      <c r="Y2543" s="97"/>
    </row>
    <row r="2544" spans="1:25" ht="16.5" x14ac:dyDescent="0.2">
      <c r="A2544" s="62">
        <v>2541</v>
      </c>
      <c r="B2544" s="95">
        <f>INDEX(技能效果!B:B,MATCH(技能效果等级!W2544,技能效果!AE:AE,0))</f>
        <v>130401503</v>
      </c>
      <c r="C2544" s="95" t="str">
        <f>INDEX(技能效果!C:C,MATCH(技能效果等级!B2544,技能效果!B:B,0))</f>
        <v>插槽15减防御</v>
      </c>
      <c r="D2544" s="96" t="s">
        <v>873</v>
      </c>
      <c r="E2544" s="95">
        <v>7</v>
      </c>
      <c r="F2544" s="95">
        <f>INDEX(技能效果!H:H,MATCH(技能效果等级!B2544,技能效果!B:B,0))</f>
        <v>4033</v>
      </c>
      <c r="G2544" s="95">
        <f>IF(INDEX(技能效果!K:K,MATCH(B2544,技能效果!B:B,0))=0,INDEX(技能效果!I:I,MATCH(技能效果等级!B2544,技能效果!B:B,0)),INDEX(技能效果!I:I,MATCH(技能效果等级!B2544,技能效果!B:B,0))*VLOOKUP(E2544,技能数值计算!$C$19:$D$28,2,FALSE))</f>
        <v>0.3</v>
      </c>
      <c r="H2544" s="95">
        <f>INDEX(技能效果!J:J,MATCH(技能效果等级!B2544,技能效果!B:B,0))</f>
        <v>0</v>
      </c>
      <c r="I2544" s="97"/>
      <c r="J2544" s="97"/>
      <c r="K2544" s="97"/>
      <c r="L2544" s="97"/>
      <c r="M2544" s="97"/>
      <c r="N2544" s="96" t="str">
        <f>IF(INDEX(技能效果!L:L,MATCH(技能效果等级!B2544,技能效果!B:B,0))="","",INDEX(技能效果!L:L,MATCH(技能效果等级!B2544,技能效果!B:B,0)))</f>
        <v/>
      </c>
      <c r="O2544" s="95">
        <f>IF(INDEX(技能效果!N:N,MATCH(B2544,技能效果!B:B,0))=0,INDEX(技能效果!M:M,MATCH(技能效果等级!B2544,技能效果!B:B,0)),INDEX(技能效果!M:M,MATCH(技能效果等级!B2544,技能效果!B:B,0))*VLOOKUP(E2544,技能数值计算!$C$19:$D$28,2,FALSE))</f>
        <v>0</v>
      </c>
      <c r="P2544" s="97"/>
      <c r="Q2544" s="97"/>
      <c r="R2544" s="95" t="str">
        <f>IF(INDEX(技能效果!O:O,MATCH(技能效果等级!B2544,技能效果!B:B,0))="","",INDEX(技能效果!O:O,MATCH(技能效果等级!B2544,技能效果!B:B,0)))</f>
        <v/>
      </c>
      <c r="S2544" s="97"/>
      <c r="T2544" s="97"/>
      <c r="U2544" s="97"/>
      <c r="V2544" s="96" t="str">
        <f>IF(INDEX(技能效果!AF:AF,MATCH(技能效果等级!B2544,技能效果!B:B,0))="","",INDEX(技能效果!AF:AF,MATCH(技能效果等级!B2544,技能效果!B:B,0)))</f>
        <v/>
      </c>
      <c r="W2544" s="95">
        <f t="shared" si="38"/>
        <v>245</v>
      </c>
      <c r="X2544" s="97"/>
      <c r="Y2544" s="97"/>
    </row>
    <row r="2545" spans="1:25" ht="16.5" x14ac:dyDescent="0.2">
      <c r="A2545" s="62">
        <v>2542</v>
      </c>
      <c r="B2545" s="95">
        <f>INDEX(技能效果!B:B,MATCH(技能效果等级!W2545,技能效果!AE:AE,0))</f>
        <v>130401503</v>
      </c>
      <c r="C2545" s="95" t="str">
        <f>INDEX(技能效果!C:C,MATCH(技能效果等级!B2545,技能效果!B:B,0))</f>
        <v>插槽15减防御</v>
      </c>
      <c r="D2545" s="96" t="s">
        <v>873</v>
      </c>
      <c r="E2545" s="95">
        <v>8</v>
      </c>
      <c r="F2545" s="95">
        <f>INDEX(技能效果!H:H,MATCH(技能效果等级!B2545,技能效果!B:B,0))</f>
        <v>4033</v>
      </c>
      <c r="G2545" s="95">
        <f>IF(INDEX(技能效果!K:K,MATCH(B2545,技能效果!B:B,0))=0,INDEX(技能效果!I:I,MATCH(技能效果等级!B2545,技能效果!B:B,0)),INDEX(技能效果!I:I,MATCH(技能效果等级!B2545,技能效果!B:B,0))*VLOOKUP(E2545,技能数值计算!$C$19:$D$28,2,FALSE))</f>
        <v>0.3</v>
      </c>
      <c r="H2545" s="95">
        <f>INDEX(技能效果!J:J,MATCH(技能效果等级!B2545,技能效果!B:B,0))</f>
        <v>0</v>
      </c>
      <c r="I2545" s="97"/>
      <c r="J2545" s="97"/>
      <c r="K2545" s="97"/>
      <c r="L2545" s="97"/>
      <c r="M2545" s="97"/>
      <c r="N2545" s="96" t="str">
        <f>IF(INDEX(技能效果!L:L,MATCH(技能效果等级!B2545,技能效果!B:B,0))="","",INDEX(技能效果!L:L,MATCH(技能效果等级!B2545,技能效果!B:B,0)))</f>
        <v/>
      </c>
      <c r="O2545" s="95">
        <f>IF(INDEX(技能效果!N:N,MATCH(B2545,技能效果!B:B,0))=0,INDEX(技能效果!M:M,MATCH(技能效果等级!B2545,技能效果!B:B,0)),INDEX(技能效果!M:M,MATCH(技能效果等级!B2545,技能效果!B:B,0))*VLOOKUP(E2545,技能数值计算!$C$19:$D$28,2,FALSE))</f>
        <v>0</v>
      </c>
      <c r="P2545" s="97"/>
      <c r="Q2545" s="97"/>
      <c r="R2545" s="95" t="str">
        <f>IF(INDEX(技能效果!O:O,MATCH(技能效果等级!B2545,技能效果!B:B,0))="","",INDEX(技能效果!O:O,MATCH(技能效果等级!B2545,技能效果!B:B,0)))</f>
        <v/>
      </c>
      <c r="S2545" s="97"/>
      <c r="T2545" s="97"/>
      <c r="U2545" s="97"/>
      <c r="V2545" s="96" t="str">
        <f>IF(INDEX(技能效果!AF:AF,MATCH(技能效果等级!B2545,技能效果!B:B,0))="","",INDEX(技能效果!AF:AF,MATCH(技能效果等级!B2545,技能效果!B:B,0)))</f>
        <v/>
      </c>
      <c r="W2545" s="95">
        <f t="shared" si="38"/>
        <v>245</v>
      </c>
      <c r="X2545" s="97"/>
      <c r="Y2545" s="97"/>
    </row>
    <row r="2546" spans="1:25" ht="16.5" x14ac:dyDescent="0.2">
      <c r="A2546" s="62">
        <v>2543</v>
      </c>
      <c r="B2546" s="95">
        <f>INDEX(技能效果!B:B,MATCH(技能效果等级!W2546,技能效果!AE:AE,0))</f>
        <v>130401503</v>
      </c>
      <c r="C2546" s="95" t="str">
        <f>INDEX(技能效果!C:C,MATCH(技能效果等级!B2546,技能效果!B:B,0))</f>
        <v>插槽15减防御</v>
      </c>
      <c r="D2546" s="96" t="s">
        <v>873</v>
      </c>
      <c r="E2546" s="95">
        <v>9</v>
      </c>
      <c r="F2546" s="95">
        <f>INDEX(技能效果!H:H,MATCH(技能效果等级!B2546,技能效果!B:B,0))</f>
        <v>4033</v>
      </c>
      <c r="G2546" s="95">
        <f>IF(INDEX(技能效果!K:K,MATCH(B2546,技能效果!B:B,0))=0,INDEX(技能效果!I:I,MATCH(技能效果等级!B2546,技能效果!B:B,0)),INDEX(技能效果!I:I,MATCH(技能效果等级!B2546,技能效果!B:B,0))*VLOOKUP(E2546,技能数值计算!$C$19:$D$28,2,FALSE))</f>
        <v>0.3</v>
      </c>
      <c r="H2546" s="95">
        <f>INDEX(技能效果!J:J,MATCH(技能效果等级!B2546,技能效果!B:B,0))</f>
        <v>0</v>
      </c>
      <c r="I2546" s="97"/>
      <c r="J2546" s="97"/>
      <c r="K2546" s="97"/>
      <c r="L2546" s="97"/>
      <c r="M2546" s="97"/>
      <c r="N2546" s="96" t="str">
        <f>IF(INDEX(技能效果!L:L,MATCH(技能效果等级!B2546,技能效果!B:B,0))="","",INDEX(技能效果!L:L,MATCH(技能效果等级!B2546,技能效果!B:B,0)))</f>
        <v/>
      </c>
      <c r="O2546" s="95">
        <f>IF(INDEX(技能效果!N:N,MATCH(B2546,技能效果!B:B,0))=0,INDEX(技能效果!M:M,MATCH(技能效果等级!B2546,技能效果!B:B,0)),INDEX(技能效果!M:M,MATCH(技能效果等级!B2546,技能效果!B:B,0))*VLOOKUP(E2546,技能数值计算!$C$19:$D$28,2,FALSE))</f>
        <v>0</v>
      </c>
      <c r="P2546" s="97"/>
      <c r="Q2546" s="97"/>
      <c r="R2546" s="95" t="str">
        <f>IF(INDEX(技能效果!O:O,MATCH(技能效果等级!B2546,技能效果!B:B,0))="","",INDEX(技能效果!O:O,MATCH(技能效果等级!B2546,技能效果!B:B,0)))</f>
        <v/>
      </c>
      <c r="S2546" s="97"/>
      <c r="T2546" s="97"/>
      <c r="U2546" s="97"/>
      <c r="V2546" s="96" t="str">
        <f>IF(INDEX(技能效果!AF:AF,MATCH(技能效果等级!B2546,技能效果!B:B,0))="","",INDEX(技能效果!AF:AF,MATCH(技能效果等级!B2546,技能效果!B:B,0)))</f>
        <v/>
      </c>
      <c r="W2546" s="95">
        <f t="shared" si="38"/>
        <v>245</v>
      </c>
      <c r="X2546" s="97"/>
      <c r="Y2546" s="97"/>
    </row>
    <row r="2547" spans="1:25" ht="16.5" x14ac:dyDescent="0.2">
      <c r="A2547" s="62">
        <v>2544</v>
      </c>
      <c r="B2547" s="95">
        <f>INDEX(技能效果!B:B,MATCH(技能效果等级!W2547,技能效果!AE:AE,0))</f>
        <v>130401503</v>
      </c>
      <c r="C2547" s="95" t="str">
        <f>INDEX(技能效果!C:C,MATCH(技能效果等级!B2547,技能效果!B:B,0))</f>
        <v>插槽15减防御</v>
      </c>
      <c r="D2547" s="96" t="s">
        <v>873</v>
      </c>
      <c r="E2547" s="95">
        <v>10</v>
      </c>
      <c r="F2547" s="95">
        <f>INDEX(技能效果!H:H,MATCH(技能效果等级!B2547,技能效果!B:B,0))</f>
        <v>4033</v>
      </c>
      <c r="G2547" s="95">
        <f>IF(INDEX(技能效果!K:K,MATCH(B2547,技能效果!B:B,0))=0,INDEX(技能效果!I:I,MATCH(技能效果等级!B2547,技能效果!B:B,0)),INDEX(技能效果!I:I,MATCH(技能效果等级!B2547,技能效果!B:B,0))*VLOOKUP(E2547,技能数值计算!$C$19:$D$28,2,FALSE))</f>
        <v>0.3</v>
      </c>
      <c r="H2547" s="95">
        <f>INDEX(技能效果!J:J,MATCH(技能效果等级!B2547,技能效果!B:B,0))</f>
        <v>0</v>
      </c>
      <c r="I2547" s="97"/>
      <c r="J2547" s="97"/>
      <c r="K2547" s="97"/>
      <c r="L2547" s="97"/>
      <c r="M2547" s="97"/>
      <c r="N2547" s="96" t="str">
        <f>IF(INDEX(技能效果!L:L,MATCH(技能效果等级!B2547,技能效果!B:B,0))="","",INDEX(技能效果!L:L,MATCH(技能效果等级!B2547,技能效果!B:B,0)))</f>
        <v/>
      </c>
      <c r="O2547" s="95">
        <f>IF(INDEX(技能效果!N:N,MATCH(B2547,技能效果!B:B,0))=0,INDEX(技能效果!M:M,MATCH(技能效果等级!B2547,技能效果!B:B,0)),INDEX(技能效果!M:M,MATCH(技能效果等级!B2547,技能效果!B:B,0))*VLOOKUP(E2547,技能数值计算!$C$19:$D$28,2,FALSE))</f>
        <v>0</v>
      </c>
      <c r="P2547" s="97"/>
      <c r="Q2547" s="97"/>
      <c r="R2547" s="95" t="str">
        <f>IF(INDEX(技能效果!O:O,MATCH(技能效果等级!B2547,技能效果!B:B,0))="","",INDEX(技能效果!O:O,MATCH(技能效果等级!B2547,技能效果!B:B,0)))</f>
        <v/>
      </c>
      <c r="S2547" s="97"/>
      <c r="T2547" s="97"/>
      <c r="U2547" s="97"/>
      <c r="V2547" s="96" t="str">
        <f>IF(INDEX(技能效果!AF:AF,MATCH(技能效果等级!B2547,技能效果!B:B,0))="","",INDEX(技能效果!AF:AF,MATCH(技能效果等级!B2547,技能效果!B:B,0)))</f>
        <v/>
      </c>
      <c r="W2547" s="95">
        <f t="shared" si="38"/>
        <v>245</v>
      </c>
      <c r="X2547" s="97"/>
      <c r="Y2547" s="97"/>
    </row>
    <row r="2548" spans="1:25" ht="16.5" x14ac:dyDescent="0.2">
      <c r="A2548" s="62">
        <v>2545</v>
      </c>
      <c r="B2548" s="95">
        <f>INDEX(技能效果!B:B,MATCH(技能效果等级!W2548,技能效果!AE:AE,0))</f>
        <v>130401504</v>
      </c>
      <c r="C2548" s="95" t="str">
        <f>INDEX(技能效果!C:C,MATCH(技能效果等级!B2548,技能效果!B:B,0))</f>
        <v>插槽15减暴击</v>
      </c>
      <c r="D2548" s="96" t="s">
        <v>873</v>
      </c>
      <c r="E2548" s="95">
        <v>1</v>
      </c>
      <c r="F2548" s="95">
        <f>INDEX(技能效果!H:H,MATCH(技能效果等级!B2548,技能效果!B:B,0))</f>
        <v>4034</v>
      </c>
      <c r="G2548" s="95">
        <f>IF(INDEX(技能效果!K:K,MATCH(B2548,技能效果!B:B,0))=0,INDEX(技能效果!I:I,MATCH(技能效果等级!B2548,技能效果!B:B,0)),INDEX(技能效果!I:I,MATCH(技能效果等级!B2548,技能效果!B:B,0))*VLOOKUP(E2548,技能数值计算!$C$19:$D$28,2,FALSE))</f>
        <v>0.3</v>
      </c>
      <c r="H2548" s="95">
        <f>INDEX(技能效果!J:J,MATCH(技能效果等级!B2548,技能效果!B:B,0))</f>
        <v>0</v>
      </c>
      <c r="I2548" s="97"/>
      <c r="J2548" s="97"/>
      <c r="K2548" s="97"/>
      <c r="L2548" s="97"/>
      <c r="M2548" s="97"/>
      <c r="N2548" s="96" t="str">
        <f>IF(INDEX(技能效果!L:L,MATCH(技能效果等级!B2548,技能效果!B:B,0))="","",INDEX(技能效果!L:L,MATCH(技能效果等级!B2548,技能效果!B:B,0)))</f>
        <v/>
      </c>
      <c r="O2548" s="95">
        <f>IF(INDEX(技能效果!N:N,MATCH(B2548,技能效果!B:B,0))=0,INDEX(技能效果!M:M,MATCH(技能效果等级!B2548,技能效果!B:B,0)),INDEX(技能效果!M:M,MATCH(技能效果等级!B2548,技能效果!B:B,0))*VLOOKUP(E2548,技能数值计算!$C$19:$D$28,2,FALSE))</f>
        <v>0</v>
      </c>
      <c r="P2548" s="97"/>
      <c r="Q2548" s="97"/>
      <c r="R2548" s="95" t="str">
        <f>IF(INDEX(技能效果!O:O,MATCH(技能效果等级!B2548,技能效果!B:B,0))="","",INDEX(技能效果!O:O,MATCH(技能效果等级!B2548,技能效果!B:B,0)))</f>
        <v/>
      </c>
      <c r="S2548" s="97"/>
      <c r="T2548" s="97"/>
      <c r="U2548" s="97"/>
      <c r="V2548" s="96" t="str">
        <f>IF(INDEX(技能效果!AF:AF,MATCH(技能效果等级!B2548,技能效果!B:B,0))="","",INDEX(技能效果!AF:AF,MATCH(技能效果等级!B2548,技能效果!B:B,0)))</f>
        <v/>
      </c>
      <c r="W2548" s="95">
        <f t="shared" si="38"/>
        <v>246</v>
      </c>
      <c r="X2548" s="97"/>
      <c r="Y2548" s="97"/>
    </row>
    <row r="2549" spans="1:25" ht="16.5" x14ac:dyDescent="0.2">
      <c r="A2549" s="62">
        <v>2546</v>
      </c>
      <c r="B2549" s="95">
        <f>INDEX(技能效果!B:B,MATCH(技能效果等级!W2549,技能效果!AE:AE,0))</f>
        <v>130401504</v>
      </c>
      <c r="C2549" s="95" t="str">
        <f>INDEX(技能效果!C:C,MATCH(技能效果等级!B2549,技能效果!B:B,0))</f>
        <v>插槽15减暴击</v>
      </c>
      <c r="D2549" s="96" t="s">
        <v>873</v>
      </c>
      <c r="E2549" s="95">
        <v>2</v>
      </c>
      <c r="F2549" s="95">
        <f>INDEX(技能效果!H:H,MATCH(技能效果等级!B2549,技能效果!B:B,0))</f>
        <v>4034</v>
      </c>
      <c r="G2549" s="95">
        <f>IF(INDEX(技能效果!K:K,MATCH(B2549,技能效果!B:B,0))=0,INDEX(技能效果!I:I,MATCH(技能效果等级!B2549,技能效果!B:B,0)),INDEX(技能效果!I:I,MATCH(技能效果等级!B2549,技能效果!B:B,0))*VLOOKUP(E2549,技能数值计算!$C$19:$D$28,2,FALSE))</f>
        <v>0.3</v>
      </c>
      <c r="H2549" s="95">
        <f>INDEX(技能效果!J:J,MATCH(技能效果等级!B2549,技能效果!B:B,0))</f>
        <v>0</v>
      </c>
      <c r="I2549" s="97"/>
      <c r="J2549" s="97"/>
      <c r="K2549" s="97"/>
      <c r="L2549" s="97"/>
      <c r="M2549" s="97"/>
      <c r="N2549" s="96" t="str">
        <f>IF(INDEX(技能效果!L:L,MATCH(技能效果等级!B2549,技能效果!B:B,0))="","",INDEX(技能效果!L:L,MATCH(技能效果等级!B2549,技能效果!B:B,0)))</f>
        <v/>
      </c>
      <c r="O2549" s="95">
        <f>IF(INDEX(技能效果!N:N,MATCH(B2549,技能效果!B:B,0))=0,INDEX(技能效果!M:M,MATCH(技能效果等级!B2549,技能效果!B:B,0)),INDEX(技能效果!M:M,MATCH(技能效果等级!B2549,技能效果!B:B,0))*VLOOKUP(E2549,技能数值计算!$C$19:$D$28,2,FALSE))</f>
        <v>0</v>
      </c>
      <c r="P2549" s="97"/>
      <c r="Q2549" s="97"/>
      <c r="R2549" s="95" t="str">
        <f>IF(INDEX(技能效果!O:O,MATCH(技能效果等级!B2549,技能效果!B:B,0))="","",INDEX(技能效果!O:O,MATCH(技能效果等级!B2549,技能效果!B:B,0)))</f>
        <v/>
      </c>
      <c r="S2549" s="97"/>
      <c r="T2549" s="97"/>
      <c r="U2549" s="97"/>
      <c r="V2549" s="96" t="str">
        <f>IF(INDEX(技能效果!AF:AF,MATCH(技能效果等级!B2549,技能效果!B:B,0))="","",INDEX(技能效果!AF:AF,MATCH(技能效果等级!B2549,技能效果!B:B,0)))</f>
        <v/>
      </c>
      <c r="W2549" s="95">
        <f t="shared" si="38"/>
        <v>246</v>
      </c>
      <c r="X2549" s="97"/>
      <c r="Y2549" s="97"/>
    </row>
    <row r="2550" spans="1:25" ht="16.5" x14ac:dyDescent="0.2">
      <c r="A2550" s="62">
        <v>2547</v>
      </c>
      <c r="B2550" s="95">
        <f>INDEX(技能效果!B:B,MATCH(技能效果等级!W2550,技能效果!AE:AE,0))</f>
        <v>130401504</v>
      </c>
      <c r="C2550" s="95" t="str">
        <f>INDEX(技能效果!C:C,MATCH(技能效果等级!B2550,技能效果!B:B,0))</f>
        <v>插槽15减暴击</v>
      </c>
      <c r="D2550" s="96" t="s">
        <v>873</v>
      </c>
      <c r="E2550" s="95">
        <v>3</v>
      </c>
      <c r="F2550" s="95">
        <f>INDEX(技能效果!H:H,MATCH(技能效果等级!B2550,技能效果!B:B,0))</f>
        <v>4034</v>
      </c>
      <c r="G2550" s="95">
        <f>IF(INDEX(技能效果!K:K,MATCH(B2550,技能效果!B:B,0))=0,INDEX(技能效果!I:I,MATCH(技能效果等级!B2550,技能效果!B:B,0)),INDEX(技能效果!I:I,MATCH(技能效果等级!B2550,技能效果!B:B,0))*VLOOKUP(E2550,技能数值计算!$C$19:$D$28,2,FALSE))</f>
        <v>0.3</v>
      </c>
      <c r="H2550" s="95">
        <f>INDEX(技能效果!J:J,MATCH(技能效果等级!B2550,技能效果!B:B,0))</f>
        <v>0</v>
      </c>
      <c r="I2550" s="97"/>
      <c r="J2550" s="97"/>
      <c r="K2550" s="97"/>
      <c r="L2550" s="97"/>
      <c r="M2550" s="97"/>
      <c r="N2550" s="96" t="str">
        <f>IF(INDEX(技能效果!L:L,MATCH(技能效果等级!B2550,技能效果!B:B,0))="","",INDEX(技能效果!L:L,MATCH(技能效果等级!B2550,技能效果!B:B,0)))</f>
        <v/>
      </c>
      <c r="O2550" s="95">
        <f>IF(INDEX(技能效果!N:N,MATCH(B2550,技能效果!B:B,0))=0,INDEX(技能效果!M:M,MATCH(技能效果等级!B2550,技能效果!B:B,0)),INDEX(技能效果!M:M,MATCH(技能效果等级!B2550,技能效果!B:B,0))*VLOOKUP(E2550,技能数值计算!$C$19:$D$28,2,FALSE))</f>
        <v>0</v>
      </c>
      <c r="P2550" s="97"/>
      <c r="Q2550" s="97"/>
      <c r="R2550" s="95" t="str">
        <f>IF(INDEX(技能效果!O:O,MATCH(技能效果等级!B2550,技能效果!B:B,0))="","",INDEX(技能效果!O:O,MATCH(技能效果等级!B2550,技能效果!B:B,0)))</f>
        <v/>
      </c>
      <c r="S2550" s="97"/>
      <c r="T2550" s="97"/>
      <c r="U2550" s="97"/>
      <c r="V2550" s="96" t="str">
        <f>IF(INDEX(技能效果!AF:AF,MATCH(技能效果等级!B2550,技能效果!B:B,0))="","",INDEX(技能效果!AF:AF,MATCH(技能效果等级!B2550,技能效果!B:B,0)))</f>
        <v/>
      </c>
      <c r="W2550" s="95">
        <f t="shared" si="38"/>
        <v>246</v>
      </c>
      <c r="X2550" s="97"/>
      <c r="Y2550" s="97"/>
    </row>
    <row r="2551" spans="1:25" ht="16.5" x14ac:dyDescent="0.2">
      <c r="A2551" s="62">
        <v>2548</v>
      </c>
      <c r="B2551" s="95">
        <f>INDEX(技能效果!B:B,MATCH(技能效果等级!W2551,技能效果!AE:AE,0))</f>
        <v>130401504</v>
      </c>
      <c r="C2551" s="95" t="str">
        <f>INDEX(技能效果!C:C,MATCH(技能效果等级!B2551,技能效果!B:B,0))</f>
        <v>插槽15减暴击</v>
      </c>
      <c r="D2551" s="96" t="s">
        <v>873</v>
      </c>
      <c r="E2551" s="95">
        <v>4</v>
      </c>
      <c r="F2551" s="95">
        <f>INDEX(技能效果!H:H,MATCH(技能效果等级!B2551,技能效果!B:B,0))</f>
        <v>4034</v>
      </c>
      <c r="G2551" s="95">
        <f>IF(INDEX(技能效果!K:K,MATCH(B2551,技能效果!B:B,0))=0,INDEX(技能效果!I:I,MATCH(技能效果等级!B2551,技能效果!B:B,0)),INDEX(技能效果!I:I,MATCH(技能效果等级!B2551,技能效果!B:B,0))*VLOOKUP(E2551,技能数值计算!$C$19:$D$28,2,FALSE))</f>
        <v>0.3</v>
      </c>
      <c r="H2551" s="95">
        <f>INDEX(技能效果!J:J,MATCH(技能效果等级!B2551,技能效果!B:B,0))</f>
        <v>0</v>
      </c>
      <c r="I2551" s="97"/>
      <c r="J2551" s="97"/>
      <c r="K2551" s="97"/>
      <c r="L2551" s="97"/>
      <c r="M2551" s="97"/>
      <c r="N2551" s="96" t="str">
        <f>IF(INDEX(技能效果!L:L,MATCH(技能效果等级!B2551,技能效果!B:B,0))="","",INDEX(技能效果!L:L,MATCH(技能效果等级!B2551,技能效果!B:B,0)))</f>
        <v/>
      </c>
      <c r="O2551" s="95">
        <f>IF(INDEX(技能效果!N:N,MATCH(B2551,技能效果!B:B,0))=0,INDEX(技能效果!M:M,MATCH(技能效果等级!B2551,技能效果!B:B,0)),INDEX(技能效果!M:M,MATCH(技能效果等级!B2551,技能效果!B:B,0))*VLOOKUP(E2551,技能数值计算!$C$19:$D$28,2,FALSE))</f>
        <v>0</v>
      </c>
      <c r="P2551" s="97"/>
      <c r="Q2551" s="97"/>
      <c r="R2551" s="95" t="str">
        <f>IF(INDEX(技能效果!O:O,MATCH(技能效果等级!B2551,技能效果!B:B,0))="","",INDEX(技能效果!O:O,MATCH(技能效果等级!B2551,技能效果!B:B,0)))</f>
        <v/>
      </c>
      <c r="S2551" s="97"/>
      <c r="T2551" s="97"/>
      <c r="U2551" s="97"/>
      <c r="V2551" s="96" t="str">
        <f>IF(INDEX(技能效果!AF:AF,MATCH(技能效果等级!B2551,技能效果!B:B,0))="","",INDEX(技能效果!AF:AF,MATCH(技能效果等级!B2551,技能效果!B:B,0)))</f>
        <v/>
      </c>
      <c r="W2551" s="95">
        <f t="shared" si="38"/>
        <v>246</v>
      </c>
      <c r="X2551" s="97"/>
      <c r="Y2551" s="97"/>
    </row>
    <row r="2552" spans="1:25" ht="16.5" x14ac:dyDescent="0.2">
      <c r="A2552" s="62">
        <v>2549</v>
      </c>
      <c r="B2552" s="95">
        <f>INDEX(技能效果!B:B,MATCH(技能效果等级!W2552,技能效果!AE:AE,0))</f>
        <v>130401504</v>
      </c>
      <c r="C2552" s="95" t="str">
        <f>INDEX(技能效果!C:C,MATCH(技能效果等级!B2552,技能效果!B:B,0))</f>
        <v>插槽15减暴击</v>
      </c>
      <c r="D2552" s="96" t="s">
        <v>873</v>
      </c>
      <c r="E2552" s="95">
        <v>5</v>
      </c>
      <c r="F2552" s="95">
        <f>INDEX(技能效果!H:H,MATCH(技能效果等级!B2552,技能效果!B:B,0))</f>
        <v>4034</v>
      </c>
      <c r="G2552" s="95">
        <f>IF(INDEX(技能效果!K:K,MATCH(B2552,技能效果!B:B,0))=0,INDEX(技能效果!I:I,MATCH(技能效果等级!B2552,技能效果!B:B,0)),INDEX(技能效果!I:I,MATCH(技能效果等级!B2552,技能效果!B:B,0))*VLOOKUP(E2552,技能数值计算!$C$19:$D$28,2,FALSE))</f>
        <v>0.3</v>
      </c>
      <c r="H2552" s="95">
        <f>INDEX(技能效果!J:J,MATCH(技能效果等级!B2552,技能效果!B:B,0))</f>
        <v>0</v>
      </c>
      <c r="I2552" s="97"/>
      <c r="J2552" s="97"/>
      <c r="K2552" s="97"/>
      <c r="L2552" s="97"/>
      <c r="M2552" s="97"/>
      <c r="N2552" s="96" t="str">
        <f>IF(INDEX(技能效果!L:L,MATCH(技能效果等级!B2552,技能效果!B:B,0))="","",INDEX(技能效果!L:L,MATCH(技能效果等级!B2552,技能效果!B:B,0)))</f>
        <v/>
      </c>
      <c r="O2552" s="95">
        <f>IF(INDEX(技能效果!N:N,MATCH(B2552,技能效果!B:B,0))=0,INDEX(技能效果!M:M,MATCH(技能效果等级!B2552,技能效果!B:B,0)),INDEX(技能效果!M:M,MATCH(技能效果等级!B2552,技能效果!B:B,0))*VLOOKUP(E2552,技能数值计算!$C$19:$D$28,2,FALSE))</f>
        <v>0</v>
      </c>
      <c r="P2552" s="97"/>
      <c r="Q2552" s="97"/>
      <c r="R2552" s="95" t="str">
        <f>IF(INDEX(技能效果!O:O,MATCH(技能效果等级!B2552,技能效果!B:B,0))="","",INDEX(技能效果!O:O,MATCH(技能效果等级!B2552,技能效果!B:B,0)))</f>
        <v/>
      </c>
      <c r="S2552" s="97"/>
      <c r="T2552" s="97"/>
      <c r="U2552" s="97"/>
      <c r="V2552" s="96" t="str">
        <f>IF(INDEX(技能效果!AF:AF,MATCH(技能效果等级!B2552,技能效果!B:B,0))="","",INDEX(技能效果!AF:AF,MATCH(技能效果等级!B2552,技能效果!B:B,0)))</f>
        <v/>
      </c>
      <c r="W2552" s="95">
        <f t="shared" si="38"/>
        <v>246</v>
      </c>
      <c r="X2552" s="97"/>
      <c r="Y2552" s="97"/>
    </row>
    <row r="2553" spans="1:25" ht="16.5" x14ac:dyDescent="0.2">
      <c r="A2553" s="62">
        <v>2550</v>
      </c>
      <c r="B2553" s="95">
        <f>INDEX(技能效果!B:B,MATCH(技能效果等级!W2553,技能效果!AE:AE,0))</f>
        <v>130401504</v>
      </c>
      <c r="C2553" s="95" t="str">
        <f>INDEX(技能效果!C:C,MATCH(技能效果等级!B2553,技能效果!B:B,0))</f>
        <v>插槽15减暴击</v>
      </c>
      <c r="D2553" s="96" t="s">
        <v>873</v>
      </c>
      <c r="E2553" s="95">
        <v>6</v>
      </c>
      <c r="F2553" s="95">
        <f>INDEX(技能效果!H:H,MATCH(技能效果等级!B2553,技能效果!B:B,0))</f>
        <v>4034</v>
      </c>
      <c r="G2553" s="95">
        <f>IF(INDEX(技能效果!K:K,MATCH(B2553,技能效果!B:B,0))=0,INDEX(技能效果!I:I,MATCH(技能效果等级!B2553,技能效果!B:B,0)),INDEX(技能效果!I:I,MATCH(技能效果等级!B2553,技能效果!B:B,0))*VLOOKUP(E2553,技能数值计算!$C$19:$D$28,2,FALSE))</f>
        <v>0.3</v>
      </c>
      <c r="H2553" s="95">
        <f>INDEX(技能效果!J:J,MATCH(技能效果等级!B2553,技能效果!B:B,0))</f>
        <v>0</v>
      </c>
      <c r="I2553" s="97"/>
      <c r="J2553" s="97"/>
      <c r="K2553" s="97"/>
      <c r="L2553" s="97"/>
      <c r="M2553" s="97"/>
      <c r="N2553" s="96" t="str">
        <f>IF(INDEX(技能效果!L:L,MATCH(技能效果等级!B2553,技能效果!B:B,0))="","",INDEX(技能效果!L:L,MATCH(技能效果等级!B2553,技能效果!B:B,0)))</f>
        <v/>
      </c>
      <c r="O2553" s="95">
        <f>IF(INDEX(技能效果!N:N,MATCH(B2553,技能效果!B:B,0))=0,INDEX(技能效果!M:M,MATCH(技能效果等级!B2553,技能效果!B:B,0)),INDEX(技能效果!M:M,MATCH(技能效果等级!B2553,技能效果!B:B,0))*VLOOKUP(E2553,技能数值计算!$C$19:$D$28,2,FALSE))</f>
        <v>0</v>
      </c>
      <c r="P2553" s="97"/>
      <c r="Q2553" s="97"/>
      <c r="R2553" s="95" t="str">
        <f>IF(INDEX(技能效果!O:O,MATCH(技能效果等级!B2553,技能效果!B:B,0))="","",INDEX(技能效果!O:O,MATCH(技能效果等级!B2553,技能效果!B:B,0)))</f>
        <v/>
      </c>
      <c r="S2553" s="97"/>
      <c r="T2553" s="97"/>
      <c r="U2553" s="97"/>
      <c r="V2553" s="96" t="str">
        <f>IF(INDEX(技能效果!AF:AF,MATCH(技能效果等级!B2553,技能效果!B:B,0))="","",INDEX(技能效果!AF:AF,MATCH(技能效果等级!B2553,技能效果!B:B,0)))</f>
        <v/>
      </c>
      <c r="W2553" s="95">
        <f t="shared" si="38"/>
        <v>246</v>
      </c>
      <c r="X2553" s="97"/>
      <c r="Y2553" s="97"/>
    </row>
    <row r="2554" spans="1:25" ht="16.5" x14ac:dyDescent="0.2">
      <c r="A2554" s="62">
        <v>2551</v>
      </c>
      <c r="B2554" s="95">
        <f>INDEX(技能效果!B:B,MATCH(技能效果等级!W2554,技能效果!AE:AE,0))</f>
        <v>130401504</v>
      </c>
      <c r="C2554" s="95" t="str">
        <f>INDEX(技能效果!C:C,MATCH(技能效果等级!B2554,技能效果!B:B,0))</f>
        <v>插槽15减暴击</v>
      </c>
      <c r="D2554" s="96" t="s">
        <v>873</v>
      </c>
      <c r="E2554" s="95">
        <v>7</v>
      </c>
      <c r="F2554" s="95">
        <f>INDEX(技能效果!H:H,MATCH(技能效果等级!B2554,技能效果!B:B,0))</f>
        <v>4034</v>
      </c>
      <c r="G2554" s="95">
        <f>IF(INDEX(技能效果!K:K,MATCH(B2554,技能效果!B:B,0))=0,INDEX(技能效果!I:I,MATCH(技能效果等级!B2554,技能效果!B:B,0)),INDEX(技能效果!I:I,MATCH(技能效果等级!B2554,技能效果!B:B,0))*VLOOKUP(E2554,技能数值计算!$C$19:$D$28,2,FALSE))</f>
        <v>0.3</v>
      </c>
      <c r="H2554" s="95">
        <f>INDEX(技能效果!J:J,MATCH(技能效果等级!B2554,技能效果!B:B,0))</f>
        <v>0</v>
      </c>
      <c r="I2554" s="97"/>
      <c r="J2554" s="97"/>
      <c r="K2554" s="97"/>
      <c r="L2554" s="97"/>
      <c r="M2554" s="97"/>
      <c r="N2554" s="96" t="str">
        <f>IF(INDEX(技能效果!L:L,MATCH(技能效果等级!B2554,技能效果!B:B,0))="","",INDEX(技能效果!L:L,MATCH(技能效果等级!B2554,技能效果!B:B,0)))</f>
        <v/>
      </c>
      <c r="O2554" s="95">
        <f>IF(INDEX(技能效果!N:N,MATCH(B2554,技能效果!B:B,0))=0,INDEX(技能效果!M:M,MATCH(技能效果等级!B2554,技能效果!B:B,0)),INDEX(技能效果!M:M,MATCH(技能效果等级!B2554,技能效果!B:B,0))*VLOOKUP(E2554,技能数值计算!$C$19:$D$28,2,FALSE))</f>
        <v>0</v>
      </c>
      <c r="P2554" s="97"/>
      <c r="Q2554" s="97"/>
      <c r="R2554" s="95" t="str">
        <f>IF(INDEX(技能效果!O:O,MATCH(技能效果等级!B2554,技能效果!B:B,0))="","",INDEX(技能效果!O:O,MATCH(技能效果等级!B2554,技能效果!B:B,0)))</f>
        <v/>
      </c>
      <c r="S2554" s="97"/>
      <c r="T2554" s="97"/>
      <c r="U2554" s="97"/>
      <c r="V2554" s="96" t="str">
        <f>IF(INDEX(技能效果!AF:AF,MATCH(技能效果等级!B2554,技能效果!B:B,0))="","",INDEX(技能效果!AF:AF,MATCH(技能效果等级!B2554,技能效果!B:B,0)))</f>
        <v/>
      </c>
      <c r="W2554" s="95">
        <f t="shared" si="38"/>
        <v>246</v>
      </c>
      <c r="X2554" s="97"/>
      <c r="Y2554" s="97"/>
    </row>
    <row r="2555" spans="1:25" ht="16.5" x14ac:dyDescent="0.2">
      <c r="A2555" s="62">
        <v>2552</v>
      </c>
      <c r="B2555" s="95">
        <f>INDEX(技能效果!B:B,MATCH(技能效果等级!W2555,技能效果!AE:AE,0))</f>
        <v>130401504</v>
      </c>
      <c r="C2555" s="95" t="str">
        <f>INDEX(技能效果!C:C,MATCH(技能效果等级!B2555,技能效果!B:B,0))</f>
        <v>插槽15减暴击</v>
      </c>
      <c r="D2555" s="96" t="s">
        <v>873</v>
      </c>
      <c r="E2555" s="95">
        <v>8</v>
      </c>
      <c r="F2555" s="95">
        <f>INDEX(技能效果!H:H,MATCH(技能效果等级!B2555,技能效果!B:B,0))</f>
        <v>4034</v>
      </c>
      <c r="G2555" s="95">
        <f>IF(INDEX(技能效果!K:K,MATCH(B2555,技能效果!B:B,0))=0,INDEX(技能效果!I:I,MATCH(技能效果等级!B2555,技能效果!B:B,0)),INDEX(技能效果!I:I,MATCH(技能效果等级!B2555,技能效果!B:B,0))*VLOOKUP(E2555,技能数值计算!$C$19:$D$28,2,FALSE))</f>
        <v>0.3</v>
      </c>
      <c r="H2555" s="95">
        <f>INDEX(技能效果!J:J,MATCH(技能效果等级!B2555,技能效果!B:B,0))</f>
        <v>0</v>
      </c>
      <c r="I2555" s="97"/>
      <c r="J2555" s="97"/>
      <c r="K2555" s="97"/>
      <c r="L2555" s="97"/>
      <c r="M2555" s="97"/>
      <c r="N2555" s="96" t="str">
        <f>IF(INDEX(技能效果!L:L,MATCH(技能效果等级!B2555,技能效果!B:B,0))="","",INDEX(技能效果!L:L,MATCH(技能效果等级!B2555,技能效果!B:B,0)))</f>
        <v/>
      </c>
      <c r="O2555" s="95">
        <f>IF(INDEX(技能效果!N:N,MATCH(B2555,技能效果!B:B,0))=0,INDEX(技能效果!M:M,MATCH(技能效果等级!B2555,技能效果!B:B,0)),INDEX(技能效果!M:M,MATCH(技能效果等级!B2555,技能效果!B:B,0))*VLOOKUP(E2555,技能数值计算!$C$19:$D$28,2,FALSE))</f>
        <v>0</v>
      </c>
      <c r="P2555" s="97"/>
      <c r="Q2555" s="97"/>
      <c r="R2555" s="95" t="str">
        <f>IF(INDEX(技能效果!O:O,MATCH(技能效果等级!B2555,技能效果!B:B,0))="","",INDEX(技能效果!O:O,MATCH(技能效果等级!B2555,技能效果!B:B,0)))</f>
        <v/>
      </c>
      <c r="S2555" s="97"/>
      <c r="T2555" s="97"/>
      <c r="U2555" s="97"/>
      <c r="V2555" s="96" t="str">
        <f>IF(INDEX(技能效果!AF:AF,MATCH(技能效果等级!B2555,技能效果!B:B,0))="","",INDEX(技能效果!AF:AF,MATCH(技能效果等级!B2555,技能效果!B:B,0)))</f>
        <v/>
      </c>
      <c r="W2555" s="95">
        <f t="shared" si="38"/>
        <v>246</v>
      </c>
      <c r="X2555" s="97"/>
      <c r="Y2555" s="97"/>
    </row>
    <row r="2556" spans="1:25" ht="16.5" x14ac:dyDescent="0.2">
      <c r="A2556" s="62">
        <v>2553</v>
      </c>
      <c r="B2556" s="95">
        <f>INDEX(技能效果!B:B,MATCH(技能效果等级!W2556,技能效果!AE:AE,0))</f>
        <v>130401504</v>
      </c>
      <c r="C2556" s="95" t="str">
        <f>INDEX(技能效果!C:C,MATCH(技能效果等级!B2556,技能效果!B:B,0))</f>
        <v>插槽15减暴击</v>
      </c>
      <c r="D2556" s="96" t="s">
        <v>873</v>
      </c>
      <c r="E2556" s="95">
        <v>9</v>
      </c>
      <c r="F2556" s="95">
        <f>INDEX(技能效果!H:H,MATCH(技能效果等级!B2556,技能效果!B:B,0))</f>
        <v>4034</v>
      </c>
      <c r="G2556" s="95">
        <f>IF(INDEX(技能效果!K:K,MATCH(B2556,技能效果!B:B,0))=0,INDEX(技能效果!I:I,MATCH(技能效果等级!B2556,技能效果!B:B,0)),INDEX(技能效果!I:I,MATCH(技能效果等级!B2556,技能效果!B:B,0))*VLOOKUP(E2556,技能数值计算!$C$19:$D$28,2,FALSE))</f>
        <v>0.3</v>
      </c>
      <c r="H2556" s="95">
        <f>INDEX(技能效果!J:J,MATCH(技能效果等级!B2556,技能效果!B:B,0))</f>
        <v>0</v>
      </c>
      <c r="I2556" s="97"/>
      <c r="J2556" s="97"/>
      <c r="K2556" s="97"/>
      <c r="L2556" s="97"/>
      <c r="M2556" s="97"/>
      <c r="N2556" s="96" t="str">
        <f>IF(INDEX(技能效果!L:L,MATCH(技能效果等级!B2556,技能效果!B:B,0))="","",INDEX(技能效果!L:L,MATCH(技能效果等级!B2556,技能效果!B:B,0)))</f>
        <v/>
      </c>
      <c r="O2556" s="95">
        <f>IF(INDEX(技能效果!N:N,MATCH(B2556,技能效果!B:B,0))=0,INDEX(技能效果!M:M,MATCH(技能效果等级!B2556,技能效果!B:B,0)),INDEX(技能效果!M:M,MATCH(技能效果等级!B2556,技能效果!B:B,0))*VLOOKUP(E2556,技能数值计算!$C$19:$D$28,2,FALSE))</f>
        <v>0</v>
      </c>
      <c r="P2556" s="97"/>
      <c r="Q2556" s="97"/>
      <c r="R2556" s="95" t="str">
        <f>IF(INDEX(技能效果!O:O,MATCH(技能效果等级!B2556,技能效果!B:B,0))="","",INDEX(技能效果!O:O,MATCH(技能效果等级!B2556,技能效果!B:B,0)))</f>
        <v/>
      </c>
      <c r="S2556" s="97"/>
      <c r="T2556" s="97"/>
      <c r="U2556" s="97"/>
      <c r="V2556" s="96" t="str">
        <f>IF(INDEX(技能效果!AF:AF,MATCH(技能效果等级!B2556,技能效果!B:B,0))="","",INDEX(技能效果!AF:AF,MATCH(技能效果等级!B2556,技能效果!B:B,0)))</f>
        <v/>
      </c>
      <c r="W2556" s="95">
        <f t="shared" si="38"/>
        <v>246</v>
      </c>
      <c r="X2556" s="97"/>
      <c r="Y2556" s="97"/>
    </row>
    <row r="2557" spans="1:25" ht="16.5" x14ac:dyDescent="0.2">
      <c r="A2557" s="62">
        <v>2554</v>
      </c>
      <c r="B2557" s="95">
        <f>INDEX(技能效果!B:B,MATCH(技能效果等级!W2557,技能效果!AE:AE,0))</f>
        <v>130401504</v>
      </c>
      <c r="C2557" s="95" t="str">
        <f>INDEX(技能效果!C:C,MATCH(技能效果等级!B2557,技能效果!B:B,0))</f>
        <v>插槽15减暴击</v>
      </c>
      <c r="D2557" s="96" t="s">
        <v>873</v>
      </c>
      <c r="E2557" s="95">
        <v>10</v>
      </c>
      <c r="F2557" s="95">
        <f>INDEX(技能效果!H:H,MATCH(技能效果等级!B2557,技能效果!B:B,0))</f>
        <v>4034</v>
      </c>
      <c r="G2557" s="95">
        <f>IF(INDEX(技能效果!K:K,MATCH(B2557,技能效果!B:B,0))=0,INDEX(技能效果!I:I,MATCH(技能效果等级!B2557,技能效果!B:B,0)),INDEX(技能效果!I:I,MATCH(技能效果等级!B2557,技能效果!B:B,0))*VLOOKUP(E2557,技能数值计算!$C$19:$D$28,2,FALSE))</f>
        <v>0.3</v>
      </c>
      <c r="H2557" s="95">
        <f>INDEX(技能效果!J:J,MATCH(技能效果等级!B2557,技能效果!B:B,0))</f>
        <v>0</v>
      </c>
      <c r="I2557" s="97"/>
      <c r="J2557" s="97"/>
      <c r="K2557" s="97"/>
      <c r="L2557" s="97"/>
      <c r="M2557" s="97"/>
      <c r="N2557" s="96" t="str">
        <f>IF(INDEX(技能效果!L:L,MATCH(技能效果等级!B2557,技能效果!B:B,0))="","",INDEX(技能效果!L:L,MATCH(技能效果等级!B2557,技能效果!B:B,0)))</f>
        <v/>
      </c>
      <c r="O2557" s="95">
        <f>IF(INDEX(技能效果!N:N,MATCH(B2557,技能效果!B:B,0))=0,INDEX(技能效果!M:M,MATCH(技能效果等级!B2557,技能效果!B:B,0)),INDEX(技能效果!M:M,MATCH(技能效果等级!B2557,技能效果!B:B,0))*VLOOKUP(E2557,技能数值计算!$C$19:$D$28,2,FALSE))</f>
        <v>0</v>
      </c>
      <c r="P2557" s="97"/>
      <c r="Q2557" s="97"/>
      <c r="R2557" s="95" t="str">
        <f>IF(INDEX(技能效果!O:O,MATCH(技能效果等级!B2557,技能效果!B:B,0))="","",INDEX(技能效果!O:O,MATCH(技能效果等级!B2557,技能效果!B:B,0)))</f>
        <v/>
      </c>
      <c r="S2557" s="97"/>
      <c r="T2557" s="97"/>
      <c r="U2557" s="97"/>
      <c r="V2557" s="96" t="str">
        <f>IF(INDEX(技能效果!AF:AF,MATCH(技能效果等级!B2557,技能效果!B:B,0))="","",INDEX(技能效果!AF:AF,MATCH(技能效果等级!B2557,技能效果!B:B,0)))</f>
        <v/>
      </c>
      <c r="W2557" s="95">
        <f t="shared" si="38"/>
        <v>246</v>
      </c>
      <c r="X2557" s="97"/>
      <c r="Y2557" s="97"/>
    </row>
    <row r="2558" spans="1:25" ht="16.5" x14ac:dyDescent="0.2">
      <c r="A2558" s="62">
        <v>2555</v>
      </c>
      <c r="B2558" s="95">
        <f>INDEX(技能效果!B:B,MATCH(技能效果等级!W2558,技能效果!AE:AE,0))</f>
        <v>130401505</v>
      </c>
      <c r="C2558" s="95" t="str">
        <f>INDEX(技能效果!C:C,MATCH(技能效果等级!B2558,技能效果!B:B,0))</f>
        <v>插槽15减穿透</v>
      </c>
      <c r="D2558" s="96" t="s">
        <v>873</v>
      </c>
      <c r="E2558" s="95">
        <v>1</v>
      </c>
      <c r="F2558" s="95">
        <f>INDEX(技能效果!H:H,MATCH(技能效果等级!B2558,技能效果!B:B,0))</f>
        <v>4037</v>
      </c>
      <c r="G2558" s="95">
        <f>IF(INDEX(技能效果!K:K,MATCH(B2558,技能效果!B:B,0))=0,INDEX(技能效果!I:I,MATCH(技能效果等级!B2558,技能效果!B:B,0)),INDEX(技能效果!I:I,MATCH(技能效果等级!B2558,技能效果!B:B,0))*VLOOKUP(E2558,技能数值计算!$C$19:$D$28,2,FALSE))</f>
        <v>0.3</v>
      </c>
      <c r="H2558" s="95">
        <f>INDEX(技能效果!J:J,MATCH(技能效果等级!B2558,技能效果!B:B,0))</f>
        <v>0</v>
      </c>
      <c r="I2558" s="97"/>
      <c r="J2558" s="97"/>
      <c r="K2558" s="97"/>
      <c r="L2558" s="97"/>
      <c r="M2558" s="97"/>
      <c r="N2558" s="96" t="str">
        <f>IF(INDEX(技能效果!L:L,MATCH(技能效果等级!B2558,技能效果!B:B,0))="","",INDEX(技能效果!L:L,MATCH(技能效果等级!B2558,技能效果!B:B,0)))</f>
        <v/>
      </c>
      <c r="O2558" s="95">
        <f>IF(INDEX(技能效果!N:N,MATCH(B2558,技能效果!B:B,0))=0,INDEX(技能效果!M:M,MATCH(技能效果等级!B2558,技能效果!B:B,0)),INDEX(技能效果!M:M,MATCH(技能效果等级!B2558,技能效果!B:B,0))*VLOOKUP(E2558,技能数值计算!$C$19:$D$28,2,FALSE))</f>
        <v>0</v>
      </c>
      <c r="P2558" s="97"/>
      <c r="Q2558" s="97"/>
      <c r="R2558" s="95" t="str">
        <f>IF(INDEX(技能效果!O:O,MATCH(技能效果等级!B2558,技能效果!B:B,0))="","",INDEX(技能效果!O:O,MATCH(技能效果等级!B2558,技能效果!B:B,0)))</f>
        <v/>
      </c>
      <c r="S2558" s="97"/>
      <c r="T2558" s="97"/>
      <c r="U2558" s="97"/>
      <c r="V2558" s="96" t="str">
        <f>IF(INDEX(技能效果!AF:AF,MATCH(技能效果等级!B2558,技能效果!B:B,0))="","",INDEX(技能效果!AF:AF,MATCH(技能效果等级!B2558,技能效果!B:B,0)))</f>
        <v/>
      </c>
      <c r="W2558" s="95">
        <f t="shared" si="38"/>
        <v>247</v>
      </c>
      <c r="X2558" s="97"/>
      <c r="Y2558" s="97"/>
    </row>
    <row r="2559" spans="1:25" ht="16.5" x14ac:dyDescent="0.2">
      <c r="A2559" s="62">
        <v>2556</v>
      </c>
      <c r="B2559" s="95">
        <f>INDEX(技能效果!B:B,MATCH(技能效果等级!W2559,技能效果!AE:AE,0))</f>
        <v>130401505</v>
      </c>
      <c r="C2559" s="95" t="str">
        <f>INDEX(技能效果!C:C,MATCH(技能效果等级!B2559,技能效果!B:B,0))</f>
        <v>插槽15减穿透</v>
      </c>
      <c r="D2559" s="96" t="s">
        <v>873</v>
      </c>
      <c r="E2559" s="95">
        <v>2</v>
      </c>
      <c r="F2559" s="95">
        <f>INDEX(技能效果!H:H,MATCH(技能效果等级!B2559,技能效果!B:B,0))</f>
        <v>4037</v>
      </c>
      <c r="G2559" s="95">
        <f>IF(INDEX(技能效果!K:K,MATCH(B2559,技能效果!B:B,0))=0,INDEX(技能效果!I:I,MATCH(技能效果等级!B2559,技能效果!B:B,0)),INDEX(技能效果!I:I,MATCH(技能效果等级!B2559,技能效果!B:B,0))*VLOOKUP(E2559,技能数值计算!$C$19:$D$28,2,FALSE))</f>
        <v>0.3</v>
      </c>
      <c r="H2559" s="95">
        <f>INDEX(技能效果!J:J,MATCH(技能效果等级!B2559,技能效果!B:B,0))</f>
        <v>0</v>
      </c>
      <c r="I2559" s="97"/>
      <c r="J2559" s="97"/>
      <c r="K2559" s="97"/>
      <c r="L2559" s="97"/>
      <c r="M2559" s="97"/>
      <c r="N2559" s="96" t="str">
        <f>IF(INDEX(技能效果!L:L,MATCH(技能效果等级!B2559,技能效果!B:B,0))="","",INDEX(技能效果!L:L,MATCH(技能效果等级!B2559,技能效果!B:B,0)))</f>
        <v/>
      </c>
      <c r="O2559" s="95">
        <f>IF(INDEX(技能效果!N:N,MATCH(B2559,技能效果!B:B,0))=0,INDEX(技能效果!M:M,MATCH(技能效果等级!B2559,技能效果!B:B,0)),INDEX(技能效果!M:M,MATCH(技能效果等级!B2559,技能效果!B:B,0))*VLOOKUP(E2559,技能数值计算!$C$19:$D$28,2,FALSE))</f>
        <v>0</v>
      </c>
      <c r="P2559" s="97"/>
      <c r="Q2559" s="97"/>
      <c r="R2559" s="95" t="str">
        <f>IF(INDEX(技能效果!O:O,MATCH(技能效果等级!B2559,技能效果!B:B,0))="","",INDEX(技能效果!O:O,MATCH(技能效果等级!B2559,技能效果!B:B,0)))</f>
        <v/>
      </c>
      <c r="S2559" s="97"/>
      <c r="T2559" s="97"/>
      <c r="U2559" s="97"/>
      <c r="V2559" s="96" t="str">
        <f>IF(INDEX(技能效果!AF:AF,MATCH(技能效果等级!B2559,技能效果!B:B,0))="","",INDEX(技能效果!AF:AF,MATCH(技能效果等级!B2559,技能效果!B:B,0)))</f>
        <v/>
      </c>
      <c r="W2559" s="95">
        <f t="shared" si="38"/>
        <v>247</v>
      </c>
      <c r="X2559" s="97"/>
      <c r="Y2559" s="97"/>
    </row>
    <row r="2560" spans="1:25" ht="16.5" x14ac:dyDescent="0.2">
      <c r="A2560" s="62">
        <v>2557</v>
      </c>
      <c r="B2560" s="95">
        <f>INDEX(技能效果!B:B,MATCH(技能效果等级!W2560,技能效果!AE:AE,0))</f>
        <v>130401505</v>
      </c>
      <c r="C2560" s="95" t="str">
        <f>INDEX(技能效果!C:C,MATCH(技能效果等级!B2560,技能效果!B:B,0))</f>
        <v>插槽15减穿透</v>
      </c>
      <c r="D2560" s="96" t="s">
        <v>873</v>
      </c>
      <c r="E2560" s="95">
        <v>3</v>
      </c>
      <c r="F2560" s="95">
        <f>INDEX(技能效果!H:H,MATCH(技能效果等级!B2560,技能效果!B:B,0))</f>
        <v>4037</v>
      </c>
      <c r="G2560" s="95">
        <f>IF(INDEX(技能效果!K:K,MATCH(B2560,技能效果!B:B,0))=0,INDEX(技能效果!I:I,MATCH(技能效果等级!B2560,技能效果!B:B,0)),INDEX(技能效果!I:I,MATCH(技能效果等级!B2560,技能效果!B:B,0))*VLOOKUP(E2560,技能数值计算!$C$19:$D$28,2,FALSE))</f>
        <v>0.3</v>
      </c>
      <c r="H2560" s="95">
        <f>INDEX(技能效果!J:J,MATCH(技能效果等级!B2560,技能效果!B:B,0))</f>
        <v>0</v>
      </c>
      <c r="I2560" s="97"/>
      <c r="J2560" s="97"/>
      <c r="K2560" s="97"/>
      <c r="L2560" s="97"/>
      <c r="M2560" s="97"/>
      <c r="N2560" s="96" t="str">
        <f>IF(INDEX(技能效果!L:L,MATCH(技能效果等级!B2560,技能效果!B:B,0))="","",INDEX(技能效果!L:L,MATCH(技能效果等级!B2560,技能效果!B:B,0)))</f>
        <v/>
      </c>
      <c r="O2560" s="95">
        <f>IF(INDEX(技能效果!N:N,MATCH(B2560,技能效果!B:B,0))=0,INDEX(技能效果!M:M,MATCH(技能效果等级!B2560,技能效果!B:B,0)),INDEX(技能效果!M:M,MATCH(技能效果等级!B2560,技能效果!B:B,0))*VLOOKUP(E2560,技能数值计算!$C$19:$D$28,2,FALSE))</f>
        <v>0</v>
      </c>
      <c r="P2560" s="97"/>
      <c r="Q2560" s="97"/>
      <c r="R2560" s="95" t="str">
        <f>IF(INDEX(技能效果!O:O,MATCH(技能效果等级!B2560,技能效果!B:B,0))="","",INDEX(技能效果!O:O,MATCH(技能效果等级!B2560,技能效果!B:B,0)))</f>
        <v/>
      </c>
      <c r="S2560" s="97"/>
      <c r="T2560" s="97"/>
      <c r="U2560" s="97"/>
      <c r="V2560" s="96" t="str">
        <f>IF(INDEX(技能效果!AF:AF,MATCH(技能效果等级!B2560,技能效果!B:B,0))="","",INDEX(技能效果!AF:AF,MATCH(技能效果等级!B2560,技能效果!B:B,0)))</f>
        <v/>
      </c>
      <c r="W2560" s="95">
        <f t="shared" si="38"/>
        <v>247</v>
      </c>
      <c r="X2560" s="97"/>
      <c r="Y2560" s="97"/>
    </row>
    <row r="2561" spans="1:25" ht="16.5" x14ac:dyDescent="0.2">
      <c r="A2561" s="62">
        <v>2558</v>
      </c>
      <c r="B2561" s="95">
        <f>INDEX(技能效果!B:B,MATCH(技能效果等级!W2561,技能效果!AE:AE,0))</f>
        <v>130401505</v>
      </c>
      <c r="C2561" s="95" t="str">
        <f>INDEX(技能效果!C:C,MATCH(技能效果等级!B2561,技能效果!B:B,0))</f>
        <v>插槽15减穿透</v>
      </c>
      <c r="D2561" s="96" t="s">
        <v>873</v>
      </c>
      <c r="E2561" s="95">
        <v>4</v>
      </c>
      <c r="F2561" s="95">
        <f>INDEX(技能效果!H:H,MATCH(技能效果等级!B2561,技能效果!B:B,0))</f>
        <v>4037</v>
      </c>
      <c r="G2561" s="95">
        <f>IF(INDEX(技能效果!K:K,MATCH(B2561,技能效果!B:B,0))=0,INDEX(技能效果!I:I,MATCH(技能效果等级!B2561,技能效果!B:B,0)),INDEX(技能效果!I:I,MATCH(技能效果等级!B2561,技能效果!B:B,0))*VLOOKUP(E2561,技能数值计算!$C$19:$D$28,2,FALSE))</f>
        <v>0.3</v>
      </c>
      <c r="H2561" s="95">
        <f>INDEX(技能效果!J:J,MATCH(技能效果等级!B2561,技能效果!B:B,0))</f>
        <v>0</v>
      </c>
      <c r="I2561" s="97"/>
      <c r="J2561" s="97"/>
      <c r="K2561" s="97"/>
      <c r="L2561" s="97"/>
      <c r="M2561" s="97"/>
      <c r="N2561" s="96" t="str">
        <f>IF(INDEX(技能效果!L:L,MATCH(技能效果等级!B2561,技能效果!B:B,0))="","",INDEX(技能效果!L:L,MATCH(技能效果等级!B2561,技能效果!B:B,0)))</f>
        <v/>
      </c>
      <c r="O2561" s="95">
        <f>IF(INDEX(技能效果!N:N,MATCH(B2561,技能效果!B:B,0))=0,INDEX(技能效果!M:M,MATCH(技能效果等级!B2561,技能效果!B:B,0)),INDEX(技能效果!M:M,MATCH(技能效果等级!B2561,技能效果!B:B,0))*VLOOKUP(E2561,技能数值计算!$C$19:$D$28,2,FALSE))</f>
        <v>0</v>
      </c>
      <c r="P2561" s="97"/>
      <c r="Q2561" s="97"/>
      <c r="R2561" s="95" t="str">
        <f>IF(INDEX(技能效果!O:O,MATCH(技能效果等级!B2561,技能效果!B:B,0))="","",INDEX(技能效果!O:O,MATCH(技能效果等级!B2561,技能效果!B:B,0)))</f>
        <v/>
      </c>
      <c r="S2561" s="97"/>
      <c r="T2561" s="97"/>
      <c r="U2561" s="97"/>
      <c r="V2561" s="96" t="str">
        <f>IF(INDEX(技能效果!AF:AF,MATCH(技能效果等级!B2561,技能效果!B:B,0))="","",INDEX(技能效果!AF:AF,MATCH(技能效果等级!B2561,技能效果!B:B,0)))</f>
        <v/>
      </c>
      <c r="W2561" s="95">
        <f t="shared" si="38"/>
        <v>247</v>
      </c>
      <c r="X2561" s="97"/>
      <c r="Y2561" s="97"/>
    </row>
    <row r="2562" spans="1:25" ht="16.5" x14ac:dyDescent="0.2">
      <c r="A2562" s="62">
        <v>2559</v>
      </c>
      <c r="B2562" s="95">
        <f>INDEX(技能效果!B:B,MATCH(技能效果等级!W2562,技能效果!AE:AE,0))</f>
        <v>130401505</v>
      </c>
      <c r="C2562" s="95" t="str">
        <f>INDEX(技能效果!C:C,MATCH(技能效果等级!B2562,技能效果!B:B,0))</f>
        <v>插槽15减穿透</v>
      </c>
      <c r="D2562" s="96" t="s">
        <v>873</v>
      </c>
      <c r="E2562" s="95">
        <v>5</v>
      </c>
      <c r="F2562" s="95">
        <f>INDEX(技能效果!H:H,MATCH(技能效果等级!B2562,技能效果!B:B,0))</f>
        <v>4037</v>
      </c>
      <c r="G2562" s="95">
        <f>IF(INDEX(技能效果!K:K,MATCH(B2562,技能效果!B:B,0))=0,INDEX(技能效果!I:I,MATCH(技能效果等级!B2562,技能效果!B:B,0)),INDEX(技能效果!I:I,MATCH(技能效果等级!B2562,技能效果!B:B,0))*VLOOKUP(E2562,技能数值计算!$C$19:$D$28,2,FALSE))</f>
        <v>0.3</v>
      </c>
      <c r="H2562" s="95">
        <f>INDEX(技能效果!J:J,MATCH(技能效果等级!B2562,技能效果!B:B,0))</f>
        <v>0</v>
      </c>
      <c r="I2562" s="97"/>
      <c r="J2562" s="97"/>
      <c r="K2562" s="97"/>
      <c r="L2562" s="97"/>
      <c r="M2562" s="97"/>
      <c r="N2562" s="96" t="str">
        <f>IF(INDEX(技能效果!L:L,MATCH(技能效果等级!B2562,技能效果!B:B,0))="","",INDEX(技能效果!L:L,MATCH(技能效果等级!B2562,技能效果!B:B,0)))</f>
        <v/>
      </c>
      <c r="O2562" s="95">
        <f>IF(INDEX(技能效果!N:N,MATCH(B2562,技能效果!B:B,0))=0,INDEX(技能效果!M:M,MATCH(技能效果等级!B2562,技能效果!B:B,0)),INDEX(技能效果!M:M,MATCH(技能效果等级!B2562,技能效果!B:B,0))*VLOOKUP(E2562,技能数值计算!$C$19:$D$28,2,FALSE))</f>
        <v>0</v>
      </c>
      <c r="P2562" s="97"/>
      <c r="Q2562" s="97"/>
      <c r="R2562" s="95" t="str">
        <f>IF(INDEX(技能效果!O:O,MATCH(技能效果等级!B2562,技能效果!B:B,0))="","",INDEX(技能效果!O:O,MATCH(技能效果等级!B2562,技能效果!B:B,0)))</f>
        <v/>
      </c>
      <c r="S2562" s="97"/>
      <c r="T2562" s="97"/>
      <c r="U2562" s="97"/>
      <c r="V2562" s="96" t="str">
        <f>IF(INDEX(技能效果!AF:AF,MATCH(技能效果等级!B2562,技能效果!B:B,0))="","",INDEX(技能效果!AF:AF,MATCH(技能效果等级!B2562,技能效果!B:B,0)))</f>
        <v/>
      </c>
      <c r="W2562" s="95">
        <f t="shared" si="38"/>
        <v>247</v>
      </c>
      <c r="X2562" s="97"/>
      <c r="Y2562" s="97"/>
    </row>
    <row r="2563" spans="1:25" ht="16.5" x14ac:dyDescent="0.2">
      <c r="A2563" s="62">
        <v>2560</v>
      </c>
      <c r="B2563" s="95">
        <f>INDEX(技能效果!B:B,MATCH(技能效果等级!W2563,技能效果!AE:AE,0))</f>
        <v>130401505</v>
      </c>
      <c r="C2563" s="95" t="str">
        <f>INDEX(技能效果!C:C,MATCH(技能效果等级!B2563,技能效果!B:B,0))</f>
        <v>插槽15减穿透</v>
      </c>
      <c r="D2563" s="96" t="s">
        <v>873</v>
      </c>
      <c r="E2563" s="95">
        <v>6</v>
      </c>
      <c r="F2563" s="95">
        <f>INDEX(技能效果!H:H,MATCH(技能效果等级!B2563,技能效果!B:B,0))</f>
        <v>4037</v>
      </c>
      <c r="G2563" s="95">
        <f>IF(INDEX(技能效果!K:K,MATCH(B2563,技能效果!B:B,0))=0,INDEX(技能效果!I:I,MATCH(技能效果等级!B2563,技能效果!B:B,0)),INDEX(技能效果!I:I,MATCH(技能效果等级!B2563,技能效果!B:B,0))*VLOOKUP(E2563,技能数值计算!$C$19:$D$28,2,FALSE))</f>
        <v>0.3</v>
      </c>
      <c r="H2563" s="95">
        <f>INDEX(技能效果!J:J,MATCH(技能效果等级!B2563,技能效果!B:B,0))</f>
        <v>0</v>
      </c>
      <c r="I2563" s="97"/>
      <c r="J2563" s="97"/>
      <c r="K2563" s="97"/>
      <c r="L2563" s="97"/>
      <c r="M2563" s="97"/>
      <c r="N2563" s="96" t="str">
        <f>IF(INDEX(技能效果!L:L,MATCH(技能效果等级!B2563,技能效果!B:B,0))="","",INDEX(技能效果!L:L,MATCH(技能效果等级!B2563,技能效果!B:B,0)))</f>
        <v/>
      </c>
      <c r="O2563" s="95">
        <f>IF(INDEX(技能效果!N:N,MATCH(B2563,技能效果!B:B,0))=0,INDEX(技能效果!M:M,MATCH(技能效果等级!B2563,技能效果!B:B,0)),INDEX(技能效果!M:M,MATCH(技能效果等级!B2563,技能效果!B:B,0))*VLOOKUP(E2563,技能数值计算!$C$19:$D$28,2,FALSE))</f>
        <v>0</v>
      </c>
      <c r="P2563" s="97"/>
      <c r="Q2563" s="97"/>
      <c r="R2563" s="95" t="str">
        <f>IF(INDEX(技能效果!O:O,MATCH(技能效果等级!B2563,技能效果!B:B,0))="","",INDEX(技能效果!O:O,MATCH(技能效果等级!B2563,技能效果!B:B,0)))</f>
        <v/>
      </c>
      <c r="S2563" s="97"/>
      <c r="T2563" s="97"/>
      <c r="U2563" s="97"/>
      <c r="V2563" s="96" t="str">
        <f>IF(INDEX(技能效果!AF:AF,MATCH(技能效果等级!B2563,技能效果!B:B,0))="","",INDEX(技能效果!AF:AF,MATCH(技能效果等级!B2563,技能效果!B:B,0)))</f>
        <v/>
      </c>
      <c r="W2563" s="95">
        <f t="shared" si="38"/>
        <v>247</v>
      </c>
      <c r="X2563" s="97"/>
      <c r="Y2563" s="97"/>
    </row>
    <row r="2564" spans="1:25" ht="16.5" x14ac:dyDescent="0.2">
      <c r="A2564" s="62">
        <v>2561</v>
      </c>
      <c r="B2564" s="95">
        <f>INDEX(技能效果!B:B,MATCH(技能效果等级!W2564,技能效果!AE:AE,0))</f>
        <v>130401505</v>
      </c>
      <c r="C2564" s="95" t="str">
        <f>INDEX(技能效果!C:C,MATCH(技能效果等级!B2564,技能效果!B:B,0))</f>
        <v>插槽15减穿透</v>
      </c>
      <c r="D2564" s="96" t="s">
        <v>873</v>
      </c>
      <c r="E2564" s="95">
        <v>7</v>
      </c>
      <c r="F2564" s="95">
        <f>INDEX(技能效果!H:H,MATCH(技能效果等级!B2564,技能效果!B:B,0))</f>
        <v>4037</v>
      </c>
      <c r="G2564" s="95">
        <f>IF(INDEX(技能效果!K:K,MATCH(B2564,技能效果!B:B,0))=0,INDEX(技能效果!I:I,MATCH(技能效果等级!B2564,技能效果!B:B,0)),INDEX(技能效果!I:I,MATCH(技能效果等级!B2564,技能效果!B:B,0))*VLOOKUP(E2564,技能数值计算!$C$19:$D$28,2,FALSE))</f>
        <v>0.3</v>
      </c>
      <c r="H2564" s="95">
        <f>INDEX(技能效果!J:J,MATCH(技能效果等级!B2564,技能效果!B:B,0))</f>
        <v>0</v>
      </c>
      <c r="I2564" s="97"/>
      <c r="J2564" s="97"/>
      <c r="K2564" s="97"/>
      <c r="L2564" s="97"/>
      <c r="M2564" s="97"/>
      <c r="N2564" s="96" t="str">
        <f>IF(INDEX(技能效果!L:L,MATCH(技能效果等级!B2564,技能效果!B:B,0))="","",INDEX(技能效果!L:L,MATCH(技能效果等级!B2564,技能效果!B:B,0)))</f>
        <v/>
      </c>
      <c r="O2564" s="95">
        <f>IF(INDEX(技能效果!N:N,MATCH(B2564,技能效果!B:B,0))=0,INDEX(技能效果!M:M,MATCH(技能效果等级!B2564,技能效果!B:B,0)),INDEX(技能效果!M:M,MATCH(技能效果等级!B2564,技能效果!B:B,0))*VLOOKUP(E2564,技能数值计算!$C$19:$D$28,2,FALSE))</f>
        <v>0</v>
      </c>
      <c r="P2564" s="97"/>
      <c r="Q2564" s="97"/>
      <c r="R2564" s="95" t="str">
        <f>IF(INDEX(技能效果!O:O,MATCH(技能效果等级!B2564,技能效果!B:B,0))="","",INDEX(技能效果!O:O,MATCH(技能效果等级!B2564,技能效果!B:B,0)))</f>
        <v/>
      </c>
      <c r="S2564" s="97"/>
      <c r="T2564" s="97"/>
      <c r="U2564" s="97"/>
      <c r="V2564" s="96" t="str">
        <f>IF(INDEX(技能效果!AF:AF,MATCH(技能效果等级!B2564,技能效果!B:B,0))="","",INDEX(技能效果!AF:AF,MATCH(技能效果等级!B2564,技能效果!B:B,0)))</f>
        <v/>
      </c>
      <c r="W2564" s="95">
        <f t="shared" si="38"/>
        <v>247</v>
      </c>
      <c r="X2564" s="97"/>
      <c r="Y2564" s="97"/>
    </row>
    <row r="2565" spans="1:25" ht="16.5" x14ac:dyDescent="0.2">
      <c r="A2565" s="62">
        <v>2562</v>
      </c>
      <c r="B2565" s="95">
        <f>INDEX(技能效果!B:B,MATCH(技能效果等级!W2565,技能效果!AE:AE,0))</f>
        <v>130401505</v>
      </c>
      <c r="C2565" s="95" t="str">
        <f>INDEX(技能效果!C:C,MATCH(技能效果等级!B2565,技能效果!B:B,0))</f>
        <v>插槽15减穿透</v>
      </c>
      <c r="D2565" s="96" t="s">
        <v>873</v>
      </c>
      <c r="E2565" s="95">
        <v>8</v>
      </c>
      <c r="F2565" s="95">
        <f>INDEX(技能效果!H:H,MATCH(技能效果等级!B2565,技能效果!B:B,0))</f>
        <v>4037</v>
      </c>
      <c r="G2565" s="95">
        <f>IF(INDEX(技能效果!K:K,MATCH(B2565,技能效果!B:B,0))=0,INDEX(技能效果!I:I,MATCH(技能效果等级!B2565,技能效果!B:B,0)),INDEX(技能效果!I:I,MATCH(技能效果等级!B2565,技能效果!B:B,0))*VLOOKUP(E2565,技能数值计算!$C$19:$D$28,2,FALSE))</f>
        <v>0.3</v>
      </c>
      <c r="H2565" s="95">
        <f>INDEX(技能效果!J:J,MATCH(技能效果等级!B2565,技能效果!B:B,0))</f>
        <v>0</v>
      </c>
      <c r="I2565" s="97"/>
      <c r="J2565" s="97"/>
      <c r="K2565" s="97"/>
      <c r="L2565" s="97"/>
      <c r="M2565" s="97"/>
      <c r="N2565" s="96" t="str">
        <f>IF(INDEX(技能效果!L:L,MATCH(技能效果等级!B2565,技能效果!B:B,0))="","",INDEX(技能效果!L:L,MATCH(技能效果等级!B2565,技能效果!B:B,0)))</f>
        <v/>
      </c>
      <c r="O2565" s="95">
        <f>IF(INDEX(技能效果!N:N,MATCH(B2565,技能效果!B:B,0))=0,INDEX(技能效果!M:M,MATCH(技能效果等级!B2565,技能效果!B:B,0)),INDEX(技能效果!M:M,MATCH(技能效果等级!B2565,技能效果!B:B,0))*VLOOKUP(E2565,技能数值计算!$C$19:$D$28,2,FALSE))</f>
        <v>0</v>
      </c>
      <c r="P2565" s="97"/>
      <c r="Q2565" s="97"/>
      <c r="R2565" s="95" t="str">
        <f>IF(INDEX(技能效果!O:O,MATCH(技能效果等级!B2565,技能效果!B:B,0))="","",INDEX(技能效果!O:O,MATCH(技能效果等级!B2565,技能效果!B:B,0)))</f>
        <v/>
      </c>
      <c r="S2565" s="97"/>
      <c r="T2565" s="97"/>
      <c r="U2565" s="97"/>
      <c r="V2565" s="96" t="str">
        <f>IF(INDEX(技能效果!AF:AF,MATCH(技能效果等级!B2565,技能效果!B:B,0))="","",INDEX(技能效果!AF:AF,MATCH(技能效果等级!B2565,技能效果!B:B,0)))</f>
        <v/>
      </c>
      <c r="W2565" s="95">
        <f t="shared" si="38"/>
        <v>247</v>
      </c>
      <c r="X2565" s="97"/>
      <c r="Y2565" s="97"/>
    </row>
    <row r="2566" spans="1:25" ht="16.5" x14ac:dyDescent="0.2">
      <c r="A2566" s="62">
        <v>2563</v>
      </c>
      <c r="B2566" s="95">
        <f>INDEX(技能效果!B:B,MATCH(技能效果等级!W2566,技能效果!AE:AE,0))</f>
        <v>130401505</v>
      </c>
      <c r="C2566" s="95" t="str">
        <f>INDEX(技能效果!C:C,MATCH(技能效果等级!B2566,技能效果!B:B,0))</f>
        <v>插槽15减穿透</v>
      </c>
      <c r="D2566" s="96" t="s">
        <v>873</v>
      </c>
      <c r="E2566" s="95">
        <v>9</v>
      </c>
      <c r="F2566" s="95">
        <f>INDEX(技能效果!H:H,MATCH(技能效果等级!B2566,技能效果!B:B,0))</f>
        <v>4037</v>
      </c>
      <c r="G2566" s="95">
        <f>IF(INDEX(技能效果!K:K,MATCH(B2566,技能效果!B:B,0))=0,INDEX(技能效果!I:I,MATCH(技能效果等级!B2566,技能效果!B:B,0)),INDEX(技能效果!I:I,MATCH(技能效果等级!B2566,技能效果!B:B,0))*VLOOKUP(E2566,技能数值计算!$C$19:$D$28,2,FALSE))</f>
        <v>0.3</v>
      </c>
      <c r="H2566" s="95">
        <f>INDEX(技能效果!J:J,MATCH(技能效果等级!B2566,技能效果!B:B,0))</f>
        <v>0</v>
      </c>
      <c r="I2566" s="97"/>
      <c r="J2566" s="97"/>
      <c r="K2566" s="97"/>
      <c r="L2566" s="97"/>
      <c r="M2566" s="97"/>
      <c r="N2566" s="96" t="str">
        <f>IF(INDEX(技能效果!L:L,MATCH(技能效果等级!B2566,技能效果!B:B,0))="","",INDEX(技能效果!L:L,MATCH(技能效果等级!B2566,技能效果!B:B,0)))</f>
        <v/>
      </c>
      <c r="O2566" s="95">
        <f>IF(INDEX(技能效果!N:N,MATCH(B2566,技能效果!B:B,0))=0,INDEX(技能效果!M:M,MATCH(技能效果等级!B2566,技能效果!B:B,0)),INDEX(技能效果!M:M,MATCH(技能效果等级!B2566,技能效果!B:B,0))*VLOOKUP(E2566,技能数值计算!$C$19:$D$28,2,FALSE))</f>
        <v>0</v>
      </c>
      <c r="P2566" s="97"/>
      <c r="Q2566" s="97"/>
      <c r="R2566" s="95" t="str">
        <f>IF(INDEX(技能效果!O:O,MATCH(技能效果等级!B2566,技能效果!B:B,0))="","",INDEX(技能效果!O:O,MATCH(技能效果等级!B2566,技能效果!B:B,0)))</f>
        <v/>
      </c>
      <c r="S2566" s="97"/>
      <c r="T2566" s="97"/>
      <c r="U2566" s="97"/>
      <c r="V2566" s="96" t="str">
        <f>IF(INDEX(技能效果!AF:AF,MATCH(技能效果等级!B2566,技能效果!B:B,0))="","",INDEX(技能效果!AF:AF,MATCH(技能效果等级!B2566,技能效果!B:B,0)))</f>
        <v/>
      </c>
      <c r="W2566" s="95">
        <f t="shared" si="38"/>
        <v>247</v>
      </c>
      <c r="X2566" s="97"/>
      <c r="Y2566" s="97"/>
    </row>
    <row r="2567" spans="1:25" ht="16.5" x14ac:dyDescent="0.2">
      <c r="A2567" s="62">
        <v>2564</v>
      </c>
      <c r="B2567" s="95">
        <f>INDEX(技能效果!B:B,MATCH(技能效果等级!W2567,技能效果!AE:AE,0))</f>
        <v>130401505</v>
      </c>
      <c r="C2567" s="95" t="str">
        <f>INDEX(技能效果!C:C,MATCH(技能效果等级!B2567,技能效果!B:B,0))</f>
        <v>插槽15减穿透</v>
      </c>
      <c r="D2567" s="96" t="s">
        <v>873</v>
      </c>
      <c r="E2567" s="95">
        <v>10</v>
      </c>
      <c r="F2567" s="95">
        <f>INDEX(技能效果!H:H,MATCH(技能效果等级!B2567,技能效果!B:B,0))</f>
        <v>4037</v>
      </c>
      <c r="G2567" s="95">
        <f>IF(INDEX(技能效果!K:K,MATCH(B2567,技能效果!B:B,0))=0,INDEX(技能效果!I:I,MATCH(技能效果等级!B2567,技能效果!B:B,0)),INDEX(技能效果!I:I,MATCH(技能效果等级!B2567,技能效果!B:B,0))*VLOOKUP(E2567,技能数值计算!$C$19:$D$28,2,FALSE))</f>
        <v>0.3</v>
      </c>
      <c r="H2567" s="95">
        <f>INDEX(技能效果!J:J,MATCH(技能效果等级!B2567,技能效果!B:B,0))</f>
        <v>0</v>
      </c>
      <c r="I2567" s="97"/>
      <c r="J2567" s="97"/>
      <c r="K2567" s="97"/>
      <c r="L2567" s="97"/>
      <c r="M2567" s="97"/>
      <c r="N2567" s="96" t="str">
        <f>IF(INDEX(技能效果!L:L,MATCH(技能效果等级!B2567,技能效果!B:B,0))="","",INDEX(技能效果!L:L,MATCH(技能效果等级!B2567,技能效果!B:B,0)))</f>
        <v/>
      </c>
      <c r="O2567" s="95">
        <f>IF(INDEX(技能效果!N:N,MATCH(B2567,技能效果!B:B,0))=0,INDEX(技能效果!M:M,MATCH(技能效果等级!B2567,技能效果!B:B,0)),INDEX(技能效果!M:M,MATCH(技能效果等级!B2567,技能效果!B:B,0))*VLOOKUP(E2567,技能数值计算!$C$19:$D$28,2,FALSE))</f>
        <v>0</v>
      </c>
      <c r="P2567" s="97"/>
      <c r="Q2567" s="97"/>
      <c r="R2567" s="95" t="str">
        <f>IF(INDEX(技能效果!O:O,MATCH(技能效果等级!B2567,技能效果!B:B,0))="","",INDEX(技能效果!O:O,MATCH(技能效果等级!B2567,技能效果!B:B,0)))</f>
        <v/>
      </c>
      <c r="S2567" s="97"/>
      <c r="T2567" s="97"/>
      <c r="U2567" s="97"/>
      <c r="V2567" s="96" t="str">
        <f>IF(INDEX(技能效果!AF:AF,MATCH(技能效果等级!B2567,技能效果!B:B,0))="","",INDEX(技能效果!AF:AF,MATCH(技能效果等级!B2567,技能效果!B:B,0)))</f>
        <v/>
      </c>
      <c r="W2567" s="95">
        <f t="shared" si="38"/>
        <v>247</v>
      </c>
      <c r="X2567" s="97"/>
      <c r="Y2567" s="97"/>
    </row>
    <row r="2568" spans="1:25" ht="16.5" x14ac:dyDescent="0.2">
      <c r="A2568" s="62">
        <v>2565</v>
      </c>
      <c r="B2568" s="95">
        <f>INDEX(技能效果!B:B,MATCH(技能效果等级!W2568,技能效果!AE:AE,0))</f>
        <v>130401506</v>
      </c>
      <c r="C2568" s="95" t="str">
        <f>INDEX(技能效果!C:C,MATCH(技能效果等级!B2568,技能效果!B:B,0))</f>
        <v>插槽15减格挡</v>
      </c>
      <c r="D2568" s="96" t="s">
        <v>873</v>
      </c>
      <c r="E2568" s="95">
        <v>1</v>
      </c>
      <c r="F2568" s="95">
        <f>INDEX(技能效果!H:H,MATCH(技能效果等级!B2568,技能效果!B:B,0))</f>
        <v>4046</v>
      </c>
      <c r="G2568" s="95">
        <f>IF(INDEX(技能效果!K:K,MATCH(B2568,技能效果!B:B,0))=0,INDEX(技能效果!I:I,MATCH(技能效果等级!B2568,技能效果!B:B,0)),INDEX(技能效果!I:I,MATCH(技能效果等级!B2568,技能效果!B:B,0))*VLOOKUP(E2568,技能数值计算!$C$19:$D$28,2,FALSE))</f>
        <v>0.3</v>
      </c>
      <c r="H2568" s="95">
        <f>INDEX(技能效果!J:J,MATCH(技能效果等级!B2568,技能效果!B:B,0))</f>
        <v>0</v>
      </c>
      <c r="I2568" s="97"/>
      <c r="J2568" s="97"/>
      <c r="K2568" s="97"/>
      <c r="L2568" s="97"/>
      <c r="M2568" s="97"/>
      <c r="N2568" s="96" t="str">
        <f>IF(INDEX(技能效果!L:L,MATCH(技能效果等级!B2568,技能效果!B:B,0))="","",INDEX(技能效果!L:L,MATCH(技能效果等级!B2568,技能效果!B:B,0)))</f>
        <v/>
      </c>
      <c r="O2568" s="95">
        <f>IF(INDEX(技能效果!N:N,MATCH(B2568,技能效果!B:B,0))=0,INDEX(技能效果!M:M,MATCH(技能效果等级!B2568,技能效果!B:B,0)),INDEX(技能效果!M:M,MATCH(技能效果等级!B2568,技能效果!B:B,0))*VLOOKUP(E2568,技能数值计算!$C$19:$D$28,2,FALSE))</f>
        <v>0</v>
      </c>
      <c r="P2568" s="97"/>
      <c r="Q2568" s="97"/>
      <c r="R2568" s="95" t="str">
        <f>IF(INDEX(技能效果!O:O,MATCH(技能效果等级!B2568,技能效果!B:B,0))="","",INDEX(技能效果!O:O,MATCH(技能效果等级!B2568,技能效果!B:B,0)))</f>
        <v/>
      </c>
      <c r="S2568" s="97"/>
      <c r="T2568" s="97"/>
      <c r="U2568" s="97"/>
      <c r="V2568" s="96" t="str">
        <f>IF(INDEX(技能效果!AF:AF,MATCH(技能效果等级!B2568,技能效果!B:B,0))="","",INDEX(技能效果!AF:AF,MATCH(技能效果等级!B2568,技能效果!B:B,0)))</f>
        <v/>
      </c>
      <c r="W2568" s="95">
        <f t="shared" si="38"/>
        <v>248</v>
      </c>
      <c r="X2568" s="97"/>
      <c r="Y2568" s="97"/>
    </row>
    <row r="2569" spans="1:25" ht="16.5" x14ac:dyDescent="0.2">
      <c r="A2569" s="62">
        <v>2566</v>
      </c>
      <c r="B2569" s="95">
        <f>INDEX(技能效果!B:B,MATCH(技能效果等级!W2569,技能效果!AE:AE,0))</f>
        <v>130401506</v>
      </c>
      <c r="C2569" s="95" t="str">
        <f>INDEX(技能效果!C:C,MATCH(技能效果等级!B2569,技能效果!B:B,0))</f>
        <v>插槽15减格挡</v>
      </c>
      <c r="D2569" s="96" t="s">
        <v>873</v>
      </c>
      <c r="E2569" s="95">
        <v>2</v>
      </c>
      <c r="F2569" s="95">
        <f>INDEX(技能效果!H:H,MATCH(技能效果等级!B2569,技能效果!B:B,0))</f>
        <v>4046</v>
      </c>
      <c r="G2569" s="95">
        <f>IF(INDEX(技能效果!K:K,MATCH(B2569,技能效果!B:B,0))=0,INDEX(技能效果!I:I,MATCH(技能效果等级!B2569,技能效果!B:B,0)),INDEX(技能效果!I:I,MATCH(技能效果等级!B2569,技能效果!B:B,0))*VLOOKUP(E2569,技能数值计算!$C$19:$D$28,2,FALSE))</f>
        <v>0.3</v>
      </c>
      <c r="H2569" s="95">
        <f>INDEX(技能效果!J:J,MATCH(技能效果等级!B2569,技能效果!B:B,0))</f>
        <v>0</v>
      </c>
      <c r="I2569" s="97"/>
      <c r="J2569" s="97"/>
      <c r="K2569" s="97"/>
      <c r="L2569" s="97"/>
      <c r="M2569" s="97"/>
      <c r="N2569" s="96" t="str">
        <f>IF(INDEX(技能效果!L:L,MATCH(技能效果等级!B2569,技能效果!B:B,0))="","",INDEX(技能效果!L:L,MATCH(技能效果等级!B2569,技能效果!B:B,0)))</f>
        <v/>
      </c>
      <c r="O2569" s="95">
        <f>IF(INDEX(技能效果!N:N,MATCH(B2569,技能效果!B:B,0))=0,INDEX(技能效果!M:M,MATCH(技能效果等级!B2569,技能效果!B:B,0)),INDEX(技能效果!M:M,MATCH(技能效果等级!B2569,技能效果!B:B,0))*VLOOKUP(E2569,技能数值计算!$C$19:$D$28,2,FALSE))</f>
        <v>0</v>
      </c>
      <c r="P2569" s="97"/>
      <c r="Q2569" s="97"/>
      <c r="R2569" s="95" t="str">
        <f>IF(INDEX(技能效果!O:O,MATCH(技能效果等级!B2569,技能效果!B:B,0))="","",INDEX(技能效果!O:O,MATCH(技能效果等级!B2569,技能效果!B:B,0)))</f>
        <v/>
      </c>
      <c r="S2569" s="97"/>
      <c r="T2569" s="97"/>
      <c r="U2569" s="97"/>
      <c r="V2569" s="96" t="str">
        <f>IF(INDEX(技能效果!AF:AF,MATCH(技能效果等级!B2569,技能效果!B:B,0))="","",INDEX(技能效果!AF:AF,MATCH(技能效果等级!B2569,技能效果!B:B,0)))</f>
        <v/>
      </c>
      <c r="W2569" s="95">
        <f t="shared" si="38"/>
        <v>248</v>
      </c>
      <c r="X2569" s="97"/>
      <c r="Y2569" s="97"/>
    </row>
    <row r="2570" spans="1:25" ht="16.5" x14ac:dyDescent="0.2">
      <c r="A2570" s="62">
        <v>2567</v>
      </c>
      <c r="B2570" s="95">
        <f>INDEX(技能效果!B:B,MATCH(技能效果等级!W2570,技能效果!AE:AE,0))</f>
        <v>130401506</v>
      </c>
      <c r="C2570" s="95" t="str">
        <f>INDEX(技能效果!C:C,MATCH(技能效果等级!B2570,技能效果!B:B,0))</f>
        <v>插槽15减格挡</v>
      </c>
      <c r="D2570" s="96" t="s">
        <v>873</v>
      </c>
      <c r="E2570" s="95">
        <v>3</v>
      </c>
      <c r="F2570" s="95">
        <f>INDEX(技能效果!H:H,MATCH(技能效果等级!B2570,技能效果!B:B,0))</f>
        <v>4046</v>
      </c>
      <c r="G2570" s="95">
        <f>IF(INDEX(技能效果!K:K,MATCH(B2570,技能效果!B:B,0))=0,INDEX(技能效果!I:I,MATCH(技能效果等级!B2570,技能效果!B:B,0)),INDEX(技能效果!I:I,MATCH(技能效果等级!B2570,技能效果!B:B,0))*VLOOKUP(E2570,技能数值计算!$C$19:$D$28,2,FALSE))</f>
        <v>0.3</v>
      </c>
      <c r="H2570" s="95">
        <f>INDEX(技能效果!J:J,MATCH(技能效果等级!B2570,技能效果!B:B,0))</f>
        <v>0</v>
      </c>
      <c r="I2570" s="97"/>
      <c r="J2570" s="97"/>
      <c r="K2570" s="97"/>
      <c r="L2570" s="97"/>
      <c r="M2570" s="97"/>
      <c r="N2570" s="96" t="str">
        <f>IF(INDEX(技能效果!L:L,MATCH(技能效果等级!B2570,技能效果!B:B,0))="","",INDEX(技能效果!L:L,MATCH(技能效果等级!B2570,技能效果!B:B,0)))</f>
        <v/>
      </c>
      <c r="O2570" s="95">
        <f>IF(INDEX(技能效果!N:N,MATCH(B2570,技能效果!B:B,0))=0,INDEX(技能效果!M:M,MATCH(技能效果等级!B2570,技能效果!B:B,0)),INDEX(技能效果!M:M,MATCH(技能效果等级!B2570,技能效果!B:B,0))*VLOOKUP(E2570,技能数值计算!$C$19:$D$28,2,FALSE))</f>
        <v>0</v>
      </c>
      <c r="P2570" s="97"/>
      <c r="Q2570" s="97"/>
      <c r="R2570" s="95" t="str">
        <f>IF(INDEX(技能效果!O:O,MATCH(技能效果等级!B2570,技能效果!B:B,0))="","",INDEX(技能效果!O:O,MATCH(技能效果等级!B2570,技能效果!B:B,0)))</f>
        <v/>
      </c>
      <c r="S2570" s="97"/>
      <c r="T2570" s="97"/>
      <c r="U2570" s="97"/>
      <c r="V2570" s="96" t="str">
        <f>IF(INDEX(技能效果!AF:AF,MATCH(技能效果等级!B2570,技能效果!B:B,0))="","",INDEX(技能效果!AF:AF,MATCH(技能效果等级!B2570,技能效果!B:B,0)))</f>
        <v/>
      </c>
      <c r="W2570" s="95">
        <f t="shared" si="38"/>
        <v>248</v>
      </c>
      <c r="X2570" s="97"/>
      <c r="Y2570" s="97"/>
    </row>
    <row r="2571" spans="1:25" ht="16.5" x14ac:dyDescent="0.2">
      <c r="A2571" s="62">
        <v>2568</v>
      </c>
      <c r="B2571" s="95">
        <f>INDEX(技能效果!B:B,MATCH(技能效果等级!W2571,技能效果!AE:AE,0))</f>
        <v>130401506</v>
      </c>
      <c r="C2571" s="95" t="str">
        <f>INDEX(技能效果!C:C,MATCH(技能效果等级!B2571,技能效果!B:B,0))</f>
        <v>插槽15减格挡</v>
      </c>
      <c r="D2571" s="96" t="s">
        <v>873</v>
      </c>
      <c r="E2571" s="95">
        <v>4</v>
      </c>
      <c r="F2571" s="95">
        <f>INDEX(技能效果!H:H,MATCH(技能效果等级!B2571,技能效果!B:B,0))</f>
        <v>4046</v>
      </c>
      <c r="G2571" s="95">
        <f>IF(INDEX(技能效果!K:K,MATCH(B2571,技能效果!B:B,0))=0,INDEX(技能效果!I:I,MATCH(技能效果等级!B2571,技能效果!B:B,0)),INDEX(技能效果!I:I,MATCH(技能效果等级!B2571,技能效果!B:B,0))*VLOOKUP(E2571,技能数值计算!$C$19:$D$28,2,FALSE))</f>
        <v>0.3</v>
      </c>
      <c r="H2571" s="95">
        <f>INDEX(技能效果!J:J,MATCH(技能效果等级!B2571,技能效果!B:B,0))</f>
        <v>0</v>
      </c>
      <c r="I2571" s="97"/>
      <c r="J2571" s="97"/>
      <c r="K2571" s="97"/>
      <c r="L2571" s="97"/>
      <c r="M2571" s="97"/>
      <c r="N2571" s="96" t="str">
        <f>IF(INDEX(技能效果!L:L,MATCH(技能效果等级!B2571,技能效果!B:B,0))="","",INDEX(技能效果!L:L,MATCH(技能效果等级!B2571,技能效果!B:B,0)))</f>
        <v/>
      </c>
      <c r="O2571" s="95">
        <f>IF(INDEX(技能效果!N:N,MATCH(B2571,技能效果!B:B,0))=0,INDEX(技能效果!M:M,MATCH(技能效果等级!B2571,技能效果!B:B,0)),INDEX(技能效果!M:M,MATCH(技能效果等级!B2571,技能效果!B:B,0))*VLOOKUP(E2571,技能数值计算!$C$19:$D$28,2,FALSE))</f>
        <v>0</v>
      </c>
      <c r="P2571" s="97"/>
      <c r="Q2571" s="97"/>
      <c r="R2571" s="95" t="str">
        <f>IF(INDEX(技能效果!O:O,MATCH(技能效果等级!B2571,技能效果!B:B,0))="","",INDEX(技能效果!O:O,MATCH(技能效果等级!B2571,技能效果!B:B,0)))</f>
        <v/>
      </c>
      <c r="S2571" s="97"/>
      <c r="T2571" s="97"/>
      <c r="U2571" s="97"/>
      <c r="V2571" s="96" t="str">
        <f>IF(INDEX(技能效果!AF:AF,MATCH(技能效果等级!B2571,技能效果!B:B,0))="","",INDEX(技能效果!AF:AF,MATCH(技能效果等级!B2571,技能效果!B:B,0)))</f>
        <v/>
      </c>
      <c r="W2571" s="95">
        <f t="shared" si="38"/>
        <v>248</v>
      </c>
      <c r="X2571" s="97"/>
      <c r="Y2571" s="97"/>
    </row>
    <row r="2572" spans="1:25" ht="16.5" x14ac:dyDescent="0.2">
      <c r="A2572" s="62">
        <v>2569</v>
      </c>
      <c r="B2572" s="95">
        <f>INDEX(技能效果!B:B,MATCH(技能效果等级!W2572,技能效果!AE:AE,0))</f>
        <v>130401506</v>
      </c>
      <c r="C2572" s="95" t="str">
        <f>INDEX(技能效果!C:C,MATCH(技能效果等级!B2572,技能效果!B:B,0))</f>
        <v>插槽15减格挡</v>
      </c>
      <c r="D2572" s="96" t="s">
        <v>873</v>
      </c>
      <c r="E2572" s="95">
        <v>5</v>
      </c>
      <c r="F2572" s="95">
        <f>INDEX(技能效果!H:H,MATCH(技能效果等级!B2572,技能效果!B:B,0))</f>
        <v>4046</v>
      </c>
      <c r="G2572" s="95">
        <f>IF(INDEX(技能效果!K:K,MATCH(B2572,技能效果!B:B,0))=0,INDEX(技能效果!I:I,MATCH(技能效果等级!B2572,技能效果!B:B,0)),INDEX(技能效果!I:I,MATCH(技能效果等级!B2572,技能效果!B:B,0))*VLOOKUP(E2572,技能数值计算!$C$19:$D$28,2,FALSE))</f>
        <v>0.3</v>
      </c>
      <c r="H2572" s="95">
        <f>INDEX(技能效果!J:J,MATCH(技能效果等级!B2572,技能效果!B:B,0))</f>
        <v>0</v>
      </c>
      <c r="I2572" s="97"/>
      <c r="J2572" s="97"/>
      <c r="K2572" s="97"/>
      <c r="L2572" s="97"/>
      <c r="M2572" s="97"/>
      <c r="N2572" s="96" t="str">
        <f>IF(INDEX(技能效果!L:L,MATCH(技能效果等级!B2572,技能效果!B:B,0))="","",INDEX(技能效果!L:L,MATCH(技能效果等级!B2572,技能效果!B:B,0)))</f>
        <v/>
      </c>
      <c r="O2572" s="95">
        <f>IF(INDEX(技能效果!N:N,MATCH(B2572,技能效果!B:B,0))=0,INDEX(技能效果!M:M,MATCH(技能效果等级!B2572,技能效果!B:B,0)),INDEX(技能效果!M:M,MATCH(技能效果等级!B2572,技能效果!B:B,0))*VLOOKUP(E2572,技能数值计算!$C$19:$D$28,2,FALSE))</f>
        <v>0</v>
      </c>
      <c r="P2572" s="97"/>
      <c r="Q2572" s="97"/>
      <c r="R2572" s="95" t="str">
        <f>IF(INDEX(技能效果!O:O,MATCH(技能效果等级!B2572,技能效果!B:B,0))="","",INDEX(技能效果!O:O,MATCH(技能效果等级!B2572,技能效果!B:B,0)))</f>
        <v/>
      </c>
      <c r="S2572" s="97"/>
      <c r="T2572" s="97"/>
      <c r="U2572" s="97"/>
      <c r="V2572" s="96" t="str">
        <f>IF(INDEX(技能效果!AF:AF,MATCH(技能效果等级!B2572,技能效果!B:B,0))="","",INDEX(技能效果!AF:AF,MATCH(技能效果等级!B2572,技能效果!B:B,0)))</f>
        <v/>
      </c>
      <c r="W2572" s="95">
        <f t="shared" si="38"/>
        <v>248</v>
      </c>
      <c r="X2572" s="97"/>
      <c r="Y2572" s="97"/>
    </row>
    <row r="2573" spans="1:25" ht="16.5" x14ac:dyDescent="0.2">
      <c r="A2573" s="62">
        <v>2570</v>
      </c>
      <c r="B2573" s="95">
        <f>INDEX(技能效果!B:B,MATCH(技能效果等级!W2573,技能效果!AE:AE,0))</f>
        <v>130401506</v>
      </c>
      <c r="C2573" s="95" t="str">
        <f>INDEX(技能效果!C:C,MATCH(技能效果等级!B2573,技能效果!B:B,0))</f>
        <v>插槽15减格挡</v>
      </c>
      <c r="D2573" s="96" t="s">
        <v>873</v>
      </c>
      <c r="E2573" s="95">
        <v>6</v>
      </c>
      <c r="F2573" s="95">
        <f>INDEX(技能效果!H:H,MATCH(技能效果等级!B2573,技能效果!B:B,0))</f>
        <v>4046</v>
      </c>
      <c r="G2573" s="95">
        <f>IF(INDEX(技能效果!K:K,MATCH(B2573,技能效果!B:B,0))=0,INDEX(技能效果!I:I,MATCH(技能效果等级!B2573,技能效果!B:B,0)),INDEX(技能效果!I:I,MATCH(技能效果等级!B2573,技能效果!B:B,0))*VLOOKUP(E2573,技能数值计算!$C$19:$D$28,2,FALSE))</f>
        <v>0.3</v>
      </c>
      <c r="H2573" s="95">
        <f>INDEX(技能效果!J:J,MATCH(技能效果等级!B2573,技能效果!B:B,0))</f>
        <v>0</v>
      </c>
      <c r="I2573" s="97"/>
      <c r="J2573" s="97"/>
      <c r="K2573" s="97"/>
      <c r="L2573" s="97"/>
      <c r="M2573" s="97"/>
      <c r="N2573" s="96" t="str">
        <f>IF(INDEX(技能效果!L:L,MATCH(技能效果等级!B2573,技能效果!B:B,0))="","",INDEX(技能效果!L:L,MATCH(技能效果等级!B2573,技能效果!B:B,0)))</f>
        <v/>
      </c>
      <c r="O2573" s="95">
        <f>IF(INDEX(技能效果!N:N,MATCH(B2573,技能效果!B:B,0))=0,INDEX(技能效果!M:M,MATCH(技能效果等级!B2573,技能效果!B:B,0)),INDEX(技能效果!M:M,MATCH(技能效果等级!B2573,技能效果!B:B,0))*VLOOKUP(E2573,技能数值计算!$C$19:$D$28,2,FALSE))</f>
        <v>0</v>
      </c>
      <c r="P2573" s="97"/>
      <c r="Q2573" s="97"/>
      <c r="R2573" s="95" t="str">
        <f>IF(INDEX(技能效果!O:O,MATCH(技能效果等级!B2573,技能效果!B:B,0))="","",INDEX(技能效果!O:O,MATCH(技能效果等级!B2573,技能效果!B:B,0)))</f>
        <v/>
      </c>
      <c r="S2573" s="97"/>
      <c r="T2573" s="97"/>
      <c r="U2573" s="97"/>
      <c r="V2573" s="96" t="str">
        <f>IF(INDEX(技能效果!AF:AF,MATCH(技能效果等级!B2573,技能效果!B:B,0))="","",INDEX(技能效果!AF:AF,MATCH(技能效果等级!B2573,技能效果!B:B,0)))</f>
        <v/>
      </c>
      <c r="W2573" s="95">
        <f t="shared" si="38"/>
        <v>248</v>
      </c>
      <c r="X2573" s="97"/>
      <c r="Y2573" s="97"/>
    </row>
    <row r="2574" spans="1:25" ht="16.5" x14ac:dyDescent="0.2">
      <c r="A2574" s="62">
        <v>2571</v>
      </c>
      <c r="B2574" s="95">
        <f>INDEX(技能效果!B:B,MATCH(技能效果等级!W2574,技能效果!AE:AE,0))</f>
        <v>130401506</v>
      </c>
      <c r="C2574" s="95" t="str">
        <f>INDEX(技能效果!C:C,MATCH(技能效果等级!B2574,技能效果!B:B,0))</f>
        <v>插槽15减格挡</v>
      </c>
      <c r="D2574" s="96" t="s">
        <v>873</v>
      </c>
      <c r="E2574" s="95">
        <v>7</v>
      </c>
      <c r="F2574" s="95">
        <f>INDEX(技能效果!H:H,MATCH(技能效果等级!B2574,技能效果!B:B,0))</f>
        <v>4046</v>
      </c>
      <c r="G2574" s="95">
        <f>IF(INDEX(技能效果!K:K,MATCH(B2574,技能效果!B:B,0))=0,INDEX(技能效果!I:I,MATCH(技能效果等级!B2574,技能效果!B:B,0)),INDEX(技能效果!I:I,MATCH(技能效果等级!B2574,技能效果!B:B,0))*VLOOKUP(E2574,技能数值计算!$C$19:$D$28,2,FALSE))</f>
        <v>0.3</v>
      </c>
      <c r="H2574" s="95">
        <f>INDEX(技能效果!J:J,MATCH(技能效果等级!B2574,技能效果!B:B,0))</f>
        <v>0</v>
      </c>
      <c r="I2574" s="97"/>
      <c r="J2574" s="97"/>
      <c r="K2574" s="97"/>
      <c r="L2574" s="97"/>
      <c r="M2574" s="97"/>
      <c r="N2574" s="96" t="str">
        <f>IF(INDEX(技能效果!L:L,MATCH(技能效果等级!B2574,技能效果!B:B,0))="","",INDEX(技能效果!L:L,MATCH(技能效果等级!B2574,技能效果!B:B,0)))</f>
        <v/>
      </c>
      <c r="O2574" s="95">
        <f>IF(INDEX(技能效果!N:N,MATCH(B2574,技能效果!B:B,0))=0,INDEX(技能效果!M:M,MATCH(技能效果等级!B2574,技能效果!B:B,0)),INDEX(技能效果!M:M,MATCH(技能效果等级!B2574,技能效果!B:B,0))*VLOOKUP(E2574,技能数值计算!$C$19:$D$28,2,FALSE))</f>
        <v>0</v>
      </c>
      <c r="P2574" s="97"/>
      <c r="Q2574" s="97"/>
      <c r="R2574" s="95" t="str">
        <f>IF(INDEX(技能效果!O:O,MATCH(技能效果等级!B2574,技能效果!B:B,0))="","",INDEX(技能效果!O:O,MATCH(技能效果等级!B2574,技能效果!B:B,0)))</f>
        <v/>
      </c>
      <c r="S2574" s="97"/>
      <c r="T2574" s="97"/>
      <c r="U2574" s="97"/>
      <c r="V2574" s="96" t="str">
        <f>IF(INDEX(技能效果!AF:AF,MATCH(技能效果等级!B2574,技能效果!B:B,0))="","",INDEX(技能效果!AF:AF,MATCH(技能效果等级!B2574,技能效果!B:B,0)))</f>
        <v/>
      </c>
      <c r="W2574" s="95">
        <f t="shared" si="38"/>
        <v>248</v>
      </c>
      <c r="X2574" s="97"/>
      <c r="Y2574" s="97"/>
    </row>
    <row r="2575" spans="1:25" ht="16.5" x14ac:dyDescent="0.2">
      <c r="A2575" s="62">
        <v>2572</v>
      </c>
      <c r="B2575" s="95">
        <f>INDEX(技能效果!B:B,MATCH(技能效果等级!W2575,技能效果!AE:AE,0))</f>
        <v>130401506</v>
      </c>
      <c r="C2575" s="95" t="str">
        <f>INDEX(技能效果!C:C,MATCH(技能效果等级!B2575,技能效果!B:B,0))</f>
        <v>插槽15减格挡</v>
      </c>
      <c r="D2575" s="96" t="s">
        <v>873</v>
      </c>
      <c r="E2575" s="95">
        <v>8</v>
      </c>
      <c r="F2575" s="95">
        <f>INDEX(技能效果!H:H,MATCH(技能效果等级!B2575,技能效果!B:B,0))</f>
        <v>4046</v>
      </c>
      <c r="G2575" s="95">
        <f>IF(INDEX(技能效果!K:K,MATCH(B2575,技能效果!B:B,0))=0,INDEX(技能效果!I:I,MATCH(技能效果等级!B2575,技能效果!B:B,0)),INDEX(技能效果!I:I,MATCH(技能效果等级!B2575,技能效果!B:B,0))*VLOOKUP(E2575,技能数值计算!$C$19:$D$28,2,FALSE))</f>
        <v>0.3</v>
      </c>
      <c r="H2575" s="95">
        <f>INDEX(技能效果!J:J,MATCH(技能效果等级!B2575,技能效果!B:B,0))</f>
        <v>0</v>
      </c>
      <c r="I2575" s="97"/>
      <c r="J2575" s="97"/>
      <c r="K2575" s="97"/>
      <c r="L2575" s="97"/>
      <c r="M2575" s="97"/>
      <c r="N2575" s="96" t="str">
        <f>IF(INDEX(技能效果!L:L,MATCH(技能效果等级!B2575,技能效果!B:B,0))="","",INDEX(技能效果!L:L,MATCH(技能效果等级!B2575,技能效果!B:B,0)))</f>
        <v/>
      </c>
      <c r="O2575" s="95">
        <f>IF(INDEX(技能效果!N:N,MATCH(B2575,技能效果!B:B,0))=0,INDEX(技能效果!M:M,MATCH(技能效果等级!B2575,技能效果!B:B,0)),INDEX(技能效果!M:M,MATCH(技能效果等级!B2575,技能效果!B:B,0))*VLOOKUP(E2575,技能数值计算!$C$19:$D$28,2,FALSE))</f>
        <v>0</v>
      </c>
      <c r="P2575" s="97"/>
      <c r="Q2575" s="97"/>
      <c r="R2575" s="95" t="str">
        <f>IF(INDEX(技能效果!O:O,MATCH(技能效果等级!B2575,技能效果!B:B,0))="","",INDEX(技能效果!O:O,MATCH(技能效果等级!B2575,技能效果!B:B,0)))</f>
        <v/>
      </c>
      <c r="S2575" s="97"/>
      <c r="T2575" s="97"/>
      <c r="U2575" s="97"/>
      <c r="V2575" s="96" t="str">
        <f>IF(INDEX(技能效果!AF:AF,MATCH(技能效果等级!B2575,技能效果!B:B,0))="","",INDEX(技能效果!AF:AF,MATCH(技能效果等级!B2575,技能效果!B:B,0)))</f>
        <v/>
      </c>
      <c r="W2575" s="95">
        <f t="shared" si="38"/>
        <v>248</v>
      </c>
      <c r="X2575" s="97"/>
      <c r="Y2575" s="97"/>
    </row>
    <row r="2576" spans="1:25" ht="16.5" x14ac:dyDescent="0.2">
      <c r="A2576" s="62">
        <v>2573</v>
      </c>
      <c r="B2576" s="95">
        <f>INDEX(技能效果!B:B,MATCH(技能效果等级!W2576,技能效果!AE:AE,0))</f>
        <v>130401506</v>
      </c>
      <c r="C2576" s="95" t="str">
        <f>INDEX(技能效果!C:C,MATCH(技能效果等级!B2576,技能效果!B:B,0))</f>
        <v>插槽15减格挡</v>
      </c>
      <c r="D2576" s="96" t="s">
        <v>873</v>
      </c>
      <c r="E2576" s="95">
        <v>9</v>
      </c>
      <c r="F2576" s="95">
        <f>INDEX(技能效果!H:H,MATCH(技能效果等级!B2576,技能效果!B:B,0))</f>
        <v>4046</v>
      </c>
      <c r="G2576" s="95">
        <f>IF(INDEX(技能效果!K:K,MATCH(B2576,技能效果!B:B,0))=0,INDEX(技能效果!I:I,MATCH(技能效果等级!B2576,技能效果!B:B,0)),INDEX(技能效果!I:I,MATCH(技能效果等级!B2576,技能效果!B:B,0))*VLOOKUP(E2576,技能数值计算!$C$19:$D$28,2,FALSE))</f>
        <v>0.3</v>
      </c>
      <c r="H2576" s="95">
        <f>INDEX(技能效果!J:J,MATCH(技能效果等级!B2576,技能效果!B:B,0))</f>
        <v>0</v>
      </c>
      <c r="I2576" s="97"/>
      <c r="J2576" s="97"/>
      <c r="K2576" s="97"/>
      <c r="L2576" s="97"/>
      <c r="M2576" s="97"/>
      <c r="N2576" s="96" t="str">
        <f>IF(INDEX(技能效果!L:L,MATCH(技能效果等级!B2576,技能效果!B:B,0))="","",INDEX(技能效果!L:L,MATCH(技能效果等级!B2576,技能效果!B:B,0)))</f>
        <v/>
      </c>
      <c r="O2576" s="95">
        <f>IF(INDEX(技能效果!N:N,MATCH(B2576,技能效果!B:B,0))=0,INDEX(技能效果!M:M,MATCH(技能效果等级!B2576,技能效果!B:B,0)),INDEX(技能效果!M:M,MATCH(技能效果等级!B2576,技能效果!B:B,0))*VLOOKUP(E2576,技能数值计算!$C$19:$D$28,2,FALSE))</f>
        <v>0</v>
      </c>
      <c r="P2576" s="97"/>
      <c r="Q2576" s="97"/>
      <c r="R2576" s="95" t="str">
        <f>IF(INDEX(技能效果!O:O,MATCH(技能效果等级!B2576,技能效果!B:B,0))="","",INDEX(技能效果!O:O,MATCH(技能效果等级!B2576,技能效果!B:B,0)))</f>
        <v/>
      </c>
      <c r="S2576" s="97"/>
      <c r="T2576" s="97"/>
      <c r="U2576" s="97"/>
      <c r="V2576" s="96" t="str">
        <f>IF(INDEX(技能效果!AF:AF,MATCH(技能效果等级!B2576,技能效果!B:B,0))="","",INDEX(技能效果!AF:AF,MATCH(技能效果等级!B2576,技能效果!B:B,0)))</f>
        <v/>
      </c>
      <c r="W2576" s="95">
        <f t="shared" si="38"/>
        <v>248</v>
      </c>
      <c r="X2576" s="97"/>
      <c r="Y2576" s="97"/>
    </row>
    <row r="2577" spans="1:25" ht="16.5" x14ac:dyDescent="0.2">
      <c r="A2577" s="62">
        <v>2574</v>
      </c>
      <c r="B2577" s="95">
        <f>INDEX(技能效果!B:B,MATCH(技能效果等级!W2577,技能效果!AE:AE,0))</f>
        <v>130401506</v>
      </c>
      <c r="C2577" s="95" t="str">
        <f>INDEX(技能效果!C:C,MATCH(技能效果等级!B2577,技能效果!B:B,0))</f>
        <v>插槽15减格挡</v>
      </c>
      <c r="D2577" s="96" t="s">
        <v>873</v>
      </c>
      <c r="E2577" s="95">
        <v>10</v>
      </c>
      <c r="F2577" s="95">
        <f>INDEX(技能效果!H:H,MATCH(技能效果等级!B2577,技能效果!B:B,0))</f>
        <v>4046</v>
      </c>
      <c r="G2577" s="95">
        <f>IF(INDEX(技能效果!K:K,MATCH(B2577,技能效果!B:B,0))=0,INDEX(技能效果!I:I,MATCH(技能效果等级!B2577,技能效果!B:B,0)),INDEX(技能效果!I:I,MATCH(技能效果等级!B2577,技能效果!B:B,0))*VLOOKUP(E2577,技能数值计算!$C$19:$D$28,2,FALSE))</f>
        <v>0.3</v>
      </c>
      <c r="H2577" s="95">
        <f>INDEX(技能效果!J:J,MATCH(技能效果等级!B2577,技能效果!B:B,0))</f>
        <v>0</v>
      </c>
      <c r="I2577" s="97"/>
      <c r="J2577" s="97"/>
      <c r="K2577" s="97"/>
      <c r="L2577" s="97"/>
      <c r="M2577" s="97"/>
      <c r="N2577" s="96" t="str">
        <f>IF(INDEX(技能效果!L:L,MATCH(技能效果等级!B2577,技能效果!B:B,0))="","",INDEX(技能效果!L:L,MATCH(技能效果等级!B2577,技能效果!B:B,0)))</f>
        <v/>
      </c>
      <c r="O2577" s="95">
        <f>IF(INDEX(技能效果!N:N,MATCH(B2577,技能效果!B:B,0))=0,INDEX(技能效果!M:M,MATCH(技能效果等级!B2577,技能效果!B:B,0)),INDEX(技能效果!M:M,MATCH(技能效果等级!B2577,技能效果!B:B,0))*VLOOKUP(E2577,技能数值计算!$C$19:$D$28,2,FALSE))</f>
        <v>0</v>
      </c>
      <c r="P2577" s="97"/>
      <c r="Q2577" s="97"/>
      <c r="R2577" s="95" t="str">
        <f>IF(INDEX(技能效果!O:O,MATCH(技能效果等级!B2577,技能效果!B:B,0))="","",INDEX(技能效果!O:O,MATCH(技能效果等级!B2577,技能效果!B:B,0)))</f>
        <v/>
      </c>
      <c r="S2577" s="97"/>
      <c r="T2577" s="97"/>
      <c r="U2577" s="97"/>
      <c r="V2577" s="96" t="str">
        <f>IF(INDEX(技能效果!AF:AF,MATCH(技能效果等级!B2577,技能效果!B:B,0))="","",INDEX(技能效果!AF:AF,MATCH(技能效果等级!B2577,技能效果!B:B,0)))</f>
        <v/>
      </c>
      <c r="W2577" s="95">
        <f t="shared" si="38"/>
        <v>248</v>
      </c>
      <c r="X2577" s="97"/>
      <c r="Y2577" s="97"/>
    </row>
    <row r="2578" spans="1:25" ht="16.5" x14ac:dyDescent="0.2">
      <c r="A2578" s="62">
        <v>2575</v>
      </c>
      <c r="B2578" s="95">
        <f>INDEX(技能效果!B:B,MATCH(技能效果等级!W2578,技能效果!AE:AE,0))</f>
        <v>130401601</v>
      </c>
      <c r="C2578" s="95" t="str">
        <f>INDEX(技能效果!C:C,MATCH(技能效果等级!B2578,技能效果!B:B,0))</f>
        <v>插槽16回复生命</v>
      </c>
      <c r="D2578" s="96" t="s">
        <v>873</v>
      </c>
      <c r="E2578" s="95">
        <v>1</v>
      </c>
      <c r="F2578" s="95">
        <f>INDEX(技能效果!H:H,MATCH(技能效果等级!B2578,技能效果!B:B,0))</f>
        <v>2002</v>
      </c>
      <c r="G2578" s="95">
        <f>IF(INDEX(技能效果!K:K,MATCH(B2578,技能效果!B:B,0))=0,INDEX(技能效果!I:I,MATCH(技能效果等级!B2578,技能效果!B:B,0)),INDEX(技能效果!I:I,MATCH(技能效果等级!B2578,技能效果!B:B,0))*VLOOKUP(E2578,技能数值计算!$C$19:$D$28,2,FALSE))</f>
        <v>1.5</v>
      </c>
      <c r="H2578" s="95">
        <f>INDEX(技能效果!J:J,MATCH(技能效果等级!B2578,技能效果!B:B,0))</f>
        <v>0</v>
      </c>
      <c r="I2578" s="97"/>
      <c r="J2578" s="97"/>
      <c r="K2578" s="97"/>
      <c r="L2578" s="97"/>
      <c r="M2578" s="97"/>
      <c r="N2578" s="96" t="str">
        <f>IF(INDEX(技能效果!L:L,MATCH(技能效果等级!B2578,技能效果!B:B,0))="","",INDEX(技能效果!L:L,MATCH(技能效果等级!B2578,技能效果!B:B,0)))</f>
        <v/>
      </c>
      <c r="O2578" s="95">
        <f>IF(INDEX(技能效果!N:N,MATCH(B2578,技能效果!B:B,0))=0,INDEX(技能效果!M:M,MATCH(技能效果等级!B2578,技能效果!B:B,0)),INDEX(技能效果!M:M,MATCH(技能效果等级!B2578,技能效果!B:B,0))*VLOOKUP(E2578,技能数值计算!$C$19:$D$28,2,FALSE))</f>
        <v>0</v>
      </c>
      <c r="P2578" s="97"/>
      <c r="Q2578" s="97"/>
      <c r="R2578" s="95" t="str">
        <f>IF(INDEX(技能效果!O:O,MATCH(技能效果等级!B2578,技能效果!B:B,0))="","",INDEX(技能效果!O:O,MATCH(技能效果等级!B2578,技能效果!B:B,0)))</f>
        <v/>
      </c>
      <c r="S2578" s="97"/>
      <c r="T2578" s="97"/>
      <c r="U2578" s="97"/>
      <c r="V2578" s="96" t="str">
        <f>IF(INDEX(技能效果!AF:AF,MATCH(技能效果等级!B2578,技能效果!B:B,0))="","",INDEX(技能效果!AF:AF,MATCH(技能效果等级!B2578,技能效果!B:B,0)))</f>
        <v/>
      </c>
      <c r="W2578" s="95">
        <f t="shared" si="38"/>
        <v>249</v>
      </c>
      <c r="X2578" s="97"/>
      <c r="Y2578" s="97"/>
    </row>
    <row r="2579" spans="1:25" ht="16.5" x14ac:dyDescent="0.2">
      <c r="A2579" s="62">
        <v>2576</v>
      </c>
      <c r="B2579" s="95">
        <f>INDEX(技能效果!B:B,MATCH(技能效果等级!W2579,技能效果!AE:AE,0))</f>
        <v>130401601</v>
      </c>
      <c r="C2579" s="95" t="str">
        <f>INDEX(技能效果!C:C,MATCH(技能效果等级!B2579,技能效果!B:B,0))</f>
        <v>插槽16回复生命</v>
      </c>
      <c r="D2579" s="96" t="s">
        <v>873</v>
      </c>
      <c r="E2579" s="95">
        <v>2</v>
      </c>
      <c r="F2579" s="95">
        <f>INDEX(技能效果!H:H,MATCH(技能效果等级!B2579,技能效果!B:B,0))</f>
        <v>2002</v>
      </c>
      <c r="G2579" s="95">
        <f>IF(INDEX(技能效果!K:K,MATCH(B2579,技能效果!B:B,0))=0,INDEX(技能效果!I:I,MATCH(技能效果等级!B2579,技能效果!B:B,0)),INDEX(技能效果!I:I,MATCH(技能效果等级!B2579,技能效果!B:B,0))*VLOOKUP(E2579,技能数值计算!$C$19:$D$28,2,FALSE))</f>
        <v>1.62</v>
      </c>
      <c r="H2579" s="95">
        <f>INDEX(技能效果!J:J,MATCH(技能效果等级!B2579,技能效果!B:B,0))</f>
        <v>0</v>
      </c>
      <c r="I2579" s="97"/>
      <c r="J2579" s="97"/>
      <c r="K2579" s="97"/>
      <c r="L2579" s="97"/>
      <c r="M2579" s="97"/>
      <c r="N2579" s="96" t="str">
        <f>IF(INDEX(技能效果!L:L,MATCH(技能效果等级!B2579,技能效果!B:B,0))="","",INDEX(技能效果!L:L,MATCH(技能效果等级!B2579,技能效果!B:B,0)))</f>
        <v/>
      </c>
      <c r="O2579" s="95">
        <f>IF(INDEX(技能效果!N:N,MATCH(B2579,技能效果!B:B,0))=0,INDEX(技能效果!M:M,MATCH(技能效果等级!B2579,技能效果!B:B,0)),INDEX(技能效果!M:M,MATCH(技能效果等级!B2579,技能效果!B:B,0))*VLOOKUP(E2579,技能数值计算!$C$19:$D$28,2,FALSE))</f>
        <v>0</v>
      </c>
      <c r="P2579" s="97"/>
      <c r="Q2579" s="97"/>
      <c r="R2579" s="95" t="str">
        <f>IF(INDEX(技能效果!O:O,MATCH(技能效果等级!B2579,技能效果!B:B,0))="","",INDEX(技能效果!O:O,MATCH(技能效果等级!B2579,技能效果!B:B,0)))</f>
        <v/>
      </c>
      <c r="S2579" s="97"/>
      <c r="T2579" s="97"/>
      <c r="U2579" s="97"/>
      <c r="V2579" s="96" t="str">
        <f>IF(INDEX(技能效果!AF:AF,MATCH(技能效果等级!B2579,技能效果!B:B,0))="","",INDEX(技能效果!AF:AF,MATCH(技能效果等级!B2579,技能效果!B:B,0)))</f>
        <v/>
      </c>
      <c r="W2579" s="95">
        <f t="shared" si="38"/>
        <v>249</v>
      </c>
      <c r="X2579" s="97"/>
      <c r="Y2579" s="97"/>
    </row>
    <row r="2580" spans="1:25" ht="16.5" x14ac:dyDescent="0.2">
      <c r="A2580" s="62">
        <v>2577</v>
      </c>
      <c r="B2580" s="95">
        <f>INDEX(技能效果!B:B,MATCH(技能效果等级!W2580,技能效果!AE:AE,0))</f>
        <v>130401601</v>
      </c>
      <c r="C2580" s="95" t="str">
        <f>INDEX(技能效果!C:C,MATCH(技能效果等级!B2580,技能效果!B:B,0))</f>
        <v>插槽16回复生命</v>
      </c>
      <c r="D2580" s="96" t="s">
        <v>873</v>
      </c>
      <c r="E2580" s="95">
        <v>3</v>
      </c>
      <c r="F2580" s="95">
        <f>INDEX(技能效果!H:H,MATCH(技能效果等级!B2580,技能效果!B:B,0))</f>
        <v>2002</v>
      </c>
      <c r="G2580" s="95">
        <f>IF(INDEX(技能效果!K:K,MATCH(B2580,技能效果!B:B,0))=0,INDEX(技能效果!I:I,MATCH(技能效果等级!B2580,技能效果!B:B,0)),INDEX(技能效果!I:I,MATCH(技能效果等级!B2580,技能效果!B:B,0))*VLOOKUP(E2580,技能数值计算!$C$19:$D$28,2,FALSE))</f>
        <v>1.7399999999999998</v>
      </c>
      <c r="H2580" s="95">
        <f>INDEX(技能效果!J:J,MATCH(技能效果等级!B2580,技能效果!B:B,0))</f>
        <v>0</v>
      </c>
      <c r="I2580" s="97"/>
      <c r="J2580" s="97"/>
      <c r="K2580" s="97"/>
      <c r="L2580" s="97"/>
      <c r="M2580" s="97"/>
      <c r="N2580" s="96" t="str">
        <f>IF(INDEX(技能效果!L:L,MATCH(技能效果等级!B2580,技能效果!B:B,0))="","",INDEX(技能效果!L:L,MATCH(技能效果等级!B2580,技能效果!B:B,0)))</f>
        <v/>
      </c>
      <c r="O2580" s="95">
        <f>IF(INDEX(技能效果!N:N,MATCH(B2580,技能效果!B:B,0))=0,INDEX(技能效果!M:M,MATCH(技能效果等级!B2580,技能效果!B:B,0)),INDEX(技能效果!M:M,MATCH(技能效果等级!B2580,技能效果!B:B,0))*VLOOKUP(E2580,技能数值计算!$C$19:$D$28,2,FALSE))</f>
        <v>0</v>
      </c>
      <c r="P2580" s="97"/>
      <c r="Q2580" s="97"/>
      <c r="R2580" s="95" t="str">
        <f>IF(INDEX(技能效果!O:O,MATCH(技能效果等级!B2580,技能效果!B:B,0))="","",INDEX(技能效果!O:O,MATCH(技能效果等级!B2580,技能效果!B:B,0)))</f>
        <v/>
      </c>
      <c r="S2580" s="97"/>
      <c r="T2580" s="97"/>
      <c r="U2580" s="97"/>
      <c r="V2580" s="96" t="str">
        <f>IF(INDEX(技能效果!AF:AF,MATCH(技能效果等级!B2580,技能效果!B:B,0))="","",INDEX(技能效果!AF:AF,MATCH(技能效果等级!B2580,技能效果!B:B,0)))</f>
        <v/>
      </c>
      <c r="W2580" s="95">
        <f t="shared" si="38"/>
        <v>249</v>
      </c>
      <c r="X2580" s="97"/>
      <c r="Y2580" s="97"/>
    </row>
    <row r="2581" spans="1:25" ht="16.5" x14ac:dyDescent="0.2">
      <c r="A2581" s="62">
        <v>2578</v>
      </c>
      <c r="B2581" s="95">
        <f>INDEX(技能效果!B:B,MATCH(技能效果等级!W2581,技能效果!AE:AE,0))</f>
        <v>130401601</v>
      </c>
      <c r="C2581" s="95" t="str">
        <f>INDEX(技能效果!C:C,MATCH(技能效果等级!B2581,技能效果!B:B,0))</f>
        <v>插槽16回复生命</v>
      </c>
      <c r="D2581" s="96" t="s">
        <v>873</v>
      </c>
      <c r="E2581" s="95">
        <v>4</v>
      </c>
      <c r="F2581" s="95">
        <f>INDEX(技能效果!H:H,MATCH(技能效果等级!B2581,技能效果!B:B,0))</f>
        <v>2002</v>
      </c>
      <c r="G2581" s="95">
        <f>IF(INDEX(技能效果!K:K,MATCH(B2581,技能效果!B:B,0))=0,INDEX(技能效果!I:I,MATCH(技能效果等级!B2581,技能效果!B:B,0)),INDEX(技能效果!I:I,MATCH(技能效果等级!B2581,技能效果!B:B,0))*VLOOKUP(E2581,技能数值计算!$C$19:$D$28,2,FALSE))</f>
        <v>1.8599999999999999</v>
      </c>
      <c r="H2581" s="95">
        <f>INDEX(技能效果!J:J,MATCH(技能效果等级!B2581,技能效果!B:B,0))</f>
        <v>0</v>
      </c>
      <c r="I2581" s="97"/>
      <c r="J2581" s="97"/>
      <c r="K2581" s="97"/>
      <c r="L2581" s="97"/>
      <c r="M2581" s="97"/>
      <c r="N2581" s="96" t="str">
        <f>IF(INDEX(技能效果!L:L,MATCH(技能效果等级!B2581,技能效果!B:B,0))="","",INDEX(技能效果!L:L,MATCH(技能效果等级!B2581,技能效果!B:B,0)))</f>
        <v/>
      </c>
      <c r="O2581" s="95">
        <f>IF(INDEX(技能效果!N:N,MATCH(B2581,技能效果!B:B,0))=0,INDEX(技能效果!M:M,MATCH(技能效果等级!B2581,技能效果!B:B,0)),INDEX(技能效果!M:M,MATCH(技能效果等级!B2581,技能效果!B:B,0))*VLOOKUP(E2581,技能数值计算!$C$19:$D$28,2,FALSE))</f>
        <v>0</v>
      </c>
      <c r="P2581" s="97"/>
      <c r="Q2581" s="97"/>
      <c r="R2581" s="95" t="str">
        <f>IF(INDEX(技能效果!O:O,MATCH(技能效果等级!B2581,技能效果!B:B,0))="","",INDEX(技能效果!O:O,MATCH(技能效果等级!B2581,技能效果!B:B,0)))</f>
        <v/>
      </c>
      <c r="S2581" s="97"/>
      <c r="T2581" s="97"/>
      <c r="U2581" s="97"/>
      <c r="V2581" s="96" t="str">
        <f>IF(INDEX(技能效果!AF:AF,MATCH(技能效果等级!B2581,技能效果!B:B,0))="","",INDEX(技能效果!AF:AF,MATCH(技能效果等级!B2581,技能效果!B:B,0)))</f>
        <v/>
      </c>
      <c r="W2581" s="95">
        <f t="shared" si="38"/>
        <v>249</v>
      </c>
      <c r="X2581" s="97"/>
      <c r="Y2581" s="97"/>
    </row>
    <row r="2582" spans="1:25" ht="16.5" x14ac:dyDescent="0.2">
      <c r="A2582" s="62">
        <v>2579</v>
      </c>
      <c r="B2582" s="95">
        <f>INDEX(技能效果!B:B,MATCH(技能效果等级!W2582,技能效果!AE:AE,0))</f>
        <v>130401601</v>
      </c>
      <c r="C2582" s="95" t="str">
        <f>INDEX(技能效果!C:C,MATCH(技能效果等级!B2582,技能效果!B:B,0))</f>
        <v>插槽16回复生命</v>
      </c>
      <c r="D2582" s="96" t="s">
        <v>873</v>
      </c>
      <c r="E2582" s="95">
        <v>5</v>
      </c>
      <c r="F2582" s="95">
        <f>INDEX(技能效果!H:H,MATCH(技能效果等级!B2582,技能效果!B:B,0))</f>
        <v>2002</v>
      </c>
      <c r="G2582" s="95">
        <f>IF(INDEX(技能效果!K:K,MATCH(B2582,技能效果!B:B,0))=0,INDEX(技能效果!I:I,MATCH(技能效果等级!B2582,技能效果!B:B,0)),INDEX(技能效果!I:I,MATCH(技能效果等级!B2582,技能效果!B:B,0))*VLOOKUP(E2582,技能数值计算!$C$19:$D$28,2,FALSE))</f>
        <v>1.98</v>
      </c>
      <c r="H2582" s="95">
        <f>INDEX(技能效果!J:J,MATCH(技能效果等级!B2582,技能效果!B:B,0))</f>
        <v>0</v>
      </c>
      <c r="I2582" s="97"/>
      <c r="J2582" s="97"/>
      <c r="K2582" s="97"/>
      <c r="L2582" s="97"/>
      <c r="M2582" s="97"/>
      <c r="N2582" s="96" t="str">
        <f>IF(INDEX(技能效果!L:L,MATCH(技能效果等级!B2582,技能效果!B:B,0))="","",INDEX(技能效果!L:L,MATCH(技能效果等级!B2582,技能效果!B:B,0)))</f>
        <v/>
      </c>
      <c r="O2582" s="95">
        <f>IF(INDEX(技能效果!N:N,MATCH(B2582,技能效果!B:B,0))=0,INDEX(技能效果!M:M,MATCH(技能效果等级!B2582,技能效果!B:B,0)),INDEX(技能效果!M:M,MATCH(技能效果等级!B2582,技能效果!B:B,0))*VLOOKUP(E2582,技能数值计算!$C$19:$D$28,2,FALSE))</f>
        <v>0</v>
      </c>
      <c r="P2582" s="97"/>
      <c r="Q2582" s="97"/>
      <c r="R2582" s="95" t="str">
        <f>IF(INDEX(技能效果!O:O,MATCH(技能效果等级!B2582,技能效果!B:B,0))="","",INDEX(技能效果!O:O,MATCH(技能效果等级!B2582,技能效果!B:B,0)))</f>
        <v/>
      </c>
      <c r="S2582" s="97"/>
      <c r="T2582" s="97"/>
      <c r="U2582" s="97"/>
      <c r="V2582" s="96" t="str">
        <f>IF(INDEX(技能效果!AF:AF,MATCH(技能效果等级!B2582,技能效果!B:B,0))="","",INDEX(技能效果!AF:AF,MATCH(技能效果等级!B2582,技能效果!B:B,0)))</f>
        <v/>
      </c>
      <c r="W2582" s="95">
        <f t="shared" si="38"/>
        <v>249</v>
      </c>
      <c r="X2582" s="97"/>
      <c r="Y2582" s="97"/>
    </row>
    <row r="2583" spans="1:25" ht="16.5" x14ac:dyDescent="0.2">
      <c r="A2583" s="62">
        <v>2580</v>
      </c>
      <c r="B2583" s="95">
        <f>INDEX(技能效果!B:B,MATCH(技能效果等级!W2583,技能效果!AE:AE,0))</f>
        <v>130401601</v>
      </c>
      <c r="C2583" s="95" t="str">
        <f>INDEX(技能效果!C:C,MATCH(技能效果等级!B2583,技能效果!B:B,0))</f>
        <v>插槽16回复生命</v>
      </c>
      <c r="D2583" s="96" t="s">
        <v>873</v>
      </c>
      <c r="E2583" s="95">
        <v>6</v>
      </c>
      <c r="F2583" s="95">
        <f>INDEX(技能效果!H:H,MATCH(技能效果等级!B2583,技能效果!B:B,0))</f>
        <v>2002</v>
      </c>
      <c r="G2583" s="95">
        <f>IF(INDEX(技能效果!K:K,MATCH(B2583,技能效果!B:B,0))=0,INDEX(技能效果!I:I,MATCH(技能效果等级!B2583,技能效果!B:B,0)),INDEX(技能效果!I:I,MATCH(技能效果等级!B2583,技能效果!B:B,0))*VLOOKUP(E2583,技能数值计算!$C$19:$D$28,2,FALSE))</f>
        <v>2.16</v>
      </c>
      <c r="H2583" s="95">
        <f>INDEX(技能效果!J:J,MATCH(技能效果等级!B2583,技能效果!B:B,0))</f>
        <v>0</v>
      </c>
      <c r="I2583" s="97"/>
      <c r="J2583" s="97"/>
      <c r="K2583" s="97"/>
      <c r="L2583" s="97"/>
      <c r="M2583" s="97"/>
      <c r="N2583" s="96" t="str">
        <f>IF(INDEX(技能效果!L:L,MATCH(技能效果等级!B2583,技能效果!B:B,0))="","",INDEX(技能效果!L:L,MATCH(技能效果等级!B2583,技能效果!B:B,0)))</f>
        <v/>
      </c>
      <c r="O2583" s="95">
        <f>IF(INDEX(技能效果!N:N,MATCH(B2583,技能效果!B:B,0))=0,INDEX(技能效果!M:M,MATCH(技能效果等级!B2583,技能效果!B:B,0)),INDEX(技能效果!M:M,MATCH(技能效果等级!B2583,技能效果!B:B,0))*VLOOKUP(E2583,技能数值计算!$C$19:$D$28,2,FALSE))</f>
        <v>0</v>
      </c>
      <c r="P2583" s="97"/>
      <c r="Q2583" s="97"/>
      <c r="R2583" s="95" t="str">
        <f>IF(INDEX(技能效果!O:O,MATCH(技能效果等级!B2583,技能效果!B:B,0))="","",INDEX(技能效果!O:O,MATCH(技能效果等级!B2583,技能效果!B:B,0)))</f>
        <v/>
      </c>
      <c r="S2583" s="97"/>
      <c r="T2583" s="97"/>
      <c r="U2583" s="97"/>
      <c r="V2583" s="96" t="str">
        <f>IF(INDEX(技能效果!AF:AF,MATCH(技能效果等级!B2583,技能效果!B:B,0))="","",INDEX(技能效果!AF:AF,MATCH(技能效果等级!B2583,技能效果!B:B,0)))</f>
        <v/>
      </c>
      <c r="W2583" s="95">
        <f t="shared" si="38"/>
        <v>249</v>
      </c>
      <c r="X2583" s="97"/>
      <c r="Y2583" s="97"/>
    </row>
    <row r="2584" spans="1:25" ht="16.5" x14ac:dyDescent="0.2">
      <c r="A2584" s="62">
        <v>2581</v>
      </c>
      <c r="B2584" s="95">
        <f>INDEX(技能效果!B:B,MATCH(技能效果等级!W2584,技能效果!AE:AE,0))</f>
        <v>130401601</v>
      </c>
      <c r="C2584" s="95" t="str">
        <f>INDEX(技能效果!C:C,MATCH(技能效果等级!B2584,技能效果!B:B,0))</f>
        <v>插槽16回复生命</v>
      </c>
      <c r="D2584" s="96" t="s">
        <v>873</v>
      </c>
      <c r="E2584" s="95">
        <v>7</v>
      </c>
      <c r="F2584" s="95">
        <f>INDEX(技能效果!H:H,MATCH(技能效果等级!B2584,技能效果!B:B,0))</f>
        <v>2002</v>
      </c>
      <c r="G2584" s="95">
        <f>IF(INDEX(技能效果!K:K,MATCH(B2584,技能效果!B:B,0))=0,INDEX(技能效果!I:I,MATCH(技能效果等级!B2584,技能效果!B:B,0)),INDEX(技能效果!I:I,MATCH(技能效果等级!B2584,技能效果!B:B,0))*VLOOKUP(E2584,技能数值计算!$C$19:$D$28,2,FALSE))</f>
        <v>2.34</v>
      </c>
      <c r="H2584" s="95">
        <f>INDEX(技能效果!J:J,MATCH(技能效果等级!B2584,技能效果!B:B,0))</f>
        <v>0</v>
      </c>
      <c r="I2584" s="97"/>
      <c r="J2584" s="97"/>
      <c r="K2584" s="97"/>
      <c r="L2584" s="97"/>
      <c r="M2584" s="97"/>
      <c r="N2584" s="96" t="str">
        <f>IF(INDEX(技能效果!L:L,MATCH(技能效果等级!B2584,技能效果!B:B,0))="","",INDEX(技能效果!L:L,MATCH(技能效果等级!B2584,技能效果!B:B,0)))</f>
        <v/>
      </c>
      <c r="O2584" s="95">
        <f>IF(INDEX(技能效果!N:N,MATCH(B2584,技能效果!B:B,0))=0,INDEX(技能效果!M:M,MATCH(技能效果等级!B2584,技能效果!B:B,0)),INDEX(技能效果!M:M,MATCH(技能效果等级!B2584,技能效果!B:B,0))*VLOOKUP(E2584,技能数值计算!$C$19:$D$28,2,FALSE))</f>
        <v>0</v>
      </c>
      <c r="P2584" s="97"/>
      <c r="Q2584" s="97"/>
      <c r="R2584" s="95" t="str">
        <f>IF(INDEX(技能效果!O:O,MATCH(技能效果等级!B2584,技能效果!B:B,0))="","",INDEX(技能效果!O:O,MATCH(技能效果等级!B2584,技能效果!B:B,0)))</f>
        <v/>
      </c>
      <c r="S2584" s="97"/>
      <c r="T2584" s="97"/>
      <c r="U2584" s="97"/>
      <c r="V2584" s="96" t="str">
        <f>IF(INDEX(技能效果!AF:AF,MATCH(技能效果等级!B2584,技能效果!B:B,0))="","",INDEX(技能效果!AF:AF,MATCH(技能效果等级!B2584,技能效果!B:B,0)))</f>
        <v/>
      </c>
      <c r="W2584" s="95">
        <f t="shared" si="38"/>
        <v>249</v>
      </c>
      <c r="X2584" s="97"/>
      <c r="Y2584" s="97"/>
    </row>
    <row r="2585" spans="1:25" ht="16.5" x14ac:dyDescent="0.2">
      <c r="A2585" s="62">
        <v>2582</v>
      </c>
      <c r="B2585" s="95">
        <f>INDEX(技能效果!B:B,MATCH(技能效果等级!W2585,技能效果!AE:AE,0))</f>
        <v>130401601</v>
      </c>
      <c r="C2585" s="95" t="str">
        <f>INDEX(技能效果!C:C,MATCH(技能效果等级!B2585,技能效果!B:B,0))</f>
        <v>插槽16回复生命</v>
      </c>
      <c r="D2585" s="96" t="s">
        <v>873</v>
      </c>
      <c r="E2585" s="95">
        <v>8</v>
      </c>
      <c r="F2585" s="95">
        <f>INDEX(技能效果!H:H,MATCH(技能效果等级!B2585,技能效果!B:B,0))</f>
        <v>2002</v>
      </c>
      <c r="G2585" s="95">
        <f>IF(INDEX(技能效果!K:K,MATCH(B2585,技能效果!B:B,0))=0,INDEX(技能效果!I:I,MATCH(技能效果等级!B2585,技能效果!B:B,0)),INDEX(技能效果!I:I,MATCH(技能效果等级!B2585,技能效果!B:B,0))*VLOOKUP(E2585,技能数值计算!$C$19:$D$28,2,FALSE))</f>
        <v>2.52</v>
      </c>
      <c r="H2585" s="95">
        <f>INDEX(技能效果!J:J,MATCH(技能效果等级!B2585,技能效果!B:B,0))</f>
        <v>0</v>
      </c>
      <c r="I2585" s="97"/>
      <c r="J2585" s="97"/>
      <c r="K2585" s="97"/>
      <c r="L2585" s="97"/>
      <c r="M2585" s="97"/>
      <c r="N2585" s="96" t="str">
        <f>IF(INDEX(技能效果!L:L,MATCH(技能效果等级!B2585,技能效果!B:B,0))="","",INDEX(技能效果!L:L,MATCH(技能效果等级!B2585,技能效果!B:B,0)))</f>
        <v/>
      </c>
      <c r="O2585" s="95">
        <f>IF(INDEX(技能效果!N:N,MATCH(B2585,技能效果!B:B,0))=0,INDEX(技能效果!M:M,MATCH(技能效果等级!B2585,技能效果!B:B,0)),INDEX(技能效果!M:M,MATCH(技能效果等级!B2585,技能效果!B:B,0))*VLOOKUP(E2585,技能数值计算!$C$19:$D$28,2,FALSE))</f>
        <v>0</v>
      </c>
      <c r="P2585" s="97"/>
      <c r="Q2585" s="97"/>
      <c r="R2585" s="95" t="str">
        <f>IF(INDEX(技能效果!O:O,MATCH(技能效果等级!B2585,技能效果!B:B,0))="","",INDEX(技能效果!O:O,MATCH(技能效果等级!B2585,技能效果!B:B,0)))</f>
        <v/>
      </c>
      <c r="S2585" s="97"/>
      <c r="T2585" s="97"/>
      <c r="U2585" s="97"/>
      <c r="V2585" s="96" t="str">
        <f>IF(INDEX(技能效果!AF:AF,MATCH(技能效果等级!B2585,技能效果!B:B,0))="","",INDEX(技能效果!AF:AF,MATCH(技能效果等级!B2585,技能效果!B:B,0)))</f>
        <v/>
      </c>
      <c r="W2585" s="95">
        <f t="shared" si="38"/>
        <v>249</v>
      </c>
      <c r="X2585" s="97"/>
      <c r="Y2585" s="97"/>
    </row>
    <row r="2586" spans="1:25" ht="16.5" x14ac:dyDescent="0.2">
      <c r="A2586" s="62">
        <v>2583</v>
      </c>
      <c r="B2586" s="95">
        <f>INDEX(技能效果!B:B,MATCH(技能效果等级!W2586,技能效果!AE:AE,0))</f>
        <v>130401601</v>
      </c>
      <c r="C2586" s="95" t="str">
        <f>INDEX(技能效果!C:C,MATCH(技能效果等级!B2586,技能效果!B:B,0))</f>
        <v>插槽16回复生命</v>
      </c>
      <c r="D2586" s="96" t="s">
        <v>873</v>
      </c>
      <c r="E2586" s="95">
        <v>9</v>
      </c>
      <c r="F2586" s="95">
        <f>INDEX(技能效果!H:H,MATCH(技能效果等级!B2586,技能效果!B:B,0))</f>
        <v>2002</v>
      </c>
      <c r="G2586" s="95">
        <f>IF(INDEX(技能效果!K:K,MATCH(B2586,技能效果!B:B,0))=0,INDEX(技能效果!I:I,MATCH(技能效果等级!B2586,技能效果!B:B,0)),INDEX(技能效果!I:I,MATCH(技能效果等级!B2586,技能效果!B:B,0))*VLOOKUP(E2586,技能数值计算!$C$19:$D$28,2,FALSE))</f>
        <v>2.7600000000000002</v>
      </c>
      <c r="H2586" s="95">
        <f>INDEX(技能效果!J:J,MATCH(技能效果等级!B2586,技能效果!B:B,0))</f>
        <v>0</v>
      </c>
      <c r="I2586" s="97"/>
      <c r="J2586" s="97"/>
      <c r="K2586" s="97"/>
      <c r="L2586" s="97"/>
      <c r="M2586" s="97"/>
      <c r="N2586" s="96" t="str">
        <f>IF(INDEX(技能效果!L:L,MATCH(技能效果等级!B2586,技能效果!B:B,0))="","",INDEX(技能效果!L:L,MATCH(技能效果等级!B2586,技能效果!B:B,0)))</f>
        <v/>
      </c>
      <c r="O2586" s="95">
        <f>IF(INDEX(技能效果!N:N,MATCH(B2586,技能效果!B:B,0))=0,INDEX(技能效果!M:M,MATCH(技能效果等级!B2586,技能效果!B:B,0)),INDEX(技能效果!M:M,MATCH(技能效果等级!B2586,技能效果!B:B,0))*VLOOKUP(E2586,技能数值计算!$C$19:$D$28,2,FALSE))</f>
        <v>0</v>
      </c>
      <c r="P2586" s="97"/>
      <c r="Q2586" s="97"/>
      <c r="R2586" s="95" t="str">
        <f>IF(INDEX(技能效果!O:O,MATCH(技能效果等级!B2586,技能效果!B:B,0))="","",INDEX(技能效果!O:O,MATCH(技能效果等级!B2586,技能效果!B:B,0)))</f>
        <v/>
      </c>
      <c r="S2586" s="97"/>
      <c r="T2586" s="97"/>
      <c r="U2586" s="97"/>
      <c r="V2586" s="96" t="str">
        <f>IF(INDEX(技能效果!AF:AF,MATCH(技能效果等级!B2586,技能效果!B:B,0))="","",INDEX(技能效果!AF:AF,MATCH(技能效果等级!B2586,技能效果!B:B,0)))</f>
        <v/>
      </c>
      <c r="W2586" s="95">
        <f t="shared" si="38"/>
        <v>249</v>
      </c>
      <c r="X2586" s="97"/>
      <c r="Y2586" s="97"/>
    </row>
    <row r="2587" spans="1:25" ht="16.5" x14ac:dyDescent="0.2">
      <c r="A2587" s="62">
        <v>2584</v>
      </c>
      <c r="B2587" s="95">
        <f>INDEX(技能效果!B:B,MATCH(技能效果等级!W2587,技能效果!AE:AE,0))</f>
        <v>130401601</v>
      </c>
      <c r="C2587" s="95" t="str">
        <f>INDEX(技能效果!C:C,MATCH(技能效果等级!B2587,技能效果!B:B,0))</f>
        <v>插槽16回复生命</v>
      </c>
      <c r="D2587" s="96" t="s">
        <v>873</v>
      </c>
      <c r="E2587" s="95">
        <v>10</v>
      </c>
      <c r="F2587" s="95">
        <f>INDEX(技能效果!H:H,MATCH(技能效果等级!B2587,技能效果!B:B,0))</f>
        <v>2002</v>
      </c>
      <c r="G2587" s="95">
        <f>IF(INDEX(技能效果!K:K,MATCH(B2587,技能效果!B:B,0))=0,INDEX(技能效果!I:I,MATCH(技能效果等级!B2587,技能效果!B:B,0)),INDEX(技能效果!I:I,MATCH(技能效果等级!B2587,技能效果!B:B,0))*VLOOKUP(E2587,技能数值计算!$C$19:$D$28,2,FALSE))</f>
        <v>3</v>
      </c>
      <c r="H2587" s="95">
        <f>INDEX(技能效果!J:J,MATCH(技能效果等级!B2587,技能效果!B:B,0))</f>
        <v>0</v>
      </c>
      <c r="I2587" s="97"/>
      <c r="J2587" s="97"/>
      <c r="K2587" s="97"/>
      <c r="L2587" s="97"/>
      <c r="M2587" s="97"/>
      <c r="N2587" s="96" t="str">
        <f>IF(INDEX(技能效果!L:L,MATCH(技能效果等级!B2587,技能效果!B:B,0))="","",INDEX(技能效果!L:L,MATCH(技能效果等级!B2587,技能效果!B:B,0)))</f>
        <v/>
      </c>
      <c r="O2587" s="95">
        <f>IF(INDEX(技能效果!N:N,MATCH(B2587,技能效果!B:B,0))=0,INDEX(技能效果!M:M,MATCH(技能效果等级!B2587,技能效果!B:B,0)),INDEX(技能效果!M:M,MATCH(技能效果等级!B2587,技能效果!B:B,0))*VLOOKUP(E2587,技能数值计算!$C$19:$D$28,2,FALSE))</f>
        <v>0</v>
      </c>
      <c r="P2587" s="97"/>
      <c r="Q2587" s="97"/>
      <c r="R2587" s="95" t="str">
        <f>IF(INDEX(技能效果!O:O,MATCH(技能效果等级!B2587,技能效果!B:B,0))="","",INDEX(技能效果!O:O,MATCH(技能效果等级!B2587,技能效果!B:B,0)))</f>
        <v/>
      </c>
      <c r="S2587" s="97"/>
      <c r="T2587" s="97"/>
      <c r="U2587" s="97"/>
      <c r="V2587" s="96" t="str">
        <f>IF(INDEX(技能效果!AF:AF,MATCH(技能效果等级!B2587,技能效果!B:B,0))="","",INDEX(技能效果!AF:AF,MATCH(技能效果等级!B2587,技能效果!B:B,0)))</f>
        <v/>
      </c>
      <c r="W2587" s="95">
        <f t="shared" si="38"/>
        <v>249</v>
      </c>
      <c r="X2587" s="97"/>
      <c r="Y2587" s="97"/>
    </row>
    <row r="2588" spans="1:25" ht="16.5" x14ac:dyDescent="0.2">
      <c r="A2588" s="62">
        <v>2585</v>
      </c>
      <c r="B2588" s="95">
        <f>INDEX(技能效果!B:B,MATCH(技能效果等级!W2588,技能效果!AE:AE,0))</f>
        <v>130401602</v>
      </c>
      <c r="C2588" s="95" t="str">
        <f>INDEX(技能效果!C:C,MATCH(技能效果等级!B2588,技能效果!B:B,0))</f>
        <v>插槽16驱散负面效果</v>
      </c>
      <c r="D2588" s="96" t="s">
        <v>873</v>
      </c>
      <c r="E2588" s="95">
        <v>1</v>
      </c>
      <c r="F2588" s="95">
        <f>INDEX(技能效果!H:H,MATCH(技能效果等级!B2588,技能效果!B:B,0))</f>
        <v>4045</v>
      </c>
      <c r="G2588" s="95">
        <f>IF(INDEX(技能效果!K:K,MATCH(B2588,技能效果!B:B,0))=0,INDEX(技能效果!I:I,MATCH(技能效果等级!B2588,技能效果!B:B,0)),INDEX(技能效果!I:I,MATCH(技能效果等级!B2588,技能效果!B:B,0))*VLOOKUP(E2588,技能数值计算!$C$19:$D$28,2,FALSE))</f>
        <v>0</v>
      </c>
      <c r="H2588" s="95">
        <f>INDEX(技能效果!J:J,MATCH(技能效果等级!B2588,技能效果!B:B,0))</f>
        <v>0</v>
      </c>
      <c r="I2588" s="97"/>
      <c r="J2588" s="97"/>
      <c r="K2588" s="97"/>
      <c r="L2588" s="97"/>
      <c r="M2588" s="97"/>
      <c r="N2588" s="96" t="str">
        <f>IF(INDEX(技能效果!L:L,MATCH(技能效果等级!B2588,技能效果!B:B,0))="","",INDEX(技能效果!L:L,MATCH(技能效果等级!B2588,技能效果!B:B,0)))</f>
        <v/>
      </c>
      <c r="O2588" s="95">
        <f>IF(INDEX(技能效果!N:N,MATCH(B2588,技能效果!B:B,0))=0,INDEX(技能效果!M:M,MATCH(技能效果等级!B2588,技能效果!B:B,0)),INDEX(技能效果!M:M,MATCH(技能效果等级!B2588,技能效果!B:B,0))*VLOOKUP(E2588,技能数值计算!$C$19:$D$28,2,FALSE))</f>
        <v>0</v>
      </c>
      <c r="P2588" s="97"/>
      <c r="Q2588" s="97"/>
      <c r="R2588" s="95" t="str">
        <f>IF(INDEX(技能效果!O:O,MATCH(技能效果等级!B2588,技能效果!B:B,0))="","",INDEX(技能效果!O:O,MATCH(技能效果等级!B2588,技能效果!B:B,0)))</f>
        <v/>
      </c>
      <c r="S2588" s="97"/>
      <c r="T2588" s="97"/>
      <c r="U2588" s="97"/>
      <c r="V2588" s="96" t="str">
        <f>IF(INDEX(技能效果!AF:AF,MATCH(技能效果等级!B2588,技能效果!B:B,0))="","",INDEX(技能效果!AF:AF,MATCH(技能效果等级!B2588,技能效果!B:B,0)))</f>
        <v/>
      </c>
      <c r="W2588" s="95">
        <f t="shared" si="38"/>
        <v>250</v>
      </c>
      <c r="X2588" s="97"/>
      <c r="Y2588" s="97"/>
    </row>
    <row r="2589" spans="1:25" ht="16.5" x14ac:dyDescent="0.2">
      <c r="A2589" s="62">
        <v>2586</v>
      </c>
      <c r="B2589" s="95">
        <f>INDEX(技能效果!B:B,MATCH(技能效果等级!W2589,技能效果!AE:AE,0))</f>
        <v>130401602</v>
      </c>
      <c r="C2589" s="95" t="str">
        <f>INDEX(技能效果!C:C,MATCH(技能效果等级!B2589,技能效果!B:B,0))</f>
        <v>插槽16驱散负面效果</v>
      </c>
      <c r="D2589" s="96" t="s">
        <v>873</v>
      </c>
      <c r="E2589" s="95">
        <v>2</v>
      </c>
      <c r="F2589" s="95">
        <f>INDEX(技能效果!H:H,MATCH(技能效果等级!B2589,技能效果!B:B,0))</f>
        <v>4045</v>
      </c>
      <c r="G2589" s="95">
        <f>IF(INDEX(技能效果!K:K,MATCH(B2589,技能效果!B:B,0))=0,INDEX(技能效果!I:I,MATCH(技能效果等级!B2589,技能效果!B:B,0)),INDEX(技能效果!I:I,MATCH(技能效果等级!B2589,技能效果!B:B,0))*VLOOKUP(E2589,技能数值计算!$C$19:$D$28,2,FALSE))</f>
        <v>0</v>
      </c>
      <c r="H2589" s="95">
        <f>INDEX(技能效果!J:J,MATCH(技能效果等级!B2589,技能效果!B:B,0))</f>
        <v>0</v>
      </c>
      <c r="I2589" s="97"/>
      <c r="J2589" s="97"/>
      <c r="K2589" s="97"/>
      <c r="L2589" s="97"/>
      <c r="M2589" s="97"/>
      <c r="N2589" s="96" t="str">
        <f>IF(INDEX(技能效果!L:L,MATCH(技能效果等级!B2589,技能效果!B:B,0))="","",INDEX(技能效果!L:L,MATCH(技能效果等级!B2589,技能效果!B:B,0)))</f>
        <v/>
      </c>
      <c r="O2589" s="95">
        <f>IF(INDEX(技能效果!N:N,MATCH(B2589,技能效果!B:B,0))=0,INDEX(技能效果!M:M,MATCH(技能效果等级!B2589,技能效果!B:B,0)),INDEX(技能效果!M:M,MATCH(技能效果等级!B2589,技能效果!B:B,0))*VLOOKUP(E2589,技能数值计算!$C$19:$D$28,2,FALSE))</f>
        <v>0</v>
      </c>
      <c r="P2589" s="97"/>
      <c r="Q2589" s="97"/>
      <c r="R2589" s="95" t="str">
        <f>IF(INDEX(技能效果!O:O,MATCH(技能效果等级!B2589,技能效果!B:B,0))="","",INDEX(技能效果!O:O,MATCH(技能效果等级!B2589,技能效果!B:B,0)))</f>
        <v/>
      </c>
      <c r="S2589" s="97"/>
      <c r="T2589" s="97"/>
      <c r="U2589" s="97"/>
      <c r="V2589" s="96" t="str">
        <f>IF(INDEX(技能效果!AF:AF,MATCH(技能效果等级!B2589,技能效果!B:B,0))="","",INDEX(技能效果!AF:AF,MATCH(技能效果等级!B2589,技能效果!B:B,0)))</f>
        <v/>
      </c>
      <c r="W2589" s="95">
        <f t="shared" si="38"/>
        <v>250</v>
      </c>
      <c r="X2589" s="97"/>
      <c r="Y2589" s="97"/>
    </row>
    <row r="2590" spans="1:25" ht="16.5" x14ac:dyDescent="0.2">
      <c r="A2590" s="62">
        <v>2587</v>
      </c>
      <c r="B2590" s="95">
        <f>INDEX(技能效果!B:B,MATCH(技能效果等级!W2590,技能效果!AE:AE,0))</f>
        <v>130401602</v>
      </c>
      <c r="C2590" s="95" t="str">
        <f>INDEX(技能效果!C:C,MATCH(技能效果等级!B2590,技能效果!B:B,0))</f>
        <v>插槽16驱散负面效果</v>
      </c>
      <c r="D2590" s="96" t="s">
        <v>873</v>
      </c>
      <c r="E2590" s="95">
        <v>3</v>
      </c>
      <c r="F2590" s="95">
        <f>INDEX(技能效果!H:H,MATCH(技能效果等级!B2590,技能效果!B:B,0))</f>
        <v>4045</v>
      </c>
      <c r="G2590" s="95">
        <f>IF(INDEX(技能效果!K:K,MATCH(B2590,技能效果!B:B,0))=0,INDEX(技能效果!I:I,MATCH(技能效果等级!B2590,技能效果!B:B,0)),INDEX(技能效果!I:I,MATCH(技能效果等级!B2590,技能效果!B:B,0))*VLOOKUP(E2590,技能数值计算!$C$19:$D$28,2,FALSE))</f>
        <v>0</v>
      </c>
      <c r="H2590" s="95">
        <f>INDEX(技能效果!J:J,MATCH(技能效果等级!B2590,技能效果!B:B,0))</f>
        <v>0</v>
      </c>
      <c r="I2590" s="97"/>
      <c r="J2590" s="97"/>
      <c r="K2590" s="97"/>
      <c r="L2590" s="97"/>
      <c r="M2590" s="97"/>
      <c r="N2590" s="96" t="str">
        <f>IF(INDEX(技能效果!L:L,MATCH(技能效果等级!B2590,技能效果!B:B,0))="","",INDEX(技能效果!L:L,MATCH(技能效果等级!B2590,技能效果!B:B,0)))</f>
        <v/>
      </c>
      <c r="O2590" s="95">
        <f>IF(INDEX(技能效果!N:N,MATCH(B2590,技能效果!B:B,0))=0,INDEX(技能效果!M:M,MATCH(技能效果等级!B2590,技能效果!B:B,0)),INDEX(技能效果!M:M,MATCH(技能效果等级!B2590,技能效果!B:B,0))*VLOOKUP(E2590,技能数值计算!$C$19:$D$28,2,FALSE))</f>
        <v>0</v>
      </c>
      <c r="P2590" s="97"/>
      <c r="Q2590" s="97"/>
      <c r="R2590" s="95" t="str">
        <f>IF(INDEX(技能效果!O:O,MATCH(技能效果等级!B2590,技能效果!B:B,0))="","",INDEX(技能效果!O:O,MATCH(技能效果等级!B2590,技能效果!B:B,0)))</f>
        <v/>
      </c>
      <c r="S2590" s="97"/>
      <c r="T2590" s="97"/>
      <c r="U2590" s="97"/>
      <c r="V2590" s="96" t="str">
        <f>IF(INDEX(技能效果!AF:AF,MATCH(技能效果等级!B2590,技能效果!B:B,0))="","",INDEX(技能效果!AF:AF,MATCH(技能效果等级!B2590,技能效果!B:B,0)))</f>
        <v/>
      </c>
      <c r="W2590" s="95">
        <f t="shared" si="38"/>
        <v>250</v>
      </c>
      <c r="X2590" s="97"/>
      <c r="Y2590" s="97"/>
    </row>
    <row r="2591" spans="1:25" ht="16.5" x14ac:dyDescent="0.2">
      <c r="A2591" s="62">
        <v>2588</v>
      </c>
      <c r="B2591" s="95">
        <f>INDEX(技能效果!B:B,MATCH(技能效果等级!W2591,技能效果!AE:AE,0))</f>
        <v>130401602</v>
      </c>
      <c r="C2591" s="95" t="str">
        <f>INDEX(技能效果!C:C,MATCH(技能效果等级!B2591,技能效果!B:B,0))</f>
        <v>插槽16驱散负面效果</v>
      </c>
      <c r="D2591" s="96" t="s">
        <v>873</v>
      </c>
      <c r="E2591" s="95">
        <v>4</v>
      </c>
      <c r="F2591" s="95">
        <f>INDEX(技能效果!H:H,MATCH(技能效果等级!B2591,技能效果!B:B,0))</f>
        <v>4045</v>
      </c>
      <c r="G2591" s="95">
        <f>IF(INDEX(技能效果!K:K,MATCH(B2591,技能效果!B:B,0))=0,INDEX(技能效果!I:I,MATCH(技能效果等级!B2591,技能效果!B:B,0)),INDEX(技能效果!I:I,MATCH(技能效果等级!B2591,技能效果!B:B,0))*VLOOKUP(E2591,技能数值计算!$C$19:$D$28,2,FALSE))</f>
        <v>0</v>
      </c>
      <c r="H2591" s="95">
        <f>INDEX(技能效果!J:J,MATCH(技能效果等级!B2591,技能效果!B:B,0))</f>
        <v>0</v>
      </c>
      <c r="I2591" s="97"/>
      <c r="J2591" s="97"/>
      <c r="K2591" s="97"/>
      <c r="L2591" s="97"/>
      <c r="M2591" s="97"/>
      <c r="N2591" s="96" t="str">
        <f>IF(INDEX(技能效果!L:L,MATCH(技能效果等级!B2591,技能效果!B:B,0))="","",INDEX(技能效果!L:L,MATCH(技能效果等级!B2591,技能效果!B:B,0)))</f>
        <v/>
      </c>
      <c r="O2591" s="95">
        <f>IF(INDEX(技能效果!N:N,MATCH(B2591,技能效果!B:B,0))=0,INDEX(技能效果!M:M,MATCH(技能效果等级!B2591,技能效果!B:B,0)),INDEX(技能效果!M:M,MATCH(技能效果等级!B2591,技能效果!B:B,0))*VLOOKUP(E2591,技能数值计算!$C$19:$D$28,2,FALSE))</f>
        <v>0</v>
      </c>
      <c r="P2591" s="97"/>
      <c r="Q2591" s="97"/>
      <c r="R2591" s="95" t="str">
        <f>IF(INDEX(技能效果!O:O,MATCH(技能效果等级!B2591,技能效果!B:B,0))="","",INDEX(技能效果!O:O,MATCH(技能效果等级!B2591,技能效果!B:B,0)))</f>
        <v/>
      </c>
      <c r="S2591" s="97"/>
      <c r="T2591" s="97"/>
      <c r="U2591" s="97"/>
      <c r="V2591" s="96" t="str">
        <f>IF(INDEX(技能效果!AF:AF,MATCH(技能效果等级!B2591,技能效果!B:B,0))="","",INDEX(技能效果!AF:AF,MATCH(技能效果等级!B2591,技能效果!B:B,0)))</f>
        <v/>
      </c>
      <c r="W2591" s="95">
        <f t="shared" si="38"/>
        <v>250</v>
      </c>
      <c r="X2591" s="97"/>
      <c r="Y2591" s="97"/>
    </row>
    <row r="2592" spans="1:25" ht="16.5" x14ac:dyDescent="0.2">
      <c r="A2592" s="62">
        <v>2589</v>
      </c>
      <c r="B2592" s="95">
        <f>INDEX(技能效果!B:B,MATCH(技能效果等级!W2592,技能效果!AE:AE,0))</f>
        <v>130401602</v>
      </c>
      <c r="C2592" s="95" t="str">
        <f>INDEX(技能效果!C:C,MATCH(技能效果等级!B2592,技能效果!B:B,0))</f>
        <v>插槽16驱散负面效果</v>
      </c>
      <c r="D2592" s="96" t="s">
        <v>873</v>
      </c>
      <c r="E2592" s="95">
        <v>5</v>
      </c>
      <c r="F2592" s="95">
        <f>INDEX(技能效果!H:H,MATCH(技能效果等级!B2592,技能效果!B:B,0))</f>
        <v>4045</v>
      </c>
      <c r="G2592" s="95">
        <f>IF(INDEX(技能效果!K:K,MATCH(B2592,技能效果!B:B,0))=0,INDEX(技能效果!I:I,MATCH(技能效果等级!B2592,技能效果!B:B,0)),INDEX(技能效果!I:I,MATCH(技能效果等级!B2592,技能效果!B:B,0))*VLOOKUP(E2592,技能数值计算!$C$19:$D$28,2,FALSE))</f>
        <v>0</v>
      </c>
      <c r="H2592" s="95">
        <f>INDEX(技能效果!J:J,MATCH(技能效果等级!B2592,技能效果!B:B,0))</f>
        <v>0</v>
      </c>
      <c r="I2592" s="97"/>
      <c r="J2592" s="97"/>
      <c r="K2592" s="97"/>
      <c r="L2592" s="97"/>
      <c r="M2592" s="97"/>
      <c r="N2592" s="96" t="str">
        <f>IF(INDEX(技能效果!L:L,MATCH(技能效果等级!B2592,技能效果!B:B,0))="","",INDEX(技能效果!L:L,MATCH(技能效果等级!B2592,技能效果!B:B,0)))</f>
        <v/>
      </c>
      <c r="O2592" s="95">
        <f>IF(INDEX(技能效果!N:N,MATCH(B2592,技能效果!B:B,0))=0,INDEX(技能效果!M:M,MATCH(技能效果等级!B2592,技能效果!B:B,0)),INDEX(技能效果!M:M,MATCH(技能效果等级!B2592,技能效果!B:B,0))*VLOOKUP(E2592,技能数值计算!$C$19:$D$28,2,FALSE))</f>
        <v>0</v>
      </c>
      <c r="P2592" s="97"/>
      <c r="Q2592" s="97"/>
      <c r="R2592" s="95" t="str">
        <f>IF(INDEX(技能效果!O:O,MATCH(技能效果等级!B2592,技能效果!B:B,0))="","",INDEX(技能效果!O:O,MATCH(技能效果等级!B2592,技能效果!B:B,0)))</f>
        <v/>
      </c>
      <c r="S2592" s="97"/>
      <c r="T2592" s="97"/>
      <c r="U2592" s="97"/>
      <c r="V2592" s="96" t="str">
        <f>IF(INDEX(技能效果!AF:AF,MATCH(技能效果等级!B2592,技能效果!B:B,0))="","",INDEX(技能效果!AF:AF,MATCH(技能效果等级!B2592,技能效果!B:B,0)))</f>
        <v/>
      </c>
      <c r="W2592" s="95">
        <f t="shared" si="38"/>
        <v>250</v>
      </c>
      <c r="X2592" s="97"/>
      <c r="Y2592" s="97"/>
    </row>
    <row r="2593" spans="1:25" ht="16.5" x14ac:dyDescent="0.2">
      <c r="A2593" s="62">
        <v>2590</v>
      </c>
      <c r="B2593" s="95">
        <f>INDEX(技能效果!B:B,MATCH(技能效果等级!W2593,技能效果!AE:AE,0))</f>
        <v>130401602</v>
      </c>
      <c r="C2593" s="95" t="str">
        <f>INDEX(技能效果!C:C,MATCH(技能效果等级!B2593,技能效果!B:B,0))</f>
        <v>插槽16驱散负面效果</v>
      </c>
      <c r="D2593" s="96" t="s">
        <v>873</v>
      </c>
      <c r="E2593" s="95">
        <v>6</v>
      </c>
      <c r="F2593" s="95">
        <f>INDEX(技能效果!H:H,MATCH(技能效果等级!B2593,技能效果!B:B,0))</f>
        <v>4045</v>
      </c>
      <c r="G2593" s="95">
        <f>IF(INDEX(技能效果!K:K,MATCH(B2593,技能效果!B:B,0))=0,INDEX(技能效果!I:I,MATCH(技能效果等级!B2593,技能效果!B:B,0)),INDEX(技能效果!I:I,MATCH(技能效果等级!B2593,技能效果!B:B,0))*VLOOKUP(E2593,技能数值计算!$C$19:$D$28,2,FALSE))</f>
        <v>0</v>
      </c>
      <c r="H2593" s="95">
        <f>INDEX(技能效果!J:J,MATCH(技能效果等级!B2593,技能效果!B:B,0))</f>
        <v>0</v>
      </c>
      <c r="I2593" s="97"/>
      <c r="J2593" s="97"/>
      <c r="K2593" s="97"/>
      <c r="L2593" s="97"/>
      <c r="M2593" s="97"/>
      <c r="N2593" s="96" t="str">
        <f>IF(INDEX(技能效果!L:L,MATCH(技能效果等级!B2593,技能效果!B:B,0))="","",INDEX(技能效果!L:L,MATCH(技能效果等级!B2593,技能效果!B:B,0)))</f>
        <v/>
      </c>
      <c r="O2593" s="95">
        <f>IF(INDEX(技能效果!N:N,MATCH(B2593,技能效果!B:B,0))=0,INDEX(技能效果!M:M,MATCH(技能效果等级!B2593,技能效果!B:B,0)),INDEX(技能效果!M:M,MATCH(技能效果等级!B2593,技能效果!B:B,0))*VLOOKUP(E2593,技能数值计算!$C$19:$D$28,2,FALSE))</f>
        <v>0</v>
      </c>
      <c r="P2593" s="97"/>
      <c r="Q2593" s="97"/>
      <c r="R2593" s="95" t="str">
        <f>IF(INDEX(技能效果!O:O,MATCH(技能效果等级!B2593,技能效果!B:B,0))="","",INDEX(技能效果!O:O,MATCH(技能效果等级!B2593,技能效果!B:B,0)))</f>
        <v/>
      </c>
      <c r="S2593" s="97"/>
      <c r="T2593" s="97"/>
      <c r="U2593" s="97"/>
      <c r="V2593" s="96" t="str">
        <f>IF(INDEX(技能效果!AF:AF,MATCH(技能效果等级!B2593,技能效果!B:B,0))="","",INDEX(技能效果!AF:AF,MATCH(技能效果等级!B2593,技能效果!B:B,0)))</f>
        <v/>
      </c>
      <c r="W2593" s="95">
        <f t="shared" si="38"/>
        <v>250</v>
      </c>
      <c r="X2593" s="97"/>
      <c r="Y2593" s="97"/>
    </row>
    <row r="2594" spans="1:25" ht="16.5" x14ac:dyDescent="0.2">
      <c r="A2594" s="62">
        <v>2591</v>
      </c>
      <c r="B2594" s="95">
        <f>INDEX(技能效果!B:B,MATCH(技能效果等级!W2594,技能效果!AE:AE,0))</f>
        <v>130401602</v>
      </c>
      <c r="C2594" s="95" t="str">
        <f>INDEX(技能效果!C:C,MATCH(技能效果等级!B2594,技能效果!B:B,0))</f>
        <v>插槽16驱散负面效果</v>
      </c>
      <c r="D2594" s="96" t="s">
        <v>873</v>
      </c>
      <c r="E2594" s="95">
        <v>7</v>
      </c>
      <c r="F2594" s="95">
        <f>INDEX(技能效果!H:H,MATCH(技能效果等级!B2594,技能效果!B:B,0))</f>
        <v>4045</v>
      </c>
      <c r="G2594" s="95">
        <f>IF(INDEX(技能效果!K:K,MATCH(B2594,技能效果!B:B,0))=0,INDEX(技能效果!I:I,MATCH(技能效果等级!B2594,技能效果!B:B,0)),INDEX(技能效果!I:I,MATCH(技能效果等级!B2594,技能效果!B:B,0))*VLOOKUP(E2594,技能数值计算!$C$19:$D$28,2,FALSE))</f>
        <v>0</v>
      </c>
      <c r="H2594" s="95">
        <f>INDEX(技能效果!J:J,MATCH(技能效果等级!B2594,技能效果!B:B,0))</f>
        <v>0</v>
      </c>
      <c r="I2594" s="97"/>
      <c r="J2594" s="97"/>
      <c r="K2594" s="97"/>
      <c r="L2594" s="97"/>
      <c r="M2594" s="97"/>
      <c r="N2594" s="96" t="str">
        <f>IF(INDEX(技能效果!L:L,MATCH(技能效果等级!B2594,技能效果!B:B,0))="","",INDEX(技能效果!L:L,MATCH(技能效果等级!B2594,技能效果!B:B,0)))</f>
        <v/>
      </c>
      <c r="O2594" s="95">
        <f>IF(INDEX(技能效果!N:N,MATCH(B2594,技能效果!B:B,0))=0,INDEX(技能效果!M:M,MATCH(技能效果等级!B2594,技能效果!B:B,0)),INDEX(技能效果!M:M,MATCH(技能效果等级!B2594,技能效果!B:B,0))*VLOOKUP(E2594,技能数值计算!$C$19:$D$28,2,FALSE))</f>
        <v>0</v>
      </c>
      <c r="P2594" s="97"/>
      <c r="Q2594" s="97"/>
      <c r="R2594" s="95" t="str">
        <f>IF(INDEX(技能效果!O:O,MATCH(技能效果等级!B2594,技能效果!B:B,0))="","",INDEX(技能效果!O:O,MATCH(技能效果等级!B2594,技能效果!B:B,0)))</f>
        <v/>
      </c>
      <c r="S2594" s="97"/>
      <c r="T2594" s="97"/>
      <c r="U2594" s="97"/>
      <c r="V2594" s="96" t="str">
        <f>IF(INDEX(技能效果!AF:AF,MATCH(技能效果等级!B2594,技能效果!B:B,0))="","",INDEX(技能效果!AF:AF,MATCH(技能效果等级!B2594,技能效果!B:B,0)))</f>
        <v/>
      </c>
      <c r="W2594" s="95">
        <f t="shared" si="38"/>
        <v>250</v>
      </c>
      <c r="X2594" s="97"/>
      <c r="Y2594" s="97"/>
    </row>
    <row r="2595" spans="1:25" ht="16.5" x14ac:dyDescent="0.2">
      <c r="A2595" s="62">
        <v>2592</v>
      </c>
      <c r="B2595" s="95">
        <f>INDEX(技能效果!B:B,MATCH(技能效果等级!W2595,技能效果!AE:AE,0))</f>
        <v>130401602</v>
      </c>
      <c r="C2595" s="95" t="str">
        <f>INDEX(技能效果!C:C,MATCH(技能效果等级!B2595,技能效果!B:B,0))</f>
        <v>插槽16驱散负面效果</v>
      </c>
      <c r="D2595" s="96" t="s">
        <v>873</v>
      </c>
      <c r="E2595" s="95">
        <v>8</v>
      </c>
      <c r="F2595" s="95">
        <f>INDEX(技能效果!H:H,MATCH(技能效果等级!B2595,技能效果!B:B,0))</f>
        <v>4045</v>
      </c>
      <c r="G2595" s="95">
        <f>IF(INDEX(技能效果!K:K,MATCH(B2595,技能效果!B:B,0))=0,INDEX(技能效果!I:I,MATCH(技能效果等级!B2595,技能效果!B:B,0)),INDEX(技能效果!I:I,MATCH(技能效果等级!B2595,技能效果!B:B,0))*VLOOKUP(E2595,技能数值计算!$C$19:$D$28,2,FALSE))</f>
        <v>0</v>
      </c>
      <c r="H2595" s="95">
        <f>INDEX(技能效果!J:J,MATCH(技能效果等级!B2595,技能效果!B:B,0))</f>
        <v>0</v>
      </c>
      <c r="I2595" s="97"/>
      <c r="J2595" s="97"/>
      <c r="K2595" s="97"/>
      <c r="L2595" s="97"/>
      <c r="M2595" s="97"/>
      <c r="N2595" s="96" t="str">
        <f>IF(INDEX(技能效果!L:L,MATCH(技能效果等级!B2595,技能效果!B:B,0))="","",INDEX(技能效果!L:L,MATCH(技能效果等级!B2595,技能效果!B:B,0)))</f>
        <v/>
      </c>
      <c r="O2595" s="95">
        <f>IF(INDEX(技能效果!N:N,MATCH(B2595,技能效果!B:B,0))=0,INDEX(技能效果!M:M,MATCH(技能效果等级!B2595,技能效果!B:B,0)),INDEX(技能效果!M:M,MATCH(技能效果等级!B2595,技能效果!B:B,0))*VLOOKUP(E2595,技能数值计算!$C$19:$D$28,2,FALSE))</f>
        <v>0</v>
      </c>
      <c r="P2595" s="97"/>
      <c r="Q2595" s="97"/>
      <c r="R2595" s="95" t="str">
        <f>IF(INDEX(技能效果!O:O,MATCH(技能效果等级!B2595,技能效果!B:B,0))="","",INDEX(技能效果!O:O,MATCH(技能效果等级!B2595,技能效果!B:B,0)))</f>
        <v/>
      </c>
      <c r="S2595" s="97"/>
      <c r="T2595" s="97"/>
      <c r="U2595" s="97"/>
      <c r="V2595" s="96" t="str">
        <f>IF(INDEX(技能效果!AF:AF,MATCH(技能效果等级!B2595,技能效果!B:B,0))="","",INDEX(技能效果!AF:AF,MATCH(技能效果等级!B2595,技能效果!B:B,0)))</f>
        <v/>
      </c>
      <c r="W2595" s="95">
        <f t="shared" si="38"/>
        <v>250</v>
      </c>
      <c r="X2595" s="97"/>
      <c r="Y2595" s="97"/>
    </row>
    <row r="2596" spans="1:25" ht="16.5" x14ac:dyDescent="0.2">
      <c r="A2596" s="62">
        <v>2593</v>
      </c>
      <c r="B2596" s="95">
        <f>INDEX(技能效果!B:B,MATCH(技能效果等级!W2596,技能效果!AE:AE,0))</f>
        <v>130401602</v>
      </c>
      <c r="C2596" s="95" t="str">
        <f>INDEX(技能效果!C:C,MATCH(技能效果等级!B2596,技能效果!B:B,0))</f>
        <v>插槽16驱散负面效果</v>
      </c>
      <c r="D2596" s="96" t="s">
        <v>873</v>
      </c>
      <c r="E2596" s="95">
        <v>9</v>
      </c>
      <c r="F2596" s="95">
        <f>INDEX(技能效果!H:H,MATCH(技能效果等级!B2596,技能效果!B:B,0))</f>
        <v>4045</v>
      </c>
      <c r="G2596" s="95">
        <f>IF(INDEX(技能效果!K:K,MATCH(B2596,技能效果!B:B,0))=0,INDEX(技能效果!I:I,MATCH(技能效果等级!B2596,技能效果!B:B,0)),INDEX(技能效果!I:I,MATCH(技能效果等级!B2596,技能效果!B:B,0))*VLOOKUP(E2596,技能数值计算!$C$19:$D$28,2,FALSE))</f>
        <v>0</v>
      </c>
      <c r="H2596" s="95">
        <f>INDEX(技能效果!J:J,MATCH(技能效果等级!B2596,技能效果!B:B,0))</f>
        <v>0</v>
      </c>
      <c r="I2596" s="97"/>
      <c r="J2596" s="97"/>
      <c r="K2596" s="97"/>
      <c r="L2596" s="97"/>
      <c r="M2596" s="97"/>
      <c r="N2596" s="96" t="str">
        <f>IF(INDEX(技能效果!L:L,MATCH(技能效果等级!B2596,技能效果!B:B,0))="","",INDEX(技能效果!L:L,MATCH(技能效果等级!B2596,技能效果!B:B,0)))</f>
        <v/>
      </c>
      <c r="O2596" s="95">
        <f>IF(INDEX(技能效果!N:N,MATCH(B2596,技能效果!B:B,0))=0,INDEX(技能效果!M:M,MATCH(技能效果等级!B2596,技能效果!B:B,0)),INDEX(技能效果!M:M,MATCH(技能效果等级!B2596,技能效果!B:B,0))*VLOOKUP(E2596,技能数值计算!$C$19:$D$28,2,FALSE))</f>
        <v>0</v>
      </c>
      <c r="P2596" s="97"/>
      <c r="Q2596" s="97"/>
      <c r="R2596" s="95" t="str">
        <f>IF(INDEX(技能效果!O:O,MATCH(技能效果等级!B2596,技能效果!B:B,0))="","",INDEX(技能效果!O:O,MATCH(技能效果等级!B2596,技能效果!B:B,0)))</f>
        <v/>
      </c>
      <c r="S2596" s="97"/>
      <c r="T2596" s="97"/>
      <c r="U2596" s="97"/>
      <c r="V2596" s="96" t="str">
        <f>IF(INDEX(技能效果!AF:AF,MATCH(技能效果等级!B2596,技能效果!B:B,0))="","",INDEX(技能效果!AF:AF,MATCH(技能效果等级!B2596,技能效果!B:B,0)))</f>
        <v/>
      </c>
      <c r="W2596" s="95">
        <f t="shared" si="38"/>
        <v>250</v>
      </c>
      <c r="X2596" s="97"/>
      <c r="Y2596" s="97"/>
    </row>
    <row r="2597" spans="1:25" ht="16.5" x14ac:dyDescent="0.2">
      <c r="A2597" s="62">
        <v>2594</v>
      </c>
      <c r="B2597" s="95">
        <f>INDEX(技能效果!B:B,MATCH(技能效果等级!W2597,技能效果!AE:AE,0))</f>
        <v>130401602</v>
      </c>
      <c r="C2597" s="95" t="str">
        <f>INDEX(技能效果!C:C,MATCH(技能效果等级!B2597,技能效果!B:B,0))</f>
        <v>插槽16驱散负面效果</v>
      </c>
      <c r="D2597" s="96" t="s">
        <v>873</v>
      </c>
      <c r="E2597" s="95">
        <v>10</v>
      </c>
      <c r="F2597" s="95">
        <f>INDEX(技能效果!H:H,MATCH(技能效果等级!B2597,技能效果!B:B,0))</f>
        <v>4045</v>
      </c>
      <c r="G2597" s="95">
        <f>IF(INDEX(技能效果!K:K,MATCH(B2597,技能效果!B:B,0))=0,INDEX(技能效果!I:I,MATCH(技能效果等级!B2597,技能效果!B:B,0)),INDEX(技能效果!I:I,MATCH(技能效果等级!B2597,技能效果!B:B,0))*VLOOKUP(E2597,技能数值计算!$C$19:$D$28,2,FALSE))</f>
        <v>0</v>
      </c>
      <c r="H2597" s="95">
        <f>INDEX(技能效果!J:J,MATCH(技能效果等级!B2597,技能效果!B:B,0))</f>
        <v>0</v>
      </c>
      <c r="I2597" s="97"/>
      <c r="J2597" s="97"/>
      <c r="K2597" s="97"/>
      <c r="L2597" s="97"/>
      <c r="M2597" s="97"/>
      <c r="N2597" s="96" t="str">
        <f>IF(INDEX(技能效果!L:L,MATCH(技能效果等级!B2597,技能效果!B:B,0))="","",INDEX(技能效果!L:L,MATCH(技能效果等级!B2597,技能效果!B:B,0)))</f>
        <v/>
      </c>
      <c r="O2597" s="95">
        <f>IF(INDEX(技能效果!N:N,MATCH(B2597,技能效果!B:B,0))=0,INDEX(技能效果!M:M,MATCH(技能效果等级!B2597,技能效果!B:B,0)),INDEX(技能效果!M:M,MATCH(技能效果等级!B2597,技能效果!B:B,0))*VLOOKUP(E2597,技能数值计算!$C$19:$D$28,2,FALSE))</f>
        <v>0</v>
      </c>
      <c r="P2597" s="97"/>
      <c r="Q2597" s="97"/>
      <c r="R2597" s="95" t="str">
        <f>IF(INDEX(技能效果!O:O,MATCH(技能效果等级!B2597,技能效果!B:B,0))="","",INDEX(技能效果!O:O,MATCH(技能效果等级!B2597,技能效果!B:B,0)))</f>
        <v/>
      </c>
      <c r="S2597" s="97"/>
      <c r="T2597" s="97"/>
      <c r="U2597" s="97"/>
      <c r="V2597" s="96" t="str">
        <f>IF(INDEX(技能效果!AF:AF,MATCH(技能效果等级!B2597,技能效果!B:B,0))="","",INDEX(技能效果!AF:AF,MATCH(技能效果等级!B2597,技能效果!B:B,0)))</f>
        <v/>
      </c>
      <c r="W2597" s="95">
        <f t="shared" si="38"/>
        <v>250</v>
      </c>
      <c r="X2597" s="97"/>
      <c r="Y2597" s="97"/>
    </row>
    <row r="2598" spans="1:25" ht="16.5" x14ac:dyDescent="0.2">
      <c r="A2598" s="62">
        <v>2595</v>
      </c>
      <c r="B2598" s="95">
        <f>INDEX(技能效果!B:B,MATCH(技能效果等级!W2598,技能效果!AE:AE,0))</f>
        <v>180100101</v>
      </c>
      <c r="C2598" s="95" t="str">
        <f>INDEX(技能效果!C:C,MATCH(技能效果等级!B2598,技能效果!B:B,0))</f>
        <v>砍刀鬼兵的普通攻击</v>
      </c>
      <c r="D2598" s="96" t="s">
        <v>873</v>
      </c>
      <c r="E2598" s="95">
        <v>1</v>
      </c>
      <c r="F2598" s="95">
        <f>INDEX(技能效果!H:H,MATCH(技能效果等级!B2598,技能效果!B:B,0))</f>
        <v>1001</v>
      </c>
      <c r="G2598" s="95">
        <f>IF(INDEX(技能效果!K:K,MATCH(B2598,技能效果!B:B,0))=0,INDEX(技能效果!I:I,MATCH(技能效果等级!B2598,技能效果!B:B,0)),INDEX(技能效果!I:I,MATCH(技能效果等级!B2598,技能效果!B:B,0))*VLOOKUP(E2598,技能数值计算!$C$19:$D$28,2,FALSE))</f>
        <v>0</v>
      </c>
      <c r="H2598" s="95">
        <f>INDEX(技能效果!J:J,MATCH(技能效果等级!B2598,技能效果!B:B,0))</f>
        <v>0</v>
      </c>
      <c r="I2598" s="97"/>
      <c r="J2598" s="97"/>
      <c r="K2598" s="97"/>
      <c r="L2598" s="97"/>
      <c r="M2598" s="97"/>
      <c r="N2598" s="96" t="str">
        <f>IF(INDEX(技能效果!L:L,MATCH(技能效果等级!B2598,技能效果!B:B,0))="","",INDEX(技能效果!L:L,MATCH(技能效果等级!B2598,技能效果!B:B,0)))</f>
        <v/>
      </c>
      <c r="O2598" s="95">
        <f>IF(INDEX(技能效果!N:N,MATCH(B2598,技能效果!B:B,0))=0,INDEX(技能效果!M:M,MATCH(技能效果等级!B2598,技能效果!B:B,0)),INDEX(技能效果!M:M,MATCH(技能效果等级!B2598,技能效果!B:B,0))*VLOOKUP(E2598,技能数值计算!$C$19:$D$28,2,FALSE))</f>
        <v>0</v>
      </c>
      <c r="P2598" s="97"/>
      <c r="Q2598" s="97"/>
      <c r="R2598" s="95" t="str">
        <f>IF(INDEX(技能效果!O:O,MATCH(技能效果等级!B2598,技能效果!B:B,0))="","",INDEX(技能效果!O:O,MATCH(技能效果等级!B2598,技能效果!B:B,0)))</f>
        <v/>
      </c>
      <c r="S2598" s="97"/>
      <c r="T2598" s="97"/>
      <c r="U2598" s="97"/>
      <c r="V2598" s="96" t="str">
        <f>IF(INDEX(技能效果!AF:AF,MATCH(技能效果等级!B2598,技能效果!B:B,0))="","",INDEX(技能效果!AF:AF,MATCH(技能效果等级!B2598,技能效果!B:B,0)))</f>
        <v/>
      </c>
      <c r="W2598" s="95">
        <f t="shared" si="38"/>
        <v>251</v>
      </c>
      <c r="X2598" s="97"/>
      <c r="Y2598" s="97"/>
    </row>
    <row r="2599" spans="1:25" ht="16.5" x14ac:dyDescent="0.2">
      <c r="A2599" s="62">
        <v>2596</v>
      </c>
      <c r="B2599" s="95">
        <f>INDEX(技能效果!B:B,MATCH(技能效果等级!W2599,技能效果!AE:AE,0))</f>
        <v>180100101</v>
      </c>
      <c r="C2599" s="95" t="str">
        <f>INDEX(技能效果!C:C,MATCH(技能效果等级!B2599,技能效果!B:B,0))</f>
        <v>砍刀鬼兵的普通攻击</v>
      </c>
      <c r="D2599" s="96" t="s">
        <v>873</v>
      </c>
      <c r="E2599" s="95">
        <v>2</v>
      </c>
      <c r="F2599" s="95">
        <f>INDEX(技能效果!H:H,MATCH(技能效果等级!B2599,技能效果!B:B,0))</f>
        <v>1001</v>
      </c>
      <c r="G2599" s="95">
        <f>IF(INDEX(技能效果!K:K,MATCH(B2599,技能效果!B:B,0))=0,INDEX(技能效果!I:I,MATCH(技能效果等级!B2599,技能效果!B:B,0)),INDEX(技能效果!I:I,MATCH(技能效果等级!B2599,技能效果!B:B,0))*VLOOKUP(E2599,技能数值计算!$C$19:$D$28,2,FALSE))</f>
        <v>0</v>
      </c>
      <c r="H2599" s="95">
        <f>INDEX(技能效果!J:J,MATCH(技能效果等级!B2599,技能效果!B:B,0))</f>
        <v>0</v>
      </c>
      <c r="I2599" s="97"/>
      <c r="J2599" s="97"/>
      <c r="K2599" s="97"/>
      <c r="L2599" s="97"/>
      <c r="M2599" s="97"/>
      <c r="N2599" s="96" t="str">
        <f>IF(INDEX(技能效果!L:L,MATCH(技能效果等级!B2599,技能效果!B:B,0))="","",INDEX(技能效果!L:L,MATCH(技能效果等级!B2599,技能效果!B:B,0)))</f>
        <v/>
      </c>
      <c r="O2599" s="95">
        <f>IF(INDEX(技能效果!N:N,MATCH(B2599,技能效果!B:B,0))=0,INDEX(技能效果!M:M,MATCH(技能效果等级!B2599,技能效果!B:B,0)),INDEX(技能效果!M:M,MATCH(技能效果等级!B2599,技能效果!B:B,0))*VLOOKUP(E2599,技能数值计算!$C$19:$D$28,2,FALSE))</f>
        <v>0</v>
      </c>
      <c r="P2599" s="97"/>
      <c r="Q2599" s="97"/>
      <c r="R2599" s="95" t="str">
        <f>IF(INDEX(技能效果!O:O,MATCH(技能效果等级!B2599,技能效果!B:B,0))="","",INDEX(技能效果!O:O,MATCH(技能效果等级!B2599,技能效果!B:B,0)))</f>
        <v/>
      </c>
      <c r="S2599" s="97"/>
      <c r="T2599" s="97"/>
      <c r="U2599" s="97"/>
      <c r="V2599" s="96" t="str">
        <f>IF(INDEX(技能效果!AF:AF,MATCH(技能效果等级!B2599,技能效果!B:B,0))="","",INDEX(技能效果!AF:AF,MATCH(技能效果等级!B2599,技能效果!B:B,0)))</f>
        <v/>
      </c>
      <c r="W2599" s="95">
        <f t="shared" si="38"/>
        <v>251</v>
      </c>
      <c r="X2599" s="97"/>
      <c r="Y2599" s="97"/>
    </row>
    <row r="2600" spans="1:25" ht="16.5" x14ac:dyDescent="0.2">
      <c r="A2600" s="62">
        <v>2597</v>
      </c>
      <c r="B2600" s="95">
        <f>INDEX(技能效果!B:B,MATCH(技能效果等级!W2600,技能效果!AE:AE,0))</f>
        <v>180100101</v>
      </c>
      <c r="C2600" s="95" t="str">
        <f>INDEX(技能效果!C:C,MATCH(技能效果等级!B2600,技能效果!B:B,0))</f>
        <v>砍刀鬼兵的普通攻击</v>
      </c>
      <c r="D2600" s="96" t="s">
        <v>873</v>
      </c>
      <c r="E2600" s="95">
        <v>3</v>
      </c>
      <c r="F2600" s="95">
        <f>INDEX(技能效果!H:H,MATCH(技能效果等级!B2600,技能效果!B:B,0))</f>
        <v>1001</v>
      </c>
      <c r="G2600" s="95">
        <f>IF(INDEX(技能效果!K:K,MATCH(B2600,技能效果!B:B,0))=0,INDEX(技能效果!I:I,MATCH(技能效果等级!B2600,技能效果!B:B,0)),INDEX(技能效果!I:I,MATCH(技能效果等级!B2600,技能效果!B:B,0))*VLOOKUP(E2600,技能数值计算!$C$19:$D$28,2,FALSE))</f>
        <v>0</v>
      </c>
      <c r="H2600" s="95">
        <f>INDEX(技能效果!J:J,MATCH(技能效果等级!B2600,技能效果!B:B,0))</f>
        <v>0</v>
      </c>
      <c r="I2600" s="97"/>
      <c r="J2600" s="97"/>
      <c r="K2600" s="97"/>
      <c r="L2600" s="97"/>
      <c r="M2600" s="97"/>
      <c r="N2600" s="96" t="str">
        <f>IF(INDEX(技能效果!L:L,MATCH(技能效果等级!B2600,技能效果!B:B,0))="","",INDEX(技能效果!L:L,MATCH(技能效果等级!B2600,技能效果!B:B,0)))</f>
        <v/>
      </c>
      <c r="O2600" s="95">
        <f>IF(INDEX(技能效果!N:N,MATCH(B2600,技能效果!B:B,0))=0,INDEX(技能效果!M:M,MATCH(技能效果等级!B2600,技能效果!B:B,0)),INDEX(技能效果!M:M,MATCH(技能效果等级!B2600,技能效果!B:B,0))*VLOOKUP(E2600,技能数值计算!$C$19:$D$28,2,FALSE))</f>
        <v>0</v>
      </c>
      <c r="P2600" s="97"/>
      <c r="Q2600" s="97"/>
      <c r="R2600" s="95" t="str">
        <f>IF(INDEX(技能效果!O:O,MATCH(技能效果等级!B2600,技能效果!B:B,0))="","",INDEX(技能效果!O:O,MATCH(技能效果等级!B2600,技能效果!B:B,0)))</f>
        <v/>
      </c>
      <c r="S2600" s="97"/>
      <c r="T2600" s="97"/>
      <c r="U2600" s="97"/>
      <c r="V2600" s="96" t="str">
        <f>IF(INDEX(技能效果!AF:AF,MATCH(技能效果等级!B2600,技能效果!B:B,0))="","",INDEX(技能效果!AF:AF,MATCH(技能效果等级!B2600,技能效果!B:B,0)))</f>
        <v/>
      </c>
      <c r="W2600" s="95">
        <f t="shared" si="38"/>
        <v>251</v>
      </c>
      <c r="X2600" s="97"/>
      <c r="Y2600" s="97"/>
    </row>
    <row r="2601" spans="1:25" ht="16.5" x14ac:dyDescent="0.2">
      <c r="A2601" s="62">
        <v>2598</v>
      </c>
      <c r="B2601" s="95">
        <f>INDEX(技能效果!B:B,MATCH(技能效果等级!W2601,技能效果!AE:AE,0))</f>
        <v>180100101</v>
      </c>
      <c r="C2601" s="95" t="str">
        <f>INDEX(技能效果!C:C,MATCH(技能效果等级!B2601,技能效果!B:B,0))</f>
        <v>砍刀鬼兵的普通攻击</v>
      </c>
      <c r="D2601" s="96" t="s">
        <v>873</v>
      </c>
      <c r="E2601" s="95">
        <v>4</v>
      </c>
      <c r="F2601" s="95">
        <f>INDEX(技能效果!H:H,MATCH(技能效果等级!B2601,技能效果!B:B,0))</f>
        <v>1001</v>
      </c>
      <c r="G2601" s="95">
        <f>IF(INDEX(技能效果!K:K,MATCH(B2601,技能效果!B:B,0))=0,INDEX(技能效果!I:I,MATCH(技能效果等级!B2601,技能效果!B:B,0)),INDEX(技能效果!I:I,MATCH(技能效果等级!B2601,技能效果!B:B,0))*VLOOKUP(E2601,技能数值计算!$C$19:$D$28,2,FALSE))</f>
        <v>0</v>
      </c>
      <c r="H2601" s="95">
        <f>INDEX(技能效果!J:J,MATCH(技能效果等级!B2601,技能效果!B:B,0))</f>
        <v>0</v>
      </c>
      <c r="I2601" s="97"/>
      <c r="J2601" s="97"/>
      <c r="K2601" s="97"/>
      <c r="L2601" s="97"/>
      <c r="M2601" s="97"/>
      <c r="N2601" s="96" t="str">
        <f>IF(INDEX(技能效果!L:L,MATCH(技能效果等级!B2601,技能效果!B:B,0))="","",INDEX(技能效果!L:L,MATCH(技能效果等级!B2601,技能效果!B:B,0)))</f>
        <v/>
      </c>
      <c r="O2601" s="95">
        <f>IF(INDEX(技能效果!N:N,MATCH(B2601,技能效果!B:B,0))=0,INDEX(技能效果!M:M,MATCH(技能效果等级!B2601,技能效果!B:B,0)),INDEX(技能效果!M:M,MATCH(技能效果等级!B2601,技能效果!B:B,0))*VLOOKUP(E2601,技能数值计算!$C$19:$D$28,2,FALSE))</f>
        <v>0</v>
      </c>
      <c r="P2601" s="97"/>
      <c r="Q2601" s="97"/>
      <c r="R2601" s="95" t="str">
        <f>IF(INDEX(技能效果!O:O,MATCH(技能效果等级!B2601,技能效果!B:B,0))="","",INDEX(技能效果!O:O,MATCH(技能效果等级!B2601,技能效果!B:B,0)))</f>
        <v/>
      </c>
      <c r="S2601" s="97"/>
      <c r="T2601" s="97"/>
      <c r="U2601" s="97"/>
      <c r="V2601" s="96" t="str">
        <f>IF(INDEX(技能效果!AF:AF,MATCH(技能效果等级!B2601,技能效果!B:B,0))="","",INDEX(技能效果!AF:AF,MATCH(技能效果等级!B2601,技能效果!B:B,0)))</f>
        <v/>
      </c>
      <c r="W2601" s="95">
        <f t="shared" si="38"/>
        <v>251</v>
      </c>
      <c r="X2601" s="97"/>
      <c r="Y2601" s="97"/>
    </row>
    <row r="2602" spans="1:25" ht="16.5" x14ac:dyDescent="0.2">
      <c r="A2602" s="62">
        <v>2599</v>
      </c>
      <c r="B2602" s="95">
        <f>INDEX(技能效果!B:B,MATCH(技能效果等级!W2602,技能效果!AE:AE,0))</f>
        <v>180100101</v>
      </c>
      <c r="C2602" s="95" t="str">
        <f>INDEX(技能效果!C:C,MATCH(技能效果等级!B2602,技能效果!B:B,0))</f>
        <v>砍刀鬼兵的普通攻击</v>
      </c>
      <c r="D2602" s="96" t="s">
        <v>873</v>
      </c>
      <c r="E2602" s="95">
        <v>5</v>
      </c>
      <c r="F2602" s="95">
        <f>INDEX(技能效果!H:H,MATCH(技能效果等级!B2602,技能效果!B:B,0))</f>
        <v>1001</v>
      </c>
      <c r="G2602" s="95">
        <f>IF(INDEX(技能效果!K:K,MATCH(B2602,技能效果!B:B,0))=0,INDEX(技能效果!I:I,MATCH(技能效果等级!B2602,技能效果!B:B,0)),INDEX(技能效果!I:I,MATCH(技能效果等级!B2602,技能效果!B:B,0))*VLOOKUP(E2602,技能数值计算!$C$19:$D$28,2,FALSE))</f>
        <v>0</v>
      </c>
      <c r="H2602" s="95">
        <f>INDEX(技能效果!J:J,MATCH(技能效果等级!B2602,技能效果!B:B,0))</f>
        <v>0</v>
      </c>
      <c r="I2602" s="97"/>
      <c r="J2602" s="97"/>
      <c r="K2602" s="97"/>
      <c r="L2602" s="97"/>
      <c r="M2602" s="97"/>
      <c r="N2602" s="96" t="str">
        <f>IF(INDEX(技能效果!L:L,MATCH(技能效果等级!B2602,技能效果!B:B,0))="","",INDEX(技能效果!L:L,MATCH(技能效果等级!B2602,技能效果!B:B,0)))</f>
        <v/>
      </c>
      <c r="O2602" s="95">
        <f>IF(INDEX(技能效果!N:N,MATCH(B2602,技能效果!B:B,0))=0,INDEX(技能效果!M:M,MATCH(技能效果等级!B2602,技能效果!B:B,0)),INDEX(技能效果!M:M,MATCH(技能效果等级!B2602,技能效果!B:B,0))*VLOOKUP(E2602,技能数值计算!$C$19:$D$28,2,FALSE))</f>
        <v>0</v>
      </c>
      <c r="P2602" s="97"/>
      <c r="Q2602" s="97"/>
      <c r="R2602" s="95" t="str">
        <f>IF(INDEX(技能效果!O:O,MATCH(技能效果等级!B2602,技能效果!B:B,0))="","",INDEX(技能效果!O:O,MATCH(技能效果等级!B2602,技能效果!B:B,0)))</f>
        <v/>
      </c>
      <c r="S2602" s="97"/>
      <c r="T2602" s="97"/>
      <c r="U2602" s="97"/>
      <c r="V2602" s="96" t="str">
        <f>IF(INDEX(技能效果!AF:AF,MATCH(技能效果等级!B2602,技能效果!B:B,0))="","",INDEX(技能效果!AF:AF,MATCH(技能效果等级!B2602,技能效果!B:B,0)))</f>
        <v/>
      </c>
      <c r="W2602" s="95">
        <f t="shared" si="38"/>
        <v>251</v>
      </c>
      <c r="X2602" s="97"/>
      <c r="Y2602" s="97"/>
    </row>
    <row r="2603" spans="1:25" ht="16.5" x14ac:dyDescent="0.2">
      <c r="A2603" s="62">
        <v>2600</v>
      </c>
      <c r="B2603" s="95">
        <f>INDEX(技能效果!B:B,MATCH(技能效果等级!W2603,技能效果!AE:AE,0))</f>
        <v>180100101</v>
      </c>
      <c r="C2603" s="95" t="str">
        <f>INDEX(技能效果!C:C,MATCH(技能效果等级!B2603,技能效果!B:B,0))</f>
        <v>砍刀鬼兵的普通攻击</v>
      </c>
      <c r="D2603" s="96" t="s">
        <v>873</v>
      </c>
      <c r="E2603" s="95">
        <v>6</v>
      </c>
      <c r="F2603" s="95">
        <f>INDEX(技能效果!H:H,MATCH(技能效果等级!B2603,技能效果!B:B,0))</f>
        <v>1001</v>
      </c>
      <c r="G2603" s="95">
        <f>IF(INDEX(技能效果!K:K,MATCH(B2603,技能效果!B:B,0))=0,INDEX(技能效果!I:I,MATCH(技能效果等级!B2603,技能效果!B:B,0)),INDEX(技能效果!I:I,MATCH(技能效果等级!B2603,技能效果!B:B,0))*VLOOKUP(E2603,技能数值计算!$C$19:$D$28,2,FALSE))</f>
        <v>0</v>
      </c>
      <c r="H2603" s="95">
        <f>INDEX(技能效果!J:J,MATCH(技能效果等级!B2603,技能效果!B:B,0))</f>
        <v>0</v>
      </c>
      <c r="I2603" s="97"/>
      <c r="J2603" s="97"/>
      <c r="K2603" s="97"/>
      <c r="L2603" s="97"/>
      <c r="M2603" s="97"/>
      <c r="N2603" s="96" t="str">
        <f>IF(INDEX(技能效果!L:L,MATCH(技能效果等级!B2603,技能效果!B:B,0))="","",INDEX(技能效果!L:L,MATCH(技能效果等级!B2603,技能效果!B:B,0)))</f>
        <v/>
      </c>
      <c r="O2603" s="95">
        <f>IF(INDEX(技能效果!N:N,MATCH(B2603,技能效果!B:B,0))=0,INDEX(技能效果!M:M,MATCH(技能效果等级!B2603,技能效果!B:B,0)),INDEX(技能效果!M:M,MATCH(技能效果等级!B2603,技能效果!B:B,0))*VLOOKUP(E2603,技能数值计算!$C$19:$D$28,2,FALSE))</f>
        <v>0</v>
      </c>
      <c r="P2603" s="97"/>
      <c r="Q2603" s="97"/>
      <c r="R2603" s="95" t="str">
        <f>IF(INDEX(技能效果!O:O,MATCH(技能效果等级!B2603,技能效果!B:B,0))="","",INDEX(技能效果!O:O,MATCH(技能效果等级!B2603,技能效果!B:B,0)))</f>
        <v/>
      </c>
      <c r="S2603" s="97"/>
      <c r="T2603" s="97"/>
      <c r="U2603" s="97"/>
      <c r="V2603" s="96" t="str">
        <f>IF(INDEX(技能效果!AF:AF,MATCH(技能效果等级!B2603,技能效果!B:B,0))="","",INDEX(技能效果!AF:AF,MATCH(技能效果等级!B2603,技能效果!B:B,0)))</f>
        <v/>
      </c>
      <c r="W2603" s="95">
        <f t="shared" si="38"/>
        <v>251</v>
      </c>
      <c r="X2603" s="97"/>
      <c r="Y2603" s="97"/>
    </row>
    <row r="2604" spans="1:25" ht="16.5" x14ac:dyDescent="0.2">
      <c r="A2604" s="62">
        <v>2601</v>
      </c>
      <c r="B2604" s="95">
        <f>INDEX(技能效果!B:B,MATCH(技能效果等级!W2604,技能效果!AE:AE,0))</f>
        <v>180100101</v>
      </c>
      <c r="C2604" s="95" t="str">
        <f>INDEX(技能效果!C:C,MATCH(技能效果等级!B2604,技能效果!B:B,0))</f>
        <v>砍刀鬼兵的普通攻击</v>
      </c>
      <c r="D2604" s="96" t="s">
        <v>873</v>
      </c>
      <c r="E2604" s="95">
        <v>7</v>
      </c>
      <c r="F2604" s="95">
        <f>INDEX(技能效果!H:H,MATCH(技能效果等级!B2604,技能效果!B:B,0))</f>
        <v>1001</v>
      </c>
      <c r="G2604" s="95">
        <f>IF(INDEX(技能效果!K:K,MATCH(B2604,技能效果!B:B,0))=0,INDEX(技能效果!I:I,MATCH(技能效果等级!B2604,技能效果!B:B,0)),INDEX(技能效果!I:I,MATCH(技能效果等级!B2604,技能效果!B:B,0))*VLOOKUP(E2604,技能数值计算!$C$19:$D$28,2,FALSE))</f>
        <v>0</v>
      </c>
      <c r="H2604" s="95">
        <f>INDEX(技能效果!J:J,MATCH(技能效果等级!B2604,技能效果!B:B,0))</f>
        <v>0</v>
      </c>
      <c r="I2604" s="97"/>
      <c r="J2604" s="97"/>
      <c r="K2604" s="97"/>
      <c r="L2604" s="97"/>
      <c r="M2604" s="97"/>
      <c r="N2604" s="96" t="str">
        <f>IF(INDEX(技能效果!L:L,MATCH(技能效果等级!B2604,技能效果!B:B,0))="","",INDEX(技能效果!L:L,MATCH(技能效果等级!B2604,技能效果!B:B,0)))</f>
        <v/>
      </c>
      <c r="O2604" s="95">
        <f>IF(INDEX(技能效果!N:N,MATCH(B2604,技能效果!B:B,0))=0,INDEX(技能效果!M:M,MATCH(技能效果等级!B2604,技能效果!B:B,0)),INDEX(技能效果!M:M,MATCH(技能效果等级!B2604,技能效果!B:B,0))*VLOOKUP(E2604,技能数值计算!$C$19:$D$28,2,FALSE))</f>
        <v>0</v>
      </c>
      <c r="P2604" s="97"/>
      <c r="Q2604" s="97"/>
      <c r="R2604" s="95" t="str">
        <f>IF(INDEX(技能效果!O:O,MATCH(技能效果等级!B2604,技能效果!B:B,0))="","",INDEX(技能效果!O:O,MATCH(技能效果等级!B2604,技能效果!B:B,0)))</f>
        <v/>
      </c>
      <c r="S2604" s="97"/>
      <c r="T2604" s="97"/>
      <c r="U2604" s="97"/>
      <c r="V2604" s="96" t="str">
        <f>IF(INDEX(技能效果!AF:AF,MATCH(技能效果等级!B2604,技能效果!B:B,0))="","",INDEX(技能效果!AF:AF,MATCH(技能效果等级!B2604,技能效果!B:B,0)))</f>
        <v/>
      </c>
      <c r="W2604" s="95">
        <f t="shared" si="38"/>
        <v>251</v>
      </c>
      <c r="X2604" s="97"/>
      <c r="Y2604" s="97"/>
    </row>
    <row r="2605" spans="1:25" ht="16.5" x14ac:dyDescent="0.2">
      <c r="A2605" s="62">
        <v>2602</v>
      </c>
      <c r="B2605" s="95">
        <f>INDEX(技能效果!B:B,MATCH(技能效果等级!W2605,技能效果!AE:AE,0))</f>
        <v>180100101</v>
      </c>
      <c r="C2605" s="95" t="str">
        <f>INDEX(技能效果!C:C,MATCH(技能效果等级!B2605,技能效果!B:B,0))</f>
        <v>砍刀鬼兵的普通攻击</v>
      </c>
      <c r="D2605" s="96" t="s">
        <v>873</v>
      </c>
      <c r="E2605" s="95">
        <v>8</v>
      </c>
      <c r="F2605" s="95">
        <f>INDEX(技能效果!H:H,MATCH(技能效果等级!B2605,技能效果!B:B,0))</f>
        <v>1001</v>
      </c>
      <c r="G2605" s="95">
        <f>IF(INDEX(技能效果!K:K,MATCH(B2605,技能效果!B:B,0))=0,INDEX(技能效果!I:I,MATCH(技能效果等级!B2605,技能效果!B:B,0)),INDEX(技能效果!I:I,MATCH(技能效果等级!B2605,技能效果!B:B,0))*VLOOKUP(E2605,技能数值计算!$C$19:$D$28,2,FALSE))</f>
        <v>0</v>
      </c>
      <c r="H2605" s="95">
        <f>INDEX(技能效果!J:J,MATCH(技能效果等级!B2605,技能效果!B:B,0))</f>
        <v>0</v>
      </c>
      <c r="I2605" s="97"/>
      <c r="J2605" s="97"/>
      <c r="K2605" s="97"/>
      <c r="L2605" s="97"/>
      <c r="M2605" s="97"/>
      <c r="N2605" s="96" t="str">
        <f>IF(INDEX(技能效果!L:L,MATCH(技能效果等级!B2605,技能效果!B:B,0))="","",INDEX(技能效果!L:L,MATCH(技能效果等级!B2605,技能效果!B:B,0)))</f>
        <v/>
      </c>
      <c r="O2605" s="95">
        <f>IF(INDEX(技能效果!N:N,MATCH(B2605,技能效果!B:B,0))=0,INDEX(技能效果!M:M,MATCH(技能效果等级!B2605,技能效果!B:B,0)),INDEX(技能效果!M:M,MATCH(技能效果等级!B2605,技能效果!B:B,0))*VLOOKUP(E2605,技能数值计算!$C$19:$D$28,2,FALSE))</f>
        <v>0</v>
      </c>
      <c r="P2605" s="97"/>
      <c r="Q2605" s="97"/>
      <c r="R2605" s="95" t="str">
        <f>IF(INDEX(技能效果!O:O,MATCH(技能效果等级!B2605,技能效果!B:B,0))="","",INDEX(技能效果!O:O,MATCH(技能效果等级!B2605,技能效果!B:B,0)))</f>
        <v/>
      </c>
      <c r="S2605" s="97"/>
      <c r="T2605" s="97"/>
      <c r="U2605" s="97"/>
      <c r="V2605" s="96" t="str">
        <f>IF(INDEX(技能效果!AF:AF,MATCH(技能效果等级!B2605,技能效果!B:B,0))="","",INDEX(技能效果!AF:AF,MATCH(技能效果等级!B2605,技能效果!B:B,0)))</f>
        <v/>
      </c>
      <c r="W2605" s="95">
        <f t="shared" ref="W2605:W2668" si="39">W2595+1</f>
        <v>251</v>
      </c>
      <c r="X2605" s="97"/>
      <c r="Y2605" s="97"/>
    </row>
    <row r="2606" spans="1:25" ht="16.5" x14ac:dyDescent="0.2">
      <c r="A2606" s="62">
        <v>2603</v>
      </c>
      <c r="B2606" s="95">
        <f>INDEX(技能效果!B:B,MATCH(技能效果等级!W2606,技能效果!AE:AE,0))</f>
        <v>180100101</v>
      </c>
      <c r="C2606" s="95" t="str">
        <f>INDEX(技能效果!C:C,MATCH(技能效果等级!B2606,技能效果!B:B,0))</f>
        <v>砍刀鬼兵的普通攻击</v>
      </c>
      <c r="D2606" s="96" t="s">
        <v>873</v>
      </c>
      <c r="E2606" s="95">
        <v>9</v>
      </c>
      <c r="F2606" s="95">
        <f>INDEX(技能效果!H:H,MATCH(技能效果等级!B2606,技能效果!B:B,0))</f>
        <v>1001</v>
      </c>
      <c r="G2606" s="95">
        <f>IF(INDEX(技能效果!K:K,MATCH(B2606,技能效果!B:B,0))=0,INDEX(技能效果!I:I,MATCH(技能效果等级!B2606,技能效果!B:B,0)),INDEX(技能效果!I:I,MATCH(技能效果等级!B2606,技能效果!B:B,0))*VLOOKUP(E2606,技能数值计算!$C$19:$D$28,2,FALSE))</f>
        <v>0</v>
      </c>
      <c r="H2606" s="95">
        <f>INDEX(技能效果!J:J,MATCH(技能效果等级!B2606,技能效果!B:B,0))</f>
        <v>0</v>
      </c>
      <c r="I2606" s="97"/>
      <c r="J2606" s="97"/>
      <c r="K2606" s="97"/>
      <c r="L2606" s="97"/>
      <c r="M2606" s="97"/>
      <c r="N2606" s="96" t="str">
        <f>IF(INDEX(技能效果!L:L,MATCH(技能效果等级!B2606,技能效果!B:B,0))="","",INDEX(技能效果!L:L,MATCH(技能效果等级!B2606,技能效果!B:B,0)))</f>
        <v/>
      </c>
      <c r="O2606" s="95">
        <f>IF(INDEX(技能效果!N:N,MATCH(B2606,技能效果!B:B,0))=0,INDEX(技能效果!M:M,MATCH(技能效果等级!B2606,技能效果!B:B,0)),INDEX(技能效果!M:M,MATCH(技能效果等级!B2606,技能效果!B:B,0))*VLOOKUP(E2606,技能数值计算!$C$19:$D$28,2,FALSE))</f>
        <v>0</v>
      </c>
      <c r="P2606" s="97"/>
      <c r="Q2606" s="97"/>
      <c r="R2606" s="95" t="str">
        <f>IF(INDEX(技能效果!O:O,MATCH(技能效果等级!B2606,技能效果!B:B,0))="","",INDEX(技能效果!O:O,MATCH(技能效果等级!B2606,技能效果!B:B,0)))</f>
        <v/>
      </c>
      <c r="S2606" s="97"/>
      <c r="T2606" s="97"/>
      <c r="U2606" s="97"/>
      <c r="V2606" s="96" t="str">
        <f>IF(INDEX(技能效果!AF:AF,MATCH(技能效果等级!B2606,技能效果!B:B,0))="","",INDEX(技能效果!AF:AF,MATCH(技能效果等级!B2606,技能效果!B:B,0)))</f>
        <v/>
      </c>
      <c r="W2606" s="95">
        <f t="shared" si="39"/>
        <v>251</v>
      </c>
      <c r="X2606" s="97"/>
      <c r="Y2606" s="97"/>
    </row>
    <row r="2607" spans="1:25" ht="16.5" x14ac:dyDescent="0.2">
      <c r="A2607" s="62">
        <v>2604</v>
      </c>
      <c r="B2607" s="95">
        <f>INDEX(技能效果!B:B,MATCH(技能效果等级!W2607,技能效果!AE:AE,0))</f>
        <v>180100101</v>
      </c>
      <c r="C2607" s="95" t="str">
        <f>INDEX(技能效果!C:C,MATCH(技能效果等级!B2607,技能效果!B:B,0))</f>
        <v>砍刀鬼兵的普通攻击</v>
      </c>
      <c r="D2607" s="96" t="s">
        <v>873</v>
      </c>
      <c r="E2607" s="95">
        <v>10</v>
      </c>
      <c r="F2607" s="95">
        <f>INDEX(技能效果!H:H,MATCH(技能效果等级!B2607,技能效果!B:B,0))</f>
        <v>1001</v>
      </c>
      <c r="G2607" s="95">
        <f>IF(INDEX(技能效果!K:K,MATCH(B2607,技能效果!B:B,0))=0,INDEX(技能效果!I:I,MATCH(技能效果等级!B2607,技能效果!B:B,0)),INDEX(技能效果!I:I,MATCH(技能效果等级!B2607,技能效果!B:B,0))*VLOOKUP(E2607,技能数值计算!$C$19:$D$28,2,FALSE))</f>
        <v>0</v>
      </c>
      <c r="H2607" s="95">
        <f>INDEX(技能效果!J:J,MATCH(技能效果等级!B2607,技能效果!B:B,0))</f>
        <v>0</v>
      </c>
      <c r="I2607" s="97"/>
      <c r="J2607" s="97"/>
      <c r="K2607" s="97"/>
      <c r="L2607" s="97"/>
      <c r="M2607" s="97"/>
      <c r="N2607" s="96" t="str">
        <f>IF(INDEX(技能效果!L:L,MATCH(技能效果等级!B2607,技能效果!B:B,0))="","",INDEX(技能效果!L:L,MATCH(技能效果等级!B2607,技能效果!B:B,0)))</f>
        <v/>
      </c>
      <c r="O2607" s="95">
        <f>IF(INDEX(技能效果!N:N,MATCH(B2607,技能效果!B:B,0))=0,INDEX(技能效果!M:M,MATCH(技能效果等级!B2607,技能效果!B:B,0)),INDEX(技能效果!M:M,MATCH(技能效果等级!B2607,技能效果!B:B,0))*VLOOKUP(E2607,技能数值计算!$C$19:$D$28,2,FALSE))</f>
        <v>0</v>
      </c>
      <c r="P2607" s="97"/>
      <c r="Q2607" s="97"/>
      <c r="R2607" s="95" t="str">
        <f>IF(INDEX(技能效果!O:O,MATCH(技能效果等级!B2607,技能效果!B:B,0))="","",INDEX(技能效果!O:O,MATCH(技能效果等级!B2607,技能效果!B:B,0)))</f>
        <v/>
      </c>
      <c r="S2607" s="97"/>
      <c r="T2607" s="97"/>
      <c r="U2607" s="97"/>
      <c r="V2607" s="96" t="str">
        <f>IF(INDEX(技能效果!AF:AF,MATCH(技能效果等级!B2607,技能效果!B:B,0))="","",INDEX(技能效果!AF:AF,MATCH(技能效果等级!B2607,技能效果!B:B,0)))</f>
        <v/>
      </c>
      <c r="W2607" s="95">
        <f t="shared" si="39"/>
        <v>251</v>
      </c>
      <c r="X2607" s="97"/>
      <c r="Y2607" s="97"/>
    </row>
    <row r="2608" spans="1:25" ht="16.5" x14ac:dyDescent="0.2">
      <c r="A2608" s="62">
        <v>2605</v>
      </c>
      <c r="B2608" s="95">
        <f>INDEX(技能效果!B:B,MATCH(技能效果等级!W2608,技能效果!AE:AE,0))</f>
        <v>180100201</v>
      </c>
      <c r="C2608" s="95" t="str">
        <f>INDEX(技能效果!C:C,MATCH(技能效果等级!B2608,技能效果!B:B,0))</f>
        <v>双刀鬼兵的普通攻击</v>
      </c>
      <c r="D2608" s="96" t="s">
        <v>873</v>
      </c>
      <c r="E2608" s="95">
        <v>1</v>
      </c>
      <c r="F2608" s="95">
        <f>INDEX(技能效果!H:H,MATCH(技能效果等级!B2608,技能效果!B:B,0))</f>
        <v>1001</v>
      </c>
      <c r="G2608" s="95">
        <f>IF(INDEX(技能效果!K:K,MATCH(B2608,技能效果!B:B,0))=0,INDEX(技能效果!I:I,MATCH(技能效果等级!B2608,技能效果!B:B,0)),INDEX(技能效果!I:I,MATCH(技能效果等级!B2608,技能效果!B:B,0))*VLOOKUP(E2608,技能数值计算!$C$19:$D$28,2,FALSE))</f>
        <v>0</v>
      </c>
      <c r="H2608" s="95">
        <f>INDEX(技能效果!J:J,MATCH(技能效果等级!B2608,技能效果!B:B,0))</f>
        <v>0</v>
      </c>
      <c r="I2608" s="97"/>
      <c r="J2608" s="97"/>
      <c r="K2608" s="97"/>
      <c r="L2608" s="97"/>
      <c r="M2608" s="97"/>
      <c r="N2608" s="96" t="str">
        <f>IF(INDEX(技能效果!L:L,MATCH(技能效果等级!B2608,技能效果!B:B,0))="","",INDEX(技能效果!L:L,MATCH(技能效果等级!B2608,技能效果!B:B,0)))</f>
        <v/>
      </c>
      <c r="O2608" s="95">
        <f>IF(INDEX(技能效果!N:N,MATCH(B2608,技能效果!B:B,0))=0,INDEX(技能效果!M:M,MATCH(技能效果等级!B2608,技能效果!B:B,0)),INDEX(技能效果!M:M,MATCH(技能效果等级!B2608,技能效果!B:B,0))*VLOOKUP(E2608,技能数值计算!$C$19:$D$28,2,FALSE))</f>
        <v>0</v>
      </c>
      <c r="P2608" s="97"/>
      <c r="Q2608" s="97"/>
      <c r="R2608" s="95" t="str">
        <f>IF(INDEX(技能效果!O:O,MATCH(技能效果等级!B2608,技能效果!B:B,0))="","",INDEX(技能效果!O:O,MATCH(技能效果等级!B2608,技能效果!B:B,0)))</f>
        <v/>
      </c>
      <c r="S2608" s="97"/>
      <c r="T2608" s="97"/>
      <c r="U2608" s="97"/>
      <c r="V2608" s="96" t="str">
        <f>IF(INDEX(技能效果!AF:AF,MATCH(技能效果等级!B2608,技能效果!B:B,0))="","",INDEX(技能效果!AF:AF,MATCH(技能效果等级!B2608,技能效果!B:B,0)))</f>
        <v/>
      </c>
      <c r="W2608" s="95">
        <f t="shared" si="39"/>
        <v>252</v>
      </c>
      <c r="X2608" s="97"/>
      <c r="Y2608" s="97"/>
    </row>
    <row r="2609" spans="1:25" ht="16.5" x14ac:dyDescent="0.2">
      <c r="A2609" s="62">
        <v>2606</v>
      </c>
      <c r="B2609" s="95">
        <f>INDEX(技能效果!B:B,MATCH(技能效果等级!W2609,技能效果!AE:AE,0))</f>
        <v>180100201</v>
      </c>
      <c r="C2609" s="95" t="str">
        <f>INDEX(技能效果!C:C,MATCH(技能效果等级!B2609,技能效果!B:B,0))</f>
        <v>双刀鬼兵的普通攻击</v>
      </c>
      <c r="D2609" s="96" t="s">
        <v>873</v>
      </c>
      <c r="E2609" s="95">
        <v>2</v>
      </c>
      <c r="F2609" s="95">
        <f>INDEX(技能效果!H:H,MATCH(技能效果等级!B2609,技能效果!B:B,0))</f>
        <v>1001</v>
      </c>
      <c r="G2609" s="95">
        <f>IF(INDEX(技能效果!K:K,MATCH(B2609,技能效果!B:B,0))=0,INDEX(技能效果!I:I,MATCH(技能效果等级!B2609,技能效果!B:B,0)),INDEX(技能效果!I:I,MATCH(技能效果等级!B2609,技能效果!B:B,0))*VLOOKUP(E2609,技能数值计算!$C$19:$D$28,2,FALSE))</f>
        <v>0</v>
      </c>
      <c r="H2609" s="95">
        <f>INDEX(技能效果!J:J,MATCH(技能效果等级!B2609,技能效果!B:B,0))</f>
        <v>0</v>
      </c>
      <c r="I2609" s="97"/>
      <c r="J2609" s="97"/>
      <c r="K2609" s="97"/>
      <c r="L2609" s="97"/>
      <c r="M2609" s="97"/>
      <c r="N2609" s="96" t="str">
        <f>IF(INDEX(技能效果!L:L,MATCH(技能效果等级!B2609,技能效果!B:B,0))="","",INDEX(技能效果!L:L,MATCH(技能效果等级!B2609,技能效果!B:B,0)))</f>
        <v/>
      </c>
      <c r="O2609" s="95">
        <f>IF(INDEX(技能效果!N:N,MATCH(B2609,技能效果!B:B,0))=0,INDEX(技能效果!M:M,MATCH(技能效果等级!B2609,技能效果!B:B,0)),INDEX(技能效果!M:M,MATCH(技能效果等级!B2609,技能效果!B:B,0))*VLOOKUP(E2609,技能数值计算!$C$19:$D$28,2,FALSE))</f>
        <v>0</v>
      </c>
      <c r="P2609" s="97"/>
      <c r="Q2609" s="97"/>
      <c r="R2609" s="95" t="str">
        <f>IF(INDEX(技能效果!O:O,MATCH(技能效果等级!B2609,技能效果!B:B,0))="","",INDEX(技能效果!O:O,MATCH(技能效果等级!B2609,技能效果!B:B,0)))</f>
        <v/>
      </c>
      <c r="S2609" s="97"/>
      <c r="T2609" s="97"/>
      <c r="U2609" s="97"/>
      <c r="V2609" s="96" t="str">
        <f>IF(INDEX(技能效果!AF:AF,MATCH(技能效果等级!B2609,技能效果!B:B,0))="","",INDEX(技能效果!AF:AF,MATCH(技能效果等级!B2609,技能效果!B:B,0)))</f>
        <v/>
      </c>
      <c r="W2609" s="95">
        <f t="shared" si="39"/>
        <v>252</v>
      </c>
      <c r="X2609" s="97"/>
      <c r="Y2609" s="97"/>
    </row>
    <row r="2610" spans="1:25" ht="16.5" x14ac:dyDescent="0.2">
      <c r="A2610" s="62">
        <v>2607</v>
      </c>
      <c r="B2610" s="95">
        <f>INDEX(技能效果!B:B,MATCH(技能效果等级!W2610,技能效果!AE:AE,0))</f>
        <v>180100201</v>
      </c>
      <c r="C2610" s="95" t="str">
        <f>INDEX(技能效果!C:C,MATCH(技能效果等级!B2610,技能效果!B:B,0))</f>
        <v>双刀鬼兵的普通攻击</v>
      </c>
      <c r="D2610" s="96" t="s">
        <v>873</v>
      </c>
      <c r="E2610" s="95">
        <v>3</v>
      </c>
      <c r="F2610" s="95">
        <f>INDEX(技能效果!H:H,MATCH(技能效果等级!B2610,技能效果!B:B,0))</f>
        <v>1001</v>
      </c>
      <c r="G2610" s="95">
        <f>IF(INDEX(技能效果!K:K,MATCH(B2610,技能效果!B:B,0))=0,INDEX(技能效果!I:I,MATCH(技能效果等级!B2610,技能效果!B:B,0)),INDEX(技能效果!I:I,MATCH(技能效果等级!B2610,技能效果!B:B,0))*VLOOKUP(E2610,技能数值计算!$C$19:$D$28,2,FALSE))</f>
        <v>0</v>
      </c>
      <c r="H2610" s="95">
        <f>INDEX(技能效果!J:J,MATCH(技能效果等级!B2610,技能效果!B:B,0))</f>
        <v>0</v>
      </c>
      <c r="I2610" s="97"/>
      <c r="J2610" s="97"/>
      <c r="K2610" s="97"/>
      <c r="L2610" s="97"/>
      <c r="M2610" s="97"/>
      <c r="N2610" s="96" t="str">
        <f>IF(INDEX(技能效果!L:L,MATCH(技能效果等级!B2610,技能效果!B:B,0))="","",INDEX(技能效果!L:L,MATCH(技能效果等级!B2610,技能效果!B:B,0)))</f>
        <v/>
      </c>
      <c r="O2610" s="95">
        <f>IF(INDEX(技能效果!N:N,MATCH(B2610,技能效果!B:B,0))=0,INDEX(技能效果!M:M,MATCH(技能效果等级!B2610,技能效果!B:B,0)),INDEX(技能效果!M:M,MATCH(技能效果等级!B2610,技能效果!B:B,0))*VLOOKUP(E2610,技能数值计算!$C$19:$D$28,2,FALSE))</f>
        <v>0</v>
      </c>
      <c r="P2610" s="97"/>
      <c r="Q2610" s="97"/>
      <c r="R2610" s="95" t="str">
        <f>IF(INDEX(技能效果!O:O,MATCH(技能效果等级!B2610,技能效果!B:B,0))="","",INDEX(技能效果!O:O,MATCH(技能效果等级!B2610,技能效果!B:B,0)))</f>
        <v/>
      </c>
      <c r="S2610" s="97"/>
      <c r="T2610" s="97"/>
      <c r="U2610" s="97"/>
      <c r="V2610" s="96" t="str">
        <f>IF(INDEX(技能效果!AF:AF,MATCH(技能效果等级!B2610,技能效果!B:B,0))="","",INDEX(技能效果!AF:AF,MATCH(技能效果等级!B2610,技能效果!B:B,0)))</f>
        <v/>
      </c>
      <c r="W2610" s="95">
        <f t="shared" si="39"/>
        <v>252</v>
      </c>
      <c r="X2610" s="97"/>
      <c r="Y2610" s="97"/>
    </row>
    <row r="2611" spans="1:25" ht="16.5" x14ac:dyDescent="0.2">
      <c r="A2611" s="62">
        <v>2608</v>
      </c>
      <c r="B2611" s="95">
        <f>INDEX(技能效果!B:B,MATCH(技能效果等级!W2611,技能效果!AE:AE,0))</f>
        <v>180100201</v>
      </c>
      <c r="C2611" s="95" t="str">
        <f>INDEX(技能效果!C:C,MATCH(技能效果等级!B2611,技能效果!B:B,0))</f>
        <v>双刀鬼兵的普通攻击</v>
      </c>
      <c r="D2611" s="96" t="s">
        <v>873</v>
      </c>
      <c r="E2611" s="95">
        <v>4</v>
      </c>
      <c r="F2611" s="95">
        <f>INDEX(技能效果!H:H,MATCH(技能效果等级!B2611,技能效果!B:B,0))</f>
        <v>1001</v>
      </c>
      <c r="G2611" s="95">
        <f>IF(INDEX(技能效果!K:K,MATCH(B2611,技能效果!B:B,0))=0,INDEX(技能效果!I:I,MATCH(技能效果等级!B2611,技能效果!B:B,0)),INDEX(技能效果!I:I,MATCH(技能效果等级!B2611,技能效果!B:B,0))*VLOOKUP(E2611,技能数值计算!$C$19:$D$28,2,FALSE))</f>
        <v>0</v>
      </c>
      <c r="H2611" s="95">
        <f>INDEX(技能效果!J:J,MATCH(技能效果等级!B2611,技能效果!B:B,0))</f>
        <v>0</v>
      </c>
      <c r="I2611" s="97"/>
      <c r="J2611" s="97"/>
      <c r="K2611" s="97"/>
      <c r="L2611" s="97"/>
      <c r="M2611" s="97"/>
      <c r="N2611" s="96" t="str">
        <f>IF(INDEX(技能效果!L:L,MATCH(技能效果等级!B2611,技能效果!B:B,0))="","",INDEX(技能效果!L:L,MATCH(技能效果等级!B2611,技能效果!B:B,0)))</f>
        <v/>
      </c>
      <c r="O2611" s="95">
        <f>IF(INDEX(技能效果!N:N,MATCH(B2611,技能效果!B:B,0))=0,INDEX(技能效果!M:M,MATCH(技能效果等级!B2611,技能效果!B:B,0)),INDEX(技能效果!M:M,MATCH(技能效果等级!B2611,技能效果!B:B,0))*VLOOKUP(E2611,技能数值计算!$C$19:$D$28,2,FALSE))</f>
        <v>0</v>
      </c>
      <c r="P2611" s="97"/>
      <c r="Q2611" s="97"/>
      <c r="R2611" s="95" t="str">
        <f>IF(INDEX(技能效果!O:O,MATCH(技能效果等级!B2611,技能效果!B:B,0))="","",INDEX(技能效果!O:O,MATCH(技能效果等级!B2611,技能效果!B:B,0)))</f>
        <v/>
      </c>
      <c r="S2611" s="97"/>
      <c r="T2611" s="97"/>
      <c r="U2611" s="97"/>
      <c r="V2611" s="96" t="str">
        <f>IF(INDEX(技能效果!AF:AF,MATCH(技能效果等级!B2611,技能效果!B:B,0))="","",INDEX(技能效果!AF:AF,MATCH(技能效果等级!B2611,技能效果!B:B,0)))</f>
        <v/>
      </c>
      <c r="W2611" s="95">
        <f t="shared" si="39"/>
        <v>252</v>
      </c>
      <c r="X2611" s="97"/>
      <c r="Y2611" s="97"/>
    </row>
    <row r="2612" spans="1:25" ht="16.5" x14ac:dyDescent="0.2">
      <c r="A2612" s="62">
        <v>2609</v>
      </c>
      <c r="B2612" s="95">
        <f>INDEX(技能效果!B:B,MATCH(技能效果等级!W2612,技能效果!AE:AE,0))</f>
        <v>180100201</v>
      </c>
      <c r="C2612" s="95" t="str">
        <f>INDEX(技能效果!C:C,MATCH(技能效果等级!B2612,技能效果!B:B,0))</f>
        <v>双刀鬼兵的普通攻击</v>
      </c>
      <c r="D2612" s="96" t="s">
        <v>873</v>
      </c>
      <c r="E2612" s="95">
        <v>5</v>
      </c>
      <c r="F2612" s="95">
        <f>INDEX(技能效果!H:H,MATCH(技能效果等级!B2612,技能效果!B:B,0))</f>
        <v>1001</v>
      </c>
      <c r="G2612" s="95">
        <f>IF(INDEX(技能效果!K:K,MATCH(B2612,技能效果!B:B,0))=0,INDEX(技能效果!I:I,MATCH(技能效果等级!B2612,技能效果!B:B,0)),INDEX(技能效果!I:I,MATCH(技能效果等级!B2612,技能效果!B:B,0))*VLOOKUP(E2612,技能数值计算!$C$19:$D$28,2,FALSE))</f>
        <v>0</v>
      </c>
      <c r="H2612" s="95">
        <f>INDEX(技能效果!J:J,MATCH(技能效果等级!B2612,技能效果!B:B,0))</f>
        <v>0</v>
      </c>
      <c r="I2612" s="97"/>
      <c r="J2612" s="97"/>
      <c r="K2612" s="97"/>
      <c r="L2612" s="97"/>
      <c r="M2612" s="97"/>
      <c r="N2612" s="96" t="str">
        <f>IF(INDEX(技能效果!L:L,MATCH(技能效果等级!B2612,技能效果!B:B,0))="","",INDEX(技能效果!L:L,MATCH(技能效果等级!B2612,技能效果!B:B,0)))</f>
        <v/>
      </c>
      <c r="O2612" s="95">
        <f>IF(INDEX(技能效果!N:N,MATCH(B2612,技能效果!B:B,0))=0,INDEX(技能效果!M:M,MATCH(技能效果等级!B2612,技能效果!B:B,0)),INDEX(技能效果!M:M,MATCH(技能效果等级!B2612,技能效果!B:B,0))*VLOOKUP(E2612,技能数值计算!$C$19:$D$28,2,FALSE))</f>
        <v>0</v>
      </c>
      <c r="P2612" s="97"/>
      <c r="Q2612" s="97"/>
      <c r="R2612" s="95" t="str">
        <f>IF(INDEX(技能效果!O:O,MATCH(技能效果等级!B2612,技能效果!B:B,0))="","",INDEX(技能效果!O:O,MATCH(技能效果等级!B2612,技能效果!B:B,0)))</f>
        <v/>
      </c>
      <c r="S2612" s="97"/>
      <c r="T2612" s="97"/>
      <c r="U2612" s="97"/>
      <c r="V2612" s="96" t="str">
        <f>IF(INDEX(技能效果!AF:AF,MATCH(技能效果等级!B2612,技能效果!B:B,0))="","",INDEX(技能效果!AF:AF,MATCH(技能效果等级!B2612,技能效果!B:B,0)))</f>
        <v/>
      </c>
      <c r="W2612" s="95">
        <f t="shared" si="39"/>
        <v>252</v>
      </c>
      <c r="X2612" s="97"/>
      <c r="Y2612" s="97"/>
    </row>
    <row r="2613" spans="1:25" ht="16.5" x14ac:dyDescent="0.2">
      <c r="A2613" s="62">
        <v>2610</v>
      </c>
      <c r="B2613" s="95">
        <f>INDEX(技能效果!B:B,MATCH(技能效果等级!W2613,技能效果!AE:AE,0))</f>
        <v>180100201</v>
      </c>
      <c r="C2613" s="95" t="str">
        <f>INDEX(技能效果!C:C,MATCH(技能效果等级!B2613,技能效果!B:B,0))</f>
        <v>双刀鬼兵的普通攻击</v>
      </c>
      <c r="D2613" s="96" t="s">
        <v>873</v>
      </c>
      <c r="E2613" s="95">
        <v>6</v>
      </c>
      <c r="F2613" s="95">
        <f>INDEX(技能效果!H:H,MATCH(技能效果等级!B2613,技能效果!B:B,0))</f>
        <v>1001</v>
      </c>
      <c r="G2613" s="95">
        <f>IF(INDEX(技能效果!K:K,MATCH(B2613,技能效果!B:B,0))=0,INDEX(技能效果!I:I,MATCH(技能效果等级!B2613,技能效果!B:B,0)),INDEX(技能效果!I:I,MATCH(技能效果等级!B2613,技能效果!B:B,0))*VLOOKUP(E2613,技能数值计算!$C$19:$D$28,2,FALSE))</f>
        <v>0</v>
      </c>
      <c r="H2613" s="95">
        <f>INDEX(技能效果!J:J,MATCH(技能效果等级!B2613,技能效果!B:B,0))</f>
        <v>0</v>
      </c>
      <c r="I2613" s="97"/>
      <c r="J2613" s="97"/>
      <c r="K2613" s="97"/>
      <c r="L2613" s="97"/>
      <c r="M2613" s="97"/>
      <c r="N2613" s="96" t="str">
        <f>IF(INDEX(技能效果!L:L,MATCH(技能效果等级!B2613,技能效果!B:B,0))="","",INDEX(技能效果!L:L,MATCH(技能效果等级!B2613,技能效果!B:B,0)))</f>
        <v/>
      </c>
      <c r="O2613" s="95">
        <f>IF(INDEX(技能效果!N:N,MATCH(B2613,技能效果!B:B,0))=0,INDEX(技能效果!M:M,MATCH(技能效果等级!B2613,技能效果!B:B,0)),INDEX(技能效果!M:M,MATCH(技能效果等级!B2613,技能效果!B:B,0))*VLOOKUP(E2613,技能数值计算!$C$19:$D$28,2,FALSE))</f>
        <v>0</v>
      </c>
      <c r="P2613" s="97"/>
      <c r="Q2613" s="97"/>
      <c r="R2613" s="95" t="str">
        <f>IF(INDEX(技能效果!O:O,MATCH(技能效果等级!B2613,技能效果!B:B,0))="","",INDEX(技能效果!O:O,MATCH(技能效果等级!B2613,技能效果!B:B,0)))</f>
        <v/>
      </c>
      <c r="S2613" s="97"/>
      <c r="T2613" s="97"/>
      <c r="U2613" s="97"/>
      <c r="V2613" s="96" t="str">
        <f>IF(INDEX(技能效果!AF:AF,MATCH(技能效果等级!B2613,技能效果!B:B,0))="","",INDEX(技能效果!AF:AF,MATCH(技能效果等级!B2613,技能效果!B:B,0)))</f>
        <v/>
      </c>
      <c r="W2613" s="95">
        <f t="shared" si="39"/>
        <v>252</v>
      </c>
      <c r="X2613" s="97"/>
      <c r="Y2613" s="97"/>
    </row>
    <row r="2614" spans="1:25" ht="16.5" x14ac:dyDescent="0.2">
      <c r="A2614" s="62">
        <v>2611</v>
      </c>
      <c r="B2614" s="95">
        <f>INDEX(技能效果!B:B,MATCH(技能效果等级!W2614,技能效果!AE:AE,0))</f>
        <v>180100201</v>
      </c>
      <c r="C2614" s="95" t="str">
        <f>INDEX(技能效果!C:C,MATCH(技能效果等级!B2614,技能效果!B:B,0))</f>
        <v>双刀鬼兵的普通攻击</v>
      </c>
      <c r="D2614" s="96" t="s">
        <v>873</v>
      </c>
      <c r="E2614" s="95">
        <v>7</v>
      </c>
      <c r="F2614" s="95">
        <f>INDEX(技能效果!H:H,MATCH(技能效果等级!B2614,技能效果!B:B,0))</f>
        <v>1001</v>
      </c>
      <c r="G2614" s="95">
        <f>IF(INDEX(技能效果!K:K,MATCH(B2614,技能效果!B:B,0))=0,INDEX(技能效果!I:I,MATCH(技能效果等级!B2614,技能效果!B:B,0)),INDEX(技能效果!I:I,MATCH(技能效果等级!B2614,技能效果!B:B,0))*VLOOKUP(E2614,技能数值计算!$C$19:$D$28,2,FALSE))</f>
        <v>0</v>
      </c>
      <c r="H2614" s="95">
        <f>INDEX(技能效果!J:J,MATCH(技能效果等级!B2614,技能效果!B:B,0))</f>
        <v>0</v>
      </c>
      <c r="I2614" s="97"/>
      <c r="J2614" s="97"/>
      <c r="K2614" s="97"/>
      <c r="L2614" s="97"/>
      <c r="M2614" s="97"/>
      <c r="N2614" s="96" t="str">
        <f>IF(INDEX(技能效果!L:L,MATCH(技能效果等级!B2614,技能效果!B:B,0))="","",INDEX(技能效果!L:L,MATCH(技能效果等级!B2614,技能效果!B:B,0)))</f>
        <v/>
      </c>
      <c r="O2614" s="95">
        <f>IF(INDEX(技能效果!N:N,MATCH(B2614,技能效果!B:B,0))=0,INDEX(技能效果!M:M,MATCH(技能效果等级!B2614,技能效果!B:B,0)),INDEX(技能效果!M:M,MATCH(技能效果等级!B2614,技能效果!B:B,0))*VLOOKUP(E2614,技能数值计算!$C$19:$D$28,2,FALSE))</f>
        <v>0</v>
      </c>
      <c r="P2614" s="97"/>
      <c r="Q2614" s="97"/>
      <c r="R2614" s="95" t="str">
        <f>IF(INDEX(技能效果!O:O,MATCH(技能效果等级!B2614,技能效果!B:B,0))="","",INDEX(技能效果!O:O,MATCH(技能效果等级!B2614,技能效果!B:B,0)))</f>
        <v/>
      </c>
      <c r="S2614" s="97"/>
      <c r="T2614" s="97"/>
      <c r="U2614" s="97"/>
      <c r="V2614" s="96" t="str">
        <f>IF(INDEX(技能效果!AF:AF,MATCH(技能效果等级!B2614,技能效果!B:B,0))="","",INDEX(技能效果!AF:AF,MATCH(技能效果等级!B2614,技能效果!B:B,0)))</f>
        <v/>
      </c>
      <c r="W2614" s="95">
        <f t="shared" si="39"/>
        <v>252</v>
      </c>
      <c r="X2614" s="97"/>
      <c r="Y2614" s="97"/>
    </row>
    <row r="2615" spans="1:25" ht="16.5" x14ac:dyDescent="0.2">
      <c r="A2615" s="62">
        <v>2612</v>
      </c>
      <c r="B2615" s="95">
        <f>INDEX(技能效果!B:B,MATCH(技能效果等级!W2615,技能效果!AE:AE,0))</f>
        <v>180100201</v>
      </c>
      <c r="C2615" s="95" t="str">
        <f>INDEX(技能效果!C:C,MATCH(技能效果等级!B2615,技能效果!B:B,0))</f>
        <v>双刀鬼兵的普通攻击</v>
      </c>
      <c r="D2615" s="96" t="s">
        <v>873</v>
      </c>
      <c r="E2615" s="95">
        <v>8</v>
      </c>
      <c r="F2615" s="95">
        <f>INDEX(技能效果!H:H,MATCH(技能效果等级!B2615,技能效果!B:B,0))</f>
        <v>1001</v>
      </c>
      <c r="G2615" s="95">
        <f>IF(INDEX(技能效果!K:K,MATCH(B2615,技能效果!B:B,0))=0,INDEX(技能效果!I:I,MATCH(技能效果等级!B2615,技能效果!B:B,0)),INDEX(技能效果!I:I,MATCH(技能效果等级!B2615,技能效果!B:B,0))*VLOOKUP(E2615,技能数值计算!$C$19:$D$28,2,FALSE))</f>
        <v>0</v>
      </c>
      <c r="H2615" s="95">
        <f>INDEX(技能效果!J:J,MATCH(技能效果等级!B2615,技能效果!B:B,0))</f>
        <v>0</v>
      </c>
      <c r="I2615" s="97"/>
      <c r="J2615" s="97"/>
      <c r="K2615" s="97"/>
      <c r="L2615" s="97"/>
      <c r="M2615" s="97"/>
      <c r="N2615" s="96" t="str">
        <f>IF(INDEX(技能效果!L:L,MATCH(技能效果等级!B2615,技能效果!B:B,0))="","",INDEX(技能效果!L:L,MATCH(技能效果等级!B2615,技能效果!B:B,0)))</f>
        <v/>
      </c>
      <c r="O2615" s="95">
        <f>IF(INDEX(技能效果!N:N,MATCH(B2615,技能效果!B:B,0))=0,INDEX(技能效果!M:M,MATCH(技能效果等级!B2615,技能效果!B:B,0)),INDEX(技能效果!M:M,MATCH(技能效果等级!B2615,技能效果!B:B,0))*VLOOKUP(E2615,技能数值计算!$C$19:$D$28,2,FALSE))</f>
        <v>0</v>
      </c>
      <c r="P2615" s="97"/>
      <c r="Q2615" s="97"/>
      <c r="R2615" s="95" t="str">
        <f>IF(INDEX(技能效果!O:O,MATCH(技能效果等级!B2615,技能效果!B:B,0))="","",INDEX(技能效果!O:O,MATCH(技能效果等级!B2615,技能效果!B:B,0)))</f>
        <v/>
      </c>
      <c r="S2615" s="97"/>
      <c r="T2615" s="97"/>
      <c r="U2615" s="97"/>
      <c r="V2615" s="96" t="str">
        <f>IF(INDEX(技能效果!AF:AF,MATCH(技能效果等级!B2615,技能效果!B:B,0))="","",INDEX(技能效果!AF:AF,MATCH(技能效果等级!B2615,技能效果!B:B,0)))</f>
        <v/>
      </c>
      <c r="W2615" s="95">
        <f t="shared" si="39"/>
        <v>252</v>
      </c>
      <c r="X2615" s="97"/>
      <c r="Y2615" s="97"/>
    </row>
    <row r="2616" spans="1:25" ht="16.5" x14ac:dyDescent="0.2">
      <c r="A2616" s="62">
        <v>2613</v>
      </c>
      <c r="B2616" s="95">
        <f>INDEX(技能效果!B:B,MATCH(技能效果等级!W2616,技能效果!AE:AE,0))</f>
        <v>180100201</v>
      </c>
      <c r="C2616" s="95" t="str">
        <f>INDEX(技能效果!C:C,MATCH(技能效果等级!B2616,技能效果!B:B,0))</f>
        <v>双刀鬼兵的普通攻击</v>
      </c>
      <c r="D2616" s="96" t="s">
        <v>873</v>
      </c>
      <c r="E2616" s="95">
        <v>9</v>
      </c>
      <c r="F2616" s="95">
        <f>INDEX(技能效果!H:H,MATCH(技能效果等级!B2616,技能效果!B:B,0))</f>
        <v>1001</v>
      </c>
      <c r="G2616" s="95">
        <f>IF(INDEX(技能效果!K:K,MATCH(B2616,技能效果!B:B,0))=0,INDEX(技能效果!I:I,MATCH(技能效果等级!B2616,技能效果!B:B,0)),INDEX(技能效果!I:I,MATCH(技能效果等级!B2616,技能效果!B:B,0))*VLOOKUP(E2616,技能数值计算!$C$19:$D$28,2,FALSE))</f>
        <v>0</v>
      </c>
      <c r="H2616" s="95">
        <f>INDEX(技能效果!J:J,MATCH(技能效果等级!B2616,技能效果!B:B,0))</f>
        <v>0</v>
      </c>
      <c r="I2616" s="97"/>
      <c r="J2616" s="97"/>
      <c r="K2616" s="97"/>
      <c r="L2616" s="97"/>
      <c r="M2616" s="97"/>
      <c r="N2616" s="96" t="str">
        <f>IF(INDEX(技能效果!L:L,MATCH(技能效果等级!B2616,技能效果!B:B,0))="","",INDEX(技能效果!L:L,MATCH(技能效果等级!B2616,技能效果!B:B,0)))</f>
        <v/>
      </c>
      <c r="O2616" s="95">
        <f>IF(INDEX(技能效果!N:N,MATCH(B2616,技能效果!B:B,0))=0,INDEX(技能效果!M:M,MATCH(技能效果等级!B2616,技能效果!B:B,0)),INDEX(技能效果!M:M,MATCH(技能效果等级!B2616,技能效果!B:B,0))*VLOOKUP(E2616,技能数值计算!$C$19:$D$28,2,FALSE))</f>
        <v>0</v>
      </c>
      <c r="P2616" s="97"/>
      <c r="Q2616" s="97"/>
      <c r="R2616" s="95" t="str">
        <f>IF(INDEX(技能效果!O:O,MATCH(技能效果等级!B2616,技能效果!B:B,0))="","",INDEX(技能效果!O:O,MATCH(技能效果等级!B2616,技能效果!B:B,0)))</f>
        <v/>
      </c>
      <c r="S2616" s="97"/>
      <c r="T2616" s="97"/>
      <c r="U2616" s="97"/>
      <c r="V2616" s="96" t="str">
        <f>IF(INDEX(技能效果!AF:AF,MATCH(技能效果等级!B2616,技能效果!B:B,0))="","",INDEX(技能效果!AF:AF,MATCH(技能效果等级!B2616,技能效果!B:B,0)))</f>
        <v/>
      </c>
      <c r="W2616" s="95">
        <f t="shared" si="39"/>
        <v>252</v>
      </c>
      <c r="X2616" s="97"/>
      <c r="Y2616" s="97"/>
    </row>
    <row r="2617" spans="1:25" ht="16.5" x14ac:dyDescent="0.2">
      <c r="A2617" s="62">
        <v>2614</v>
      </c>
      <c r="B2617" s="95">
        <f>INDEX(技能效果!B:B,MATCH(技能效果等级!W2617,技能效果!AE:AE,0))</f>
        <v>180100201</v>
      </c>
      <c r="C2617" s="95" t="str">
        <f>INDEX(技能效果!C:C,MATCH(技能效果等级!B2617,技能效果!B:B,0))</f>
        <v>双刀鬼兵的普通攻击</v>
      </c>
      <c r="D2617" s="96" t="s">
        <v>873</v>
      </c>
      <c r="E2617" s="95">
        <v>10</v>
      </c>
      <c r="F2617" s="95">
        <f>INDEX(技能效果!H:H,MATCH(技能效果等级!B2617,技能效果!B:B,0))</f>
        <v>1001</v>
      </c>
      <c r="G2617" s="95">
        <f>IF(INDEX(技能效果!K:K,MATCH(B2617,技能效果!B:B,0))=0,INDEX(技能效果!I:I,MATCH(技能效果等级!B2617,技能效果!B:B,0)),INDEX(技能效果!I:I,MATCH(技能效果等级!B2617,技能效果!B:B,0))*VLOOKUP(E2617,技能数值计算!$C$19:$D$28,2,FALSE))</f>
        <v>0</v>
      </c>
      <c r="H2617" s="95">
        <f>INDEX(技能效果!J:J,MATCH(技能效果等级!B2617,技能效果!B:B,0))</f>
        <v>0</v>
      </c>
      <c r="I2617" s="97"/>
      <c r="J2617" s="97"/>
      <c r="K2617" s="97"/>
      <c r="L2617" s="97"/>
      <c r="M2617" s="97"/>
      <c r="N2617" s="96" t="str">
        <f>IF(INDEX(技能效果!L:L,MATCH(技能效果等级!B2617,技能效果!B:B,0))="","",INDEX(技能效果!L:L,MATCH(技能效果等级!B2617,技能效果!B:B,0)))</f>
        <v/>
      </c>
      <c r="O2617" s="95">
        <f>IF(INDEX(技能效果!N:N,MATCH(B2617,技能效果!B:B,0))=0,INDEX(技能效果!M:M,MATCH(技能效果等级!B2617,技能效果!B:B,0)),INDEX(技能效果!M:M,MATCH(技能效果等级!B2617,技能效果!B:B,0))*VLOOKUP(E2617,技能数值计算!$C$19:$D$28,2,FALSE))</f>
        <v>0</v>
      </c>
      <c r="P2617" s="97"/>
      <c r="Q2617" s="97"/>
      <c r="R2617" s="95" t="str">
        <f>IF(INDEX(技能效果!O:O,MATCH(技能效果等级!B2617,技能效果!B:B,0))="","",INDEX(技能效果!O:O,MATCH(技能效果等级!B2617,技能效果!B:B,0)))</f>
        <v/>
      </c>
      <c r="S2617" s="97"/>
      <c r="T2617" s="97"/>
      <c r="U2617" s="97"/>
      <c r="V2617" s="96" t="str">
        <f>IF(INDEX(技能效果!AF:AF,MATCH(技能效果等级!B2617,技能效果!B:B,0))="","",INDEX(技能效果!AF:AF,MATCH(技能效果等级!B2617,技能效果!B:B,0)))</f>
        <v/>
      </c>
      <c r="W2617" s="95">
        <f t="shared" si="39"/>
        <v>252</v>
      </c>
      <c r="X2617" s="97"/>
      <c r="Y2617" s="97"/>
    </row>
    <row r="2618" spans="1:25" ht="16.5" x14ac:dyDescent="0.2">
      <c r="A2618" s="62">
        <v>2615</v>
      </c>
      <c r="B2618" s="95">
        <f>INDEX(技能效果!B:B,MATCH(技能效果等级!W2618,技能效果!AE:AE,0))</f>
        <v>180100301</v>
      </c>
      <c r="C2618" s="95" t="str">
        <f>INDEX(技能效果!C:C,MATCH(技能效果等级!B2618,技能效果!B:B,0))</f>
        <v>链球鬼兵的普通攻击</v>
      </c>
      <c r="D2618" s="96" t="s">
        <v>873</v>
      </c>
      <c r="E2618" s="95">
        <v>1</v>
      </c>
      <c r="F2618" s="95">
        <f>INDEX(技能效果!H:H,MATCH(技能效果等级!B2618,技能效果!B:B,0))</f>
        <v>1001</v>
      </c>
      <c r="G2618" s="95">
        <f>IF(INDEX(技能效果!K:K,MATCH(B2618,技能效果!B:B,0))=0,INDEX(技能效果!I:I,MATCH(技能效果等级!B2618,技能效果!B:B,0)),INDEX(技能效果!I:I,MATCH(技能效果等级!B2618,技能效果!B:B,0))*VLOOKUP(E2618,技能数值计算!$C$19:$D$28,2,FALSE))</f>
        <v>0</v>
      </c>
      <c r="H2618" s="95">
        <f>INDEX(技能效果!J:J,MATCH(技能效果等级!B2618,技能效果!B:B,0))</f>
        <v>0</v>
      </c>
      <c r="I2618" s="97"/>
      <c r="J2618" s="97"/>
      <c r="K2618" s="97"/>
      <c r="L2618" s="97"/>
      <c r="M2618" s="97"/>
      <c r="N2618" s="96" t="str">
        <f>IF(INDEX(技能效果!L:L,MATCH(技能效果等级!B2618,技能效果!B:B,0))="","",INDEX(技能效果!L:L,MATCH(技能效果等级!B2618,技能效果!B:B,0)))</f>
        <v/>
      </c>
      <c r="O2618" s="95">
        <f>IF(INDEX(技能效果!N:N,MATCH(B2618,技能效果!B:B,0))=0,INDEX(技能效果!M:M,MATCH(技能效果等级!B2618,技能效果!B:B,0)),INDEX(技能效果!M:M,MATCH(技能效果等级!B2618,技能效果!B:B,0))*VLOOKUP(E2618,技能数值计算!$C$19:$D$28,2,FALSE))</f>
        <v>0</v>
      </c>
      <c r="P2618" s="97"/>
      <c r="Q2618" s="97"/>
      <c r="R2618" s="95" t="str">
        <f>IF(INDEX(技能效果!O:O,MATCH(技能效果等级!B2618,技能效果!B:B,0))="","",INDEX(技能效果!O:O,MATCH(技能效果等级!B2618,技能效果!B:B,0)))</f>
        <v/>
      </c>
      <c r="S2618" s="97"/>
      <c r="T2618" s="97"/>
      <c r="U2618" s="97"/>
      <c r="V2618" s="96" t="str">
        <f>IF(INDEX(技能效果!AF:AF,MATCH(技能效果等级!B2618,技能效果!B:B,0))="","",INDEX(技能效果!AF:AF,MATCH(技能效果等级!B2618,技能效果!B:B,0)))</f>
        <v/>
      </c>
      <c r="W2618" s="95">
        <f t="shared" si="39"/>
        <v>253</v>
      </c>
      <c r="X2618" s="97"/>
      <c r="Y2618" s="97"/>
    </row>
    <row r="2619" spans="1:25" ht="16.5" x14ac:dyDescent="0.2">
      <c r="A2619" s="62">
        <v>2616</v>
      </c>
      <c r="B2619" s="95">
        <f>INDEX(技能效果!B:B,MATCH(技能效果等级!W2619,技能效果!AE:AE,0))</f>
        <v>180100301</v>
      </c>
      <c r="C2619" s="95" t="str">
        <f>INDEX(技能效果!C:C,MATCH(技能效果等级!B2619,技能效果!B:B,0))</f>
        <v>链球鬼兵的普通攻击</v>
      </c>
      <c r="D2619" s="96" t="s">
        <v>873</v>
      </c>
      <c r="E2619" s="95">
        <v>2</v>
      </c>
      <c r="F2619" s="95">
        <f>INDEX(技能效果!H:H,MATCH(技能效果等级!B2619,技能效果!B:B,0))</f>
        <v>1001</v>
      </c>
      <c r="G2619" s="95">
        <f>IF(INDEX(技能效果!K:K,MATCH(B2619,技能效果!B:B,0))=0,INDEX(技能效果!I:I,MATCH(技能效果等级!B2619,技能效果!B:B,0)),INDEX(技能效果!I:I,MATCH(技能效果等级!B2619,技能效果!B:B,0))*VLOOKUP(E2619,技能数值计算!$C$19:$D$28,2,FALSE))</f>
        <v>0</v>
      </c>
      <c r="H2619" s="95">
        <f>INDEX(技能效果!J:J,MATCH(技能效果等级!B2619,技能效果!B:B,0))</f>
        <v>0</v>
      </c>
      <c r="I2619" s="97"/>
      <c r="J2619" s="97"/>
      <c r="K2619" s="97"/>
      <c r="L2619" s="97"/>
      <c r="M2619" s="97"/>
      <c r="N2619" s="96" t="str">
        <f>IF(INDEX(技能效果!L:L,MATCH(技能效果等级!B2619,技能效果!B:B,0))="","",INDEX(技能效果!L:L,MATCH(技能效果等级!B2619,技能效果!B:B,0)))</f>
        <v/>
      </c>
      <c r="O2619" s="95">
        <f>IF(INDEX(技能效果!N:N,MATCH(B2619,技能效果!B:B,0))=0,INDEX(技能效果!M:M,MATCH(技能效果等级!B2619,技能效果!B:B,0)),INDEX(技能效果!M:M,MATCH(技能效果等级!B2619,技能效果!B:B,0))*VLOOKUP(E2619,技能数值计算!$C$19:$D$28,2,FALSE))</f>
        <v>0</v>
      </c>
      <c r="P2619" s="97"/>
      <c r="Q2619" s="97"/>
      <c r="R2619" s="95" t="str">
        <f>IF(INDEX(技能效果!O:O,MATCH(技能效果等级!B2619,技能效果!B:B,0))="","",INDEX(技能效果!O:O,MATCH(技能效果等级!B2619,技能效果!B:B,0)))</f>
        <v/>
      </c>
      <c r="S2619" s="97"/>
      <c r="T2619" s="97"/>
      <c r="U2619" s="97"/>
      <c r="V2619" s="96" t="str">
        <f>IF(INDEX(技能效果!AF:AF,MATCH(技能效果等级!B2619,技能效果!B:B,0))="","",INDEX(技能效果!AF:AF,MATCH(技能效果等级!B2619,技能效果!B:B,0)))</f>
        <v/>
      </c>
      <c r="W2619" s="95">
        <f t="shared" si="39"/>
        <v>253</v>
      </c>
      <c r="X2619" s="97"/>
      <c r="Y2619" s="97"/>
    </row>
    <row r="2620" spans="1:25" ht="16.5" x14ac:dyDescent="0.2">
      <c r="A2620" s="62">
        <v>2617</v>
      </c>
      <c r="B2620" s="95">
        <f>INDEX(技能效果!B:B,MATCH(技能效果等级!W2620,技能效果!AE:AE,0))</f>
        <v>180100301</v>
      </c>
      <c r="C2620" s="95" t="str">
        <f>INDEX(技能效果!C:C,MATCH(技能效果等级!B2620,技能效果!B:B,0))</f>
        <v>链球鬼兵的普通攻击</v>
      </c>
      <c r="D2620" s="96" t="s">
        <v>873</v>
      </c>
      <c r="E2620" s="95">
        <v>3</v>
      </c>
      <c r="F2620" s="95">
        <f>INDEX(技能效果!H:H,MATCH(技能效果等级!B2620,技能效果!B:B,0))</f>
        <v>1001</v>
      </c>
      <c r="G2620" s="95">
        <f>IF(INDEX(技能效果!K:K,MATCH(B2620,技能效果!B:B,0))=0,INDEX(技能效果!I:I,MATCH(技能效果等级!B2620,技能效果!B:B,0)),INDEX(技能效果!I:I,MATCH(技能效果等级!B2620,技能效果!B:B,0))*VLOOKUP(E2620,技能数值计算!$C$19:$D$28,2,FALSE))</f>
        <v>0</v>
      </c>
      <c r="H2620" s="95">
        <f>INDEX(技能效果!J:J,MATCH(技能效果等级!B2620,技能效果!B:B,0))</f>
        <v>0</v>
      </c>
      <c r="I2620" s="97"/>
      <c r="J2620" s="97"/>
      <c r="K2620" s="97"/>
      <c r="L2620" s="97"/>
      <c r="M2620" s="97"/>
      <c r="N2620" s="96" t="str">
        <f>IF(INDEX(技能效果!L:L,MATCH(技能效果等级!B2620,技能效果!B:B,0))="","",INDEX(技能效果!L:L,MATCH(技能效果等级!B2620,技能效果!B:B,0)))</f>
        <v/>
      </c>
      <c r="O2620" s="95">
        <f>IF(INDEX(技能效果!N:N,MATCH(B2620,技能效果!B:B,0))=0,INDEX(技能效果!M:M,MATCH(技能效果等级!B2620,技能效果!B:B,0)),INDEX(技能效果!M:M,MATCH(技能效果等级!B2620,技能效果!B:B,0))*VLOOKUP(E2620,技能数值计算!$C$19:$D$28,2,FALSE))</f>
        <v>0</v>
      </c>
      <c r="P2620" s="97"/>
      <c r="Q2620" s="97"/>
      <c r="R2620" s="95" t="str">
        <f>IF(INDEX(技能效果!O:O,MATCH(技能效果等级!B2620,技能效果!B:B,0))="","",INDEX(技能效果!O:O,MATCH(技能效果等级!B2620,技能效果!B:B,0)))</f>
        <v/>
      </c>
      <c r="S2620" s="97"/>
      <c r="T2620" s="97"/>
      <c r="U2620" s="97"/>
      <c r="V2620" s="96" t="str">
        <f>IF(INDEX(技能效果!AF:AF,MATCH(技能效果等级!B2620,技能效果!B:B,0))="","",INDEX(技能效果!AF:AF,MATCH(技能效果等级!B2620,技能效果!B:B,0)))</f>
        <v/>
      </c>
      <c r="W2620" s="95">
        <f t="shared" si="39"/>
        <v>253</v>
      </c>
      <c r="X2620" s="97"/>
      <c r="Y2620" s="97"/>
    </row>
    <row r="2621" spans="1:25" ht="16.5" x14ac:dyDescent="0.2">
      <c r="A2621" s="62">
        <v>2618</v>
      </c>
      <c r="B2621" s="95">
        <f>INDEX(技能效果!B:B,MATCH(技能效果等级!W2621,技能效果!AE:AE,0))</f>
        <v>180100301</v>
      </c>
      <c r="C2621" s="95" t="str">
        <f>INDEX(技能效果!C:C,MATCH(技能效果等级!B2621,技能效果!B:B,0))</f>
        <v>链球鬼兵的普通攻击</v>
      </c>
      <c r="D2621" s="96" t="s">
        <v>873</v>
      </c>
      <c r="E2621" s="95">
        <v>4</v>
      </c>
      <c r="F2621" s="95">
        <f>INDEX(技能效果!H:H,MATCH(技能效果等级!B2621,技能效果!B:B,0))</f>
        <v>1001</v>
      </c>
      <c r="G2621" s="95">
        <f>IF(INDEX(技能效果!K:K,MATCH(B2621,技能效果!B:B,0))=0,INDEX(技能效果!I:I,MATCH(技能效果等级!B2621,技能效果!B:B,0)),INDEX(技能效果!I:I,MATCH(技能效果等级!B2621,技能效果!B:B,0))*VLOOKUP(E2621,技能数值计算!$C$19:$D$28,2,FALSE))</f>
        <v>0</v>
      </c>
      <c r="H2621" s="95">
        <f>INDEX(技能效果!J:J,MATCH(技能效果等级!B2621,技能效果!B:B,0))</f>
        <v>0</v>
      </c>
      <c r="I2621" s="97"/>
      <c r="J2621" s="97"/>
      <c r="K2621" s="97"/>
      <c r="L2621" s="97"/>
      <c r="M2621" s="97"/>
      <c r="N2621" s="96" t="str">
        <f>IF(INDEX(技能效果!L:L,MATCH(技能效果等级!B2621,技能效果!B:B,0))="","",INDEX(技能效果!L:L,MATCH(技能效果等级!B2621,技能效果!B:B,0)))</f>
        <v/>
      </c>
      <c r="O2621" s="95">
        <f>IF(INDEX(技能效果!N:N,MATCH(B2621,技能效果!B:B,0))=0,INDEX(技能效果!M:M,MATCH(技能效果等级!B2621,技能效果!B:B,0)),INDEX(技能效果!M:M,MATCH(技能效果等级!B2621,技能效果!B:B,0))*VLOOKUP(E2621,技能数值计算!$C$19:$D$28,2,FALSE))</f>
        <v>0</v>
      </c>
      <c r="P2621" s="97"/>
      <c r="Q2621" s="97"/>
      <c r="R2621" s="95" t="str">
        <f>IF(INDEX(技能效果!O:O,MATCH(技能效果等级!B2621,技能效果!B:B,0))="","",INDEX(技能效果!O:O,MATCH(技能效果等级!B2621,技能效果!B:B,0)))</f>
        <v/>
      </c>
      <c r="S2621" s="97"/>
      <c r="T2621" s="97"/>
      <c r="U2621" s="97"/>
      <c r="V2621" s="96" t="str">
        <f>IF(INDEX(技能效果!AF:AF,MATCH(技能效果等级!B2621,技能效果!B:B,0))="","",INDEX(技能效果!AF:AF,MATCH(技能效果等级!B2621,技能效果!B:B,0)))</f>
        <v/>
      </c>
      <c r="W2621" s="95">
        <f t="shared" si="39"/>
        <v>253</v>
      </c>
      <c r="X2621" s="97"/>
      <c r="Y2621" s="97"/>
    </row>
    <row r="2622" spans="1:25" ht="16.5" x14ac:dyDescent="0.2">
      <c r="A2622" s="62">
        <v>2619</v>
      </c>
      <c r="B2622" s="95">
        <f>INDEX(技能效果!B:B,MATCH(技能效果等级!W2622,技能效果!AE:AE,0))</f>
        <v>180100301</v>
      </c>
      <c r="C2622" s="95" t="str">
        <f>INDEX(技能效果!C:C,MATCH(技能效果等级!B2622,技能效果!B:B,0))</f>
        <v>链球鬼兵的普通攻击</v>
      </c>
      <c r="D2622" s="96" t="s">
        <v>873</v>
      </c>
      <c r="E2622" s="95">
        <v>5</v>
      </c>
      <c r="F2622" s="95">
        <f>INDEX(技能效果!H:H,MATCH(技能效果等级!B2622,技能效果!B:B,0))</f>
        <v>1001</v>
      </c>
      <c r="G2622" s="95">
        <f>IF(INDEX(技能效果!K:K,MATCH(B2622,技能效果!B:B,0))=0,INDEX(技能效果!I:I,MATCH(技能效果等级!B2622,技能效果!B:B,0)),INDEX(技能效果!I:I,MATCH(技能效果等级!B2622,技能效果!B:B,0))*VLOOKUP(E2622,技能数值计算!$C$19:$D$28,2,FALSE))</f>
        <v>0</v>
      </c>
      <c r="H2622" s="95">
        <f>INDEX(技能效果!J:J,MATCH(技能效果等级!B2622,技能效果!B:B,0))</f>
        <v>0</v>
      </c>
      <c r="I2622" s="97"/>
      <c r="J2622" s="97"/>
      <c r="K2622" s="97"/>
      <c r="L2622" s="97"/>
      <c r="M2622" s="97"/>
      <c r="N2622" s="96" t="str">
        <f>IF(INDEX(技能效果!L:L,MATCH(技能效果等级!B2622,技能效果!B:B,0))="","",INDEX(技能效果!L:L,MATCH(技能效果等级!B2622,技能效果!B:B,0)))</f>
        <v/>
      </c>
      <c r="O2622" s="95">
        <f>IF(INDEX(技能效果!N:N,MATCH(B2622,技能效果!B:B,0))=0,INDEX(技能效果!M:M,MATCH(技能效果等级!B2622,技能效果!B:B,0)),INDEX(技能效果!M:M,MATCH(技能效果等级!B2622,技能效果!B:B,0))*VLOOKUP(E2622,技能数值计算!$C$19:$D$28,2,FALSE))</f>
        <v>0</v>
      </c>
      <c r="P2622" s="97"/>
      <c r="Q2622" s="97"/>
      <c r="R2622" s="95" t="str">
        <f>IF(INDEX(技能效果!O:O,MATCH(技能效果等级!B2622,技能效果!B:B,0))="","",INDEX(技能效果!O:O,MATCH(技能效果等级!B2622,技能效果!B:B,0)))</f>
        <v/>
      </c>
      <c r="S2622" s="97"/>
      <c r="T2622" s="97"/>
      <c r="U2622" s="97"/>
      <c r="V2622" s="96" t="str">
        <f>IF(INDEX(技能效果!AF:AF,MATCH(技能效果等级!B2622,技能效果!B:B,0))="","",INDEX(技能效果!AF:AF,MATCH(技能效果等级!B2622,技能效果!B:B,0)))</f>
        <v/>
      </c>
      <c r="W2622" s="95">
        <f t="shared" si="39"/>
        <v>253</v>
      </c>
      <c r="X2622" s="97"/>
      <c r="Y2622" s="97"/>
    </row>
    <row r="2623" spans="1:25" ht="16.5" x14ac:dyDescent="0.2">
      <c r="A2623" s="62">
        <v>2620</v>
      </c>
      <c r="B2623" s="95">
        <f>INDEX(技能效果!B:B,MATCH(技能效果等级!W2623,技能效果!AE:AE,0))</f>
        <v>180100301</v>
      </c>
      <c r="C2623" s="95" t="str">
        <f>INDEX(技能效果!C:C,MATCH(技能效果等级!B2623,技能效果!B:B,0))</f>
        <v>链球鬼兵的普通攻击</v>
      </c>
      <c r="D2623" s="96" t="s">
        <v>873</v>
      </c>
      <c r="E2623" s="95">
        <v>6</v>
      </c>
      <c r="F2623" s="95">
        <f>INDEX(技能效果!H:H,MATCH(技能效果等级!B2623,技能效果!B:B,0))</f>
        <v>1001</v>
      </c>
      <c r="G2623" s="95">
        <f>IF(INDEX(技能效果!K:K,MATCH(B2623,技能效果!B:B,0))=0,INDEX(技能效果!I:I,MATCH(技能效果等级!B2623,技能效果!B:B,0)),INDEX(技能效果!I:I,MATCH(技能效果等级!B2623,技能效果!B:B,0))*VLOOKUP(E2623,技能数值计算!$C$19:$D$28,2,FALSE))</f>
        <v>0</v>
      </c>
      <c r="H2623" s="95">
        <f>INDEX(技能效果!J:J,MATCH(技能效果等级!B2623,技能效果!B:B,0))</f>
        <v>0</v>
      </c>
      <c r="I2623" s="97"/>
      <c r="J2623" s="97"/>
      <c r="K2623" s="97"/>
      <c r="L2623" s="97"/>
      <c r="M2623" s="97"/>
      <c r="N2623" s="96" t="str">
        <f>IF(INDEX(技能效果!L:L,MATCH(技能效果等级!B2623,技能效果!B:B,0))="","",INDEX(技能效果!L:L,MATCH(技能效果等级!B2623,技能效果!B:B,0)))</f>
        <v/>
      </c>
      <c r="O2623" s="95">
        <f>IF(INDEX(技能效果!N:N,MATCH(B2623,技能效果!B:B,0))=0,INDEX(技能效果!M:M,MATCH(技能效果等级!B2623,技能效果!B:B,0)),INDEX(技能效果!M:M,MATCH(技能效果等级!B2623,技能效果!B:B,0))*VLOOKUP(E2623,技能数值计算!$C$19:$D$28,2,FALSE))</f>
        <v>0</v>
      </c>
      <c r="P2623" s="97"/>
      <c r="Q2623" s="97"/>
      <c r="R2623" s="95" t="str">
        <f>IF(INDEX(技能效果!O:O,MATCH(技能效果等级!B2623,技能效果!B:B,0))="","",INDEX(技能效果!O:O,MATCH(技能效果等级!B2623,技能效果!B:B,0)))</f>
        <v/>
      </c>
      <c r="S2623" s="97"/>
      <c r="T2623" s="97"/>
      <c r="U2623" s="97"/>
      <c r="V2623" s="96" t="str">
        <f>IF(INDEX(技能效果!AF:AF,MATCH(技能效果等级!B2623,技能效果!B:B,0))="","",INDEX(技能效果!AF:AF,MATCH(技能效果等级!B2623,技能效果!B:B,0)))</f>
        <v/>
      </c>
      <c r="W2623" s="95">
        <f t="shared" si="39"/>
        <v>253</v>
      </c>
      <c r="X2623" s="97"/>
      <c r="Y2623" s="97"/>
    </row>
    <row r="2624" spans="1:25" ht="16.5" x14ac:dyDescent="0.2">
      <c r="A2624" s="62">
        <v>2621</v>
      </c>
      <c r="B2624" s="95">
        <f>INDEX(技能效果!B:B,MATCH(技能效果等级!W2624,技能效果!AE:AE,0))</f>
        <v>180100301</v>
      </c>
      <c r="C2624" s="95" t="str">
        <f>INDEX(技能效果!C:C,MATCH(技能效果等级!B2624,技能效果!B:B,0))</f>
        <v>链球鬼兵的普通攻击</v>
      </c>
      <c r="D2624" s="96" t="s">
        <v>873</v>
      </c>
      <c r="E2624" s="95">
        <v>7</v>
      </c>
      <c r="F2624" s="95">
        <f>INDEX(技能效果!H:H,MATCH(技能效果等级!B2624,技能效果!B:B,0))</f>
        <v>1001</v>
      </c>
      <c r="G2624" s="95">
        <f>IF(INDEX(技能效果!K:K,MATCH(B2624,技能效果!B:B,0))=0,INDEX(技能效果!I:I,MATCH(技能效果等级!B2624,技能效果!B:B,0)),INDEX(技能效果!I:I,MATCH(技能效果等级!B2624,技能效果!B:B,0))*VLOOKUP(E2624,技能数值计算!$C$19:$D$28,2,FALSE))</f>
        <v>0</v>
      </c>
      <c r="H2624" s="95">
        <f>INDEX(技能效果!J:J,MATCH(技能效果等级!B2624,技能效果!B:B,0))</f>
        <v>0</v>
      </c>
      <c r="I2624" s="97"/>
      <c r="J2624" s="97"/>
      <c r="K2624" s="97"/>
      <c r="L2624" s="97"/>
      <c r="M2624" s="97"/>
      <c r="N2624" s="96" t="str">
        <f>IF(INDEX(技能效果!L:L,MATCH(技能效果等级!B2624,技能效果!B:B,0))="","",INDEX(技能效果!L:L,MATCH(技能效果等级!B2624,技能效果!B:B,0)))</f>
        <v/>
      </c>
      <c r="O2624" s="95">
        <f>IF(INDEX(技能效果!N:N,MATCH(B2624,技能效果!B:B,0))=0,INDEX(技能效果!M:M,MATCH(技能效果等级!B2624,技能效果!B:B,0)),INDEX(技能效果!M:M,MATCH(技能效果等级!B2624,技能效果!B:B,0))*VLOOKUP(E2624,技能数值计算!$C$19:$D$28,2,FALSE))</f>
        <v>0</v>
      </c>
      <c r="P2624" s="97"/>
      <c r="Q2624" s="97"/>
      <c r="R2624" s="95" t="str">
        <f>IF(INDEX(技能效果!O:O,MATCH(技能效果等级!B2624,技能效果!B:B,0))="","",INDEX(技能效果!O:O,MATCH(技能效果等级!B2624,技能效果!B:B,0)))</f>
        <v/>
      </c>
      <c r="S2624" s="97"/>
      <c r="T2624" s="97"/>
      <c r="U2624" s="97"/>
      <c r="V2624" s="96" t="str">
        <f>IF(INDEX(技能效果!AF:AF,MATCH(技能效果等级!B2624,技能效果!B:B,0))="","",INDEX(技能效果!AF:AF,MATCH(技能效果等级!B2624,技能效果!B:B,0)))</f>
        <v/>
      </c>
      <c r="W2624" s="95">
        <f t="shared" si="39"/>
        <v>253</v>
      </c>
      <c r="X2624" s="97"/>
      <c r="Y2624" s="97"/>
    </row>
    <row r="2625" spans="1:25" ht="16.5" x14ac:dyDescent="0.2">
      <c r="A2625" s="62">
        <v>2622</v>
      </c>
      <c r="B2625" s="95">
        <f>INDEX(技能效果!B:B,MATCH(技能效果等级!W2625,技能效果!AE:AE,0))</f>
        <v>180100301</v>
      </c>
      <c r="C2625" s="95" t="str">
        <f>INDEX(技能效果!C:C,MATCH(技能效果等级!B2625,技能效果!B:B,0))</f>
        <v>链球鬼兵的普通攻击</v>
      </c>
      <c r="D2625" s="96" t="s">
        <v>873</v>
      </c>
      <c r="E2625" s="95">
        <v>8</v>
      </c>
      <c r="F2625" s="95">
        <f>INDEX(技能效果!H:H,MATCH(技能效果等级!B2625,技能效果!B:B,0))</f>
        <v>1001</v>
      </c>
      <c r="G2625" s="95">
        <f>IF(INDEX(技能效果!K:K,MATCH(B2625,技能效果!B:B,0))=0,INDEX(技能效果!I:I,MATCH(技能效果等级!B2625,技能效果!B:B,0)),INDEX(技能效果!I:I,MATCH(技能效果等级!B2625,技能效果!B:B,0))*VLOOKUP(E2625,技能数值计算!$C$19:$D$28,2,FALSE))</f>
        <v>0</v>
      </c>
      <c r="H2625" s="95">
        <f>INDEX(技能效果!J:J,MATCH(技能效果等级!B2625,技能效果!B:B,0))</f>
        <v>0</v>
      </c>
      <c r="I2625" s="97"/>
      <c r="J2625" s="97"/>
      <c r="K2625" s="97"/>
      <c r="L2625" s="97"/>
      <c r="M2625" s="97"/>
      <c r="N2625" s="96" t="str">
        <f>IF(INDEX(技能效果!L:L,MATCH(技能效果等级!B2625,技能效果!B:B,0))="","",INDEX(技能效果!L:L,MATCH(技能效果等级!B2625,技能效果!B:B,0)))</f>
        <v/>
      </c>
      <c r="O2625" s="95">
        <f>IF(INDEX(技能效果!N:N,MATCH(B2625,技能效果!B:B,0))=0,INDEX(技能效果!M:M,MATCH(技能效果等级!B2625,技能效果!B:B,0)),INDEX(技能效果!M:M,MATCH(技能效果等级!B2625,技能效果!B:B,0))*VLOOKUP(E2625,技能数值计算!$C$19:$D$28,2,FALSE))</f>
        <v>0</v>
      </c>
      <c r="P2625" s="97"/>
      <c r="Q2625" s="97"/>
      <c r="R2625" s="95" t="str">
        <f>IF(INDEX(技能效果!O:O,MATCH(技能效果等级!B2625,技能效果!B:B,0))="","",INDEX(技能效果!O:O,MATCH(技能效果等级!B2625,技能效果!B:B,0)))</f>
        <v/>
      </c>
      <c r="S2625" s="97"/>
      <c r="T2625" s="97"/>
      <c r="U2625" s="97"/>
      <c r="V2625" s="96" t="str">
        <f>IF(INDEX(技能效果!AF:AF,MATCH(技能效果等级!B2625,技能效果!B:B,0))="","",INDEX(技能效果!AF:AF,MATCH(技能效果等级!B2625,技能效果!B:B,0)))</f>
        <v/>
      </c>
      <c r="W2625" s="95">
        <f t="shared" si="39"/>
        <v>253</v>
      </c>
      <c r="X2625" s="97"/>
      <c r="Y2625" s="97"/>
    </row>
    <row r="2626" spans="1:25" ht="16.5" x14ac:dyDescent="0.2">
      <c r="A2626" s="62">
        <v>2623</v>
      </c>
      <c r="B2626" s="95">
        <f>INDEX(技能效果!B:B,MATCH(技能效果等级!W2626,技能效果!AE:AE,0))</f>
        <v>180100301</v>
      </c>
      <c r="C2626" s="95" t="str">
        <f>INDEX(技能效果!C:C,MATCH(技能效果等级!B2626,技能效果!B:B,0))</f>
        <v>链球鬼兵的普通攻击</v>
      </c>
      <c r="D2626" s="96" t="s">
        <v>873</v>
      </c>
      <c r="E2626" s="95">
        <v>9</v>
      </c>
      <c r="F2626" s="95">
        <f>INDEX(技能效果!H:H,MATCH(技能效果等级!B2626,技能效果!B:B,0))</f>
        <v>1001</v>
      </c>
      <c r="G2626" s="95">
        <f>IF(INDEX(技能效果!K:K,MATCH(B2626,技能效果!B:B,0))=0,INDEX(技能效果!I:I,MATCH(技能效果等级!B2626,技能效果!B:B,0)),INDEX(技能效果!I:I,MATCH(技能效果等级!B2626,技能效果!B:B,0))*VLOOKUP(E2626,技能数值计算!$C$19:$D$28,2,FALSE))</f>
        <v>0</v>
      </c>
      <c r="H2626" s="95">
        <f>INDEX(技能效果!J:J,MATCH(技能效果等级!B2626,技能效果!B:B,0))</f>
        <v>0</v>
      </c>
      <c r="I2626" s="97"/>
      <c r="J2626" s="97"/>
      <c r="K2626" s="97"/>
      <c r="L2626" s="97"/>
      <c r="M2626" s="97"/>
      <c r="N2626" s="96" t="str">
        <f>IF(INDEX(技能效果!L:L,MATCH(技能效果等级!B2626,技能效果!B:B,0))="","",INDEX(技能效果!L:L,MATCH(技能效果等级!B2626,技能效果!B:B,0)))</f>
        <v/>
      </c>
      <c r="O2626" s="95">
        <f>IF(INDEX(技能效果!N:N,MATCH(B2626,技能效果!B:B,0))=0,INDEX(技能效果!M:M,MATCH(技能效果等级!B2626,技能效果!B:B,0)),INDEX(技能效果!M:M,MATCH(技能效果等级!B2626,技能效果!B:B,0))*VLOOKUP(E2626,技能数值计算!$C$19:$D$28,2,FALSE))</f>
        <v>0</v>
      </c>
      <c r="P2626" s="97"/>
      <c r="Q2626" s="97"/>
      <c r="R2626" s="95" t="str">
        <f>IF(INDEX(技能效果!O:O,MATCH(技能效果等级!B2626,技能效果!B:B,0))="","",INDEX(技能效果!O:O,MATCH(技能效果等级!B2626,技能效果!B:B,0)))</f>
        <v/>
      </c>
      <c r="S2626" s="97"/>
      <c r="T2626" s="97"/>
      <c r="U2626" s="97"/>
      <c r="V2626" s="96" t="str">
        <f>IF(INDEX(技能效果!AF:AF,MATCH(技能效果等级!B2626,技能效果!B:B,0))="","",INDEX(技能效果!AF:AF,MATCH(技能效果等级!B2626,技能效果!B:B,0)))</f>
        <v/>
      </c>
      <c r="W2626" s="95">
        <f t="shared" si="39"/>
        <v>253</v>
      </c>
      <c r="X2626" s="97"/>
      <c r="Y2626" s="97"/>
    </row>
    <row r="2627" spans="1:25" ht="16.5" x14ac:dyDescent="0.2">
      <c r="A2627" s="62">
        <v>2624</v>
      </c>
      <c r="B2627" s="95">
        <f>INDEX(技能效果!B:B,MATCH(技能效果等级!W2627,技能效果!AE:AE,0))</f>
        <v>180100301</v>
      </c>
      <c r="C2627" s="95" t="str">
        <f>INDEX(技能效果!C:C,MATCH(技能效果等级!B2627,技能效果!B:B,0))</f>
        <v>链球鬼兵的普通攻击</v>
      </c>
      <c r="D2627" s="96" t="s">
        <v>873</v>
      </c>
      <c r="E2627" s="95">
        <v>10</v>
      </c>
      <c r="F2627" s="95">
        <f>INDEX(技能效果!H:H,MATCH(技能效果等级!B2627,技能效果!B:B,0))</f>
        <v>1001</v>
      </c>
      <c r="G2627" s="95">
        <f>IF(INDEX(技能效果!K:K,MATCH(B2627,技能效果!B:B,0))=0,INDEX(技能效果!I:I,MATCH(技能效果等级!B2627,技能效果!B:B,0)),INDEX(技能效果!I:I,MATCH(技能效果等级!B2627,技能效果!B:B,0))*VLOOKUP(E2627,技能数值计算!$C$19:$D$28,2,FALSE))</f>
        <v>0</v>
      </c>
      <c r="H2627" s="95">
        <f>INDEX(技能效果!J:J,MATCH(技能效果等级!B2627,技能效果!B:B,0))</f>
        <v>0</v>
      </c>
      <c r="I2627" s="97"/>
      <c r="J2627" s="97"/>
      <c r="K2627" s="97"/>
      <c r="L2627" s="97"/>
      <c r="M2627" s="97"/>
      <c r="N2627" s="96" t="str">
        <f>IF(INDEX(技能效果!L:L,MATCH(技能效果等级!B2627,技能效果!B:B,0))="","",INDEX(技能效果!L:L,MATCH(技能效果等级!B2627,技能效果!B:B,0)))</f>
        <v/>
      </c>
      <c r="O2627" s="95">
        <f>IF(INDEX(技能效果!N:N,MATCH(B2627,技能效果!B:B,0))=0,INDEX(技能效果!M:M,MATCH(技能效果等级!B2627,技能效果!B:B,0)),INDEX(技能效果!M:M,MATCH(技能效果等级!B2627,技能效果!B:B,0))*VLOOKUP(E2627,技能数值计算!$C$19:$D$28,2,FALSE))</f>
        <v>0</v>
      </c>
      <c r="P2627" s="97"/>
      <c r="Q2627" s="97"/>
      <c r="R2627" s="95" t="str">
        <f>IF(INDEX(技能效果!O:O,MATCH(技能效果等级!B2627,技能效果!B:B,0))="","",INDEX(技能效果!O:O,MATCH(技能效果等级!B2627,技能效果!B:B,0)))</f>
        <v/>
      </c>
      <c r="S2627" s="97"/>
      <c r="T2627" s="97"/>
      <c r="U2627" s="97"/>
      <c r="V2627" s="96" t="str">
        <f>IF(INDEX(技能效果!AF:AF,MATCH(技能效果等级!B2627,技能效果!B:B,0))="","",INDEX(技能效果!AF:AF,MATCH(技能效果等级!B2627,技能效果!B:B,0)))</f>
        <v/>
      </c>
      <c r="W2627" s="95">
        <f t="shared" si="39"/>
        <v>253</v>
      </c>
      <c r="X2627" s="97"/>
      <c r="Y2627" s="97"/>
    </row>
    <row r="2628" spans="1:25" ht="16.5" x14ac:dyDescent="0.2">
      <c r="A2628" s="62">
        <v>2625</v>
      </c>
      <c r="B2628" s="95">
        <f>INDEX(技能效果!B:B,MATCH(技能效果等级!W2628,技能效果!AE:AE,0))</f>
        <v>180100401</v>
      </c>
      <c r="C2628" s="95" t="str">
        <f>INDEX(技能效果!C:C,MATCH(技能效果等级!B2628,技能效果!B:B,0))</f>
        <v>鬼将军普通伤害</v>
      </c>
      <c r="D2628" s="96" t="s">
        <v>873</v>
      </c>
      <c r="E2628" s="95">
        <v>1</v>
      </c>
      <c r="F2628" s="95">
        <f>INDEX(技能效果!H:H,MATCH(技能效果等级!B2628,技能效果!B:B,0))</f>
        <v>1001</v>
      </c>
      <c r="G2628" s="95">
        <f>IF(INDEX(技能效果!K:K,MATCH(B2628,技能效果!B:B,0))=0,INDEX(技能效果!I:I,MATCH(技能效果等级!B2628,技能效果!B:B,0)),INDEX(技能效果!I:I,MATCH(技能效果等级!B2628,技能效果!B:B,0))*VLOOKUP(E2628,技能数值计算!$C$19:$D$28,2,FALSE))</f>
        <v>0</v>
      </c>
      <c r="H2628" s="95">
        <f>INDEX(技能效果!J:J,MATCH(技能效果等级!B2628,技能效果!B:B,0))</f>
        <v>0</v>
      </c>
      <c r="I2628" s="97"/>
      <c r="J2628" s="97"/>
      <c r="K2628" s="97"/>
      <c r="L2628" s="97"/>
      <c r="M2628" s="97"/>
      <c r="N2628" s="96" t="str">
        <f>IF(INDEX(技能效果!L:L,MATCH(技能效果等级!B2628,技能效果!B:B,0))="","",INDEX(技能效果!L:L,MATCH(技能效果等级!B2628,技能效果!B:B,0)))</f>
        <v/>
      </c>
      <c r="O2628" s="95">
        <f>IF(INDEX(技能效果!N:N,MATCH(B2628,技能效果!B:B,0))=0,INDEX(技能效果!M:M,MATCH(技能效果等级!B2628,技能效果!B:B,0)),INDEX(技能效果!M:M,MATCH(技能效果等级!B2628,技能效果!B:B,0))*VLOOKUP(E2628,技能数值计算!$C$19:$D$28,2,FALSE))</f>
        <v>0</v>
      </c>
      <c r="P2628" s="97"/>
      <c r="Q2628" s="97"/>
      <c r="R2628" s="95" t="str">
        <f>IF(INDEX(技能效果!O:O,MATCH(技能效果等级!B2628,技能效果!B:B,0))="","",INDEX(技能效果!O:O,MATCH(技能效果等级!B2628,技能效果!B:B,0)))</f>
        <v/>
      </c>
      <c r="S2628" s="97"/>
      <c r="T2628" s="97"/>
      <c r="U2628" s="97"/>
      <c r="V2628" s="96" t="str">
        <f>IF(INDEX(技能效果!AF:AF,MATCH(技能效果等级!B2628,技能效果!B:B,0))="","",INDEX(技能效果!AF:AF,MATCH(技能效果等级!B2628,技能效果!B:B,0)))</f>
        <v/>
      </c>
      <c r="W2628" s="95">
        <f t="shared" si="39"/>
        <v>254</v>
      </c>
      <c r="X2628" s="97"/>
      <c r="Y2628" s="97"/>
    </row>
    <row r="2629" spans="1:25" ht="16.5" x14ac:dyDescent="0.2">
      <c r="A2629" s="62">
        <v>2626</v>
      </c>
      <c r="B2629" s="95">
        <f>INDEX(技能效果!B:B,MATCH(技能效果等级!W2629,技能效果!AE:AE,0))</f>
        <v>180100401</v>
      </c>
      <c r="C2629" s="95" t="str">
        <f>INDEX(技能效果!C:C,MATCH(技能效果等级!B2629,技能效果!B:B,0))</f>
        <v>鬼将军普通伤害</v>
      </c>
      <c r="D2629" s="96" t="s">
        <v>873</v>
      </c>
      <c r="E2629" s="95">
        <v>2</v>
      </c>
      <c r="F2629" s="95">
        <f>INDEX(技能效果!H:H,MATCH(技能效果等级!B2629,技能效果!B:B,0))</f>
        <v>1001</v>
      </c>
      <c r="G2629" s="95">
        <f>IF(INDEX(技能效果!K:K,MATCH(B2629,技能效果!B:B,0))=0,INDEX(技能效果!I:I,MATCH(技能效果等级!B2629,技能效果!B:B,0)),INDEX(技能效果!I:I,MATCH(技能效果等级!B2629,技能效果!B:B,0))*VLOOKUP(E2629,技能数值计算!$C$19:$D$28,2,FALSE))</f>
        <v>0</v>
      </c>
      <c r="H2629" s="95">
        <f>INDEX(技能效果!J:J,MATCH(技能效果等级!B2629,技能效果!B:B,0))</f>
        <v>0</v>
      </c>
      <c r="I2629" s="97"/>
      <c r="J2629" s="97"/>
      <c r="K2629" s="97"/>
      <c r="L2629" s="97"/>
      <c r="M2629" s="97"/>
      <c r="N2629" s="96" t="str">
        <f>IF(INDEX(技能效果!L:L,MATCH(技能效果等级!B2629,技能效果!B:B,0))="","",INDEX(技能效果!L:L,MATCH(技能效果等级!B2629,技能效果!B:B,0)))</f>
        <v/>
      </c>
      <c r="O2629" s="95">
        <f>IF(INDEX(技能效果!N:N,MATCH(B2629,技能效果!B:B,0))=0,INDEX(技能效果!M:M,MATCH(技能效果等级!B2629,技能效果!B:B,0)),INDEX(技能效果!M:M,MATCH(技能效果等级!B2629,技能效果!B:B,0))*VLOOKUP(E2629,技能数值计算!$C$19:$D$28,2,FALSE))</f>
        <v>0</v>
      </c>
      <c r="P2629" s="97"/>
      <c r="Q2629" s="97"/>
      <c r="R2629" s="95" t="str">
        <f>IF(INDEX(技能效果!O:O,MATCH(技能效果等级!B2629,技能效果!B:B,0))="","",INDEX(技能效果!O:O,MATCH(技能效果等级!B2629,技能效果!B:B,0)))</f>
        <v/>
      </c>
      <c r="S2629" s="97"/>
      <c r="T2629" s="97"/>
      <c r="U2629" s="97"/>
      <c r="V2629" s="96" t="str">
        <f>IF(INDEX(技能效果!AF:AF,MATCH(技能效果等级!B2629,技能效果!B:B,0))="","",INDEX(技能效果!AF:AF,MATCH(技能效果等级!B2629,技能效果!B:B,0)))</f>
        <v/>
      </c>
      <c r="W2629" s="95">
        <f t="shared" si="39"/>
        <v>254</v>
      </c>
      <c r="X2629" s="97"/>
      <c r="Y2629" s="97"/>
    </row>
    <row r="2630" spans="1:25" ht="16.5" x14ac:dyDescent="0.2">
      <c r="A2630" s="62">
        <v>2627</v>
      </c>
      <c r="B2630" s="95">
        <f>INDEX(技能效果!B:B,MATCH(技能效果等级!W2630,技能效果!AE:AE,0))</f>
        <v>180100401</v>
      </c>
      <c r="C2630" s="95" t="str">
        <f>INDEX(技能效果!C:C,MATCH(技能效果等级!B2630,技能效果!B:B,0))</f>
        <v>鬼将军普通伤害</v>
      </c>
      <c r="D2630" s="96" t="s">
        <v>873</v>
      </c>
      <c r="E2630" s="95">
        <v>3</v>
      </c>
      <c r="F2630" s="95">
        <f>INDEX(技能效果!H:H,MATCH(技能效果等级!B2630,技能效果!B:B,0))</f>
        <v>1001</v>
      </c>
      <c r="G2630" s="95">
        <f>IF(INDEX(技能效果!K:K,MATCH(B2630,技能效果!B:B,0))=0,INDEX(技能效果!I:I,MATCH(技能效果等级!B2630,技能效果!B:B,0)),INDEX(技能效果!I:I,MATCH(技能效果等级!B2630,技能效果!B:B,0))*VLOOKUP(E2630,技能数值计算!$C$19:$D$28,2,FALSE))</f>
        <v>0</v>
      </c>
      <c r="H2630" s="95">
        <f>INDEX(技能效果!J:J,MATCH(技能效果等级!B2630,技能效果!B:B,0))</f>
        <v>0</v>
      </c>
      <c r="I2630" s="97"/>
      <c r="J2630" s="97"/>
      <c r="K2630" s="97"/>
      <c r="L2630" s="97"/>
      <c r="M2630" s="97"/>
      <c r="N2630" s="96" t="str">
        <f>IF(INDEX(技能效果!L:L,MATCH(技能效果等级!B2630,技能效果!B:B,0))="","",INDEX(技能效果!L:L,MATCH(技能效果等级!B2630,技能效果!B:B,0)))</f>
        <v/>
      </c>
      <c r="O2630" s="95">
        <f>IF(INDEX(技能效果!N:N,MATCH(B2630,技能效果!B:B,0))=0,INDEX(技能效果!M:M,MATCH(技能效果等级!B2630,技能效果!B:B,0)),INDEX(技能效果!M:M,MATCH(技能效果等级!B2630,技能效果!B:B,0))*VLOOKUP(E2630,技能数值计算!$C$19:$D$28,2,FALSE))</f>
        <v>0</v>
      </c>
      <c r="P2630" s="97"/>
      <c r="Q2630" s="97"/>
      <c r="R2630" s="95" t="str">
        <f>IF(INDEX(技能效果!O:O,MATCH(技能效果等级!B2630,技能效果!B:B,0))="","",INDEX(技能效果!O:O,MATCH(技能效果等级!B2630,技能效果!B:B,0)))</f>
        <v/>
      </c>
      <c r="S2630" s="97"/>
      <c r="T2630" s="97"/>
      <c r="U2630" s="97"/>
      <c r="V2630" s="96" t="str">
        <f>IF(INDEX(技能效果!AF:AF,MATCH(技能效果等级!B2630,技能效果!B:B,0))="","",INDEX(技能效果!AF:AF,MATCH(技能效果等级!B2630,技能效果!B:B,0)))</f>
        <v/>
      </c>
      <c r="W2630" s="95">
        <f t="shared" si="39"/>
        <v>254</v>
      </c>
      <c r="X2630" s="97"/>
      <c r="Y2630" s="97"/>
    </row>
    <row r="2631" spans="1:25" ht="16.5" x14ac:dyDescent="0.2">
      <c r="A2631" s="62">
        <v>2628</v>
      </c>
      <c r="B2631" s="95">
        <f>INDEX(技能效果!B:B,MATCH(技能效果等级!W2631,技能效果!AE:AE,0))</f>
        <v>180100401</v>
      </c>
      <c r="C2631" s="95" t="str">
        <f>INDEX(技能效果!C:C,MATCH(技能效果等级!B2631,技能效果!B:B,0))</f>
        <v>鬼将军普通伤害</v>
      </c>
      <c r="D2631" s="96" t="s">
        <v>873</v>
      </c>
      <c r="E2631" s="95">
        <v>4</v>
      </c>
      <c r="F2631" s="95">
        <f>INDEX(技能效果!H:H,MATCH(技能效果等级!B2631,技能效果!B:B,0))</f>
        <v>1001</v>
      </c>
      <c r="G2631" s="95">
        <f>IF(INDEX(技能效果!K:K,MATCH(B2631,技能效果!B:B,0))=0,INDEX(技能效果!I:I,MATCH(技能效果等级!B2631,技能效果!B:B,0)),INDEX(技能效果!I:I,MATCH(技能效果等级!B2631,技能效果!B:B,0))*VLOOKUP(E2631,技能数值计算!$C$19:$D$28,2,FALSE))</f>
        <v>0</v>
      </c>
      <c r="H2631" s="95">
        <f>INDEX(技能效果!J:J,MATCH(技能效果等级!B2631,技能效果!B:B,0))</f>
        <v>0</v>
      </c>
      <c r="I2631" s="97"/>
      <c r="J2631" s="97"/>
      <c r="K2631" s="97"/>
      <c r="L2631" s="97"/>
      <c r="M2631" s="97"/>
      <c r="N2631" s="96" t="str">
        <f>IF(INDEX(技能效果!L:L,MATCH(技能效果等级!B2631,技能效果!B:B,0))="","",INDEX(技能效果!L:L,MATCH(技能效果等级!B2631,技能效果!B:B,0)))</f>
        <v/>
      </c>
      <c r="O2631" s="95">
        <f>IF(INDEX(技能效果!N:N,MATCH(B2631,技能效果!B:B,0))=0,INDEX(技能效果!M:M,MATCH(技能效果等级!B2631,技能效果!B:B,0)),INDEX(技能效果!M:M,MATCH(技能效果等级!B2631,技能效果!B:B,0))*VLOOKUP(E2631,技能数值计算!$C$19:$D$28,2,FALSE))</f>
        <v>0</v>
      </c>
      <c r="P2631" s="97"/>
      <c r="Q2631" s="97"/>
      <c r="R2631" s="95" t="str">
        <f>IF(INDEX(技能效果!O:O,MATCH(技能效果等级!B2631,技能效果!B:B,0))="","",INDEX(技能效果!O:O,MATCH(技能效果等级!B2631,技能效果!B:B,0)))</f>
        <v/>
      </c>
      <c r="S2631" s="97"/>
      <c r="T2631" s="97"/>
      <c r="U2631" s="97"/>
      <c r="V2631" s="96" t="str">
        <f>IF(INDEX(技能效果!AF:AF,MATCH(技能效果等级!B2631,技能效果!B:B,0))="","",INDEX(技能效果!AF:AF,MATCH(技能效果等级!B2631,技能效果!B:B,0)))</f>
        <v/>
      </c>
      <c r="W2631" s="95">
        <f t="shared" si="39"/>
        <v>254</v>
      </c>
      <c r="X2631" s="97"/>
      <c r="Y2631" s="97"/>
    </row>
    <row r="2632" spans="1:25" ht="16.5" x14ac:dyDescent="0.2">
      <c r="A2632" s="62">
        <v>2629</v>
      </c>
      <c r="B2632" s="95">
        <f>INDEX(技能效果!B:B,MATCH(技能效果等级!W2632,技能效果!AE:AE,0))</f>
        <v>180100401</v>
      </c>
      <c r="C2632" s="95" t="str">
        <f>INDEX(技能效果!C:C,MATCH(技能效果等级!B2632,技能效果!B:B,0))</f>
        <v>鬼将军普通伤害</v>
      </c>
      <c r="D2632" s="96" t="s">
        <v>873</v>
      </c>
      <c r="E2632" s="95">
        <v>5</v>
      </c>
      <c r="F2632" s="95">
        <f>INDEX(技能效果!H:H,MATCH(技能效果等级!B2632,技能效果!B:B,0))</f>
        <v>1001</v>
      </c>
      <c r="G2632" s="95">
        <f>IF(INDEX(技能效果!K:K,MATCH(B2632,技能效果!B:B,0))=0,INDEX(技能效果!I:I,MATCH(技能效果等级!B2632,技能效果!B:B,0)),INDEX(技能效果!I:I,MATCH(技能效果等级!B2632,技能效果!B:B,0))*VLOOKUP(E2632,技能数值计算!$C$19:$D$28,2,FALSE))</f>
        <v>0</v>
      </c>
      <c r="H2632" s="95">
        <f>INDEX(技能效果!J:J,MATCH(技能效果等级!B2632,技能效果!B:B,0))</f>
        <v>0</v>
      </c>
      <c r="I2632" s="97"/>
      <c r="J2632" s="97"/>
      <c r="K2632" s="97"/>
      <c r="L2632" s="97"/>
      <c r="M2632" s="97"/>
      <c r="N2632" s="96" t="str">
        <f>IF(INDEX(技能效果!L:L,MATCH(技能效果等级!B2632,技能效果!B:B,0))="","",INDEX(技能效果!L:L,MATCH(技能效果等级!B2632,技能效果!B:B,0)))</f>
        <v/>
      </c>
      <c r="O2632" s="95">
        <f>IF(INDEX(技能效果!N:N,MATCH(B2632,技能效果!B:B,0))=0,INDEX(技能效果!M:M,MATCH(技能效果等级!B2632,技能效果!B:B,0)),INDEX(技能效果!M:M,MATCH(技能效果等级!B2632,技能效果!B:B,0))*VLOOKUP(E2632,技能数值计算!$C$19:$D$28,2,FALSE))</f>
        <v>0</v>
      </c>
      <c r="P2632" s="97"/>
      <c r="Q2632" s="97"/>
      <c r="R2632" s="95" t="str">
        <f>IF(INDEX(技能效果!O:O,MATCH(技能效果等级!B2632,技能效果!B:B,0))="","",INDEX(技能效果!O:O,MATCH(技能效果等级!B2632,技能效果!B:B,0)))</f>
        <v/>
      </c>
      <c r="S2632" s="97"/>
      <c r="T2632" s="97"/>
      <c r="U2632" s="97"/>
      <c r="V2632" s="96" t="str">
        <f>IF(INDEX(技能效果!AF:AF,MATCH(技能效果等级!B2632,技能效果!B:B,0))="","",INDEX(技能效果!AF:AF,MATCH(技能效果等级!B2632,技能效果!B:B,0)))</f>
        <v/>
      </c>
      <c r="W2632" s="95">
        <f t="shared" si="39"/>
        <v>254</v>
      </c>
      <c r="X2632" s="97"/>
      <c r="Y2632" s="97"/>
    </row>
    <row r="2633" spans="1:25" ht="16.5" x14ac:dyDescent="0.2">
      <c r="A2633" s="62">
        <v>2630</v>
      </c>
      <c r="B2633" s="95">
        <f>INDEX(技能效果!B:B,MATCH(技能效果等级!W2633,技能效果!AE:AE,0))</f>
        <v>180100401</v>
      </c>
      <c r="C2633" s="95" t="str">
        <f>INDEX(技能效果!C:C,MATCH(技能效果等级!B2633,技能效果!B:B,0))</f>
        <v>鬼将军普通伤害</v>
      </c>
      <c r="D2633" s="96" t="s">
        <v>873</v>
      </c>
      <c r="E2633" s="95">
        <v>6</v>
      </c>
      <c r="F2633" s="95">
        <f>INDEX(技能效果!H:H,MATCH(技能效果等级!B2633,技能效果!B:B,0))</f>
        <v>1001</v>
      </c>
      <c r="G2633" s="95">
        <f>IF(INDEX(技能效果!K:K,MATCH(B2633,技能效果!B:B,0))=0,INDEX(技能效果!I:I,MATCH(技能效果等级!B2633,技能效果!B:B,0)),INDEX(技能效果!I:I,MATCH(技能效果等级!B2633,技能效果!B:B,0))*VLOOKUP(E2633,技能数值计算!$C$19:$D$28,2,FALSE))</f>
        <v>0</v>
      </c>
      <c r="H2633" s="95">
        <f>INDEX(技能效果!J:J,MATCH(技能效果等级!B2633,技能效果!B:B,0))</f>
        <v>0</v>
      </c>
      <c r="I2633" s="97"/>
      <c r="J2633" s="97"/>
      <c r="K2633" s="97"/>
      <c r="L2633" s="97"/>
      <c r="M2633" s="97"/>
      <c r="N2633" s="96" t="str">
        <f>IF(INDEX(技能效果!L:L,MATCH(技能效果等级!B2633,技能效果!B:B,0))="","",INDEX(技能效果!L:L,MATCH(技能效果等级!B2633,技能效果!B:B,0)))</f>
        <v/>
      </c>
      <c r="O2633" s="95">
        <f>IF(INDEX(技能效果!N:N,MATCH(B2633,技能效果!B:B,0))=0,INDEX(技能效果!M:M,MATCH(技能效果等级!B2633,技能效果!B:B,0)),INDEX(技能效果!M:M,MATCH(技能效果等级!B2633,技能效果!B:B,0))*VLOOKUP(E2633,技能数值计算!$C$19:$D$28,2,FALSE))</f>
        <v>0</v>
      </c>
      <c r="P2633" s="97"/>
      <c r="Q2633" s="97"/>
      <c r="R2633" s="95" t="str">
        <f>IF(INDEX(技能效果!O:O,MATCH(技能效果等级!B2633,技能效果!B:B,0))="","",INDEX(技能效果!O:O,MATCH(技能效果等级!B2633,技能效果!B:B,0)))</f>
        <v/>
      </c>
      <c r="S2633" s="97"/>
      <c r="T2633" s="97"/>
      <c r="U2633" s="97"/>
      <c r="V2633" s="96" t="str">
        <f>IF(INDEX(技能效果!AF:AF,MATCH(技能效果等级!B2633,技能效果!B:B,0))="","",INDEX(技能效果!AF:AF,MATCH(技能效果等级!B2633,技能效果!B:B,0)))</f>
        <v/>
      </c>
      <c r="W2633" s="95">
        <f t="shared" si="39"/>
        <v>254</v>
      </c>
      <c r="X2633" s="97"/>
      <c r="Y2633" s="97"/>
    </row>
    <row r="2634" spans="1:25" ht="16.5" x14ac:dyDescent="0.2">
      <c r="A2634" s="62">
        <v>2631</v>
      </c>
      <c r="B2634" s="95">
        <f>INDEX(技能效果!B:B,MATCH(技能效果等级!W2634,技能效果!AE:AE,0))</f>
        <v>180100401</v>
      </c>
      <c r="C2634" s="95" t="str">
        <f>INDEX(技能效果!C:C,MATCH(技能效果等级!B2634,技能效果!B:B,0))</f>
        <v>鬼将军普通伤害</v>
      </c>
      <c r="D2634" s="96" t="s">
        <v>873</v>
      </c>
      <c r="E2634" s="95">
        <v>7</v>
      </c>
      <c r="F2634" s="95">
        <f>INDEX(技能效果!H:H,MATCH(技能效果等级!B2634,技能效果!B:B,0))</f>
        <v>1001</v>
      </c>
      <c r="G2634" s="95">
        <f>IF(INDEX(技能效果!K:K,MATCH(B2634,技能效果!B:B,0))=0,INDEX(技能效果!I:I,MATCH(技能效果等级!B2634,技能效果!B:B,0)),INDEX(技能效果!I:I,MATCH(技能效果等级!B2634,技能效果!B:B,0))*VLOOKUP(E2634,技能数值计算!$C$19:$D$28,2,FALSE))</f>
        <v>0</v>
      </c>
      <c r="H2634" s="95">
        <f>INDEX(技能效果!J:J,MATCH(技能效果等级!B2634,技能效果!B:B,0))</f>
        <v>0</v>
      </c>
      <c r="I2634" s="97"/>
      <c r="J2634" s="97"/>
      <c r="K2634" s="97"/>
      <c r="L2634" s="97"/>
      <c r="M2634" s="97"/>
      <c r="N2634" s="96" t="str">
        <f>IF(INDEX(技能效果!L:L,MATCH(技能效果等级!B2634,技能效果!B:B,0))="","",INDEX(技能效果!L:L,MATCH(技能效果等级!B2634,技能效果!B:B,0)))</f>
        <v/>
      </c>
      <c r="O2634" s="95">
        <f>IF(INDEX(技能效果!N:N,MATCH(B2634,技能效果!B:B,0))=0,INDEX(技能效果!M:M,MATCH(技能效果等级!B2634,技能效果!B:B,0)),INDEX(技能效果!M:M,MATCH(技能效果等级!B2634,技能效果!B:B,0))*VLOOKUP(E2634,技能数值计算!$C$19:$D$28,2,FALSE))</f>
        <v>0</v>
      </c>
      <c r="P2634" s="97"/>
      <c r="Q2634" s="97"/>
      <c r="R2634" s="95" t="str">
        <f>IF(INDEX(技能效果!O:O,MATCH(技能效果等级!B2634,技能效果!B:B,0))="","",INDEX(技能效果!O:O,MATCH(技能效果等级!B2634,技能效果!B:B,0)))</f>
        <v/>
      </c>
      <c r="S2634" s="97"/>
      <c r="T2634" s="97"/>
      <c r="U2634" s="97"/>
      <c r="V2634" s="96" t="str">
        <f>IF(INDEX(技能效果!AF:AF,MATCH(技能效果等级!B2634,技能效果!B:B,0))="","",INDEX(技能效果!AF:AF,MATCH(技能效果等级!B2634,技能效果!B:B,0)))</f>
        <v/>
      </c>
      <c r="W2634" s="95">
        <f t="shared" si="39"/>
        <v>254</v>
      </c>
      <c r="X2634" s="97"/>
      <c r="Y2634" s="97"/>
    </row>
    <row r="2635" spans="1:25" ht="16.5" x14ac:dyDescent="0.2">
      <c r="A2635" s="62">
        <v>2632</v>
      </c>
      <c r="B2635" s="95">
        <f>INDEX(技能效果!B:B,MATCH(技能效果等级!W2635,技能效果!AE:AE,0))</f>
        <v>180100401</v>
      </c>
      <c r="C2635" s="95" t="str">
        <f>INDEX(技能效果!C:C,MATCH(技能效果等级!B2635,技能效果!B:B,0))</f>
        <v>鬼将军普通伤害</v>
      </c>
      <c r="D2635" s="96" t="s">
        <v>873</v>
      </c>
      <c r="E2635" s="95">
        <v>8</v>
      </c>
      <c r="F2635" s="95">
        <f>INDEX(技能效果!H:H,MATCH(技能效果等级!B2635,技能效果!B:B,0))</f>
        <v>1001</v>
      </c>
      <c r="G2635" s="95">
        <f>IF(INDEX(技能效果!K:K,MATCH(B2635,技能效果!B:B,0))=0,INDEX(技能效果!I:I,MATCH(技能效果等级!B2635,技能效果!B:B,0)),INDEX(技能效果!I:I,MATCH(技能效果等级!B2635,技能效果!B:B,0))*VLOOKUP(E2635,技能数值计算!$C$19:$D$28,2,FALSE))</f>
        <v>0</v>
      </c>
      <c r="H2635" s="95">
        <f>INDEX(技能效果!J:J,MATCH(技能效果等级!B2635,技能效果!B:B,0))</f>
        <v>0</v>
      </c>
      <c r="I2635" s="97"/>
      <c r="J2635" s="97"/>
      <c r="K2635" s="97"/>
      <c r="L2635" s="97"/>
      <c r="M2635" s="97"/>
      <c r="N2635" s="96" t="str">
        <f>IF(INDEX(技能效果!L:L,MATCH(技能效果等级!B2635,技能效果!B:B,0))="","",INDEX(技能效果!L:L,MATCH(技能效果等级!B2635,技能效果!B:B,0)))</f>
        <v/>
      </c>
      <c r="O2635" s="95">
        <f>IF(INDEX(技能效果!N:N,MATCH(B2635,技能效果!B:B,0))=0,INDEX(技能效果!M:M,MATCH(技能效果等级!B2635,技能效果!B:B,0)),INDEX(技能效果!M:M,MATCH(技能效果等级!B2635,技能效果!B:B,0))*VLOOKUP(E2635,技能数值计算!$C$19:$D$28,2,FALSE))</f>
        <v>0</v>
      </c>
      <c r="P2635" s="97"/>
      <c r="Q2635" s="97"/>
      <c r="R2635" s="95" t="str">
        <f>IF(INDEX(技能效果!O:O,MATCH(技能效果等级!B2635,技能效果!B:B,0))="","",INDEX(技能效果!O:O,MATCH(技能效果等级!B2635,技能效果!B:B,0)))</f>
        <v/>
      </c>
      <c r="S2635" s="97"/>
      <c r="T2635" s="97"/>
      <c r="U2635" s="97"/>
      <c r="V2635" s="96" t="str">
        <f>IF(INDEX(技能效果!AF:AF,MATCH(技能效果等级!B2635,技能效果!B:B,0))="","",INDEX(技能效果!AF:AF,MATCH(技能效果等级!B2635,技能效果!B:B,0)))</f>
        <v/>
      </c>
      <c r="W2635" s="95">
        <f t="shared" si="39"/>
        <v>254</v>
      </c>
      <c r="X2635" s="97"/>
      <c r="Y2635" s="97"/>
    </row>
    <row r="2636" spans="1:25" ht="16.5" x14ac:dyDescent="0.2">
      <c r="A2636" s="62">
        <v>2633</v>
      </c>
      <c r="B2636" s="95">
        <f>INDEX(技能效果!B:B,MATCH(技能效果等级!W2636,技能效果!AE:AE,0))</f>
        <v>180100401</v>
      </c>
      <c r="C2636" s="95" t="str">
        <f>INDEX(技能效果!C:C,MATCH(技能效果等级!B2636,技能效果!B:B,0))</f>
        <v>鬼将军普通伤害</v>
      </c>
      <c r="D2636" s="96" t="s">
        <v>873</v>
      </c>
      <c r="E2636" s="95">
        <v>9</v>
      </c>
      <c r="F2636" s="95">
        <f>INDEX(技能效果!H:H,MATCH(技能效果等级!B2636,技能效果!B:B,0))</f>
        <v>1001</v>
      </c>
      <c r="G2636" s="95">
        <f>IF(INDEX(技能效果!K:K,MATCH(B2636,技能效果!B:B,0))=0,INDEX(技能效果!I:I,MATCH(技能效果等级!B2636,技能效果!B:B,0)),INDEX(技能效果!I:I,MATCH(技能效果等级!B2636,技能效果!B:B,0))*VLOOKUP(E2636,技能数值计算!$C$19:$D$28,2,FALSE))</f>
        <v>0</v>
      </c>
      <c r="H2636" s="95">
        <f>INDEX(技能效果!J:J,MATCH(技能效果等级!B2636,技能效果!B:B,0))</f>
        <v>0</v>
      </c>
      <c r="I2636" s="97"/>
      <c r="J2636" s="97"/>
      <c r="K2636" s="97"/>
      <c r="L2636" s="97"/>
      <c r="M2636" s="97"/>
      <c r="N2636" s="96" t="str">
        <f>IF(INDEX(技能效果!L:L,MATCH(技能效果等级!B2636,技能效果!B:B,0))="","",INDEX(技能效果!L:L,MATCH(技能效果等级!B2636,技能效果!B:B,0)))</f>
        <v/>
      </c>
      <c r="O2636" s="95">
        <f>IF(INDEX(技能效果!N:N,MATCH(B2636,技能效果!B:B,0))=0,INDEX(技能效果!M:M,MATCH(技能效果等级!B2636,技能效果!B:B,0)),INDEX(技能效果!M:M,MATCH(技能效果等级!B2636,技能效果!B:B,0))*VLOOKUP(E2636,技能数值计算!$C$19:$D$28,2,FALSE))</f>
        <v>0</v>
      </c>
      <c r="P2636" s="97"/>
      <c r="Q2636" s="97"/>
      <c r="R2636" s="95" t="str">
        <f>IF(INDEX(技能效果!O:O,MATCH(技能效果等级!B2636,技能效果!B:B,0))="","",INDEX(技能效果!O:O,MATCH(技能效果等级!B2636,技能效果!B:B,0)))</f>
        <v/>
      </c>
      <c r="S2636" s="97"/>
      <c r="T2636" s="97"/>
      <c r="U2636" s="97"/>
      <c r="V2636" s="96" t="str">
        <f>IF(INDEX(技能效果!AF:AF,MATCH(技能效果等级!B2636,技能效果!B:B,0))="","",INDEX(技能效果!AF:AF,MATCH(技能效果等级!B2636,技能效果!B:B,0)))</f>
        <v/>
      </c>
      <c r="W2636" s="95">
        <f t="shared" si="39"/>
        <v>254</v>
      </c>
      <c r="X2636" s="97"/>
      <c r="Y2636" s="97"/>
    </row>
    <row r="2637" spans="1:25" ht="16.5" x14ac:dyDescent="0.2">
      <c r="A2637" s="62">
        <v>2634</v>
      </c>
      <c r="B2637" s="95">
        <f>INDEX(技能效果!B:B,MATCH(技能效果等级!W2637,技能效果!AE:AE,0))</f>
        <v>180100401</v>
      </c>
      <c r="C2637" s="95" t="str">
        <f>INDEX(技能效果!C:C,MATCH(技能效果等级!B2637,技能效果!B:B,0))</f>
        <v>鬼将军普通伤害</v>
      </c>
      <c r="D2637" s="96" t="s">
        <v>873</v>
      </c>
      <c r="E2637" s="95">
        <v>10</v>
      </c>
      <c r="F2637" s="95">
        <f>INDEX(技能效果!H:H,MATCH(技能效果等级!B2637,技能效果!B:B,0))</f>
        <v>1001</v>
      </c>
      <c r="G2637" s="95">
        <f>IF(INDEX(技能效果!K:K,MATCH(B2637,技能效果!B:B,0))=0,INDEX(技能效果!I:I,MATCH(技能效果等级!B2637,技能效果!B:B,0)),INDEX(技能效果!I:I,MATCH(技能效果等级!B2637,技能效果!B:B,0))*VLOOKUP(E2637,技能数值计算!$C$19:$D$28,2,FALSE))</f>
        <v>0</v>
      </c>
      <c r="H2637" s="95">
        <f>INDEX(技能效果!J:J,MATCH(技能效果等级!B2637,技能效果!B:B,0))</f>
        <v>0</v>
      </c>
      <c r="I2637" s="97"/>
      <c r="J2637" s="97"/>
      <c r="K2637" s="97"/>
      <c r="L2637" s="97"/>
      <c r="M2637" s="97"/>
      <c r="N2637" s="96" t="str">
        <f>IF(INDEX(技能效果!L:L,MATCH(技能效果等级!B2637,技能效果!B:B,0))="","",INDEX(技能效果!L:L,MATCH(技能效果等级!B2637,技能效果!B:B,0)))</f>
        <v/>
      </c>
      <c r="O2637" s="95">
        <f>IF(INDEX(技能效果!N:N,MATCH(B2637,技能效果!B:B,0))=0,INDEX(技能效果!M:M,MATCH(技能效果等级!B2637,技能效果!B:B,0)),INDEX(技能效果!M:M,MATCH(技能效果等级!B2637,技能效果!B:B,0))*VLOOKUP(E2637,技能数值计算!$C$19:$D$28,2,FALSE))</f>
        <v>0</v>
      </c>
      <c r="P2637" s="97"/>
      <c r="Q2637" s="97"/>
      <c r="R2637" s="95" t="str">
        <f>IF(INDEX(技能效果!O:O,MATCH(技能效果等级!B2637,技能效果!B:B,0))="","",INDEX(技能效果!O:O,MATCH(技能效果等级!B2637,技能效果!B:B,0)))</f>
        <v/>
      </c>
      <c r="S2637" s="97"/>
      <c r="T2637" s="97"/>
      <c r="U2637" s="97"/>
      <c r="V2637" s="96" t="str">
        <f>IF(INDEX(技能效果!AF:AF,MATCH(技能效果等级!B2637,技能效果!B:B,0))="","",INDEX(技能效果!AF:AF,MATCH(技能效果等级!B2637,技能效果!B:B,0)))</f>
        <v/>
      </c>
      <c r="W2637" s="95">
        <f t="shared" si="39"/>
        <v>254</v>
      </c>
      <c r="X2637" s="97"/>
      <c r="Y2637" s="97"/>
    </row>
    <row r="2638" spans="1:25" ht="16.5" x14ac:dyDescent="0.2">
      <c r="A2638" s="62">
        <v>2635</v>
      </c>
      <c r="B2638" s="95">
        <f>INDEX(技能效果!B:B,MATCH(技能效果等级!W2638,技能效果!AE:AE,0))</f>
        <v>180200401</v>
      </c>
      <c r="C2638" s="95" t="str">
        <f>INDEX(技能效果!C:C,MATCH(技能效果等级!B2638,技能效果!B:B,0))</f>
        <v>鬼将军超级伤害</v>
      </c>
      <c r="D2638" s="96" t="s">
        <v>873</v>
      </c>
      <c r="E2638" s="95">
        <v>1</v>
      </c>
      <c r="F2638" s="95">
        <f>INDEX(技能效果!H:H,MATCH(技能效果等级!B2638,技能效果!B:B,0))</f>
        <v>1001</v>
      </c>
      <c r="G2638" s="95">
        <f>IF(INDEX(技能效果!K:K,MATCH(B2638,技能效果!B:B,0))=0,INDEX(技能效果!I:I,MATCH(技能效果等级!B2638,技能效果!B:B,0)),INDEX(技能效果!I:I,MATCH(技能效果等级!B2638,技能效果!B:B,0))*VLOOKUP(E2638,技能数值计算!$C$19:$D$28,2,FALSE))</f>
        <v>0</v>
      </c>
      <c r="H2638" s="95">
        <f>INDEX(技能效果!J:J,MATCH(技能效果等级!B2638,技能效果!B:B,0))</f>
        <v>0</v>
      </c>
      <c r="I2638" s="97"/>
      <c r="J2638" s="97"/>
      <c r="K2638" s="97"/>
      <c r="L2638" s="97"/>
      <c r="M2638" s="97"/>
      <c r="N2638" s="96" t="str">
        <f>IF(INDEX(技能效果!L:L,MATCH(技能效果等级!B2638,技能效果!B:B,0))="","",INDEX(技能效果!L:L,MATCH(技能效果等级!B2638,技能效果!B:B,0)))</f>
        <v/>
      </c>
      <c r="O2638" s="95">
        <f>IF(INDEX(技能效果!N:N,MATCH(B2638,技能效果!B:B,0))=0,INDEX(技能效果!M:M,MATCH(技能效果等级!B2638,技能效果!B:B,0)),INDEX(技能效果!M:M,MATCH(技能效果等级!B2638,技能效果!B:B,0))*VLOOKUP(E2638,技能数值计算!$C$19:$D$28,2,FALSE))</f>
        <v>0</v>
      </c>
      <c r="P2638" s="97"/>
      <c r="Q2638" s="97"/>
      <c r="R2638" s="95" t="str">
        <f>IF(INDEX(技能效果!O:O,MATCH(技能效果等级!B2638,技能效果!B:B,0))="","",INDEX(技能效果!O:O,MATCH(技能效果等级!B2638,技能效果!B:B,0)))</f>
        <v/>
      </c>
      <c r="S2638" s="97"/>
      <c r="T2638" s="97"/>
      <c r="U2638" s="97"/>
      <c r="V2638" s="96" t="str">
        <f>IF(INDEX(技能效果!AF:AF,MATCH(技能效果等级!B2638,技能效果!B:B,0))="","",INDEX(技能效果!AF:AF,MATCH(技能效果等级!B2638,技能效果!B:B,0)))</f>
        <v/>
      </c>
      <c r="W2638" s="95">
        <f t="shared" si="39"/>
        <v>255</v>
      </c>
      <c r="X2638" s="97"/>
      <c r="Y2638" s="97"/>
    </row>
    <row r="2639" spans="1:25" ht="16.5" x14ac:dyDescent="0.2">
      <c r="A2639" s="62">
        <v>2636</v>
      </c>
      <c r="B2639" s="95">
        <f>INDEX(技能效果!B:B,MATCH(技能效果等级!W2639,技能效果!AE:AE,0))</f>
        <v>180200401</v>
      </c>
      <c r="C2639" s="95" t="str">
        <f>INDEX(技能效果!C:C,MATCH(技能效果等级!B2639,技能效果!B:B,0))</f>
        <v>鬼将军超级伤害</v>
      </c>
      <c r="D2639" s="96" t="s">
        <v>873</v>
      </c>
      <c r="E2639" s="95">
        <v>2</v>
      </c>
      <c r="F2639" s="95">
        <f>INDEX(技能效果!H:H,MATCH(技能效果等级!B2639,技能效果!B:B,0))</f>
        <v>1001</v>
      </c>
      <c r="G2639" s="95">
        <f>IF(INDEX(技能效果!K:K,MATCH(B2639,技能效果!B:B,0))=0,INDEX(技能效果!I:I,MATCH(技能效果等级!B2639,技能效果!B:B,0)),INDEX(技能效果!I:I,MATCH(技能效果等级!B2639,技能效果!B:B,0))*VLOOKUP(E2639,技能数值计算!$C$19:$D$28,2,FALSE))</f>
        <v>0</v>
      </c>
      <c r="H2639" s="95">
        <f>INDEX(技能效果!J:J,MATCH(技能效果等级!B2639,技能效果!B:B,0))</f>
        <v>0</v>
      </c>
      <c r="I2639" s="97"/>
      <c r="J2639" s="97"/>
      <c r="K2639" s="97"/>
      <c r="L2639" s="97"/>
      <c r="M2639" s="97"/>
      <c r="N2639" s="96" t="str">
        <f>IF(INDEX(技能效果!L:L,MATCH(技能效果等级!B2639,技能效果!B:B,0))="","",INDEX(技能效果!L:L,MATCH(技能效果等级!B2639,技能效果!B:B,0)))</f>
        <v/>
      </c>
      <c r="O2639" s="95">
        <f>IF(INDEX(技能效果!N:N,MATCH(B2639,技能效果!B:B,0))=0,INDEX(技能效果!M:M,MATCH(技能效果等级!B2639,技能效果!B:B,0)),INDEX(技能效果!M:M,MATCH(技能效果等级!B2639,技能效果!B:B,0))*VLOOKUP(E2639,技能数值计算!$C$19:$D$28,2,FALSE))</f>
        <v>0</v>
      </c>
      <c r="P2639" s="97"/>
      <c r="Q2639" s="97"/>
      <c r="R2639" s="95" t="str">
        <f>IF(INDEX(技能效果!O:O,MATCH(技能效果等级!B2639,技能效果!B:B,0))="","",INDEX(技能效果!O:O,MATCH(技能效果等级!B2639,技能效果!B:B,0)))</f>
        <v/>
      </c>
      <c r="S2639" s="97"/>
      <c r="T2639" s="97"/>
      <c r="U2639" s="97"/>
      <c r="V2639" s="96" t="str">
        <f>IF(INDEX(技能效果!AF:AF,MATCH(技能效果等级!B2639,技能效果!B:B,0))="","",INDEX(技能效果!AF:AF,MATCH(技能效果等级!B2639,技能效果!B:B,0)))</f>
        <v/>
      </c>
      <c r="W2639" s="95">
        <f t="shared" si="39"/>
        <v>255</v>
      </c>
      <c r="X2639" s="97"/>
      <c r="Y2639" s="97"/>
    </row>
    <row r="2640" spans="1:25" ht="16.5" x14ac:dyDescent="0.2">
      <c r="A2640" s="62">
        <v>2637</v>
      </c>
      <c r="B2640" s="95">
        <f>INDEX(技能效果!B:B,MATCH(技能效果等级!W2640,技能效果!AE:AE,0))</f>
        <v>180200401</v>
      </c>
      <c r="C2640" s="95" t="str">
        <f>INDEX(技能效果!C:C,MATCH(技能效果等级!B2640,技能效果!B:B,0))</f>
        <v>鬼将军超级伤害</v>
      </c>
      <c r="D2640" s="96" t="s">
        <v>873</v>
      </c>
      <c r="E2640" s="95">
        <v>3</v>
      </c>
      <c r="F2640" s="95">
        <f>INDEX(技能效果!H:H,MATCH(技能效果等级!B2640,技能效果!B:B,0))</f>
        <v>1001</v>
      </c>
      <c r="G2640" s="95">
        <f>IF(INDEX(技能效果!K:K,MATCH(B2640,技能效果!B:B,0))=0,INDEX(技能效果!I:I,MATCH(技能效果等级!B2640,技能效果!B:B,0)),INDEX(技能效果!I:I,MATCH(技能效果等级!B2640,技能效果!B:B,0))*VLOOKUP(E2640,技能数值计算!$C$19:$D$28,2,FALSE))</f>
        <v>0</v>
      </c>
      <c r="H2640" s="95">
        <f>INDEX(技能效果!J:J,MATCH(技能效果等级!B2640,技能效果!B:B,0))</f>
        <v>0</v>
      </c>
      <c r="I2640" s="97"/>
      <c r="J2640" s="97"/>
      <c r="K2640" s="97"/>
      <c r="L2640" s="97"/>
      <c r="M2640" s="97"/>
      <c r="N2640" s="96" t="str">
        <f>IF(INDEX(技能效果!L:L,MATCH(技能效果等级!B2640,技能效果!B:B,0))="","",INDEX(技能效果!L:L,MATCH(技能效果等级!B2640,技能效果!B:B,0)))</f>
        <v/>
      </c>
      <c r="O2640" s="95">
        <f>IF(INDEX(技能效果!N:N,MATCH(B2640,技能效果!B:B,0))=0,INDEX(技能效果!M:M,MATCH(技能效果等级!B2640,技能效果!B:B,0)),INDEX(技能效果!M:M,MATCH(技能效果等级!B2640,技能效果!B:B,0))*VLOOKUP(E2640,技能数值计算!$C$19:$D$28,2,FALSE))</f>
        <v>0</v>
      </c>
      <c r="P2640" s="97"/>
      <c r="Q2640" s="97"/>
      <c r="R2640" s="95" t="str">
        <f>IF(INDEX(技能效果!O:O,MATCH(技能效果等级!B2640,技能效果!B:B,0))="","",INDEX(技能效果!O:O,MATCH(技能效果等级!B2640,技能效果!B:B,0)))</f>
        <v/>
      </c>
      <c r="S2640" s="97"/>
      <c r="T2640" s="97"/>
      <c r="U2640" s="97"/>
      <c r="V2640" s="96" t="str">
        <f>IF(INDEX(技能效果!AF:AF,MATCH(技能效果等级!B2640,技能效果!B:B,0))="","",INDEX(技能效果!AF:AF,MATCH(技能效果等级!B2640,技能效果!B:B,0)))</f>
        <v/>
      </c>
      <c r="W2640" s="95">
        <f t="shared" si="39"/>
        <v>255</v>
      </c>
      <c r="X2640" s="97"/>
      <c r="Y2640" s="97"/>
    </row>
    <row r="2641" spans="1:25" ht="16.5" x14ac:dyDescent="0.2">
      <c r="A2641" s="62">
        <v>2638</v>
      </c>
      <c r="B2641" s="95">
        <f>INDEX(技能效果!B:B,MATCH(技能效果等级!W2641,技能效果!AE:AE,0))</f>
        <v>180200401</v>
      </c>
      <c r="C2641" s="95" t="str">
        <f>INDEX(技能效果!C:C,MATCH(技能效果等级!B2641,技能效果!B:B,0))</f>
        <v>鬼将军超级伤害</v>
      </c>
      <c r="D2641" s="96" t="s">
        <v>873</v>
      </c>
      <c r="E2641" s="95">
        <v>4</v>
      </c>
      <c r="F2641" s="95">
        <f>INDEX(技能效果!H:H,MATCH(技能效果等级!B2641,技能效果!B:B,0))</f>
        <v>1001</v>
      </c>
      <c r="G2641" s="95">
        <f>IF(INDEX(技能效果!K:K,MATCH(B2641,技能效果!B:B,0))=0,INDEX(技能效果!I:I,MATCH(技能效果等级!B2641,技能效果!B:B,0)),INDEX(技能效果!I:I,MATCH(技能效果等级!B2641,技能效果!B:B,0))*VLOOKUP(E2641,技能数值计算!$C$19:$D$28,2,FALSE))</f>
        <v>0</v>
      </c>
      <c r="H2641" s="95">
        <f>INDEX(技能效果!J:J,MATCH(技能效果等级!B2641,技能效果!B:B,0))</f>
        <v>0</v>
      </c>
      <c r="I2641" s="97"/>
      <c r="J2641" s="97"/>
      <c r="K2641" s="97"/>
      <c r="L2641" s="97"/>
      <c r="M2641" s="97"/>
      <c r="N2641" s="96" t="str">
        <f>IF(INDEX(技能效果!L:L,MATCH(技能效果等级!B2641,技能效果!B:B,0))="","",INDEX(技能效果!L:L,MATCH(技能效果等级!B2641,技能效果!B:B,0)))</f>
        <v/>
      </c>
      <c r="O2641" s="95">
        <f>IF(INDEX(技能效果!N:N,MATCH(B2641,技能效果!B:B,0))=0,INDEX(技能效果!M:M,MATCH(技能效果等级!B2641,技能效果!B:B,0)),INDEX(技能效果!M:M,MATCH(技能效果等级!B2641,技能效果!B:B,0))*VLOOKUP(E2641,技能数值计算!$C$19:$D$28,2,FALSE))</f>
        <v>0</v>
      </c>
      <c r="P2641" s="97"/>
      <c r="Q2641" s="97"/>
      <c r="R2641" s="95" t="str">
        <f>IF(INDEX(技能效果!O:O,MATCH(技能效果等级!B2641,技能效果!B:B,0))="","",INDEX(技能效果!O:O,MATCH(技能效果等级!B2641,技能效果!B:B,0)))</f>
        <v/>
      </c>
      <c r="S2641" s="97"/>
      <c r="T2641" s="97"/>
      <c r="U2641" s="97"/>
      <c r="V2641" s="96" t="str">
        <f>IF(INDEX(技能效果!AF:AF,MATCH(技能效果等级!B2641,技能效果!B:B,0))="","",INDEX(技能效果!AF:AF,MATCH(技能效果等级!B2641,技能效果!B:B,0)))</f>
        <v/>
      </c>
      <c r="W2641" s="95">
        <f t="shared" si="39"/>
        <v>255</v>
      </c>
      <c r="X2641" s="97"/>
      <c r="Y2641" s="97"/>
    </row>
    <row r="2642" spans="1:25" ht="16.5" x14ac:dyDescent="0.2">
      <c r="A2642" s="62">
        <v>2639</v>
      </c>
      <c r="B2642" s="95">
        <f>INDEX(技能效果!B:B,MATCH(技能效果等级!W2642,技能效果!AE:AE,0))</f>
        <v>180200401</v>
      </c>
      <c r="C2642" s="95" t="str">
        <f>INDEX(技能效果!C:C,MATCH(技能效果等级!B2642,技能效果!B:B,0))</f>
        <v>鬼将军超级伤害</v>
      </c>
      <c r="D2642" s="96" t="s">
        <v>873</v>
      </c>
      <c r="E2642" s="95">
        <v>5</v>
      </c>
      <c r="F2642" s="95">
        <f>INDEX(技能效果!H:H,MATCH(技能效果等级!B2642,技能效果!B:B,0))</f>
        <v>1001</v>
      </c>
      <c r="G2642" s="95">
        <f>IF(INDEX(技能效果!K:K,MATCH(B2642,技能效果!B:B,0))=0,INDEX(技能效果!I:I,MATCH(技能效果等级!B2642,技能效果!B:B,0)),INDEX(技能效果!I:I,MATCH(技能效果等级!B2642,技能效果!B:B,0))*VLOOKUP(E2642,技能数值计算!$C$19:$D$28,2,FALSE))</f>
        <v>0</v>
      </c>
      <c r="H2642" s="95">
        <f>INDEX(技能效果!J:J,MATCH(技能效果等级!B2642,技能效果!B:B,0))</f>
        <v>0</v>
      </c>
      <c r="I2642" s="97"/>
      <c r="J2642" s="97"/>
      <c r="K2642" s="97"/>
      <c r="L2642" s="97"/>
      <c r="M2642" s="97"/>
      <c r="N2642" s="96" t="str">
        <f>IF(INDEX(技能效果!L:L,MATCH(技能效果等级!B2642,技能效果!B:B,0))="","",INDEX(技能效果!L:L,MATCH(技能效果等级!B2642,技能效果!B:B,0)))</f>
        <v/>
      </c>
      <c r="O2642" s="95">
        <f>IF(INDEX(技能效果!N:N,MATCH(B2642,技能效果!B:B,0))=0,INDEX(技能效果!M:M,MATCH(技能效果等级!B2642,技能效果!B:B,0)),INDEX(技能效果!M:M,MATCH(技能效果等级!B2642,技能效果!B:B,0))*VLOOKUP(E2642,技能数值计算!$C$19:$D$28,2,FALSE))</f>
        <v>0</v>
      </c>
      <c r="P2642" s="97"/>
      <c r="Q2642" s="97"/>
      <c r="R2642" s="95" t="str">
        <f>IF(INDEX(技能效果!O:O,MATCH(技能效果等级!B2642,技能效果!B:B,0))="","",INDEX(技能效果!O:O,MATCH(技能效果等级!B2642,技能效果!B:B,0)))</f>
        <v/>
      </c>
      <c r="S2642" s="97"/>
      <c r="T2642" s="97"/>
      <c r="U2642" s="97"/>
      <c r="V2642" s="96" t="str">
        <f>IF(INDEX(技能效果!AF:AF,MATCH(技能效果等级!B2642,技能效果!B:B,0))="","",INDEX(技能效果!AF:AF,MATCH(技能效果等级!B2642,技能效果!B:B,0)))</f>
        <v/>
      </c>
      <c r="W2642" s="95">
        <f t="shared" si="39"/>
        <v>255</v>
      </c>
      <c r="X2642" s="97"/>
      <c r="Y2642" s="97"/>
    </row>
    <row r="2643" spans="1:25" ht="16.5" x14ac:dyDescent="0.2">
      <c r="A2643" s="62">
        <v>2640</v>
      </c>
      <c r="B2643" s="95">
        <f>INDEX(技能效果!B:B,MATCH(技能效果等级!W2643,技能效果!AE:AE,0))</f>
        <v>180200401</v>
      </c>
      <c r="C2643" s="95" t="str">
        <f>INDEX(技能效果!C:C,MATCH(技能效果等级!B2643,技能效果!B:B,0))</f>
        <v>鬼将军超级伤害</v>
      </c>
      <c r="D2643" s="96" t="s">
        <v>873</v>
      </c>
      <c r="E2643" s="95">
        <v>6</v>
      </c>
      <c r="F2643" s="95">
        <f>INDEX(技能效果!H:H,MATCH(技能效果等级!B2643,技能效果!B:B,0))</f>
        <v>1001</v>
      </c>
      <c r="G2643" s="95">
        <f>IF(INDEX(技能效果!K:K,MATCH(B2643,技能效果!B:B,0))=0,INDEX(技能效果!I:I,MATCH(技能效果等级!B2643,技能效果!B:B,0)),INDEX(技能效果!I:I,MATCH(技能效果等级!B2643,技能效果!B:B,0))*VLOOKUP(E2643,技能数值计算!$C$19:$D$28,2,FALSE))</f>
        <v>0</v>
      </c>
      <c r="H2643" s="95">
        <f>INDEX(技能效果!J:J,MATCH(技能效果等级!B2643,技能效果!B:B,0))</f>
        <v>0</v>
      </c>
      <c r="I2643" s="97"/>
      <c r="J2643" s="97"/>
      <c r="K2643" s="97"/>
      <c r="L2643" s="97"/>
      <c r="M2643" s="97"/>
      <c r="N2643" s="96" t="str">
        <f>IF(INDEX(技能效果!L:L,MATCH(技能效果等级!B2643,技能效果!B:B,0))="","",INDEX(技能效果!L:L,MATCH(技能效果等级!B2643,技能效果!B:B,0)))</f>
        <v/>
      </c>
      <c r="O2643" s="95">
        <f>IF(INDEX(技能效果!N:N,MATCH(B2643,技能效果!B:B,0))=0,INDEX(技能效果!M:M,MATCH(技能效果等级!B2643,技能效果!B:B,0)),INDEX(技能效果!M:M,MATCH(技能效果等级!B2643,技能效果!B:B,0))*VLOOKUP(E2643,技能数值计算!$C$19:$D$28,2,FALSE))</f>
        <v>0</v>
      </c>
      <c r="P2643" s="97"/>
      <c r="Q2643" s="97"/>
      <c r="R2643" s="95" t="str">
        <f>IF(INDEX(技能效果!O:O,MATCH(技能效果等级!B2643,技能效果!B:B,0))="","",INDEX(技能效果!O:O,MATCH(技能效果等级!B2643,技能效果!B:B,0)))</f>
        <v/>
      </c>
      <c r="S2643" s="97"/>
      <c r="T2643" s="97"/>
      <c r="U2643" s="97"/>
      <c r="V2643" s="96" t="str">
        <f>IF(INDEX(技能效果!AF:AF,MATCH(技能效果等级!B2643,技能效果!B:B,0))="","",INDEX(技能效果!AF:AF,MATCH(技能效果等级!B2643,技能效果!B:B,0)))</f>
        <v/>
      </c>
      <c r="W2643" s="95">
        <f t="shared" si="39"/>
        <v>255</v>
      </c>
      <c r="X2643" s="97"/>
      <c r="Y2643" s="97"/>
    </row>
    <row r="2644" spans="1:25" ht="16.5" x14ac:dyDescent="0.2">
      <c r="A2644" s="62">
        <v>2641</v>
      </c>
      <c r="B2644" s="95">
        <f>INDEX(技能效果!B:B,MATCH(技能效果等级!W2644,技能效果!AE:AE,0))</f>
        <v>180200401</v>
      </c>
      <c r="C2644" s="95" t="str">
        <f>INDEX(技能效果!C:C,MATCH(技能效果等级!B2644,技能效果!B:B,0))</f>
        <v>鬼将军超级伤害</v>
      </c>
      <c r="D2644" s="96" t="s">
        <v>873</v>
      </c>
      <c r="E2644" s="95">
        <v>7</v>
      </c>
      <c r="F2644" s="95">
        <f>INDEX(技能效果!H:H,MATCH(技能效果等级!B2644,技能效果!B:B,0))</f>
        <v>1001</v>
      </c>
      <c r="G2644" s="95">
        <f>IF(INDEX(技能效果!K:K,MATCH(B2644,技能效果!B:B,0))=0,INDEX(技能效果!I:I,MATCH(技能效果等级!B2644,技能效果!B:B,0)),INDEX(技能效果!I:I,MATCH(技能效果等级!B2644,技能效果!B:B,0))*VLOOKUP(E2644,技能数值计算!$C$19:$D$28,2,FALSE))</f>
        <v>0</v>
      </c>
      <c r="H2644" s="95">
        <f>INDEX(技能效果!J:J,MATCH(技能效果等级!B2644,技能效果!B:B,0))</f>
        <v>0</v>
      </c>
      <c r="I2644" s="97"/>
      <c r="J2644" s="97"/>
      <c r="K2644" s="97"/>
      <c r="L2644" s="97"/>
      <c r="M2644" s="97"/>
      <c r="N2644" s="96" t="str">
        <f>IF(INDEX(技能效果!L:L,MATCH(技能效果等级!B2644,技能效果!B:B,0))="","",INDEX(技能效果!L:L,MATCH(技能效果等级!B2644,技能效果!B:B,0)))</f>
        <v/>
      </c>
      <c r="O2644" s="95">
        <f>IF(INDEX(技能效果!N:N,MATCH(B2644,技能效果!B:B,0))=0,INDEX(技能效果!M:M,MATCH(技能效果等级!B2644,技能效果!B:B,0)),INDEX(技能效果!M:M,MATCH(技能效果等级!B2644,技能效果!B:B,0))*VLOOKUP(E2644,技能数值计算!$C$19:$D$28,2,FALSE))</f>
        <v>0</v>
      </c>
      <c r="P2644" s="97"/>
      <c r="Q2644" s="97"/>
      <c r="R2644" s="95" t="str">
        <f>IF(INDEX(技能效果!O:O,MATCH(技能效果等级!B2644,技能效果!B:B,0))="","",INDEX(技能效果!O:O,MATCH(技能效果等级!B2644,技能效果!B:B,0)))</f>
        <v/>
      </c>
      <c r="S2644" s="97"/>
      <c r="T2644" s="97"/>
      <c r="U2644" s="97"/>
      <c r="V2644" s="96" t="str">
        <f>IF(INDEX(技能效果!AF:AF,MATCH(技能效果等级!B2644,技能效果!B:B,0))="","",INDEX(技能效果!AF:AF,MATCH(技能效果等级!B2644,技能效果!B:B,0)))</f>
        <v/>
      </c>
      <c r="W2644" s="95">
        <f t="shared" si="39"/>
        <v>255</v>
      </c>
      <c r="X2644" s="97"/>
      <c r="Y2644" s="97"/>
    </row>
    <row r="2645" spans="1:25" ht="16.5" x14ac:dyDescent="0.2">
      <c r="A2645" s="62">
        <v>2642</v>
      </c>
      <c r="B2645" s="95">
        <f>INDEX(技能效果!B:B,MATCH(技能效果等级!W2645,技能效果!AE:AE,0))</f>
        <v>180200401</v>
      </c>
      <c r="C2645" s="95" t="str">
        <f>INDEX(技能效果!C:C,MATCH(技能效果等级!B2645,技能效果!B:B,0))</f>
        <v>鬼将军超级伤害</v>
      </c>
      <c r="D2645" s="96" t="s">
        <v>873</v>
      </c>
      <c r="E2645" s="95">
        <v>8</v>
      </c>
      <c r="F2645" s="95">
        <f>INDEX(技能效果!H:H,MATCH(技能效果等级!B2645,技能效果!B:B,0))</f>
        <v>1001</v>
      </c>
      <c r="G2645" s="95">
        <f>IF(INDEX(技能效果!K:K,MATCH(B2645,技能效果!B:B,0))=0,INDEX(技能效果!I:I,MATCH(技能效果等级!B2645,技能效果!B:B,0)),INDEX(技能效果!I:I,MATCH(技能效果等级!B2645,技能效果!B:B,0))*VLOOKUP(E2645,技能数值计算!$C$19:$D$28,2,FALSE))</f>
        <v>0</v>
      </c>
      <c r="H2645" s="95">
        <f>INDEX(技能效果!J:J,MATCH(技能效果等级!B2645,技能效果!B:B,0))</f>
        <v>0</v>
      </c>
      <c r="I2645" s="97"/>
      <c r="J2645" s="97"/>
      <c r="K2645" s="97"/>
      <c r="L2645" s="97"/>
      <c r="M2645" s="97"/>
      <c r="N2645" s="96" t="str">
        <f>IF(INDEX(技能效果!L:L,MATCH(技能效果等级!B2645,技能效果!B:B,0))="","",INDEX(技能效果!L:L,MATCH(技能效果等级!B2645,技能效果!B:B,0)))</f>
        <v/>
      </c>
      <c r="O2645" s="95">
        <f>IF(INDEX(技能效果!N:N,MATCH(B2645,技能效果!B:B,0))=0,INDEX(技能效果!M:M,MATCH(技能效果等级!B2645,技能效果!B:B,0)),INDEX(技能效果!M:M,MATCH(技能效果等级!B2645,技能效果!B:B,0))*VLOOKUP(E2645,技能数值计算!$C$19:$D$28,2,FALSE))</f>
        <v>0</v>
      </c>
      <c r="P2645" s="97"/>
      <c r="Q2645" s="97"/>
      <c r="R2645" s="95" t="str">
        <f>IF(INDEX(技能效果!O:O,MATCH(技能效果等级!B2645,技能效果!B:B,0))="","",INDEX(技能效果!O:O,MATCH(技能效果等级!B2645,技能效果!B:B,0)))</f>
        <v/>
      </c>
      <c r="S2645" s="97"/>
      <c r="T2645" s="97"/>
      <c r="U2645" s="97"/>
      <c r="V2645" s="96" t="str">
        <f>IF(INDEX(技能效果!AF:AF,MATCH(技能效果等级!B2645,技能效果!B:B,0))="","",INDEX(技能效果!AF:AF,MATCH(技能效果等级!B2645,技能效果!B:B,0)))</f>
        <v/>
      </c>
      <c r="W2645" s="95">
        <f t="shared" si="39"/>
        <v>255</v>
      </c>
      <c r="X2645" s="97"/>
      <c r="Y2645" s="97"/>
    </row>
    <row r="2646" spans="1:25" ht="16.5" x14ac:dyDescent="0.2">
      <c r="A2646" s="62">
        <v>2643</v>
      </c>
      <c r="B2646" s="95">
        <f>INDEX(技能效果!B:B,MATCH(技能效果等级!W2646,技能效果!AE:AE,0))</f>
        <v>180200401</v>
      </c>
      <c r="C2646" s="95" t="str">
        <f>INDEX(技能效果!C:C,MATCH(技能效果等级!B2646,技能效果!B:B,0))</f>
        <v>鬼将军超级伤害</v>
      </c>
      <c r="D2646" s="96" t="s">
        <v>873</v>
      </c>
      <c r="E2646" s="95">
        <v>9</v>
      </c>
      <c r="F2646" s="95">
        <f>INDEX(技能效果!H:H,MATCH(技能效果等级!B2646,技能效果!B:B,0))</f>
        <v>1001</v>
      </c>
      <c r="G2646" s="95">
        <f>IF(INDEX(技能效果!K:K,MATCH(B2646,技能效果!B:B,0))=0,INDEX(技能效果!I:I,MATCH(技能效果等级!B2646,技能效果!B:B,0)),INDEX(技能效果!I:I,MATCH(技能效果等级!B2646,技能效果!B:B,0))*VLOOKUP(E2646,技能数值计算!$C$19:$D$28,2,FALSE))</f>
        <v>0</v>
      </c>
      <c r="H2646" s="95">
        <f>INDEX(技能效果!J:J,MATCH(技能效果等级!B2646,技能效果!B:B,0))</f>
        <v>0</v>
      </c>
      <c r="I2646" s="97"/>
      <c r="J2646" s="97"/>
      <c r="K2646" s="97"/>
      <c r="L2646" s="97"/>
      <c r="M2646" s="97"/>
      <c r="N2646" s="96" t="str">
        <f>IF(INDEX(技能效果!L:L,MATCH(技能效果等级!B2646,技能效果!B:B,0))="","",INDEX(技能效果!L:L,MATCH(技能效果等级!B2646,技能效果!B:B,0)))</f>
        <v/>
      </c>
      <c r="O2646" s="95">
        <f>IF(INDEX(技能效果!N:N,MATCH(B2646,技能效果!B:B,0))=0,INDEX(技能效果!M:M,MATCH(技能效果等级!B2646,技能效果!B:B,0)),INDEX(技能效果!M:M,MATCH(技能效果等级!B2646,技能效果!B:B,0))*VLOOKUP(E2646,技能数值计算!$C$19:$D$28,2,FALSE))</f>
        <v>0</v>
      </c>
      <c r="P2646" s="97"/>
      <c r="Q2646" s="97"/>
      <c r="R2646" s="95" t="str">
        <f>IF(INDEX(技能效果!O:O,MATCH(技能效果等级!B2646,技能效果!B:B,0))="","",INDEX(技能效果!O:O,MATCH(技能效果等级!B2646,技能效果!B:B,0)))</f>
        <v/>
      </c>
      <c r="S2646" s="97"/>
      <c r="T2646" s="97"/>
      <c r="U2646" s="97"/>
      <c r="V2646" s="96" t="str">
        <f>IF(INDEX(技能效果!AF:AF,MATCH(技能效果等级!B2646,技能效果!B:B,0))="","",INDEX(技能效果!AF:AF,MATCH(技能效果等级!B2646,技能效果!B:B,0)))</f>
        <v/>
      </c>
      <c r="W2646" s="95">
        <f t="shared" si="39"/>
        <v>255</v>
      </c>
      <c r="X2646" s="97"/>
      <c r="Y2646" s="97"/>
    </row>
    <row r="2647" spans="1:25" ht="16.5" x14ac:dyDescent="0.2">
      <c r="A2647" s="62">
        <v>2644</v>
      </c>
      <c r="B2647" s="95">
        <f>INDEX(技能效果!B:B,MATCH(技能效果等级!W2647,技能效果!AE:AE,0))</f>
        <v>180200401</v>
      </c>
      <c r="C2647" s="95" t="str">
        <f>INDEX(技能效果!C:C,MATCH(技能效果等级!B2647,技能效果!B:B,0))</f>
        <v>鬼将军超级伤害</v>
      </c>
      <c r="D2647" s="96" t="s">
        <v>873</v>
      </c>
      <c r="E2647" s="95">
        <v>10</v>
      </c>
      <c r="F2647" s="95">
        <f>INDEX(技能效果!H:H,MATCH(技能效果等级!B2647,技能效果!B:B,0))</f>
        <v>1001</v>
      </c>
      <c r="G2647" s="95">
        <f>IF(INDEX(技能效果!K:K,MATCH(B2647,技能效果!B:B,0))=0,INDEX(技能效果!I:I,MATCH(技能效果等级!B2647,技能效果!B:B,0)),INDEX(技能效果!I:I,MATCH(技能效果等级!B2647,技能效果!B:B,0))*VLOOKUP(E2647,技能数值计算!$C$19:$D$28,2,FALSE))</f>
        <v>0</v>
      </c>
      <c r="H2647" s="95">
        <f>INDEX(技能效果!J:J,MATCH(技能效果等级!B2647,技能效果!B:B,0))</f>
        <v>0</v>
      </c>
      <c r="I2647" s="97"/>
      <c r="J2647" s="97"/>
      <c r="K2647" s="97"/>
      <c r="L2647" s="97"/>
      <c r="M2647" s="97"/>
      <c r="N2647" s="96" t="str">
        <f>IF(INDEX(技能效果!L:L,MATCH(技能效果等级!B2647,技能效果!B:B,0))="","",INDEX(技能效果!L:L,MATCH(技能效果等级!B2647,技能效果!B:B,0)))</f>
        <v/>
      </c>
      <c r="O2647" s="95">
        <f>IF(INDEX(技能效果!N:N,MATCH(B2647,技能效果!B:B,0))=0,INDEX(技能效果!M:M,MATCH(技能效果等级!B2647,技能效果!B:B,0)),INDEX(技能效果!M:M,MATCH(技能效果等级!B2647,技能效果!B:B,0))*VLOOKUP(E2647,技能数值计算!$C$19:$D$28,2,FALSE))</f>
        <v>0</v>
      </c>
      <c r="P2647" s="97"/>
      <c r="Q2647" s="97"/>
      <c r="R2647" s="95" t="str">
        <f>IF(INDEX(技能效果!O:O,MATCH(技能效果等级!B2647,技能效果!B:B,0))="","",INDEX(技能效果!O:O,MATCH(技能效果等级!B2647,技能效果!B:B,0)))</f>
        <v/>
      </c>
      <c r="S2647" s="97"/>
      <c r="T2647" s="97"/>
      <c r="U2647" s="97"/>
      <c r="V2647" s="96" t="str">
        <f>IF(INDEX(技能效果!AF:AF,MATCH(技能效果等级!B2647,技能效果!B:B,0))="","",INDEX(技能效果!AF:AF,MATCH(技能效果等级!B2647,技能效果!B:B,0)))</f>
        <v/>
      </c>
      <c r="W2647" s="95">
        <f t="shared" si="39"/>
        <v>255</v>
      </c>
      <c r="X2647" s="97"/>
      <c r="Y2647" s="97"/>
    </row>
    <row r="2648" spans="1:25" ht="16.5" x14ac:dyDescent="0.2">
      <c r="A2648" s="62">
        <v>2645</v>
      </c>
      <c r="B2648" s="95">
        <f>INDEX(技能效果!B:B,MATCH(技能效果等级!W2648,技能效果!AE:AE,0))</f>
        <v>180100501</v>
      </c>
      <c r="C2648" s="95" t="str">
        <f>INDEX(技能效果!C:C,MATCH(技能效果等级!B2648,技能效果!B:B,0))</f>
        <v>变身鬼将军普通伤害</v>
      </c>
      <c r="D2648" s="96" t="s">
        <v>873</v>
      </c>
      <c r="E2648" s="95">
        <v>1</v>
      </c>
      <c r="F2648" s="95">
        <f>INDEX(技能效果!H:H,MATCH(技能效果等级!B2648,技能效果!B:B,0))</f>
        <v>1001</v>
      </c>
      <c r="G2648" s="95">
        <f>IF(INDEX(技能效果!K:K,MATCH(B2648,技能效果!B:B,0))=0,INDEX(技能效果!I:I,MATCH(技能效果等级!B2648,技能效果!B:B,0)),INDEX(技能效果!I:I,MATCH(技能效果等级!B2648,技能效果!B:B,0))*VLOOKUP(E2648,技能数值计算!$C$19:$D$28,2,FALSE))</f>
        <v>0</v>
      </c>
      <c r="H2648" s="95">
        <f>INDEX(技能效果!J:J,MATCH(技能效果等级!B2648,技能效果!B:B,0))</f>
        <v>0</v>
      </c>
      <c r="I2648" s="97"/>
      <c r="J2648" s="97"/>
      <c r="K2648" s="97"/>
      <c r="L2648" s="97"/>
      <c r="M2648" s="97"/>
      <c r="N2648" s="96" t="str">
        <f>IF(INDEX(技能效果!L:L,MATCH(技能效果等级!B2648,技能效果!B:B,0))="","",INDEX(技能效果!L:L,MATCH(技能效果等级!B2648,技能效果!B:B,0)))</f>
        <v/>
      </c>
      <c r="O2648" s="95">
        <f>IF(INDEX(技能效果!N:N,MATCH(B2648,技能效果!B:B,0))=0,INDEX(技能效果!M:M,MATCH(技能效果等级!B2648,技能效果!B:B,0)),INDEX(技能效果!M:M,MATCH(技能效果等级!B2648,技能效果!B:B,0))*VLOOKUP(E2648,技能数值计算!$C$19:$D$28,2,FALSE))</f>
        <v>0</v>
      </c>
      <c r="P2648" s="97"/>
      <c r="Q2648" s="97"/>
      <c r="R2648" s="95" t="str">
        <f>IF(INDEX(技能效果!O:O,MATCH(技能效果等级!B2648,技能效果!B:B,0))="","",INDEX(技能效果!O:O,MATCH(技能效果等级!B2648,技能效果!B:B,0)))</f>
        <v/>
      </c>
      <c r="S2648" s="97"/>
      <c r="T2648" s="97"/>
      <c r="U2648" s="97"/>
      <c r="V2648" s="96" t="str">
        <f>IF(INDEX(技能效果!AF:AF,MATCH(技能效果等级!B2648,技能效果!B:B,0))="","",INDEX(技能效果!AF:AF,MATCH(技能效果等级!B2648,技能效果!B:B,0)))</f>
        <v/>
      </c>
      <c r="W2648" s="95">
        <f t="shared" si="39"/>
        <v>256</v>
      </c>
      <c r="X2648" s="97"/>
      <c r="Y2648" s="97"/>
    </row>
    <row r="2649" spans="1:25" ht="16.5" x14ac:dyDescent="0.2">
      <c r="A2649" s="62">
        <v>2646</v>
      </c>
      <c r="B2649" s="95">
        <f>INDEX(技能效果!B:B,MATCH(技能效果等级!W2649,技能效果!AE:AE,0))</f>
        <v>180100501</v>
      </c>
      <c r="C2649" s="95" t="str">
        <f>INDEX(技能效果!C:C,MATCH(技能效果等级!B2649,技能效果!B:B,0))</f>
        <v>变身鬼将军普通伤害</v>
      </c>
      <c r="D2649" s="96" t="s">
        <v>873</v>
      </c>
      <c r="E2649" s="95">
        <v>2</v>
      </c>
      <c r="F2649" s="95">
        <f>INDEX(技能效果!H:H,MATCH(技能效果等级!B2649,技能效果!B:B,0))</f>
        <v>1001</v>
      </c>
      <c r="G2649" s="95">
        <f>IF(INDEX(技能效果!K:K,MATCH(B2649,技能效果!B:B,0))=0,INDEX(技能效果!I:I,MATCH(技能效果等级!B2649,技能效果!B:B,0)),INDEX(技能效果!I:I,MATCH(技能效果等级!B2649,技能效果!B:B,0))*VLOOKUP(E2649,技能数值计算!$C$19:$D$28,2,FALSE))</f>
        <v>0</v>
      </c>
      <c r="H2649" s="95">
        <f>INDEX(技能效果!J:J,MATCH(技能效果等级!B2649,技能效果!B:B,0))</f>
        <v>0</v>
      </c>
      <c r="I2649" s="97"/>
      <c r="J2649" s="97"/>
      <c r="K2649" s="97"/>
      <c r="L2649" s="97"/>
      <c r="M2649" s="97"/>
      <c r="N2649" s="96" t="str">
        <f>IF(INDEX(技能效果!L:L,MATCH(技能效果等级!B2649,技能效果!B:B,0))="","",INDEX(技能效果!L:L,MATCH(技能效果等级!B2649,技能效果!B:B,0)))</f>
        <v/>
      </c>
      <c r="O2649" s="95">
        <f>IF(INDEX(技能效果!N:N,MATCH(B2649,技能效果!B:B,0))=0,INDEX(技能效果!M:M,MATCH(技能效果等级!B2649,技能效果!B:B,0)),INDEX(技能效果!M:M,MATCH(技能效果等级!B2649,技能效果!B:B,0))*VLOOKUP(E2649,技能数值计算!$C$19:$D$28,2,FALSE))</f>
        <v>0</v>
      </c>
      <c r="P2649" s="97"/>
      <c r="Q2649" s="97"/>
      <c r="R2649" s="95" t="str">
        <f>IF(INDEX(技能效果!O:O,MATCH(技能效果等级!B2649,技能效果!B:B,0))="","",INDEX(技能效果!O:O,MATCH(技能效果等级!B2649,技能效果!B:B,0)))</f>
        <v/>
      </c>
      <c r="S2649" s="97"/>
      <c r="T2649" s="97"/>
      <c r="U2649" s="97"/>
      <c r="V2649" s="96" t="str">
        <f>IF(INDEX(技能效果!AF:AF,MATCH(技能效果等级!B2649,技能效果!B:B,0))="","",INDEX(技能效果!AF:AF,MATCH(技能效果等级!B2649,技能效果!B:B,0)))</f>
        <v/>
      </c>
      <c r="W2649" s="95">
        <f t="shared" si="39"/>
        <v>256</v>
      </c>
      <c r="X2649" s="97"/>
      <c r="Y2649" s="97"/>
    </row>
    <row r="2650" spans="1:25" ht="16.5" x14ac:dyDescent="0.2">
      <c r="A2650" s="62">
        <v>2647</v>
      </c>
      <c r="B2650" s="95">
        <f>INDEX(技能效果!B:B,MATCH(技能效果等级!W2650,技能效果!AE:AE,0))</f>
        <v>180100501</v>
      </c>
      <c r="C2650" s="95" t="str">
        <f>INDEX(技能效果!C:C,MATCH(技能效果等级!B2650,技能效果!B:B,0))</f>
        <v>变身鬼将军普通伤害</v>
      </c>
      <c r="D2650" s="96" t="s">
        <v>873</v>
      </c>
      <c r="E2650" s="95">
        <v>3</v>
      </c>
      <c r="F2650" s="95">
        <f>INDEX(技能效果!H:H,MATCH(技能效果等级!B2650,技能效果!B:B,0))</f>
        <v>1001</v>
      </c>
      <c r="G2650" s="95">
        <f>IF(INDEX(技能效果!K:K,MATCH(B2650,技能效果!B:B,0))=0,INDEX(技能效果!I:I,MATCH(技能效果等级!B2650,技能效果!B:B,0)),INDEX(技能效果!I:I,MATCH(技能效果等级!B2650,技能效果!B:B,0))*VLOOKUP(E2650,技能数值计算!$C$19:$D$28,2,FALSE))</f>
        <v>0</v>
      </c>
      <c r="H2650" s="95">
        <f>INDEX(技能效果!J:J,MATCH(技能效果等级!B2650,技能效果!B:B,0))</f>
        <v>0</v>
      </c>
      <c r="I2650" s="97"/>
      <c r="J2650" s="97"/>
      <c r="K2650" s="97"/>
      <c r="L2650" s="97"/>
      <c r="M2650" s="97"/>
      <c r="N2650" s="96" t="str">
        <f>IF(INDEX(技能效果!L:L,MATCH(技能效果等级!B2650,技能效果!B:B,0))="","",INDEX(技能效果!L:L,MATCH(技能效果等级!B2650,技能效果!B:B,0)))</f>
        <v/>
      </c>
      <c r="O2650" s="95">
        <f>IF(INDEX(技能效果!N:N,MATCH(B2650,技能效果!B:B,0))=0,INDEX(技能效果!M:M,MATCH(技能效果等级!B2650,技能效果!B:B,0)),INDEX(技能效果!M:M,MATCH(技能效果等级!B2650,技能效果!B:B,0))*VLOOKUP(E2650,技能数值计算!$C$19:$D$28,2,FALSE))</f>
        <v>0</v>
      </c>
      <c r="P2650" s="97"/>
      <c r="Q2650" s="97"/>
      <c r="R2650" s="95" t="str">
        <f>IF(INDEX(技能效果!O:O,MATCH(技能效果等级!B2650,技能效果!B:B,0))="","",INDEX(技能效果!O:O,MATCH(技能效果等级!B2650,技能效果!B:B,0)))</f>
        <v/>
      </c>
      <c r="S2650" s="97"/>
      <c r="T2650" s="97"/>
      <c r="U2650" s="97"/>
      <c r="V2650" s="96" t="str">
        <f>IF(INDEX(技能效果!AF:AF,MATCH(技能效果等级!B2650,技能效果!B:B,0))="","",INDEX(技能效果!AF:AF,MATCH(技能效果等级!B2650,技能效果!B:B,0)))</f>
        <v/>
      </c>
      <c r="W2650" s="95">
        <f t="shared" si="39"/>
        <v>256</v>
      </c>
      <c r="X2650" s="97"/>
      <c r="Y2650" s="97"/>
    </row>
    <row r="2651" spans="1:25" ht="16.5" x14ac:dyDescent="0.2">
      <c r="A2651" s="62">
        <v>2648</v>
      </c>
      <c r="B2651" s="95">
        <f>INDEX(技能效果!B:B,MATCH(技能效果等级!W2651,技能效果!AE:AE,0))</f>
        <v>180100501</v>
      </c>
      <c r="C2651" s="95" t="str">
        <f>INDEX(技能效果!C:C,MATCH(技能效果等级!B2651,技能效果!B:B,0))</f>
        <v>变身鬼将军普通伤害</v>
      </c>
      <c r="D2651" s="96" t="s">
        <v>873</v>
      </c>
      <c r="E2651" s="95">
        <v>4</v>
      </c>
      <c r="F2651" s="95">
        <f>INDEX(技能效果!H:H,MATCH(技能效果等级!B2651,技能效果!B:B,0))</f>
        <v>1001</v>
      </c>
      <c r="G2651" s="95">
        <f>IF(INDEX(技能效果!K:K,MATCH(B2651,技能效果!B:B,0))=0,INDEX(技能效果!I:I,MATCH(技能效果等级!B2651,技能效果!B:B,0)),INDEX(技能效果!I:I,MATCH(技能效果等级!B2651,技能效果!B:B,0))*VLOOKUP(E2651,技能数值计算!$C$19:$D$28,2,FALSE))</f>
        <v>0</v>
      </c>
      <c r="H2651" s="95">
        <f>INDEX(技能效果!J:J,MATCH(技能效果等级!B2651,技能效果!B:B,0))</f>
        <v>0</v>
      </c>
      <c r="I2651" s="97"/>
      <c r="J2651" s="97"/>
      <c r="K2651" s="97"/>
      <c r="L2651" s="97"/>
      <c r="M2651" s="97"/>
      <c r="N2651" s="96" t="str">
        <f>IF(INDEX(技能效果!L:L,MATCH(技能效果等级!B2651,技能效果!B:B,0))="","",INDEX(技能效果!L:L,MATCH(技能效果等级!B2651,技能效果!B:B,0)))</f>
        <v/>
      </c>
      <c r="O2651" s="95">
        <f>IF(INDEX(技能效果!N:N,MATCH(B2651,技能效果!B:B,0))=0,INDEX(技能效果!M:M,MATCH(技能效果等级!B2651,技能效果!B:B,0)),INDEX(技能效果!M:M,MATCH(技能效果等级!B2651,技能效果!B:B,0))*VLOOKUP(E2651,技能数值计算!$C$19:$D$28,2,FALSE))</f>
        <v>0</v>
      </c>
      <c r="P2651" s="97"/>
      <c r="Q2651" s="97"/>
      <c r="R2651" s="95" t="str">
        <f>IF(INDEX(技能效果!O:O,MATCH(技能效果等级!B2651,技能效果!B:B,0))="","",INDEX(技能效果!O:O,MATCH(技能效果等级!B2651,技能效果!B:B,0)))</f>
        <v/>
      </c>
      <c r="S2651" s="97"/>
      <c r="T2651" s="97"/>
      <c r="U2651" s="97"/>
      <c r="V2651" s="96" t="str">
        <f>IF(INDEX(技能效果!AF:AF,MATCH(技能效果等级!B2651,技能效果!B:B,0))="","",INDEX(技能效果!AF:AF,MATCH(技能效果等级!B2651,技能效果!B:B,0)))</f>
        <v/>
      </c>
      <c r="W2651" s="95">
        <f t="shared" si="39"/>
        <v>256</v>
      </c>
      <c r="X2651" s="97"/>
      <c r="Y2651" s="97"/>
    </row>
    <row r="2652" spans="1:25" ht="16.5" x14ac:dyDescent="0.2">
      <c r="A2652" s="62">
        <v>2649</v>
      </c>
      <c r="B2652" s="95">
        <f>INDEX(技能效果!B:B,MATCH(技能效果等级!W2652,技能效果!AE:AE,0))</f>
        <v>180100501</v>
      </c>
      <c r="C2652" s="95" t="str">
        <f>INDEX(技能效果!C:C,MATCH(技能效果等级!B2652,技能效果!B:B,0))</f>
        <v>变身鬼将军普通伤害</v>
      </c>
      <c r="D2652" s="96" t="s">
        <v>873</v>
      </c>
      <c r="E2652" s="95">
        <v>5</v>
      </c>
      <c r="F2652" s="95">
        <f>INDEX(技能效果!H:H,MATCH(技能效果等级!B2652,技能效果!B:B,0))</f>
        <v>1001</v>
      </c>
      <c r="G2652" s="95">
        <f>IF(INDEX(技能效果!K:K,MATCH(B2652,技能效果!B:B,0))=0,INDEX(技能效果!I:I,MATCH(技能效果等级!B2652,技能效果!B:B,0)),INDEX(技能效果!I:I,MATCH(技能效果等级!B2652,技能效果!B:B,0))*VLOOKUP(E2652,技能数值计算!$C$19:$D$28,2,FALSE))</f>
        <v>0</v>
      </c>
      <c r="H2652" s="95">
        <f>INDEX(技能效果!J:J,MATCH(技能效果等级!B2652,技能效果!B:B,0))</f>
        <v>0</v>
      </c>
      <c r="I2652" s="97"/>
      <c r="J2652" s="97"/>
      <c r="K2652" s="97"/>
      <c r="L2652" s="97"/>
      <c r="M2652" s="97"/>
      <c r="N2652" s="96" t="str">
        <f>IF(INDEX(技能效果!L:L,MATCH(技能效果等级!B2652,技能效果!B:B,0))="","",INDEX(技能效果!L:L,MATCH(技能效果等级!B2652,技能效果!B:B,0)))</f>
        <v/>
      </c>
      <c r="O2652" s="95">
        <f>IF(INDEX(技能效果!N:N,MATCH(B2652,技能效果!B:B,0))=0,INDEX(技能效果!M:M,MATCH(技能效果等级!B2652,技能效果!B:B,0)),INDEX(技能效果!M:M,MATCH(技能效果等级!B2652,技能效果!B:B,0))*VLOOKUP(E2652,技能数值计算!$C$19:$D$28,2,FALSE))</f>
        <v>0</v>
      </c>
      <c r="P2652" s="97"/>
      <c r="Q2652" s="97"/>
      <c r="R2652" s="95" t="str">
        <f>IF(INDEX(技能效果!O:O,MATCH(技能效果等级!B2652,技能效果!B:B,0))="","",INDEX(技能效果!O:O,MATCH(技能效果等级!B2652,技能效果!B:B,0)))</f>
        <v/>
      </c>
      <c r="S2652" s="97"/>
      <c r="T2652" s="97"/>
      <c r="U2652" s="97"/>
      <c r="V2652" s="96" t="str">
        <f>IF(INDEX(技能效果!AF:AF,MATCH(技能效果等级!B2652,技能效果!B:B,0))="","",INDEX(技能效果!AF:AF,MATCH(技能效果等级!B2652,技能效果!B:B,0)))</f>
        <v/>
      </c>
      <c r="W2652" s="95">
        <f t="shared" si="39"/>
        <v>256</v>
      </c>
      <c r="X2652" s="97"/>
      <c r="Y2652" s="97"/>
    </row>
    <row r="2653" spans="1:25" ht="16.5" x14ac:dyDescent="0.2">
      <c r="A2653" s="62">
        <v>2650</v>
      </c>
      <c r="B2653" s="95">
        <f>INDEX(技能效果!B:B,MATCH(技能效果等级!W2653,技能效果!AE:AE,0))</f>
        <v>180100501</v>
      </c>
      <c r="C2653" s="95" t="str">
        <f>INDEX(技能效果!C:C,MATCH(技能效果等级!B2653,技能效果!B:B,0))</f>
        <v>变身鬼将军普通伤害</v>
      </c>
      <c r="D2653" s="96" t="s">
        <v>873</v>
      </c>
      <c r="E2653" s="95">
        <v>6</v>
      </c>
      <c r="F2653" s="95">
        <f>INDEX(技能效果!H:H,MATCH(技能效果等级!B2653,技能效果!B:B,0))</f>
        <v>1001</v>
      </c>
      <c r="G2653" s="95">
        <f>IF(INDEX(技能效果!K:K,MATCH(B2653,技能效果!B:B,0))=0,INDEX(技能效果!I:I,MATCH(技能效果等级!B2653,技能效果!B:B,0)),INDEX(技能效果!I:I,MATCH(技能效果等级!B2653,技能效果!B:B,0))*VLOOKUP(E2653,技能数值计算!$C$19:$D$28,2,FALSE))</f>
        <v>0</v>
      </c>
      <c r="H2653" s="95">
        <f>INDEX(技能效果!J:J,MATCH(技能效果等级!B2653,技能效果!B:B,0))</f>
        <v>0</v>
      </c>
      <c r="I2653" s="97"/>
      <c r="J2653" s="97"/>
      <c r="K2653" s="97"/>
      <c r="L2653" s="97"/>
      <c r="M2653" s="97"/>
      <c r="N2653" s="96" t="str">
        <f>IF(INDEX(技能效果!L:L,MATCH(技能效果等级!B2653,技能效果!B:B,0))="","",INDEX(技能效果!L:L,MATCH(技能效果等级!B2653,技能效果!B:B,0)))</f>
        <v/>
      </c>
      <c r="O2653" s="95">
        <f>IF(INDEX(技能效果!N:N,MATCH(B2653,技能效果!B:B,0))=0,INDEX(技能效果!M:M,MATCH(技能效果等级!B2653,技能效果!B:B,0)),INDEX(技能效果!M:M,MATCH(技能效果等级!B2653,技能效果!B:B,0))*VLOOKUP(E2653,技能数值计算!$C$19:$D$28,2,FALSE))</f>
        <v>0</v>
      </c>
      <c r="P2653" s="97"/>
      <c r="Q2653" s="97"/>
      <c r="R2653" s="95" t="str">
        <f>IF(INDEX(技能效果!O:O,MATCH(技能效果等级!B2653,技能效果!B:B,0))="","",INDEX(技能效果!O:O,MATCH(技能效果等级!B2653,技能效果!B:B,0)))</f>
        <v/>
      </c>
      <c r="S2653" s="97"/>
      <c r="T2653" s="97"/>
      <c r="U2653" s="97"/>
      <c r="V2653" s="96" t="str">
        <f>IF(INDEX(技能效果!AF:AF,MATCH(技能效果等级!B2653,技能效果!B:B,0))="","",INDEX(技能效果!AF:AF,MATCH(技能效果等级!B2653,技能效果!B:B,0)))</f>
        <v/>
      </c>
      <c r="W2653" s="95">
        <f t="shared" si="39"/>
        <v>256</v>
      </c>
      <c r="X2653" s="97"/>
      <c r="Y2653" s="97"/>
    </row>
    <row r="2654" spans="1:25" ht="16.5" x14ac:dyDescent="0.2">
      <c r="A2654" s="62">
        <v>2651</v>
      </c>
      <c r="B2654" s="95">
        <f>INDEX(技能效果!B:B,MATCH(技能效果等级!W2654,技能效果!AE:AE,0))</f>
        <v>180100501</v>
      </c>
      <c r="C2654" s="95" t="str">
        <f>INDEX(技能效果!C:C,MATCH(技能效果等级!B2654,技能效果!B:B,0))</f>
        <v>变身鬼将军普通伤害</v>
      </c>
      <c r="D2654" s="96" t="s">
        <v>873</v>
      </c>
      <c r="E2654" s="95">
        <v>7</v>
      </c>
      <c r="F2654" s="95">
        <f>INDEX(技能效果!H:H,MATCH(技能效果等级!B2654,技能效果!B:B,0))</f>
        <v>1001</v>
      </c>
      <c r="G2654" s="95">
        <f>IF(INDEX(技能效果!K:K,MATCH(B2654,技能效果!B:B,0))=0,INDEX(技能效果!I:I,MATCH(技能效果等级!B2654,技能效果!B:B,0)),INDEX(技能效果!I:I,MATCH(技能效果等级!B2654,技能效果!B:B,0))*VLOOKUP(E2654,技能数值计算!$C$19:$D$28,2,FALSE))</f>
        <v>0</v>
      </c>
      <c r="H2654" s="95">
        <f>INDEX(技能效果!J:J,MATCH(技能效果等级!B2654,技能效果!B:B,0))</f>
        <v>0</v>
      </c>
      <c r="I2654" s="97"/>
      <c r="J2654" s="97"/>
      <c r="K2654" s="97"/>
      <c r="L2654" s="97"/>
      <c r="M2654" s="97"/>
      <c r="N2654" s="96" t="str">
        <f>IF(INDEX(技能效果!L:L,MATCH(技能效果等级!B2654,技能效果!B:B,0))="","",INDEX(技能效果!L:L,MATCH(技能效果等级!B2654,技能效果!B:B,0)))</f>
        <v/>
      </c>
      <c r="O2654" s="95">
        <f>IF(INDEX(技能效果!N:N,MATCH(B2654,技能效果!B:B,0))=0,INDEX(技能效果!M:M,MATCH(技能效果等级!B2654,技能效果!B:B,0)),INDEX(技能效果!M:M,MATCH(技能效果等级!B2654,技能效果!B:B,0))*VLOOKUP(E2654,技能数值计算!$C$19:$D$28,2,FALSE))</f>
        <v>0</v>
      </c>
      <c r="P2654" s="97"/>
      <c r="Q2654" s="97"/>
      <c r="R2654" s="95" t="str">
        <f>IF(INDEX(技能效果!O:O,MATCH(技能效果等级!B2654,技能效果!B:B,0))="","",INDEX(技能效果!O:O,MATCH(技能效果等级!B2654,技能效果!B:B,0)))</f>
        <v/>
      </c>
      <c r="S2654" s="97"/>
      <c r="T2654" s="97"/>
      <c r="U2654" s="97"/>
      <c r="V2654" s="96" t="str">
        <f>IF(INDEX(技能效果!AF:AF,MATCH(技能效果等级!B2654,技能效果!B:B,0))="","",INDEX(技能效果!AF:AF,MATCH(技能效果等级!B2654,技能效果!B:B,0)))</f>
        <v/>
      </c>
      <c r="W2654" s="95">
        <f t="shared" si="39"/>
        <v>256</v>
      </c>
      <c r="X2654" s="97"/>
      <c r="Y2654" s="97"/>
    </row>
    <row r="2655" spans="1:25" ht="16.5" x14ac:dyDescent="0.2">
      <c r="A2655" s="62">
        <v>2652</v>
      </c>
      <c r="B2655" s="95">
        <f>INDEX(技能效果!B:B,MATCH(技能效果等级!W2655,技能效果!AE:AE,0))</f>
        <v>180100501</v>
      </c>
      <c r="C2655" s="95" t="str">
        <f>INDEX(技能效果!C:C,MATCH(技能效果等级!B2655,技能效果!B:B,0))</f>
        <v>变身鬼将军普通伤害</v>
      </c>
      <c r="D2655" s="96" t="s">
        <v>873</v>
      </c>
      <c r="E2655" s="95">
        <v>8</v>
      </c>
      <c r="F2655" s="95">
        <f>INDEX(技能效果!H:H,MATCH(技能效果等级!B2655,技能效果!B:B,0))</f>
        <v>1001</v>
      </c>
      <c r="G2655" s="95">
        <f>IF(INDEX(技能效果!K:K,MATCH(B2655,技能效果!B:B,0))=0,INDEX(技能效果!I:I,MATCH(技能效果等级!B2655,技能效果!B:B,0)),INDEX(技能效果!I:I,MATCH(技能效果等级!B2655,技能效果!B:B,0))*VLOOKUP(E2655,技能数值计算!$C$19:$D$28,2,FALSE))</f>
        <v>0</v>
      </c>
      <c r="H2655" s="95">
        <f>INDEX(技能效果!J:J,MATCH(技能效果等级!B2655,技能效果!B:B,0))</f>
        <v>0</v>
      </c>
      <c r="I2655" s="97"/>
      <c r="J2655" s="97"/>
      <c r="K2655" s="97"/>
      <c r="L2655" s="97"/>
      <c r="M2655" s="97"/>
      <c r="N2655" s="96" t="str">
        <f>IF(INDEX(技能效果!L:L,MATCH(技能效果等级!B2655,技能效果!B:B,0))="","",INDEX(技能效果!L:L,MATCH(技能效果等级!B2655,技能效果!B:B,0)))</f>
        <v/>
      </c>
      <c r="O2655" s="95">
        <f>IF(INDEX(技能效果!N:N,MATCH(B2655,技能效果!B:B,0))=0,INDEX(技能效果!M:M,MATCH(技能效果等级!B2655,技能效果!B:B,0)),INDEX(技能效果!M:M,MATCH(技能效果等级!B2655,技能效果!B:B,0))*VLOOKUP(E2655,技能数值计算!$C$19:$D$28,2,FALSE))</f>
        <v>0</v>
      </c>
      <c r="P2655" s="97"/>
      <c r="Q2655" s="97"/>
      <c r="R2655" s="95" t="str">
        <f>IF(INDEX(技能效果!O:O,MATCH(技能效果等级!B2655,技能效果!B:B,0))="","",INDEX(技能效果!O:O,MATCH(技能效果等级!B2655,技能效果!B:B,0)))</f>
        <v/>
      </c>
      <c r="S2655" s="97"/>
      <c r="T2655" s="97"/>
      <c r="U2655" s="97"/>
      <c r="V2655" s="96" t="str">
        <f>IF(INDEX(技能效果!AF:AF,MATCH(技能效果等级!B2655,技能效果!B:B,0))="","",INDEX(技能效果!AF:AF,MATCH(技能效果等级!B2655,技能效果!B:B,0)))</f>
        <v/>
      </c>
      <c r="W2655" s="95">
        <f t="shared" si="39"/>
        <v>256</v>
      </c>
      <c r="X2655" s="97"/>
      <c r="Y2655" s="97"/>
    </row>
    <row r="2656" spans="1:25" ht="16.5" x14ac:dyDescent="0.2">
      <c r="A2656" s="62">
        <v>2653</v>
      </c>
      <c r="B2656" s="95">
        <f>INDEX(技能效果!B:B,MATCH(技能效果等级!W2656,技能效果!AE:AE,0))</f>
        <v>180100501</v>
      </c>
      <c r="C2656" s="95" t="str">
        <f>INDEX(技能效果!C:C,MATCH(技能效果等级!B2656,技能效果!B:B,0))</f>
        <v>变身鬼将军普通伤害</v>
      </c>
      <c r="D2656" s="96" t="s">
        <v>873</v>
      </c>
      <c r="E2656" s="95">
        <v>9</v>
      </c>
      <c r="F2656" s="95">
        <f>INDEX(技能效果!H:H,MATCH(技能效果等级!B2656,技能效果!B:B,0))</f>
        <v>1001</v>
      </c>
      <c r="G2656" s="95">
        <f>IF(INDEX(技能效果!K:K,MATCH(B2656,技能效果!B:B,0))=0,INDEX(技能效果!I:I,MATCH(技能效果等级!B2656,技能效果!B:B,0)),INDEX(技能效果!I:I,MATCH(技能效果等级!B2656,技能效果!B:B,0))*VLOOKUP(E2656,技能数值计算!$C$19:$D$28,2,FALSE))</f>
        <v>0</v>
      </c>
      <c r="H2656" s="95">
        <f>INDEX(技能效果!J:J,MATCH(技能效果等级!B2656,技能效果!B:B,0))</f>
        <v>0</v>
      </c>
      <c r="I2656" s="97"/>
      <c r="J2656" s="97"/>
      <c r="K2656" s="97"/>
      <c r="L2656" s="97"/>
      <c r="M2656" s="97"/>
      <c r="N2656" s="96" t="str">
        <f>IF(INDEX(技能效果!L:L,MATCH(技能效果等级!B2656,技能效果!B:B,0))="","",INDEX(技能效果!L:L,MATCH(技能效果等级!B2656,技能效果!B:B,0)))</f>
        <v/>
      </c>
      <c r="O2656" s="95">
        <f>IF(INDEX(技能效果!N:N,MATCH(B2656,技能效果!B:B,0))=0,INDEX(技能效果!M:M,MATCH(技能效果等级!B2656,技能效果!B:B,0)),INDEX(技能效果!M:M,MATCH(技能效果等级!B2656,技能效果!B:B,0))*VLOOKUP(E2656,技能数值计算!$C$19:$D$28,2,FALSE))</f>
        <v>0</v>
      </c>
      <c r="P2656" s="97"/>
      <c r="Q2656" s="97"/>
      <c r="R2656" s="95" t="str">
        <f>IF(INDEX(技能效果!O:O,MATCH(技能效果等级!B2656,技能效果!B:B,0))="","",INDEX(技能效果!O:O,MATCH(技能效果等级!B2656,技能效果!B:B,0)))</f>
        <v/>
      </c>
      <c r="S2656" s="97"/>
      <c r="T2656" s="97"/>
      <c r="U2656" s="97"/>
      <c r="V2656" s="96" t="str">
        <f>IF(INDEX(技能效果!AF:AF,MATCH(技能效果等级!B2656,技能效果!B:B,0))="","",INDEX(技能效果!AF:AF,MATCH(技能效果等级!B2656,技能效果!B:B,0)))</f>
        <v/>
      </c>
      <c r="W2656" s="95">
        <f t="shared" si="39"/>
        <v>256</v>
      </c>
      <c r="X2656" s="97"/>
      <c r="Y2656" s="97"/>
    </row>
    <row r="2657" spans="1:25" ht="16.5" x14ac:dyDescent="0.2">
      <c r="A2657" s="62">
        <v>2654</v>
      </c>
      <c r="B2657" s="95">
        <f>INDEX(技能效果!B:B,MATCH(技能效果等级!W2657,技能效果!AE:AE,0))</f>
        <v>180100501</v>
      </c>
      <c r="C2657" s="95" t="str">
        <f>INDEX(技能效果!C:C,MATCH(技能效果等级!B2657,技能效果!B:B,0))</f>
        <v>变身鬼将军普通伤害</v>
      </c>
      <c r="D2657" s="96" t="s">
        <v>873</v>
      </c>
      <c r="E2657" s="95">
        <v>10</v>
      </c>
      <c r="F2657" s="95">
        <f>INDEX(技能效果!H:H,MATCH(技能效果等级!B2657,技能效果!B:B,0))</f>
        <v>1001</v>
      </c>
      <c r="G2657" s="95">
        <f>IF(INDEX(技能效果!K:K,MATCH(B2657,技能效果!B:B,0))=0,INDEX(技能效果!I:I,MATCH(技能效果等级!B2657,技能效果!B:B,0)),INDEX(技能效果!I:I,MATCH(技能效果等级!B2657,技能效果!B:B,0))*VLOOKUP(E2657,技能数值计算!$C$19:$D$28,2,FALSE))</f>
        <v>0</v>
      </c>
      <c r="H2657" s="95">
        <f>INDEX(技能效果!J:J,MATCH(技能效果等级!B2657,技能效果!B:B,0))</f>
        <v>0</v>
      </c>
      <c r="I2657" s="97"/>
      <c r="J2657" s="97"/>
      <c r="K2657" s="97"/>
      <c r="L2657" s="97"/>
      <c r="M2657" s="97"/>
      <c r="N2657" s="96" t="str">
        <f>IF(INDEX(技能效果!L:L,MATCH(技能效果等级!B2657,技能效果!B:B,0))="","",INDEX(技能效果!L:L,MATCH(技能效果等级!B2657,技能效果!B:B,0)))</f>
        <v/>
      </c>
      <c r="O2657" s="95">
        <f>IF(INDEX(技能效果!N:N,MATCH(B2657,技能效果!B:B,0))=0,INDEX(技能效果!M:M,MATCH(技能效果等级!B2657,技能效果!B:B,0)),INDEX(技能效果!M:M,MATCH(技能效果等级!B2657,技能效果!B:B,0))*VLOOKUP(E2657,技能数值计算!$C$19:$D$28,2,FALSE))</f>
        <v>0</v>
      </c>
      <c r="P2657" s="97"/>
      <c r="Q2657" s="97"/>
      <c r="R2657" s="95" t="str">
        <f>IF(INDEX(技能效果!O:O,MATCH(技能效果等级!B2657,技能效果!B:B,0))="","",INDEX(技能效果!O:O,MATCH(技能效果等级!B2657,技能效果!B:B,0)))</f>
        <v/>
      </c>
      <c r="S2657" s="97"/>
      <c r="T2657" s="97"/>
      <c r="U2657" s="97"/>
      <c r="V2657" s="96" t="str">
        <f>IF(INDEX(技能效果!AF:AF,MATCH(技能效果等级!B2657,技能效果!B:B,0))="","",INDEX(技能效果!AF:AF,MATCH(技能效果等级!B2657,技能效果!B:B,0)))</f>
        <v/>
      </c>
      <c r="W2657" s="95">
        <f t="shared" si="39"/>
        <v>256</v>
      </c>
      <c r="X2657" s="97"/>
      <c r="Y2657" s="97"/>
    </row>
    <row r="2658" spans="1:25" ht="16.5" x14ac:dyDescent="0.2">
      <c r="A2658" s="62">
        <v>2655</v>
      </c>
      <c r="B2658" s="95">
        <f>INDEX(技能效果!B:B,MATCH(技能效果等级!W2658,技能效果!AE:AE,0))</f>
        <v>180200501</v>
      </c>
      <c r="C2658" s="95" t="str">
        <f>INDEX(技能效果!C:C,MATCH(技能效果等级!B2658,技能效果!B:B,0))</f>
        <v>变身鬼将军2技能伤害</v>
      </c>
      <c r="D2658" s="96" t="s">
        <v>873</v>
      </c>
      <c r="E2658" s="95">
        <v>1</v>
      </c>
      <c r="F2658" s="95">
        <f>INDEX(技能效果!H:H,MATCH(技能效果等级!B2658,技能效果!B:B,0))</f>
        <v>1001</v>
      </c>
      <c r="G2658" s="95">
        <f>IF(INDEX(技能效果!K:K,MATCH(B2658,技能效果!B:B,0))=0,INDEX(技能效果!I:I,MATCH(技能效果等级!B2658,技能效果!B:B,0)),INDEX(技能效果!I:I,MATCH(技能效果等级!B2658,技能效果!B:B,0))*VLOOKUP(E2658,技能数值计算!$C$19:$D$28,2,FALSE))</f>
        <v>0</v>
      </c>
      <c r="H2658" s="95">
        <f>INDEX(技能效果!J:J,MATCH(技能效果等级!B2658,技能效果!B:B,0))</f>
        <v>0</v>
      </c>
      <c r="I2658" s="97"/>
      <c r="J2658" s="97"/>
      <c r="K2658" s="97"/>
      <c r="L2658" s="97"/>
      <c r="M2658" s="97"/>
      <c r="N2658" s="96" t="str">
        <f>IF(INDEX(技能效果!L:L,MATCH(技能效果等级!B2658,技能效果!B:B,0))="","",INDEX(技能效果!L:L,MATCH(技能效果等级!B2658,技能效果!B:B,0)))</f>
        <v/>
      </c>
      <c r="O2658" s="95">
        <f>IF(INDEX(技能效果!N:N,MATCH(B2658,技能效果!B:B,0))=0,INDEX(技能效果!M:M,MATCH(技能效果等级!B2658,技能效果!B:B,0)),INDEX(技能效果!M:M,MATCH(技能效果等级!B2658,技能效果!B:B,0))*VLOOKUP(E2658,技能数值计算!$C$19:$D$28,2,FALSE))</f>
        <v>0</v>
      </c>
      <c r="P2658" s="97"/>
      <c r="Q2658" s="97"/>
      <c r="R2658" s="95" t="str">
        <f>IF(INDEX(技能效果!O:O,MATCH(技能效果等级!B2658,技能效果!B:B,0))="","",INDEX(技能效果!O:O,MATCH(技能效果等级!B2658,技能效果!B:B,0)))</f>
        <v/>
      </c>
      <c r="S2658" s="97"/>
      <c r="T2658" s="97"/>
      <c r="U2658" s="97"/>
      <c r="V2658" s="96" t="str">
        <f>IF(INDEX(技能效果!AF:AF,MATCH(技能效果等级!B2658,技能效果!B:B,0))="","",INDEX(技能效果!AF:AF,MATCH(技能效果等级!B2658,技能效果!B:B,0)))</f>
        <v/>
      </c>
      <c r="W2658" s="95">
        <f t="shared" si="39"/>
        <v>257</v>
      </c>
      <c r="X2658" s="97"/>
      <c r="Y2658" s="97"/>
    </row>
    <row r="2659" spans="1:25" ht="16.5" x14ac:dyDescent="0.2">
      <c r="A2659" s="62">
        <v>2656</v>
      </c>
      <c r="B2659" s="95">
        <f>INDEX(技能效果!B:B,MATCH(技能效果等级!W2659,技能效果!AE:AE,0))</f>
        <v>180200501</v>
      </c>
      <c r="C2659" s="95" t="str">
        <f>INDEX(技能效果!C:C,MATCH(技能效果等级!B2659,技能效果!B:B,0))</f>
        <v>变身鬼将军2技能伤害</v>
      </c>
      <c r="D2659" s="96" t="s">
        <v>873</v>
      </c>
      <c r="E2659" s="95">
        <v>2</v>
      </c>
      <c r="F2659" s="95">
        <f>INDEX(技能效果!H:H,MATCH(技能效果等级!B2659,技能效果!B:B,0))</f>
        <v>1001</v>
      </c>
      <c r="G2659" s="95">
        <f>IF(INDEX(技能效果!K:K,MATCH(B2659,技能效果!B:B,0))=0,INDEX(技能效果!I:I,MATCH(技能效果等级!B2659,技能效果!B:B,0)),INDEX(技能效果!I:I,MATCH(技能效果等级!B2659,技能效果!B:B,0))*VLOOKUP(E2659,技能数值计算!$C$19:$D$28,2,FALSE))</f>
        <v>0</v>
      </c>
      <c r="H2659" s="95">
        <f>INDEX(技能效果!J:J,MATCH(技能效果等级!B2659,技能效果!B:B,0))</f>
        <v>0</v>
      </c>
      <c r="I2659" s="97"/>
      <c r="J2659" s="97"/>
      <c r="K2659" s="97"/>
      <c r="L2659" s="97"/>
      <c r="M2659" s="97"/>
      <c r="N2659" s="96" t="str">
        <f>IF(INDEX(技能效果!L:L,MATCH(技能效果等级!B2659,技能效果!B:B,0))="","",INDEX(技能效果!L:L,MATCH(技能效果等级!B2659,技能效果!B:B,0)))</f>
        <v/>
      </c>
      <c r="O2659" s="95">
        <f>IF(INDEX(技能效果!N:N,MATCH(B2659,技能效果!B:B,0))=0,INDEX(技能效果!M:M,MATCH(技能效果等级!B2659,技能效果!B:B,0)),INDEX(技能效果!M:M,MATCH(技能效果等级!B2659,技能效果!B:B,0))*VLOOKUP(E2659,技能数值计算!$C$19:$D$28,2,FALSE))</f>
        <v>0</v>
      </c>
      <c r="P2659" s="97"/>
      <c r="Q2659" s="97"/>
      <c r="R2659" s="95" t="str">
        <f>IF(INDEX(技能效果!O:O,MATCH(技能效果等级!B2659,技能效果!B:B,0))="","",INDEX(技能效果!O:O,MATCH(技能效果等级!B2659,技能效果!B:B,0)))</f>
        <v/>
      </c>
      <c r="S2659" s="97"/>
      <c r="T2659" s="97"/>
      <c r="U2659" s="97"/>
      <c r="V2659" s="96" t="str">
        <f>IF(INDEX(技能效果!AF:AF,MATCH(技能效果等级!B2659,技能效果!B:B,0))="","",INDEX(技能效果!AF:AF,MATCH(技能效果等级!B2659,技能效果!B:B,0)))</f>
        <v/>
      </c>
      <c r="W2659" s="95">
        <f t="shared" si="39"/>
        <v>257</v>
      </c>
      <c r="X2659" s="97"/>
      <c r="Y2659" s="97"/>
    </row>
    <row r="2660" spans="1:25" ht="16.5" x14ac:dyDescent="0.2">
      <c r="A2660" s="62">
        <v>2657</v>
      </c>
      <c r="B2660" s="95">
        <f>INDEX(技能效果!B:B,MATCH(技能效果等级!W2660,技能效果!AE:AE,0))</f>
        <v>180200501</v>
      </c>
      <c r="C2660" s="95" t="str">
        <f>INDEX(技能效果!C:C,MATCH(技能效果等级!B2660,技能效果!B:B,0))</f>
        <v>变身鬼将军2技能伤害</v>
      </c>
      <c r="D2660" s="96" t="s">
        <v>873</v>
      </c>
      <c r="E2660" s="95">
        <v>3</v>
      </c>
      <c r="F2660" s="95">
        <f>INDEX(技能效果!H:H,MATCH(技能效果等级!B2660,技能效果!B:B,0))</f>
        <v>1001</v>
      </c>
      <c r="G2660" s="95">
        <f>IF(INDEX(技能效果!K:K,MATCH(B2660,技能效果!B:B,0))=0,INDEX(技能效果!I:I,MATCH(技能效果等级!B2660,技能效果!B:B,0)),INDEX(技能效果!I:I,MATCH(技能效果等级!B2660,技能效果!B:B,0))*VLOOKUP(E2660,技能数值计算!$C$19:$D$28,2,FALSE))</f>
        <v>0</v>
      </c>
      <c r="H2660" s="95">
        <f>INDEX(技能效果!J:J,MATCH(技能效果等级!B2660,技能效果!B:B,0))</f>
        <v>0</v>
      </c>
      <c r="I2660" s="97"/>
      <c r="J2660" s="97"/>
      <c r="K2660" s="97"/>
      <c r="L2660" s="97"/>
      <c r="M2660" s="97"/>
      <c r="N2660" s="96" t="str">
        <f>IF(INDEX(技能效果!L:L,MATCH(技能效果等级!B2660,技能效果!B:B,0))="","",INDEX(技能效果!L:L,MATCH(技能效果等级!B2660,技能效果!B:B,0)))</f>
        <v/>
      </c>
      <c r="O2660" s="95">
        <f>IF(INDEX(技能效果!N:N,MATCH(B2660,技能效果!B:B,0))=0,INDEX(技能效果!M:M,MATCH(技能效果等级!B2660,技能效果!B:B,0)),INDEX(技能效果!M:M,MATCH(技能效果等级!B2660,技能效果!B:B,0))*VLOOKUP(E2660,技能数值计算!$C$19:$D$28,2,FALSE))</f>
        <v>0</v>
      </c>
      <c r="P2660" s="97"/>
      <c r="Q2660" s="97"/>
      <c r="R2660" s="95" t="str">
        <f>IF(INDEX(技能效果!O:O,MATCH(技能效果等级!B2660,技能效果!B:B,0))="","",INDEX(技能效果!O:O,MATCH(技能效果等级!B2660,技能效果!B:B,0)))</f>
        <v/>
      </c>
      <c r="S2660" s="97"/>
      <c r="T2660" s="97"/>
      <c r="U2660" s="97"/>
      <c r="V2660" s="96" t="str">
        <f>IF(INDEX(技能效果!AF:AF,MATCH(技能效果等级!B2660,技能效果!B:B,0))="","",INDEX(技能效果!AF:AF,MATCH(技能效果等级!B2660,技能效果!B:B,0)))</f>
        <v/>
      </c>
      <c r="W2660" s="95">
        <f t="shared" si="39"/>
        <v>257</v>
      </c>
      <c r="X2660" s="97"/>
      <c r="Y2660" s="97"/>
    </row>
    <row r="2661" spans="1:25" ht="16.5" x14ac:dyDescent="0.2">
      <c r="A2661" s="62">
        <v>2658</v>
      </c>
      <c r="B2661" s="95">
        <f>INDEX(技能效果!B:B,MATCH(技能效果等级!W2661,技能效果!AE:AE,0))</f>
        <v>180200501</v>
      </c>
      <c r="C2661" s="95" t="str">
        <f>INDEX(技能效果!C:C,MATCH(技能效果等级!B2661,技能效果!B:B,0))</f>
        <v>变身鬼将军2技能伤害</v>
      </c>
      <c r="D2661" s="96" t="s">
        <v>873</v>
      </c>
      <c r="E2661" s="95">
        <v>4</v>
      </c>
      <c r="F2661" s="95">
        <f>INDEX(技能效果!H:H,MATCH(技能效果等级!B2661,技能效果!B:B,0))</f>
        <v>1001</v>
      </c>
      <c r="G2661" s="95">
        <f>IF(INDEX(技能效果!K:K,MATCH(B2661,技能效果!B:B,0))=0,INDEX(技能效果!I:I,MATCH(技能效果等级!B2661,技能效果!B:B,0)),INDEX(技能效果!I:I,MATCH(技能效果等级!B2661,技能效果!B:B,0))*VLOOKUP(E2661,技能数值计算!$C$19:$D$28,2,FALSE))</f>
        <v>0</v>
      </c>
      <c r="H2661" s="95">
        <f>INDEX(技能效果!J:J,MATCH(技能效果等级!B2661,技能效果!B:B,0))</f>
        <v>0</v>
      </c>
      <c r="I2661" s="97"/>
      <c r="J2661" s="97"/>
      <c r="K2661" s="97"/>
      <c r="L2661" s="97"/>
      <c r="M2661" s="97"/>
      <c r="N2661" s="96" t="str">
        <f>IF(INDEX(技能效果!L:L,MATCH(技能效果等级!B2661,技能效果!B:B,0))="","",INDEX(技能效果!L:L,MATCH(技能效果等级!B2661,技能效果!B:B,0)))</f>
        <v/>
      </c>
      <c r="O2661" s="95">
        <f>IF(INDEX(技能效果!N:N,MATCH(B2661,技能效果!B:B,0))=0,INDEX(技能效果!M:M,MATCH(技能效果等级!B2661,技能效果!B:B,0)),INDEX(技能效果!M:M,MATCH(技能效果等级!B2661,技能效果!B:B,0))*VLOOKUP(E2661,技能数值计算!$C$19:$D$28,2,FALSE))</f>
        <v>0</v>
      </c>
      <c r="P2661" s="97"/>
      <c r="Q2661" s="97"/>
      <c r="R2661" s="95" t="str">
        <f>IF(INDEX(技能效果!O:O,MATCH(技能效果等级!B2661,技能效果!B:B,0))="","",INDEX(技能效果!O:O,MATCH(技能效果等级!B2661,技能效果!B:B,0)))</f>
        <v/>
      </c>
      <c r="S2661" s="97"/>
      <c r="T2661" s="97"/>
      <c r="U2661" s="97"/>
      <c r="V2661" s="96" t="str">
        <f>IF(INDEX(技能效果!AF:AF,MATCH(技能效果等级!B2661,技能效果!B:B,0))="","",INDEX(技能效果!AF:AF,MATCH(技能效果等级!B2661,技能效果!B:B,0)))</f>
        <v/>
      </c>
      <c r="W2661" s="95">
        <f t="shared" si="39"/>
        <v>257</v>
      </c>
      <c r="X2661" s="97"/>
      <c r="Y2661" s="97"/>
    </row>
    <row r="2662" spans="1:25" ht="16.5" x14ac:dyDescent="0.2">
      <c r="A2662" s="62">
        <v>2659</v>
      </c>
      <c r="B2662" s="95">
        <f>INDEX(技能效果!B:B,MATCH(技能效果等级!W2662,技能效果!AE:AE,0))</f>
        <v>180200501</v>
      </c>
      <c r="C2662" s="95" t="str">
        <f>INDEX(技能效果!C:C,MATCH(技能效果等级!B2662,技能效果!B:B,0))</f>
        <v>变身鬼将军2技能伤害</v>
      </c>
      <c r="D2662" s="96" t="s">
        <v>873</v>
      </c>
      <c r="E2662" s="95">
        <v>5</v>
      </c>
      <c r="F2662" s="95">
        <f>INDEX(技能效果!H:H,MATCH(技能效果等级!B2662,技能效果!B:B,0))</f>
        <v>1001</v>
      </c>
      <c r="G2662" s="95">
        <f>IF(INDEX(技能效果!K:K,MATCH(B2662,技能效果!B:B,0))=0,INDEX(技能效果!I:I,MATCH(技能效果等级!B2662,技能效果!B:B,0)),INDEX(技能效果!I:I,MATCH(技能效果等级!B2662,技能效果!B:B,0))*VLOOKUP(E2662,技能数值计算!$C$19:$D$28,2,FALSE))</f>
        <v>0</v>
      </c>
      <c r="H2662" s="95">
        <f>INDEX(技能效果!J:J,MATCH(技能效果等级!B2662,技能效果!B:B,0))</f>
        <v>0</v>
      </c>
      <c r="I2662" s="97"/>
      <c r="J2662" s="97"/>
      <c r="K2662" s="97"/>
      <c r="L2662" s="97"/>
      <c r="M2662" s="97"/>
      <c r="N2662" s="96" t="str">
        <f>IF(INDEX(技能效果!L:L,MATCH(技能效果等级!B2662,技能效果!B:B,0))="","",INDEX(技能效果!L:L,MATCH(技能效果等级!B2662,技能效果!B:B,0)))</f>
        <v/>
      </c>
      <c r="O2662" s="95">
        <f>IF(INDEX(技能效果!N:N,MATCH(B2662,技能效果!B:B,0))=0,INDEX(技能效果!M:M,MATCH(技能效果等级!B2662,技能效果!B:B,0)),INDEX(技能效果!M:M,MATCH(技能效果等级!B2662,技能效果!B:B,0))*VLOOKUP(E2662,技能数值计算!$C$19:$D$28,2,FALSE))</f>
        <v>0</v>
      </c>
      <c r="P2662" s="97"/>
      <c r="Q2662" s="97"/>
      <c r="R2662" s="95" t="str">
        <f>IF(INDEX(技能效果!O:O,MATCH(技能效果等级!B2662,技能效果!B:B,0))="","",INDEX(技能效果!O:O,MATCH(技能效果等级!B2662,技能效果!B:B,0)))</f>
        <v/>
      </c>
      <c r="S2662" s="97"/>
      <c r="T2662" s="97"/>
      <c r="U2662" s="97"/>
      <c r="V2662" s="96" t="str">
        <f>IF(INDEX(技能效果!AF:AF,MATCH(技能效果等级!B2662,技能效果!B:B,0))="","",INDEX(技能效果!AF:AF,MATCH(技能效果等级!B2662,技能效果!B:B,0)))</f>
        <v/>
      </c>
      <c r="W2662" s="95">
        <f t="shared" si="39"/>
        <v>257</v>
      </c>
      <c r="X2662" s="97"/>
      <c r="Y2662" s="97"/>
    </row>
    <row r="2663" spans="1:25" ht="16.5" x14ac:dyDescent="0.2">
      <c r="A2663" s="62">
        <v>2660</v>
      </c>
      <c r="B2663" s="95">
        <f>INDEX(技能效果!B:B,MATCH(技能效果等级!W2663,技能效果!AE:AE,0))</f>
        <v>180200501</v>
      </c>
      <c r="C2663" s="95" t="str">
        <f>INDEX(技能效果!C:C,MATCH(技能效果等级!B2663,技能效果!B:B,0))</f>
        <v>变身鬼将军2技能伤害</v>
      </c>
      <c r="D2663" s="96" t="s">
        <v>873</v>
      </c>
      <c r="E2663" s="95">
        <v>6</v>
      </c>
      <c r="F2663" s="95">
        <f>INDEX(技能效果!H:H,MATCH(技能效果等级!B2663,技能效果!B:B,0))</f>
        <v>1001</v>
      </c>
      <c r="G2663" s="95">
        <f>IF(INDEX(技能效果!K:K,MATCH(B2663,技能效果!B:B,0))=0,INDEX(技能效果!I:I,MATCH(技能效果等级!B2663,技能效果!B:B,0)),INDEX(技能效果!I:I,MATCH(技能效果等级!B2663,技能效果!B:B,0))*VLOOKUP(E2663,技能数值计算!$C$19:$D$28,2,FALSE))</f>
        <v>0</v>
      </c>
      <c r="H2663" s="95">
        <f>INDEX(技能效果!J:J,MATCH(技能效果等级!B2663,技能效果!B:B,0))</f>
        <v>0</v>
      </c>
      <c r="I2663" s="97"/>
      <c r="J2663" s="97"/>
      <c r="K2663" s="97"/>
      <c r="L2663" s="97"/>
      <c r="M2663" s="97"/>
      <c r="N2663" s="96" t="str">
        <f>IF(INDEX(技能效果!L:L,MATCH(技能效果等级!B2663,技能效果!B:B,0))="","",INDEX(技能效果!L:L,MATCH(技能效果等级!B2663,技能效果!B:B,0)))</f>
        <v/>
      </c>
      <c r="O2663" s="95">
        <f>IF(INDEX(技能效果!N:N,MATCH(B2663,技能效果!B:B,0))=0,INDEX(技能效果!M:M,MATCH(技能效果等级!B2663,技能效果!B:B,0)),INDEX(技能效果!M:M,MATCH(技能效果等级!B2663,技能效果!B:B,0))*VLOOKUP(E2663,技能数值计算!$C$19:$D$28,2,FALSE))</f>
        <v>0</v>
      </c>
      <c r="P2663" s="97"/>
      <c r="Q2663" s="97"/>
      <c r="R2663" s="95" t="str">
        <f>IF(INDEX(技能效果!O:O,MATCH(技能效果等级!B2663,技能效果!B:B,0))="","",INDEX(技能效果!O:O,MATCH(技能效果等级!B2663,技能效果!B:B,0)))</f>
        <v/>
      </c>
      <c r="S2663" s="97"/>
      <c r="T2663" s="97"/>
      <c r="U2663" s="97"/>
      <c r="V2663" s="96" t="str">
        <f>IF(INDEX(技能效果!AF:AF,MATCH(技能效果等级!B2663,技能效果!B:B,0))="","",INDEX(技能效果!AF:AF,MATCH(技能效果等级!B2663,技能效果!B:B,0)))</f>
        <v/>
      </c>
      <c r="W2663" s="95">
        <f t="shared" si="39"/>
        <v>257</v>
      </c>
      <c r="X2663" s="97"/>
      <c r="Y2663" s="97"/>
    </row>
    <row r="2664" spans="1:25" ht="16.5" x14ac:dyDescent="0.2">
      <c r="A2664" s="62">
        <v>2661</v>
      </c>
      <c r="B2664" s="95">
        <f>INDEX(技能效果!B:B,MATCH(技能效果等级!W2664,技能效果!AE:AE,0))</f>
        <v>180200501</v>
      </c>
      <c r="C2664" s="95" t="str">
        <f>INDEX(技能效果!C:C,MATCH(技能效果等级!B2664,技能效果!B:B,0))</f>
        <v>变身鬼将军2技能伤害</v>
      </c>
      <c r="D2664" s="96" t="s">
        <v>873</v>
      </c>
      <c r="E2664" s="95">
        <v>7</v>
      </c>
      <c r="F2664" s="95">
        <f>INDEX(技能效果!H:H,MATCH(技能效果等级!B2664,技能效果!B:B,0))</f>
        <v>1001</v>
      </c>
      <c r="G2664" s="95">
        <f>IF(INDEX(技能效果!K:K,MATCH(B2664,技能效果!B:B,0))=0,INDEX(技能效果!I:I,MATCH(技能效果等级!B2664,技能效果!B:B,0)),INDEX(技能效果!I:I,MATCH(技能效果等级!B2664,技能效果!B:B,0))*VLOOKUP(E2664,技能数值计算!$C$19:$D$28,2,FALSE))</f>
        <v>0</v>
      </c>
      <c r="H2664" s="95">
        <f>INDEX(技能效果!J:J,MATCH(技能效果等级!B2664,技能效果!B:B,0))</f>
        <v>0</v>
      </c>
      <c r="I2664" s="97"/>
      <c r="J2664" s="97"/>
      <c r="K2664" s="97"/>
      <c r="L2664" s="97"/>
      <c r="M2664" s="97"/>
      <c r="N2664" s="96" t="str">
        <f>IF(INDEX(技能效果!L:L,MATCH(技能效果等级!B2664,技能效果!B:B,0))="","",INDEX(技能效果!L:L,MATCH(技能效果等级!B2664,技能效果!B:B,0)))</f>
        <v/>
      </c>
      <c r="O2664" s="95">
        <f>IF(INDEX(技能效果!N:N,MATCH(B2664,技能效果!B:B,0))=0,INDEX(技能效果!M:M,MATCH(技能效果等级!B2664,技能效果!B:B,0)),INDEX(技能效果!M:M,MATCH(技能效果等级!B2664,技能效果!B:B,0))*VLOOKUP(E2664,技能数值计算!$C$19:$D$28,2,FALSE))</f>
        <v>0</v>
      </c>
      <c r="P2664" s="97"/>
      <c r="Q2664" s="97"/>
      <c r="R2664" s="95" t="str">
        <f>IF(INDEX(技能效果!O:O,MATCH(技能效果等级!B2664,技能效果!B:B,0))="","",INDEX(技能效果!O:O,MATCH(技能效果等级!B2664,技能效果!B:B,0)))</f>
        <v/>
      </c>
      <c r="S2664" s="97"/>
      <c r="T2664" s="97"/>
      <c r="U2664" s="97"/>
      <c r="V2664" s="96" t="str">
        <f>IF(INDEX(技能效果!AF:AF,MATCH(技能效果等级!B2664,技能效果!B:B,0))="","",INDEX(技能效果!AF:AF,MATCH(技能效果等级!B2664,技能效果!B:B,0)))</f>
        <v/>
      </c>
      <c r="W2664" s="95">
        <f t="shared" si="39"/>
        <v>257</v>
      </c>
      <c r="X2664" s="97"/>
      <c r="Y2664" s="97"/>
    </row>
    <row r="2665" spans="1:25" ht="16.5" x14ac:dyDescent="0.2">
      <c r="A2665" s="62">
        <v>2662</v>
      </c>
      <c r="B2665" s="95">
        <f>INDEX(技能效果!B:B,MATCH(技能效果等级!W2665,技能效果!AE:AE,0))</f>
        <v>180200501</v>
      </c>
      <c r="C2665" s="95" t="str">
        <f>INDEX(技能效果!C:C,MATCH(技能效果等级!B2665,技能效果!B:B,0))</f>
        <v>变身鬼将军2技能伤害</v>
      </c>
      <c r="D2665" s="96" t="s">
        <v>873</v>
      </c>
      <c r="E2665" s="95">
        <v>8</v>
      </c>
      <c r="F2665" s="95">
        <f>INDEX(技能效果!H:H,MATCH(技能效果等级!B2665,技能效果!B:B,0))</f>
        <v>1001</v>
      </c>
      <c r="G2665" s="95">
        <f>IF(INDEX(技能效果!K:K,MATCH(B2665,技能效果!B:B,0))=0,INDEX(技能效果!I:I,MATCH(技能效果等级!B2665,技能效果!B:B,0)),INDEX(技能效果!I:I,MATCH(技能效果等级!B2665,技能效果!B:B,0))*VLOOKUP(E2665,技能数值计算!$C$19:$D$28,2,FALSE))</f>
        <v>0</v>
      </c>
      <c r="H2665" s="95">
        <f>INDEX(技能效果!J:J,MATCH(技能效果等级!B2665,技能效果!B:B,0))</f>
        <v>0</v>
      </c>
      <c r="I2665" s="97"/>
      <c r="J2665" s="97"/>
      <c r="K2665" s="97"/>
      <c r="L2665" s="97"/>
      <c r="M2665" s="97"/>
      <c r="N2665" s="96" t="str">
        <f>IF(INDEX(技能效果!L:L,MATCH(技能效果等级!B2665,技能效果!B:B,0))="","",INDEX(技能效果!L:L,MATCH(技能效果等级!B2665,技能效果!B:B,0)))</f>
        <v/>
      </c>
      <c r="O2665" s="95">
        <f>IF(INDEX(技能效果!N:N,MATCH(B2665,技能效果!B:B,0))=0,INDEX(技能效果!M:M,MATCH(技能效果等级!B2665,技能效果!B:B,0)),INDEX(技能效果!M:M,MATCH(技能效果等级!B2665,技能效果!B:B,0))*VLOOKUP(E2665,技能数值计算!$C$19:$D$28,2,FALSE))</f>
        <v>0</v>
      </c>
      <c r="P2665" s="97"/>
      <c r="Q2665" s="97"/>
      <c r="R2665" s="95" t="str">
        <f>IF(INDEX(技能效果!O:O,MATCH(技能效果等级!B2665,技能效果!B:B,0))="","",INDEX(技能效果!O:O,MATCH(技能效果等级!B2665,技能效果!B:B,0)))</f>
        <v/>
      </c>
      <c r="S2665" s="97"/>
      <c r="T2665" s="97"/>
      <c r="U2665" s="97"/>
      <c r="V2665" s="96" t="str">
        <f>IF(INDEX(技能效果!AF:AF,MATCH(技能效果等级!B2665,技能效果!B:B,0))="","",INDEX(技能效果!AF:AF,MATCH(技能效果等级!B2665,技能效果!B:B,0)))</f>
        <v/>
      </c>
      <c r="W2665" s="95">
        <f t="shared" si="39"/>
        <v>257</v>
      </c>
      <c r="X2665" s="97"/>
      <c r="Y2665" s="97"/>
    </row>
    <row r="2666" spans="1:25" ht="16.5" x14ac:dyDescent="0.2">
      <c r="A2666" s="62">
        <v>2663</v>
      </c>
      <c r="B2666" s="95">
        <f>INDEX(技能效果!B:B,MATCH(技能效果等级!W2666,技能效果!AE:AE,0))</f>
        <v>180200501</v>
      </c>
      <c r="C2666" s="95" t="str">
        <f>INDEX(技能效果!C:C,MATCH(技能效果等级!B2666,技能效果!B:B,0))</f>
        <v>变身鬼将军2技能伤害</v>
      </c>
      <c r="D2666" s="96" t="s">
        <v>873</v>
      </c>
      <c r="E2666" s="95">
        <v>9</v>
      </c>
      <c r="F2666" s="95">
        <f>INDEX(技能效果!H:H,MATCH(技能效果等级!B2666,技能效果!B:B,0))</f>
        <v>1001</v>
      </c>
      <c r="G2666" s="95">
        <f>IF(INDEX(技能效果!K:K,MATCH(B2666,技能效果!B:B,0))=0,INDEX(技能效果!I:I,MATCH(技能效果等级!B2666,技能效果!B:B,0)),INDEX(技能效果!I:I,MATCH(技能效果等级!B2666,技能效果!B:B,0))*VLOOKUP(E2666,技能数值计算!$C$19:$D$28,2,FALSE))</f>
        <v>0</v>
      </c>
      <c r="H2666" s="95">
        <f>INDEX(技能效果!J:J,MATCH(技能效果等级!B2666,技能效果!B:B,0))</f>
        <v>0</v>
      </c>
      <c r="I2666" s="97"/>
      <c r="J2666" s="97"/>
      <c r="K2666" s="97"/>
      <c r="L2666" s="97"/>
      <c r="M2666" s="97"/>
      <c r="N2666" s="96" t="str">
        <f>IF(INDEX(技能效果!L:L,MATCH(技能效果等级!B2666,技能效果!B:B,0))="","",INDEX(技能效果!L:L,MATCH(技能效果等级!B2666,技能效果!B:B,0)))</f>
        <v/>
      </c>
      <c r="O2666" s="95">
        <f>IF(INDEX(技能效果!N:N,MATCH(B2666,技能效果!B:B,0))=0,INDEX(技能效果!M:M,MATCH(技能效果等级!B2666,技能效果!B:B,0)),INDEX(技能效果!M:M,MATCH(技能效果等级!B2666,技能效果!B:B,0))*VLOOKUP(E2666,技能数值计算!$C$19:$D$28,2,FALSE))</f>
        <v>0</v>
      </c>
      <c r="P2666" s="97"/>
      <c r="Q2666" s="97"/>
      <c r="R2666" s="95" t="str">
        <f>IF(INDEX(技能效果!O:O,MATCH(技能效果等级!B2666,技能效果!B:B,0))="","",INDEX(技能效果!O:O,MATCH(技能效果等级!B2666,技能效果!B:B,0)))</f>
        <v/>
      </c>
      <c r="S2666" s="97"/>
      <c r="T2666" s="97"/>
      <c r="U2666" s="97"/>
      <c r="V2666" s="96" t="str">
        <f>IF(INDEX(技能效果!AF:AF,MATCH(技能效果等级!B2666,技能效果!B:B,0))="","",INDEX(技能效果!AF:AF,MATCH(技能效果等级!B2666,技能效果!B:B,0)))</f>
        <v/>
      </c>
      <c r="W2666" s="95">
        <f t="shared" si="39"/>
        <v>257</v>
      </c>
      <c r="X2666" s="97"/>
      <c r="Y2666" s="97"/>
    </row>
    <row r="2667" spans="1:25" s="156" customFormat="1" ht="16.5" x14ac:dyDescent="0.2">
      <c r="A2667" s="62">
        <v>2664</v>
      </c>
      <c r="B2667" s="95">
        <f>INDEX(技能效果!B:B,MATCH(技能效果等级!W2667,技能效果!AE:AE,0))</f>
        <v>180200501</v>
      </c>
      <c r="C2667" s="95" t="str">
        <f>INDEX(技能效果!C:C,MATCH(技能效果等级!B2667,技能效果!B:B,0))</f>
        <v>变身鬼将军2技能伤害</v>
      </c>
      <c r="D2667" s="96" t="s">
        <v>873</v>
      </c>
      <c r="E2667" s="95">
        <v>10</v>
      </c>
      <c r="F2667" s="95">
        <f>INDEX(技能效果!H:H,MATCH(技能效果等级!B2667,技能效果!B:B,0))</f>
        <v>1001</v>
      </c>
      <c r="G2667" s="95">
        <f>IF(INDEX(技能效果!K:K,MATCH(B2667,技能效果!B:B,0))=0,INDEX(技能效果!I:I,MATCH(技能效果等级!B2667,技能效果!B:B,0)),INDEX(技能效果!I:I,MATCH(技能效果等级!B2667,技能效果!B:B,0))*VLOOKUP(E2667,技能数值计算!$C$19:$D$28,2,FALSE))</f>
        <v>0</v>
      </c>
      <c r="H2667" s="95">
        <f>INDEX(技能效果!J:J,MATCH(技能效果等级!B2667,技能效果!B:B,0))</f>
        <v>0</v>
      </c>
      <c r="I2667" s="97"/>
      <c r="J2667" s="97"/>
      <c r="K2667" s="97"/>
      <c r="L2667" s="97"/>
      <c r="M2667" s="97"/>
      <c r="N2667" s="96" t="str">
        <f>IF(INDEX(技能效果!L:L,MATCH(技能效果等级!B2667,技能效果!B:B,0))="","",INDEX(技能效果!L:L,MATCH(技能效果等级!B2667,技能效果!B:B,0)))</f>
        <v/>
      </c>
      <c r="O2667" s="95">
        <f>IF(INDEX(技能效果!N:N,MATCH(B2667,技能效果!B:B,0))=0,INDEX(技能效果!M:M,MATCH(技能效果等级!B2667,技能效果!B:B,0)),INDEX(技能效果!M:M,MATCH(技能效果等级!B2667,技能效果!B:B,0))*VLOOKUP(E2667,技能数值计算!$C$19:$D$28,2,FALSE))</f>
        <v>0</v>
      </c>
      <c r="P2667" s="97"/>
      <c r="Q2667" s="97"/>
      <c r="R2667" s="95" t="str">
        <f>IF(INDEX(技能效果!O:O,MATCH(技能效果等级!B2667,技能效果!B:B,0))="","",INDEX(技能效果!O:O,MATCH(技能效果等级!B2667,技能效果!B:B,0)))</f>
        <v/>
      </c>
      <c r="S2667" s="97"/>
      <c r="T2667" s="97"/>
      <c r="U2667" s="97"/>
      <c r="V2667" s="96" t="str">
        <f>IF(INDEX(技能效果!AF:AF,MATCH(技能效果等级!B2667,技能效果!B:B,0))="","",INDEX(技能效果!AF:AF,MATCH(技能效果等级!B2667,技能效果!B:B,0)))</f>
        <v/>
      </c>
      <c r="W2667" s="95">
        <f t="shared" si="39"/>
        <v>257</v>
      </c>
      <c r="X2667" s="97"/>
      <c r="Y2667" s="97"/>
    </row>
    <row r="2668" spans="1:25" ht="16.5" x14ac:dyDescent="0.2">
      <c r="A2668" s="62">
        <v>2665</v>
      </c>
      <c r="B2668" s="95">
        <f>INDEX(技能效果!B:B,MATCH(技能效果等级!W2668,技能效果!AE:AE,0))</f>
        <v>180200502</v>
      </c>
      <c r="C2668" s="95" t="str">
        <f>INDEX(技能效果!C:C,MATCH(技能效果等级!B2668,技能效果!B:B,0))</f>
        <v>变身鬼将军偷水晶</v>
      </c>
      <c r="D2668" s="96" t="s">
        <v>873</v>
      </c>
      <c r="E2668" s="95">
        <v>1</v>
      </c>
      <c r="F2668" s="95">
        <f>INDEX(技能效果!H:H,MATCH(技能效果等级!B2668,技能效果!B:B,0))</f>
        <v>3003</v>
      </c>
      <c r="G2668" s="95">
        <f>IF(INDEX(技能效果!K:K,MATCH(B2668,技能效果!B:B,0))=0,INDEX(技能效果!I:I,MATCH(技能效果等级!B2668,技能效果!B:B,0)),INDEX(技能效果!I:I,MATCH(技能效果等级!B2668,技能效果!B:B,0))*VLOOKUP(E2668,技能数值计算!$C$19:$D$28,2,FALSE))</f>
        <v>0</v>
      </c>
      <c r="H2668" s="95">
        <f>INDEX(技能效果!J:J,MATCH(技能效果等级!B2668,技能效果!B:B,0))</f>
        <v>0</v>
      </c>
      <c r="I2668" s="97"/>
      <c r="J2668" s="97"/>
      <c r="K2668" s="97"/>
      <c r="L2668" s="97"/>
      <c r="M2668" s="97"/>
      <c r="N2668" s="96" t="str">
        <f>IF(INDEX(技能效果!L:L,MATCH(技能效果等级!B2668,技能效果!B:B,0))="","",INDEX(技能效果!L:L,MATCH(技能效果等级!B2668,技能效果!B:B,0)))</f>
        <v/>
      </c>
      <c r="O2668" s="95">
        <f>IF(INDEX(技能效果!N:N,MATCH(B2668,技能效果!B:B,0))=0,INDEX(技能效果!M:M,MATCH(技能效果等级!B2668,技能效果!B:B,0)),INDEX(技能效果!M:M,MATCH(技能效果等级!B2668,技能效果!B:B,0))*VLOOKUP(E2668,技能数值计算!$C$19:$D$28,2,FALSE))</f>
        <v>0</v>
      </c>
      <c r="P2668" s="97"/>
      <c r="Q2668" s="97"/>
      <c r="R2668" s="95" t="str">
        <f>IF(INDEX(技能效果!O:O,MATCH(技能效果等级!B2668,技能效果!B:B,0))="","",INDEX(技能效果!O:O,MATCH(技能效果等级!B2668,技能效果!B:B,0)))</f>
        <v/>
      </c>
      <c r="S2668" s="97"/>
      <c r="T2668" s="97"/>
      <c r="U2668" s="97"/>
      <c r="V2668" s="96" t="str">
        <f>IF(INDEX(技能效果!AF:AF,MATCH(技能效果等级!B2668,技能效果!B:B,0))="","",INDEX(技能效果!AF:AF,MATCH(技能效果等级!B2668,技能效果!B:B,0)))</f>
        <v/>
      </c>
      <c r="W2668" s="95">
        <f t="shared" si="39"/>
        <v>258</v>
      </c>
      <c r="X2668" s="97"/>
      <c r="Y2668" s="97"/>
    </row>
    <row r="2669" spans="1:25" ht="16.5" x14ac:dyDescent="0.2">
      <c r="A2669" s="62">
        <v>2666</v>
      </c>
      <c r="B2669" s="95">
        <f>INDEX(技能效果!B:B,MATCH(技能效果等级!W2669,技能效果!AE:AE,0))</f>
        <v>180200502</v>
      </c>
      <c r="C2669" s="95" t="str">
        <f>INDEX(技能效果!C:C,MATCH(技能效果等级!B2669,技能效果!B:B,0))</f>
        <v>变身鬼将军偷水晶</v>
      </c>
      <c r="D2669" s="96" t="s">
        <v>873</v>
      </c>
      <c r="E2669" s="95">
        <v>2</v>
      </c>
      <c r="F2669" s="95">
        <f>INDEX(技能效果!H:H,MATCH(技能效果等级!B2669,技能效果!B:B,0))</f>
        <v>3003</v>
      </c>
      <c r="G2669" s="95">
        <f>IF(INDEX(技能效果!K:K,MATCH(B2669,技能效果!B:B,0))=0,INDEX(技能效果!I:I,MATCH(技能效果等级!B2669,技能效果!B:B,0)),INDEX(技能效果!I:I,MATCH(技能效果等级!B2669,技能效果!B:B,0))*VLOOKUP(E2669,技能数值计算!$C$19:$D$28,2,FALSE))</f>
        <v>0</v>
      </c>
      <c r="H2669" s="95">
        <f>INDEX(技能效果!J:J,MATCH(技能效果等级!B2669,技能效果!B:B,0))</f>
        <v>0</v>
      </c>
      <c r="I2669" s="97"/>
      <c r="J2669" s="97"/>
      <c r="K2669" s="97"/>
      <c r="L2669" s="97"/>
      <c r="M2669" s="97"/>
      <c r="N2669" s="96" t="str">
        <f>IF(INDEX(技能效果!L:L,MATCH(技能效果等级!B2669,技能效果!B:B,0))="","",INDEX(技能效果!L:L,MATCH(技能效果等级!B2669,技能效果!B:B,0)))</f>
        <v/>
      </c>
      <c r="O2669" s="95">
        <f>IF(INDEX(技能效果!N:N,MATCH(B2669,技能效果!B:B,0))=0,INDEX(技能效果!M:M,MATCH(技能效果等级!B2669,技能效果!B:B,0)),INDEX(技能效果!M:M,MATCH(技能效果等级!B2669,技能效果!B:B,0))*VLOOKUP(E2669,技能数值计算!$C$19:$D$28,2,FALSE))</f>
        <v>0</v>
      </c>
      <c r="P2669" s="97"/>
      <c r="Q2669" s="97"/>
      <c r="R2669" s="95" t="str">
        <f>IF(INDEX(技能效果!O:O,MATCH(技能效果等级!B2669,技能效果!B:B,0))="","",INDEX(技能效果!O:O,MATCH(技能效果等级!B2669,技能效果!B:B,0)))</f>
        <v/>
      </c>
      <c r="S2669" s="97"/>
      <c r="T2669" s="97"/>
      <c r="U2669" s="97"/>
      <c r="V2669" s="96" t="str">
        <f>IF(INDEX(技能效果!AF:AF,MATCH(技能效果等级!B2669,技能效果!B:B,0))="","",INDEX(技能效果!AF:AF,MATCH(技能效果等级!B2669,技能效果!B:B,0)))</f>
        <v/>
      </c>
      <c r="W2669" s="95">
        <f t="shared" ref="W2669:W2732" si="40">W2659+1</f>
        <v>258</v>
      </c>
      <c r="X2669" s="97"/>
      <c r="Y2669" s="97"/>
    </row>
    <row r="2670" spans="1:25" ht="16.5" x14ac:dyDescent="0.2">
      <c r="A2670" s="62">
        <v>2667</v>
      </c>
      <c r="B2670" s="95">
        <f>INDEX(技能效果!B:B,MATCH(技能效果等级!W2670,技能效果!AE:AE,0))</f>
        <v>180200502</v>
      </c>
      <c r="C2670" s="95" t="str">
        <f>INDEX(技能效果!C:C,MATCH(技能效果等级!B2670,技能效果!B:B,0))</f>
        <v>变身鬼将军偷水晶</v>
      </c>
      <c r="D2670" s="96" t="s">
        <v>873</v>
      </c>
      <c r="E2670" s="95">
        <v>3</v>
      </c>
      <c r="F2670" s="95">
        <f>INDEX(技能效果!H:H,MATCH(技能效果等级!B2670,技能效果!B:B,0))</f>
        <v>3003</v>
      </c>
      <c r="G2670" s="95">
        <f>IF(INDEX(技能效果!K:K,MATCH(B2670,技能效果!B:B,0))=0,INDEX(技能效果!I:I,MATCH(技能效果等级!B2670,技能效果!B:B,0)),INDEX(技能效果!I:I,MATCH(技能效果等级!B2670,技能效果!B:B,0))*VLOOKUP(E2670,技能数值计算!$C$19:$D$28,2,FALSE))</f>
        <v>0</v>
      </c>
      <c r="H2670" s="95">
        <f>INDEX(技能效果!J:J,MATCH(技能效果等级!B2670,技能效果!B:B,0))</f>
        <v>0</v>
      </c>
      <c r="I2670" s="97"/>
      <c r="J2670" s="97"/>
      <c r="K2670" s="97"/>
      <c r="L2670" s="97"/>
      <c r="M2670" s="97"/>
      <c r="N2670" s="96" t="str">
        <f>IF(INDEX(技能效果!L:L,MATCH(技能效果等级!B2670,技能效果!B:B,0))="","",INDEX(技能效果!L:L,MATCH(技能效果等级!B2670,技能效果!B:B,0)))</f>
        <v/>
      </c>
      <c r="O2670" s="95">
        <f>IF(INDEX(技能效果!N:N,MATCH(B2670,技能效果!B:B,0))=0,INDEX(技能效果!M:M,MATCH(技能效果等级!B2670,技能效果!B:B,0)),INDEX(技能效果!M:M,MATCH(技能效果等级!B2670,技能效果!B:B,0))*VLOOKUP(E2670,技能数值计算!$C$19:$D$28,2,FALSE))</f>
        <v>0</v>
      </c>
      <c r="P2670" s="97"/>
      <c r="Q2670" s="97"/>
      <c r="R2670" s="95" t="str">
        <f>IF(INDEX(技能效果!O:O,MATCH(技能效果等级!B2670,技能效果!B:B,0))="","",INDEX(技能效果!O:O,MATCH(技能效果等级!B2670,技能效果!B:B,0)))</f>
        <v/>
      </c>
      <c r="S2670" s="97"/>
      <c r="T2670" s="97"/>
      <c r="U2670" s="97"/>
      <c r="V2670" s="96" t="str">
        <f>IF(INDEX(技能效果!AF:AF,MATCH(技能效果等级!B2670,技能效果!B:B,0))="","",INDEX(技能效果!AF:AF,MATCH(技能效果等级!B2670,技能效果!B:B,0)))</f>
        <v/>
      </c>
      <c r="W2670" s="95">
        <f t="shared" si="40"/>
        <v>258</v>
      </c>
      <c r="X2670" s="97"/>
      <c r="Y2670" s="97"/>
    </row>
    <row r="2671" spans="1:25" ht="16.5" x14ac:dyDescent="0.2">
      <c r="A2671" s="62">
        <v>2668</v>
      </c>
      <c r="B2671" s="95">
        <f>INDEX(技能效果!B:B,MATCH(技能效果等级!W2671,技能效果!AE:AE,0))</f>
        <v>180200502</v>
      </c>
      <c r="C2671" s="95" t="str">
        <f>INDEX(技能效果!C:C,MATCH(技能效果等级!B2671,技能效果!B:B,0))</f>
        <v>变身鬼将军偷水晶</v>
      </c>
      <c r="D2671" s="96" t="s">
        <v>873</v>
      </c>
      <c r="E2671" s="95">
        <v>4</v>
      </c>
      <c r="F2671" s="95">
        <f>INDEX(技能效果!H:H,MATCH(技能效果等级!B2671,技能效果!B:B,0))</f>
        <v>3003</v>
      </c>
      <c r="G2671" s="95">
        <f>IF(INDEX(技能效果!K:K,MATCH(B2671,技能效果!B:B,0))=0,INDEX(技能效果!I:I,MATCH(技能效果等级!B2671,技能效果!B:B,0)),INDEX(技能效果!I:I,MATCH(技能效果等级!B2671,技能效果!B:B,0))*VLOOKUP(E2671,技能数值计算!$C$19:$D$28,2,FALSE))</f>
        <v>0</v>
      </c>
      <c r="H2671" s="95">
        <f>INDEX(技能效果!J:J,MATCH(技能效果等级!B2671,技能效果!B:B,0))</f>
        <v>0</v>
      </c>
      <c r="I2671" s="97"/>
      <c r="J2671" s="97"/>
      <c r="K2671" s="97"/>
      <c r="L2671" s="97"/>
      <c r="M2671" s="97"/>
      <c r="N2671" s="96" t="str">
        <f>IF(INDEX(技能效果!L:L,MATCH(技能效果等级!B2671,技能效果!B:B,0))="","",INDEX(技能效果!L:L,MATCH(技能效果等级!B2671,技能效果!B:B,0)))</f>
        <v/>
      </c>
      <c r="O2671" s="95">
        <f>IF(INDEX(技能效果!N:N,MATCH(B2671,技能效果!B:B,0))=0,INDEX(技能效果!M:M,MATCH(技能效果等级!B2671,技能效果!B:B,0)),INDEX(技能效果!M:M,MATCH(技能效果等级!B2671,技能效果!B:B,0))*VLOOKUP(E2671,技能数值计算!$C$19:$D$28,2,FALSE))</f>
        <v>0</v>
      </c>
      <c r="P2671" s="97"/>
      <c r="Q2671" s="97"/>
      <c r="R2671" s="95" t="str">
        <f>IF(INDEX(技能效果!O:O,MATCH(技能效果等级!B2671,技能效果!B:B,0))="","",INDEX(技能效果!O:O,MATCH(技能效果等级!B2671,技能效果!B:B,0)))</f>
        <v/>
      </c>
      <c r="S2671" s="97"/>
      <c r="T2671" s="97"/>
      <c r="U2671" s="97"/>
      <c r="V2671" s="96" t="str">
        <f>IF(INDEX(技能效果!AF:AF,MATCH(技能效果等级!B2671,技能效果!B:B,0))="","",INDEX(技能效果!AF:AF,MATCH(技能效果等级!B2671,技能效果!B:B,0)))</f>
        <v/>
      </c>
      <c r="W2671" s="95">
        <f t="shared" si="40"/>
        <v>258</v>
      </c>
      <c r="X2671" s="97"/>
      <c r="Y2671" s="97"/>
    </row>
    <row r="2672" spans="1:25" ht="16.5" x14ac:dyDescent="0.2">
      <c r="A2672" s="62">
        <v>2669</v>
      </c>
      <c r="B2672" s="95">
        <f>INDEX(技能效果!B:B,MATCH(技能效果等级!W2672,技能效果!AE:AE,0))</f>
        <v>180200502</v>
      </c>
      <c r="C2672" s="95" t="str">
        <f>INDEX(技能效果!C:C,MATCH(技能效果等级!B2672,技能效果!B:B,0))</f>
        <v>变身鬼将军偷水晶</v>
      </c>
      <c r="D2672" s="96" t="s">
        <v>873</v>
      </c>
      <c r="E2672" s="95">
        <v>5</v>
      </c>
      <c r="F2672" s="95">
        <f>INDEX(技能效果!H:H,MATCH(技能效果等级!B2672,技能效果!B:B,0))</f>
        <v>3003</v>
      </c>
      <c r="G2672" s="95">
        <f>IF(INDEX(技能效果!K:K,MATCH(B2672,技能效果!B:B,0))=0,INDEX(技能效果!I:I,MATCH(技能效果等级!B2672,技能效果!B:B,0)),INDEX(技能效果!I:I,MATCH(技能效果等级!B2672,技能效果!B:B,0))*VLOOKUP(E2672,技能数值计算!$C$19:$D$28,2,FALSE))</f>
        <v>0</v>
      </c>
      <c r="H2672" s="95">
        <f>INDEX(技能效果!J:J,MATCH(技能效果等级!B2672,技能效果!B:B,0))</f>
        <v>0</v>
      </c>
      <c r="I2672" s="97"/>
      <c r="J2672" s="97"/>
      <c r="K2672" s="97"/>
      <c r="L2672" s="97"/>
      <c r="M2672" s="97"/>
      <c r="N2672" s="96" t="str">
        <f>IF(INDEX(技能效果!L:L,MATCH(技能效果等级!B2672,技能效果!B:B,0))="","",INDEX(技能效果!L:L,MATCH(技能效果等级!B2672,技能效果!B:B,0)))</f>
        <v/>
      </c>
      <c r="O2672" s="95">
        <f>IF(INDEX(技能效果!N:N,MATCH(B2672,技能效果!B:B,0))=0,INDEX(技能效果!M:M,MATCH(技能效果等级!B2672,技能效果!B:B,0)),INDEX(技能效果!M:M,MATCH(技能效果等级!B2672,技能效果!B:B,0))*VLOOKUP(E2672,技能数值计算!$C$19:$D$28,2,FALSE))</f>
        <v>0</v>
      </c>
      <c r="P2672" s="97"/>
      <c r="Q2672" s="97"/>
      <c r="R2672" s="95" t="str">
        <f>IF(INDEX(技能效果!O:O,MATCH(技能效果等级!B2672,技能效果!B:B,0))="","",INDEX(技能效果!O:O,MATCH(技能效果等级!B2672,技能效果!B:B,0)))</f>
        <v/>
      </c>
      <c r="S2672" s="97"/>
      <c r="T2672" s="97"/>
      <c r="U2672" s="97"/>
      <c r="V2672" s="96" t="str">
        <f>IF(INDEX(技能效果!AF:AF,MATCH(技能效果等级!B2672,技能效果!B:B,0))="","",INDEX(技能效果!AF:AF,MATCH(技能效果等级!B2672,技能效果!B:B,0)))</f>
        <v/>
      </c>
      <c r="W2672" s="95">
        <f t="shared" si="40"/>
        <v>258</v>
      </c>
      <c r="X2672" s="97"/>
      <c r="Y2672" s="97"/>
    </row>
    <row r="2673" spans="1:25" ht="16.5" x14ac:dyDescent="0.2">
      <c r="A2673" s="62">
        <v>2670</v>
      </c>
      <c r="B2673" s="95">
        <f>INDEX(技能效果!B:B,MATCH(技能效果等级!W2673,技能效果!AE:AE,0))</f>
        <v>180200502</v>
      </c>
      <c r="C2673" s="95" t="str">
        <f>INDEX(技能效果!C:C,MATCH(技能效果等级!B2673,技能效果!B:B,0))</f>
        <v>变身鬼将军偷水晶</v>
      </c>
      <c r="D2673" s="96" t="s">
        <v>873</v>
      </c>
      <c r="E2673" s="95">
        <v>6</v>
      </c>
      <c r="F2673" s="95">
        <f>INDEX(技能效果!H:H,MATCH(技能效果等级!B2673,技能效果!B:B,0))</f>
        <v>3003</v>
      </c>
      <c r="G2673" s="95">
        <f>IF(INDEX(技能效果!K:K,MATCH(B2673,技能效果!B:B,0))=0,INDEX(技能效果!I:I,MATCH(技能效果等级!B2673,技能效果!B:B,0)),INDEX(技能效果!I:I,MATCH(技能效果等级!B2673,技能效果!B:B,0))*VLOOKUP(E2673,技能数值计算!$C$19:$D$28,2,FALSE))</f>
        <v>0</v>
      </c>
      <c r="H2673" s="95">
        <f>INDEX(技能效果!J:J,MATCH(技能效果等级!B2673,技能效果!B:B,0))</f>
        <v>0</v>
      </c>
      <c r="I2673" s="97"/>
      <c r="J2673" s="97"/>
      <c r="K2673" s="97"/>
      <c r="L2673" s="97"/>
      <c r="M2673" s="97"/>
      <c r="N2673" s="96" t="str">
        <f>IF(INDEX(技能效果!L:L,MATCH(技能效果等级!B2673,技能效果!B:B,0))="","",INDEX(技能效果!L:L,MATCH(技能效果等级!B2673,技能效果!B:B,0)))</f>
        <v/>
      </c>
      <c r="O2673" s="95">
        <f>IF(INDEX(技能效果!N:N,MATCH(B2673,技能效果!B:B,0))=0,INDEX(技能效果!M:M,MATCH(技能效果等级!B2673,技能效果!B:B,0)),INDEX(技能效果!M:M,MATCH(技能效果等级!B2673,技能效果!B:B,0))*VLOOKUP(E2673,技能数值计算!$C$19:$D$28,2,FALSE))</f>
        <v>0</v>
      </c>
      <c r="P2673" s="97"/>
      <c r="Q2673" s="97"/>
      <c r="R2673" s="95" t="str">
        <f>IF(INDEX(技能效果!O:O,MATCH(技能效果等级!B2673,技能效果!B:B,0))="","",INDEX(技能效果!O:O,MATCH(技能效果等级!B2673,技能效果!B:B,0)))</f>
        <v/>
      </c>
      <c r="S2673" s="97"/>
      <c r="T2673" s="97"/>
      <c r="U2673" s="97"/>
      <c r="V2673" s="96" t="str">
        <f>IF(INDEX(技能效果!AF:AF,MATCH(技能效果等级!B2673,技能效果!B:B,0))="","",INDEX(技能效果!AF:AF,MATCH(技能效果等级!B2673,技能效果!B:B,0)))</f>
        <v/>
      </c>
      <c r="W2673" s="95">
        <f t="shared" si="40"/>
        <v>258</v>
      </c>
      <c r="X2673" s="97"/>
      <c r="Y2673" s="97"/>
    </row>
    <row r="2674" spans="1:25" ht="16.5" x14ac:dyDescent="0.2">
      <c r="A2674" s="62">
        <v>2671</v>
      </c>
      <c r="B2674" s="95">
        <f>INDEX(技能效果!B:B,MATCH(技能效果等级!W2674,技能效果!AE:AE,0))</f>
        <v>180200502</v>
      </c>
      <c r="C2674" s="95" t="str">
        <f>INDEX(技能效果!C:C,MATCH(技能效果等级!B2674,技能效果!B:B,0))</f>
        <v>变身鬼将军偷水晶</v>
      </c>
      <c r="D2674" s="96" t="s">
        <v>873</v>
      </c>
      <c r="E2674" s="95">
        <v>7</v>
      </c>
      <c r="F2674" s="95">
        <f>INDEX(技能效果!H:H,MATCH(技能效果等级!B2674,技能效果!B:B,0))</f>
        <v>3003</v>
      </c>
      <c r="G2674" s="95">
        <f>IF(INDEX(技能效果!K:K,MATCH(B2674,技能效果!B:B,0))=0,INDEX(技能效果!I:I,MATCH(技能效果等级!B2674,技能效果!B:B,0)),INDEX(技能效果!I:I,MATCH(技能效果等级!B2674,技能效果!B:B,0))*VLOOKUP(E2674,技能数值计算!$C$19:$D$28,2,FALSE))</f>
        <v>0</v>
      </c>
      <c r="H2674" s="95">
        <f>INDEX(技能效果!J:J,MATCH(技能效果等级!B2674,技能效果!B:B,0))</f>
        <v>0</v>
      </c>
      <c r="I2674" s="97"/>
      <c r="J2674" s="97"/>
      <c r="K2674" s="97"/>
      <c r="L2674" s="97"/>
      <c r="M2674" s="97"/>
      <c r="N2674" s="96" t="str">
        <f>IF(INDEX(技能效果!L:L,MATCH(技能效果等级!B2674,技能效果!B:B,0))="","",INDEX(技能效果!L:L,MATCH(技能效果等级!B2674,技能效果!B:B,0)))</f>
        <v/>
      </c>
      <c r="O2674" s="95">
        <f>IF(INDEX(技能效果!N:N,MATCH(B2674,技能效果!B:B,0))=0,INDEX(技能效果!M:M,MATCH(技能效果等级!B2674,技能效果!B:B,0)),INDEX(技能效果!M:M,MATCH(技能效果等级!B2674,技能效果!B:B,0))*VLOOKUP(E2674,技能数值计算!$C$19:$D$28,2,FALSE))</f>
        <v>0</v>
      </c>
      <c r="P2674" s="97"/>
      <c r="Q2674" s="97"/>
      <c r="R2674" s="95" t="str">
        <f>IF(INDEX(技能效果!O:O,MATCH(技能效果等级!B2674,技能效果!B:B,0))="","",INDEX(技能效果!O:O,MATCH(技能效果等级!B2674,技能效果!B:B,0)))</f>
        <v/>
      </c>
      <c r="S2674" s="97"/>
      <c r="T2674" s="97"/>
      <c r="U2674" s="97"/>
      <c r="V2674" s="96" t="str">
        <f>IF(INDEX(技能效果!AF:AF,MATCH(技能效果等级!B2674,技能效果!B:B,0))="","",INDEX(技能效果!AF:AF,MATCH(技能效果等级!B2674,技能效果!B:B,0)))</f>
        <v/>
      </c>
      <c r="W2674" s="95">
        <f t="shared" si="40"/>
        <v>258</v>
      </c>
      <c r="X2674" s="97"/>
      <c r="Y2674" s="97"/>
    </row>
    <row r="2675" spans="1:25" ht="16.5" x14ac:dyDescent="0.2">
      <c r="A2675" s="62">
        <v>2672</v>
      </c>
      <c r="B2675" s="95">
        <f>INDEX(技能效果!B:B,MATCH(技能效果等级!W2675,技能效果!AE:AE,0))</f>
        <v>180200502</v>
      </c>
      <c r="C2675" s="95" t="str">
        <f>INDEX(技能效果!C:C,MATCH(技能效果等级!B2675,技能效果!B:B,0))</f>
        <v>变身鬼将军偷水晶</v>
      </c>
      <c r="D2675" s="96" t="s">
        <v>873</v>
      </c>
      <c r="E2675" s="95">
        <v>8</v>
      </c>
      <c r="F2675" s="95">
        <f>INDEX(技能效果!H:H,MATCH(技能效果等级!B2675,技能效果!B:B,0))</f>
        <v>3003</v>
      </c>
      <c r="G2675" s="95">
        <f>IF(INDEX(技能效果!K:K,MATCH(B2675,技能效果!B:B,0))=0,INDEX(技能效果!I:I,MATCH(技能效果等级!B2675,技能效果!B:B,0)),INDEX(技能效果!I:I,MATCH(技能效果等级!B2675,技能效果!B:B,0))*VLOOKUP(E2675,技能数值计算!$C$19:$D$28,2,FALSE))</f>
        <v>0</v>
      </c>
      <c r="H2675" s="95">
        <f>INDEX(技能效果!J:J,MATCH(技能效果等级!B2675,技能效果!B:B,0))</f>
        <v>0</v>
      </c>
      <c r="I2675" s="97"/>
      <c r="J2675" s="97"/>
      <c r="K2675" s="97"/>
      <c r="L2675" s="97"/>
      <c r="M2675" s="97"/>
      <c r="N2675" s="96" t="str">
        <f>IF(INDEX(技能效果!L:L,MATCH(技能效果等级!B2675,技能效果!B:B,0))="","",INDEX(技能效果!L:L,MATCH(技能效果等级!B2675,技能效果!B:B,0)))</f>
        <v/>
      </c>
      <c r="O2675" s="95">
        <f>IF(INDEX(技能效果!N:N,MATCH(B2675,技能效果!B:B,0))=0,INDEX(技能效果!M:M,MATCH(技能效果等级!B2675,技能效果!B:B,0)),INDEX(技能效果!M:M,MATCH(技能效果等级!B2675,技能效果!B:B,0))*VLOOKUP(E2675,技能数值计算!$C$19:$D$28,2,FALSE))</f>
        <v>0</v>
      </c>
      <c r="P2675" s="97"/>
      <c r="Q2675" s="97"/>
      <c r="R2675" s="95" t="str">
        <f>IF(INDEX(技能效果!O:O,MATCH(技能效果等级!B2675,技能效果!B:B,0))="","",INDEX(技能效果!O:O,MATCH(技能效果等级!B2675,技能效果!B:B,0)))</f>
        <v/>
      </c>
      <c r="S2675" s="97"/>
      <c r="T2675" s="97"/>
      <c r="U2675" s="97"/>
      <c r="V2675" s="96" t="str">
        <f>IF(INDEX(技能效果!AF:AF,MATCH(技能效果等级!B2675,技能效果!B:B,0))="","",INDEX(技能效果!AF:AF,MATCH(技能效果等级!B2675,技能效果!B:B,0)))</f>
        <v/>
      </c>
      <c r="W2675" s="95">
        <f t="shared" si="40"/>
        <v>258</v>
      </c>
      <c r="X2675" s="97"/>
      <c r="Y2675" s="97"/>
    </row>
    <row r="2676" spans="1:25" ht="16.5" x14ac:dyDescent="0.2">
      <c r="A2676" s="62">
        <v>2673</v>
      </c>
      <c r="B2676" s="95">
        <f>INDEX(技能效果!B:B,MATCH(技能效果等级!W2676,技能效果!AE:AE,0))</f>
        <v>180200502</v>
      </c>
      <c r="C2676" s="95" t="str">
        <f>INDEX(技能效果!C:C,MATCH(技能效果等级!B2676,技能效果!B:B,0))</f>
        <v>变身鬼将军偷水晶</v>
      </c>
      <c r="D2676" s="96" t="s">
        <v>873</v>
      </c>
      <c r="E2676" s="95">
        <v>9</v>
      </c>
      <c r="F2676" s="95">
        <f>INDEX(技能效果!H:H,MATCH(技能效果等级!B2676,技能效果!B:B,0))</f>
        <v>3003</v>
      </c>
      <c r="G2676" s="95">
        <f>IF(INDEX(技能效果!K:K,MATCH(B2676,技能效果!B:B,0))=0,INDEX(技能效果!I:I,MATCH(技能效果等级!B2676,技能效果!B:B,0)),INDEX(技能效果!I:I,MATCH(技能效果等级!B2676,技能效果!B:B,0))*VLOOKUP(E2676,技能数值计算!$C$19:$D$28,2,FALSE))</f>
        <v>0</v>
      </c>
      <c r="H2676" s="95">
        <f>INDEX(技能效果!J:J,MATCH(技能效果等级!B2676,技能效果!B:B,0))</f>
        <v>0</v>
      </c>
      <c r="I2676" s="97"/>
      <c r="J2676" s="97"/>
      <c r="K2676" s="97"/>
      <c r="L2676" s="97"/>
      <c r="M2676" s="97"/>
      <c r="N2676" s="96" t="str">
        <f>IF(INDEX(技能效果!L:L,MATCH(技能效果等级!B2676,技能效果!B:B,0))="","",INDEX(技能效果!L:L,MATCH(技能效果等级!B2676,技能效果!B:B,0)))</f>
        <v/>
      </c>
      <c r="O2676" s="95">
        <f>IF(INDEX(技能效果!N:N,MATCH(B2676,技能效果!B:B,0))=0,INDEX(技能效果!M:M,MATCH(技能效果等级!B2676,技能效果!B:B,0)),INDEX(技能效果!M:M,MATCH(技能效果等级!B2676,技能效果!B:B,0))*VLOOKUP(E2676,技能数值计算!$C$19:$D$28,2,FALSE))</f>
        <v>0</v>
      </c>
      <c r="P2676" s="97"/>
      <c r="Q2676" s="97"/>
      <c r="R2676" s="95" t="str">
        <f>IF(INDEX(技能效果!O:O,MATCH(技能效果等级!B2676,技能效果!B:B,0))="","",INDEX(技能效果!O:O,MATCH(技能效果等级!B2676,技能效果!B:B,0)))</f>
        <v/>
      </c>
      <c r="S2676" s="97"/>
      <c r="T2676" s="97"/>
      <c r="U2676" s="97"/>
      <c r="V2676" s="96" t="str">
        <f>IF(INDEX(技能效果!AF:AF,MATCH(技能效果等级!B2676,技能效果!B:B,0))="","",INDEX(技能效果!AF:AF,MATCH(技能效果等级!B2676,技能效果!B:B,0)))</f>
        <v/>
      </c>
      <c r="W2676" s="95">
        <f t="shared" si="40"/>
        <v>258</v>
      </c>
      <c r="X2676" s="97"/>
      <c r="Y2676" s="97"/>
    </row>
    <row r="2677" spans="1:25" ht="16.5" x14ac:dyDescent="0.2">
      <c r="A2677" s="62">
        <v>2674</v>
      </c>
      <c r="B2677" s="95">
        <f>INDEX(技能效果!B:B,MATCH(技能效果等级!W2677,技能效果!AE:AE,0))</f>
        <v>180200502</v>
      </c>
      <c r="C2677" s="95" t="str">
        <f>INDEX(技能效果!C:C,MATCH(技能效果等级!B2677,技能效果!B:B,0))</f>
        <v>变身鬼将军偷水晶</v>
      </c>
      <c r="D2677" s="96" t="s">
        <v>873</v>
      </c>
      <c r="E2677" s="95">
        <v>10</v>
      </c>
      <c r="F2677" s="95">
        <f>INDEX(技能效果!H:H,MATCH(技能效果等级!B2677,技能效果!B:B,0))</f>
        <v>3003</v>
      </c>
      <c r="G2677" s="95">
        <f>IF(INDEX(技能效果!K:K,MATCH(B2677,技能效果!B:B,0))=0,INDEX(技能效果!I:I,MATCH(技能效果等级!B2677,技能效果!B:B,0)),INDEX(技能效果!I:I,MATCH(技能效果等级!B2677,技能效果!B:B,0))*VLOOKUP(E2677,技能数值计算!$C$19:$D$28,2,FALSE))</f>
        <v>0</v>
      </c>
      <c r="H2677" s="95">
        <f>INDEX(技能效果!J:J,MATCH(技能效果等级!B2677,技能效果!B:B,0))</f>
        <v>0</v>
      </c>
      <c r="I2677" s="97"/>
      <c r="J2677" s="97"/>
      <c r="K2677" s="97"/>
      <c r="L2677" s="97"/>
      <c r="M2677" s="97"/>
      <c r="N2677" s="96" t="str">
        <f>IF(INDEX(技能效果!L:L,MATCH(技能效果等级!B2677,技能效果!B:B,0))="","",INDEX(技能效果!L:L,MATCH(技能效果等级!B2677,技能效果!B:B,0)))</f>
        <v/>
      </c>
      <c r="O2677" s="95">
        <f>IF(INDEX(技能效果!N:N,MATCH(B2677,技能效果!B:B,0))=0,INDEX(技能效果!M:M,MATCH(技能效果等级!B2677,技能效果!B:B,0)),INDEX(技能效果!M:M,MATCH(技能效果等级!B2677,技能效果!B:B,0))*VLOOKUP(E2677,技能数值计算!$C$19:$D$28,2,FALSE))</f>
        <v>0</v>
      </c>
      <c r="P2677" s="97"/>
      <c r="Q2677" s="97"/>
      <c r="R2677" s="95" t="str">
        <f>IF(INDEX(技能效果!O:O,MATCH(技能效果等级!B2677,技能效果!B:B,0))="","",INDEX(技能效果!O:O,MATCH(技能效果等级!B2677,技能效果!B:B,0)))</f>
        <v/>
      </c>
      <c r="S2677" s="97"/>
      <c r="T2677" s="97"/>
      <c r="U2677" s="97"/>
      <c r="V2677" s="96" t="str">
        <f>IF(INDEX(技能效果!AF:AF,MATCH(技能效果等级!B2677,技能效果!B:B,0))="","",INDEX(技能效果!AF:AF,MATCH(技能效果等级!B2677,技能效果!B:B,0)))</f>
        <v/>
      </c>
      <c r="W2677" s="95">
        <f t="shared" si="40"/>
        <v>258</v>
      </c>
      <c r="X2677" s="97"/>
      <c r="Y2677" s="97"/>
    </row>
    <row r="2678" spans="1:25" ht="16.5" x14ac:dyDescent="0.2">
      <c r="A2678" s="62">
        <v>2675</v>
      </c>
      <c r="B2678" s="95">
        <f>INDEX(技能效果!B:B,MATCH(技能效果等级!W2678,技能效果!AE:AE,0))</f>
        <v>180300501</v>
      </c>
      <c r="C2678" s="95" t="str">
        <f>INDEX(技能效果!C:C,MATCH(技能效果等级!B2678,技能效果!B:B,0))</f>
        <v>变身鬼将军触发其他效果</v>
      </c>
      <c r="D2678" s="96" t="s">
        <v>873</v>
      </c>
      <c r="E2678" s="95">
        <v>1</v>
      </c>
      <c r="F2678" s="95">
        <f>INDEX(技能效果!H:H,MATCH(技能效果等级!B2678,技能效果!B:B,0))</f>
        <v>4025</v>
      </c>
      <c r="G2678" s="95">
        <f>IF(INDEX(技能效果!K:K,MATCH(B2678,技能效果!B:B,0))=0,INDEX(技能效果!I:I,MATCH(技能效果等级!B2678,技能效果!B:B,0)),INDEX(技能效果!I:I,MATCH(技能效果等级!B2678,技能效果!B:B,0))*VLOOKUP(E2678,技能数值计算!$C$19:$D$28,2,FALSE))</f>
        <v>0</v>
      </c>
      <c r="H2678" s="95">
        <f>INDEX(技能效果!J:J,MATCH(技能效果等级!B2678,技能效果!B:B,0))</f>
        <v>0</v>
      </c>
      <c r="I2678" s="97"/>
      <c r="J2678" s="97"/>
      <c r="K2678" s="97"/>
      <c r="L2678" s="97"/>
      <c r="M2678" s="97"/>
      <c r="N2678" s="96" t="str">
        <f>IF(INDEX(技能效果!L:L,MATCH(技能效果等级!B2678,技能效果!B:B,0))="","",INDEX(技能效果!L:L,MATCH(技能效果等级!B2678,技能效果!B:B,0)))</f>
        <v/>
      </c>
      <c r="O2678" s="95">
        <f>IF(INDEX(技能效果!N:N,MATCH(B2678,技能效果!B:B,0))=0,INDEX(技能效果!M:M,MATCH(技能效果等级!B2678,技能效果!B:B,0)),INDEX(技能效果!M:M,MATCH(技能效果等级!B2678,技能效果!B:B,0))*VLOOKUP(E2678,技能数值计算!$C$19:$D$28,2,FALSE))</f>
        <v>0</v>
      </c>
      <c r="P2678" s="97"/>
      <c r="Q2678" s="97"/>
      <c r="R2678" s="95" t="str">
        <f>IF(INDEX(技能效果!O:O,MATCH(技能效果等级!B2678,技能效果!B:B,0))="","",INDEX(技能效果!O:O,MATCH(技能效果等级!B2678,技能效果!B:B,0)))</f>
        <v/>
      </c>
      <c r="S2678" s="97"/>
      <c r="T2678" s="97"/>
      <c r="U2678" s="97"/>
      <c r="V2678" s="96" t="str">
        <f>IF(INDEX(技能效果!AF:AF,MATCH(技能效果等级!B2678,技能效果!B:B,0))="","",INDEX(技能效果!AF:AF,MATCH(技能效果等级!B2678,技能效果!B:B,0)))</f>
        <v/>
      </c>
      <c r="W2678" s="95">
        <f t="shared" si="40"/>
        <v>259</v>
      </c>
      <c r="X2678" s="97"/>
      <c r="Y2678" s="97"/>
    </row>
    <row r="2679" spans="1:25" ht="16.5" x14ac:dyDescent="0.2">
      <c r="A2679" s="62">
        <v>2676</v>
      </c>
      <c r="B2679" s="95">
        <f>INDEX(技能效果!B:B,MATCH(技能效果等级!W2679,技能效果!AE:AE,0))</f>
        <v>180300501</v>
      </c>
      <c r="C2679" s="95" t="str">
        <f>INDEX(技能效果!C:C,MATCH(技能效果等级!B2679,技能效果!B:B,0))</f>
        <v>变身鬼将军触发其他效果</v>
      </c>
      <c r="D2679" s="96" t="s">
        <v>873</v>
      </c>
      <c r="E2679" s="95">
        <v>2</v>
      </c>
      <c r="F2679" s="95">
        <f>INDEX(技能效果!H:H,MATCH(技能效果等级!B2679,技能效果!B:B,0))</f>
        <v>4025</v>
      </c>
      <c r="G2679" s="95">
        <f>IF(INDEX(技能效果!K:K,MATCH(B2679,技能效果!B:B,0))=0,INDEX(技能效果!I:I,MATCH(技能效果等级!B2679,技能效果!B:B,0)),INDEX(技能效果!I:I,MATCH(技能效果等级!B2679,技能效果!B:B,0))*VLOOKUP(E2679,技能数值计算!$C$19:$D$28,2,FALSE))</f>
        <v>0</v>
      </c>
      <c r="H2679" s="95">
        <f>INDEX(技能效果!J:J,MATCH(技能效果等级!B2679,技能效果!B:B,0))</f>
        <v>0</v>
      </c>
      <c r="I2679" s="97"/>
      <c r="J2679" s="97"/>
      <c r="K2679" s="97"/>
      <c r="L2679" s="97"/>
      <c r="M2679" s="97"/>
      <c r="N2679" s="96" t="str">
        <f>IF(INDEX(技能效果!L:L,MATCH(技能效果等级!B2679,技能效果!B:B,0))="","",INDEX(技能效果!L:L,MATCH(技能效果等级!B2679,技能效果!B:B,0)))</f>
        <v/>
      </c>
      <c r="O2679" s="95">
        <f>IF(INDEX(技能效果!N:N,MATCH(B2679,技能效果!B:B,0))=0,INDEX(技能效果!M:M,MATCH(技能效果等级!B2679,技能效果!B:B,0)),INDEX(技能效果!M:M,MATCH(技能效果等级!B2679,技能效果!B:B,0))*VLOOKUP(E2679,技能数值计算!$C$19:$D$28,2,FALSE))</f>
        <v>0</v>
      </c>
      <c r="P2679" s="97"/>
      <c r="Q2679" s="97"/>
      <c r="R2679" s="95" t="str">
        <f>IF(INDEX(技能效果!O:O,MATCH(技能效果等级!B2679,技能效果!B:B,0))="","",INDEX(技能效果!O:O,MATCH(技能效果等级!B2679,技能效果!B:B,0)))</f>
        <v/>
      </c>
      <c r="S2679" s="97"/>
      <c r="T2679" s="97"/>
      <c r="U2679" s="97"/>
      <c r="V2679" s="96" t="str">
        <f>IF(INDEX(技能效果!AF:AF,MATCH(技能效果等级!B2679,技能效果!B:B,0))="","",INDEX(技能效果!AF:AF,MATCH(技能效果等级!B2679,技能效果!B:B,0)))</f>
        <v/>
      </c>
      <c r="W2679" s="95">
        <f t="shared" si="40"/>
        <v>259</v>
      </c>
      <c r="X2679" s="97"/>
      <c r="Y2679" s="97"/>
    </row>
    <row r="2680" spans="1:25" ht="16.5" x14ac:dyDescent="0.2">
      <c r="A2680" s="62">
        <v>2677</v>
      </c>
      <c r="B2680" s="95">
        <f>INDEX(技能效果!B:B,MATCH(技能效果等级!W2680,技能效果!AE:AE,0))</f>
        <v>180300501</v>
      </c>
      <c r="C2680" s="95" t="str">
        <f>INDEX(技能效果!C:C,MATCH(技能效果等级!B2680,技能效果!B:B,0))</f>
        <v>变身鬼将军触发其他效果</v>
      </c>
      <c r="D2680" s="96" t="s">
        <v>873</v>
      </c>
      <c r="E2680" s="95">
        <v>3</v>
      </c>
      <c r="F2680" s="95">
        <f>INDEX(技能效果!H:H,MATCH(技能效果等级!B2680,技能效果!B:B,0))</f>
        <v>4025</v>
      </c>
      <c r="G2680" s="95">
        <f>IF(INDEX(技能效果!K:K,MATCH(B2680,技能效果!B:B,0))=0,INDEX(技能效果!I:I,MATCH(技能效果等级!B2680,技能效果!B:B,0)),INDEX(技能效果!I:I,MATCH(技能效果等级!B2680,技能效果!B:B,0))*VLOOKUP(E2680,技能数值计算!$C$19:$D$28,2,FALSE))</f>
        <v>0</v>
      </c>
      <c r="H2680" s="95">
        <f>INDEX(技能效果!J:J,MATCH(技能效果等级!B2680,技能效果!B:B,0))</f>
        <v>0</v>
      </c>
      <c r="I2680" s="97"/>
      <c r="J2680" s="97"/>
      <c r="K2680" s="97"/>
      <c r="L2680" s="97"/>
      <c r="M2680" s="97"/>
      <c r="N2680" s="96" t="str">
        <f>IF(INDEX(技能效果!L:L,MATCH(技能效果等级!B2680,技能效果!B:B,0))="","",INDEX(技能效果!L:L,MATCH(技能效果等级!B2680,技能效果!B:B,0)))</f>
        <v/>
      </c>
      <c r="O2680" s="95">
        <f>IF(INDEX(技能效果!N:N,MATCH(B2680,技能效果!B:B,0))=0,INDEX(技能效果!M:M,MATCH(技能效果等级!B2680,技能效果!B:B,0)),INDEX(技能效果!M:M,MATCH(技能效果等级!B2680,技能效果!B:B,0))*VLOOKUP(E2680,技能数值计算!$C$19:$D$28,2,FALSE))</f>
        <v>0</v>
      </c>
      <c r="P2680" s="97"/>
      <c r="Q2680" s="97"/>
      <c r="R2680" s="95" t="str">
        <f>IF(INDEX(技能效果!O:O,MATCH(技能效果等级!B2680,技能效果!B:B,0))="","",INDEX(技能效果!O:O,MATCH(技能效果等级!B2680,技能效果!B:B,0)))</f>
        <v/>
      </c>
      <c r="S2680" s="97"/>
      <c r="T2680" s="97"/>
      <c r="U2680" s="97"/>
      <c r="V2680" s="96" t="str">
        <f>IF(INDEX(技能效果!AF:AF,MATCH(技能效果等级!B2680,技能效果!B:B,0))="","",INDEX(技能效果!AF:AF,MATCH(技能效果等级!B2680,技能效果!B:B,0)))</f>
        <v/>
      </c>
      <c r="W2680" s="95">
        <f t="shared" si="40"/>
        <v>259</v>
      </c>
      <c r="X2680" s="97"/>
      <c r="Y2680" s="97"/>
    </row>
    <row r="2681" spans="1:25" ht="16.5" x14ac:dyDescent="0.2">
      <c r="A2681" s="62">
        <v>2678</v>
      </c>
      <c r="B2681" s="95">
        <f>INDEX(技能效果!B:B,MATCH(技能效果等级!W2681,技能效果!AE:AE,0))</f>
        <v>180300501</v>
      </c>
      <c r="C2681" s="95" t="str">
        <f>INDEX(技能效果!C:C,MATCH(技能效果等级!B2681,技能效果!B:B,0))</f>
        <v>变身鬼将军触发其他效果</v>
      </c>
      <c r="D2681" s="96" t="s">
        <v>873</v>
      </c>
      <c r="E2681" s="95">
        <v>4</v>
      </c>
      <c r="F2681" s="95">
        <f>INDEX(技能效果!H:H,MATCH(技能效果等级!B2681,技能效果!B:B,0))</f>
        <v>4025</v>
      </c>
      <c r="G2681" s="95">
        <f>IF(INDEX(技能效果!K:K,MATCH(B2681,技能效果!B:B,0))=0,INDEX(技能效果!I:I,MATCH(技能效果等级!B2681,技能效果!B:B,0)),INDEX(技能效果!I:I,MATCH(技能效果等级!B2681,技能效果!B:B,0))*VLOOKUP(E2681,技能数值计算!$C$19:$D$28,2,FALSE))</f>
        <v>0</v>
      </c>
      <c r="H2681" s="95">
        <f>INDEX(技能效果!J:J,MATCH(技能效果等级!B2681,技能效果!B:B,0))</f>
        <v>0</v>
      </c>
      <c r="I2681" s="97"/>
      <c r="J2681" s="97"/>
      <c r="K2681" s="97"/>
      <c r="L2681" s="97"/>
      <c r="M2681" s="97"/>
      <c r="N2681" s="96" t="str">
        <f>IF(INDEX(技能效果!L:L,MATCH(技能效果等级!B2681,技能效果!B:B,0))="","",INDEX(技能效果!L:L,MATCH(技能效果等级!B2681,技能效果!B:B,0)))</f>
        <v/>
      </c>
      <c r="O2681" s="95">
        <f>IF(INDEX(技能效果!N:N,MATCH(B2681,技能效果!B:B,0))=0,INDEX(技能效果!M:M,MATCH(技能效果等级!B2681,技能效果!B:B,0)),INDEX(技能效果!M:M,MATCH(技能效果等级!B2681,技能效果!B:B,0))*VLOOKUP(E2681,技能数值计算!$C$19:$D$28,2,FALSE))</f>
        <v>0</v>
      </c>
      <c r="P2681" s="97"/>
      <c r="Q2681" s="97"/>
      <c r="R2681" s="95" t="str">
        <f>IF(INDEX(技能效果!O:O,MATCH(技能效果等级!B2681,技能效果!B:B,0))="","",INDEX(技能效果!O:O,MATCH(技能效果等级!B2681,技能效果!B:B,0)))</f>
        <v/>
      </c>
      <c r="S2681" s="97"/>
      <c r="T2681" s="97"/>
      <c r="U2681" s="97"/>
      <c r="V2681" s="96" t="str">
        <f>IF(INDEX(技能效果!AF:AF,MATCH(技能效果等级!B2681,技能效果!B:B,0))="","",INDEX(技能效果!AF:AF,MATCH(技能效果等级!B2681,技能效果!B:B,0)))</f>
        <v/>
      </c>
      <c r="W2681" s="95">
        <f t="shared" si="40"/>
        <v>259</v>
      </c>
      <c r="X2681" s="97"/>
      <c r="Y2681" s="97"/>
    </row>
    <row r="2682" spans="1:25" ht="16.5" x14ac:dyDescent="0.2">
      <c r="A2682" s="62">
        <v>2679</v>
      </c>
      <c r="B2682" s="95">
        <f>INDEX(技能效果!B:B,MATCH(技能效果等级!W2682,技能效果!AE:AE,0))</f>
        <v>180300501</v>
      </c>
      <c r="C2682" s="95" t="str">
        <f>INDEX(技能效果!C:C,MATCH(技能效果等级!B2682,技能效果!B:B,0))</f>
        <v>变身鬼将军触发其他效果</v>
      </c>
      <c r="D2682" s="96" t="s">
        <v>873</v>
      </c>
      <c r="E2682" s="95">
        <v>5</v>
      </c>
      <c r="F2682" s="95">
        <f>INDEX(技能效果!H:H,MATCH(技能效果等级!B2682,技能效果!B:B,0))</f>
        <v>4025</v>
      </c>
      <c r="G2682" s="95">
        <f>IF(INDEX(技能效果!K:K,MATCH(B2682,技能效果!B:B,0))=0,INDEX(技能效果!I:I,MATCH(技能效果等级!B2682,技能效果!B:B,0)),INDEX(技能效果!I:I,MATCH(技能效果等级!B2682,技能效果!B:B,0))*VLOOKUP(E2682,技能数值计算!$C$19:$D$28,2,FALSE))</f>
        <v>0</v>
      </c>
      <c r="H2682" s="95">
        <f>INDEX(技能效果!J:J,MATCH(技能效果等级!B2682,技能效果!B:B,0))</f>
        <v>0</v>
      </c>
      <c r="I2682" s="97"/>
      <c r="J2682" s="97"/>
      <c r="K2682" s="97"/>
      <c r="L2682" s="97"/>
      <c r="M2682" s="97"/>
      <c r="N2682" s="96" t="str">
        <f>IF(INDEX(技能效果!L:L,MATCH(技能效果等级!B2682,技能效果!B:B,0))="","",INDEX(技能效果!L:L,MATCH(技能效果等级!B2682,技能效果!B:B,0)))</f>
        <v/>
      </c>
      <c r="O2682" s="95">
        <f>IF(INDEX(技能效果!N:N,MATCH(B2682,技能效果!B:B,0))=0,INDEX(技能效果!M:M,MATCH(技能效果等级!B2682,技能效果!B:B,0)),INDEX(技能效果!M:M,MATCH(技能效果等级!B2682,技能效果!B:B,0))*VLOOKUP(E2682,技能数值计算!$C$19:$D$28,2,FALSE))</f>
        <v>0</v>
      </c>
      <c r="P2682" s="97"/>
      <c r="Q2682" s="97"/>
      <c r="R2682" s="95" t="str">
        <f>IF(INDEX(技能效果!O:O,MATCH(技能效果等级!B2682,技能效果!B:B,0))="","",INDEX(技能效果!O:O,MATCH(技能效果等级!B2682,技能效果!B:B,0)))</f>
        <v/>
      </c>
      <c r="S2682" s="97"/>
      <c r="T2682" s="97"/>
      <c r="U2682" s="97"/>
      <c r="V2682" s="96" t="str">
        <f>IF(INDEX(技能效果!AF:AF,MATCH(技能效果等级!B2682,技能效果!B:B,0))="","",INDEX(技能效果!AF:AF,MATCH(技能效果等级!B2682,技能效果!B:B,0)))</f>
        <v/>
      </c>
      <c r="W2682" s="95">
        <f t="shared" si="40"/>
        <v>259</v>
      </c>
      <c r="X2682" s="97"/>
      <c r="Y2682" s="97"/>
    </row>
    <row r="2683" spans="1:25" ht="16.5" x14ac:dyDescent="0.2">
      <c r="A2683" s="62">
        <v>2680</v>
      </c>
      <c r="B2683" s="95">
        <f>INDEX(技能效果!B:B,MATCH(技能效果等级!W2683,技能效果!AE:AE,0))</f>
        <v>180300501</v>
      </c>
      <c r="C2683" s="95" t="str">
        <f>INDEX(技能效果!C:C,MATCH(技能效果等级!B2683,技能效果!B:B,0))</f>
        <v>变身鬼将军触发其他效果</v>
      </c>
      <c r="D2683" s="96" t="s">
        <v>873</v>
      </c>
      <c r="E2683" s="95">
        <v>6</v>
      </c>
      <c r="F2683" s="95">
        <f>INDEX(技能效果!H:H,MATCH(技能效果等级!B2683,技能效果!B:B,0))</f>
        <v>4025</v>
      </c>
      <c r="G2683" s="95">
        <f>IF(INDEX(技能效果!K:K,MATCH(B2683,技能效果!B:B,0))=0,INDEX(技能效果!I:I,MATCH(技能效果等级!B2683,技能效果!B:B,0)),INDEX(技能效果!I:I,MATCH(技能效果等级!B2683,技能效果!B:B,0))*VLOOKUP(E2683,技能数值计算!$C$19:$D$28,2,FALSE))</f>
        <v>0</v>
      </c>
      <c r="H2683" s="95">
        <f>INDEX(技能效果!J:J,MATCH(技能效果等级!B2683,技能效果!B:B,0))</f>
        <v>0</v>
      </c>
      <c r="I2683" s="97"/>
      <c r="J2683" s="97"/>
      <c r="K2683" s="97"/>
      <c r="L2683" s="97"/>
      <c r="M2683" s="97"/>
      <c r="N2683" s="96" t="str">
        <f>IF(INDEX(技能效果!L:L,MATCH(技能效果等级!B2683,技能效果!B:B,0))="","",INDEX(技能效果!L:L,MATCH(技能效果等级!B2683,技能效果!B:B,0)))</f>
        <v/>
      </c>
      <c r="O2683" s="95">
        <f>IF(INDEX(技能效果!N:N,MATCH(B2683,技能效果!B:B,0))=0,INDEX(技能效果!M:M,MATCH(技能效果等级!B2683,技能效果!B:B,0)),INDEX(技能效果!M:M,MATCH(技能效果等级!B2683,技能效果!B:B,0))*VLOOKUP(E2683,技能数值计算!$C$19:$D$28,2,FALSE))</f>
        <v>0</v>
      </c>
      <c r="P2683" s="97"/>
      <c r="Q2683" s="97"/>
      <c r="R2683" s="95" t="str">
        <f>IF(INDEX(技能效果!O:O,MATCH(技能效果等级!B2683,技能效果!B:B,0))="","",INDEX(技能效果!O:O,MATCH(技能效果等级!B2683,技能效果!B:B,0)))</f>
        <v/>
      </c>
      <c r="S2683" s="97"/>
      <c r="T2683" s="97"/>
      <c r="U2683" s="97"/>
      <c r="V2683" s="96" t="str">
        <f>IF(INDEX(技能效果!AF:AF,MATCH(技能效果等级!B2683,技能效果!B:B,0))="","",INDEX(技能效果!AF:AF,MATCH(技能效果等级!B2683,技能效果!B:B,0)))</f>
        <v/>
      </c>
      <c r="W2683" s="95">
        <f t="shared" si="40"/>
        <v>259</v>
      </c>
      <c r="X2683" s="97"/>
      <c r="Y2683" s="97"/>
    </row>
    <row r="2684" spans="1:25" ht="16.5" x14ac:dyDescent="0.2">
      <c r="A2684" s="62">
        <v>2681</v>
      </c>
      <c r="B2684" s="95">
        <f>INDEX(技能效果!B:B,MATCH(技能效果等级!W2684,技能效果!AE:AE,0))</f>
        <v>180300501</v>
      </c>
      <c r="C2684" s="95" t="str">
        <f>INDEX(技能效果!C:C,MATCH(技能效果等级!B2684,技能效果!B:B,0))</f>
        <v>变身鬼将军触发其他效果</v>
      </c>
      <c r="D2684" s="96" t="s">
        <v>873</v>
      </c>
      <c r="E2684" s="95">
        <v>7</v>
      </c>
      <c r="F2684" s="95">
        <f>INDEX(技能效果!H:H,MATCH(技能效果等级!B2684,技能效果!B:B,0))</f>
        <v>4025</v>
      </c>
      <c r="G2684" s="95">
        <f>IF(INDEX(技能效果!K:K,MATCH(B2684,技能效果!B:B,0))=0,INDEX(技能效果!I:I,MATCH(技能效果等级!B2684,技能效果!B:B,0)),INDEX(技能效果!I:I,MATCH(技能效果等级!B2684,技能效果!B:B,0))*VLOOKUP(E2684,技能数值计算!$C$19:$D$28,2,FALSE))</f>
        <v>0</v>
      </c>
      <c r="H2684" s="95">
        <f>INDEX(技能效果!J:J,MATCH(技能效果等级!B2684,技能效果!B:B,0))</f>
        <v>0</v>
      </c>
      <c r="I2684" s="97"/>
      <c r="J2684" s="97"/>
      <c r="K2684" s="97"/>
      <c r="L2684" s="97"/>
      <c r="M2684" s="97"/>
      <c r="N2684" s="96" t="str">
        <f>IF(INDEX(技能效果!L:L,MATCH(技能效果等级!B2684,技能效果!B:B,0))="","",INDEX(技能效果!L:L,MATCH(技能效果等级!B2684,技能效果!B:B,0)))</f>
        <v/>
      </c>
      <c r="O2684" s="95">
        <f>IF(INDEX(技能效果!N:N,MATCH(B2684,技能效果!B:B,0))=0,INDEX(技能效果!M:M,MATCH(技能效果等级!B2684,技能效果!B:B,0)),INDEX(技能效果!M:M,MATCH(技能效果等级!B2684,技能效果!B:B,0))*VLOOKUP(E2684,技能数值计算!$C$19:$D$28,2,FALSE))</f>
        <v>0</v>
      </c>
      <c r="P2684" s="97"/>
      <c r="Q2684" s="97"/>
      <c r="R2684" s="95" t="str">
        <f>IF(INDEX(技能效果!O:O,MATCH(技能效果等级!B2684,技能效果!B:B,0))="","",INDEX(技能效果!O:O,MATCH(技能效果等级!B2684,技能效果!B:B,0)))</f>
        <v/>
      </c>
      <c r="S2684" s="97"/>
      <c r="T2684" s="97"/>
      <c r="U2684" s="97"/>
      <c r="V2684" s="96" t="str">
        <f>IF(INDEX(技能效果!AF:AF,MATCH(技能效果等级!B2684,技能效果!B:B,0))="","",INDEX(技能效果!AF:AF,MATCH(技能效果等级!B2684,技能效果!B:B,0)))</f>
        <v/>
      </c>
      <c r="W2684" s="95">
        <f t="shared" si="40"/>
        <v>259</v>
      </c>
      <c r="X2684" s="97"/>
      <c r="Y2684" s="97"/>
    </row>
    <row r="2685" spans="1:25" ht="16.5" x14ac:dyDescent="0.2">
      <c r="A2685" s="62">
        <v>2682</v>
      </c>
      <c r="B2685" s="95">
        <f>INDEX(技能效果!B:B,MATCH(技能效果等级!W2685,技能效果!AE:AE,0))</f>
        <v>180300501</v>
      </c>
      <c r="C2685" s="95" t="str">
        <f>INDEX(技能效果!C:C,MATCH(技能效果等级!B2685,技能效果!B:B,0))</f>
        <v>变身鬼将军触发其他效果</v>
      </c>
      <c r="D2685" s="96" t="s">
        <v>873</v>
      </c>
      <c r="E2685" s="95">
        <v>8</v>
      </c>
      <c r="F2685" s="95">
        <f>INDEX(技能效果!H:H,MATCH(技能效果等级!B2685,技能效果!B:B,0))</f>
        <v>4025</v>
      </c>
      <c r="G2685" s="95">
        <f>IF(INDEX(技能效果!K:K,MATCH(B2685,技能效果!B:B,0))=0,INDEX(技能效果!I:I,MATCH(技能效果等级!B2685,技能效果!B:B,0)),INDEX(技能效果!I:I,MATCH(技能效果等级!B2685,技能效果!B:B,0))*VLOOKUP(E2685,技能数值计算!$C$19:$D$28,2,FALSE))</f>
        <v>0</v>
      </c>
      <c r="H2685" s="95">
        <f>INDEX(技能效果!J:J,MATCH(技能效果等级!B2685,技能效果!B:B,0))</f>
        <v>0</v>
      </c>
      <c r="I2685" s="97"/>
      <c r="J2685" s="97"/>
      <c r="K2685" s="97"/>
      <c r="L2685" s="97"/>
      <c r="M2685" s="97"/>
      <c r="N2685" s="96" t="str">
        <f>IF(INDEX(技能效果!L:L,MATCH(技能效果等级!B2685,技能效果!B:B,0))="","",INDEX(技能效果!L:L,MATCH(技能效果等级!B2685,技能效果!B:B,0)))</f>
        <v/>
      </c>
      <c r="O2685" s="95">
        <f>IF(INDEX(技能效果!N:N,MATCH(B2685,技能效果!B:B,0))=0,INDEX(技能效果!M:M,MATCH(技能效果等级!B2685,技能效果!B:B,0)),INDEX(技能效果!M:M,MATCH(技能效果等级!B2685,技能效果!B:B,0))*VLOOKUP(E2685,技能数值计算!$C$19:$D$28,2,FALSE))</f>
        <v>0</v>
      </c>
      <c r="P2685" s="97"/>
      <c r="Q2685" s="97"/>
      <c r="R2685" s="95" t="str">
        <f>IF(INDEX(技能效果!O:O,MATCH(技能效果等级!B2685,技能效果!B:B,0))="","",INDEX(技能效果!O:O,MATCH(技能效果等级!B2685,技能效果!B:B,0)))</f>
        <v/>
      </c>
      <c r="S2685" s="97"/>
      <c r="T2685" s="97"/>
      <c r="U2685" s="97"/>
      <c r="V2685" s="96" t="str">
        <f>IF(INDEX(技能效果!AF:AF,MATCH(技能效果等级!B2685,技能效果!B:B,0))="","",INDEX(技能效果!AF:AF,MATCH(技能效果等级!B2685,技能效果!B:B,0)))</f>
        <v/>
      </c>
      <c r="W2685" s="95">
        <f t="shared" si="40"/>
        <v>259</v>
      </c>
      <c r="X2685" s="97"/>
      <c r="Y2685" s="97"/>
    </row>
    <row r="2686" spans="1:25" ht="16.5" x14ac:dyDescent="0.2">
      <c r="A2686" s="62">
        <v>2683</v>
      </c>
      <c r="B2686" s="95">
        <f>INDEX(技能效果!B:B,MATCH(技能效果等级!W2686,技能效果!AE:AE,0))</f>
        <v>180300501</v>
      </c>
      <c r="C2686" s="95" t="str">
        <f>INDEX(技能效果!C:C,MATCH(技能效果等级!B2686,技能效果!B:B,0))</f>
        <v>变身鬼将军触发其他效果</v>
      </c>
      <c r="D2686" s="96" t="s">
        <v>873</v>
      </c>
      <c r="E2686" s="95">
        <v>9</v>
      </c>
      <c r="F2686" s="95">
        <f>INDEX(技能效果!H:H,MATCH(技能效果等级!B2686,技能效果!B:B,0))</f>
        <v>4025</v>
      </c>
      <c r="G2686" s="95">
        <f>IF(INDEX(技能效果!K:K,MATCH(B2686,技能效果!B:B,0))=0,INDEX(技能效果!I:I,MATCH(技能效果等级!B2686,技能效果!B:B,0)),INDEX(技能效果!I:I,MATCH(技能效果等级!B2686,技能效果!B:B,0))*VLOOKUP(E2686,技能数值计算!$C$19:$D$28,2,FALSE))</f>
        <v>0</v>
      </c>
      <c r="H2686" s="95">
        <f>INDEX(技能效果!J:J,MATCH(技能效果等级!B2686,技能效果!B:B,0))</f>
        <v>0</v>
      </c>
      <c r="I2686" s="97"/>
      <c r="J2686" s="97"/>
      <c r="K2686" s="97"/>
      <c r="L2686" s="97"/>
      <c r="M2686" s="97"/>
      <c r="N2686" s="96" t="str">
        <f>IF(INDEX(技能效果!L:L,MATCH(技能效果等级!B2686,技能效果!B:B,0))="","",INDEX(技能效果!L:L,MATCH(技能效果等级!B2686,技能效果!B:B,0)))</f>
        <v/>
      </c>
      <c r="O2686" s="95">
        <f>IF(INDEX(技能效果!N:N,MATCH(B2686,技能效果!B:B,0))=0,INDEX(技能效果!M:M,MATCH(技能效果等级!B2686,技能效果!B:B,0)),INDEX(技能效果!M:M,MATCH(技能效果等级!B2686,技能效果!B:B,0))*VLOOKUP(E2686,技能数值计算!$C$19:$D$28,2,FALSE))</f>
        <v>0</v>
      </c>
      <c r="P2686" s="97"/>
      <c r="Q2686" s="97"/>
      <c r="R2686" s="95" t="str">
        <f>IF(INDEX(技能效果!O:O,MATCH(技能效果等级!B2686,技能效果!B:B,0))="","",INDEX(技能效果!O:O,MATCH(技能效果等级!B2686,技能效果!B:B,0)))</f>
        <v/>
      </c>
      <c r="S2686" s="97"/>
      <c r="T2686" s="97"/>
      <c r="U2686" s="97"/>
      <c r="V2686" s="96" t="str">
        <f>IF(INDEX(技能效果!AF:AF,MATCH(技能效果等级!B2686,技能效果!B:B,0))="","",INDEX(技能效果!AF:AF,MATCH(技能效果等级!B2686,技能效果!B:B,0)))</f>
        <v/>
      </c>
      <c r="W2686" s="95">
        <f t="shared" si="40"/>
        <v>259</v>
      </c>
      <c r="X2686" s="97"/>
      <c r="Y2686" s="97"/>
    </row>
    <row r="2687" spans="1:25" ht="16.5" x14ac:dyDescent="0.2">
      <c r="A2687" s="62">
        <v>2684</v>
      </c>
      <c r="B2687" s="95">
        <f>INDEX(技能效果!B:B,MATCH(技能效果等级!W2687,技能效果!AE:AE,0))</f>
        <v>180300501</v>
      </c>
      <c r="C2687" s="95" t="str">
        <f>INDEX(技能效果!C:C,MATCH(技能效果等级!B2687,技能效果!B:B,0))</f>
        <v>变身鬼将军触发其他效果</v>
      </c>
      <c r="D2687" s="96" t="s">
        <v>873</v>
      </c>
      <c r="E2687" s="95">
        <v>10</v>
      </c>
      <c r="F2687" s="95">
        <f>INDEX(技能效果!H:H,MATCH(技能效果等级!B2687,技能效果!B:B,0))</f>
        <v>4025</v>
      </c>
      <c r="G2687" s="95">
        <f>IF(INDEX(技能效果!K:K,MATCH(B2687,技能效果!B:B,0))=0,INDEX(技能效果!I:I,MATCH(技能效果等级!B2687,技能效果!B:B,0)),INDEX(技能效果!I:I,MATCH(技能效果等级!B2687,技能效果!B:B,0))*VLOOKUP(E2687,技能数值计算!$C$19:$D$28,2,FALSE))</f>
        <v>0</v>
      </c>
      <c r="H2687" s="95">
        <f>INDEX(技能效果!J:J,MATCH(技能效果等级!B2687,技能效果!B:B,0))</f>
        <v>0</v>
      </c>
      <c r="I2687" s="97"/>
      <c r="J2687" s="97"/>
      <c r="K2687" s="97"/>
      <c r="L2687" s="97"/>
      <c r="M2687" s="97"/>
      <c r="N2687" s="96" t="str">
        <f>IF(INDEX(技能效果!L:L,MATCH(技能效果等级!B2687,技能效果!B:B,0))="","",INDEX(技能效果!L:L,MATCH(技能效果等级!B2687,技能效果!B:B,0)))</f>
        <v/>
      </c>
      <c r="O2687" s="95">
        <f>IF(INDEX(技能效果!N:N,MATCH(B2687,技能效果!B:B,0))=0,INDEX(技能效果!M:M,MATCH(技能效果等级!B2687,技能效果!B:B,0)),INDEX(技能效果!M:M,MATCH(技能效果等级!B2687,技能效果!B:B,0))*VLOOKUP(E2687,技能数值计算!$C$19:$D$28,2,FALSE))</f>
        <v>0</v>
      </c>
      <c r="P2687" s="97"/>
      <c r="Q2687" s="97"/>
      <c r="R2687" s="95" t="str">
        <f>IF(INDEX(技能效果!O:O,MATCH(技能效果等级!B2687,技能效果!B:B,0))="","",INDEX(技能效果!O:O,MATCH(技能效果等级!B2687,技能效果!B:B,0)))</f>
        <v/>
      </c>
      <c r="S2687" s="97"/>
      <c r="T2687" s="97"/>
      <c r="U2687" s="97"/>
      <c r="V2687" s="96" t="str">
        <f>IF(INDEX(技能效果!AF:AF,MATCH(技能效果等级!B2687,技能效果!B:B,0))="","",INDEX(技能效果!AF:AF,MATCH(技能效果等级!B2687,技能效果!B:B,0)))</f>
        <v/>
      </c>
      <c r="W2687" s="95">
        <f t="shared" si="40"/>
        <v>259</v>
      </c>
      <c r="X2687" s="97"/>
      <c r="Y2687" s="97"/>
    </row>
    <row r="2688" spans="1:25" ht="16.5" x14ac:dyDescent="0.2">
      <c r="A2688" s="62">
        <v>2685</v>
      </c>
      <c r="B2688" s="95">
        <f>INDEX(技能效果!B:B,MATCH(技能效果等级!W2688,技能效果!AE:AE,0))</f>
        <v>180300502</v>
      </c>
      <c r="C2688" s="95" t="str">
        <f>INDEX(技能效果!C:C,MATCH(技能效果等级!B2688,技能效果!B:B,0))</f>
        <v>变身鬼将军增加攻击</v>
      </c>
      <c r="D2688" s="96" t="s">
        <v>873</v>
      </c>
      <c r="E2688" s="95">
        <v>1</v>
      </c>
      <c r="F2688" s="95">
        <f>INDEX(技能效果!H:H,MATCH(技能效果等级!B2688,技能效果!B:B,0))</f>
        <v>4007</v>
      </c>
      <c r="G2688" s="95">
        <f>IF(INDEX(技能效果!K:K,MATCH(B2688,技能效果!B:B,0))=0,INDEX(技能效果!I:I,MATCH(技能效果等级!B2688,技能效果!B:B,0)),INDEX(技能效果!I:I,MATCH(技能效果等级!B2688,技能效果!B:B,0))*VLOOKUP(E2688,技能数值计算!$C$19:$D$28,2,FALSE))</f>
        <v>0</v>
      </c>
      <c r="H2688" s="95">
        <f>INDEX(技能效果!J:J,MATCH(技能效果等级!B2688,技能效果!B:B,0))</f>
        <v>0</v>
      </c>
      <c r="I2688" s="97"/>
      <c r="J2688" s="97"/>
      <c r="K2688" s="97"/>
      <c r="L2688" s="97"/>
      <c r="M2688" s="97"/>
      <c r="N2688" s="96" t="str">
        <f>IF(INDEX(技能效果!L:L,MATCH(技能效果等级!B2688,技能效果!B:B,0))="","",INDEX(技能效果!L:L,MATCH(技能效果等级!B2688,技能效果!B:B,0)))</f>
        <v/>
      </c>
      <c r="O2688" s="95">
        <f>IF(INDEX(技能效果!N:N,MATCH(B2688,技能效果!B:B,0))=0,INDEX(技能效果!M:M,MATCH(技能效果等级!B2688,技能效果!B:B,0)),INDEX(技能效果!M:M,MATCH(技能效果等级!B2688,技能效果!B:B,0))*VLOOKUP(E2688,技能数值计算!$C$19:$D$28,2,FALSE))</f>
        <v>0</v>
      </c>
      <c r="P2688" s="97"/>
      <c r="Q2688" s="97"/>
      <c r="R2688" s="95" t="str">
        <f>IF(INDEX(技能效果!O:O,MATCH(技能效果等级!B2688,技能效果!B:B,0))="","",INDEX(技能效果!O:O,MATCH(技能效果等级!B2688,技能效果!B:B,0)))</f>
        <v/>
      </c>
      <c r="S2688" s="97"/>
      <c r="T2688" s="97"/>
      <c r="U2688" s="97"/>
      <c r="V2688" s="96" t="str">
        <f>IF(INDEX(技能效果!AF:AF,MATCH(技能效果等级!B2688,技能效果!B:B,0))="","",INDEX(技能效果!AF:AF,MATCH(技能效果等级!B2688,技能效果!B:B,0)))</f>
        <v/>
      </c>
      <c r="W2688" s="95">
        <f t="shared" si="40"/>
        <v>260</v>
      </c>
      <c r="X2688" s="97"/>
      <c r="Y2688" s="97"/>
    </row>
    <row r="2689" spans="1:25" ht="16.5" x14ac:dyDescent="0.2">
      <c r="A2689" s="62">
        <v>2686</v>
      </c>
      <c r="B2689" s="95">
        <f>INDEX(技能效果!B:B,MATCH(技能效果等级!W2689,技能效果!AE:AE,0))</f>
        <v>180300502</v>
      </c>
      <c r="C2689" s="95" t="str">
        <f>INDEX(技能效果!C:C,MATCH(技能效果等级!B2689,技能效果!B:B,0))</f>
        <v>变身鬼将军增加攻击</v>
      </c>
      <c r="D2689" s="96" t="s">
        <v>873</v>
      </c>
      <c r="E2689" s="95">
        <v>2</v>
      </c>
      <c r="F2689" s="95">
        <f>INDEX(技能效果!H:H,MATCH(技能效果等级!B2689,技能效果!B:B,0))</f>
        <v>4007</v>
      </c>
      <c r="G2689" s="95">
        <f>IF(INDEX(技能效果!K:K,MATCH(B2689,技能效果!B:B,0))=0,INDEX(技能效果!I:I,MATCH(技能效果等级!B2689,技能效果!B:B,0)),INDEX(技能效果!I:I,MATCH(技能效果等级!B2689,技能效果!B:B,0))*VLOOKUP(E2689,技能数值计算!$C$19:$D$28,2,FALSE))</f>
        <v>0</v>
      </c>
      <c r="H2689" s="95">
        <f>INDEX(技能效果!J:J,MATCH(技能效果等级!B2689,技能效果!B:B,0))</f>
        <v>0</v>
      </c>
      <c r="I2689" s="97"/>
      <c r="J2689" s="97"/>
      <c r="K2689" s="97"/>
      <c r="L2689" s="97"/>
      <c r="M2689" s="97"/>
      <c r="N2689" s="96" t="str">
        <f>IF(INDEX(技能效果!L:L,MATCH(技能效果等级!B2689,技能效果!B:B,0))="","",INDEX(技能效果!L:L,MATCH(技能效果等级!B2689,技能效果!B:B,0)))</f>
        <v/>
      </c>
      <c r="O2689" s="95">
        <f>IF(INDEX(技能效果!N:N,MATCH(B2689,技能效果!B:B,0))=0,INDEX(技能效果!M:M,MATCH(技能效果等级!B2689,技能效果!B:B,0)),INDEX(技能效果!M:M,MATCH(技能效果等级!B2689,技能效果!B:B,0))*VLOOKUP(E2689,技能数值计算!$C$19:$D$28,2,FALSE))</f>
        <v>0</v>
      </c>
      <c r="P2689" s="97"/>
      <c r="Q2689" s="97"/>
      <c r="R2689" s="95" t="str">
        <f>IF(INDEX(技能效果!O:O,MATCH(技能效果等级!B2689,技能效果!B:B,0))="","",INDEX(技能效果!O:O,MATCH(技能效果等级!B2689,技能效果!B:B,0)))</f>
        <v/>
      </c>
      <c r="S2689" s="97"/>
      <c r="T2689" s="97"/>
      <c r="U2689" s="97"/>
      <c r="V2689" s="96" t="str">
        <f>IF(INDEX(技能效果!AF:AF,MATCH(技能效果等级!B2689,技能效果!B:B,0))="","",INDEX(技能效果!AF:AF,MATCH(技能效果等级!B2689,技能效果!B:B,0)))</f>
        <v/>
      </c>
      <c r="W2689" s="95">
        <f t="shared" si="40"/>
        <v>260</v>
      </c>
      <c r="X2689" s="97"/>
      <c r="Y2689" s="97"/>
    </row>
    <row r="2690" spans="1:25" ht="16.5" x14ac:dyDescent="0.2">
      <c r="A2690" s="62">
        <v>2687</v>
      </c>
      <c r="B2690" s="95">
        <f>INDEX(技能效果!B:B,MATCH(技能效果等级!W2690,技能效果!AE:AE,0))</f>
        <v>180300502</v>
      </c>
      <c r="C2690" s="95" t="str">
        <f>INDEX(技能效果!C:C,MATCH(技能效果等级!B2690,技能效果!B:B,0))</f>
        <v>变身鬼将军增加攻击</v>
      </c>
      <c r="D2690" s="96" t="s">
        <v>873</v>
      </c>
      <c r="E2690" s="95">
        <v>3</v>
      </c>
      <c r="F2690" s="95">
        <f>INDEX(技能效果!H:H,MATCH(技能效果等级!B2690,技能效果!B:B,0))</f>
        <v>4007</v>
      </c>
      <c r="G2690" s="95">
        <f>IF(INDEX(技能效果!K:K,MATCH(B2690,技能效果!B:B,0))=0,INDEX(技能效果!I:I,MATCH(技能效果等级!B2690,技能效果!B:B,0)),INDEX(技能效果!I:I,MATCH(技能效果等级!B2690,技能效果!B:B,0))*VLOOKUP(E2690,技能数值计算!$C$19:$D$28,2,FALSE))</f>
        <v>0</v>
      </c>
      <c r="H2690" s="95">
        <f>INDEX(技能效果!J:J,MATCH(技能效果等级!B2690,技能效果!B:B,0))</f>
        <v>0</v>
      </c>
      <c r="I2690" s="97"/>
      <c r="J2690" s="97"/>
      <c r="K2690" s="97"/>
      <c r="L2690" s="97"/>
      <c r="M2690" s="97"/>
      <c r="N2690" s="96" t="str">
        <f>IF(INDEX(技能效果!L:L,MATCH(技能效果等级!B2690,技能效果!B:B,0))="","",INDEX(技能效果!L:L,MATCH(技能效果等级!B2690,技能效果!B:B,0)))</f>
        <v/>
      </c>
      <c r="O2690" s="95">
        <f>IF(INDEX(技能效果!N:N,MATCH(B2690,技能效果!B:B,0))=0,INDEX(技能效果!M:M,MATCH(技能效果等级!B2690,技能效果!B:B,0)),INDEX(技能效果!M:M,MATCH(技能效果等级!B2690,技能效果!B:B,0))*VLOOKUP(E2690,技能数值计算!$C$19:$D$28,2,FALSE))</f>
        <v>0</v>
      </c>
      <c r="P2690" s="97"/>
      <c r="Q2690" s="97"/>
      <c r="R2690" s="95" t="str">
        <f>IF(INDEX(技能效果!O:O,MATCH(技能效果等级!B2690,技能效果!B:B,0))="","",INDEX(技能效果!O:O,MATCH(技能效果等级!B2690,技能效果!B:B,0)))</f>
        <v/>
      </c>
      <c r="S2690" s="97"/>
      <c r="T2690" s="97"/>
      <c r="U2690" s="97"/>
      <c r="V2690" s="96" t="str">
        <f>IF(INDEX(技能效果!AF:AF,MATCH(技能效果等级!B2690,技能效果!B:B,0))="","",INDEX(技能效果!AF:AF,MATCH(技能效果等级!B2690,技能效果!B:B,0)))</f>
        <v/>
      </c>
      <c r="W2690" s="95">
        <f t="shared" si="40"/>
        <v>260</v>
      </c>
      <c r="X2690" s="97"/>
      <c r="Y2690" s="97"/>
    </row>
    <row r="2691" spans="1:25" ht="16.5" x14ac:dyDescent="0.2">
      <c r="A2691" s="62">
        <v>2688</v>
      </c>
      <c r="B2691" s="95">
        <f>INDEX(技能效果!B:B,MATCH(技能效果等级!W2691,技能效果!AE:AE,0))</f>
        <v>180300502</v>
      </c>
      <c r="C2691" s="95" t="str">
        <f>INDEX(技能效果!C:C,MATCH(技能效果等级!B2691,技能效果!B:B,0))</f>
        <v>变身鬼将军增加攻击</v>
      </c>
      <c r="D2691" s="96" t="s">
        <v>873</v>
      </c>
      <c r="E2691" s="95">
        <v>4</v>
      </c>
      <c r="F2691" s="95">
        <f>INDEX(技能效果!H:H,MATCH(技能效果等级!B2691,技能效果!B:B,0))</f>
        <v>4007</v>
      </c>
      <c r="G2691" s="95">
        <f>IF(INDEX(技能效果!K:K,MATCH(B2691,技能效果!B:B,0))=0,INDEX(技能效果!I:I,MATCH(技能效果等级!B2691,技能效果!B:B,0)),INDEX(技能效果!I:I,MATCH(技能效果等级!B2691,技能效果!B:B,0))*VLOOKUP(E2691,技能数值计算!$C$19:$D$28,2,FALSE))</f>
        <v>0</v>
      </c>
      <c r="H2691" s="95">
        <f>INDEX(技能效果!J:J,MATCH(技能效果等级!B2691,技能效果!B:B,0))</f>
        <v>0</v>
      </c>
      <c r="I2691" s="97"/>
      <c r="J2691" s="97"/>
      <c r="K2691" s="97"/>
      <c r="L2691" s="97"/>
      <c r="M2691" s="97"/>
      <c r="N2691" s="96" t="str">
        <f>IF(INDEX(技能效果!L:L,MATCH(技能效果等级!B2691,技能效果!B:B,0))="","",INDEX(技能效果!L:L,MATCH(技能效果等级!B2691,技能效果!B:B,0)))</f>
        <v/>
      </c>
      <c r="O2691" s="95">
        <f>IF(INDEX(技能效果!N:N,MATCH(B2691,技能效果!B:B,0))=0,INDEX(技能效果!M:M,MATCH(技能效果等级!B2691,技能效果!B:B,0)),INDEX(技能效果!M:M,MATCH(技能效果等级!B2691,技能效果!B:B,0))*VLOOKUP(E2691,技能数值计算!$C$19:$D$28,2,FALSE))</f>
        <v>0</v>
      </c>
      <c r="P2691" s="97"/>
      <c r="Q2691" s="97"/>
      <c r="R2691" s="95" t="str">
        <f>IF(INDEX(技能效果!O:O,MATCH(技能效果等级!B2691,技能效果!B:B,0))="","",INDEX(技能效果!O:O,MATCH(技能效果等级!B2691,技能效果!B:B,0)))</f>
        <v/>
      </c>
      <c r="S2691" s="97"/>
      <c r="T2691" s="97"/>
      <c r="U2691" s="97"/>
      <c r="V2691" s="96" t="str">
        <f>IF(INDEX(技能效果!AF:AF,MATCH(技能效果等级!B2691,技能效果!B:B,0))="","",INDEX(技能效果!AF:AF,MATCH(技能效果等级!B2691,技能效果!B:B,0)))</f>
        <v/>
      </c>
      <c r="W2691" s="95">
        <f t="shared" si="40"/>
        <v>260</v>
      </c>
      <c r="X2691" s="97"/>
      <c r="Y2691" s="97"/>
    </row>
    <row r="2692" spans="1:25" ht="16.5" x14ac:dyDescent="0.2">
      <c r="A2692" s="62">
        <v>2689</v>
      </c>
      <c r="B2692" s="95">
        <f>INDEX(技能效果!B:B,MATCH(技能效果等级!W2692,技能效果!AE:AE,0))</f>
        <v>180300502</v>
      </c>
      <c r="C2692" s="95" t="str">
        <f>INDEX(技能效果!C:C,MATCH(技能效果等级!B2692,技能效果!B:B,0))</f>
        <v>变身鬼将军增加攻击</v>
      </c>
      <c r="D2692" s="96" t="s">
        <v>873</v>
      </c>
      <c r="E2692" s="95">
        <v>5</v>
      </c>
      <c r="F2692" s="95">
        <f>INDEX(技能效果!H:H,MATCH(技能效果等级!B2692,技能效果!B:B,0))</f>
        <v>4007</v>
      </c>
      <c r="G2692" s="95">
        <f>IF(INDEX(技能效果!K:K,MATCH(B2692,技能效果!B:B,0))=0,INDEX(技能效果!I:I,MATCH(技能效果等级!B2692,技能效果!B:B,0)),INDEX(技能效果!I:I,MATCH(技能效果等级!B2692,技能效果!B:B,0))*VLOOKUP(E2692,技能数值计算!$C$19:$D$28,2,FALSE))</f>
        <v>0</v>
      </c>
      <c r="H2692" s="95">
        <f>INDEX(技能效果!J:J,MATCH(技能效果等级!B2692,技能效果!B:B,0))</f>
        <v>0</v>
      </c>
      <c r="I2692" s="97"/>
      <c r="J2692" s="97"/>
      <c r="K2692" s="97"/>
      <c r="L2692" s="97"/>
      <c r="M2692" s="97"/>
      <c r="N2692" s="96" t="str">
        <f>IF(INDEX(技能效果!L:L,MATCH(技能效果等级!B2692,技能效果!B:B,0))="","",INDEX(技能效果!L:L,MATCH(技能效果等级!B2692,技能效果!B:B,0)))</f>
        <v/>
      </c>
      <c r="O2692" s="95">
        <f>IF(INDEX(技能效果!N:N,MATCH(B2692,技能效果!B:B,0))=0,INDEX(技能效果!M:M,MATCH(技能效果等级!B2692,技能效果!B:B,0)),INDEX(技能效果!M:M,MATCH(技能效果等级!B2692,技能效果!B:B,0))*VLOOKUP(E2692,技能数值计算!$C$19:$D$28,2,FALSE))</f>
        <v>0</v>
      </c>
      <c r="P2692" s="97"/>
      <c r="Q2692" s="97"/>
      <c r="R2692" s="95" t="str">
        <f>IF(INDEX(技能效果!O:O,MATCH(技能效果等级!B2692,技能效果!B:B,0))="","",INDEX(技能效果!O:O,MATCH(技能效果等级!B2692,技能效果!B:B,0)))</f>
        <v/>
      </c>
      <c r="S2692" s="97"/>
      <c r="T2692" s="97"/>
      <c r="U2692" s="97"/>
      <c r="V2692" s="96" t="str">
        <f>IF(INDEX(技能效果!AF:AF,MATCH(技能效果等级!B2692,技能效果!B:B,0))="","",INDEX(技能效果!AF:AF,MATCH(技能效果等级!B2692,技能效果!B:B,0)))</f>
        <v/>
      </c>
      <c r="W2692" s="95">
        <f t="shared" si="40"/>
        <v>260</v>
      </c>
      <c r="X2692" s="97"/>
      <c r="Y2692" s="97"/>
    </row>
    <row r="2693" spans="1:25" ht="16.5" x14ac:dyDescent="0.2">
      <c r="A2693" s="62">
        <v>2690</v>
      </c>
      <c r="B2693" s="95">
        <f>INDEX(技能效果!B:B,MATCH(技能效果等级!W2693,技能效果!AE:AE,0))</f>
        <v>180300502</v>
      </c>
      <c r="C2693" s="95" t="str">
        <f>INDEX(技能效果!C:C,MATCH(技能效果等级!B2693,技能效果!B:B,0))</f>
        <v>变身鬼将军增加攻击</v>
      </c>
      <c r="D2693" s="96" t="s">
        <v>873</v>
      </c>
      <c r="E2693" s="95">
        <v>6</v>
      </c>
      <c r="F2693" s="95">
        <f>INDEX(技能效果!H:H,MATCH(技能效果等级!B2693,技能效果!B:B,0))</f>
        <v>4007</v>
      </c>
      <c r="G2693" s="95">
        <f>IF(INDEX(技能效果!K:K,MATCH(B2693,技能效果!B:B,0))=0,INDEX(技能效果!I:I,MATCH(技能效果等级!B2693,技能效果!B:B,0)),INDEX(技能效果!I:I,MATCH(技能效果等级!B2693,技能效果!B:B,0))*VLOOKUP(E2693,技能数值计算!$C$19:$D$28,2,FALSE))</f>
        <v>0</v>
      </c>
      <c r="H2693" s="95">
        <f>INDEX(技能效果!J:J,MATCH(技能效果等级!B2693,技能效果!B:B,0))</f>
        <v>0</v>
      </c>
      <c r="I2693" s="97"/>
      <c r="J2693" s="97"/>
      <c r="K2693" s="97"/>
      <c r="L2693" s="97"/>
      <c r="M2693" s="97"/>
      <c r="N2693" s="96" t="str">
        <f>IF(INDEX(技能效果!L:L,MATCH(技能效果等级!B2693,技能效果!B:B,0))="","",INDEX(技能效果!L:L,MATCH(技能效果等级!B2693,技能效果!B:B,0)))</f>
        <v/>
      </c>
      <c r="O2693" s="95">
        <f>IF(INDEX(技能效果!N:N,MATCH(B2693,技能效果!B:B,0))=0,INDEX(技能效果!M:M,MATCH(技能效果等级!B2693,技能效果!B:B,0)),INDEX(技能效果!M:M,MATCH(技能效果等级!B2693,技能效果!B:B,0))*VLOOKUP(E2693,技能数值计算!$C$19:$D$28,2,FALSE))</f>
        <v>0</v>
      </c>
      <c r="P2693" s="97"/>
      <c r="Q2693" s="97"/>
      <c r="R2693" s="95" t="str">
        <f>IF(INDEX(技能效果!O:O,MATCH(技能效果等级!B2693,技能效果!B:B,0))="","",INDEX(技能效果!O:O,MATCH(技能效果等级!B2693,技能效果!B:B,0)))</f>
        <v/>
      </c>
      <c r="S2693" s="97"/>
      <c r="T2693" s="97"/>
      <c r="U2693" s="97"/>
      <c r="V2693" s="96" t="str">
        <f>IF(INDEX(技能效果!AF:AF,MATCH(技能效果等级!B2693,技能效果!B:B,0))="","",INDEX(技能效果!AF:AF,MATCH(技能效果等级!B2693,技能效果!B:B,0)))</f>
        <v/>
      </c>
      <c r="W2693" s="95">
        <f t="shared" si="40"/>
        <v>260</v>
      </c>
      <c r="X2693" s="97"/>
      <c r="Y2693" s="97"/>
    </row>
    <row r="2694" spans="1:25" ht="16.5" x14ac:dyDescent="0.2">
      <c r="A2694" s="62">
        <v>2691</v>
      </c>
      <c r="B2694" s="95">
        <f>INDEX(技能效果!B:B,MATCH(技能效果等级!W2694,技能效果!AE:AE,0))</f>
        <v>180300502</v>
      </c>
      <c r="C2694" s="95" t="str">
        <f>INDEX(技能效果!C:C,MATCH(技能效果等级!B2694,技能效果!B:B,0))</f>
        <v>变身鬼将军增加攻击</v>
      </c>
      <c r="D2694" s="96" t="s">
        <v>873</v>
      </c>
      <c r="E2694" s="95">
        <v>7</v>
      </c>
      <c r="F2694" s="95">
        <f>INDEX(技能效果!H:H,MATCH(技能效果等级!B2694,技能效果!B:B,0))</f>
        <v>4007</v>
      </c>
      <c r="G2694" s="95">
        <f>IF(INDEX(技能效果!K:K,MATCH(B2694,技能效果!B:B,0))=0,INDEX(技能效果!I:I,MATCH(技能效果等级!B2694,技能效果!B:B,0)),INDEX(技能效果!I:I,MATCH(技能效果等级!B2694,技能效果!B:B,0))*VLOOKUP(E2694,技能数值计算!$C$19:$D$28,2,FALSE))</f>
        <v>0</v>
      </c>
      <c r="H2694" s="95">
        <f>INDEX(技能效果!J:J,MATCH(技能效果等级!B2694,技能效果!B:B,0))</f>
        <v>0</v>
      </c>
      <c r="I2694" s="97"/>
      <c r="J2694" s="97"/>
      <c r="K2694" s="97"/>
      <c r="L2694" s="97"/>
      <c r="M2694" s="97"/>
      <c r="N2694" s="96" t="str">
        <f>IF(INDEX(技能效果!L:L,MATCH(技能效果等级!B2694,技能效果!B:B,0))="","",INDEX(技能效果!L:L,MATCH(技能效果等级!B2694,技能效果!B:B,0)))</f>
        <v/>
      </c>
      <c r="O2694" s="95">
        <f>IF(INDEX(技能效果!N:N,MATCH(B2694,技能效果!B:B,0))=0,INDEX(技能效果!M:M,MATCH(技能效果等级!B2694,技能效果!B:B,0)),INDEX(技能效果!M:M,MATCH(技能效果等级!B2694,技能效果!B:B,0))*VLOOKUP(E2694,技能数值计算!$C$19:$D$28,2,FALSE))</f>
        <v>0</v>
      </c>
      <c r="P2694" s="97"/>
      <c r="Q2694" s="97"/>
      <c r="R2694" s="95" t="str">
        <f>IF(INDEX(技能效果!O:O,MATCH(技能效果等级!B2694,技能效果!B:B,0))="","",INDEX(技能效果!O:O,MATCH(技能效果等级!B2694,技能效果!B:B,0)))</f>
        <v/>
      </c>
      <c r="S2694" s="97"/>
      <c r="T2694" s="97"/>
      <c r="U2694" s="97"/>
      <c r="V2694" s="96" t="str">
        <f>IF(INDEX(技能效果!AF:AF,MATCH(技能效果等级!B2694,技能效果!B:B,0))="","",INDEX(技能效果!AF:AF,MATCH(技能效果等级!B2694,技能效果!B:B,0)))</f>
        <v/>
      </c>
      <c r="W2694" s="95">
        <f t="shared" si="40"/>
        <v>260</v>
      </c>
      <c r="X2694" s="97"/>
      <c r="Y2694" s="97"/>
    </row>
    <row r="2695" spans="1:25" ht="16.5" x14ac:dyDescent="0.2">
      <c r="A2695" s="62">
        <v>2692</v>
      </c>
      <c r="B2695" s="95">
        <f>INDEX(技能效果!B:B,MATCH(技能效果等级!W2695,技能效果!AE:AE,0))</f>
        <v>180300502</v>
      </c>
      <c r="C2695" s="95" t="str">
        <f>INDEX(技能效果!C:C,MATCH(技能效果等级!B2695,技能效果!B:B,0))</f>
        <v>变身鬼将军增加攻击</v>
      </c>
      <c r="D2695" s="96" t="s">
        <v>873</v>
      </c>
      <c r="E2695" s="95">
        <v>8</v>
      </c>
      <c r="F2695" s="95">
        <f>INDEX(技能效果!H:H,MATCH(技能效果等级!B2695,技能效果!B:B,0))</f>
        <v>4007</v>
      </c>
      <c r="G2695" s="95">
        <f>IF(INDEX(技能效果!K:K,MATCH(B2695,技能效果!B:B,0))=0,INDEX(技能效果!I:I,MATCH(技能效果等级!B2695,技能效果!B:B,0)),INDEX(技能效果!I:I,MATCH(技能效果等级!B2695,技能效果!B:B,0))*VLOOKUP(E2695,技能数值计算!$C$19:$D$28,2,FALSE))</f>
        <v>0</v>
      </c>
      <c r="H2695" s="95">
        <f>INDEX(技能效果!J:J,MATCH(技能效果等级!B2695,技能效果!B:B,0))</f>
        <v>0</v>
      </c>
      <c r="I2695" s="97"/>
      <c r="J2695" s="97"/>
      <c r="K2695" s="97"/>
      <c r="L2695" s="97"/>
      <c r="M2695" s="97"/>
      <c r="N2695" s="96" t="str">
        <f>IF(INDEX(技能效果!L:L,MATCH(技能效果等级!B2695,技能效果!B:B,0))="","",INDEX(技能效果!L:L,MATCH(技能效果等级!B2695,技能效果!B:B,0)))</f>
        <v/>
      </c>
      <c r="O2695" s="95">
        <f>IF(INDEX(技能效果!N:N,MATCH(B2695,技能效果!B:B,0))=0,INDEX(技能效果!M:M,MATCH(技能效果等级!B2695,技能效果!B:B,0)),INDEX(技能效果!M:M,MATCH(技能效果等级!B2695,技能效果!B:B,0))*VLOOKUP(E2695,技能数值计算!$C$19:$D$28,2,FALSE))</f>
        <v>0</v>
      </c>
      <c r="P2695" s="97"/>
      <c r="Q2695" s="97"/>
      <c r="R2695" s="95" t="str">
        <f>IF(INDEX(技能效果!O:O,MATCH(技能效果等级!B2695,技能效果!B:B,0))="","",INDEX(技能效果!O:O,MATCH(技能效果等级!B2695,技能效果!B:B,0)))</f>
        <v/>
      </c>
      <c r="S2695" s="97"/>
      <c r="T2695" s="97"/>
      <c r="U2695" s="97"/>
      <c r="V2695" s="96" t="str">
        <f>IF(INDEX(技能效果!AF:AF,MATCH(技能效果等级!B2695,技能效果!B:B,0))="","",INDEX(技能效果!AF:AF,MATCH(技能效果等级!B2695,技能效果!B:B,0)))</f>
        <v/>
      </c>
      <c r="W2695" s="95">
        <f t="shared" si="40"/>
        <v>260</v>
      </c>
      <c r="X2695" s="97"/>
      <c r="Y2695" s="97"/>
    </row>
    <row r="2696" spans="1:25" ht="16.5" x14ac:dyDescent="0.2">
      <c r="A2696" s="62">
        <v>2693</v>
      </c>
      <c r="B2696" s="95">
        <f>INDEX(技能效果!B:B,MATCH(技能效果等级!W2696,技能效果!AE:AE,0))</f>
        <v>180300502</v>
      </c>
      <c r="C2696" s="95" t="str">
        <f>INDEX(技能效果!C:C,MATCH(技能效果等级!B2696,技能效果!B:B,0))</f>
        <v>变身鬼将军增加攻击</v>
      </c>
      <c r="D2696" s="96" t="s">
        <v>873</v>
      </c>
      <c r="E2696" s="95">
        <v>9</v>
      </c>
      <c r="F2696" s="95">
        <f>INDEX(技能效果!H:H,MATCH(技能效果等级!B2696,技能效果!B:B,0))</f>
        <v>4007</v>
      </c>
      <c r="G2696" s="95">
        <f>IF(INDEX(技能效果!K:K,MATCH(B2696,技能效果!B:B,0))=0,INDEX(技能效果!I:I,MATCH(技能效果等级!B2696,技能效果!B:B,0)),INDEX(技能效果!I:I,MATCH(技能效果等级!B2696,技能效果!B:B,0))*VLOOKUP(E2696,技能数值计算!$C$19:$D$28,2,FALSE))</f>
        <v>0</v>
      </c>
      <c r="H2696" s="95">
        <f>INDEX(技能效果!J:J,MATCH(技能效果等级!B2696,技能效果!B:B,0))</f>
        <v>0</v>
      </c>
      <c r="I2696" s="97"/>
      <c r="J2696" s="97"/>
      <c r="K2696" s="97"/>
      <c r="L2696" s="97"/>
      <c r="M2696" s="97"/>
      <c r="N2696" s="96" t="str">
        <f>IF(INDEX(技能效果!L:L,MATCH(技能效果等级!B2696,技能效果!B:B,0))="","",INDEX(技能效果!L:L,MATCH(技能效果等级!B2696,技能效果!B:B,0)))</f>
        <v/>
      </c>
      <c r="O2696" s="95">
        <f>IF(INDEX(技能效果!N:N,MATCH(B2696,技能效果!B:B,0))=0,INDEX(技能效果!M:M,MATCH(技能效果等级!B2696,技能效果!B:B,0)),INDEX(技能效果!M:M,MATCH(技能效果等级!B2696,技能效果!B:B,0))*VLOOKUP(E2696,技能数值计算!$C$19:$D$28,2,FALSE))</f>
        <v>0</v>
      </c>
      <c r="P2696" s="97"/>
      <c r="Q2696" s="97"/>
      <c r="R2696" s="95" t="str">
        <f>IF(INDEX(技能效果!O:O,MATCH(技能效果等级!B2696,技能效果!B:B,0))="","",INDEX(技能效果!O:O,MATCH(技能效果等级!B2696,技能效果!B:B,0)))</f>
        <v/>
      </c>
      <c r="S2696" s="97"/>
      <c r="T2696" s="97"/>
      <c r="U2696" s="97"/>
      <c r="V2696" s="96" t="str">
        <f>IF(INDEX(技能效果!AF:AF,MATCH(技能效果等级!B2696,技能效果!B:B,0))="","",INDEX(技能效果!AF:AF,MATCH(技能效果等级!B2696,技能效果!B:B,0)))</f>
        <v/>
      </c>
      <c r="W2696" s="95">
        <f t="shared" si="40"/>
        <v>260</v>
      </c>
      <c r="X2696" s="97"/>
      <c r="Y2696" s="97"/>
    </row>
    <row r="2697" spans="1:25" ht="16.5" x14ac:dyDescent="0.2">
      <c r="A2697" s="62">
        <v>2694</v>
      </c>
      <c r="B2697" s="95">
        <f>INDEX(技能效果!B:B,MATCH(技能效果等级!W2697,技能效果!AE:AE,0))</f>
        <v>180300502</v>
      </c>
      <c r="C2697" s="95" t="str">
        <f>INDEX(技能效果!C:C,MATCH(技能效果等级!B2697,技能效果!B:B,0))</f>
        <v>变身鬼将军增加攻击</v>
      </c>
      <c r="D2697" s="96" t="s">
        <v>873</v>
      </c>
      <c r="E2697" s="95">
        <v>10</v>
      </c>
      <c r="F2697" s="95">
        <f>INDEX(技能效果!H:H,MATCH(技能效果等级!B2697,技能效果!B:B,0))</f>
        <v>4007</v>
      </c>
      <c r="G2697" s="95">
        <f>IF(INDEX(技能效果!K:K,MATCH(B2697,技能效果!B:B,0))=0,INDEX(技能效果!I:I,MATCH(技能效果等级!B2697,技能效果!B:B,0)),INDEX(技能效果!I:I,MATCH(技能效果等级!B2697,技能效果!B:B,0))*VLOOKUP(E2697,技能数值计算!$C$19:$D$28,2,FALSE))</f>
        <v>0</v>
      </c>
      <c r="H2697" s="95">
        <f>INDEX(技能效果!J:J,MATCH(技能效果等级!B2697,技能效果!B:B,0))</f>
        <v>0</v>
      </c>
      <c r="I2697" s="97"/>
      <c r="J2697" s="97"/>
      <c r="K2697" s="97"/>
      <c r="L2697" s="97"/>
      <c r="M2697" s="97"/>
      <c r="N2697" s="96" t="str">
        <f>IF(INDEX(技能效果!L:L,MATCH(技能效果等级!B2697,技能效果!B:B,0))="","",INDEX(技能效果!L:L,MATCH(技能效果等级!B2697,技能效果!B:B,0)))</f>
        <v/>
      </c>
      <c r="O2697" s="95">
        <f>IF(INDEX(技能效果!N:N,MATCH(B2697,技能效果!B:B,0))=0,INDEX(技能效果!M:M,MATCH(技能效果等级!B2697,技能效果!B:B,0)),INDEX(技能效果!M:M,MATCH(技能效果等级!B2697,技能效果!B:B,0))*VLOOKUP(E2697,技能数值计算!$C$19:$D$28,2,FALSE))</f>
        <v>0</v>
      </c>
      <c r="P2697" s="97"/>
      <c r="Q2697" s="97"/>
      <c r="R2697" s="95" t="str">
        <f>IF(INDEX(技能效果!O:O,MATCH(技能效果等级!B2697,技能效果!B:B,0))="","",INDEX(技能效果!O:O,MATCH(技能效果等级!B2697,技能效果!B:B,0)))</f>
        <v/>
      </c>
      <c r="S2697" s="97"/>
      <c r="T2697" s="97"/>
      <c r="U2697" s="97"/>
      <c r="V2697" s="96" t="str">
        <f>IF(INDEX(技能效果!AF:AF,MATCH(技能效果等级!B2697,技能效果!B:B,0))="","",INDEX(技能效果!AF:AF,MATCH(技能效果等级!B2697,技能效果!B:B,0)))</f>
        <v/>
      </c>
      <c r="W2697" s="95">
        <f t="shared" si="40"/>
        <v>260</v>
      </c>
      <c r="X2697" s="97"/>
      <c r="Y2697" s="97"/>
    </row>
    <row r="2698" spans="1:25" ht="16.5" x14ac:dyDescent="0.2">
      <c r="A2698" s="62">
        <v>2695</v>
      </c>
      <c r="B2698" s="95">
        <f>INDEX(技能效果!B:B,MATCH(技能效果等级!W2698,技能效果!AE:AE,0))</f>
        <v>180100601</v>
      </c>
      <c r="C2698" s="95" t="str">
        <f>INDEX(技能效果!C:C,MATCH(技能效果等级!B2698,技能效果!B:B,0))</f>
        <v>骷髅小兵1普通攻击</v>
      </c>
      <c r="D2698" s="96" t="s">
        <v>873</v>
      </c>
      <c r="E2698" s="95">
        <v>1</v>
      </c>
      <c r="F2698" s="95">
        <f>INDEX(技能效果!H:H,MATCH(技能效果等级!B2698,技能效果!B:B,0))</f>
        <v>1001</v>
      </c>
      <c r="G2698" s="95">
        <f>IF(INDEX(技能效果!K:K,MATCH(B2698,技能效果!B:B,0))=0,INDEX(技能效果!I:I,MATCH(技能效果等级!B2698,技能效果!B:B,0)),INDEX(技能效果!I:I,MATCH(技能效果等级!B2698,技能效果!B:B,0))*VLOOKUP(E2698,技能数值计算!$C$19:$D$28,2,FALSE))</f>
        <v>0</v>
      </c>
      <c r="H2698" s="95">
        <f>INDEX(技能效果!J:J,MATCH(技能效果等级!B2698,技能效果!B:B,0))</f>
        <v>0</v>
      </c>
      <c r="I2698" s="97"/>
      <c r="J2698" s="97"/>
      <c r="K2698" s="97"/>
      <c r="L2698" s="97"/>
      <c r="M2698" s="97"/>
      <c r="N2698" s="96" t="str">
        <f>IF(INDEX(技能效果!L:L,MATCH(技能效果等级!B2698,技能效果!B:B,0))="","",INDEX(技能效果!L:L,MATCH(技能效果等级!B2698,技能效果!B:B,0)))</f>
        <v/>
      </c>
      <c r="O2698" s="95">
        <f>IF(INDEX(技能效果!N:N,MATCH(B2698,技能效果!B:B,0))=0,INDEX(技能效果!M:M,MATCH(技能效果等级!B2698,技能效果!B:B,0)),INDEX(技能效果!M:M,MATCH(技能效果等级!B2698,技能效果!B:B,0))*VLOOKUP(E2698,技能数值计算!$C$19:$D$28,2,FALSE))</f>
        <v>0</v>
      </c>
      <c r="P2698" s="97"/>
      <c r="Q2698" s="97"/>
      <c r="R2698" s="95" t="str">
        <f>IF(INDEX(技能效果!O:O,MATCH(技能效果等级!B2698,技能效果!B:B,0))="","",INDEX(技能效果!O:O,MATCH(技能效果等级!B2698,技能效果!B:B,0)))</f>
        <v/>
      </c>
      <c r="S2698" s="97"/>
      <c r="T2698" s="97"/>
      <c r="U2698" s="97"/>
      <c r="V2698" s="96" t="str">
        <f>IF(INDEX(技能效果!AF:AF,MATCH(技能效果等级!B2698,技能效果!B:B,0))="","",INDEX(技能效果!AF:AF,MATCH(技能效果等级!B2698,技能效果!B:B,0)))</f>
        <v/>
      </c>
      <c r="W2698" s="95">
        <f t="shared" si="40"/>
        <v>261</v>
      </c>
      <c r="X2698" s="97"/>
      <c r="Y2698" s="97"/>
    </row>
    <row r="2699" spans="1:25" ht="16.5" x14ac:dyDescent="0.2">
      <c r="A2699" s="62">
        <v>2696</v>
      </c>
      <c r="B2699" s="95">
        <f>INDEX(技能效果!B:B,MATCH(技能效果等级!W2699,技能效果!AE:AE,0))</f>
        <v>180100601</v>
      </c>
      <c r="C2699" s="95" t="str">
        <f>INDEX(技能效果!C:C,MATCH(技能效果等级!B2699,技能效果!B:B,0))</f>
        <v>骷髅小兵1普通攻击</v>
      </c>
      <c r="D2699" s="96" t="s">
        <v>873</v>
      </c>
      <c r="E2699" s="95">
        <v>2</v>
      </c>
      <c r="F2699" s="95">
        <f>INDEX(技能效果!H:H,MATCH(技能效果等级!B2699,技能效果!B:B,0))</f>
        <v>1001</v>
      </c>
      <c r="G2699" s="95">
        <f>IF(INDEX(技能效果!K:K,MATCH(B2699,技能效果!B:B,0))=0,INDEX(技能效果!I:I,MATCH(技能效果等级!B2699,技能效果!B:B,0)),INDEX(技能效果!I:I,MATCH(技能效果等级!B2699,技能效果!B:B,0))*VLOOKUP(E2699,技能数值计算!$C$19:$D$28,2,FALSE))</f>
        <v>0</v>
      </c>
      <c r="H2699" s="95">
        <f>INDEX(技能效果!J:J,MATCH(技能效果等级!B2699,技能效果!B:B,0))</f>
        <v>0</v>
      </c>
      <c r="I2699" s="97"/>
      <c r="J2699" s="97"/>
      <c r="K2699" s="97"/>
      <c r="L2699" s="97"/>
      <c r="M2699" s="97"/>
      <c r="N2699" s="96" t="str">
        <f>IF(INDEX(技能效果!L:L,MATCH(技能效果等级!B2699,技能效果!B:B,0))="","",INDEX(技能效果!L:L,MATCH(技能效果等级!B2699,技能效果!B:B,0)))</f>
        <v/>
      </c>
      <c r="O2699" s="95">
        <f>IF(INDEX(技能效果!N:N,MATCH(B2699,技能效果!B:B,0))=0,INDEX(技能效果!M:M,MATCH(技能效果等级!B2699,技能效果!B:B,0)),INDEX(技能效果!M:M,MATCH(技能效果等级!B2699,技能效果!B:B,0))*VLOOKUP(E2699,技能数值计算!$C$19:$D$28,2,FALSE))</f>
        <v>0</v>
      </c>
      <c r="P2699" s="97"/>
      <c r="Q2699" s="97"/>
      <c r="R2699" s="95" t="str">
        <f>IF(INDEX(技能效果!O:O,MATCH(技能效果等级!B2699,技能效果!B:B,0))="","",INDEX(技能效果!O:O,MATCH(技能效果等级!B2699,技能效果!B:B,0)))</f>
        <v/>
      </c>
      <c r="S2699" s="97"/>
      <c r="T2699" s="97"/>
      <c r="U2699" s="97"/>
      <c r="V2699" s="96" t="str">
        <f>IF(INDEX(技能效果!AF:AF,MATCH(技能效果等级!B2699,技能效果!B:B,0))="","",INDEX(技能效果!AF:AF,MATCH(技能效果等级!B2699,技能效果!B:B,0)))</f>
        <v/>
      </c>
      <c r="W2699" s="95">
        <f t="shared" si="40"/>
        <v>261</v>
      </c>
      <c r="X2699" s="97"/>
      <c r="Y2699" s="97"/>
    </row>
    <row r="2700" spans="1:25" ht="16.5" x14ac:dyDescent="0.2">
      <c r="A2700" s="62">
        <v>2697</v>
      </c>
      <c r="B2700" s="95">
        <f>INDEX(技能效果!B:B,MATCH(技能效果等级!W2700,技能效果!AE:AE,0))</f>
        <v>180100601</v>
      </c>
      <c r="C2700" s="95" t="str">
        <f>INDEX(技能效果!C:C,MATCH(技能效果等级!B2700,技能效果!B:B,0))</f>
        <v>骷髅小兵1普通攻击</v>
      </c>
      <c r="D2700" s="96" t="s">
        <v>873</v>
      </c>
      <c r="E2700" s="95">
        <v>3</v>
      </c>
      <c r="F2700" s="95">
        <f>INDEX(技能效果!H:H,MATCH(技能效果等级!B2700,技能效果!B:B,0))</f>
        <v>1001</v>
      </c>
      <c r="G2700" s="95">
        <f>IF(INDEX(技能效果!K:K,MATCH(B2700,技能效果!B:B,0))=0,INDEX(技能效果!I:I,MATCH(技能效果等级!B2700,技能效果!B:B,0)),INDEX(技能效果!I:I,MATCH(技能效果等级!B2700,技能效果!B:B,0))*VLOOKUP(E2700,技能数值计算!$C$19:$D$28,2,FALSE))</f>
        <v>0</v>
      </c>
      <c r="H2700" s="95">
        <f>INDEX(技能效果!J:J,MATCH(技能效果等级!B2700,技能效果!B:B,0))</f>
        <v>0</v>
      </c>
      <c r="I2700" s="97"/>
      <c r="J2700" s="97"/>
      <c r="K2700" s="97"/>
      <c r="L2700" s="97"/>
      <c r="M2700" s="97"/>
      <c r="N2700" s="96" t="str">
        <f>IF(INDEX(技能效果!L:L,MATCH(技能效果等级!B2700,技能效果!B:B,0))="","",INDEX(技能效果!L:L,MATCH(技能效果等级!B2700,技能效果!B:B,0)))</f>
        <v/>
      </c>
      <c r="O2700" s="95">
        <f>IF(INDEX(技能效果!N:N,MATCH(B2700,技能效果!B:B,0))=0,INDEX(技能效果!M:M,MATCH(技能效果等级!B2700,技能效果!B:B,0)),INDEX(技能效果!M:M,MATCH(技能效果等级!B2700,技能效果!B:B,0))*VLOOKUP(E2700,技能数值计算!$C$19:$D$28,2,FALSE))</f>
        <v>0</v>
      </c>
      <c r="P2700" s="97"/>
      <c r="Q2700" s="97"/>
      <c r="R2700" s="95" t="str">
        <f>IF(INDEX(技能效果!O:O,MATCH(技能效果等级!B2700,技能效果!B:B,0))="","",INDEX(技能效果!O:O,MATCH(技能效果等级!B2700,技能效果!B:B,0)))</f>
        <v/>
      </c>
      <c r="S2700" s="97"/>
      <c r="T2700" s="97"/>
      <c r="U2700" s="97"/>
      <c r="V2700" s="96" t="str">
        <f>IF(INDEX(技能效果!AF:AF,MATCH(技能效果等级!B2700,技能效果!B:B,0))="","",INDEX(技能效果!AF:AF,MATCH(技能效果等级!B2700,技能效果!B:B,0)))</f>
        <v/>
      </c>
      <c r="W2700" s="95">
        <f t="shared" si="40"/>
        <v>261</v>
      </c>
      <c r="X2700" s="97"/>
      <c r="Y2700" s="97"/>
    </row>
    <row r="2701" spans="1:25" ht="16.5" x14ac:dyDescent="0.2">
      <c r="A2701" s="62">
        <v>2698</v>
      </c>
      <c r="B2701" s="95">
        <f>INDEX(技能效果!B:B,MATCH(技能效果等级!W2701,技能效果!AE:AE,0))</f>
        <v>180100601</v>
      </c>
      <c r="C2701" s="95" t="str">
        <f>INDEX(技能效果!C:C,MATCH(技能效果等级!B2701,技能效果!B:B,0))</f>
        <v>骷髅小兵1普通攻击</v>
      </c>
      <c r="D2701" s="96" t="s">
        <v>873</v>
      </c>
      <c r="E2701" s="95">
        <v>4</v>
      </c>
      <c r="F2701" s="95">
        <f>INDEX(技能效果!H:H,MATCH(技能效果等级!B2701,技能效果!B:B,0))</f>
        <v>1001</v>
      </c>
      <c r="G2701" s="95">
        <f>IF(INDEX(技能效果!K:K,MATCH(B2701,技能效果!B:B,0))=0,INDEX(技能效果!I:I,MATCH(技能效果等级!B2701,技能效果!B:B,0)),INDEX(技能效果!I:I,MATCH(技能效果等级!B2701,技能效果!B:B,0))*VLOOKUP(E2701,技能数值计算!$C$19:$D$28,2,FALSE))</f>
        <v>0</v>
      </c>
      <c r="H2701" s="95">
        <f>INDEX(技能效果!J:J,MATCH(技能效果等级!B2701,技能效果!B:B,0))</f>
        <v>0</v>
      </c>
      <c r="I2701" s="97"/>
      <c r="J2701" s="97"/>
      <c r="K2701" s="97"/>
      <c r="L2701" s="97"/>
      <c r="M2701" s="97"/>
      <c r="N2701" s="96" t="str">
        <f>IF(INDEX(技能效果!L:L,MATCH(技能效果等级!B2701,技能效果!B:B,0))="","",INDEX(技能效果!L:L,MATCH(技能效果等级!B2701,技能效果!B:B,0)))</f>
        <v/>
      </c>
      <c r="O2701" s="95">
        <f>IF(INDEX(技能效果!N:N,MATCH(B2701,技能效果!B:B,0))=0,INDEX(技能效果!M:M,MATCH(技能效果等级!B2701,技能效果!B:B,0)),INDEX(技能效果!M:M,MATCH(技能效果等级!B2701,技能效果!B:B,0))*VLOOKUP(E2701,技能数值计算!$C$19:$D$28,2,FALSE))</f>
        <v>0</v>
      </c>
      <c r="P2701" s="97"/>
      <c r="Q2701" s="97"/>
      <c r="R2701" s="95" t="str">
        <f>IF(INDEX(技能效果!O:O,MATCH(技能效果等级!B2701,技能效果!B:B,0))="","",INDEX(技能效果!O:O,MATCH(技能效果等级!B2701,技能效果!B:B,0)))</f>
        <v/>
      </c>
      <c r="S2701" s="97"/>
      <c r="T2701" s="97"/>
      <c r="U2701" s="97"/>
      <c r="V2701" s="96" t="str">
        <f>IF(INDEX(技能效果!AF:AF,MATCH(技能效果等级!B2701,技能效果!B:B,0))="","",INDEX(技能效果!AF:AF,MATCH(技能效果等级!B2701,技能效果!B:B,0)))</f>
        <v/>
      </c>
      <c r="W2701" s="95">
        <f t="shared" si="40"/>
        <v>261</v>
      </c>
      <c r="X2701" s="97"/>
      <c r="Y2701" s="97"/>
    </row>
    <row r="2702" spans="1:25" ht="16.5" x14ac:dyDescent="0.2">
      <c r="A2702" s="62">
        <v>2699</v>
      </c>
      <c r="B2702" s="95">
        <f>INDEX(技能效果!B:B,MATCH(技能效果等级!W2702,技能效果!AE:AE,0))</f>
        <v>180100601</v>
      </c>
      <c r="C2702" s="95" t="str">
        <f>INDEX(技能效果!C:C,MATCH(技能效果等级!B2702,技能效果!B:B,0))</f>
        <v>骷髅小兵1普通攻击</v>
      </c>
      <c r="D2702" s="96" t="s">
        <v>873</v>
      </c>
      <c r="E2702" s="95">
        <v>5</v>
      </c>
      <c r="F2702" s="95">
        <f>INDEX(技能效果!H:H,MATCH(技能效果等级!B2702,技能效果!B:B,0))</f>
        <v>1001</v>
      </c>
      <c r="G2702" s="95">
        <f>IF(INDEX(技能效果!K:K,MATCH(B2702,技能效果!B:B,0))=0,INDEX(技能效果!I:I,MATCH(技能效果等级!B2702,技能效果!B:B,0)),INDEX(技能效果!I:I,MATCH(技能效果等级!B2702,技能效果!B:B,0))*VLOOKUP(E2702,技能数值计算!$C$19:$D$28,2,FALSE))</f>
        <v>0</v>
      </c>
      <c r="H2702" s="95">
        <f>INDEX(技能效果!J:J,MATCH(技能效果等级!B2702,技能效果!B:B,0))</f>
        <v>0</v>
      </c>
      <c r="I2702" s="97"/>
      <c r="J2702" s="97"/>
      <c r="K2702" s="97"/>
      <c r="L2702" s="97"/>
      <c r="M2702" s="97"/>
      <c r="N2702" s="96" t="str">
        <f>IF(INDEX(技能效果!L:L,MATCH(技能效果等级!B2702,技能效果!B:B,0))="","",INDEX(技能效果!L:L,MATCH(技能效果等级!B2702,技能效果!B:B,0)))</f>
        <v/>
      </c>
      <c r="O2702" s="95">
        <f>IF(INDEX(技能效果!N:N,MATCH(B2702,技能效果!B:B,0))=0,INDEX(技能效果!M:M,MATCH(技能效果等级!B2702,技能效果!B:B,0)),INDEX(技能效果!M:M,MATCH(技能效果等级!B2702,技能效果!B:B,0))*VLOOKUP(E2702,技能数值计算!$C$19:$D$28,2,FALSE))</f>
        <v>0</v>
      </c>
      <c r="P2702" s="97"/>
      <c r="Q2702" s="97"/>
      <c r="R2702" s="95" t="str">
        <f>IF(INDEX(技能效果!O:O,MATCH(技能效果等级!B2702,技能效果!B:B,0))="","",INDEX(技能效果!O:O,MATCH(技能效果等级!B2702,技能效果!B:B,0)))</f>
        <v/>
      </c>
      <c r="S2702" s="97"/>
      <c r="T2702" s="97"/>
      <c r="U2702" s="97"/>
      <c r="V2702" s="96" t="str">
        <f>IF(INDEX(技能效果!AF:AF,MATCH(技能效果等级!B2702,技能效果!B:B,0))="","",INDEX(技能效果!AF:AF,MATCH(技能效果等级!B2702,技能效果!B:B,0)))</f>
        <v/>
      </c>
      <c r="W2702" s="95">
        <f t="shared" si="40"/>
        <v>261</v>
      </c>
      <c r="X2702" s="97"/>
      <c r="Y2702" s="97"/>
    </row>
    <row r="2703" spans="1:25" ht="16.5" x14ac:dyDescent="0.2">
      <c r="A2703" s="62">
        <v>2700</v>
      </c>
      <c r="B2703" s="95">
        <f>INDEX(技能效果!B:B,MATCH(技能效果等级!W2703,技能效果!AE:AE,0))</f>
        <v>180100601</v>
      </c>
      <c r="C2703" s="95" t="str">
        <f>INDEX(技能效果!C:C,MATCH(技能效果等级!B2703,技能效果!B:B,0))</f>
        <v>骷髅小兵1普通攻击</v>
      </c>
      <c r="D2703" s="96" t="s">
        <v>873</v>
      </c>
      <c r="E2703" s="95">
        <v>6</v>
      </c>
      <c r="F2703" s="95">
        <f>INDEX(技能效果!H:H,MATCH(技能效果等级!B2703,技能效果!B:B,0))</f>
        <v>1001</v>
      </c>
      <c r="G2703" s="95">
        <f>IF(INDEX(技能效果!K:K,MATCH(B2703,技能效果!B:B,0))=0,INDEX(技能效果!I:I,MATCH(技能效果等级!B2703,技能效果!B:B,0)),INDEX(技能效果!I:I,MATCH(技能效果等级!B2703,技能效果!B:B,0))*VLOOKUP(E2703,技能数值计算!$C$19:$D$28,2,FALSE))</f>
        <v>0</v>
      </c>
      <c r="H2703" s="95">
        <f>INDEX(技能效果!J:J,MATCH(技能效果等级!B2703,技能效果!B:B,0))</f>
        <v>0</v>
      </c>
      <c r="I2703" s="97"/>
      <c r="J2703" s="97"/>
      <c r="K2703" s="97"/>
      <c r="L2703" s="97"/>
      <c r="M2703" s="97"/>
      <c r="N2703" s="96" t="str">
        <f>IF(INDEX(技能效果!L:L,MATCH(技能效果等级!B2703,技能效果!B:B,0))="","",INDEX(技能效果!L:L,MATCH(技能效果等级!B2703,技能效果!B:B,0)))</f>
        <v/>
      </c>
      <c r="O2703" s="95">
        <f>IF(INDEX(技能效果!N:N,MATCH(B2703,技能效果!B:B,0))=0,INDEX(技能效果!M:M,MATCH(技能效果等级!B2703,技能效果!B:B,0)),INDEX(技能效果!M:M,MATCH(技能效果等级!B2703,技能效果!B:B,0))*VLOOKUP(E2703,技能数值计算!$C$19:$D$28,2,FALSE))</f>
        <v>0</v>
      </c>
      <c r="P2703" s="97"/>
      <c r="Q2703" s="97"/>
      <c r="R2703" s="95" t="str">
        <f>IF(INDEX(技能效果!O:O,MATCH(技能效果等级!B2703,技能效果!B:B,0))="","",INDEX(技能效果!O:O,MATCH(技能效果等级!B2703,技能效果!B:B,0)))</f>
        <v/>
      </c>
      <c r="S2703" s="97"/>
      <c r="T2703" s="97"/>
      <c r="U2703" s="97"/>
      <c r="V2703" s="96" t="str">
        <f>IF(INDEX(技能效果!AF:AF,MATCH(技能效果等级!B2703,技能效果!B:B,0))="","",INDEX(技能效果!AF:AF,MATCH(技能效果等级!B2703,技能效果!B:B,0)))</f>
        <v/>
      </c>
      <c r="W2703" s="95">
        <f t="shared" si="40"/>
        <v>261</v>
      </c>
      <c r="X2703" s="97"/>
      <c r="Y2703" s="97"/>
    </row>
    <row r="2704" spans="1:25" ht="16.5" x14ac:dyDescent="0.2">
      <c r="A2704" s="62">
        <v>2701</v>
      </c>
      <c r="B2704" s="95">
        <f>INDEX(技能效果!B:B,MATCH(技能效果等级!W2704,技能效果!AE:AE,0))</f>
        <v>180100601</v>
      </c>
      <c r="C2704" s="95" t="str">
        <f>INDEX(技能效果!C:C,MATCH(技能效果等级!B2704,技能效果!B:B,0))</f>
        <v>骷髅小兵1普通攻击</v>
      </c>
      <c r="D2704" s="96" t="s">
        <v>873</v>
      </c>
      <c r="E2704" s="95">
        <v>7</v>
      </c>
      <c r="F2704" s="95">
        <f>INDEX(技能效果!H:H,MATCH(技能效果等级!B2704,技能效果!B:B,0))</f>
        <v>1001</v>
      </c>
      <c r="G2704" s="95">
        <f>IF(INDEX(技能效果!K:K,MATCH(B2704,技能效果!B:B,0))=0,INDEX(技能效果!I:I,MATCH(技能效果等级!B2704,技能效果!B:B,0)),INDEX(技能效果!I:I,MATCH(技能效果等级!B2704,技能效果!B:B,0))*VLOOKUP(E2704,技能数值计算!$C$19:$D$28,2,FALSE))</f>
        <v>0</v>
      </c>
      <c r="H2704" s="95">
        <f>INDEX(技能效果!J:J,MATCH(技能效果等级!B2704,技能效果!B:B,0))</f>
        <v>0</v>
      </c>
      <c r="I2704" s="97"/>
      <c r="J2704" s="97"/>
      <c r="K2704" s="97"/>
      <c r="L2704" s="97"/>
      <c r="M2704" s="97"/>
      <c r="N2704" s="96" t="str">
        <f>IF(INDEX(技能效果!L:L,MATCH(技能效果等级!B2704,技能效果!B:B,0))="","",INDEX(技能效果!L:L,MATCH(技能效果等级!B2704,技能效果!B:B,0)))</f>
        <v/>
      </c>
      <c r="O2704" s="95">
        <f>IF(INDEX(技能效果!N:N,MATCH(B2704,技能效果!B:B,0))=0,INDEX(技能效果!M:M,MATCH(技能效果等级!B2704,技能效果!B:B,0)),INDEX(技能效果!M:M,MATCH(技能效果等级!B2704,技能效果!B:B,0))*VLOOKUP(E2704,技能数值计算!$C$19:$D$28,2,FALSE))</f>
        <v>0</v>
      </c>
      <c r="P2704" s="97"/>
      <c r="Q2704" s="97"/>
      <c r="R2704" s="95" t="str">
        <f>IF(INDEX(技能效果!O:O,MATCH(技能效果等级!B2704,技能效果!B:B,0))="","",INDEX(技能效果!O:O,MATCH(技能效果等级!B2704,技能效果!B:B,0)))</f>
        <v/>
      </c>
      <c r="S2704" s="97"/>
      <c r="T2704" s="97"/>
      <c r="U2704" s="97"/>
      <c r="V2704" s="96" t="str">
        <f>IF(INDEX(技能效果!AF:AF,MATCH(技能效果等级!B2704,技能效果!B:B,0))="","",INDEX(技能效果!AF:AF,MATCH(技能效果等级!B2704,技能效果!B:B,0)))</f>
        <v/>
      </c>
      <c r="W2704" s="95">
        <f t="shared" si="40"/>
        <v>261</v>
      </c>
      <c r="X2704" s="97"/>
      <c r="Y2704" s="97"/>
    </row>
    <row r="2705" spans="1:25" ht="16.5" x14ac:dyDescent="0.2">
      <c r="A2705" s="62">
        <v>2702</v>
      </c>
      <c r="B2705" s="95">
        <f>INDEX(技能效果!B:B,MATCH(技能效果等级!W2705,技能效果!AE:AE,0))</f>
        <v>180100601</v>
      </c>
      <c r="C2705" s="95" t="str">
        <f>INDEX(技能效果!C:C,MATCH(技能效果等级!B2705,技能效果!B:B,0))</f>
        <v>骷髅小兵1普通攻击</v>
      </c>
      <c r="D2705" s="96" t="s">
        <v>873</v>
      </c>
      <c r="E2705" s="95">
        <v>8</v>
      </c>
      <c r="F2705" s="95">
        <f>INDEX(技能效果!H:H,MATCH(技能效果等级!B2705,技能效果!B:B,0))</f>
        <v>1001</v>
      </c>
      <c r="G2705" s="95">
        <f>IF(INDEX(技能效果!K:K,MATCH(B2705,技能效果!B:B,0))=0,INDEX(技能效果!I:I,MATCH(技能效果等级!B2705,技能效果!B:B,0)),INDEX(技能效果!I:I,MATCH(技能效果等级!B2705,技能效果!B:B,0))*VLOOKUP(E2705,技能数值计算!$C$19:$D$28,2,FALSE))</f>
        <v>0</v>
      </c>
      <c r="H2705" s="95">
        <f>INDEX(技能效果!J:J,MATCH(技能效果等级!B2705,技能效果!B:B,0))</f>
        <v>0</v>
      </c>
      <c r="I2705" s="97"/>
      <c r="J2705" s="97"/>
      <c r="K2705" s="97"/>
      <c r="L2705" s="97"/>
      <c r="M2705" s="97"/>
      <c r="N2705" s="96" t="str">
        <f>IF(INDEX(技能效果!L:L,MATCH(技能效果等级!B2705,技能效果!B:B,0))="","",INDEX(技能效果!L:L,MATCH(技能效果等级!B2705,技能效果!B:B,0)))</f>
        <v/>
      </c>
      <c r="O2705" s="95">
        <f>IF(INDEX(技能效果!N:N,MATCH(B2705,技能效果!B:B,0))=0,INDEX(技能效果!M:M,MATCH(技能效果等级!B2705,技能效果!B:B,0)),INDEX(技能效果!M:M,MATCH(技能效果等级!B2705,技能效果!B:B,0))*VLOOKUP(E2705,技能数值计算!$C$19:$D$28,2,FALSE))</f>
        <v>0</v>
      </c>
      <c r="P2705" s="97"/>
      <c r="Q2705" s="97"/>
      <c r="R2705" s="95" t="str">
        <f>IF(INDEX(技能效果!O:O,MATCH(技能效果等级!B2705,技能效果!B:B,0))="","",INDEX(技能效果!O:O,MATCH(技能效果等级!B2705,技能效果!B:B,0)))</f>
        <v/>
      </c>
      <c r="S2705" s="97"/>
      <c r="T2705" s="97"/>
      <c r="U2705" s="97"/>
      <c r="V2705" s="96" t="str">
        <f>IF(INDEX(技能效果!AF:AF,MATCH(技能效果等级!B2705,技能效果!B:B,0))="","",INDEX(技能效果!AF:AF,MATCH(技能效果等级!B2705,技能效果!B:B,0)))</f>
        <v/>
      </c>
      <c r="W2705" s="95">
        <f t="shared" si="40"/>
        <v>261</v>
      </c>
      <c r="X2705" s="97"/>
      <c r="Y2705" s="97"/>
    </row>
    <row r="2706" spans="1:25" ht="16.5" x14ac:dyDescent="0.2">
      <c r="A2706" s="62">
        <v>2703</v>
      </c>
      <c r="B2706" s="95">
        <f>INDEX(技能效果!B:B,MATCH(技能效果等级!W2706,技能效果!AE:AE,0))</f>
        <v>180100601</v>
      </c>
      <c r="C2706" s="95" t="str">
        <f>INDEX(技能效果!C:C,MATCH(技能效果等级!B2706,技能效果!B:B,0))</f>
        <v>骷髅小兵1普通攻击</v>
      </c>
      <c r="D2706" s="96" t="s">
        <v>873</v>
      </c>
      <c r="E2706" s="95">
        <v>9</v>
      </c>
      <c r="F2706" s="95">
        <f>INDEX(技能效果!H:H,MATCH(技能效果等级!B2706,技能效果!B:B,0))</f>
        <v>1001</v>
      </c>
      <c r="G2706" s="95">
        <f>IF(INDEX(技能效果!K:K,MATCH(B2706,技能效果!B:B,0))=0,INDEX(技能效果!I:I,MATCH(技能效果等级!B2706,技能效果!B:B,0)),INDEX(技能效果!I:I,MATCH(技能效果等级!B2706,技能效果!B:B,0))*VLOOKUP(E2706,技能数值计算!$C$19:$D$28,2,FALSE))</f>
        <v>0</v>
      </c>
      <c r="H2706" s="95">
        <f>INDEX(技能效果!J:J,MATCH(技能效果等级!B2706,技能效果!B:B,0))</f>
        <v>0</v>
      </c>
      <c r="I2706" s="97"/>
      <c r="J2706" s="97"/>
      <c r="K2706" s="97"/>
      <c r="L2706" s="97"/>
      <c r="M2706" s="97"/>
      <c r="N2706" s="96" t="str">
        <f>IF(INDEX(技能效果!L:L,MATCH(技能效果等级!B2706,技能效果!B:B,0))="","",INDEX(技能效果!L:L,MATCH(技能效果等级!B2706,技能效果!B:B,0)))</f>
        <v/>
      </c>
      <c r="O2706" s="95">
        <f>IF(INDEX(技能效果!N:N,MATCH(B2706,技能效果!B:B,0))=0,INDEX(技能效果!M:M,MATCH(技能效果等级!B2706,技能效果!B:B,0)),INDEX(技能效果!M:M,MATCH(技能效果等级!B2706,技能效果!B:B,0))*VLOOKUP(E2706,技能数值计算!$C$19:$D$28,2,FALSE))</f>
        <v>0</v>
      </c>
      <c r="P2706" s="97"/>
      <c r="Q2706" s="97"/>
      <c r="R2706" s="95" t="str">
        <f>IF(INDEX(技能效果!O:O,MATCH(技能效果等级!B2706,技能效果!B:B,0))="","",INDEX(技能效果!O:O,MATCH(技能效果等级!B2706,技能效果!B:B,0)))</f>
        <v/>
      </c>
      <c r="S2706" s="97"/>
      <c r="T2706" s="97"/>
      <c r="U2706" s="97"/>
      <c r="V2706" s="96" t="str">
        <f>IF(INDEX(技能效果!AF:AF,MATCH(技能效果等级!B2706,技能效果!B:B,0))="","",INDEX(技能效果!AF:AF,MATCH(技能效果等级!B2706,技能效果!B:B,0)))</f>
        <v/>
      </c>
      <c r="W2706" s="95">
        <f t="shared" si="40"/>
        <v>261</v>
      </c>
      <c r="X2706" s="97"/>
      <c r="Y2706" s="97"/>
    </row>
    <row r="2707" spans="1:25" ht="16.5" x14ac:dyDescent="0.2">
      <c r="A2707" s="62">
        <v>2704</v>
      </c>
      <c r="B2707" s="95">
        <f>INDEX(技能效果!B:B,MATCH(技能效果等级!W2707,技能效果!AE:AE,0))</f>
        <v>180100601</v>
      </c>
      <c r="C2707" s="95" t="str">
        <f>INDEX(技能效果!C:C,MATCH(技能效果等级!B2707,技能效果!B:B,0))</f>
        <v>骷髅小兵1普通攻击</v>
      </c>
      <c r="D2707" s="96" t="s">
        <v>873</v>
      </c>
      <c r="E2707" s="95">
        <v>10</v>
      </c>
      <c r="F2707" s="95">
        <f>INDEX(技能效果!H:H,MATCH(技能效果等级!B2707,技能效果!B:B,0))</f>
        <v>1001</v>
      </c>
      <c r="G2707" s="95">
        <f>IF(INDEX(技能效果!K:K,MATCH(B2707,技能效果!B:B,0))=0,INDEX(技能效果!I:I,MATCH(技能效果等级!B2707,技能效果!B:B,0)),INDEX(技能效果!I:I,MATCH(技能效果等级!B2707,技能效果!B:B,0))*VLOOKUP(E2707,技能数值计算!$C$19:$D$28,2,FALSE))</f>
        <v>0</v>
      </c>
      <c r="H2707" s="95">
        <f>INDEX(技能效果!J:J,MATCH(技能效果等级!B2707,技能效果!B:B,0))</f>
        <v>0</v>
      </c>
      <c r="I2707" s="97"/>
      <c r="J2707" s="97"/>
      <c r="K2707" s="97"/>
      <c r="L2707" s="97"/>
      <c r="M2707" s="97"/>
      <c r="N2707" s="96" t="str">
        <f>IF(INDEX(技能效果!L:L,MATCH(技能效果等级!B2707,技能效果!B:B,0))="","",INDEX(技能效果!L:L,MATCH(技能效果等级!B2707,技能效果!B:B,0)))</f>
        <v/>
      </c>
      <c r="O2707" s="95">
        <f>IF(INDEX(技能效果!N:N,MATCH(B2707,技能效果!B:B,0))=0,INDEX(技能效果!M:M,MATCH(技能效果等级!B2707,技能效果!B:B,0)),INDEX(技能效果!M:M,MATCH(技能效果等级!B2707,技能效果!B:B,0))*VLOOKUP(E2707,技能数值计算!$C$19:$D$28,2,FALSE))</f>
        <v>0</v>
      </c>
      <c r="P2707" s="97"/>
      <c r="Q2707" s="97"/>
      <c r="R2707" s="95" t="str">
        <f>IF(INDEX(技能效果!O:O,MATCH(技能效果等级!B2707,技能效果!B:B,0))="","",INDEX(技能效果!O:O,MATCH(技能效果等级!B2707,技能效果!B:B,0)))</f>
        <v/>
      </c>
      <c r="S2707" s="97"/>
      <c r="T2707" s="97"/>
      <c r="U2707" s="97"/>
      <c r="V2707" s="96" t="str">
        <f>IF(INDEX(技能效果!AF:AF,MATCH(技能效果等级!B2707,技能效果!B:B,0))="","",INDEX(技能效果!AF:AF,MATCH(技能效果等级!B2707,技能效果!B:B,0)))</f>
        <v/>
      </c>
      <c r="W2707" s="95">
        <f t="shared" si="40"/>
        <v>261</v>
      </c>
      <c r="X2707" s="97"/>
      <c r="Y2707" s="97"/>
    </row>
    <row r="2708" spans="1:25" ht="16.5" x14ac:dyDescent="0.2">
      <c r="A2708" s="62">
        <v>2705</v>
      </c>
      <c r="B2708" s="95">
        <f>INDEX(技能效果!B:B,MATCH(技能效果等级!W2708,技能效果!AE:AE,0))</f>
        <v>180100801</v>
      </c>
      <c r="C2708" s="95" t="str">
        <f>INDEX(技能效果!C:C,MATCH(技能效果等级!B2708,技能效果!B:B,0))</f>
        <v>伏尸将军单体伤害</v>
      </c>
      <c r="D2708" s="96" t="s">
        <v>873</v>
      </c>
      <c r="E2708" s="95">
        <v>1</v>
      </c>
      <c r="F2708" s="95">
        <f>INDEX(技能效果!H:H,MATCH(技能效果等级!B2708,技能效果!B:B,0))</f>
        <v>1001</v>
      </c>
      <c r="G2708" s="95">
        <f>IF(INDEX(技能效果!K:K,MATCH(B2708,技能效果!B:B,0))=0,INDEX(技能效果!I:I,MATCH(技能效果等级!B2708,技能效果!B:B,0)),INDEX(技能效果!I:I,MATCH(技能效果等级!B2708,技能效果!B:B,0))*VLOOKUP(E2708,技能数值计算!$C$19:$D$28,2,FALSE))</f>
        <v>0</v>
      </c>
      <c r="H2708" s="95">
        <f>INDEX(技能效果!J:J,MATCH(技能效果等级!B2708,技能效果!B:B,0))</f>
        <v>0</v>
      </c>
      <c r="I2708" s="97"/>
      <c r="J2708" s="97"/>
      <c r="K2708" s="97"/>
      <c r="L2708" s="97"/>
      <c r="M2708" s="97"/>
      <c r="N2708" s="96" t="str">
        <f>IF(INDEX(技能效果!L:L,MATCH(技能效果等级!B2708,技能效果!B:B,0))="","",INDEX(技能效果!L:L,MATCH(技能效果等级!B2708,技能效果!B:B,0)))</f>
        <v/>
      </c>
      <c r="O2708" s="95">
        <f>IF(INDEX(技能效果!N:N,MATCH(B2708,技能效果!B:B,0))=0,INDEX(技能效果!M:M,MATCH(技能效果等级!B2708,技能效果!B:B,0)),INDEX(技能效果!M:M,MATCH(技能效果等级!B2708,技能效果!B:B,0))*VLOOKUP(E2708,技能数值计算!$C$19:$D$28,2,FALSE))</f>
        <v>0</v>
      </c>
      <c r="P2708" s="97"/>
      <c r="Q2708" s="97"/>
      <c r="R2708" s="95" t="str">
        <f>IF(INDEX(技能效果!O:O,MATCH(技能效果等级!B2708,技能效果!B:B,0))="","",INDEX(技能效果!O:O,MATCH(技能效果等级!B2708,技能效果!B:B,0)))</f>
        <v/>
      </c>
      <c r="S2708" s="97"/>
      <c r="T2708" s="97"/>
      <c r="U2708" s="97"/>
      <c r="V2708" s="96" t="str">
        <f>IF(INDEX(技能效果!AF:AF,MATCH(技能效果等级!B2708,技能效果!B:B,0))="","",INDEX(技能效果!AF:AF,MATCH(技能效果等级!B2708,技能效果!B:B,0)))</f>
        <v/>
      </c>
      <c r="W2708" s="95">
        <f t="shared" si="40"/>
        <v>262</v>
      </c>
      <c r="X2708" s="97"/>
      <c r="Y2708" s="97"/>
    </row>
    <row r="2709" spans="1:25" ht="16.5" x14ac:dyDescent="0.2">
      <c r="A2709" s="62">
        <v>2706</v>
      </c>
      <c r="B2709" s="95">
        <f>INDEX(技能效果!B:B,MATCH(技能效果等级!W2709,技能效果!AE:AE,0))</f>
        <v>180100801</v>
      </c>
      <c r="C2709" s="95" t="str">
        <f>INDEX(技能效果!C:C,MATCH(技能效果等级!B2709,技能效果!B:B,0))</f>
        <v>伏尸将军单体伤害</v>
      </c>
      <c r="D2709" s="96" t="s">
        <v>873</v>
      </c>
      <c r="E2709" s="95">
        <v>2</v>
      </c>
      <c r="F2709" s="95">
        <f>INDEX(技能效果!H:H,MATCH(技能效果等级!B2709,技能效果!B:B,0))</f>
        <v>1001</v>
      </c>
      <c r="G2709" s="95">
        <f>IF(INDEX(技能效果!K:K,MATCH(B2709,技能效果!B:B,0))=0,INDEX(技能效果!I:I,MATCH(技能效果等级!B2709,技能效果!B:B,0)),INDEX(技能效果!I:I,MATCH(技能效果等级!B2709,技能效果!B:B,0))*VLOOKUP(E2709,技能数值计算!$C$19:$D$28,2,FALSE))</f>
        <v>0</v>
      </c>
      <c r="H2709" s="95">
        <f>INDEX(技能效果!J:J,MATCH(技能效果等级!B2709,技能效果!B:B,0))</f>
        <v>0</v>
      </c>
      <c r="I2709" s="97"/>
      <c r="J2709" s="97"/>
      <c r="K2709" s="97"/>
      <c r="L2709" s="97"/>
      <c r="M2709" s="97"/>
      <c r="N2709" s="96" t="str">
        <f>IF(INDEX(技能效果!L:L,MATCH(技能效果等级!B2709,技能效果!B:B,0))="","",INDEX(技能效果!L:L,MATCH(技能效果等级!B2709,技能效果!B:B,0)))</f>
        <v/>
      </c>
      <c r="O2709" s="95">
        <f>IF(INDEX(技能效果!N:N,MATCH(B2709,技能效果!B:B,0))=0,INDEX(技能效果!M:M,MATCH(技能效果等级!B2709,技能效果!B:B,0)),INDEX(技能效果!M:M,MATCH(技能效果等级!B2709,技能效果!B:B,0))*VLOOKUP(E2709,技能数值计算!$C$19:$D$28,2,FALSE))</f>
        <v>0</v>
      </c>
      <c r="P2709" s="97"/>
      <c r="Q2709" s="97"/>
      <c r="R2709" s="95" t="str">
        <f>IF(INDEX(技能效果!O:O,MATCH(技能效果等级!B2709,技能效果!B:B,0))="","",INDEX(技能效果!O:O,MATCH(技能效果等级!B2709,技能效果!B:B,0)))</f>
        <v/>
      </c>
      <c r="S2709" s="97"/>
      <c r="T2709" s="97"/>
      <c r="U2709" s="97"/>
      <c r="V2709" s="96" t="str">
        <f>IF(INDEX(技能效果!AF:AF,MATCH(技能效果等级!B2709,技能效果!B:B,0))="","",INDEX(技能效果!AF:AF,MATCH(技能效果等级!B2709,技能效果!B:B,0)))</f>
        <v/>
      </c>
      <c r="W2709" s="95">
        <f t="shared" si="40"/>
        <v>262</v>
      </c>
      <c r="X2709" s="97"/>
      <c r="Y2709" s="97"/>
    </row>
    <row r="2710" spans="1:25" ht="16.5" x14ac:dyDescent="0.2">
      <c r="A2710" s="62">
        <v>2707</v>
      </c>
      <c r="B2710" s="95">
        <f>INDEX(技能效果!B:B,MATCH(技能效果等级!W2710,技能效果!AE:AE,0))</f>
        <v>180100801</v>
      </c>
      <c r="C2710" s="95" t="str">
        <f>INDEX(技能效果!C:C,MATCH(技能效果等级!B2710,技能效果!B:B,0))</f>
        <v>伏尸将军单体伤害</v>
      </c>
      <c r="D2710" s="96" t="s">
        <v>873</v>
      </c>
      <c r="E2710" s="95">
        <v>3</v>
      </c>
      <c r="F2710" s="95">
        <f>INDEX(技能效果!H:H,MATCH(技能效果等级!B2710,技能效果!B:B,0))</f>
        <v>1001</v>
      </c>
      <c r="G2710" s="95">
        <f>IF(INDEX(技能效果!K:K,MATCH(B2710,技能效果!B:B,0))=0,INDEX(技能效果!I:I,MATCH(技能效果等级!B2710,技能效果!B:B,0)),INDEX(技能效果!I:I,MATCH(技能效果等级!B2710,技能效果!B:B,0))*VLOOKUP(E2710,技能数值计算!$C$19:$D$28,2,FALSE))</f>
        <v>0</v>
      </c>
      <c r="H2710" s="95">
        <f>INDEX(技能效果!J:J,MATCH(技能效果等级!B2710,技能效果!B:B,0))</f>
        <v>0</v>
      </c>
      <c r="I2710" s="97"/>
      <c r="J2710" s="97"/>
      <c r="K2710" s="97"/>
      <c r="L2710" s="97"/>
      <c r="M2710" s="97"/>
      <c r="N2710" s="96" t="str">
        <f>IF(INDEX(技能效果!L:L,MATCH(技能效果等级!B2710,技能效果!B:B,0))="","",INDEX(技能效果!L:L,MATCH(技能效果等级!B2710,技能效果!B:B,0)))</f>
        <v/>
      </c>
      <c r="O2710" s="95">
        <f>IF(INDEX(技能效果!N:N,MATCH(B2710,技能效果!B:B,0))=0,INDEX(技能效果!M:M,MATCH(技能效果等级!B2710,技能效果!B:B,0)),INDEX(技能效果!M:M,MATCH(技能效果等级!B2710,技能效果!B:B,0))*VLOOKUP(E2710,技能数值计算!$C$19:$D$28,2,FALSE))</f>
        <v>0</v>
      </c>
      <c r="P2710" s="97"/>
      <c r="Q2710" s="97"/>
      <c r="R2710" s="95" t="str">
        <f>IF(INDEX(技能效果!O:O,MATCH(技能效果等级!B2710,技能效果!B:B,0))="","",INDEX(技能效果!O:O,MATCH(技能效果等级!B2710,技能效果!B:B,0)))</f>
        <v/>
      </c>
      <c r="S2710" s="97"/>
      <c r="T2710" s="97"/>
      <c r="U2710" s="97"/>
      <c r="V2710" s="96" t="str">
        <f>IF(INDEX(技能效果!AF:AF,MATCH(技能效果等级!B2710,技能效果!B:B,0))="","",INDEX(技能效果!AF:AF,MATCH(技能效果等级!B2710,技能效果!B:B,0)))</f>
        <v/>
      </c>
      <c r="W2710" s="95">
        <f t="shared" si="40"/>
        <v>262</v>
      </c>
      <c r="X2710" s="97"/>
      <c r="Y2710" s="97"/>
    </row>
    <row r="2711" spans="1:25" ht="16.5" x14ac:dyDescent="0.2">
      <c r="A2711" s="62">
        <v>2708</v>
      </c>
      <c r="B2711" s="95">
        <f>INDEX(技能效果!B:B,MATCH(技能效果等级!W2711,技能效果!AE:AE,0))</f>
        <v>180100801</v>
      </c>
      <c r="C2711" s="95" t="str">
        <f>INDEX(技能效果!C:C,MATCH(技能效果等级!B2711,技能效果!B:B,0))</f>
        <v>伏尸将军单体伤害</v>
      </c>
      <c r="D2711" s="96" t="s">
        <v>873</v>
      </c>
      <c r="E2711" s="95">
        <v>4</v>
      </c>
      <c r="F2711" s="95">
        <f>INDEX(技能效果!H:H,MATCH(技能效果等级!B2711,技能效果!B:B,0))</f>
        <v>1001</v>
      </c>
      <c r="G2711" s="95">
        <f>IF(INDEX(技能效果!K:K,MATCH(B2711,技能效果!B:B,0))=0,INDEX(技能效果!I:I,MATCH(技能效果等级!B2711,技能效果!B:B,0)),INDEX(技能效果!I:I,MATCH(技能效果等级!B2711,技能效果!B:B,0))*VLOOKUP(E2711,技能数值计算!$C$19:$D$28,2,FALSE))</f>
        <v>0</v>
      </c>
      <c r="H2711" s="95">
        <f>INDEX(技能效果!J:J,MATCH(技能效果等级!B2711,技能效果!B:B,0))</f>
        <v>0</v>
      </c>
      <c r="I2711" s="97"/>
      <c r="J2711" s="97"/>
      <c r="K2711" s="97"/>
      <c r="L2711" s="97"/>
      <c r="M2711" s="97"/>
      <c r="N2711" s="96" t="str">
        <f>IF(INDEX(技能效果!L:L,MATCH(技能效果等级!B2711,技能效果!B:B,0))="","",INDEX(技能效果!L:L,MATCH(技能效果等级!B2711,技能效果!B:B,0)))</f>
        <v/>
      </c>
      <c r="O2711" s="95">
        <f>IF(INDEX(技能效果!N:N,MATCH(B2711,技能效果!B:B,0))=0,INDEX(技能效果!M:M,MATCH(技能效果等级!B2711,技能效果!B:B,0)),INDEX(技能效果!M:M,MATCH(技能效果等级!B2711,技能效果!B:B,0))*VLOOKUP(E2711,技能数值计算!$C$19:$D$28,2,FALSE))</f>
        <v>0</v>
      </c>
      <c r="P2711" s="97"/>
      <c r="Q2711" s="97"/>
      <c r="R2711" s="95" t="str">
        <f>IF(INDEX(技能效果!O:O,MATCH(技能效果等级!B2711,技能效果!B:B,0))="","",INDEX(技能效果!O:O,MATCH(技能效果等级!B2711,技能效果!B:B,0)))</f>
        <v/>
      </c>
      <c r="S2711" s="97"/>
      <c r="T2711" s="97"/>
      <c r="U2711" s="97"/>
      <c r="V2711" s="96" t="str">
        <f>IF(INDEX(技能效果!AF:AF,MATCH(技能效果等级!B2711,技能效果!B:B,0))="","",INDEX(技能效果!AF:AF,MATCH(技能效果等级!B2711,技能效果!B:B,0)))</f>
        <v/>
      </c>
      <c r="W2711" s="95">
        <f t="shared" si="40"/>
        <v>262</v>
      </c>
      <c r="X2711" s="97"/>
      <c r="Y2711" s="97"/>
    </row>
    <row r="2712" spans="1:25" ht="16.5" x14ac:dyDescent="0.2">
      <c r="A2712" s="62">
        <v>2709</v>
      </c>
      <c r="B2712" s="95">
        <f>INDEX(技能效果!B:B,MATCH(技能效果等级!W2712,技能效果!AE:AE,0))</f>
        <v>180100801</v>
      </c>
      <c r="C2712" s="95" t="str">
        <f>INDEX(技能效果!C:C,MATCH(技能效果等级!B2712,技能效果!B:B,0))</f>
        <v>伏尸将军单体伤害</v>
      </c>
      <c r="D2712" s="96" t="s">
        <v>873</v>
      </c>
      <c r="E2712" s="95">
        <v>5</v>
      </c>
      <c r="F2712" s="95">
        <f>INDEX(技能效果!H:H,MATCH(技能效果等级!B2712,技能效果!B:B,0))</f>
        <v>1001</v>
      </c>
      <c r="G2712" s="95">
        <f>IF(INDEX(技能效果!K:K,MATCH(B2712,技能效果!B:B,0))=0,INDEX(技能效果!I:I,MATCH(技能效果等级!B2712,技能效果!B:B,0)),INDEX(技能效果!I:I,MATCH(技能效果等级!B2712,技能效果!B:B,0))*VLOOKUP(E2712,技能数值计算!$C$19:$D$28,2,FALSE))</f>
        <v>0</v>
      </c>
      <c r="H2712" s="95">
        <f>INDEX(技能效果!J:J,MATCH(技能效果等级!B2712,技能效果!B:B,0))</f>
        <v>0</v>
      </c>
      <c r="I2712" s="97"/>
      <c r="J2712" s="97"/>
      <c r="K2712" s="97"/>
      <c r="L2712" s="97"/>
      <c r="M2712" s="97"/>
      <c r="N2712" s="96" t="str">
        <f>IF(INDEX(技能效果!L:L,MATCH(技能效果等级!B2712,技能效果!B:B,0))="","",INDEX(技能效果!L:L,MATCH(技能效果等级!B2712,技能效果!B:B,0)))</f>
        <v/>
      </c>
      <c r="O2712" s="95">
        <f>IF(INDEX(技能效果!N:N,MATCH(B2712,技能效果!B:B,0))=0,INDEX(技能效果!M:M,MATCH(技能效果等级!B2712,技能效果!B:B,0)),INDEX(技能效果!M:M,MATCH(技能效果等级!B2712,技能效果!B:B,0))*VLOOKUP(E2712,技能数值计算!$C$19:$D$28,2,FALSE))</f>
        <v>0</v>
      </c>
      <c r="P2712" s="97"/>
      <c r="Q2712" s="97"/>
      <c r="R2712" s="95" t="str">
        <f>IF(INDEX(技能效果!O:O,MATCH(技能效果等级!B2712,技能效果!B:B,0))="","",INDEX(技能效果!O:O,MATCH(技能效果等级!B2712,技能效果!B:B,0)))</f>
        <v/>
      </c>
      <c r="S2712" s="97"/>
      <c r="T2712" s="97"/>
      <c r="U2712" s="97"/>
      <c r="V2712" s="96" t="str">
        <f>IF(INDEX(技能效果!AF:AF,MATCH(技能效果等级!B2712,技能效果!B:B,0))="","",INDEX(技能效果!AF:AF,MATCH(技能效果等级!B2712,技能效果!B:B,0)))</f>
        <v/>
      </c>
      <c r="W2712" s="95">
        <f t="shared" si="40"/>
        <v>262</v>
      </c>
      <c r="X2712" s="97"/>
      <c r="Y2712" s="97"/>
    </row>
    <row r="2713" spans="1:25" ht="16.5" x14ac:dyDescent="0.2">
      <c r="A2713" s="62">
        <v>2710</v>
      </c>
      <c r="B2713" s="95">
        <f>INDEX(技能效果!B:B,MATCH(技能效果等级!W2713,技能效果!AE:AE,0))</f>
        <v>180100801</v>
      </c>
      <c r="C2713" s="95" t="str">
        <f>INDEX(技能效果!C:C,MATCH(技能效果等级!B2713,技能效果!B:B,0))</f>
        <v>伏尸将军单体伤害</v>
      </c>
      <c r="D2713" s="96" t="s">
        <v>873</v>
      </c>
      <c r="E2713" s="95">
        <v>6</v>
      </c>
      <c r="F2713" s="95">
        <f>INDEX(技能效果!H:H,MATCH(技能效果等级!B2713,技能效果!B:B,0))</f>
        <v>1001</v>
      </c>
      <c r="G2713" s="95">
        <f>IF(INDEX(技能效果!K:K,MATCH(B2713,技能效果!B:B,0))=0,INDEX(技能效果!I:I,MATCH(技能效果等级!B2713,技能效果!B:B,0)),INDEX(技能效果!I:I,MATCH(技能效果等级!B2713,技能效果!B:B,0))*VLOOKUP(E2713,技能数值计算!$C$19:$D$28,2,FALSE))</f>
        <v>0</v>
      </c>
      <c r="H2713" s="95">
        <f>INDEX(技能效果!J:J,MATCH(技能效果等级!B2713,技能效果!B:B,0))</f>
        <v>0</v>
      </c>
      <c r="I2713" s="97"/>
      <c r="J2713" s="97"/>
      <c r="K2713" s="97"/>
      <c r="L2713" s="97"/>
      <c r="M2713" s="97"/>
      <c r="N2713" s="96" t="str">
        <f>IF(INDEX(技能效果!L:L,MATCH(技能效果等级!B2713,技能效果!B:B,0))="","",INDEX(技能效果!L:L,MATCH(技能效果等级!B2713,技能效果!B:B,0)))</f>
        <v/>
      </c>
      <c r="O2713" s="95">
        <f>IF(INDEX(技能效果!N:N,MATCH(B2713,技能效果!B:B,0))=0,INDEX(技能效果!M:M,MATCH(技能效果等级!B2713,技能效果!B:B,0)),INDEX(技能效果!M:M,MATCH(技能效果等级!B2713,技能效果!B:B,0))*VLOOKUP(E2713,技能数值计算!$C$19:$D$28,2,FALSE))</f>
        <v>0</v>
      </c>
      <c r="P2713" s="97"/>
      <c r="Q2713" s="97"/>
      <c r="R2713" s="95" t="str">
        <f>IF(INDEX(技能效果!O:O,MATCH(技能效果等级!B2713,技能效果!B:B,0))="","",INDEX(技能效果!O:O,MATCH(技能效果等级!B2713,技能效果!B:B,0)))</f>
        <v/>
      </c>
      <c r="S2713" s="97"/>
      <c r="T2713" s="97"/>
      <c r="U2713" s="97"/>
      <c r="V2713" s="96" t="str">
        <f>IF(INDEX(技能效果!AF:AF,MATCH(技能效果等级!B2713,技能效果!B:B,0))="","",INDEX(技能效果!AF:AF,MATCH(技能效果等级!B2713,技能效果!B:B,0)))</f>
        <v/>
      </c>
      <c r="W2713" s="95">
        <f t="shared" si="40"/>
        <v>262</v>
      </c>
      <c r="X2713" s="97"/>
      <c r="Y2713" s="97"/>
    </row>
    <row r="2714" spans="1:25" ht="16.5" x14ac:dyDescent="0.2">
      <c r="A2714" s="62">
        <v>2711</v>
      </c>
      <c r="B2714" s="95">
        <f>INDEX(技能效果!B:B,MATCH(技能效果等级!W2714,技能效果!AE:AE,0))</f>
        <v>180100801</v>
      </c>
      <c r="C2714" s="95" t="str">
        <f>INDEX(技能效果!C:C,MATCH(技能效果等级!B2714,技能效果!B:B,0))</f>
        <v>伏尸将军单体伤害</v>
      </c>
      <c r="D2714" s="96" t="s">
        <v>873</v>
      </c>
      <c r="E2714" s="95">
        <v>7</v>
      </c>
      <c r="F2714" s="95">
        <f>INDEX(技能效果!H:H,MATCH(技能效果等级!B2714,技能效果!B:B,0))</f>
        <v>1001</v>
      </c>
      <c r="G2714" s="95">
        <f>IF(INDEX(技能效果!K:K,MATCH(B2714,技能效果!B:B,0))=0,INDEX(技能效果!I:I,MATCH(技能效果等级!B2714,技能效果!B:B,0)),INDEX(技能效果!I:I,MATCH(技能效果等级!B2714,技能效果!B:B,0))*VLOOKUP(E2714,技能数值计算!$C$19:$D$28,2,FALSE))</f>
        <v>0</v>
      </c>
      <c r="H2714" s="95">
        <f>INDEX(技能效果!J:J,MATCH(技能效果等级!B2714,技能效果!B:B,0))</f>
        <v>0</v>
      </c>
      <c r="I2714" s="97"/>
      <c r="J2714" s="97"/>
      <c r="K2714" s="97"/>
      <c r="L2714" s="97"/>
      <c r="M2714" s="97"/>
      <c r="N2714" s="96" t="str">
        <f>IF(INDEX(技能效果!L:L,MATCH(技能效果等级!B2714,技能效果!B:B,0))="","",INDEX(技能效果!L:L,MATCH(技能效果等级!B2714,技能效果!B:B,0)))</f>
        <v/>
      </c>
      <c r="O2714" s="95">
        <f>IF(INDEX(技能效果!N:N,MATCH(B2714,技能效果!B:B,0))=0,INDEX(技能效果!M:M,MATCH(技能效果等级!B2714,技能效果!B:B,0)),INDEX(技能效果!M:M,MATCH(技能效果等级!B2714,技能效果!B:B,0))*VLOOKUP(E2714,技能数值计算!$C$19:$D$28,2,FALSE))</f>
        <v>0</v>
      </c>
      <c r="P2714" s="97"/>
      <c r="Q2714" s="97"/>
      <c r="R2714" s="95" t="str">
        <f>IF(INDEX(技能效果!O:O,MATCH(技能效果等级!B2714,技能效果!B:B,0))="","",INDEX(技能效果!O:O,MATCH(技能效果等级!B2714,技能效果!B:B,0)))</f>
        <v/>
      </c>
      <c r="S2714" s="97"/>
      <c r="T2714" s="97"/>
      <c r="U2714" s="97"/>
      <c r="V2714" s="96" t="str">
        <f>IF(INDEX(技能效果!AF:AF,MATCH(技能效果等级!B2714,技能效果!B:B,0))="","",INDEX(技能效果!AF:AF,MATCH(技能效果等级!B2714,技能效果!B:B,0)))</f>
        <v/>
      </c>
      <c r="W2714" s="95">
        <f t="shared" si="40"/>
        <v>262</v>
      </c>
      <c r="X2714" s="97"/>
      <c r="Y2714" s="97"/>
    </row>
    <row r="2715" spans="1:25" ht="16.5" x14ac:dyDescent="0.2">
      <c r="A2715" s="62">
        <v>2712</v>
      </c>
      <c r="B2715" s="95">
        <f>INDEX(技能效果!B:B,MATCH(技能效果等级!W2715,技能效果!AE:AE,0))</f>
        <v>180100801</v>
      </c>
      <c r="C2715" s="95" t="str">
        <f>INDEX(技能效果!C:C,MATCH(技能效果等级!B2715,技能效果!B:B,0))</f>
        <v>伏尸将军单体伤害</v>
      </c>
      <c r="D2715" s="96" t="s">
        <v>873</v>
      </c>
      <c r="E2715" s="95">
        <v>8</v>
      </c>
      <c r="F2715" s="95">
        <f>INDEX(技能效果!H:H,MATCH(技能效果等级!B2715,技能效果!B:B,0))</f>
        <v>1001</v>
      </c>
      <c r="G2715" s="95">
        <f>IF(INDEX(技能效果!K:K,MATCH(B2715,技能效果!B:B,0))=0,INDEX(技能效果!I:I,MATCH(技能效果等级!B2715,技能效果!B:B,0)),INDEX(技能效果!I:I,MATCH(技能效果等级!B2715,技能效果!B:B,0))*VLOOKUP(E2715,技能数值计算!$C$19:$D$28,2,FALSE))</f>
        <v>0</v>
      </c>
      <c r="H2715" s="95">
        <f>INDEX(技能效果!J:J,MATCH(技能效果等级!B2715,技能效果!B:B,0))</f>
        <v>0</v>
      </c>
      <c r="I2715" s="97"/>
      <c r="J2715" s="97"/>
      <c r="K2715" s="97"/>
      <c r="L2715" s="97"/>
      <c r="M2715" s="97"/>
      <c r="N2715" s="96" t="str">
        <f>IF(INDEX(技能效果!L:L,MATCH(技能效果等级!B2715,技能效果!B:B,0))="","",INDEX(技能效果!L:L,MATCH(技能效果等级!B2715,技能效果!B:B,0)))</f>
        <v/>
      </c>
      <c r="O2715" s="95">
        <f>IF(INDEX(技能效果!N:N,MATCH(B2715,技能效果!B:B,0))=0,INDEX(技能效果!M:M,MATCH(技能效果等级!B2715,技能效果!B:B,0)),INDEX(技能效果!M:M,MATCH(技能效果等级!B2715,技能效果!B:B,0))*VLOOKUP(E2715,技能数值计算!$C$19:$D$28,2,FALSE))</f>
        <v>0</v>
      </c>
      <c r="P2715" s="97"/>
      <c r="Q2715" s="97"/>
      <c r="R2715" s="95" t="str">
        <f>IF(INDEX(技能效果!O:O,MATCH(技能效果等级!B2715,技能效果!B:B,0))="","",INDEX(技能效果!O:O,MATCH(技能效果等级!B2715,技能效果!B:B,0)))</f>
        <v/>
      </c>
      <c r="S2715" s="97"/>
      <c r="T2715" s="97"/>
      <c r="U2715" s="97"/>
      <c r="V2715" s="96" t="str">
        <f>IF(INDEX(技能效果!AF:AF,MATCH(技能效果等级!B2715,技能效果!B:B,0))="","",INDEX(技能效果!AF:AF,MATCH(技能效果等级!B2715,技能效果!B:B,0)))</f>
        <v/>
      </c>
      <c r="W2715" s="95">
        <f t="shared" si="40"/>
        <v>262</v>
      </c>
      <c r="X2715" s="97"/>
      <c r="Y2715" s="97"/>
    </row>
    <row r="2716" spans="1:25" ht="16.5" x14ac:dyDescent="0.2">
      <c r="A2716" s="62">
        <v>2713</v>
      </c>
      <c r="B2716" s="95">
        <f>INDEX(技能效果!B:B,MATCH(技能效果等级!W2716,技能效果!AE:AE,0))</f>
        <v>180100801</v>
      </c>
      <c r="C2716" s="95" t="str">
        <f>INDEX(技能效果!C:C,MATCH(技能效果等级!B2716,技能效果!B:B,0))</f>
        <v>伏尸将军单体伤害</v>
      </c>
      <c r="D2716" s="96" t="s">
        <v>873</v>
      </c>
      <c r="E2716" s="95">
        <v>9</v>
      </c>
      <c r="F2716" s="95">
        <f>INDEX(技能效果!H:H,MATCH(技能效果等级!B2716,技能效果!B:B,0))</f>
        <v>1001</v>
      </c>
      <c r="G2716" s="95">
        <f>IF(INDEX(技能效果!K:K,MATCH(B2716,技能效果!B:B,0))=0,INDEX(技能效果!I:I,MATCH(技能效果等级!B2716,技能效果!B:B,0)),INDEX(技能效果!I:I,MATCH(技能效果等级!B2716,技能效果!B:B,0))*VLOOKUP(E2716,技能数值计算!$C$19:$D$28,2,FALSE))</f>
        <v>0</v>
      </c>
      <c r="H2716" s="95">
        <f>INDEX(技能效果!J:J,MATCH(技能效果等级!B2716,技能效果!B:B,0))</f>
        <v>0</v>
      </c>
      <c r="I2716" s="97"/>
      <c r="J2716" s="97"/>
      <c r="K2716" s="97"/>
      <c r="L2716" s="97"/>
      <c r="M2716" s="97"/>
      <c r="N2716" s="96" t="str">
        <f>IF(INDEX(技能效果!L:L,MATCH(技能效果等级!B2716,技能效果!B:B,0))="","",INDEX(技能效果!L:L,MATCH(技能效果等级!B2716,技能效果!B:B,0)))</f>
        <v/>
      </c>
      <c r="O2716" s="95">
        <f>IF(INDEX(技能效果!N:N,MATCH(B2716,技能效果!B:B,0))=0,INDEX(技能效果!M:M,MATCH(技能效果等级!B2716,技能效果!B:B,0)),INDEX(技能效果!M:M,MATCH(技能效果等级!B2716,技能效果!B:B,0))*VLOOKUP(E2716,技能数值计算!$C$19:$D$28,2,FALSE))</f>
        <v>0</v>
      </c>
      <c r="P2716" s="97"/>
      <c r="Q2716" s="97"/>
      <c r="R2716" s="95" t="str">
        <f>IF(INDEX(技能效果!O:O,MATCH(技能效果等级!B2716,技能效果!B:B,0))="","",INDEX(技能效果!O:O,MATCH(技能效果等级!B2716,技能效果!B:B,0)))</f>
        <v/>
      </c>
      <c r="S2716" s="97"/>
      <c r="T2716" s="97"/>
      <c r="U2716" s="97"/>
      <c r="V2716" s="96" t="str">
        <f>IF(INDEX(技能效果!AF:AF,MATCH(技能效果等级!B2716,技能效果!B:B,0))="","",INDEX(技能效果!AF:AF,MATCH(技能效果等级!B2716,技能效果!B:B,0)))</f>
        <v/>
      </c>
      <c r="W2716" s="95">
        <f t="shared" si="40"/>
        <v>262</v>
      </c>
      <c r="X2716" s="97"/>
      <c r="Y2716" s="97"/>
    </row>
    <row r="2717" spans="1:25" ht="16.5" x14ac:dyDescent="0.2">
      <c r="A2717" s="62">
        <v>2714</v>
      </c>
      <c r="B2717" s="95">
        <f>INDEX(技能效果!B:B,MATCH(技能效果等级!W2717,技能效果!AE:AE,0))</f>
        <v>180100801</v>
      </c>
      <c r="C2717" s="95" t="str">
        <f>INDEX(技能效果!C:C,MATCH(技能效果等级!B2717,技能效果!B:B,0))</f>
        <v>伏尸将军单体伤害</v>
      </c>
      <c r="D2717" s="96" t="s">
        <v>873</v>
      </c>
      <c r="E2717" s="95">
        <v>10</v>
      </c>
      <c r="F2717" s="95">
        <f>INDEX(技能效果!H:H,MATCH(技能效果等级!B2717,技能效果!B:B,0))</f>
        <v>1001</v>
      </c>
      <c r="G2717" s="95">
        <f>IF(INDEX(技能效果!K:K,MATCH(B2717,技能效果!B:B,0))=0,INDEX(技能效果!I:I,MATCH(技能效果等级!B2717,技能效果!B:B,0)),INDEX(技能效果!I:I,MATCH(技能效果等级!B2717,技能效果!B:B,0))*VLOOKUP(E2717,技能数值计算!$C$19:$D$28,2,FALSE))</f>
        <v>0</v>
      </c>
      <c r="H2717" s="95">
        <f>INDEX(技能效果!J:J,MATCH(技能效果等级!B2717,技能效果!B:B,0))</f>
        <v>0</v>
      </c>
      <c r="I2717" s="97"/>
      <c r="J2717" s="97"/>
      <c r="K2717" s="97"/>
      <c r="L2717" s="97"/>
      <c r="M2717" s="97"/>
      <c r="N2717" s="96" t="str">
        <f>IF(INDEX(技能效果!L:L,MATCH(技能效果等级!B2717,技能效果!B:B,0))="","",INDEX(技能效果!L:L,MATCH(技能效果等级!B2717,技能效果!B:B,0)))</f>
        <v/>
      </c>
      <c r="O2717" s="95">
        <f>IF(INDEX(技能效果!N:N,MATCH(B2717,技能效果!B:B,0))=0,INDEX(技能效果!M:M,MATCH(技能效果等级!B2717,技能效果!B:B,0)),INDEX(技能效果!M:M,MATCH(技能效果等级!B2717,技能效果!B:B,0))*VLOOKUP(E2717,技能数值计算!$C$19:$D$28,2,FALSE))</f>
        <v>0</v>
      </c>
      <c r="P2717" s="97"/>
      <c r="Q2717" s="97"/>
      <c r="R2717" s="95" t="str">
        <f>IF(INDEX(技能效果!O:O,MATCH(技能效果等级!B2717,技能效果!B:B,0))="","",INDEX(技能效果!O:O,MATCH(技能效果等级!B2717,技能效果!B:B,0)))</f>
        <v/>
      </c>
      <c r="S2717" s="97"/>
      <c r="T2717" s="97"/>
      <c r="U2717" s="97"/>
      <c r="V2717" s="96" t="str">
        <f>IF(INDEX(技能效果!AF:AF,MATCH(技能效果等级!B2717,技能效果!B:B,0))="","",INDEX(技能效果!AF:AF,MATCH(技能效果等级!B2717,技能效果!B:B,0)))</f>
        <v/>
      </c>
      <c r="W2717" s="95">
        <f t="shared" si="40"/>
        <v>262</v>
      </c>
      <c r="X2717" s="97"/>
      <c r="Y2717" s="97"/>
    </row>
    <row r="2718" spans="1:25" ht="16.5" x14ac:dyDescent="0.2">
      <c r="A2718" s="62">
        <v>2715</v>
      </c>
      <c r="B2718" s="95">
        <f>INDEX(技能效果!B:B,MATCH(技能效果等级!W2718,技能效果!AE:AE,0))</f>
        <v>180200801</v>
      </c>
      <c r="C2718" s="95" t="str">
        <f>INDEX(技能效果!C:C,MATCH(技能效果等级!B2718,技能效果!B:B,0))</f>
        <v>伏尸将军群体伤害</v>
      </c>
      <c r="D2718" s="96" t="s">
        <v>873</v>
      </c>
      <c r="E2718" s="95">
        <v>1</v>
      </c>
      <c r="F2718" s="95">
        <f>INDEX(技能效果!H:H,MATCH(技能效果等级!B2718,技能效果!B:B,0))</f>
        <v>1001</v>
      </c>
      <c r="G2718" s="95">
        <f>IF(INDEX(技能效果!K:K,MATCH(B2718,技能效果!B:B,0))=0,INDEX(技能效果!I:I,MATCH(技能效果等级!B2718,技能效果!B:B,0)),INDEX(技能效果!I:I,MATCH(技能效果等级!B2718,技能效果!B:B,0))*VLOOKUP(E2718,技能数值计算!$C$19:$D$28,2,FALSE))</f>
        <v>0</v>
      </c>
      <c r="H2718" s="95">
        <f>INDEX(技能效果!J:J,MATCH(技能效果等级!B2718,技能效果!B:B,0))</f>
        <v>0</v>
      </c>
      <c r="I2718" s="97"/>
      <c r="J2718" s="97"/>
      <c r="K2718" s="97"/>
      <c r="L2718" s="97"/>
      <c r="M2718" s="97"/>
      <c r="N2718" s="96" t="str">
        <f>IF(INDEX(技能效果!L:L,MATCH(技能效果等级!B2718,技能效果!B:B,0))="","",INDEX(技能效果!L:L,MATCH(技能效果等级!B2718,技能效果!B:B,0)))</f>
        <v/>
      </c>
      <c r="O2718" s="95">
        <f>IF(INDEX(技能效果!N:N,MATCH(B2718,技能效果!B:B,0))=0,INDEX(技能效果!M:M,MATCH(技能效果等级!B2718,技能效果!B:B,0)),INDEX(技能效果!M:M,MATCH(技能效果等级!B2718,技能效果!B:B,0))*VLOOKUP(E2718,技能数值计算!$C$19:$D$28,2,FALSE))</f>
        <v>0</v>
      </c>
      <c r="P2718" s="97"/>
      <c r="Q2718" s="97"/>
      <c r="R2718" s="95" t="str">
        <f>IF(INDEX(技能效果!O:O,MATCH(技能效果等级!B2718,技能效果!B:B,0))="","",INDEX(技能效果!O:O,MATCH(技能效果等级!B2718,技能效果!B:B,0)))</f>
        <v/>
      </c>
      <c r="S2718" s="97"/>
      <c r="T2718" s="97"/>
      <c r="U2718" s="97"/>
      <c r="V2718" s="96" t="str">
        <f>IF(INDEX(技能效果!AF:AF,MATCH(技能效果等级!B2718,技能效果!B:B,0))="","",INDEX(技能效果!AF:AF,MATCH(技能效果等级!B2718,技能效果!B:B,0)))</f>
        <v/>
      </c>
      <c r="W2718" s="95">
        <f t="shared" si="40"/>
        <v>263</v>
      </c>
      <c r="X2718" s="97"/>
      <c r="Y2718" s="97"/>
    </row>
    <row r="2719" spans="1:25" ht="16.5" x14ac:dyDescent="0.2">
      <c r="A2719" s="62">
        <v>2716</v>
      </c>
      <c r="B2719" s="95">
        <f>INDEX(技能效果!B:B,MATCH(技能效果等级!W2719,技能效果!AE:AE,0))</f>
        <v>180200801</v>
      </c>
      <c r="C2719" s="95" t="str">
        <f>INDEX(技能效果!C:C,MATCH(技能效果等级!B2719,技能效果!B:B,0))</f>
        <v>伏尸将军群体伤害</v>
      </c>
      <c r="D2719" s="96" t="s">
        <v>873</v>
      </c>
      <c r="E2719" s="95">
        <v>2</v>
      </c>
      <c r="F2719" s="95">
        <f>INDEX(技能效果!H:H,MATCH(技能效果等级!B2719,技能效果!B:B,0))</f>
        <v>1001</v>
      </c>
      <c r="G2719" s="95">
        <f>IF(INDEX(技能效果!K:K,MATCH(B2719,技能效果!B:B,0))=0,INDEX(技能效果!I:I,MATCH(技能效果等级!B2719,技能效果!B:B,0)),INDEX(技能效果!I:I,MATCH(技能效果等级!B2719,技能效果!B:B,0))*VLOOKUP(E2719,技能数值计算!$C$19:$D$28,2,FALSE))</f>
        <v>0</v>
      </c>
      <c r="H2719" s="95">
        <f>INDEX(技能效果!J:J,MATCH(技能效果等级!B2719,技能效果!B:B,0))</f>
        <v>0</v>
      </c>
      <c r="I2719" s="97"/>
      <c r="J2719" s="97"/>
      <c r="K2719" s="97"/>
      <c r="L2719" s="97"/>
      <c r="M2719" s="97"/>
      <c r="N2719" s="96" t="str">
        <f>IF(INDEX(技能效果!L:L,MATCH(技能效果等级!B2719,技能效果!B:B,0))="","",INDEX(技能效果!L:L,MATCH(技能效果等级!B2719,技能效果!B:B,0)))</f>
        <v/>
      </c>
      <c r="O2719" s="95">
        <f>IF(INDEX(技能效果!N:N,MATCH(B2719,技能效果!B:B,0))=0,INDEX(技能效果!M:M,MATCH(技能效果等级!B2719,技能效果!B:B,0)),INDEX(技能效果!M:M,MATCH(技能效果等级!B2719,技能效果!B:B,0))*VLOOKUP(E2719,技能数值计算!$C$19:$D$28,2,FALSE))</f>
        <v>0</v>
      </c>
      <c r="P2719" s="97"/>
      <c r="Q2719" s="97"/>
      <c r="R2719" s="95" t="str">
        <f>IF(INDEX(技能效果!O:O,MATCH(技能效果等级!B2719,技能效果!B:B,0))="","",INDEX(技能效果!O:O,MATCH(技能效果等级!B2719,技能效果!B:B,0)))</f>
        <v/>
      </c>
      <c r="S2719" s="97"/>
      <c r="T2719" s="97"/>
      <c r="U2719" s="97"/>
      <c r="V2719" s="96" t="str">
        <f>IF(INDEX(技能效果!AF:AF,MATCH(技能效果等级!B2719,技能效果!B:B,0))="","",INDEX(技能效果!AF:AF,MATCH(技能效果等级!B2719,技能效果!B:B,0)))</f>
        <v/>
      </c>
      <c r="W2719" s="95">
        <f t="shared" si="40"/>
        <v>263</v>
      </c>
      <c r="X2719" s="97"/>
      <c r="Y2719" s="97"/>
    </row>
    <row r="2720" spans="1:25" ht="16.5" x14ac:dyDescent="0.2">
      <c r="A2720" s="62">
        <v>2717</v>
      </c>
      <c r="B2720" s="95">
        <f>INDEX(技能效果!B:B,MATCH(技能效果等级!W2720,技能效果!AE:AE,0))</f>
        <v>180200801</v>
      </c>
      <c r="C2720" s="95" t="str">
        <f>INDEX(技能效果!C:C,MATCH(技能效果等级!B2720,技能效果!B:B,0))</f>
        <v>伏尸将军群体伤害</v>
      </c>
      <c r="D2720" s="96" t="s">
        <v>873</v>
      </c>
      <c r="E2720" s="95">
        <v>3</v>
      </c>
      <c r="F2720" s="95">
        <f>INDEX(技能效果!H:H,MATCH(技能效果等级!B2720,技能效果!B:B,0))</f>
        <v>1001</v>
      </c>
      <c r="G2720" s="95">
        <f>IF(INDEX(技能效果!K:K,MATCH(B2720,技能效果!B:B,0))=0,INDEX(技能效果!I:I,MATCH(技能效果等级!B2720,技能效果!B:B,0)),INDEX(技能效果!I:I,MATCH(技能效果等级!B2720,技能效果!B:B,0))*VLOOKUP(E2720,技能数值计算!$C$19:$D$28,2,FALSE))</f>
        <v>0</v>
      </c>
      <c r="H2720" s="95">
        <f>INDEX(技能效果!J:J,MATCH(技能效果等级!B2720,技能效果!B:B,0))</f>
        <v>0</v>
      </c>
      <c r="I2720" s="97"/>
      <c r="J2720" s="97"/>
      <c r="K2720" s="97"/>
      <c r="L2720" s="97"/>
      <c r="M2720" s="97"/>
      <c r="N2720" s="96" t="str">
        <f>IF(INDEX(技能效果!L:L,MATCH(技能效果等级!B2720,技能效果!B:B,0))="","",INDEX(技能效果!L:L,MATCH(技能效果等级!B2720,技能效果!B:B,0)))</f>
        <v/>
      </c>
      <c r="O2720" s="95">
        <f>IF(INDEX(技能效果!N:N,MATCH(B2720,技能效果!B:B,0))=0,INDEX(技能效果!M:M,MATCH(技能效果等级!B2720,技能效果!B:B,0)),INDEX(技能效果!M:M,MATCH(技能效果等级!B2720,技能效果!B:B,0))*VLOOKUP(E2720,技能数值计算!$C$19:$D$28,2,FALSE))</f>
        <v>0</v>
      </c>
      <c r="P2720" s="97"/>
      <c r="Q2720" s="97"/>
      <c r="R2720" s="95" t="str">
        <f>IF(INDEX(技能效果!O:O,MATCH(技能效果等级!B2720,技能效果!B:B,0))="","",INDEX(技能效果!O:O,MATCH(技能效果等级!B2720,技能效果!B:B,0)))</f>
        <v/>
      </c>
      <c r="S2720" s="97"/>
      <c r="T2720" s="97"/>
      <c r="U2720" s="97"/>
      <c r="V2720" s="96" t="str">
        <f>IF(INDEX(技能效果!AF:AF,MATCH(技能效果等级!B2720,技能效果!B:B,0))="","",INDEX(技能效果!AF:AF,MATCH(技能效果等级!B2720,技能效果!B:B,0)))</f>
        <v/>
      </c>
      <c r="W2720" s="95">
        <f t="shared" si="40"/>
        <v>263</v>
      </c>
      <c r="X2720" s="97"/>
      <c r="Y2720" s="97"/>
    </row>
    <row r="2721" spans="1:25" ht="16.5" x14ac:dyDescent="0.2">
      <c r="A2721" s="62">
        <v>2718</v>
      </c>
      <c r="B2721" s="95">
        <f>INDEX(技能效果!B:B,MATCH(技能效果等级!W2721,技能效果!AE:AE,0))</f>
        <v>180200801</v>
      </c>
      <c r="C2721" s="95" t="str">
        <f>INDEX(技能效果!C:C,MATCH(技能效果等级!B2721,技能效果!B:B,0))</f>
        <v>伏尸将军群体伤害</v>
      </c>
      <c r="D2721" s="96" t="s">
        <v>873</v>
      </c>
      <c r="E2721" s="95">
        <v>4</v>
      </c>
      <c r="F2721" s="95">
        <f>INDEX(技能效果!H:H,MATCH(技能效果等级!B2721,技能效果!B:B,0))</f>
        <v>1001</v>
      </c>
      <c r="G2721" s="95">
        <f>IF(INDEX(技能效果!K:K,MATCH(B2721,技能效果!B:B,0))=0,INDEX(技能效果!I:I,MATCH(技能效果等级!B2721,技能效果!B:B,0)),INDEX(技能效果!I:I,MATCH(技能效果等级!B2721,技能效果!B:B,0))*VLOOKUP(E2721,技能数值计算!$C$19:$D$28,2,FALSE))</f>
        <v>0</v>
      </c>
      <c r="H2721" s="95">
        <f>INDEX(技能效果!J:J,MATCH(技能效果等级!B2721,技能效果!B:B,0))</f>
        <v>0</v>
      </c>
      <c r="I2721" s="97"/>
      <c r="J2721" s="97"/>
      <c r="K2721" s="97"/>
      <c r="L2721" s="97"/>
      <c r="M2721" s="97"/>
      <c r="N2721" s="96" t="str">
        <f>IF(INDEX(技能效果!L:L,MATCH(技能效果等级!B2721,技能效果!B:B,0))="","",INDEX(技能效果!L:L,MATCH(技能效果等级!B2721,技能效果!B:B,0)))</f>
        <v/>
      </c>
      <c r="O2721" s="95">
        <f>IF(INDEX(技能效果!N:N,MATCH(B2721,技能效果!B:B,0))=0,INDEX(技能效果!M:M,MATCH(技能效果等级!B2721,技能效果!B:B,0)),INDEX(技能效果!M:M,MATCH(技能效果等级!B2721,技能效果!B:B,0))*VLOOKUP(E2721,技能数值计算!$C$19:$D$28,2,FALSE))</f>
        <v>0</v>
      </c>
      <c r="P2721" s="97"/>
      <c r="Q2721" s="97"/>
      <c r="R2721" s="95" t="str">
        <f>IF(INDEX(技能效果!O:O,MATCH(技能效果等级!B2721,技能效果!B:B,0))="","",INDEX(技能效果!O:O,MATCH(技能效果等级!B2721,技能效果!B:B,0)))</f>
        <v/>
      </c>
      <c r="S2721" s="97"/>
      <c r="T2721" s="97"/>
      <c r="U2721" s="97"/>
      <c r="V2721" s="96" t="str">
        <f>IF(INDEX(技能效果!AF:AF,MATCH(技能效果等级!B2721,技能效果!B:B,0))="","",INDEX(技能效果!AF:AF,MATCH(技能效果等级!B2721,技能效果!B:B,0)))</f>
        <v/>
      </c>
      <c r="W2721" s="95">
        <f t="shared" si="40"/>
        <v>263</v>
      </c>
      <c r="X2721" s="97"/>
      <c r="Y2721" s="97"/>
    </row>
    <row r="2722" spans="1:25" ht="16.5" x14ac:dyDescent="0.2">
      <c r="A2722" s="62">
        <v>2719</v>
      </c>
      <c r="B2722" s="95">
        <f>INDEX(技能效果!B:B,MATCH(技能效果等级!W2722,技能效果!AE:AE,0))</f>
        <v>180200801</v>
      </c>
      <c r="C2722" s="95" t="str">
        <f>INDEX(技能效果!C:C,MATCH(技能效果等级!B2722,技能效果!B:B,0))</f>
        <v>伏尸将军群体伤害</v>
      </c>
      <c r="D2722" s="96" t="s">
        <v>873</v>
      </c>
      <c r="E2722" s="95">
        <v>5</v>
      </c>
      <c r="F2722" s="95">
        <f>INDEX(技能效果!H:H,MATCH(技能效果等级!B2722,技能效果!B:B,0))</f>
        <v>1001</v>
      </c>
      <c r="G2722" s="95">
        <f>IF(INDEX(技能效果!K:K,MATCH(B2722,技能效果!B:B,0))=0,INDEX(技能效果!I:I,MATCH(技能效果等级!B2722,技能效果!B:B,0)),INDEX(技能效果!I:I,MATCH(技能效果等级!B2722,技能效果!B:B,0))*VLOOKUP(E2722,技能数值计算!$C$19:$D$28,2,FALSE))</f>
        <v>0</v>
      </c>
      <c r="H2722" s="95">
        <f>INDEX(技能效果!J:J,MATCH(技能效果等级!B2722,技能效果!B:B,0))</f>
        <v>0</v>
      </c>
      <c r="I2722" s="97"/>
      <c r="J2722" s="97"/>
      <c r="K2722" s="97"/>
      <c r="L2722" s="97"/>
      <c r="M2722" s="97"/>
      <c r="N2722" s="96" t="str">
        <f>IF(INDEX(技能效果!L:L,MATCH(技能效果等级!B2722,技能效果!B:B,0))="","",INDEX(技能效果!L:L,MATCH(技能效果等级!B2722,技能效果!B:B,0)))</f>
        <v/>
      </c>
      <c r="O2722" s="95">
        <f>IF(INDEX(技能效果!N:N,MATCH(B2722,技能效果!B:B,0))=0,INDEX(技能效果!M:M,MATCH(技能效果等级!B2722,技能效果!B:B,0)),INDEX(技能效果!M:M,MATCH(技能效果等级!B2722,技能效果!B:B,0))*VLOOKUP(E2722,技能数值计算!$C$19:$D$28,2,FALSE))</f>
        <v>0</v>
      </c>
      <c r="P2722" s="97"/>
      <c r="Q2722" s="97"/>
      <c r="R2722" s="95" t="str">
        <f>IF(INDEX(技能效果!O:O,MATCH(技能效果等级!B2722,技能效果!B:B,0))="","",INDEX(技能效果!O:O,MATCH(技能效果等级!B2722,技能效果!B:B,0)))</f>
        <v/>
      </c>
      <c r="S2722" s="97"/>
      <c r="T2722" s="97"/>
      <c r="U2722" s="97"/>
      <c r="V2722" s="96" t="str">
        <f>IF(INDEX(技能效果!AF:AF,MATCH(技能效果等级!B2722,技能效果!B:B,0))="","",INDEX(技能效果!AF:AF,MATCH(技能效果等级!B2722,技能效果!B:B,0)))</f>
        <v/>
      </c>
      <c r="W2722" s="95">
        <f t="shared" si="40"/>
        <v>263</v>
      </c>
      <c r="X2722" s="97"/>
      <c r="Y2722" s="97"/>
    </row>
    <row r="2723" spans="1:25" ht="16.5" x14ac:dyDescent="0.2">
      <c r="A2723" s="62">
        <v>2720</v>
      </c>
      <c r="B2723" s="95">
        <f>INDEX(技能效果!B:B,MATCH(技能效果等级!W2723,技能效果!AE:AE,0))</f>
        <v>180200801</v>
      </c>
      <c r="C2723" s="95" t="str">
        <f>INDEX(技能效果!C:C,MATCH(技能效果等级!B2723,技能效果!B:B,0))</f>
        <v>伏尸将军群体伤害</v>
      </c>
      <c r="D2723" s="96" t="s">
        <v>873</v>
      </c>
      <c r="E2723" s="95">
        <v>6</v>
      </c>
      <c r="F2723" s="95">
        <f>INDEX(技能效果!H:H,MATCH(技能效果等级!B2723,技能效果!B:B,0))</f>
        <v>1001</v>
      </c>
      <c r="G2723" s="95">
        <f>IF(INDEX(技能效果!K:K,MATCH(B2723,技能效果!B:B,0))=0,INDEX(技能效果!I:I,MATCH(技能效果等级!B2723,技能效果!B:B,0)),INDEX(技能效果!I:I,MATCH(技能效果等级!B2723,技能效果!B:B,0))*VLOOKUP(E2723,技能数值计算!$C$19:$D$28,2,FALSE))</f>
        <v>0</v>
      </c>
      <c r="H2723" s="95">
        <f>INDEX(技能效果!J:J,MATCH(技能效果等级!B2723,技能效果!B:B,0))</f>
        <v>0</v>
      </c>
      <c r="I2723" s="97"/>
      <c r="J2723" s="97"/>
      <c r="K2723" s="97"/>
      <c r="L2723" s="97"/>
      <c r="M2723" s="97"/>
      <c r="N2723" s="96" t="str">
        <f>IF(INDEX(技能效果!L:L,MATCH(技能效果等级!B2723,技能效果!B:B,0))="","",INDEX(技能效果!L:L,MATCH(技能效果等级!B2723,技能效果!B:B,0)))</f>
        <v/>
      </c>
      <c r="O2723" s="95">
        <f>IF(INDEX(技能效果!N:N,MATCH(B2723,技能效果!B:B,0))=0,INDEX(技能效果!M:M,MATCH(技能效果等级!B2723,技能效果!B:B,0)),INDEX(技能效果!M:M,MATCH(技能效果等级!B2723,技能效果!B:B,0))*VLOOKUP(E2723,技能数值计算!$C$19:$D$28,2,FALSE))</f>
        <v>0</v>
      </c>
      <c r="P2723" s="97"/>
      <c r="Q2723" s="97"/>
      <c r="R2723" s="95" t="str">
        <f>IF(INDEX(技能效果!O:O,MATCH(技能效果等级!B2723,技能效果!B:B,0))="","",INDEX(技能效果!O:O,MATCH(技能效果等级!B2723,技能效果!B:B,0)))</f>
        <v/>
      </c>
      <c r="S2723" s="97"/>
      <c r="T2723" s="97"/>
      <c r="U2723" s="97"/>
      <c r="V2723" s="96" t="str">
        <f>IF(INDEX(技能效果!AF:AF,MATCH(技能效果等级!B2723,技能效果!B:B,0))="","",INDEX(技能效果!AF:AF,MATCH(技能效果等级!B2723,技能效果!B:B,0)))</f>
        <v/>
      </c>
      <c r="W2723" s="95">
        <f t="shared" si="40"/>
        <v>263</v>
      </c>
      <c r="X2723" s="97"/>
      <c r="Y2723" s="97"/>
    </row>
    <row r="2724" spans="1:25" ht="16.5" x14ac:dyDescent="0.2">
      <c r="A2724" s="62">
        <v>2721</v>
      </c>
      <c r="B2724" s="95">
        <f>INDEX(技能效果!B:B,MATCH(技能效果等级!W2724,技能效果!AE:AE,0))</f>
        <v>180200801</v>
      </c>
      <c r="C2724" s="95" t="str">
        <f>INDEX(技能效果!C:C,MATCH(技能效果等级!B2724,技能效果!B:B,0))</f>
        <v>伏尸将军群体伤害</v>
      </c>
      <c r="D2724" s="96" t="s">
        <v>873</v>
      </c>
      <c r="E2724" s="95">
        <v>7</v>
      </c>
      <c r="F2724" s="95">
        <f>INDEX(技能效果!H:H,MATCH(技能效果等级!B2724,技能效果!B:B,0))</f>
        <v>1001</v>
      </c>
      <c r="G2724" s="95">
        <f>IF(INDEX(技能效果!K:K,MATCH(B2724,技能效果!B:B,0))=0,INDEX(技能效果!I:I,MATCH(技能效果等级!B2724,技能效果!B:B,0)),INDEX(技能效果!I:I,MATCH(技能效果等级!B2724,技能效果!B:B,0))*VLOOKUP(E2724,技能数值计算!$C$19:$D$28,2,FALSE))</f>
        <v>0</v>
      </c>
      <c r="H2724" s="95">
        <f>INDEX(技能效果!J:J,MATCH(技能效果等级!B2724,技能效果!B:B,0))</f>
        <v>0</v>
      </c>
      <c r="I2724" s="97"/>
      <c r="J2724" s="97"/>
      <c r="K2724" s="97"/>
      <c r="L2724" s="97"/>
      <c r="M2724" s="97"/>
      <c r="N2724" s="96" t="str">
        <f>IF(INDEX(技能效果!L:L,MATCH(技能效果等级!B2724,技能效果!B:B,0))="","",INDEX(技能效果!L:L,MATCH(技能效果等级!B2724,技能效果!B:B,0)))</f>
        <v/>
      </c>
      <c r="O2724" s="95">
        <f>IF(INDEX(技能效果!N:N,MATCH(B2724,技能效果!B:B,0))=0,INDEX(技能效果!M:M,MATCH(技能效果等级!B2724,技能效果!B:B,0)),INDEX(技能效果!M:M,MATCH(技能效果等级!B2724,技能效果!B:B,0))*VLOOKUP(E2724,技能数值计算!$C$19:$D$28,2,FALSE))</f>
        <v>0</v>
      </c>
      <c r="P2724" s="97"/>
      <c r="Q2724" s="97"/>
      <c r="R2724" s="95" t="str">
        <f>IF(INDEX(技能效果!O:O,MATCH(技能效果等级!B2724,技能效果!B:B,0))="","",INDEX(技能效果!O:O,MATCH(技能效果等级!B2724,技能效果!B:B,0)))</f>
        <v/>
      </c>
      <c r="S2724" s="97"/>
      <c r="T2724" s="97"/>
      <c r="U2724" s="97"/>
      <c r="V2724" s="96" t="str">
        <f>IF(INDEX(技能效果!AF:AF,MATCH(技能效果等级!B2724,技能效果!B:B,0))="","",INDEX(技能效果!AF:AF,MATCH(技能效果等级!B2724,技能效果!B:B,0)))</f>
        <v/>
      </c>
      <c r="W2724" s="95">
        <f t="shared" si="40"/>
        <v>263</v>
      </c>
      <c r="X2724" s="97"/>
      <c r="Y2724" s="97"/>
    </row>
    <row r="2725" spans="1:25" ht="16.5" x14ac:dyDescent="0.2">
      <c r="A2725" s="62">
        <v>2722</v>
      </c>
      <c r="B2725" s="95">
        <f>INDEX(技能效果!B:B,MATCH(技能效果等级!W2725,技能效果!AE:AE,0))</f>
        <v>180200801</v>
      </c>
      <c r="C2725" s="95" t="str">
        <f>INDEX(技能效果!C:C,MATCH(技能效果等级!B2725,技能效果!B:B,0))</f>
        <v>伏尸将军群体伤害</v>
      </c>
      <c r="D2725" s="96" t="s">
        <v>873</v>
      </c>
      <c r="E2725" s="95">
        <v>8</v>
      </c>
      <c r="F2725" s="95">
        <f>INDEX(技能效果!H:H,MATCH(技能效果等级!B2725,技能效果!B:B,0))</f>
        <v>1001</v>
      </c>
      <c r="G2725" s="95">
        <f>IF(INDEX(技能效果!K:K,MATCH(B2725,技能效果!B:B,0))=0,INDEX(技能效果!I:I,MATCH(技能效果等级!B2725,技能效果!B:B,0)),INDEX(技能效果!I:I,MATCH(技能效果等级!B2725,技能效果!B:B,0))*VLOOKUP(E2725,技能数值计算!$C$19:$D$28,2,FALSE))</f>
        <v>0</v>
      </c>
      <c r="H2725" s="95">
        <f>INDEX(技能效果!J:J,MATCH(技能效果等级!B2725,技能效果!B:B,0))</f>
        <v>0</v>
      </c>
      <c r="I2725" s="97"/>
      <c r="J2725" s="97"/>
      <c r="K2725" s="97"/>
      <c r="L2725" s="97"/>
      <c r="M2725" s="97"/>
      <c r="N2725" s="96" t="str">
        <f>IF(INDEX(技能效果!L:L,MATCH(技能效果等级!B2725,技能效果!B:B,0))="","",INDEX(技能效果!L:L,MATCH(技能效果等级!B2725,技能效果!B:B,0)))</f>
        <v/>
      </c>
      <c r="O2725" s="95">
        <f>IF(INDEX(技能效果!N:N,MATCH(B2725,技能效果!B:B,0))=0,INDEX(技能效果!M:M,MATCH(技能效果等级!B2725,技能效果!B:B,0)),INDEX(技能效果!M:M,MATCH(技能效果等级!B2725,技能效果!B:B,0))*VLOOKUP(E2725,技能数值计算!$C$19:$D$28,2,FALSE))</f>
        <v>0</v>
      </c>
      <c r="P2725" s="97"/>
      <c r="Q2725" s="97"/>
      <c r="R2725" s="95" t="str">
        <f>IF(INDEX(技能效果!O:O,MATCH(技能效果等级!B2725,技能效果!B:B,0))="","",INDEX(技能效果!O:O,MATCH(技能效果等级!B2725,技能效果!B:B,0)))</f>
        <v/>
      </c>
      <c r="S2725" s="97"/>
      <c r="T2725" s="97"/>
      <c r="U2725" s="97"/>
      <c r="V2725" s="96" t="str">
        <f>IF(INDEX(技能效果!AF:AF,MATCH(技能效果等级!B2725,技能效果!B:B,0))="","",INDEX(技能效果!AF:AF,MATCH(技能效果等级!B2725,技能效果!B:B,0)))</f>
        <v/>
      </c>
      <c r="W2725" s="95">
        <f t="shared" si="40"/>
        <v>263</v>
      </c>
      <c r="X2725" s="97"/>
      <c r="Y2725" s="97"/>
    </row>
    <row r="2726" spans="1:25" ht="16.5" x14ac:dyDescent="0.2">
      <c r="A2726" s="62">
        <v>2723</v>
      </c>
      <c r="B2726" s="95">
        <f>INDEX(技能效果!B:B,MATCH(技能效果等级!W2726,技能效果!AE:AE,0))</f>
        <v>180200801</v>
      </c>
      <c r="C2726" s="95" t="str">
        <f>INDEX(技能效果!C:C,MATCH(技能效果等级!B2726,技能效果!B:B,0))</f>
        <v>伏尸将军群体伤害</v>
      </c>
      <c r="D2726" s="96" t="s">
        <v>873</v>
      </c>
      <c r="E2726" s="95">
        <v>9</v>
      </c>
      <c r="F2726" s="95">
        <f>INDEX(技能效果!H:H,MATCH(技能效果等级!B2726,技能效果!B:B,0))</f>
        <v>1001</v>
      </c>
      <c r="G2726" s="95">
        <f>IF(INDEX(技能效果!K:K,MATCH(B2726,技能效果!B:B,0))=0,INDEX(技能效果!I:I,MATCH(技能效果等级!B2726,技能效果!B:B,0)),INDEX(技能效果!I:I,MATCH(技能效果等级!B2726,技能效果!B:B,0))*VLOOKUP(E2726,技能数值计算!$C$19:$D$28,2,FALSE))</f>
        <v>0</v>
      </c>
      <c r="H2726" s="95">
        <f>INDEX(技能效果!J:J,MATCH(技能效果等级!B2726,技能效果!B:B,0))</f>
        <v>0</v>
      </c>
      <c r="I2726" s="97"/>
      <c r="J2726" s="97"/>
      <c r="K2726" s="97"/>
      <c r="L2726" s="97"/>
      <c r="M2726" s="97"/>
      <c r="N2726" s="96" t="str">
        <f>IF(INDEX(技能效果!L:L,MATCH(技能效果等级!B2726,技能效果!B:B,0))="","",INDEX(技能效果!L:L,MATCH(技能效果等级!B2726,技能效果!B:B,0)))</f>
        <v/>
      </c>
      <c r="O2726" s="95">
        <f>IF(INDEX(技能效果!N:N,MATCH(B2726,技能效果!B:B,0))=0,INDEX(技能效果!M:M,MATCH(技能效果等级!B2726,技能效果!B:B,0)),INDEX(技能效果!M:M,MATCH(技能效果等级!B2726,技能效果!B:B,0))*VLOOKUP(E2726,技能数值计算!$C$19:$D$28,2,FALSE))</f>
        <v>0</v>
      </c>
      <c r="P2726" s="97"/>
      <c r="Q2726" s="97"/>
      <c r="R2726" s="95" t="str">
        <f>IF(INDEX(技能效果!O:O,MATCH(技能效果等级!B2726,技能效果!B:B,0))="","",INDEX(技能效果!O:O,MATCH(技能效果等级!B2726,技能效果!B:B,0)))</f>
        <v/>
      </c>
      <c r="S2726" s="97"/>
      <c r="T2726" s="97"/>
      <c r="U2726" s="97"/>
      <c r="V2726" s="96" t="str">
        <f>IF(INDEX(技能效果!AF:AF,MATCH(技能效果等级!B2726,技能效果!B:B,0))="","",INDEX(技能效果!AF:AF,MATCH(技能效果等级!B2726,技能效果!B:B,0)))</f>
        <v/>
      </c>
      <c r="W2726" s="95">
        <f t="shared" si="40"/>
        <v>263</v>
      </c>
      <c r="X2726" s="97"/>
      <c r="Y2726" s="97"/>
    </row>
    <row r="2727" spans="1:25" ht="16.5" x14ac:dyDescent="0.2">
      <c r="A2727" s="62">
        <v>2724</v>
      </c>
      <c r="B2727" s="95">
        <f>INDEX(技能效果!B:B,MATCH(技能效果等级!W2727,技能效果!AE:AE,0))</f>
        <v>180200801</v>
      </c>
      <c r="C2727" s="95" t="str">
        <f>INDEX(技能效果!C:C,MATCH(技能效果等级!B2727,技能效果!B:B,0))</f>
        <v>伏尸将军群体伤害</v>
      </c>
      <c r="D2727" s="96" t="s">
        <v>873</v>
      </c>
      <c r="E2727" s="95">
        <v>10</v>
      </c>
      <c r="F2727" s="95">
        <f>INDEX(技能效果!H:H,MATCH(技能效果等级!B2727,技能效果!B:B,0))</f>
        <v>1001</v>
      </c>
      <c r="G2727" s="95">
        <f>IF(INDEX(技能效果!K:K,MATCH(B2727,技能效果!B:B,0))=0,INDEX(技能效果!I:I,MATCH(技能效果等级!B2727,技能效果!B:B,0)),INDEX(技能效果!I:I,MATCH(技能效果等级!B2727,技能效果!B:B,0))*VLOOKUP(E2727,技能数值计算!$C$19:$D$28,2,FALSE))</f>
        <v>0</v>
      </c>
      <c r="H2727" s="95">
        <f>INDEX(技能效果!J:J,MATCH(技能效果等级!B2727,技能效果!B:B,0))</f>
        <v>0</v>
      </c>
      <c r="I2727" s="97"/>
      <c r="J2727" s="97"/>
      <c r="K2727" s="97"/>
      <c r="L2727" s="97"/>
      <c r="M2727" s="97"/>
      <c r="N2727" s="96" t="str">
        <f>IF(INDEX(技能效果!L:L,MATCH(技能效果等级!B2727,技能效果!B:B,0))="","",INDEX(技能效果!L:L,MATCH(技能效果等级!B2727,技能效果!B:B,0)))</f>
        <v/>
      </c>
      <c r="O2727" s="95">
        <f>IF(INDEX(技能效果!N:N,MATCH(B2727,技能效果!B:B,0))=0,INDEX(技能效果!M:M,MATCH(技能效果等级!B2727,技能效果!B:B,0)),INDEX(技能效果!M:M,MATCH(技能效果等级!B2727,技能效果!B:B,0))*VLOOKUP(E2727,技能数值计算!$C$19:$D$28,2,FALSE))</f>
        <v>0</v>
      </c>
      <c r="P2727" s="97"/>
      <c r="Q2727" s="97"/>
      <c r="R2727" s="95" t="str">
        <f>IF(INDEX(技能效果!O:O,MATCH(技能效果等级!B2727,技能效果!B:B,0))="","",INDEX(技能效果!O:O,MATCH(技能效果等级!B2727,技能效果!B:B,0)))</f>
        <v/>
      </c>
      <c r="S2727" s="97"/>
      <c r="T2727" s="97"/>
      <c r="U2727" s="97"/>
      <c r="V2727" s="96" t="str">
        <f>IF(INDEX(技能效果!AF:AF,MATCH(技能效果等级!B2727,技能效果!B:B,0))="","",INDEX(技能效果!AF:AF,MATCH(技能效果等级!B2727,技能效果!B:B,0)))</f>
        <v/>
      </c>
      <c r="W2727" s="95">
        <f t="shared" si="40"/>
        <v>263</v>
      </c>
      <c r="X2727" s="97"/>
      <c r="Y2727" s="97"/>
    </row>
    <row r="2728" spans="1:25" ht="16.5" x14ac:dyDescent="0.2">
      <c r="A2728" s="62">
        <v>2725</v>
      </c>
      <c r="B2728" s="95">
        <f>INDEX(技能效果!B:B,MATCH(技能效果等级!W2728,技能效果!AE:AE,0))</f>
        <v>180100901</v>
      </c>
      <c r="C2728" s="95" t="str">
        <f>INDEX(技能效果!C:C,MATCH(技能效果等级!B2728,技能效果!B:B,0))</f>
        <v>石瀑将军单体伤害</v>
      </c>
      <c r="D2728" s="96" t="s">
        <v>873</v>
      </c>
      <c r="E2728" s="95">
        <v>1</v>
      </c>
      <c r="F2728" s="95">
        <f>INDEX(技能效果!H:H,MATCH(技能效果等级!B2728,技能效果!B:B,0))</f>
        <v>1001</v>
      </c>
      <c r="G2728" s="95">
        <f>IF(INDEX(技能效果!K:K,MATCH(B2728,技能效果!B:B,0))=0,INDEX(技能效果!I:I,MATCH(技能效果等级!B2728,技能效果!B:B,0)),INDEX(技能效果!I:I,MATCH(技能效果等级!B2728,技能效果!B:B,0))*VLOOKUP(E2728,技能数值计算!$C$19:$D$28,2,FALSE))</f>
        <v>0</v>
      </c>
      <c r="H2728" s="95">
        <f>INDEX(技能效果!J:J,MATCH(技能效果等级!B2728,技能效果!B:B,0))</f>
        <v>0</v>
      </c>
      <c r="I2728" s="97"/>
      <c r="J2728" s="97"/>
      <c r="K2728" s="97"/>
      <c r="L2728" s="97"/>
      <c r="M2728" s="97"/>
      <c r="N2728" s="96" t="str">
        <f>IF(INDEX(技能效果!L:L,MATCH(技能效果等级!B2728,技能效果!B:B,0))="","",INDEX(技能效果!L:L,MATCH(技能效果等级!B2728,技能效果!B:B,0)))</f>
        <v/>
      </c>
      <c r="O2728" s="95">
        <f>IF(INDEX(技能效果!N:N,MATCH(B2728,技能效果!B:B,0))=0,INDEX(技能效果!M:M,MATCH(技能效果等级!B2728,技能效果!B:B,0)),INDEX(技能效果!M:M,MATCH(技能效果等级!B2728,技能效果!B:B,0))*VLOOKUP(E2728,技能数值计算!$C$19:$D$28,2,FALSE))</f>
        <v>0</v>
      </c>
      <c r="P2728" s="97"/>
      <c r="Q2728" s="97"/>
      <c r="R2728" s="95" t="str">
        <f>IF(INDEX(技能效果!O:O,MATCH(技能效果等级!B2728,技能效果!B:B,0))="","",INDEX(技能效果!O:O,MATCH(技能效果等级!B2728,技能效果!B:B,0)))</f>
        <v/>
      </c>
      <c r="S2728" s="97"/>
      <c r="T2728" s="97"/>
      <c r="U2728" s="97"/>
      <c r="V2728" s="96" t="str">
        <f>IF(INDEX(技能效果!AF:AF,MATCH(技能效果等级!B2728,技能效果!B:B,0))="","",INDEX(技能效果!AF:AF,MATCH(技能效果等级!B2728,技能效果!B:B,0)))</f>
        <v/>
      </c>
      <c r="W2728" s="95">
        <f t="shared" si="40"/>
        <v>264</v>
      </c>
      <c r="X2728" s="97"/>
      <c r="Y2728" s="97"/>
    </row>
    <row r="2729" spans="1:25" ht="16.5" x14ac:dyDescent="0.2">
      <c r="A2729" s="62">
        <v>2726</v>
      </c>
      <c r="B2729" s="95">
        <f>INDEX(技能效果!B:B,MATCH(技能效果等级!W2729,技能效果!AE:AE,0))</f>
        <v>180100901</v>
      </c>
      <c r="C2729" s="95" t="str">
        <f>INDEX(技能效果!C:C,MATCH(技能效果等级!B2729,技能效果!B:B,0))</f>
        <v>石瀑将军单体伤害</v>
      </c>
      <c r="D2729" s="96" t="s">
        <v>873</v>
      </c>
      <c r="E2729" s="95">
        <v>2</v>
      </c>
      <c r="F2729" s="95">
        <f>INDEX(技能效果!H:H,MATCH(技能效果等级!B2729,技能效果!B:B,0))</f>
        <v>1001</v>
      </c>
      <c r="G2729" s="95">
        <f>IF(INDEX(技能效果!K:K,MATCH(B2729,技能效果!B:B,0))=0,INDEX(技能效果!I:I,MATCH(技能效果等级!B2729,技能效果!B:B,0)),INDEX(技能效果!I:I,MATCH(技能效果等级!B2729,技能效果!B:B,0))*VLOOKUP(E2729,技能数值计算!$C$19:$D$28,2,FALSE))</f>
        <v>0</v>
      </c>
      <c r="H2729" s="95">
        <f>INDEX(技能效果!J:J,MATCH(技能效果等级!B2729,技能效果!B:B,0))</f>
        <v>0</v>
      </c>
      <c r="I2729" s="97"/>
      <c r="J2729" s="97"/>
      <c r="K2729" s="97"/>
      <c r="L2729" s="97"/>
      <c r="M2729" s="97"/>
      <c r="N2729" s="96" t="str">
        <f>IF(INDEX(技能效果!L:L,MATCH(技能效果等级!B2729,技能效果!B:B,0))="","",INDEX(技能效果!L:L,MATCH(技能效果等级!B2729,技能效果!B:B,0)))</f>
        <v/>
      </c>
      <c r="O2729" s="95">
        <f>IF(INDEX(技能效果!N:N,MATCH(B2729,技能效果!B:B,0))=0,INDEX(技能效果!M:M,MATCH(技能效果等级!B2729,技能效果!B:B,0)),INDEX(技能效果!M:M,MATCH(技能效果等级!B2729,技能效果!B:B,0))*VLOOKUP(E2729,技能数值计算!$C$19:$D$28,2,FALSE))</f>
        <v>0</v>
      </c>
      <c r="P2729" s="97"/>
      <c r="Q2729" s="97"/>
      <c r="R2729" s="95" t="str">
        <f>IF(INDEX(技能效果!O:O,MATCH(技能效果等级!B2729,技能效果!B:B,0))="","",INDEX(技能效果!O:O,MATCH(技能效果等级!B2729,技能效果!B:B,0)))</f>
        <v/>
      </c>
      <c r="S2729" s="97"/>
      <c r="T2729" s="97"/>
      <c r="U2729" s="97"/>
      <c r="V2729" s="96" t="str">
        <f>IF(INDEX(技能效果!AF:AF,MATCH(技能效果等级!B2729,技能效果!B:B,0))="","",INDEX(技能效果!AF:AF,MATCH(技能效果等级!B2729,技能效果!B:B,0)))</f>
        <v/>
      </c>
      <c r="W2729" s="95">
        <f t="shared" si="40"/>
        <v>264</v>
      </c>
      <c r="X2729" s="97"/>
      <c r="Y2729" s="97"/>
    </row>
    <row r="2730" spans="1:25" ht="16.5" x14ac:dyDescent="0.2">
      <c r="A2730" s="62">
        <v>2727</v>
      </c>
      <c r="B2730" s="95">
        <f>INDEX(技能效果!B:B,MATCH(技能效果等级!W2730,技能效果!AE:AE,0))</f>
        <v>180100901</v>
      </c>
      <c r="C2730" s="95" t="str">
        <f>INDEX(技能效果!C:C,MATCH(技能效果等级!B2730,技能效果!B:B,0))</f>
        <v>石瀑将军单体伤害</v>
      </c>
      <c r="D2730" s="96" t="s">
        <v>873</v>
      </c>
      <c r="E2730" s="95">
        <v>3</v>
      </c>
      <c r="F2730" s="95">
        <f>INDEX(技能效果!H:H,MATCH(技能效果等级!B2730,技能效果!B:B,0))</f>
        <v>1001</v>
      </c>
      <c r="G2730" s="95">
        <f>IF(INDEX(技能效果!K:K,MATCH(B2730,技能效果!B:B,0))=0,INDEX(技能效果!I:I,MATCH(技能效果等级!B2730,技能效果!B:B,0)),INDEX(技能效果!I:I,MATCH(技能效果等级!B2730,技能效果!B:B,0))*VLOOKUP(E2730,技能数值计算!$C$19:$D$28,2,FALSE))</f>
        <v>0</v>
      </c>
      <c r="H2730" s="95">
        <f>INDEX(技能效果!J:J,MATCH(技能效果等级!B2730,技能效果!B:B,0))</f>
        <v>0</v>
      </c>
      <c r="I2730" s="97"/>
      <c r="J2730" s="97"/>
      <c r="K2730" s="97"/>
      <c r="L2730" s="97"/>
      <c r="M2730" s="97"/>
      <c r="N2730" s="96" t="str">
        <f>IF(INDEX(技能效果!L:L,MATCH(技能效果等级!B2730,技能效果!B:B,0))="","",INDEX(技能效果!L:L,MATCH(技能效果等级!B2730,技能效果!B:B,0)))</f>
        <v/>
      </c>
      <c r="O2730" s="95">
        <f>IF(INDEX(技能效果!N:N,MATCH(B2730,技能效果!B:B,0))=0,INDEX(技能效果!M:M,MATCH(技能效果等级!B2730,技能效果!B:B,0)),INDEX(技能效果!M:M,MATCH(技能效果等级!B2730,技能效果!B:B,0))*VLOOKUP(E2730,技能数值计算!$C$19:$D$28,2,FALSE))</f>
        <v>0</v>
      </c>
      <c r="P2730" s="97"/>
      <c r="Q2730" s="97"/>
      <c r="R2730" s="95" t="str">
        <f>IF(INDEX(技能效果!O:O,MATCH(技能效果等级!B2730,技能效果!B:B,0))="","",INDEX(技能效果!O:O,MATCH(技能效果等级!B2730,技能效果!B:B,0)))</f>
        <v/>
      </c>
      <c r="S2730" s="97"/>
      <c r="T2730" s="97"/>
      <c r="U2730" s="97"/>
      <c r="V2730" s="96" t="str">
        <f>IF(INDEX(技能效果!AF:AF,MATCH(技能效果等级!B2730,技能效果!B:B,0))="","",INDEX(技能效果!AF:AF,MATCH(技能效果等级!B2730,技能效果!B:B,0)))</f>
        <v/>
      </c>
      <c r="W2730" s="95">
        <f t="shared" si="40"/>
        <v>264</v>
      </c>
      <c r="X2730" s="97"/>
      <c r="Y2730" s="97"/>
    </row>
    <row r="2731" spans="1:25" ht="16.5" x14ac:dyDescent="0.2">
      <c r="A2731" s="62">
        <v>2728</v>
      </c>
      <c r="B2731" s="95">
        <f>INDEX(技能效果!B:B,MATCH(技能效果等级!W2731,技能效果!AE:AE,0))</f>
        <v>180100901</v>
      </c>
      <c r="C2731" s="95" t="str">
        <f>INDEX(技能效果!C:C,MATCH(技能效果等级!B2731,技能效果!B:B,0))</f>
        <v>石瀑将军单体伤害</v>
      </c>
      <c r="D2731" s="96" t="s">
        <v>873</v>
      </c>
      <c r="E2731" s="95">
        <v>4</v>
      </c>
      <c r="F2731" s="95">
        <f>INDEX(技能效果!H:H,MATCH(技能效果等级!B2731,技能效果!B:B,0))</f>
        <v>1001</v>
      </c>
      <c r="G2731" s="95">
        <f>IF(INDEX(技能效果!K:K,MATCH(B2731,技能效果!B:B,0))=0,INDEX(技能效果!I:I,MATCH(技能效果等级!B2731,技能效果!B:B,0)),INDEX(技能效果!I:I,MATCH(技能效果等级!B2731,技能效果!B:B,0))*VLOOKUP(E2731,技能数值计算!$C$19:$D$28,2,FALSE))</f>
        <v>0</v>
      </c>
      <c r="H2731" s="95">
        <f>INDEX(技能效果!J:J,MATCH(技能效果等级!B2731,技能效果!B:B,0))</f>
        <v>0</v>
      </c>
      <c r="I2731" s="97"/>
      <c r="J2731" s="97"/>
      <c r="K2731" s="97"/>
      <c r="L2731" s="97"/>
      <c r="M2731" s="97"/>
      <c r="N2731" s="96" t="str">
        <f>IF(INDEX(技能效果!L:L,MATCH(技能效果等级!B2731,技能效果!B:B,0))="","",INDEX(技能效果!L:L,MATCH(技能效果等级!B2731,技能效果!B:B,0)))</f>
        <v/>
      </c>
      <c r="O2731" s="95">
        <f>IF(INDEX(技能效果!N:N,MATCH(B2731,技能效果!B:B,0))=0,INDEX(技能效果!M:M,MATCH(技能效果等级!B2731,技能效果!B:B,0)),INDEX(技能效果!M:M,MATCH(技能效果等级!B2731,技能效果!B:B,0))*VLOOKUP(E2731,技能数值计算!$C$19:$D$28,2,FALSE))</f>
        <v>0</v>
      </c>
      <c r="P2731" s="97"/>
      <c r="Q2731" s="97"/>
      <c r="R2731" s="95" t="str">
        <f>IF(INDEX(技能效果!O:O,MATCH(技能效果等级!B2731,技能效果!B:B,0))="","",INDEX(技能效果!O:O,MATCH(技能效果等级!B2731,技能效果!B:B,0)))</f>
        <v/>
      </c>
      <c r="S2731" s="97"/>
      <c r="T2731" s="97"/>
      <c r="U2731" s="97"/>
      <c r="V2731" s="96" t="str">
        <f>IF(INDEX(技能效果!AF:AF,MATCH(技能效果等级!B2731,技能效果!B:B,0))="","",INDEX(技能效果!AF:AF,MATCH(技能效果等级!B2731,技能效果!B:B,0)))</f>
        <v/>
      </c>
      <c r="W2731" s="95">
        <f t="shared" si="40"/>
        <v>264</v>
      </c>
      <c r="X2731" s="97"/>
      <c r="Y2731" s="97"/>
    </row>
    <row r="2732" spans="1:25" ht="16.5" x14ac:dyDescent="0.2">
      <c r="A2732" s="62">
        <v>2729</v>
      </c>
      <c r="B2732" s="95">
        <f>INDEX(技能效果!B:B,MATCH(技能效果等级!W2732,技能效果!AE:AE,0))</f>
        <v>180100901</v>
      </c>
      <c r="C2732" s="95" t="str">
        <f>INDEX(技能效果!C:C,MATCH(技能效果等级!B2732,技能效果!B:B,0))</f>
        <v>石瀑将军单体伤害</v>
      </c>
      <c r="D2732" s="96" t="s">
        <v>873</v>
      </c>
      <c r="E2732" s="95">
        <v>5</v>
      </c>
      <c r="F2732" s="95">
        <f>INDEX(技能效果!H:H,MATCH(技能效果等级!B2732,技能效果!B:B,0))</f>
        <v>1001</v>
      </c>
      <c r="G2732" s="95">
        <f>IF(INDEX(技能效果!K:K,MATCH(B2732,技能效果!B:B,0))=0,INDEX(技能效果!I:I,MATCH(技能效果等级!B2732,技能效果!B:B,0)),INDEX(技能效果!I:I,MATCH(技能效果等级!B2732,技能效果!B:B,0))*VLOOKUP(E2732,技能数值计算!$C$19:$D$28,2,FALSE))</f>
        <v>0</v>
      </c>
      <c r="H2732" s="95">
        <f>INDEX(技能效果!J:J,MATCH(技能效果等级!B2732,技能效果!B:B,0))</f>
        <v>0</v>
      </c>
      <c r="I2732" s="97"/>
      <c r="J2732" s="97"/>
      <c r="K2732" s="97"/>
      <c r="L2732" s="97"/>
      <c r="M2732" s="97"/>
      <c r="N2732" s="96" t="str">
        <f>IF(INDEX(技能效果!L:L,MATCH(技能效果等级!B2732,技能效果!B:B,0))="","",INDEX(技能效果!L:L,MATCH(技能效果等级!B2732,技能效果!B:B,0)))</f>
        <v/>
      </c>
      <c r="O2732" s="95">
        <f>IF(INDEX(技能效果!N:N,MATCH(B2732,技能效果!B:B,0))=0,INDEX(技能效果!M:M,MATCH(技能效果等级!B2732,技能效果!B:B,0)),INDEX(技能效果!M:M,MATCH(技能效果等级!B2732,技能效果!B:B,0))*VLOOKUP(E2732,技能数值计算!$C$19:$D$28,2,FALSE))</f>
        <v>0</v>
      </c>
      <c r="P2732" s="97"/>
      <c r="Q2732" s="97"/>
      <c r="R2732" s="95" t="str">
        <f>IF(INDEX(技能效果!O:O,MATCH(技能效果等级!B2732,技能效果!B:B,0))="","",INDEX(技能效果!O:O,MATCH(技能效果等级!B2732,技能效果!B:B,0)))</f>
        <v/>
      </c>
      <c r="S2732" s="97"/>
      <c r="T2732" s="97"/>
      <c r="U2732" s="97"/>
      <c r="V2732" s="96" t="str">
        <f>IF(INDEX(技能效果!AF:AF,MATCH(技能效果等级!B2732,技能效果!B:B,0))="","",INDEX(技能效果!AF:AF,MATCH(技能效果等级!B2732,技能效果!B:B,0)))</f>
        <v/>
      </c>
      <c r="W2732" s="95">
        <f t="shared" si="40"/>
        <v>264</v>
      </c>
      <c r="X2732" s="97"/>
      <c r="Y2732" s="97"/>
    </row>
    <row r="2733" spans="1:25" ht="16.5" x14ac:dyDescent="0.2">
      <c r="A2733" s="62">
        <v>2730</v>
      </c>
      <c r="B2733" s="95">
        <f>INDEX(技能效果!B:B,MATCH(技能效果等级!W2733,技能效果!AE:AE,0))</f>
        <v>180100901</v>
      </c>
      <c r="C2733" s="95" t="str">
        <f>INDEX(技能效果!C:C,MATCH(技能效果等级!B2733,技能效果!B:B,0))</f>
        <v>石瀑将军单体伤害</v>
      </c>
      <c r="D2733" s="96" t="s">
        <v>873</v>
      </c>
      <c r="E2733" s="95">
        <v>6</v>
      </c>
      <c r="F2733" s="95">
        <f>INDEX(技能效果!H:H,MATCH(技能效果等级!B2733,技能效果!B:B,0))</f>
        <v>1001</v>
      </c>
      <c r="G2733" s="95">
        <f>IF(INDEX(技能效果!K:K,MATCH(B2733,技能效果!B:B,0))=0,INDEX(技能效果!I:I,MATCH(技能效果等级!B2733,技能效果!B:B,0)),INDEX(技能效果!I:I,MATCH(技能效果等级!B2733,技能效果!B:B,0))*VLOOKUP(E2733,技能数值计算!$C$19:$D$28,2,FALSE))</f>
        <v>0</v>
      </c>
      <c r="H2733" s="95">
        <f>INDEX(技能效果!J:J,MATCH(技能效果等级!B2733,技能效果!B:B,0))</f>
        <v>0</v>
      </c>
      <c r="I2733" s="97"/>
      <c r="J2733" s="97"/>
      <c r="K2733" s="97"/>
      <c r="L2733" s="97"/>
      <c r="M2733" s="97"/>
      <c r="N2733" s="96" t="str">
        <f>IF(INDEX(技能效果!L:L,MATCH(技能效果等级!B2733,技能效果!B:B,0))="","",INDEX(技能效果!L:L,MATCH(技能效果等级!B2733,技能效果!B:B,0)))</f>
        <v/>
      </c>
      <c r="O2733" s="95">
        <f>IF(INDEX(技能效果!N:N,MATCH(B2733,技能效果!B:B,0))=0,INDEX(技能效果!M:M,MATCH(技能效果等级!B2733,技能效果!B:B,0)),INDEX(技能效果!M:M,MATCH(技能效果等级!B2733,技能效果!B:B,0))*VLOOKUP(E2733,技能数值计算!$C$19:$D$28,2,FALSE))</f>
        <v>0</v>
      </c>
      <c r="P2733" s="97"/>
      <c r="Q2733" s="97"/>
      <c r="R2733" s="95" t="str">
        <f>IF(INDEX(技能效果!O:O,MATCH(技能效果等级!B2733,技能效果!B:B,0))="","",INDEX(技能效果!O:O,MATCH(技能效果等级!B2733,技能效果!B:B,0)))</f>
        <v/>
      </c>
      <c r="S2733" s="97"/>
      <c r="T2733" s="97"/>
      <c r="U2733" s="97"/>
      <c r="V2733" s="96" t="str">
        <f>IF(INDEX(技能效果!AF:AF,MATCH(技能效果等级!B2733,技能效果!B:B,0))="","",INDEX(技能效果!AF:AF,MATCH(技能效果等级!B2733,技能效果!B:B,0)))</f>
        <v/>
      </c>
      <c r="W2733" s="95">
        <f t="shared" ref="W2733:W2796" si="41">W2723+1</f>
        <v>264</v>
      </c>
      <c r="X2733" s="97"/>
      <c r="Y2733" s="97"/>
    </row>
    <row r="2734" spans="1:25" ht="16.5" x14ac:dyDescent="0.2">
      <c r="A2734" s="62">
        <v>2731</v>
      </c>
      <c r="B2734" s="95">
        <f>INDEX(技能效果!B:B,MATCH(技能效果等级!W2734,技能效果!AE:AE,0))</f>
        <v>180100901</v>
      </c>
      <c r="C2734" s="95" t="str">
        <f>INDEX(技能效果!C:C,MATCH(技能效果等级!B2734,技能效果!B:B,0))</f>
        <v>石瀑将军单体伤害</v>
      </c>
      <c r="D2734" s="96" t="s">
        <v>873</v>
      </c>
      <c r="E2734" s="95">
        <v>7</v>
      </c>
      <c r="F2734" s="95">
        <f>INDEX(技能效果!H:H,MATCH(技能效果等级!B2734,技能效果!B:B,0))</f>
        <v>1001</v>
      </c>
      <c r="G2734" s="95">
        <f>IF(INDEX(技能效果!K:K,MATCH(B2734,技能效果!B:B,0))=0,INDEX(技能效果!I:I,MATCH(技能效果等级!B2734,技能效果!B:B,0)),INDEX(技能效果!I:I,MATCH(技能效果等级!B2734,技能效果!B:B,0))*VLOOKUP(E2734,技能数值计算!$C$19:$D$28,2,FALSE))</f>
        <v>0</v>
      </c>
      <c r="H2734" s="95">
        <f>INDEX(技能效果!J:J,MATCH(技能效果等级!B2734,技能效果!B:B,0))</f>
        <v>0</v>
      </c>
      <c r="I2734" s="97"/>
      <c r="J2734" s="97"/>
      <c r="K2734" s="97"/>
      <c r="L2734" s="97"/>
      <c r="M2734" s="97"/>
      <c r="N2734" s="96" t="str">
        <f>IF(INDEX(技能效果!L:L,MATCH(技能效果等级!B2734,技能效果!B:B,0))="","",INDEX(技能效果!L:L,MATCH(技能效果等级!B2734,技能效果!B:B,0)))</f>
        <v/>
      </c>
      <c r="O2734" s="95">
        <f>IF(INDEX(技能效果!N:N,MATCH(B2734,技能效果!B:B,0))=0,INDEX(技能效果!M:M,MATCH(技能效果等级!B2734,技能效果!B:B,0)),INDEX(技能效果!M:M,MATCH(技能效果等级!B2734,技能效果!B:B,0))*VLOOKUP(E2734,技能数值计算!$C$19:$D$28,2,FALSE))</f>
        <v>0</v>
      </c>
      <c r="P2734" s="97"/>
      <c r="Q2734" s="97"/>
      <c r="R2734" s="95" t="str">
        <f>IF(INDEX(技能效果!O:O,MATCH(技能效果等级!B2734,技能效果!B:B,0))="","",INDEX(技能效果!O:O,MATCH(技能效果等级!B2734,技能效果!B:B,0)))</f>
        <v/>
      </c>
      <c r="S2734" s="97"/>
      <c r="T2734" s="97"/>
      <c r="U2734" s="97"/>
      <c r="V2734" s="96" t="str">
        <f>IF(INDEX(技能效果!AF:AF,MATCH(技能效果等级!B2734,技能效果!B:B,0))="","",INDEX(技能效果!AF:AF,MATCH(技能效果等级!B2734,技能效果!B:B,0)))</f>
        <v/>
      </c>
      <c r="W2734" s="95">
        <f t="shared" si="41"/>
        <v>264</v>
      </c>
      <c r="X2734" s="97"/>
      <c r="Y2734" s="97"/>
    </row>
    <row r="2735" spans="1:25" ht="16.5" x14ac:dyDescent="0.2">
      <c r="A2735" s="62">
        <v>2732</v>
      </c>
      <c r="B2735" s="95">
        <f>INDEX(技能效果!B:B,MATCH(技能效果等级!W2735,技能效果!AE:AE,0))</f>
        <v>180100901</v>
      </c>
      <c r="C2735" s="95" t="str">
        <f>INDEX(技能效果!C:C,MATCH(技能效果等级!B2735,技能效果!B:B,0))</f>
        <v>石瀑将军单体伤害</v>
      </c>
      <c r="D2735" s="96" t="s">
        <v>873</v>
      </c>
      <c r="E2735" s="95">
        <v>8</v>
      </c>
      <c r="F2735" s="95">
        <f>INDEX(技能效果!H:H,MATCH(技能效果等级!B2735,技能效果!B:B,0))</f>
        <v>1001</v>
      </c>
      <c r="G2735" s="95">
        <f>IF(INDEX(技能效果!K:K,MATCH(B2735,技能效果!B:B,0))=0,INDEX(技能效果!I:I,MATCH(技能效果等级!B2735,技能效果!B:B,0)),INDEX(技能效果!I:I,MATCH(技能效果等级!B2735,技能效果!B:B,0))*VLOOKUP(E2735,技能数值计算!$C$19:$D$28,2,FALSE))</f>
        <v>0</v>
      </c>
      <c r="H2735" s="95">
        <f>INDEX(技能效果!J:J,MATCH(技能效果等级!B2735,技能效果!B:B,0))</f>
        <v>0</v>
      </c>
      <c r="I2735" s="97"/>
      <c r="J2735" s="97"/>
      <c r="K2735" s="97"/>
      <c r="L2735" s="97"/>
      <c r="M2735" s="97"/>
      <c r="N2735" s="96" t="str">
        <f>IF(INDEX(技能效果!L:L,MATCH(技能效果等级!B2735,技能效果!B:B,0))="","",INDEX(技能效果!L:L,MATCH(技能效果等级!B2735,技能效果!B:B,0)))</f>
        <v/>
      </c>
      <c r="O2735" s="95">
        <f>IF(INDEX(技能效果!N:N,MATCH(B2735,技能效果!B:B,0))=0,INDEX(技能效果!M:M,MATCH(技能效果等级!B2735,技能效果!B:B,0)),INDEX(技能效果!M:M,MATCH(技能效果等级!B2735,技能效果!B:B,0))*VLOOKUP(E2735,技能数值计算!$C$19:$D$28,2,FALSE))</f>
        <v>0</v>
      </c>
      <c r="P2735" s="97"/>
      <c r="Q2735" s="97"/>
      <c r="R2735" s="95" t="str">
        <f>IF(INDEX(技能效果!O:O,MATCH(技能效果等级!B2735,技能效果!B:B,0))="","",INDEX(技能效果!O:O,MATCH(技能效果等级!B2735,技能效果!B:B,0)))</f>
        <v/>
      </c>
      <c r="S2735" s="97"/>
      <c r="T2735" s="97"/>
      <c r="U2735" s="97"/>
      <c r="V2735" s="96" t="str">
        <f>IF(INDEX(技能效果!AF:AF,MATCH(技能效果等级!B2735,技能效果!B:B,0))="","",INDEX(技能效果!AF:AF,MATCH(技能效果等级!B2735,技能效果!B:B,0)))</f>
        <v/>
      </c>
      <c r="W2735" s="95">
        <f t="shared" si="41"/>
        <v>264</v>
      </c>
      <c r="X2735" s="97"/>
      <c r="Y2735" s="97"/>
    </row>
    <row r="2736" spans="1:25" ht="16.5" x14ac:dyDescent="0.2">
      <c r="A2736" s="62">
        <v>2733</v>
      </c>
      <c r="B2736" s="95">
        <f>INDEX(技能效果!B:B,MATCH(技能效果等级!W2736,技能效果!AE:AE,0))</f>
        <v>180100901</v>
      </c>
      <c r="C2736" s="95" t="str">
        <f>INDEX(技能效果!C:C,MATCH(技能效果等级!B2736,技能效果!B:B,0))</f>
        <v>石瀑将军单体伤害</v>
      </c>
      <c r="D2736" s="96" t="s">
        <v>873</v>
      </c>
      <c r="E2736" s="95">
        <v>9</v>
      </c>
      <c r="F2736" s="95">
        <f>INDEX(技能效果!H:H,MATCH(技能效果等级!B2736,技能效果!B:B,0))</f>
        <v>1001</v>
      </c>
      <c r="G2736" s="95">
        <f>IF(INDEX(技能效果!K:K,MATCH(B2736,技能效果!B:B,0))=0,INDEX(技能效果!I:I,MATCH(技能效果等级!B2736,技能效果!B:B,0)),INDEX(技能效果!I:I,MATCH(技能效果等级!B2736,技能效果!B:B,0))*VLOOKUP(E2736,技能数值计算!$C$19:$D$28,2,FALSE))</f>
        <v>0</v>
      </c>
      <c r="H2736" s="95">
        <f>INDEX(技能效果!J:J,MATCH(技能效果等级!B2736,技能效果!B:B,0))</f>
        <v>0</v>
      </c>
      <c r="I2736" s="97"/>
      <c r="J2736" s="97"/>
      <c r="K2736" s="97"/>
      <c r="L2736" s="97"/>
      <c r="M2736" s="97"/>
      <c r="N2736" s="96" t="str">
        <f>IF(INDEX(技能效果!L:L,MATCH(技能效果等级!B2736,技能效果!B:B,0))="","",INDEX(技能效果!L:L,MATCH(技能效果等级!B2736,技能效果!B:B,0)))</f>
        <v/>
      </c>
      <c r="O2736" s="95">
        <f>IF(INDEX(技能效果!N:N,MATCH(B2736,技能效果!B:B,0))=0,INDEX(技能效果!M:M,MATCH(技能效果等级!B2736,技能效果!B:B,0)),INDEX(技能效果!M:M,MATCH(技能效果等级!B2736,技能效果!B:B,0))*VLOOKUP(E2736,技能数值计算!$C$19:$D$28,2,FALSE))</f>
        <v>0</v>
      </c>
      <c r="P2736" s="97"/>
      <c r="Q2736" s="97"/>
      <c r="R2736" s="95" t="str">
        <f>IF(INDEX(技能效果!O:O,MATCH(技能效果等级!B2736,技能效果!B:B,0))="","",INDEX(技能效果!O:O,MATCH(技能效果等级!B2736,技能效果!B:B,0)))</f>
        <v/>
      </c>
      <c r="S2736" s="97"/>
      <c r="T2736" s="97"/>
      <c r="U2736" s="97"/>
      <c r="V2736" s="96" t="str">
        <f>IF(INDEX(技能效果!AF:AF,MATCH(技能效果等级!B2736,技能效果!B:B,0))="","",INDEX(技能效果!AF:AF,MATCH(技能效果等级!B2736,技能效果!B:B,0)))</f>
        <v/>
      </c>
      <c r="W2736" s="95">
        <f t="shared" si="41"/>
        <v>264</v>
      </c>
      <c r="X2736" s="97"/>
      <c r="Y2736" s="97"/>
    </row>
    <row r="2737" spans="1:25" ht="16.5" x14ac:dyDescent="0.2">
      <c r="A2737" s="62">
        <v>2734</v>
      </c>
      <c r="B2737" s="95">
        <f>INDEX(技能效果!B:B,MATCH(技能效果等级!W2737,技能效果!AE:AE,0))</f>
        <v>180100901</v>
      </c>
      <c r="C2737" s="95" t="str">
        <f>INDEX(技能效果!C:C,MATCH(技能效果等级!B2737,技能效果!B:B,0))</f>
        <v>石瀑将军单体伤害</v>
      </c>
      <c r="D2737" s="96" t="s">
        <v>873</v>
      </c>
      <c r="E2737" s="95">
        <v>10</v>
      </c>
      <c r="F2737" s="95">
        <f>INDEX(技能效果!H:H,MATCH(技能效果等级!B2737,技能效果!B:B,0))</f>
        <v>1001</v>
      </c>
      <c r="G2737" s="95">
        <f>IF(INDEX(技能效果!K:K,MATCH(B2737,技能效果!B:B,0))=0,INDEX(技能效果!I:I,MATCH(技能效果等级!B2737,技能效果!B:B,0)),INDEX(技能效果!I:I,MATCH(技能效果等级!B2737,技能效果!B:B,0))*VLOOKUP(E2737,技能数值计算!$C$19:$D$28,2,FALSE))</f>
        <v>0</v>
      </c>
      <c r="H2737" s="95">
        <f>INDEX(技能效果!J:J,MATCH(技能效果等级!B2737,技能效果!B:B,0))</f>
        <v>0</v>
      </c>
      <c r="I2737" s="97"/>
      <c r="J2737" s="97"/>
      <c r="K2737" s="97"/>
      <c r="L2737" s="97"/>
      <c r="M2737" s="97"/>
      <c r="N2737" s="96" t="str">
        <f>IF(INDEX(技能效果!L:L,MATCH(技能效果等级!B2737,技能效果!B:B,0))="","",INDEX(技能效果!L:L,MATCH(技能效果等级!B2737,技能效果!B:B,0)))</f>
        <v/>
      </c>
      <c r="O2737" s="95">
        <f>IF(INDEX(技能效果!N:N,MATCH(B2737,技能效果!B:B,0))=0,INDEX(技能效果!M:M,MATCH(技能效果等级!B2737,技能效果!B:B,0)),INDEX(技能效果!M:M,MATCH(技能效果等级!B2737,技能效果!B:B,0))*VLOOKUP(E2737,技能数值计算!$C$19:$D$28,2,FALSE))</f>
        <v>0</v>
      </c>
      <c r="P2737" s="97"/>
      <c r="Q2737" s="97"/>
      <c r="R2737" s="95" t="str">
        <f>IF(INDEX(技能效果!O:O,MATCH(技能效果等级!B2737,技能效果!B:B,0))="","",INDEX(技能效果!O:O,MATCH(技能效果等级!B2737,技能效果!B:B,0)))</f>
        <v/>
      </c>
      <c r="S2737" s="97"/>
      <c r="T2737" s="97"/>
      <c r="U2737" s="97"/>
      <c r="V2737" s="96" t="str">
        <f>IF(INDEX(技能效果!AF:AF,MATCH(技能效果等级!B2737,技能效果!B:B,0))="","",INDEX(技能效果!AF:AF,MATCH(技能效果等级!B2737,技能效果!B:B,0)))</f>
        <v/>
      </c>
      <c r="W2737" s="95">
        <f t="shared" si="41"/>
        <v>264</v>
      </c>
      <c r="X2737" s="97"/>
      <c r="Y2737" s="97"/>
    </row>
    <row r="2738" spans="1:25" ht="16.5" x14ac:dyDescent="0.2">
      <c r="A2738" s="62">
        <v>2735</v>
      </c>
      <c r="B2738" s="95">
        <f>INDEX(技能效果!B:B,MATCH(技能效果等级!W2738,技能效果!AE:AE,0))</f>
        <v>180200901</v>
      </c>
      <c r="C2738" s="95" t="str">
        <f>INDEX(技能效果!C:C,MATCH(技能效果等级!B2738,技能效果!B:B,0))</f>
        <v>石瀑将军群体伤害</v>
      </c>
      <c r="D2738" s="96" t="s">
        <v>873</v>
      </c>
      <c r="E2738" s="95">
        <v>1</v>
      </c>
      <c r="F2738" s="95">
        <f>INDEX(技能效果!H:H,MATCH(技能效果等级!B2738,技能效果!B:B,0))</f>
        <v>1001</v>
      </c>
      <c r="G2738" s="95">
        <f>IF(INDEX(技能效果!K:K,MATCH(B2738,技能效果!B:B,0))=0,INDEX(技能效果!I:I,MATCH(技能效果等级!B2738,技能效果!B:B,0)),INDEX(技能效果!I:I,MATCH(技能效果等级!B2738,技能效果!B:B,0))*VLOOKUP(E2738,技能数值计算!$C$19:$D$28,2,FALSE))</f>
        <v>0</v>
      </c>
      <c r="H2738" s="95">
        <f>INDEX(技能效果!J:J,MATCH(技能效果等级!B2738,技能效果!B:B,0))</f>
        <v>0</v>
      </c>
      <c r="I2738" s="97"/>
      <c r="J2738" s="97"/>
      <c r="K2738" s="97"/>
      <c r="L2738" s="97"/>
      <c r="M2738" s="97"/>
      <c r="N2738" s="96" t="str">
        <f>IF(INDEX(技能效果!L:L,MATCH(技能效果等级!B2738,技能效果!B:B,0))="","",INDEX(技能效果!L:L,MATCH(技能效果等级!B2738,技能效果!B:B,0)))</f>
        <v/>
      </c>
      <c r="O2738" s="95">
        <f>IF(INDEX(技能效果!N:N,MATCH(B2738,技能效果!B:B,0))=0,INDEX(技能效果!M:M,MATCH(技能效果等级!B2738,技能效果!B:B,0)),INDEX(技能效果!M:M,MATCH(技能效果等级!B2738,技能效果!B:B,0))*VLOOKUP(E2738,技能数值计算!$C$19:$D$28,2,FALSE))</f>
        <v>0</v>
      </c>
      <c r="P2738" s="97"/>
      <c r="Q2738" s="97"/>
      <c r="R2738" s="95" t="str">
        <f>IF(INDEX(技能效果!O:O,MATCH(技能效果等级!B2738,技能效果!B:B,0))="","",INDEX(技能效果!O:O,MATCH(技能效果等级!B2738,技能效果!B:B,0)))</f>
        <v/>
      </c>
      <c r="S2738" s="97"/>
      <c r="T2738" s="97"/>
      <c r="U2738" s="97"/>
      <c r="V2738" s="96" t="str">
        <f>IF(INDEX(技能效果!AF:AF,MATCH(技能效果等级!B2738,技能效果!B:B,0))="","",INDEX(技能效果!AF:AF,MATCH(技能效果等级!B2738,技能效果!B:B,0)))</f>
        <v/>
      </c>
      <c r="W2738" s="95">
        <f t="shared" si="41"/>
        <v>265</v>
      </c>
      <c r="X2738" s="97"/>
      <c r="Y2738" s="97"/>
    </row>
    <row r="2739" spans="1:25" ht="16.5" x14ac:dyDescent="0.2">
      <c r="A2739" s="62">
        <v>2736</v>
      </c>
      <c r="B2739" s="95">
        <f>INDEX(技能效果!B:B,MATCH(技能效果等级!W2739,技能效果!AE:AE,0))</f>
        <v>180200901</v>
      </c>
      <c r="C2739" s="95" t="str">
        <f>INDEX(技能效果!C:C,MATCH(技能效果等级!B2739,技能效果!B:B,0))</f>
        <v>石瀑将军群体伤害</v>
      </c>
      <c r="D2739" s="96" t="s">
        <v>873</v>
      </c>
      <c r="E2739" s="95">
        <v>2</v>
      </c>
      <c r="F2739" s="95">
        <f>INDEX(技能效果!H:H,MATCH(技能效果等级!B2739,技能效果!B:B,0))</f>
        <v>1001</v>
      </c>
      <c r="G2739" s="95">
        <f>IF(INDEX(技能效果!K:K,MATCH(B2739,技能效果!B:B,0))=0,INDEX(技能效果!I:I,MATCH(技能效果等级!B2739,技能效果!B:B,0)),INDEX(技能效果!I:I,MATCH(技能效果等级!B2739,技能效果!B:B,0))*VLOOKUP(E2739,技能数值计算!$C$19:$D$28,2,FALSE))</f>
        <v>0</v>
      </c>
      <c r="H2739" s="95">
        <f>INDEX(技能效果!J:J,MATCH(技能效果等级!B2739,技能效果!B:B,0))</f>
        <v>0</v>
      </c>
      <c r="I2739" s="97"/>
      <c r="J2739" s="97"/>
      <c r="K2739" s="97"/>
      <c r="L2739" s="97"/>
      <c r="M2739" s="97"/>
      <c r="N2739" s="96" t="str">
        <f>IF(INDEX(技能效果!L:L,MATCH(技能效果等级!B2739,技能效果!B:B,0))="","",INDEX(技能效果!L:L,MATCH(技能效果等级!B2739,技能效果!B:B,0)))</f>
        <v/>
      </c>
      <c r="O2739" s="95">
        <f>IF(INDEX(技能效果!N:N,MATCH(B2739,技能效果!B:B,0))=0,INDEX(技能效果!M:M,MATCH(技能效果等级!B2739,技能效果!B:B,0)),INDEX(技能效果!M:M,MATCH(技能效果等级!B2739,技能效果!B:B,0))*VLOOKUP(E2739,技能数值计算!$C$19:$D$28,2,FALSE))</f>
        <v>0</v>
      </c>
      <c r="P2739" s="97"/>
      <c r="Q2739" s="97"/>
      <c r="R2739" s="95" t="str">
        <f>IF(INDEX(技能效果!O:O,MATCH(技能效果等级!B2739,技能效果!B:B,0))="","",INDEX(技能效果!O:O,MATCH(技能效果等级!B2739,技能效果!B:B,0)))</f>
        <v/>
      </c>
      <c r="S2739" s="97"/>
      <c r="T2739" s="97"/>
      <c r="U2739" s="97"/>
      <c r="V2739" s="96" t="str">
        <f>IF(INDEX(技能效果!AF:AF,MATCH(技能效果等级!B2739,技能效果!B:B,0))="","",INDEX(技能效果!AF:AF,MATCH(技能效果等级!B2739,技能效果!B:B,0)))</f>
        <v/>
      </c>
      <c r="W2739" s="95">
        <f t="shared" si="41"/>
        <v>265</v>
      </c>
      <c r="X2739" s="97"/>
      <c r="Y2739" s="97"/>
    </row>
    <row r="2740" spans="1:25" ht="16.5" x14ac:dyDescent="0.2">
      <c r="A2740" s="62">
        <v>2737</v>
      </c>
      <c r="B2740" s="95">
        <f>INDEX(技能效果!B:B,MATCH(技能效果等级!W2740,技能效果!AE:AE,0))</f>
        <v>180200901</v>
      </c>
      <c r="C2740" s="95" t="str">
        <f>INDEX(技能效果!C:C,MATCH(技能效果等级!B2740,技能效果!B:B,0))</f>
        <v>石瀑将军群体伤害</v>
      </c>
      <c r="D2740" s="96" t="s">
        <v>873</v>
      </c>
      <c r="E2740" s="95">
        <v>3</v>
      </c>
      <c r="F2740" s="95">
        <f>INDEX(技能效果!H:H,MATCH(技能效果等级!B2740,技能效果!B:B,0))</f>
        <v>1001</v>
      </c>
      <c r="G2740" s="95">
        <f>IF(INDEX(技能效果!K:K,MATCH(B2740,技能效果!B:B,0))=0,INDEX(技能效果!I:I,MATCH(技能效果等级!B2740,技能效果!B:B,0)),INDEX(技能效果!I:I,MATCH(技能效果等级!B2740,技能效果!B:B,0))*VLOOKUP(E2740,技能数值计算!$C$19:$D$28,2,FALSE))</f>
        <v>0</v>
      </c>
      <c r="H2740" s="95">
        <f>INDEX(技能效果!J:J,MATCH(技能效果等级!B2740,技能效果!B:B,0))</f>
        <v>0</v>
      </c>
      <c r="I2740" s="97"/>
      <c r="J2740" s="97"/>
      <c r="K2740" s="97"/>
      <c r="L2740" s="97"/>
      <c r="M2740" s="97"/>
      <c r="N2740" s="96" t="str">
        <f>IF(INDEX(技能效果!L:L,MATCH(技能效果等级!B2740,技能效果!B:B,0))="","",INDEX(技能效果!L:L,MATCH(技能效果等级!B2740,技能效果!B:B,0)))</f>
        <v/>
      </c>
      <c r="O2740" s="95">
        <f>IF(INDEX(技能效果!N:N,MATCH(B2740,技能效果!B:B,0))=0,INDEX(技能效果!M:M,MATCH(技能效果等级!B2740,技能效果!B:B,0)),INDEX(技能效果!M:M,MATCH(技能效果等级!B2740,技能效果!B:B,0))*VLOOKUP(E2740,技能数值计算!$C$19:$D$28,2,FALSE))</f>
        <v>0</v>
      </c>
      <c r="P2740" s="97"/>
      <c r="Q2740" s="97"/>
      <c r="R2740" s="95" t="str">
        <f>IF(INDEX(技能效果!O:O,MATCH(技能效果等级!B2740,技能效果!B:B,0))="","",INDEX(技能效果!O:O,MATCH(技能效果等级!B2740,技能效果!B:B,0)))</f>
        <v/>
      </c>
      <c r="S2740" s="97"/>
      <c r="T2740" s="97"/>
      <c r="U2740" s="97"/>
      <c r="V2740" s="96" t="str">
        <f>IF(INDEX(技能效果!AF:AF,MATCH(技能效果等级!B2740,技能效果!B:B,0))="","",INDEX(技能效果!AF:AF,MATCH(技能效果等级!B2740,技能效果!B:B,0)))</f>
        <v/>
      </c>
      <c r="W2740" s="95">
        <f t="shared" si="41"/>
        <v>265</v>
      </c>
      <c r="X2740" s="97"/>
      <c r="Y2740" s="97"/>
    </row>
    <row r="2741" spans="1:25" ht="16.5" x14ac:dyDescent="0.2">
      <c r="A2741" s="62">
        <v>2738</v>
      </c>
      <c r="B2741" s="95">
        <f>INDEX(技能效果!B:B,MATCH(技能效果等级!W2741,技能效果!AE:AE,0))</f>
        <v>180200901</v>
      </c>
      <c r="C2741" s="95" t="str">
        <f>INDEX(技能效果!C:C,MATCH(技能效果等级!B2741,技能效果!B:B,0))</f>
        <v>石瀑将军群体伤害</v>
      </c>
      <c r="D2741" s="96" t="s">
        <v>873</v>
      </c>
      <c r="E2741" s="95">
        <v>4</v>
      </c>
      <c r="F2741" s="95">
        <f>INDEX(技能效果!H:H,MATCH(技能效果等级!B2741,技能效果!B:B,0))</f>
        <v>1001</v>
      </c>
      <c r="G2741" s="95">
        <f>IF(INDEX(技能效果!K:K,MATCH(B2741,技能效果!B:B,0))=0,INDEX(技能效果!I:I,MATCH(技能效果等级!B2741,技能效果!B:B,0)),INDEX(技能效果!I:I,MATCH(技能效果等级!B2741,技能效果!B:B,0))*VLOOKUP(E2741,技能数值计算!$C$19:$D$28,2,FALSE))</f>
        <v>0</v>
      </c>
      <c r="H2741" s="95">
        <f>INDEX(技能效果!J:J,MATCH(技能效果等级!B2741,技能效果!B:B,0))</f>
        <v>0</v>
      </c>
      <c r="I2741" s="97"/>
      <c r="J2741" s="97"/>
      <c r="K2741" s="97"/>
      <c r="L2741" s="97"/>
      <c r="M2741" s="97"/>
      <c r="N2741" s="96" t="str">
        <f>IF(INDEX(技能效果!L:L,MATCH(技能效果等级!B2741,技能效果!B:B,0))="","",INDEX(技能效果!L:L,MATCH(技能效果等级!B2741,技能效果!B:B,0)))</f>
        <v/>
      </c>
      <c r="O2741" s="95">
        <f>IF(INDEX(技能效果!N:N,MATCH(B2741,技能效果!B:B,0))=0,INDEX(技能效果!M:M,MATCH(技能效果等级!B2741,技能效果!B:B,0)),INDEX(技能效果!M:M,MATCH(技能效果等级!B2741,技能效果!B:B,0))*VLOOKUP(E2741,技能数值计算!$C$19:$D$28,2,FALSE))</f>
        <v>0</v>
      </c>
      <c r="P2741" s="97"/>
      <c r="Q2741" s="97"/>
      <c r="R2741" s="95" t="str">
        <f>IF(INDEX(技能效果!O:O,MATCH(技能效果等级!B2741,技能效果!B:B,0))="","",INDEX(技能效果!O:O,MATCH(技能效果等级!B2741,技能效果!B:B,0)))</f>
        <v/>
      </c>
      <c r="S2741" s="97"/>
      <c r="T2741" s="97"/>
      <c r="U2741" s="97"/>
      <c r="V2741" s="96" t="str">
        <f>IF(INDEX(技能效果!AF:AF,MATCH(技能效果等级!B2741,技能效果!B:B,0))="","",INDEX(技能效果!AF:AF,MATCH(技能效果等级!B2741,技能效果!B:B,0)))</f>
        <v/>
      </c>
      <c r="W2741" s="95">
        <f t="shared" si="41"/>
        <v>265</v>
      </c>
      <c r="X2741" s="97"/>
      <c r="Y2741" s="97"/>
    </row>
    <row r="2742" spans="1:25" ht="16.5" x14ac:dyDescent="0.2">
      <c r="A2742" s="62">
        <v>2739</v>
      </c>
      <c r="B2742" s="95">
        <f>INDEX(技能效果!B:B,MATCH(技能效果等级!W2742,技能效果!AE:AE,0))</f>
        <v>180200901</v>
      </c>
      <c r="C2742" s="95" t="str">
        <f>INDEX(技能效果!C:C,MATCH(技能效果等级!B2742,技能效果!B:B,0))</f>
        <v>石瀑将军群体伤害</v>
      </c>
      <c r="D2742" s="96" t="s">
        <v>873</v>
      </c>
      <c r="E2742" s="95">
        <v>5</v>
      </c>
      <c r="F2742" s="95">
        <f>INDEX(技能效果!H:H,MATCH(技能效果等级!B2742,技能效果!B:B,0))</f>
        <v>1001</v>
      </c>
      <c r="G2742" s="95">
        <f>IF(INDEX(技能效果!K:K,MATCH(B2742,技能效果!B:B,0))=0,INDEX(技能效果!I:I,MATCH(技能效果等级!B2742,技能效果!B:B,0)),INDEX(技能效果!I:I,MATCH(技能效果等级!B2742,技能效果!B:B,0))*VLOOKUP(E2742,技能数值计算!$C$19:$D$28,2,FALSE))</f>
        <v>0</v>
      </c>
      <c r="H2742" s="95">
        <f>INDEX(技能效果!J:J,MATCH(技能效果等级!B2742,技能效果!B:B,0))</f>
        <v>0</v>
      </c>
      <c r="I2742" s="97"/>
      <c r="J2742" s="97"/>
      <c r="K2742" s="97"/>
      <c r="L2742" s="97"/>
      <c r="M2742" s="97"/>
      <c r="N2742" s="96" t="str">
        <f>IF(INDEX(技能效果!L:L,MATCH(技能效果等级!B2742,技能效果!B:B,0))="","",INDEX(技能效果!L:L,MATCH(技能效果等级!B2742,技能效果!B:B,0)))</f>
        <v/>
      </c>
      <c r="O2742" s="95">
        <f>IF(INDEX(技能效果!N:N,MATCH(B2742,技能效果!B:B,0))=0,INDEX(技能效果!M:M,MATCH(技能效果等级!B2742,技能效果!B:B,0)),INDEX(技能效果!M:M,MATCH(技能效果等级!B2742,技能效果!B:B,0))*VLOOKUP(E2742,技能数值计算!$C$19:$D$28,2,FALSE))</f>
        <v>0</v>
      </c>
      <c r="P2742" s="97"/>
      <c r="Q2742" s="97"/>
      <c r="R2742" s="95" t="str">
        <f>IF(INDEX(技能效果!O:O,MATCH(技能效果等级!B2742,技能效果!B:B,0))="","",INDEX(技能效果!O:O,MATCH(技能效果等级!B2742,技能效果!B:B,0)))</f>
        <v/>
      </c>
      <c r="S2742" s="97"/>
      <c r="T2742" s="97"/>
      <c r="U2742" s="97"/>
      <c r="V2742" s="96" t="str">
        <f>IF(INDEX(技能效果!AF:AF,MATCH(技能效果等级!B2742,技能效果!B:B,0))="","",INDEX(技能效果!AF:AF,MATCH(技能效果等级!B2742,技能效果!B:B,0)))</f>
        <v/>
      </c>
      <c r="W2742" s="95">
        <f t="shared" si="41"/>
        <v>265</v>
      </c>
      <c r="X2742" s="97"/>
      <c r="Y2742" s="97"/>
    </row>
    <row r="2743" spans="1:25" ht="16.5" x14ac:dyDescent="0.2">
      <c r="A2743" s="62">
        <v>2740</v>
      </c>
      <c r="B2743" s="95">
        <f>INDEX(技能效果!B:B,MATCH(技能效果等级!W2743,技能效果!AE:AE,0))</f>
        <v>180200901</v>
      </c>
      <c r="C2743" s="95" t="str">
        <f>INDEX(技能效果!C:C,MATCH(技能效果等级!B2743,技能效果!B:B,0))</f>
        <v>石瀑将军群体伤害</v>
      </c>
      <c r="D2743" s="96" t="s">
        <v>873</v>
      </c>
      <c r="E2743" s="95">
        <v>6</v>
      </c>
      <c r="F2743" s="95">
        <f>INDEX(技能效果!H:H,MATCH(技能效果等级!B2743,技能效果!B:B,0))</f>
        <v>1001</v>
      </c>
      <c r="G2743" s="95">
        <f>IF(INDEX(技能效果!K:K,MATCH(B2743,技能效果!B:B,0))=0,INDEX(技能效果!I:I,MATCH(技能效果等级!B2743,技能效果!B:B,0)),INDEX(技能效果!I:I,MATCH(技能效果等级!B2743,技能效果!B:B,0))*VLOOKUP(E2743,技能数值计算!$C$19:$D$28,2,FALSE))</f>
        <v>0</v>
      </c>
      <c r="H2743" s="95">
        <f>INDEX(技能效果!J:J,MATCH(技能效果等级!B2743,技能效果!B:B,0))</f>
        <v>0</v>
      </c>
      <c r="I2743" s="97"/>
      <c r="J2743" s="97"/>
      <c r="K2743" s="97"/>
      <c r="L2743" s="97"/>
      <c r="M2743" s="97"/>
      <c r="N2743" s="96" t="str">
        <f>IF(INDEX(技能效果!L:L,MATCH(技能效果等级!B2743,技能效果!B:B,0))="","",INDEX(技能效果!L:L,MATCH(技能效果等级!B2743,技能效果!B:B,0)))</f>
        <v/>
      </c>
      <c r="O2743" s="95">
        <f>IF(INDEX(技能效果!N:N,MATCH(B2743,技能效果!B:B,0))=0,INDEX(技能效果!M:M,MATCH(技能效果等级!B2743,技能效果!B:B,0)),INDEX(技能效果!M:M,MATCH(技能效果等级!B2743,技能效果!B:B,0))*VLOOKUP(E2743,技能数值计算!$C$19:$D$28,2,FALSE))</f>
        <v>0</v>
      </c>
      <c r="P2743" s="97"/>
      <c r="Q2743" s="97"/>
      <c r="R2743" s="95" t="str">
        <f>IF(INDEX(技能效果!O:O,MATCH(技能效果等级!B2743,技能效果!B:B,0))="","",INDEX(技能效果!O:O,MATCH(技能效果等级!B2743,技能效果!B:B,0)))</f>
        <v/>
      </c>
      <c r="S2743" s="97"/>
      <c r="T2743" s="97"/>
      <c r="U2743" s="97"/>
      <c r="V2743" s="96" t="str">
        <f>IF(INDEX(技能效果!AF:AF,MATCH(技能效果等级!B2743,技能效果!B:B,0))="","",INDEX(技能效果!AF:AF,MATCH(技能效果等级!B2743,技能效果!B:B,0)))</f>
        <v/>
      </c>
      <c r="W2743" s="95">
        <f t="shared" si="41"/>
        <v>265</v>
      </c>
      <c r="X2743" s="97"/>
      <c r="Y2743" s="97"/>
    </row>
    <row r="2744" spans="1:25" ht="16.5" x14ac:dyDescent="0.2">
      <c r="A2744" s="62">
        <v>2741</v>
      </c>
      <c r="B2744" s="95">
        <f>INDEX(技能效果!B:B,MATCH(技能效果等级!W2744,技能效果!AE:AE,0))</f>
        <v>180200901</v>
      </c>
      <c r="C2744" s="95" t="str">
        <f>INDEX(技能效果!C:C,MATCH(技能效果等级!B2744,技能效果!B:B,0))</f>
        <v>石瀑将军群体伤害</v>
      </c>
      <c r="D2744" s="96" t="s">
        <v>873</v>
      </c>
      <c r="E2744" s="95">
        <v>7</v>
      </c>
      <c r="F2744" s="95">
        <f>INDEX(技能效果!H:H,MATCH(技能效果等级!B2744,技能效果!B:B,0))</f>
        <v>1001</v>
      </c>
      <c r="G2744" s="95">
        <f>IF(INDEX(技能效果!K:K,MATCH(B2744,技能效果!B:B,0))=0,INDEX(技能效果!I:I,MATCH(技能效果等级!B2744,技能效果!B:B,0)),INDEX(技能效果!I:I,MATCH(技能效果等级!B2744,技能效果!B:B,0))*VLOOKUP(E2744,技能数值计算!$C$19:$D$28,2,FALSE))</f>
        <v>0</v>
      </c>
      <c r="H2744" s="95">
        <f>INDEX(技能效果!J:J,MATCH(技能效果等级!B2744,技能效果!B:B,0))</f>
        <v>0</v>
      </c>
      <c r="I2744" s="97"/>
      <c r="J2744" s="97"/>
      <c r="K2744" s="97"/>
      <c r="L2744" s="97"/>
      <c r="M2744" s="97"/>
      <c r="N2744" s="96" t="str">
        <f>IF(INDEX(技能效果!L:L,MATCH(技能效果等级!B2744,技能效果!B:B,0))="","",INDEX(技能效果!L:L,MATCH(技能效果等级!B2744,技能效果!B:B,0)))</f>
        <v/>
      </c>
      <c r="O2744" s="95">
        <f>IF(INDEX(技能效果!N:N,MATCH(B2744,技能效果!B:B,0))=0,INDEX(技能效果!M:M,MATCH(技能效果等级!B2744,技能效果!B:B,0)),INDEX(技能效果!M:M,MATCH(技能效果等级!B2744,技能效果!B:B,0))*VLOOKUP(E2744,技能数值计算!$C$19:$D$28,2,FALSE))</f>
        <v>0</v>
      </c>
      <c r="P2744" s="97"/>
      <c r="Q2744" s="97"/>
      <c r="R2744" s="95" t="str">
        <f>IF(INDEX(技能效果!O:O,MATCH(技能效果等级!B2744,技能效果!B:B,0))="","",INDEX(技能效果!O:O,MATCH(技能效果等级!B2744,技能效果!B:B,0)))</f>
        <v/>
      </c>
      <c r="S2744" s="97"/>
      <c r="T2744" s="97"/>
      <c r="U2744" s="97"/>
      <c r="V2744" s="96" t="str">
        <f>IF(INDEX(技能效果!AF:AF,MATCH(技能效果等级!B2744,技能效果!B:B,0))="","",INDEX(技能效果!AF:AF,MATCH(技能效果等级!B2744,技能效果!B:B,0)))</f>
        <v/>
      </c>
      <c r="W2744" s="95">
        <f t="shared" si="41"/>
        <v>265</v>
      </c>
      <c r="X2744" s="97"/>
      <c r="Y2744" s="97"/>
    </row>
    <row r="2745" spans="1:25" ht="16.5" x14ac:dyDescent="0.2">
      <c r="A2745" s="62">
        <v>2742</v>
      </c>
      <c r="B2745" s="95">
        <f>INDEX(技能效果!B:B,MATCH(技能效果等级!W2745,技能效果!AE:AE,0))</f>
        <v>180200901</v>
      </c>
      <c r="C2745" s="95" t="str">
        <f>INDEX(技能效果!C:C,MATCH(技能效果等级!B2745,技能效果!B:B,0))</f>
        <v>石瀑将军群体伤害</v>
      </c>
      <c r="D2745" s="96" t="s">
        <v>873</v>
      </c>
      <c r="E2745" s="95">
        <v>8</v>
      </c>
      <c r="F2745" s="95">
        <f>INDEX(技能效果!H:H,MATCH(技能效果等级!B2745,技能效果!B:B,0))</f>
        <v>1001</v>
      </c>
      <c r="G2745" s="95">
        <f>IF(INDEX(技能效果!K:K,MATCH(B2745,技能效果!B:B,0))=0,INDEX(技能效果!I:I,MATCH(技能效果等级!B2745,技能效果!B:B,0)),INDEX(技能效果!I:I,MATCH(技能效果等级!B2745,技能效果!B:B,0))*VLOOKUP(E2745,技能数值计算!$C$19:$D$28,2,FALSE))</f>
        <v>0</v>
      </c>
      <c r="H2745" s="95">
        <f>INDEX(技能效果!J:J,MATCH(技能效果等级!B2745,技能效果!B:B,0))</f>
        <v>0</v>
      </c>
      <c r="I2745" s="97"/>
      <c r="J2745" s="97"/>
      <c r="K2745" s="97"/>
      <c r="L2745" s="97"/>
      <c r="M2745" s="97"/>
      <c r="N2745" s="96" t="str">
        <f>IF(INDEX(技能效果!L:L,MATCH(技能效果等级!B2745,技能效果!B:B,0))="","",INDEX(技能效果!L:L,MATCH(技能效果等级!B2745,技能效果!B:B,0)))</f>
        <v/>
      </c>
      <c r="O2745" s="95">
        <f>IF(INDEX(技能效果!N:N,MATCH(B2745,技能效果!B:B,0))=0,INDEX(技能效果!M:M,MATCH(技能效果等级!B2745,技能效果!B:B,0)),INDEX(技能效果!M:M,MATCH(技能效果等级!B2745,技能效果!B:B,0))*VLOOKUP(E2745,技能数值计算!$C$19:$D$28,2,FALSE))</f>
        <v>0</v>
      </c>
      <c r="P2745" s="97"/>
      <c r="Q2745" s="97"/>
      <c r="R2745" s="95" t="str">
        <f>IF(INDEX(技能效果!O:O,MATCH(技能效果等级!B2745,技能效果!B:B,0))="","",INDEX(技能效果!O:O,MATCH(技能效果等级!B2745,技能效果!B:B,0)))</f>
        <v/>
      </c>
      <c r="S2745" s="97"/>
      <c r="T2745" s="97"/>
      <c r="U2745" s="97"/>
      <c r="V2745" s="96" t="str">
        <f>IF(INDEX(技能效果!AF:AF,MATCH(技能效果等级!B2745,技能效果!B:B,0))="","",INDEX(技能效果!AF:AF,MATCH(技能效果等级!B2745,技能效果!B:B,0)))</f>
        <v/>
      </c>
      <c r="W2745" s="95">
        <f t="shared" si="41"/>
        <v>265</v>
      </c>
      <c r="X2745" s="97"/>
      <c r="Y2745" s="97"/>
    </row>
    <row r="2746" spans="1:25" ht="16.5" x14ac:dyDescent="0.2">
      <c r="A2746" s="62">
        <v>2743</v>
      </c>
      <c r="B2746" s="95">
        <f>INDEX(技能效果!B:B,MATCH(技能效果等级!W2746,技能效果!AE:AE,0))</f>
        <v>180200901</v>
      </c>
      <c r="C2746" s="95" t="str">
        <f>INDEX(技能效果!C:C,MATCH(技能效果等级!B2746,技能效果!B:B,0))</f>
        <v>石瀑将军群体伤害</v>
      </c>
      <c r="D2746" s="96" t="s">
        <v>873</v>
      </c>
      <c r="E2746" s="95">
        <v>9</v>
      </c>
      <c r="F2746" s="95">
        <f>INDEX(技能效果!H:H,MATCH(技能效果等级!B2746,技能效果!B:B,0))</f>
        <v>1001</v>
      </c>
      <c r="G2746" s="95">
        <f>IF(INDEX(技能效果!K:K,MATCH(B2746,技能效果!B:B,0))=0,INDEX(技能效果!I:I,MATCH(技能效果等级!B2746,技能效果!B:B,0)),INDEX(技能效果!I:I,MATCH(技能效果等级!B2746,技能效果!B:B,0))*VLOOKUP(E2746,技能数值计算!$C$19:$D$28,2,FALSE))</f>
        <v>0</v>
      </c>
      <c r="H2746" s="95">
        <f>INDEX(技能效果!J:J,MATCH(技能效果等级!B2746,技能效果!B:B,0))</f>
        <v>0</v>
      </c>
      <c r="I2746" s="97"/>
      <c r="J2746" s="97"/>
      <c r="K2746" s="97"/>
      <c r="L2746" s="97"/>
      <c r="M2746" s="97"/>
      <c r="N2746" s="96" t="str">
        <f>IF(INDEX(技能效果!L:L,MATCH(技能效果等级!B2746,技能效果!B:B,0))="","",INDEX(技能效果!L:L,MATCH(技能效果等级!B2746,技能效果!B:B,0)))</f>
        <v/>
      </c>
      <c r="O2746" s="95">
        <f>IF(INDEX(技能效果!N:N,MATCH(B2746,技能效果!B:B,0))=0,INDEX(技能效果!M:M,MATCH(技能效果等级!B2746,技能效果!B:B,0)),INDEX(技能效果!M:M,MATCH(技能效果等级!B2746,技能效果!B:B,0))*VLOOKUP(E2746,技能数值计算!$C$19:$D$28,2,FALSE))</f>
        <v>0</v>
      </c>
      <c r="P2746" s="97"/>
      <c r="Q2746" s="97"/>
      <c r="R2746" s="95" t="str">
        <f>IF(INDEX(技能效果!O:O,MATCH(技能效果等级!B2746,技能效果!B:B,0))="","",INDEX(技能效果!O:O,MATCH(技能效果等级!B2746,技能效果!B:B,0)))</f>
        <v/>
      </c>
      <c r="S2746" s="97"/>
      <c r="T2746" s="97"/>
      <c r="U2746" s="97"/>
      <c r="V2746" s="96" t="str">
        <f>IF(INDEX(技能效果!AF:AF,MATCH(技能效果等级!B2746,技能效果!B:B,0))="","",INDEX(技能效果!AF:AF,MATCH(技能效果等级!B2746,技能效果!B:B,0)))</f>
        <v/>
      </c>
      <c r="W2746" s="95">
        <f t="shared" si="41"/>
        <v>265</v>
      </c>
      <c r="X2746" s="97"/>
      <c r="Y2746" s="97"/>
    </row>
    <row r="2747" spans="1:25" ht="16.5" x14ac:dyDescent="0.2">
      <c r="A2747" s="62">
        <v>2744</v>
      </c>
      <c r="B2747" s="95">
        <f>INDEX(技能效果!B:B,MATCH(技能效果等级!W2747,技能效果!AE:AE,0))</f>
        <v>180200901</v>
      </c>
      <c r="C2747" s="95" t="str">
        <f>INDEX(技能效果!C:C,MATCH(技能效果等级!B2747,技能效果!B:B,0))</f>
        <v>石瀑将军群体伤害</v>
      </c>
      <c r="D2747" s="96" t="s">
        <v>873</v>
      </c>
      <c r="E2747" s="95">
        <v>10</v>
      </c>
      <c r="F2747" s="95">
        <f>INDEX(技能效果!H:H,MATCH(技能效果等级!B2747,技能效果!B:B,0))</f>
        <v>1001</v>
      </c>
      <c r="G2747" s="95">
        <f>IF(INDEX(技能效果!K:K,MATCH(B2747,技能效果!B:B,0))=0,INDEX(技能效果!I:I,MATCH(技能效果等级!B2747,技能效果!B:B,0)),INDEX(技能效果!I:I,MATCH(技能效果等级!B2747,技能效果!B:B,0))*VLOOKUP(E2747,技能数值计算!$C$19:$D$28,2,FALSE))</f>
        <v>0</v>
      </c>
      <c r="H2747" s="95">
        <f>INDEX(技能效果!J:J,MATCH(技能效果等级!B2747,技能效果!B:B,0))</f>
        <v>0</v>
      </c>
      <c r="I2747" s="97"/>
      <c r="J2747" s="97"/>
      <c r="K2747" s="97"/>
      <c r="L2747" s="97"/>
      <c r="M2747" s="97"/>
      <c r="N2747" s="96" t="str">
        <f>IF(INDEX(技能效果!L:L,MATCH(技能效果等级!B2747,技能效果!B:B,0))="","",INDEX(技能效果!L:L,MATCH(技能效果等级!B2747,技能效果!B:B,0)))</f>
        <v/>
      </c>
      <c r="O2747" s="95">
        <f>IF(INDEX(技能效果!N:N,MATCH(B2747,技能效果!B:B,0))=0,INDEX(技能效果!M:M,MATCH(技能效果等级!B2747,技能效果!B:B,0)),INDEX(技能效果!M:M,MATCH(技能效果等级!B2747,技能效果!B:B,0))*VLOOKUP(E2747,技能数值计算!$C$19:$D$28,2,FALSE))</f>
        <v>0</v>
      </c>
      <c r="P2747" s="97"/>
      <c r="Q2747" s="97"/>
      <c r="R2747" s="95" t="str">
        <f>IF(INDEX(技能效果!O:O,MATCH(技能效果等级!B2747,技能效果!B:B,0))="","",INDEX(技能效果!O:O,MATCH(技能效果等级!B2747,技能效果!B:B,0)))</f>
        <v/>
      </c>
      <c r="S2747" s="97"/>
      <c r="T2747" s="97"/>
      <c r="U2747" s="97"/>
      <c r="V2747" s="96" t="str">
        <f>IF(INDEX(技能效果!AF:AF,MATCH(技能效果等级!B2747,技能效果!B:B,0))="","",INDEX(技能效果!AF:AF,MATCH(技能效果等级!B2747,技能效果!B:B,0)))</f>
        <v/>
      </c>
      <c r="W2747" s="95">
        <f t="shared" si="41"/>
        <v>265</v>
      </c>
      <c r="X2747" s="97"/>
      <c r="Y2747" s="97"/>
    </row>
    <row r="2748" spans="1:25" ht="16.5" x14ac:dyDescent="0.2">
      <c r="A2748" s="62">
        <v>2745</v>
      </c>
      <c r="B2748" s="95">
        <f>INDEX(技能效果!B:B,MATCH(技能效果等级!W2748,技能效果!AE:AE,0))</f>
        <v>180101001</v>
      </c>
      <c r="C2748" s="95" t="str">
        <f>INDEX(技能效果!C:C,MATCH(技能效果等级!B2748,技能效果!B:B,0))</f>
        <v>小蜘蛛普通攻击</v>
      </c>
      <c r="D2748" s="96" t="s">
        <v>873</v>
      </c>
      <c r="E2748" s="95">
        <v>1</v>
      </c>
      <c r="F2748" s="95">
        <f>INDEX(技能效果!H:H,MATCH(技能效果等级!B2748,技能效果!B:B,0))</f>
        <v>1001</v>
      </c>
      <c r="G2748" s="95">
        <f>IF(INDEX(技能效果!K:K,MATCH(B2748,技能效果!B:B,0))=0,INDEX(技能效果!I:I,MATCH(技能效果等级!B2748,技能效果!B:B,0)),INDEX(技能效果!I:I,MATCH(技能效果等级!B2748,技能效果!B:B,0))*VLOOKUP(E2748,技能数值计算!$C$19:$D$28,2,FALSE))</f>
        <v>0</v>
      </c>
      <c r="H2748" s="95">
        <f>INDEX(技能效果!J:J,MATCH(技能效果等级!B2748,技能效果!B:B,0))</f>
        <v>0</v>
      </c>
      <c r="I2748" s="97"/>
      <c r="J2748" s="97"/>
      <c r="K2748" s="97"/>
      <c r="L2748" s="97"/>
      <c r="M2748" s="97"/>
      <c r="N2748" s="96" t="str">
        <f>IF(INDEX(技能效果!L:L,MATCH(技能效果等级!B2748,技能效果!B:B,0))="","",INDEX(技能效果!L:L,MATCH(技能效果等级!B2748,技能效果!B:B,0)))</f>
        <v/>
      </c>
      <c r="O2748" s="95">
        <f>IF(INDEX(技能效果!N:N,MATCH(B2748,技能效果!B:B,0))=0,INDEX(技能效果!M:M,MATCH(技能效果等级!B2748,技能效果!B:B,0)),INDEX(技能效果!M:M,MATCH(技能效果等级!B2748,技能效果!B:B,0))*VLOOKUP(E2748,技能数值计算!$C$19:$D$28,2,FALSE))</f>
        <v>0</v>
      </c>
      <c r="P2748" s="97"/>
      <c r="Q2748" s="97"/>
      <c r="R2748" s="95" t="str">
        <f>IF(INDEX(技能效果!O:O,MATCH(技能效果等级!B2748,技能效果!B:B,0))="","",INDEX(技能效果!O:O,MATCH(技能效果等级!B2748,技能效果!B:B,0)))</f>
        <v/>
      </c>
      <c r="S2748" s="97"/>
      <c r="T2748" s="97"/>
      <c r="U2748" s="97"/>
      <c r="V2748" s="96" t="str">
        <f>IF(INDEX(技能效果!AF:AF,MATCH(技能效果等级!B2748,技能效果!B:B,0))="","",INDEX(技能效果!AF:AF,MATCH(技能效果等级!B2748,技能效果!B:B,0)))</f>
        <v/>
      </c>
      <c r="W2748" s="95">
        <f t="shared" si="41"/>
        <v>266</v>
      </c>
      <c r="X2748" s="97"/>
      <c r="Y2748" s="97"/>
    </row>
    <row r="2749" spans="1:25" ht="16.5" x14ac:dyDescent="0.2">
      <c r="A2749" s="62">
        <v>2746</v>
      </c>
      <c r="B2749" s="95">
        <f>INDEX(技能效果!B:B,MATCH(技能效果等级!W2749,技能效果!AE:AE,0))</f>
        <v>180101001</v>
      </c>
      <c r="C2749" s="95" t="str">
        <f>INDEX(技能效果!C:C,MATCH(技能效果等级!B2749,技能效果!B:B,0))</f>
        <v>小蜘蛛普通攻击</v>
      </c>
      <c r="D2749" s="96" t="s">
        <v>873</v>
      </c>
      <c r="E2749" s="95">
        <v>2</v>
      </c>
      <c r="F2749" s="95">
        <f>INDEX(技能效果!H:H,MATCH(技能效果等级!B2749,技能效果!B:B,0))</f>
        <v>1001</v>
      </c>
      <c r="G2749" s="95">
        <f>IF(INDEX(技能效果!K:K,MATCH(B2749,技能效果!B:B,0))=0,INDEX(技能效果!I:I,MATCH(技能效果等级!B2749,技能效果!B:B,0)),INDEX(技能效果!I:I,MATCH(技能效果等级!B2749,技能效果!B:B,0))*VLOOKUP(E2749,技能数值计算!$C$19:$D$28,2,FALSE))</f>
        <v>0</v>
      </c>
      <c r="H2749" s="95">
        <f>INDEX(技能效果!J:J,MATCH(技能效果等级!B2749,技能效果!B:B,0))</f>
        <v>0</v>
      </c>
      <c r="I2749" s="97"/>
      <c r="J2749" s="97"/>
      <c r="K2749" s="97"/>
      <c r="L2749" s="97"/>
      <c r="M2749" s="97"/>
      <c r="N2749" s="96" t="str">
        <f>IF(INDEX(技能效果!L:L,MATCH(技能效果等级!B2749,技能效果!B:B,0))="","",INDEX(技能效果!L:L,MATCH(技能效果等级!B2749,技能效果!B:B,0)))</f>
        <v/>
      </c>
      <c r="O2749" s="95">
        <f>IF(INDEX(技能效果!N:N,MATCH(B2749,技能效果!B:B,0))=0,INDEX(技能效果!M:M,MATCH(技能效果等级!B2749,技能效果!B:B,0)),INDEX(技能效果!M:M,MATCH(技能效果等级!B2749,技能效果!B:B,0))*VLOOKUP(E2749,技能数值计算!$C$19:$D$28,2,FALSE))</f>
        <v>0</v>
      </c>
      <c r="P2749" s="97"/>
      <c r="Q2749" s="97"/>
      <c r="R2749" s="95" t="str">
        <f>IF(INDEX(技能效果!O:O,MATCH(技能效果等级!B2749,技能效果!B:B,0))="","",INDEX(技能效果!O:O,MATCH(技能效果等级!B2749,技能效果!B:B,0)))</f>
        <v/>
      </c>
      <c r="S2749" s="97"/>
      <c r="T2749" s="97"/>
      <c r="U2749" s="97"/>
      <c r="V2749" s="96" t="str">
        <f>IF(INDEX(技能效果!AF:AF,MATCH(技能效果等级!B2749,技能效果!B:B,0))="","",INDEX(技能效果!AF:AF,MATCH(技能效果等级!B2749,技能效果!B:B,0)))</f>
        <v/>
      </c>
      <c r="W2749" s="95">
        <f t="shared" si="41"/>
        <v>266</v>
      </c>
      <c r="X2749" s="97"/>
      <c r="Y2749" s="97"/>
    </row>
    <row r="2750" spans="1:25" ht="16.5" x14ac:dyDescent="0.2">
      <c r="A2750" s="62">
        <v>2747</v>
      </c>
      <c r="B2750" s="95">
        <f>INDEX(技能效果!B:B,MATCH(技能效果等级!W2750,技能效果!AE:AE,0))</f>
        <v>180101001</v>
      </c>
      <c r="C2750" s="95" t="str">
        <f>INDEX(技能效果!C:C,MATCH(技能效果等级!B2750,技能效果!B:B,0))</f>
        <v>小蜘蛛普通攻击</v>
      </c>
      <c r="D2750" s="96" t="s">
        <v>873</v>
      </c>
      <c r="E2750" s="95">
        <v>3</v>
      </c>
      <c r="F2750" s="95">
        <f>INDEX(技能效果!H:H,MATCH(技能效果等级!B2750,技能效果!B:B,0))</f>
        <v>1001</v>
      </c>
      <c r="G2750" s="95">
        <f>IF(INDEX(技能效果!K:K,MATCH(B2750,技能效果!B:B,0))=0,INDEX(技能效果!I:I,MATCH(技能效果等级!B2750,技能效果!B:B,0)),INDEX(技能效果!I:I,MATCH(技能效果等级!B2750,技能效果!B:B,0))*VLOOKUP(E2750,技能数值计算!$C$19:$D$28,2,FALSE))</f>
        <v>0</v>
      </c>
      <c r="H2750" s="95">
        <f>INDEX(技能效果!J:J,MATCH(技能效果等级!B2750,技能效果!B:B,0))</f>
        <v>0</v>
      </c>
      <c r="I2750" s="97"/>
      <c r="J2750" s="97"/>
      <c r="K2750" s="97"/>
      <c r="L2750" s="97"/>
      <c r="M2750" s="97"/>
      <c r="N2750" s="96" t="str">
        <f>IF(INDEX(技能效果!L:L,MATCH(技能效果等级!B2750,技能效果!B:B,0))="","",INDEX(技能效果!L:L,MATCH(技能效果等级!B2750,技能效果!B:B,0)))</f>
        <v/>
      </c>
      <c r="O2750" s="95">
        <f>IF(INDEX(技能效果!N:N,MATCH(B2750,技能效果!B:B,0))=0,INDEX(技能效果!M:M,MATCH(技能效果等级!B2750,技能效果!B:B,0)),INDEX(技能效果!M:M,MATCH(技能效果等级!B2750,技能效果!B:B,0))*VLOOKUP(E2750,技能数值计算!$C$19:$D$28,2,FALSE))</f>
        <v>0</v>
      </c>
      <c r="P2750" s="97"/>
      <c r="Q2750" s="97"/>
      <c r="R2750" s="95" t="str">
        <f>IF(INDEX(技能效果!O:O,MATCH(技能效果等级!B2750,技能效果!B:B,0))="","",INDEX(技能效果!O:O,MATCH(技能效果等级!B2750,技能效果!B:B,0)))</f>
        <v/>
      </c>
      <c r="S2750" s="97"/>
      <c r="T2750" s="97"/>
      <c r="U2750" s="97"/>
      <c r="V2750" s="96" t="str">
        <f>IF(INDEX(技能效果!AF:AF,MATCH(技能效果等级!B2750,技能效果!B:B,0))="","",INDEX(技能效果!AF:AF,MATCH(技能效果等级!B2750,技能效果!B:B,0)))</f>
        <v/>
      </c>
      <c r="W2750" s="95">
        <f t="shared" si="41"/>
        <v>266</v>
      </c>
      <c r="X2750" s="97"/>
      <c r="Y2750" s="97"/>
    </row>
    <row r="2751" spans="1:25" ht="16.5" x14ac:dyDescent="0.2">
      <c r="A2751" s="62">
        <v>2748</v>
      </c>
      <c r="B2751" s="95">
        <f>INDEX(技能效果!B:B,MATCH(技能效果等级!W2751,技能效果!AE:AE,0))</f>
        <v>180101001</v>
      </c>
      <c r="C2751" s="95" t="str">
        <f>INDEX(技能效果!C:C,MATCH(技能效果等级!B2751,技能效果!B:B,0))</f>
        <v>小蜘蛛普通攻击</v>
      </c>
      <c r="D2751" s="96" t="s">
        <v>873</v>
      </c>
      <c r="E2751" s="95">
        <v>4</v>
      </c>
      <c r="F2751" s="95">
        <f>INDEX(技能效果!H:H,MATCH(技能效果等级!B2751,技能效果!B:B,0))</f>
        <v>1001</v>
      </c>
      <c r="G2751" s="95">
        <f>IF(INDEX(技能效果!K:K,MATCH(B2751,技能效果!B:B,0))=0,INDEX(技能效果!I:I,MATCH(技能效果等级!B2751,技能效果!B:B,0)),INDEX(技能效果!I:I,MATCH(技能效果等级!B2751,技能效果!B:B,0))*VLOOKUP(E2751,技能数值计算!$C$19:$D$28,2,FALSE))</f>
        <v>0</v>
      </c>
      <c r="H2751" s="95">
        <f>INDEX(技能效果!J:J,MATCH(技能效果等级!B2751,技能效果!B:B,0))</f>
        <v>0</v>
      </c>
      <c r="I2751" s="97"/>
      <c r="J2751" s="97"/>
      <c r="K2751" s="97"/>
      <c r="L2751" s="97"/>
      <c r="M2751" s="97"/>
      <c r="N2751" s="96" t="str">
        <f>IF(INDEX(技能效果!L:L,MATCH(技能效果等级!B2751,技能效果!B:B,0))="","",INDEX(技能效果!L:L,MATCH(技能效果等级!B2751,技能效果!B:B,0)))</f>
        <v/>
      </c>
      <c r="O2751" s="95">
        <f>IF(INDEX(技能效果!N:N,MATCH(B2751,技能效果!B:B,0))=0,INDEX(技能效果!M:M,MATCH(技能效果等级!B2751,技能效果!B:B,0)),INDEX(技能效果!M:M,MATCH(技能效果等级!B2751,技能效果!B:B,0))*VLOOKUP(E2751,技能数值计算!$C$19:$D$28,2,FALSE))</f>
        <v>0</v>
      </c>
      <c r="P2751" s="97"/>
      <c r="Q2751" s="97"/>
      <c r="R2751" s="95" t="str">
        <f>IF(INDEX(技能效果!O:O,MATCH(技能效果等级!B2751,技能效果!B:B,0))="","",INDEX(技能效果!O:O,MATCH(技能效果等级!B2751,技能效果!B:B,0)))</f>
        <v/>
      </c>
      <c r="S2751" s="97"/>
      <c r="T2751" s="97"/>
      <c r="U2751" s="97"/>
      <c r="V2751" s="96" t="str">
        <f>IF(INDEX(技能效果!AF:AF,MATCH(技能效果等级!B2751,技能效果!B:B,0))="","",INDEX(技能效果!AF:AF,MATCH(技能效果等级!B2751,技能效果!B:B,0)))</f>
        <v/>
      </c>
      <c r="W2751" s="95">
        <f t="shared" si="41"/>
        <v>266</v>
      </c>
      <c r="X2751" s="97"/>
      <c r="Y2751" s="97"/>
    </row>
    <row r="2752" spans="1:25" ht="16.5" x14ac:dyDescent="0.2">
      <c r="A2752" s="62">
        <v>2749</v>
      </c>
      <c r="B2752" s="95">
        <f>INDEX(技能效果!B:B,MATCH(技能效果等级!W2752,技能效果!AE:AE,0))</f>
        <v>180101001</v>
      </c>
      <c r="C2752" s="95" t="str">
        <f>INDEX(技能效果!C:C,MATCH(技能效果等级!B2752,技能效果!B:B,0))</f>
        <v>小蜘蛛普通攻击</v>
      </c>
      <c r="D2752" s="96" t="s">
        <v>873</v>
      </c>
      <c r="E2752" s="95">
        <v>5</v>
      </c>
      <c r="F2752" s="95">
        <f>INDEX(技能效果!H:H,MATCH(技能效果等级!B2752,技能效果!B:B,0))</f>
        <v>1001</v>
      </c>
      <c r="G2752" s="95">
        <f>IF(INDEX(技能效果!K:K,MATCH(B2752,技能效果!B:B,0))=0,INDEX(技能效果!I:I,MATCH(技能效果等级!B2752,技能效果!B:B,0)),INDEX(技能效果!I:I,MATCH(技能效果等级!B2752,技能效果!B:B,0))*VLOOKUP(E2752,技能数值计算!$C$19:$D$28,2,FALSE))</f>
        <v>0</v>
      </c>
      <c r="H2752" s="95">
        <f>INDEX(技能效果!J:J,MATCH(技能效果等级!B2752,技能效果!B:B,0))</f>
        <v>0</v>
      </c>
      <c r="I2752" s="97"/>
      <c r="J2752" s="97"/>
      <c r="K2752" s="97"/>
      <c r="L2752" s="97"/>
      <c r="M2752" s="97"/>
      <c r="N2752" s="96" t="str">
        <f>IF(INDEX(技能效果!L:L,MATCH(技能效果等级!B2752,技能效果!B:B,0))="","",INDEX(技能效果!L:L,MATCH(技能效果等级!B2752,技能效果!B:B,0)))</f>
        <v/>
      </c>
      <c r="O2752" s="95">
        <f>IF(INDEX(技能效果!N:N,MATCH(B2752,技能效果!B:B,0))=0,INDEX(技能效果!M:M,MATCH(技能效果等级!B2752,技能效果!B:B,0)),INDEX(技能效果!M:M,MATCH(技能效果等级!B2752,技能效果!B:B,0))*VLOOKUP(E2752,技能数值计算!$C$19:$D$28,2,FALSE))</f>
        <v>0</v>
      </c>
      <c r="P2752" s="97"/>
      <c r="Q2752" s="97"/>
      <c r="R2752" s="95" t="str">
        <f>IF(INDEX(技能效果!O:O,MATCH(技能效果等级!B2752,技能效果!B:B,0))="","",INDEX(技能效果!O:O,MATCH(技能效果等级!B2752,技能效果!B:B,0)))</f>
        <v/>
      </c>
      <c r="S2752" s="97"/>
      <c r="T2752" s="97"/>
      <c r="U2752" s="97"/>
      <c r="V2752" s="96" t="str">
        <f>IF(INDEX(技能效果!AF:AF,MATCH(技能效果等级!B2752,技能效果!B:B,0))="","",INDEX(技能效果!AF:AF,MATCH(技能效果等级!B2752,技能效果!B:B,0)))</f>
        <v/>
      </c>
      <c r="W2752" s="95">
        <f t="shared" si="41"/>
        <v>266</v>
      </c>
      <c r="X2752" s="97"/>
      <c r="Y2752" s="97"/>
    </row>
    <row r="2753" spans="1:25" ht="16.5" x14ac:dyDescent="0.2">
      <c r="A2753" s="62">
        <v>2750</v>
      </c>
      <c r="B2753" s="95">
        <f>INDEX(技能效果!B:B,MATCH(技能效果等级!W2753,技能效果!AE:AE,0))</f>
        <v>180101001</v>
      </c>
      <c r="C2753" s="95" t="str">
        <f>INDEX(技能效果!C:C,MATCH(技能效果等级!B2753,技能效果!B:B,0))</f>
        <v>小蜘蛛普通攻击</v>
      </c>
      <c r="D2753" s="96" t="s">
        <v>873</v>
      </c>
      <c r="E2753" s="95">
        <v>6</v>
      </c>
      <c r="F2753" s="95">
        <f>INDEX(技能效果!H:H,MATCH(技能效果等级!B2753,技能效果!B:B,0))</f>
        <v>1001</v>
      </c>
      <c r="G2753" s="95">
        <f>IF(INDEX(技能效果!K:K,MATCH(B2753,技能效果!B:B,0))=0,INDEX(技能效果!I:I,MATCH(技能效果等级!B2753,技能效果!B:B,0)),INDEX(技能效果!I:I,MATCH(技能效果等级!B2753,技能效果!B:B,0))*VLOOKUP(E2753,技能数值计算!$C$19:$D$28,2,FALSE))</f>
        <v>0</v>
      </c>
      <c r="H2753" s="95">
        <f>INDEX(技能效果!J:J,MATCH(技能效果等级!B2753,技能效果!B:B,0))</f>
        <v>0</v>
      </c>
      <c r="I2753" s="97"/>
      <c r="J2753" s="97"/>
      <c r="K2753" s="97"/>
      <c r="L2753" s="97"/>
      <c r="M2753" s="97"/>
      <c r="N2753" s="96" t="str">
        <f>IF(INDEX(技能效果!L:L,MATCH(技能效果等级!B2753,技能效果!B:B,0))="","",INDEX(技能效果!L:L,MATCH(技能效果等级!B2753,技能效果!B:B,0)))</f>
        <v/>
      </c>
      <c r="O2753" s="95">
        <f>IF(INDEX(技能效果!N:N,MATCH(B2753,技能效果!B:B,0))=0,INDEX(技能效果!M:M,MATCH(技能效果等级!B2753,技能效果!B:B,0)),INDEX(技能效果!M:M,MATCH(技能效果等级!B2753,技能效果!B:B,0))*VLOOKUP(E2753,技能数值计算!$C$19:$D$28,2,FALSE))</f>
        <v>0</v>
      </c>
      <c r="P2753" s="97"/>
      <c r="Q2753" s="97"/>
      <c r="R2753" s="95" t="str">
        <f>IF(INDEX(技能效果!O:O,MATCH(技能效果等级!B2753,技能效果!B:B,0))="","",INDEX(技能效果!O:O,MATCH(技能效果等级!B2753,技能效果!B:B,0)))</f>
        <v/>
      </c>
      <c r="S2753" s="97"/>
      <c r="T2753" s="97"/>
      <c r="U2753" s="97"/>
      <c r="V2753" s="96" t="str">
        <f>IF(INDEX(技能效果!AF:AF,MATCH(技能效果等级!B2753,技能效果!B:B,0))="","",INDEX(技能效果!AF:AF,MATCH(技能效果等级!B2753,技能效果!B:B,0)))</f>
        <v/>
      </c>
      <c r="W2753" s="95">
        <f t="shared" si="41"/>
        <v>266</v>
      </c>
      <c r="X2753" s="97"/>
      <c r="Y2753" s="97"/>
    </row>
    <row r="2754" spans="1:25" ht="16.5" x14ac:dyDescent="0.2">
      <c r="A2754" s="62">
        <v>2751</v>
      </c>
      <c r="B2754" s="95">
        <f>INDEX(技能效果!B:B,MATCH(技能效果等级!W2754,技能效果!AE:AE,0))</f>
        <v>180101001</v>
      </c>
      <c r="C2754" s="95" t="str">
        <f>INDEX(技能效果!C:C,MATCH(技能效果等级!B2754,技能效果!B:B,0))</f>
        <v>小蜘蛛普通攻击</v>
      </c>
      <c r="D2754" s="96" t="s">
        <v>873</v>
      </c>
      <c r="E2754" s="95">
        <v>7</v>
      </c>
      <c r="F2754" s="95">
        <f>INDEX(技能效果!H:H,MATCH(技能效果等级!B2754,技能效果!B:B,0))</f>
        <v>1001</v>
      </c>
      <c r="G2754" s="95">
        <f>IF(INDEX(技能效果!K:K,MATCH(B2754,技能效果!B:B,0))=0,INDEX(技能效果!I:I,MATCH(技能效果等级!B2754,技能效果!B:B,0)),INDEX(技能效果!I:I,MATCH(技能效果等级!B2754,技能效果!B:B,0))*VLOOKUP(E2754,技能数值计算!$C$19:$D$28,2,FALSE))</f>
        <v>0</v>
      </c>
      <c r="H2754" s="95">
        <f>INDEX(技能效果!J:J,MATCH(技能效果等级!B2754,技能效果!B:B,0))</f>
        <v>0</v>
      </c>
      <c r="I2754" s="97"/>
      <c r="J2754" s="97"/>
      <c r="K2754" s="97"/>
      <c r="L2754" s="97"/>
      <c r="M2754" s="97"/>
      <c r="N2754" s="96" t="str">
        <f>IF(INDEX(技能效果!L:L,MATCH(技能效果等级!B2754,技能效果!B:B,0))="","",INDEX(技能效果!L:L,MATCH(技能效果等级!B2754,技能效果!B:B,0)))</f>
        <v/>
      </c>
      <c r="O2754" s="95">
        <f>IF(INDEX(技能效果!N:N,MATCH(B2754,技能效果!B:B,0))=0,INDEX(技能效果!M:M,MATCH(技能效果等级!B2754,技能效果!B:B,0)),INDEX(技能效果!M:M,MATCH(技能效果等级!B2754,技能效果!B:B,0))*VLOOKUP(E2754,技能数值计算!$C$19:$D$28,2,FALSE))</f>
        <v>0</v>
      </c>
      <c r="P2754" s="97"/>
      <c r="Q2754" s="97"/>
      <c r="R2754" s="95" t="str">
        <f>IF(INDEX(技能效果!O:O,MATCH(技能效果等级!B2754,技能效果!B:B,0))="","",INDEX(技能效果!O:O,MATCH(技能效果等级!B2754,技能效果!B:B,0)))</f>
        <v/>
      </c>
      <c r="S2754" s="97"/>
      <c r="T2754" s="97"/>
      <c r="U2754" s="97"/>
      <c r="V2754" s="96" t="str">
        <f>IF(INDEX(技能效果!AF:AF,MATCH(技能效果等级!B2754,技能效果!B:B,0))="","",INDEX(技能效果!AF:AF,MATCH(技能效果等级!B2754,技能效果!B:B,0)))</f>
        <v/>
      </c>
      <c r="W2754" s="95">
        <f t="shared" si="41"/>
        <v>266</v>
      </c>
      <c r="X2754" s="97"/>
      <c r="Y2754" s="97"/>
    </row>
    <row r="2755" spans="1:25" ht="16.5" x14ac:dyDescent="0.2">
      <c r="A2755" s="62">
        <v>2752</v>
      </c>
      <c r="B2755" s="95">
        <f>INDEX(技能效果!B:B,MATCH(技能效果等级!W2755,技能效果!AE:AE,0))</f>
        <v>180101001</v>
      </c>
      <c r="C2755" s="95" t="str">
        <f>INDEX(技能效果!C:C,MATCH(技能效果等级!B2755,技能效果!B:B,0))</f>
        <v>小蜘蛛普通攻击</v>
      </c>
      <c r="D2755" s="96" t="s">
        <v>873</v>
      </c>
      <c r="E2755" s="95">
        <v>8</v>
      </c>
      <c r="F2755" s="95">
        <f>INDEX(技能效果!H:H,MATCH(技能效果等级!B2755,技能效果!B:B,0))</f>
        <v>1001</v>
      </c>
      <c r="G2755" s="95">
        <f>IF(INDEX(技能效果!K:K,MATCH(B2755,技能效果!B:B,0))=0,INDEX(技能效果!I:I,MATCH(技能效果等级!B2755,技能效果!B:B,0)),INDEX(技能效果!I:I,MATCH(技能效果等级!B2755,技能效果!B:B,0))*VLOOKUP(E2755,技能数值计算!$C$19:$D$28,2,FALSE))</f>
        <v>0</v>
      </c>
      <c r="H2755" s="95">
        <f>INDEX(技能效果!J:J,MATCH(技能效果等级!B2755,技能效果!B:B,0))</f>
        <v>0</v>
      </c>
      <c r="I2755" s="97"/>
      <c r="J2755" s="97"/>
      <c r="K2755" s="97"/>
      <c r="L2755" s="97"/>
      <c r="M2755" s="97"/>
      <c r="N2755" s="96" t="str">
        <f>IF(INDEX(技能效果!L:L,MATCH(技能效果等级!B2755,技能效果!B:B,0))="","",INDEX(技能效果!L:L,MATCH(技能效果等级!B2755,技能效果!B:B,0)))</f>
        <v/>
      </c>
      <c r="O2755" s="95">
        <f>IF(INDEX(技能效果!N:N,MATCH(B2755,技能效果!B:B,0))=0,INDEX(技能效果!M:M,MATCH(技能效果等级!B2755,技能效果!B:B,0)),INDEX(技能效果!M:M,MATCH(技能效果等级!B2755,技能效果!B:B,0))*VLOOKUP(E2755,技能数值计算!$C$19:$D$28,2,FALSE))</f>
        <v>0</v>
      </c>
      <c r="P2755" s="97"/>
      <c r="Q2755" s="97"/>
      <c r="R2755" s="95" t="str">
        <f>IF(INDEX(技能效果!O:O,MATCH(技能效果等级!B2755,技能效果!B:B,0))="","",INDEX(技能效果!O:O,MATCH(技能效果等级!B2755,技能效果!B:B,0)))</f>
        <v/>
      </c>
      <c r="S2755" s="97"/>
      <c r="T2755" s="97"/>
      <c r="U2755" s="97"/>
      <c r="V2755" s="96" t="str">
        <f>IF(INDEX(技能效果!AF:AF,MATCH(技能效果等级!B2755,技能效果!B:B,0))="","",INDEX(技能效果!AF:AF,MATCH(技能效果等级!B2755,技能效果!B:B,0)))</f>
        <v/>
      </c>
      <c r="W2755" s="95">
        <f t="shared" si="41"/>
        <v>266</v>
      </c>
      <c r="X2755" s="97"/>
      <c r="Y2755" s="97"/>
    </row>
    <row r="2756" spans="1:25" ht="16.5" x14ac:dyDescent="0.2">
      <c r="A2756" s="62">
        <v>2753</v>
      </c>
      <c r="B2756" s="95">
        <f>INDEX(技能效果!B:B,MATCH(技能效果等级!W2756,技能效果!AE:AE,0))</f>
        <v>180101001</v>
      </c>
      <c r="C2756" s="95" t="str">
        <f>INDEX(技能效果!C:C,MATCH(技能效果等级!B2756,技能效果!B:B,0))</f>
        <v>小蜘蛛普通攻击</v>
      </c>
      <c r="D2756" s="96" t="s">
        <v>873</v>
      </c>
      <c r="E2756" s="95">
        <v>9</v>
      </c>
      <c r="F2756" s="95">
        <f>INDEX(技能效果!H:H,MATCH(技能效果等级!B2756,技能效果!B:B,0))</f>
        <v>1001</v>
      </c>
      <c r="G2756" s="95">
        <f>IF(INDEX(技能效果!K:K,MATCH(B2756,技能效果!B:B,0))=0,INDEX(技能效果!I:I,MATCH(技能效果等级!B2756,技能效果!B:B,0)),INDEX(技能效果!I:I,MATCH(技能效果等级!B2756,技能效果!B:B,0))*VLOOKUP(E2756,技能数值计算!$C$19:$D$28,2,FALSE))</f>
        <v>0</v>
      </c>
      <c r="H2756" s="95">
        <f>INDEX(技能效果!J:J,MATCH(技能效果等级!B2756,技能效果!B:B,0))</f>
        <v>0</v>
      </c>
      <c r="I2756" s="97"/>
      <c r="J2756" s="97"/>
      <c r="K2756" s="97"/>
      <c r="L2756" s="97"/>
      <c r="M2756" s="97"/>
      <c r="N2756" s="96" t="str">
        <f>IF(INDEX(技能效果!L:L,MATCH(技能效果等级!B2756,技能效果!B:B,0))="","",INDEX(技能效果!L:L,MATCH(技能效果等级!B2756,技能效果!B:B,0)))</f>
        <v/>
      </c>
      <c r="O2756" s="95">
        <f>IF(INDEX(技能效果!N:N,MATCH(B2756,技能效果!B:B,0))=0,INDEX(技能效果!M:M,MATCH(技能效果等级!B2756,技能效果!B:B,0)),INDEX(技能效果!M:M,MATCH(技能效果等级!B2756,技能效果!B:B,0))*VLOOKUP(E2756,技能数值计算!$C$19:$D$28,2,FALSE))</f>
        <v>0</v>
      </c>
      <c r="P2756" s="97"/>
      <c r="Q2756" s="97"/>
      <c r="R2756" s="95" t="str">
        <f>IF(INDEX(技能效果!O:O,MATCH(技能效果等级!B2756,技能效果!B:B,0))="","",INDEX(技能效果!O:O,MATCH(技能效果等级!B2756,技能效果!B:B,0)))</f>
        <v/>
      </c>
      <c r="S2756" s="97"/>
      <c r="T2756" s="97"/>
      <c r="U2756" s="97"/>
      <c r="V2756" s="96" t="str">
        <f>IF(INDEX(技能效果!AF:AF,MATCH(技能效果等级!B2756,技能效果!B:B,0))="","",INDEX(技能效果!AF:AF,MATCH(技能效果等级!B2756,技能效果!B:B,0)))</f>
        <v/>
      </c>
      <c r="W2756" s="95">
        <f t="shared" si="41"/>
        <v>266</v>
      </c>
      <c r="X2756" s="97"/>
      <c r="Y2756" s="97"/>
    </row>
    <row r="2757" spans="1:25" ht="16.5" x14ac:dyDescent="0.2">
      <c r="A2757" s="62">
        <v>2754</v>
      </c>
      <c r="B2757" s="95">
        <f>INDEX(技能效果!B:B,MATCH(技能效果等级!W2757,技能效果!AE:AE,0))</f>
        <v>180101001</v>
      </c>
      <c r="C2757" s="95" t="str">
        <f>INDEX(技能效果!C:C,MATCH(技能效果等级!B2757,技能效果!B:B,0))</f>
        <v>小蜘蛛普通攻击</v>
      </c>
      <c r="D2757" s="96" t="s">
        <v>873</v>
      </c>
      <c r="E2757" s="95">
        <v>10</v>
      </c>
      <c r="F2757" s="95">
        <f>INDEX(技能效果!H:H,MATCH(技能效果等级!B2757,技能效果!B:B,0))</f>
        <v>1001</v>
      </c>
      <c r="G2757" s="95">
        <f>IF(INDEX(技能效果!K:K,MATCH(B2757,技能效果!B:B,0))=0,INDEX(技能效果!I:I,MATCH(技能效果等级!B2757,技能效果!B:B,0)),INDEX(技能效果!I:I,MATCH(技能效果等级!B2757,技能效果!B:B,0))*VLOOKUP(E2757,技能数值计算!$C$19:$D$28,2,FALSE))</f>
        <v>0</v>
      </c>
      <c r="H2757" s="95">
        <f>INDEX(技能效果!J:J,MATCH(技能效果等级!B2757,技能效果!B:B,0))</f>
        <v>0</v>
      </c>
      <c r="I2757" s="97"/>
      <c r="J2757" s="97"/>
      <c r="K2757" s="97"/>
      <c r="L2757" s="97"/>
      <c r="M2757" s="97"/>
      <c r="N2757" s="96" t="str">
        <f>IF(INDEX(技能效果!L:L,MATCH(技能效果等级!B2757,技能效果!B:B,0))="","",INDEX(技能效果!L:L,MATCH(技能效果等级!B2757,技能效果!B:B,0)))</f>
        <v/>
      </c>
      <c r="O2757" s="95">
        <f>IF(INDEX(技能效果!N:N,MATCH(B2757,技能效果!B:B,0))=0,INDEX(技能效果!M:M,MATCH(技能效果等级!B2757,技能效果!B:B,0)),INDEX(技能效果!M:M,MATCH(技能效果等级!B2757,技能效果!B:B,0))*VLOOKUP(E2757,技能数值计算!$C$19:$D$28,2,FALSE))</f>
        <v>0</v>
      </c>
      <c r="P2757" s="97"/>
      <c r="Q2757" s="97"/>
      <c r="R2757" s="95" t="str">
        <f>IF(INDEX(技能效果!O:O,MATCH(技能效果等级!B2757,技能效果!B:B,0))="","",INDEX(技能效果!O:O,MATCH(技能效果等级!B2757,技能效果!B:B,0)))</f>
        <v/>
      </c>
      <c r="S2757" s="97"/>
      <c r="T2757" s="97"/>
      <c r="U2757" s="97"/>
      <c r="V2757" s="96" t="str">
        <f>IF(INDEX(技能效果!AF:AF,MATCH(技能效果等级!B2757,技能效果!B:B,0))="","",INDEX(技能效果!AF:AF,MATCH(技能效果等级!B2757,技能效果!B:B,0)))</f>
        <v/>
      </c>
      <c r="W2757" s="95">
        <f t="shared" si="41"/>
        <v>266</v>
      </c>
      <c r="X2757" s="97"/>
      <c r="Y2757" s="97"/>
    </row>
    <row r="2758" spans="1:25" ht="16.5" x14ac:dyDescent="0.2">
      <c r="A2758" s="62">
        <v>2755</v>
      </c>
      <c r="B2758" s="95">
        <f>INDEX(技能效果!B:B,MATCH(技能效果等级!W2758,技能效果!AE:AE,0))</f>
        <v>180101101</v>
      </c>
      <c r="C2758" s="95" t="str">
        <f>INDEX(技能效果!C:C,MATCH(技能效果等级!B2758,技能效果!B:B,0))</f>
        <v>魔导机兵团普通攻击</v>
      </c>
      <c r="D2758" s="96" t="s">
        <v>873</v>
      </c>
      <c r="E2758" s="95">
        <v>1</v>
      </c>
      <c r="F2758" s="95">
        <f>INDEX(技能效果!H:H,MATCH(技能效果等级!B2758,技能效果!B:B,0))</f>
        <v>1001</v>
      </c>
      <c r="G2758" s="95">
        <f>IF(INDEX(技能效果!K:K,MATCH(B2758,技能效果!B:B,0))=0,INDEX(技能效果!I:I,MATCH(技能效果等级!B2758,技能效果!B:B,0)),INDEX(技能效果!I:I,MATCH(技能效果等级!B2758,技能效果!B:B,0))*VLOOKUP(E2758,技能数值计算!$C$19:$D$28,2,FALSE))</f>
        <v>0</v>
      </c>
      <c r="H2758" s="95">
        <f>INDEX(技能效果!J:J,MATCH(技能效果等级!B2758,技能效果!B:B,0))</f>
        <v>0</v>
      </c>
      <c r="I2758" s="97"/>
      <c r="J2758" s="97"/>
      <c r="K2758" s="97"/>
      <c r="L2758" s="97"/>
      <c r="M2758" s="97"/>
      <c r="N2758" s="96" t="str">
        <f>IF(INDEX(技能效果!L:L,MATCH(技能效果等级!B2758,技能效果!B:B,0))="","",INDEX(技能效果!L:L,MATCH(技能效果等级!B2758,技能效果!B:B,0)))</f>
        <v/>
      </c>
      <c r="O2758" s="95">
        <f>IF(INDEX(技能效果!N:N,MATCH(B2758,技能效果!B:B,0))=0,INDEX(技能效果!M:M,MATCH(技能效果等级!B2758,技能效果!B:B,0)),INDEX(技能效果!M:M,MATCH(技能效果等级!B2758,技能效果!B:B,0))*VLOOKUP(E2758,技能数值计算!$C$19:$D$28,2,FALSE))</f>
        <v>0</v>
      </c>
      <c r="P2758" s="97"/>
      <c r="Q2758" s="97"/>
      <c r="R2758" s="95" t="str">
        <f>IF(INDEX(技能效果!O:O,MATCH(技能效果等级!B2758,技能效果!B:B,0))="","",INDEX(技能效果!O:O,MATCH(技能效果等级!B2758,技能效果!B:B,0)))</f>
        <v/>
      </c>
      <c r="S2758" s="97"/>
      <c r="T2758" s="97"/>
      <c r="U2758" s="97"/>
      <c r="V2758" s="96" t="str">
        <f>IF(INDEX(技能效果!AF:AF,MATCH(技能效果等级!B2758,技能效果!B:B,0))="","",INDEX(技能效果!AF:AF,MATCH(技能效果等级!B2758,技能效果!B:B,0)))</f>
        <v/>
      </c>
      <c r="W2758" s="95">
        <f t="shared" si="41"/>
        <v>267</v>
      </c>
      <c r="X2758" s="97"/>
      <c r="Y2758" s="97"/>
    </row>
    <row r="2759" spans="1:25" ht="16.5" x14ac:dyDescent="0.2">
      <c r="A2759" s="62">
        <v>2756</v>
      </c>
      <c r="B2759" s="95">
        <f>INDEX(技能效果!B:B,MATCH(技能效果等级!W2759,技能效果!AE:AE,0))</f>
        <v>180101101</v>
      </c>
      <c r="C2759" s="95" t="str">
        <f>INDEX(技能效果!C:C,MATCH(技能效果等级!B2759,技能效果!B:B,0))</f>
        <v>魔导机兵团普通攻击</v>
      </c>
      <c r="D2759" s="96" t="s">
        <v>873</v>
      </c>
      <c r="E2759" s="95">
        <v>2</v>
      </c>
      <c r="F2759" s="95">
        <f>INDEX(技能效果!H:H,MATCH(技能效果等级!B2759,技能效果!B:B,0))</f>
        <v>1001</v>
      </c>
      <c r="G2759" s="95">
        <f>IF(INDEX(技能效果!K:K,MATCH(B2759,技能效果!B:B,0))=0,INDEX(技能效果!I:I,MATCH(技能效果等级!B2759,技能效果!B:B,0)),INDEX(技能效果!I:I,MATCH(技能效果等级!B2759,技能效果!B:B,0))*VLOOKUP(E2759,技能数值计算!$C$19:$D$28,2,FALSE))</f>
        <v>0</v>
      </c>
      <c r="H2759" s="95">
        <f>INDEX(技能效果!J:J,MATCH(技能效果等级!B2759,技能效果!B:B,0))</f>
        <v>0</v>
      </c>
      <c r="I2759" s="97"/>
      <c r="J2759" s="97"/>
      <c r="K2759" s="97"/>
      <c r="L2759" s="97"/>
      <c r="M2759" s="97"/>
      <c r="N2759" s="96" t="str">
        <f>IF(INDEX(技能效果!L:L,MATCH(技能效果等级!B2759,技能效果!B:B,0))="","",INDEX(技能效果!L:L,MATCH(技能效果等级!B2759,技能效果!B:B,0)))</f>
        <v/>
      </c>
      <c r="O2759" s="95">
        <f>IF(INDEX(技能效果!N:N,MATCH(B2759,技能效果!B:B,0))=0,INDEX(技能效果!M:M,MATCH(技能效果等级!B2759,技能效果!B:B,0)),INDEX(技能效果!M:M,MATCH(技能效果等级!B2759,技能效果!B:B,0))*VLOOKUP(E2759,技能数值计算!$C$19:$D$28,2,FALSE))</f>
        <v>0</v>
      </c>
      <c r="P2759" s="97"/>
      <c r="Q2759" s="97"/>
      <c r="R2759" s="95" t="str">
        <f>IF(INDEX(技能效果!O:O,MATCH(技能效果等级!B2759,技能效果!B:B,0))="","",INDEX(技能效果!O:O,MATCH(技能效果等级!B2759,技能效果!B:B,0)))</f>
        <v/>
      </c>
      <c r="S2759" s="97"/>
      <c r="T2759" s="97"/>
      <c r="U2759" s="97"/>
      <c r="V2759" s="96" t="str">
        <f>IF(INDEX(技能效果!AF:AF,MATCH(技能效果等级!B2759,技能效果!B:B,0))="","",INDEX(技能效果!AF:AF,MATCH(技能效果等级!B2759,技能效果!B:B,0)))</f>
        <v/>
      </c>
      <c r="W2759" s="95">
        <f t="shared" si="41"/>
        <v>267</v>
      </c>
      <c r="X2759" s="97"/>
      <c r="Y2759" s="97"/>
    </row>
    <row r="2760" spans="1:25" ht="16.5" x14ac:dyDescent="0.2">
      <c r="A2760" s="62">
        <v>2757</v>
      </c>
      <c r="B2760" s="95">
        <f>INDEX(技能效果!B:B,MATCH(技能效果等级!W2760,技能效果!AE:AE,0))</f>
        <v>180101101</v>
      </c>
      <c r="C2760" s="95" t="str">
        <f>INDEX(技能效果!C:C,MATCH(技能效果等级!B2760,技能效果!B:B,0))</f>
        <v>魔导机兵团普通攻击</v>
      </c>
      <c r="D2760" s="96" t="s">
        <v>873</v>
      </c>
      <c r="E2760" s="95">
        <v>3</v>
      </c>
      <c r="F2760" s="95">
        <f>INDEX(技能效果!H:H,MATCH(技能效果等级!B2760,技能效果!B:B,0))</f>
        <v>1001</v>
      </c>
      <c r="G2760" s="95">
        <f>IF(INDEX(技能效果!K:K,MATCH(B2760,技能效果!B:B,0))=0,INDEX(技能效果!I:I,MATCH(技能效果等级!B2760,技能效果!B:B,0)),INDEX(技能效果!I:I,MATCH(技能效果等级!B2760,技能效果!B:B,0))*VLOOKUP(E2760,技能数值计算!$C$19:$D$28,2,FALSE))</f>
        <v>0</v>
      </c>
      <c r="H2760" s="95">
        <f>INDEX(技能效果!J:J,MATCH(技能效果等级!B2760,技能效果!B:B,0))</f>
        <v>0</v>
      </c>
      <c r="I2760" s="97"/>
      <c r="J2760" s="97"/>
      <c r="K2760" s="97"/>
      <c r="L2760" s="97"/>
      <c r="M2760" s="97"/>
      <c r="N2760" s="96" t="str">
        <f>IF(INDEX(技能效果!L:L,MATCH(技能效果等级!B2760,技能效果!B:B,0))="","",INDEX(技能效果!L:L,MATCH(技能效果等级!B2760,技能效果!B:B,0)))</f>
        <v/>
      </c>
      <c r="O2760" s="95">
        <f>IF(INDEX(技能效果!N:N,MATCH(B2760,技能效果!B:B,0))=0,INDEX(技能效果!M:M,MATCH(技能效果等级!B2760,技能效果!B:B,0)),INDEX(技能效果!M:M,MATCH(技能效果等级!B2760,技能效果!B:B,0))*VLOOKUP(E2760,技能数值计算!$C$19:$D$28,2,FALSE))</f>
        <v>0</v>
      </c>
      <c r="P2760" s="97"/>
      <c r="Q2760" s="97"/>
      <c r="R2760" s="95" t="str">
        <f>IF(INDEX(技能效果!O:O,MATCH(技能效果等级!B2760,技能效果!B:B,0))="","",INDEX(技能效果!O:O,MATCH(技能效果等级!B2760,技能效果!B:B,0)))</f>
        <v/>
      </c>
      <c r="S2760" s="97"/>
      <c r="T2760" s="97"/>
      <c r="U2760" s="97"/>
      <c r="V2760" s="96" t="str">
        <f>IF(INDEX(技能效果!AF:AF,MATCH(技能效果等级!B2760,技能效果!B:B,0))="","",INDEX(技能效果!AF:AF,MATCH(技能效果等级!B2760,技能效果!B:B,0)))</f>
        <v/>
      </c>
      <c r="W2760" s="95">
        <f t="shared" si="41"/>
        <v>267</v>
      </c>
      <c r="X2760" s="97"/>
      <c r="Y2760" s="97"/>
    </row>
    <row r="2761" spans="1:25" ht="16.5" x14ac:dyDescent="0.2">
      <c r="A2761" s="62">
        <v>2758</v>
      </c>
      <c r="B2761" s="95">
        <f>INDEX(技能效果!B:B,MATCH(技能效果等级!W2761,技能效果!AE:AE,0))</f>
        <v>180101101</v>
      </c>
      <c r="C2761" s="95" t="str">
        <f>INDEX(技能效果!C:C,MATCH(技能效果等级!B2761,技能效果!B:B,0))</f>
        <v>魔导机兵团普通攻击</v>
      </c>
      <c r="D2761" s="96" t="s">
        <v>873</v>
      </c>
      <c r="E2761" s="95">
        <v>4</v>
      </c>
      <c r="F2761" s="95">
        <f>INDEX(技能效果!H:H,MATCH(技能效果等级!B2761,技能效果!B:B,0))</f>
        <v>1001</v>
      </c>
      <c r="G2761" s="95">
        <f>IF(INDEX(技能效果!K:K,MATCH(B2761,技能效果!B:B,0))=0,INDEX(技能效果!I:I,MATCH(技能效果等级!B2761,技能效果!B:B,0)),INDEX(技能效果!I:I,MATCH(技能效果等级!B2761,技能效果!B:B,0))*VLOOKUP(E2761,技能数值计算!$C$19:$D$28,2,FALSE))</f>
        <v>0</v>
      </c>
      <c r="H2761" s="95">
        <f>INDEX(技能效果!J:J,MATCH(技能效果等级!B2761,技能效果!B:B,0))</f>
        <v>0</v>
      </c>
      <c r="I2761" s="97"/>
      <c r="J2761" s="97"/>
      <c r="K2761" s="97"/>
      <c r="L2761" s="97"/>
      <c r="M2761" s="97"/>
      <c r="N2761" s="96" t="str">
        <f>IF(INDEX(技能效果!L:L,MATCH(技能效果等级!B2761,技能效果!B:B,0))="","",INDEX(技能效果!L:L,MATCH(技能效果等级!B2761,技能效果!B:B,0)))</f>
        <v/>
      </c>
      <c r="O2761" s="95">
        <f>IF(INDEX(技能效果!N:N,MATCH(B2761,技能效果!B:B,0))=0,INDEX(技能效果!M:M,MATCH(技能效果等级!B2761,技能效果!B:B,0)),INDEX(技能效果!M:M,MATCH(技能效果等级!B2761,技能效果!B:B,0))*VLOOKUP(E2761,技能数值计算!$C$19:$D$28,2,FALSE))</f>
        <v>0</v>
      </c>
      <c r="P2761" s="97"/>
      <c r="Q2761" s="97"/>
      <c r="R2761" s="95" t="str">
        <f>IF(INDEX(技能效果!O:O,MATCH(技能效果等级!B2761,技能效果!B:B,0))="","",INDEX(技能效果!O:O,MATCH(技能效果等级!B2761,技能效果!B:B,0)))</f>
        <v/>
      </c>
      <c r="S2761" s="97"/>
      <c r="T2761" s="97"/>
      <c r="U2761" s="97"/>
      <c r="V2761" s="96" t="str">
        <f>IF(INDEX(技能效果!AF:AF,MATCH(技能效果等级!B2761,技能效果!B:B,0))="","",INDEX(技能效果!AF:AF,MATCH(技能效果等级!B2761,技能效果!B:B,0)))</f>
        <v/>
      </c>
      <c r="W2761" s="95">
        <f t="shared" si="41"/>
        <v>267</v>
      </c>
      <c r="X2761" s="97"/>
      <c r="Y2761" s="97"/>
    </row>
    <row r="2762" spans="1:25" ht="16.5" x14ac:dyDescent="0.2">
      <c r="A2762" s="62">
        <v>2759</v>
      </c>
      <c r="B2762" s="95">
        <f>INDEX(技能效果!B:B,MATCH(技能效果等级!W2762,技能效果!AE:AE,0))</f>
        <v>180101101</v>
      </c>
      <c r="C2762" s="95" t="str">
        <f>INDEX(技能效果!C:C,MATCH(技能效果等级!B2762,技能效果!B:B,0))</f>
        <v>魔导机兵团普通攻击</v>
      </c>
      <c r="D2762" s="96" t="s">
        <v>873</v>
      </c>
      <c r="E2762" s="95">
        <v>5</v>
      </c>
      <c r="F2762" s="95">
        <f>INDEX(技能效果!H:H,MATCH(技能效果等级!B2762,技能效果!B:B,0))</f>
        <v>1001</v>
      </c>
      <c r="G2762" s="95">
        <f>IF(INDEX(技能效果!K:K,MATCH(B2762,技能效果!B:B,0))=0,INDEX(技能效果!I:I,MATCH(技能效果等级!B2762,技能效果!B:B,0)),INDEX(技能效果!I:I,MATCH(技能效果等级!B2762,技能效果!B:B,0))*VLOOKUP(E2762,技能数值计算!$C$19:$D$28,2,FALSE))</f>
        <v>0</v>
      </c>
      <c r="H2762" s="95">
        <f>INDEX(技能效果!J:J,MATCH(技能效果等级!B2762,技能效果!B:B,0))</f>
        <v>0</v>
      </c>
      <c r="I2762" s="97"/>
      <c r="J2762" s="97"/>
      <c r="K2762" s="97"/>
      <c r="L2762" s="97"/>
      <c r="M2762" s="97"/>
      <c r="N2762" s="96" t="str">
        <f>IF(INDEX(技能效果!L:L,MATCH(技能效果等级!B2762,技能效果!B:B,0))="","",INDEX(技能效果!L:L,MATCH(技能效果等级!B2762,技能效果!B:B,0)))</f>
        <v/>
      </c>
      <c r="O2762" s="95">
        <f>IF(INDEX(技能效果!N:N,MATCH(B2762,技能效果!B:B,0))=0,INDEX(技能效果!M:M,MATCH(技能效果等级!B2762,技能效果!B:B,0)),INDEX(技能效果!M:M,MATCH(技能效果等级!B2762,技能效果!B:B,0))*VLOOKUP(E2762,技能数值计算!$C$19:$D$28,2,FALSE))</f>
        <v>0</v>
      </c>
      <c r="P2762" s="97"/>
      <c r="Q2762" s="97"/>
      <c r="R2762" s="95" t="str">
        <f>IF(INDEX(技能效果!O:O,MATCH(技能效果等级!B2762,技能效果!B:B,0))="","",INDEX(技能效果!O:O,MATCH(技能效果等级!B2762,技能效果!B:B,0)))</f>
        <v/>
      </c>
      <c r="S2762" s="97"/>
      <c r="T2762" s="97"/>
      <c r="U2762" s="97"/>
      <c r="V2762" s="96" t="str">
        <f>IF(INDEX(技能效果!AF:AF,MATCH(技能效果等级!B2762,技能效果!B:B,0))="","",INDEX(技能效果!AF:AF,MATCH(技能效果等级!B2762,技能效果!B:B,0)))</f>
        <v/>
      </c>
      <c r="W2762" s="95">
        <f t="shared" si="41"/>
        <v>267</v>
      </c>
      <c r="X2762" s="97"/>
      <c r="Y2762" s="97"/>
    </row>
    <row r="2763" spans="1:25" ht="16.5" x14ac:dyDescent="0.2">
      <c r="A2763" s="62">
        <v>2760</v>
      </c>
      <c r="B2763" s="95">
        <f>INDEX(技能效果!B:B,MATCH(技能效果等级!W2763,技能效果!AE:AE,0))</f>
        <v>180101101</v>
      </c>
      <c r="C2763" s="95" t="str">
        <f>INDEX(技能效果!C:C,MATCH(技能效果等级!B2763,技能效果!B:B,0))</f>
        <v>魔导机兵团普通攻击</v>
      </c>
      <c r="D2763" s="96" t="s">
        <v>873</v>
      </c>
      <c r="E2763" s="95">
        <v>6</v>
      </c>
      <c r="F2763" s="95">
        <f>INDEX(技能效果!H:H,MATCH(技能效果等级!B2763,技能效果!B:B,0))</f>
        <v>1001</v>
      </c>
      <c r="G2763" s="95">
        <f>IF(INDEX(技能效果!K:K,MATCH(B2763,技能效果!B:B,0))=0,INDEX(技能效果!I:I,MATCH(技能效果等级!B2763,技能效果!B:B,0)),INDEX(技能效果!I:I,MATCH(技能效果等级!B2763,技能效果!B:B,0))*VLOOKUP(E2763,技能数值计算!$C$19:$D$28,2,FALSE))</f>
        <v>0</v>
      </c>
      <c r="H2763" s="95">
        <f>INDEX(技能效果!J:J,MATCH(技能效果等级!B2763,技能效果!B:B,0))</f>
        <v>0</v>
      </c>
      <c r="I2763" s="97"/>
      <c r="J2763" s="97"/>
      <c r="K2763" s="97"/>
      <c r="L2763" s="97"/>
      <c r="M2763" s="97"/>
      <c r="N2763" s="96" t="str">
        <f>IF(INDEX(技能效果!L:L,MATCH(技能效果等级!B2763,技能效果!B:B,0))="","",INDEX(技能效果!L:L,MATCH(技能效果等级!B2763,技能效果!B:B,0)))</f>
        <v/>
      </c>
      <c r="O2763" s="95">
        <f>IF(INDEX(技能效果!N:N,MATCH(B2763,技能效果!B:B,0))=0,INDEX(技能效果!M:M,MATCH(技能效果等级!B2763,技能效果!B:B,0)),INDEX(技能效果!M:M,MATCH(技能效果等级!B2763,技能效果!B:B,0))*VLOOKUP(E2763,技能数值计算!$C$19:$D$28,2,FALSE))</f>
        <v>0</v>
      </c>
      <c r="P2763" s="97"/>
      <c r="Q2763" s="97"/>
      <c r="R2763" s="95" t="str">
        <f>IF(INDEX(技能效果!O:O,MATCH(技能效果等级!B2763,技能效果!B:B,0))="","",INDEX(技能效果!O:O,MATCH(技能效果等级!B2763,技能效果!B:B,0)))</f>
        <v/>
      </c>
      <c r="S2763" s="97"/>
      <c r="T2763" s="97"/>
      <c r="U2763" s="97"/>
      <c r="V2763" s="96" t="str">
        <f>IF(INDEX(技能效果!AF:AF,MATCH(技能效果等级!B2763,技能效果!B:B,0))="","",INDEX(技能效果!AF:AF,MATCH(技能效果等级!B2763,技能效果!B:B,0)))</f>
        <v/>
      </c>
      <c r="W2763" s="95">
        <f t="shared" si="41"/>
        <v>267</v>
      </c>
      <c r="X2763" s="97"/>
      <c r="Y2763" s="97"/>
    </row>
    <row r="2764" spans="1:25" ht="16.5" x14ac:dyDescent="0.2">
      <c r="A2764" s="62">
        <v>2761</v>
      </c>
      <c r="B2764" s="95">
        <f>INDEX(技能效果!B:B,MATCH(技能效果等级!W2764,技能效果!AE:AE,0))</f>
        <v>180101101</v>
      </c>
      <c r="C2764" s="95" t="str">
        <f>INDEX(技能效果!C:C,MATCH(技能效果等级!B2764,技能效果!B:B,0))</f>
        <v>魔导机兵团普通攻击</v>
      </c>
      <c r="D2764" s="96" t="s">
        <v>873</v>
      </c>
      <c r="E2764" s="95">
        <v>7</v>
      </c>
      <c r="F2764" s="95">
        <f>INDEX(技能效果!H:H,MATCH(技能效果等级!B2764,技能效果!B:B,0))</f>
        <v>1001</v>
      </c>
      <c r="G2764" s="95">
        <f>IF(INDEX(技能效果!K:K,MATCH(B2764,技能效果!B:B,0))=0,INDEX(技能效果!I:I,MATCH(技能效果等级!B2764,技能效果!B:B,0)),INDEX(技能效果!I:I,MATCH(技能效果等级!B2764,技能效果!B:B,0))*VLOOKUP(E2764,技能数值计算!$C$19:$D$28,2,FALSE))</f>
        <v>0</v>
      </c>
      <c r="H2764" s="95">
        <f>INDEX(技能效果!J:J,MATCH(技能效果等级!B2764,技能效果!B:B,0))</f>
        <v>0</v>
      </c>
      <c r="I2764" s="97"/>
      <c r="J2764" s="97"/>
      <c r="K2764" s="97"/>
      <c r="L2764" s="97"/>
      <c r="M2764" s="97"/>
      <c r="N2764" s="96" t="str">
        <f>IF(INDEX(技能效果!L:L,MATCH(技能效果等级!B2764,技能效果!B:B,0))="","",INDEX(技能效果!L:L,MATCH(技能效果等级!B2764,技能效果!B:B,0)))</f>
        <v/>
      </c>
      <c r="O2764" s="95">
        <f>IF(INDEX(技能效果!N:N,MATCH(B2764,技能效果!B:B,0))=0,INDEX(技能效果!M:M,MATCH(技能效果等级!B2764,技能效果!B:B,0)),INDEX(技能效果!M:M,MATCH(技能效果等级!B2764,技能效果!B:B,0))*VLOOKUP(E2764,技能数值计算!$C$19:$D$28,2,FALSE))</f>
        <v>0</v>
      </c>
      <c r="P2764" s="97"/>
      <c r="Q2764" s="97"/>
      <c r="R2764" s="95" t="str">
        <f>IF(INDEX(技能效果!O:O,MATCH(技能效果等级!B2764,技能效果!B:B,0))="","",INDEX(技能效果!O:O,MATCH(技能效果等级!B2764,技能效果!B:B,0)))</f>
        <v/>
      </c>
      <c r="S2764" s="97"/>
      <c r="T2764" s="97"/>
      <c r="U2764" s="97"/>
      <c r="V2764" s="96" t="str">
        <f>IF(INDEX(技能效果!AF:AF,MATCH(技能效果等级!B2764,技能效果!B:B,0))="","",INDEX(技能效果!AF:AF,MATCH(技能效果等级!B2764,技能效果!B:B,0)))</f>
        <v/>
      </c>
      <c r="W2764" s="95">
        <f t="shared" si="41"/>
        <v>267</v>
      </c>
      <c r="X2764" s="97"/>
      <c r="Y2764" s="97"/>
    </row>
    <row r="2765" spans="1:25" ht="16.5" x14ac:dyDescent="0.2">
      <c r="A2765" s="62">
        <v>2762</v>
      </c>
      <c r="B2765" s="95">
        <f>INDEX(技能效果!B:B,MATCH(技能效果等级!W2765,技能效果!AE:AE,0))</f>
        <v>180101101</v>
      </c>
      <c r="C2765" s="95" t="str">
        <f>INDEX(技能效果!C:C,MATCH(技能效果等级!B2765,技能效果!B:B,0))</f>
        <v>魔导机兵团普通攻击</v>
      </c>
      <c r="D2765" s="96" t="s">
        <v>873</v>
      </c>
      <c r="E2765" s="95">
        <v>8</v>
      </c>
      <c r="F2765" s="95">
        <f>INDEX(技能效果!H:H,MATCH(技能效果等级!B2765,技能效果!B:B,0))</f>
        <v>1001</v>
      </c>
      <c r="G2765" s="95">
        <f>IF(INDEX(技能效果!K:K,MATCH(B2765,技能效果!B:B,0))=0,INDEX(技能效果!I:I,MATCH(技能效果等级!B2765,技能效果!B:B,0)),INDEX(技能效果!I:I,MATCH(技能效果等级!B2765,技能效果!B:B,0))*VLOOKUP(E2765,技能数值计算!$C$19:$D$28,2,FALSE))</f>
        <v>0</v>
      </c>
      <c r="H2765" s="95">
        <f>INDEX(技能效果!J:J,MATCH(技能效果等级!B2765,技能效果!B:B,0))</f>
        <v>0</v>
      </c>
      <c r="I2765" s="97"/>
      <c r="J2765" s="97"/>
      <c r="K2765" s="97"/>
      <c r="L2765" s="97"/>
      <c r="M2765" s="97"/>
      <c r="N2765" s="96" t="str">
        <f>IF(INDEX(技能效果!L:L,MATCH(技能效果等级!B2765,技能效果!B:B,0))="","",INDEX(技能效果!L:L,MATCH(技能效果等级!B2765,技能效果!B:B,0)))</f>
        <v/>
      </c>
      <c r="O2765" s="95">
        <f>IF(INDEX(技能效果!N:N,MATCH(B2765,技能效果!B:B,0))=0,INDEX(技能效果!M:M,MATCH(技能效果等级!B2765,技能效果!B:B,0)),INDEX(技能效果!M:M,MATCH(技能效果等级!B2765,技能效果!B:B,0))*VLOOKUP(E2765,技能数值计算!$C$19:$D$28,2,FALSE))</f>
        <v>0</v>
      </c>
      <c r="P2765" s="97"/>
      <c r="Q2765" s="97"/>
      <c r="R2765" s="95" t="str">
        <f>IF(INDEX(技能效果!O:O,MATCH(技能效果等级!B2765,技能效果!B:B,0))="","",INDEX(技能效果!O:O,MATCH(技能效果等级!B2765,技能效果!B:B,0)))</f>
        <v/>
      </c>
      <c r="S2765" s="97"/>
      <c r="T2765" s="97"/>
      <c r="U2765" s="97"/>
      <c r="V2765" s="96" t="str">
        <f>IF(INDEX(技能效果!AF:AF,MATCH(技能效果等级!B2765,技能效果!B:B,0))="","",INDEX(技能效果!AF:AF,MATCH(技能效果等级!B2765,技能效果!B:B,0)))</f>
        <v/>
      </c>
      <c r="W2765" s="95">
        <f t="shared" si="41"/>
        <v>267</v>
      </c>
      <c r="X2765" s="97"/>
      <c r="Y2765" s="97"/>
    </row>
    <row r="2766" spans="1:25" ht="16.5" x14ac:dyDescent="0.2">
      <c r="A2766" s="62">
        <v>2763</v>
      </c>
      <c r="B2766" s="95">
        <f>INDEX(技能效果!B:B,MATCH(技能效果等级!W2766,技能效果!AE:AE,0))</f>
        <v>180101101</v>
      </c>
      <c r="C2766" s="95" t="str">
        <f>INDEX(技能效果!C:C,MATCH(技能效果等级!B2766,技能效果!B:B,0))</f>
        <v>魔导机兵团普通攻击</v>
      </c>
      <c r="D2766" s="96" t="s">
        <v>873</v>
      </c>
      <c r="E2766" s="95">
        <v>9</v>
      </c>
      <c r="F2766" s="95">
        <f>INDEX(技能效果!H:H,MATCH(技能效果等级!B2766,技能效果!B:B,0))</f>
        <v>1001</v>
      </c>
      <c r="G2766" s="95">
        <f>IF(INDEX(技能效果!K:K,MATCH(B2766,技能效果!B:B,0))=0,INDEX(技能效果!I:I,MATCH(技能效果等级!B2766,技能效果!B:B,0)),INDEX(技能效果!I:I,MATCH(技能效果等级!B2766,技能效果!B:B,0))*VLOOKUP(E2766,技能数值计算!$C$19:$D$28,2,FALSE))</f>
        <v>0</v>
      </c>
      <c r="H2766" s="95">
        <f>INDEX(技能效果!J:J,MATCH(技能效果等级!B2766,技能效果!B:B,0))</f>
        <v>0</v>
      </c>
      <c r="I2766" s="97"/>
      <c r="J2766" s="97"/>
      <c r="K2766" s="97"/>
      <c r="L2766" s="97"/>
      <c r="M2766" s="97"/>
      <c r="N2766" s="96" t="str">
        <f>IF(INDEX(技能效果!L:L,MATCH(技能效果等级!B2766,技能效果!B:B,0))="","",INDEX(技能效果!L:L,MATCH(技能效果等级!B2766,技能效果!B:B,0)))</f>
        <v/>
      </c>
      <c r="O2766" s="95">
        <f>IF(INDEX(技能效果!N:N,MATCH(B2766,技能效果!B:B,0))=0,INDEX(技能效果!M:M,MATCH(技能效果等级!B2766,技能效果!B:B,0)),INDEX(技能效果!M:M,MATCH(技能效果等级!B2766,技能效果!B:B,0))*VLOOKUP(E2766,技能数值计算!$C$19:$D$28,2,FALSE))</f>
        <v>0</v>
      </c>
      <c r="P2766" s="97"/>
      <c r="Q2766" s="97"/>
      <c r="R2766" s="95" t="str">
        <f>IF(INDEX(技能效果!O:O,MATCH(技能效果等级!B2766,技能效果!B:B,0))="","",INDEX(技能效果!O:O,MATCH(技能效果等级!B2766,技能效果!B:B,0)))</f>
        <v/>
      </c>
      <c r="S2766" s="97"/>
      <c r="T2766" s="97"/>
      <c r="U2766" s="97"/>
      <c r="V2766" s="96" t="str">
        <f>IF(INDEX(技能效果!AF:AF,MATCH(技能效果等级!B2766,技能效果!B:B,0))="","",INDEX(技能效果!AF:AF,MATCH(技能效果等级!B2766,技能效果!B:B,0)))</f>
        <v/>
      </c>
      <c r="W2766" s="95">
        <f t="shared" si="41"/>
        <v>267</v>
      </c>
      <c r="X2766" s="97"/>
      <c r="Y2766" s="97"/>
    </row>
    <row r="2767" spans="1:25" ht="16.5" x14ac:dyDescent="0.2">
      <c r="A2767" s="62">
        <v>2764</v>
      </c>
      <c r="B2767" s="95">
        <f>INDEX(技能效果!B:B,MATCH(技能效果等级!W2767,技能效果!AE:AE,0))</f>
        <v>180101101</v>
      </c>
      <c r="C2767" s="95" t="str">
        <f>INDEX(技能效果!C:C,MATCH(技能效果等级!B2767,技能效果!B:B,0))</f>
        <v>魔导机兵团普通攻击</v>
      </c>
      <c r="D2767" s="96" t="s">
        <v>873</v>
      </c>
      <c r="E2767" s="95">
        <v>10</v>
      </c>
      <c r="F2767" s="95">
        <f>INDEX(技能效果!H:H,MATCH(技能效果等级!B2767,技能效果!B:B,0))</f>
        <v>1001</v>
      </c>
      <c r="G2767" s="95">
        <f>IF(INDEX(技能效果!K:K,MATCH(B2767,技能效果!B:B,0))=0,INDEX(技能效果!I:I,MATCH(技能效果等级!B2767,技能效果!B:B,0)),INDEX(技能效果!I:I,MATCH(技能效果等级!B2767,技能效果!B:B,0))*VLOOKUP(E2767,技能数值计算!$C$19:$D$28,2,FALSE))</f>
        <v>0</v>
      </c>
      <c r="H2767" s="95">
        <f>INDEX(技能效果!J:J,MATCH(技能效果等级!B2767,技能效果!B:B,0))</f>
        <v>0</v>
      </c>
      <c r="I2767" s="97"/>
      <c r="J2767" s="97"/>
      <c r="K2767" s="97"/>
      <c r="L2767" s="97"/>
      <c r="M2767" s="97"/>
      <c r="N2767" s="96" t="str">
        <f>IF(INDEX(技能效果!L:L,MATCH(技能效果等级!B2767,技能效果!B:B,0))="","",INDEX(技能效果!L:L,MATCH(技能效果等级!B2767,技能效果!B:B,0)))</f>
        <v/>
      </c>
      <c r="O2767" s="95">
        <f>IF(INDEX(技能效果!N:N,MATCH(B2767,技能效果!B:B,0))=0,INDEX(技能效果!M:M,MATCH(技能效果等级!B2767,技能效果!B:B,0)),INDEX(技能效果!M:M,MATCH(技能效果等级!B2767,技能效果!B:B,0))*VLOOKUP(E2767,技能数值计算!$C$19:$D$28,2,FALSE))</f>
        <v>0</v>
      </c>
      <c r="P2767" s="97"/>
      <c r="Q2767" s="97"/>
      <c r="R2767" s="95" t="str">
        <f>IF(INDEX(技能效果!O:O,MATCH(技能效果等级!B2767,技能效果!B:B,0))="","",INDEX(技能效果!O:O,MATCH(技能效果等级!B2767,技能效果!B:B,0)))</f>
        <v/>
      </c>
      <c r="S2767" s="97"/>
      <c r="T2767" s="97"/>
      <c r="U2767" s="97"/>
      <c r="V2767" s="96" t="str">
        <f>IF(INDEX(技能效果!AF:AF,MATCH(技能效果等级!B2767,技能效果!B:B,0))="","",INDEX(技能效果!AF:AF,MATCH(技能效果等级!B2767,技能效果!B:B,0)))</f>
        <v/>
      </c>
      <c r="W2767" s="95">
        <f t="shared" si="41"/>
        <v>267</v>
      </c>
      <c r="X2767" s="97"/>
      <c r="Y2767" s="97"/>
    </row>
    <row r="2768" spans="1:25" ht="16.5" x14ac:dyDescent="0.2">
      <c r="A2768" s="62">
        <v>2765</v>
      </c>
      <c r="B2768" s="95">
        <f>INDEX(技能效果!B:B,MATCH(技能效果等级!W2768,技能效果!AE:AE,0))</f>
        <v>180101201</v>
      </c>
      <c r="C2768" s="95" t="str">
        <f>INDEX(技能效果!C:C,MATCH(技能效果等级!B2768,技能效果!B:B,0))</f>
        <v>山蜘蛛技能1单体伤害</v>
      </c>
      <c r="D2768" s="96" t="s">
        <v>873</v>
      </c>
      <c r="E2768" s="95">
        <v>1</v>
      </c>
      <c r="F2768" s="95">
        <f>INDEX(技能效果!H:H,MATCH(技能效果等级!B2768,技能效果!B:B,0))</f>
        <v>1001</v>
      </c>
      <c r="G2768" s="95">
        <f>IF(INDEX(技能效果!K:K,MATCH(B2768,技能效果!B:B,0))=0,INDEX(技能效果!I:I,MATCH(技能效果等级!B2768,技能效果!B:B,0)),INDEX(技能效果!I:I,MATCH(技能效果等级!B2768,技能效果!B:B,0))*VLOOKUP(E2768,技能数值计算!$C$19:$D$28,2,FALSE))</f>
        <v>0</v>
      </c>
      <c r="H2768" s="95">
        <f>INDEX(技能效果!J:J,MATCH(技能效果等级!B2768,技能效果!B:B,0))</f>
        <v>0</v>
      </c>
      <c r="I2768" s="97"/>
      <c r="J2768" s="97"/>
      <c r="K2768" s="97"/>
      <c r="L2768" s="97"/>
      <c r="M2768" s="97"/>
      <c r="N2768" s="96" t="str">
        <f>IF(INDEX(技能效果!L:L,MATCH(技能效果等级!B2768,技能效果!B:B,0))="","",INDEX(技能效果!L:L,MATCH(技能效果等级!B2768,技能效果!B:B,0)))</f>
        <v/>
      </c>
      <c r="O2768" s="95">
        <f>IF(INDEX(技能效果!N:N,MATCH(B2768,技能效果!B:B,0))=0,INDEX(技能效果!M:M,MATCH(技能效果等级!B2768,技能效果!B:B,0)),INDEX(技能效果!M:M,MATCH(技能效果等级!B2768,技能效果!B:B,0))*VLOOKUP(E2768,技能数值计算!$C$19:$D$28,2,FALSE))</f>
        <v>0</v>
      </c>
      <c r="P2768" s="97"/>
      <c r="Q2768" s="97"/>
      <c r="R2768" s="95" t="str">
        <f>IF(INDEX(技能效果!O:O,MATCH(技能效果等级!B2768,技能效果!B:B,0))="","",INDEX(技能效果!O:O,MATCH(技能效果等级!B2768,技能效果!B:B,0)))</f>
        <v/>
      </c>
      <c r="S2768" s="97"/>
      <c r="T2768" s="97"/>
      <c r="U2768" s="97"/>
      <c r="V2768" s="96" t="str">
        <f>IF(INDEX(技能效果!AF:AF,MATCH(技能效果等级!B2768,技能效果!B:B,0))="","",INDEX(技能效果!AF:AF,MATCH(技能效果等级!B2768,技能效果!B:B,0)))</f>
        <v/>
      </c>
      <c r="W2768" s="95">
        <f t="shared" si="41"/>
        <v>268</v>
      </c>
      <c r="X2768" s="97"/>
      <c r="Y2768" s="97"/>
    </row>
    <row r="2769" spans="1:25" ht="16.5" x14ac:dyDescent="0.2">
      <c r="A2769" s="62">
        <v>2766</v>
      </c>
      <c r="B2769" s="95">
        <f>INDEX(技能效果!B:B,MATCH(技能效果等级!W2769,技能效果!AE:AE,0))</f>
        <v>180101201</v>
      </c>
      <c r="C2769" s="95" t="str">
        <f>INDEX(技能效果!C:C,MATCH(技能效果等级!B2769,技能效果!B:B,0))</f>
        <v>山蜘蛛技能1单体伤害</v>
      </c>
      <c r="D2769" s="96" t="s">
        <v>873</v>
      </c>
      <c r="E2769" s="95">
        <v>2</v>
      </c>
      <c r="F2769" s="95">
        <f>INDEX(技能效果!H:H,MATCH(技能效果等级!B2769,技能效果!B:B,0))</f>
        <v>1001</v>
      </c>
      <c r="G2769" s="95">
        <f>IF(INDEX(技能效果!K:K,MATCH(B2769,技能效果!B:B,0))=0,INDEX(技能效果!I:I,MATCH(技能效果等级!B2769,技能效果!B:B,0)),INDEX(技能效果!I:I,MATCH(技能效果等级!B2769,技能效果!B:B,0))*VLOOKUP(E2769,技能数值计算!$C$19:$D$28,2,FALSE))</f>
        <v>0</v>
      </c>
      <c r="H2769" s="95">
        <f>INDEX(技能效果!J:J,MATCH(技能效果等级!B2769,技能效果!B:B,0))</f>
        <v>0</v>
      </c>
      <c r="I2769" s="97"/>
      <c r="J2769" s="97"/>
      <c r="K2769" s="97"/>
      <c r="L2769" s="97"/>
      <c r="M2769" s="97"/>
      <c r="N2769" s="96" t="str">
        <f>IF(INDEX(技能效果!L:L,MATCH(技能效果等级!B2769,技能效果!B:B,0))="","",INDEX(技能效果!L:L,MATCH(技能效果等级!B2769,技能效果!B:B,0)))</f>
        <v/>
      </c>
      <c r="O2769" s="95">
        <f>IF(INDEX(技能效果!N:N,MATCH(B2769,技能效果!B:B,0))=0,INDEX(技能效果!M:M,MATCH(技能效果等级!B2769,技能效果!B:B,0)),INDEX(技能效果!M:M,MATCH(技能效果等级!B2769,技能效果!B:B,0))*VLOOKUP(E2769,技能数值计算!$C$19:$D$28,2,FALSE))</f>
        <v>0</v>
      </c>
      <c r="P2769" s="97"/>
      <c r="Q2769" s="97"/>
      <c r="R2769" s="95" t="str">
        <f>IF(INDEX(技能效果!O:O,MATCH(技能效果等级!B2769,技能效果!B:B,0))="","",INDEX(技能效果!O:O,MATCH(技能效果等级!B2769,技能效果!B:B,0)))</f>
        <v/>
      </c>
      <c r="S2769" s="97"/>
      <c r="T2769" s="97"/>
      <c r="U2769" s="97"/>
      <c r="V2769" s="96" t="str">
        <f>IF(INDEX(技能效果!AF:AF,MATCH(技能效果等级!B2769,技能效果!B:B,0))="","",INDEX(技能效果!AF:AF,MATCH(技能效果等级!B2769,技能效果!B:B,0)))</f>
        <v/>
      </c>
      <c r="W2769" s="95">
        <f t="shared" si="41"/>
        <v>268</v>
      </c>
      <c r="X2769" s="97"/>
      <c r="Y2769" s="97"/>
    </row>
    <row r="2770" spans="1:25" ht="16.5" x14ac:dyDescent="0.2">
      <c r="A2770" s="62">
        <v>2767</v>
      </c>
      <c r="B2770" s="95">
        <f>INDEX(技能效果!B:B,MATCH(技能效果等级!W2770,技能效果!AE:AE,0))</f>
        <v>180101201</v>
      </c>
      <c r="C2770" s="95" t="str">
        <f>INDEX(技能效果!C:C,MATCH(技能效果等级!B2770,技能效果!B:B,0))</f>
        <v>山蜘蛛技能1单体伤害</v>
      </c>
      <c r="D2770" s="96" t="s">
        <v>873</v>
      </c>
      <c r="E2770" s="95">
        <v>3</v>
      </c>
      <c r="F2770" s="95">
        <f>INDEX(技能效果!H:H,MATCH(技能效果等级!B2770,技能效果!B:B,0))</f>
        <v>1001</v>
      </c>
      <c r="G2770" s="95">
        <f>IF(INDEX(技能效果!K:K,MATCH(B2770,技能效果!B:B,0))=0,INDEX(技能效果!I:I,MATCH(技能效果等级!B2770,技能效果!B:B,0)),INDEX(技能效果!I:I,MATCH(技能效果等级!B2770,技能效果!B:B,0))*VLOOKUP(E2770,技能数值计算!$C$19:$D$28,2,FALSE))</f>
        <v>0</v>
      </c>
      <c r="H2770" s="95">
        <f>INDEX(技能效果!J:J,MATCH(技能效果等级!B2770,技能效果!B:B,0))</f>
        <v>0</v>
      </c>
      <c r="I2770" s="97"/>
      <c r="J2770" s="97"/>
      <c r="K2770" s="97"/>
      <c r="L2770" s="97"/>
      <c r="M2770" s="97"/>
      <c r="N2770" s="96" t="str">
        <f>IF(INDEX(技能效果!L:L,MATCH(技能效果等级!B2770,技能效果!B:B,0))="","",INDEX(技能效果!L:L,MATCH(技能效果等级!B2770,技能效果!B:B,0)))</f>
        <v/>
      </c>
      <c r="O2770" s="95">
        <f>IF(INDEX(技能效果!N:N,MATCH(B2770,技能效果!B:B,0))=0,INDEX(技能效果!M:M,MATCH(技能效果等级!B2770,技能效果!B:B,0)),INDEX(技能效果!M:M,MATCH(技能效果等级!B2770,技能效果!B:B,0))*VLOOKUP(E2770,技能数值计算!$C$19:$D$28,2,FALSE))</f>
        <v>0</v>
      </c>
      <c r="P2770" s="97"/>
      <c r="Q2770" s="97"/>
      <c r="R2770" s="95" t="str">
        <f>IF(INDEX(技能效果!O:O,MATCH(技能效果等级!B2770,技能效果!B:B,0))="","",INDEX(技能效果!O:O,MATCH(技能效果等级!B2770,技能效果!B:B,0)))</f>
        <v/>
      </c>
      <c r="S2770" s="97"/>
      <c r="T2770" s="97"/>
      <c r="U2770" s="97"/>
      <c r="V2770" s="96" t="str">
        <f>IF(INDEX(技能效果!AF:AF,MATCH(技能效果等级!B2770,技能效果!B:B,0))="","",INDEX(技能效果!AF:AF,MATCH(技能效果等级!B2770,技能效果!B:B,0)))</f>
        <v/>
      </c>
      <c r="W2770" s="95">
        <f t="shared" si="41"/>
        <v>268</v>
      </c>
      <c r="X2770" s="97"/>
      <c r="Y2770" s="97"/>
    </row>
    <row r="2771" spans="1:25" ht="16.5" x14ac:dyDescent="0.2">
      <c r="A2771" s="62">
        <v>2768</v>
      </c>
      <c r="B2771" s="95">
        <f>INDEX(技能效果!B:B,MATCH(技能效果等级!W2771,技能效果!AE:AE,0))</f>
        <v>180101201</v>
      </c>
      <c r="C2771" s="95" t="str">
        <f>INDEX(技能效果!C:C,MATCH(技能效果等级!B2771,技能效果!B:B,0))</f>
        <v>山蜘蛛技能1单体伤害</v>
      </c>
      <c r="D2771" s="96" t="s">
        <v>873</v>
      </c>
      <c r="E2771" s="95">
        <v>4</v>
      </c>
      <c r="F2771" s="95">
        <f>INDEX(技能效果!H:H,MATCH(技能效果等级!B2771,技能效果!B:B,0))</f>
        <v>1001</v>
      </c>
      <c r="G2771" s="95">
        <f>IF(INDEX(技能效果!K:K,MATCH(B2771,技能效果!B:B,0))=0,INDEX(技能效果!I:I,MATCH(技能效果等级!B2771,技能效果!B:B,0)),INDEX(技能效果!I:I,MATCH(技能效果等级!B2771,技能效果!B:B,0))*VLOOKUP(E2771,技能数值计算!$C$19:$D$28,2,FALSE))</f>
        <v>0</v>
      </c>
      <c r="H2771" s="95">
        <f>INDEX(技能效果!J:J,MATCH(技能效果等级!B2771,技能效果!B:B,0))</f>
        <v>0</v>
      </c>
      <c r="I2771" s="97"/>
      <c r="J2771" s="97"/>
      <c r="K2771" s="97"/>
      <c r="L2771" s="97"/>
      <c r="M2771" s="97"/>
      <c r="N2771" s="96" t="str">
        <f>IF(INDEX(技能效果!L:L,MATCH(技能效果等级!B2771,技能效果!B:B,0))="","",INDEX(技能效果!L:L,MATCH(技能效果等级!B2771,技能效果!B:B,0)))</f>
        <v/>
      </c>
      <c r="O2771" s="95">
        <f>IF(INDEX(技能效果!N:N,MATCH(B2771,技能效果!B:B,0))=0,INDEX(技能效果!M:M,MATCH(技能效果等级!B2771,技能效果!B:B,0)),INDEX(技能效果!M:M,MATCH(技能效果等级!B2771,技能效果!B:B,0))*VLOOKUP(E2771,技能数值计算!$C$19:$D$28,2,FALSE))</f>
        <v>0</v>
      </c>
      <c r="P2771" s="97"/>
      <c r="Q2771" s="97"/>
      <c r="R2771" s="95" t="str">
        <f>IF(INDEX(技能效果!O:O,MATCH(技能效果等级!B2771,技能效果!B:B,0))="","",INDEX(技能效果!O:O,MATCH(技能效果等级!B2771,技能效果!B:B,0)))</f>
        <v/>
      </c>
      <c r="S2771" s="97"/>
      <c r="T2771" s="97"/>
      <c r="U2771" s="97"/>
      <c r="V2771" s="96" t="str">
        <f>IF(INDEX(技能效果!AF:AF,MATCH(技能效果等级!B2771,技能效果!B:B,0))="","",INDEX(技能效果!AF:AF,MATCH(技能效果等级!B2771,技能效果!B:B,0)))</f>
        <v/>
      </c>
      <c r="W2771" s="95">
        <f t="shared" si="41"/>
        <v>268</v>
      </c>
      <c r="X2771" s="97"/>
      <c r="Y2771" s="97"/>
    </row>
    <row r="2772" spans="1:25" ht="16.5" x14ac:dyDescent="0.2">
      <c r="A2772" s="62">
        <v>2769</v>
      </c>
      <c r="B2772" s="95">
        <f>INDEX(技能效果!B:B,MATCH(技能效果等级!W2772,技能效果!AE:AE,0))</f>
        <v>180101201</v>
      </c>
      <c r="C2772" s="95" t="str">
        <f>INDEX(技能效果!C:C,MATCH(技能效果等级!B2772,技能效果!B:B,0))</f>
        <v>山蜘蛛技能1单体伤害</v>
      </c>
      <c r="D2772" s="96" t="s">
        <v>873</v>
      </c>
      <c r="E2772" s="95">
        <v>5</v>
      </c>
      <c r="F2772" s="95">
        <f>INDEX(技能效果!H:H,MATCH(技能效果等级!B2772,技能效果!B:B,0))</f>
        <v>1001</v>
      </c>
      <c r="G2772" s="95">
        <f>IF(INDEX(技能效果!K:K,MATCH(B2772,技能效果!B:B,0))=0,INDEX(技能效果!I:I,MATCH(技能效果等级!B2772,技能效果!B:B,0)),INDEX(技能效果!I:I,MATCH(技能效果等级!B2772,技能效果!B:B,0))*VLOOKUP(E2772,技能数值计算!$C$19:$D$28,2,FALSE))</f>
        <v>0</v>
      </c>
      <c r="H2772" s="95">
        <f>INDEX(技能效果!J:J,MATCH(技能效果等级!B2772,技能效果!B:B,0))</f>
        <v>0</v>
      </c>
      <c r="I2772" s="97"/>
      <c r="J2772" s="97"/>
      <c r="K2772" s="97"/>
      <c r="L2772" s="97"/>
      <c r="M2772" s="97"/>
      <c r="N2772" s="96" t="str">
        <f>IF(INDEX(技能效果!L:L,MATCH(技能效果等级!B2772,技能效果!B:B,0))="","",INDEX(技能效果!L:L,MATCH(技能效果等级!B2772,技能效果!B:B,0)))</f>
        <v/>
      </c>
      <c r="O2772" s="95">
        <f>IF(INDEX(技能效果!N:N,MATCH(B2772,技能效果!B:B,0))=0,INDEX(技能效果!M:M,MATCH(技能效果等级!B2772,技能效果!B:B,0)),INDEX(技能效果!M:M,MATCH(技能效果等级!B2772,技能效果!B:B,0))*VLOOKUP(E2772,技能数值计算!$C$19:$D$28,2,FALSE))</f>
        <v>0</v>
      </c>
      <c r="P2772" s="97"/>
      <c r="Q2772" s="97"/>
      <c r="R2772" s="95" t="str">
        <f>IF(INDEX(技能效果!O:O,MATCH(技能效果等级!B2772,技能效果!B:B,0))="","",INDEX(技能效果!O:O,MATCH(技能效果等级!B2772,技能效果!B:B,0)))</f>
        <v/>
      </c>
      <c r="S2772" s="97"/>
      <c r="T2772" s="97"/>
      <c r="U2772" s="97"/>
      <c r="V2772" s="96" t="str">
        <f>IF(INDEX(技能效果!AF:AF,MATCH(技能效果等级!B2772,技能效果!B:B,0))="","",INDEX(技能效果!AF:AF,MATCH(技能效果等级!B2772,技能效果!B:B,0)))</f>
        <v/>
      </c>
      <c r="W2772" s="95">
        <f t="shared" si="41"/>
        <v>268</v>
      </c>
      <c r="X2772" s="97"/>
      <c r="Y2772" s="97"/>
    </row>
    <row r="2773" spans="1:25" ht="16.5" x14ac:dyDescent="0.2">
      <c r="A2773" s="62">
        <v>2770</v>
      </c>
      <c r="B2773" s="95">
        <f>INDEX(技能效果!B:B,MATCH(技能效果等级!W2773,技能效果!AE:AE,0))</f>
        <v>180101201</v>
      </c>
      <c r="C2773" s="95" t="str">
        <f>INDEX(技能效果!C:C,MATCH(技能效果等级!B2773,技能效果!B:B,0))</f>
        <v>山蜘蛛技能1单体伤害</v>
      </c>
      <c r="D2773" s="96" t="s">
        <v>873</v>
      </c>
      <c r="E2773" s="95">
        <v>6</v>
      </c>
      <c r="F2773" s="95">
        <f>INDEX(技能效果!H:H,MATCH(技能效果等级!B2773,技能效果!B:B,0))</f>
        <v>1001</v>
      </c>
      <c r="G2773" s="95">
        <f>IF(INDEX(技能效果!K:K,MATCH(B2773,技能效果!B:B,0))=0,INDEX(技能效果!I:I,MATCH(技能效果等级!B2773,技能效果!B:B,0)),INDEX(技能效果!I:I,MATCH(技能效果等级!B2773,技能效果!B:B,0))*VLOOKUP(E2773,技能数值计算!$C$19:$D$28,2,FALSE))</f>
        <v>0</v>
      </c>
      <c r="H2773" s="95">
        <f>INDEX(技能效果!J:J,MATCH(技能效果等级!B2773,技能效果!B:B,0))</f>
        <v>0</v>
      </c>
      <c r="I2773" s="97"/>
      <c r="J2773" s="97"/>
      <c r="K2773" s="97"/>
      <c r="L2773" s="97"/>
      <c r="M2773" s="97"/>
      <c r="N2773" s="96" t="str">
        <f>IF(INDEX(技能效果!L:L,MATCH(技能效果等级!B2773,技能效果!B:B,0))="","",INDEX(技能效果!L:L,MATCH(技能效果等级!B2773,技能效果!B:B,0)))</f>
        <v/>
      </c>
      <c r="O2773" s="95">
        <f>IF(INDEX(技能效果!N:N,MATCH(B2773,技能效果!B:B,0))=0,INDEX(技能效果!M:M,MATCH(技能效果等级!B2773,技能效果!B:B,0)),INDEX(技能效果!M:M,MATCH(技能效果等级!B2773,技能效果!B:B,0))*VLOOKUP(E2773,技能数值计算!$C$19:$D$28,2,FALSE))</f>
        <v>0</v>
      </c>
      <c r="P2773" s="97"/>
      <c r="Q2773" s="97"/>
      <c r="R2773" s="95" t="str">
        <f>IF(INDEX(技能效果!O:O,MATCH(技能效果等级!B2773,技能效果!B:B,0))="","",INDEX(技能效果!O:O,MATCH(技能效果等级!B2773,技能效果!B:B,0)))</f>
        <v/>
      </c>
      <c r="S2773" s="97"/>
      <c r="T2773" s="97"/>
      <c r="U2773" s="97"/>
      <c r="V2773" s="96" t="str">
        <f>IF(INDEX(技能效果!AF:AF,MATCH(技能效果等级!B2773,技能效果!B:B,0))="","",INDEX(技能效果!AF:AF,MATCH(技能效果等级!B2773,技能效果!B:B,0)))</f>
        <v/>
      </c>
      <c r="W2773" s="95">
        <f t="shared" si="41"/>
        <v>268</v>
      </c>
      <c r="X2773" s="97"/>
      <c r="Y2773" s="97"/>
    </row>
    <row r="2774" spans="1:25" ht="16.5" x14ac:dyDescent="0.2">
      <c r="A2774" s="62">
        <v>2771</v>
      </c>
      <c r="B2774" s="95">
        <f>INDEX(技能效果!B:B,MATCH(技能效果等级!W2774,技能效果!AE:AE,0))</f>
        <v>180101201</v>
      </c>
      <c r="C2774" s="95" t="str">
        <f>INDEX(技能效果!C:C,MATCH(技能效果等级!B2774,技能效果!B:B,0))</f>
        <v>山蜘蛛技能1单体伤害</v>
      </c>
      <c r="D2774" s="96" t="s">
        <v>873</v>
      </c>
      <c r="E2774" s="95">
        <v>7</v>
      </c>
      <c r="F2774" s="95">
        <f>INDEX(技能效果!H:H,MATCH(技能效果等级!B2774,技能效果!B:B,0))</f>
        <v>1001</v>
      </c>
      <c r="G2774" s="95">
        <f>IF(INDEX(技能效果!K:K,MATCH(B2774,技能效果!B:B,0))=0,INDEX(技能效果!I:I,MATCH(技能效果等级!B2774,技能效果!B:B,0)),INDEX(技能效果!I:I,MATCH(技能效果等级!B2774,技能效果!B:B,0))*VLOOKUP(E2774,技能数值计算!$C$19:$D$28,2,FALSE))</f>
        <v>0</v>
      </c>
      <c r="H2774" s="95">
        <f>INDEX(技能效果!J:J,MATCH(技能效果等级!B2774,技能效果!B:B,0))</f>
        <v>0</v>
      </c>
      <c r="I2774" s="97"/>
      <c r="J2774" s="97"/>
      <c r="K2774" s="97"/>
      <c r="L2774" s="97"/>
      <c r="M2774" s="97"/>
      <c r="N2774" s="96" t="str">
        <f>IF(INDEX(技能效果!L:L,MATCH(技能效果等级!B2774,技能效果!B:B,0))="","",INDEX(技能效果!L:L,MATCH(技能效果等级!B2774,技能效果!B:B,0)))</f>
        <v/>
      </c>
      <c r="O2774" s="95">
        <f>IF(INDEX(技能效果!N:N,MATCH(B2774,技能效果!B:B,0))=0,INDEX(技能效果!M:M,MATCH(技能效果等级!B2774,技能效果!B:B,0)),INDEX(技能效果!M:M,MATCH(技能效果等级!B2774,技能效果!B:B,0))*VLOOKUP(E2774,技能数值计算!$C$19:$D$28,2,FALSE))</f>
        <v>0</v>
      </c>
      <c r="P2774" s="97"/>
      <c r="Q2774" s="97"/>
      <c r="R2774" s="95" t="str">
        <f>IF(INDEX(技能效果!O:O,MATCH(技能效果等级!B2774,技能效果!B:B,0))="","",INDEX(技能效果!O:O,MATCH(技能效果等级!B2774,技能效果!B:B,0)))</f>
        <v/>
      </c>
      <c r="S2774" s="97"/>
      <c r="T2774" s="97"/>
      <c r="U2774" s="97"/>
      <c r="V2774" s="96" t="str">
        <f>IF(INDEX(技能效果!AF:AF,MATCH(技能效果等级!B2774,技能效果!B:B,0))="","",INDEX(技能效果!AF:AF,MATCH(技能效果等级!B2774,技能效果!B:B,0)))</f>
        <v/>
      </c>
      <c r="W2774" s="95">
        <f t="shared" si="41"/>
        <v>268</v>
      </c>
      <c r="X2774" s="97"/>
      <c r="Y2774" s="97"/>
    </row>
    <row r="2775" spans="1:25" ht="16.5" x14ac:dyDescent="0.2">
      <c r="A2775" s="62">
        <v>2772</v>
      </c>
      <c r="B2775" s="95">
        <f>INDEX(技能效果!B:B,MATCH(技能效果等级!W2775,技能效果!AE:AE,0))</f>
        <v>180101201</v>
      </c>
      <c r="C2775" s="95" t="str">
        <f>INDEX(技能效果!C:C,MATCH(技能效果等级!B2775,技能效果!B:B,0))</f>
        <v>山蜘蛛技能1单体伤害</v>
      </c>
      <c r="D2775" s="96" t="s">
        <v>873</v>
      </c>
      <c r="E2775" s="95">
        <v>8</v>
      </c>
      <c r="F2775" s="95">
        <f>INDEX(技能效果!H:H,MATCH(技能效果等级!B2775,技能效果!B:B,0))</f>
        <v>1001</v>
      </c>
      <c r="G2775" s="95">
        <f>IF(INDEX(技能效果!K:K,MATCH(B2775,技能效果!B:B,0))=0,INDEX(技能效果!I:I,MATCH(技能效果等级!B2775,技能效果!B:B,0)),INDEX(技能效果!I:I,MATCH(技能效果等级!B2775,技能效果!B:B,0))*VLOOKUP(E2775,技能数值计算!$C$19:$D$28,2,FALSE))</f>
        <v>0</v>
      </c>
      <c r="H2775" s="95">
        <f>INDEX(技能效果!J:J,MATCH(技能效果等级!B2775,技能效果!B:B,0))</f>
        <v>0</v>
      </c>
      <c r="I2775" s="97"/>
      <c r="J2775" s="97"/>
      <c r="K2775" s="97"/>
      <c r="L2775" s="97"/>
      <c r="M2775" s="97"/>
      <c r="N2775" s="96" t="str">
        <f>IF(INDEX(技能效果!L:L,MATCH(技能效果等级!B2775,技能效果!B:B,0))="","",INDEX(技能效果!L:L,MATCH(技能效果等级!B2775,技能效果!B:B,0)))</f>
        <v/>
      </c>
      <c r="O2775" s="95">
        <f>IF(INDEX(技能效果!N:N,MATCH(B2775,技能效果!B:B,0))=0,INDEX(技能效果!M:M,MATCH(技能效果等级!B2775,技能效果!B:B,0)),INDEX(技能效果!M:M,MATCH(技能效果等级!B2775,技能效果!B:B,0))*VLOOKUP(E2775,技能数值计算!$C$19:$D$28,2,FALSE))</f>
        <v>0</v>
      </c>
      <c r="P2775" s="97"/>
      <c r="Q2775" s="97"/>
      <c r="R2775" s="95" t="str">
        <f>IF(INDEX(技能效果!O:O,MATCH(技能效果等级!B2775,技能效果!B:B,0))="","",INDEX(技能效果!O:O,MATCH(技能效果等级!B2775,技能效果!B:B,0)))</f>
        <v/>
      </c>
      <c r="S2775" s="97"/>
      <c r="T2775" s="97"/>
      <c r="U2775" s="97"/>
      <c r="V2775" s="96" t="str">
        <f>IF(INDEX(技能效果!AF:AF,MATCH(技能效果等级!B2775,技能效果!B:B,0))="","",INDEX(技能效果!AF:AF,MATCH(技能效果等级!B2775,技能效果!B:B,0)))</f>
        <v/>
      </c>
      <c r="W2775" s="95">
        <f t="shared" si="41"/>
        <v>268</v>
      </c>
      <c r="X2775" s="97"/>
      <c r="Y2775" s="97"/>
    </row>
    <row r="2776" spans="1:25" ht="16.5" x14ac:dyDescent="0.2">
      <c r="A2776" s="62">
        <v>2773</v>
      </c>
      <c r="B2776" s="95">
        <f>INDEX(技能效果!B:B,MATCH(技能效果等级!W2776,技能效果!AE:AE,0))</f>
        <v>180101201</v>
      </c>
      <c r="C2776" s="95" t="str">
        <f>INDEX(技能效果!C:C,MATCH(技能效果等级!B2776,技能效果!B:B,0))</f>
        <v>山蜘蛛技能1单体伤害</v>
      </c>
      <c r="D2776" s="96" t="s">
        <v>873</v>
      </c>
      <c r="E2776" s="95">
        <v>9</v>
      </c>
      <c r="F2776" s="95">
        <f>INDEX(技能效果!H:H,MATCH(技能效果等级!B2776,技能效果!B:B,0))</f>
        <v>1001</v>
      </c>
      <c r="G2776" s="95">
        <f>IF(INDEX(技能效果!K:K,MATCH(B2776,技能效果!B:B,0))=0,INDEX(技能效果!I:I,MATCH(技能效果等级!B2776,技能效果!B:B,0)),INDEX(技能效果!I:I,MATCH(技能效果等级!B2776,技能效果!B:B,0))*VLOOKUP(E2776,技能数值计算!$C$19:$D$28,2,FALSE))</f>
        <v>0</v>
      </c>
      <c r="H2776" s="95">
        <f>INDEX(技能效果!J:J,MATCH(技能效果等级!B2776,技能效果!B:B,0))</f>
        <v>0</v>
      </c>
      <c r="I2776" s="97"/>
      <c r="J2776" s="97"/>
      <c r="K2776" s="97"/>
      <c r="L2776" s="97"/>
      <c r="M2776" s="97"/>
      <c r="N2776" s="96" t="str">
        <f>IF(INDEX(技能效果!L:L,MATCH(技能效果等级!B2776,技能效果!B:B,0))="","",INDEX(技能效果!L:L,MATCH(技能效果等级!B2776,技能效果!B:B,0)))</f>
        <v/>
      </c>
      <c r="O2776" s="95">
        <f>IF(INDEX(技能效果!N:N,MATCH(B2776,技能效果!B:B,0))=0,INDEX(技能效果!M:M,MATCH(技能效果等级!B2776,技能效果!B:B,0)),INDEX(技能效果!M:M,MATCH(技能效果等级!B2776,技能效果!B:B,0))*VLOOKUP(E2776,技能数值计算!$C$19:$D$28,2,FALSE))</f>
        <v>0</v>
      </c>
      <c r="P2776" s="97"/>
      <c r="Q2776" s="97"/>
      <c r="R2776" s="95" t="str">
        <f>IF(INDEX(技能效果!O:O,MATCH(技能效果等级!B2776,技能效果!B:B,0))="","",INDEX(技能效果!O:O,MATCH(技能效果等级!B2776,技能效果!B:B,0)))</f>
        <v/>
      </c>
      <c r="S2776" s="97"/>
      <c r="T2776" s="97"/>
      <c r="U2776" s="97"/>
      <c r="V2776" s="96" t="str">
        <f>IF(INDEX(技能效果!AF:AF,MATCH(技能效果等级!B2776,技能效果!B:B,0))="","",INDEX(技能效果!AF:AF,MATCH(技能效果等级!B2776,技能效果!B:B,0)))</f>
        <v/>
      </c>
      <c r="W2776" s="95">
        <f t="shared" si="41"/>
        <v>268</v>
      </c>
      <c r="X2776" s="97"/>
      <c r="Y2776" s="97"/>
    </row>
    <row r="2777" spans="1:25" ht="16.5" x14ac:dyDescent="0.2">
      <c r="A2777" s="62">
        <v>2774</v>
      </c>
      <c r="B2777" s="95">
        <f>INDEX(技能效果!B:B,MATCH(技能效果等级!W2777,技能效果!AE:AE,0))</f>
        <v>180101201</v>
      </c>
      <c r="C2777" s="95" t="str">
        <f>INDEX(技能效果!C:C,MATCH(技能效果等级!B2777,技能效果!B:B,0))</f>
        <v>山蜘蛛技能1单体伤害</v>
      </c>
      <c r="D2777" s="96" t="s">
        <v>873</v>
      </c>
      <c r="E2777" s="95">
        <v>10</v>
      </c>
      <c r="F2777" s="95">
        <f>INDEX(技能效果!H:H,MATCH(技能效果等级!B2777,技能效果!B:B,0))</f>
        <v>1001</v>
      </c>
      <c r="G2777" s="95">
        <f>IF(INDEX(技能效果!K:K,MATCH(B2777,技能效果!B:B,0))=0,INDEX(技能效果!I:I,MATCH(技能效果等级!B2777,技能效果!B:B,0)),INDEX(技能效果!I:I,MATCH(技能效果等级!B2777,技能效果!B:B,0))*VLOOKUP(E2777,技能数值计算!$C$19:$D$28,2,FALSE))</f>
        <v>0</v>
      </c>
      <c r="H2777" s="95">
        <f>INDEX(技能效果!J:J,MATCH(技能效果等级!B2777,技能效果!B:B,0))</f>
        <v>0</v>
      </c>
      <c r="I2777" s="97"/>
      <c r="J2777" s="97"/>
      <c r="K2777" s="97"/>
      <c r="L2777" s="97"/>
      <c r="M2777" s="97"/>
      <c r="N2777" s="96" t="str">
        <f>IF(INDEX(技能效果!L:L,MATCH(技能效果等级!B2777,技能效果!B:B,0))="","",INDEX(技能效果!L:L,MATCH(技能效果等级!B2777,技能效果!B:B,0)))</f>
        <v/>
      </c>
      <c r="O2777" s="95">
        <f>IF(INDEX(技能效果!N:N,MATCH(B2777,技能效果!B:B,0))=0,INDEX(技能效果!M:M,MATCH(技能效果等级!B2777,技能效果!B:B,0)),INDEX(技能效果!M:M,MATCH(技能效果等级!B2777,技能效果!B:B,0))*VLOOKUP(E2777,技能数值计算!$C$19:$D$28,2,FALSE))</f>
        <v>0</v>
      </c>
      <c r="P2777" s="97"/>
      <c r="Q2777" s="97"/>
      <c r="R2777" s="95" t="str">
        <f>IF(INDEX(技能效果!O:O,MATCH(技能效果等级!B2777,技能效果!B:B,0))="","",INDEX(技能效果!O:O,MATCH(技能效果等级!B2777,技能效果!B:B,0)))</f>
        <v/>
      </c>
      <c r="S2777" s="97"/>
      <c r="T2777" s="97"/>
      <c r="U2777" s="97"/>
      <c r="V2777" s="96" t="str">
        <f>IF(INDEX(技能效果!AF:AF,MATCH(技能效果等级!B2777,技能效果!B:B,0))="","",INDEX(技能效果!AF:AF,MATCH(技能效果等级!B2777,技能效果!B:B,0)))</f>
        <v/>
      </c>
      <c r="W2777" s="95">
        <f t="shared" si="41"/>
        <v>268</v>
      </c>
      <c r="X2777" s="97"/>
      <c r="Y2777" s="97"/>
    </row>
    <row r="2778" spans="1:25" ht="16.5" x14ac:dyDescent="0.2">
      <c r="A2778" s="62">
        <v>2775</v>
      </c>
      <c r="B2778" s="95">
        <f>INDEX(技能效果!B:B,MATCH(技能效果等级!W2778,技能效果!AE:AE,0))</f>
        <v>180201201</v>
      </c>
      <c r="C2778" s="95" t="str">
        <f>INDEX(技能效果!C:C,MATCH(技能效果等级!B2778,技能效果!B:B,0))</f>
        <v>山蜘蛛技能2前排伤害</v>
      </c>
      <c r="D2778" s="96" t="s">
        <v>873</v>
      </c>
      <c r="E2778" s="95">
        <v>1</v>
      </c>
      <c r="F2778" s="95">
        <f>INDEX(技能效果!H:H,MATCH(技能效果等级!B2778,技能效果!B:B,0))</f>
        <v>1001</v>
      </c>
      <c r="G2778" s="95">
        <f>IF(INDEX(技能效果!K:K,MATCH(B2778,技能效果!B:B,0))=0,INDEX(技能效果!I:I,MATCH(技能效果等级!B2778,技能效果!B:B,0)),INDEX(技能效果!I:I,MATCH(技能效果等级!B2778,技能效果!B:B,0))*VLOOKUP(E2778,技能数值计算!$C$19:$D$28,2,FALSE))</f>
        <v>0</v>
      </c>
      <c r="H2778" s="95">
        <f>INDEX(技能效果!J:J,MATCH(技能效果等级!B2778,技能效果!B:B,0))</f>
        <v>0</v>
      </c>
      <c r="I2778" s="97"/>
      <c r="J2778" s="97"/>
      <c r="K2778" s="97"/>
      <c r="L2778" s="97"/>
      <c r="M2778" s="97"/>
      <c r="N2778" s="96" t="str">
        <f>IF(INDEX(技能效果!L:L,MATCH(技能效果等级!B2778,技能效果!B:B,0))="","",INDEX(技能效果!L:L,MATCH(技能效果等级!B2778,技能效果!B:B,0)))</f>
        <v/>
      </c>
      <c r="O2778" s="95">
        <f>IF(INDEX(技能效果!N:N,MATCH(B2778,技能效果!B:B,0))=0,INDEX(技能效果!M:M,MATCH(技能效果等级!B2778,技能效果!B:B,0)),INDEX(技能效果!M:M,MATCH(技能效果等级!B2778,技能效果!B:B,0))*VLOOKUP(E2778,技能数值计算!$C$19:$D$28,2,FALSE))</f>
        <v>0</v>
      </c>
      <c r="P2778" s="97"/>
      <c r="Q2778" s="97"/>
      <c r="R2778" s="95" t="str">
        <f>IF(INDEX(技能效果!O:O,MATCH(技能效果等级!B2778,技能效果!B:B,0))="","",INDEX(技能效果!O:O,MATCH(技能效果等级!B2778,技能效果!B:B,0)))</f>
        <v/>
      </c>
      <c r="S2778" s="97"/>
      <c r="T2778" s="97"/>
      <c r="U2778" s="97"/>
      <c r="V2778" s="96" t="str">
        <f>IF(INDEX(技能效果!AF:AF,MATCH(技能效果等级!B2778,技能效果!B:B,0))="","",INDEX(技能效果!AF:AF,MATCH(技能效果等级!B2778,技能效果!B:B,0)))</f>
        <v/>
      </c>
      <c r="W2778" s="95">
        <f t="shared" si="41"/>
        <v>269</v>
      </c>
      <c r="X2778" s="97"/>
      <c r="Y2778" s="97"/>
    </row>
    <row r="2779" spans="1:25" ht="16.5" x14ac:dyDescent="0.2">
      <c r="A2779" s="62">
        <v>2776</v>
      </c>
      <c r="B2779" s="95">
        <f>INDEX(技能效果!B:B,MATCH(技能效果等级!W2779,技能效果!AE:AE,0))</f>
        <v>180201201</v>
      </c>
      <c r="C2779" s="95" t="str">
        <f>INDEX(技能效果!C:C,MATCH(技能效果等级!B2779,技能效果!B:B,0))</f>
        <v>山蜘蛛技能2前排伤害</v>
      </c>
      <c r="D2779" s="96" t="s">
        <v>873</v>
      </c>
      <c r="E2779" s="95">
        <v>2</v>
      </c>
      <c r="F2779" s="95">
        <f>INDEX(技能效果!H:H,MATCH(技能效果等级!B2779,技能效果!B:B,0))</f>
        <v>1001</v>
      </c>
      <c r="G2779" s="95">
        <f>IF(INDEX(技能效果!K:K,MATCH(B2779,技能效果!B:B,0))=0,INDEX(技能效果!I:I,MATCH(技能效果等级!B2779,技能效果!B:B,0)),INDEX(技能效果!I:I,MATCH(技能效果等级!B2779,技能效果!B:B,0))*VLOOKUP(E2779,技能数值计算!$C$19:$D$28,2,FALSE))</f>
        <v>0</v>
      </c>
      <c r="H2779" s="95">
        <f>INDEX(技能效果!J:J,MATCH(技能效果等级!B2779,技能效果!B:B,0))</f>
        <v>0</v>
      </c>
      <c r="I2779" s="97"/>
      <c r="J2779" s="97"/>
      <c r="K2779" s="97"/>
      <c r="L2779" s="97"/>
      <c r="M2779" s="97"/>
      <c r="N2779" s="96" t="str">
        <f>IF(INDEX(技能效果!L:L,MATCH(技能效果等级!B2779,技能效果!B:B,0))="","",INDEX(技能效果!L:L,MATCH(技能效果等级!B2779,技能效果!B:B,0)))</f>
        <v/>
      </c>
      <c r="O2779" s="95">
        <f>IF(INDEX(技能效果!N:N,MATCH(B2779,技能效果!B:B,0))=0,INDEX(技能效果!M:M,MATCH(技能效果等级!B2779,技能效果!B:B,0)),INDEX(技能效果!M:M,MATCH(技能效果等级!B2779,技能效果!B:B,0))*VLOOKUP(E2779,技能数值计算!$C$19:$D$28,2,FALSE))</f>
        <v>0</v>
      </c>
      <c r="P2779" s="97"/>
      <c r="Q2779" s="97"/>
      <c r="R2779" s="95" t="str">
        <f>IF(INDEX(技能效果!O:O,MATCH(技能效果等级!B2779,技能效果!B:B,0))="","",INDEX(技能效果!O:O,MATCH(技能效果等级!B2779,技能效果!B:B,0)))</f>
        <v/>
      </c>
      <c r="S2779" s="97"/>
      <c r="T2779" s="97"/>
      <c r="U2779" s="97"/>
      <c r="V2779" s="96" t="str">
        <f>IF(INDEX(技能效果!AF:AF,MATCH(技能效果等级!B2779,技能效果!B:B,0))="","",INDEX(技能效果!AF:AF,MATCH(技能效果等级!B2779,技能效果!B:B,0)))</f>
        <v/>
      </c>
      <c r="W2779" s="95">
        <f t="shared" si="41"/>
        <v>269</v>
      </c>
      <c r="X2779" s="97"/>
      <c r="Y2779" s="97"/>
    </row>
    <row r="2780" spans="1:25" ht="16.5" x14ac:dyDescent="0.2">
      <c r="A2780" s="62">
        <v>2777</v>
      </c>
      <c r="B2780" s="95">
        <f>INDEX(技能效果!B:B,MATCH(技能效果等级!W2780,技能效果!AE:AE,0))</f>
        <v>180201201</v>
      </c>
      <c r="C2780" s="95" t="str">
        <f>INDEX(技能效果!C:C,MATCH(技能效果等级!B2780,技能效果!B:B,0))</f>
        <v>山蜘蛛技能2前排伤害</v>
      </c>
      <c r="D2780" s="96" t="s">
        <v>873</v>
      </c>
      <c r="E2780" s="95">
        <v>3</v>
      </c>
      <c r="F2780" s="95">
        <f>INDEX(技能效果!H:H,MATCH(技能效果等级!B2780,技能效果!B:B,0))</f>
        <v>1001</v>
      </c>
      <c r="G2780" s="95">
        <f>IF(INDEX(技能效果!K:K,MATCH(B2780,技能效果!B:B,0))=0,INDEX(技能效果!I:I,MATCH(技能效果等级!B2780,技能效果!B:B,0)),INDEX(技能效果!I:I,MATCH(技能效果等级!B2780,技能效果!B:B,0))*VLOOKUP(E2780,技能数值计算!$C$19:$D$28,2,FALSE))</f>
        <v>0</v>
      </c>
      <c r="H2780" s="95">
        <f>INDEX(技能效果!J:J,MATCH(技能效果等级!B2780,技能效果!B:B,0))</f>
        <v>0</v>
      </c>
      <c r="I2780" s="97"/>
      <c r="J2780" s="97"/>
      <c r="K2780" s="97"/>
      <c r="L2780" s="97"/>
      <c r="M2780" s="97"/>
      <c r="N2780" s="96" t="str">
        <f>IF(INDEX(技能效果!L:L,MATCH(技能效果等级!B2780,技能效果!B:B,0))="","",INDEX(技能效果!L:L,MATCH(技能效果等级!B2780,技能效果!B:B,0)))</f>
        <v/>
      </c>
      <c r="O2780" s="95">
        <f>IF(INDEX(技能效果!N:N,MATCH(B2780,技能效果!B:B,0))=0,INDEX(技能效果!M:M,MATCH(技能效果等级!B2780,技能效果!B:B,0)),INDEX(技能效果!M:M,MATCH(技能效果等级!B2780,技能效果!B:B,0))*VLOOKUP(E2780,技能数值计算!$C$19:$D$28,2,FALSE))</f>
        <v>0</v>
      </c>
      <c r="P2780" s="97"/>
      <c r="Q2780" s="97"/>
      <c r="R2780" s="95" t="str">
        <f>IF(INDEX(技能效果!O:O,MATCH(技能效果等级!B2780,技能效果!B:B,0))="","",INDEX(技能效果!O:O,MATCH(技能效果等级!B2780,技能效果!B:B,0)))</f>
        <v/>
      </c>
      <c r="S2780" s="97"/>
      <c r="T2780" s="97"/>
      <c r="U2780" s="97"/>
      <c r="V2780" s="96" t="str">
        <f>IF(INDEX(技能效果!AF:AF,MATCH(技能效果等级!B2780,技能效果!B:B,0))="","",INDEX(技能效果!AF:AF,MATCH(技能效果等级!B2780,技能效果!B:B,0)))</f>
        <v/>
      </c>
      <c r="W2780" s="95">
        <f t="shared" si="41"/>
        <v>269</v>
      </c>
      <c r="X2780" s="97"/>
      <c r="Y2780" s="97"/>
    </row>
    <row r="2781" spans="1:25" ht="16.5" x14ac:dyDescent="0.2">
      <c r="A2781" s="62">
        <v>2778</v>
      </c>
      <c r="B2781" s="95">
        <f>INDEX(技能效果!B:B,MATCH(技能效果等级!W2781,技能效果!AE:AE,0))</f>
        <v>180201201</v>
      </c>
      <c r="C2781" s="95" t="str">
        <f>INDEX(技能效果!C:C,MATCH(技能效果等级!B2781,技能效果!B:B,0))</f>
        <v>山蜘蛛技能2前排伤害</v>
      </c>
      <c r="D2781" s="96" t="s">
        <v>873</v>
      </c>
      <c r="E2781" s="95">
        <v>4</v>
      </c>
      <c r="F2781" s="95">
        <f>INDEX(技能效果!H:H,MATCH(技能效果等级!B2781,技能效果!B:B,0))</f>
        <v>1001</v>
      </c>
      <c r="G2781" s="95">
        <f>IF(INDEX(技能效果!K:K,MATCH(B2781,技能效果!B:B,0))=0,INDEX(技能效果!I:I,MATCH(技能效果等级!B2781,技能效果!B:B,0)),INDEX(技能效果!I:I,MATCH(技能效果等级!B2781,技能效果!B:B,0))*VLOOKUP(E2781,技能数值计算!$C$19:$D$28,2,FALSE))</f>
        <v>0</v>
      </c>
      <c r="H2781" s="95">
        <f>INDEX(技能效果!J:J,MATCH(技能效果等级!B2781,技能效果!B:B,0))</f>
        <v>0</v>
      </c>
      <c r="I2781" s="97"/>
      <c r="J2781" s="97"/>
      <c r="K2781" s="97"/>
      <c r="L2781" s="97"/>
      <c r="M2781" s="97"/>
      <c r="N2781" s="96" t="str">
        <f>IF(INDEX(技能效果!L:L,MATCH(技能效果等级!B2781,技能效果!B:B,0))="","",INDEX(技能效果!L:L,MATCH(技能效果等级!B2781,技能效果!B:B,0)))</f>
        <v/>
      </c>
      <c r="O2781" s="95">
        <f>IF(INDEX(技能效果!N:N,MATCH(B2781,技能效果!B:B,0))=0,INDEX(技能效果!M:M,MATCH(技能效果等级!B2781,技能效果!B:B,0)),INDEX(技能效果!M:M,MATCH(技能效果等级!B2781,技能效果!B:B,0))*VLOOKUP(E2781,技能数值计算!$C$19:$D$28,2,FALSE))</f>
        <v>0</v>
      </c>
      <c r="P2781" s="97"/>
      <c r="Q2781" s="97"/>
      <c r="R2781" s="95" t="str">
        <f>IF(INDEX(技能效果!O:O,MATCH(技能效果等级!B2781,技能效果!B:B,0))="","",INDEX(技能效果!O:O,MATCH(技能效果等级!B2781,技能效果!B:B,0)))</f>
        <v/>
      </c>
      <c r="S2781" s="97"/>
      <c r="T2781" s="97"/>
      <c r="U2781" s="97"/>
      <c r="V2781" s="96" t="str">
        <f>IF(INDEX(技能效果!AF:AF,MATCH(技能效果等级!B2781,技能效果!B:B,0))="","",INDEX(技能效果!AF:AF,MATCH(技能效果等级!B2781,技能效果!B:B,0)))</f>
        <v/>
      </c>
      <c r="W2781" s="95">
        <f t="shared" si="41"/>
        <v>269</v>
      </c>
      <c r="X2781" s="97"/>
      <c r="Y2781" s="97"/>
    </row>
    <row r="2782" spans="1:25" ht="16.5" x14ac:dyDescent="0.2">
      <c r="A2782" s="62">
        <v>2779</v>
      </c>
      <c r="B2782" s="95">
        <f>INDEX(技能效果!B:B,MATCH(技能效果等级!W2782,技能效果!AE:AE,0))</f>
        <v>180201201</v>
      </c>
      <c r="C2782" s="95" t="str">
        <f>INDEX(技能效果!C:C,MATCH(技能效果等级!B2782,技能效果!B:B,0))</f>
        <v>山蜘蛛技能2前排伤害</v>
      </c>
      <c r="D2782" s="96" t="s">
        <v>873</v>
      </c>
      <c r="E2782" s="95">
        <v>5</v>
      </c>
      <c r="F2782" s="95">
        <f>INDEX(技能效果!H:H,MATCH(技能效果等级!B2782,技能效果!B:B,0))</f>
        <v>1001</v>
      </c>
      <c r="G2782" s="95">
        <f>IF(INDEX(技能效果!K:K,MATCH(B2782,技能效果!B:B,0))=0,INDEX(技能效果!I:I,MATCH(技能效果等级!B2782,技能效果!B:B,0)),INDEX(技能效果!I:I,MATCH(技能效果等级!B2782,技能效果!B:B,0))*VLOOKUP(E2782,技能数值计算!$C$19:$D$28,2,FALSE))</f>
        <v>0</v>
      </c>
      <c r="H2782" s="95">
        <f>INDEX(技能效果!J:J,MATCH(技能效果等级!B2782,技能效果!B:B,0))</f>
        <v>0</v>
      </c>
      <c r="I2782" s="97"/>
      <c r="J2782" s="97"/>
      <c r="K2782" s="97"/>
      <c r="L2782" s="97"/>
      <c r="M2782" s="97"/>
      <c r="N2782" s="96" t="str">
        <f>IF(INDEX(技能效果!L:L,MATCH(技能效果等级!B2782,技能效果!B:B,0))="","",INDEX(技能效果!L:L,MATCH(技能效果等级!B2782,技能效果!B:B,0)))</f>
        <v/>
      </c>
      <c r="O2782" s="95">
        <f>IF(INDEX(技能效果!N:N,MATCH(B2782,技能效果!B:B,0))=0,INDEX(技能效果!M:M,MATCH(技能效果等级!B2782,技能效果!B:B,0)),INDEX(技能效果!M:M,MATCH(技能效果等级!B2782,技能效果!B:B,0))*VLOOKUP(E2782,技能数值计算!$C$19:$D$28,2,FALSE))</f>
        <v>0</v>
      </c>
      <c r="P2782" s="97"/>
      <c r="Q2782" s="97"/>
      <c r="R2782" s="95" t="str">
        <f>IF(INDEX(技能效果!O:O,MATCH(技能效果等级!B2782,技能效果!B:B,0))="","",INDEX(技能效果!O:O,MATCH(技能效果等级!B2782,技能效果!B:B,0)))</f>
        <v/>
      </c>
      <c r="S2782" s="97"/>
      <c r="T2782" s="97"/>
      <c r="U2782" s="97"/>
      <c r="V2782" s="96" t="str">
        <f>IF(INDEX(技能效果!AF:AF,MATCH(技能效果等级!B2782,技能效果!B:B,0))="","",INDEX(技能效果!AF:AF,MATCH(技能效果等级!B2782,技能效果!B:B,0)))</f>
        <v/>
      </c>
      <c r="W2782" s="95">
        <f t="shared" si="41"/>
        <v>269</v>
      </c>
      <c r="X2782" s="97"/>
      <c r="Y2782" s="97"/>
    </row>
    <row r="2783" spans="1:25" ht="16.5" x14ac:dyDescent="0.2">
      <c r="A2783" s="62">
        <v>2780</v>
      </c>
      <c r="B2783" s="95">
        <f>INDEX(技能效果!B:B,MATCH(技能效果等级!W2783,技能效果!AE:AE,0))</f>
        <v>180201201</v>
      </c>
      <c r="C2783" s="95" t="str">
        <f>INDEX(技能效果!C:C,MATCH(技能效果等级!B2783,技能效果!B:B,0))</f>
        <v>山蜘蛛技能2前排伤害</v>
      </c>
      <c r="D2783" s="96" t="s">
        <v>873</v>
      </c>
      <c r="E2783" s="95">
        <v>6</v>
      </c>
      <c r="F2783" s="95">
        <f>INDEX(技能效果!H:H,MATCH(技能效果等级!B2783,技能效果!B:B,0))</f>
        <v>1001</v>
      </c>
      <c r="G2783" s="95">
        <f>IF(INDEX(技能效果!K:K,MATCH(B2783,技能效果!B:B,0))=0,INDEX(技能效果!I:I,MATCH(技能效果等级!B2783,技能效果!B:B,0)),INDEX(技能效果!I:I,MATCH(技能效果等级!B2783,技能效果!B:B,0))*VLOOKUP(E2783,技能数值计算!$C$19:$D$28,2,FALSE))</f>
        <v>0</v>
      </c>
      <c r="H2783" s="95">
        <f>INDEX(技能效果!J:J,MATCH(技能效果等级!B2783,技能效果!B:B,0))</f>
        <v>0</v>
      </c>
      <c r="I2783" s="97"/>
      <c r="J2783" s="97"/>
      <c r="K2783" s="97"/>
      <c r="L2783" s="97"/>
      <c r="M2783" s="97"/>
      <c r="N2783" s="96" t="str">
        <f>IF(INDEX(技能效果!L:L,MATCH(技能效果等级!B2783,技能效果!B:B,0))="","",INDEX(技能效果!L:L,MATCH(技能效果等级!B2783,技能效果!B:B,0)))</f>
        <v/>
      </c>
      <c r="O2783" s="95">
        <f>IF(INDEX(技能效果!N:N,MATCH(B2783,技能效果!B:B,0))=0,INDEX(技能效果!M:M,MATCH(技能效果等级!B2783,技能效果!B:B,0)),INDEX(技能效果!M:M,MATCH(技能效果等级!B2783,技能效果!B:B,0))*VLOOKUP(E2783,技能数值计算!$C$19:$D$28,2,FALSE))</f>
        <v>0</v>
      </c>
      <c r="P2783" s="97"/>
      <c r="Q2783" s="97"/>
      <c r="R2783" s="95" t="str">
        <f>IF(INDEX(技能效果!O:O,MATCH(技能效果等级!B2783,技能效果!B:B,0))="","",INDEX(技能效果!O:O,MATCH(技能效果等级!B2783,技能效果!B:B,0)))</f>
        <v/>
      </c>
      <c r="S2783" s="97"/>
      <c r="T2783" s="97"/>
      <c r="U2783" s="97"/>
      <c r="V2783" s="96" t="str">
        <f>IF(INDEX(技能效果!AF:AF,MATCH(技能效果等级!B2783,技能效果!B:B,0))="","",INDEX(技能效果!AF:AF,MATCH(技能效果等级!B2783,技能效果!B:B,0)))</f>
        <v/>
      </c>
      <c r="W2783" s="95">
        <f t="shared" si="41"/>
        <v>269</v>
      </c>
      <c r="X2783" s="97"/>
      <c r="Y2783" s="97"/>
    </row>
    <row r="2784" spans="1:25" ht="16.5" x14ac:dyDescent="0.2">
      <c r="A2784" s="62">
        <v>2781</v>
      </c>
      <c r="B2784" s="95">
        <f>INDEX(技能效果!B:B,MATCH(技能效果等级!W2784,技能效果!AE:AE,0))</f>
        <v>180201201</v>
      </c>
      <c r="C2784" s="95" t="str">
        <f>INDEX(技能效果!C:C,MATCH(技能效果等级!B2784,技能效果!B:B,0))</f>
        <v>山蜘蛛技能2前排伤害</v>
      </c>
      <c r="D2784" s="96" t="s">
        <v>873</v>
      </c>
      <c r="E2784" s="95">
        <v>7</v>
      </c>
      <c r="F2784" s="95">
        <f>INDEX(技能效果!H:H,MATCH(技能效果等级!B2784,技能效果!B:B,0))</f>
        <v>1001</v>
      </c>
      <c r="G2784" s="95">
        <f>IF(INDEX(技能效果!K:K,MATCH(B2784,技能效果!B:B,0))=0,INDEX(技能效果!I:I,MATCH(技能效果等级!B2784,技能效果!B:B,0)),INDEX(技能效果!I:I,MATCH(技能效果等级!B2784,技能效果!B:B,0))*VLOOKUP(E2784,技能数值计算!$C$19:$D$28,2,FALSE))</f>
        <v>0</v>
      </c>
      <c r="H2784" s="95">
        <f>INDEX(技能效果!J:J,MATCH(技能效果等级!B2784,技能效果!B:B,0))</f>
        <v>0</v>
      </c>
      <c r="I2784" s="97"/>
      <c r="J2784" s="97"/>
      <c r="K2784" s="97"/>
      <c r="L2784" s="97"/>
      <c r="M2784" s="97"/>
      <c r="N2784" s="96" t="str">
        <f>IF(INDEX(技能效果!L:L,MATCH(技能效果等级!B2784,技能效果!B:B,0))="","",INDEX(技能效果!L:L,MATCH(技能效果等级!B2784,技能效果!B:B,0)))</f>
        <v/>
      </c>
      <c r="O2784" s="95">
        <f>IF(INDEX(技能效果!N:N,MATCH(B2784,技能效果!B:B,0))=0,INDEX(技能效果!M:M,MATCH(技能效果等级!B2784,技能效果!B:B,0)),INDEX(技能效果!M:M,MATCH(技能效果等级!B2784,技能效果!B:B,0))*VLOOKUP(E2784,技能数值计算!$C$19:$D$28,2,FALSE))</f>
        <v>0</v>
      </c>
      <c r="P2784" s="97"/>
      <c r="Q2784" s="97"/>
      <c r="R2784" s="95" t="str">
        <f>IF(INDEX(技能效果!O:O,MATCH(技能效果等级!B2784,技能效果!B:B,0))="","",INDEX(技能效果!O:O,MATCH(技能效果等级!B2784,技能效果!B:B,0)))</f>
        <v/>
      </c>
      <c r="S2784" s="97"/>
      <c r="T2784" s="97"/>
      <c r="U2784" s="97"/>
      <c r="V2784" s="96" t="str">
        <f>IF(INDEX(技能效果!AF:AF,MATCH(技能效果等级!B2784,技能效果!B:B,0))="","",INDEX(技能效果!AF:AF,MATCH(技能效果等级!B2784,技能效果!B:B,0)))</f>
        <v/>
      </c>
      <c r="W2784" s="95">
        <f t="shared" si="41"/>
        <v>269</v>
      </c>
      <c r="X2784" s="97"/>
      <c r="Y2784" s="97"/>
    </row>
    <row r="2785" spans="1:25" ht="16.5" x14ac:dyDescent="0.2">
      <c r="A2785" s="62">
        <v>2782</v>
      </c>
      <c r="B2785" s="95">
        <f>INDEX(技能效果!B:B,MATCH(技能效果等级!W2785,技能效果!AE:AE,0))</f>
        <v>180201201</v>
      </c>
      <c r="C2785" s="95" t="str">
        <f>INDEX(技能效果!C:C,MATCH(技能效果等级!B2785,技能效果!B:B,0))</f>
        <v>山蜘蛛技能2前排伤害</v>
      </c>
      <c r="D2785" s="96" t="s">
        <v>873</v>
      </c>
      <c r="E2785" s="95">
        <v>8</v>
      </c>
      <c r="F2785" s="95">
        <f>INDEX(技能效果!H:H,MATCH(技能效果等级!B2785,技能效果!B:B,0))</f>
        <v>1001</v>
      </c>
      <c r="G2785" s="95">
        <f>IF(INDEX(技能效果!K:K,MATCH(B2785,技能效果!B:B,0))=0,INDEX(技能效果!I:I,MATCH(技能效果等级!B2785,技能效果!B:B,0)),INDEX(技能效果!I:I,MATCH(技能效果等级!B2785,技能效果!B:B,0))*VLOOKUP(E2785,技能数值计算!$C$19:$D$28,2,FALSE))</f>
        <v>0</v>
      </c>
      <c r="H2785" s="95">
        <f>INDEX(技能效果!J:J,MATCH(技能效果等级!B2785,技能效果!B:B,0))</f>
        <v>0</v>
      </c>
      <c r="I2785" s="97"/>
      <c r="J2785" s="97"/>
      <c r="K2785" s="97"/>
      <c r="L2785" s="97"/>
      <c r="M2785" s="97"/>
      <c r="N2785" s="96" t="str">
        <f>IF(INDEX(技能效果!L:L,MATCH(技能效果等级!B2785,技能效果!B:B,0))="","",INDEX(技能效果!L:L,MATCH(技能效果等级!B2785,技能效果!B:B,0)))</f>
        <v/>
      </c>
      <c r="O2785" s="95">
        <f>IF(INDEX(技能效果!N:N,MATCH(B2785,技能效果!B:B,0))=0,INDEX(技能效果!M:M,MATCH(技能效果等级!B2785,技能效果!B:B,0)),INDEX(技能效果!M:M,MATCH(技能效果等级!B2785,技能效果!B:B,0))*VLOOKUP(E2785,技能数值计算!$C$19:$D$28,2,FALSE))</f>
        <v>0</v>
      </c>
      <c r="P2785" s="97"/>
      <c r="Q2785" s="97"/>
      <c r="R2785" s="95" t="str">
        <f>IF(INDEX(技能效果!O:O,MATCH(技能效果等级!B2785,技能效果!B:B,0))="","",INDEX(技能效果!O:O,MATCH(技能效果等级!B2785,技能效果!B:B,0)))</f>
        <v/>
      </c>
      <c r="S2785" s="97"/>
      <c r="T2785" s="97"/>
      <c r="U2785" s="97"/>
      <c r="V2785" s="96" t="str">
        <f>IF(INDEX(技能效果!AF:AF,MATCH(技能效果等级!B2785,技能效果!B:B,0))="","",INDEX(技能效果!AF:AF,MATCH(技能效果等级!B2785,技能效果!B:B,0)))</f>
        <v/>
      </c>
      <c r="W2785" s="95">
        <f t="shared" si="41"/>
        <v>269</v>
      </c>
      <c r="X2785" s="97"/>
      <c r="Y2785" s="97"/>
    </row>
    <row r="2786" spans="1:25" ht="16.5" x14ac:dyDescent="0.2">
      <c r="A2786" s="62">
        <v>2783</v>
      </c>
      <c r="B2786" s="95">
        <f>INDEX(技能效果!B:B,MATCH(技能效果等级!W2786,技能效果!AE:AE,0))</f>
        <v>180201201</v>
      </c>
      <c r="C2786" s="95" t="str">
        <f>INDEX(技能效果!C:C,MATCH(技能效果等级!B2786,技能效果!B:B,0))</f>
        <v>山蜘蛛技能2前排伤害</v>
      </c>
      <c r="D2786" s="96" t="s">
        <v>873</v>
      </c>
      <c r="E2786" s="95">
        <v>9</v>
      </c>
      <c r="F2786" s="95">
        <f>INDEX(技能效果!H:H,MATCH(技能效果等级!B2786,技能效果!B:B,0))</f>
        <v>1001</v>
      </c>
      <c r="G2786" s="95">
        <f>IF(INDEX(技能效果!K:K,MATCH(B2786,技能效果!B:B,0))=0,INDEX(技能效果!I:I,MATCH(技能效果等级!B2786,技能效果!B:B,0)),INDEX(技能效果!I:I,MATCH(技能效果等级!B2786,技能效果!B:B,0))*VLOOKUP(E2786,技能数值计算!$C$19:$D$28,2,FALSE))</f>
        <v>0</v>
      </c>
      <c r="H2786" s="95">
        <f>INDEX(技能效果!J:J,MATCH(技能效果等级!B2786,技能效果!B:B,0))</f>
        <v>0</v>
      </c>
      <c r="I2786" s="97"/>
      <c r="J2786" s="97"/>
      <c r="K2786" s="97"/>
      <c r="L2786" s="97"/>
      <c r="M2786" s="97"/>
      <c r="N2786" s="96" t="str">
        <f>IF(INDEX(技能效果!L:L,MATCH(技能效果等级!B2786,技能效果!B:B,0))="","",INDEX(技能效果!L:L,MATCH(技能效果等级!B2786,技能效果!B:B,0)))</f>
        <v/>
      </c>
      <c r="O2786" s="95">
        <f>IF(INDEX(技能效果!N:N,MATCH(B2786,技能效果!B:B,0))=0,INDEX(技能效果!M:M,MATCH(技能效果等级!B2786,技能效果!B:B,0)),INDEX(技能效果!M:M,MATCH(技能效果等级!B2786,技能效果!B:B,0))*VLOOKUP(E2786,技能数值计算!$C$19:$D$28,2,FALSE))</f>
        <v>0</v>
      </c>
      <c r="P2786" s="97"/>
      <c r="Q2786" s="97"/>
      <c r="R2786" s="95" t="str">
        <f>IF(INDEX(技能效果!O:O,MATCH(技能效果等级!B2786,技能效果!B:B,0))="","",INDEX(技能效果!O:O,MATCH(技能效果等级!B2786,技能效果!B:B,0)))</f>
        <v/>
      </c>
      <c r="S2786" s="97"/>
      <c r="T2786" s="97"/>
      <c r="U2786" s="97"/>
      <c r="V2786" s="96" t="str">
        <f>IF(INDEX(技能效果!AF:AF,MATCH(技能效果等级!B2786,技能效果!B:B,0))="","",INDEX(技能效果!AF:AF,MATCH(技能效果等级!B2786,技能效果!B:B,0)))</f>
        <v/>
      </c>
      <c r="W2786" s="95">
        <f t="shared" si="41"/>
        <v>269</v>
      </c>
      <c r="X2786" s="97"/>
      <c r="Y2786" s="97"/>
    </row>
    <row r="2787" spans="1:25" ht="16.5" x14ac:dyDescent="0.2">
      <c r="A2787" s="62">
        <v>2784</v>
      </c>
      <c r="B2787" s="95">
        <f>INDEX(技能效果!B:B,MATCH(技能效果等级!W2787,技能效果!AE:AE,0))</f>
        <v>180201201</v>
      </c>
      <c r="C2787" s="95" t="str">
        <f>INDEX(技能效果!C:C,MATCH(技能效果等级!B2787,技能效果!B:B,0))</f>
        <v>山蜘蛛技能2前排伤害</v>
      </c>
      <c r="D2787" s="96" t="s">
        <v>873</v>
      </c>
      <c r="E2787" s="95">
        <v>10</v>
      </c>
      <c r="F2787" s="95">
        <f>INDEX(技能效果!H:H,MATCH(技能效果等级!B2787,技能效果!B:B,0))</f>
        <v>1001</v>
      </c>
      <c r="G2787" s="95">
        <f>IF(INDEX(技能效果!K:K,MATCH(B2787,技能效果!B:B,0))=0,INDEX(技能效果!I:I,MATCH(技能效果等级!B2787,技能效果!B:B,0)),INDEX(技能效果!I:I,MATCH(技能效果等级!B2787,技能效果!B:B,0))*VLOOKUP(E2787,技能数值计算!$C$19:$D$28,2,FALSE))</f>
        <v>0</v>
      </c>
      <c r="H2787" s="95">
        <f>INDEX(技能效果!J:J,MATCH(技能效果等级!B2787,技能效果!B:B,0))</f>
        <v>0</v>
      </c>
      <c r="I2787" s="97"/>
      <c r="J2787" s="97"/>
      <c r="K2787" s="97"/>
      <c r="L2787" s="97"/>
      <c r="M2787" s="97"/>
      <c r="N2787" s="96" t="str">
        <f>IF(INDEX(技能效果!L:L,MATCH(技能效果等级!B2787,技能效果!B:B,0))="","",INDEX(技能效果!L:L,MATCH(技能效果等级!B2787,技能效果!B:B,0)))</f>
        <v/>
      </c>
      <c r="O2787" s="95">
        <f>IF(INDEX(技能效果!N:N,MATCH(B2787,技能效果!B:B,0))=0,INDEX(技能效果!M:M,MATCH(技能效果等级!B2787,技能效果!B:B,0)),INDEX(技能效果!M:M,MATCH(技能效果等级!B2787,技能效果!B:B,0))*VLOOKUP(E2787,技能数值计算!$C$19:$D$28,2,FALSE))</f>
        <v>0</v>
      </c>
      <c r="P2787" s="97"/>
      <c r="Q2787" s="97"/>
      <c r="R2787" s="95" t="str">
        <f>IF(INDEX(技能效果!O:O,MATCH(技能效果等级!B2787,技能效果!B:B,0))="","",INDEX(技能效果!O:O,MATCH(技能效果等级!B2787,技能效果!B:B,0)))</f>
        <v/>
      </c>
      <c r="S2787" s="97"/>
      <c r="T2787" s="97"/>
      <c r="U2787" s="97"/>
      <c r="V2787" s="96" t="str">
        <f>IF(INDEX(技能效果!AF:AF,MATCH(技能效果等级!B2787,技能效果!B:B,0))="","",INDEX(技能效果!AF:AF,MATCH(技能效果等级!B2787,技能效果!B:B,0)))</f>
        <v/>
      </c>
      <c r="W2787" s="95">
        <f t="shared" si="41"/>
        <v>269</v>
      </c>
      <c r="X2787" s="97"/>
      <c r="Y2787" s="97"/>
    </row>
    <row r="2788" spans="1:25" ht="16.5" x14ac:dyDescent="0.2">
      <c r="A2788" s="62">
        <v>2785</v>
      </c>
      <c r="B2788" s="95">
        <f>INDEX(技能效果!B:B,MATCH(技能效果等级!W2788,技能效果!AE:AE,0))</f>
        <v>180301201</v>
      </c>
      <c r="C2788" s="95" t="str">
        <f>INDEX(技能效果!C:C,MATCH(技能效果等级!B2788,技能效果!B:B,0))</f>
        <v>山蜘蛛技能3回血</v>
      </c>
      <c r="D2788" s="96" t="s">
        <v>873</v>
      </c>
      <c r="E2788" s="95">
        <v>1</v>
      </c>
      <c r="F2788" s="95">
        <f>INDEX(技能效果!H:H,MATCH(技能效果等级!B2788,技能效果!B:B,0))</f>
        <v>2002</v>
      </c>
      <c r="G2788" s="95">
        <f>IF(INDEX(技能效果!K:K,MATCH(B2788,技能效果!B:B,0))=0,INDEX(技能效果!I:I,MATCH(技能效果等级!B2788,技能效果!B:B,0)),INDEX(技能效果!I:I,MATCH(技能效果等级!B2788,技能效果!B:B,0))*VLOOKUP(E2788,技能数值计算!$C$19:$D$28,2,FALSE))</f>
        <v>0</v>
      </c>
      <c r="H2788" s="95">
        <f>INDEX(技能效果!J:J,MATCH(技能效果等级!B2788,技能效果!B:B,0))</f>
        <v>0</v>
      </c>
      <c r="I2788" s="97"/>
      <c r="J2788" s="97"/>
      <c r="K2788" s="97"/>
      <c r="L2788" s="97"/>
      <c r="M2788" s="97"/>
      <c r="N2788" s="96" t="str">
        <f>IF(INDEX(技能效果!L:L,MATCH(技能效果等级!B2788,技能效果!B:B,0))="","",INDEX(技能效果!L:L,MATCH(技能效果等级!B2788,技能效果!B:B,0)))</f>
        <v/>
      </c>
      <c r="O2788" s="95">
        <f>IF(INDEX(技能效果!N:N,MATCH(B2788,技能效果!B:B,0))=0,INDEX(技能效果!M:M,MATCH(技能效果等级!B2788,技能效果!B:B,0)),INDEX(技能效果!M:M,MATCH(技能效果等级!B2788,技能效果!B:B,0))*VLOOKUP(E2788,技能数值计算!$C$19:$D$28,2,FALSE))</f>
        <v>0</v>
      </c>
      <c r="P2788" s="97"/>
      <c r="Q2788" s="97"/>
      <c r="R2788" s="95" t="str">
        <f>IF(INDEX(技能效果!O:O,MATCH(技能效果等级!B2788,技能效果!B:B,0))="","",INDEX(技能效果!O:O,MATCH(技能效果等级!B2788,技能效果!B:B,0)))</f>
        <v/>
      </c>
      <c r="S2788" s="97"/>
      <c r="T2788" s="97"/>
      <c r="U2788" s="97"/>
      <c r="V2788" s="96" t="str">
        <f>IF(INDEX(技能效果!AF:AF,MATCH(技能效果等级!B2788,技能效果!B:B,0))="","",INDEX(技能效果!AF:AF,MATCH(技能效果等级!B2788,技能效果!B:B,0)))</f>
        <v/>
      </c>
      <c r="W2788" s="95">
        <f t="shared" si="41"/>
        <v>270</v>
      </c>
      <c r="X2788" s="97"/>
      <c r="Y2788" s="97"/>
    </row>
    <row r="2789" spans="1:25" ht="16.5" x14ac:dyDescent="0.2">
      <c r="A2789" s="62">
        <v>2786</v>
      </c>
      <c r="B2789" s="95">
        <f>INDEX(技能效果!B:B,MATCH(技能效果等级!W2789,技能效果!AE:AE,0))</f>
        <v>180301201</v>
      </c>
      <c r="C2789" s="95" t="str">
        <f>INDEX(技能效果!C:C,MATCH(技能效果等级!B2789,技能效果!B:B,0))</f>
        <v>山蜘蛛技能3回血</v>
      </c>
      <c r="D2789" s="96" t="s">
        <v>873</v>
      </c>
      <c r="E2789" s="95">
        <v>2</v>
      </c>
      <c r="F2789" s="95">
        <f>INDEX(技能效果!H:H,MATCH(技能效果等级!B2789,技能效果!B:B,0))</f>
        <v>2002</v>
      </c>
      <c r="G2789" s="95">
        <f>IF(INDEX(技能效果!K:K,MATCH(B2789,技能效果!B:B,0))=0,INDEX(技能效果!I:I,MATCH(技能效果等级!B2789,技能效果!B:B,0)),INDEX(技能效果!I:I,MATCH(技能效果等级!B2789,技能效果!B:B,0))*VLOOKUP(E2789,技能数值计算!$C$19:$D$28,2,FALSE))</f>
        <v>0</v>
      </c>
      <c r="H2789" s="95">
        <f>INDEX(技能效果!J:J,MATCH(技能效果等级!B2789,技能效果!B:B,0))</f>
        <v>0</v>
      </c>
      <c r="I2789" s="97"/>
      <c r="J2789" s="97"/>
      <c r="K2789" s="97"/>
      <c r="L2789" s="97"/>
      <c r="M2789" s="97"/>
      <c r="N2789" s="96" t="str">
        <f>IF(INDEX(技能效果!L:L,MATCH(技能效果等级!B2789,技能效果!B:B,0))="","",INDEX(技能效果!L:L,MATCH(技能效果等级!B2789,技能效果!B:B,0)))</f>
        <v/>
      </c>
      <c r="O2789" s="95">
        <f>IF(INDEX(技能效果!N:N,MATCH(B2789,技能效果!B:B,0))=0,INDEX(技能效果!M:M,MATCH(技能效果等级!B2789,技能效果!B:B,0)),INDEX(技能效果!M:M,MATCH(技能效果等级!B2789,技能效果!B:B,0))*VLOOKUP(E2789,技能数值计算!$C$19:$D$28,2,FALSE))</f>
        <v>0</v>
      </c>
      <c r="P2789" s="97"/>
      <c r="Q2789" s="97"/>
      <c r="R2789" s="95" t="str">
        <f>IF(INDEX(技能效果!O:O,MATCH(技能效果等级!B2789,技能效果!B:B,0))="","",INDEX(技能效果!O:O,MATCH(技能效果等级!B2789,技能效果!B:B,0)))</f>
        <v/>
      </c>
      <c r="S2789" s="97"/>
      <c r="T2789" s="97"/>
      <c r="U2789" s="97"/>
      <c r="V2789" s="96" t="str">
        <f>IF(INDEX(技能效果!AF:AF,MATCH(技能效果等级!B2789,技能效果!B:B,0))="","",INDEX(技能效果!AF:AF,MATCH(技能效果等级!B2789,技能效果!B:B,0)))</f>
        <v/>
      </c>
      <c r="W2789" s="95">
        <f t="shared" si="41"/>
        <v>270</v>
      </c>
      <c r="X2789" s="97"/>
      <c r="Y2789" s="97"/>
    </row>
    <row r="2790" spans="1:25" ht="16.5" x14ac:dyDescent="0.2">
      <c r="A2790" s="62">
        <v>2787</v>
      </c>
      <c r="B2790" s="95">
        <f>INDEX(技能效果!B:B,MATCH(技能效果等级!W2790,技能效果!AE:AE,0))</f>
        <v>180301201</v>
      </c>
      <c r="C2790" s="95" t="str">
        <f>INDEX(技能效果!C:C,MATCH(技能效果等级!B2790,技能效果!B:B,0))</f>
        <v>山蜘蛛技能3回血</v>
      </c>
      <c r="D2790" s="96" t="s">
        <v>873</v>
      </c>
      <c r="E2790" s="95">
        <v>3</v>
      </c>
      <c r="F2790" s="95">
        <f>INDEX(技能效果!H:H,MATCH(技能效果等级!B2790,技能效果!B:B,0))</f>
        <v>2002</v>
      </c>
      <c r="G2790" s="95">
        <f>IF(INDEX(技能效果!K:K,MATCH(B2790,技能效果!B:B,0))=0,INDEX(技能效果!I:I,MATCH(技能效果等级!B2790,技能效果!B:B,0)),INDEX(技能效果!I:I,MATCH(技能效果等级!B2790,技能效果!B:B,0))*VLOOKUP(E2790,技能数值计算!$C$19:$D$28,2,FALSE))</f>
        <v>0</v>
      </c>
      <c r="H2790" s="95">
        <f>INDEX(技能效果!J:J,MATCH(技能效果等级!B2790,技能效果!B:B,0))</f>
        <v>0</v>
      </c>
      <c r="I2790" s="97"/>
      <c r="J2790" s="97"/>
      <c r="K2790" s="97"/>
      <c r="L2790" s="97"/>
      <c r="M2790" s="97"/>
      <c r="N2790" s="96" t="str">
        <f>IF(INDEX(技能效果!L:L,MATCH(技能效果等级!B2790,技能效果!B:B,0))="","",INDEX(技能效果!L:L,MATCH(技能效果等级!B2790,技能效果!B:B,0)))</f>
        <v/>
      </c>
      <c r="O2790" s="95">
        <f>IF(INDEX(技能效果!N:N,MATCH(B2790,技能效果!B:B,0))=0,INDEX(技能效果!M:M,MATCH(技能效果等级!B2790,技能效果!B:B,0)),INDEX(技能效果!M:M,MATCH(技能效果等级!B2790,技能效果!B:B,0))*VLOOKUP(E2790,技能数值计算!$C$19:$D$28,2,FALSE))</f>
        <v>0</v>
      </c>
      <c r="P2790" s="97"/>
      <c r="Q2790" s="97"/>
      <c r="R2790" s="95" t="str">
        <f>IF(INDEX(技能效果!O:O,MATCH(技能效果等级!B2790,技能效果!B:B,0))="","",INDEX(技能效果!O:O,MATCH(技能效果等级!B2790,技能效果!B:B,0)))</f>
        <v/>
      </c>
      <c r="S2790" s="97"/>
      <c r="T2790" s="97"/>
      <c r="U2790" s="97"/>
      <c r="V2790" s="96" t="str">
        <f>IF(INDEX(技能效果!AF:AF,MATCH(技能效果等级!B2790,技能效果!B:B,0))="","",INDEX(技能效果!AF:AF,MATCH(技能效果等级!B2790,技能效果!B:B,0)))</f>
        <v/>
      </c>
      <c r="W2790" s="95">
        <f t="shared" si="41"/>
        <v>270</v>
      </c>
      <c r="X2790" s="97"/>
      <c r="Y2790" s="97"/>
    </row>
    <row r="2791" spans="1:25" ht="16.5" x14ac:dyDescent="0.2">
      <c r="A2791" s="62">
        <v>2788</v>
      </c>
      <c r="B2791" s="95">
        <f>INDEX(技能效果!B:B,MATCH(技能效果等级!W2791,技能效果!AE:AE,0))</f>
        <v>180301201</v>
      </c>
      <c r="C2791" s="95" t="str">
        <f>INDEX(技能效果!C:C,MATCH(技能效果等级!B2791,技能效果!B:B,0))</f>
        <v>山蜘蛛技能3回血</v>
      </c>
      <c r="D2791" s="96" t="s">
        <v>873</v>
      </c>
      <c r="E2791" s="95">
        <v>4</v>
      </c>
      <c r="F2791" s="95">
        <f>INDEX(技能效果!H:H,MATCH(技能效果等级!B2791,技能效果!B:B,0))</f>
        <v>2002</v>
      </c>
      <c r="G2791" s="95">
        <f>IF(INDEX(技能效果!K:K,MATCH(B2791,技能效果!B:B,0))=0,INDEX(技能效果!I:I,MATCH(技能效果等级!B2791,技能效果!B:B,0)),INDEX(技能效果!I:I,MATCH(技能效果等级!B2791,技能效果!B:B,0))*VLOOKUP(E2791,技能数值计算!$C$19:$D$28,2,FALSE))</f>
        <v>0</v>
      </c>
      <c r="H2791" s="95">
        <f>INDEX(技能效果!J:J,MATCH(技能效果等级!B2791,技能效果!B:B,0))</f>
        <v>0</v>
      </c>
      <c r="I2791" s="97"/>
      <c r="J2791" s="97"/>
      <c r="K2791" s="97"/>
      <c r="L2791" s="97"/>
      <c r="M2791" s="97"/>
      <c r="N2791" s="96" t="str">
        <f>IF(INDEX(技能效果!L:L,MATCH(技能效果等级!B2791,技能效果!B:B,0))="","",INDEX(技能效果!L:L,MATCH(技能效果等级!B2791,技能效果!B:B,0)))</f>
        <v/>
      </c>
      <c r="O2791" s="95">
        <f>IF(INDEX(技能效果!N:N,MATCH(B2791,技能效果!B:B,0))=0,INDEX(技能效果!M:M,MATCH(技能效果等级!B2791,技能效果!B:B,0)),INDEX(技能效果!M:M,MATCH(技能效果等级!B2791,技能效果!B:B,0))*VLOOKUP(E2791,技能数值计算!$C$19:$D$28,2,FALSE))</f>
        <v>0</v>
      </c>
      <c r="P2791" s="97"/>
      <c r="Q2791" s="97"/>
      <c r="R2791" s="95" t="str">
        <f>IF(INDEX(技能效果!O:O,MATCH(技能效果等级!B2791,技能效果!B:B,0))="","",INDEX(技能效果!O:O,MATCH(技能效果等级!B2791,技能效果!B:B,0)))</f>
        <v/>
      </c>
      <c r="S2791" s="97"/>
      <c r="T2791" s="97"/>
      <c r="U2791" s="97"/>
      <c r="V2791" s="96" t="str">
        <f>IF(INDEX(技能效果!AF:AF,MATCH(技能效果等级!B2791,技能效果!B:B,0))="","",INDEX(技能效果!AF:AF,MATCH(技能效果等级!B2791,技能效果!B:B,0)))</f>
        <v/>
      </c>
      <c r="W2791" s="95">
        <f t="shared" si="41"/>
        <v>270</v>
      </c>
      <c r="X2791" s="97"/>
      <c r="Y2791" s="97"/>
    </row>
    <row r="2792" spans="1:25" ht="16.5" x14ac:dyDescent="0.2">
      <c r="A2792" s="62">
        <v>2789</v>
      </c>
      <c r="B2792" s="95">
        <f>INDEX(技能效果!B:B,MATCH(技能效果等级!W2792,技能效果!AE:AE,0))</f>
        <v>180301201</v>
      </c>
      <c r="C2792" s="95" t="str">
        <f>INDEX(技能效果!C:C,MATCH(技能效果等级!B2792,技能效果!B:B,0))</f>
        <v>山蜘蛛技能3回血</v>
      </c>
      <c r="D2792" s="96" t="s">
        <v>873</v>
      </c>
      <c r="E2792" s="95">
        <v>5</v>
      </c>
      <c r="F2792" s="95">
        <f>INDEX(技能效果!H:H,MATCH(技能效果等级!B2792,技能效果!B:B,0))</f>
        <v>2002</v>
      </c>
      <c r="G2792" s="95">
        <f>IF(INDEX(技能效果!K:K,MATCH(B2792,技能效果!B:B,0))=0,INDEX(技能效果!I:I,MATCH(技能效果等级!B2792,技能效果!B:B,0)),INDEX(技能效果!I:I,MATCH(技能效果等级!B2792,技能效果!B:B,0))*VLOOKUP(E2792,技能数值计算!$C$19:$D$28,2,FALSE))</f>
        <v>0</v>
      </c>
      <c r="H2792" s="95">
        <f>INDEX(技能效果!J:J,MATCH(技能效果等级!B2792,技能效果!B:B,0))</f>
        <v>0</v>
      </c>
      <c r="I2792" s="97"/>
      <c r="J2792" s="97"/>
      <c r="K2792" s="97"/>
      <c r="L2792" s="97"/>
      <c r="M2792" s="97"/>
      <c r="N2792" s="96" t="str">
        <f>IF(INDEX(技能效果!L:L,MATCH(技能效果等级!B2792,技能效果!B:B,0))="","",INDEX(技能效果!L:L,MATCH(技能效果等级!B2792,技能效果!B:B,0)))</f>
        <v/>
      </c>
      <c r="O2792" s="95">
        <f>IF(INDEX(技能效果!N:N,MATCH(B2792,技能效果!B:B,0))=0,INDEX(技能效果!M:M,MATCH(技能效果等级!B2792,技能效果!B:B,0)),INDEX(技能效果!M:M,MATCH(技能效果等级!B2792,技能效果!B:B,0))*VLOOKUP(E2792,技能数值计算!$C$19:$D$28,2,FALSE))</f>
        <v>0</v>
      </c>
      <c r="P2792" s="97"/>
      <c r="Q2792" s="97"/>
      <c r="R2792" s="95" t="str">
        <f>IF(INDEX(技能效果!O:O,MATCH(技能效果等级!B2792,技能效果!B:B,0))="","",INDEX(技能效果!O:O,MATCH(技能效果等级!B2792,技能效果!B:B,0)))</f>
        <v/>
      </c>
      <c r="S2792" s="97"/>
      <c r="T2792" s="97"/>
      <c r="U2792" s="97"/>
      <c r="V2792" s="96" t="str">
        <f>IF(INDEX(技能效果!AF:AF,MATCH(技能效果等级!B2792,技能效果!B:B,0))="","",INDEX(技能效果!AF:AF,MATCH(技能效果等级!B2792,技能效果!B:B,0)))</f>
        <v/>
      </c>
      <c r="W2792" s="95">
        <f t="shared" si="41"/>
        <v>270</v>
      </c>
      <c r="X2792" s="97"/>
      <c r="Y2792" s="97"/>
    </row>
    <row r="2793" spans="1:25" ht="16.5" x14ac:dyDescent="0.2">
      <c r="A2793" s="62">
        <v>2790</v>
      </c>
      <c r="B2793" s="95">
        <f>INDEX(技能效果!B:B,MATCH(技能效果等级!W2793,技能效果!AE:AE,0))</f>
        <v>180301201</v>
      </c>
      <c r="C2793" s="95" t="str">
        <f>INDEX(技能效果!C:C,MATCH(技能效果等级!B2793,技能效果!B:B,0))</f>
        <v>山蜘蛛技能3回血</v>
      </c>
      <c r="D2793" s="96" t="s">
        <v>873</v>
      </c>
      <c r="E2793" s="95">
        <v>6</v>
      </c>
      <c r="F2793" s="95">
        <f>INDEX(技能效果!H:H,MATCH(技能效果等级!B2793,技能效果!B:B,0))</f>
        <v>2002</v>
      </c>
      <c r="G2793" s="95">
        <f>IF(INDEX(技能效果!K:K,MATCH(B2793,技能效果!B:B,0))=0,INDEX(技能效果!I:I,MATCH(技能效果等级!B2793,技能效果!B:B,0)),INDEX(技能效果!I:I,MATCH(技能效果等级!B2793,技能效果!B:B,0))*VLOOKUP(E2793,技能数值计算!$C$19:$D$28,2,FALSE))</f>
        <v>0</v>
      </c>
      <c r="H2793" s="95">
        <f>INDEX(技能效果!J:J,MATCH(技能效果等级!B2793,技能效果!B:B,0))</f>
        <v>0</v>
      </c>
      <c r="I2793" s="97"/>
      <c r="J2793" s="97"/>
      <c r="K2793" s="97"/>
      <c r="L2793" s="97"/>
      <c r="M2793" s="97"/>
      <c r="N2793" s="96" t="str">
        <f>IF(INDEX(技能效果!L:L,MATCH(技能效果等级!B2793,技能效果!B:B,0))="","",INDEX(技能效果!L:L,MATCH(技能效果等级!B2793,技能效果!B:B,0)))</f>
        <v/>
      </c>
      <c r="O2793" s="95">
        <f>IF(INDEX(技能效果!N:N,MATCH(B2793,技能效果!B:B,0))=0,INDEX(技能效果!M:M,MATCH(技能效果等级!B2793,技能效果!B:B,0)),INDEX(技能效果!M:M,MATCH(技能效果等级!B2793,技能效果!B:B,0))*VLOOKUP(E2793,技能数值计算!$C$19:$D$28,2,FALSE))</f>
        <v>0</v>
      </c>
      <c r="P2793" s="97"/>
      <c r="Q2793" s="97"/>
      <c r="R2793" s="95" t="str">
        <f>IF(INDEX(技能效果!O:O,MATCH(技能效果等级!B2793,技能效果!B:B,0))="","",INDEX(技能效果!O:O,MATCH(技能效果等级!B2793,技能效果!B:B,0)))</f>
        <v/>
      </c>
      <c r="S2793" s="97"/>
      <c r="T2793" s="97"/>
      <c r="U2793" s="97"/>
      <c r="V2793" s="96" t="str">
        <f>IF(INDEX(技能效果!AF:AF,MATCH(技能效果等级!B2793,技能效果!B:B,0))="","",INDEX(技能效果!AF:AF,MATCH(技能效果等级!B2793,技能效果!B:B,0)))</f>
        <v/>
      </c>
      <c r="W2793" s="95">
        <f t="shared" si="41"/>
        <v>270</v>
      </c>
      <c r="X2793" s="97"/>
      <c r="Y2793" s="97"/>
    </row>
    <row r="2794" spans="1:25" ht="16.5" x14ac:dyDescent="0.2">
      <c r="A2794" s="62">
        <v>2791</v>
      </c>
      <c r="B2794" s="95">
        <f>INDEX(技能效果!B:B,MATCH(技能效果等级!W2794,技能效果!AE:AE,0))</f>
        <v>180301201</v>
      </c>
      <c r="C2794" s="95" t="str">
        <f>INDEX(技能效果!C:C,MATCH(技能效果等级!B2794,技能效果!B:B,0))</f>
        <v>山蜘蛛技能3回血</v>
      </c>
      <c r="D2794" s="96" t="s">
        <v>873</v>
      </c>
      <c r="E2794" s="95">
        <v>7</v>
      </c>
      <c r="F2794" s="95">
        <f>INDEX(技能效果!H:H,MATCH(技能效果等级!B2794,技能效果!B:B,0))</f>
        <v>2002</v>
      </c>
      <c r="G2794" s="95">
        <f>IF(INDEX(技能效果!K:K,MATCH(B2794,技能效果!B:B,0))=0,INDEX(技能效果!I:I,MATCH(技能效果等级!B2794,技能效果!B:B,0)),INDEX(技能效果!I:I,MATCH(技能效果等级!B2794,技能效果!B:B,0))*VLOOKUP(E2794,技能数值计算!$C$19:$D$28,2,FALSE))</f>
        <v>0</v>
      </c>
      <c r="H2794" s="95">
        <f>INDEX(技能效果!J:J,MATCH(技能效果等级!B2794,技能效果!B:B,0))</f>
        <v>0</v>
      </c>
      <c r="I2794" s="97"/>
      <c r="J2794" s="97"/>
      <c r="K2794" s="97"/>
      <c r="L2794" s="97"/>
      <c r="M2794" s="97"/>
      <c r="N2794" s="96" t="str">
        <f>IF(INDEX(技能效果!L:L,MATCH(技能效果等级!B2794,技能效果!B:B,0))="","",INDEX(技能效果!L:L,MATCH(技能效果等级!B2794,技能效果!B:B,0)))</f>
        <v/>
      </c>
      <c r="O2794" s="95">
        <f>IF(INDEX(技能效果!N:N,MATCH(B2794,技能效果!B:B,0))=0,INDEX(技能效果!M:M,MATCH(技能效果等级!B2794,技能效果!B:B,0)),INDEX(技能效果!M:M,MATCH(技能效果等级!B2794,技能效果!B:B,0))*VLOOKUP(E2794,技能数值计算!$C$19:$D$28,2,FALSE))</f>
        <v>0</v>
      </c>
      <c r="P2794" s="97"/>
      <c r="Q2794" s="97"/>
      <c r="R2794" s="95" t="str">
        <f>IF(INDEX(技能效果!O:O,MATCH(技能效果等级!B2794,技能效果!B:B,0))="","",INDEX(技能效果!O:O,MATCH(技能效果等级!B2794,技能效果!B:B,0)))</f>
        <v/>
      </c>
      <c r="S2794" s="97"/>
      <c r="T2794" s="97"/>
      <c r="U2794" s="97"/>
      <c r="V2794" s="96" t="str">
        <f>IF(INDEX(技能效果!AF:AF,MATCH(技能效果等级!B2794,技能效果!B:B,0))="","",INDEX(技能效果!AF:AF,MATCH(技能效果等级!B2794,技能效果!B:B,0)))</f>
        <v/>
      </c>
      <c r="W2794" s="95">
        <f t="shared" si="41"/>
        <v>270</v>
      </c>
      <c r="X2794" s="97"/>
      <c r="Y2794" s="97"/>
    </row>
    <row r="2795" spans="1:25" ht="16.5" x14ac:dyDescent="0.2">
      <c r="A2795" s="62">
        <v>2792</v>
      </c>
      <c r="B2795" s="95">
        <f>INDEX(技能效果!B:B,MATCH(技能效果等级!W2795,技能效果!AE:AE,0))</f>
        <v>180301201</v>
      </c>
      <c r="C2795" s="95" t="str">
        <f>INDEX(技能效果!C:C,MATCH(技能效果等级!B2795,技能效果!B:B,0))</f>
        <v>山蜘蛛技能3回血</v>
      </c>
      <c r="D2795" s="96" t="s">
        <v>873</v>
      </c>
      <c r="E2795" s="95">
        <v>8</v>
      </c>
      <c r="F2795" s="95">
        <f>INDEX(技能效果!H:H,MATCH(技能效果等级!B2795,技能效果!B:B,0))</f>
        <v>2002</v>
      </c>
      <c r="G2795" s="95">
        <f>IF(INDEX(技能效果!K:K,MATCH(B2795,技能效果!B:B,0))=0,INDEX(技能效果!I:I,MATCH(技能效果等级!B2795,技能效果!B:B,0)),INDEX(技能效果!I:I,MATCH(技能效果等级!B2795,技能效果!B:B,0))*VLOOKUP(E2795,技能数值计算!$C$19:$D$28,2,FALSE))</f>
        <v>0</v>
      </c>
      <c r="H2795" s="95">
        <f>INDEX(技能效果!J:J,MATCH(技能效果等级!B2795,技能效果!B:B,0))</f>
        <v>0</v>
      </c>
      <c r="I2795" s="97"/>
      <c r="J2795" s="97"/>
      <c r="K2795" s="97"/>
      <c r="L2795" s="97"/>
      <c r="M2795" s="97"/>
      <c r="N2795" s="96" t="str">
        <f>IF(INDEX(技能效果!L:L,MATCH(技能效果等级!B2795,技能效果!B:B,0))="","",INDEX(技能效果!L:L,MATCH(技能效果等级!B2795,技能效果!B:B,0)))</f>
        <v/>
      </c>
      <c r="O2795" s="95">
        <f>IF(INDEX(技能效果!N:N,MATCH(B2795,技能效果!B:B,0))=0,INDEX(技能效果!M:M,MATCH(技能效果等级!B2795,技能效果!B:B,0)),INDEX(技能效果!M:M,MATCH(技能效果等级!B2795,技能效果!B:B,0))*VLOOKUP(E2795,技能数值计算!$C$19:$D$28,2,FALSE))</f>
        <v>0</v>
      </c>
      <c r="P2795" s="97"/>
      <c r="Q2795" s="97"/>
      <c r="R2795" s="95" t="str">
        <f>IF(INDEX(技能效果!O:O,MATCH(技能效果等级!B2795,技能效果!B:B,0))="","",INDEX(技能效果!O:O,MATCH(技能效果等级!B2795,技能效果!B:B,0)))</f>
        <v/>
      </c>
      <c r="S2795" s="97"/>
      <c r="T2795" s="97"/>
      <c r="U2795" s="97"/>
      <c r="V2795" s="96" t="str">
        <f>IF(INDEX(技能效果!AF:AF,MATCH(技能效果等级!B2795,技能效果!B:B,0))="","",INDEX(技能效果!AF:AF,MATCH(技能效果等级!B2795,技能效果!B:B,0)))</f>
        <v/>
      </c>
      <c r="W2795" s="95">
        <f t="shared" si="41"/>
        <v>270</v>
      </c>
      <c r="X2795" s="97"/>
      <c r="Y2795" s="97"/>
    </row>
    <row r="2796" spans="1:25" ht="16.5" x14ac:dyDescent="0.2">
      <c r="A2796" s="62">
        <v>2793</v>
      </c>
      <c r="B2796" s="95">
        <f>INDEX(技能效果!B:B,MATCH(技能效果等级!W2796,技能效果!AE:AE,0))</f>
        <v>180301201</v>
      </c>
      <c r="C2796" s="95" t="str">
        <f>INDEX(技能效果!C:C,MATCH(技能效果等级!B2796,技能效果!B:B,0))</f>
        <v>山蜘蛛技能3回血</v>
      </c>
      <c r="D2796" s="96" t="s">
        <v>873</v>
      </c>
      <c r="E2796" s="95">
        <v>9</v>
      </c>
      <c r="F2796" s="95">
        <f>INDEX(技能效果!H:H,MATCH(技能效果等级!B2796,技能效果!B:B,0))</f>
        <v>2002</v>
      </c>
      <c r="G2796" s="95">
        <f>IF(INDEX(技能效果!K:K,MATCH(B2796,技能效果!B:B,0))=0,INDEX(技能效果!I:I,MATCH(技能效果等级!B2796,技能效果!B:B,0)),INDEX(技能效果!I:I,MATCH(技能效果等级!B2796,技能效果!B:B,0))*VLOOKUP(E2796,技能数值计算!$C$19:$D$28,2,FALSE))</f>
        <v>0</v>
      </c>
      <c r="H2796" s="95">
        <f>INDEX(技能效果!J:J,MATCH(技能效果等级!B2796,技能效果!B:B,0))</f>
        <v>0</v>
      </c>
      <c r="I2796" s="97"/>
      <c r="J2796" s="97"/>
      <c r="K2796" s="97"/>
      <c r="L2796" s="97"/>
      <c r="M2796" s="97"/>
      <c r="N2796" s="96" t="str">
        <f>IF(INDEX(技能效果!L:L,MATCH(技能效果等级!B2796,技能效果!B:B,0))="","",INDEX(技能效果!L:L,MATCH(技能效果等级!B2796,技能效果!B:B,0)))</f>
        <v/>
      </c>
      <c r="O2796" s="95">
        <f>IF(INDEX(技能效果!N:N,MATCH(B2796,技能效果!B:B,0))=0,INDEX(技能效果!M:M,MATCH(技能效果等级!B2796,技能效果!B:B,0)),INDEX(技能效果!M:M,MATCH(技能效果等级!B2796,技能效果!B:B,0))*VLOOKUP(E2796,技能数值计算!$C$19:$D$28,2,FALSE))</f>
        <v>0</v>
      </c>
      <c r="P2796" s="97"/>
      <c r="Q2796" s="97"/>
      <c r="R2796" s="95" t="str">
        <f>IF(INDEX(技能效果!O:O,MATCH(技能效果等级!B2796,技能效果!B:B,0))="","",INDEX(技能效果!O:O,MATCH(技能效果等级!B2796,技能效果!B:B,0)))</f>
        <v/>
      </c>
      <c r="S2796" s="97"/>
      <c r="T2796" s="97"/>
      <c r="U2796" s="97"/>
      <c r="V2796" s="96" t="str">
        <f>IF(INDEX(技能效果!AF:AF,MATCH(技能效果等级!B2796,技能效果!B:B,0))="","",INDEX(技能效果!AF:AF,MATCH(技能效果等级!B2796,技能效果!B:B,0)))</f>
        <v/>
      </c>
      <c r="W2796" s="95">
        <f t="shared" si="41"/>
        <v>270</v>
      </c>
      <c r="X2796" s="97"/>
      <c r="Y2796" s="97"/>
    </row>
    <row r="2797" spans="1:25" ht="16.5" x14ac:dyDescent="0.2">
      <c r="A2797" s="62">
        <v>2794</v>
      </c>
      <c r="B2797" s="95">
        <f>INDEX(技能效果!B:B,MATCH(技能效果等级!W2797,技能效果!AE:AE,0))</f>
        <v>180301201</v>
      </c>
      <c r="C2797" s="95" t="str">
        <f>INDEX(技能效果!C:C,MATCH(技能效果等级!B2797,技能效果!B:B,0))</f>
        <v>山蜘蛛技能3回血</v>
      </c>
      <c r="D2797" s="96" t="s">
        <v>873</v>
      </c>
      <c r="E2797" s="95">
        <v>10</v>
      </c>
      <c r="F2797" s="95">
        <f>INDEX(技能效果!H:H,MATCH(技能效果等级!B2797,技能效果!B:B,0))</f>
        <v>2002</v>
      </c>
      <c r="G2797" s="95">
        <f>IF(INDEX(技能效果!K:K,MATCH(B2797,技能效果!B:B,0))=0,INDEX(技能效果!I:I,MATCH(技能效果等级!B2797,技能效果!B:B,0)),INDEX(技能效果!I:I,MATCH(技能效果等级!B2797,技能效果!B:B,0))*VLOOKUP(E2797,技能数值计算!$C$19:$D$28,2,FALSE))</f>
        <v>0</v>
      </c>
      <c r="H2797" s="95">
        <f>INDEX(技能效果!J:J,MATCH(技能效果等级!B2797,技能效果!B:B,0))</f>
        <v>0</v>
      </c>
      <c r="I2797" s="97"/>
      <c r="J2797" s="97"/>
      <c r="K2797" s="97"/>
      <c r="L2797" s="97"/>
      <c r="M2797" s="97"/>
      <c r="N2797" s="96" t="str">
        <f>IF(INDEX(技能效果!L:L,MATCH(技能效果等级!B2797,技能效果!B:B,0))="","",INDEX(技能效果!L:L,MATCH(技能效果等级!B2797,技能效果!B:B,0)))</f>
        <v/>
      </c>
      <c r="O2797" s="95">
        <f>IF(INDEX(技能效果!N:N,MATCH(B2797,技能效果!B:B,0))=0,INDEX(技能效果!M:M,MATCH(技能效果等级!B2797,技能效果!B:B,0)),INDEX(技能效果!M:M,MATCH(技能效果等级!B2797,技能效果!B:B,0))*VLOOKUP(E2797,技能数值计算!$C$19:$D$28,2,FALSE))</f>
        <v>0</v>
      </c>
      <c r="P2797" s="97"/>
      <c r="Q2797" s="97"/>
      <c r="R2797" s="95" t="str">
        <f>IF(INDEX(技能效果!O:O,MATCH(技能效果等级!B2797,技能效果!B:B,0))="","",INDEX(技能效果!O:O,MATCH(技能效果等级!B2797,技能效果!B:B,0)))</f>
        <v/>
      </c>
      <c r="S2797" s="97"/>
      <c r="T2797" s="97"/>
      <c r="U2797" s="97"/>
      <c r="V2797" s="96" t="str">
        <f>IF(INDEX(技能效果!AF:AF,MATCH(技能效果等级!B2797,技能效果!B:B,0))="","",INDEX(技能效果!AF:AF,MATCH(技能效果等级!B2797,技能效果!B:B,0)))</f>
        <v/>
      </c>
      <c r="W2797" s="95">
        <f t="shared" ref="W2797:W2860" si="42">W2787+1</f>
        <v>270</v>
      </c>
      <c r="X2797" s="97"/>
      <c r="Y2797" s="97"/>
    </row>
    <row r="2798" spans="1:25" ht="16.5" x14ac:dyDescent="0.2">
      <c r="A2798" s="62">
        <v>2795</v>
      </c>
      <c r="B2798" s="95">
        <f>INDEX(技能效果!B:B,MATCH(技能效果等级!W2798,技能效果!AE:AE,0))</f>
        <v>180301202</v>
      </c>
      <c r="C2798" s="95" t="str">
        <f>INDEX(技能效果!C:C,MATCH(技能效果等级!B2798,技能效果!B:B,0))</f>
        <v>山蜘蛛技能3出场释放</v>
      </c>
      <c r="D2798" s="96" t="s">
        <v>873</v>
      </c>
      <c r="E2798" s="95">
        <v>1</v>
      </c>
      <c r="F2798" s="95">
        <f>INDEX(技能效果!H:H,MATCH(技能效果等级!B2798,技能效果!B:B,0))</f>
        <v>4031</v>
      </c>
      <c r="G2798" s="95">
        <f>IF(INDEX(技能效果!K:K,MATCH(B2798,技能效果!B:B,0))=0,INDEX(技能效果!I:I,MATCH(技能效果等级!B2798,技能效果!B:B,0)),INDEX(技能效果!I:I,MATCH(技能效果等级!B2798,技能效果!B:B,0))*VLOOKUP(E2798,技能数值计算!$C$19:$D$28,2,FALSE))</f>
        <v>0</v>
      </c>
      <c r="H2798" s="95">
        <f>INDEX(技能效果!J:J,MATCH(技能效果等级!B2798,技能效果!B:B,0))</f>
        <v>0</v>
      </c>
      <c r="I2798" s="97"/>
      <c r="J2798" s="97"/>
      <c r="K2798" s="97"/>
      <c r="L2798" s="97"/>
      <c r="M2798" s="97"/>
      <c r="N2798" s="96" t="str">
        <f>IF(INDEX(技能效果!L:L,MATCH(技能效果等级!B2798,技能效果!B:B,0))="","",INDEX(技能效果!L:L,MATCH(技能效果等级!B2798,技能效果!B:B,0)))</f>
        <v/>
      </c>
      <c r="O2798" s="95">
        <f>IF(INDEX(技能效果!N:N,MATCH(B2798,技能效果!B:B,0))=0,INDEX(技能效果!M:M,MATCH(技能效果等级!B2798,技能效果!B:B,0)),INDEX(技能效果!M:M,MATCH(技能效果等级!B2798,技能效果!B:B,0))*VLOOKUP(E2798,技能数值计算!$C$19:$D$28,2,FALSE))</f>
        <v>0</v>
      </c>
      <c r="P2798" s="97"/>
      <c r="Q2798" s="97"/>
      <c r="R2798" s="95" t="str">
        <f>IF(INDEX(技能效果!O:O,MATCH(技能效果等级!B2798,技能效果!B:B,0))="","",INDEX(技能效果!O:O,MATCH(技能效果等级!B2798,技能效果!B:B,0)))</f>
        <v/>
      </c>
      <c r="S2798" s="97"/>
      <c r="T2798" s="97"/>
      <c r="U2798" s="97"/>
      <c r="V2798" s="96" t="str">
        <f>IF(INDEX(技能效果!AF:AF,MATCH(技能效果等级!B2798,技能效果!B:B,0))="","",INDEX(技能效果!AF:AF,MATCH(技能效果等级!B2798,技能效果!B:B,0)))</f>
        <v/>
      </c>
      <c r="W2798" s="95">
        <f t="shared" si="42"/>
        <v>271</v>
      </c>
    </row>
    <row r="2799" spans="1:25" ht="16.5" x14ac:dyDescent="0.2">
      <c r="A2799" s="62">
        <v>2796</v>
      </c>
      <c r="B2799" s="95">
        <f>INDEX(技能效果!B:B,MATCH(技能效果等级!W2799,技能效果!AE:AE,0))</f>
        <v>180301202</v>
      </c>
      <c r="C2799" s="95" t="str">
        <f>INDEX(技能效果!C:C,MATCH(技能效果等级!B2799,技能效果!B:B,0))</f>
        <v>山蜘蛛技能3出场释放</v>
      </c>
      <c r="D2799" s="96" t="s">
        <v>873</v>
      </c>
      <c r="E2799" s="95">
        <v>2</v>
      </c>
      <c r="F2799" s="95">
        <f>INDEX(技能效果!H:H,MATCH(技能效果等级!B2799,技能效果!B:B,0))</f>
        <v>4031</v>
      </c>
      <c r="G2799" s="95">
        <f>IF(INDEX(技能效果!K:K,MATCH(B2799,技能效果!B:B,0))=0,INDEX(技能效果!I:I,MATCH(技能效果等级!B2799,技能效果!B:B,0)),INDEX(技能效果!I:I,MATCH(技能效果等级!B2799,技能效果!B:B,0))*VLOOKUP(E2799,技能数值计算!$C$19:$D$28,2,FALSE))</f>
        <v>0</v>
      </c>
      <c r="H2799" s="95">
        <f>INDEX(技能效果!J:J,MATCH(技能效果等级!B2799,技能效果!B:B,0))</f>
        <v>0</v>
      </c>
      <c r="I2799" s="97"/>
      <c r="J2799" s="97"/>
      <c r="K2799" s="97"/>
      <c r="L2799" s="97"/>
      <c r="M2799" s="97"/>
      <c r="N2799" s="96" t="str">
        <f>IF(INDEX(技能效果!L:L,MATCH(技能效果等级!B2799,技能效果!B:B,0))="","",INDEX(技能效果!L:L,MATCH(技能效果等级!B2799,技能效果!B:B,0)))</f>
        <v/>
      </c>
      <c r="O2799" s="95">
        <f>IF(INDEX(技能效果!N:N,MATCH(B2799,技能效果!B:B,0))=0,INDEX(技能效果!M:M,MATCH(技能效果等级!B2799,技能效果!B:B,0)),INDEX(技能效果!M:M,MATCH(技能效果等级!B2799,技能效果!B:B,0))*VLOOKUP(E2799,技能数值计算!$C$19:$D$28,2,FALSE))</f>
        <v>0</v>
      </c>
      <c r="P2799" s="97"/>
      <c r="Q2799" s="97"/>
      <c r="R2799" s="95" t="str">
        <f>IF(INDEX(技能效果!O:O,MATCH(技能效果等级!B2799,技能效果!B:B,0))="","",INDEX(技能效果!O:O,MATCH(技能效果等级!B2799,技能效果!B:B,0)))</f>
        <v/>
      </c>
      <c r="S2799" s="97"/>
      <c r="T2799" s="97"/>
      <c r="U2799" s="97"/>
      <c r="V2799" s="96" t="str">
        <f>IF(INDEX(技能效果!AF:AF,MATCH(技能效果等级!B2799,技能效果!B:B,0))="","",INDEX(技能效果!AF:AF,MATCH(技能效果等级!B2799,技能效果!B:B,0)))</f>
        <v/>
      </c>
      <c r="W2799" s="95">
        <f t="shared" si="42"/>
        <v>271</v>
      </c>
    </row>
    <row r="2800" spans="1:25" ht="16.5" x14ac:dyDescent="0.2">
      <c r="A2800" s="62">
        <v>2797</v>
      </c>
      <c r="B2800" s="95">
        <f>INDEX(技能效果!B:B,MATCH(技能效果等级!W2800,技能效果!AE:AE,0))</f>
        <v>180301202</v>
      </c>
      <c r="C2800" s="95" t="str">
        <f>INDEX(技能效果!C:C,MATCH(技能效果等级!B2800,技能效果!B:B,0))</f>
        <v>山蜘蛛技能3出场释放</v>
      </c>
      <c r="D2800" s="96" t="s">
        <v>873</v>
      </c>
      <c r="E2800" s="95">
        <v>3</v>
      </c>
      <c r="F2800" s="95">
        <f>INDEX(技能效果!H:H,MATCH(技能效果等级!B2800,技能效果!B:B,0))</f>
        <v>4031</v>
      </c>
      <c r="G2800" s="95">
        <f>IF(INDEX(技能效果!K:K,MATCH(B2800,技能效果!B:B,0))=0,INDEX(技能效果!I:I,MATCH(技能效果等级!B2800,技能效果!B:B,0)),INDEX(技能效果!I:I,MATCH(技能效果等级!B2800,技能效果!B:B,0))*VLOOKUP(E2800,技能数值计算!$C$19:$D$28,2,FALSE))</f>
        <v>0</v>
      </c>
      <c r="H2800" s="95">
        <f>INDEX(技能效果!J:J,MATCH(技能效果等级!B2800,技能效果!B:B,0))</f>
        <v>0</v>
      </c>
      <c r="I2800" s="97"/>
      <c r="J2800" s="97"/>
      <c r="K2800" s="97"/>
      <c r="L2800" s="97"/>
      <c r="M2800" s="97"/>
      <c r="N2800" s="96" t="str">
        <f>IF(INDEX(技能效果!L:L,MATCH(技能效果等级!B2800,技能效果!B:B,0))="","",INDEX(技能效果!L:L,MATCH(技能效果等级!B2800,技能效果!B:B,0)))</f>
        <v/>
      </c>
      <c r="O2800" s="95">
        <f>IF(INDEX(技能效果!N:N,MATCH(B2800,技能效果!B:B,0))=0,INDEX(技能效果!M:M,MATCH(技能效果等级!B2800,技能效果!B:B,0)),INDEX(技能效果!M:M,MATCH(技能效果等级!B2800,技能效果!B:B,0))*VLOOKUP(E2800,技能数值计算!$C$19:$D$28,2,FALSE))</f>
        <v>0</v>
      </c>
      <c r="P2800" s="97"/>
      <c r="Q2800" s="97"/>
      <c r="R2800" s="95" t="str">
        <f>IF(INDEX(技能效果!O:O,MATCH(技能效果等级!B2800,技能效果!B:B,0))="","",INDEX(技能效果!O:O,MATCH(技能效果等级!B2800,技能效果!B:B,0)))</f>
        <v/>
      </c>
      <c r="S2800" s="97"/>
      <c r="T2800" s="97"/>
      <c r="U2800" s="97"/>
      <c r="V2800" s="96" t="str">
        <f>IF(INDEX(技能效果!AF:AF,MATCH(技能效果等级!B2800,技能效果!B:B,0))="","",INDEX(技能效果!AF:AF,MATCH(技能效果等级!B2800,技能效果!B:B,0)))</f>
        <v/>
      </c>
      <c r="W2800" s="95">
        <f t="shared" si="42"/>
        <v>271</v>
      </c>
    </row>
    <row r="2801" spans="1:23" ht="16.5" x14ac:dyDescent="0.2">
      <c r="A2801" s="62">
        <v>2798</v>
      </c>
      <c r="B2801" s="95">
        <f>INDEX(技能效果!B:B,MATCH(技能效果等级!W2801,技能效果!AE:AE,0))</f>
        <v>180301202</v>
      </c>
      <c r="C2801" s="95" t="str">
        <f>INDEX(技能效果!C:C,MATCH(技能效果等级!B2801,技能效果!B:B,0))</f>
        <v>山蜘蛛技能3出场释放</v>
      </c>
      <c r="D2801" s="96" t="s">
        <v>873</v>
      </c>
      <c r="E2801" s="95">
        <v>4</v>
      </c>
      <c r="F2801" s="95">
        <f>INDEX(技能效果!H:H,MATCH(技能效果等级!B2801,技能效果!B:B,0))</f>
        <v>4031</v>
      </c>
      <c r="G2801" s="95">
        <f>IF(INDEX(技能效果!K:K,MATCH(B2801,技能效果!B:B,0))=0,INDEX(技能效果!I:I,MATCH(技能效果等级!B2801,技能效果!B:B,0)),INDEX(技能效果!I:I,MATCH(技能效果等级!B2801,技能效果!B:B,0))*VLOOKUP(E2801,技能数值计算!$C$19:$D$28,2,FALSE))</f>
        <v>0</v>
      </c>
      <c r="H2801" s="95">
        <f>INDEX(技能效果!J:J,MATCH(技能效果等级!B2801,技能效果!B:B,0))</f>
        <v>0</v>
      </c>
      <c r="I2801" s="97"/>
      <c r="J2801" s="97"/>
      <c r="K2801" s="97"/>
      <c r="L2801" s="97"/>
      <c r="M2801" s="97"/>
      <c r="N2801" s="96" t="str">
        <f>IF(INDEX(技能效果!L:L,MATCH(技能效果等级!B2801,技能效果!B:B,0))="","",INDEX(技能效果!L:L,MATCH(技能效果等级!B2801,技能效果!B:B,0)))</f>
        <v/>
      </c>
      <c r="O2801" s="95">
        <f>IF(INDEX(技能效果!N:N,MATCH(B2801,技能效果!B:B,0))=0,INDEX(技能效果!M:M,MATCH(技能效果等级!B2801,技能效果!B:B,0)),INDEX(技能效果!M:M,MATCH(技能效果等级!B2801,技能效果!B:B,0))*VLOOKUP(E2801,技能数值计算!$C$19:$D$28,2,FALSE))</f>
        <v>0</v>
      </c>
      <c r="P2801" s="97"/>
      <c r="Q2801" s="97"/>
      <c r="R2801" s="95" t="str">
        <f>IF(INDEX(技能效果!O:O,MATCH(技能效果等级!B2801,技能效果!B:B,0))="","",INDEX(技能效果!O:O,MATCH(技能效果等级!B2801,技能效果!B:B,0)))</f>
        <v/>
      </c>
      <c r="S2801" s="97"/>
      <c r="T2801" s="97"/>
      <c r="U2801" s="97"/>
      <c r="V2801" s="96" t="str">
        <f>IF(INDEX(技能效果!AF:AF,MATCH(技能效果等级!B2801,技能效果!B:B,0))="","",INDEX(技能效果!AF:AF,MATCH(技能效果等级!B2801,技能效果!B:B,0)))</f>
        <v/>
      </c>
      <c r="W2801" s="95">
        <f t="shared" si="42"/>
        <v>271</v>
      </c>
    </row>
    <row r="2802" spans="1:23" ht="16.5" x14ac:dyDescent="0.2">
      <c r="A2802" s="62">
        <v>2799</v>
      </c>
      <c r="B2802" s="95">
        <f>INDEX(技能效果!B:B,MATCH(技能效果等级!W2802,技能效果!AE:AE,0))</f>
        <v>180301202</v>
      </c>
      <c r="C2802" s="95" t="str">
        <f>INDEX(技能效果!C:C,MATCH(技能效果等级!B2802,技能效果!B:B,0))</f>
        <v>山蜘蛛技能3出场释放</v>
      </c>
      <c r="D2802" s="96" t="s">
        <v>873</v>
      </c>
      <c r="E2802" s="95">
        <v>5</v>
      </c>
      <c r="F2802" s="95">
        <f>INDEX(技能效果!H:H,MATCH(技能效果等级!B2802,技能效果!B:B,0))</f>
        <v>4031</v>
      </c>
      <c r="G2802" s="95">
        <f>IF(INDEX(技能效果!K:K,MATCH(B2802,技能效果!B:B,0))=0,INDEX(技能效果!I:I,MATCH(技能效果等级!B2802,技能效果!B:B,0)),INDEX(技能效果!I:I,MATCH(技能效果等级!B2802,技能效果!B:B,0))*VLOOKUP(E2802,技能数值计算!$C$19:$D$28,2,FALSE))</f>
        <v>0</v>
      </c>
      <c r="H2802" s="95">
        <f>INDEX(技能效果!J:J,MATCH(技能效果等级!B2802,技能效果!B:B,0))</f>
        <v>0</v>
      </c>
      <c r="I2802" s="97"/>
      <c r="J2802" s="97"/>
      <c r="K2802" s="97"/>
      <c r="L2802" s="97"/>
      <c r="M2802" s="97"/>
      <c r="N2802" s="96" t="str">
        <f>IF(INDEX(技能效果!L:L,MATCH(技能效果等级!B2802,技能效果!B:B,0))="","",INDEX(技能效果!L:L,MATCH(技能效果等级!B2802,技能效果!B:B,0)))</f>
        <v/>
      </c>
      <c r="O2802" s="95">
        <f>IF(INDEX(技能效果!N:N,MATCH(B2802,技能效果!B:B,0))=0,INDEX(技能效果!M:M,MATCH(技能效果等级!B2802,技能效果!B:B,0)),INDEX(技能效果!M:M,MATCH(技能效果等级!B2802,技能效果!B:B,0))*VLOOKUP(E2802,技能数值计算!$C$19:$D$28,2,FALSE))</f>
        <v>0</v>
      </c>
      <c r="P2802" s="97"/>
      <c r="Q2802" s="97"/>
      <c r="R2802" s="95" t="str">
        <f>IF(INDEX(技能效果!O:O,MATCH(技能效果等级!B2802,技能效果!B:B,0))="","",INDEX(技能效果!O:O,MATCH(技能效果等级!B2802,技能效果!B:B,0)))</f>
        <v/>
      </c>
      <c r="S2802" s="97"/>
      <c r="T2802" s="97"/>
      <c r="U2802" s="97"/>
      <c r="V2802" s="96" t="str">
        <f>IF(INDEX(技能效果!AF:AF,MATCH(技能效果等级!B2802,技能效果!B:B,0))="","",INDEX(技能效果!AF:AF,MATCH(技能效果等级!B2802,技能效果!B:B,0)))</f>
        <v/>
      </c>
      <c r="W2802" s="95">
        <f t="shared" si="42"/>
        <v>271</v>
      </c>
    </row>
    <row r="2803" spans="1:23" ht="16.5" x14ac:dyDescent="0.2">
      <c r="A2803" s="62">
        <v>2800</v>
      </c>
      <c r="B2803" s="95">
        <f>INDEX(技能效果!B:B,MATCH(技能效果等级!W2803,技能效果!AE:AE,0))</f>
        <v>180301202</v>
      </c>
      <c r="C2803" s="95" t="str">
        <f>INDEX(技能效果!C:C,MATCH(技能效果等级!B2803,技能效果!B:B,0))</f>
        <v>山蜘蛛技能3出场释放</v>
      </c>
      <c r="D2803" s="96" t="s">
        <v>873</v>
      </c>
      <c r="E2803" s="95">
        <v>6</v>
      </c>
      <c r="F2803" s="95">
        <f>INDEX(技能效果!H:H,MATCH(技能效果等级!B2803,技能效果!B:B,0))</f>
        <v>4031</v>
      </c>
      <c r="G2803" s="95">
        <f>IF(INDEX(技能效果!K:K,MATCH(B2803,技能效果!B:B,0))=0,INDEX(技能效果!I:I,MATCH(技能效果等级!B2803,技能效果!B:B,0)),INDEX(技能效果!I:I,MATCH(技能效果等级!B2803,技能效果!B:B,0))*VLOOKUP(E2803,技能数值计算!$C$19:$D$28,2,FALSE))</f>
        <v>0</v>
      </c>
      <c r="H2803" s="95">
        <f>INDEX(技能效果!J:J,MATCH(技能效果等级!B2803,技能效果!B:B,0))</f>
        <v>0</v>
      </c>
      <c r="I2803" s="97"/>
      <c r="J2803" s="97"/>
      <c r="K2803" s="97"/>
      <c r="L2803" s="97"/>
      <c r="M2803" s="97"/>
      <c r="N2803" s="96" t="str">
        <f>IF(INDEX(技能效果!L:L,MATCH(技能效果等级!B2803,技能效果!B:B,0))="","",INDEX(技能效果!L:L,MATCH(技能效果等级!B2803,技能效果!B:B,0)))</f>
        <v/>
      </c>
      <c r="O2803" s="95">
        <f>IF(INDEX(技能效果!N:N,MATCH(B2803,技能效果!B:B,0))=0,INDEX(技能效果!M:M,MATCH(技能效果等级!B2803,技能效果!B:B,0)),INDEX(技能效果!M:M,MATCH(技能效果等级!B2803,技能效果!B:B,0))*VLOOKUP(E2803,技能数值计算!$C$19:$D$28,2,FALSE))</f>
        <v>0</v>
      </c>
      <c r="P2803" s="97"/>
      <c r="Q2803" s="97"/>
      <c r="R2803" s="95" t="str">
        <f>IF(INDEX(技能效果!O:O,MATCH(技能效果等级!B2803,技能效果!B:B,0))="","",INDEX(技能效果!O:O,MATCH(技能效果等级!B2803,技能效果!B:B,0)))</f>
        <v/>
      </c>
      <c r="S2803" s="97"/>
      <c r="T2803" s="97"/>
      <c r="U2803" s="97"/>
      <c r="V2803" s="96" t="str">
        <f>IF(INDEX(技能效果!AF:AF,MATCH(技能效果等级!B2803,技能效果!B:B,0))="","",INDEX(技能效果!AF:AF,MATCH(技能效果等级!B2803,技能效果!B:B,0)))</f>
        <v/>
      </c>
      <c r="W2803" s="95">
        <f t="shared" si="42"/>
        <v>271</v>
      </c>
    </row>
    <row r="2804" spans="1:23" ht="16.5" x14ac:dyDescent="0.2">
      <c r="A2804" s="62">
        <v>2801</v>
      </c>
      <c r="B2804" s="95">
        <f>INDEX(技能效果!B:B,MATCH(技能效果等级!W2804,技能效果!AE:AE,0))</f>
        <v>180301202</v>
      </c>
      <c r="C2804" s="95" t="str">
        <f>INDEX(技能效果!C:C,MATCH(技能效果等级!B2804,技能效果!B:B,0))</f>
        <v>山蜘蛛技能3出场释放</v>
      </c>
      <c r="D2804" s="96" t="s">
        <v>873</v>
      </c>
      <c r="E2804" s="95">
        <v>7</v>
      </c>
      <c r="F2804" s="95">
        <f>INDEX(技能效果!H:H,MATCH(技能效果等级!B2804,技能效果!B:B,0))</f>
        <v>4031</v>
      </c>
      <c r="G2804" s="95">
        <f>IF(INDEX(技能效果!K:K,MATCH(B2804,技能效果!B:B,0))=0,INDEX(技能效果!I:I,MATCH(技能效果等级!B2804,技能效果!B:B,0)),INDEX(技能效果!I:I,MATCH(技能效果等级!B2804,技能效果!B:B,0))*VLOOKUP(E2804,技能数值计算!$C$19:$D$28,2,FALSE))</f>
        <v>0</v>
      </c>
      <c r="H2804" s="95">
        <f>INDEX(技能效果!J:J,MATCH(技能效果等级!B2804,技能效果!B:B,0))</f>
        <v>0</v>
      </c>
      <c r="I2804" s="97"/>
      <c r="J2804" s="97"/>
      <c r="K2804" s="97"/>
      <c r="L2804" s="97"/>
      <c r="M2804" s="97"/>
      <c r="N2804" s="96" t="str">
        <f>IF(INDEX(技能效果!L:L,MATCH(技能效果等级!B2804,技能效果!B:B,0))="","",INDEX(技能效果!L:L,MATCH(技能效果等级!B2804,技能效果!B:B,0)))</f>
        <v/>
      </c>
      <c r="O2804" s="95">
        <f>IF(INDEX(技能效果!N:N,MATCH(B2804,技能效果!B:B,0))=0,INDEX(技能效果!M:M,MATCH(技能效果等级!B2804,技能效果!B:B,0)),INDEX(技能效果!M:M,MATCH(技能效果等级!B2804,技能效果!B:B,0))*VLOOKUP(E2804,技能数值计算!$C$19:$D$28,2,FALSE))</f>
        <v>0</v>
      </c>
      <c r="P2804" s="97"/>
      <c r="Q2804" s="97"/>
      <c r="R2804" s="95" t="str">
        <f>IF(INDEX(技能效果!O:O,MATCH(技能效果等级!B2804,技能效果!B:B,0))="","",INDEX(技能效果!O:O,MATCH(技能效果等级!B2804,技能效果!B:B,0)))</f>
        <v/>
      </c>
      <c r="S2804" s="97"/>
      <c r="T2804" s="97"/>
      <c r="U2804" s="97"/>
      <c r="V2804" s="96" t="str">
        <f>IF(INDEX(技能效果!AF:AF,MATCH(技能效果等级!B2804,技能效果!B:B,0))="","",INDEX(技能效果!AF:AF,MATCH(技能效果等级!B2804,技能效果!B:B,0)))</f>
        <v/>
      </c>
      <c r="W2804" s="95">
        <f t="shared" si="42"/>
        <v>271</v>
      </c>
    </row>
    <row r="2805" spans="1:23" ht="16.5" x14ac:dyDescent="0.2">
      <c r="A2805" s="62">
        <v>2802</v>
      </c>
      <c r="B2805" s="95">
        <f>INDEX(技能效果!B:B,MATCH(技能效果等级!W2805,技能效果!AE:AE,0))</f>
        <v>180301202</v>
      </c>
      <c r="C2805" s="95" t="str">
        <f>INDEX(技能效果!C:C,MATCH(技能效果等级!B2805,技能效果!B:B,0))</f>
        <v>山蜘蛛技能3出场释放</v>
      </c>
      <c r="D2805" s="96" t="s">
        <v>873</v>
      </c>
      <c r="E2805" s="95">
        <v>8</v>
      </c>
      <c r="F2805" s="95">
        <f>INDEX(技能效果!H:H,MATCH(技能效果等级!B2805,技能效果!B:B,0))</f>
        <v>4031</v>
      </c>
      <c r="G2805" s="95">
        <f>IF(INDEX(技能效果!K:K,MATCH(B2805,技能效果!B:B,0))=0,INDEX(技能效果!I:I,MATCH(技能效果等级!B2805,技能效果!B:B,0)),INDEX(技能效果!I:I,MATCH(技能效果等级!B2805,技能效果!B:B,0))*VLOOKUP(E2805,技能数值计算!$C$19:$D$28,2,FALSE))</f>
        <v>0</v>
      </c>
      <c r="H2805" s="95">
        <f>INDEX(技能效果!J:J,MATCH(技能效果等级!B2805,技能效果!B:B,0))</f>
        <v>0</v>
      </c>
      <c r="I2805" s="97"/>
      <c r="J2805" s="97"/>
      <c r="K2805" s="97"/>
      <c r="L2805" s="97"/>
      <c r="M2805" s="97"/>
      <c r="N2805" s="96" t="str">
        <f>IF(INDEX(技能效果!L:L,MATCH(技能效果等级!B2805,技能效果!B:B,0))="","",INDEX(技能效果!L:L,MATCH(技能效果等级!B2805,技能效果!B:B,0)))</f>
        <v/>
      </c>
      <c r="O2805" s="95">
        <f>IF(INDEX(技能效果!N:N,MATCH(B2805,技能效果!B:B,0))=0,INDEX(技能效果!M:M,MATCH(技能效果等级!B2805,技能效果!B:B,0)),INDEX(技能效果!M:M,MATCH(技能效果等级!B2805,技能效果!B:B,0))*VLOOKUP(E2805,技能数值计算!$C$19:$D$28,2,FALSE))</f>
        <v>0</v>
      </c>
      <c r="P2805" s="97"/>
      <c r="Q2805" s="97"/>
      <c r="R2805" s="95" t="str">
        <f>IF(INDEX(技能效果!O:O,MATCH(技能效果等级!B2805,技能效果!B:B,0))="","",INDEX(技能效果!O:O,MATCH(技能效果等级!B2805,技能效果!B:B,0)))</f>
        <v/>
      </c>
      <c r="S2805" s="97"/>
      <c r="T2805" s="97"/>
      <c r="U2805" s="97"/>
      <c r="V2805" s="96" t="str">
        <f>IF(INDEX(技能效果!AF:AF,MATCH(技能效果等级!B2805,技能效果!B:B,0))="","",INDEX(技能效果!AF:AF,MATCH(技能效果等级!B2805,技能效果!B:B,0)))</f>
        <v/>
      </c>
      <c r="W2805" s="95">
        <f t="shared" si="42"/>
        <v>271</v>
      </c>
    </row>
    <row r="2806" spans="1:23" ht="16.5" x14ac:dyDescent="0.2">
      <c r="A2806" s="62">
        <v>2803</v>
      </c>
      <c r="B2806" s="95">
        <f>INDEX(技能效果!B:B,MATCH(技能效果等级!W2806,技能效果!AE:AE,0))</f>
        <v>180301202</v>
      </c>
      <c r="C2806" s="95" t="str">
        <f>INDEX(技能效果!C:C,MATCH(技能效果等级!B2806,技能效果!B:B,0))</f>
        <v>山蜘蛛技能3出场释放</v>
      </c>
      <c r="D2806" s="96" t="s">
        <v>873</v>
      </c>
      <c r="E2806" s="95">
        <v>9</v>
      </c>
      <c r="F2806" s="95">
        <f>INDEX(技能效果!H:H,MATCH(技能效果等级!B2806,技能效果!B:B,0))</f>
        <v>4031</v>
      </c>
      <c r="G2806" s="95">
        <f>IF(INDEX(技能效果!K:K,MATCH(B2806,技能效果!B:B,0))=0,INDEX(技能效果!I:I,MATCH(技能效果等级!B2806,技能效果!B:B,0)),INDEX(技能效果!I:I,MATCH(技能效果等级!B2806,技能效果!B:B,0))*VLOOKUP(E2806,技能数值计算!$C$19:$D$28,2,FALSE))</f>
        <v>0</v>
      </c>
      <c r="H2806" s="95">
        <f>INDEX(技能效果!J:J,MATCH(技能效果等级!B2806,技能效果!B:B,0))</f>
        <v>0</v>
      </c>
      <c r="I2806" s="97"/>
      <c r="J2806" s="97"/>
      <c r="K2806" s="97"/>
      <c r="L2806" s="97"/>
      <c r="M2806" s="97"/>
      <c r="N2806" s="96" t="str">
        <f>IF(INDEX(技能效果!L:L,MATCH(技能效果等级!B2806,技能效果!B:B,0))="","",INDEX(技能效果!L:L,MATCH(技能效果等级!B2806,技能效果!B:B,0)))</f>
        <v/>
      </c>
      <c r="O2806" s="95">
        <f>IF(INDEX(技能效果!N:N,MATCH(B2806,技能效果!B:B,0))=0,INDEX(技能效果!M:M,MATCH(技能效果等级!B2806,技能效果!B:B,0)),INDEX(技能效果!M:M,MATCH(技能效果等级!B2806,技能效果!B:B,0))*VLOOKUP(E2806,技能数值计算!$C$19:$D$28,2,FALSE))</f>
        <v>0</v>
      </c>
      <c r="P2806" s="97"/>
      <c r="Q2806" s="97"/>
      <c r="R2806" s="95" t="str">
        <f>IF(INDEX(技能效果!O:O,MATCH(技能效果等级!B2806,技能效果!B:B,0))="","",INDEX(技能效果!O:O,MATCH(技能效果等级!B2806,技能效果!B:B,0)))</f>
        <v/>
      </c>
      <c r="S2806" s="97"/>
      <c r="T2806" s="97"/>
      <c r="U2806" s="97"/>
      <c r="V2806" s="96" t="str">
        <f>IF(INDEX(技能效果!AF:AF,MATCH(技能效果等级!B2806,技能效果!B:B,0))="","",INDEX(技能效果!AF:AF,MATCH(技能效果等级!B2806,技能效果!B:B,0)))</f>
        <v/>
      </c>
      <c r="W2806" s="95">
        <f t="shared" si="42"/>
        <v>271</v>
      </c>
    </row>
    <row r="2807" spans="1:23" ht="16.5" x14ac:dyDescent="0.2">
      <c r="A2807" s="62">
        <v>2804</v>
      </c>
      <c r="B2807" s="95">
        <f>INDEX(技能效果!B:B,MATCH(技能效果等级!W2807,技能效果!AE:AE,0))</f>
        <v>180301202</v>
      </c>
      <c r="C2807" s="95" t="str">
        <f>INDEX(技能效果!C:C,MATCH(技能效果等级!B2807,技能效果!B:B,0))</f>
        <v>山蜘蛛技能3出场释放</v>
      </c>
      <c r="D2807" s="96" t="s">
        <v>873</v>
      </c>
      <c r="E2807" s="95">
        <v>10</v>
      </c>
      <c r="F2807" s="95">
        <f>INDEX(技能效果!H:H,MATCH(技能效果等级!B2807,技能效果!B:B,0))</f>
        <v>4031</v>
      </c>
      <c r="G2807" s="95">
        <f>IF(INDEX(技能效果!K:K,MATCH(B2807,技能效果!B:B,0))=0,INDEX(技能效果!I:I,MATCH(技能效果等级!B2807,技能效果!B:B,0)),INDEX(技能效果!I:I,MATCH(技能效果等级!B2807,技能效果!B:B,0))*VLOOKUP(E2807,技能数值计算!$C$19:$D$28,2,FALSE))</f>
        <v>0</v>
      </c>
      <c r="H2807" s="95">
        <f>INDEX(技能效果!J:J,MATCH(技能效果等级!B2807,技能效果!B:B,0))</f>
        <v>0</v>
      </c>
      <c r="I2807" s="97"/>
      <c r="J2807" s="97"/>
      <c r="K2807" s="97"/>
      <c r="L2807" s="97"/>
      <c r="M2807" s="97"/>
      <c r="N2807" s="96" t="str">
        <f>IF(INDEX(技能效果!L:L,MATCH(技能效果等级!B2807,技能效果!B:B,0))="","",INDEX(技能效果!L:L,MATCH(技能效果等级!B2807,技能效果!B:B,0)))</f>
        <v/>
      </c>
      <c r="O2807" s="95">
        <f>IF(INDEX(技能效果!N:N,MATCH(B2807,技能效果!B:B,0))=0,INDEX(技能效果!M:M,MATCH(技能效果等级!B2807,技能效果!B:B,0)),INDEX(技能效果!M:M,MATCH(技能效果等级!B2807,技能效果!B:B,0))*VLOOKUP(E2807,技能数值计算!$C$19:$D$28,2,FALSE))</f>
        <v>0</v>
      </c>
      <c r="P2807" s="97"/>
      <c r="Q2807" s="97"/>
      <c r="R2807" s="95" t="str">
        <f>IF(INDEX(技能效果!O:O,MATCH(技能效果等级!B2807,技能效果!B:B,0))="","",INDEX(技能效果!O:O,MATCH(技能效果等级!B2807,技能效果!B:B,0)))</f>
        <v/>
      </c>
      <c r="S2807" s="97"/>
      <c r="T2807" s="97"/>
      <c r="U2807" s="97"/>
      <c r="V2807" s="96" t="str">
        <f>IF(INDEX(技能效果!AF:AF,MATCH(技能效果等级!B2807,技能效果!B:B,0))="","",INDEX(技能效果!AF:AF,MATCH(技能效果等级!B2807,技能效果!B:B,0)))</f>
        <v/>
      </c>
      <c r="W2807" s="95">
        <f t="shared" si="42"/>
        <v>271</v>
      </c>
    </row>
    <row r="2808" spans="1:23" ht="16.5" x14ac:dyDescent="0.2">
      <c r="A2808" s="62">
        <v>2805</v>
      </c>
      <c r="B2808" s="95">
        <f>INDEX(技能效果!B:B,MATCH(技能效果等级!W2808,技能效果!AE:AE,0))</f>
        <v>210300101</v>
      </c>
      <c r="C2808" s="95" t="str">
        <f>INDEX(技能效果!C:C,MATCH(技能效果等级!B2808,技能效果!B:B,0))</f>
        <v>关羽技能伤害(教学)</v>
      </c>
      <c r="D2808" s="96" t="s">
        <v>873</v>
      </c>
      <c r="E2808" s="95">
        <v>1</v>
      </c>
      <c r="F2808" s="95">
        <f>INDEX(技能效果!H:H,MATCH(技能效果等级!B2808,技能效果!B:B,0))</f>
        <v>1012</v>
      </c>
      <c r="G2808" s="95">
        <f>IF(INDEX(技能效果!K:K,MATCH(B2808,技能效果!B:B,0))=0,INDEX(技能效果!I:I,MATCH(技能效果等级!B2808,技能效果!B:B,0)),INDEX(技能效果!I:I,MATCH(技能效果等级!B2808,技能效果!B:B,0))*VLOOKUP(E2808,技能数值计算!$C$19:$D$28,2,FALSE))</f>
        <v>1.5</v>
      </c>
      <c r="H2808" s="95">
        <f>INDEX(技能效果!J:J,MATCH(技能效果等级!B2808,技能效果!B:B,0))</f>
        <v>0</v>
      </c>
      <c r="I2808" s="97"/>
      <c r="J2808" s="97"/>
      <c r="K2808" s="97"/>
      <c r="L2808" s="97"/>
      <c r="M2808" s="97"/>
      <c r="N2808" s="96" t="str">
        <f>IF(INDEX(技能效果!L:L,MATCH(技能效果等级!B2808,技能效果!B:B,0))="","",INDEX(技能效果!L:L,MATCH(技能效果等级!B2808,技能效果!B:B,0)))</f>
        <v/>
      </c>
      <c r="O2808" s="95">
        <f>IF(INDEX(技能效果!N:N,MATCH(B2808,技能效果!B:B,0))=0,INDEX(技能效果!M:M,MATCH(技能效果等级!B2808,技能效果!B:B,0)),INDEX(技能效果!M:M,MATCH(技能效果等级!B2808,技能效果!B:B,0))*VLOOKUP(E2808,技能数值计算!$C$19:$D$28,2,FALSE))</f>
        <v>0</v>
      </c>
      <c r="P2808" s="97"/>
      <c r="Q2808" s="97"/>
      <c r="R2808" s="95" t="str">
        <f>IF(INDEX(技能效果!O:O,MATCH(技能效果等级!B2808,技能效果!B:B,0))="","",INDEX(技能效果!O:O,MATCH(技能效果等级!B2808,技能效果!B:B,0)))</f>
        <v/>
      </c>
      <c r="S2808" s="97"/>
      <c r="T2808" s="97"/>
      <c r="U2808" s="97"/>
      <c r="V2808" s="96" t="str">
        <f>IF(INDEX(技能效果!AF:AF,MATCH(技能效果等级!B2808,技能效果!B:B,0))="","",INDEX(技能效果!AF:AF,MATCH(技能效果等级!B2808,技能效果!B:B,0)))</f>
        <v/>
      </c>
      <c r="W2808" s="95">
        <f t="shared" si="42"/>
        <v>272</v>
      </c>
    </row>
    <row r="2809" spans="1:23" ht="16.5" x14ac:dyDescent="0.2">
      <c r="A2809" s="62">
        <v>2806</v>
      </c>
      <c r="B2809" s="95">
        <f>INDEX(技能效果!B:B,MATCH(技能效果等级!W2809,技能效果!AE:AE,0))</f>
        <v>210300101</v>
      </c>
      <c r="C2809" s="95" t="str">
        <f>INDEX(技能效果!C:C,MATCH(技能效果等级!B2809,技能效果!B:B,0))</f>
        <v>关羽技能伤害(教学)</v>
      </c>
      <c r="D2809" s="96" t="s">
        <v>873</v>
      </c>
      <c r="E2809" s="95">
        <v>2</v>
      </c>
      <c r="F2809" s="95">
        <f>INDEX(技能效果!H:H,MATCH(技能效果等级!B2809,技能效果!B:B,0))</f>
        <v>1012</v>
      </c>
      <c r="G2809" s="95">
        <f>IF(INDEX(技能效果!K:K,MATCH(B2809,技能效果!B:B,0))=0,INDEX(技能效果!I:I,MATCH(技能效果等级!B2809,技能效果!B:B,0)),INDEX(技能效果!I:I,MATCH(技能效果等级!B2809,技能效果!B:B,0))*VLOOKUP(E2809,技能数值计算!$C$19:$D$28,2,FALSE))</f>
        <v>1.62</v>
      </c>
      <c r="H2809" s="95">
        <f>INDEX(技能效果!J:J,MATCH(技能效果等级!B2809,技能效果!B:B,0))</f>
        <v>0</v>
      </c>
      <c r="I2809" s="97"/>
      <c r="J2809" s="97"/>
      <c r="K2809" s="97"/>
      <c r="L2809" s="97"/>
      <c r="M2809" s="97"/>
      <c r="N2809" s="96" t="str">
        <f>IF(INDEX(技能效果!L:L,MATCH(技能效果等级!B2809,技能效果!B:B,0))="","",INDEX(技能效果!L:L,MATCH(技能效果等级!B2809,技能效果!B:B,0)))</f>
        <v/>
      </c>
      <c r="O2809" s="95">
        <f>IF(INDEX(技能效果!N:N,MATCH(B2809,技能效果!B:B,0))=0,INDEX(技能效果!M:M,MATCH(技能效果等级!B2809,技能效果!B:B,0)),INDEX(技能效果!M:M,MATCH(技能效果等级!B2809,技能效果!B:B,0))*VLOOKUP(E2809,技能数值计算!$C$19:$D$28,2,FALSE))</f>
        <v>0</v>
      </c>
      <c r="P2809" s="97"/>
      <c r="Q2809" s="97"/>
      <c r="R2809" s="95" t="str">
        <f>IF(INDEX(技能效果!O:O,MATCH(技能效果等级!B2809,技能效果!B:B,0))="","",INDEX(技能效果!O:O,MATCH(技能效果等级!B2809,技能效果!B:B,0)))</f>
        <v/>
      </c>
      <c r="S2809" s="97"/>
      <c r="T2809" s="97"/>
      <c r="U2809" s="97"/>
      <c r="V2809" s="96" t="str">
        <f>IF(INDEX(技能效果!AF:AF,MATCH(技能效果等级!B2809,技能效果!B:B,0))="","",INDEX(技能效果!AF:AF,MATCH(技能效果等级!B2809,技能效果!B:B,0)))</f>
        <v/>
      </c>
      <c r="W2809" s="95">
        <f t="shared" si="42"/>
        <v>272</v>
      </c>
    </row>
    <row r="2810" spans="1:23" ht="16.5" x14ac:dyDescent="0.2">
      <c r="A2810" s="62">
        <v>2807</v>
      </c>
      <c r="B2810" s="95">
        <f>INDEX(技能效果!B:B,MATCH(技能效果等级!W2810,技能效果!AE:AE,0))</f>
        <v>210300101</v>
      </c>
      <c r="C2810" s="95" t="str">
        <f>INDEX(技能效果!C:C,MATCH(技能效果等级!B2810,技能效果!B:B,0))</f>
        <v>关羽技能伤害(教学)</v>
      </c>
      <c r="D2810" s="96" t="s">
        <v>873</v>
      </c>
      <c r="E2810" s="95">
        <v>3</v>
      </c>
      <c r="F2810" s="95">
        <f>INDEX(技能效果!H:H,MATCH(技能效果等级!B2810,技能效果!B:B,0))</f>
        <v>1012</v>
      </c>
      <c r="G2810" s="95">
        <f>IF(INDEX(技能效果!K:K,MATCH(B2810,技能效果!B:B,0))=0,INDEX(技能效果!I:I,MATCH(技能效果等级!B2810,技能效果!B:B,0)),INDEX(技能效果!I:I,MATCH(技能效果等级!B2810,技能效果!B:B,0))*VLOOKUP(E2810,技能数值计算!$C$19:$D$28,2,FALSE))</f>
        <v>1.7399999999999998</v>
      </c>
      <c r="H2810" s="95">
        <f>INDEX(技能效果!J:J,MATCH(技能效果等级!B2810,技能效果!B:B,0))</f>
        <v>0</v>
      </c>
      <c r="I2810" s="97"/>
      <c r="J2810" s="97"/>
      <c r="K2810" s="97"/>
      <c r="L2810" s="97"/>
      <c r="M2810" s="97"/>
      <c r="N2810" s="96" t="str">
        <f>IF(INDEX(技能效果!L:L,MATCH(技能效果等级!B2810,技能效果!B:B,0))="","",INDEX(技能效果!L:L,MATCH(技能效果等级!B2810,技能效果!B:B,0)))</f>
        <v/>
      </c>
      <c r="O2810" s="95">
        <f>IF(INDEX(技能效果!N:N,MATCH(B2810,技能效果!B:B,0))=0,INDEX(技能效果!M:M,MATCH(技能效果等级!B2810,技能效果!B:B,0)),INDEX(技能效果!M:M,MATCH(技能效果等级!B2810,技能效果!B:B,0))*VLOOKUP(E2810,技能数值计算!$C$19:$D$28,2,FALSE))</f>
        <v>0</v>
      </c>
      <c r="P2810" s="97"/>
      <c r="Q2810" s="97"/>
      <c r="R2810" s="95" t="str">
        <f>IF(INDEX(技能效果!O:O,MATCH(技能效果等级!B2810,技能效果!B:B,0))="","",INDEX(技能效果!O:O,MATCH(技能效果等级!B2810,技能效果!B:B,0)))</f>
        <v/>
      </c>
      <c r="S2810" s="97"/>
      <c r="T2810" s="97"/>
      <c r="U2810" s="97"/>
      <c r="V2810" s="96" t="str">
        <f>IF(INDEX(技能效果!AF:AF,MATCH(技能效果等级!B2810,技能效果!B:B,0))="","",INDEX(技能效果!AF:AF,MATCH(技能效果等级!B2810,技能效果!B:B,0)))</f>
        <v/>
      </c>
      <c r="W2810" s="95">
        <f t="shared" si="42"/>
        <v>272</v>
      </c>
    </row>
    <row r="2811" spans="1:23" ht="16.5" x14ac:dyDescent="0.2">
      <c r="A2811" s="62">
        <v>2808</v>
      </c>
      <c r="B2811" s="95">
        <f>INDEX(技能效果!B:B,MATCH(技能效果等级!W2811,技能效果!AE:AE,0))</f>
        <v>210300101</v>
      </c>
      <c r="C2811" s="95" t="str">
        <f>INDEX(技能效果!C:C,MATCH(技能效果等级!B2811,技能效果!B:B,0))</f>
        <v>关羽技能伤害(教学)</v>
      </c>
      <c r="D2811" s="96" t="s">
        <v>873</v>
      </c>
      <c r="E2811" s="95">
        <v>4</v>
      </c>
      <c r="F2811" s="95">
        <f>INDEX(技能效果!H:H,MATCH(技能效果等级!B2811,技能效果!B:B,0))</f>
        <v>1012</v>
      </c>
      <c r="G2811" s="95">
        <f>IF(INDEX(技能效果!K:K,MATCH(B2811,技能效果!B:B,0))=0,INDEX(技能效果!I:I,MATCH(技能效果等级!B2811,技能效果!B:B,0)),INDEX(技能效果!I:I,MATCH(技能效果等级!B2811,技能效果!B:B,0))*VLOOKUP(E2811,技能数值计算!$C$19:$D$28,2,FALSE))</f>
        <v>1.8599999999999999</v>
      </c>
      <c r="H2811" s="95">
        <f>INDEX(技能效果!J:J,MATCH(技能效果等级!B2811,技能效果!B:B,0))</f>
        <v>0</v>
      </c>
      <c r="I2811" s="97"/>
      <c r="J2811" s="97"/>
      <c r="K2811" s="97"/>
      <c r="L2811" s="97"/>
      <c r="M2811" s="97"/>
      <c r="N2811" s="96" t="str">
        <f>IF(INDEX(技能效果!L:L,MATCH(技能效果等级!B2811,技能效果!B:B,0))="","",INDEX(技能效果!L:L,MATCH(技能效果等级!B2811,技能效果!B:B,0)))</f>
        <v/>
      </c>
      <c r="O2811" s="95">
        <f>IF(INDEX(技能效果!N:N,MATCH(B2811,技能效果!B:B,0))=0,INDEX(技能效果!M:M,MATCH(技能效果等级!B2811,技能效果!B:B,0)),INDEX(技能效果!M:M,MATCH(技能效果等级!B2811,技能效果!B:B,0))*VLOOKUP(E2811,技能数值计算!$C$19:$D$28,2,FALSE))</f>
        <v>0</v>
      </c>
      <c r="P2811" s="97"/>
      <c r="Q2811" s="97"/>
      <c r="R2811" s="95" t="str">
        <f>IF(INDEX(技能效果!O:O,MATCH(技能效果等级!B2811,技能效果!B:B,0))="","",INDEX(技能效果!O:O,MATCH(技能效果等级!B2811,技能效果!B:B,0)))</f>
        <v/>
      </c>
      <c r="S2811" s="97"/>
      <c r="T2811" s="97"/>
      <c r="U2811" s="97"/>
      <c r="V2811" s="96" t="str">
        <f>IF(INDEX(技能效果!AF:AF,MATCH(技能效果等级!B2811,技能效果!B:B,0))="","",INDEX(技能效果!AF:AF,MATCH(技能效果等级!B2811,技能效果!B:B,0)))</f>
        <v/>
      </c>
      <c r="W2811" s="95">
        <f t="shared" si="42"/>
        <v>272</v>
      </c>
    </row>
    <row r="2812" spans="1:23" ht="16.5" x14ac:dyDescent="0.2">
      <c r="A2812" s="62">
        <v>2809</v>
      </c>
      <c r="B2812" s="95">
        <f>INDEX(技能效果!B:B,MATCH(技能效果等级!W2812,技能效果!AE:AE,0))</f>
        <v>210300101</v>
      </c>
      <c r="C2812" s="95" t="str">
        <f>INDEX(技能效果!C:C,MATCH(技能效果等级!B2812,技能效果!B:B,0))</f>
        <v>关羽技能伤害(教学)</v>
      </c>
      <c r="D2812" s="96" t="s">
        <v>873</v>
      </c>
      <c r="E2812" s="95">
        <v>5</v>
      </c>
      <c r="F2812" s="95">
        <f>INDEX(技能效果!H:H,MATCH(技能效果等级!B2812,技能效果!B:B,0))</f>
        <v>1012</v>
      </c>
      <c r="G2812" s="95">
        <f>IF(INDEX(技能效果!K:K,MATCH(B2812,技能效果!B:B,0))=0,INDEX(技能效果!I:I,MATCH(技能效果等级!B2812,技能效果!B:B,0)),INDEX(技能效果!I:I,MATCH(技能效果等级!B2812,技能效果!B:B,0))*VLOOKUP(E2812,技能数值计算!$C$19:$D$28,2,FALSE))</f>
        <v>1.98</v>
      </c>
      <c r="H2812" s="95">
        <f>INDEX(技能效果!J:J,MATCH(技能效果等级!B2812,技能效果!B:B,0))</f>
        <v>0</v>
      </c>
      <c r="I2812" s="97"/>
      <c r="J2812" s="97"/>
      <c r="K2812" s="97"/>
      <c r="L2812" s="97"/>
      <c r="M2812" s="97"/>
      <c r="N2812" s="96" t="str">
        <f>IF(INDEX(技能效果!L:L,MATCH(技能效果等级!B2812,技能效果!B:B,0))="","",INDEX(技能效果!L:L,MATCH(技能效果等级!B2812,技能效果!B:B,0)))</f>
        <v/>
      </c>
      <c r="O2812" s="95">
        <f>IF(INDEX(技能效果!N:N,MATCH(B2812,技能效果!B:B,0))=0,INDEX(技能效果!M:M,MATCH(技能效果等级!B2812,技能效果!B:B,0)),INDEX(技能效果!M:M,MATCH(技能效果等级!B2812,技能效果!B:B,0))*VLOOKUP(E2812,技能数值计算!$C$19:$D$28,2,FALSE))</f>
        <v>0</v>
      </c>
      <c r="P2812" s="97"/>
      <c r="Q2812" s="97"/>
      <c r="R2812" s="95" t="str">
        <f>IF(INDEX(技能效果!O:O,MATCH(技能效果等级!B2812,技能效果!B:B,0))="","",INDEX(技能效果!O:O,MATCH(技能效果等级!B2812,技能效果!B:B,0)))</f>
        <v/>
      </c>
      <c r="S2812" s="97"/>
      <c r="T2812" s="97"/>
      <c r="U2812" s="97"/>
      <c r="V2812" s="96" t="str">
        <f>IF(INDEX(技能效果!AF:AF,MATCH(技能效果等级!B2812,技能效果!B:B,0))="","",INDEX(技能效果!AF:AF,MATCH(技能效果等级!B2812,技能效果!B:B,0)))</f>
        <v/>
      </c>
      <c r="W2812" s="95">
        <f t="shared" si="42"/>
        <v>272</v>
      </c>
    </row>
    <row r="2813" spans="1:23" ht="16.5" x14ac:dyDescent="0.2">
      <c r="A2813" s="62">
        <v>2810</v>
      </c>
      <c r="B2813" s="95">
        <f>INDEX(技能效果!B:B,MATCH(技能效果等级!W2813,技能效果!AE:AE,0))</f>
        <v>210300101</v>
      </c>
      <c r="C2813" s="95" t="str">
        <f>INDEX(技能效果!C:C,MATCH(技能效果等级!B2813,技能效果!B:B,0))</f>
        <v>关羽技能伤害(教学)</v>
      </c>
      <c r="D2813" s="96" t="s">
        <v>873</v>
      </c>
      <c r="E2813" s="95">
        <v>6</v>
      </c>
      <c r="F2813" s="95">
        <f>INDEX(技能效果!H:H,MATCH(技能效果等级!B2813,技能效果!B:B,0))</f>
        <v>1012</v>
      </c>
      <c r="G2813" s="95">
        <f>IF(INDEX(技能效果!K:K,MATCH(B2813,技能效果!B:B,0))=0,INDEX(技能效果!I:I,MATCH(技能效果等级!B2813,技能效果!B:B,0)),INDEX(技能效果!I:I,MATCH(技能效果等级!B2813,技能效果!B:B,0))*VLOOKUP(E2813,技能数值计算!$C$19:$D$28,2,FALSE))</f>
        <v>2.16</v>
      </c>
      <c r="H2813" s="95">
        <f>INDEX(技能效果!J:J,MATCH(技能效果等级!B2813,技能效果!B:B,0))</f>
        <v>0</v>
      </c>
      <c r="I2813" s="97"/>
      <c r="J2813" s="97"/>
      <c r="K2813" s="97"/>
      <c r="L2813" s="97"/>
      <c r="M2813" s="97"/>
      <c r="N2813" s="96" t="str">
        <f>IF(INDEX(技能效果!L:L,MATCH(技能效果等级!B2813,技能效果!B:B,0))="","",INDEX(技能效果!L:L,MATCH(技能效果等级!B2813,技能效果!B:B,0)))</f>
        <v/>
      </c>
      <c r="O2813" s="95">
        <f>IF(INDEX(技能效果!N:N,MATCH(B2813,技能效果!B:B,0))=0,INDEX(技能效果!M:M,MATCH(技能效果等级!B2813,技能效果!B:B,0)),INDEX(技能效果!M:M,MATCH(技能效果等级!B2813,技能效果!B:B,0))*VLOOKUP(E2813,技能数值计算!$C$19:$D$28,2,FALSE))</f>
        <v>0</v>
      </c>
      <c r="P2813" s="97"/>
      <c r="Q2813" s="97"/>
      <c r="R2813" s="95" t="str">
        <f>IF(INDEX(技能效果!O:O,MATCH(技能效果等级!B2813,技能效果!B:B,0))="","",INDEX(技能效果!O:O,MATCH(技能效果等级!B2813,技能效果!B:B,0)))</f>
        <v/>
      </c>
      <c r="S2813" s="97"/>
      <c r="T2813" s="97"/>
      <c r="U2813" s="97"/>
      <c r="V2813" s="96" t="str">
        <f>IF(INDEX(技能效果!AF:AF,MATCH(技能效果等级!B2813,技能效果!B:B,0))="","",INDEX(技能效果!AF:AF,MATCH(技能效果等级!B2813,技能效果!B:B,0)))</f>
        <v/>
      </c>
      <c r="W2813" s="95">
        <f t="shared" si="42"/>
        <v>272</v>
      </c>
    </row>
    <row r="2814" spans="1:23" ht="16.5" x14ac:dyDescent="0.2">
      <c r="A2814" s="62">
        <v>2811</v>
      </c>
      <c r="B2814" s="95">
        <f>INDEX(技能效果!B:B,MATCH(技能效果等级!W2814,技能效果!AE:AE,0))</f>
        <v>210300101</v>
      </c>
      <c r="C2814" s="95" t="str">
        <f>INDEX(技能效果!C:C,MATCH(技能效果等级!B2814,技能效果!B:B,0))</f>
        <v>关羽技能伤害(教学)</v>
      </c>
      <c r="D2814" s="96" t="s">
        <v>873</v>
      </c>
      <c r="E2814" s="95">
        <v>7</v>
      </c>
      <c r="F2814" s="95">
        <f>INDEX(技能效果!H:H,MATCH(技能效果等级!B2814,技能效果!B:B,0))</f>
        <v>1012</v>
      </c>
      <c r="G2814" s="95">
        <f>IF(INDEX(技能效果!K:K,MATCH(B2814,技能效果!B:B,0))=0,INDEX(技能效果!I:I,MATCH(技能效果等级!B2814,技能效果!B:B,0)),INDEX(技能效果!I:I,MATCH(技能效果等级!B2814,技能效果!B:B,0))*VLOOKUP(E2814,技能数值计算!$C$19:$D$28,2,FALSE))</f>
        <v>2.34</v>
      </c>
      <c r="H2814" s="95">
        <f>INDEX(技能效果!J:J,MATCH(技能效果等级!B2814,技能效果!B:B,0))</f>
        <v>0</v>
      </c>
      <c r="I2814" s="97"/>
      <c r="J2814" s="97"/>
      <c r="K2814" s="97"/>
      <c r="L2814" s="97"/>
      <c r="M2814" s="97"/>
      <c r="N2814" s="96" t="str">
        <f>IF(INDEX(技能效果!L:L,MATCH(技能效果等级!B2814,技能效果!B:B,0))="","",INDEX(技能效果!L:L,MATCH(技能效果等级!B2814,技能效果!B:B,0)))</f>
        <v/>
      </c>
      <c r="O2814" s="95">
        <f>IF(INDEX(技能效果!N:N,MATCH(B2814,技能效果!B:B,0))=0,INDEX(技能效果!M:M,MATCH(技能效果等级!B2814,技能效果!B:B,0)),INDEX(技能效果!M:M,MATCH(技能效果等级!B2814,技能效果!B:B,0))*VLOOKUP(E2814,技能数值计算!$C$19:$D$28,2,FALSE))</f>
        <v>0</v>
      </c>
      <c r="P2814" s="97"/>
      <c r="Q2814" s="97"/>
      <c r="R2814" s="95" t="str">
        <f>IF(INDEX(技能效果!O:O,MATCH(技能效果等级!B2814,技能效果!B:B,0))="","",INDEX(技能效果!O:O,MATCH(技能效果等级!B2814,技能效果!B:B,0)))</f>
        <v/>
      </c>
      <c r="S2814" s="97"/>
      <c r="T2814" s="97"/>
      <c r="U2814" s="97"/>
      <c r="V2814" s="96" t="str">
        <f>IF(INDEX(技能效果!AF:AF,MATCH(技能效果等级!B2814,技能效果!B:B,0))="","",INDEX(技能效果!AF:AF,MATCH(技能效果等级!B2814,技能效果!B:B,0)))</f>
        <v/>
      </c>
      <c r="W2814" s="95">
        <f t="shared" si="42"/>
        <v>272</v>
      </c>
    </row>
    <row r="2815" spans="1:23" ht="16.5" x14ac:dyDescent="0.2">
      <c r="A2815" s="62">
        <v>2812</v>
      </c>
      <c r="B2815" s="95">
        <f>INDEX(技能效果!B:B,MATCH(技能效果等级!W2815,技能效果!AE:AE,0))</f>
        <v>210300101</v>
      </c>
      <c r="C2815" s="95" t="str">
        <f>INDEX(技能效果!C:C,MATCH(技能效果等级!B2815,技能效果!B:B,0))</f>
        <v>关羽技能伤害(教学)</v>
      </c>
      <c r="D2815" s="96" t="s">
        <v>873</v>
      </c>
      <c r="E2815" s="95">
        <v>8</v>
      </c>
      <c r="F2815" s="95">
        <f>INDEX(技能效果!H:H,MATCH(技能效果等级!B2815,技能效果!B:B,0))</f>
        <v>1012</v>
      </c>
      <c r="G2815" s="95">
        <f>IF(INDEX(技能效果!K:K,MATCH(B2815,技能效果!B:B,0))=0,INDEX(技能效果!I:I,MATCH(技能效果等级!B2815,技能效果!B:B,0)),INDEX(技能效果!I:I,MATCH(技能效果等级!B2815,技能效果!B:B,0))*VLOOKUP(E2815,技能数值计算!$C$19:$D$28,2,FALSE))</f>
        <v>2.52</v>
      </c>
      <c r="H2815" s="95">
        <f>INDEX(技能效果!J:J,MATCH(技能效果等级!B2815,技能效果!B:B,0))</f>
        <v>0</v>
      </c>
      <c r="I2815" s="97"/>
      <c r="J2815" s="97"/>
      <c r="K2815" s="97"/>
      <c r="L2815" s="97"/>
      <c r="M2815" s="97"/>
      <c r="N2815" s="96" t="str">
        <f>IF(INDEX(技能效果!L:L,MATCH(技能效果等级!B2815,技能效果!B:B,0))="","",INDEX(技能效果!L:L,MATCH(技能效果等级!B2815,技能效果!B:B,0)))</f>
        <v/>
      </c>
      <c r="O2815" s="95">
        <f>IF(INDEX(技能效果!N:N,MATCH(B2815,技能效果!B:B,0))=0,INDEX(技能效果!M:M,MATCH(技能效果等级!B2815,技能效果!B:B,0)),INDEX(技能效果!M:M,MATCH(技能效果等级!B2815,技能效果!B:B,0))*VLOOKUP(E2815,技能数值计算!$C$19:$D$28,2,FALSE))</f>
        <v>0</v>
      </c>
      <c r="P2815" s="97"/>
      <c r="Q2815" s="97"/>
      <c r="R2815" s="95" t="str">
        <f>IF(INDEX(技能效果!O:O,MATCH(技能效果等级!B2815,技能效果!B:B,0))="","",INDEX(技能效果!O:O,MATCH(技能效果等级!B2815,技能效果!B:B,0)))</f>
        <v/>
      </c>
      <c r="S2815" s="97"/>
      <c r="T2815" s="97"/>
      <c r="U2815" s="97"/>
      <c r="V2815" s="96" t="str">
        <f>IF(INDEX(技能效果!AF:AF,MATCH(技能效果等级!B2815,技能效果!B:B,0))="","",INDEX(技能效果!AF:AF,MATCH(技能效果等级!B2815,技能效果!B:B,0)))</f>
        <v/>
      </c>
      <c r="W2815" s="95">
        <f t="shared" si="42"/>
        <v>272</v>
      </c>
    </row>
    <row r="2816" spans="1:23" ht="16.5" x14ac:dyDescent="0.2">
      <c r="A2816" s="62">
        <v>2813</v>
      </c>
      <c r="B2816" s="95">
        <f>INDEX(技能效果!B:B,MATCH(技能效果等级!W2816,技能效果!AE:AE,0))</f>
        <v>210300101</v>
      </c>
      <c r="C2816" s="95" t="str">
        <f>INDEX(技能效果!C:C,MATCH(技能效果等级!B2816,技能效果!B:B,0))</f>
        <v>关羽技能伤害(教学)</v>
      </c>
      <c r="D2816" s="96" t="s">
        <v>873</v>
      </c>
      <c r="E2816" s="95">
        <v>9</v>
      </c>
      <c r="F2816" s="95">
        <f>INDEX(技能效果!H:H,MATCH(技能效果等级!B2816,技能效果!B:B,0))</f>
        <v>1012</v>
      </c>
      <c r="G2816" s="95">
        <f>IF(INDEX(技能效果!K:K,MATCH(B2816,技能效果!B:B,0))=0,INDEX(技能效果!I:I,MATCH(技能效果等级!B2816,技能效果!B:B,0)),INDEX(技能效果!I:I,MATCH(技能效果等级!B2816,技能效果!B:B,0))*VLOOKUP(E2816,技能数值计算!$C$19:$D$28,2,FALSE))</f>
        <v>2.7600000000000002</v>
      </c>
      <c r="H2816" s="95">
        <f>INDEX(技能效果!J:J,MATCH(技能效果等级!B2816,技能效果!B:B,0))</f>
        <v>0</v>
      </c>
      <c r="I2816" s="97"/>
      <c r="J2816" s="97"/>
      <c r="K2816" s="97"/>
      <c r="L2816" s="97"/>
      <c r="M2816" s="97"/>
      <c r="N2816" s="96" t="str">
        <f>IF(INDEX(技能效果!L:L,MATCH(技能效果等级!B2816,技能效果!B:B,0))="","",INDEX(技能效果!L:L,MATCH(技能效果等级!B2816,技能效果!B:B,0)))</f>
        <v/>
      </c>
      <c r="O2816" s="95">
        <f>IF(INDEX(技能效果!N:N,MATCH(B2816,技能效果!B:B,0))=0,INDEX(技能效果!M:M,MATCH(技能效果等级!B2816,技能效果!B:B,0)),INDEX(技能效果!M:M,MATCH(技能效果等级!B2816,技能效果!B:B,0))*VLOOKUP(E2816,技能数值计算!$C$19:$D$28,2,FALSE))</f>
        <v>0</v>
      </c>
      <c r="P2816" s="97"/>
      <c r="Q2816" s="97"/>
      <c r="R2816" s="95" t="str">
        <f>IF(INDEX(技能效果!O:O,MATCH(技能效果等级!B2816,技能效果!B:B,0))="","",INDEX(技能效果!O:O,MATCH(技能效果等级!B2816,技能效果!B:B,0)))</f>
        <v/>
      </c>
      <c r="S2816" s="97"/>
      <c r="T2816" s="97"/>
      <c r="U2816" s="97"/>
      <c r="V2816" s="96" t="str">
        <f>IF(INDEX(技能效果!AF:AF,MATCH(技能效果等级!B2816,技能效果!B:B,0))="","",INDEX(技能效果!AF:AF,MATCH(技能效果等级!B2816,技能效果!B:B,0)))</f>
        <v/>
      </c>
      <c r="W2816" s="95">
        <f t="shared" si="42"/>
        <v>272</v>
      </c>
    </row>
    <row r="2817" spans="1:23" ht="16.5" x14ac:dyDescent="0.2">
      <c r="A2817" s="62">
        <v>2814</v>
      </c>
      <c r="B2817" s="95">
        <f>INDEX(技能效果!B:B,MATCH(技能效果等级!W2817,技能效果!AE:AE,0))</f>
        <v>210300101</v>
      </c>
      <c r="C2817" s="95" t="str">
        <f>INDEX(技能效果!C:C,MATCH(技能效果等级!B2817,技能效果!B:B,0))</f>
        <v>关羽技能伤害(教学)</v>
      </c>
      <c r="D2817" s="96" t="s">
        <v>873</v>
      </c>
      <c r="E2817" s="95">
        <v>10</v>
      </c>
      <c r="F2817" s="95">
        <f>INDEX(技能效果!H:H,MATCH(技能效果等级!B2817,技能效果!B:B,0))</f>
        <v>1012</v>
      </c>
      <c r="G2817" s="95">
        <f>IF(INDEX(技能效果!K:K,MATCH(B2817,技能效果!B:B,0))=0,INDEX(技能效果!I:I,MATCH(技能效果等级!B2817,技能效果!B:B,0)),INDEX(技能效果!I:I,MATCH(技能效果等级!B2817,技能效果!B:B,0))*VLOOKUP(E2817,技能数值计算!$C$19:$D$28,2,FALSE))</f>
        <v>3</v>
      </c>
      <c r="H2817" s="95">
        <f>INDEX(技能效果!J:J,MATCH(技能效果等级!B2817,技能效果!B:B,0))</f>
        <v>0</v>
      </c>
      <c r="I2817" s="97"/>
      <c r="J2817" s="97"/>
      <c r="K2817" s="97"/>
      <c r="L2817" s="97"/>
      <c r="M2817" s="97"/>
      <c r="N2817" s="96" t="str">
        <f>IF(INDEX(技能效果!L:L,MATCH(技能效果等级!B2817,技能效果!B:B,0))="","",INDEX(技能效果!L:L,MATCH(技能效果等级!B2817,技能效果!B:B,0)))</f>
        <v/>
      </c>
      <c r="O2817" s="95">
        <f>IF(INDEX(技能效果!N:N,MATCH(B2817,技能效果!B:B,0))=0,INDEX(技能效果!M:M,MATCH(技能效果等级!B2817,技能效果!B:B,0)),INDEX(技能效果!M:M,MATCH(技能效果等级!B2817,技能效果!B:B,0))*VLOOKUP(E2817,技能数值计算!$C$19:$D$28,2,FALSE))</f>
        <v>0</v>
      </c>
      <c r="P2817" s="97"/>
      <c r="Q2817" s="97"/>
      <c r="R2817" s="95" t="str">
        <f>IF(INDEX(技能效果!O:O,MATCH(技能效果等级!B2817,技能效果!B:B,0))="","",INDEX(技能效果!O:O,MATCH(技能效果等级!B2817,技能效果!B:B,0)))</f>
        <v/>
      </c>
      <c r="S2817" s="97"/>
      <c r="T2817" s="97"/>
      <c r="U2817" s="97"/>
      <c r="V2817" s="96" t="str">
        <f>IF(INDEX(技能效果!AF:AF,MATCH(技能效果等级!B2817,技能效果!B:B,0))="","",INDEX(技能效果!AF:AF,MATCH(技能效果等级!B2817,技能效果!B:B,0)))</f>
        <v/>
      </c>
      <c r="W2817" s="95">
        <f t="shared" si="42"/>
        <v>272</v>
      </c>
    </row>
    <row r="2818" spans="1:23" ht="16.5" x14ac:dyDescent="0.2">
      <c r="A2818" s="62">
        <v>2815</v>
      </c>
      <c r="B2818" s="95">
        <f>INDEX(技能效果!B:B,MATCH(技能效果等级!W2818,技能效果!AE:AE,0))</f>
        <v>210300102</v>
      </c>
      <c r="C2818" s="95" t="str">
        <f>INDEX(技能效果!C:C,MATCH(技能效果等级!B2818,技能效果!B:B,0))</f>
        <v>关羽专属武器效果(教学)</v>
      </c>
      <c r="D2818" s="96" t="s">
        <v>873</v>
      </c>
      <c r="E2818" s="95">
        <v>1</v>
      </c>
      <c r="F2818" s="95">
        <f>INDEX(技能效果!H:H,MATCH(技能效果等级!B2818,技能效果!B:B,0))</f>
        <v>1015</v>
      </c>
      <c r="G2818" s="95">
        <f>IF(INDEX(技能效果!K:K,MATCH(B2818,技能效果!B:B,0))=0,INDEX(技能效果!I:I,MATCH(技能效果等级!B2818,技能效果!B:B,0)),INDEX(技能效果!I:I,MATCH(技能效果等级!B2818,技能效果!B:B,0))*VLOOKUP(E2818,技能数值计算!$C$19:$D$28,2,FALSE))</f>
        <v>1</v>
      </c>
      <c r="H2818" s="95">
        <f>INDEX(技能效果!J:J,MATCH(技能效果等级!B2818,技能效果!B:B,0))</f>
        <v>0.5</v>
      </c>
      <c r="I2818" s="97"/>
      <c r="J2818" s="97"/>
      <c r="K2818" s="97"/>
      <c r="L2818" s="97"/>
      <c r="M2818" s="97"/>
      <c r="N2818" s="96" t="str">
        <f>IF(INDEX(技能效果!L:L,MATCH(技能效果等级!B2818,技能效果!B:B,0))="","",INDEX(技能效果!L:L,MATCH(技能效果等级!B2818,技能效果!B:B,0)))</f>
        <v/>
      </c>
      <c r="O2818" s="95">
        <f>IF(INDEX(技能效果!N:N,MATCH(B2818,技能效果!B:B,0))=0,INDEX(技能效果!M:M,MATCH(技能效果等级!B2818,技能效果!B:B,0)),INDEX(技能效果!M:M,MATCH(技能效果等级!B2818,技能效果!B:B,0))*VLOOKUP(E2818,技能数值计算!$C$19:$D$28,2,FALSE))</f>
        <v>0</v>
      </c>
      <c r="P2818" s="97"/>
      <c r="Q2818" s="97"/>
      <c r="R2818" s="95" t="str">
        <f>IF(INDEX(技能效果!O:O,MATCH(技能效果等级!B2818,技能效果!B:B,0))="","",INDEX(技能效果!O:O,MATCH(技能效果等级!B2818,技能效果!B:B,0)))</f>
        <v/>
      </c>
      <c r="S2818" s="97"/>
      <c r="T2818" s="97"/>
      <c r="U2818" s="97"/>
      <c r="V2818" s="96" t="str">
        <f>IF(INDEX(技能效果!AF:AF,MATCH(技能效果等级!B2818,技能效果!B:B,0))="","",INDEX(技能效果!AF:AF,MATCH(技能效果等级!B2818,技能效果!B:B,0)))</f>
        <v>额外消耗所有红色水晶，造成一定百分比*水晶数量的伤害</v>
      </c>
      <c r="W2818" s="95">
        <f t="shared" si="42"/>
        <v>273</v>
      </c>
    </row>
    <row r="2819" spans="1:23" ht="16.5" x14ac:dyDescent="0.2">
      <c r="A2819" s="62">
        <v>2816</v>
      </c>
      <c r="B2819" s="95">
        <f>INDEX(技能效果!B:B,MATCH(技能效果等级!W2819,技能效果!AE:AE,0))</f>
        <v>210300102</v>
      </c>
      <c r="C2819" s="95" t="str">
        <f>INDEX(技能效果!C:C,MATCH(技能效果等级!B2819,技能效果!B:B,0))</f>
        <v>关羽专属武器效果(教学)</v>
      </c>
      <c r="D2819" s="96" t="s">
        <v>873</v>
      </c>
      <c r="E2819" s="95">
        <v>2</v>
      </c>
      <c r="F2819" s="95">
        <f>INDEX(技能效果!H:H,MATCH(技能效果等级!B2819,技能效果!B:B,0))</f>
        <v>1015</v>
      </c>
      <c r="G2819" s="95">
        <f>IF(INDEX(技能效果!K:K,MATCH(B2819,技能效果!B:B,0))=0,INDEX(技能效果!I:I,MATCH(技能效果等级!B2819,技能效果!B:B,0)),INDEX(技能效果!I:I,MATCH(技能效果等级!B2819,技能效果!B:B,0))*VLOOKUP(E2819,技能数值计算!$C$19:$D$28,2,FALSE))</f>
        <v>1</v>
      </c>
      <c r="H2819" s="95">
        <f>INDEX(技能效果!J:J,MATCH(技能效果等级!B2819,技能效果!B:B,0))</f>
        <v>0.5</v>
      </c>
      <c r="I2819" s="97"/>
      <c r="J2819" s="97"/>
      <c r="K2819" s="97"/>
      <c r="L2819" s="97"/>
      <c r="M2819" s="97"/>
      <c r="N2819" s="96" t="str">
        <f>IF(INDEX(技能效果!L:L,MATCH(技能效果等级!B2819,技能效果!B:B,0))="","",INDEX(技能效果!L:L,MATCH(技能效果等级!B2819,技能效果!B:B,0)))</f>
        <v/>
      </c>
      <c r="O2819" s="95">
        <f>IF(INDEX(技能效果!N:N,MATCH(B2819,技能效果!B:B,0))=0,INDEX(技能效果!M:M,MATCH(技能效果等级!B2819,技能效果!B:B,0)),INDEX(技能效果!M:M,MATCH(技能效果等级!B2819,技能效果!B:B,0))*VLOOKUP(E2819,技能数值计算!$C$19:$D$28,2,FALSE))</f>
        <v>0</v>
      </c>
      <c r="P2819" s="97"/>
      <c r="Q2819" s="97"/>
      <c r="R2819" s="95" t="str">
        <f>IF(INDEX(技能效果!O:O,MATCH(技能效果等级!B2819,技能效果!B:B,0))="","",INDEX(技能效果!O:O,MATCH(技能效果等级!B2819,技能效果!B:B,0)))</f>
        <v/>
      </c>
      <c r="S2819" s="97"/>
      <c r="T2819" s="97"/>
      <c r="U2819" s="97"/>
      <c r="V2819" s="96" t="str">
        <f>IF(INDEX(技能效果!AF:AF,MATCH(技能效果等级!B2819,技能效果!B:B,0))="","",INDEX(技能效果!AF:AF,MATCH(技能效果等级!B2819,技能效果!B:B,0)))</f>
        <v>额外消耗所有红色水晶，造成一定百分比*水晶数量的伤害</v>
      </c>
      <c r="W2819" s="95">
        <f t="shared" si="42"/>
        <v>273</v>
      </c>
    </row>
    <row r="2820" spans="1:23" ht="16.5" x14ac:dyDescent="0.2">
      <c r="A2820" s="62">
        <v>2817</v>
      </c>
      <c r="B2820" s="95">
        <f>INDEX(技能效果!B:B,MATCH(技能效果等级!W2820,技能效果!AE:AE,0))</f>
        <v>210300102</v>
      </c>
      <c r="C2820" s="95" t="str">
        <f>INDEX(技能效果!C:C,MATCH(技能效果等级!B2820,技能效果!B:B,0))</f>
        <v>关羽专属武器效果(教学)</v>
      </c>
      <c r="D2820" s="96" t="s">
        <v>873</v>
      </c>
      <c r="E2820" s="95">
        <v>3</v>
      </c>
      <c r="F2820" s="95">
        <f>INDEX(技能效果!H:H,MATCH(技能效果等级!B2820,技能效果!B:B,0))</f>
        <v>1015</v>
      </c>
      <c r="G2820" s="95">
        <f>IF(INDEX(技能效果!K:K,MATCH(B2820,技能效果!B:B,0))=0,INDEX(技能效果!I:I,MATCH(技能效果等级!B2820,技能效果!B:B,0)),INDEX(技能效果!I:I,MATCH(技能效果等级!B2820,技能效果!B:B,0))*VLOOKUP(E2820,技能数值计算!$C$19:$D$28,2,FALSE))</f>
        <v>1</v>
      </c>
      <c r="H2820" s="95">
        <f>INDEX(技能效果!J:J,MATCH(技能效果等级!B2820,技能效果!B:B,0))</f>
        <v>0.5</v>
      </c>
      <c r="I2820" s="97"/>
      <c r="J2820" s="97"/>
      <c r="K2820" s="97"/>
      <c r="L2820" s="97"/>
      <c r="M2820" s="97"/>
      <c r="N2820" s="96" t="str">
        <f>IF(INDEX(技能效果!L:L,MATCH(技能效果等级!B2820,技能效果!B:B,0))="","",INDEX(技能效果!L:L,MATCH(技能效果等级!B2820,技能效果!B:B,0)))</f>
        <v/>
      </c>
      <c r="O2820" s="95">
        <f>IF(INDEX(技能效果!N:N,MATCH(B2820,技能效果!B:B,0))=0,INDEX(技能效果!M:M,MATCH(技能效果等级!B2820,技能效果!B:B,0)),INDEX(技能效果!M:M,MATCH(技能效果等级!B2820,技能效果!B:B,0))*VLOOKUP(E2820,技能数值计算!$C$19:$D$28,2,FALSE))</f>
        <v>0</v>
      </c>
      <c r="P2820" s="97"/>
      <c r="Q2820" s="97"/>
      <c r="R2820" s="95" t="str">
        <f>IF(INDEX(技能效果!O:O,MATCH(技能效果等级!B2820,技能效果!B:B,0))="","",INDEX(技能效果!O:O,MATCH(技能效果等级!B2820,技能效果!B:B,0)))</f>
        <v/>
      </c>
      <c r="S2820" s="97"/>
      <c r="T2820" s="97"/>
      <c r="U2820" s="97"/>
      <c r="V2820" s="96" t="str">
        <f>IF(INDEX(技能效果!AF:AF,MATCH(技能效果等级!B2820,技能效果!B:B,0))="","",INDEX(技能效果!AF:AF,MATCH(技能效果等级!B2820,技能效果!B:B,0)))</f>
        <v>额外消耗所有红色水晶，造成一定百分比*水晶数量的伤害</v>
      </c>
      <c r="W2820" s="95">
        <f t="shared" si="42"/>
        <v>273</v>
      </c>
    </row>
    <row r="2821" spans="1:23" ht="16.5" x14ac:dyDescent="0.2">
      <c r="A2821" s="62">
        <v>2818</v>
      </c>
      <c r="B2821" s="95">
        <f>INDEX(技能效果!B:B,MATCH(技能效果等级!W2821,技能效果!AE:AE,0))</f>
        <v>210300102</v>
      </c>
      <c r="C2821" s="95" t="str">
        <f>INDEX(技能效果!C:C,MATCH(技能效果等级!B2821,技能效果!B:B,0))</f>
        <v>关羽专属武器效果(教学)</v>
      </c>
      <c r="D2821" s="96" t="s">
        <v>873</v>
      </c>
      <c r="E2821" s="95">
        <v>4</v>
      </c>
      <c r="F2821" s="95">
        <f>INDEX(技能效果!H:H,MATCH(技能效果等级!B2821,技能效果!B:B,0))</f>
        <v>1015</v>
      </c>
      <c r="G2821" s="95">
        <f>IF(INDEX(技能效果!K:K,MATCH(B2821,技能效果!B:B,0))=0,INDEX(技能效果!I:I,MATCH(技能效果等级!B2821,技能效果!B:B,0)),INDEX(技能效果!I:I,MATCH(技能效果等级!B2821,技能效果!B:B,0))*VLOOKUP(E2821,技能数值计算!$C$19:$D$28,2,FALSE))</f>
        <v>1</v>
      </c>
      <c r="H2821" s="95">
        <f>INDEX(技能效果!J:J,MATCH(技能效果等级!B2821,技能效果!B:B,0))</f>
        <v>0.5</v>
      </c>
      <c r="I2821" s="97"/>
      <c r="J2821" s="97"/>
      <c r="K2821" s="97"/>
      <c r="L2821" s="97"/>
      <c r="M2821" s="97"/>
      <c r="N2821" s="96" t="str">
        <f>IF(INDEX(技能效果!L:L,MATCH(技能效果等级!B2821,技能效果!B:B,0))="","",INDEX(技能效果!L:L,MATCH(技能效果等级!B2821,技能效果!B:B,0)))</f>
        <v/>
      </c>
      <c r="O2821" s="95">
        <f>IF(INDEX(技能效果!N:N,MATCH(B2821,技能效果!B:B,0))=0,INDEX(技能效果!M:M,MATCH(技能效果等级!B2821,技能效果!B:B,0)),INDEX(技能效果!M:M,MATCH(技能效果等级!B2821,技能效果!B:B,0))*VLOOKUP(E2821,技能数值计算!$C$19:$D$28,2,FALSE))</f>
        <v>0</v>
      </c>
      <c r="P2821" s="97"/>
      <c r="Q2821" s="97"/>
      <c r="R2821" s="95" t="str">
        <f>IF(INDEX(技能效果!O:O,MATCH(技能效果等级!B2821,技能效果!B:B,0))="","",INDEX(技能效果!O:O,MATCH(技能效果等级!B2821,技能效果!B:B,0)))</f>
        <v/>
      </c>
      <c r="S2821" s="97"/>
      <c r="T2821" s="97"/>
      <c r="U2821" s="97"/>
      <c r="V2821" s="96" t="str">
        <f>IF(INDEX(技能效果!AF:AF,MATCH(技能效果等级!B2821,技能效果!B:B,0))="","",INDEX(技能效果!AF:AF,MATCH(技能效果等级!B2821,技能效果!B:B,0)))</f>
        <v>额外消耗所有红色水晶，造成一定百分比*水晶数量的伤害</v>
      </c>
      <c r="W2821" s="95">
        <f t="shared" si="42"/>
        <v>273</v>
      </c>
    </row>
    <row r="2822" spans="1:23" ht="16.5" x14ac:dyDescent="0.2">
      <c r="A2822" s="62">
        <v>2819</v>
      </c>
      <c r="B2822" s="95">
        <f>INDEX(技能效果!B:B,MATCH(技能效果等级!W2822,技能效果!AE:AE,0))</f>
        <v>210300102</v>
      </c>
      <c r="C2822" s="95" t="str">
        <f>INDEX(技能效果!C:C,MATCH(技能效果等级!B2822,技能效果!B:B,0))</f>
        <v>关羽专属武器效果(教学)</v>
      </c>
      <c r="D2822" s="96" t="s">
        <v>873</v>
      </c>
      <c r="E2822" s="95">
        <v>5</v>
      </c>
      <c r="F2822" s="95">
        <f>INDEX(技能效果!H:H,MATCH(技能效果等级!B2822,技能效果!B:B,0))</f>
        <v>1015</v>
      </c>
      <c r="G2822" s="95">
        <f>IF(INDEX(技能效果!K:K,MATCH(B2822,技能效果!B:B,0))=0,INDEX(技能效果!I:I,MATCH(技能效果等级!B2822,技能效果!B:B,0)),INDEX(技能效果!I:I,MATCH(技能效果等级!B2822,技能效果!B:B,0))*VLOOKUP(E2822,技能数值计算!$C$19:$D$28,2,FALSE))</f>
        <v>1</v>
      </c>
      <c r="H2822" s="95">
        <f>INDEX(技能效果!J:J,MATCH(技能效果等级!B2822,技能效果!B:B,0))</f>
        <v>0.5</v>
      </c>
      <c r="I2822" s="97"/>
      <c r="J2822" s="97"/>
      <c r="K2822" s="97"/>
      <c r="L2822" s="97"/>
      <c r="M2822" s="97"/>
      <c r="N2822" s="96" t="str">
        <f>IF(INDEX(技能效果!L:L,MATCH(技能效果等级!B2822,技能效果!B:B,0))="","",INDEX(技能效果!L:L,MATCH(技能效果等级!B2822,技能效果!B:B,0)))</f>
        <v/>
      </c>
      <c r="O2822" s="95">
        <f>IF(INDEX(技能效果!N:N,MATCH(B2822,技能效果!B:B,0))=0,INDEX(技能效果!M:M,MATCH(技能效果等级!B2822,技能效果!B:B,0)),INDEX(技能效果!M:M,MATCH(技能效果等级!B2822,技能效果!B:B,0))*VLOOKUP(E2822,技能数值计算!$C$19:$D$28,2,FALSE))</f>
        <v>0</v>
      </c>
      <c r="P2822" s="97"/>
      <c r="Q2822" s="97"/>
      <c r="R2822" s="95" t="str">
        <f>IF(INDEX(技能效果!O:O,MATCH(技能效果等级!B2822,技能效果!B:B,0))="","",INDEX(技能效果!O:O,MATCH(技能效果等级!B2822,技能效果!B:B,0)))</f>
        <v/>
      </c>
      <c r="S2822" s="97"/>
      <c r="T2822" s="97"/>
      <c r="U2822" s="97"/>
      <c r="V2822" s="96" t="str">
        <f>IF(INDEX(技能效果!AF:AF,MATCH(技能效果等级!B2822,技能效果!B:B,0))="","",INDEX(技能效果!AF:AF,MATCH(技能效果等级!B2822,技能效果!B:B,0)))</f>
        <v>额外消耗所有红色水晶，造成一定百分比*水晶数量的伤害</v>
      </c>
      <c r="W2822" s="95">
        <f t="shared" si="42"/>
        <v>273</v>
      </c>
    </row>
    <row r="2823" spans="1:23" ht="16.5" x14ac:dyDescent="0.2">
      <c r="A2823" s="62">
        <v>2820</v>
      </c>
      <c r="B2823" s="95">
        <f>INDEX(技能效果!B:B,MATCH(技能效果等级!W2823,技能效果!AE:AE,0))</f>
        <v>210300102</v>
      </c>
      <c r="C2823" s="95" t="str">
        <f>INDEX(技能效果!C:C,MATCH(技能效果等级!B2823,技能效果!B:B,0))</f>
        <v>关羽专属武器效果(教学)</v>
      </c>
      <c r="D2823" s="96" t="s">
        <v>873</v>
      </c>
      <c r="E2823" s="95">
        <v>6</v>
      </c>
      <c r="F2823" s="95">
        <f>INDEX(技能效果!H:H,MATCH(技能效果等级!B2823,技能效果!B:B,0))</f>
        <v>1015</v>
      </c>
      <c r="G2823" s="95">
        <f>IF(INDEX(技能效果!K:K,MATCH(B2823,技能效果!B:B,0))=0,INDEX(技能效果!I:I,MATCH(技能效果等级!B2823,技能效果!B:B,0)),INDEX(技能效果!I:I,MATCH(技能效果等级!B2823,技能效果!B:B,0))*VLOOKUP(E2823,技能数值计算!$C$19:$D$28,2,FALSE))</f>
        <v>1</v>
      </c>
      <c r="H2823" s="95">
        <f>INDEX(技能效果!J:J,MATCH(技能效果等级!B2823,技能效果!B:B,0))</f>
        <v>0.5</v>
      </c>
      <c r="I2823" s="97"/>
      <c r="J2823" s="97"/>
      <c r="K2823" s="97"/>
      <c r="L2823" s="97"/>
      <c r="M2823" s="97"/>
      <c r="N2823" s="96" t="str">
        <f>IF(INDEX(技能效果!L:L,MATCH(技能效果等级!B2823,技能效果!B:B,0))="","",INDEX(技能效果!L:L,MATCH(技能效果等级!B2823,技能效果!B:B,0)))</f>
        <v/>
      </c>
      <c r="O2823" s="95">
        <f>IF(INDEX(技能效果!N:N,MATCH(B2823,技能效果!B:B,0))=0,INDEX(技能效果!M:M,MATCH(技能效果等级!B2823,技能效果!B:B,0)),INDEX(技能效果!M:M,MATCH(技能效果等级!B2823,技能效果!B:B,0))*VLOOKUP(E2823,技能数值计算!$C$19:$D$28,2,FALSE))</f>
        <v>0</v>
      </c>
      <c r="P2823" s="97"/>
      <c r="Q2823" s="97"/>
      <c r="R2823" s="95" t="str">
        <f>IF(INDEX(技能效果!O:O,MATCH(技能效果等级!B2823,技能效果!B:B,0))="","",INDEX(技能效果!O:O,MATCH(技能效果等级!B2823,技能效果!B:B,0)))</f>
        <v/>
      </c>
      <c r="S2823" s="97"/>
      <c r="T2823" s="97"/>
      <c r="U2823" s="97"/>
      <c r="V2823" s="96" t="str">
        <f>IF(INDEX(技能效果!AF:AF,MATCH(技能效果等级!B2823,技能效果!B:B,0))="","",INDEX(技能效果!AF:AF,MATCH(技能效果等级!B2823,技能效果!B:B,0)))</f>
        <v>额外消耗所有红色水晶，造成一定百分比*水晶数量的伤害</v>
      </c>
      <c r="W2823" s="95">
        <f t="shared" si="42"/>
        <v>273</v>
      </c>
    </row>
    <row r="2824" spans="1:23" ht="16.5" x14ac:dyDescent="0.2">
      <c r="A2824" s="62">
        <v>2821</v>
      </c>
      <c r="B2824" s="95">
        <f>INDEX(技能效果!B:B,MATCH(技能效果等级!W2824,技能效果!AE:AE,0))</f>
        <v>210300102</v>
      </c>
      <c r="C2824" s="95" t="str">
        <f>INDEX(技能效果!C:C,MATCH(技能效果等级!B2824,技能效果!B:B,0))</f>
        <v>关羽专属武器效果(教学)</v>
      </c>
      <c r="D2824" s="96" t="s">
        <v>873</v>
      </c>
      <c r="E2824" s="95">
        <v>7</v>
      </c>
      <c r="F2824" s="95">
        <f>INDEX(技能效果!H:H,MATCH(技能效果等级!B2824,技能效果!B:B,0))</f>
        <v>1015</v>
      </c>
      <c r="G2824" s="95">
        <f>IF(INDEX(技能效果!K:K,MATCH(B2824,技能效果!B:B,0))=0,INDEX(技能效果!I:I,MATCH(技能效果等级!B2824,技能效果!B:B,0)),INDEX(技能效果!I:I,MATCH(技能效果等级!B2824,技能效果!B:B,0))*VLOOKUP(E2824,技能数值计算!$C$19:$D$28,2,FALSE))</f>
        <v>1</v>
      </c>
      <c r="H2824" s="95">
        <f>INDEX(技能效果!J:J,MATCH(技能效果等级!B2824,技能效果!B:B,0))</f>
        <v>0.5</v>
      </c>
      <c r="I2824" s="97"/>
      <c r="J2824" s="97"/>
      <c r="K2824" s="97"/>
      <c r="L2824" s="97"/>
      <c r="M2824" s="97"/>
      <c r="N2824" s="96" t="str">
        <f>IF(INDEX(技能效果!L:L,MATCH(技能效果等级!B2824,技能效果!B:B,0))="","",INDEX(技能效果!L:L,MATCH(技能效果等级!B2824,技能效果!B:B,0)))</f>
        <v/>
      </c>
      <c r="O2824" s="95">
        <f>IF(INDEX(技能效果!N:N,MATCH(B2824,技能效果!B:B,0))=0,INDEX(技能效果!M:M,MATCH(技能效果等级!B2824,技能效果!B:B,0)),INDEX(技能效果!M:M,MATCH(技能效果等级!B2824,技能效果!B:B,0))*VLOOKUP(E2824,技能数值计算!$C$19:$D$28,2,FALSE))</f>
        <v>0</v>
      </c>
      <c r="P2824" s="97"/>
      <c r="Q2824" s="97"/>
      <c r="R2824" s="95" t="str">
        <f>IF(INDEX(技能效果!O:O,MATCH(技能效果等级!B2824,技能效果!B:B,0))="","",INDEX(技能效果!O:O,MATCH(技能效果等级!B2824,技能效果!B:B,0)))</f>
        <v/>
      </c>
      <c r="S2824" s="97"/>
      <c r="T2824" s="97"/>
      <c r="U2824" s="97"/>
      <c r="V2824" s="96" t="str">
        <f>IF(INDEX(技能效果!AF:AF,MATCH(技能效果等级!B2824,技能效果!B:B,0))="","",INDEX(技能效果!AF:AF,MATCH(技能效果等级!B2824,技能效果!B:B,0)))</f>
        <v>额外消耗所有红色水晶，造成一定百分比*水晶数量的伤害</v>
      </c>
      <c r="W2824" s="95">
        <f t="shared" si="42"/>
        <v>273</v>
      </c>
    </row>
    <row r="2825" spans="1:23" ht="16.5" x14ac:dyDescent="0.2">
      <c r="A2825" s="62">
        <v>2822</v>
      </c>
      <c r="B2825" s="95">
        <f>INDEX(技能效果!B:B,MATCH(技能效果等级!W2825,技能效果!AE:AE,0))</f>
        <v>210300102</v>
      </c>
      <c r="C2825" s="95" t="str">
        <f>INDEX(技能效果!C:C,MATCH(技能效果等级!B2825,技能效果!B:B,0))</f>
        <v>关羽专属武器效果(教学)</v>
      </c>
      <c r="D2825" s="96" t="s">
        <v>873</v>
      </c>
      <c r="E2825" s="95">
        <v>8</v>
      </c>
      <c r="F2825" s="95">
        <f>INDEX(技能效果!H:H,MATCH(技能效果等级!B2825,技能效果!B:B,0))</f>
        <v>1015</v>
      </c>
      <c r="G2825" s="95">
        <f>IF(INDEX(技能效果!K:K,MATCH(B2825,技能效果!B:B,0))=0,INDEX(技能效果!I:I,MATCH(技能效果等级!B2825,技能效果!B:B,0)),INDEX(技能效果!I:I,MATCH(技能效果等级!B2825,技能效果!B:B,0))*VLOOKUP(E2825,技能数值计算!$C$19:$D$28,2,FALSE))</f>
        <v>1</v>
      </c>
      <c r="H2825" s="95">
        <f>INDEX(技能效果!J:J,MATCH(技能效果等级!B2825,技能效果!B:B,0))</f>
        <v>0.5</v>
      </c>
      <c r="I2825" s="97"/>
      <c r="J2825" s="97"/>
      <c r="K2825" s="97"/>
      <c r="L2825" s="97"/>
      <c r="M2825" s="97"/>
      <c r="N2825" s="96" t="str">
        <f>IF(INDEX(技能效果!L:L,MATCH(技能效果等级!B2825,技能效果!B:B,0))="","",INDEX(技能效果!L:L,MATCH(技能效果等级!B2825,技能效果!B:B,0)))</f>
        <v/>
      </c>
      <c r="O2825" s="95">
        <f>IF(INDEX(技能效果!N:N,MATCH(B2825,技能效果!B:B,0))=0,INDEX(技能效果!M:M,MATCH(技能效果等级!B2825,技能效果!B:B,0)),INDEX(技能效果!M:M,MATCH(技能效果等级!B2825,技能效果!B:B,0))*VLOOKUP(E2825,技能数值计算!$C$19:$D$28,2,FALSE))</f>
        <v>0</v>
      </c>
      <c r="P2825" s="97"/>
      <c r="Q2825" s="97"/>
      <c r="R2825" s="95" t="str">
        <f>IF(INDEX(技能效果!O:O,MATCH(技能效果等级!B2825,技能效果!B:B,0))="","",INDEX(技能效果!O:O,MATCH(技能效果等级!B2825,技能效果!B:B,0)))</f>
        <v/>
      </c>
      <c r="S2825" s="97"/>
      <c r="T2825" s="97"/>
      <c r="U2825" s="97"/>
      <c r="V2825" s="96" t="str">
        <f>IF(INDEX(技能效果!AF:AF,MATCH(技能效果等级!B2825,技能效果!B:B,0))="","",INDEX(技能效果!AF:AF,MATCH(技能效果等级!B2825,技能效果!B:B,0)))</f>
        <v>额外消耗所有红色水晶，造成一定百分比*水晶数量的伤害</v>
      </c>
      <c r="W2825" s="95">
        <f t="shared" si="42"/>
        <v>273</v>
      </c>
    </row>
    <row r="2826" spans="1:23" ht="16.5" x14ac:dyDescent="0.2">
      <c r="A2826" s="62">
        <v>2823</v>
      </c>
      <c r="B2826" s="95">
        <f>INDEX(技能效果!B:B,MATCH(技能效果等级!W2826,技能效果!AE:AE,0))</f>
        <v>210300102</v>
      </c>
      <c r="C2826" s="95" t="str">
        <f>INDEX(技能效果!C:C,MATCH(技能效果等级!B2826,技能效果!B:B,0))</f>
        <v>关羽专属武器效果(教学)</v>
      </c>
      <c r="D2826" s="96" t="s">
        <v>873</v>
      </c>
      <c r="E2826" s="95">
        <v>9</v>
      </c>
      <c r="F2826" s="95">
        <f>INDEX(技能效果!H:H,MATCH(技能效果等级!B2826,技能效果!B:B,0))</f>
        <v>1015</v>
      </c>
      <c r="G2826" s="95">
        <f>IF(INDEX(技能效果!K:K,MATCH(B2826,技能效果!B:B,0))=0,INDEX(技能效果!I:I,MATCH(技能效果等级!B2826,技能效果!B:B,0)),INDEX(技能效果!I:I,MATCH(技能效果等级!B2826,技能效果!B:B,0))*VLOOKUP(E2826,技能数值计算!$C$19:$D$28,2,FALSE))</f>
        <v>1</v>
      </c>
      <c r="H2826" s="95">
        <f>INDEX(技能效果!J:J,MATCH(技能效果等级!B2826,技能效果!B:B,0))</f>
        <v>0.5</v>
      </c>
      <c r="I2826" s="97"/>
      <c r="J2826" s="97"/>
      <c r="K2826" s="97"/>
      <c r="L2826" s="97"/>
      <c r="M2826" s="97"/>
      <c r="N2826" s="96" t="str">
        <f>IF(INDEX(技能效果!L:L,MATCH(技能效果等级!B2826,技能效果!B:B,0))="","",INDEX(技能效果!L:L,MATCH(技能效果等级!B2826,技能效果!B:B,0)))</f>
        <v/>
      </c>
      <c r="O2826" s="95">
        <f>IF(INDEX(技能效果!N:N,MATCH(B2826,技能效果!B:B,0))=0,INDEX(技能效果!M:M,MATCH(技能效果等级!B2826,技能效果!B:B,0)),INDEX(技能效果!M:M,MATCH(技能效果等级!B2826,技能效果!B:B,0))*VLOOKUP(E2826,技能数值计算!$C$19:$D$28,2,FALSE))</f>
        <v>0</v>
      </c>
      <c r="P2826" s="97"/>
      <c r="Q2826" s="97"/>
      <c r="R2826" s="95" t="str">
        <f>IF(INDEX(技能效果!O:O,MATCH(技能效果等级!B2826,技能效果!B:B,0))="","",INDEX(技能效果!O:O,MATCH(技能效果等级!B2826,技能效果!B:B,0)))</f>
        <v/>
      </c>
      <c r="S2826" s="97"/>
      <c r="T2826" s="97"/>
      <c r="U2826" s="97"/>
      <c r="V2826" s="96" t="str">
        <f>IF(INDEX(技能效果!AF:AF,MATCH(技能效果等级!B2826,技能效果!B:B,0))="","",INDEX(技能效果!AF:AF,MATCH(技能效果等级!B2826,技能效果!B:B,0)))</f>
        <v>额外消耗所有红色水晶，造成一定百分比*水晶数量的伤害</v>
      </c>
      <c r="W2826" s="95">
        <f t="shared" si="42"/>
        <v>273</v>
      </c>
    </row>
    <row r="2827" spans="1:23" ht="16.5" x14ac:dyDescent="0.2">
      <c r="A2827" s="62">
        <v>2824</v>
      </c>
      <c r="B2827" s="95">
        <f>INDEX(技能效果!B:B,MATCH(技能效果等级!W2827,技能效果!AE:AE,0))</f>
        <v>210300102</v>
      </c>
      <c r="C2827" s="95" t="str">
        <f>INDEX(技能效果!C:C,MATCH(技能效果等级!B2827,技能效果!B:B,0))</f>
        <v>关羽专属武器效果(教学)</v>
      </c>
      <c r="D2827" s="96" t="s">
        <v>873</v>
      </c>
      <c r="E2827" s="95">
        <v>10</v>
      </c>
      <c r="F2827" s="95">
        <f>INDEX(技能效果!H:H,MATCH(技能效果等级!B2827,技能效果!B:B,0))</f>
        <v>1015</v>
      </c>
      <c r="G2827" s="95">
        <f>IF(INDEX(技能效果!K:K,MATCH(B2827,技能效果!B:B,0))=0,INDEX(技能效果!I:I,MATCH(技能效果等级!B2827,技能效果!B:B,0)),INDEX(技能效果!I:I,MATCH(技能效果等级!B2827,技能效果!B:B,0))*VLOOKUP(E2827,技能数值计算!$C$19:$D$28,2,FALSE))</f>
        <v>1</v>
      </c>
      <c r="H2827" s="95">
        <f>INDEX(技能效果!J:J,MATCH(技能效果等级!B2827,技能效果!B:B,0))</f>
        <v>0.5</v>
      </c>
      <c r="I2827" s="97"/>
      <c r="J2827" s="97"/>
      <c r="K2827" s="97"/>
      <c r="L2827" s="97"/>
      <c r="M2827" s="97"/>
      <c r="N2827" s="96" t="str">
        <f>IF(INDEX(技能效果!L:L,MATCH(技能效果等级!B2827,技能效果!B:B,0))="","",INDEX(技能效果!L:L,MATCH(技能效果等级!B2827,技能效果!B:B,0)))</f>
        <v/>
      </c>
      <c r="O2827" s="95">
        <f>IF(INDEX(技能效果!N:N,MATCH(B2827,技能效果!B:B,0))=0,INDEX(技能效果!M:M,MATCH(技能效果等级!B2827,技能效果!B:B,0)),INDEX(技能效果!M:M,MATCH(技能效果等级!B2827,技能效果!B:B,0))*VLOOKUP(E2827,技能数值计算!$C$19:$D$28,2,FALSE))</f>
        <v>0</v>
      </c>
      <c r="P2827" s="97"/>
      <c r="Q2827" s="97"/>
      <c r="R2827" s="95" t="str">
        <f>IF(INDEX(技能效果!O:O,MATCH(技能效果等级!B2827,技能效果!B:B,0))="","",INDEX(技能效果!O:O,MATCH(技能效果等级!B2827,技能效果!B:B,0)))</f>
        <v/>
      </c>
      <c r="S2827" s="97"/>
      <c r="T2827" s="97"/>
      <c r="U2827" s="97"/>
      <c r="V2827" s="96" t="str">
        <f>IF(INDEX(技能效果!AF:AF,MATCH(技能效果等级!B2827,技能效果!B:B,0))="","",INDEX(技能效果!AF:AF,MATCH(技能效果等级!B2827,技能效果!B:B,0)))</f>
        <v>额外消耗所有红色水晶，造成一定百分比*水晶数量的伤害</v>
      </c>
      <c r="W2827" s="95">
        <f t="shared" si="42"/>
        <v>273</v>
      </c>
    </row>
    <row r="2828" spans="1:23" ht="16.5" x14ac:dyDescent="0.2">
      <c r="A2828" s="62">
        <v>2825</v>
      </c>
      <c r="B2828" s="95">
        <f>INDEX(技能效果!B:B,MATCH(技能效果等级!W2828,技能效果!AE:AE,0))</f>
        <v>210300103</v>
      </c>
      <c r="C2828" s="95" t="str">
        <f>INDEX(技能效果!C:C,MATCH(技能效果等级!B2828,技能效果!B:B,0))</f>
        <v>关羽满星效果(教学)</v>
      </c>
      <c r="D2828" s="96" t="s">
        <v>873</v>
      </c>
      <c r="E2828" s="95">
        <v>1</v>
      </c>
      <c r="F2828" s="95">
        <f>INDEX(技能效果!H:H,MATCH(技能效果等级!B2828,技能效果!B:B,0))</f>
        <v>3006</v>
      </c>
      <c r="G2828" s="95">
        <f>IF(INDEX(技能效果!K:K,MATCH(B2828,技能效果!B:B,0))=0,INDEX(技能效果!I:I,MATCH(技能效果等级!B2828,技能效果!B:B,0)),INDEX(技能效果!I:I,MATCH(技能效果等级!B2828,技能效果!B:B,0))*VLOOKUP(E2828,技能数值计算!$C$19:$D$28,2,FALSE))</f>
        <v>1</v>
      </c>
      <c r="H2828" s="95">
        <f>INDEX(技能效果!J:J,MATCH(技能效果等级!B2828,技能效果!B:B,0))</f>
        <v>3</v>
      </c>
      <c r="I2828" s="97"/>
      <c r="J2828" s="97"/>
      <c r="K2828" s="97"/>
      <c r="L2828" s="97"/>
      <c r="M2828" s="97"/>
      <c r="N2828" s="96" t="str">
        <f>IF(INDEX(技能效果!L:L,MATCH(技能效果等级!B2828,技能效果!B:B,0))="","",INDEX(技能效果!L:L,MATCH(技能效果等级!B2828,技能效果!B:B,0)))</f>
        <v/>
      </c>
      <c r="O2828" s="95">
        <f>IF(INDEX(技能效果!N:N,MATCH(B2828,技能效果!B:B,0))=0,INDEX(技能效果!M:M,MATCH(技能效果等级!B2828,技能效果!B:B,0)),INDEX(技能效果!M:M,MATCH(技能效果等级!B2828,技能效果!B:B,0))*VLOOKUP(E2828,技能数值计算!$C$19:$D$28,2,FALSE))</f>
        <v>0</v>
      </c>
      <c r="P2828" s="97"/>
      <c r="Q2828" s="97"/>
      <c r="R2828" s="95" t="str">
        <f>IF(INDEX(技能效果!O:O,MATCH(技能效果等级!B2828,技能效果!B:B,0))="","",INDEX(技能效果!O:O,MATCH(技能效果等级!B2828,技能效果!B:B,0)))</f>
        <v/>
      </c>
      <c r="S2828" s="97"/>
      <c r="T2828" s="97"/>
      <c r="U2828" s="97"/>
      <c r="V2828" s="96" t="str">
        <f>IF(INDEX(技能效果!AF:AF,MATCH(技能效果等级!B2828,技能效果!B:B,0))="","",INDEX(技能效果!AF:AF,MATCH(技能效果等级!B2828,技能效果!B:B,0)))</f>
        <v/>
      </c>
      <c r="W2828" s="95">
        <f t="shared" si="42"/>
        <v>274</v>
      </c>
    </row>
    <row r="2829" spans="1:23" ht="16.5" x14ac:dyDescent="0.2">
      <c r="A2829" s="62">
        <v>2826</v>
      </c>
      <c r="B2829" s="95">
        <f>INDEX(技能效果!B:B,MATCH(技能效果等级!W2829,技能效果!AE:AE,0))</f>
        <v>210300103</v>
      </c>
      <c r="C2829" s="95" t="str">
        <f>INDEX(技能效果!C:C,MATCH(技能效果等级!B2829,技能效果!B:B,0))</f>
        <v>关羽满星效果(教学)</v>
      </c>
      <c r="D2829" s="96" t="s">
        <v>873</v>
      </c>
      <c r="E2829" s="95">
        <v>2</v>
      </c>
      <c r="F2829" s="95">
        <f>INDEX(技能效果!H:H,MATCH(技能效果等级!B2829,技能效果!B:B,0))</f>
        <v>3006</v>
      </c>
      <c r="G2829" s="95">
        <f>IF(INDEX(技能效果!K:K,MATCH(B2829,技能效果!B:B,0))=0,INDEX(技能效果!I:I,MATCH(技能效果等级!B2829,技能效果!B:B,0)),INDEX(技能效果!I:I,MATCH(技能效果等级!B2829,技能效果!B:B,0))*VLOOKUP(E2829,技能数值计算!$C$19:$D$28,2,FALSE))</f>
        <v>1</v>
      </c>
      <c r="H2829" s="95">
        <f>INDEX(技能效果!J:J,MATCH(技能效果等级!B2829,技能效果!B:B,0))</f>
        <v>3</v>
      </c>
      <c r="I2829" s="97"/>
      <c r="J2829" s="97"/>
      <c r="K2829" s="97"/>
      <c r="L2829" s="97"/>
      <c r="M2829" s="97"/>
      <c r="N2829" s="96" t="str">
        <f>IF(INDEX(技能效果!L:L,MATCH(技能效果等级!B2829,技能效果!B:B,0))="","",INDEX(技能效果!L:L,MATCH(技能效果等级!B2829,技能效果!B:B,0)))</f>
        <v/>
      </c>
      <c r="O2829" s="95">
        <f>IF(INDEX(技能效果!N:N,MATCH(B2829,技能效果!B:B,0))=0,INDEX(技能效果!M:M,MATCH(技能效果等级!B2829,技能效果!B:B,0)),INDEX(技能效果!M:M,MATCH(技能效果等级!B2829,技能效果!B:B,0))*VLOOKUP(E2829,技能数值计算!$C$19:$D$28,2,FALSE))</f>
        <v>0</v>
      </c>
      <c r="P2829" s="97"/>
      <c r="Q2829" s="97"/>
      <c r="R2829" s="95" t="str">
        <f>IF(INDEX(技能效果!O:O,MATCH(技能效果等级!B2829,技能效果!B:B,0))="","",INDEX(技能效果!O:O,MATCH(技能效果等级!B2829,技能效果!B:B,0)))</f>
        <v/>
      </c>
      <c r="S2829" s="97"/>
      <c r="T2829" s="97"/>
      <c r="U2829" s="97"/>
      <c r="V2829" s="96" t="str">
        <f>IF(INDEX(技能效果!AF:AF,MATCH(技能效果等级!B2829,技能效果!B:B,0))="","",INDEX(技能效果!AF:AF,MATCH(技能效果等级!B2829,技能效果!B:B,0)))</f>
        <v/>
      </c>
      <c r="W2829" s="95">
        <f t="shared" si="42"/>
        <v>274</v>
      </c>
    </row>
    <row r="2830" spans="1:23" ht="16.5" x14ac:dyDescent="0.2">
      <c r="A2830" s="62">
        <v>2827</v>
      </c>
      <c r="B2830" s="95">
        <f>INDEX(技能效果!B:B,MATCH(技能效果等级!W2830,技能效果!AE:AE,0))</f>
        <v>210300103</v>
      </c>
      <c r="C2830" s="95" t="str">
        <f>INDEX(技能效果!C:C,MATCH(技能效果等级!B2830,技能效果!B:B,0))</f>
        <v>关羽满星效果(教学)</v>
      </c>
      <c r="D2830" s="96" t="s">
        <v>873</v>
      </c>
      <c r="E2830" s="95">
        <v>3</v>
      </c>
      <c r="F2830" s="95">
        <f>INDEX(技能效果!H:H,MATCH(技能效果等级!B2830,技能效果!B:B,0))</f>
        <v>3006</v>
      </c>
      <c r="G2830" s="95">
        <f>IF(INDEX(技能效果!K:K,MATCH(B2830,技能效果!B:B,0))=0,INDEX(技能效果!I:I,MATCH(技能效果等级!B2830,技能效果!B:B,0)),INDEX(技能效果!I:I,MATCH(技能效果等级!B2830,技能效果!B:B,0))*VLOOKUP(E2830,技能数值计算!$C$19:$D$28,2,FALSE))</f>
        <v>1</v>
      </c>
      <c r="H2830" s="95">
        <f>INDEX(技能效果!J:J,MATCH(技能效果等级!B2830,技能效果!B:B,0))</f>
        <v>3</v>
      </c>
      <c r="I2830" s="97"/>
      <c r="J2830" s="97"/>
      <c r="K2830" s="97"/>
      <c r="L2830" s="97"/>
      <c r="M2830" s="97"/>
      <c r="N2830" s="96" t="str">
        <f>IF(INDEX(技能效果!L:L,MATCH(技能效果等级!B2830,技能效果!B:B,0))="","",INDEX(技能效果!L:L,MATCH(技能效果等级!B2830,技能效果!B:B,0)))</f>
        <v/>
      </c>
      <c r="O2830" s="95">
        <f>IF(INDEX(技能效果!N:N,MATCH(B2830,技能效果!B:B,0))=0,INDEX(技能效果!M:M,MATCH(技能效果等级!B2830,技能效果!B:B,0)),INDEX(技能效果!M:M,MATCH(技能效果等级!B2830,技能效果!B:B,0))*VLOOKUP(E2830,技能数值计算!$C$19:$D$28,2,FALSE))</f>
        <v>0</v>
      </c>
      <c r="P2830" s="97"/>
      <c r="Q2830" s="97"/>
      <c r="R2830" s="95" t="str">
        <f>IF(INDEX(技能效果!O:O,MATCH(技能效果等级!B2830,技能效果!B:B,0))="","",INDEX(技能效果!O:O,MATCH(技能效果等级!B2830,技能效果!B:B,0)))</f>
        <v/>
      </c>
      <c r="S2830" s="97"/>
      <c r="T2830" s="97"/>
      <c r="U2830" s="97"/>
      <c r="V2830" s="96" t="str">
        <f>IF(INDEX(技能效果!AF:AF,MATCH(技能效果等级!B2830,技能效果!B:B,0))="","",INDEX(技能效果!AF:AF,MATCH(技能效果等级!B2830,技能效果!B:B,0)))</f>
        <v/>
      </c>
      <c r="W2830" s="95">
        <f t="shared" si="42"/>
        <v>274</v>
      </c>
    </row>
    <row r="2831" spans="1:23" ht="16.5" x14ac:dyDescent="0.2">
      <c r="A2831" s="62">
        <v>2828</v>
      </c>
      <c r="B2831" s="95">
        <f>INDEX(技能效果!B:B,MATCH(技能效果等级!W2831,技能效果!AE:AE,0))</f>
        <v>210300103</v>
      </c>
      <c r="C2831" s="95" t="str">
        <f>INDEX(技能效果!C:C,MATCH(技能效果等级!B2831,技能效果!B:B,0))</f>
        <v>关羽满星效果(教学)</v>
      </c>
      <c r="D2831" s="96" t="s">
        <v>873</v>
      </c>
      <c r="E2831" s="95">
        <v>4</v>
      </c>
      <c r="F2831" s="95">
        <f>INDEX(技能效果!H:H,MATCH(技能效果等级!B2831,技能效果!B:B,0))</f>
        <v>3006</v>
      </c>
      <c r="G2831" s="95">
        <f>IF(INDEX(技能效果!K:K,MATCH(B2831,技能效果!B:B,0))=0,INDEX(技能效果!I:I,MATCH(技能效果等级!B2831,技能效果!B:B,0)),INDEX(技能效果!I:I,MATCH(技能效果等级!B2831,技能效果!B:B,0))*VLOOKUP(E2831,技能数值计算!$C$19:$D$28,2,FALSE))</f>
        <v>1</v>
      </c>
      <c r="H2831" s="95">
        <f>INDEX(技能效果!J:J,MATCH(技能效果等级!B2831,技能效果!B:B,0))</f>
        <v>3</v>
      </c>
      <c r="I2831" s="97"/>
      <c r="J2831" s="97"/>
      <c r="K2831" s="97"/>
      <c r="L2831" s="97"/>
      <c r="M2831" s="97"/>
      <c r="N2831" s="96" t="str">
        <f>IF(INDEX(技能效果!L:L,MATCH(技能效果等级!B2831,技能效果!B:B,0))="","",INDEX(技能效果!L:L,MATCH(技能效果等级!B2831,技能效果!B:B,0)))</f>
        <v/>
      </c>
      <c r="O2831" s="95">
        <f>IF(INDEX(技能效果!N:N,MATCH(B2831,技能效果!B:B,0))=0,INDEX(技能效果!M:M,MATCH(技能效果等级!B2831,技能效果!B:B,0)),INDEX(技能效果!M:M,MATCH(技能效果等级!B2831,技能效果!B:B,0))*VLOOKUP(E2831,技能数值计算!$C$19:$D$28,2,FALSE))</f>
        <v>0</v>
      </c>
      <c r="P2831" s="97"/>
      <c r="Q2831" s="97"/>
      <c r="R2831" s="95" t="str">
        <f>IF(INDEX(技能效果!O:O,MATCH(技能效果等级!B2831,技能效果!B:B,0))="","",INDEX(技能效果!O:O,MATCH(技能效果等级!B2831,技能效果!B:B,0)))</f>
        <v/>
      </c>
      <c r="S2831" s="97"/>
      <c r="T2831" s="97"/>
      <c r="U2831" s="97"/>
      <c r="V2831" s="96" t="str">
        <f>IF(INDEX(技能效果!AF:AF,MATCH(技能效果等级!B2831,技能效果!B:B,0))="","",INDEX(技能效果!AF:AF,MATCH(技能效果等级!B2831,技能效果!B:B,0)))</f>
        <v/>
      </c>
      <c r="W2831" s="95">
        <f t="shared" si="42"/>
        <v>274</v>
      </c>
    </row>
    <row r="2832" spans="1:23" ht="16.5" x14ac:dyDescent="0.2">
      <c r="A2832" s="62">
        <v>2829</v>
      </c>
      <c r="B2832" s="95">
        <f>INDEX(技能效果!B:B,MATCH(技能效果等级!W2832,技能效果!AE:AE,0))</f>
        <v>210300103</v>
      </c>
      <c r="C2832" s="95" t="str">
        <f>INDEX(技能效果!C:C,MATCH(技能效果等级!B2832,技能效果!B:B,0))</f>
        <v>关羽满星效果(教学)</v>
      </c>
      <c r="D2832" s="96" t="s">
        <v>873</v>
      </c>
      <c r="E2832" s="95">
        <v>5</v>
      </c>
      <c r="F2832" s="95">
        <f>INDEX(技能效果!H:H,MATCH(技能效果等级!B2832,技能效果!B:B,0))</f>
        <v>3006</v>
      </c>
      <c r="G2832" s="95">
        <f>IF(INDEX(技能效果!K:K,MATCH(B2832,技能效果!B:B,0))=0,INDEX(技能效果!I:I,MATCH(技能效果等级!B2832,技能效果!B:B,0)),INDEX(技能效果!I:I,MATCH(技能效果等级!B2832,技能效果!B:B,0))*VLOOKUP(E2832,技能数值计算!$C$19:$D$28,2,FALSE))</f>
        <v>1</v>
      </c>
      <c r="H2832" s="95">
        <f>INDEX(技能效果!J:J,MATCH(技能效果等级!B2832,技能效果!B:B,0))</f>
        <v>3</v>
      </c>
      <c r="I2832" s="97"/>
      <c r="J2832" s="97"/>
      <c r="K2832" s="97"/>
      <c r="L2832" s="97"/>
      <c r="M2832" s="97"/>
      <c r="N2832" s="96" t="str">
        <f>IF(INDEX(技能效果!L:L,MATCH(技能效果等级!B2832,技能效果!B:B,0))="","",INDEX(技能效果!L:L,MATCH(技能效果等级!B2832,技能效果!B:B,0)))</f>
        <v/>
      </c>
      <c r="O2832" s="95">
        <f>IF(INDEX(技能效果!N:N,MATCH(B2832,技能效果!B:B,0))=0,INDEX(技能效果!M:M,MATCH(技能效果等级!B2832,技能效果!B:B,0)),INDEX(技能效果!M:M,MATCH(技能效果等级!B2832,技能效果!B:B,0))*VLOOKUP(E2832,技能数值计算!$C$19:$D$28,2,FALSE))</f>
        <v>0</v>
      </c>
      <c r="P2832" s="97"/>
      <c r="Q2832" s="97"/>
      <c r="R2832" s="95" t="str">
        <f>IF(INDEX(技能效果!O:O,MATCH(技能效果等级!B2832,技能效果!B:B,0))="","",INDEX(技能效果!O:O,MATCH(技能效果等级!B2832,技能效果!B:B,0)))</f>
        <v/>
      </c>
      <c r="S2832" s="97"/>
      <c r="T2832" s="97"/>
      <c r="U2832" s="97"/>
      <c r="V2832" s="96" t="str">
        <f>IF(INDEX(技能效果!AF:AF,MATCH(技能效果等级!B2832,技能效果!B:B,0))="","",INDEX(技能效果!AF:AF,MATCH(技能效果等级!B2832,技能效果!B:B,0)))</f>
        <v/>
      </c>
      <c r="W2832" s="95">
        <f t="shared" si="42"/>
        <v>274</v>
      </c>
    </row>
    <row r="2833" spans="1:23" ht="16.5" x14ac:dyDescent="0.2">
      <c r="A2833" s="62">
        <v>2830</v>
      </c>
      <c r="B2833" s="95">
        <f>INDEX(技能效果!B:B,MATCH(技能效果等级!W2833,技能效果!AE:AE,0))</f>
        <v>210300103</v>
      </c>
      <c r="C2833" s="95" t="str">
        <f>INDEX(技能效果!C:C,MATCH(技能效果等级!B2833,技能效果!B:B,0))</f>
        <v>关羽满星效果(教学)</v>
      </c>
      <c r="D2833" s="96" t="s">
        <v>873</v>
      </c>
      <c r="E2833" s="95">
        <v>6</v>
      </c>
      <c r="F2833" s="95">
        <f>INDEX(技能效果!H:H,MATCH(技能效果等级!B2833,技能效果!B:B,0))</f>
        <v>3006</v>
      </c>
      <c r="G2833" s="95">
        <f>IF(INDEX(技能效果!K:K,MATCH(B2833,技能效果!B:B,0))=0,INDEX(技能效果!I:I,MATCH(技能效果等级!B2833,技能效果!B:B,0)),INDEX(技能效果!I:I,MATCH(技能效果等级!B2833,技能效果!B:B,0))*VLOOKUP(E2833,技能数值计算!$C$19:$D$28,2,FALSE))</f>
        <v>1</v>
      </c>
      <c r="H2833" s="95">
        <f>INDEX(技能效果!J:J,MATCH(技能效果等级!B2833,技能效果!B:B,0))</f>
        <v>3</v>
      </c>
      <c r="I2833" s="97"/>
      <c r="J2833" s="97"/>
      <c r="K2833" s="97"/>
      <c r="L2833" s="97"/>
      <c r="M2833" s="97"/>
      <c r="N2833" s="96" t="str">
        <f>IF(INDEX(技能效果!L:L,MATCH(技能效果等级!B2833,技能效果!B:B,0))="","",INDEX(技能效果!L:L,MATCH(技能效果等级!B2833,技能效果!B:B,0)))</f>
        <v/>
      </c>
      <c r="O2833" s="95">
        <f>IF(INDEX(技能效果!N:N,MATCH(B2833,技能效果!B:B,0))=0,INDEX(技能效果!M:M,MATCH(技能效果等级!B2833,技能效果!B:B,0)),INDEX(技能效果!M:M,MATCH(技能效果等级!B2833,技能效果!B:B,0))*VLOOKUP(E2833,技能数值计算!$C$19:$D$28,2,FALSE))</f>
        <v>0</v>
      </c>
      <c r="P2833" s="97"/>
      <c r="Q2833" s="97"/>
      <c r="R2833" s="95" t="str">
        <f>IF(INDEX(技能效果!O:O,MATCH(技能效果等级!B2833,技能效果!B:B,0))="","",INDEX(技能效果!O:O,MATCH(技能效果等级!B2833,技能效果!B:B,0)))</f>
        <v/>
      </c>
      <c r="S2833" s="97"/>
      <c r="T2833" s="97"/>
      <c r="U2833" s="97"/>
      <c r="V2833" s="96" t="str">
        <f>IF(INDEX(技能效果!AF:AF,MATCH(技能效果等级!B2833,技能效果!B:B,0))="","",INDEX(技能效果!AF:AF,MATCH(技能效果等级!B2833,技能效果!B:B,0)))</f>
        <v/>
      </c>
      <c r="W2833" s="95">
        <f t="shared" si="42"/>
        <v>274</v>
      </c>
    </row>
    <row r="2834" spans="1:23" ht="16.5" x14ac:dyDescent="0.2">
      <c r="A2834" s="62">
        <v>2831</v>
      </c>
      <c r="B2834" s="95">
        <f>INDEX(技能效果!B:B,MATCH(技能效果等级!W2834,技能效果!AE:AE,0))</f>
        <v>210300103</v>
      </c>
      <c r="C2834" s="95" t="str">
        <f>INDEX(技能效果!C:C,MATCH(技能效果等级!B2834,技能效果!B:B,0))</f>
        <v>关羽满星效果(教学)</v>
      </c>
      <c r="D2834" s="96" t="s">
        <v>873</v>
      </c>
      <c r="E2834" s="95">
        <v>7</v>
      </c>
      <c r="F2834" s="95">
        <f>INDEX(技能效果!H:H,MATCH(技能效果等级!B2834,技能效果!B:B,0))</f>
        <v>3006</v>
      </c>
      <c r="G2834" s="95">
        <f>IF(INDEX(技能效果!K:K,MATCH(B2834,技能效果!B:B,0))=0,INDEX(技能效果!I:I,MATCH(技能效果等级!B2834,技能效果!B:B,0)),INDEX(技能效果!I:I,MATCH(技能效果等级!B2834,技能效果!B:B,0))*VLOOKUP(E2834,技能数值计算!$C$19:$D$28,2,FALSE))</f>
        <v>1</v>
      </c>
      <c r="H2834" s="95">
        <f>INDEX(技能效果!J:J,MATCH(技能效果等级!B2834,技能效果!B:B,0))</f>
        <v>3</v>
      </c>
      <c r="I2834" s="97"/>
      <c r="J2834" s="97"/>
      <c r="K2834" s="97"/>
      <c r="L2834" s="97"/>
      <c r="M2834" s="97"/>
      <c r="N2834" s="96" t="str">
        <f>IF(INDEX(技能效果!L:L,MATCH(技能效果等级!B2834,技能效果!B:B,0))="","",INDEX(技能效果!L:L,MATCH(技能效果等级!B2834,技能效果!B:B,0)))</f>
        <v/>
      </c>
      <c r="O2834" s="95">
        <f>IF(INDEX(技能效果!N:N,MATCH(B2834,技能效果!B:B,0))=0,INDEX(技能效果!M:M,MATCH(技能效果等级!B2834,技能效果!B:B,0)),INDEX(技能效果!M:M,MATCH(技能效果等级!B2834,技能效果!B:B,0))*VLOOKUP(E2834,技能数值计算!$C$19:$D$28,2,FALSE))</f>
        <v>0</v>
      </c>
      <c r="P2834" s="97"/>
      <c r="Q2834" s="97"/>
      <c r="R2834" s="95" t="str">
        <f>IF(INDEX(技能效果!O:O,MATCH(技能效果等级!B2834,技能效果!B:B,0))="","",INDEX(技能效果!O:O,MATCH(技能效果等级!B2834,技能效果!B:B,0)))</f>
        <v/>
      </c>
      <c r="S2834" s="97"/>
      <c r="T2834" s="97"/>
      <c r="U2834" s="97"/>
      <c r="V2834" s="96" t="str">
        <f>IF(INDEX(技能效果!AF:AF,MATCH(技能效果等级!B2834,技能效果!B:B,0))="","",INDEX(技能效果!AF:AF,MATCH(技能效果等级!B2834,技能效果!B:B,0)))</f>
        <v/>
      </c>
      <c r="W2834" s="95">
        <f t="shared" si="42"/>
        <v>274</v>
      </c>
    </row>
    <row r="2835" spans="1:23" ht="16.5" x14ac:dyDescent="0.2">
      <c r="A2835" s="62">
        <v>2832</v>
      </c>
      <c r="B2835" s="95">
        <f>INDEX(技能效果!B:B,MATCH(技能效果等级!W2835,技能效果!AE:AE,0))</f>
        <v>210300103</v>
      </c>
      <c r="C2835" s="95" t="str">
        <f>INDEX(技能效果!C:C,MATCH(技能效果等级!B2835,技能效果!B:B,0))</f>
        <v>关羽满星效果(教学)</v>
      </c>
      <c r="D2835" s="96" t="s">
        <v>873</v>
      </c>
      <c r="E2835" s="95">
        <v>8</v>
      </c>
      <c r="F2835" s="95">
        <f>INDEX(技能效果!H:H,MATCH(技能效果等级!B2835,技能效果!B:B,0))</f>
        <v>3006</v>
      </c>
      <c r="G2835" s="95">
        <f>IF(INDEX(技能效果!K:K,MATCH(B2835,技能效果!B:B,0))=0,INDEX(技能效果!I:I,MATCH(技能效果等级!B2835,技能效果!B:B,0)),INDEX(技能效果!I:I,MATCH(技能效果等级!B2835,技能效果!B:B,0))*VLOOKUP(E2835,技能数值计算!$C$19:$D$28,2,FALSE))</f>
        <v>1</v>
      </c>
      <c r="H2835" s="95">
        <f>INDEX(技能效果!J:J,MATCH(技能效果等级!B2835,技能效果!B:B,0))</f>
        <v>3</v>
      </c>
      <c r="I2835" s="97"/>
      <c r="J2835" s="97"/>
      <c r="K2835" s="97"/>
      <c r="L2835" s="97"/>
      <c r="M2835" s="97"/>
      <c r="N2835" s="96" t="str">
        <f>IF(INDEX(技能效果!L:L,MATCH(技能效果等级!B2835,技能效果!B:B,0))="","",INDEX(技能效果!L:L,MATCH(技能效果等级!B2835,技能效果!B:B,0)))</f>
        <v/>
      </c>
      <c r="O2835" s="95">
        <f>IF(INDEX(技能效果!N:N,MATCH(B2835,技能效果!B:B,0))=0,INDEX(技能效果!M:M,MATCH(技能效果等级!B2835,技能效果!B:B,0)),INDEX(技能效果!M:M,MATCH(技能效果等级!B2835,技能效果!B:B,0))*VLOOKUP(E2835,技能数值计算!$C$19:$D$28,2,FALSE))</f>
        <v>0</v>
      </c>
      <c r="P2835" s="97"/>
      <c r="Q2835" s="97"/>
      <c r="R2835" s="95" t="str">
        <f>IF(INDEX(技能效果!O:O,MATCH(技能效果等级!B2835,技能效果!B:B,0))="","",INDEX(技能效果!O:O,MATCH(技能效果等级!B2835,技能效果!B:B,0)))</f>
        <v/>
      </c>
      <c r="S2835" s="97"/>
      <c r="T2835" s="97"/>
      <c r="U2835" s="97"/>
      <c r="V2835" s="96" t="str">
        <f>IF(INDEX(技能效果!AF:AF,MATCH(技能效果等级!B2835,技能效果!B:B,0))="","",INDEX(技能效果!AF:AF,MATCH(技能效果等级!B2835,技能效果!B:B,0)))</f>
        <v/>
      </c>
      <c r="W2835" s="95">
        <f t="shared" si="42"/>
        <v>274</v>
      </c>
    </row>
    <row r="2836" spans="1:23" ht="16.5" x14ac:dyDescent="0.2">
      <c r="A2836" s="62">
        <v>2833</v>
      </c>
      <c r="B2836" s="95">
        <f>INDEX(技能效果!B:B,MATCH(技能效果等级!W2836,技能效果!AE:AE,0))</f>
        <v>210300103</v>
      </c>
      <c r="C2836" s="95" t="str">
        <f>INDEX(技能效果!C:C,MATCH(技能效果等级!B2836,技能效果!B:B,0))</f>
        <v>关羽满星效果(教学)</v>
      </c>
      <c r="D2836" s="96" t="s">
        <v>873</v>
      </c>
      <c r="E2836" s="95">
        <v>9</v>
      </c>
      <c r="F2836" s="95">
        <f>INDEX(技能效果!H:H,MATCH(技能效果等级!B2836,技能效果!B:B,0))</f>
        <v>3006</v>
      </c>
      <c r="G2836" s="95">
        <f>IF(INDEX(技能效果!K:K,MATCH(B2836,技能效果!B:B,0))=0,INDEX(技能效果!I:I,MATCH(技能效果等级!B2836,技能效果!B:B,0)),INDEX(技能效果!I:I,MATCH(技能效果等级!B2836,技能效果!B:B,0))*VLOOKUP(E2836,技能数值计算!$C$19:$D$28,2,FALSE))</f>
        <v>1</v>
      </c>
      <c r="H2836" s="95">
        <f>INDEX(技能效果!J:J,MATCH(技能效果等级!B2836,技能效果!B:B,0))</f>
        <v>3</v>
      </c>
      <c r="I2836" s="97"/>
      <c r="J2836" s="97"/>
      <c r="K2836" s="97"/>
      <c r="L2836" s="97"/>
      <c r="M2836" s="97"/>
      <c r="N2836" s="96" t="str">
        <f>IF(INDEX(技能效果!L:L,MATCH(技能效果等级!B2836,技能效果!B:B,0))="","",INDEX(技能效果!L:L,MATCH(技能效果等级!B2836,技能效果!B:B,0)))</f>
        <v/>
      </c>
      <c r="O2836" s="95">
        <f>IF(INDEX(技能效果!N:N,MATCH(B2836,技能效果!B:B,0))=0,INDEX(技能效果!M:M,MATCH(技能效果等级!B2836,技能效果!B:B,0)),INDEX(技能效果!M:M,MATCH(技能效果等级!B2836,技能效果!B:B,0))*VLOOKUP(E2836,技能数值计算!$C$19:$D$28,2,FALSE))</f>
        <v>0</v>
      </c>
      <c r="P2836" s="97"/>
      <c r="Q2836" s="97"/>
      <c r="R2836" s="95" t="str">
        <f>IF(INDEX(技能效果!O:O,MATCH(技能效果等级!B2836,技能效果!B:B,0))="","",INDEX(技能效果!O:O,MATCH(技能效果等级!B2836,技能效果!B:B,0)))</f>
        <v/>
      </c>
      <c r="S2836" s="97"/>
      <c r="T2836" s="97"/>
      <c r="U2836" s="97"/>
      <c r="V2836" s="96" t="str">
        <f>IF(INDEX(技能效果!AF:AF,MATCH(技能效果等级!B2836,技能效果!B:B,0))="","",INDEX(技能效果!AF:AF,MATCH(技能效果等级!B2836,技能效果!B:B,0)))</f>
        <v/>
      </c>
      <c r="W2836" s="95">
        <f t="shared" si="42"/>
        <v>274</v>
      </c>
    </row>
    <row r="2837" spans="1:23" ht="16.5" x14ac:dyDescent="0.2">
      <c r="A2837" s="62">
        <v>2834</v>
      </c>
      <c r="B2837" s="95">
        <f>INDEX(技能效果!B:B,MATCH(技能效果等级!W2837,技能效果!AE:AE,0))</f>
        <v>210300103</v>
      </c>
      <c r="C2837" s="95" t="str">
        <f>INDEX(技能效果!C:C,MATCH(技能效果等级!B2837,技能效果!B:B,0))</f>
        <v>关羽满星效果(教学)</v>
      </c>
      <c r="D2837" s="96" t="s">
        <v>873</v>
      </c>
      <c r="E2837" s="95">
        <v>10</v>
      </c>
      <c r="F2837" s="95">
        <f>INDEX(技能效果!H:H,MATCH(技能效果等级!B2837,技能效果!B:B,0))</f>
        <v>3006</v>
      </c>
      <c r="G2837" s="95">
        <f>IF(INDEX(技能效果!K:K,MATCH(B2837,技能效果!B:B,0))=0,INDEX(技能效果!I:I,MATCH(技能效果等级!B2837,技能效果!B:B,0)),INDEX(技能效果!I:I,MATCH(技能效果等级!B2837,技能效果!B:B,0))*VLOOKUP(E2837,技能数值计算!$C$19:$D$28,2,FALSE))</f>
        <v>1</v>
      </c>
      <c r="H2837" s="95">
        <f>INDEX(技能效果!J:J,MATCH(技能效果等级!B2837,技能效果!B:B,0))</f>
        <v>3</v>
      </c>
      <c r="I2837" s="97"/>
      <c r="J2837" s="97"/>
      <c r="K2837" s="97"/>
      <c r="L2837" s="97"/>
      <c r="M2837" s="97"/>
      <c r="N2837" s="96" t="str">
        <f>IF(INDEX(技能效果!L:L,MATCH(技能效果等级!B2837,技能效果!B:B,0))="","",INDEX(技能效果!L:L,MATCH(技能效果等级!B2837,技能效果!B:B,0)))</f>
        <v/>
      </c>
      <c r="O2837" s="95">
        <f>IF(INDEX(技能效果!N:N,MATCH(B2837,技能效果!B:B,0))=0,INDEX(技能效果!M:M,MATCH(技能效果等级!B2837,技能效果!B:B,0)),INDEX(技能效果!M:M,MATCH(技能效果等级!B2837,技能效果!B:B,0))*VLOOKUP(E2837,技能数值计算!$C$19:$D$28,2,FALSE))</f>
        <v>0</v>
      </c>
      <c r="P2837" s="97"/>
      <c r="Q2837" s="97"/>
      <c r="R2837" s="95" t="str">
        <f>IF(INDEX(技能效果!O:O,MATCH(技能效果等级!B2837,技能效果!B:B,0))="","",INDEX(技能效果!O:O,MATCH(技能效果等级!B2837,技能效果!B:B,0)))</f>
        <v/>
      </c>
      <c r="S2837" s="97"/>
      <c r="T2837" s="97"/>
      <c r="U2837" s="97"/>
      <c r="V2837" s="96" t="str">
        <f>IF(INDEX(技能效果!AF:AF,MATCH(技能效果等级!B2837,技能效果!B:B,0))="","",INDEX(技能效果!AF:AF,MATCH(技能效果等级!B2837,技能效果!B:B,0)))</f>
        <v/>
      </c>
      <c r="W2837" s="95">
        <f t="shared" si="42"/>
        <v>274</v>
      </c>
    </row>
    <row r="2838" spans="1:23" ht="16.5" x14ac:dyDescent="0.2">
      <c r="A2838" s="62">
        <v>2835</v>
      </c>
      <c r="B2838" s="95">
        <f>INDEX(技能效果!B:B,MATCH(技能效果等级!W2838,技能效果!AE:AE,0))</f>
        <v>210300201</v>
      </c>
      <c r="C2838" s="95" t="str">
        <f>INDEX(技能效果!C:C,MATCH(技能效果等级!B2838,技能效果!B:B,0))</f>
        <v>许褚技能伤害(教学)</v>
      </c>
      <c r="D2838" s="96" t="s">
        <v>873</v>
      </c>
      <c r="E2838" s="95">
        <v>1</v>
      </c>
      <c r="F2838" s="95">
        <f>INDEX(技能效果!H:H,MATCH(技能效果等级!B2838,技能效果!B:B,0))</f>
        <v>1001</v>
      </c>
      <c r="G2838" s="95">
        <f>IF(INDEX(技能效果!K:K,MATCH(B2838,技能效果!B:B,0))=0,INDEX(技能效果!I:I,MATCH(技能效果等级!B2838,技能效果!B:B,0)),INDEX(技能效果!I:I,MATCH(技能效果等级!B2838,技能效果!B:B,0))*VLOOKUP(E2838,技能数值计算!$C$19:$D$28,2,FALSE))</f>
        <v>1.5</v>
      </c>
      <c r="H2838" s="95">
        <f>INDEX(技能效果!J:J,MATCH(技能效果等级!B2838,技能效果!B:B,0))</f>
        <v>0</v>
      </c>
      <c r="I2838" s="97"/>
      <c r="J2838" s="97"/>
      <c r="K2838" s="97"/>
      <c r="L2838" s="97"/>
      <c r="M2838" s="97"/>
      <c r="N2838" s="96" t="str">
        <f>IF(INDEX(技能效果!L:L,MATCH(技能效果等级!B2838,技能效果!B:B,0))="","",INDEX(技能效果!L:L,MATCH(技能效果等级!B2838,技能效果!B:B,0)))</f>
        <v/>
      </c>
      <c r="O2838" s="95">
        <f>IF(INDEX(技能效果!N:N,MATCH(B2838,技能效果!B:B,0))=0,INDEX(技能效果!M:M,MATCH(技能效果等级!B2838,技能效果!B:B,0)),INDEX(技能效果!M:M,MATCH(技能效果等级!B2838,技能效果!B:B,0))*VLOOKUP(E2838,技能数值计算!$C$19:$D$28,2,FALSE))</f>
        <v>0</v>
      </c>
      <c r="P2838" s="97"/>
      <c r="Q2838" s="97"/>
      <c r="R2838" s="95" t="str">
        <f>IF(INDEX(技能效果!O:O,MATCH(技能效果等级!B2838,技能效果!B:B,0))="","",INDEX(技能效果!O:O,MATCH(技能效果等级!B2838,技能效果!B:B,0)))</f>
        <v/>
      </c>
      <c r="S2838" s="97"/>
      <c r="T2838" s="97"/>
      <c r="U2838" s="97"/>
      <c r="V2838" s="96" t="str">
        <f>IF(INDEX(技能效果!AF:AF,MATCH(技能效果等级!B2838,技能效果!B:B,0))="","",INDEX(技能效果!AF:AF,MATCH(技能效果等级!B2838,技能效果!B:B,0)))</f>
        <v/>
      </c>
      <c r="W2838" s="95">
        <f t="shared" si="42"/>
        <v>275</v>
      </c>
    </row>
    <row r="2839" spans="1:23" ht="16.5" x14ac:dyDescent="0.2">
      <c r="A2839" s="62">
        <v>2836</v>
      </c>
      <c r="B2839" s="95">
        <f>INDEX(技能效果!B:B,MATCH(技能效果等级!W2839,技能效果!AE:AE,0))</f>
        <v>210300201</v>
      </c>
      <c r="C2839" s="95" t="str">
        <f>INDEX(技能效果!C:C,MATCH(技能效果等级!B2839,技能效果!B:B,0))</f>
        <v>许褚技能伤害(教学)</v>
      </c>
      <c r="D2839" s="96" t="s">
        <v>873</v>
      </c>
      <c r="E2839" s="95">
        <v>2</v>
      </c>
      <c r="F2839" s="95">
        <f>INDEX(技能效果!H:H,MATCH(技能效果等级!B2839,技能效果!B:B,0))</f>
        <v>1001</v>
      </c>
      <c r="G2839" s="95">
        <f>IF(INDEX(技能效果!K:K,MATCH(B2839,技能效果!B:B,0))=0,INDEX(技能效果!I:I,MATCH(技能效果等级!B2839,技能效果!B:B,0)),INDEX(技能效果!I:I,MATCH(技能效果等级!B2839,技能效果!B:B,0))*VLOOKUP(E2839,技能数值计算!$C$19:$D$28,2,FALSE))</f>
        <v>1.62</v>
      </c>
      <c r="H2839" s="95">
        <f>INDEX(技能效果!J:J,MATCH(技能效果等级!B2839,技能效果!B:B,0))</f>
        <v>0</v>
      </c>
      <c r="I2839" s="97"/>
      <c r="J2839" s="97"/>
      <c r="K2839" s="97"/>
      <c r="L2839" s="97"/>
      <c r="M2839" s="97"/>
      <c r="N2839" s="96" t="str">
        <f>IF(INDEX(技能效果!L:L,MATCH(技能效果等级!B2839,技能效果!B:B,0))="","",INDEX(技能效果!L:L,MATCH(技能效果等级!B2839,技能效果!B:B,0)))</f>
        <v/>
      </c>
      <c r="O2839" s="95">
        <f>IF(INDEX(技能效果!N:N,MATCH(B2839,技能效果!B:B,0))=0,INDEX(技能效果!M:M,MATCH(技能效果等级!B2839,技能效果!B:B,0)),INDEX(技能效果!M:M,MATCH(技能效果等级!B2839,技能效果!B:B,0))*VLOOKUP(E2839,技能数值计算!$C$19:$D$28,2,FALSE))</f>
        <v>0</v>
      </c>
      <c r="P2839" s="97"/>
      <c r="Q2839" s="97"/>
      <c r="R2839" s="95" t="str">
        <f>IF(INDEX(技能效果!O:O,MATCH(技能效果等级!B2839,技能效果!B:B,0))="","",INDEX(技能效果!O:O,MATCH(技能效果等级!B2839,技能效果!B:B,0)))</f>
        <v/>
      </c>
      <c r="S2839" s="97"/>
      <c r="T2839" s="97"/>
      <c r="U2839" s="97"/>
      <c r="V2839" s="96" t="str">
        <f>IF(INDEX(技能效果!AF:AF,MATCH(技能效果等级!B2839,技能效果!B:B,0))="","",INDEX(技能效果!AF:AF,MATCH(技能效果等级!B2839,技能效果!B:B,0)))</f>
        <v/>
      </c>
      <c r="W2839" s="95">
        <f t="shared" si="42"/>
        <v>275</v>
      </c>
    </row>
    <row r="2840" spans="1:23" ht="16.5" x14ac:dyDescent="0.2">
      <c r="A2840" s="62">
        <v>2837</v>
      </c>
      <c r="B2840" s="95">
        <f>INDEX(技能效果!B:B,MATCH(技能效果等级!W2840,技能效果!AE:AE,0))</f>
        <v>210300201</v>
      </c>
      <c r="C2840" s="95" t="str">
        <f>INDEX(技能效果!C:C,MATCH(技能效果等级!B2840,技能效果!B:B,0))</f>
        <v>许褚技能伤害(教学)</v>
      </c>
      <c r="D2840" s="96" t="s">
        <v>873</v>
      </c>
      <c r="E2840" s="95">
        <v>3</v>
      </c>
      <c r="F2840" s="95">
        <f>INDEX(技能效果!H:H,MATCH(技能效果等级!B2840,技能效果!B:B,0))</f>
        <v>1001</v>
      </c>
      <c r="G2840" s="95">
        <f>IF(INDEX(技能效果!K:K,MATCH(B2840,技能效果!B:B,0))=0,INDEX(技能效果!I:I,MATCH(技能效果等级!B2840,技能效果!B:B,0)),INDEX(技能效果!I:I,MATCH(技能效果等级!B2840,技能效果!B:B,0))*VLOOKUP(E2840,技能数值计算!$C$19:$D$28,2,FALSE))</f>
        <v>1.7399999999999998</v>
      </c>
      <c r="H2840" s="95">
        <f>INDEX(技能效果!J:J,MATCH(技能效果等级!B2840,技能效果!B:B,0))</f>
        <v>0</v>
      </c>
      <c r="I2840" s="97"/>
      <c r="J2840" s="97"/>
      <c r="K2840" s="97"/>
      <c r="L2840" s="97"/>
      <c r="M2840" s="97"/>
      <c r="N2840" s="96" t="str">
        <f>IF(INDEX(技能效果!L:L,MATCH(技能效果等级!B2840,技能效果!B:B,0))="","",INDEX(技能效果!L:L,MATCH(技能效果等级!B2840,技能效果!B:B,0)))</f>
        <v/>
      </c>
      <c r="O2840" s="95">
        <f>IF(INDEX(技能效果!N:N,MATCH(B2840,技能效果!B:B,0))=0,INDEX(技能效果!M:M,MATCH(技能效果等级!B2840,技能效果!B:B,0)),INDEX(技能效果!M:M,MATCH(技能效果等级!B2840,技能效果!B:B,0))*VLOOKUP(E2840,技能数值计算!$C$19:$D$28,2,FALSE))</f>
        <v>0</v>
      </c>
      <c r="P2840" s="97"/>
      <c r="Q2840" s="97"/>
      <c r="R2840" s="95" t="str">
        <f>IF(INDEX(技能效果!O:O,MATCH(技能效果等级!B2840,技能效果!B:B,0))="","",INDEX(技能效果!O:O,MATCH(技能效果等级!B2840,技能效果!B:B,0)))</f>
        <v/>
      </c>
      <c r="S2840" s="97"/>
      <c r="T2840" s="97"/>
      <c r="U2840" s="97"/>
      <c r="V2840" s="96" t="str">
        <f>IF(INDEX(技能效果!AF:AF,MATCH(技能效果等级!B2840,技能效果!B:B,0))="","",INDEX(技能效果!AF:AF,MATCH(技能效果等级!B2840,技能效果!B:B,0)))</f>
        <v/>
      </c>
      <c r="W2840" s="95">
        <f t="shared" si="42"/>
        <v>275</v>
      </c>
    </row>
    <row r="2841" spans="1:23" ht="16.5" x14ac:dyDescent="0.2">
      <c r="A2841" s="62">
        <v>2838</v>
      </c>
      <c r="B2841" s="95">
        <f>INDEX(技能效果!B:B,MATCH(技能效果等级!W2841,技能效果!AE:AE,0))</f>
        <v>210300201</v>
      </c>
      <c r="C2841" s="95" t="str">
        <f>INDEX(技能效果!C:C,MATCH(技能效果等级!B2841,技能效果!B:B,0))</f>
        <v>许褚技能伤害(教学)</v>
      </c>
      <c r="D2841" s="96" t="s">
        <v>873</v>
      </c>
      <c r="E2841" s="95">
        <v>4</v>
      </c>
      <c r="F2841" s="95">
        <f>INDEX(技能效果!H:H,MATCH(技能效果等级!B2841,技能效果!B:B,0))</f>
        <v>1001</v>
      </c>
      <c r="G2841" s="95">
        <f>IF(INDEX(技能效果!K:K,MATCH(B2841,技能效果!B:B,0))=0,INDEX(技能效果!I:I,MATCH(技能效果等级!B2841,技能效果!B:B,0)),INDEX(技能效果!I:I,MATCH(技能效果等级!B2841,技能效果!B:B,0))*VLOOKUP(E2841,技能数值计算!$C$19:$D$28,2,FALSE))</f>
        <v>1.8599999999999999</v>
      </c>
      <c r="H2841" s="95">
        <f>INDEX(技能效果!J:J,MATCH(技能效果等级!B2841,技能效果!B:B,0))</f>
        <v>0</v>
      </c>
      <c r="I2841" s="97"/>
      <c r="J2841" s="97"/>
      <c r="K2841" s="97"/>
      <c r="L2841" s="97"/>
      <c r="M2841" s="97"/>
      <c r="N2841" s="96" t="str">
        <f>IF(INDEX(技能效果!L:L,MATCH(技能效果等级!B2841,技能效果!B:B,0))="","",INDEX(技能效果!L:L,MATCH(技能效果等级!B2841,技能效果!B:B,0)))</f>
        <v/>
      </c>
      <c r="O2841" s="95">
        <f>IF(INDEX(技能效果!N:N,MATCH(B2841,技能效果!B:B,0))=0,INDEX(技能效果!M:M,MATCH(技能效果等级!B2841,技能效果!B:B,0)),INDEX(技能效果!M:M,MATCH(技能效果等级!B2841,技能效果!B:B,0))*VLOOKUP(E2841,技能数值计算!$C$19:$D$28,2,FALSE))</f>
        <v>0</v>
      </c>
      <c r="P2841" s="97"/>
      <c r="Q2841" s="97"/>
      <c r="R2841" s="95" t="str">
        <f>IF(INDEX(技能效果!O:O,MATCH(技能效果等级!B2841,技能效果!B:B,0))="","",INDEX(技能效果!O:O,MATCH(技能效果等级!B2841,技能效果!B:B,0)))</f>
        <v/>
      </c>
      <c r="S2841" s="97"/>
      <c r="T2841" s="97"/>
      <c r="U2841" s="97"/>
      <c r="V2841" s="96" t="str">
        <f>IF(INDEX(技能效果!AF:AF,MATCH(技能效果等级!B2841,技能效果!B:B,0))="","",INDEX(技能效果!AF:AF,MATCH(技能效果等级!B2841,技能效果!B:B,0)))</f>
        <v/>
      </c>
      <c r="W2841" s="95">
        <f t="shared" si="42"/>
        <v>275</v>
      </c>
    </row>
    <row r="2842" spans="1:23" ht="16.5" x14ac:dyDescent="0.2">
      <c r="A2842" s="62">
        <v>2839</v>
      </c>
      <c r="B2842" s="95">
        <f>INDEX(技能效果!B:B,MATCH(技能效果等级!W2842,技能效果!AE:AE,0))</f>
        <v>210300201</v>
      </c>
      <c r="C2842" s="95" t="str">
        <f>INDEX(技能效果!C:C,MATCH(技能效果等级!B2842,技能效果!B:B,0))</f>
        <v>许褚技能伤害(教学)</v>
      </c>
      <c r="D2842" s="96" t="s">
        <v>873</v>
      </c>
      <c r="E2842" s="95">
        <v>5</v>
      </c>
      <c r="F2842" s="95">
        <f>INDEX(技能效果!H:H,MATCH(技能效果等级!B2842,技能效果!B:B,0))</f>
        <v>1001</v>
      </c>
      <c r="G2842" s="95">
        <f>IF(INDEX(技能效果!K:K,MATCH(B2842,技能效果!B:B,0))=0,INDEX(技能效果!I:I,MATCH(技能效果等级!B2842,技能效果!B:B,0)),INDEX(技能效果!I:I,MATCH(技能效果等级!B2842,技能效果!B:B,0))*VLOOKUP(E2842,技能数值计算!$C$19:$D$28,2,FALSE))</f>
        <v>1.98</v>
      </c>
      <c r="H2842" s="95">
        <f>INDEX(技能效果!J:J,MATCH(技能效果等级!B2842,技能效果!B:B,0))</f>
        <v>0</v>
      </c>
      <c r="I2842" s="97"/>
      <c r="J2842" s="97"/>
      <c r="K2842" s="97"/>
      <c r="L2842" s="97"/>
      <c r="M2842" s="97"/>
      <c r="N2842" s="96" t="str">
        <f>IF(INDEX(技能效果!L:L,MATCH(技能效果等级!B2842,技能效果!B:B,0))="","",INDEX(技能效果!L:L,MATCH(技能效果等级!B2842,技能效果!B:B,0)))</f>
        <v/>
      </c>
      <c r="O2842" s="95">
        <f>IF(INDEX(技能效果!N:N,MATCH(B2842,技能效果!B:B,0))=0,INDEX(技能效果!M:M,MATCH(技能效果等级!B2842,技能效果!B:B,0)),INDEX(技能效果!M:M,MATCH(技能效果等级!B2842,技能效果!B:B,0))*VLOOKUP(E2842,技能数值计算!$C$19:$D$28,2,FALSE))</f>
        <v>0</v>
      </c>
      <c r="P2842" s="97"/>
      <c r="Q2842" s="97"/>
      <c r="R2842" s="95" t="str">
        <f>IF(INDEX(技能效果!O:O,MATCH(技能效果等级!B2842,技能效果!B:B,0))="","",INDEX(技能效果!O:O,MATCH(技能效果等级!B2842,技能效果!B:B,0)))</f>
        <v/>
      </c>
      <c r="S2842" s="97"/>
      <c r="T2842" s="97"/>
      <c r="U2842" s="97"/>
      <c r="V2842" s="96" t="str">
        <f>IF(INDEX(技能效果!AF:AF,MATCH(技能效果等级!B2842,技能效果!B:B,0))="","",INDEX(技能效果!AF:AF,MATCH(技能效果等级!B2842,技能效果!B:B,0)))</f>
        <v/>
      </c>
      <c r="W2842" s="95">
        <f t="shared" si="42"/>
        <v>275</v>
      </c>
    </row>
    <row r="2843" spans="1:23" ht="16.5" x14ac:dyDescent="0.2">
      <c r="A2843" s="62">
        <v>2840</v>
      </c>
      <c r="B2843" s="95">
        <f>INDEX(技能效果!B:B,MATCH(技能效果等级!W2843,技能效果!AE:AE,0))</f>
        <v>210300201</v>
      </c>
      <c r="C2843" s="95" t="str">
        <f>INDEX(技能效果!C:C,MATCH(技能效果等级!B2843,技能效果!B:B,0))</f>
        <v>许褚技能伤害(教学)</v>
      </c>
      <c r="D2843" s="96" t="s">
        <v>873</v>
      </c>
      <c r="E2843" s="95">
        <v>6</v>
      </c>
      <c r="F2843" s="95">
        <f>INDEX(技能效果!H:H,MATCH(技能效果等级!B2843,技能效果!B:B,0))</f>
        <v>1001</v>
      </c>
      <c r="G2843" s="95">
        <f>IF(INDEX(技能效果!K:K,MATCH(B2843,技能效果!B:B,0))=0,INDEX(技能效果!I:I,MATCH(技能效果等级!B2843,技能效果!B:B,0)),INDEX(技能效果!I:I,MATCH(技能效果等级!B2843,技能效果!B:B,0))*VLOOKUP(E2843,技能数值计算!$C$19:$D$28,2,FALSE))</f>
        <v>2.16</v>
      </c>
      <c r="H2843" s="95">
        <f>INDEX(技能效果!J:J,MATCH(技能效果等级!B2843,技能效果!B:B,0))</f>
        <v>0</v>
      </c>
      <c r="I2843" s="97"/>
      <c r="J2843" s="97"/>
      <c r="K2843" s="97"/>
      <c r="L2843" s="97"/>
      <c r="M2843" s="97"/>
      <c r="N2843" s="96" t="str">
        <f>IF(INDEX(技能效果!L:L,MATCH(技能效果等级!B2843,技能效果!B:B,0))="","",INDEX(技能效果!L:L,MATCH(技能效果等级!B2843,技能效果!B:B,0)))</f>
        <v/>
      </c>
      <c r="O2843" s="95">
        <f>IF(INDEX(技能效果!N:N,MATCH(B2843,技能效果!B:B,0))=0,INDEX(技能效果!M:M,MATCH(技能效果等级!B2843,技能效果!B:B,0)),INDEX(技能效果!M:M,MATCH(技能效果等级!B2843,技能效果!B:B,0))*VLOOKUP(E2843,技能数值计算!$C$19:$D$28,2,FALSE))</f>
        <v>0</v>
      </c>
      <c r="P2843" s="97"/>
      <c r="Q2843" s="97"/>
      <c r="R2843" s="95" t="str">
        <f>IF(INDEX(技能效果!O:O,MATCH(技能效果等级!B2843,技能效果!B:B,0))="","",INDEX(技能效果!O:O,MATCH(技能效果等级!B2843,技能效果!B:B,0)))</f>
        <v/>
      </c>
      <c r="S2843" s="97"/>
      <c r="T2843" s="97"/>
      <c r="U2843" s="97"/>
      <c r="V2843" s="96" t="str">
        <f>IF(INDEX(技能效果!AF:AF,MATCH(技能效果等级!B2843,技能效果!B:B,0))="","",INDEX(技能效果!AF:AF,MATCH(技能效果等级!B2843,技能效果!B:B,0)))</f>
        <v/>
      </c>
      <c r="W2843" s="95">
        <f t="shared" si="42"/>
        <v>275</v>
      </c>
    </row>
    <row r="2844" spans="1:23" ht="16.5" x14ac:dyDescent="0.2">
      <c r="A2844" s="62">
        <v>2841</v>
      </c>
      <c r="B2844" s="95">
        <f>INDEX(技能效果!B:B,MATCH(技能效果等级!W2844,技能效果!AE:AE,0))</f>
        <v>210300201</v>
      </c>
      <c r="C2844" s="95" t="str">
        <f>INDEX(技能效果!C:C,MATCH(技能效果等级!B2844,技能效果!B:B,0))</f>
        <v>许褚技能伤害(教学)</v>
      </c>
      <c r="D2844" s="96" t="s">
        <v>873</v>
      </c>
      <c r="E2844" s="95">
        <v>7</v>
      </c>
      <c r="F2844" s="95">
        <f>INDEX(技能效果!H:H,MATCH(技能效果等级!B2844,技能效果!B:B,0))</f>
        <v>1001</v>
      </c>
      <c r="G2844" s="95">
        <f>IF(INDEX(技能效果!K:K,MATCH(B2844,技能效果!B:B,0))=0,INDEX(技能效果!I:I,MATCH(技能效果等级!B2844,技能效果!B:B,0)),INDEX(技能效果!I:I,MATCH(技能效果等级!B2844,技能效果!B:B,0))*VLOOKUP(E2844,技能数值计算!$C$19:$D$28,2,FALSE))</f>
        <v>2.34</v>
      </c>
      <c r="H2844" s="95">
        <f>INDEX(技能效果!J:J,MATCH(技能效果等级!B2844,技能效果!B:B,0))</f>
        <v>0</v>
      </c>
      <c r="I2844" s="97"/>
      <c r="J2844" s="97"/>
      <c r="K2844" s="97"/>
      <c r="L2844" s="97"/>
      <c r="M2844" s="97"/>
      <c r="N2844" s="96" t="str">
        <f>IF(INDEX(技能效果!L:L,MATCH(技能效果等级!B2844,技能效果!B:B,0))="","",INDEX(技能效果!L:L,MATCH(技能效果等级!B2844,技能效果!B:B,0)))</f>
        <v/>
      </c>
      <c r="O2844" s="95">
        <f>IF(INDEX(技能效果!N:N,MATCH(B2844,技能效果!B:B,0))=0,INDEX(技能效果!M:M,MATCH(技能效果等级!B2844,技能效果!B:B,0)),INDEX(技能效果!M:M,MATCH(技能效果等级!B2844,技能效果!B:B,0))*VLOOKUP(E2844,技能数值计算!$C$19:$D$28,2,FALSE))</f>
        <v>0</v>
      </c>
      <c r="P2844" s="97"/>
      <c r="Q2844" s="97"/>
      <c r="R2844" s="95" t="str">
        <f>IF(INDEX(技能效果!O:O,MATCH(技能效果等级!B2844,技能效果!B:B,0))="","",INDEX(技能效果!O:O,MATCH(技能效果等级!B2844,技能效果!B:B,0)))</f>
        <v/>
      </c>
      <c r="S2844" s="97"/>
      <c r="T2844" s="97"/>
      <c r="U2844" s="97"/>
      <c r="V2844" s="96" t="str">
        <f>IF(INDEX(技能效果!AF:AF,MATCH(技能效果等级!B2844,技能效果!B:B,0))="","",INDEX(技能效果!AF:AF,MATCH(技能效果等级!B2844,技能效果!B:B,0)))</f>
        <v/>
      </c>
      <c r="W2844" s="95">
        <f t="shared" si="42"/>
        <v>275</v>
      </c>
    </row>
    <row r="2845" spans="1:23" ht="16.5" x14ac:dyDescent="0.2">
      <c r="A2845" s="62">
        <v>2842</v>
      </c>
      <c r="B2845" s="95">
        <f>INDEX(技能效果!B:B,MATCH(技能效果等级!W2845,技能效果!AE:AE,0))</f>
        <v>210300201</v>
      </c>
      <c r="C2845" s="95" t="str">
        <f>INDEX(技能效果!C:C,MATCH(技能效果等级!B2845,技能效果!B:B,0))</f>
        <v>许褚技能伤害(教学)</v>
      </c>
      <c r="D2845" s="96" t="s">
        <v>873</v>
      </c>
      <c r="E2845" s="95">
        <v>8</v>
      </c>
      <c r="F2845" s="95">
        <f>INDEX(技能效果!H:H,MATCH(技能效果等级!B2845,技能效果!B:B,0))</f>
        <v>1001</v>
      </c>
      <c r="G2845" s="95">
        <f>IF(INDEX(技能效果!K:K,MATCH(B2845,技能效果!B:B,0))=0,INDEX(技能效果!I:I,MATCH(技能效果等级!B2845,技能效果!B:B,0)),INDEX(技能效果!I:I,MATCH(技能效果等级!B2845,技能效果!B:B,0))*VLOOKUP(E2845,技能数值计算!$C$19:$D$28,2,FALSE))</f>
        <v>2.52</v>
      </c>
      <c r="H2845" s="95">
        <f>INDEX(技能效果!J:J,MATCH(技能效果等级!B2845,技能效果!B:B,0))</f>
        <v>0</v>
      </c>
      <c r="I2845" s="97"/>
      <c r="J2845" s="97"/>
      <c r="K2845" s="97"/>
      <c r="L2845" s="97"/>
      <c r="M2845" s="97"/>
      <c r="N2845" s="96" t="str">
        <f>IF(INDEX(技能效果!L:L,MATCH(技能效果等级!B2845,技能效果!B:B,0))="","",INDEX(技能效果!L:L,MATCH(技能效果等级!B2845,技能效果!B:B,0)))</f>
        <v/>
      </c>
      <c r="O2845" s="95">
        <f>IF(INDEX(技能效果!N:N,MATCH(B2845,技能效果!B:B,0))=0,INDEX(技能效果!M:M,MATCH(技能效果等级!B2845,技能效果!B:B,0)),INDEX(技能效果!M:M,MATCH(技能效果等级!B2845,技能效果!B:B,0))*VLOOKUP(E2845,技能数值计算!$C$19:$D$28,2,FALSE))</f>
        <v>0</v>
      </c>
      <c r="P2845" s="97"/>
      <c r="Q2845" s="97"/>
      <c r="R2845" s="95" t="str">
        <f>IF(INDEX(技能效果!O:O,MATCH(技能效果等级!B2845,技能效果!B:B,0))="","",INDEX(技能效果!O:O,MATCH(技能效果等级!B2845,技能效果!B:B,0)))</f>
        <v/>
      </c>
      <c r="S2845" s="97"/>
      <c r="T2845" s="97"/>
      <c r="U2845" s="97"/>
      <c r="V2845" s="96" t="str">
        <f>IF(INDEX(技能效果!AF:AF,MATCH(技能效果等级!B2845,技能效果!B:B,0))="","",INDEX(技能效果!AF:AF,MATCH(技能效果等级!B2845,技能效果!B:B,0)))</f>
        <v/>
      </c>
      <c r="W2845" s="95">
        <f t="shared" si="42"/>
        <v>275</v>
      </c>
    </row>
    <row r="2846" spans="1:23" ht="16.5" x14ac:dyDescent="0.2">
      <c r="A2846" s="62">
        <v>2843</v>
      </c>
      <c r="B2846" s="95">
        <f>INDEX(技能效果!B:B,MATCH(技能效果等级!W2846,技能效果!AE:AE,0))</f>
        <v>210300201</v>
      </c>
      <c r="C2846" s="95" t="str">
        <f>INDEX(技能效果!C:C,MATCH(技能效果等级!B2846,技能效果!B:B,0))</f>
        <v>许褚技能伤害(教学)</v>
      </c>
      <c r="D2846" s="96" t="s">
        <v>873</v>
      </c>
      <c r="E2846" s="95">
        <v>9</v>
      </c>
      <c r="F2846" s="95">
        <f>INDEX(技能效果!H:H,MATCH(技能效果等级!B2846,技能效果!B:B,0))</f>
        <v>1001</v>
      </c>
      <c r="G2846" s="95">
        <f>IF(INDEX(技能效果!K:K,MATCH(B2846,技能效果!B:B,0))=0,INDEX(技能效果!I:I,MATCH(技能效果等级!B2846,技能效果!B:B,0)),INDEX(技能效果!I:I,MATCH(技能效果等级!B2846,技能效果!B:B,0))*VLOOKUP(E2846,技能数值计算!$C$19:$D$28,2,FALSE))</f>
        <v>2.7600000000000002</v>
      </c>
      <c r="H2846" s="95">
        <f>INDEX(技能效果!J:J,MATCH(技能效果等级!B2846,技能效果!B:B,0))</f>
        <v>0</v>
      </c>
      <c r="I2846" s="97"/>
      <c r="J2846" s="97"/>
      <c r="K2846" s="97"/>
      <c r="L2846" s="97"/>
      <c r="M2846" s="97"/>
      <c r="N2846" s="96" t="str">
        <f>IF(INDEX(技能效果!L:L,MATCH(技能效果等级!B2846,技能效果!B:B,0))="","",INDEX(技能效果!L:L,MATCH(技能效果等级!B2846,技能效果!B:B,0)))</f>
        <v/>
      </c>
      <c r="O2846" s="95">
        <f>IF(INDEX(技能效果!N:N,MATCH(B2846,技能效果!B:B,0))=0,INDEX(技能效果!M:M,MATCH(技能效果等级!B2846,技能效果!B:B,0)),INDEX(技能效果!M:M,MATCH(技能效果等级!B2846,技能效果!B:B,0))*VLOOKUP(E2846,技能数值计算!$C$19:$D$28,2,FALSE))</f>
        <v>0</v>
      </c>
      <c r="P2846" s="97"/>
      <c r="Q2846" s="97"/>
      <c r="R2846" s="95" t="str">
        <f>IF(INDEX(技能效果!O:O,MATCH(技能效果等级!B2846,技能效果!B:B,0))="","",INDEX(技能效果!O:O,MATCH(技能效果等级!B2846,技能效果!B:B,0)))</f>
        <v/>
      </c>
      <c r="S2846" s="97"/>
      <c r="T2846" s="97"/>
      <c r="U2846" s="97"/>
      <c r="V2846" s="96" t="str">
        <f>IF(INDEX(技能效果!AF:AF,MATCH(技能效果等级!B2846,技能效果!B:B,0))="","",INDEX(技能效果!AF:AF,MATCH(技能效果等级!B2846,技能效果!B:B,0)))</f>
        <v/>
      </c>
      <c r="W2846" s="95">
        <f t="shared" si="42"/>
        <v>275</v>
      </c>
    </row>
    <row r="2847" spans="1:23" ht="16.5" x14ac:dyDescent="0.2">
      <c r="A2847" s="62">
        <v>2844</v>
      </c>
      <c r="B2847" s="95">
        <f>INDEX(技能效果!B:B,MATCH(技能效果等级!W2847,技能效果!AE:AE,0))</f>
        <v>210300201</v>
      </c>
      <c r="C2847" s="95" t="str">
        <f>INDEX(技能效果!C:C,MATCH(技能效果等级!B2847,技能效果!B:B,0))</f>
        <v>许褚技能伤害(教学)</v>
      </c>
      <c r="D2847" s="96" t="s">
        <v>873</v>
      </c>
      <c r="E2847" s="95">
        <v>10</v>
      </c>
      <c r="F2847" s="95">
        <f>INDEX(技能效果!H:H,MATCH(技能效果等级!B2847,技能效果!B:B,0))</f>
        <v>1001</v>
      </c>
      <c r="G2847" s="95">
        <f>IF(INDEX(技能效果!K:K,MATCH(B2847,技能效果!B:B,0))=0,INDEX(技能效果!I:I,MATCH(技能效果等级!B2847,技能效果!B:B,0)),INDEX(技能效果!I:I,MATCH(技能效果等级!B2847,技能效果!B:B,0))*VLOOKUP(E2847,技能数值计算!$C$19:$D$28,2,FALSE))</f>
        <v>3</v>
      </c>
      <c r="H2847" s="95">
        <f>INDEX(技能效果!J:J,MATCH(技能效果等级!B2847,技能效果!B:B,0))</f>
        <v>0</v>
      </c>
      <c r="I2847" s="97"/>
      <c r="J2847" s="97"/>
      <c r="K2847" s="97"/>
      <c r="L2847" s="97"/>
      <c r="M2847" s="97"/>
      <c r="N2847" s="96" t="str">
        <f>IF(INDEX(技能效果!L:L,MATCH(技能效果等级!B2847,技能效果!B:B,0))="","",INDEX(技能效果!L:L,MATCH(技能效果等级!B2847,技能效果!B:B,0)))</f>
        <v/>
      </c>
      <c r="O2847" s="95">
        <f>IF(INDEX(技能效果!N:N,MATCH(B2847,技能效果!B:B,0))=0,INDEX(技能效果!M:M,MATCH(技能效果等级!B2847,技能效果!B:B,0)),INDEX(技能效果!M:M,MATCH(技能效果等级!B2847,技能效果!B:B,0))*VLOOKUP(E2847,技能数值计算!$C$19:$D$28,2,FALSE))</f>
        <v>0</v>
      </c>
      <c r="P2847" s="97"/>
      <c r="Q2847" s="97"/>
      <c r="R2847" s="95" t="str">
        <f>IF(INDEX(技能效果!O:O,MATCH(技能效果等级!B2847,技能效果!B:B,0))="","",INDEX(技能效果!O:O,MATCH(技能效果等级!B2847,技能效果!B:B,0)))</f>
        <v/>
      </c>
      <c r="S2847" s="97"/>
      <c r="T2847" s="97"/>
      <c r="U2847" s="97"/>
      <c r="V2847" s="96" t="str">
        <f>IF(INDEX(技能效果!AF:AF,MATCH(技能效果等级!B2847,技能效果!B:B,0))="","",INDEX(技能效果!AF:AF,MATCH(技能效果等级!B2847,技能效果!B:B,0)))</f>
        <v/>
      </c>
      <c r="W2847" s="95">
        <f t="shared" si="42"/>
        <v>275</v>
      </c>
    </row>
    <row r="2848" spans="1:23" ht="16.5" x14ac:dyDescent="0.2">
      <c r="A2848" s="62">
        <v>2845</v>
      </c>
      <c r="B2848" s="95">
        <f>INDEX(技能效果!B:B,MATCH(技能效果等级!W2848,技能效果!AE:AE,0))</f>
        <v>210300202</v>
      </c>
      <c r="C2848" s="95" t="str">
        <f>INDEX(技能效果!C:C,MATCH(技能效果等级!B2848,技能效果!B:B,0))</f>
        <v>许褚技能额外伤害(教学)</v>
      </c>
      <c r="D2848" s="96" t="s">
        <v>873</v>
      </c>
      <c r="E2848" s="95">
        <v>1</v>
      </c>
      <c r="F2848" s="95">
        <f>INDEX(技能效果!H:H,MATCH(技能效果等级!B2848,技能效果!B:B,0))</f>
        <v>1016</v>
      </c>
      <c r="G2848" s="95">
        <f>IF(INDEX(技能效果!K:K,MATCH(B2848,技能效果!B:B,0))=0,INDEX(技能效果!I:I,MATCH(技能效果等级!B2848,技能效果!B:B,0)),INDEX(技能效果!I:I,MATCH(技能效果等级!B2848,技能效果!B:B,0))*VLOOKUP(E2848,技能数值计算!$C$19:$D$28,2,FALSE))</f>
        <v>0.1</v>
      </c>
      <c r="H2848" s="95">
        <f>INDEX(技能效果!J:J,MATCH(技能效果等级!B2848,技能效果!B:B,0))</f>
        <v>0</v>
      </c>
      <c r="I2848" s="97"/>
      <c r="J2848" s="97"/>
      <c r="K2848" s="97"/>
      <c r="L2848" s="97"/>
      <c r="M2848" s="97"/>
      <c r="N2848" s="96">
        <f>IF(INDEX(技能效果!L:L,MATCH(技能效果等级!B2848,技能效果!B:B,0))="","",INDEX(技能效果!L:L,MATCH(技能效果等级!B2848,技能效果!B:B,0)))</f>
        <v>101</v>
      </c>
      <c r="O2848" s="95">
        <f>IF(INDEX(技能效果!N:N,MATCH(B2848,技能效果!B:B,0))=0,INDEX(技能效果!M:M,MATCH(技能效果等级!B2848,技能效果!B:B,0)),INDEX(技能效果!M:M,MATCH(技能效果等级!B2848,技能效果!B:B,0))*VLOOKUP(E2848,技能数值计算!$C$19:$D$28,2,FALSE))</f>
        <v>0.3</v>
      </c>
      <c r="P2848" s="97"/>
      <c r="Q2848" s="97"/>
      <c r="R2848" s="95" t="str">
        <f>IF(INDEX(技能效果!O:O,MATCH(技能效果等级!B2848,技能效果!B:B,0))="","",INDEX(技能效果!O:O,MATCH(技能效果等级!B2848,技能效果!B:B,0)))</f>
        <v/>
      </c>
      <c r="S2848" s="97"/>
      <c r="T2848" s="97"/>
      <c r="U2848" s="97"/>
      <c r="V2848" s="96" t="str">
        <f>IF(INDEX(技能效果!AF:AF,MATCH(技能效果等级!B2848,技能效果!B:B,0))="","",INDEX(技能效果!AF:AF,MATCH(技能效果等级!B2848,技能效果!B:B,0)))</f>
        <v/>
      </c>
      <c r="W2848" s="95">
        <f t="shared" si="42"/>
        <v>276</v>
      </c>
    </row>
    <row r="2849" spans="1:23" ht="16.5" x14ac:dyDescent="0.2">
      <c r="A2849" s="62">
        <v>2846</v>
      </c>
      <c r="B2849" s="95">
        <f>INDEX(技能效果!B:B,MATCH(技能效果等级!W2849,技能效果!AE:AE,0))</f>
        <v>210300202</v>
      </c>
      <c r="C2849" s="95" t="str">
        <f>INDEX(技能效果!C:C,MATCH(技能效果等级!B2849,技能效果!B:B,0))</f>
        <v>许褚技能额外伤害(教学)</v>
      </c>
      <c r="D2849" s="96" t="s">
        <v>873</v>
      </c>
      <c r="E2849" s="95">
        <v>2</v>
      </c>
      <c r="F2849" s="95">
        <f>INDEX(技能效果!H:H,MATCH(技能效果等级!B2849,技能效果!B:B,0))</f>
        <v>1016</v>
      </c>
      <c r="G2849" s="95">
        <f>IF(INDEX(技能效果!K:K,MATCH(B2849,技能效果!B:B,0))=0,INDEX(技能效果!I:I,MATCH(技能效果等级!B2849,技能效果!B:B,0)),INDEX(技能效果!I:I,MATCH(技能效果等级!B2849,技能效果!B:B,0))*VLOOKUP(E2849,技能数值计算!$C$19:$D$28,2,FALSE))</f>
        <v>0.10800000000000001</v>
      </c>
      <c r="H2849" s="95">
        <f>INDEX(技能效果!J:J,MATCH(技能效果等级!B2849,技能效果!B:B,0))</f>
        <v>0</v>
      </c>
      <c r="I2849" s="97"/>
      <c r="J2849" s="97"/>
      <c r="K2849" s="97"/>
      <c r="L2849" s="97"/>
      <c r="M2849" s="97"/>
      <c r="N2849" s="96">
        <f>IF(INDEX(技能效果!L:L,MATCH(技能效果等级!B2849,技能效果!B:B,0))="","",INDEX(技能效果!L:L,MATCH(技能效果等级!B2849,技能效果!B:B,0)))</f>
        <v>101</v>
      </c>
      <c r="O2849" s="95">
        <f>IF(INDEX(技能效果!N:N,MATCH(B2849,技能效果!B:B,0))=0,INDEX(技能效果!M:M,MATCH(技能效果等级!B2849,技能效果!B:B,0)),INDEX(技能效果!M:M,MATCH(技能效果等级!B2849,技能效果!B:B,0))*VLOOKUP(E2849,技能数值计算!$C$19:$D$28,2,FALSE))</f>
        <v>0.3</v>
      </c>
      <c r="P2849" s="97"/>
      <c r="Q2849" s="97"/>
      <c r="R2849" s="95" t="str">
        <f>IF(INDEX(技能效果!O:O,MATCH(技能效果等级!B2849,技能效果!B:B,0))="","",INDEX(技能效果!O:O,MATCH(技能效果等级!B2849,技能效果!B:B,0)))</f>
        <v/>
      </c>
      <c r="S2849" s="97"/>
      <c r="T2849" s="97"/>
      <c r="U2849" s="97"/>
      <c r="V2849" s="96" t="str">
        <f>IF(INDEX(技能效果!AF:AF,MATCH(技能效果等级!B2849,技能效果!B:B,0))="","",INDEX(技能效果!AF:AF,MATCH(技能效果等级!B2849,技能效果!B:B,0)))</f>
        <v/>
      </c>
      <c r="W2849" s="95">
        <f t="shared" si="42"/>
        <v>276</v>
      </c>
    </row>
    <row r="2850" spans="1:23" ht="16.5" x14ac:dyDescent="0.2">
      <c r="A2850" s="62">
        <v>2847</v>
      </c>
      <c r="B2850" s="95">
        <f>INDEX(技能效果!B:B,MATCH(技能效果等级!W2850,技能效果!AE:AE,0))</f>
        <v>210300202</v>
      </c>
      <c r="C2850" s="95" t="str">
        <f>INDEX(技能效果!C:C,MATCH(技能效果等级!B2850,技能效果!B:B,0))</f>
        <v>许褚技能额外伤害(教学)</v>
      </c>
      <c r="D2850" s="96" t="s">
        <v>873</v>
      </c>
      <c r="E2850" s="95">
        <v>3</v>
      </c>
      <c r="F2850" s="95">
        <f>INDEX(技能效果!H:H,MATCH(技能效果等级!B2850,技能效果!B:B,0))</f>
        <v>1016</v>
      </c>
      <c r="G2850" s="95">
        <f>IF(INDEX(技能效果!K:K,MATCH(B2850,技能效果!B:B,0))=0,INDEX(技能效果!I:I,MATCH(技能效果等级!B2850,技能效果!B:B,0)),INDEX(技能效果!I:I,MATCH(技能效果等级!B2850,技能效果!B:B,0))*VLOOKUP(E2850,技能数值计算!$C$19:$D$28,2,FALSE))</f>
        <v>0.11599999999999999</v>
      </c>
      <c r="H2850" s="95">
        <f>INDEX(技能效果!J:J,MATCH(技能效果等级!B2850,技能效果!B:B,0))</f>
        <v>0</v>
      </c>
      <c r="I2850" s="97"/>
      <c r="J2850" s="97"/>
      <c r="K2850" s="97"/>
      <c r="L2850" s="97"/>
      <c r="M2850" s="97"/>
      <c r="N2850" s="96">
        <f>IF(INDEX(技能效果!L:L,MATCH(技能效果等级!B2850,技能效果!B:B,0))="","",INDEX(技能效果!L:L,MATCH(技能效果等级!B2850,技能效果!B:B,0)))</f>
        <v>101</v>
      </c>
      <c r="O2850" s="95">
        <f>IF(INDEX(技能效果!N:N,MATCH(B2850,技能效果!B:B,0))=0,INDEX(技能效果!M:M,MATCH(技能效果等级!B2850,技能效果!B:B,0)),INDEX(技能效果!M:M,MATCH(技能效果等级!B2850,技能效果!B:B,0))*VLOOKUP(E2850,技能数值计算!$C$19:$D$28,2,FALSE))</f>
        <v>0.3</v>
      </c>
      <c r="P2850" s="97"/>
      <c r="Q2850" s="97"/>
      <c r="R2850" s="95" t="str">
        <f>IF(INDEX(技能效果!O:O,MATCH(技能效果等级!B2850,技能效果!B:B,0))="","",INDEX(技能效果!O:O,MATCH(技能效果等级!B2850,技能效果!B:B,0)))</f>
        <v/>
      </c>
      <c r="S2850" s="97"/>
      <c r="T2850" s="97"/>
      <c r="U2850" s="97"/>
      <c r="V2850" s="96" t="str">
        <f>IF(INDEX(技能效果!AF:AF,MATCH(技能效果等级!B2850,技能效果!B:B,0))="","",INDEX(技能效果!AF:AF,MATCH(技能效果等级!B2850,技能效果!B:B,0)))</f>
        <v/>
      </c>
      <c r="W2850" s="95">
        <f t="shared" si="42"/>
        <v>276</v>
      </c>
    </row>
    <row r="2851" spans="1:23" ht="16.5" x14ac:dyDescent="0.2">
      <c r="A2851" s="62">
        <v>2848</v>
      </c>
      <c r="B2851" s="95">
        <f>INDEX(技能效果!B:B,MATCH(技能效果等级!W2851,技能效果!AE:AE,0))</f>
        <v>210300202</v>
      </c>
      <c r="C2851" s="95" t="str">
        <f>INDEX(技能效果!C:C,MATCH(技能效果等级!B2851,技能效果!B:B,0))</f>
        <v>许褚技能额外伤害(教学)</v>
      </c>
      <c r="D2851" s="96" t="s">
        <v>873</v>
      </c>
      <c r="E2851" s="95">
        <v>4</v>
      </c>
      <c r="F2851" s="95">
        <f>INDEX(技能效果!H:H,MATCH(技能效果等级!B2851,技能效果!B:B,0))</f>
        <v>1016</v>
      </c>
      <c r="G2851" s="95">
        <f>IF(INDEX(技能效果!K:K,MATCH(B2851,技能效果!B:B,0))=0,INDEX(技能效果!I:I,MATCH(技能效果等级!B2851,技能效果!B:B,0)),INDEX(技能效果!I:I,MATCH(技能效果等级!B2851,技能效果!B:B,0))*VLOOKUP(E2851,技能数值计算!$C$19:$D$28,2,FALSE))</f>
        <v>0.124</v>
      </c>
      <c r="H2851" s="95">
        <f>INDEX(技能效果!J:J,MATCH(技能效果等级!B2851,技能效果!B:B,0))</f>
        <v>0</v>
      </c>
      <c r="I2851" s="97"/>
      <c r="J2851" s="97"/>
      <c r="K2851" s="97"/>
      <c r="L2851" s="97"/>
      <c r="M2851" s="97"/>
      <c r="N2851" s="96">
        <f>IF(INDEX(技能效果!L:L,MATCH(技能效果等级!B2851,技能效果!B:B,0))="","",INDEX(技能效果!L:L,MATCH(技能效果等级!B2851,技能效果!B:B,0)))</f>
        <v>101</v>
      </c>
      <c r="O2851" s="95">
        <f>IF(INDEX(技能效果!N:N,MATCH(B2851,技能效果!B:B,0))=0,INDEX(技能效果!M:M,MATCH(技能效果等级!B2851,技能效果!B:B,0)),INDEX(技能效果!M:M,MATCH(技能效果等级!B2851,技能效果!B:B,0))*VLOOKUP(E2851,技能数值计算!$C$19:$D$28,2,FALSE))</f>
        <v>0.3</v>
      </c>
      <c r="P2851" s="97"/>
      <c r="Q2851" s="97"/>
      <c r="R2851" s="95" t="str">
        <f>IF(INDEX(技能效果!O:O,MATCH(技能效果等级!B2851,技能效果!B:B,0))="","",INDEX(技能效果!O:O,MATCH(技能效果等级!B2851,技能效果!B:B,0)))</f>
        <v/>
      </c>
      <c r="S2851" s="97"/>
      <c r="T2851" s="97"/>
      <c r="U2851" s="97"/>
      <c r="V2851" s="96" t="str">
        <f>IF(INDEX(技能效果!AF:AF,MATCH(技能效果等级!B2851,技能效果!B:B,0))="","",INDEX(技能效果!AF:AF,MATCH(技能效果等级!B2851,技能效果!B:B,0)))</f>
        <v/>
      </c>
      <c r="W2851" s="95">
        <f t="shared" si="42"/>
        <v>276</v>
      </c>
    </row>
    <row r="2852" spans="1:23" ht="16.5" x14ac:dyDescent="0.2">
      <c r="A2852" s="62">
        <v>2849</v>
      </c>
      <c r="B2852" s="95">
        <f>INDEX(技能效果!B:B,MATCH(技能效果等级!W2852,技能效果!AE:AE,0))</f>
        <v>210300202</v>
      </c>
      <c r="C2852" s="95" t="str">
        <f>INDEX(技能效果!C:C,MATCH(技能效果等级!B2852,技能效果!B:B,0))</f>
        <v>许褚技能额外伤害(教学)</v>
      </c>
      <c r="D2852" s="96" t="s">
        <v>873</v>
      </c>
      <c r="E2852" s="95">
        <v>5</v>
      </c>
      <c r="F2852" s="95">
        <f>INDEX(技能效果!H:H,MATCH(技能效果等级!B2852,技能效果!B:B,0))</f>
        <v>1016</v>
      </c>
      <c r="G2852" s="95">
        <f>IF(INDEX(技能效果!K:K,MATCH(B2852,技能效果!B:B,0))=0,INDEX(技能效果!I:I,MATCH(技能效果等级!B2852,技能效果!B:B,0)),INDEX(技能效果!I:I,MATCH(技能效果等级!B2852,技能效果!B:B,0))*VLOOKUP(E2852,技能数值计算!$C$19:$D$28,2,FALSE))</f>
        <v>0.13200000000000001</v>
      </c>
      <c r="H2852" s="95">
        <f>INDEX(技能效果!J:J,MATCH(技能效果等级!B2852,技能效果!B:B,0))</f>
        <v>0</v>
      </c>
      <c r="I2852" s="97"/>
      <c r="J2852" s="97"/>
      <c r="K2852" s="97"/>
      <c r="L2852" s="97"/>
      <c r="M2852" s="97"/>
      <c r="N2852" s="96">
        <f>IF(INDEX(技能效果!L:L,MATCH(技能效果等级!B2852,技能效果!B:B,0))="","",INDEX(技能效果!L:L,MATCH(技能效果等级!B2852,技能效果!B:B,0)))</f>
        <v>101</v>
      </c>
      <c r="O2852" s="95">
        <f>IF(INDEX(技能效果!N:N,MATCH(B2852,技能效果!B:B,0))=0,INDEX(技能效果!M:M,MATCH(技能效果等级!B2852,技能效果!B:B,0)),INDEX(技能效果!M:M,MATCH(技能效果等级!B2852,技能效果!B:B,0))*VLOOKUP(E2852,技能数值计算!$C$19:$D$28,2,FALSE))</f>
        <v>0.3</v>
      </c>
      <c r="P2852" s="97"/>
      <c r="Q2852" s="97"/>
      <c r="R2852" s="95" t="str">
        <f>IF(INDEX(技能效果!O:O,MATCH(技能效果等级!B2852,技能效果!B:B,0))="","",INDEX(技能效果!O:O,MATCH(技能效果等级!B2852,技能效果!B:B,0)))</f>
        <v/>
      </c>
      <c r="S2852" s="97"/>
      <c r="T2852" s="97"/>
      <c r="U2852" s="97"/>
      <c r="V2852" s="96" t="str">
        <f>IF(INDEX(技能效果!AF:AF,MATCH(技能效果等级!B2852,技能效果!B:B,0))="","",INDEX(技能效果!AF:AF,MATCH(技能效果等级!B2852,技能效果!B:B,0)))</f>
        <v/>
      </c>
      <c r="W2852" s="95">
        <f t="shared" si="42"/>
        <v>276</v>
      </c>
    </row>
    <row r="2853" spans="1:23" ht="16.5" x14ac:dyDescent="0.2">
      <c r="A2853" s="62">
        <v>2850</v>
      </c>
      <c r="B2853" s="95">
        <f>INDEX(技能效果!B:B,MATCH(技能效果等级!W2853,技能效果!AE:AE,0))</f>
        <v>210300202</v>
      </c>
      <c r="C2853" s="95" t="str">
        <f>INDEX(技能效果!C:C,MATCH(技能效果等级!B2853,技能效果!B:B,0))</f>
        <v>许褚技能额外伤害(教学)</v>
      </c>
      <c r="D2853" s="96" t="s">
        <v>873</v>
      </c>
      <c r="E2853" s="95">
        <v>6</v>
      </c>
      <c r="F2853" s="95">
        <f>INDEX(技能效果!H:H,MATCH(技能效果等级!B2853,技能效果!B:B,0))</f>
        <v>1016</v>
      </c>
      <c r="G2853" s="95">
        <f>IF(INDEX(技能效果!K:K,MATCH(B2853,技能效果!B:B,0))=0,INDEX(技能效果!I:I,MATCH(技能效果等级!B2853,技能效果!B:B,0)),INDEX(技能效果!I:I,MATCH(技能效果等级!B2853,技能效果!B:B,0))*VLOOKUP(E2853,技能数值计算!$C$19:$D$28,2,FALSE))</f>
        <v>0.14399999999999999</v>
      </c>
      <c r="H2853" s="95">
        <f>INDEX(技能效果!J:J,MATCH(技能效果等级!B2853,技能效果!B:B,0))</f>
        <v>0</v>
      </c>
      <c r="I2853" s="97"/>
      <c r="J2853" s="97"/>
      <c r="K2853" s="97"/>
      <c r="L2853" s="97"/>
      <c r="M2853" s="97"/>
      <c r="N2853" s="96">
        <f>IF(INDEX(技能效果!L:L,MATCH(技能效果等级!B2853,技能效果!B:B,0))="","",INDEX(技能效果!L:L,MATCH(技能效果等级!B2853,技能效果!B:B,0)))</f>
        <v>101</v>
      </c>
      <c r="O2853" s="95">
        <f>IF(INDEX(技能效果!N:N,MATCH(B2853,技能效果!B:B,0))=0,INDEX(技能效果!M:M,MATCH(技能效果等级!B2853,技能效果!B:B,0)),INDEX(技能效果!M:M,MATCH(技能效果等级!B2853,技能效果!B:B,0))*VLOOKUP(E2853,技能数值计算!$C$19:$D$28,2,FALSE))</f>
        <v>0.3</v>
      </c>
      <c r="P2853" s="97"/>
      <c r="Q2853" s="97"/>
      <c r="R2853" s="95" t="str">
        <f>IF(INDEX(技能效果!O:O,MATCH(技能效果等级!B2853,技能效果!B:B,0))="","",INDEX(技能效果!O:O,MATCH(技能效果等级!B2853,技能效果!B:B,0)))</f>
        <v/>
      </c>
      <c r="S2853" s="97"/>
      <c r="T2853" s="97"/>
      <c r="U2853" s="97"/>
      <c r="V2853" s="96" t="str">
        <f>IF(INDEX(技能效果!AF:AF,MATCH(技能效果等级!B2853,技能效果!B:B,0))="","",INDEX(技能效果!AF:AF,MATCH(技能效果等级!B2853,技能效果!B:B,0)))</f>
        <v/>
      </c>
      <c r="W2853" s="95">
        <f t="shared" si="42"/>
        <v>276</v>
      </c>
    </row>
    <row r="2854" spans="1:23" ht="16.5" x14ac:dyDescent="0.2">
      <c r="A2854" s="62">
        <v>2851</v>
      </c>
      <c r="B2854" s="95">
        <f>INDEX(技能效果!B:B,MATCH(技能效果等级!W2854,技能效果!AE:AE,0))</f>
        <v>210300202</v>
      </c>
      <c r="C2854" s="95" t="str">
        <f>INDEX(技能效果!C:C,MATCH(技能效果等级!B2854,技能效果!B:B,0))</f>
        <v>许褚技能额外伤害(教学)</v>
      </c>
      <c r="D2854" s="96" t="s">
        <v>873</v>
      </c>
      <c r="E2854" s="95">
        <v>7</v>
      </c>
      <c r="F2854" s="95">
        <f>INDEX(技能效果!H:H,MATCH(技能效果等级!B2854,技能效果!B:B,0))</f>
        <v>1016</v>
      </c>
      <c r="G2854" s="95">
        <f>IF(INDEX(技能效果!K:K,MATCH(B2854,技能效果!B:B,0))=0,INDEX(技能效果!I:I,MATCH(技能效果等级!B2854,技能效果!B:B,0)),INDEX(技能效果!I:I,MATCH(技能效果等级!B2854,技能效果!B:B,0))*VLOOKUP(E2854,技能数值计算!$C$19:$D$28,2,FALSE))</f>
        <v>0.15600000000000003</v>
      </c>
      <c r="H2854" s="95">
        <f>INDEX(技能效果!J:J,MATCH(技能效果等级!B2854,技能效果!B:B,0))</f>
        <v>0</v>
      </c>
      <c r="I2854" s="97"/>
      <c r="J2854" s="97"/>
      <c r="K2854" s="97"/>
      <c r="L2854" s="97"/>
      <c r="M2854" s="97"/>
      <c r="N2854" s="96">
        <f>IF(INDEX(技能效果!L:L,MATCH(技能效果等级!B2854,技能效果!B:B,0))="","",INDEX(技能效果!L:L,MATCH(技能效果等级!B2854,技能效果!B:B,0)))</f>
        <v>101</v>
      </c>
      <c r="O2854" s="95">
        <f>IF(INDEX(技能效果!N:N,MATCH(B2854,技能效果!B:B,0))=0,INDEX(技能效果!M:M,MATCH(技能效果等级!B2854,技能效果!B:B,0)),INDEX(技能效果!M:M,MATCH(技能效果等级!B2854,技能效果!B:B,0))*VLOOKUP(E2854,技能数值计算!$C$19:$D$28,2,FALSE))</f>
        <v>0.3</v>
      </c>
      <c r="P2854" s="97"/>
      <c r="Q2854" s="97"/>
      <c r="R2854" s="95" t="str">
        <f>IF(INDEX(技能效果!O:O,MATCH(技能效果等级!B2854,技能效果!B:B,0))="","",INDEX(技能效果!O:O,MATCH(技能效果等级!B2854,技能效果!B:B,0)))</f>
        <v/>
      </c>
      <c r="S2854" s="97"/>
      <c r="T2854" s="97"/>
      <c r="U2854" s="97"/>
      <c r="V2854" s="96" t="str">
        <f>IF(INDEX(技能效果!AF:AF,MATCH(技能效果等级!B2854,技能效果!B:B,0))="","",INDEX(技能效果!AF:AF,MATCH(技能效果等级!B2854,技能效果!B:B,0)))</f>
        <v/>
      </c>
      <c r="W2854" s="95">
        <f t="shared" si="42"/>
        <v>276</v>
      </c>
    </row>
    <row r="2855" spans="1:23" ht="16.5" x14ac:dyDescent="0.2">
      <c r="A2855" s="62">
        <v>2852</v>
      </c>
      <c r="B2855" s="95">
        <f>INDEX(技能效果!B:B,MATCH(技能效果等级!W2855,技能效果!AE:AE,0))</f>
        <v>210300202</v>
      </c>
      <c r="C2855" s="95" t="str">
        <f>INDEX(技能效果!C:C,MATCH(技能效果等级!B2855,技能效果!B:B,0))</f>
        <v>许褚技能额外伤害(教学)</v>
      </c>
      <c r="D2855" s="96" t="s">
        <v>873</v>
      </c>
      <c r="E2855" s="95">
        <v>8</v>
      </c>
      <c r="F2855" s="95">
        <f>INDEX(技能效果!H:H,MATCH(技能效果等级!B2855,技能效果!B:B,0))</f>
        <v>1016</v>
      </c>
      <c r="G2855" s="95">
        <f>IF(INDEX(技能效果!K:K,MATCH(B2855,技能效果!B:B,0))=0,INDEX(技能效果!I:I,MATCH(技能效果等级!B2855,技能效果!B:B,0)),INDEX(技能效果!I:I,MATCH(技能效果等级!B2855,技能效果!B:B,0))*VLOOKUP(E2855,技能数值计算!$C$19:$D$28,2,FALSE))</f>
        <v>0.16800000000000001</v>
      </c>
      <c r="H2855" s="95">
        <f>INDEX(技能效果!J:J,MATCH(技能效果等级!B2855,技能效果!B:B,0))</f>
        <v>0</v>
      </c>
      <c r="I2855" s="97"/>
      <c r="J2855" s="97"/>
      <c r="K2855" s="97"/>
      <c r="L2855" s="97"/>
      <c r="M2855" s="97"/>
      <c r="N2855" s="96">
        <f>IF(INDEX(技能效果!L:L,MATCH(技能效果等级!B2855,技能效果!B:B,0))="","",INDEX(技能效果!L:L,MATCH(技能效果等级!B2855,技能效果!B:B,0)))</f>
        <v>101</v>
      </c>
      <c r="O2855" s="95">
        <f>IF(INDEX(技能效果!N:N,MATCH(B2855,技能效果!B:B,0))=0,INDEX(技能效果!M:M,MATCH(技能效果等级!B2855,技能效果!B:B,0)),INDEX(技能效果!M:M,MATCH(技能效果等级!B2855,技能效果!B:B,0))*VLOOKUP(E2855,技能数值计算!$C$19:$D$28,2,FALSE))</f>
        <v>0.3</v>
      </c>
      <c r="P2855" s="97"/>
      <c r="Q2855" s="97"/>
      <c r="R2855" s="95" t="str">
        <f>IF(INDEX(技能效果!O:O,MATCH(技能效果等级!B2855,技能效果!B:B,0))="","",INDEX(技能效果!O:O,MATCH(技能效果等级!B2855,技能效果!B:B,0)))</f>
        <v/>
      </c>
      <c r="S2855" s="97"/>
      <c r="T2855" s="97"/>
      <c r="U2855" s="97"/>
      <c r="V2855" s="96" t="str">
        <f>IF(INDEX(技能效果!AF:AF,MATCH(技能效果等级!B2855,技能效果!B:B,0))="","",INDEX(技能效果!AF:AF,MATCH(技能效果等级!B2855,技能效果!B:B,0)))</f>
        <v/>
      </c>
      <c r="W2855" s="95">
        <f t="shared" si="42"/>
        <v>276</v>
      </c>
    </row>
    <row r="2856" spans="1:23" ht="16.5" x14ac:dyDescent="0.2">
      <c r="A2856" s="62">
        <v>2853</v>
      </c>
      <c r="B2856" s="95">
        <f>INDEX(技能效果!B:B,MATCH(技能效果等级!W2856,技能效果!AE:AE,0))</f>
        <v>210300202</v>
      </c>
      <c r="C2856" s="95" t="str">
        <f>INDEX(技能效果!C:C,MATCH(技能效果等级!B2856,技能效果!B:B,0))</f>
        <v>许褚技能额外伤害(教学)</v>
      </c>
      <c r="D2856" s="96" t="s">
        <v>873</v>
      </c>
      <c r="E2856" s="95">
        <v>9</v>
      </c>
      <c r="F2856" s="95">
        <f>INDEX(技能效果!H:H,MATCH(技能效果等级!B2856,技能效果!B:B,0))</f>
        <v>1016</v>
      </c>
      <c r="G2856" s="95">
        <f>IF(INDEX(技能效果!K:K,MATCH(B2856,技能效果!B:B,0))=0,INDEX(技能效果!I:I,MATCH(技能效果等级!B2856,技能效果!B:B,0)),INDEX(技能效果!I:I,MATCH(技能效果等级!B2856,技能效果!B:B,0))*VLOOKUP(E2856,技能数值计算!$C$19:$D$28,2,FALSE))</f>
        <v>0.18400000000000002</v>
      </c>
      <c r="H2856" s="95">
        <f>INDEX(技能效果!J:J,MATCH(技能效果等级!B2856,技能效果!B:B,0))</f>
        <v>0</v>
      </c>
      <c r="I2856" s="97"/>
      <c r="J2856" s="97"/>
      <c r="K2856" s="97"/>
      <c r="L2856" s="97"/>
      <c r="M2856" s="97"/>
      <c r="N2856" s="96">
        <f>IF(INDEX(技能效果!L:L,MATCH(技能效果等级!B2856,技能效果!B:B,0))="","",INDEX(技能效果!L:L,MATCH(技能效果等级!B2856,技能效果!B:B,0)))</f>
        <v>101</v>
      </c>
      <c r="O2856" s="95">
        <f>IF(INDEX(技能效果!N:N,MATCH(B2856,技能效果!B:B,0))=0,INDEX(技能效果!M:M,MATCH(技能效果等级!B2856,技能效果!B:B,0)),INDEX(技能效果!M:M,MATCH(技能效果等级!B2856,技能效果!B:B,0))*VLOOKUP(E2856,技能数值计算!$C$19:$D$28,2,FALSE))</f>
        <v>0.3</v>
      </c>
      <c r="P2856" s="97"/>
      <c r="Q2856" s="97"/>
      <c r="R2856" s="95" t="str">
        <f>IF(INDEX(技能效果!O:O,MATCH(技能效果等级!B2856,技能效果!B:B,0))="","",INDEX(技能效果!O:O,MATCH(技能效果等级!B2856,技能效果!B:B,0)))</f>
        <v/>
      </c>
      <c r="S2856" s="97"/>
      <c r="T2856" s="97"/>
      <c r="U2856" s="97"/>
      <c r="V2856" s="96" t="str">
        <f>IF(INDEX(技能效果!AF:AF,MATCH(技能效果等级!B2856,技能效果!B:B,0))="","",INDEX(技能效果!AF:AF,MATCH(技能效果等级!B2856,技能效果!B:B,0)))</f>
        <v/>
      </c>
      <c r="W2856" s="95">
        <f t="shared" si="42"/>
        <v>276</v>
      </c>
    </row>
    <row r="2857" spans="1:23" ht="16.5" x14ac:dyDescent="0.2">
      <c r="A2857" s="62">
        <v>2854</v>
      </c>
      <c r="B2857" s="95">
        <f>INDEX(技能效果!B:B,MATCH(技能效果等级!W2857,技能效果!AE:AE,0))</f>
        <v>210300202</v>
      </c>
      <c r="C2857" s="95" t="str">
        <f>INDEX(技能效果!C:C,MATCH(技能效果等级!B2857,技能效果!B:B,0))</f>
        <v>许褚技能额外伤害(教学)</v>
      </c>
      <c r="D2857" s="96" t="s">
        <v>873</v>
      </c>
      <c r="E2857" s="95">
        <v>10</v>
      </c>
      <c r="F2857" s="95">
        <f>INDEX(技能效果!H:H,MATCH(技能效果等级!B2857,技能效果!B:B,0))</f>
        <v>1016</v>
      </c>
      <c r="G2857" s="95">
        <f>IF(INDEX(技能效果!K:K,MATCH(B2857,技能效果!B:B,0))=0,INDEX(技能效果!I:I,MATCH(技能效果等级!B2857,技能效果!B:B,0)),INDEX(技能效果!I:I,MATCH(技能效果等级!B2857,技能效果!B:B,0))*VLOOKUP(E2857,技能数值计算!$C$19:$D$28,2,FALSE))</f>
        <v>0.2</v>
      </c>
      <c r="H2857" s="95">
        <f>INDEX(技能效果!J:J,MATCH(技能效果等级!B2857,技能效果!B:B,0))</f>
        <v>0</v>
      </c>
      <c r="I2857" s="97"/>
      <c r="J2857" s="97"/>
      <c r="K2857" s="97"/>
      <c r="L2857" s="97"/>
      <c r="M2857" s="97"/>
      <c r="N2857" s="96">
        <f>IF(INDEX(技能效果!L:L,MATCH(技能效果等级!B2857,技能效果!B:B,0))="","",INDEX(技能效果!L:L,MATCH(技能效果等级!B2857,技能效果!B:B,0)))</f>
        <v>101</v>
      </c>
      <c r="O2857" s="95">
        <f>IF(INDEX(技能效果!N:N,MATCH(B2857,技能效果!B:B,0))=0,INDEX(技能效果!M:M,MATCH(技能效果等级!B2857,技能效果!B:B,0)),INDEX(技能效果!M:M,MATCH(技能效果等级!B2857,技能效果!B:B,0))*VLOOKUP(E2857,技能数值计算!$C$19:$D$28,2,FALSE))</f>
        <v>0.3</v>
      </c>
      <c r="P2857" s="97"/>
      <c r="Q2857" s="97"/>
      <c r="R2857" s="95" t="str">
        <f>IF(INDEX(技能效果!O:O,MATCH(技能效果等级!B2857,技能效果!B:B,0))="","",INDEX(技能效果!O:O,MATCH(技能效果等级!B2857,技能效果!B:B,0)))</f>
        <v/>
      </c>
      <c r="S2857" s="97"/>
      <c r="T2857" s="97"/>
      <c r="U2857" s="97"/>
      <c r="V2857" s="96" t="str">
        <f>IF(INDEX(技能效果!AF:AF,MATCH(技能效果等级!B2857,技能效果!B:B,0))="","",INDEX(技能效果!AF:AF,MATCH(技能效果等级!B2857,技能效果!B:B,0)))</f>
        <v/>
      </c>
      <c r="W2857" s="95">
        <f t="shared" si="42"/>
        <v>276</v>
      </c>
    </row>
    <row r="2858" spans="1:23" ht="16.5" x14ac:dyDescent="0.2">
      <c r="A2858" s="62">
        <v>2855</v>
      </c>
      <c r="B2858" s="95">
        <f>INDEX(技能效果!B:B,MATCH(技能效果等级!W2858,技能效果!AE:AE,0))</f>
        <v>210300203</v>
      </c>
      <c r="C2858" s="95" t="str">
        <f>INDEX(技能效果!C:C,MATCH(技能效果等级!B2858,技能效果!B:B,0))</f>
        <v>许褚专属武器效果(教学)</v>
      </c>
      <c r="D2858" s="96" t="s">
        <v>873</v>
      </c>
      <c r="E2858" s="95">
        <v>1</v>
      </c>
      <c r="F2858" s="95">
        <f>INDEX(技能效果!H:H,MATCH(技能效果等级!B2858,技能效果!B:B,0))</f>
        <v>4007</v>
      </c>
      <c r="G2858" s="95">
        <f>IF(INDEX(技能效果!K:K,MATCH(B2858,技能效果!B:B,0))=0,INDEX(技能效果!I:I,MATCH(技能效果等级!B2858,技能效果!B:B,0)),INDEX(技能效果!I:I,MATCH(技能效果等级!B2858,技能效果!B:B,0))*VLOOKUP(E2858,技能数值计算!$C$19:$D$28,2,FALSE))</f>
        <v>0.3</v>
      </c>
      <c r="H2858" s="95">
        <f>INDEX(技能效果!J:J,MATCH(技能效果等级!B2858,技能效果!B:B,0))</f>
        <v>0</v>
      </c>
      <c r="I2858" s="97"/>
      <c r="J2858" s="97"/>
      <c r="K2858" s="97"/>
      <c r="L2858" s="97"/>
      <c r="M2858" s="97"/>
      <c r="N2858" s="96">
        <f>IF(INDEX(技能效果!L:L,MATCH(技能效果等级!B2858,技能效果!B:B,0))="","",INDEX(技能效果!L:L,MATCH(技能效果等级!B2858,技能效果!B:B,0)))</f>
        <v>113</v>
      </c>
      <c r="O2858" s="95">
        <f>IF(INDEX(技能效果!N:N,MATCH(B2858,技能效果!B:B,0))=0,INDEX(技能效果!M:M,MATCH(技能效果等级!B2858,技能效果!B:B,0)),INDEX(技能效果!M:M,MATCH(技能效果等级!B2858,技能效果!B:B,0))*VLOOKUP(E2858,技能数值计算!$C$19:$D$28,2,FALSE))</f>
        <v>0</v>
      </c>
      <c r="P2858" s="97"/>
      <c r="Q2858" s="97"/>
      <c r="R2858" s="95" t="str">
        <f>IF(INDEX(技能效果!O:O,MATCH(技能效果等级!B2858,技能效果!B:B,0))="","",INDEX(技能效果!O:O,MATCH(技能效果等级!B2858,技能效果!B:B,0)))</f>
        <v/>
      </c>
      <c r="S2858" s="97"/>
      <c r="T2858" s="97"/>
      <c r="U2858" s="97"/>
      <c r="V2858" s="96" t="str">
        <f>IF(INDEX(技能效果!AF:AF,MATCH(技能效果等级!B2858,技能效果!B:B,0))="","",INDEX(技能效果!AF:AF,MATCH(技能效果等级!B2858,技能效果!B:B,0)))</f>
        <v>绝技造成攻击x%伤害转化为生命</v>
      </c>
      <c r="W2858" s="95">
        <f t="shared" si="42"/>
        <v>277</v>
      </c>
    </row>
    <row r="2859" spans="1:23" ht="16.5" x14ac:dyDescent="0.2">
      <c r="A2859" s="62">
        <v>2856</v>
      </c>
      <c r="B2859" s="95">
        <f>INDEX(技能效果!B:B,MATCH(技能效果等级!W2859,技能效果!AE:AE,0))</f>
        <v>210300203</v>
      </c>
      <c r="C2859" s="95" t="str">
        <f>INDEX(技能效果!C:C,MATCH(技能效果等级!B2859,技能效果!B:B,0))</f>
        <v>许褚专属武器效果(教学)</v>
      </c>
      <c r="D2859" s="96" t="s">
        <v>873</v>
      </c>
      <c r="E2859" s="95">
        <v>2</v>
      </c>
      <c r="F2859" s="95">
        <f>INDEX(技能效果!H:H,MATCH(技能效果等级!B2859,技能效果!B:B,0))</f>
        <v>4007</v>
      </c>
      <c r="G2859" s="95">
        <f>IF(INDEX(技能效果!K:K,MATCH(B2859,技能效果!B:B,0))=0,INDEX(技能效果!I:I,MATCH(技能效果等级!B2859,技能效果!B:B,0)),INDEX(技能效果!I:I,MATCH(技能效果等级!B2859,技能效果!B:B,0))*VLOOKUP(E2859,技能数值计算!$C$19:$D$28,2,FALSE))</f>
        <v>0.3</v>
      </c>
      <c r="H2859" s="95">
        <f>INDEX(技能效果!J:J,MATCH(技能效果等级!B2859,技能效果!B:B,0))</f>
        <v>0</v>
      </c>
      <c r="I2859" s="97"/>
      <c r="J2859" s="97"/>
      <c r="K2859" s="97"/>
      <c r="L2859" s="97"/>
      <c r="M2859" s="97"/>
      <c r="N2859" s="96">
        <f>IF(INDEX(技能效果!L:L,MATCH(技能效果等级!B2859,技能效果!B:B,0))="","",INDEX(技能效果!L:L,MATCH(技能效果等级!B2859,技能效果!B:B,0)))</f>
        <v>113</v>
      </c>
      <c r="O2859" s="95">
        <f>IF(INDEX(技能效果!N:N,MATCH(B2859,技能效果!B:B,0))=0,INDEX(技能效果!M:M,MATCH(技能效果等级!B2859,技能效果!B:B,0)),INDEX(技能效果!M:M,MATCH(技能效果等级!B2859,技能效果!B:B,0))*VLOOKUP(E2859,技能数值计算!$C$19:$D$28,2,FALSE))</f>
        <v>0</v>
      </c>
      <c r="P2859" s="97"/>
      <c r="Q2859" s="97"/>
      <c r="R2859" s="95" t="str">
        <f>IF(INDEX(技能效果!O:O,MATCH(技能效果等级!B2859,技能效果!B:B,0))="","",INDEX(技能效果!O:O,MATCH(技能效果等级!B2859,技能效果!B:B,0)))</f>
        <v/>
      </c>
      <c r="S2859" s="97"/>
      <c r="T2859" s="97"/>
      <c r="U2859" s="97"/>
      <c r="V2859" s="96" t="str">
        <f>IF(INDEX(技能效果!AF:AF,MATCH(技能效果等级!B2859,技能效果!B:B,0))="","",INDEX(技能效果!AF:AF,MATCH(技能效果等级!B2859,技能效果!B:B,0)))</f>
        <v>绝技造成攻击x%伤害转化为生命</v>
      </c>
      <c r="W2859" s="95">
        <f t="shared" si="42"/>
        <v>277</v>
      </c>
    </row>
    <row r="2860" spans="1:23" ht="16.5" x14ac:dyDescent="0.2">
      <c r="A2860" s="62">
        <v>2857</v>
      </c>
      <c r="B2860" s="95">
        <f>INDEX(技能效果!B:B,MATCH(技能效果等级!W2860,技能效果!AE:AE,0))</f>
        <v>210300203</v>
      </c>
      <c r="C2860" s="95" t="str">
        <f>INDEX(技能效果!C:C,MATCH(技能效果等级!B2860,技能效果!B:B,0))</f>
        <v>许褚专属武器效果(教学)</v>
      </c>
      <c r="D2860" s="96" t="s">
        <v>873</v>
      </c>
      <c r="E2860" s="95">
        <v>3</v>
      </c>
      <c r="F2860" s="95">
        <f>INDEX(技能效果!H:H,MATCH(技能效果等级!B2860,技能效果!B:B,0))</f>
        <v>4007</v>
      </c>
      <c r="G2860" s="95">
        <f>IF(INDEX(技能效果!K:K,MATCH(B2860,技能效果!B:B,0))=0,INDEX(技能效果!I:I,MATCH(技能效果等级!B2860,技能效果!B:B,0)),INDEX(技能效果!I:I,MATCH(技能效果等级!B2860,技能效果!B:B,0))*VLOOKUP(E2860,技能数值计算!$C$19:$D$28,2,FALSE))</f>
        <v>0.3</v>
      </c>
      <c r="H2860" s="95">
        <f>INDEX(技能效果!J:J,MATCH(技能效果等级!B2860,技能效果!B:B,0))</f>
        <v>0</v>
      </c>
      <c r="I2860" s="97"/>
      <c r="J2860" s="97"/>
      <c r="K2860" s="97"/>
      <c r="L2860" s="97"/>
      <c r="M2860" s="97"/>
      <c r="N2860" s="96">
        <f>IF(INDEX(技能效果!L:L,MATCH(技能效果等级!B2860,技能效果!B:B,0))="","",INDEX(技能效果!L:L,MATCH(技能效果等级!B2860,技能效果!B:B,0)))</f>
        <v>113</v>
      </c>
      <c r="O2860" s="95">
        <f>IF(INDEX(技能效果!N:N,MATCH(B2860,技能效果!B:B,0))=0,INDEX(技能效果!M:M,MATCH(技能效果等级!B2860,技能效果!B:B,0)),INDEX(技能效果!M:M,MATCH(技能效果等级!B2860,技能效果!B:B,0))*VLOOKUP(E2860,技能数值计算!$C$19:$D$28,2,FALSE))</f>
        <v>0</v>
      </c>
      <c r="P2860" s="97"/>
      <c r="Q2860" s="97"/>
      <c r="R2860" s="95" t="str">
        <f>IF(INDEX(技能效果!O:O,MATCH(技能效果等级!B2860,技能效果!B:B,0))="","",INDEX(技能效果!O:O,MATCH(技能效果等级!B2860,技能效果!B:B,0)))</f>
        <v/>
      </c>
      <c r="S2860" s="97"/>
      <c r="T2860" s="97"/>
      <c r="U2860" s="97"/>
      <c r="V2860" s="96" t="str">
        <f>IF(INDEX(技能效果!AF:AF,MATCH(技能效果等级!B2860,技能效果!B:B,0))="","",INDEX(技能效果!AF:AF,MATCH(技能效果等级!B2860,技能效果!B:B,0)))</f>
        <v>绝技造成攻击x%伤害转化为生命</v>
      </c>
      <c r="W2860" s="95">
        <f t="shared" si="42"/>
        <v>277</v>
      </c>
    </row>
    <row r="2861" spans="1:23" ht="16.5" x14ac:dyDescent="0.2">
      <c r="A2861" s="62">
        <v>2858</v>
      </c>
      <c r="B2861" s="95">
        <f>INDEX(技能效果!B:B,MATCH(技能效果等级!W2861,技能效果!AE:AE,0))</f>
        <v>210300203</v>
      </c>
      <c r="C2861" s="95" t="str">
        <f>INDEX(技能效果!C:C,MATCH(技能效果等级!B2861,技能效果!B:B,0))</f>
        <v>许褚专属武器效果(教学)</v>
      </c>
      <c r="D2861" s="96" t="s">
        <v>873</v>
      </c>
      <c r="E2861" s="95">
        <v>4</v>
      </c>
      <c r="F2861" s="95">
        <f>INDEX(技能效果!H:H,MATCH(技能效果等级!B2861,技能效果!B:B,0))</f>
        <v>4007</v>
      </c>
      <c r="G2861" s="95">
        <f>IF(INDEX(技能效果!K:K,MATCH(B2861,技能效果!B:B,0))=0,INDEX(技能效果!I:I,MATCH(技能效果等级!B2861,技能效果!B:B,0)),INDEX(技能效果!I:I,MATCH(技能效果等级!B2861,技能效果!B:B,0))*VLOOKUP(E2861,技能数值计算!$C$19:$D$28,2,FALSE))</f>
        <v>0.3</v>
      </c>
      <c r="H2861" s="95">
        <f>INDEX(技能效果!J:J,MATCH(技能效果等级!B2861,技能效果!B:B,0))</f>
        <v>0</v>
      </c>
      <c r="I2861" s="97"/>
      <c r="J2861" s="97"/>
      <c r="K2861" s="97"/>
      <c r="L2861" s="97"/>
      <c r="M2861" s="97"/>
      <c r="N2861" s="96">
        <f>IF(INDEX(技能效果!L:L,MATCH(技能效果等级!B2861,技能效果!B:B,0))="","",INDEX(技能效果!L:L,MATCH(技能效果等级!B2861,技能效果!B:B,0)))</f>
        <v>113</v>
      </c>
      <c r="O2861" s="95">
        <f>IF(INDEX(技能效果!N:N,MATCH(B2861,技能效果!B:B,0))=0,INDEX(技能效果!M:M,MATCH(技能效果等级!B2861,技能效果!B:B,0)),INDEX(技能效果!M:M,MATCH(技能效果等级!B2861,技能效果!B:B,0))*VLOOKUP(E2861,技能数值计算!$C$19:$D$28,2,FALSE))</f>
        <v>0</v>
      </c>
      <c r="P2861" s="97"/>
      <c r="Q2861" s="97"/>
      <c r="R2861" s="95" t="str">
        <f>IF(INDEX(技能效果!O:O,MATCH(技能效果等级!B2861,技能效果!B:B,0))="","",INDEX(技能效果!O:O,MATCH(技能效果等级!B2861,技能效果!B:B,0)))</f>
        <v/>
      </c>
      <c r="S2861" s="97"/>
      <c r="T2861" s="97"/>
      <c r="U2861" s="97"/>
      <c r="V2861" s="96" t="str">
        <f>IF(INDEX(技能效果!AF:AF,MATCH(技能效果等级!B2861,技能效果!B:B,0))="","",INDEX(技能效果!AF:AF,MATCH(技能效果等级!B2861,技能效果!B:B,0)))</f>
        <v>绝技造成攻击x%伤害转化为生命</v>
      </c>
      <c r="W2861" s="95">
        <f t="shared" ref="W2861:W2924" si="43">W2851+1</f>
        <v>277</v>
      </c>
    </row>
    <row r="2862" spans="1:23" ht="16.5" x14ac:dyDescent="0.2">
      <c r="A2862" s="62">
        <v>2859</v>
      </c>
      <c r="B2862" s="95">
        <f>INDEX(技能效果!B:B,MATCH(技能效果等级!W2862,技能效果!AE:AE,0))</f>
        <v>210300203</v>
      </c>
      <c r="C2862" s="95" t="str">
        <f>INDEX(技能效果!C:C,MATCH(技能效果等级!B2862,技能效果!B:B,0))</f>
        <v>许褚专属武器效果(教学)</v>
      </c>
      <c r="D2862" s="96" t="s">
        <v>873</v>
      </c>
      <c r="E2862" s="95">
        <v>5</v>
      </c>
      <c r="F2862" s="95">
        <f>INDEX(技能效果!H:H,MATCH(技能效果等级!B2862,技能效果!B:B,0))</f>
        <v>4007</v>
      </c>
      <c r="G2862" s="95">
        <f>IF(INDEX(技能效果!K:K,MATCH(B2862,技能效果!B:B,0))=0,INDEX(技能效果!I:I,MATCH(技能效果等级!B2862,技能效果!B:B,0)),INDEX(技能效果!I:I,MATCH(技能效果等级!B2862,技能效果!B:B,0))*VLOOKUP(E2862,技能数值计算!$C$19:$D$28,2,FALSE))</f>
        <v>0.3</v>
      </c>
      <c r="H2862" s="95">
        <f>INDEX(技能效果!J:J,MATCH(技能效果等级!B2862,技能效果!B:B,0))</f>
        <v>0</v>
      </c>
      <c r="I2862" s="97"/>
      <c r="J2862" s="97"/>
      <c r="K2862" s="97"/>
      <c r="L2862" s="97"/>
      <c r="M2862" s="97"/>
      <c r="N2862" s="96">
        <f>IF(INDEX(技能效果!L:L,MATCH(技能效果等级!B2862,技能效果!B:B,0))="","",INDEX(技能效果!L:L,MATCH(技能效果等级!B2862,技能效果!B:B,0)))</f>
        <v>113</v>
      </c>
      <c r="O2862" s="95">
        <f>IF(INDEX(技能效果!N:N,MATCH(B2862,技能效果!B:B,0))=0,INDEX(技能效果!M:M,MATCH(技能效果等级!B2862,技能效果!B:B,0)),INDEX(技能效果!M:M,MATCH(技能效果等级!B2862,技能效果!B:B,0))*VLOOKUP(E2862,技能数值计算!$C$19:$D$28,2,FALSE))</f>
        <v>0</v>
      </c>
      <c r="P2862" s="97"/>
      <c r="Q2862" s="97"/>
      <c r="R2862" s="95" t="str">
        <f>IF(INDEX(技能效果!O:O,MATCH(技能效果等级!B2862,技能效果!B:B,0))="","",INDEX(技能效果!O:O,MATCH(技能效果等级!B2862,技能效果!B:B,0)))</f>
        <v/>
      </c>
      <c r="S2862" s="97"/>
      <c r="T2862" s="97"/>
      <c r="U2862" s="97"/>
      <c r="V2862" s="96" t="str">
        <f>IF(INDEX(技能效果!AF:AF,MATCH(技能效果等级!B2862,技能效果!B:B,0))="","",INDEX(技能效果!AF:AF,MATCH(技能效果等级!B2862,技能效果!B:B,0)))</f>
        <v>绝技造成攻击x%伤害转化为生命</v>
      </c>
      <c r="W2862" s="95">
        <f t="shared" si="43"/>
        <v>277</v>
      </c>
    </row>
    <row r="2863" spans="1:23" ht="16.5" x14ac:dyDescent="0.2">
      <c r="A2863" s="62">
        <v>2860</v>
      </c>
      <c r="B2863" s="95">
        <f>INDEX(技能效果!B:B,MATCH(技能效果等级!W2863,技能效果!AE:AE,0))</f>
        <v>210300203</v>
      </c>
      <c r="C2863" s="95" t="str">
        <f>INDEX(技能效果!C:C,MATCH(技能效果等级!B2863,技能效果!B:B,0))</f>
        <v>许褚专属武器效果(教学)</v>
      </c>
      <c r="D2863" s="96" t="s">
        <v>873</v>
      </c>
      <c r="E2863" s="95">
        <v>6</v>
      </c>
      <c r="F2863" s="95">
        <f>INDEX(技能效果!H:H,MATCH(技能效果等级!B2863,技能效果!B:B,0))</f>
        <v>4007</v>
      </c>
      <c r="G2863" s="95">
        <f>IF(INDEX(技能效果!K:K,MATCH(B2863,技能效果!B:B,0))=0,INDEX(技能效果!I:I,MATCH(技能效果等级!B2863,技能效果!B:B,0)),INDEX(技能效果!I:I,MATCH(技能效果等级!B2863,技能效果!B:B,0))*VLOOKUP(E2863,技能数值计算!$C$19:$D$28,2,FALSE))</f>
        <v>0.3</v>
      </c>
      <c r="H2863" s="95">
        <f>INDEX(技能效果!J:J,MATCH(技能效果等级!B2863,技能效果!B:B,0))</f>
        <v>0</v>
      </c>
      <c r="I2863" s="97"/>
      <c r="J2863" s="97"/>
      <c r="K2863" s="97"/>
      <c r="L2863" s="97"/>
      <c r="M2863" s="97"/>
      <c r="N2863" s="96">
        <f>IF(INDEX(技能效果!L:L,MATCH(技能效果等级!B2863,技能效果!B:B,0))="","",INDEX(技能效果!L:L,MATCH(技能效果等级!B2863,技能效果!B:B,0)))</f>
        <v>113</v>
      </c>
      <c r="O2863" s="95">
        <f>IF(INDEX(技能效果!N:N,MATCH(B2863,技能效果!B:B,0))=0,INDEX(技能效果!M:M,MATCH(技能效果等级!B2863,技能效果!B:B,0)),INDEX(技能效果!M:M,MATCH(技能效果等级!B2863,技能效果!B:B,0))*VLOOKUP(E2863,技能数值计算!$C$19:$D$28,2,FALSE))</f>
        <v>0</v>
      </c>
      <c r="P2863" s="97"/>
      <c r="Q2863" s="97"/>
      <c r="R2863" s="95" t="str">
        <f>IF(INDEX(技能效果!O:O,MATCH(技能效果等级!B2863,技能效果!B:B,0))="","",INDEX(技能效果!O:O,MATCH(技能效果等级!B2863,技能效果!B:B,0)))</f>
        <v/>
      </c>
      <c r="S2863" s="97"/>
      <c r="T2863" s="97"/>
      <c r="U2863" s="97"/>
      <c r="V2863" s="96" t="str">
        <f>IF(INDEX(技能效果!AF:AF,MATCH(技能效果等级!B2863,技能效果!B:B,0))="","",INDEX(技能效果!AF:AF,MATCH(技能效果等级!B2863,技能效果!B:B,0)))</f>
        <v>绝技造成攻击x%伤害转化为生命</v>
      </c>
      <c r="W2863" s="95">
        <f t="shared" si="43"/>
        <v>277</v>
      </c>
    </row>
    <row r="2864" spans="1:23" ht="16.5" x14ac:dyDescent="0.2">
      <c r="A2864" s="62">
        <v>2861</v>
      </c>
      <c r="B2864" s="95">
        <f>INDEX(技能效果!B:B,MATCH(技能效果等级!W2864,技能效果!AE:AE,0))</f>
        <v>210300203</v>
      </c>
      <c r="C2864" s="95" t="str">
        <f>INDEX(技能效果!C:C,MATCH(技能效果等级!B2864,技能效果!B:B,0))</f>
        <v>许褚专属武器效果(教学)</v>
      </c>
      <c r="D2864" s="96" t="s">
        <v>873</v>
      </c>
      <c r="E2864" s="95">
        <v>7</v>
      </c>
      <c r="F2864" s="95">
        <f>INDEX(技能效果!H:H,MATCH(技能效果等级!B2864,技能效果!B:B,0))</f>
        <v>4007</v>
      </c>
      <c r="G2864" s="95">
        <f>IF(INDEX(技能效果!K:K,MATCH(B2864,技能效果!B:B,0))=0,INDEX(技能效果!I:I,MATCH(技能效果等级!B2864,技能效果!B:B,0)),INDEX(技能效果!I:I,MATCH(技能效果等级!B2864,技能效果!B:B,0))*VLOOKUP(E2864,技能数值计算!$C$19:$D$28,2,FALSE))</f>
        <v>0.3</v>
      </c>
      <c r="H2864" s="95">
        <f>INDEX(技能效果!J:J,MATCH(技能效果等级!B2864,技能效果!B:B,0))</f>
        <v>0</v>
      </c>
      <c r="I2864" s="97"/>
      <c r="J2864" s="97"/>
      <c r="K2864" s="97"/>
      <c r="L2864" s="97"/>
      <c r="M2864" s="97"/>
      <c r="N2864" s="96">
        <f>IF(INDEX(技能效果!L:L,MATCH(技能效果等级!B2864,技能效果!B:B,0))="","",INDEX(技能效果!L:L,MATCH(技能效果等级!B2864,技能效果!B:B,0)))</f>
        <v>113</v>
      </c>
      <c r="O2864" s="95">
        <f>IF(INDEX(技能效果!N:N,MATCH(B2864,技能效果!B:B,0))=0,INDEX(技能效果!M:M,MATCH(技能效果等级!B2864,技能效果!B:B,0)),INDEX(技能效果!M:M,MATCH(技能效果等级!B2864,技能效果!B:B,0))*VLOOKUP(E2864,技能数值计算!$C$19:$D$28,2,FALSE))</f>
        <v>0</v>
      </c>
      <c r="P2864" s="97"/>
      <c r="Q2864" s="97"/>
      <c r="R2864" s="95" t="str">
        <f>IF(INDEX(技能效果!O:O,MATCH(技能效果等级!B2864,技能效果!B:B,0))="","",INDEX(技能效果!O:O,MATCH(技能效果等级!B2864,技能效果!B:B,0)))</f>
        <v/>
      </c>
      <c r="S2864" s="97"/>
      <c r="T2864" s="97"/>
      <c r="U2864" s="97"/>
      <c r="V2864" s="96" t="str">
        <f>IF(INDEX(技能效果!AF:AF,MATCH(技能效果等级!B2864,技能效果!B:B,0))="","",INDEX(技能效果!AF:AF,MATCH(技能效果等级!B2864,技能效果!B:B,0)))</f>
        <v>绝技造成攻击x%伤害转化为生命</v>
      </c>
      <c r="W2864" s="95">
        <f t="shared" si="43"/>
        <v>277</v>
      </c>
    </row>
    <row r="2865" spans="1:23" ht="16.5" x14ac:dyDescent="0.2">
      <c r="A2865" s="62">
        <v>2862</v>
      </c>
      <c r="B2865" s="95">
        <f>INDEX(技能效果!B:B,MATCH(技能效果等级!W2865,技能效果!AE:AE,0))</f>
        <v>210300203</v>
      </c>
      <c r="C2865" s="95" t="str">
        <f>INDEX(技能效果!C:C,MATCH(技能效果等级!B2865,技能效果!B:B,0))</f>
        <v>许褚专属武器效果(教学)</v>
      </c>
      <c r="D2865" s="96" t="s">
        <v>873</v>
      </c>
      <c r="E2865" s="95">
        <v>8</v>
      </c>
      <c r="F2865" s="95">
        <f>INDEX(技能效果!H:H,MATCH(技能效果等级!B2865,技能效果!B:B,0))</f>
        <v>4007</v>
      </c>
      <c r="G2865" s="95">
        <f>IF(INDEX(技能效果!K:K,MATCH(B2865,技能效果!B:B,0))=0,INDEX(技能效果!I:I,MATCH(技能效果等级!B2865,技能效果!B:B,0)),INDEX(技能效果!I:I,MATCH(技能效果等级!B2865,技能效果!B:B,0))*VLOOKUP(E2865,技能数值计算!$C$19:$D$28,2,FALSE))</f>
        <v>0.3</v>
      </c>
      <c r="H2865" s="95">
        <f>INDEX(技能效果!J:J,MATCH(技能效果等级!B2865,技能效果!B:B,0))</f>
        <v>0</v>
      </c>
      <c r="I2865" s="97"/>
      <c r="J2865" s="97"/>
      <c r="K2865" s="97"/>
      <c r="L2865" s="97"/>
      <c r="M2865" s="97"/>
      <c r="N2865" s="96">
        <f>IF(INDEX(技能效果!L:L,MATCH(技能效果等级!B2865,技能效果!B:B,0))="","",INDEX(技能效果!L:L,MATCH(技能效果等级!B2865,技能效果!B:B,0)))</f>
        <v>113</v>
      </c>
      <c r="O2865" s="95">
        <f>IF(INDEX(技能效果!N:N,MATCH(B2865,技能效果!B:B,0))=0,INDEX(技能效果!M:M,MATCH(技能效果等级!B2865,技能效果!B:B,0)),INDEX(技能效果!M:M,MATCH(技能效果等级!B2865,技能效果!B:B,0))*VLOOKUP(E2865,技能数值计算!$C$19:$D$28,2,FALSE))</f>
        <v>0</v>
      </c>
      <c r="P2865" s="97"/>
      <c r="Q2865" s="97"/>
      <c r="R2865" s="95" t="str">
        <f>IF(INDEX(技能效果!O:O,MATCH(技能效果等级!B2865,技能效果!B:B,0))="","",INDEX(技能效果!O:O,MATCH(技能效果等级!B2865,技能效果!B:B,0)))</f>
        <v/>
      </c>
      <c r="S2865" s="97"/>
      <c r="T2865" s="97"/>
      <c r="U2865" s="97"/>
      <c r="V2865" s="96" t="str">
        <f>IF(INDEX(技能效果!AF:AF,MATCH(技能效果等级!B2865,技能效果!B:B,0))="","",INDEX(技能效果!AF:AF,MATCH(技能效果等级!B2865,技能效果!B:B,0)))</f>
        <v>绝技造成攻击x%伤害转化为生命</v>
      </c>
      <c r="W2865" s="95">
        <f t="shared" si="43"/>
        <v>277</v>
      </c>
    </row>
    <row r="2866" spans="1:23" ht="16.5" x14ac:dyDescent="0.2">
      <c r="A2866" s="62">
        <v>2863</v>
      </c>
      <c r="B2866" s="95">
        <f>INDEX(技能效果!B:B,MATCH(技能效果等级!W2866,技能效果!AE:AE,0))</f>
        <v>210300203</v>
      </c>
      <c r="C2866" s="95" t="str">
        <f>INDEX(技能效果!C:C,MATCH(技能效果等级!B2866,技能效果!B:B,0))</f>
        <v>许褚专属武器效果(教学)</v>
      </c>
      <c r="D2866" s="96" t="s">
        <v>873</v>
      </c>
      <c r="E2866" s="95">
        <v>9</v>
      </c>
      <c r="F2866" s="95">
        <f>INDEX(技能效果!H:H,MATCH(技能效果等级!B2866,技能效果!B:B,0))</f>
        <v>4007</v>
      </c>
      <c r="G2866" s="95">
        <f>IF(INDEX(技能效果!K:K,MATCH(B2866,技能效果!B:B,0))=0,INDEX(技能效果!I:I,MATCH(技能效果等级!B2866,技能效果!B:B,0)),INDEX(技能效果!I:I,MATCH(技能效果等级!B2866,技能效果!B:B,0))*VLOOKUP(E2866,技能数值计算!$C$19:$D$28,2,FALSE))</f>
        <v>0.3</v>
      </c>
      <c r="H2866" s="95">
        <f>INDEX(技能效果!J:J,MATCH(技能效果等级!B2866,技能效果!B:B,0))</f>
        <v>0</v>
      </c>
      <c r="I2866" s="97"/>
      <c r="J2866" s="97"/>
      <c r="K2866" s="97"/>
      <c r="L2866" s="97"/>
      <c r="M2866" s="97"/>
      <c r="N2866" s="96">
        <f>IF(INDEX(技能效果!L:L,MATCH(技能效果等级!B2866,技能效果!B:B,0))="","",INDEX(技能效果!L:L,MATCH(技能效果等级!B2866,技能效果!B:B,0)))</f>
        <v>113</v>
      </c>
      <c r="O2866" s="95">
        <f>IF(INDEX(技能效果!N:N,MATCH(B2866,技能效果!B:B,0))=0,INDEX(技能效果!M:M,MATCH(技能效果等级!B2866,技能效果!B:B,0)),INDEX(技能效果!M:M,MATCH(技能效果等级!B2866,技能效果!B:B,0))*VLOOKUP(E2866,技能数值计算!$C$19:$D$28,2,FALSE))</f>
        <v>0</v>
      </c>
      <c r="P2866" s="97"/>
      <c r="Q2866" s="97"/>
      <c r="R2866" s="95" t="str">
        <f>IF(INDEX(技能效果!O:O,MATCH(技能效果等级!B2866,技能效果!B:B,0))="","",INDEX(技能效果!O:O,MATCH(技能效果等级!B2866,技能效果!B:B,0)))</f>
        <v/>
      </c>
      <c r="S2866" s="97"/>
      <c r="T2866" s="97"/>
      <c r="U2866" s="97"/>
      <c r="V2866" s="96" t="str">
        <f>IF(INDEX(技能效果!AF:AF,MATCH(技能效果等级!B2866,技能效果!B:B,0))="","",INDEX(技能效果!AF:AF,MATCH(技能效果等级!B2866,技能效果!B:B,0)))</f>
        <v>绝技造成攻击x%伤害转化为生命</v>
      </c>
      <c r="W2866" s="95">
        <f t="shared" si="43"/>
        <v>277</v>
      </c>
    </row>
    <row r="2867" spans="1:23" ht="16.5" x14ac:dyDescent="0.2">
      <c r="A2867" s="62">
        <v>2864</v>
      </c>
      <c r="B2867" s="95">
        <f>INDEX(技能效果!B:B,MATCH(技能效果等级!W2867,技能效果!AE:AE,0))</f>
        <v>210300203</v>
      </c>
      <c r="C2867" s="95" t="str">
        <f>INDEX(技能效果!C:C,MATCH(技能效果等级!B2867,技能效果!B:B,0))</f>
        <v>许褚专属武器效果(教学)</v>
      </c>
      <c r="D2867" s="96" t="s">
        <v>873</v>
      </c>
      <c r="E2867" s="95">
        <v>10</v>
      </c>
      <c r="F2867" s="95">
        <f>INDEX(技能效果!H:H,MATCH(技能效果等级!B2867,技能效果!B:B,0))</f>
        <v>4007</v>
      </c>
      <c r="G2867" s="95">
        <f>IF(INDEX(技能效果!K:K,MATCH(B2867,技能效果!B:B,0))=0,INDEX(技能效果!I:I,MATCH(技能效果等级!B2867,技能效果!B:B,0)),INDEX(技能效果!I:I,MATCH(技能效果等级!B2867,技能效果!B:B,0))*VLOOKUP(E2867,技能数值计算!$C$19:$D$28,2,FALSE))</f>
        <v>0.3</v>
      </c>
      <c r="H2867" s="95">
        <f>INDEX(技能效果!J:J,MATCH(技能效果等级!B2867,技能效果!B:B,0))</f>
        <v>0</v>
      </c>
      <c r="I2867" s="97"/>
      <c r="J2867" s="97"/>
      <c r="K2867" s="97"/>
      <c r="L2867" s="97"/>
      <c r="M2867" s="97"/>
      <c r="N2867" s="96">
        <f>IF(INDEX(技能效果!L:L,MATCH(技能效果等级!B2867,技能效果!B:B,0))="","",INDEX(技能效果!L:L,MATCH(技能效果等级!B2867,技能效果!B:B,0)))</f>
        <v>113</v>
      </c>
      <c r="O2867" s="95">
        <f>IF(INDEX(技能效果!N:N,MATCH(B2867,技能效果!B:B,0))=0,INDEX(技能效果!M:M,MATCH(技能效果等级!B2867,技能效果!B:B,0)),INDEX(技能效果!M:M,MATCH(技能效果等级!B2867,技能效果!B:B,0))*VLOOKUP(E2867,技能数值计算!$C$19:$D$28,2,FALSE))</f>
        <v>0</v>
      </c>
      <c r="P2867" s="97"/>
      <c r="Q2867" s="97"/>
      <c r="R2867" s="95" t="str">
        <f>IF(INDEX(技能效果!O:O,MATCH(技能效果等级!B2867,技能效果!B:B,0))="","",INDEX(技能效果!O:O,MATCH(技能效果等级!B2867,技能效果!B:B,0)))</f>
        <v/>
      </c>
      <c r="S2867" s="97"/>
      <c r="T2867" s="97"/>
      <c r="U2867" s="97"/>
      <c r="V2867" s="96" t="str">
        <f>IF(INDEX(技能效果!AF:AF,MATCH(技能效果等级!B2867,技能效果!B:B,0))="","",INDEX(技能效果!AF:AF,MATCH(技能效果等级!B2867,技能效果!B:B,0)))</f>
        <v>绝技造成攻击x%伤害转化为生命</v>
      </c>
      <c r="W2867" s="95">
        <f t="shared" si="43"/>
        <v>277</v>
      </c>
    </row>
    <row r="2868" spans="1:23" ht="16.5" x14ac:dyDescent="0.2">
      <c r="A2868" s="62">
        <v>2865</v>
      </c>
      <c r="B2868" s="95">
        <f>INDEX(技能效果!B:B,MATCH(技能效果等级!W2868,技能效果!AE:AE,0))</f>
        <v>210300204</v>
      </c>
      <c r="C2868" s="95" t="str">
        <f>INDEX(技能效果!C:C,MATCH(技能效果等级!B2868,技能效果!B:B,0))</f>
        <v>许褚满星效果(教学)</v>
      </c>
      <c r="D2868" s="96" t="s">
        <v>873</v>
      </c>
      <c r="E2868" s="95">
        <v>1</v>
      </c>
      <c r="F2868" s="95">
        <f>INDEX(技能效果!H:H,MATCH(技能效果等级!B2868,技能效果!B:B,0))</f>
        <v>4019</v>
      </c>
      <c r="G2868" s="95">
        <f>IF(INDEX(技能效果!K:K,MATCH(B2868,技能效果!B:B,0))=0,INDEX(技能效果!I:I,MATCH(技能效果等级!B2868,技能效果!B:B,0)),INDEX(技能效果!I:I,MATCH(技能效果等级!B2868,技能效果!B:B,0))*VLOOKUP(E2868,技能数值计算!$C$19:$D$28,2,FALSE))</f>
        <v>0.01</v>
      </c>
      <c r="H2868" s="95">
        <f>INDEX(技能效果!J:J,MATCH(技能效果等级!B2868,技能效果!B:B,0))</f>
        <v>0</v>
      </c>
      <c r="I2868" s="97"/>
      <c r="J2868" s="97"/>
      <c r="K2868" s="97"/>
      <c r="L2868" s="97"/>
      <c r="M2868" s="97"/>
      <c r="N2868" s="96" t="str">
        <f>IF(INDEX(技能效果!L:L,MATCH(技能效果等级!B2868,技能效果!B:B,0))="","",INDEX(技能效果!L:L,MATCH(技能效果等级!B2868,技能效果!B:B,0)))</f>
        <v/>
      </c>
      <c r="O2868" s="95">
        <f>IF(INDEX(技能效果!N:N,MATCH(B2868,技能效果!B:B,0))=0,INDEX(技能效果!M:M,MATCH(技能效果等级!B2868,技能效果!B:B,0)),INDEX(技能效果!M:M,MATCH(技能效果等级!B2868,技能效果!B:B,0))*VLOOKUP(E2868,技能数值计算!$C$19:$D$28,2,FALSE))</f>
        <v>0</v>
      </c>
      <c r="P2868" s="97"/>
      <c r="Q2868" s="97"/>
      <c r="R2868" s="95" t="str">
        <f>IF(INDEX(技能效果!O:O,MATCH(技能效果等级!B2868,技能效果!B:B,0))="","",INDEX(技能效果!O:O,MATCH(技能效果等级!B2868,技能效果!B:B,0)))</f>
        <v/>
      </c>
      <c r="S2868" s="97"/>
      <c r="T2868" s="97"/>
      <c r="U2868" s="97"/>
      <c r="V2868" s="96" t="str">
        <f>IF(INDEX(技能效果!AF:AF,MATCH(技能效果等级!B2868,技能效果!B:B,0))="","",INDEX(技能效果!AF:AF,MATCH(技能效果等级!B2868,技能效果!B:B,0)))</f>
        <v/>
      </c>
      <c r="W2868" s="95">
        <f t="shared" si="43"/>
        <v>278</v>
      </c>
    </row>
    <row r="2869" spans="1:23" ht="16.5" x14ac:dyDescent="0.2">
      <c r="A2869" s="62">
        <v>2866</v>
      </c>
      <c r="B2869" s="95">
        <f>INDEX(技能效果!B:B,MATCH(技能效果等级!W2869,技能效果!AE:AE,0))</f>
        <v>210300204</v>
      </c>
      <c r="C2869" s="95" t="str">
        <f>INDEX(技能效果!C:C,MATCH(技能效果等级!B2869,技能效果!B:B,0))</f>
        <v>许褚满星效果(教学)</v>
      </c>
      <c r="D2869" s="96" t="s">
        <v>873</v>
      </c>
      <c r="E2869" s="95">
        <v>2</v>
      </c>
      <c r="F2869" s="95">
        <f>INDEX(技能效果!H:H,MATCH(技能效果等级!B2869,技能效果!B:B,0))</f>
        <v>4019</v>
      </c>
      <c r="G2869" s="95">
        <f>IF(INDEX(技能效果!K:K,MATCH(B2869,技能效果!B:B,0))=0,INDEX(技能效果!I:I,MATCH(技能效果等级!B2869,技能效果!B:B,0)),INDEX(技能效果!I:I,MATCH(技能效果等级!B2869,技能效果!B:B,0))*VLOOKUP(E2869,技能数值计算!$C$19:$D$28,2,FALSE))</f>
        <v>0.01</v>
      </c>
      <c r="H2869" s="95">
        <f>INDEX(技能效果!J:J,MATCH(技能效果等级!B2869,技能效果!B:B,0))</f>
        <v>0</v>
      </c>
      <c r="I2869" s="97"/>
      <c r="J2869" s="97"/>
      <c r="K2869" s="97"/>
      <c r="L2869" s="97"/>
      <c r="M2869" s="97"/>
      <c r="N2869" s="96" t="str">
        <f>IF(INDEX(技能效果!L:L,MATCH(技能效果等级!B2869,技能效果!B:B,0))="","",INDEX(技能效果!L:L,MATCH(技能效果等级!B2869,技能效果!B:B,0)))</f>
        <v/>
      </c>
      <c r="O2869" s="95">
        <f>IF(INDEX(技能效果!N:N,MATCH(B2869,技能效果!B:B,0))=0,INDEX(技能效果!M:M,MATCH(技能效果等级!B2869,技能效果!B:B,0)),INDEX(技能效果!M:M,MATCH(技能效果等级!B2869,技能效果!B:B,0))*VLOOKUP(E2869,技能数值计算!$C$19:$D$28,2,FALSE))</f>
        <v>0</v>
      </c>
      <c r="P2869" s="97"/>
      <c r="Q2869" s="97"/>
      <c r="R2869" s="95" t="str">
        <f>IF(INDEX(技能效果!O:O,MATCH(技能效果等级!B2869,技能效果!B:B,0))="","",INDEX(技能效果!O:O,MATCH(技能效果等级!B2869,技能效果!B:B,0)))</f>
        <v/>
      </c>
      <c r="S2869" s="97"/>
      <c r="T2869" s="97"/>
      <c r="U2869" s="97"/>
      <c r="V2869" s="96" t="str">
        <f>IF(INDEX(技能效果!AF:AF,MATCH(技能效果等级!B2869,技能效果!B:B,0))="","",INDEX(技能效果!AF:AF,MATCH(技能效果等级!B2869,技能效果!B:B,0)))</f>
        <v/>
      </c>
      <c r="W2869" s="95">
        <f t="shared" si="43"/>
        <v>278</v>
      </c>
    </row>
    <row r="2870" spans="1:23" ht="16.5" x14ac:dyDescent="0.2">
      <c r="A2870" s="62">
        <v>2867</v>
      </c>
      <c r="B2870" s="95">
        <f>INDEX(技能效果!B:B,MATCH(技能效果等级!W2870,技能效果!AE:AE,0))</f>
        <v>210300204</v>
      </c>
      <c r="C2870" s="95" t="str">
        <f>INDEX(技能效果!C:C,MATCH(技能效果等级!B2870,技能效果!B:B,0))</f>
        <v>许褚满星效果(教学)</v>
      </c>
      <c r="D2870" s="96" t="s">
        <v>873</v>
      </c>
      <c r="E2870" s="95">
        <v>3</v>
      </c>
      <c r="F2870" s="95">
        <f>INDEX(技能效果!H:H,MATCH(技能效果等级!B2870,技能效果!B:B,0))</f>
        <v>4019</v>
      </c>
      <c r="G2870" s="95">
        <f>IF(INDEX(技能效果!K:K,MATCH(B2870,技能效果!B:B,0))=0,INDEX(技能效果!I:I,MATCH(技能效果等级!B2870,技能效果!B:B,0)),INDEX(技能效果!I:I,MATCH(技能效果等级!B2870,技能效果!B:B,0))*VLOOKUP(E2870,技能数值计算!$C$19:$D$28,2,FALSE))</f>
        <v>0.01</v>
      </c>
      <c r="H2870" s="95">
        <f>INDEX(技能效果!J:J,MATCH(技能效果等级!B2870,技能效果!B:B,0))</f>
        <v>0</v>
      </c>
      <c r="I2870" s="97"/>
      <c r="J2870" s="97"/>
      <c r="K2870" s="97"/>
      <c r="L2870" s="97"/>
      <c r="M2870" s="97"/>
      <c r="N2870" s="96" t="str">
        <f>IF(INDEX(技能效果!L:L,MATCH(技能效果等级!B2870,技能效果!B:B,0))="","",INDEX(技能效果!L:L,MATCH(技能效果等级!B2870,技能效果!B:B,0)))</f>
        <v/>
      </c>
      <c r="O2870" s="95">
        <f>IF(INDEX(技能效果!N:N,MATCH(B2870,技能效果!B:B,0))=0,INDEX(技能效果!M:M,MATCH(技能效果等级!B2870,技能效果!B:B,0)),INDEX(技能效果!M:M,MATCH(技能效果等级!B2870,技能效果!B:B,0))*VLOOKUP(E2870,技能数值计算!$C$19:$D$28,2,FALSE))</f>
        <v>0</v>
      </c>
      <c r="P2870" s="97"/>
      <c r="Q2870" s="97"/>
      <c r="R2870" s="95" t="str">
        <f>IF(INDEX(技能效果!O:O,MATCH(技能效果等级!B2870,技能效果!B:B,0))="","",INDEX(技能效果!O:O,MATCH(技能效果等级!B2870,技能效果!B:B,0)))</f>
        <v/>
      </c>
      <c r="S2870" s="97"/>
      <c r="T2870" s="97"/>
      <c r="U2870" s="97"/>
      <c r="V2870" s="96" t="str">
        <f>IF(INDEX(技能效果!AF:AF,MATCH(技能效果等级!B2870,技能效果!B:B,0))="","",INDEX(技能效果!AF:AF,MATCH(技能效果等级!B2870,技能效果!B:B,0)))</f>
        <v/>
      </c>
      <c r="W2870" s="95">
        <f t="shared" si="43"/>
        <v>278</v>
      </c>
    </row>
    <row r="2871" spans="1:23" ht="16.5" x14ac:dyDescent="0.2">
      <c r="A2871" s="62">
        <v>2868</v>
      </c>
      <c r="B2871" s="95">
        <f>INDEX(技能效果!B:B,MATCH(技能效果等级!W2871,技能效果!AE:AE,0))</f>
        <v>210300204</v>
      </c>
      <c r="C2871" s="95" t="str">
        <f>INDEX(技能效果!C:C,MATCH(技能效果等级!B2871,技能效果!B:B,0))</f>
        <v>许褚满星效果(教学)</v>
      </c>
      <c r="D2871" s="96" t="s">
        <v>873</v>
      </c>
      <c r="E2871" s="95">
        <v>4</v>
      </c>
      <c r="F2871" s="95">
        <f>INDEX(技能效果!H:H,MATCH(技能效果等级!B2871,技能效果!B:B,0))</f>
        <v>4019</v>
      </c>
      <c r="G2871" s="95">
        <f>IF(INDEX(技能效果!K:K,MATCH(B2871,技能效果!B:B,0))=0,INDEX(技能效果!I:I,MATCH(技能效果等级!B2871,技能效果!B:B,0)),INDEX(技能效果!I:I,MATCH(技能效果等级!B2871,技能效果!B:B,0))*VLOOKUP(E2871,技能数值计算!$C$19:$D$28,2,FALSE))</f>
        <v>0.01</v>
      </c>
      <c r="H2871" s="95">
        <f>INDEX(技能效果!J:J,MATCH(技能效果等级!B2871,技能效果!B:B,0))</f>
        <v>0</v>
      </c>
      <c r="I2871" s="97"/>
      <c r="J2871" s="97"/>
      <c r="K2871" s="97"/>
      <c r="L2871" s="97"/>
      <c r="M2871" s="97"/>
      <c r="N2871" s="96" t="str">
        <f>IF(INDEX(技能效果!L:L,MATCH(技能效果等级!B2871,技能效果!B:B,0))="","",INDEX(技能效果!L:L,MATCH(技能效果等级!B2871,技能效果!B:B,0)))</f>
        <v/>
      </c>
      <c r="O2871" s="95">
        <f>IF(INDEX(技能效果!N:N,MATCH(B2871,技能效果!B:B,0))=0,INDEX(技能效果!M:M,MATCH(技能效果等级!B2871,技能效果!B:B,0)),INDEX(技能效果!M:M,MATCH(技能效果等级!B2871,技能效果!B:B,0))*VLOOKUP(E2871,技能数值计算!$C$19:$D$28,2,FALSE))</f>
        <v>0</v>
      </c>
      <c r="P2871" s="97"/>
      <c r="Q2871" s="97"/>
      <c r="R2871" s="95" t="str">
        <f>IF(INDEX(技能效果!O:O,MATCH(技能效果等级!B2871,技能效果!B:B,0))="","",INDEX(技能效果!O:O,MATCH(技能效果等级!B2871,技能效果!B:B,0)))</f>
        <v/>
      </c>
      <c r="S2871" s="97"/>
      <c r="T2871" s="97"/>
      <c r="U2871" s="97"/>
      <c r="V2871" s="96" t="str">
        <f>IF(INDEX(技能效果!AF:AF,MATCH(技能效果等级!B2871,技能效果!B:B,0))="","",INDEX(技能效果!AF:AF,MATCH(技能效果等级!B2871,技能效果!B:B,0)))</f>
        <v/>
      </c>
      <c r="W2871" s="95">
        <f t="shared" si="43"/>
        <v>278</v>
      </c>
    </row>
    <row r="2872" spans="1:23" ht="16.5" x14ac:dyDescent="0.2">
      <c r="A2872" s="62">
        <v>2869</v>
      </c>
      <c r="B2872" s="95">
        <f>INDEX(技能效果!B:B,MATCH(技能效果等级!W2872,技能效果!AE:AE,0))</f>
        <v>210300204</v>
      </c>
      <c r="C2872" s="95" t="str">
        <f>INDEX(技能效果!C:C,MATCH(技能效果等级!B2872,技能效果!B:B,0))</f>
        <v>许褚满星效果(教学)</v>
      </c>
      <c r="D2872" s="96" t="s">
        <v>873</v>
      </c>
      <c r="E2872" s="95">
        <v>5</v>
      </c>
      <c r="F2872" s="95">
        <f>INDEX(技能效果!H:H,MATCH(技能效果等级!B2872,技能效果!B:B,0))</f>
        <v>4019</v>
      </c>
      <c r="G2872" s="95">
        <f>IF(INDEX(技能效果!K:K,MATCH(B2872,技能效果!B:B,0))=0,INDEX(技能效果!I:I,MATCH(技能效果等级!B2872,技能效果!B:B,0)),INDEX(技能效果!I:I,MATCH(技能效果等级!B2872,技能效果!B:B,0))*VLOOKUP(E2872,技能数值计算!$C$19:$D$28,2,FALSE))</f>
        <v>0.01</v>
      </c>
      <c r="H2872" s="95">
        <f>INDEX(技能效果!J:J,MATCH(技能效果等级!B2872,技能效果!B:B,0))</f>
        <v>0</v>
      </c>
      <c r="I2872" s="97"/>
      <c r="J2872" s="97"/>
      <c r="K2872" s="97"/>
      <c r="L2872" s="97"/>
      <c r="M2872" s="97"/>
      <c r="N2872" s="96" t="str">
        <f>IF(INDEX(技能效果!L:L,MATCH(技能效果等级!B2872,技能效果!B:B,0))="","",INDEX(技能效果!L:L,MATCH(技能效果等级!B2872,技能效果!B:B,0)))</f>
        <v/>
      </c>
      <c r="O2872" s="95">
        <f>IF(INDEX(技能效果!N:N,MATCH(B2872,技能效果!B:B,0))=0,INDEX(技能效果!M:M,MATCH(技能效果等级!B2872,技能效果!B:B,0)),INDEX(技能效果!M:M,MATCH(技能效果等级!B2872,技能效果!B:B,0))*VLOOKUP(E2872,技能数值计算!$C$19:$D$28,2,FALSE))</f>
        <v>0</v>
      </c>
      <c r="P2872" s="97"/>
      <c r="Q2872" s="97"/>
      <c r="R2872" s="95" t="str">
        <f>IF(INDEX(技能效果!O:O,MATCH(技能效果等级!B2872,技能效果!B:B,0))="","",INDEX(技能效果!O:O,MATCH(技能效果等级!B2872,技能效果!B:B,0)))</f>
        <v/>
      </c>
      <c r="S2872" s="97"/>
      <c r="T2872" s="97"/>
      <c r="U2872" s="97"/>
      <c r="V2872" s="96" t="str">
        <f>IF(INDEX(技能效果!AF:AF,MATCH(技能效果等级!B2872,技能效果!B:B,0))="","",INDEX(技能效果!AF:AF,MATCH(技能效果等级!B2872,技能效果!B:B,0)))</f>
        <v/>
      </c>
      <c r="W2872" s="95">
        <f t="shared" si="43"/>
        <v>278</v>
      </c>
    </row>
    <row r="2873" spans="1:23" ht="16.5" x14ac:dyDescent="0.2">
      <c r="A2873" s="62">
        <v>2870</v>
      </c>
      <c r="B2873" s="95">
        <f>INDEX(技能效果!B:B,MATCH(技能效果等级!W2873,技能效果!AE:AE,0))</f>
        <v>210300204</v>
      </c>
      <c r="C2873" s="95" t="str">
        <f>INDEX(技能效果!C:C,MATCH(技能效果等级!B2873,技能效果!B:B,0))</f>
        <v>许褚满星效果(教学)</v>
      </c>
      <c r="D2873" s="96" t="s">
        <v>873</v>
      </c>
      <c r="E2873" s="95">
        <v>6</v>
      </c>
      <c r="F2873" s="95">
        <f>INDEX(技能效果!H:H,MATCH(技能效果等级!B2873,技能效果!B:B,0))</f>
        <v>4019</v>
      </c>
      <c r="G2873" s="95">
        <f>IF(INDEX(技能效果!K:K,MATCH(B2873,技能效果!B:B,0))=0,INDEX(技能效果!I:I,MATCH(技能效果等级!B2873,技能效果!B:B,0)),INDEX(技能效果!I:I,MATCH(技能效果等级!B2873,技能效果!B:B,0))*VLOOKUP(E2873,技能数值计算!$C$19:$D$28,2,FALSE))</f>
        <v>0.01</v>
      </c>
      <c r="H2873" s="95">
        <f>INDEX(技能效果!J:J,MATCH(技能效果等级!B2873,技能效果!B:B,0))</f>
        <v>0</v>
      </c>
      <c r="I2873" s="97"/>
      <c r="J2873" s="97"/>
      <c r="K2873" s="97"/>
      <c r="L2873" s="97"/>
      <c r="M2873" s="97"/>
      <c r="N2873" s="96" t="str">
        <f>IF(INDEX(技能效果!L:L,MATCH(技能效果等级!B2873,技能效果!B:B,0))="","",INDEX(技能效果!L:L,MATCH(技能效果等级!B2873,技能效果!B:B,0)))</f>
        <v/>
      </c>
      <c r="O2873" s="95">
        <f>IF(INDEX(技能效果!N:N,MATCH(B2873,技能效果!B:B,0))=0,INDEX(技能效果!M:M,MATCH(技能效果等级!B2873,技能效果!B:B,0)),INDEX(技能效果!M:M,MATCH(技能效果等级!B2873,技能效果!B:B,0))*VLOOKUP(E2873,技能数值计算!$C$19:$D$28,2,FALSE))</f>
        <v>0</v>
      </c>
      <c r="P2873" s="97"/>
      <c r="Q2873" s="97"/>
      <c r="R2873" s="95" t="str">
        <f>IF(INDEX(技能效果!O:O,MATCH(技能效果等级!B2873,技能效果!B:B,0))="","",INDEX(技能效果!O:O,MATCH(技能效果等级!B2873,技能效果!B:B,0)))</f>
        <v/>
      </c>
      <c r="S2873" s="97"/>
      <c r="T2873" s="97"/>
      <c r="U2873" s="97"/>
      <c r="V2873" s="96" t="str">
        <f>IF(INDEX(技能效果!AF:AF,MATCH(技能效果等级!B2873,技能效果!B:B,0))="","",INDEX(技能效果!AF:AF,MATCH(技能效果等级!B2873,技能效果!B:B,0)))</f>
        <v/>
      </c>
      <c r="W2873" s="95">
        <f t="shared" si="43"/>
        <v>278</v>
      </c>
    </row>
    <row r="2874" spans="1:23" ht="16.5" x14ac:dyDescent="0.2">
      <c r="A2874" s="62">
        <v>2871</v>
      </c>
      <c r="B2874" s="95">
        <f>INDEX(技能效果!B:B,MATCH(技能效果等级!W2874,技能效果!AE:AE,0))</f>
        <v>210300204</v>
      </c>
      <c r="C2874" s="95" t="str">
        <f>INDEX(技能效果!C:C,MATCH(技能效果等级!B2874,技能效果!B:B,0))</f>
        <v>许褚满星效果(教学)</v>
      </c>
      <c r="D2874" s="96" t="s">
        <v>873</v>
      </c>
      <c r="E2874" s="95">
        <v>7</v>
      </c>
      <c r="F2874" s="95">
        <f>INDEX(技能效果!H:H,MATCH(技能效果等级!B2874,技能效果!B:B,0))</f>
        <v>4019</v>
      </c>
      <c r="G2874" s="95">
        <f>IF(INDEX(技能效果!K:K,MATCH(B2874,技能效果!B:B,0))=0,INDEX(技能效果!I:I,MATCH(技能效果等级!B2874,技能效果!B:B,0)),INDEX(技能效果!I:I,MATCH(技能效果等级!B2874,技能效果!B:B,0))*VLOOKUP(E2874,技能数值计算!$C$19:$D$28,2,FALSE))</f>
        <v>0.01</v>
      </c>
      <c r="H2874" s="95">
        <f>INDEX(技能效果!J:J,MATCH(技能效果等级!B2874,技能效果!B:B,0))</f>
        <v>0</v>
      </c>
      <c r="I2874" s="97"/>
      <c r="J2874" s="97"/>
      <c r="K2874" s="97"/>
      <c r="L2874" s="97"/>
      <c r="M2874" s="97"/>
      <c r="N2874" s="96" t="str">
        <f>IF(INDEX(技能效果!L:L,MATCH(技能效果等级!B2874,技能效果!B:B,0))="","",INDEX(技能效果!L:L,MATCH(技能效果等级!B2874,技能效果!B:B,0)))</f>
        <v/>
      </c>
      <c r="O2874" s="95">
        <f>IF(INDEX(技能效果!N:N,MATCH(B2874,技能效果!B:B,0))=0,INDEX(技能效果!M:M,MATCH(技能效果等级!B2874,技能效果!B:B,0)),INDEX(技能效果!M:M,MATCH(技能效果等级!B2874,技能效果!B:B,0))*VLOOKUP(E2874,技能数值计算!$C$19:$D$28,2,FALSE))</f>
        <v>0</v>
      </c>
      <c r="P2874" s="97"/>
      <c r="Q2874" s="97"/>
      <c r="R2874" s="95" t="str">
        <f>IF(INDEX(技能效果!O:O,MATCH(技能效果等级!B2874,技能效果!B:B,0))="","",INDEX(技能效果!O:O,MATCH(技能效果等级!B2874,技能效果!B:B,0)))</f>
        <v/>
      </c>
      <c r="S2874" s="97"/>
      <c r="T2874" s="97"/>
      <c r="U2874" s="97"/>
      <c r="V2874" s="96" t="str">
        <f>IF(INDEX(技能效果!AF:AF,MATCH(技能效果等级!B2874,技能效果!B:B,0))="","",INDEX(技能效果!AF:AF,MATCH(技能效果等级!B2874,技能效果!B:B,0)))</f>
        <v/>
      </c>
      <c r="W2874" s="95">
        <f t="shared" si="43"/>
        <v>278</v>
      </c>
    </row>
    <row r="2875" spans="1:23" ht="16.5" x14ac:dyDescent="0.2">
      <c r="A2875" s="62">
        <v>2872</v>
      </c>
      <c r="B2875" s="95">
        <f>INDEX(技能效果!B:B,MATCH(技能效果等级!W2875,技能效果!AE:AE,0))</f>
        <v>210300204</v>
      </c>
      <c r="C2875" s="95" t="str">
        <f>INDEX(技能效果!C:C,MATCH(技能效果等级!B2875,技能效果!B:B,0))</f>
        <v>许褚满星效果(教学)</v>
      </c>
      <c r="D2875" s="96" t="s">
        <v>873</v>
      </c>
      <c r="E2875" s="95">
        <v>8</v>
      </c>
      <c r="F2875" s="95">
        <f>INDEX(技能效果!H:H,MATCH(技能效果等级!B2875,技能效果!B:B,0))</f>
        <v>4019</v>
      </c>
      <c r="G2875" s="95">
        <f>IF(INDEX(技能效果!K:K,MATCH(B2875,技能效果!B:B,0))=0,INDEX(技能效果!I:I,MATCH(技能效果等级!B2875,技能效果!B:B,0)),INDEX(技能效果!I:I,MATCH(技能效果等级!B2875,技能效果!B:B,0))*VLOOKUP(E2875,技能数值计算!$C$19:$D$28,2,FALSE))</f>
        <v>0.01</v>
      </c>
      <c r="H2875" s="95">
        <f>INDEX(技能效果!J:J,MATCH(技能效果等级!B2875,技能效果!B:B,0))</f>
        <v>0</v>
      </c>
      <c r="I2875" s="97"/>
      <c r="J2875" s="97"/>
      <c r="K2875" s="97"/>
      <c r="L2875" s="97"/>
      <c r="M2875" s="97"/>
      <c r="N2875" s="96" t="str">
        <f>IF(INDEX(技能效果!L:L,MATCH(技能效果等级!B2875,技能效果!B:B,0))="","",INDEX(技能效果!L:L,MATCH(技能效果等级!B2875,技能效果!B:B,0)))</f>
        <v/>
      </c>
      <c r="O2875" s="95">
        <f>IF(INDEX(技能效果!N:N,MATCH(B2875,技能效果!B:B,0))=0,INDEX(技能效果!M:M,MATCH(技能效果等级!B2875,技能效果!B:B,0)),INDEX(技能效果!M:M,MATCH(技能效果等级!B2875,技能效果!B:B,0))*VLOOKUP(E2875,技能数值计算!$C$19:$D$28,2,FALSE))</f>
        <v>0</v>
      </c>
      <c r="P2875" s="97"/>
      <c r="Q2875" s="97"/>
      <c r="R2875" s="95" t="str">
        <f>IF(INDEX(技能效果!O:O,MATCH(技能效果等级!B2875,技能效果!B:B,0))="","",INDEX(技能效果!O:O,MATCH(技能效果等级!B2875,技能效果!B:B,0)))</f>
        <v/>
      </c>
      <c r="S2875" s="97"/>
      <c r="T2875" s="97"/>
      <c r="U2875" s="97"/>
      <c r="V2875" s="96" t="str">
        <f>IF(INDEX(技能效果!AF:AF,MATCH(技能效果等级!B2875,技能效果!B:B,0))="","",INDEX(技能效果!AF:AF,MATCH(技能效果等级!B2875,技能效果!B:B,0)))</f>
        <v/>
      </c>
      <c r="W2875" s="95">
        <f t="shared" si="43"/>
        <v>278</v>
      </c>
    </row>
    <row r="2876" spans="1:23" ht="16.5" x14ac:dyDescent="0.2">
      <c r="A2876" s="62">
        <v>2873</v>
      </c>
      <c r="B2876" s="95">
        <f>INDEX(技能效果!B:B,MATCH(技能效果等级!W2876,技能效果!AE:AE,0))</f>
        <v>210300204</v>
      </c>
      <c r="C2876" s="95" t="str">
        <f>INDEX(技能效果!C:C,MATCH(技能效果等级!B2876,技能效果!B:B,0))</f>
        <v>许褚满星效果(教学)</v>
      </c>
      <c r="D2876" s="96" t="s">
        <v>873</v>
      </c>
      <c r="E2876" s="95">
        <v>9</v>
      </c>
      <c r="F2876" s="95">
        <f>INDEX(技能效果!H:H,MATCH(技能效果等级!B2876,技能效果!B:B,0))</f>
        <v>4019</v>
      </c>
      <c r="G2876" s="95">
        <f>IF(INDEX(技能效果!K:K,MATCH(B2876,技能效果!B:B,0))=0,INDEX(技能效果!I:I,MATCH(技能效果等级!B2876,技能效果!B:B,0)),INDEX(技能效果!I:I,MATCH(技能效果等级!B2876,技能效果!B:B,0))*VLOOKUP(E2876,技能数值计算!$C$19:$D$28,2,FALSE))</f>
        <v>0.01</v>
      </c>
      <c r="H2876" s="95">
        <f>INDEX(技能效果!J:J,MATCH(技能效果等级!B2876,技能效果!B:B,0))</f>
        <v>0</v>
      </c>
      <c r="I2876" s="97"/>
      <c r="J2876" s="97"/>
      <c r="K2876" s="97"/>
      <c r="L2876" s="97"/>
      <c r="M2876" s="97"/>
      <c r="N2876" s="96" t="str">
        <f>IF(INDEX(技能效果!L:L,MATCH(技能效果等级!B2876,技能效果!B:B,0))="","",INDEX(技能效果!L:L,MATCH(技能效果等级!B2876,技能效果!B:B,0)))</f>
        <v/>
      </c>
      <c r="O2876" s="95">
        <f>IF(INDEX(技能效果!N:N,MATCH(B2876,技能效果!B:B,0))=0,INDEX(技能效果!M:M,MATCH(技能效果等级!B2876,技能效果!B:B,0)),INDEX(技能效果!M:M,MATCH(技能效果等级!B2876,技能效果!B:B,0))*VLOOKUP(E2876,技能数值计算!$C$19:$D$28,2,FALSE))</f>
        <v>0</v>
      </c>
      <c r="P2876" s="97"/>
      <c r="Q2876" s="97"/>
      <c r="R2876" s="95" t="str">
        <f>IF(INDEX(技能效果!O:O,MATCH(技能效果等级!B2876,技能效果!B:B,0))="","",INDEX(技能效果!O:O,MATCH(技能效果等级!B2876,技能效果!B:B,0)))</f>
        <v/>
      </c>
      <c r="S2876" s="97"/>
      <c r="T2876" s="97"/>
      <c r="U2876" s="97"/>
      <c r="V2876" s="96" t="str">
        <f>IF(INDEX(技能效果!AF:AF,MATCH(技能效果等级!B2876,技能效果!B:B,0))="","",INDEX(技能效果!AF:AF,MATCH(技能效果等级!B2876,技能效果!B:B,0)))</f>
        <v/>
      </c>
      <c r="W2876" s="95">
        <f t="shared" si="43"/>
        <v>278</v>
      </c>
    </row>
    <row r="2877" spans="1:23" ht="16.5" x14ac:dyDescent="0.2">
      <c r="A2877" s="62">
        <v>2874</v>
      </c>
      <c r="B2877" s="95">
        <f>INDEX(技能效果!B:B,MATCH(技能效果等级!W2877,技能效果!AE:AE,0))</f>
        <v>210300204</v>
      </c>
      <c r="C2877" s="95" t="str">
        <f>INDEX(技能效果!C:C,MATCH(技能效果等级!B2877,技能效果!B:B,0))</f>
        <v>许褚满星效果(教学)</v>
      </c>
      <c r="D2877" s="96" t="s">
        <v>873</v>
      </c>
      <c r="E2877" s="95">
        <v>10</v>
      </c>
      <c r="F2877" s="95">
        <f>INDEX(技能效果!H:H,MATCH(技能效果等级!B2877,技能效果!B:B,0))</f>
        <v>4019</v>
      </c>
      <c r="G2877" s="95">
        <f>IF(INDEX(技能效果!K:K,MATCH(B2877,技能效果!B:B,0))=0,INDEX(技能效果!I:I,MATCH(技能效果等级!B2877,技能效果!B:B,0)),INDEX(技能效果!I:I,MATCH(技能效果等级!B2877,技能效果!B:B,0))*VLOOKUP(E2877,技能数值计算!$C$19:$D$28,2,FALSE))</f>
        <v>0.01</v>
      </c>
      <c r="H2877" s="95">
        <f>INDEX(技能效果!J:J,MATCH(技能效果等级!B2877,技能效果!B:B,0))</f>
        <v>0</v>
      </c>
      <c r="I2877" s="97"/>
      <c r="J2877" s="97"/>
      <c r="K2877" s="97"/>
      <c r="L2877" s="97"/>
      <c r="M2877" s="97"/>
      <c r="N2877" s="96" t="str">
        <f>IF(INDEX(技能效果!L:L,MATCH(技能效果等级!B2877,技能效果!B:B,0))="","",INDEX(技能效果!L:L,MATCH(技能效果等级!B2877,技能效果!B:B,0)))</f>
        <v/>
      </c>
      <c r="O2877" s="95">
        <f>IF(INDEX(技能效果!N:N,MATCH(B2877,技能效果!B:B,0))=0,INDEX(技能效果!M:M,MATCH(技能效果等级!B2877,技能效果!B:B,0)),INDEX(技能效果!M:M,MATCH(技能效果等级!B2877,技能效果!B:B,0))*VLOOKUP(E2877,技能数值计算!$C$19:$D$28,2,FALSE))</f>
        <v>0</v>
      </c>
      <c r="P2877" s="97"/>
      <c r="Q2877" s="97"/>
      <c r="R2877" s="95" t="str">
        <f>IF(INDEX(技能效果!O:O,MATCH(技能效果等级!B2877,技能效果!B:B,0))="","",INDEX(技能效果!O:O,MATCH(技能效果等级!B2877,技能效果!B:B,0)))</f>
        <v/>
      </c>
      <c r="S2877" s="97"/>
      <c r="T2877" s="97"/>
      <c r="U2877" s="97"/>
      <c r="V2877" s="96" t="str">
        <f>IF(INDEX(技能效果!AF:AF,MATCH(技能效果等级!B2877,技能效果!B:B,0))="","",INDEX(技能效果!AF:AF,MATCH(技能效果等级!B2877,技能效果!B:B,0)))</f>
        <v/>
      </c>
      <c r="W2877" s="95">
        <f t="shared" si="43"/>
        <v>278</v>
      </c>
    </row>
    <row r="2878" spans="1:23" ht="16.5" x14ac:dyDescent="0.2">
      <c r="A2878" s="62">
        <v>2875</v>
      </c>
      <c r="B2878" s="95">
        <f>INDEX(技能效果!B:B,MATCH(技能效果等级!W2878,技能效果!AE:AE,0))</f>
        <v>210300301</v>
      </c>
      <c r="C2878" s="95" t="str">
        <f>INDEX(技能效果!C:C,MATCH(技能效果等级!B2878,技能效果!B:B,0))</f>
        <v>典韦技能伤害(教学)</v>
      </c>
      <c r="D2878" s="96" t="s">
        <v>873</v>
      </c>
      <c r="E2878" s="95">
        <v>1</v>
      </c>
      <c r="F2878" s="95">
        <f>INDEX(技能效果!H:H,MATCH(技能效果等级!B2878,技能效果!B:B,0))</f>
        <v>1001</v>
      </c>
      <c r="G2878" s="95">
        <f>IF(INDEX(技能效果!K:K,MATCH(B2878,技能效果!B:B,0))=0,INDEX(技能效果!I:I,MATCH(技能效果等级!B2878,技能效果!B:B,0)),INDEX(技能效果!I:I,MATCH(技能效果等级!B2878,技能效果!B:B,0))*VLOOKUP(E2878,技能数值计算!$C$19:$D$28,2,FALSE))</f>
        <v>1.5</v>
      </c>
      <c r="H2878" s="95">
        <f>INDEX(技能效果!J:J,MATCH(技能效果等级!B2878,技能效果!B:B,0))</f>
        <v>0</v>
      </c>
      <c r="I2878" s="97"/>
      <c r="J2878" s="97"/>
      <c r="K2878" s="97"/>
      <c r="L2878" s="97"/>
      <c r="M2878" s="97"/>
      <c r="N2878" s="96" t="str">
        <f>IF(INDEX(技能效果!L:L,MATCH(技能效果等级!B2878,技能效果!B:B,0))="","",INDEX(技能效果!L:L,MATCH(技能效果等级!B2878,技能效果!B:B,0)))</f>
        <v/>
      </c>
      <c r="O2878" s="95">
        <f>IF(INDEX(技能效果!N:N,MATCH(B2878,技能效果!B:B,0))=0,INDEX(技能效果!M:M,MATCH(技能效果等级!B2878,技能效果!B:B,0)),INDEX(技能效果!M:M,MATCH(技能效果等级!B2878,技能效果!B:B,0))*VLOOKUP(E2878,技能数值计算!$C$19:$D$28,2,FALSE))</f>
        <v>0</v>
      </c>
      <c r="P2878" s="97"/>
      <c r="Q2878" s="97"/>
      <c r="R2878" s="95" t="str">
        <f>IF(INDEX(技能效果!O:O,MATCH(技能效果等级!B2878,技能效果!B:B,0))="","",INDEX(技能效果!O:O,MATCH(技能效果等级!B2878,技能效果!B:B,0)))</f>
        <v/>
      </c>
      <c r="S2878" s="97"/>
      <c r="T2878" s="97"/>
      <c r="U2878" s="97"/>
      <c r="V2878" s="96" t="str">
        <f>IF(INDEX(技能效果!AF:AF,MATCH(技能效果等级!B2878,技能效果!B:B,0))="","",INDEX(技能效果!AF:AF,MATCH(技能效果等级!B2878,技能效果!B:B,0)))</f>
        <v/>
      </c>
      <c r="W2878" s="95">
        <f t="shared" si="43"/>
        <v>279</v>
      </c>
    </row>
    <row r="2879" spans="1:23" ht="16.5" x14ac:dyDescent="0.2">
      <c r="A2879" s="62">
        <v>2876</v>
      </c>
      <c r="B2879" s="95">
        <f>INDEX(技能效果!B:B,MATCH(技能效果等级!W2879,技能效果!AE:AE,0))</f>
        <v>210300301</v>
      </c>
      <c r="C2879" s="95" t="str">
        <f>INDEX(技能效果!C:C,MATCH(技能效果等级!B2879,技能效果!B:B,0))</f>
        <v>典韦技能伤害(教学)</v>
      </c>
      <c r="D2879" s="96" t="s">
        <v>873</v>
      </c>
      <c r="E2879" s="95">
        <v>2</v>
      </c>
      <c r="F2879" s="95">
        <f>INDEX(技能效果!H:H,MATCH(技能效果等级!B2879,技能效果!B:B,0))</f>
        <v>1001</v>
      </c>
      <c r="G2879" s="95">
        <f>IF(INDEX(技能效果!K:K,MATCH(B2879,技能效果!B:B,0))=0,INDEX(技能效果!I:I,MATCH(技能效果等级!B2879,技能效果!B:B,0)),INDEX(技能效果!I:I,MATCH(技能效果等级!B2879,技能效果!B:B,0))*VLOOKUP(E2879,技能数值计算!$C$19:$D$28,2,FALSE))</f>
        <v>1.62</v>
      </c>
      <c r="H2879" s="95">
        <f>INDEX(技能效果!J:J,MATCH(技能效果等级!B2879,技能效果!B:B,0))</f>
        <v>0</v>
      </c>
      <c r="I2879" s="97"/>
      <c r="J2879" s="97"/>
      <c r="K2879" s="97"/>
      <c r="L2879" s="97"/>
      <c r="M2879" s="97"/>
      <c r="N2879" s="96" t="str">
        <f>IF(INDEX(技能效果!L:L,MATCH(技能效果等级!B2879,技能效果!B:B,0))="","",INDEX(技能效果!L:L,MATCH(技能效果等级!B2879,技能效果!B:B,0)))</f>
        <v/>
      </c>
      <c r="O2879" s="95">
        <f>IF(INDEX(技能效果!N:N,MATCH(B2879,技能效果!B:B,0))=0,INDEX(技能效果!M:M,MATCH(技能效果等级!B2879,技能效果!B:B,0)),INDEX(技能效果!M:M,MATCH(技能效果等级!B2879,技能效果!B:B,0))*VLOOKUP(E2879,技能数值计算!$C$19:$D$28,2,FALSE))</f>
        <v>0</v>
      </c>
      <c r="P2879" s="97"/>
      <c r="Q2879" s="97"/>
      <c r="R2879" s="95" t="str">
        <f>IF(INDEX(技能效果!O:O,MATCH(技能效果等级!B2879,技能效果!B:B,0))="","",INDEX(技能效果!O:O,MATCH(技能效果等级!B2879,技能效果!B:B,0)))</f>
        <v/>
      </c>
      <c r="S2879" s="97"/>
      <c r="T2879" s="97"/>
      <c r="U2879" s="97"/>
      <c r="V2879" s="96" t="str">
        <f>IF(INDEX(技能效果!AF:AF,MATCH(技能效果等级!B2879,技能效果!B:B,0))="","",INDEX(技能效果!AF:AF,MATCH(技能效果等级!B2879,技能效果!B:B,0)))</f>
        <v/>
      </c>
      <c r="W2879" s="95">
        <f t="shared" si="43"/>
        <v>279</v>
      </c>
    </row>
    <row r="2880" spans="1:23" ht="16.5" x14ac:dyDescent="0.2">
      <c r="A2880" s="62">
        <v>2877</v>
      </c>
      <c r="B2880" s="95">
        <f>INDEX(技能效果!B:B,MATCH(技能效果等级!W2880,技能效果!AE:AE,0))</f>
        <v>210300301</v>
      </c>
      <c r="C2880" s="95" t="str">
        <f>INDEX(技能效果!C:C,MATCH(技能效果等级!B2880,技能效果!B:B,0))</f>
        <v>典韦技能伤害(教学)</v>
      </c>
      <c r="D2880" s="96" t="s">
        <v>873</v>
      </c>
      <c r="E2880" s="95">
        <v>3</v>
      </c>
      <c r="F2880" s="95">
        <f>INDEX(技能效果!H:H,MATCH(技能效果等级!B2880,技能效果!B:B,0))</f>
        <v>1001</v>
      </c>
      <c r="G2880" s="95">
        <f>IF(INDEX(技能效果!K:K,MATCH(B2880,技能效果!B:B,0))=0,INDEX(技能效果!I:I,MATCH(技能效果等级!B2880,技能效果!B:B,0)),INDEX(技能效果!I:I,MATCH(技能效果等级!B2880,技能效果!B:B,0))*VLOOKUP(E2880,技能数值计算!$C$19:$D$28,2,FALSE))</f>
        <v>1.7399999999999998</v>
      </c>
      <c r="H2880" s="95">
        <f>INDEX(技能效果!J:J,MATCH(技能效果等级!B2880,技能效果!B:B,0))</f>
        <v>0</v>
      </c>
      <c r="I2880" s="97"/>
      <c r="J2880" s="97"/>
      <c r="K2880" s="97"/>
      <c r="L2880" s="97"/>
      <c r="M2880" s="97"/>
      <c r="N2880" s="96" t="str">
        <f>IF(INDEX(技能效果!L:L,MATCH(技能效果等级!B2880,技能效果!B:B,0))="","",INDEX(技能效果!L:L,MATCH(技能效果等级!B2880,技能效果!B:B,0)))</f>
        <v/>
      </c>
      <c r="O2880" s="95">
        <f>IF(INDEX(技能效果!N:N,MATCH(B2880,技能效果!B:B,0))=0,INDEX(技能效果!M:M,MATCH(技能效果等级!B2880,技能效果!B:B,0)),INDEX(技能效果!M:M,MATCH(技能效果等级!B2880,技能效果!B:B,0))*VLOOKUP(E2880,技能数值计算!$C$19:$D$28,2,FALSE))</f>
        <v>0</v>
      </c>
      <c r="P2880" s="97"/>
      <c r="Q2880" s="97"/>
      <c r="R2880" s="95" t="str">
        <f>IF(INDEX(技能效果!O:O,MATCH(技能效果等级!B2880,技能效果!B:B,0))="","",INDEX(技能效果!O:O,MATCH(技能效果等级!B2880,技能效果!B:B,0)))</f>
        <v/>
      </c>
      <c r="S2880" s="97"/>
      <c r="T2880" s="97"/>
      <c r="U2880" s="97"/>
      <c r="V2880" s="96" t="str">
        <f>IF(INDEX(技能效果!AF:AF,MATCH(技能效果等级!B2880,技能效果!B:B,0))="","",INDEX(技能效果!AF:AF,MATCH(技能效果等级!B2880,技能效果!B:B,0)))</f>
        <v/>
      </c>
      <c r="W2880" s="95">
        <f t="shared" si="43"/>
        <v>279</v>
      </c>
    </row>
    <row r="2881" spans="1:23" ht="16.5" x14ac:dyDescent="0.2">
      <c r="A2881" s="62">
        <v>2878</v>
      </c>
      <c r="B2881" s="95">
        <f>INDEX(技能效果!B:B,MATCH(技能效果等级!W2881,技能效果!AE:AE,0))</f>
        <v>210300301</v>
      </c>
      <c r="C2881" s="95" t="str">
        <f>INDEX(技能效果!C:C,MATCH(技能效果等级!B2881,技能效果!B:B,0))</f>
        <v>典韦技能伤害(教学)</v>
      </c>
      <c r="D2881" s="96" t="s">
        <v>873</v>
      </c>
      <c r="E2881" s="95">
        <v>4</v>
      </c>
      <c r="F2881" s="95">
        <f>INDEX(技能效果!H:H,MATCH(技能效果等级!B2881,技能效果!B:B,0))</f>
        <v>1001</v>
      </c>
      <c r="G2881" s="95">
        <f>IF(INDEX(技能效果!K:K,MATCH(B2881,技能效果!B:B,0))=0,INDEX(技能效果!I:I,MATCH(技能效果等级!B2881,技能效果!B:B,0)),INDEX(技能效果!I:I,MATCH(技能效果等级!B2881,技能效果!B:B,0))*VLOOKUP(E2881,技能数值计算!$C$19:$D$28,2,FALSE))</f>
        <v>1.8599999999999999</v>
      </c>
      <c r="H2881" s="95">
        <f>INDEX(技能效果!J:J,MATCH(技能效果等级!B2881,技能效果!B:B,0))</f>
        <v>0</v>
      </c>
      <c r="I2881" s="97"/>
      <c r="J2881" s="97"/>
      <c r="K2881" s="97"/>
      <c r="L2881" s="97"/>
      <c r="M2881" s="97"/>
      <c r="N2881" s="96" t="str">
        <f>IF(INDEX(技能效果!L:L,MATCH(技能效果等级!B2881,技能效果!B:B,0))="","",INDEX(技能效果!L:L,MATCH(技能效果等级!B2881,技能效果!B:B,0)))</f>
        <v/>
      </c>
      <c r="O2881" s="95">
        <f>IF(INDEX(技能效果!N:N,MATCH(B2881,技能效果!B:B,0))=0,INDEX(技能效果!M:M,MATCH(技能效果等级!B2881,技能效果!B:B,0)),INDEX(技能效果!M:M,MATCH(技能效果等级!B2881,技能效果!B:B,0))*VLOOKUP(E2881,技能数值计算!$C$19:$D$28,2,FALSE))</f>
        <v>0</v>
      </c>
      <c r="P2881" s="97"/>
      <c r="Q2881" s="97"/>
      <c r="R2881" s="95" t="str">
        <f>IF(INDEX(技能效果!O:O,MATCH(技能效果等级!B2881,技能效果!B:B,0))="","",INDEX(技能效果!O:O,MATCH(技能效果等级!B2881,技能效果!B:B,0)))</f>
        <v/>
      </c>
      <c r="S2881" s="97"/>
      <c r="T2881" s="97"/>
      <c r="U2881" s="97"/>
      <c r="V2881" s="96" t="str">
        <f>IF(INDEX(技能效果!AF:AF,MATCH(技能效果等级!B2881,技能效果!B:B,0))="","",INDEX(技能效果!AF:AF,MATCH(技能效果等级!B2881,技能效果!B:B,0)))</f>
        <v/>
      </c>
      <c r="W2881" s="95">
        <f t="shared" si="43"/>
        <v>279</v>
      </c>
    </row>
    <row r="2882" spans="1:23" ht="16.5" x14ac:dyDescent="0.2">
      <c r="A2882" s="62">
        <v>2879</v>
      </c>
      <c r="B2882" s="95">
        <f>INDEX(技能效果!B:B,MATCH(技能效果等级!W2882,技能效果!AE:AE,0))</f>
        <v>210300301</v>
      </c>
      <c r="C2882" s="95" t="str">
        <f>INDEX(技能效果!C:C,MATCH(技能效果等级!B2882,技能效果!B:B,0))</f>
        <v>典韦技能伤害(教学)</v>
      </c>
      <c r="D2882" s="96" t="s">
        <v>873</v>
      </c>
      <c r="E2882" s="95">
        <v>5</v>
      </c>
      <c r="F2882" s="95">
        <f>INDEX(技能效果!H:H,MATCH(技能效果等级!B2882,技能效果!B:B,0))</f>
        <v>1001</v>
      </c>
      <c r="G2882" s="95">
        <f>IF(INDEX(技能效果!K:K,MATCH(B2882,技能效果!B:B,0))=0,INDEX(技能效果!I:I,MATCH(技能效果等级!B2882,技能效果!B:B,0)),INDEX(技能效果!I:I,MATCH(技能效果等级!B2882,技能效果!B:B,0))*VLOOKUP(E2882,技能数值计算!$C$19:$D$28,2,FALSE))</f>
        <v>1.98</v>
      </c>
      <c r="H2882" s="95">
        <f>INDEX(技能效果!J:J,MATCH(技能效果等级!B2882,技能效果!B:B,0))</f>
        <v>0</v>
      </c>
      <c r="I2882" s="97"/>
      <c r="J2882" s="97"/>
      <c r="K2882" s="97"/>
      <c r="L2882" s="97"/>
      <c r="M2882" s="97"/>
      <c r="N2882" s="96" t="str">
        <f>IF(INDEX(技能效果!L:L,MATCH(技能效果等级!B2882,技能效果!B:B,0))="","",INDEX(技能效果!L:L,MATCH(技能效果等级!B2882,技能效果!B:B,0)))</f>
        <v/>
      </c>
      <c r="O2882" s="95">
        <f>IF(INDEX(技能效果!N:N,MATCH(B2882,技能效果!B:B,0))=0,INDEX(技能效果!M:M,MATCH(技能效果等级!B2882,技能效果!B:B,0)),INDEX(技能效果!M:M,MATCH(技能效果等级!B2882,技能效果!B:B,0))*VLOOKUP(E2882,技能数值计算!$C$19:$D$28,2,FALSE))</f>
        <v>0</v>
      </c>
      <c r="P2882" s="97"/>
      <c r="Q2882" s="97"/>
      <c r="R2882" s="95" t="str">
        <f>IF(INDEX(技能效果!O:O,MATCH(技能效果等级!B2882,技能效果!B:B,0))="","",INDEX(技能效果!O:O,MATCH(技能效果等级!B2882,技能效果!B:B,0)))</f>
        <v/>
      </c>
      <c r="S2882" s="97"/>
      <c r="T2882" s="97"/>
      <c r="U2882" s="97"/>
      <c r="V2882" s="96" t="str">
        <f>IF(INDEX(技能效果!AF:AF,MATCH(技能效果等级!B2882,技能效果!B:B,0))="","",INDEX(技能效果!AF:AF,MATCH(技能效果等级!B2882,技能效果!B:B,0)))</f>
        <v/>
      </c>
      <c r="W2882" s="95">
        <f t="shared" si="43"/>
        <v>279</v>
      </c>
    </row>
    <row r="2883" spans="1:23" ht="16.5" x14ac:dyDescent="0.2">
      <c r="A2883" s="62">
        <v>2880</v>
      </c>
      <c r="B2883" s="95">
        <f>INDEX(技能效果!B:B,MATCH(技能效果等级!W2883,技能效果!AE:AE,0))</f>
        <v>210300301</v>
      </c>
      <c r="C2883" s="95" t="str">
        <f>INDEX(技能效果!C:C,MATCH(技能效果等级!B2883,技能效果!B:B,0))</f>
        <v>典韦技能伤害(教学)</v>
      </c>
      <c r="D2883" s="96" t="s">
        <v>873</v>
      </c>
      <c r="E2883" s="95">
        <v>6</v>
      </c>
      <c r="F2883" s="95">
        <f>INDEX(技能效果!H:H,MATCH(技能效果等级!B2883,技能效果!B:B,0))</f>
        <v>1001</v>
      </c>
      <c r="G2883" s="95">
        <f>IF(INDEX(技能效果!K:K,MATCH(B2883,技能效果!B:B,0))=0,INDEX(技能效果!I:I,MATCH(技能效果等级!B2883,技能效果!B:B,0)),INDEX(技能效果!I:I,MATCH(技能效果等级!B2883,技能效果!B:B,0))*VLOOKUP(E2883,技能数值计算!$C$19:$D$28,2,FALSE))</f>
        <v>2.16</v>
      </c>
      <c r="H2883" s="95">
        <f>INDEX(技能效果!J:J,MATCH(技能效果等级!B2883,技能效果!B:B,0))</f>
        <v>0</v>
      </c>
      <c r="I2883" s="97"/>
      <c r="J2883" s="97"/>
      <c r="K2883" s="97"/>
      <c r="L2883" s="97"/>
      <c r="M2883" s="97"/>
      <c r="N2883" s="96" t="str">
        <f>IF(INDEX(技能效果!L:L,MATCH(技能效果等级!B2883,技能效果!B:B,0))="","",INDEX(技能效果!L:L,MATCH(技能效果等级!B2883,技能效果!B:B,0)))</f>
        <v/>
      </c>
      <c r="O2883" s="95">
        <f>IF(INDEX(技能效果!N:N,MATCH(B2883,技能效果!B:B,0))=0,INDEX(技能效果!M:M,MATCH(技能效果等级!B2883,技能效果!B:B,0)),INDEX(技能效果!M:M,MATCH(技能效果等级!B2883,技能效果!B:B,0))*VLOOKUP(E2883,技能数值计算!$C$19:$D$28,2,FALSE))</f>
        <v>0</v>
      </c>
      <c r="P2883" s="97"/>
      <c r="Q2883" s="97"/>
      <c r="R2883" s="95" t="str">
        <f>IF(INDEX(技能效果!O:O,MATCH(技能效果等级!B2883,技能效果!B:B,0))="","",INDEX(技能效果!O:O,MATCH(技能效果等级!B2883,技能效果!B:B,0)))</f>
        <v/>
      </c>
      <c r="S2883" s="97"/>
      <c r="T2883" s="97"/>
      <c r="U2883" s="97"/>
      <c r="V2883" s="96" t="str">
        <f>IF(INDEX(技能效果!AF:AF,MATCH(技能效果等级!B2883,技能效果!B:B,0))="","",INDEX(技能效果!AF:AF,MATCH(技能效果等级!B2883,技能效果!B:B,0)))</f>
        <v/>
      </c>
      <c r="W2883" s="95">
        <f t="shared" si="43"/>
        <v>279</v>
      </c>
    </row>
    <row r="2884" spans="1:23" ht="16.5" x14ac:dyDescent="0.2">
      <c r="A2884" s="62">
        <v>2881</v>
      </c>
      <c r="B2884" s="95">
        <f>INDEX(技能效果!B:B,MATCH(技能效果等级!W2884,技能效果!AE:AE,0))</f>
        <v>210300301</v>
      </c>
      <c r="C2884" s="95" t="str">
        <f>INDEX(技能效果!C:C,MATCH(技能效果等级!B2884,技能效果!B:B,0))</f>
        <v>典韦技能伤害(教学)</v>
      </c>
      <c r="D2884" s="96" t="s">
        <v>873</v>
      </c>
      <c r="E2884" s="95">
        <v>7</v>
      </c>
      <c r="F2884" s="95">
        <f>INDEX(技能效果!H:H,MATCH(技能效果等级!B2884,技能效果!B:B,0))</f>
        <v>1001</v>
      </c>
      <c r="G2884" s="95">
        <f>IF(INDEX(技能效果!K:K,MATCH(B2884,技能效果!B:B,0))=0,INDEX(技能效果!I:I,MATCH(技能效果等级!B2884,技能效果!B:B,0)),INDEX(技能效果!I:I,MATCH(技能效果等级!B2884,技能效果!B:B,0))*VLOOKUP(E2884,技能数值计算!$C$19:$D$28,2,FALSE))</f>
        <v>2.34</v>
      </c>
      <c r="H2884" s="95">
        <f>INDEX(技能效果!J:J,MATCH(技能效果等级!B2884,技能效果!B:B,0))</f>
        <v>0</v>
      </c>
      <c r="I2884" s="97"/>
      <c r="J2884" s="97"/>
      <c r="K2884" s="97"/>
      <c r="L2884" s="97"/>
      <c r="M2884" s="97"/>
      <c r="N2884" s="96" t="str">
        <f>IF(INDEX(技能效果!L:L,MATCH(技能效果等级!B2884,技能效果!B:B,0))="","",INDEX(技能效果!L:L,MATCH(技能效果等级!B2884,技能效果!B:B,0)))</f>
        <v/>
      </c>
      <c r="O2884" s="95">
        <f>IF(INDEX(技能效果!N:N,MATCH(B2884,技能效果!B:B,0))=0,INDEX(技能效果!M:M,MATCH(技能效果等级!B2884,技能效果!B:B,0)),INDEX(技能效果!M:M,MATCH(技能效果等级!B2884,技能效果!B:B,0))*VLOOKUP(E2884,技能数值计算!$C$19:$D$28,2,FALSE))</f>
        <v>0</v>
      </c>
      <c r="P2884" s="97"/>
      <c r="Q2884" s="97"/>
      <c r="R2884" s="95" t="str">
        <f>IF(INDEX(技能效果!O:O,MATCH(技能效果等级!B2884,技能效果!B:B,0))="","",INDEX(技能效果!O:O,MATCH(技能效果等级!B2884,技能效果!B:B,0)))</f>
        <v/>
      </c>
      <c r="S2884" s="97"/>
      <c r="T2884" s="97"/>
      <c r="U2884" s="97"/>
      <c r="V2884" s="96" t="str">
        <f>IF(INDEX(技能效果!AF:AF,MATCH(技能效果等级!B2884,技能效果!B:B,0))="","",INDEX(技能效果!AF:AF,MATCH(技能效果等级!B2884,技能效果!B:B,0)))</f>
        <v/>
      </c>
      <c r="W2884" s="95">
        <f t="shared" si="43"/>
        <v>279</v>
      </c>
    </row>
    <row r="2885" spans="1:23" ht="16.5" x14ac:dyDescent="0.2">
      <c r="A2885" s="62">
        <v>2882</v>
      </c>
      <c r="B2885" s="95">
        <f>INDEX(技能效果!B:B,MATCH(技能效果等级!W2885,技能效果!AE:AE,0))</f>
        <v>210300301</v>
      </c>
      <c r="C2885" s="95" t="str">
        <f>INDEX(技能效果!C:C,MATCH(技能效果等级!B2885,技能效果!B:B,0))</f>
        <v>典韦技能伤害(教学)</v>
      </c>
      <c r="D2885" s="96" t="s">
        <v>873</v>
      </c>
      <c r="E2885" s="95">
        <v>8</v>
      </c>
      <c r="F2885" s="95">
        <f>INDEX(技能效果!H:H,MATCH(技能效果等级!B2885,技能效果!B:B,0))</f>
        <v>1001</v>
      </c>
      <c r="G2885" s="95">
        <f>IF(INDEX(技能效果!K:K,MATCH(B2885,技能效果!B:B,0))=0,INDEX(技能效果!I:I,MATCH(技能效果等级!B2885,技能效果!B:B,0)),INDEX(技能效果!I:I,MATCH(技能效果等级!B2885,技能效果!B:B,0))*VLOOKUP(E2885,技能数值计算!$C$19:$D$28,2,FALSE))</f>
        <v>2.52</v>
      </c>
      <c r="H2885" s="95">
        <f>INDEX(技能效果!J:J,MATCH(技能效果等级!B2885,技能效果!B:B,0))</f>
        <v>0</v>
      </c>
      <c r="I2885" s="97"/>
      <c r="J2885" s="97"/>
      <c r="K2885" s="97"/>
      <c r="L2885" s="97"/>
      <c r="M2885" s="97"/>
      <c r="N2885" s="96" t="str">
        <f>IF(INDEX(技能效果!L:L,MATCH(技能效果等级!B2885,技能效果!B:B,0))="","",INDEX(技能效果!L:L,MATCH(技能效果等级!B2885,技能效果!B:B,0)))</f>
        <v/>
      </c>
      <c r="O2885" s="95">
        <f>IF(INDEX(技能效果!N:N,MATCH(B2885,技能效果!B:B,0))=0,INDEX(技能效果!M:M,MATCH(技能效果等级!B2885,技能效果!B:B,0)),INDEX(技能效果!M:M,MATCH(技能效果等级!B2885,技能效果!B:B,0))*VLOOKUP(E2885,技能数值计算!$C$19:$D$28,2,FALSE))</f>
        <v>0</v>
      </c>
      <c r="P2885" s="97"/>
      <c r="Q2885" s="97"/>
      <c r="R2885" s="95" t="str">
        <f>IF(INDEX(技能效果!O:O,MATCH(技能效果等级!B2885,技能效果!B:B,0))="","",INDEX(技能效果!O:O,MATCH(技能效果等级!B2885,技能效果!B:B,0)))</f>
        <v/>
      </c>
      <c r="S2885" s="97"/>
      <c r="T2885" s="97"/>
      <c r="U2885" s="97"/>
      <c r="V2885" s="96" t="str">
        <f>IF(INDEX(技能效果!AF:AF,MATCH(技能效果等级!B2885,技能效果!B:B,0))="","",INDEX(技能效果!AF:AF,MATCH(技能效果等级!B2885,技能效果!B:B,0)))</f>
        <v/>
      </c>
      <c r="W2885" s="95">
        <f t="shared" si="43"/>
        <v>279</v>
      </c>
    </row>
    <row r="2886" spans="1:23" ht="16.5" x14ac:dyDescent="0.2">
      <c r="A2886" s="62">
        <v>2883</v>
      </c>
      <c r="B2886" s="95">
        <f>INDEX(技能效果!B:B,MATCH(技能效果等级!W2886,技能效果!AE:AE,0))</f>
        <v>210300301</v>
      </c>
      <c r="C2886" s="95" t="str">
        <f>INDEX(技能效果!C:C,MATCH(技能效果等级!B2886,技能效果!B:B,0))</f>
        <v>典韦技能伤害(教学)</v>
      </c>
      <c r="D2886" s="96" t="s">
        <v>873</v>
      </c>
      <c r="E2886" s="95">
        <v>9</v>
      </c>
      <c r="F2886" s="95">
        <f>INDEX(技能效果!H:H,MATCH(技能效果等级!B2886,技能效果!B:B,0))</f>
        <v>1001</v>
      </c>
      <c r="G2886" s="95">
        <f>IF(INDEX(技能效果!K:K,MATCH(B2886,技能效果!B:B,0))=0,INDEX(技能效果!I:I,MATCH(技能效果等级!B2886,技能效果!B:B,0)),INDEX(技能效果!I:I,MATCH(技能效果等级!B2886,技能效果!B:B,0))*VLOOKUP(E2886,技能数值计算!$C$19:$D$28,2,FALSE))</f>
        <v>2.7600000000000002</v>
      </c>
      <c r="H2886" s="95">
        <f>INDEX(技能效果!J:J,MATCH(技能效果等级!B2886,技能效果!B:B,0))</f>
        <v>0</v>
      </c>
      <c r="I2886" s="97"/>
      <c r="J2886" s="97"/>
      <c r="K2886" s="97"/>
      <c r="L2886" s="97"/>
      <c r="M2886" s="97"/>
      <c r="N2886" s="96" t="str">
        <f>IF(INDEX(技能效果!L:L,MATCH(技能效果等级!B2886,技能效果!B:B,0))="","",INDEX(技能效果!L:L,MATCH(技能效果等级!B2886,技能效果!B:B,0)))</f>
        <v/>
      </c>
      <c r="O2886" s="95">
        <f>IF(INDEX(技能效果!N:N,MATCH(B2886,技能效果!B:B,0))=0,INDEX(技能效果!M:M,MATCH(技能效果等级!B2886,技能效果!B:B,0)),INDEX(技能效果!M:M,MATCH(技能效果等级!B2886,技能效果!B:B,0))*VLOOKUP(E2886,技能数值计算!$C$19:$D$28,2,FALSE))</f>
        <v>0</v>
      </c>
      <c r="P2886" s="97"/>
      <c r="Q2886" s="97"/>
      <c r="R2886" s="95" t="str">
        <f>IF(INDEX(技能效果!O:O,MATCH(技能效果等级!B2886,技能效果!B:B,0))="","",INDEX(技能效果!O:O,MATCH(技能效果等级!B2886,技能效果!B:B,0)))</f>
        <v/>
      </c>
      <c r="S2886" s="97"/>
      <c r="T2886" s="97"/>
      <c r="U2886" s="97"/>
      <c r="V2886" s="96" t="str">
        <f>IF(INDEX(技能效果!AF:AF,MATCH(技能效果等级!B2886,技能效果!B:B,0))="","",INDEX(技能效果!AF:AF,MATCH(技能效果等级!B2886,技能效果!B:B,0)))</f>
        <v/>
      </c>
      <c r="W2886" s="95">
        <f t="shared" si="43"/>
        <v>279</v>
      </c>
    </row>
    <row r="2887" spans="1:23" ht="16.5" x14ac:dyDescent="0.2">
      <c r="A2887" s="62">
        <v>2884</v>
      </c>
      <c r="B2887" s="95">
        <f>INDEX(技能效果!B:B,MATCH(技能效果等级!W2887,技能效果!AE:AE,0))</f>
        <v>210300301</v>
      </c>
      <c r="C2887" s="95" t="str">
        <f>INDEX(技能效果!C:C,MATCH(技能效果等级!B2887,技能效果!B:B,0))</f>
        <v>典韦技能伤害(教学)</v>
      </c>
      <c r="D2887" s="96" t="s">
        <v>873</v>
      </c>
      <c r="E2887" s="95">
        <v>10</v>
      </c>
      <c r="F2887" s="95">
        <f>INDEX(技能效果!H:H,MATCH(技能效果等级!B2887,技能效果!B:B,0))</f>
        <v>1001</v>
      </c>
      <c r="G2887" s="95">
        <f>IF(INDEX(技能效果!K:K,MATCH(B2887,技能效果!B:B,0))=0,INDEX(技能效果!I:I,MATCH(技能效果等级!B2887,技能效果!B:B,0)),INDEX(技能效果!I:I,MATCH(技能效果等级!B2887,技能效果!B:B,0))*VLOOKUP(E2887,技能数值计算!$C$19:$D$28,2,FALSE))</f>
        <v>3</v>
      </c>
      <c r="H2887" s="95">
        <f>INDEX(技能效果!J:J,MATCH(技能效果等级!B2887,技能效果!B:B,0))</f>
        <v>0</v>
      </c>
      <c r="I2887" s="97"/>
      <c r="J2887" s="97"/>
      <c r="K2887" s="97"/>
      <c r="L2887" s="97"/>
      <c r="M2887" s="97"/>
      <c r="N2887" s="96" t="str">
        <f>IF(INDEX(技能效果!L:L,MATCH(技能效果等级!B2887,技能效果!B:B,0))="","",INDEX(技能效果!L:L,MATCH(技能效果等级!B2887,技能效果!B:B,0)))</f>
        <v/>
      </c>
      <c r="O2887" s="95">
        <f>IF(INDEX(技能效果!N:N,MATCH(B2887,技能效果!B:B,0))=0,INDEX(技能效果!M:M,MATCH(技能效果等级!B2887,技能效果!B:B,0)),INDEX(技能效果!M:M,MATCH(技能效果等级!B2887,技能效果!B:B,0))*VLOOKUP(E2887,技能数值计算!$C$19:$D$28,2,FALSE))</f>
        <v>0</v>
      </c>
      <c r="P2887" s="97"/>
      <c r="Q2887" s="97"/>
      <c r="R2887" s="95" t="str">
        <f>IF(INDEX(技能效果!O:O,MATCH(技能效果等级!B2887,技能效果!B:B,0))="","",INDEX(技能效果!O:O,MATCH(技能效果等级!B2887,技能效果!B:B,0)))</f>
        <v/>
      </c>
      <c r="S2887" s="97"/>
      <c r="T2887" s="97"/>
      <c r="U2887" s="97"/>
      <c r="V2887" s="96" t="str">
        <f>IF(INDEX(技能效果!AF:AF,MATCH(技能效果等级!B2887,技能效果!B:B,0))="","",INDEX(技能效果!AF:AF,MATCH(技能效果等级!B2887,技能效果!B:B,0)))</f>
        <v/>
      </c>
      <c r="W2887" s="95">
        <f t="shared" si="43"/>
        <v>279</v>
      </c>
    </row>
    <row r="2888" spans="1:23" ht="16.5" x14ac:dyDescent="0.2">
      <c r="A2888" s="62">
        <v>2885</v>
      </c>
      <c r="B2888" s="95">
        <f>INDEX(技能效果!B:B,MATCH(技能效果等级!W2888,技能效果!AE:AE,0))</f>
        <v>210300302</v>
      </c>
      <c r="C2888" s="95" t="str">
        <f>INDEX(技能效果!C:C,MATCH(技能效果等级!B2888,技能效果!B:B,0))</f>
        <v>典韦技能额外伤害(教学)</v>
      </c>
      <c r="D2888" s="96" t="s">
        <v>873</v>
      </c>
      <c r="E2888" s="95">
        <v>1</v>
      </c>
      <c r="F2888" s="95">
        <f>INDEX(技能效果!H:H,MATCH(技能效果等级!B2888,技能效果!B:B,0))</f>
        <v>1014</v>
      </c>
      <c r="G2888" s="95">
        <f>IF(INDEX(技能效果!K:K,MATCH(B2888,技能效果!B:B,0))=0,INDEX(技能效果!I:I,MATCH(技能效果等级!B2888,技能效果!B:B,0)),INDEX(技能效果!I:I,MATCH(技能效果等级!B2888,技能效果!B:B,0))*VLOOKUP(E2888,技能数值计算!$C$19:$D$28,2,FALSE))</f>
        <v>7.4999999999999997E-2</v>
      </c>
      <c r="H2888" s="95">
        <f>INDEX(技能效果!J:J,MATCH(技能效果等级!B2888,技能效果!B:B,0))</f>
        <v>0</v>
      </c>
      <c r="I2888" s="97"/>
      <c r="J2888" s="97"/>
      <c r="K2888" s="97"/>
      <c r="L2888" s="97"/>
      <c r="M2888" s="97"/>
      <c r="N2888" s="96" t="str">
        <f>IF(INDEX(技能效果!L:L,MATCH(技能效果等级!B2888,技能效果!B:B,0))="","",INDEX(技能效果!L:L,MATCH(技能效果等级!B2888,技能效果!B:B,0)))</f>
        <v/>
      </c>
      <c r="O2888" s="95">
        <f>IF(INDEX(技能效果!N:N,MATCH(B2888,技能效果!B:B,0))=0,INDEX(技能效果!M:M,MATCH(技能效果等级!B2888,技能效果!B:B,0)),INDEX(技能效果!M:M,MATCH(技能效果等级!B2888,技能效果!B:B,0))*VLOOKUP(E2888,技能数值计算!$C$19:$D$28,2,FALSE))</f>
        <v>0</v>
      </c>
      <c r="P2888" s="97"/>
      <c r="Q2888" s="97"/>
      <c r="R2888" s="95" t="str">
        <f>IF(INDEX(技能效果!O:O,MATCH(技能效果等级!B2888,技能效果!B:B,0))="","",INDEX(技能效果!O:O,MATCH(技能效果等级!B2888,技能效果!B:B,0)))</f>
        <v/>
      </c>
      <c r="S2888" s="97"/>
      <c r="T2888" s="97"/>
      <c r="U2888" s="97"/>
      <c r="V2888" s="96" t="str">
        <f>IF(INDEX(技能效果!AF:AF,MATCH(技能效果等级!B2888,技能效果!B:B,0))="","",INDEX(技能效果!AF:AF,MATCH(技能效果等级!B2888,技能效果!B:B,0)))</f>
        <v/>
      </c>
      <c r="W2888" s="95">
        <f t="shared" si="43"/>
        <v>280</v>
      </c>
    </row>
    <row r="2889" spans="1:23" ht="16.5" x14ac:dyDescent="0.2">
      <c r="A2889" s="62">
        <v>2886</v>
      </c>
      <c r="B2889" s="95">
        <f>INDEX(技能效果!B:B,MATCH(技能效果等级!W2889,技能效果!AE:AE,0))</f>
        <v>210300302</v>
      </c>
      <c r="C2889" s="95" t="str">
        <f>INDEX(技能效果!C:C,MATCH(技能效果等级!B2889,技能效果!B:B,0))</f>
        <v>典韦技能额外伤害(教学)</v>
      </c>
      <c r="D2889" s="96" t="s">
        <v>873</v>
      </c>
      <c r="E2889" s="95">
        <v>2</v>
      </c>
      <c r="F2889" s="95">
        <f>INDEX(技能效果!H:H,MATCH(技能效果等级!B2889,技能效果!B:B,0))</f>
        <v>1014</v>
      </c>
      <c r="G2889" s="95">
        <f>IF(INDEX(技能效果!K:K,MATCH(B2889,技能效果!B:B,0))=0,INDEX(技能效果!I:I,MATCH(技能效果等级!B2889,技能效果!B:B,0)),INDEX(技能效果!I:I,MATCH(技能效果等级!B2889,技能效果!B:B,0))*VLOOKUP(E2889,技能数值计算!$C$19:$D$28,2,FALSE))</f>
        <v>8.1000000000000003E-2</v>
      </c>
      <c r="H2889" s="95">
        <f>INDEX(技能效果!J:J,MATCH(技能效果等级!B2889,技能效果!B:B,0))</f>
        <v>0</v>
      </c>
      <c r="I2889" s="97"/>
      <c r="J2889" s="97"/>
      <c r="K2889" s="97"/>
      <c r="L2889" s="97"/>
      <c r="M2889" s="97"/>
      <c r="N2889" s="96" t="str">
        <f>IF(INDEX(技能效果!L:L,MATCH(技能效果等级!B2889,技能效果!B:B,0))="","",INDEX(技能效果!L:L,MATCH(技能效果等级!B2889,技能效果!B:B,0)))</f>
        <v/>
      </c>
      <c r="O2889" s="95">
        <f>IF(INDEX(技能效果!N:N,MATCH(B2889,技能效果!B:B,0))=0,INDEX(技能效果!M:M,MATCH(技能效果等级!B2889,技能效果!B:B,0)),INDEX(技能效果!M:M,MATCH(技能效果等级!B2889,技能效果!B:B,0))*VLOOKUP(E2889,技能数值计算!$C$19:$D$28,2,FALSE))</f>
        <v>0</v>
      </c>
      <c r="P2889" s="97"/>
      <c r="Q2889" s="97"/>
      <c r="R2889" s="95" t="str">
        <f>IF(INDEX(技能效果!O:O,MATCH(技能效果等级!B2889,技能效果!B:B,0))="","",INDEX(技能效果!O:O,MATCH(技能效果等级!B2889,技能效果!B:B,0)))</f>
        <v/>
      </c>
      <c r="S2889" s="97"/>
      <c r="T2889" s="97"/>
      <c r="U2889" s="97"/>
      <c r="V2889" s="96" t="str">
        <f>IF(INDEX(技能效果!AF:AF,MATCH(技能效果等级!B2889,技能效果!B:B,0))="","",INDEX(技能效果!AF:AF,MATCH(技能效果等级!B2889,技能效果!B:B,0)))</f>
        <v/>
      </c>
      <c r="W2889" s="95">
        <f t="shared" si="43"/>
        <v>280</v>
      </c>
    </row>
    <row r="2890" spans="1:23" ht="16.5" x14ac:dyDescent="0.2">
      <c r="A2890" s="62">
        <v>2887</v>
      </c>
      <c r="B2890" s="95">
        <f>INDEX(技能效果!B:B,MATCH(技能效果等级!W2890,技能效果!AE:AE,0))</f>
        <v>210300302</v>
      </c>
      <c r="C2890" s="95" t="str">
        <f>INDEX(技能效果!C:C,MATCH(技能效果等级!B2890,技能效果!B:B,0))</f>
        <v>典韦技能额外伤害(教学)</v>
      </c>
      <c r="D2890" s="96" t="s">
        <v>873</v>
      </c>
      <c r="E2890" s="95">
        <v>3</v>
      </c>
      <c r="F2890" s="95">
        <f>INDEX(技能效果!H:H,MATCH(技能效果等级!B2890,技能效果!B:B,0))</f>
        <v>1014</v>
      </c>
      <c r="G2890" s="95">
        <f>IF(INDEX(技能效果!K:K,MATCH(B2890,技能效果!B:B,0))=0,INDEX(技能效果!I:I,MATCH(技能效果等级!B2890,技能效果!B:B,0)),INDEX(技能效果!I:I,MATCH(技能效果等级!B2890,技能效果!B:B,0))*VLOOKUP(E2890,技能数值计算!$C$19:$D$28,2,FALSE))</f>
        <v>8.6999999999999994E-2</v>
      </c>
      <c r="H2890" s="95">
        <f>INDEX(技能效果!J:J,MATCH(技能效果等级!B2890,技能效果!B:B,0))</f>
        <v>0</v>
      </c>
      <c r="I2890" s="97"/>
      <c r="J2890" s="97"/>
      <c r="K2890" s="97"/>
      <c r="L2890" s="97"/>
      <c r="M2890" s="97"/>
      <c r="N2890" s="96" t="str">
        <f>IF(INDEX(技能效果!L:L,MATCH(技能效果等级!B2890,技能效果!B:B,0))="","",INDEX(技能效果!L:L,MATCH(技能效果等级!B2890,技能效果!B:B,0)))</f>
        <v/>
      </c>
      <c r="O2890" s="95">
        <f>IF(INDEX(技能效果!N:N,MATCH(B2890,技能效果!B:B,0))=0,INDEX(技能效果!M:M,MATCH(技能效果等级!B2890,技能效果!B:B,0)),INDEX(技能效果!M:M,MATCH(技能效果等级!B2890,技能效果!B:B,0))*VLOOKUP(E2890,技能数值计算!$C$19:$D$28,2,FALSE))</f>
        <v>0</v>
      </c>
      <c r="P2890" s="97"/>
      <c r="Q2890" s="97"/>
      <c r="R2890" s="95" t="str">
        <f>IF(INDEX(技能效果!O:O,MATCH(技能效果等级!B2890,技能效果!B:B,0))="","",INDEX(技能效果!O:O,MATCH(技能效果等级!B2890,技能效果!B:B,0)))</f>
        <v/>
      </c>
      <c r="S2890" s="97"/>
      <c r="T2890" s="97"/>
      <c r="U2890" s="97"/>
      <c r="V2890" s="96" t="str">
        <f>IF(INDEX(技能效果!AF:AF,MATCH(技能效果等级!B2890,技能效果!B:B,0))="","",INDEX(技能效果!AF:AF,MATCH(技能效果等级!B2890,技能效果!B:B,0)))</f>
        <v/>
      </c>
      <c r="W2890" s="95">
        <f t="shared" si="43"/>
        <v>280</v>
      </c>
    </row>
    <row r="2891" spans="1:23" ht="16.5" x14ac:dyDescent="0.2">
      <c r="A2891" s="62">
        <v>2888</v>
      </c>
      <c r="B2891" s="95">
        <f>INDEX(技能效果!B:B,MATCH(技能效果等级!W2891,技能效果!AE:AE,0))</f>
        <v>210300302</v>
      </c>
      <c r="C2891" s="95" t="str">
        <f>INDEX(技能效果!C:C,MATCH(技能效果等级!B2891,技能效果!B:B,0))</f>
        <v>典韦技能额外伤害(教学)</v>
      </c>
      <c r="D2891" s="96" t="s">
        <v>873</v>
      </c>
      <c r="E2891" s="95">
        <v>4</v>
      </c>
      <c r="F2891" s="95">
        <f>INDEX(技能效果!H:H,MATCH(技能效果等级!B2891,技能效果!B:B,0))</f>
        <v>1014</v>
      </c>
      <c r="G2891" s="95">
        <f>IF(INDEX(技能效果!K:K,MATCH(B2891,技能效果!B:B,0))=0,INDEX(技能效果!I:I,MATCH(技能效果等级!B2891,技能效果!B:B,0)),INDEX(技能效果!I:I,MATCH(技能效果等级!B2891,技能效果!B:B,0))*VLOOKUP(E2891,技能数值计算!$C$19:$D$28,2,FALSE))</f>
        <v>9.2999999999999999E-2</v>
      </c>
      <c r="H2891" s="95">
        <f>INDEX(技能效果!J:J,MATCH(技能效果等级!B2891,技能效果!B:B,0))</f>
        <v>0</v>
      </c>
      <c r="I2891" s="97"/>
      <c r="J2891" s="97"/>
      <c r="K2891" s="97"/>
      <c r="L2891" s="97"/>
      <c r="M2891" s="97"/>
      <c r="N2891" s="96" t="str">
        <f>IF(INDEX(技能效果!L:L,MATCH(技能效果等级!B2891,技能效果!B:B,0))="","",INDEX(技能效果!L:L,MATCH(技能效果等级!B2891,技能效果!B:B,0)))</f>
        <v/>
      </c>
      <c r="O2891" s="95">
        <f>IF(INDEX(技能效果!N:N,MATCH(B2891,技能效果!B:B,0))=0,INDEX(技能效果!M:M,MATCH(技能效果等级!B2891,技能效果!B:B,0)),INDEX(技能效果!M:M,MATCH(技能效果等级!B2891,技能效果!B:B,0))*VLOOKUP(E2891,技能数值计算!$C$19:$D$28,2,FALSE))</f>
        <v>0</v>
      </c>
      <c r="P2891" s="97"/>
      <c r="Q2891" s="97"/>
      <c r="R2891" s="95" t="str">
        <f>IF(INDEX(技能效果!O:O,MATCH(技能效果等级!B2891,技能效果!B:B,0))="","",INDEX(技能效果!O:O,MATCH(技能效果等级!B2891,技能效果!B:B,0)))</f>
        <v/>
      </c>
      <c r="S2891" s="97"/>
      <c r="T2891" s="97"/>
      <c r="U2891" s="97"/>
      <c r="V2891" s="96" t="str">
        <f>IF(INDEX(技能效果!AF:AF,MATCH(技能效果等级!B2891,技能效果!B:B,0))="","",INDEX(技能效果!AF:AF,MATCH(技能效果等级!B2891,技能效果!B:B,0)))</f>
        <v/>
      </c>
      <c r="W2891" s="95">
        <f t="shared" si="43"/>
        <v>280</v>
      </c>
    </row>
    <row r="2892" spans="1:23" ht="16.5" x14ac:dyDescent="0.2">
      <c r="A2892" s="62">
        <v>2889</v>
      </c>
      <c r="B2892" s="95">
        <f>INDEX(技能效果!B:B,MATCH(技能效果等级!W2892,技能效果!AE:AE,0))</f>
        <v>210300302</v>
      </c>
      <c r="C2892" s="95" t="str">
        <f>INDEX(技能效果!C:C,MATCH(技能效果等级!B2892,技能效果!B:B,0))</f>
        <v>典韦技能额外伤害(教学)</v>
      </c>
      <c r="D2892" s="96" t="s">
        <v>873</v>
      </c>
      <c r="E2892" s="95">
        <v>5</v>
      </c>
      <c r="F2892" s="95">
        <f>INDEX(技能效果!H:H,MATCH(技能效果等级!B2892,技能效果!B:B,0))</f>
        <v>1014</v>
      </c>
      <c r="G2892" s="95">
        <f>IF(INDEX(技能效果!K:K,MATCH(B2892,技能效果!B:B,0))=0,INDEX(技能效果!I:I,MATCH(技能效果等级!B2892,技能效果!B:B,0)),INDEX(技能效果!I:I,MATCH(技能效果等级!B2892,技能效果!B:B,0))*VLOOKUP(E2892,技能数值计算!$C$19:$D$28,2,FALSE))</f>
        <v>9.9000000000000005E-2</v>
      </c>
      <c r="H2892" s="95">
        <f>INDEX(技能效果!J:J,MATCH(技能效果等级!B2892,技能效果!B:B,0))</f>
        <v>0</v>
      </c>
      <c r="I2892" s="97"/>
      <c r="J2892" s="97"/>
      <c r="K2892" s="97"/>
      <c r="L2892" s="97"/>
      <c r="M2892" s="97"/>
      <c r="N2892" s="96" t="str">
        <f>IF(INDEX(技能效果!L:L,MATCH(技能效果等级!B2892,技能效果!B:B,0))="","",INDEX(技能效果!L:L,MATCH(技能效果等级!B2892,技能效果!B:B,0)))</f>
        <v/>
      </c>
      <c r="O2892" s="95">
        <f>IF(INDEX(技能效果!N:N,MATCH(B2892,技能效果!B:B,0))=0,INDEX(技能效果!M:M,MATCH(技能效果等级!B2892,技能效果!B:B,0)),INDEX(技能效果!M:M,MATCH(技能效果等级!B2892,技能效果!B:B,0))*VLOOKUP(E2892,技能数值计算!$C$19:$D$28,2,FALSE))</f>
        <v>0</v>
      </c>
      <c r="P2892" s="97"/>
      <c r="Q2892" s="97"/>
      <c r="R2892" s="95" t="str">
        <f>IF(INDEX(技能效果!O:O,MATCH(技能效果等级!B2892,技能效果!B:B,0))="","",INDEX(技能效果!O:O,MATCH(技能效果等级!B2892,技能效果!B:B,0)))</f>
        <v/>
      </c>
      <c r="S2892" s="97"/>
      <c r="T2892" s="97"/>
      <c r="U2892" s="97"/>
      <c r="V2892" s="96" t="str">
        <f>IF(INDEX(技能效果!AF:AF,MATCH(技能效果等级!B2892,技能效果!B:B,0))="","",INDEX(技能效果!AF:AF,MATCH(技能效果等级!B2892,技能效果!B:B,0)))</f>
        <v/>
      </c>
      <c r="W2892" s="95">
        <f t="shared" si="43"/>
        <v>280</v>
      </c>
    </row>
    <row r="2893" spans="1:23" ht="16.5" x14ac:dyDescent="0.2">
      <c r="A2893" s="62">
        <v>2890</v>
      </c>
      <c r="B2893" s="95">
        <f>INDEX(技能效果!B:B,MATCH(技能效果等级!W2893,技能效果!AE:AE,0))</f>
        <v>210300302</v>
      </c>
      <c r="C2893" s="95" t="str">
        <f>INDEX(技能效果!C:C,MATCH(技能效果等级!B2893,技能效果!B:B,0))</f>
        <v>典韦技能额外伤害(教学)</v>
      </c>
      <c r="D2893" s="96" t="s">
        <v>873</v>
      </c>
      <c r="E2893" s="95">
        <v>6</v>
      </c>
      <c r="F2893" s="95">
        <f>INDEX(技能效果!H:H,MATCH(技能效果等级!B2893,技能效果!B:B,0))</f>
        <v>1014</v>
      </c>
      <c r="G2893" s="95">
        <f>IF(INDEX(技能效果!K:K,MATCH(B2893,技能效果!B:B,0))=0,INDEX(技能效果!I:I,MATCH(技能效果等级!B2893,技能效果!B:B,0)),INDEX(技能效果!I:I,MATCH(技能效果等级!B2893,技能效果!B:B,0))*VLOOKUP(E2893,技能数值计算!$C$19:$D$28,2,FALSE))</f>
        <v>0.108</v>
      </c>
      <c r="H2893" s="95">
        <f>INDEX(技能效果!J:J,MATCH(技能效果等级!B2893,技能效果!B:B,0))</f>
        <v>0</v>
      </c>
      <c r="I2893" s="97"/>
      <c r="J2893" s="97"/>
      <c r="K2893" s="97"/>
      <c r="L2893" s="97"/>
      <c r="M2893" s="97"/>
      <c r="N2893" s="96" t="str">
        <f>IF(INDEX(技能效果!L:L,MATCH(技能效果等级!B2893,技能效果!B:B,0))="","",INDEX(技能效果!L:L,MATCH(技能效果等级!B2893,技能效果!B:B,0)))</f>
        <v/>
      </c>
      <c r="O2893" s="95">
        <f>IF(INDEX(技能效果!N:N,MATCH(B2893,技能效果!B:B,0))=0,INDEX(技能效果!M:M,MATCH(技能效果等级!B2893,技能效果!B:B,0)),INDEX(技能效果!M:M,MATCH(技能效果等级!B2893,技能效果!B:B,0))*VLOOKUP(E2893,技能数值计算!$C$19:$D$28,2,FALSE))</f>
        <v>0</v>
      </c>
      <c r="P2893" s="97"/>
      <c r="Q2893" s="97"/>
      <c r="R2893" s="95" t="str">
        <f>IF(INDEX(技能效果!O:O,MATCH(技能效果等级!B2893,技能效果!B:B,0))="","",INDEX(技能效果!O:O,MATCH(技能效果等级!B2893,技能效果!B:B,0)))</f>
        <v/>
      </c>
      <c r="S2893" s="97"/>
      <c r="T2893" s="97"/>
      <c r="U2893" s="97"/>
      <c r="V2893" s="96" t="str">
        <f>IF(INDEX(技能效果!AF:AF,MATCH(技能效果等级!B2893,技能效果!B:B,0))="","",INDEX(技能效果!AF:AF,MATCH(技能效果等级!B2893,技能效果!B:B,0)))</f>
        <v/>
      </c>
      <c r="W2893" s="95">
        <f t="shared" si="43"/>
        <v>280</v>
      </c>
    </row>
    <row r="2894" spans="1:23" ht="16.5" x14ac:dyDescent="0.2">
      <c r="A2894" s="62">
        <v>2891</v>
      </c>
      <c r="B2894" s="95">
        <f>INDEX(技能效果!B:B,MATCH(技能效果等级!W2894,技能效果!AE:AE,0))</f>
        <v>210300302</v>
      </c>
      <c r="C2894" s="95" t="str">
        <f>INDEX(技能效果!C:C,MATCH(技能效果等级!B2894,技能效果!B:B,0))</f>
        <v>典韦技能额外伤害(教学)</v>
      </c>
      <c r="D2894" s="96" t="s">
        <v>873</v>
      </c>
      <c r="E2894" s="95">
        <v>7</v>
      </c>
      <c r="F2894" s="95">
        <f>INDEX(技能效果!H:H,MATCH(技能效果等级!B2894,技能效果!B:B,0))</f>
        <v>1014</v>
      </c>
      <c r="G2894" s="95">
        <f>IF(INDEX(技能效果!K:K,MATCH(B2894,技能效果!B:B,0))=0,INDEX(技能效果!I:I,MATCH(技能效果等级!B2894,技能效果!B:B,0)),INDEX(技能效果!I:I,MATCH(技能效果等级!B2894,技能效果!B:B,0))*VLOOKUP(E2894,技能数值计算!$C$19:$D$28,2,FALSE))</f>
        <v>0.11699999999999999</v>
      </c>
      <c r="H2894" s="95">
        <f>INDEX(技能效果!J:J,MATCH(技能效果等级!B2894,技能效果!B:B,0))</f>
        <v>0</v>
      </c>
      <c r="I2894" s="97"/>
      <c r="J2894" s="97"/>
      <c r="K2894" s="97"/>
      <c r="L2894" s="97"/>
      <c r="M2894" s="97"/>
      <c r="N2894" s="96" t="str">
        <f>IF(INDEX(技能效果!L:L,MATCH(技能效果等级!B2894,技能效果!B:B,0))="","",INDEX(技能效果!L:L,MATCH(技能效果等级!B2894,技能效果!B:B,0)))</f>
        <v/>
      </c>
      <c r="O2894" s="95">
        <f>IF(INDEX(技能效果!N:N,MATCH(B2894,技能效果!B:B,0))=0,INDEX(技能效果!M:M,MATCH(技能效果等级!B2894,技能效果!B:B,0)),INDEX(技能效果!M:M,MATCH(技能效果等级!B2894,技能效果!B:B,0))*VLOOKUP(E2894,技能数值计算!$C$19:$D$28,2,FALSE))</f>
        <v>0</v>
      </c>
      <c r="P2894" s="97"/>
      <c r="Q2894" s="97"/>
      <c r="R2894" s="95" t="str">
        <f>IF(INDEX(技能效果!O:O,MATCH(技能效果等级!B2894,技能效果!B:B,0))="","",INDEX(技能效果!O:O,MATCH(技能效果等级!B2894,技能效果!B:B,0)))</f>
        <v/>
      </c>
      <c r="S2894" s="97"/>
      <c r="T2894" s="97"/>
      <c r="U2894" s="97"/>
      <c r="V2894" s="96" t="str">
        <f>IF(INDEX(技能效果!AF:AF,MATCH(技能效果等级!B2894,技能效果!B:B,0))="","",INDEX(技能效果!AF:AF,MATCH(技能效果等级!B2894,技能效果!B:B,0)))</f>
        <v/>
      </c>
      <c r="W2894" s="95">
        <f t="shared" si="43"/>
        <v>280</v>
      </c>
    </row>
    <row r="2895" spans="1:23" ht="16.5" x14ac:dyDescent="0.2">
      <c r="A2895" s="62">
        <v>2892</v>
      </c>
      <c r="B2895" s="95">
        <f>INDEX(技能效果!B:B,MATCH(技能效果等级!W2895,技能效果!AE:AE,0))</f>
        <v>210300302</v>
      </c>
      <c r="C2895" s="95" t="str">
        <f>INDEX(技能效果!C:C,MATCH(技能效果等级!B2895,技能效果!B:B,0))</f>
        <v>典韦技能额外伤害(教学)</v>
      </c>
      <c r="D2895" s="96" t="s">
        <v>873</v>
      </c>
      <c r="E2895" s="95">
        <v>8</v>
      </c>
      <c r="F2895" s="95">
        <f>INDEX(技能效果!H:H,MATCH(技能效果等级!B2895,技能效果!B:B,0))</f>
        <v>1014</v>
      </c>
      <c r="G2895" s="95">
        <f>IF(INDEX(技能效果!K:K,MATCH(B2895,技能效果!B:B,0))=0,INDEX(技能效果!I:I,MATCH(技能效果等级!B2895,技能效果!B:B,0)),INDEX(技能效果!I:I,MATCH(技能效果等级!B2895,技能效果!B:B,0))*VLOOKUP(E2895,技能数值计算!$C$19:$D$28,2,FALSE))</f>
        <v>0.126</v>
      </c>
      <c r="H2895" s="95">
        <f>INDEX(技能效果!J:J,MATCH(技能效果等级!B2895,技能效果!B:B,0))</f>
        <v>0</v>
      </c>
      <c r="I2895" s="97"/>
      <c r="J2895" s="97"/>
      <c r="K2895" s="97"/>
      <c r="L2895" s="97"/>
      <c r="M2895" s="97"/>
      <c r="N2895" s="96" t="str">
        <f>IF(INDEX(技能效果!L:L,MATCH(技能效果等级!B2895,技能效果!B:B,0))="","",INDEX(技能效果!L:L,MATCH(技能效果等级!B2895,技能效果!B:B,0)))</f>
        <v/>
      </c>
      <c r="O2895" s="95">
        <f>IF(INDEX(技能效果!N:N,MATCH(B2895,技能效果!B:B,0))=0,INDEX(技能效果!M:M,MATCH(技能效果等级!B2895,技能效果!B:B,0)),INDEX(技能效果!M:M,MATCH(技能效果等级!B2895,技能效果!B:B,0))*VLOOKUP(E2895,技能数值计算!$C$19:$D$28,2,FALSE))</f>
        <v>0</v>
      </c>
      <c r="P2895" s="97"/>
      <c r="Q2895" s="97"/>
      <c r="R2895" s="95" t="str">
        <f>IF(INDEX(技能效果!O:O,MATCH(技能效果等级!B2895,技能效果!B:B,0))="","",INDEX(技能效果!O:O,MATCH(技能效果等级!B2895,技能效果!B:B,0)))</f>
        <v/>
      </c>
      <c r="S2895" s="97"/>
      <c r="T2895" s="97"/>
      <c r="U2895" s="97"/>
      <c r="V2895" s="96" t="str">
        <f>IF(INDEX(技能效果!AF:AF,MATCH(技能效果等级!B2895,技能效果!B:B,0))="","",INDEX(技能效果!AF:AF,MATCH(技能效果等级!B2895,技能效果!B:B,0)))</f>
        <v/>
      </c>
      <c r="W2895" s="95">
        <f t="shared" si="43"/>
        <v>280</v>
      </c>
    </row>
    <row r="2896" spans="1:23" ht="16.5" x14ac:dyDescent="0.2">
      <c r="A2896" s="62">
        <v>2893</v>
      </c>
      <c r="B2896" s="95">
        <f>INDEX(技能效果!B:B,MATCH(技能效果等级!W2896,技能效果!AE:AE,0))</f>
        <v>210300302</v>
      </c>
      <c r="C2896" s="95" t="str">
        <f>INDEX(技能效果!C:C,MATCH(技能效果等级!B2896,技能效果!B:B,0))</f>
        <v>典韦技能额外伤害(教学)</v>
      </c>
      <c r="D2896" s="96" t="s">
        <v>873</v>
      </c>
      <c r="E2896" s="95">
        <v>9</v>
      </c>
      <c r="F2896" s="95">
        <f>INDEX(技能效果!H:H,MATCH(技能效果等级!B2896,技能效果!B:B,0))</f>
        <v>1014</v>
      </c>
      <c r="G2896" s="95">
        <f>IF(INDEX(技能效果!K:K,MATCH(B2896,技能效果!B:B,0))=0,INDEX(技能效果!I:I,MATCH(技能效果等级!B2896,技能效果!B:B,0)),INDEX(技能效果!I:I,MATCH(技能效果等级!B2896,技能效果!B:B,0))*VLOOKUP(E2896,技能数值计算!$C$19:$D$28,2,FALSE))</f>
        <v>0.13800000000000001</v>
      </c>
      <c r="H2896" s="95">
        <f>INDEX(技能效果!J:J,MATCH(技能效果等级!B2896,技能效果!B:B,0))</f>
        <v>0</v>
      </c>
      <c r="I2896" s="97"/>
      <c r="J2896" s="97"/>
      <c r="K2896" s="97"/>
      <c r="L2896" s="97"/>
      <c r="M2896" s="97"/>
      <c r="N2896" s="96" t="str">
        <f>IF(INDEX(技能效果!L:L,MATCH(技能效果等级!B2896,技能效果!B:B,0))="","",INDEX(技能效果!L:L,MATCH(技能效果等级!B2896,技能效果!B:B,0)))</f>
        <v/>
      </c>
      <c r="O2896" s="95">
        <f>IF(INDEX(技能效果!N:N,MATCH(B2896,技能效果!B:B,0))=0,INDEX(技能效果!M:M,MATCH(技能效果等级!B2896,技能效果!B:B,0)),INDEX(技能效果!M:M,MATCH(技能效果等级!B2896,技能效果!B:B,0))*VLOOKUP(E2896,技能数值计算!$C$19:$D$28,2,FALSE))</f>
        <v>0</v>
      </c>
      <c r="P2896" s="97"/>
      <c r="Q2896" s="97"/>
      <c r="R2896" s="95" t="str">
        <f>IF(INDEX(技能效果!O:O,MATCH(技能效果等级!B2896,技能效果!B:B,0))="","",INDEX(技能效果!O:O,MATCH(技能效果等级!B2896,技能效果!B:B,0)))</f>
        <v/>
      </c>
      <c r="S2896" s="97"/>
      <c r="T2896" s="97"/>
      <c r="U2896" s="97"/>
      <c r="V2896" s="96" t="str">
        <f>IF(INDEX(技能效果!AF:AF,MATCH(技能效果等级!B2896,技能效果!B:B,0))="","",INDEX(技能效果!AF:AF,MATCH(技能效果等级!B2896,技能效果!B:B,0)))</f>
        <v/>
      </c>
      <c r="W2896" s="95">
        <f t="shared" si="43"/>
        <v>280</v>
      </c>
    </row>
    <row r="2897" spans="1:23" ht="16.5" x14ac:dyDescent="0.2">
      <c r="A2897" s="62">
        <v>2894</v>
      </c>
      <c r="B2897" s="95">
        <f>INDEX(技能效果!B:B,MATCH(技能效果等级!W2897,技能效果!AE:AE,0))</f>
        <v>210300302</v>
      </c>
      <c r="C2897" s="95" t="str">
        <f>INDEX(技能效果!C:C,MATCH(技能效果等级!B2897,技能效果!B:B,0))</f>
        <v>典韦技能额外伤害(教学)</v>
      </c>
      <c r="D2897" s="96" t="s">
        <v>873</v>
      </c>
      <c r="E2897" s="95">
        <v>10</v>
      </c>
      <c r="F2897" s="95">
        <f>INDEX(技能效果!H:H,MATCH(技能效果等级!B2897,技能效果!B:B,0))</f>
        <v>1014</v>
      </c>
      <c r="G2897" s="95">
        <f>IF(INDEX(技能效果!K:K,MATCH(B2897,技能效果!B:B,0))=0,INDEX(技能效果!I:I,MATCH(技能效果等级!B2897,技能效果!B:B,0)),INDEX(技能效果!I:I,MATCH(技能效果等级!B2897,技能效果!B:B,0))*VLOOKUP(E2897,技能数值计算!$C$19:$D$28,2,FALSE))</f>
        <v>0.15</v>
      </c>
      <c r="H2897" s="95">
        <f>INDEX(技能效果!J:J,MATCH(技能效果等级!B2897,技能效果!B:B,0))</f>
        <v>0</v>
      </c>
      <c r="I2897" s="97"/>
      <c r="J2897" s="97"/>
      <c r="K2897" s="97"/>
      <c r="L2897" s="97"/>
      <c r="M2897" s="97"/>
      <c r="N2897" s="96" t="str">
        <f>IF(INDEX(技能效果!L:L,MATCH(技能效果等级!B2897,技能效果!B:B,0))="","",INDEX(技能效果!L:L,MATCH(技能效果等级!B2897,技能效果!B:B,0)))</f>
        <v/>
      </c>
      <c r="O2897" s="95">
        <f>IF(INDEX(技能效果!N:N,MATCH(B2897,技能效果!B:B,0))=0,INDEX(技能效果!M:M,MATCH(技能效果等级!B2897,技能效果!B:B,0)),INDEX(技能效果!M:M,MATCH(技能效果等级!B2897,技能效果!B:B,0))*VLOOKUP(E2897,技能数值计算!$C$19:$D$28,2,FALSE))</f>
        <v>0</v>
      </c>
      <c r="P2897" s="97"/>
      <c r="Q2897" s="97"/>
      <c r="R2897" s="95" t="str">
        <f>IF(INDEX(技能效果!O:O,MATCH(技能效果等级!B2897,技能效果!B:B,0))="","",INDEX(技能效果!O:O,MATCH(技能效果等级!B2897,技能效果!B:B,0)))</f>
        <v/>
      </c>
      <c r="S2897" s="97"/>
      <c r="T2897" s="97"/>
      <c r="U2897" s="97"/>
      <c r="V2897" s="96" t="str">
        <f>IF(INDEX(技能效果!AF:AF,MATCH(技能效果等级!B2897,技能效果!B:B,0))="","",INDEX(技能效果!AF:AF,MATCH(技能效果等级!B2897,技能效果!B:B,0)))</f>
        <v/>
      </c>
      <c r="W2897" s="95">
        <f t="shared" si="43"/>
        <v>280</v>
      </c>
    </row>
    <row r="2898" spans="1:23" ht="16.5" x14ac:dyDescent="0.2">
      <c r="A2898" s="62">
        <v>2895</v>
      </c>
      <c r="B2898" s="95">
        <f>INDEX(技能效果!B:B,MATCH(技能效果等级!W2898,技能效果!AE:AE,0))</f>
        <v>210300303</v>
      </c>
      <c r="C2898" s="95" t="str">
        <f>INDEX(技能效果!C:C,MATCH(技能效果等级!B2898,技能效果!B:B,0))</f>
        <v>典韦专属武器效果(教学)</v>
      </c>
      <c r="D2898" s="96" t="s">
        <v>873</v>
      </c>
      <c r="E2898" s="95">
        <v>1</v>
      </c>
      <c r="F2898" s="95">
        <f>INDEX(技能效果!H:H,MATCH(技能效果等级!B2898,技能效果!B:B,0))</f>
        <v>4016</v>
      </c>
      <c r="G2898" s="95">
        <f>IF(INDEX(技能效果!K:K,MATCH(B2898,技能效果!B:B,0))=0,INDEX(技能效果!I:I,MATCH(技能效果等级!B2898,技能效果!B:B,0)),INDEX(技能效果!I:I,MATCH(技能效果等级!B2898,技能效果!B:B,0))*VLOOKUP(E2898,技能数值计算!$C$19:$D$28,2,FALSE))</f>
        <v>0.5</v>
      </c>
      <c r="H2898" s="95">
        <f>INDEX(技能效果!J:J,MATCH(技能效果等级!B2898,技能效果!B:B,0))</f>
        <v>0</v>
      </c>
      <c r="I2898" s="97"/>
      <c r="J2898" s="97"/>
      <c r="K2898" s="97"/>
      <c r="L2898" s="97"/>
      <c r="M2898" s="97"/>
      <c r="N2898" s="96" t="str">
        <f>IF(INDEX(技能效果!L:L,MATCH(技能效果等级!B2898,技能效果!B:B,0))="","",INDEX(技能效果!L:L,MATCH(技能效果等级!B2898,技能效果!B:B,0)))</f>
        <v/>
      </c>
      <c r="O2898" s="95">
        <f>IF(INDEX(技能效果!N:N,MATCH(B2898,技能效果!B:B,0))=0,INDEX(技能效果!M:M,MATCH(技能效果等级!B2898,技能效果!B:B,0)),INDEX(技能效果!M:M,MATCH(技能效果等级!B2898,技能效果!B:B,0))*VLOOKUP(E2898,技能数值计算!$C$19:$D$28,2,FALSE))</f>
        <v>0</v>
      </c>
      <c r="P2898" s="97"/>
      <c r="Q2898" s="97"/>
      <c r="R2898" s="95" t="str">
        <f>IF(INDEX(技能效果!O:O,MATCH(技能效果等级!B2898,技能效果!B:B,0))="","",INDEX(技能效果!O:O,MATCH(技能效果等级!B2898,技能效果!B:B,0)))</f>
        <v/>
      </c>
      <c r="S2898" s="97"/>
      <c r="T2898" s="97"/>
      <c r="U2898" s="97"/>
      <c r="V2898" s="96" t="str">
        <f>IF(INDEX(技能效果!AF:AF,MATCH(技能效果等级!B2898,技能效果!B:B,0))="","",INDEX(技能效果!AF:AF,MATCH(技能效果等级!B2898,技能效果!B:B,0)))</f>
        <v>提升天赋技能暴击伤害x%</v>
      </c>
      <c r="W2898" s="95">
        <f t="shared" si="43"/>
        <v>281</v>
      </c>
    </row>
    <row r="2899" spans="1:23" ht="16.5" x14ac:dyDescent="0.2">
      <c r="A2899" s="62">
        <v>2896</v>
      </c>
      <c r="B2899" s="95">
        <f>INDEX(技能效果!B:B,MATCH(技能效果等级!W2899,技能效果!AE:AE,0))</f>
        <v>210300303</v>
      </c>
      <c r="C2899" s="95" t="str">
        <f>INDEX(技能效果!C:C,MATCH(技能效果等级!B2899,技能效果!B:B,0))</f>
        <v>典韦专属武器效果(教学)</v>
      </c>
      <c r="D2899" s="96" t="s">
        <v>873</v>
      </c>
      <c r="E2899" s="95">
        <v>2</v>
      </c>
      <c r="F2899" s="95">
        <f>INDEX(技能效果!H:H,MATCH(技能效果等级!B2899,技能效果!B:B,0))</f>
        <v>4016</v>
      </c>
      <c r="G2899" s="95">
        <f>IF(INDEX(技能效果!K:K,MATCH(B2899,技能效果!B:B,0))=0,INDEX(技能效果!I:I,MATCH(技能效果等级!B2899,技能效果!B:B,0)),INDEX(技能效果!I:I,MATCH(技能效果等级!B2899,技能效果!B:B,0))*VLOOKUP(E2899,技能数值计算!$C$19:$D$28,2,FALSE))</f>
        <v>0.5</v>
      </c>
      <c r="H2899" s="95">
        <f>INDEX(技能效果!J:J,MATCH(技能效果等级!B2899,技能效果!B:B,0))</f>
        <v>0</v>
      </c>
      <c r="I2899" s="97"/>
      <c r="J2899" s="97"/>
      <c r="K2899" s="97"/>
      <c r="L2899" s="97"/>
      <c r="M2899" s="97"/>
      <c r="N2899" s="96" t="str">
        <f>IF(INDEX(技能效果!L:L,MATCH(技能效果等级!B2899,技能效果!B:B,0))="","",INDEX(技能效果!L:L,MATCH(技能效果等级!B2899,技能效果!B:B,0)))</f>
        <v/>
      </c>
      <c r="O2899" s="95">
        <f>IF(INDEX(技能效果!N:N,MATCH(B2899,技能效果!B:B,0))=0,INDEX(技能效果!M:M,MATCH(技能效果等级!B2899,技能效果!B:B,0)),INDEX(技能效果!M:M,MATCH(技能效果等级!B2899,技能效果!B:B,0))*VLOOKUP(E2899,技能数值计算!$C$19:$D$28,2,FALSE))</f>
        <v>0</v>
      </c>
      <c r="P2899" s="97"/>
      <c r="Q2899" s="97"/>
      <c r="R2899" s="95" t="str">
        <f>IF(INDEX(技能效果!O:O,MATCH(技能效果等级!B2899,技能效果!B:B,0))="","",INDEX(技能效果!O:O,MATCH(技能效果等级!B2899,技能效果!B:B,0)))</f>
        <v/>
      </c>
      <c r="S2899" s="97"/>
      <c r="T2899" s="97"/>
      <c r="U2899" s="97"/>
      <c r="V2899" s="96" t="str">
        <f>IF(INDEX(技能效果!AF:AF,MATCH(技能效果等级!B2899,技能效果!B:B,0))="","",INDEX(技能效果!AF:AF,MATCH(技能效果等级!B2899,技能效果!B:B,0)))</f>
        <v>提升天赋技能暴击伤害x%</v>
      </c>
      <c r="W2899" s="95">
        <f t="shared" si="43"/>
        <v>281</v>
      </c>
    </row>
    <row r="2900" spans="1:23" ht="16.5" x14ac:dyDescent="0.2">
      <c r="A2900" s="62">
        <v>2897</v>
      </c>
      <c r="B2900" s="95">
        <f>INDEX(技能效果!B:B,MATCH(技能效果等级!W2900,技能效果!AE:AE,0))</f>
        <v>210300303</v>
      </c>
      <c r="C2900" s="95" t="str">
        <f>INDEX(技能效果!C:C,MATCH(技能效果等级!B2900,技能效果!B:B,0))</f>
        <v>典韦专属武器效果(教学)</v>
      </c>
      <c r="D2900" s="96" t="s">
        <v>873</v>
      </c>
      <c r="E2900" s="95">
        <v>3</v>
      </c>
      <c r="F2900" s="95">
        <f>INDEX(技能效果!H:H,MATCH(技能效果等级!B2900,技能效果!B:B,0))</f>
        <v>4016</v>
      </c>
      <c r="G2900" s="95">
        <f>IF(INDEX(技能效果!K:K,MATCH(B2900,技能效果!B:B,0))=0,INDEX(技能效果!I:I,MATCH(技能效果等级!B2900,技能效果!B:B,0)),INDEX(技能效果!I:I,MATCH(技能效果等级!B2900,技能效果!B:B,0))*VLOOKUP(E2900,技能数值计算!$C$19:$D$28,2,FALSE))</f>
        <v>0.5</v>
      </c>
      <c r="H2900" s="95">
        <f>INDEX(技能效果!J:J,MATCH(技能效果等级!B2900,技能效果!B:B,0))</f>
        <v>0</v>
      </c>
      <c r="I2900" s="97"/>
      <c r="J2900" s="97"/>
      <c r="K2900" s="97"/>
      <c r="L2900" s="97"/>
      <c r="M2900" s="97"/>
      <c r="N2900" s="96" t="str">
        <f>IF(INDEX(技能效果!L:L,MATCH(技能效果等级!B2900,技能效果!B:B,0))="","",INDEX(技能效果!L:L,MATCH(技能效果等级!B2900,技能效果!B:B,0)))</f>
        <v/>
      </c>
      <c r="O2900" s="95">
        <f>IF(INDEX(技能效果!N:N,MATCH(B2900,技能效果!B:B,0))=0,INDEX(技能效果!M:M,MATCH(技能效果等级!B2900,技能效果!B:B,0)),INDEX(技能效果!M:M,MATCH(技能效果等级!B2900,技能效果!B:B,0))*VLOOKUP(E2900,技能数值计算!$C$19:$D$28,2,FALSE))</f>
        <v>0</v>
      </c>
      <c r="P2900" s="97"/>
      <c r="Q2900" s="97"/>
      <c r="R2900" s="95" t="str">
        <f>IF(INDEX(技能效果!O:O,MATCH(技能效果等级!B2900,技能效果!B:B,0))="","",INDEX(技能效果!O:O,MATCH(技能效果等级!B2900,技能效果!B:B,0)))</f>
        <v/>
      </c>
      <c r="S2900" s="97"/>
      <c r="T2900" s="97"/>
      <c r="U2900" s="97"/>
      <c r="V2900" s="96" t="str">
        <f>IF(INDEX(技能效果!AF:AF,MATCH(技能效果等级!B2900,技能效果!B:B,0))="","",INDEX(技能效果!AF:AF,MATCH(技能效果等级!B2900,技能效果!B:B,0)))</f>
        <v>提升天赋技能暴击伤害x%</v>
      </c>
      <c r="W2900" s="95">
        <f t="shared" si="43"/>
        <v>281</v>
      </c>
    </row>
    <row r="2901" spans="1:23" ht="16.5" x14ac:dyDescent="0.2">
      <c r="A2901" s="62">
        <v>2898</v>
      </c>
      <c r="B2901" s="95">
        <f>INDEX(技能效果!B:B,MATCH(技能效果等级!W2901,技能效果!AE:AE,0))</f>
        <v>210300303</v>
      </c>
      <c r="C2901" s="95" t="str">
        <f>INDEX(技能效果!C:C,MATCH(技能效果等级!B2901,技能效果!B:B,0))</f>
        <v>典韦专属武器效果(教学)</v>
      </c>
      <c r="D2901" s="96" t="s">
        <v>873</v>
      </c>
      <c r="E2901" s="95">
        <v>4</v>
      </c>
      <c r="F2901" s="95">
        <f>INDEX(技能效果!H:H,MATCH(技能效果等级!B2901,技能效果!B:B,0))</f>
        <v>4016</v>
      </c>
      <c r="G2901" s="95">
        <f>IF(INDEX(技能效果!K:K,MATCH(B2901,技能效果!B:B,0))=0,INDEX(技能效果!I:I,MATCH(技能效果等级!B2901,技能效果!B:B,0)),INDEX(技能效果!I:I,MATCH(技能效果等级!B2901,技能效果!B:B,0))*VLOOKUP(E2901,技能数值计算!$C$19:$D$28,2,FALSE))</f>
        <v>0.5</v>
      </c>
      <c r="H2901" s="95">
        <f>INDEX(技能效果!J:J,MATCH(技能效果等级!B2901,技能效果!B:B,0))</f>
        <v>0</v>
      </c>
      <c r="I2901" s="97"/>
      <c r="J2901" s="97"/>
      <c r="K2901" s="97"/>
      <c r="L2901" s="97"/>
      <c r="M2901" s="97"/>
      <c r="N2901" s="96" t="str">
        <f>IF(INDEX(技能效果!L:L,MATCH(技能效果等级!B2901,技能效果!B:B,0))="","",INDEX(技能效果!L:L,MATCH(技能效果等级!B2901,技能效果!B:B,0)))</f>
        <v/>
      </c>
      <c r="O2901" s="95">
        <f>IF(INDEX(技能效果!N:N,MATCH(B2901,技能效果!B:B,0))=0,INDEX(技能效果!M:M,MATCH(技能效果等级!B2901,技能效果!B:B,0)),INDEX(技能效果!M:M,MATCH(技能效果等级!B2901,技能效果!B:B,0))*VLOOKUP(E2901,技能数值计算!$C$19:$D$28,2,FALSE))</f>
        <v>0</v>
      </c>
      <c r="P2901" s="97"/>
      <c r="Q2901" s="97"/>
      <c r="R2901" s="95" t="str">
        <f>IF(INDEX(技能效果!O:O,MATCH(技能效果等级!B2901,技能效果!B:B,0))="","",INDEX(技能效果!O:O,MATCH(技能效果等级!B2901,技能效果!B:B,0)))</f>
        <v/>
      </c>
      <c r="S2901" s="97"/>
      <c r="T2901" s="97"/>
      <c r="U2901" s="97"/>
      <c r="V2901" s="96" t="str">
        <f>IF(INDEX(技能效果!AF:AF,MATCH(技能效果等级!B2901,技能效果!B:B,0))="","",INDEX(技能效果!AF:AF,MATCH(技能效果等级!B2901,技能效果!B:B,0)))</f>
        <v>提升天赋技能暴击伤害x%</v>
      </c>
      <c r="W2901" s="95">
        <f t="shared" si="43"/>
        <v>281</v>
      </c>
    </row>
    <row r="2902" spans="1:23" ht="16.5" x14ac:dyDescent="0.2">
      <c r="A2902" s="62">
        <v>2899</v>
      </c>
      <c r="B2902" s="95">
        <f>INDEX(技能效果!B:B,MATCH(技能效果等级!W2902,技能效果!AE:AE,0))</f>
        <v>210300303</v>
      </c>
      <c r="C2902" s="95" t="str">
        <f>INDEX(技能效果!C:C,MATCH(技能效果等级!B2902,技能效果!B:B,0))</f>
        <v>典韦专属武器效果(教学)</v>
      </c>
      <c r="D2902" s="96" t="s">
        <v>873</v>
      </c>
      <c r="E2902" s="95">
        <v>5</v>
      </c>
      <c r="F2902" s="95">
        <f>INDEX(技能效果!H:H,MATCH(技能效果等级!B2902,技能效果!B:B,0))</f>
        <v>4016</v>
      </c>
      <c r="G2902" s="95">
        <f>IF(INDEX(技能效果!K:K,MATCH(B2902,技能效果!B:B,0))=0,INDEX(技能效果!I:I,MATCH(技能效果等级!B2902,技能效果!B:B,0)),INDEX(技能效果!I:I,MATCH(技能效果等级!B2902,技能效果!B:B,0))*VLOOKUP(E2902,技能数值计算!$C$19:$D$28,2,FALSE))</f>
        <v>0.5</v>
      </c>
      <c r="H2902" s="95">
        <f>INDEX(技能效果!J:J,MATCH(技能效果等级!B2902,技能效果!B:B,0))</f>
        <v>0</v>
      </c>
      <c r="I2902" s="97"/>
      <c r="J2902" s="97"/>
      <c r="K2902" s="97"/>
      <c r="L2902" s="97"/>
      <c r="M2902" s="97"/>
      <c r="N2902" s="96" t="str">
        <f>IF(INDEX(技能效果!L:L,MATCH(技能效果等级!B2902,技能效果!B:B,0))="","",INDEX(技能效果!L:L,MATCH(技能效果等级!B2902,技能效果!B:B,0)))</f>
        <v/>
      </c>
      <c r="O2902" s="95">
        <f>IF(INDEX(技能效果!N:N,MATCH(B2902,技能效果!B:B,0))=0,INDEX(技能效果!M:M,MATCH(技能效果等级!B2902,技能效果!B:B,0)),INDEX(技能效果!M:M,MATCH(技能效果等级!B2902,技能效果!B:B,0))*VLOOKUP(E2902,技能数值计算!$C$19:$D$28,2,FALSE))</f>
        <v>0</v>
      </c>
      <c r="P2902" s="97"/>
      <c r="Q2902" s="97"/>
      <c r="R2902" s="95" t="str">
        <f>IF(INDEX(技能效果!O:O,MATCH(技能效果等级!B2902,技能效果!B:B,0))="","",INDEX(技能效果!O:O,MATCH(技能效果等级!B2902,技能效果!B:B,0)))</f>
        <v/>
      </c>
      <c r="S2902" s="97"/>
      <c r="T2902" s="97"/>
      <c r="U2902" s="97"/>
      <c r="V2902" s="96" t="str">
        <f>IF(INDEX(技能效果!AF:AF,MATCH(技能效果等级!B2902,技能效果!B:B,0))="","",INDEX(技能效果!AF:AF,MATCH(技能效果等级!B2902,技能效果!B:B,0)))</f>
        <v>提升天赋技能暴击伤害x%</v>
      </c>
      <c r="W2902" s="95">
        <f t="shared" si="43"/>
        <v>281</v>
      </c>
    </row>
    <row r="2903" spans="1:23" ht="16.5" x14ac:dyDescent="0.2">
      <c r="A2903" s="62">
        <v>2900</v>
      </c>
      <c r="B2903" s="95">
        <f>INDEX(技能效果!B:B,MATCH(技能效果等级!W2903,技能效果!AE:AE,0))</f>
        <v>210300303</v>
      </c>
      <c r="C2903" s="95" t="str">
        <f>INDEX(技能效果!C:C,MATCH(技能效果等级!B2903,技能效果!B:B,0))</f>
        <v>典韦专属武器效果(教学)</v>
      </c>
      <c r="D2903" s="96" t="s">
        <v>873</v>
      </c>
      <c r="E2903" s="95">
        <v>6</v>
      </c>
      <c r="F2903" s="95">
        <f>INDEX(技能效果!H:H,MATCH(技能效果等级!B2903,技能效果!B:B,0))</f>
        <v>4016</v>
      </c>
      <c r="G2903" s="95">
        <f>IF(INDEX(技能效果!K:K,MATCH(B2903,技能效果!B:B,0))=0,INDEX(技能效果!I:I,MATCH(技能效果等级!B2903,技能效果!B:B,0)),INDEX(技能效果!I:I,MATCH(技能效果等级!B2903,技能效果!B:B,0))*VLOOKUP(E2903,技能数值计算!$C$19:$D$28,2,FALSE))</f>
        <v>0.5</v>
      </c>
      <c r="H2903" s="95">
        <f>INDEX(技能效果!J:J,MATCH(技能效果等级!B2903,技能效果!B:B,0))</f>
        <v>0</v>
      </c>
      <c r="I2903" s="97"/>
      <c r="J2903" s="97"/>
      <c r="K2903" s="97"/>
      <c r="L2903" s="97"/>
      <c r="M2903" s="97"/>
      <c r="N2903" s="96" t="str">
        <f>IF(INDEX(技能效果!L:L,MATCH(技能效果等级!B2903,技能效果!B:B,0))="","",INDEX(技能效果!L:L,MATCH(技能效果等级!B2903,技能效果!B:B,0)))</f>
        <v/>
      </c>
      <c r="O2903" s="95">
        <f>IF(INDEX(技能效果!N:N,MATCH(B2903,技能效果!B:B,0))=0,INDEX(技能效果!M:M,MATCH(技能效果等级!B2903,技能效果!B:B,0)),INDEX(技能效果!M:M,MATCH(技能效果等级!B2903,技能效果!B:B,0))*VLOOKUP(E2903,技能数值计算!$C$19:$D$28,2,FALSE))</f>
        <v>0</v>
      </c>
      <c r="P2903" s="97"/>
      <c r="Q2903" s="97"/>
      <c r="R2903" s="95" t="str">
        <f>IF(INDEX(技能效果!O:O,MATCH(技能效果等级!B2903,技能效果!B:B,0))="","",INDEX(技能效果!O:O,MATCH(技能效果等级!B2903,技能效果!B:B,0)))</f>
        <v/>
      </c>
      <c r="S2903" s="97"/>
      <c r="T2903" s="97"/>
      <c r="U2903" s="97"/>
      <c r="V2903" s="96" t="str">
        <f>IF(INDEX(技能效果!AF:AF,MATCH(技能效果等级!B2903,技能效果!B:B,0))="","",INDEX(技能效果!AF:AF,MATCH(技能效果等级!B2903,技能效果!B:B,0)))</f>
        <v>提升天赋技能暴击伤害x%</v>
      </c>
      <c r="W2903" s="95">
        <f t="shared" si="43"/>
        <v>281</v>
      </c>
    </row>
    <row r="2904" spans="1:23" ht="16.5" x14ac:dyDescent="0.2">
      <c r="A2904" s="62">
        <v>2901</v>
      </c>
      <c r="B2904" s="95">
        <f>INDEX(技能效果!B:B,MATCH(技能效果等级!W2904,技能效果!AE:AE,0))</f>
        <v>210300303</v>
      </c>
      <c r="C2904" s="95" t="str">
        <f>INDEX(技能效果!C:C,MATCH(技能效果等级!B2904,技能效果!B:B,0))</f>
        <v>典韦专属武器效果(教学)</v>
      </c>
      <c r="D2904" s="96" t="s">
        <v>873</v>
      </c>
      <c r="E2904" s="95">
        <v>7</v>
      </c>
      <c r="F2904" s="95">
        <f>INDEX(技能效果!H:H,MATCH(技能效果等级!B2904,技能效果!B:B,0))</f>
        <v>4016</v>
      </c>
      <c r="G2904" s="95">
        <f>IF(INDEX(技能效果!K:K,MATCH(B2904,技能效果!B:B,0))=0,INDEX(技能效果!I:I,MATCH(技能效果等级!B2904,技能效果!B:B,0)),INDEX(技能效果!I:I,MATCH(技能效果等级!B2904,技能效果!B:B,0))*VLOOKUP(E2904,技能数值计算!$C$19:$D$28,2,FALSE))</f>
        <v>0.5</v>
      </c>
      <c r="H2904" s="95">
        <f>INDEX(技能效果!J:J,MATCH(技能效果等级!B2904,技能效果!B:B,0))</f>
        <v>0</v>
      </c>
      <c r="I2904" s="97"/>
      <c r="J2904" s="97"/>
      <c r="K2904" s="97"/>
      <c r="L2904" s="97"/>
      <c r="M2904" s="97"/>
      <c r="N2904" s="96" t="str">
        <f>IF(INDEX(技能效果!L:L,MATCH(技能效果等级!B2904,技能效果!B:B,0))="","",INDEX(技能效果!L:L,MATCH(技能效果等级!B2904,技能效果!B:B,0)))</f>
        <v/>
      </c>
      <c r="O2904" s="95">
        <f>IF(INDEX(技能效果!N:N,MATCH(B2904,技能效果!B:B,0))=0,INDEX(技能效果!M:M,MATCH(技能效果等级!B2904,技能效果!B:B,0)),INDEX(技能效果!M:M,MATCH(技能效果等级!B2904,技能效果!B:B,0))*VLOOKUP(E2904,技能数值计算!$C$19:$D$28,2,FALSE))</f>
        <v>0</v>
      </c>
      <c r="P2904" s="97"/>
      <c r="Q2904" s="97"/>
      <c r="R2904" s="95" t="str">
        <f>IF(INDEX(技能效果!O:O,MATCH(技能效果等级!B2904,技能效果!B:B,0))="","",INDEX(技能效果!O:O,MATCH(技能效果等级!B2904,技能效果!B:B,0)))</f>
        <v/>
      </c>
      <c r="S2904" s="97"/>
      <c r="T2904" s="97"/>
      <c r="U2904" s="97"/>
      <c r="V2904" s="96" t="str">
        <f>IF(INDEX(技能效果!AF:AF,MATCH(技能效果等级!B2904,技能效果!B:B,0))="","",INDEX(技能效果!AF:AF,MATCH(技能效果等级!B2904,技能效果!B:B,0)))</f>
        <v>提升天赋技能暴击伤害x%</v>
      </c>
      <c r="W2904" s="95">
        <f t="shared" si="43"/>
        <v>281</v>
      </c>
    </row>
    <row r="2905" spans="1:23" ht="16.5" x14ac:dyDescent="0.2">
      <c r="A2905" s="62">
        <v>2902</v>
      </c>
      <c r="B2905" s="95">
        <f>INDEX(技能效果!B:B,MATCH(技能效果等级!W2905,技能效果!AE:AE,0))</f>
        <v>210300303</v>
      </c>
      <c r="C2905" s="95" t="str">
        <f>INDEX(技能效果!C:C,MATCH(技能效果等级!B2905,技能效果!B:B,0))</f>
        <v>典韦专属武器效果(教学)</v>
      </c>
      <c r="D2905" s="96" t="s">
        <v>873</v>
      </c>
      <c r="E2905" s="95">
        <v>8</v>
      </c>
      <c r="F2905" s="95">
        <f>INDEX(技能效果!H:H,MATCH(技能效果等级!B2905,技能效果!B:B,0))</f>
        <v>4016</v>
      </c>
      <c r="G2905" s="95">
        <f>IF(INDEX(技能效果!K:K,MATCH(B2905,技能效果!B:B,0))=0,INDEX(技能效果!I:I,MATCH(技能效果等级!B2905,技能效果!B:B,0)),INDEX(技能效果!I:I,MATCH(技能效果等级!B2905,技能效果!B:B,0))*VLOOKUP(E2905,技能数值计算!$C$19:$D$28,2,FALSE))</f>
        <v>0.5</v>
      </c>
      <c r="H2905" s="95">
        <f>INDEX(技能效果!J:J,MATCH(技能效果等级!B2905,技能效果!B:B,0))</f>
        <v>0</v>
      </c>
      <c r="I2905" s="97"/>
      <c r="J2905" s="97"/>
      <c r="K2905" s="97"/>
      <c r="L2905" s="97"/>
      <c r="M2905" s="97"/>
      <c r="N2905" s="96" t="str">
        <f>IF(INDEX(技能效果!L:L,MATCH(技能效果等级!B2905,技能效果!B:B,0))="","",INDEX(技能效果!L:L,MATCH(技能效果等级!B2905,技能效果!B:B,0)))</f>
        <v/>
      </c>
      <c r="O2905" s="95">
        <f>IF(INDEX(技能效果!N:N,MATCH(B2905,技能效果!B:B,0))=0,INDEX(技能效果!M:M,MATCH(技能效果等级!B2905,技能效果!B:B,0)),INDEX(技能效果!M:M,MATCH(技能效果等级!B2905,技能效果!B:B,0))*VLOOKUP(E2905,技能数值计算!$C$19:$D$28,2,FALSE))</f>
        <v>0</v>
      </c>
      <c r="P2905" s="97"/>
      <c r="Q2905" s="97"/>
      <c r="R2905" s="95" t="str">
        <f>IF(INDEX(技能效果!O:O,MATCH(技能效果等级!B2905,技能效果!B:B,0))="","",INDEX(技能效果!O:O,MATCH(技能效果等级!B2905,技能效果!B:B,0)))</f>
        <v/>
      </c>
      <c r="S2905" s="97"/>
      <c r="T2905" s="97"/>
      <c r="U2905" s="97"/>
      <c r="V2905" s="96" t="str">
        <f>IF(INDEX(技能效果!AF:AF,MATCH(技能效果等级!B2905,技能效果!B:B,0))="","",INDEX(技能效果!AF:AF,MATCH(技能效果等级!B2905,技能效果!B:B,0)))</f>
        <v>提升天赋技能暴击伤害x%</v>
      </c>
      <c r="W2905" s="95">
        <f t="shared" si="43"/>
        <v>281</v>
      </c>
    </row>
    <row r="2906" spans="1:23" ht="16.5" x14ac:dyDescent="0.2">
      <c r="A2906" s="62">
        <v>2903</v>
      </c>
      <c r="B2906" s="95">
        <f>INDEX(技能效果!B:B,MATCH(技能效果等级!W2906,技能效果!AE:AE,0))</f>
        <v>210300303</v>
      </c>
      <c r="C2906" s="95" t="str">
        <f>INDEX(技能效果!C:C,MATCH(技能效果等级!B2906,技能效果!B:B,0))</f>
        <v>典韦专属武器效果(教学)</v>
      </c>
      <c r="D2906" s="96" t="s">
        <v>873</v>
      </c>
      <c r="E2906" s="95">
        <v>9</v>
      </c>
      <c r="F2906" s="95">
        <f>INDEX(技能效果!H:H,MATCH(技能效果等级!B2906,技能效果!B:B,0))</f>
        <v>4016</v>
      </c>
      <c r="G2906" s="95">
        <f>IF(INDEX(技能效果!K:K,MATCH(B2906,技能效果!B:B,0))=0,INDEX(技能效果!I:I,MATCH(技能效果等级!B2906,技能效果!B:B,0)),INDEX(技能效果!I:I,MATCH(技能效果等级!B2906,技能效果!B:B,0))*VLOOKUP(E2906,技能数值计算!$C$19:$D$28,2,FALSE))</f>
        <v>0.5</v>
      </c>
      <c r="H2906" s="95">
        <f>INDEX(技能效果!J:J,MATCH(技能效果等级!B2906,技能效果!B:B,0))</f>
        <v>0</v>
      </c>
      <c r="I2906" s="97"/>
      <c r="J2906" s="97"/>
      <c r="K2906" s="97"/>
      <c r="L2906" s="97"/>
      <c r="M2906" s="97"/>
      <c r="N2906" s="96" t="str">
        <f>IF(INDEX(技能效果!L:L,MATCH(技能效果等级!B2906,技能效果!B:B,0))="","",INDEX(技能效果!L:L,MATCH(技能效果等级!B2906,技能效果!B:B,0)))</f>
        <v/>
      </c>
      <c r="O2906" s="95">
        <f>IF(INDEX(技能效果!N:N,MATCH(B2906,技能效果!B:B,0))=0,INDEX(技能效果!M:M,MATCH(技能效果等级!B2906,技能效果!B:B,0)),INDEX(技能效果!M:M,MATCH(技能效果等级!B2906,技能效果!B:B,0))*VLOOKUP(E2906,技能数值计算!$C$19:$D$28,2,FALSE))</f>
        <v>0</v>
      </c>
      <c r="P2906" s="97"/>
      <c r="Q2906" s="97"/>
      <c r="R2906" s="95" t="str">
        <f>IF(INDEX(技能效果!O:O,MATCH(技能效果等级!B2906,技能效果!B:B,0))="","",INDEX(技能效果!O:O,MATCH(技能效果等级!B2906,技能效果!B:B,0)))</f>
        <v/>
      </c>
      <c r="S2906" s="97"/>
      <c r="T2906" s="97"/>
      <c r="U2906" s="97"/>
      <c r="V2906" s="96" t="str">
        <f>IF(INDEX(技能效果!AF:AF,MATCH(技能效果等级!B2906,技能效果!B:B,0))="","",INDEX(技能效果!AF:AF,MATCH(技能效果等级!B2906,技能效果!B:B,0)))</f>
        <v>提升天赋技能暴击伤害x%</v>
      </c>
      <c r="W2906" s="95">
        <f t="shared" si="43"/>
        <v>281</v>
      </c>
    </row>
    <row r="2907" spans="1:23" ht="16.5" x14ac:dyDescent="0.2">
      <c r="A2907" s="62">
        <v>2904</v>
      </c>
      <c r="B2907" s="95">
        <f>INDEX(技能效果!B:B,MATCH(技能效果等级!W2907,技能效果!AE:AE,0))</f>
        <v>210300303</v>
      </c>
      <c r="C2907" s="95" t="str">
        <f>INDEX(技能效果!C:C,MATCH(技能效果等级!B2907,技能效果!B:B,0))</f>
        <v>典韦专属武器效果(教学)</v>
      </c>
      <c r="D2907" s="96" t="s">
        <v>873</v>
      </c>
      <c r="E2907" s="95">
        <v>10</v>
      </c>
      <c r="F2907" s="95">
        <f>INDEX(技能效果!H:H,MATCH(技能效果等级!B2907,技能效果!B:B,0))</f>
        <v>4016</v>
      </c>
      <c r="G2907" s="95">
        <f>IF(INDEX(技能效果!K:K,MATCH(B2907,技能效果!B:B,0))=0,INDEX(技能效果!I:I,MATCH(技能效果等级!B2907,技能效果!B:B,0)),INDEX(技能效果!I:I,MATCH(技能效果等级!B2907,技能效果!B:B,0))*VLOOKUP(E2907,技能数值计算!$C$19:$D$28,2,FALSE))</f>
        <v>0.5</v>
      </c>
      <c r="H2907" s="95">
        <f>INDEX(技能效果!J:J,MATCH(技能效果等级!B2907,技能效果!B:B,0))</f>
        <v>0</v>
      </c>
      <c r="I2907" s="97"/>
      <c r="J2907" s="97"/>
      <c r="K2907" s="97"/>
      <c r="L2907" s="97"/>
      <c r="M2907" s="97"/>
      <c r="N2907" s="96" t="str">
        <f>IF(INDEX(技能效果!L:L,MATCH(技能效果等级!B2907,技能效果!B:B,0))="","",INDEX(技能效果!L:L,MATCH(技能效果等级!B2907,技能效果!B:B,0)))</f>
        <v/>
      </c>
      <c r="O2907" s="95">
        <f>IF(INDEX(技能效果!N:N,MATCH(B2907,技能效果!B:B,0))=0,INDEX(技能效果!M:M,MATCH(技能效果等级!B2907,技能效果!B:B,0)),INDEX(技能效果!M:M,MATCH(技能效果等级!B2907,技能效果!B:B,0))*VLOOKUP(E2907,技能数值计算!$C$19:$D$28,2,FALSE))</f>
        <v>0</v>
      </c>
      <c r="P2907" s="97"/>
      <c r="Q2907" s="97"/>
      <c r="R2907" s="95" t="str">
        <f>IF(INDEX(技能效果!O:O,MATCH(技能效果等级!B2907,技能效果!B:B,0))="","",INDEX(技能效果!O:O,MATCH(技能效果等级!B2907,技能效果!B:B,0)))</f>
        <v/>
      </c>
      <c r="S2907" s="97"/>
      <c r="T2907" s="97"/>
      <c r="U2907" s="97"/>
      <c r="V2907" s="96" t="str">
        <f>IF(INDEX(技能效果!AF:AF,MATCH(技能效果等级!B2907,技能效果!B:B,0))="","",INDEX(技能效果!AF:AF,MATCH(技能效果等级!B2907,技能效果!B:B,0)))</f>
        <v>提升天赋技能暴击伤害x%</v>
      </c>
      <c r="W2907" s="95">
        <f t="shared" si="43"/>
        <v>281</v>
      </c>
    </row>
    <row r="2908" spans="1:23" ht="16.5" x14ac:dyDescent="0.2">
      <c r="A2908" s="62">
        <v>2905</v>
      </c>
      <c r="B2908" s="95">
        <f>INDEX(技能效果!B:B,MATCH(技能效果等级!W2908,技能效果!AE:AE,0))</f>
        <v>210300304</v>
      </c>
      <c r="C2908" s="95" t="str">
        <f>INDEX(技能效果!C:C,MATCH(技能效果等级!B2908,技能效果!B:B,0))</f>
        <v>典韦满星效果(教学)</v>
      </c>
      <c r="D2908" s="96" t="s">
        <v>873</v>
      </c>
      <c r="E2908" s="95">
        <v>1</v>
      </c>
      <c r="F2908" s="95">
        <f>INDEX(技能效果!H:H,MATCH(技能效果等级!B2908,技能效果!B:B,0))</f>
        <v>4019</v>
      </c>
      <c r="G2908" s="95">
        <f>IF(INDEX(技能效果!K:K,MATCH(B2908,技能效果!B:B,0))=0,INDEX(技能效果!I:I,MATCH(技能效果等级!B2908,技能效果!B:B,0)),INDEX(技能效果!I:I,MATCH(技能效果等级!B2908,技能效果!B:B,0))*VLOOKUP(E2908,技能数值计算!$C$19:$D$28,2,FALSE))</f>
        <v>0.3</v>
      </c>
      <c r="H2908" s="95">
        <f>INDEX(技能效果!J:J,MATCH(技能效果等级!B2908,技能效果!B:B,0))</f>
        <v>0</v>
      </c>
      <c r="I2908" s="97"/>
      <c r="J2908" s="97"/>
      <c r="K2908" s="97"/>
      <c r="L2908" s="97"/>
      <c r="M2908" s="97"/>
      <c r="N2908" s="96">
        <f>IF(INDEX(技能效果!L:L,MATCH(技能效果等级!B2908,技能效果!B:B,0))="","",INDEX(技能效果!L:L,MATCH(技能效果等级!B2908,技能效果!B:B,0)))</f>
        <v>116</v>
      </c>
      <c r="O2908" s="95">
        <f>IF(INDEX(技能效果!N:N,MATCH(B2908,技能效果!B:B,0))=0,INDEX(技能效果!M:M,MATCH(技能效果等级!B2908,技能效果!B:B,0)),INDEX(技能效果!M:M,MATCH(技能效果等级!B2908,技能效果!B:B,0))*VLOOKUP(E2908,技能数值计算!$C$19:$D$28,2,FALSE))</f>
        <v>0</v>
      </c>
      <c r="P2908" s="97"/>
      <c r="Q2908" s="97"/>
      <c r="R2908" s="95" t="str">
        <f>IF(INDEX(技能效果!O:O,MATCH(技能效果等级!B2908,技能效果!B:B,0))="","",INDEX(技能效果!O:O,MATCH(技能效果等级!B2908,技能效果!B:B,0)))</f>
        <v/>
      </c>
      <c r="S2908" s="97"/>
      <c r="T2908" s="97"/>
      <c r="U2908" s="97"/>
      <c r="V2908" s="96" t="str">
        <f>IF(INDEX(技能效果!AF:AF,MATCH(技能效果等级!B2908,技能效果!B:B,0))="","",INDEX(技能效果!AF:AF,MATCH(技能效果等级!B2908,技能效果!B:B,0)))</f>
        <v/>
      </c>
      <c r="W2908" s="95">
        <f t="shared" si="43"/>
        <v>282</v>
      </c>
    </row>
    <row r="2909" spans="1:23" ht="16.5" x14ac:dyDescent="0.2">
      <c r="A2909" s="62">
        <v>2906</v>
      </c>
      <c r="B2909" s="95">
        <f>INDEX(技能效果!B:B,MATCH(技能效果等级!W2909,技能效果!AE:AE,0))</f>
        <v>210300304</v>
      </c>
      <c r="C2909" s="95" t="str">
        <f>INDEX(技能效果!C:C,MATCH(技能效果等级!B2909,技能效果!B:B,0))</f>
        <v>典韦满星效果(教学)</v>
      </c>
      <c r="D2909" s="96" t="s">
        <v>873</v>
      </c>
      <c r="E2909" s="95">
        <v>2</v>
      </c>
      <c r="F2909" s="95">
        <f>INDEX(技能效果!H:H,MATCH(技能效果等级!B2909,技能效果!B:B,0))</f>
        <v>4019</v>
      </c>
      <c r="G2909" s="95">
        <f>IF(INDEX(技能效果!K:K,MATCH(B2909,技能效果!B:B,0))=0,INDEX(技能效果!I:I,MATCH(技能效果等级!B2909,技能效果!B:B,0)),INDEX(技能效果!I:I,MATCH(技能效果等级!B2909,技能效果!B:B,0))*VLOOKUP(E2909,技能数值计算!$C$19:$D$28,2,FALSE))</f>
        <v>0.3</v>
      </c>
      <c r="H2909" s="95">
        <f>INDEX(技能效果!J:J,MATCH(技能效果等级!B2909,技能效果!B:B,0))</f>
        <v>0</v>
      </c>
      <c r="I2909" s="97"/>
      <c r="J2909" s="97"/>
      <c r="K2909" s="97"/>
      <c r="L2909" s="97"/>
      <c r="M2909" s="97"/>
      <c r="N2909" s="96">
        <f>IF(INDEX(技能效果!L:L,MATCH(技能效果等级!B2909,技能效果!B:B,0))="","",INDEX(技能效果!L:L,MATCH(技能效果等级!B2909,技能效果!B:B,0)))</f>
        <v>116</v>
      </c>
      <c r="O2909" s="95">
        <f>IF(INDEX(技能效果!N:N,MATCH(B2909,技能效果!B:B,0))=0,INDEX(技能效果!M:M,MATCH(技能效果等级!B2909,技能效果!B:B,0)),INDEX(技能效果!M:M,MATCH(技能效果等级!B2909,技能效果!B:B,0))*VLOOKUP(E2909,技能数值计算!$C$19:$D$28,2,FALSE))</f>
        <v>0</v>
      </c>
      <c r="P2909" s="97"/>
      <c r="Q2909" s="97"/>
      <c r="R2909" s="95" t="str">
        <f>IF(INDEX(技能效果!O:O,MATCH(技能效果等级!B2909,技能效果!B:B,0))="","",INDEX(技能效果!O:O,MATCH(技能效果等级!B2909,技能效果!B:B,0)))</f>
        <v/>
      </c>
      <c r="S2909" s="97"/>
      <c r="T2909" s="97"/>
      <c r="U2909" s="97"/>
      <c r="V2909" s="96" t="str">
        <f>IF(INDEX(技能效果!AF:AF,MATCH(技能效果等级!B2909,技能效果!B:B,0))="","",INDEX(技能效果!AF:AF,MATCH(技能效果等级!B2909,技能效果!B:B,0)))</f>
        <v/>
      </c>
      <c r="W2909" s="95">
        <f t="shared" si="43"/>
        <v>282</v>
      </c>
    </row>
    <row r="2910" spans="1:23" ht="16.5" x14ac:dyDescent="0.2">
      <c r="A2910" s="62">
        <v>2907</v>
      </c>
      <c r="B2910" s="95">
        <f>INDEX(技能效果!B:B,MATCH(技能效果等级!W2910,技能效果!AE:AE,0))</f>
        <v>210300304</v>
      </c>
      <c r="C2910" s="95" t="str">
        <f>INDEX(技能效果!C:C,MATCH(技能效果等级!B2910,技能效果!B:B,0))</f>
        <v>典韦满星效果(教学)</v>
      </c>
      <c r="D2910" s="96" t="s">
        <v>873</v>
      </c>
      <c r="E2910" s="95">
        <v>3</v>
      </c>
      <c r="F2910" s="95">
        <f>INDEX(技能效果!H:H,MATCH(技能效果等级!B2910,技能效果!B:B,0))</f>
        <v>4019</v>
      </c>
      <c r="G2910" s="95">
        <f>IF(INDEX(技能效果!K:K,MATCH(B2910,技能效果!B:B,0))=0,INDEX(技能效果!I:I,MATCH(技能效果等级!B2910,技能效果!B:B,0)),INDEX(技能效果!I:I,MATCH(技能效果等级!B2910,技能效果!B:B,0))*VLOOKUP(E2910,技能数值计算!$C$19:$D$28,2,FALSE))</f>
        <v>0.3</v>
      </c>
      <c r="H2910" s="95">
        <f>INDEX(技能效果!J:J,MATCH(技能效果等级!B2910,技能效果!B:B,0))</f>
        <v>0</v>
      </c>
      <c r="I2910" s="97"/>
      <c r="J2910" s="97"/>
      <c r="K2910" s="97"/>
      <c r="L2910" s="97"/>
      <c r="M2910" s="97"/>
      <c r="N2910" s="96">
        <f>IF(INDEX(技能效果!L:L,MATCH(技能效果等级!B2910,技能效果!B:B,0))="","",INDEX(技能效果!L:L,MATCH(技能效果等级!B2910,技能效果!B:B,0)))</f>
        <v>116</v>
      </c>
      <c r="O2910" s="95">
        <f>IF(INDEX(技能效果!N:N,MATCH(B2910,技能效果!B:B,0))=0,INDEX(技能效果!M:M,MATCH(技能效果等级!B2910,技能效果!B:B,0)),INDEX(技能效果!M:M,MATCH(技能效果等级!B2910,技能效果!B:B,0))*VLOOKUP(E2910,技能数值计算!$C$19:$D$28,2,FALSE))</f>
        <v>0</v>
      </c>
      <c r="P2910" s="97"/>
      <c r="Q2910" s="97"/>
      <c r="R2910" s="95" t="str">
        <f>IF(INDEX(技能效果!O:O,MATCH(技能效果等级!B2910,技能效果!B:B,0))="","",INDEX(技能效果!O:O,MATCH(技能效果等级!B2910,技能效果!B:B,0)))</f>
        <v/>
      </c>
      <c r="S2910" s="97"/>
      <c r="T2910" s="97"/>
      <c r="U2910" s="97"/>
      <c r="V2910" s="96" t="str">
        <f>IF(INDEX(技能效果!AF:AF,MATCH(技能效果等级!B2910,技能效果!B:B,0))="","",INDEX(技能效果!AF:AF,MATCH(技能效果等级!B2910,技能效果!B:B,0)))</f>
        <v/>
      </c>
      <c r="W2910" s="95">
        <f t="shared" si="43"/>
        <v>282</v>
      </c>
    </row>
    <row r="2911" spans="1:23" ht="16.5" x14ac:dyDescent="0.2">
      <c r="A2911" s="62">
        <v>2908</v>
      </c>
      <c r="B2911" s="95">
        <f>INDEX(技能效果!B:B,MATCH(技能效果等级!W2911,技能效果!AE:AE,0))</f>
        <v>210300304</v>
      </c>
      <c r="C2911" s="95" t="str">
        <f>INDEX(技能效果!C:C,MATCH(技能效果等级!B2911,技能效果!B:B,0))</f>
        <v>典韦满星效果(教学)</v>
      </c>
      <c r="D2911" s="96" t="s">
        <v>873</v>
      </c>
      <c r="E2911" s="95">
        <v>4</v>
      </c>
      <c r="F2911" s="95">
        <f>INDEX(技能效果!H:H,MATCH(技能效果等级!B2911,技能效果!B:B,0))</f>
        <v>4019</v>
      </c>
      <c r="G2911" s="95">
        <f>IF(INDEX(技能效果!K:K,MATCH(B2911,技能效果!B:B,0))=0,INDEX(技能效果!I:I,MATCH(技能效果等级!B2911,技能效果!B:B,0)),INDEX(技能效果!I:I,MATCH(技能效果等级!B2911,技能效果!B:B,0))*VLOOKUP(E2911,技能数值计算!$C$19:$D$28,2,FALSE))</f>
        <v>0.3</v>
      </c>
      <c r="H2911" s="95">
        <f>INDEX(技能效果!J:J,MATCH(技能效果等级!B2911,技能效果!B:B,0))</f>
        <v>0</v>
      </c>
      <c r="I2911" s="97"/>
      <c r="J2911" s="97"/>
      <c r="K2911" s="97"/>
      <c r="L2911" s="97"/>
      <c r="M2911" s="97"/>
      <c r="N2911" s="96">
        <f>IF(INDEX(技能效果!L:L,MATCH(技能效果等级!B2911,技能效果!B:B,0))="","",INDEX(技能效果!L:L,MATCH(技能效果等级!B2911,技能效果!B:B,0)))</f>
        <v>116</v>
      </c>
      <c r="O2911" s="95">
        <f>IF(INDEX(技能效果!N:N,MATCH(B2911,技能效果!B:B,0))=0,INDEX(技能效果!M:M,MATCH(技能效果等级!B2911,技能效果!B:B,0)),INDEX(技能效果!M:M,MATCH(技能效果等级!B2911,技能效果!B:B,0))*VLOOKUP(E2911,技能数值计算!$C$19:$D$28,2,FALSE))</f>
        <v>0</v>
      </c>
      <c r="P2911" s="97"/>
      <c r="Q2911" s="97"/>
      <c r="R2911" s="95" t="str">
        <f>IF(INDEX(技能效果!O:O,MATCH(技能效果等级!B2911,技能效果!B:B,0))="","",INDEX(技能效果!O:O,MATCH(技能效果等级!B2911,技能效果!B:B,0)))</f>
        <v/>
      </c>
      <c r="S2911" s="97"/>
      <c r="T2911" s="97"/>
      <c r="U2911" s="97"/>
      <c r="V2911" s="96" t="str">
        <f>IF(INDEX(技能效果!AF:AF,MATCH(技能效果等级!B2911,技能效果!B:B,0))="","",INDEX(技能效果!AF:AF,MATCH(技能效果等级!B2911,技能效果!B:B,0)))</f>
        <v/>
      </c>
      <c r="W2911" s="95">
        <f t="shared" si="43"/>
        <v>282</v>
      </c>
    </row>
    <row r="2912" spans="1:23" ht="16.5" x14ac:dyDescent="0.2">
      <c r="A2912" s="62">
        <v>2909</v>
      </c>
      <c r="B2912" s="95">
        <f>INDEX(技能效果!B:B,MATCH(技能效果等级!W2912,技能效果!AE:AE,0))</f>
        <v>210300304</v>
      </c>
      <c r="C2912" s="95" t="str">
        <f>INDEX(技能效果!C:C,MATCH(技能效果等级!B2912,技能效果!B:B,0))</f>
        <v>典韦满星效果(教学)</v>
      </c>
      <c r="D2912" s="96" t="s">
        <v>873</v>
      </c>
      <c r="E2912" s="95">
        <v>5</v>
      </c>
      <c r="F2912" s="95">
        <f>INDEX(技能效果!H:H,MATCH(技能效果等级!B2912,技能效果!B:B,0))</f>
        <v>4019</v>
      </c>
      <c r="G2912" s="95">
        <f>IF(INDEX(技能效果!K:K,MATCH(B2912,技能效果!B:B,0))=0,INDEX(技能效果!I:I,MATCH(技能效果等级!B2912,技能效果!B:B,0)),INDEX(技能效果!I:I,MATCH(技能效果等级!B2912,技能效果!B:B,0))*VLOOKUP(E2912,技能数值计算!$C$19:$D$28,2,FALSE))</f>
        <v>0.3</v>
      </c>
      <c r="H2912" s="95">
        <f>INDEX(技能效果!J:J,MATCH(技能效果等级!B2912,技能效果!B:B,0))</f>
        <v>0</v>
      </c>
      <c r="I2912" s="97"/>
      <c r="J2912" s="97"/>
      <c r="K2912" s="97"/>
      <c r="L2912" s="97"/>
      <c r="M2912" s="97"/>
      <c r="N2912" s="96">
        <f>IF(INDEX(技能效果!L:L,MATCH(技能效果等级!B2912,技能效果!B:B,0))="","",INDEX(技能效果!L:L,MATCH(技能效果等级!B2912,技能效果!B:B,0)))</f>
        <v>116</v>
      </c>
      <c r="O2912" s="95">
        <f>IF(INDEX(技能效果!N:N,MATCH(B2912,技能效果!B:B,0))=0,INDEX(技能效果!M:M,MATCH(技能效果等级!B2912,技能效果!B:B,0)),INDEX(技能效果!M:M,MATCH(技能效果等级!B2912,技能效果!B:B,0))*VLOOKUP(E2912,技能数值计算!$C$19:$D$28,2,FALSE))</f>
        <v>0</v>
      </c>
      <c r="P2912" s="97"/>
      <c r="Q2912" s="97"/>
      <c r="R2912" s="95" t="str">
        <f>IF(INDEX(技能效果!O:O,MATCH(技能效果等级!B2912,技能效果!B:B,0))="","",INDEX(技能效果!O:O,MATCH(技能效果等级!B2912,技能效果!B:B,0)))</f>
        <v/>
      </c>
      <c r="S2912" s="97"/>
      <c r="T2912" s="97"/>
      <c r="U2912" s="97"/>
      <c r="V2912" s="96" t="str">
        <f>IF(INDEX(技能效果!AF:AF,MATCH(技能效果等级!B2912,技能效果!B:B,0))="","",INDEX(技能效果!AF:AF,MATCH(技能效果等级!B2912,技能效果!B:B,0)))</f>
        <v/>
      </c>
      <c r="W2912" s="95">
        <f t="shared" si="43"/>
        <v>282</v>
      </c>
    </row>
    <row r="2913" spans="1:23" ht="16.5" x14ac:dyDescent="0.2">
      <c r="A2913" s="62">
        <v>2910</v>
      </c>
      <c r="B2913" s="95">
        <f>INDEX(技能效果!B:B,MATCH(技能效果等级!W2913,技能效果!AE:AE,0))</f>
        <v>210300304</v>
      </c>
      <c r="C2913" s="95" t="str">
        <f>INDEX(技能效果!C:C,MATCH(技能效果等级!B2913,技能效果!B:B,0))</f>
        <v>典韦满星效果(教学)</v>
      </c>
      <c r="D2913" s="96" t="s">
        <v>873</v>
      </c>
      <c r="E2913" s="95">
        <v>6</v>
      </c>
      <c r="F2913" s="95">
        <f>INDEX(技能效果!H:H,MATCH(技能效果等级!B2913,技能效果!B:B,0))</f>
        <v>4019</v>
      </c>
      <c r="G2913" s="95">
        <f>IF(INDEX(技能效果!K:K,MATCH(B2913,技能效果!B:B,0))=0,INDEX(技能效果!I:I,MATCH(技能效果等级!B2913,技能效果!B:B,0)),INDEX(技能效果!I:I,MATCH(技能效果等级!B2913,技能效果!B:B,0))*VLOOKUP(E2913,技能数值计算!$C$19:$D$28,2,FALSE))</f>
        <v>0.3</v>
      </c>
      <c r="H2913" s="95">
        <f>INDEX(技能效果!J:J,MATCH(技能效果等级!B2913,技能效果!B:B,0))</f>
        <v>0</v>
      </c>
      <c r="I2913" s="97"/>
      <c r="J2913" s="97"/>
      <c r="K2913" s="97"/>
      <c r="L2913" s="97"/>
      <c r="M2913" s="97"/>
      <c r="N2913" s="96">
        <f>IF(INDEX(技能效果!L:L,MATCH(技能效果等级!B2913,技能效果!B:B,0))="","",INDEX(技能效果!L:L,MATCH(技能效果等级!B2913,技能效果!B:B,0)))</f>
        <v>116</v>
      </c>
      <c r="O2913" s="95">
        <f>IF(INDEX(技能效果!N:N,MATCH(B2913,技能效果!B:B,0))=0,INDEX(技能效果!M:M,MATCH(技能效果等级!B2913,技能效果!B:B,0)),INDEX(技能效果!M:M,MATCH(技能效果等级!B2913,技能效果!B:B,0))*VLOOKUP(E2913,技能数值计算!$C$19:$D$28,2,FALSE))</f>
        <v>0</v>
      </c>
      <c r="P2913" s="97"/>
      <c r="Q2913" s="97"/>
      <c r="R2913" s="95" t="str">
        <f>IF(INDEX(技能效果!O:O,MATCH(技能效果等级!B2913,技能效果!B:B,0))="","",INDEX(技能效果!O:O,MATCH(技能效果等级!B2913,技能效果!B:B,0)))</f>
        <v/>
      </c>
      <c r="S2913" s="97"/>
      <c r="T2913" s="97"/>
      <c r="U2913" s="97"/>
      <c r="V2913" s="96" t="str">
        <f>IF(INDEX(技能效果!AF:AF,MATCH(技能效果等级!B2913,技能效果!B:B,0))="","",INDEX(技能效果!AF:AF,MATCH(技能效果等级!B2913,技能效果!B:B,0)))</f>
        <v/>
      </c>
      <c r="W2913" s="95">
        <f t="shared" si="43"/>
        <v>282</v>
      </c>
    </row>
    <row r="2914" spans="1:23" ht="16.5" x14ac:dyDescent="0.2">
      <c r="A2914" s="62">
        <v>2911</v>
      </c>
      <c r="B2914" s="95">
        <f>INDEX(技能效果!B:B,MATCH(技能效果等级!W2914,技能效果!AE:AE,0))</f>
        <v>210300304</v>
      </c>
      <c r="C2914" s="95" t="str">
        <f>INDEX(技能效果!C:C,MATCH(技能效果等级!B2914,技能效果!B:B,0))</f>
        <v>典韦满星效果(教学)</v>
      </c>
      <c r="D2914" s="96" t="s">
        <v>873</v>
      </c>
      <c r="E2914" s="95">
        <v>7</v>
      </c>
      <c r="F2914" s="95">
        <f>INDEX(技能效果!H:H,MATCH(技能效果等级!B2914,技能效果!B:B,0))</f>
        <v>4019</v>
      </c>
      <c r="G2914" s="95">
        <f>IF(INDEX(技能效果!K:K,MATCH(B2914,技能效果!B:B,0))=0,INDEX(技能效果!I:I,MATCH(技能效果等级!B2914,技能效果!B:B,0)),INDEX(技能效果!I:I,MATCH(技能效果等级!B2914,技能效果!B:B,0))*VLOOKUP(E2914,技能数值计算!$C$19:$D$28,2,FALSE))</f>
        <v>0.3</v>
      </c>
      <c r="H2914" s="95">
        <f>INDEX(技能效果!J:J,MATCH(技能效果等级!B2914,技能效果!B:B,0))</f>
        <v>0</v>
      </c>
      <c r="I2914" s="97"/>
      <c r="J2914" s="97"/>
      <c r="K2914" s="97"/>
      <c r="L2914" s="97"/>
      <c r="M2914" s="97"/>
      <c r="N2914" s="96">
        <f>IF(INDEX(技能效果!L:L,MATCH(技能效果等级!B2914,技能效果!B:B,0))="","",INDEX(技能效果!L:L,MATCH(技能效果等级!B2914,技能效果!B:B,0)))</f>
        <v>116</v>
      </c>
      <c r="O2914" s="95">
        <f>IF(INDEX(技能效果!N:N,MATCH(B2914,技能效果!B:B,0))=0,INDEX(技能效果!M:M,MATCH(技能效果等级!B2914,技能效果!B:B,0)),INDEX(技能效果!M:M,MATCH(技能效果等级!B2914,技能效果!B:B,0))*VLOOKUP(E2914,技能数值计算!$C$19:$D$28,2,FALSE))</f>
        <v>0</v>
      </c>
      <c r="P2914" s="97"/>
      <c r="Q2914" s="97"/>
      <c r="R2914" s="95" t="str">
        <f>IF(INDEX(技能效果!O:O,MATCH(技能效果等级!B2914,技能效果!B:B,0))="","",INDEX(技能效果!O:O,MATCH(技能效果等级!B2914,技能效果!B:B,0)))</f>
        <v/>
      </c>
      <c r="S2914" s="97"/>
      <c r="T2914" s="97"/>
      <c r="U2914" s="97"/>
      <c r="V2914" s="96" t="str">
        <f>IF(INDEX(技能效果!AF:AF,MATCH(技能效果等级!B2914,技能效果!B:B,0))="","",INDEX(技能效果!AF:AF,MATCH(技能效果等级!B2914,技能效果!B:B,0)))</f>
        <v/>
      </c>
      <c r="W2914" s="95">
        <f t="shared" si="43"/>
        <v>282</v>
      </c>
    </row>
    <row r="2915" spans="1:23" ht="16.5" x14ac:dyDescent="0.2">
      <c r="A2915" s="62">
        <v>2912</v>
      </c>
      <c r="B2915" s="95">
        <f>INDEX(技能效果!B:B,MATCH(技能效果等级!W2915,技能效果!AE:AE,0))</f>
        <v>210300304</v>
      </c>
      <c r="C2915" s="95" t="str">
        <f>INDEX(技能效果!C:C,MATCH(技能效果等级!B2915,技能效果!B:B,0))</f>
        <v>典韦满星效果(教学)</v>
      </c>
      <c r="D2915" s="96" t="s">
        <v>873</v>
      </c>
      <c r="E2915" s="95">
        <v>8</v>
      </c>
      <c r="F2915" s="95">
        <f>INDEX(技能效果!H:H,MATCH(技能效果等级!B2915,技能效果!B:B,0))</f>
        <v>4019</v>
      </c>
      <c r="G2915" s="95">
        <f>IF(INDEX(技能效果!K:K,MATCH(B2915,技能效果!B:B,0))=0,INDEX(技能效果!I:I,MATCH(技能效果等级!B2915,技能效果!B:B,0)),INDEX(技能效果!I:I,MATCH(技能效果等级!B2915,技能效果!B:B,0))*VLOOKUP(E2915,技能数值计算!$C$19:$D$28,2,FALSE))</f>
        <v>0.3</v>
      </c>
      <c r="H2915" s="95">
        <f>INDEX(技能效果!J:J,MATCH(技能效果等级!B2915,技能效果!B:B,0))</f>
        <v>0</v>
      </c>
      <c r="I2915" s="97"/>
      <c r="J2915" s="97"/>
      <c r="K2915" s="97"/>
      <c r="L2915" s="97"/>
      <c r="M2915" s="97"/>
      <c r="N2915" s="96">
        <f>IF(INDEX(技能效果!L:L,MATCH(技能效果等级!B2915,技能效果!B:B,0))="","",INDEX(技能效果!L:L,MATCH(技能效果等级!B2915,技能效果!B:B,0)))</f>
        <v>116</v>
      </c>
      <c r="O2915" s="95">
        <f>IF(INDEX(技能效果!N:N,MATCH(B2915,技能效果!B:B,0))=0,INDEX(技能效果!M:M,MATCH(技能效果等级!B2915,技能效果!B:B,0)),INDEX(技能效果!M:M,MATCH(技能效果等级!B2915,技能效果!B:B,0))*VLOOKUP(E2915,技能数值计算!$C$19:$D$28,2,FALSE))</f>
        <v>0</v>
      </c>
      <c r="P2915" s="97"/>
      <c r="Q2915" s="97"/>
      <c r="R2915" s="95" t="str">
        <f>IF(INDEX(技能效果!O:O,MATCH(技能效果等级!B2915,技能效果!B:B,0))="","",INDEX(技能效果!O:O,MATCH(技能效果等级!B2915,技能效果!B:B,0)))</f>
        <v/>
      </c>
      <c r="S2915" s="97"/>
      <c r="T2915" s="97"/>
      <c r="U2915" s="97"/>
      <c r="V2915" s="96" t="str">
        <f>IF(INDEX(技能效果!AF:AF,MATCH(技能效果等级!B2915,技能效果!B:B,0))="","",INDEX(技能效果!AF:AF,MATCH(技能效果等级!B2915,技能效果!B:B,0)))</f>
        <v/>
      </c>
      <c r="W2915" s="95">
        <f t="shared" si="43"/>
        <v>282</v>
      </c>
    </row>
    <row r="2916" spans="1:23" ht="16.5" x14ac:dyDescent="0.2">
      <c r="A2916" s="62">
        <v>2913</v>
      </c>
      <c r="B2916" s="95">
        <f>INDEX(技能效果!B:B,MATCH(技能效果等级!W2916,技能效果!AE:AE,0))</f>
        <v>210300304</v>
      </c>
      <c r="C2916" s="95" t="str">
        <f>INDEX(技能效果!C:C,MATCH(技能效果等级!B2916,技能效果!B:B,0))</f>
        <v>典韦满星效果(教学)</v>
      </c>
      <c r="D2916" s="96" t="s">
        <v>873</v>
      </c>
      <c r="E2916" s="95">
        <v>9</v>
      </c>
      <c r="F2916" s="95">
        <f>INDEX(技能效果!H:H,MATCH(技能效果等级!B2916,技能效果!B:B,0))</f>
        <v>4019</v>
      </c>
      <c r="G2916" s="95">
        <f>IF(INDEX(技能效果!K:K,MATCH(B2916,技能效果!B:B,0))=0,INDEX(技能效果!I:I,MATCH(技能效果等级!B2916,技能效果!B:B,0)),INDEX(技能效果!I:I,MATCH(技能效果等级!B2916,技能效果!B:B,0))*VLOOKUP(E2916,技能数值计算!$C$19:$D$28,2,FALSE))</f>
        <v>0.3</v>
      </c>
      <c r="H2916" s="95">
        <f>INDEX(技能效果!J:J,MATCH(技能效果等级!B2916,技能效果!B:B,0))</f>
        <v>0</v>
      </c>
      <c r="I2916" s="97"/>
      <c r="J2916" s="97"/>
      <c r="K2916" s="97"/>
      <c r="L2916" s="97"/>
      <c r="M2916" s="97"/>
      <c r="N2916" s="96">
        <f>IF(INDEX(技能效果!L:L,MATCH(技能效果等级!B2916,技能效果!B:B,0))="","",INDEX(技能效果!L:L,MATCH(技能效果等级!B2916,技能效果!B:B,0)))</f>
        <v>116</v>
      </c>
      <c r="O2916" s="95">
        <f>IF(INDEX(技能效果!N:N,MATCH(B2916,技能效果!B:B,0))=0,INDEX(技能效果!M:M,MATCH(技能效果等级!B2916,技能效果!B:B,0)),INDEX(技能效果!M:M,MATCH(技能效果等级!B2916,技能效果!B:B,0))*VLOOKUP(E2916,技能数值计算!$C$19:$D$28,2,FALSE))</f>
        <v>0</v>
      </c>
      <c r="P2916" s="97"/>
      <c r="Q2916" s="97"/>
      <c r="R2916" s="95" t="str">
        <f>IF(INDEX(技能效果!O:O,MATCH(技能效果等级!B2916,技能效果!B:B,0))="","",INDEX(技能效果!O:O,MATCH(技能效果等级!B2916,技能效果!B:B,0)))</f>
        <v/>
      </c>
      <c r="S2916" s="97"/>
      <c r="T2916" s="97"/>
      <c r="U2916" s="97"/>
      <c r="V2916" s="96" t="str">
        <f>IF(INDEX(技能效果!AF:AF,MATCH(技能效果等级!B2916,技能效果!B:B,0))="","",INDEX(技能效果!AF:AF,MATCH(技能效果等级!B2916,技能效果!B:B,0)))</f>
        <v/>
      </c>
      <c r="W2916" s="95">
        <f t="shared" si="43"/>
        <v>282</v>
      </c>
    </row>
    <row r="2917" spans="1:23" ht="16.5" x14ac:dyDescent="0.2">
      <c r="A2917" s="62">
        <v>2914</v>
      </c>
      <c r="B2917" s="95">
        <f>INDEX(技能效果!B:B,MATCH(技能效果等级!W2917,技能效果!AE:AE,0))</f>
        <v>210300304</v>
      </c>
      <c r="C2917" s="95" t="str">
        <f>INDEX(技能效果!C:C,MATCH(技能效果等级!B2917,技能效果!B:B,0))</f>
        <v>典韦满星效果(教学)</v>
      </c>
      <c r="D2917" s="96" t="s">
        <v>873</v>
      </c>
      <c r="E2917" s="95">
        <v>10</v>
      </c>
      <c r="F2917" s="95">
        <f>INDEX(技能效果!H:H,MATCH(技能效果等级!B2917,技能效果!B:B,0))</f>
        <v>4019</v>
      </c>
      <c r="G2917" s="95">
        <f>IF(INDEX(技能效果!K:K,MATCH(B2917,技能效果!B:B,0))=0,INDEX(技能效果!I:I,MATCH(技能效果等级!B2917,技能效果!B:B,0)),INDEX(技能效果!I:I,MATCH(技能效果等级!B2917,技能效果!B:B,0))*VLOOKUP(E2917,技能数值计算!$C$19:$D$28,2,FALSE))</f>
        <v>0.3</v>
      </c>
      <c r="H2917" s="95">
        <f>INDEX(技能效果!J:J,MATCH(技能效果等级!B2917,技能效果!B:B,0))</f>
        <v>0</v>
      </c>
      <c r="I2917" s="97"/>
      <c r="J2917" s="97"/>
      <c r="K2917" s="97"/>
      <c r="L2917" s="97"/>
      <c r="M2917" s="97"/>
      <c r="N2917" s="96">
        <f>IF(INDEX(技能效果!L:L,MATCH(技能效果等级!B2917,技能效果!B:B,0))="","",INDEX(技能效果!L:L,MATCH(技能效果等级!B2917,技能效果!B:B,0)))</f>
        <v>116</v>
      </c>
      <c r="O2917" s="95">
        <f>IF(INDEX(技能效果!N:N,MATCH(B2917,技能效果!B:B,0))=0,INDEX(技能效果!M:M,MATCH(技能效果等级!B2917,技能效果!B:B,0)),INDEX(技能效果!M:M,MATCH(技能效果等级!B2917,技能效果!B:B,0))*VLOOKUP(E2917,技能数值计算!$C$19:$D$28,2,FALSE))</f>
        <v>0</v>
      </c>
      <c r="P2917" s="97"/>
      <c r="Q2917" s="97"/>
      <c r="R2917" s="95" t="str">
        <f>IF(INDEX(技能效果!O:O,MATCH(技能效果等级!B2917,技能效果!B:B,0))="","",INDEX(技能效果!O:O,MATCH(技能效果等级!B2917,技能效果!B:B,0)))</f>
        <v/>
      </c>
      <c r="S2917" s="97"/>
      <c r="T2917" s="97"/>
      <c r="U2917" s="97"/>
      <c r="V2917" s="96" t="str">
        <f>IF(INDEX(技能效果!AF:AF,MATCH(技能效果等级!B2917,技能效果!B:B,0))="","",INDEX(技能效果!AF:AF,MATCH(技能效果等级!B2917,技能效果!B:B,0)))</f>
        <v/>
      </c>
      <c r="W2917" s="95">
        <f t="shared" si="43"/>
        <v>282</v>
      </c>
    </row>
    <row r="2918" spans="1:23" ht="16.5" x14ac:dyDescent="0.2">
      <c r="A2918" s="62">
        <v>2915</v>
      </c>
      <c r="B2918" s="95">
        <f>INDEX(技能效果!B:B,MATCH(技能效果等级!W2918,技能效果!AE:AE,0))</f>
        <v>210300401</v>
      </c>
      <c r="C2918" s="95" t="str">
        <f>INDEX(技能效果!C:C,MATCH(技能效果等级!B2918,技能效果!B:B,0))</f>
        <v>唐流雨技能伤害(教学)</v>
      </c>
      <c r="D2918" s="96" t="s">
        <v>873</v>
      </c>
      <c r="E2918" s="95">
        <v>1</v>
      </c>
      <c r="F2918" s="95">
        <f>INDEX(技能效果!H:H,MATCH(技能效果等级!B2918,技能效果!B:B,0))</f>
        <v>1001</v>
      </c>
      <c r="G2918" s="95">
        <f>IF(INDEX(技能效果!K:K,MATCH(B2918,技能效果!B:B,0))=0,INDEX(技能效果!I:I,MATCH(技能效果等级!B2918,技能效果!B:B,0)),INDEX(技能效果!I:I,MATCH(技能效果等级!B2918,技能效果!B:B,0))*VLOOKUP(E2918,技能数值计算!$C$19:$D$28,2,FALSE))</f>
        <v>1.5</v>
      </c>
      <c r="H2918" s="95">
        <f>INDEX(技能效果!J:J,MATCH(技能效果等级!B2918,技能效果!B:B,0))</f>
        <v>0</v>
      </c>
      <c r="I2918" s="97"/>
      <c r="J2918" s="97"/>
      <c r="K2918" s="97"/>
      <c r="L2918" s="97"/>
      <c r="M2918" s="97"/>
      <c r="N2918" s="96" t="str">
        <f>IF(INDEX(技能效果!L:L,MATCH(技能效果等级!B2918,技能效果!B:B,0))="","",INDEX(技能效果!L:L,MATCH(技能效果等级!B2918,技能效果!B:B,0)))</f>
        <v/>
      </c>
      <c r="O2918" s="95">
        <f>IF(INDEX(技能效果!N:N,MATCH(B2918,技能效果!B:B,0))=0,INDEX(技能效果!M:M,MATCH(技能效果等级!B2918,技能效果!B:B,0)),INDEX(技能效果!M:M,MATCH(技能效果等级!B2918,技能效果!B:B,0))*VLOOKUP(E2918,技能数值计算!$C$19:$D$28,2,FALSE))</f>
        <v>0</v>
      </c>
      <c r="P2918" s="97"/>
      <c r="Q2918" s="97"/>
      <c r="R2918" s="95" t="str">
        <f>IF(INDEX(技能效果!O:O,MATCH(技能效果等级!B2918,技能效果!B:B,0))="","",INDEX(技能效果!O:O,MATCH(技能效果等级!B2918,技能效果!B:B,0)))</f>
        <v/>
      </c>
      <c r="S2918" s="97"/>
      <c r="T2918" s="97"/>
      <c r="U2918" s="97"/>
      <c r="V2918" s="96" t="str">
        <f>IF(INDEX(技能效果!AF:AF,MATCH(技能效果等级!B2918,技能效果!B:B,0))="","",INDEX(技能效果!AF:AF,MATCH(技能效果等级!B2918,技能效果!B:B,0)))</f>
        <v/>
      </c>
      <c r="W2918" s="95">
        <f t="shared" si="43"/>
        <v>283</v>
      </c>
    </row>
    <row r="2919" spans="1:23" ht="16.5" x14ac:dyDescent="0.2">
      <c r="A2919" s="62">
        <v>2916</v>
      </c>
      <c r="B2919" s="95">
        <f>INDEX(技能效果!B:B,MATCH(技能效果等级!W2919,技能效果!AE:AE,0))</f>
        <v>210300401</v>
      </c>
      <c r="C2919" s="95" t="str">
        <f>INDEX(技能效果!C:C,MATCH(技能效果等级!B2919,技能效果!B:B,0))</f>
        <v>唐流雨技能伤害(教学)</v>
      </c>
      <c r="D2919" s="96" t="s">
        <v>873</v>
      </c>
      <c r="E2919" s="95">
        <v>2</v>
      </c>
      <c r="F2919" s="95">
        <f>INDEX(技能效果!H:H,MATCH(技能效果等级!B2919,技能效果!B:B,0))</f>
        <v>1001</v>
      </c>
      <c r="G2919" s="95">
        <f>IF(INDEX(技能效果!K:K,MATCH(B2919,技能效果!B:B,0))=0,INDEX(技能效果!I:I,MATCH(技能效果等级!B2919,技能效果!B:B,0)),INDEX(技能效果!I:I,MATCH(技能效果等级!B2919,技能效果!B:B,0))*VLOOKUP(E2919,技能数值计算!$C$19:$D$28,2,FALSE))</f>
        <v>1.62</v>
      </c>
      <c r="H2919" s="95">
        <f>INDEX(技能效果!J:J,MATCH(技能效果等级!B2919,技能效果!B:B,0))</f>
        <v>0</v>
      </c>
      <c r="I2919" s="97"/>
      <c r="J2919" s="97"/>
      <c r="K2919" s="97"/>
      <c r="L2919" s="97"/>
      <c r="M2919" s="97"/>
      <c r="N2919" s="96" t="str">
        <f>IF(INDEX(技能效果!L:L,MATCH(技能效果等级!B2919,技能效果!B:B,0))="","",INDEX(技能效果!L:L,MATCH(技能效果等级!B2919,技能效果!B:B,0)))</f>
        <v/>
      </c>
      <c r="O2919" s="95">
        <f>IF(INDEX(技能效果!N:N,MATCH(B2919,技能效果!B:B,0))=0,INDEX(技能效果!M:M,MATCH(技能效果等级!B2919,技能效果!B:B,0)),INDEX(技能效果!M:M,MATCH(技能效果等级!B2919,技能效果!B:B,0))*VLOOKUP(E2919,技能数值计算!$C$19:$D$28,2,FALSE))</f>
        <v>0</v>
      </c>
      <c r="P2919" s="97"/>
      <c r="Q2919" s="97"/>
      <c r="R2919" s="95" t="str">
        <f>IF(INDEX(技能效果!O:O,MATCH(技能效果等级!B2919,技能效果!B:B,0))="","",INDEX(技能效果!O:O,MATCH(技能效果等级!B2919,技能效果!B:B,0)))</f>
        <v/>
      </c>
      <c r="S2919" s="97"/>
      <c r="T2919" s="97"/>
      <c r="U2919" s="97"/>
      <c r="V2919" s="96" t="str">
        <f>IF(INDEX(技能效果!AF:AF,MATCH(技能效果等级!B2919,技能效果!B:B,0))="","",INDEX(技能效果!AF:AF,MATCH(技能效果等级!B2919,技能效果!B:B,0)))</f>
        <v/>
      </c>
      <c r="W2919" s="95">
        <f t="shared" si="43"/>
        <v>283</v>
      </c>
    </row>
    <row r="2920" spans="1:23" ht="16.5" x14ac:dyDescent="0.2">
      <c r="A2920" s="62">
        <v>2917</v>
      </c>
      <c r="B2920" s="95">
        <f>INDEX(技能效果!B:B,MATCH(技能效果等级!W2920,技能效果!AE:AE,0))</f>
        <v>210300401</v>
      </c>
      <c r="C2920" s="95" t="str">
        <f>INDEX(技能效果!C:C,MATCH(技能效果等级!B2920,技能效果!B:B,0))</f>
        <v>唐流雨技能伤害(教学)</v>
      </c>
      <c r="D2920" s="96" t="s">
        <v>873</v>
      </c>
      <c r="E2920" s="95">
        <v>3</v>
      </c>
      <c r="F2920" s="95">
        <f>INDEX(技能效果!H:H,MATCH(技能效果等级!B2920,技能效果!B:B,0))</f>
        <v>1001</v>
      </c>
      <c r="G2920" s="95">
        <f>IF(INDEX(技能效果!K:K,MATCH(B2920,技能效果!B:B,0))=0,INDEX(技能效果!I:I,MATCH(技能效果等级!B2920,技能效果!B:B,0)),INDEX(技能效果!I:I,MATCH(技能效果等级!B2920,技能效果!B:B,0))*VLOOKUP(E2920,技能数值计算!$C$19:$D$28,2,FALSE))</f>
        <v>1.7399999999999998</v>
      </c>
      <c r="H2920" s="95">
        <f>INDEX(技能效果!J:J,MATCH(技能效果等级!B2920,技能效果!B:B,0))</f>
        <v>0</v>
      </c>
      <c r="I2920" s="97"/>
      <c r="J2920" s="97"/>
      <c r="K2920" s="97"/>
      <c r="L2920" s="97"/>
      <c r="M2920" s="97"/>
      <c r="N2920" s="96" t="str">
        <f>IF(INDEX(技能效果!L:L,MATCH(技能效果等级!B2920,技能效果!B:B,0))="","",INDEX(技能效果!L:L,MATCH(技能效果等级!B2920,技能效果!B:B,0)))</f>
        <v/>
      </c>
      <c r="O2920" s="95">
        <f>IF(INDEX(技能效果!N:N,MATCH(B2920,技能效果!B:B,0))=0,INDEX(技能效果!M:M,MATCH(技能效果等级!B2920,技能效果!B:B,0)),INDEX(技能效果!M:M,MATCH(技能效果等级!B2920,技能效果!B:B,0))*VLOOKUP(E2920,技能数值计算!$C$19:$D$28,2,FALSE))</f>
        <v>0</v>
      </c>
      <c r="P2920" s="97"/>
      <c r="Q2920" s="97"/>
      <c r="R2920" s="95" t="str">
        <f>IF(INDEX(技能效果!O:O,MATCH(技能效果等级!B2920,技能效果!B:B,0))="","",INDEX(技能效果!O:O,MATCH(技能效果等级!B2920,技能效果!B:B,0)))</f>
        <v/>
      </c>
      <c r="S2920" s="97"/>
      <c r="T2920" s="97"/>
      <c r="U2920" s="97"/>
      <c r="V2920" s="96" t="str">
        <f>IF(INDEX(技能效果!AF:AF,MATCH(技能效果等级!B2920,技能效果!B:B,0))="","",INDEX(技能效果!AF:AF,MATCH(技能效果等级!B2920,技能效果!B:B,0)))</f>
        <v/>
      </c>
      <c r="W2920" s="95">
        <f t="shared" si="43"/>
        <v>283</v>
      </c>
    </row>
    <row r="2921" spans="1:23" ht="16.5" x14ac:dyDescent="0.2">
      <c r="A2921" s="62">
        <v>2918</v>
      </c>
      <c r="B2921" s="95">
        <f>INDEX(技能效果!B:B,MATCH(技能效果等级!W2921,技能效果!AE:AE,0))</f>
        <v>210300401</v>
      </c>
      <c r="C2921" s="95" t="str">
        <f>INDEX(技能效果!C:C,MATCH(技能效果等级!B2921,技能效果!B:B,0))</f>
        <v>唐流雨技能伤害(教学)</v>
      </c>
      <c r="D2921" s="96" t="s">
        <v>873</v>
      </c>
      <c r="E2921" s="95">
        <v>4</v>
      </c>
      <c r="F2921" s="95">
        <f>INDEX(技能效果!H:H,MATCH(技能效果等级!B2921,技能效果!B:B,0))</f>
        <v>1001</v>
      </c>
      <c r="G2921" s="95">
        <f>IF(INDEX(技能效果!K:K,MATCH(B2921,技能效果!B:B,0))=0,INDEX(技能效果!I:I,MATCH(技能效果等级!B2921,技能效果!B:B,0)),INDEX(技能效果!I:I,MATCH(技能效果等级!B2921,技能效果!B:B,0))*VLOOKUP(E2921,技能数值计算!$C$19:$D$28,2,FALSE))</f>
        <v>1.8599999999999999</v>
      </c>
      <c r="H2921" s="95">
        <f>INDEX(技能效果!J:J,MATCH(技能效果等级!B2921,技能效果!B:B,0))</f>
        <v>0</v>
      </c>
      <c r="I2921" s="97"/>
      <c r="J2921" s="97"/>
      <c r="K2921" s="97"/>
      <c r="L2921" s="97"/>
      <c r="M2921" s="97"/>
      <c r="N2921" s="96" t="str">
        <f>IF(INDEX(技能效果!L:L,MATCH(技能效果等级!B2921,技能效果!B:B,0))="","",INDEX(技能效果!L:L,MATCH(技能效果等级!B2921,技能效果!B:B,0)))</f>
        <v/>
      </c>
      <c r="O2921" s="95">
        <f>IF(INDEX(技能效果!N:N,MATCH(B2921,技能效果!B:B,0))=0,INDEX(技能效果!M:M,MATCH(技能效果等级!B2921,技能效果!B:B,0)),INDEX(技能效果!M:M,MATCH(技能效果等级!B2921,技能效果!B:B,0))*VLOOKUP(E2921,技能数值计算!$C$19:$D$28,2,FALSE))</f>
        <v>0</v>
      </c>
      <c r="P2921" s="97"/>
      <c r="Q2921" s="97"/>
      <c r="R2921" s="95" t="str">
        <f>IF(INDEX(技能效果!O:O,MATCH(技能效果等级!B2921,技能效果!B:B,0))="","",INDEX(技能效果!O:O,MATCH(技能效果等级!B2921,技能效果!B:B,0)))</f>
        <v/>
      </c>
      <c r="S2921" s="97"/>
      <c r="T2921" s="97"/>
      <c r="U2921" s="97"/>
      <c r="V2921" s="96" t="str">
        <f>IF(INDEX(技能效果!AF:AF,MATCH(技能效果等级!B2921,技能效果!B:B,0))="","",INDEX(技能效果!AF:AF,MATCH(技能效果等级!B2921,技能效果!B:B,0)))</f>
        <v/>
      </c>
      <c r="W2921" s="95">
        <f t="shared" si="43"/>
        <v>283</v>
      </c>
    </row>
    <row r="2922" spans="1:23" ht="16.5" x14ac:dyDescent="0.2">
      <c r="A2922" s="62">
        <v>2919</v>
      </c>
      <c r="B2922" s="95">
        <f>INDEX(技能效果!B:B,MATCH(技能效果等级!W2922,技能效果!AE:AE,0))</f>
        <v>210300401</v>
      </c>
      <c r="C2922" s="95" t="str">
        <f>INDEX(技能效果!C:C,MATCH(技能效果等级!B2922,技能效果!B:B,0))</f>
        <v>唐流雨技能伤害(教学)</v>
      </c>
      <c r="D2922" s="96" t="s">
        <v>873</v>
      </c>
      <c r="E2922" s="95">
        <v>5</v>
      </c>
      <c r="F2922" s="95">
        <f>INDEX(技能效果!H:H,MATCH(技能效果等级!B2922,技能效果!B:B,0))</f>
        <v>1001</v>
      </c>
      <c r="G2922" s="95">
        <f>IF(INDEX(技能效果!K:K,MATCH(B2922,技能效果!B:B,0))=0,INDEX(技能效果!I:I,MATCH(技能效果等级!B2922,技能效果!B:B,0)),INDEX(技能效果!I:I,MATCH(技能效果等级!B2922,技能效果!B:B,0))*VLOOKUP(E2922,技能数值计算!$C$19:$D$28,2,FALSE))</f>
        <v>1.98</v>
      </c>
      <c r="H2922" s="95">
        <f>INDEX(技能效果!J:J,MATCH(技能效果等级!B2922,技能效果!B:B,0))</f>
        <v>0</v>
      </c>
      <c r="I2922" s="97"/>
      <c r="J2922" s="97"/>
      <c r="K2922" s="97"/>
      <c r="L2922" s="97"/>
      <c r="M2922" s="97"/>
      <c r="N2922" s="96" t="str">
        <f>IF(INDEX(技能效果!L:L,MATCH(技能效果等级!B2922,技能效果!B:B,0))="","",INDEX(技能效果!L:L,MATCH(技能效果等级!B2922,技能效果!B:B,0)))</f>
        <v/>
      </c>
      <c r="O2922" s="95">
        <f>IF(INDEX(技能效果!N:N,MATCH(B2922,技能效果!B:B,0))=0,INDEX(技能效果!M:M,MATCH(技能效果等级!B2922,技能效果!B:B,0)),INDEX(技能效果!M:M,MATCH(技能效果等级!B2922,技能效果!B:B,0))*VLOOKUP(E2922,技能数值计算!$C$19:$D$28,2,FALSE))</f>
        <v>0</v>
      </c>
      <c r="P2922" s="97"/>
      <c r="Q2922" s="97"/>
      <c r="R2922" s="95" t="str">
        <f>IF(INDEX(技能效果!O:O,MATCH(技能效果等级!B2922,技能效果!B:B,0))="","",INDEX(技能效果!O:O,MATCH(技能效果等级!B2922,技能效果!B:B,0)))</f>
        <v/>
      </c>
      <c r="S2922" s="97"/>
      <c r="T2922" s="97"/>
      <c r="U2922" s="97"/>
      <c r="V2922" s="96" t="str">
        <f>IF(INDEX(技能效果!AF:AF,MATCH(技能效果等级!B2922,技能效果!B:B,0))="","",INDEX(技能效果!AF:AF,MATCH(技能效果等级!B2922,技能效果!B:B,0)))</f>
        <v/>
      </c>
      <c r="W2922" s="95">
        <f t="shared" si="43"/>
        <v>283</v>
      </c>
    </row>
    <row r="2923" spans="1:23" ht="16.5" x14ac:dyDescent="0.2">
      <c r="A2923" s="62">
        <v>2920</v>
      </c>
      <c r="B2923" s="95">
        <f>INDEX(技能效果!B:B,MATCH(技能效果等级!W2923,技能效果!AE:AE,0))</f>
        <v>210300401</v>
      </c>
      <c r="C2923" s="95" t="str">
        <f>INDEX(技能效果!C:C,MATCH(技能效果等级!B2923,技能效果!B:B,0))</f>
        <v>唐流雨技能伤害(教学)</v>
      </c>
      <c r="D2923" s="96" t="s">
        <v>873</v>
      </c>
      <c r="E2923" s="95">
        <v>6</v>
      </c>
      <c r="F2923" s="95">
        <f>INDEX(技能效果!H:H,MATCH(技能效果等级!B2923,技能效果!B:B,0))</f>
        <v>1001</v>
      </c>
      <c r="G2923" s="95">
        <f>IF(INDEX(技能效果!K:K,MATCH(B2923,技能效果!B:B,0))=0,INDEX(技能效果!I:I,MATCH(技能效果等级!B2923,技能效果!B:B,0)),INDEX(技能效果!I:I,MATCH(技能效果等级!B2923,技能效果!B:B,0))*VLOOKUP(E2923,技能数值计算!$C$19:$D$28,2,FALSE))</f>
        <v>2.16</v>
      </c>
      <c r="H2923" s="95">
        <f>INDEX(技能效果!J:J,MATCH(技能效果等级!B2923,技能效果!B:B,0))</f>
        <v>0</v>
      </c>
      <c r="I2923" s="97"/>
      <c r="J2923" s="97"/>
      <c r="K2923" s="97"/>
      <c r="L2923" s="97"/>
      <c r="M2923" s="97"/>
      <c r="N2923" s="96" t="str">
        <f>IF(INDEX(技能效果!L:L,MATCH(技能效果等级!B2923,技能效果!B:B,0))="","",INDEX(技能效果!L:L,MATCH(技能效果等级!B2923,技能效果!B:B,0)))</f>
        <v/>
      </c>
      <c r="O2923" s="95">
        <f>IF(INDEX(技能效果!N:N,MATCH(B2923,技能效果!B:B,0))=0,INDEX(技能效果!M:M,MATCH(技能效果等级!B2923,技能效果!B:B,0)),INDEX(技能效果!M:M,MATCH(技能效果等级!B2923,技能效果!B:B,0))*VLOOKUP(E2923,技能数值计算!$C$19:$D$28,2,FALSE))</f>
        <v>0</v>
      </c>
      <c r="P2923" s="97"/>
      <c r="Q2923" s="97"/>
      <c r="R2923" s="95" t="str">
        <f>IF(INDEX(技能效果!O:O,MATCH(技能效果等级!B2923,技能效果!B:B,0))="","",INDEX(技能效果!O:O,MATCH(技能效果等级!B2923,技能效果!B:B,0)))</f>
        <v/>
      </c>
      <c r="S2923" s="97"/>
      <c r="T2923" s="97"/>
      <c r="U2923" s="97"/>
      <c r="V2923" s="96" t="str">
        <f>IF(INDEX(技能效果!AF:AF,MATCH(技能效果等级!B2923,技能效果!B:B,0))="","",INDEX(技能效果!AF:AF,MATCH(技能效果等级!B2923,技能效果!B:B,0)))</f>
        <v/>
      </c>
      <c r="W2923" s="95">
        <f t="shared" si="43"/>
        <v>283</v>
      </c>
    </row>
    <row r="2924" spans="1:23" ht="16.5" x14ac:dyDescent="0.2">
      <c r="A2924" s="62">
        <v>2921</v>
      </c>
      <c r="B2924" s="95">
        <f>INDEX(技能效果!B:B,MATCH(技能效果等级!W2924,技能效果!AE:AE,0))</f>
        <v>210300401</v>
      </c>
      <c r="C2924" s="95" t="str">
        <f>INDEX(技能效果!C:C,MATCH(技能效果等级!B2924,技能效果!B:B,0))</f>
        <v>唐流雨技能伤害(教学)</v>
      </c>
      <c r="D2924" s="96" t="s">
        <v>873</v>
      </c>
      <c r="E2924" s="95">
        <v>7</v>
      </c>
      <c r="F2924" s="95">
        <f>INDEX(技能效果!H:H,MATCH(技能效果等级!B2924,技能效果!B:B,0))</f>
        <v>1001</v>
      </c>
      <c r="G2924" s="95">
        <f>IF(INDEX(技能效果!K:K,MATCH(B2924,技能效果!B:B,0))=0,INDEX(技能效果!I:I,MATCH(技能效果等级!B2924,技能效果!B:B,0)),INDEX(技能效果!I:I,MATCH(技能效果等级!B2924,技能效果!B:B,0))*VLOOKUP(E2924,技能数值计算!$C$19:$D$28,2,FALSE))</f>
        <v>2.34</v>
      </c>
      <c r="H2924" s="95">
        <f>INDEX(技能效果!J:J,MATCH(技能效果等级!B2924,技能效果!B:B,0))</f>
        <v>0</v>
      </c>
      <c r="I2924" s="97"/>
      <c r="J2924" s="97"/>
      <c r="K2924" s="97"/>
      <c r="L2924" s="97"/>
      <c r="M2924" s="97"/>
      <c r="N2924" s="96" t="str">
        <f>IF(INDEX(技能效果!L:L,MATCH(技能效果等级!B2924,技能效果!B:B,0))="","",INDEX(技能效果!L:L,MATCH(技能效果等级!B2924,技能效果!B:B,0)))</f>
        <v/>
      </c>
      <c r="O2924" s="95">
        <f>IF(INDEX(技能效果!N:N,MATCH(B2924,技能效果!B:B,0))=0,INDEX(技能效果!M:M,MATCH(技能效果等级!B2924,技能效果!B:B,0)),INDEX(技能效果!M:M,MATCH(技能效果等级!B2924,技能效果!B:B,0))*VLOOKUP(E2924,技能数值计算!$C$19:$D$28,2,FALSE))</f>
        <v>0</v>
      </c>
      <c r="P2924" s="97"/>
      <c r="Q2924" s="97"/>
      <c r="R2924" s="95" t="str">
        <f>IF(INDEX(技能效果!O:O,MATCH(技能效果等级!B2924,技能效果!B:B,0))="","",INDEX(技能效果!O:O,MATCH(技能效果等级!B2924,技能效果!B:B,0)))</f>
        <v/>
      </c>
      <c r="S2924" s="97"/>
      <c r="T2924" s="97"/>
      <c r="U2924" s="97"/>
      <c r="V2924" s="96" t="str">
        <f>IF(INDEX(技能效果!AF:AF,MATCH(技能效果等级!B2924,技能效果!B:B,0))="","",INDEX(技能效果!AF:AF,MATCH(技能效果等级!B2924,技能效果!B:B,0)))</f>
        <v/>
      </c>
      <c r="W2924" s="95">
        <f t="shared" si="43"/>
        <v>283</v>
      </c>
    </row>
    <row r="2925" spans="1:23" ht="16.5" x14ac:dyDescent="0.2">
      <c r="A2925" s="62">
        <v>2922</v>
      </c>
      <c r="B2925" s="95">
        <f>INDEX(技能效果!B:B,MATCH(技能效果等级!W2925,技能效果!AE:AE,0))</f>
        <v>210300401</v>
      </c>
      <c r="C2925" s="95" t="str">
        <f>INDEX(技能效果!C:C,MATCH(技能效果等级!B2925,技能效果!B:B,0))</f>
        <v>唐流雨技能伤害(教学)</v>
      </c>
      <c r="D2925" s="96" t="s">
        <v>873</v>
      </c>
      <c r="E2925" s="95">
        <v>8</v>
      </c>
      <c r="F2925" s="95">
        <f>INDEX(技能效果!H:H,MATCH(技能效果等级!B2925,技能效果!B:B,0))</f>
        <v>1001</v>
      </c>
      <c r="G2925" s="95">
        <f>IF(INDEX(技能效果!K:K,MATCH(B2925,技能效果!B:B,0))=0,INDEX(技能效果!I:I,MATCH(技能效果等级!B2925,技能效果!B:B,0)),INDEX(技能效果!I:I,MATCH(技能效果等级!B2925,技能效果!B:B,0))*VLOOKUP(E2925,技能数值计算!$C$19:$D$28,2,FALSE))</f>
        <v>2.52</v>
      </c>
      <c r="H2925" s="95">
        <f>INDEX(技能效果!J:J,MATCH(技能效果等级!B2925,技能效果!B:B,0))</f>
        <v>0</v>
      </c>
      <c r="I2925" s="97"/>
      <c r="J2925" s="97"/>
      <c r="K2925" s="97"/>
      <c r="L2925" s="97"/>
      <c r="M2925" s="97"/>
      <c r="N2925" s="96" t="str">
        <f>IF(INDEX(技能效果!L:L,MATCH(技能效果等级!B2925,技能效果!B:B,0))="","",INDEX(技能效果!L:L,MATCH(技能效果等级!B2925,技能效果!B:B,0)))</f>
        <v/>
      </c>
      <c r="O2925" s="95">
        <f>IF(INDEX(技能效果!N:N,MATCH(B2925,技能效果!B:B,0))=0,INDEX(技能效果!M:M,MATCH(技能效果等级!B2925,技能效果!B:B,0)),INDEX(技能效果!M:M,MATCH(技能效果等级!B2925,技能效果!B:B,0))*VLOOKUP(E2925,技能数值计算!$C$19:$D$28,2,FALSE))</f>
        <v>0</v>
      </c>
      <c r="P2925" s="97"/>
      <c r="Q2925" s="97"/>
      <c r="R2925" s="95" t="str">
        <f>IF(INDEX(技能效果!O:O,MATCH(技能效果等级!B2925,技能效果!B:B,0))="","",INDEX(技能效果!O:O,MATCH(技能效果等级!B2925,技能效果!B:B,0)))</f>
        <v/>
      </c>
      <c r="S2925" s="97"/>
      <c r="T2925" s="97"/>
      <c r="U2925" s="97"/>
      <c r="V2925" s="96" t="str">
        <f>IF(INDEX(技能效果!AF:AF,MATCH(技能效果等级!B2925,技能效果!B:B,0))="","",INDEX(技能效果!AF:AF,MATCH(技能效果等级!B2925,技能效果!B:B,0)))</f>
        <v/>
      </c>
      <c r="W2925" s="95">
        <f t="shared" ref="W2925:W2988" si="44">W2915+1</f>
        <v>283</v>
      </c>
    </row>
    <row r="2926" spans="1:23" ht="16.5" x14ac:dyDescent="0.2">
      <c r="A2926" s="62">
        <v>2923</v>
      </c>
      <c r="B2926" s="95">
        <f>INDEX(技能效果!B:B,MATCH(技能效果等级!W2926,技能效果!AE:AE,0))</f>
        <v>210300401</v>
      </c>
      <c r="C2926" s="95" t="str">
        <f>INDEX(技能效果!C:C,MATCH(技能效果等级!B2926,技能效果!B:B,0))</f>
        <v>唐流雨技能伤害(教学)</v>
      </c>
      <c r="D2926" s="96" t="s">
        <v>873</v>
      </c>
      <c r="E2926" s="95">
        <v>9</v>
      </c>
      <c r="F2926" s="95">
        <f>INDEX(技能效果!H:H,MATCH(技能效果等级!B2926,技能效果!B:B,0))</f>
        <v>1001</v>
      </c>
      <c r="G2926" s="95">
        <f>IF(INDEX(技能效果!K:K,MATCH(B2926,技能效果!B:B,0))=0,INDEX(技能效果!I:I,MATCH(技能效果等级!B2926,技能效果!B:B,0)),INDEX(技能效果!I:I,MATCH(技能效果等级!B2926,技能效果!B:B,0))*VLOOKUP(E2926,技能数值计算!$C$19:$D$28,2,FALSE))</f>
        <v>2.7600000000000002</v>
      </c>
      <c r="H2926" s="95">
        <f>INDEX(技能效果!J:J,MATCH(技能效果等级!B2926,技能效果!B:B,0))</f>
        <v>0</v>
      </c>
      <c r="I2926" s="97"/>
      <c r="J2926" s="97"/>
      <c r="K2926" s="97"/>
      <c r="L2926" s="97"/>
      <c r="M2926" s="97"/>
      <c r="N2926" s="96" t="str">
        <f>IF(INDEX(技能效果!L:L,MATCH(技能效果等级!B2926,技能效果!B:B,0))="","",INDEX(技能效果!L:L,MATCH(技能效果等级!B2926,技能效果!B:B,0)))</f>
        <v/>
      </c>
      <c r="O2926" s="95">
        <f>IF(INDEX(技能效果!N:N,MATCH(B2926,技能效果!B:B,0))=0,INDEX(技能效果!M:M,MATCH(技能效果等级!B2926,技能效果!B:B,0)),INDEX(技能效果!M:M,MATCH(技能效果等级!B2926,技能效果!B:B,0))*VLOOKUP(E2926,技能数值计算!$C$19:$D$28,2,FALSE))</f>
        <v>0</v>
      </c>
      <c r="P2926" s="97"/>
      <c r="Q2926" s="97"/>
      <c r="R2926" s="95" t="str">
        <f>IF(INDEX(技能效果!O:O,MATCH(技能效果等级!B2926,技能效果!B:B,0))="","",INDEX(技能效果!O:O,MATCH(技能效果等级!B2926,技能效果!B:B,0)))</f>
        <v/>
      </c>
      <c r="S2926" s="97"/>
      <c r="T2926" s="97"/>
      <c r="U2926" s="97"/>
      <c r="V2926" s="96" t="str">
        <f>IF(INDEX(技能效果!AF:AF,MATCH(技能效果等级!B2926,技能效果!B:B,0))="","",INDEX(技能效果!AF:AF,MATCH(技能效果等级!B2926,技能效果!B:B,0)))</f>
        <v/>
      </c>
      <c r="W2926" s="95">
        <f t="shared" si="44"/>
        <v>283</v>
      </c>
    </row>
    <row r="2927" spans="1:23" ht="16.5" x14ac:dyDescent="0.2">
      <c r="A2927" s="62">
        <v>2924</v>
      </c>
      <c r="B2927" s="95">
        <f>INDEX(技能效果!B:B,MATCH(技能效果等级!W2927,技能效果!AE:AE,0))</f>
        <v>210300401</v>
      </c>
      <c r="C2927" s="95" t="str">
        <f>INDEX(技能效果!C:C,MATCH(技能效果等级!B2927,技能效果!B:B,0))</f>
        <v>唐流雨技能伤害(教学)</v>
      </c>
      <c r="D2927" s="96" t="s">
        <v>873</v>
      </c>
      <c r="E2927" s="95">
        <v>10</v>
      </c>
      <c r="F2927" s="95">
        <f>INDEX(技能效果!H:H,MATCH(技能效果等级!B2927,技能效果!B:B,0))</f>
        <v>1001</v>
      </c>
      <c r="G2927" s="95">
        <f>IF(INDEX(技能效果!K:K,MATCH(B2927,技能效果!B:B,0))=0,INDEX(技能效果!I:I,MATCH(技能效果等级!B2927,技能效果!B:B,0)),INDEX(技能效果!I:I,MATCH(技能效果等级!B2927,技能效果!B:B,0))*VLOOKUP(E2927,技能数值计算!$C$19:$D$28,2,FALSE))</f>
        <v>3</v>
      </c>
      <c r="H2927" s="95">
        <f>INDEX(技能效果!J:J,MATCH(技能效果等级!B2927,技能效果!B:B,0))</f>
        <v>0</v>
      </c>
      <c r="I2927" s="97"/>
      <c r="J2927" s="97"/>
      <c r="K2927" s="97"/>
      <c r="L2927" s="97"/>
      <c r="M2927" s="97"/>
      <c r="N2927" s="96" t="str">
        <f>IF(INDEX(技能效果!L:L,MATCH(技能效果等级!B2927,技能效果!B:B,0))="","",INDEX(技能效果!L:L,MATCH(技能效果等级!B2927,技能效果!B:B,0)))</f>
        <v/>
      </c>
      <c r="O2927" s="95">
        <f>IF(INDEX(技能效果!N:N,MATCH(B2927,技能效果!B:B,0))=0,INDEX(技能效果!M:M,MATCH(技能效果等级!B2927,技能效果!B:B,0)),INDEX(技能效果!M:M,MATCH(技能效果等级!B2927,技能效果!B:B,0))*VLOOKUP(E2927,技能数值计算!$C$19:$D$28,2,FALSE))</f>
        <v>0</v>
      </c>
      <c r="P2927" s="97"/>
      <c r="Q2927" s="97"/>
      <c r="R2927" s="95" t="str">
        <f>IF(INDEX(技能效果!O:O,MATCH(技能效果等级!B2927,技能效果!B:B,0))="","",INDEX(技能效果!O:O,MATCH(技能效果等级!B2927,技能效果!B:B,0)))</f>
        <v/>
      </c>
      <c r="S2927" s="97"/>
      <c r="T2927" s="97"/>
      <c r="U2927" s="97"/>
      <c r="V2927" s="96" t="str">
        <f>IF(INDEX(技能效果!AF:AF,MATCH(技能效果等级!B2927,技能效果!B:B,0))="","",INDEX(技能效果!AF:AF,MATCH(技能效果等级!B2927,技能效果!B:B,0)))</f>
        <v/>
      </c>
      <c r="W2927" s="95">
        <f t="shared" si="44"/>
        <v>283</v>
      </c>
    </row>
    <row r="2928" spans="1:23" ht="16.5" x14ac:dyDescent="0.2">
      <c r="A2928" s="62">
        <v>2925</v>
      </c>
      <c r="B2928" s="95">
        <f>INDEX(技能效果!B:B,MATCH(技能效果等级!W2928,技能效果!AE:AE,0))</f>
        <v>210300402</v>
      </c>
      <c r="C2928" s="95" t="str">
        <f>INDEX(技能效果!C:C,MATCH(技能效果等级!B2928,技能效果!B:B,0))</f>
        <v>唐流雨专属武器效果(教学)</v>
      </c>
      <c r="D2928" s="96" t="s">
        <v>873</v>
      </c>
      <c r="E2928" s="95">
        <v>1</v>
      </c>
      <c r="F2928" s="95">
        <f>INDEX(技能效果!H:H,MATCH(技能效果等级!B2928,技能效果!B:B,0))</f>
        <v>4001</v>
      </c>
      <c r="G2928" s="95">
        <f>IF(INDEX(技能效果!K:K,MATCH(B2928,技能效果!B:B,0))=0,INDEX(技能效果!I:I,MATCH(技能效果等级!B2928,技能效果!B:B,0)),INDEX(技能效果!I:I,MATCH(技能效果等级!B2928,技能效果!B:B,0))*VLOOKUP(E2928,技能数值计算!$C$19:$D$28,2,FALSE))</f>
        <v>0</v>
      </c>
      <c r="H2928" s="95">
        <f>INDEX(技能效果!J:J,MATCH(技能效果等级!B2928,技能效果!B:B,0))</f>
        <v>0</v>
      </c>
      <c r="I2928" s="97"/>
      <c r="J2928" s="97"/>
      <c r="K2928" s="97"/>
      <c r="L2928" s="97"/>
      <c r="M2928" s="97"/>
      <c r="N2928" s="96">
        <f>IF(INDEX(技能效果!L:L,MATCH(技能效果等级!B2928,技能效果!B:B,0))="","",INDEX(技能效果!L:L,MATCH(技能效果等级!B2928,技能效果!B:B,0)))</f>
        <v>101</v>
      </c>
      <c r="O2928" s="95">
        <f>IF(INDEX(技能效果!N:N,MATCH(B2928,技能效果!B:B,0))=0,INDEX(技能效果!M:M,MATCH(技能效果等级!B2928,技能效果!B:B,0)),INDEX(技能效果!M:M,MATCH(技能效果等级!B2928,技能效果!B:B,0))*VLOOKUP(E2928,技能数值计算!$C$19:$D$28,2,FALSE))</f>
        <v>0.2</v>
      </c>
      <c r="P2928" s="97"/>
      <c r="Q2928" s="97"/>
      <c r="R2928" s="95" t="str">
        <f>IF(INDEX(技能效果!O:O,MATCH(技能效果等级!B2928,技能效果!B:B,0))="","",INDEX(技能效果!O:O,MATCH(技能效果等级!B2928,技能效果!B:B,0)))</f>
        <v/>
      </c>
      <c r="S2928" s="97"/>
      <c r="T2928" s="97"/>
      <c r="U2928" s="97"/>
      <c r="V2928" s="96" t="str">
        <f>IF(INDEX(技能效果!AF:AF,MATCH(技能效果等级!B2928,技能效果!B:B,0))="","",INDEX(技能效果!AF:AF,MATCH(技能效果等级!B2928,技能效果!B:B,0)))</f>
        <v>天赋技能x%概率禁锢目标</v>
      </c>
      <c r="W2928" s="95">
        <f t="shared" si="44"/>
        <v>284</v>
      </c>
    </row>
    <row r="2929" spans="1:23" ht="16.5" x14ac:dyDescent="0.2">
      <c r="A2929" s="62">
        <v>2926</v>
      </c>
      <c r="B2929" s="95">
        <f>INDEX(技能效果!B:B,MATCH(技能效果等级!W2929,技能效果!AE:AE,0))</f>
        <v>210300402</v>
      </c>
      <c r="C2929" s="95" t="str">
        <f>INDEX(技能效果!C:C,MATCH(技能效果等级!B2929,技能效果!B:B,0))</f>
        <v>唐流雨专属武器效果(教学)</v>
      </c>
      <c r="D2929" s="96" t="s">
        <v>873</v>
      </c>
      <c r="E2929" s="95">
        <v>2</v>
      </c>
      <c r="F2929" s="95">
        <f>INDEX(技能效果!H:H,MATCH(技能效果等级!B2929,技能效果!B:B,0))</f>
        <v>4001</v>
      </c>
      <c r="G2929" s="95">
        <f>IF(INDEX(技能效果!K:K,MATCH(B2929,技能效果!B:B,0))=0,INDEX(技能效果!I:I,MATCH(技能效果等级!B2929,技能效果!B:B,0)),INDEX(技能效果!I:I,MATCH(技能效果等级!B2929,技能效果!B:B,0))*VLOOKUP(E2929,技能数值计算!$C$19:$D$28,2,FALSE))</f>
        <v>0</v>
      </c>
      <c r="H2929" s="95">
        <f>INDEX(技能效果!J:J,MATCH(技能效果等级!B2929,技能效果!B:B,0))</f>
        <v>0</v>
      </c>
      <c r="I2929" s="97"/>
      <c r="J2929" s="97"/>
      <c r="K2929" s="97"/>
      <c r="L2929" s="97"/>
      <c r="M2929" s="97"/>
      <c r="N2929" s="96">
        <f>IF(INDEX(技能效果!L:L,MATCH(技能效果等级!B2929,技能效果!B:B,0))="","",INDEX(技能效果!L:L,MATCH(技能效果等级!B2929,技能效果!B:B,0)))</f>
        <v>101</v>
      </c>
      <c r="O2929" s="95">
        <f>IF(INDEX(技能效果!N:N,MATCH(B2929,技能效果!B:B,0))=0,INDEX(技能效果!M:M,MATCH(技能效果等级!B2929,技能效果!B:B,0)),INDEX(技能效果!M:M,MATCH(技能效果等级!B2929,技能效果!B:B,0))*VLOOKUP(E2929,技能数值计算!$C$19:$D$28,2,FALSE))</f>
        <v>0.2</v>
      </c>
      <c r="P2929" s="97"/>
      <c r="Q2929" s="97"/>
      <c r="R2929" s="95" t="str">
        <f>IF(INDEX(技能效果!O:O,MATCH(技能效果等级!B2929,技能效果!B:B,0))="","",INDEX(技能效果!O:O,MATCH(技能效果等级!B2929,技能效果!B:B,0)))</f>
        <v/>
      </c>
      <c r="S2929" s="97"/>
      <c r="T2929" s="97"/>
      <c r="U2929" s="97"/>
      <c r="V2929" s="96" t="str">
        <f>IF(INDEX(技能效果!AF:AF,MATCH(技能效果等级!B2929,技能效果!B:B,0))="","",INDEX(技能效果!AF:AF,MATCH(技能效果等级!B2929,技能效果!B:B,0)))</f>
        <v>天赋技能x%概率禁锢目标</v>
      </c>
      <c r="W2929" s="95">
        <f t="shared" si="44"/>
        <v>284</v>
      </c>
    </row>
    <row r="2930" spans="1:23" ht="16.5" x14ac:dyDescent="0.2">
      <c r="A2930" s="62">
        <v>2927</v>
      </c>
      <c r="B2930" s="95">
        <f>INDEX(技能效果!B:B,MATCH(技能效果等级!W2930,技能效果!AE:AE,0))</f>
        <v>210300402</v>
      </c>
      <c r="C2930" s="95" t="str">
        <f>INDEX(技能效果!C:C,MATCH(技能效果等级!B2930,技能效果!B:B,0))</f>
        <v>唐流雨专属武器效果(教学)</v>
      </c>
      <c r="D2930" s="96" t="s">
        <v>873</v>
      </c>
      <c r="E2930" s="95">
        <v>3</v>
      </c>
      <c r="F2930" s="95">
        <f>INDEX(技能效果!H:H,MATCH(技能效果等级!B2930,技能效果!B:B,0))</f>
        <v>4001</v>
      </c>
      <c r="G2930" s="95">
        <f>IF(INDEX(技能效果!K:K,MATCH(B2930,技能效果!B:B,0))=0,INDEX(技能效果!I:I,MATCH(技能效果等级!B2930,技能效果!B:B,0)),INDEX(技能效果!I:I,MATCH(技能效果等级!B2930,技能效果!B:B,0))*VLOOKUP(E2930,技能数值计算!$C$19:$D$28,2,FALSE))</f>
        <v>0</v>
      </c>
      <c r="H2930" s="95">
        <f>INDEX(技能效果!J:J,MATCH(技能效果等级!B2930,技能效果!B:B,0))</f>
        <v>0</v>
      </c>
      <c r="I2930" s="97"/>
      <c r="J2930" s="97"/>
      <c r="K2930" s="97"/>
      <c r="L2930" s="97"/>
      <c r="M2930" s="97"/>
      <c r="N2930" s="96">
        <f>IF(INDEX(技能效果!L:L,MATCH(技能效果等级!B2930,技能效果!B:B,0))="","",INDEX(技能效果!L:L,MATCH(技能效果等级!B2930,技能效果!B:B,0)))</f>
        <v>101</v>
      </c>
      <c r="O2930" s="95">
        <f>IF(INDEX(技能效果!N:N,MATCH(B2930,技能效果!B:B,0))=0,INDEX(技能效果!M:M,MATCH(技能效果等级!B2930,技能效果!B:B,0)),INDEX(技能效果!M:M,MATCH(技能效果等级!B2930,技能效果!B:B,0))*VLOOKUP(E2930,技能数值计算!$C$19:$D$28,2,FALSE))</f>
        <v>0.2</v>
      </c>
      <c r="P2930" s="97"/>
      <c r="Q2930" s="97"/>
      <c r="R2930" s="95" t="str">
        <f>IF(INDEX(技能效果!O:O,MATCH(技能效果等级!B2930,技能效果!B:B,0))="","",INDEX(技能效果!O:O,MATCH(技能效果等级!B2930,技能效果!B:B,0)))</f>
        <v/>
      </c>
      <c r="S2930" s="97"/>
      <c r="T2930" s="97"/>
      <c r="U2930" s="97"/>
      <c r="V2930" s="96" t="str">
        <f>IF(INDEX(技能效果!AF:AF,MATCH(技能效果等级!B2930,技能效果!B:B,0))="","",INDEX(技能效果!AF:AF,MATCH(技能效果等级!B2930,技能效果!B:B,0)))</f>
        <v>天赋技能x%概率禁锢目标</v>
      </c>
      <c r="W2930" s="95">
        <f t="shared" si="44"/>
        <v>284</v>
      </c>
    </row>
    <row r="2931" spans="1:23" ht="16.5" x14ac:dyDescent="0.2">
      <c r="A2931" s="62">
        <v>2928</v>
      </c>
      <c r="B2931" s="95">
        <f>INDEX(技能效果!B:B,MATCH(技能效果等级!W2931,技能效果!AE:AE,0))</f>
        <v>210300402</v>
      </c>
      <c r="C2931" s="95" t="str">
        <f>INDEX(技能效果!C:C,MATCH(技能效果等级!B2931,技能效果!B:B,0))</f>
        <v>唐流雨专属武器效果(教学)</v>
      </c>
      <c r="D2931" s="96" t="s">
        <v>873</v>
      </c>
      <c r="E2931" s="95">
        <v>4</v>
      </c>
      <c r="F2931" s="95">
        <f>INDEX(技能效果!H:H,MATCH(技能效果等级!B2931,技能效果!B:B,0))</f>
        <v>4001</v>
      </c>
      <c r="G2931" s="95">
        <f>IF(INDEX(技能效果!K:K,MATCH(B2931,技能效果!B:B,0))=0,INDEX(技能效果!I:I,MATCH(技能效果等级!B2931,技能效果!B:B,0)),INDEX(技能效果!I:I,MATCH(技能效果等级!B2931,技能效果!B:B,0))*VLOOKUP(E2931,技能数值计算!$C$19:$D$28,2,FALSE))</f>
        <v>0</v>
      </c>
      <c r="H2931" s="95">
        <f>INDEX(技能效果!J:J,MATCH(技能效果等级!B2931,技能效果!B:B,0))</f>
        <v>0</v>
      </c>
      <c r="I2931" s="97"/>
      <c r="J2931" s="97"/>
      <c r="K2931" s="97"/>
      <c r="L2931" s="97"/>
      <c r="M2931" s="97"/>
      <c r="N2931" s="96">
        <f>IF(INDEX(技能效果!L:L,MATCH(技能效果等级!B2931,技能效果!B:B,0))="","",INDEX(技能效果!L:L,MATCH(技能效果等级!B2931,技能效果!B:B,0)))</f>
        <v>101</v>
      </c>
      <c r="O2931" s="95">
        <f>IF(INDEX(技能效果!N:N,MATCH(B2931,技能效果!B:B,0))=0,INDEX(技能效果!M:M,MATCH(技能效果等级!B2931,技能效果!B:B,0)),INDEX(技能效果!M:M,MATCH(技能效果等级!B2931,技能效果!B:B,0))*VLOOKUP(E2931,技能数值计算!$C$19:$D$28,2,FALSE))</f>
        <v>0.2</v>
      </c>
      <c r="P2931" s="97"/>
      <c r="Q2931" s="97"/>
      <c r="R2931" s="95" t="str">
        <f>IF(INDEX(技能效果!O:O,MATCH(技能效果等级!B2931,技能效果!B:B,0))="","",INDEX(技能效果!O:O,MATCH(技能效果等级!B2931,技能效果!B:B,0)))</f>
        <v/>
      </c>
      <c r="S2931" s="97"/>
      <c r="T2931" s="97"/>
      <c r="U2931" s="97"/>
      <c r="V2931" s="96" t="str">
        <f>IF(INDEX(技能效果!AF:AF,MATCH(技能效果等级!B2931,技能效果!B:B,0))="","",INDEX(技能效果!AF:AF,MATCH(技能效果等级!B2931,技能效果!B:B,0)))</f>
        <v>天赋技能x%概率禁锢目标</v>
      </c>
      <c r="W2931" s="95">
        <f t="shared" si="44"/>
        <v>284</v>
      </c>
    </row>
    <row r="2932" spans="1:23" ht="16.5" x14ac:dyDescent="0.2">
      <c r="A2932" s="62">
        <v>2929</v>
      </c>
      <c r="B2932" s="95">
        <f>INDEX(技能效果!B:B,MATCH(技能效果等级!W2932,技能效果!AE:AE,0))</f>
        <v>210300402</v>
      </c>
      <c r="C2932" s="95" t="str">
        <f>INDEX(技能效果!C:C,MATCH(技能效果等级!B2932,技能效果!B:B,0))</f>
        <v>唐流雨专属武器效果(教学)</v>
      </c>
      <c r="D2932" s="96" t="s">
        <v>873</v>
      </c>
      <c r="E2932" s="95">
        <v>5</v>
      </c>
      <c r="F2932" s="95">
        <f>INDEX(技能效果!H:H,MATCH(技能效果等级!B2932,技能效果!B:B,0))</f>
        <v>4001</v>
      </c>
      <c r="G2932" s="95">
        <f>IF(INDEX(技能效果!K:K,MATCH(B2932,技能效果!B:B,0))=0,INDEX(技能效果!I:I,MATCH(技能效果等级!B2932,技能效果!B:B,0)),INDEX(技能效果!I:I,MATCH(技能效果等级!B2932,技能效果!B:B,0))*VLOOKUP(E2932,技能数值计算!$C$19:$D$28,2,FALSE))</f>
        <v>0</v>
      </c>
      <c r="H2932" s="95">
        <f>INDEX(技能效果!J:J,MATCH(技能效果等级!B2932,技能效果!B:B,0))</f>
        <v>0</v>
      </c>
      <c r="I2932" s="97"/>
      <c r="J2932" s="97"/>
      <c r="K2932" s="97"/>
      <c r="L2932" s="97"/>
      <c r="M2932" s="97"/>
      <c r="N2932" s="96">
        <f>IF(INDEX(技能效果!L:L,MATCH(技能效果等级!B2932,技能效果!B:B,0))="","",INDEX(技能效果!L:L,MATCH(技能效果等级!B2932,技能效果!B:B,0)))</f>
        <v>101</v>
      </c>
      <c r="O2932" s="95">
        <f>IF(INDEX(技能效果!N:N,MATCH(B2932,技能效果!B:B,0))=0,INDEX(技能效果!M:M,MATCH(技能效果等级!B2932,技能效果!B:B,0)),INDEX(技能效果!M:M,MATCH(技能效果等级!B2932,技能效果!B:B,0))*VLOOKUP(E2932,技能数值计算!$C$19:$D$28,2,FALSE))</f>
        <v>0.2</v>
      </c>
      <c r="P2932" s="97"/>
      <c r="Q2932" s="97"/>
      <c r="R2932" s="95" t="str">
        <f>IF(INDEX(技能效果!O:O,MATCH(技能效果等级!B2932,技能效果!B:B,0))="","",INDEX(技能效果!O:O,MATCH(技能效果等级!B2932,技能效果!B:B,0)))</f>
        <v/>
      </c>
      <c r="S2932" s="97"/>
      <c r="T2932" s="97"/>
      <c r="U2932" s="97"/>
      <c r="V2932" s="96" t="str">
        <f>IF(INDEX(技能效果!AF:AF,MATCH(技能效果等级!B2932,技能效果!B:B,0))="","",INDEX(技能效果!AF:AF,MATCH(技能效果等级!B2932,技能效果!B:B,0)))</f>
        <v>天赋技能x%概率禁锢目标</v>
      </c>
      <c r="W2932" s="95">
        <f t="shared" si="44"/>
        <v>284</v>
      </c>
    </row>
    <row r="2933" spans="1:23" ht="16.5" x14ac:dyDescent="0.2">
      <c r="A2933" s="62">
        <v>2930</v>
      </c>
      <c r="B2933" s="95">
        <f>INDEX(技能效果!B:B,MATCH(技能效果等级!W2933,技能效果!AE:AE,0))</f>
        <v>210300402</v>
      </c>
      <c r="C2933" s="95" t="str">
        <f>INDEX(技能效果!C:C,MATCH(技能效果等级!B2933,技能效果!B:B,0))</f>
        <v>唐流雨专属武器效果(教学)</v>
      </c>
      <c r="D2933" s="96" t="s">
        <v>873</v>
      </c>
      <c r="E2933" s="95">
        <v>6</v>
      </c>
      <c r="F2933" s="95">
        <f>INDEX(技能效果!H:H,MATCH(技能效果等级!B2933,技能效果!B:B,0))</f>
        <v>4001</v>
      </c>
      <c r="G2933" s="95">
        <f>IF(INDEX(技能效果!K:K,MATCH(B2933,技能效果!B:B,0))=0,INDEX(技能效果!I:I,MATCH(技能效果等级!B2933,技能效果!B:B,0)),INDEX(技能效果!I:I,MATCH(技能效果等级!B2933,技能效果!B:B,0))*VLOOKUP(E2933,技能数值计算!$C$19:$D$28,2,FALSE))</f>
        <v>0</v>
      </c>
      <c r="H2933" s="95">
        <f>INDEX(技能效果!J:J,MATCH(技能效果等级!B2933,技能效果!B:B,0))</f>
        <v>0</v>
      </c>
      <c r="I2933" s="97"/>
      <c r="J2933" s="97"/>
      <c r="K2933" s="97"/>
      <c r="L2933" s="97"/>
      <c r="M2933" s="97"/>
      <c r="N2933" s="96">
        <f>IF(INDEX(技能效果!L:L,MATCH(技能效果等级!B2933,技能效果!B:B,0))="","",INDEX(技能效果!L:L,MATCH(技能效果等级!B2933,技能效果!B:B,0)))</f>
        <v>101</v>
      </c>
      <c r="O2933" s="95">
        <f>IF(INDEX(技能效果!N:N,MATCH(B2933,技能效果!B:B,0))=0,INDEX(技能效果!M:M,MATCH(技能效果等级!B2933,技能效果!B:B,0)),INDEX(技能效果!M:M,MATCH(技能效果等级!B2933,技能效果!B:B,0))*VLOOKUP(E2933,技能数值计算!$C$19:$D$28,2,FALSE))</f>
        <v>0.2</v>
      </c>
      <c r="P2933" s="97"/>
      <c r="Q2933" s="97"/>
      <c r="R2933" s="95" t="str">
        <f>IF(INDEX(技能效果!O:O,MATCH(技能效果等级!B2933,技能效果!B:B,0))="","",INDEX(技能效果!O:O,MATCH(技能效果等级!B2933,技能效果!B:B,0)))</f>
        <v/>
      </c>
      <c r="S2933" s="97"/>
      <c r="T2933" s="97"/>
      <c r="U2933" s="97"/>
      <c r="V2933" s="96" t="str">
        <f>IF(INDEX(技能效果!AF:AF,MATCH(技能效果等级!B2933,技能效果!B:B,0))="","",INDEX(技能效果!AF:AF,MATCH(技能效果等级!B2933,技能效果!B:B,0)))</f>
        <v>天赋技能x%概率禁锢目标</v>
      </c>
      <c r="W2933" s="95">
        <f t="shared" si="44"/>
        <v>284</v>
      </c>
    </row>
    <row r="2934" spans="1:23" ht="16.5" x14ac:dyDescent="0.2">
      <c r="A2934" s="62">
        <v>2931</v>
      </c>
      <c r="B2934" s="95">
        <f>INDEX(技能效果!B:B,MATCH(技能效果等级!W2934,技能效果!AE:AE,0))</f>
        <v>210300402</v>
      </c>
      <c r="C2934" s="95" t="str">
        <f>INDEX(技能效果!C:C,MATCH(技能效果等级!B2934,技能效果!B:B,0))</f>
        <v>唐流雨专属武器效果(教学)</v>
      </c>
      <c r="D2934" s="96" t="s">
        <v>873</v>
      </c>
      <c r="E2934" s="95">
        <v>7</v>
      </c>
      <c r="F2934" s="95">
        <f>INDEX(技能效果!H:H,MATCH(技能效果等级!B2934,技能效果!B:B,0))</f>
        <v>4001</v>
      </c>
      <c r="G2934" s="95">
        <f>IF(INDEX(技能效果!K:K,MATCH(B2934,技能效果!B:B,0))=0,INDEX(技能效果!I:I,MATCH(技能效果等级!B2934,技能效果!B:B,0)),INDEX(技能效果!I:I,MATCH(技能效果等级!B2934,技能效果!B:B,0))*VLOOKUP(E2934,技能数值计算!$C$19:$D$28,2,FALSE))</f>
        <v>0</v>
      </c>
      <c r="H2934" s="95">
        <f>INDEX(技能效果!J:J,MATCH(技能效果等级!B2934,技能效果!B:B,0))</f>
        <v>0</v>
      </c>
      <c r="I2934" s="97"/>
      <c r="J2934" s="97"/>
      <c r="K2934" s="97"/>
      <c r="L2934" s="97"/>
      <c r="M2934" s="97"/>
      <c r="N2934" s="96">
        <f>IF(INDEX(技能效果!L:L,MATCH(技能效果等级!B2934,技能效果!B:B,0))="","",INDEX(技能效果!L:L,MATCH(技能效果等级!B2934,技能效果!B:B,0)))</f>
        <v>101</v>
      </c>
      <c r="O2934" s="95">
        <f>IF(INDEX(技能效果!N:N,MATCH(B2934,技能效果!B:B,0))=0,INDEX(技能效果!M:M,MATCH(技能效果等级!B2934,技能效果!B:B,0)),INDEX(技能效果!M:M,MATCH(技能效果等级!B2934,技能效果!B:B,0))*VLOOKUP(E2934,技能数值计算!$C$19:$D$28,2,FALSE))</f>
        <v>0.2</v>
      </c>
      <c r="P2934" s="97"/>
      <c r="Q2934" s="97"/>
      <c r="R2934" s="95" t="str">
        <f>IF(INDEX(技能效果!O:O,MATCH(技能效果等级!B2934,技能效果!B:B,0))="","",INDEX(技能效果!O:O,MATCH(技能效果等级!B2934,技能效果!B:B,0)))</f>
        <v/>
      </c>
      <c r="S2934" s="97"/>
      <c r="T2934" s="97"/>
      <c r="U2934" s="97"/>
      <c r="V2934" s="96" t="str">
        <f>IF(INDEX(技能效果!AF:AF,MATCH(技能效果等级!B2934,技能效果!B:B,0))="","",INDEX(技能效果!AF:AF,MATCH(技能效果等级!B2934,技能效果!B:B,0)))</f>
        <v>天赋技能x%概率禁锢目标</v>
      </c>
      <c r="W2934" s="95">
        <f t="shared" si="44"/>
        <v>284</v>
      </c>
    </row>
    <row r="2935" spans="1:23" ht="16.5" x14ac:dyDescent="0.2">
      <c r="A2935" s="62">
        <v>2932</v>
      </c>
      <c r="B2935" s="95">
        <f>INDEX(技能效果!B:B,MATCH(技能效果等级!W2935,技能效果!AE:AE,0))</f>
        <v>210300402</v>
      </c>
      <c r="C2935" s="95" t="str">
        <f>INDEX(技能效果!C:C,MATCH(技能效果等级!B2935,技能效果!B:B,0))</f>
        <v>唐流雨专属武器效果(教学)</v>
      </c>
      <c r="D2935" s="96" t="s">
        <v>873</v>
      </c>
      <c r="E2935" s="95">
        <v>8</v>
      </c>
      <c r="F2935" s="95">
        <f>INDEX(技能效果!H:H,MATCH(技能效果等级!B2935,技能效果!B:B,0))</f>
        <v>4001</v>
      </c>
      <c r="G2935" s="95">
        <f>IF(INDEX(技能效果!K:K,MATCH(B2935,技能效果!B:B,0))=0,INDEX(技能效果!I:I,MATCH(技能效果等级!B2935,技能效果!B:B,0)),INDEX(技能效果!I:I,MATCH(技能效果等级!B2935,技能效果!B:B,0))*VLOOKUP(E2935,技能数值计算!$C$19:$D$28,2,FALSE))</f>
        <v>0</v>
      </c>
      <c r="H2935" s="95">
        <f>INDEX(技能效果!J:J,MATCH(技能效果等级!B2935,技能效果!B:B,0))</f>
        <v>0</v>
      </c>
      <c r="I2935" s="97"/>
      <c r="J2935" s="97"/>
      <c r="K2935" s="97"/>
      <c r="L2935" s="97"/>
      <c r="M2935" s="97"/>
      <c r="N2935" s="96">
        <f>IF(INDEX(技能效果!L:L,MATCH(技能效果等级!B2935,技能效果!B:B,0))="","",INDEX(技能效果!L:L,MATCH(技能效果等级!B2935,技能效果!B:B,0)))</f>
        <v>101</v>
      </c>
      <c r="O2935" s="95">
        <f>IF(INDEX(技能效果!N:N,MATCH(B2935,技能效果!B:B,0))=0,INDEX(技能效果!M:M,MATCH(技能效果等级!B2935,技能效果!B:B,0)),INDEX(技能效果!M:M,MATCH(技能效果等级!B2935,技能效果!B:B,0))*VLOOKUP(E2935,技能数值计算!$C$19:$D$28,2,FALSE))</f>
        <v>0.2</v>
      </c>
      <c r="P2935" s="97"/>
      <c r="Q2935" s="97"/>
      <c r="R2935" s="95" t="str">
        <f>IF(INDEX(技能效果!O:O,MATCH(技能效果等级!B2935,技能效果!B:B,0))="","",INDEX(技能效果!O:O,MATCH(技能效果等级!B2935,技能效果!B:B,0)))</f>
        <v/>
      </c>
      <c r="S2935" s="97"/>
      <c r="T2935" s="97"/>
      <c r="U2935" s="97"/>
      <c r="V2935" s="96" t="str">
        <f>IF(INDEX(技能效果!AF:AF,MATCH(技能效果等级!B2935,技能效果!B:B,0))="","",INDEX(技能效果!AF:AF,MATCH(技能效果等级!B2935,技能效果!B:B,0)))</f>
        <v>天赋技能x%概率禁锢目标</v>
      </c>
      <c r="W2935" s="95">
        <f t="shared" si="44"/>
        <v>284</v>
      </c>
    </row>
    <row r="2936" spans="1:23" ht="16.5" x14ac:dyDescent="0.2">
      <c r="A2936" s="62">
        <v>2933</v>
      </c>
      <c r="B2936" s="95">
        <f>INDEX(技能效果!B:B,MATCH(技能效果等级!W2936,技能效果!AE:AE,0))</f>
        <v>210300402</v>
      </c>
      <c r="C2936" s="95" t="str">
        <f>INDEX(技能效果!C:C,MATCH(技能效果等级!B2936,技能效果!B:B,0))</f>
        <v>唐流雨专属武器效果(教学)</v>
      </c>
      <c r="D2936" s="96" t="s">
        <v>873</v>
      </c>
      <c r="E2936" s="95">
        <v>9</v>
      </c>
      <c r="F2936" s="95">
        <f>INDEX(技能效果!H:H,MATCH(技能效果等级!B2936,技能效果!B:B,0))</f>
        <v>4001</v>
      </c>
      <c r="G2936" s="95">
        <f>IF(INDEX(技能效果!K:K,MATCH(B2936,技能效果!B:B,0))=0,INDEX(技能效果!I:I,MATCH(技能效果等级!B2936,技能效果!B:B,0)),INDEX(技能效果!I:I,MATCH(技能效果等级!B2936,技能效果!B:B,0))*VLOOKUP(E2936,技能数值计算!$C$19:$D$28,2,FALSE))</f>
        <v>0</v>
      </c>
      <c r="H2936" s="95">
        <f>INDEX(技能效果!J:J,MATCH(技能效果等级!B2936,技能效果!B:B,0))</f>
        <v>0</v>
      </c>
      <c r="I2936" s="97"/>
      <c r="J2936" s="97"/>
      <c r="K2936" s="97"/>
      <c r="L2936" s="97"/>
      <c r="M2936" s="97"/>
      <c r="N2936" s="96">
        <f>IF(INDEX(技能效果!L:L,MATCH(技能效果等级!B2936,技能效果!B:B,0))="","",INDEX(技能效果!L:L,MATCH(技能效果等级!B2936,技能效果!B:B,0)))</f>
        <v>101</v>
      </c>
      <c r="O2936" s="95">
        <f>IF(INDEX(技能效果!N:N,MATCH(B2936,技能效果!B:B,0))=0,INDEX(技能效果!M:M,MATCH(技能效果等级!B2936,技能效果!B:B,0)),INDEX(技能效果!M:M,MATCH(技能效果等级!B2936,技能效果!B:B,0))*VLOOKUP(E2936,技能数值计算!$C$19:$D$28,2,FALSE))</f>
        <v>0.2</v>
      </c>
      <c r="P2936" s="97"/>
      <c r="Q2936" s="97"/>
      <c r="R2936" s="95" t="str">
        <f>IF(INDEX(技能效果!O:O,MATCH(技能效果等级!B2936,技能效果!B:B,0))="","",INDEX(技能效果!O:O,MATCH(技能效果等级!B2936,技能效果!B:B,0)))</f>
        <v/>
      </c>
      <c r="S2936" s="97"/>
      <c r="T2936" s="97"/>
      <c r="U2936" s="97"/>
      <c r="V2936" s="96" t="str">
        <f>IF(INDEX(技能效果!AF:AF,MATCH(技能效果等级!B2936,技能效果!B:B,0))="","",INDEX(技能效果!AF:AF,MATCH(技能效果等级!B2936,技能效果!B:B,0)))</f>
        <v>天赋技能x%概率禁锢目标</v>
      </c>
      <c r="W2936" s="95">
        <f t="shared" si="44"/>
        <v>284</v>
      </c>
    </row>
    <row r="2937" spans="1:23" ht="16.5" x14ac:dyDescent="0.2">
      <c r="A2937" s="62">
        <v>2934</v>
      </c>
      <c r="B2937" s="95">
        <f>INDEX(技能效果!B:B,MATCH(技能效果等级!W2937,技能效果!AE:AE,0))</f>
        <v>210300402</v>
      </c>
      <c r="C2937" s="95" t="str">
        <f>INDEX(技能效果!C:C,MATCH(技能效果等级!B2937,技能效果!B:B,0))</f>
        <v>唐流雨专属武器效果(教学)</v>
      </c>
      <c r="D2937" s="96" t="s">
        <v>873</v>
      </c>
      <c r="E2937" s="95">
        <v>10</v>
      </c>
      <c r="F2937" s="95">
        <f>INDEX(技能效果!H:H,MATCH(技能效果等级!B2937,技能效果!B:B,0))</f>
        <v>4001</v>
      </c>
      <c r="G2937" s="95">
        <f>IF(INDEX(技能效果!K:K,MATCH(B2937,技能效果!B:B,0))=0,INDEX(技能效果!I:I,MATCH(技能效果等级!B2937,技能效果!B:B,0)),INDEX(技能效果!I:I,MATCH(技能效果等级!B2937,技能效果!B:B,0))*VLOOKUP(E2937,技能数值计算!$C$19:$D$28,2,FALSE))</f>
        <v>0</v>
      </c>
      <c r="H2937" s="95">
        <f>INDEX(技能效果!J:J,MATCH(技能效果等级!B2937,技能效果!B:B,0))</f>
        <v>0</v>
      </c>
      <c r="I2937" s="97"/>
      <c r="J2937" s="97"/>
      <c r="K2937" s="97"/>
      <c r="L2937" s="97"/>
      <c r="M2937" s="97"/>
      <c r="N2937" s="96">
        <f>IF(INDEX(技能效果!L:L,MATCH(技能效果等级!B2937,技能效果!B:B,0))="","",INDEX(技能效果!L:L,MATCH(技能效果等级!B2937,技能效果!B:B,0)))</f>
        <v>101</v>
      </c>
      <c r="O2937" s="95">
        <f>IF(INDEX(技能效果!N:N,MATCH(B2937,技能效果!B:B,0))=0,INDEX(技能效果!M:M,MATCH(技能效果等级!B2937,技能效果!B:B,0)),INDEX(技能效果!M:M,MATCH(技能效果等级!B2937,技能效果!B:B,0))*VLOOKUP(E2937,技能数值计算!$C$19:$D$28,2,FALSE))</f>
        <v>0.2</v>
      </c>
      <c r="P2937" s="97"/>
      <c r="Q2937" s="97"/>
      <c r="R2937" s="95" t="str">
        <f>IF(INDEX(技能效果!O:O,MATCH(技能效果等级!B2937,技能效果!B:B,0))="","",INDEX(技能效果!O:O,MATCH(技能效果等级!B2937,技能效果!B:B,0)))</f>
        <v/>
      </c>
      <c r="S2937" s="97"/>
      <c r="T2937" s="97"/>
      <c r="U2937" s="97"/>
      <c r="V2937" s="96" t="str">
        <f>IF(INDEX(技能效果!AF:AF,MATCH(技能效果等级!B2937,技能效果!B:B,0))="","",INDEX(技能效果!AF:AF,MATCH(技能效果等级!B2937,技能效果!B:B,0)))</f>
        <v>天赋技能x%概率禁锢目标</v>
      </c>
      <c r="W2937" s="95">
        <f t="shared" si="44"/>
        <v>284</v>
      </c>
    </row>
    <row r="2938" spans="1:23" ht="16.5" x14ac:dyDescent="0.2">
      <c r="A2938" s="62">
        <v>2935</v>
      </c>
      <c r="B2938" s="95">
        <f>INDEX(技能效果!B:B,MATCH(技能效果等级!W2938,技能效果!AE:AE,0))</f>
        <v>210300403</v>
      </c>
      <c r="C2938" s="95" t="str">
        <f>INDEX(技能效果!C:C,MATCH(技能效果等级!B2938,技能效果!B:B,0))</f>
        <v>唐流雨满星效果(教学)</v>
      </c>
      <c r="D2938" s="96" t="s">
        <v>873</v>
      </c>
      <c r="E2938" s="95">
        <v>1</v>
      </c>
      <c r="F2938" s="95">
        <f>INDEX(技能效果!H:H,MATCH(技能效果等级!B2938,技能效果!B:B,0))</f>
        <v>1001</v>
      </c>
      <c r="G2938" s="95">
        <f>IF(INDEX(技能效果!K:K,MATCH(B2938,技能效果!B:B,0))=0,INDEX(技能效果!I:I,MATCH(技能效果等级!B2938,技能效果!B:B,0)),INDEX(技能效果!I:I,MATCH(技能效果等级!B2938,技能效果!B:B,0))*VLOOKUP(E2938,技能数值计算!$C$19:$D$28,2,FALSE))</f>
        <v>1</v>
      </c>
      <c r="H2938" s="95">
        <f>INDEX(技能效果!J:J,MATCH(技能效果等级!B2938,技能效果!B:B,0))</f>
        <v>0</v>
      </c>
      <c r="I2938" s="97"/>
      <c r="J2938" s="97"/>
      <c r="K2938" s="97"/>
      <c r="L2938" s="97"/>
      <c r="M2938" s="97"/>
      <c r="N2938" s="96" t="str">
        <f>IF(INDEX(技能效果!L:L,MATCH(技能效果等级!B2938,技能效果!B:B,0))="","",INDEX(技能效果!L:L,MATCH(技能效果等级!B2938,技能效果!B:B,0)))</f>
        <v/>
      </c>
      <c r="O2938" s="95">
        <f>IF(INDEX(技能效果!N:N,MATCH(B2938,技能效果!B:B,0))=0,INDEX(技能效果!M:M,MATCH(技能效果等级!B2938,技能效果!B:B,0)),INDEX(技能效果!M:M,MATCH(技能效果等级!B2938,技能效果!B:B,0))*VLOOKUP(E2938,技能数值计算!$C$19:$D$28,2,FALSE))</f>
        <v>0</v>
      </c>
      <c r="P2938" s="97"/>
      <c r="Q2938" s="97"/>
      <c r="R2938" s="95" t="str">
        <f>IF(INDEX(技能效果!O:O,MATCH(技能效果等级!B2938,技能效果!B:B,0))="","",INDEX(技能效果!O:O,MATCH(技能效果等级!B2938,技能效果!B:B,0)))</f>
        <v/>
      </c>
      <c r="S2938" s="97"/>
      <c r="T2938" s="97"/>
      <c r="U2938" s="97"/>
      <c r="V2938" s="96" t="str">
        <f>IF(INDEX(技能效果!AF:AF,MATCH(技能效果等级!B2938,技能效果!B:B,0))="","",INDEX(技能效果!AF:AF,MATCH(技能效果等级!B2938,技能效果!B:B,0)))</f>
        <v/>
      </c>
      <c r="W2938" s="95">
        <f t="shared" si="44"/>
        <v>285</v>
      </c>
    </row>
    <row r="2939" spans="1:23" ht="16.5" x14ac:dyDescent="0.2">
      <c r="A2939" s="62">
        <v>2936</v>
      </c>
      <c r="B2939" s="95">
        <f>INDEX(技能效果!B:B,MATCH(技能效果等级!W2939,技能效果!AE:AE,0))</f>
        <v>210300403</v>
      </c>
      <c r="C2939" s="95" t="str">
        <f>INDEX(技能效果!C:C,MATCH(技能效果等级!B2939,技能效果!B:B,0))</f>
        <v>唐流雨满星效果(教学)</v>
      </c>
      <c r="D2939" s="96" t="s">
        <v>873</v>
      </c>
      <c r="E2939" s="95">
        <v>2</v>
      </c>
      <c r="F2939" s="95">
        <f>INDEX(技能效果!H:H,MATCH(技能效果等级!B2939,技能效果!B:B,0))</f>
        <v>1001</v>
      </c>
      <c r="G2939" s="95">
        <f>IF(INDEX(技能效果!K:K,MATCH(B2939,技能效果!B:B,0))=0,INDEX(技能效果!I:I,MATCH(技能效果等级!B2939,技能效果!B:B,0)),INDEX(技能效果!I:I,MATCH(技能效果等级!B2939,技能效果!B:B,0))*VLOOKUP(E2939,技能数值计算!$C$19:$D$28,2,FALSE))</f>
        <v>1</v>
      </c>
      <c r="H2939" s="95">
        <f>INDEX(技能效果!J:J,MATCH(技能效果等级!B2939,技能效果!B:B,0))</f>
        <v>0</v>
      </c>
      <c r="I2939" s="97"/>
      <c r="J2939" s="97"/>
      <c r="K2939" s="97"/>
      <c r="L2939" s="97"/>
      <c r="M2939" s="97"/>
      <c r="N2939" s="96" t="str">
        <f>IF(INDEX(技能效果!L:L,MATCH(技能效果等级!B2939,技能效果!B:B,0))="","",INDEX(技能效果!L:L,MATCH(技能效果等级!B2939,技能效果!B:B,0)))</f>
        <v/>
      </c>
      <c r="O2939" s="95">
        <f>IF(INDEX(技能效果!N:N,MATCH(B2939,技能效果!B:B,0))=0,INDEX(技能效果!M:M,MATCH(技能效果等级!B2939,技能效果!B:B,0)),INDEX(技能效果!M:M,MATCH(技能效果等级!B2939,技能效果!B:B,0))*VLOOKUP(E2939,技能数值计算!$C$19:$D$28,2,FALSE))</f>
        <v>0</v>
      </c>
      <c r="P2939" s="97"/>
      <c r="Q2939" s="97"/>
      <c r="R2939" s="95" t="str">
        <f>IF(INDEX(技能效果!O:O,MATCH(技能效果等级!B2939,技能效果!B:B,0))="","",INDEX(技能效果!O:O,MATCH(技能效果等级!B2939,技能效果!B:B,0)))</f>
        <v/>
      </c>
      <c r="S2939" s="97"/>
      <c r="T2939" s="97"/>
      <c r="U2939" s="97"/>
      <c r="V2939" s="96" t="str">
        <f>IF(INDEX(技能效果!AF:AF,MATCH(技能效果等级!B2939,技能效果!B:B,0))="","",INDEX(技能效果!AF:AF,MATCH(技能效果等级!B2939,技能效果!B:B,0)))</f>
        <v/>
      </c>
      <c r="W2939" s="95">
        <f t="shared" si="44"/>
        <v>285</v>
      </c>
    </row>
    <row r="2940" spans="1:23" ht="16.5" x14ac:dyDescent="0.2">
      <c r="A2940" s="62">
        <v>2937</v>
      </c>
      <c r="B2940" s="95">
        <f>INDEX(技能效果!B:B,MATCH(技能效果等级!W2940,技能效果!AE:AE,0))</f>
        <v>210300403</v>
      </c>
      <c r="C2940" s="95" t="str">
        <f>INDEX(技能效果!C:C,MATCH(技能效果等级!B2940,技能效果!B:B,0))</f>
        <v>唐流雨满星效果(教学)</v>
      </c>
      <c r="D2940" s="96" t="s">
        <v>873</v>
      </c>
      <c r="E2940" s="95">
        <v>3</v>
      </c>
      <c r="F2940" s="95">
        <f>INDEX(技能效果!H:H,MATCH(技能效果等级!B2940,技能效果!B:B,0))</f>
        <v>1001</v>
      </c>
      <c r="G2940" s="95">
        <f>IF(INDEX(技能效果!K:K,MATCH(B2940,技能效果!B:B,0))=0,INDEX(技能效果!I:I,MATCH(技能效果等级!B2940,技能效果!B:B,0)),INDEX(技能效果!I:I,MATCH(技能效果等级!B2940,技能效果!B:B,0))*VLOOKUP(E2940,技能数值计算!$C$19:$D$28,2,FALSE))</f>
        <v>1</v>
      </c>
      <c r="H2940" s="95">
        <f>INDEX(技能效果!J:J,MATCH(技能效果等级!B2940,技能效果!B:B,0))</f>
        <v>0</v>
      </c>
      <c r="I2940" s="97"/>
      <c r="J2940" s="97"/>
      <c r="K2940" s="97"/>
      <c r="L2940" s="97"/>
      <c r="M2940" s="97"/>
      <c r="N2940" s="96" t="str">
        <f>IF(INDEX(技能效果!L:L,MATCH(技能效果等级!B2940,技能效果!B:B,0))="","",INDEX(技能效果!L:L,MATCH(技能效果等级!B2940,技能效果!B:B,0)))</f>
        <v/>
      </c>
      <c r="O2940" s="95">
        <f>IF(INDEX(技能效果!N:N,MATCH(B2940,技能效果!B:B,0))=0,INDEX(技能效果!M:M,MATCH(技能效果等级!B2940,技能效果!B:B,0)),INDEX(技能效果!M:M,MATCH(技能效果等级!B2940,技能效果!B:B,0))*VLOOKUP(E2940,技能数值计算!$C$19:$D$28,2,FALSE))</f>
        <v>0</v>
      </c>
      <c r="P2940" s="97"/>
      <c r="Q2940" s="97"/>
      <c r="R2940" s="95" t="str">
        <f>IF(INDEX(技能效果!O:O,MATCH(技能效果等级!B2940,技能效果!B:B,0))="","",INDEX(技能效果!O:O,MATCH(技能效果等级!B2940,技能效果!B:B,0)))</f>
        <v/>
      </c>
      <c r="S2940" s="97"/>
      <c r="T2940" s="97"/>
      <c r="U2940" s="97"/>
      <c r="V2940" s="96" t="str">
        <f>IF(INDEX(技能效果!AF:AF,MATCH(技能效果等级!B2940,技能效果!B:B,0))="","",INDEX(技能效果!AF:AF,MATCH(技能效果等级!B2940,技能效果!B:B,0)))</f>
        <v/>
      </c>
      <c r="W2940" s="95">
        <f t="shared" si="44"/>
        <v>285</v>
      </c>
    </row>
    <row r="2941" spans="1:23" ht="16.5" x14ac:dyDescent="0.2">
      <c r="A2941" s="62">
        <v>2938</v>
      </c>
      <c r="B2941" s="95">
        <f>INDEX(技能效果!B:B,MATCH(技能效果等级!W2941,技能效果!AE:AE,0))</f>
        <v>210300403</v>
      </c>
      <c r="C2941" s="95" t="str">
        <f>INDEX(技能效果!C:C,MATCH(技能效果等级!B2941,技能效果!B:B,0))</f>
        <v>唐流雨满星效果(教学)</v>
      </c>
      <c r="D2941" s="96" t="s">
        <v>873</v>
      </c>
      <c r="E2941" s="95">
        <v>4</v>
      </c>
      <c r="F2941" s="95">
        <f>INDEX(技能效果!H:H,MATCH(技能效果等级!B2941,技能效果!B:B,0))</f>
        <v>1001</v>
      </c>
      <c r="G2941" s="95">
        <f>IF(INDEX(技能效果!K:K,MATCH(B2941,技能效果!B:B,0))=0,INDEX(技能效果!I:I,MATCH(技能效果等级!B2941,技能效果!B:B,0)),INDEX(技能效果!I:I,MATCH(技能效果等级!B2941,技能效果!B:B,0))*VLOOKUP(E2941,技能数值计算!$C$19:$D$28,2,FALSE))</f>
        <v>1</v>
      </c>
      <c r="H2941" s="95">
        <f>INDEX(技能效果!J:J,MATCH(技能效果等级!B2941,技能效果!B:B,0))</f>
        <v>0</v>
      </c>
      <c r="I2941" s="97"/>
      <c r="J2941" s="97"/>
      <c r="K2941" s="97"/>
      <c r="L2941" s="97"/>
      <c r="M2941" s="97"/>
      <c r="N2941" s="96" t="str">
        <f>IF(INDEX(技能效果!L:L,MATCH(技能效果等级!B2941,技能效果!B:B,0))="","",INDEX(技能效果!L:L,MATCH(技能效果等级!B2941,技能效果!B:B,0)))</f>
        <v/>
      </c>
      <c r="O2941" s="95">
        <f>IF(INDEX(技能效果!N:N,MATCH(B2941,技能效果!B:B,0))=0,INDEX(技能效果!M:M,MATCH(技能效果等级!B2941,技能效果!B:B,0)),INDEX(技能效果!M:M,MATCH(技能效果等级!B2941,技能效果!B:B,0))*VLOOKUP(E2941,技能数值计算!$C$19:$D$28,2,FALSE))</f>
        <v>0</v>
      </c>
      <c r="P2941" s="97"/>
      <c r="Q2941" s="97"/>
      <c r="R2941" s="95" t="str">
        <f>IF(INDEX(技能效果!O:O,MATCH(技能效果等级!B2941,技能效果!B:B,0))="","",INDEX(技能效果!O:O,MATCH(技能效果等级!B2941,技能效果!B:B,0)))</f>
        <v/>
      </c>
      <c r="S2941" s="97"/>
      <c r="T2941" s="97"/>
      <c r="U2941" s="97"/>
      <c r="V2941" s="96" t="str">
        <f>IF(INDEX(技能效果!AF:AF,MATCH(技能效果等级!B2941,技能效果!B:B,0))="","",INDEX(技能效果!AF:AF,MATCH(技能效果等级!B2941,技能效果!B:B,0)))</f>
        <v/>
      </c>
      <c r="W2941" s="95">
        <f t="shared" si="44"/>
        <v>285</v>
      </c>
    </row>
    <row r="2942" spans="1:23" ht="16.5" x14ac:dyDescent="0.2">
      <c r="A2942" s="62">
        <v>2939</v>
      </c>
      <c r="B2942" s="95">
        <f>INDEX(技能效果!B:B,MATCH(技能效果等级!W2942,技能效果!AE:AE,0))</f>
        <v>210300403</v>
      </c>
      <c r="C2942" s="95" t="str">
        <f>INDEX(技能效果!C:C,MATCH(技能效果等级!B2942,技能效果!B:B,0))</f>
        <v>唐流雨满星效果(教学)</v>
      </c>
      <c r="D2942" s="96" t="s">
        <v>873</v>
      </c>
      <c r="E2942" s="95">
        <v>5</v>
      </c>
      <c r="F2942" s="95">
        <f>INDEX(技能效果!H:H,MATCH(技能效果等级!B2942,技能效果!B:B,0))</f>
        <v>1001</v>
      </c>
      <c r="G2942" s="95">
        <f>IF(INDEX(技能效果!K:K,MATCH(B2942,技能效果!B:B,0))=0,INDEX(技能效果!I:I,MATCH(技能效果等级!B2942,技能效果!B:B,0)),INDEX(技能效果!I:I,MATCH(技能效果等级!B2942,技能效果!B:B,0))*VLOOKUP(E2942,技能数值计算!$C$19:$D$28,2,FALSE))</f>
        <v>1</v>
      </c>
      <c r="H2942" s="95">
        <f>INDEX(技能效果!J:J,MATCH(技能效果等级!B2942,技能效果!B:B,0))</f>
        <v>0</v>
      </c>
      <c r="I2942" s="97"/>
      <c r="J2942" s="97"/>
      <c r="K2942" s="97"/>
      <c r="L2942" s="97"/>
      <c r="M2942" s="97"/>
      <c r="N2942" s="96" t="str">
        <f>IF(INDEX(技能效果!L:L,MATCH(技能效果等级!B2942,技能效果!B:B,0))="","",INDEX(技能效果!L:L,MATCH(技能效果等级!B2942,技能效果!B:B,0)))</f>
        <v/>
      </c>
      <c r="O2942" s="95">
        <f>IF(INDEX(技能效果!N:N,MATCH(B2942,技能效果!B:B,0))=0,INDEX(技能效果!M:M,MATCH(技能效果等级!B2942,技能效果!B:B,0)),INDEX(技能效果!M:M,MATCH(技能效果等级!B2942,技能效果!B:B,0))*VLOOKUP(E2942,技能数值计算!$C$19:$D$28,2,FALSE))</f>
        <v>0</v>
      </c>
      <c r="P2942" s="97"/>
      <c r="Q2942" s="97"/>
      <c r="R2942" s="95" t="str">
        <f>IF(INDEX(技能效果!O:O,MATCH(技能效果等级!B2942,技能效果!B:B,0))="","",INDEX(技能效果!O:O,MATCH(技能效果等级!B2942,技能效果!B:B,0)))</f>
        <v/>
      </c>
      <c r="S2942" s="97"/>
      <c r="T2942" s="97"/>
      <c r="U2942" s="97"/>
      <c r="V2942" s="96" t="str">
        <f>IF(INDEX(技能效果!AF:AF,MATCH(技能效果等级!B2942,技能效果!B:B,0))="","",INDEX(技能效果!AF:AF,MATCH(技能效果等级!B2942,技能效果!B:B,0)))</f>
        <v/>
      </c>
      <c r="W2942" s="95">
        <f t="shared" si="44"/>
        <v>285</v>
      </c>
    </row>
    <row r="2943" spans="1:23" ht="16.5" x14ac:dyDescent="0.2">
      <c r="A2943" s="62">
        <v>2940</v>
      </c>
      <c r="B2943" s="95">
        <f>INDEX(技能效果!B:B,MATCH(技能效果等级!W2943,技能效果!AE:AE,0))</f>
        <v>210300403</v>
      </c>
      <c r="C2943" s="95" t="str">
        <f>INDEX(技能效果!C:C,MATCH(技能效果等级!B2943,技能效果!B:B,0))</f>
        <v>唐流雨满星效果(教学)</v>
      </c>
      <c r="D2943" s="96" t="s">
        <v>873</v>
      </c>
      <c r="E2943" s="95">
        <v>6</v>
      </c>
      <c r="F2943" s="95">
        <f>INDEX(技能效果!H:H,MATCH(技能效果等级!B2943,技能效果!B:B,0))</f>
        <v>1001</v>
      </c>
      <c r="G2943" s="95">
        <f>IF(INDEX(技能效果!K:K,MATCH(B2943,技能效果!B:B,0))=0,INDEX(技能效果!I:I,MATCH(技能效果等级!B2943,技能效果!B:B,0)),INDEX(技能效果!I:I,MATCH(技能效果等级!B2943,技能效果!B:B,0))*VLOOKUP(E2943,技能数值计算!$C$19:$D$28,2,FALSE))</f>
        <v>1</v>
      </c>
      <c r="H2943" s="95">
        <f>INDEX(技能效果!J:J,MATCH(技能效果等级!B2943,技能效果!B:B,0))</f>
        <v>0</v>
      </c>
      <c r="I2943" s="97"/>
      <c r="J2943" s="97"/>
      <c r="K2943" s="97"/>
      <c r="L2943" s="97"/>
      <c r="M2943" s="97"/>
      <c r="N2943" s="96" t="str">
        <f>IF(INDEX(技能效果!L:L,MATCH(技能效果等级!B2943,技能效果!B:B,0))="","",INDEX(技能效果!L:L,MATCH(技能效果等级!B2943,技能效果!B:B,0)))</f>
        <v/>
      </c>
      <c r="O2943" s="95">
        <f>IF(INDEX(技能效果!N:N,MATCH(B2943,技能效果!B:B,0))=0,INDEX(技能效果!M:M,MATCH(技能效果等级!B2943,技能效果!B:B,0)),INDEX(技能效果!M:M,MATCH(技能效果等级!B2943,技能效果!B:B,0))*VLOOKUP(E2943,技能数值计算!$C$19:$D$28,2,FALSE))</f>
        <v>0</v>
      </c>
      <c r="P2943" s="97"/>
      <c r="Q2943" s="97"/>
      <c r="R2943" s="95" t="str">
        <f>IF(INDEX(技能效果!O:O,MATCH(技能效果等级!B2943,技能效果!B:B,0))="","",INDEX(技能效果!O:O,MATCH(技能效果等级!B2943,技能效果!B:B,0)))</f>
        <v/>
      </c>
      <c r="S2943" s="97"/>
      <c r="T2943" s="97"/>
      <c r="U2943" s="97"/>
      <c r="V2943" s="96" t="str">
        <f>IF(INDEX(技能效果!AF:AF,MATCH(技能效果等级!B2943,技能效果!B:B,0))="","",INDEX(技能效果!AF:AF,MATCH(技能效果等级!B2943,技能效果!B:B,0)))</f>
        <v/>
      </c>
      <c r="W2943" s="95">
        <f t="shared" si="44"/>
        <v>285</v>
      </c>
    </row>
    <row r="2944" spans="1:23" ht="16.5" x14ac:dyDescent="0.2">
      <c r="A2944" s="62">
        <v>2941</v>
      </c>
      <c r="B2944" s="95">
        <f>INDEX(技能效果!B:B,MATCH(技能效果等级!W2944,技能效果!AE:AE,0))</f>
        <v>210300403</v>
      </c>
      <c r="C2944" s="95" t="str">
        <f>INDEX(技能效果!C:C,MATCH(技能效果等级!B2944,技能效果!B:B,0))</f>
        <v>唐流雨满星效果(教学)</v>
      </c>
      <c r="D2944" s="96" t="s">
        <v>873</v>
      </c>
      <c r="E2944" s="95">
        <v>7</v>
      </c>
      <c r="F2944" s="95">
        <f>INDEX(技能效果!H:H,MATCH(技能效果等级!B2944,技能效果!B:B,0))</f>
        <v>1001</v>
      </c>
      <c r="G2944" s="95">
        <f>IF(INDEX(技能效果!K:K,MATCH(B2944,技能效果!B:B,0))=0,INDEX(技能效果!I:I,MATCH(技能效果等级!B2944,技能效果!B:B,0)),INDEX(技能效果!I:I,MATCH(技能效果等级!B2944,技能效果!B:B,0))*VLOOKUP(E2944,技能数值计算!$C$19:$D$28,2,FALSE))</f>
        <v>1</v>
      </c>
      <c r="H2944" s="95">
        <f>INDEX(技能效果!J:J,MATCH(技能效果等级!B2944,技能效果!B:B,0))</f>
        <v>0</v>
      </c>
      <c r="I2944" s="97"/>
      <c r="J2944" s="97"/>
      <c r="K2944" s="97"/>
      <c r="L2944" s="97"/>
      <c r="M2944" s="97"/>
      <c r="N2944" s="96" t="str">
        <f>IF(INDEX(技能效果!L:L,MATCH(技能效果等级!B2944,技能效果!B:B,0))="","",INDEX(技能效果!L:L,MATCH(技能效果等级!B2944,技能效果!B:B,0)))</f>
        <v/>
      </c>
      <c r="O2944" s="95">
        <f>IF(INDEX(技能效果!N:N,MATCH(B2944,技能效果!B:B,0))=0,INDEX(技能效果!M:M,MATCH(技能效果等级!B2944,技能效果!B:B,0)),INDEX(技能效果!M:M,MATCH(技能效果等级!B2944,技能效果!B:B,0))*VLOOKUP(E2944,技能数值计算!$C$19:$D$28,2,FALSE))</f>
        <v>0</v>
      </c>
      <c r="P2944" s="97"/>
      <c r="Q2944" s="97"/>
      <c r="R2944" s="95" t="str">
        <f>IF(INDEX(技能效果!O:O,MATCH(技能效果等级!B2944,技能效果!B:B,0))="","",INDEX(技能效果!O:O,MATCH(技能效果等级!B2944,技能效果!B:B,0)))</f>
        <v/>
      </c>
      <c r="S2944" s="97"/>
      <c r="T2944" s="97"/>
      <c r="U2944" s="97"/>
      <c r="V2944" s="96" t="str">
        <f>IF(INDEX(技能效果!AF:AF,MATCH(技能效果等级!B2944,技能效果!B:B,0))="","",INDEX(技能效果!AF:AF,MATCH(技能效果等级!B2944,技能效果!B:B,0)))</f>
        <v/>
      </c>
      <c r="W2944" s="95">
        <f t="shared" si="44"/>
        <v>285</v>
      </c>
    </row>
    <row r="2945" spans="1:23" ht="16.5" x14ac:dyDescent="0.2">
      <c r="A2945" s="62">
        <v>2942</v>
      </c>
      <c r="B2945" s="95">
        <f>INDEX(技能效果!B:B,MATCH(技能效果等级!W2945,技能效果!AE:AE,0))</f>
        <v>210300403</v>
      </c>
      <c r="C2945" s="95" t="str">
        <f>INDEX(技能效果!C:C,MATCH(技能效果等级!B2945,技能效果!B:B,0))</f>
        <v>唐流雨满星效果(教学)</v>
      </c>
      <c r="D2945" s="96" t="s">
        <v>873</v>
      </c>
      <c r="E2945" s="95">
        <v>8</v>
      </c>
      <c r="F2945" s="95">
        <f>INDEX(技能效果!H:H,MATCH(技能效果等级!B2945,技能效果!B:B,0))</f>
        <v>1001</v>
      </c>
      <c r="G2945" s="95">
        <f>IF(INDEX(技能效果!K:K,MATCH(B2945,技能效果!B:B,0))=0,INDEX(技能效果!I:I,MATCH(技能效果等级!B2945,技能效果!B:B,0)),INDEX(技能效果!I:I,MATCH(技能效果等级!B2945,技能效果!B:B,0))*VLOOKUP(E2945,技能数值计算!$C$19:$D$28,2,FALSE))</f>
        <v>1</v>
      </c>
      <c r="H2945" s="95">
        <f>INDEX(技能效果!J:J,MATCH(技能效果等级!B2945,技能效果!B:B,0))</f>
        <v>0</v>
      </c>
      <c r="I2945" s="97"/>
      <c r="J2945" s="97"/>
      <c r="K2945" s="97"/>
      <c r="L2945" s="97"/>
      <c r="M2945" s="97"/>
      <c r="N2945" s="96" t="str">
        <f>IF(INDEX(技能效果!L:L,MATCH(技能效果等级!B2945,技能效果!B:B,0))="","",INDEX(技能效果!L:L,MATCH(技能效果等级!B2945,技能效果!B:B,0)))</f>
        <v/>
      </c>
      <c r="O2945" s="95">
        <f>IF(INDEX(技能效果!N:N,MATCH(B2945,技能效果!B:B,0))=0,INDEX(技能效果!M:M,MATCH(技能效果等级!B2945,技能效果!B:B,0)),INDEX(技能效果!M:M,MATCH(技能效果等级!B2945,技能效果!B:B,0))*VLOOKUP(E2945,技能数值计算!$C$19:$D$28,2,FALSE))</f>
        <v>0</v>
      </c>
      <c r="P2945" s="97"/>
      <c r="Q2945" s="97"/>
      <c r="R2945" s="95" t="str">
        <f>IF(INDEX(技能效果!O:O,MATCH(技能效果等级!B2945,技能效果!B:B,0))="","",INDEX(技能效果!O:O,MATCH(技能效果等级!B2945,技能效果!B:B,0)))</f>
        <v/>
      </c>
      <c r="S2945" s="97"/>
      <c r="T2945" s="97"/>
      <c r="U2945" s="97"/>
      <c r="V2945" s="96" t="str">
        <f>IF(INDEX(技能效果!AF:AF,MATCH(技能效果等级!B2945,技能效果!B:B,0))="","",INDEX(技能效果!AF:AF,MATCH(技能效果等级!B2945,技能效果!B:B,0)))</f>
        <v/>
      </c>
      <c r="W2945" s="95">
        <f t="shared" si="44"/>
        <v>285</v>
      </c>
    </row>
    <row r="2946" spans="1:23" ht="16.5" x14ac:dyDescent="0.2">
      <c r="A2946" s="62">
        <v>2943</v>
      </c>
      <c r="B2946" s="95">
        <f>INDEX(技能效果!B:B,MATCH(技能效果等级!W2946,技能效果!AE:AE,0))</f>
        <v>210300403</v>
      </c>
      <c r="C2946" s="95" t="str">
        <f>INDEX(技能效果!C:C,MATCH(技能效果等级!B2946,技能效果!B:B,0))</f>
        <v>唐流雨满星效果(教学)</v>
      </c>
      <c r="D2946" s="96" t="s">
        <v>873</v>
      </c>
      <c r="E2946" s="95">
        <v>9</v>
      </c>
      <c r="F2946" s="95">
        <f>INDEX(技能效果!H:H,MATCH(技能效果等级!B2946,技能效果!B:B,0))</f>
        <v>1001</v>
      </c>
      <c r="G2946" s="95">
        <f>IF(INDEX(技能效果!K:K,MATCH(B2946,技能效果!B:B,0))=0,INDEX(技能效果!I:I,MATCH(技能效果等级!B2946,技能效果!B:B,0)),INDEX(技能效果!I:I,MATCH(技能效果等级!B2946,技能效果!B:B,0))*VLOOKUP(E2946,技能数值计算!$C$19:$D$28,2,FALSE))</f>
        <v>1</v>
      </c>
      <c r="H2946" s="95">
        <f>INDEX(技能效果!J:J,MATCH(技能效果等级!B2946,技能效果!B:B,0))</f>
        <v>0</v>
      </c>
      <c r="I2946" s="97"/>
      <c r="J2946" s="97"/>
      <c r="K2946" s="97"/>
      <c r="L2946" s="97"/>
      <c r="M2946" s="97"/>
      <c r="N2946" s="96" t="str">
        <f>IF(INDEX(技能效果!L:L,MATCH(技能效果等级!B2946,技能效果!B:B,0))="","",INDEX(技能效果!L:L,MATCH(技能效果等级!B2946,技能效果!B:B,0)))</f>
        <v/>
      </c>
      <c r="O2946" s="95">
        <f>IF(INDEX(技能效果!N:N,MATCH(B2946,技能效果!B:B,0))=0,INDEX(技能效果!M:M,MATCH(技能效果等级!B2946,技能效果!B:B,0)),INDEX(技能效果!M:M,MATCH(技能效果等级!B2946,技能效果!B:B,0))*VLOOKUP(E2946,技能数值计算!$C$19:$D$28,2,FALSE))</f>
        <v>0</v>
      </c>
      <c r="P2946" s="97"/>
      <c r="Q2946" s="97"/>
      <c r="R2946" s="95" t="str">
        <f>IF(INDEX(技能效果!O:O,MATCH(技能效果等级!B2946,技能效果!B:B,0))="","",INDEX(技能效果!O:O,MATCH(技能效果等级!B2946,技能效果!B:B,0)))</f>
        <v/>
      </c>
      <c r="S2946" s="97"/>
      <c r="T2946" s="97"/>
      <c r="U2946" s="97"/>
      <c r="V2946" s="96" t="str">
        <f>IF(INDEX(技能效果!AF:AF,MATCH(技能效果等级!B2946,技能效果!B:B,0))="","",INDEX(技能效果!AF:AF,MATCH(技能效果等级!B2946,技能效果!B:B,0)))</f>
        <v/>
      </c>
      <c r="W2946" s="95">
        <f t="shared" si="44"/>
        <v>285</v>
      </c>
    </row>
    <row r="2947" spans="1:23" ht="16.5" x14ac:dyDescent="0.2">
      <c r="A2947" s="62">
        <v>2944</v>
      </c>
      <c r="B2947" s="95">
        <f>INDEX(技能效果!B:B,MATCH(技能效果等级!W2947,技能效果!AE:AE,0))</f>
        <v>210300403</v>
      </c>
      <c r="C2947" s="95" t="str">
        <f>INDEX(技能效果!C:C,MATCH(技能效果等级!B2947,技能效果!B:B,0))</f>
        <v>唐流雨满星效果(教学)</v>
      </c>
      <c r="D2947" s="96" t="s">
        <v>873</v>
      </c>
      <c r="E2947" s="95">
        <v>10</v>
      </c>
      <c r="F2947" s="95">
        <f>INDEX(技能效果!H:H,MATCH(技能效果等级!B2947,技能效果!B:B,0))</f>
        <v>1001</v>
      </c>
      <c r="G2947" s="95">
        <f>IF(INDEX(技能效果!K:K,MATCH(B2947,技能效果!B:B,0))=0,INDEX(技能效果!I:I,MATCH(技能效果等级!B2947,技能效果!B:B,0)),INDEX(技能效果!I:I,MATCH(技能效果等级!B2947,技能效果!B:B,0))*VLOOKUP(E2947,技能数值计算!$C$19:$D$28,2,FALSE))</f>
        <v>1</v>
      </c>
      <c r="H2947" s="95">
        <f>INDEX(技能效果!J:J,MATCH(技能效果等级!B2947,技能效果!B:B,0))</f>
        <v>0</v>
      </c>
      <c r="I2947" s="97"/>
      <c r="J2947" s="97"/>
      <c r="K2947" s="97"/>
      <c r="L2947" s="97"/>
      <c r="M2947" s="97"/>
      <c r="N2947" s="96" t="str">
        <f>IF(INDEX(技能效果!L:L,MATCH(技能效果等级!B2947,技能效果!B:B,0))="","",INDEX(技能效果!L:L,MATCH(技能效果等级!B2947,技能效果!B:B,0)))</f>
        <v/>
      </c>
      <c r="O2947" s="95">
        <f>IF(INDEX(技能效果!N:N,MATCH(B2947,技能效果!B:B,0))=0,INDEX(技能效果!M:M,MATCH(技能效果等级!B2947,技能效果!B:B,0)),INDEX(技能效果!M:M,MATCH(技能效果等级!B2947,技能效果!B:B,0))*VLOOKUP(E2947,技能数值计算!$C$19:$D$28,2,FALSE))</f>
        <v>0</v>
      </c>
      <c r="P2947" s="97"/>
      <c r="Q2947" s="97"/>
      <c r="R2947" s="95" t="str">
        <f>IF(INDEX(技能效果!O:O,MATCH(技能效果等级!B2947,技能效果!B:B,0))="","",INDEX(技能效果!O:O,MATCH(技能效果等级!B2947,技能效果!B:B,0)))</f>
        <v/>
      </c>
      <c r="S2947" s="97"/>
      <c r="T2947" s="97"/>
      <c r="U2947" s="97"/>
      <c r="V2947" s="96" t="str">
        <f>IF(INDEX(技能效果!AF:AF,MATCH(技能效果等级!B2947,技能效果!B:B,0))="","",INDEX(技能效果!AF:AF,MATCH(技能效果等级!B2947,技能效果!B:B,0)))</f>
        <v/>
      </c>
      <c r="W2947" s="95">
        <f t="shared" si="44"/>
        <v>285</v>
      </c>
    </row>
    <row r="2948" spans="1:23" ht="16.5" x14ac:dyDescent="0.2">
      <c r="A2948" s="62">
        <v>2945</v>
      </c>
      <c r="B2948" s="95">
        <f>INDEX(技能效果!B:B,MATCH(技能效果等级!W2948,技能效果!AE:AE,0))</f>
        <v>210300501</v>
      </c>
      <c r="C2948" s="95" t="str">
        <f>INDEX(技能效果!C:C,MATCH(技能效果等级!B2948,技能效果!B:B,0))</f>
        <v>李轩辕技能伤害(教学)</v>
      </c>
      <c r="D2948" s="96" t="s">
        <v>873</v>
      </c>
      <c r="E2948" s="95">
        <v>1</v>
      </c>
      <c r="F2948" s="95">
        <f>INDEX(技能效果!H:H,MATCH(技能效果等级!B2948,技能效果!B:B,0))</f>
        <v>1001</v>
      </c>
      <c r="G2948" s="95">
        <f>IF(INDEX(技能效果!K:K,MATCH(B2948,技能效果!B:B,0))=0,INDEX(技能效果!I:I,MATCH(技能效果等级!B2948,技能效果!B:B,0)),INDEX(技能效果!I:I,MATCH(技能效果等级!B2948,技能效果!B:B,0))*VLOOKUP(E2948,技能数值计算!$C$19:$D$28,2,FALSE))</f>
        <v>1.5</v>
      </c>
      <c r="H2948" s="95">
        <f>INDEX(技能效果!J:J,MATCH(技能效果等级!B2948,技能效果!B:B,0))</f>
        <v>0</v>
      </c>
      <c r="I2948" s="97"/>
      <c r="J2948" s="97"/>
      <c r="K2948" s="97"/>
      <c r="L2948" s="97"/>
      <c r="M2948" s="97"/>
      <c r="N2948" s="96" t="str">
        <f>IF(INDEX(技能效果!L:L,MATCH(技能效果等级!B2948,技能效果!B:B,0))="","",INDEX(技能效果!L:L,MATCH(技能效果等级!B2948,技能效果!B:B,0)))</f>
        <v/>
      </c>
      <c r="O2948" s="95">
        <f>IF(INDEX(技能效果!N:N,MATCH(B2948,技能效果!B:B,0))=0,INDEX(技能效果!M:M,MATCH(技能效果等级!B2948,技能效果!B:B,0)),INDEX(技能效果!M:M,MATCH(技能效果等级!B2948,技能效果!B:B,0))*VLOOKUP(E2948,技能数值计算!$C$19:$D$28,2,FALSE))</f>
        <v>0</v>
      </c>
      <c r="P2948" s="97"/>
      <c r="Q2948" s="97"/>
      <c r="R2948" s="95" t="str">
        <f>IF(INDEX(技能效果!O:O,MATCH(技能效果等级!B2948,技能效果!B:B,0))="","",INDEX(技能效果!O:O,MATCH(技能效果等级!B2948,技能效果!B:B,0)))</f>
        <v/>
      </c>
      <c r="S2948" s="97"/>
      <c r="T2948" s="97"/>
      <c r="U2948" s="97"/>
      <c r="V2948" s="96" t="str">
        <f>IF(INDEX(技能效果!AF:AF,MATCH(技能效果等级!B2948,技能效果!B:B,0))="","",INDEX(技能效果!AF:AF,MATCH(技能效果等级!B2948,技能效果!B:B,0)))</f>
        <v/>
      </c>
      <c r="W2948" s="95">
        <f t="shared" si="44"/>
        <v>286</v>
      </c>
    </row>
    <row r="2949" spans="1:23" ht="16.5" x14ac:dyDescent="0.2">
      <c r="A2949" s="62">
        <v>2946</v>
      </c>
      <c r="B2949" s="95">
        <f>INDEX(技能效果!B:B,MATCH(技能效果等级!W2949,技能效果!AE:AE,0))</f>
        <v>210300501</v>
      </c>
      <c r="C2949" s="95" t="str">
        <f>INDEX(技能效果!C:C,MATCH(技能效果等级!B2949,技能效果!B:B,0))</f>
        <v>李轩辕技能伤害(教学)</v>
      </c>
      <c r="D2949" s="96" t="s">
        <v>873</v>
      </c>
      <c r="E2949" s="95">
        <v>2</v>
      </c>
      <c r="F2949" s="95">
        <f>INDEX(技能效果!H:H,MATCH(技能效果等级!B2949,技能效果!B:B,0))</f>
        <v>1001</v>
      </c>
      <c r="G2949" s="95">
        <f>IF(INDEX(技能效果!K:K,MATCH(B2949,技能效果!B:B,0))=0,INDEX(技能效果!I:I,MATCH(技能效果等级!B2949,技能效果!B:B,0)),INDEX(技能效果!I:I,MATCH(技能效果等级!B2949,技能效果!B:B,0))*VLOOKUP(E2949,技能数值计算!$C$19:$D$28,2,FALSE))</f>
        <v>1.62</v>
      </c>
      <c r="H2949" s="95">
        <f>INDEX(技能效果!J:J,MATCH(技能效果等级!B2949,技能效果!B:B,0))</f>
        <v>0</v>
      </c>
      <c r="I2949" s="97"/>
      <c r="J2949" s="97"/>
      <c r="K2949" s="97"/>
      <c r="L2949" s="97"/>
      <c r="M2949" s="97"/>
      <c r="N2949" s="96" t="str">
        <f>IF(INDEX(技能效果!L:L,MATCH(技能效果等级!B2949,技能效果!B:B,0))="","",INDEX(技能效果!L:L,MATCH(技能效果等级!B2949,技能效果!B:B,0)))</f>
        <v/>
      </c>
      <c r="O2949" s="95">
        <f>IF(INDEX(技能效果!N:N,MATCH(B2949,技能效果!B:B,0))=0,INDEX(技能效果!M:M,MATCH(技能效果等级!B2949,技能效果!B:B,0)),INDEX(技能效果!M:M,MATCH(技能效果等级!B2949,技能效果!B:B,0))*VLOOKUP(E2949,技能数值计算!$C$19:$D$28,2,FALSE))</f>
        <v>0</v>
      </c>
      <c r="P2949" s="97"/>
      <c r="Q2949" s="97"/>
      <c r="R2949" s="95" t="str">
        <f>IF(INDEX(技能效果!O:O,MATCH(技能效果等级!B2949,技能效果!B:B,0))="","",INDEX(技能效果!O:O,MATCH(技能效果等级!B2949,技能效果!B:B,0)))</f>
        <v/>
      </c>
      <c r="S2949" s="97"/>
      <c r="T2949" s="97"/>
      <c r="U2949" s="97"/>
      <c r="V2949" s="96" t="str">
        <f>IF(INDEX(技能效果!AF:AF,MATCH(技能效果等级!B2949,技能效果!B:B,0))="","",INDEX(技能效果!AF:AF,MATCH(技能效果等级!B2949,技能效果!B:B,0)))</f>
        <v/>
      </c>
      <c r="W2949" s="95">
        <f t="shared" si="44"/>
        <v>286</v>
      </c>
    </row>
    <row r="2950" spans="1:23" ht="16.5" x14ac:dyDescent="0.2">
      <c r="A2950" s="62">
        <v>2947</v>
      </c>
      <c r="B2950" s="95">
        <f>INDEX(技能效果!B:B,MATCH(技能效果等级!W2950,技能效果!AE:AE,0))</f>
        <v>210300501</v>
      </c>
      <c r="C2950" s="95" t="str">
        <f>INDEX(技能效果!C:C,MATCH(技能效果等级!B2950,技能效果!B:B,0))</f>
        <v>李轩辕技能伤害(教学)</v>
      </c>
      <c r="D2950" s="96" t="s">
        <v>873</v>
      </c>
      <c r="E2950" s="95">
        <v>3</v>
      </c>
      <c r="F2950" s="95">
        <f>INDEX(技能效果!H:H,MATCH(技能效果等级!B2950,技能效果!B:B,0))</f>
        <v>1001</v>
      </c>
      <c r="G2950" s="95">
        <f>IF(INDEX(技能效果!K:K,MATCH(B2950,技能效果!B:B,0))=0,INDEX(技能效果!I:I,MATCH(技能效果等级!B2950,技能效果!B:B,0)),INDEX(技能效果!I:I,MATCH(技能效果等级!B2950,技能效果!B:B,0))*VLOOKUP(E2950,技能数值计算!$C$19:$D$28,2,FALSE))</f>
        <v>1.7399999999999998</v>
      </c>
      <c r="H2950" s="95">
        <f>INDEX(技能效果!J:J,MATCH(技能效果等级!B2950,技能效果!B:B,0))</f>
        <v>0</v>
      </c>
      <c r="I2950" s="97"/>
      <c r="J2950" s="97"/>
      <c r="K2950" s="97"/>
      <c r="L2950" s="97"/>
      <c r="M2950" s="97"/>
      <c r="N2950" s="96" t="str">
        <f>IF(INDEX(技能效果!L:L,MATCH(技能效果等级!B2950,技能效果!B:B,0))="","",INDEX(技能效果!L:L,MATCH(技能效果等级!B2950,技能效果!B:B,0)))</f>
        <v/>
      </c>
      <c r="O2950" s="95">
        <f>IF(INDEX(技能效果!N:N,MATCH(B2950,技能效果!B:B,0))=0,INDEX(技能效果!M:M,MATCH(技能效果等级!B2950,技能效果!B:B,0)),INDEX(技能效果!M:M,MATCH(技能效果等级!B2950,技能效果!B:B,0))*VLOOKUP(E2950,技能数值计算!$C$19:$D$28,2,FALSE))</f>
        <v>0</v>
      </c>
      <c r="P2950" s="97"/>
      <c r="Q2950" s="97"/>
      <c r="R2950" s="95" t="str">
        <f>IF(INDEX(技能效果!O:O,MATCH(技能效果等级!B2950,技能效果!B:B,0))="","",INDEX(技能效果!O:O,MATCH(技能效果等级!B2950,技能效果!B:B,0)))</f>
        <v/>
      </c>
      <c r="S2950" s="97"/>
      <c r="T2950" s="97"/>
      <c r="U2950" s="97"/>
      <c r="V2950" s="96" t="str">
        <f>IF(INDEX(技能效果!AF:AF,MATCH(技能效果等级!B2950,技能效果!B:B,0))="","",INDEX(技能效果!AF:AF,MATCH(技能效果等级!B2950,技能效果!B:B,0)))</f>
        <v/>
      </c>
      <c r="W2950" s="95">
        <f t="shared" si="44"/>
        <v>286</v>
      </c>
    </row>
    <row r="2951" spans="1:23" ht="16.5" x14ac:dyDescent="0.2">
      <c r="A2951" s="62">
        <v>2948</v>
      </c>
      <c r="B2951" s="95">
        <f>INDEX(技能效果!B:B,MATCH(技能效果等级!W2951,技能效果!AE:AE,0))</f>
        <v>210300501</v>
      </c>
      <c r="C2951" s="95" t="str">
        <f>INDEX(技能效果!C:C,MATCH(技能效果等级!B2951,技能效果!B:B,0))</f>
        <v>李轩辕技能伤害(教学)</v>
      </c>
      <c r="D2951" s="96" t="s">
        <v>873</v>
      </c>
      <c r="E2951" s="95">
        <v>4</v>
      </c>
      <c r="F2951" s="95">
        <f>INDEX(技能效果!H:H,MATCH(技能效果等级!B2951,技能效果!B:B,0))</f>
        <v>1001</v>
      </c>
      <c r="G2951" s="95">
        <f>IF(INDEX(技能效果!K:K,MATCH(B2951,技能效果!B:B,0))=0,INDEX(技能效果!I:I,MATCH(技能效果等级!B2951,技能效果!B:B,0)),INDEX(技能效果!I:I,MATCH(技能效果等级!B2951,技能效果!B:B,0))*VLOOKUP(E2951,技能数值计算!$C$19:$D$28,2,FALSE))</f>
        <v>1.8599999999999999</v>
      </c>
      <c r="H2951" s="95">
        <f>INDEX(技能效果!J:J,MATCH(技能效果等级!B2951,技能效果!B:B,0))</f>
        <v>0</v>
      </c>
      <c r="I2951" s="97"/>
      <c r="J2951" s="97"/>
      <c r="K2951" s="97"/>
      <c r="L2951" s="97"/>
      <c r="M2951" s="97"/>
      <c r="N2951" s="96" t="str">
        <f>IF(INDEX(技能效果!L:L,MATCH(技能效果等级!B2951,技能效果!B:B,0))="","",INDEX(技能效果!L:L,MATCH(技能效果等级!B2951,技能效果!B:B,0)))</f>
        <v/>
      </c>
      <c r="O2951" s="95">
        <f>IF(INDEX(技能效果!N:N,MATCH(B2951,技能效果!B:B,0))=0,INDEX(技能效果!M:M,MATCH(技能效果等级!B2951,技能效果!B:B,0)),INDEX(技能效果!M:M,MATCH(技能效果等级!B2951,技能效果!B:B,0))*VLOOKUP(E2951,技能数值计算!$C$19:$D$28,2,FALSE))</f>
        <v>0</v>
      </c>
      <c r="P2951" s="97"/>
      <c r="Q2951" s="97"/>
      <c r="R2951" s="95" t="str">
        <f>IF(INDEX(技能效果!O:O,MATCH(技能效果等级!B2951,技能效果!B:B,0))="","",INDEX(技能效果!O:O,MATCH(技能效果等级!B2951,技能效果!B:B,0)))</f>
        <v/>
      </c>
      <c r="S2951" s="97"/>
      <c r="T2951" s="97"/>
      <c r="U2951" s="97"/>
      <c r="V2951" s="96" t="str">
        <f>IF(INDEX(技能效果!AF:AF,MATCH(技能效果等级!B2951,技能效果!B:B,0))="","",INDEX(技能效果!AF:AF,MATCH(技能效果等级!B2951,技能效果!B:B,0)))</f>
        <v/>
      </c>
      <c r="W2951" s="95">
        <f t="shared" si="44"/>
        <v>286</v>
      </c>
    </row>
    <row r="2952" spans="1:23" ht="16.5" x14ac:dyDescent="0.2">
      <c r="A2952" s="62">
        <v>2949</v>
      </c>
      <c r="B2952" s="95">
        <f>INDEX(技能效果!B:B,MATCH(技能效果等级!W2952,技能效果!AE:AE,0))</f>
        <v>210300501</v>
      </c>
      <c r="C2952" s="95" t="str">
        <f>INDEX(技能效果!C:C,MATCH(技能效果等级!B2952,技能效果!B:B,0))</f>
        <v>李轩辕技能伤害(教学)</v>
      </c>
      <c r="D2952" s="96" t="s">
        <v>873</v>
      </c>
      <c r="E2952" s="95">
        <v>5</v>
      </c>
      <c r="F2952" s="95">
        <f>INDEX(技能效果!H:H,MATCH(技能效果等级!B2952,技能效果!B:B,0))</f>
        <v>1001</v>
      </c>
      <c r="G2952" s="95">
        <f>IF(INDEX(技能效果!K:K,MATCH(B2952,技能效果!B:B,0))=0,INDEX(技能效果!I:I,MATCH(技能效果等级!B2952,技能效果!B:B,0)),INDEX(技能效果!I:I,MATCH(技能效果等级!B2952,技能效果!B:B,0))*VLOOKUP(E2952,技能数值计算!$C$19:$D$28,2,FALSE))</f>
        <v>1.98</v>
      </c>
      <c r="H2952" s="95">
        <f>INDEX(技能效果!J:J,MATCH(技能效果等级!B2952,技能效果!B:B,0))</f>
        <v>0</v>
      </c>
      <c r="I2952" s="97"/>
      <c r="J2952" s="97"/>
      <c r="K2952" s="97"/>
      <c r="L2952" s="97"/>
      <c r="M2952" s="97"/>
      <c r="N2952" s="96" t="str">
        <f>IF(INDEX(技能效果!L:L,MATCH(技能效果等级!B2952,技能效果!B:B,0))="","",INDEX(技能效果!L:L,MATCH(技能效果等级!B2952,技能效果!B:B,0)))</f>
        <v/>
      </c>
      <c r="O2952" s="95">
        <f>IF(INDEX(技能效果!N:N,MATCH(B2952,技能效果!B:B,0))=0,INDEX(技能效果!M:M,MATCH(技能效果等级!B2952,技能效果!B:B,0)),INDEX(技能效果!M:M,MATCH(技能效果等级!B2952,技能效果!B:B,0))*VLOOKUP(E2952,技能数值计算!$C$19:$D$28,2,FALSE))</f>
        <v>0</v>
      </c>
      <c r="P2952" s="97"/>
      <c r="Q2952" s="97"/>
      <c r="R2952" s="95" t="str">
        <f>IF(INDEX(技能效果!O:O,MATCH(技能效果等级!B2952,技能效果!B:B,0))="","",INDEX(技能效果!O:O,MATCH(技能效果等级!B2952,技能效果!B:B,0)))</f>
        <v/>
      </c>
      <c r="S2952" s="97"/>
      <c r="T2952" s="97"/>
      <c r="U2952" s="97"/>
      <c r="V2952" s="96" t="str">
        <f>IF(INDEX(技能效果!AF:AF,MATCH(技能效果等级!B2952,技能效果!B:B,0))="","",INDEX(技能效果!AF:AF,MATCH(技能效果等级!B2952,技能效果!B:B,0)))</f>
        <v/>
      </c>
      <c r="W2952" s="95">
        <f t="shared" si="44"/>
        <v>286</v>
      </c>
    </row>
    <row r="2953" spans="1:23" ht="16.5" x14ac:dyDescent="0.2">
      <c r="A2953" s="62">
        <v>2950</v>
      </c>
      <c r="B2953" s="95">
        <f>INDEX(技能效果!B:B,MATCH(技能效果等级!W2953,技能效果!AE:AE,0))</f>
        <v>210300501</v>
      </c>
      <c r="C2953" s="95" t="str">
        <f>INDEX(技能效果!C:C,MATCH(技能效果等级!B2953,技能效果!B:B,0))</f>
        <v>李轩辕技能伤害(教学)</v>
      </c>
      <c r="D2953" s="96" t="s">
        <v>873</v>
      </c>
      <c r="E2953" s="95">
        <v>6</v>
      </c>
      <c r="F2953" s="95">
        <f>INDEX(技能效果!H:H,MATCH(技能效果等级!B2953,技能效果!B:B,0))</f>
        <v>1001</v>
      </c>
      <c r="G2953" s="95">
        <f>IF(INDEX(技能效果!K:K,MATCH(B2953,技能效果!B:B,0))=0,INDEX(技能效果!I:I,MATCH(技能效果等级!B2953,技能效果!B:B,0)),INDEX(技能效果!I:I,MATCH(技能效果等级!B2953,技能效果!B:B,0))*VLOOKUP(E2953,技能数值计算!$C$19:$D$28,2,FALSE))</f>
        <v>2.16</v>
      </c>
      <c r="H2953" s="95">
        <f>INDEX(技能效果!J:J,MATCH(技能效果等级!B2953,技能效果!B:B,0))</f>
        <v>0</v>
      </c>
      <c r="I2953" s="97"/>
      <c r="J2953" s="97"/>
      <c r="K2953" s="97"/>
      <c r="L2953" s="97"/>
      <c r="M2953" s="97"/>
      <c r="N2953" s="96" t="str">
        <f>IF(INDEX(技能效果!L:L,MATCH(技能效果等级!B2953,技能效果!B:B,0))="","",INDEX(技能效果!L:L,MATCH(技能效果等级!B2953,技能效果!B:B,0)))</f>
        <v/>
      </c>
      <c r="O2953" s="95">
        <f>IF(INDEX(技能效果!N:N,MATCH(B2953,技能效果!B:B,0))=0,INDEX(技能效果!M:M,MATCH(技能效果等级!B2953,技能效果!B:B,0)),INDEX(技能效果!M:M,MATCH(技能效果等级!B2953,技能效果!B:B,0))*VLOOKUP(E2953,技能数值计算!$C$19:$D$28,2,FALSE))</f>
        <v>0</v>
      </c>
      <c r="P2953" s="97"/>
      <c r="Q2953" s="97"/>
      <c r="R2953" s="95" t="str">
        <f>IF(INDEX(技能效果!O:O,MATCH(技能效果等级!B2953,技能效果!B:B,0))="","",INDEX(技能效果!O:O,MATCH(技能效果等级!B2953,技能效果!B:B,0)))</f>
        <v/>
      </c>
      <c r="S2953" s="97"/>
      <c r="T2953" s="97"/>
      <c r="U2953" s="97"/>
      <c r="V2953" s="96" t="str">
        <f>IF(INDEX(技能效果!AF:AF,MATCH(技能效果等级!B2953,技能效果!B:B,0))="","",INDEX(技能效果!AF:AF,MATCH(技能效果等级!B2953,技能效果!B:B,0)))</f>
        <v/>
      </c>
      <c r="W2953" s="95">
        <f t="shared" si="44"/>
        <v>286</v>
      </c>
    </row>
    <row r="2954" spans="1:23" ht="16.5" x14ac:dyDescent="0.2">
      <c r="A2954" s="62">
        <v>2951</v>
      </c>
      <c r="B2954" s="95">
        <f>INDEX(技能效果!B:B,MATCH(技能效果等级!W2954,技能效果!AE:AE,0))</f>
        <v>210300501</v>
      </c>
      <c r="C2954" s="95" t="str">
        <f>INDEX(技能效果!C:C,MATCH(技能效果等级!B2954,技能效果!B:B,0))</f>
        <v>李轩辕技能伤害(教学)</v>
      </c>
      <c r="D2954" s="96" t="s">
        <v>873</v>
      </c>
      <c r="E2954" s="95">
        <v>7</v>
      </c>
      <c r="F2954" s="95">
        <f>INDEX(技能效果!H:H,MATCH(技能效果等级!B2954,技能效果!B:B,0))</f>
        <v>1001</v>
      </c>
      <c r="G2954" s="95">
        <f>IF(INDEX(技能效果!K:K,MATCH(B2954,技能效果!B:B,0))=0,INDEX(技能效果!I:I,MATCH(技能效果等级!B2954,技能效果!B:B,0)),INDEX(技能效果!I:I,MATCH(技能效果等级!B2954,技能效果!B:B,0))*VLOOKUP(E2954,技能数值计算!$C$19:$D$28,2,FALSE))</f>
        <v>2.34</v>
      </c>
      <c r="H2954" s="95">
        <f>INDEX(技能效果!J:J,MATCH(技能效果等级!B2954,技能效果!B:B,0))</f>
        <v>0</v>
      </c>
      <c r="I2954" s="97"/>
      <c r="J2954" s="97"/>
      <c r="K2954" s="97"/>
      <c r="L2954" s="97"/>
      <c r="M2954" s="97"/>
      <c r="N2954" s="96" t="str">
        <f>IF(INDEX(技能效果!L:L,MATCH(技能效果等级!B2954,技能效果!B:B,0))="","",INDEX(技能效果!L:L,MATCH(技能效果等级!B2954,技能效果!B:B,0)))</f>
        <v/>
      </c>
      <c r="O2954" s="95">
        <f>IF(INDEX(技能效果!N:N,MATCH(B2954,技能效果!B:B,0))=0,INDEX(技能效果!M:M,MATCH(技能效果等级!B2954,技能效果!B:B,0)),INDEX(技能效果!M:M,MATCH(技能效果等级!B2954,技能效果!B:B,0))*VLOOKUP(E2954,技能数值计算!$C$19:$D$28,2,FALSE))</f>
        <v>0</v>
      </c>
      <c r="P2954" s="97"/>
      <c r="Q2954" s="97"/>
      <c r="R2954" s="95" t="str">
        <f>IF(INDEX(技能效果!O:O,MATCH(技能效果等级!B2954,技能效果!B:B,0))="","",INDEX(技能效果!O:O,MATCH(技能效果等级!B2954,技能效果!B:B,0)))</f>
        <v/>
      </c>
      <c r="S2954" s="97"/>
      <c r="T2954" s="97"/>
      <c r="U2954" s="97"/>
      <c r="V2954" s="96" t="str">
        <f>IF(INDEX(技能效果!AF:AF,MATCH(技能效果等级!B2954,技能效果!B:B,0))="","",INDEX(技能效果!AF:AF,MATCH(技能效果等级!B2954,技能效果!B:B,0)))</f>
        <v/>
      </c>
      <c r="W2954" s="95">
        <f t="shared" si="44"/>
        <v>286</v>
      </c>
    </row>
    <row r="2955" spans="1:23" ht="16.5" x14ac:dyDescent="0.2">
      <c r="A2955" s="62">
        <v>2952</v>
      </c>
      <c r="B2955" s="95">
        <f>INDEX(技能效果!B:B,MATCH(技能效果等级!W2955,技能效果!AE:AE,0))</f>
        <v>210300501</v>
      </c>
      <c r="C2955" s="95" t="str">
        <f>INDEX(技能效果!C:C,MATCH(技能效果等级!B2955,技能效果!B:B,0))</f>
        <v>李轩辕技能伤害(教学)</v>
      </c>
      <c r="D2955" s="96" t="s">
        <v>873</v>
      </c>
      <c r="E2955" s="95">
        <v>8</v>
      </c>
      <c r="F2955" s="95">
        <f>INDEX(技能效果!H:H,MATCH(技能效果等级!B2955,技能效果!B:B,0))</f>
        <v>1001</v>
      </c>
      <c r="G2955" s="95">
        <f>IF(INDEX(技能效果!K:K,MATCH(B2955,技能效果!B:B,0))=0,INDEX(技能效果!I:I,MATCH(技能效果等级!B2955,技能效果!B:B,0)),INDEX(技能效果!I:I,MATCH(技能效果等级!B2955,技能效果!B:B,0))*VLOOKUP(E2955,技能数值计算!$C$19:$D$28,2,FALSE))</f>
        <v>2.52</v>
      </c>
      <c r="H2955" s="95">
        <f>INDEX(技能效果!J:J,MATCH(技能效果等级!B2955,技能效果!B:B,0))</f>
        <v>0</v>
      </c>
      <c r="I2955" s="97"/>
      <c r="J2955" s="97"/>
      <c r="K2955" s="97"/>
      <c r="L2955" s="97"/>
      <c r="M2955" s="97"/>
      <c r="N2955" s="96" t="str">
        <f>IF(INDEX(技能效果!L:L,MATCH(技能效果等级!B2955,技能效果!B:B,0))="","",INDEX(技能效果!L:L,MATCH(技能效果等级!B2955,技能效果!B:B,0)))</f>
        <v/>
      </c>
      <c r="O2955" s="95">
        <f>IF(INDEX(技能效果!N:N,MATCH(B2955,技能效果!B:B,0))=0,INDEX(技能效果!M:M,MATCH(技能效果等级!B2955,技能效果!B:B,0)),INDEX(技能效果!M:M,MATCH(技能效果等级!B2955,技能效果!B:B,0))*VLOOKUP(E2955,技能数值计算!$C$19:$D$28,2,FALSE))</f>
        <v>0</v>
      </c>
      <c r="P2955" s="97"/>
      <c r="Q2955" s="97"/>
      <c r="R2955" s="95" t="str">
        <f>IF(INDEX(技能效果!O:O,MATCH(技能效果等级!B2955,技能效果!B:B,0))="","",INDEX(技能效果!O:O,MATCH(技能效果等级!B2955,技能效果!B:B,0)))</f>
        <v/>
      </c>
      <c r="S2955" s="97"/>
      <c r="T2955" s="97"/>
      <c r="U2955" s="97"/>
      <c r="V2955" s="96" t="str">
        <f>IF(INDEX(技能效果!AF:AF,MATCH(技能效果等级!B2955,技能效果!B:B,0))="","",INDEX(技能效果!AF:AF,MATCH(技能效果等级!B2955,技能效果!B:B,0)))</f>
        <v/>
      </c>
      <c r="W2955" s="95">
        <f t="shared" si="44"/>
        <v>286</v>
      </c>
    </row>
    <row r="2956" spans="1:23" ht="16.5" x14ac:dyDescent="0.2">
      <c r="A2956" s="62">
        <v>2953</v>
      </c>
      <c r="B2956" s="95">
        <f>INDEX(技能效果!B:B,MATCH(技能效果等级!W2956,技能效果!AE:AE,0))</f>
        <v>210300501</v>
      </c>
      <c r="C2956" s="95" t="str">
        <f>INDEX(技能效果!C:C,MATCH(技能效果等级!B2956,技能效果!B:B,0))</f>
        <v>李轩辕技能伤害(教学)</v>
      </c>
      <c r="D2956" s="96" t="s">
        <v>873</v>
      </c>
      <c r="E2956" s="95">
        <v>9</v>
      </c>
      <c r="F2956" s="95">
        <f>INDEX(技能效果!H:H,MATCH(技能效果等级!B2956,技能效果!B:B,0))</f>
        <v>1001</v>
      </c>
      <c r="G2956" s="95">
        <f>IF(INDEX(技能效果!K:K,MATCH(B2956,技能效果!B:B,0))=0,INDEX(技能效果!I:I,MATCH(技能效果等级!B2956,技能效果!B:B,0)),INDEX(技能效果!I:I,MATCH(技能效果等级!B2956,技能效果!B:B,0))*VLOOKUP(E2956,技能数值计算!$C$19:$D$28,2,FALSE))</f>
        <v>2.7600000000000002</v>
      </c>
      <c r="H2956" s="95">
        <f>INDEX(技能效果!J:J,MATCH(技能效果等级!B2956,技能效果!B:B,0))</f>
        <v>0</v>
      </c>
      <c r="I2956" s="97"/>
      <c r="J2956" s="97"/>
      <c r="K2956" s="97"/>
      <c r="L2956" s="97"/>
      <c r="M2956" s="97"/>
      <c r="N2956" s="96" t="str">
        <f>IF(INDEX(技能效果!L:L,MATCH(技能效果等级!B2956,技能效果!B:B,0))="","",INDEX(技能效果!L:L,MATCH(技能效果等级!B2956,技能效果!B:B,0)))</f>
        <v/>
      </c>
      <c r="O2956" s="95">
        <f>IF(INDEX(技能效果!N:N,MATCH(B2956,技能效果!B:B,0))=0,INDEX(技能效果!M:M,MATCH(技能效果等级!B2956,技能效果!B:B,0)),INDEX(技能效果!M:M,MATCH(技能效果等级!B2956,技能效果!B:B,0))*VLOOKUP(E2956,技能数值计算!$C$19:$D$28,2,FALSE))</f>
        <v>0</v>
      </c>
      <c r="P2956" s="97"/>
      <c r="Q2956" s="97"/>
      <c r="R2956" s="95" t="str">
        <f>IF(INDEX(技能效果!O:O,MATCH(技能效果等级!B2956,技能效果!B:B,0))="","",INDEX(技能效果!O:O,MATCH(技能效果等级!B2956,技能效果!B:B,0)))</f>
        <v/>
      </c>
      <c r="S2956" s="97"/>
      <c r="T2956" s="97"/>
      <c r="U2956" s="97"/>
      <c r="V2956" s="96" t="str">
        <f>IF(INDEX(技能效果!AF:AF,MATCH(技能效果等级!B2956,技能效果!B:B,0))="","",INDEX(技能效果!AF:AF,MATCH(技能效果等级!B2956,技能效果!B:B,0)))</f>
        <v/>
      </c>
      <c r="W2956" s="95">
        <f t="shared" si="44"/>
        <v>286</v>
      </c>
    </row>
    <row r="2957" spans="1:23" ht="16.5" x14ac:dyDescent="0.2">
      <c r="A2957" s="62">
        <v>2954</v>
      </c>
      <c r="B2957" s="95">
        <f>INDEX(技能效果!B:B,MATCH(技能效果等级!W2957,技能效果!AE:AE,0))</f>
        <v>210300501</v>
      </c>
      <c r="C2957" s="95" t="str">
        <f>INDEX(技能效果!C:C,MATCH(技能效果等级!B2957,技能效果!B:B,0))</f>
        <v>李轩辕技能伤害(教学)</v>
      </c>
      <c r="D2957" s="96" t="s">
        <v>873</v>
      </c>
      <c r="E2957" s="95">
        <v>10</v>
      </c>
      <c r="F2957" s="95">
        <f>INDEX(技能效果!H:H,MATCH(技能效果等级!B2957,技能效果!B:B,0))</f>
        <v>1001</v>
      </c>
      <c r="G2957" s="95">
        <f>IF(INDEX(技能效果!K:K,MATCH(B2957,技能效果!B:B,0))=0,INDEX(技能效果!I:I,MATCH(技能效果等级!B2957,技能效果!B:B,0)),INDEX(技能效果!I:I,MATCH(技能效果等级!B2957,技能效果!B:B,0))*VLOOKUP(E2957,技能数值计算!$C$19:$D$28,2,FALSE))</f>
        <v>3</v>
      </c>
      <c r="H2957" s="95">
        <f>INDEX(技能效果!J:J,MATCH(技能效果等级!B2957,技能效果!B:B,0))</f>
        <v>0</v>
      </c>
      <c r="I2957" s="97"/>
      <c r="J2957" s="97"/>
      <c r="K2957" s="97"/>
      <c r="L2957" s="97"/>
      <c r="M2957" s="97"/>
      <c r="N2957" s="96" t="str">
        <f>IF(INDEX(技能效果!L:L,MATCH(技能效果等级!B2957,技能效果!B:B,0))="","",INDEX(技能效果!L:L,MATCH(技能效果等级!B2957,技能效果!B:B,0)))</f>
        <v/>
      </c>
      <c r="O2957" s="95">
        <f>IF(INDEX(技能效果!N:N,MATCH(B2957,技能效果!B:B,0))=0,INDEX(技能效果!M:M,MATCH(技能效果等级!B2957,技能效果!B:B,0)),INDEX(技能效果!M:M,MATCH(技能效果等级!B2957,技能效果!B:B,0))*VLOOKUP(E2957,技能数值计算!$C$19:$D$28,2,FALSE))</f>
        <v>0</v>
      </c>
      <c r="P2957" s="97"/>
      <c r="Q2957" s="97"/>
      <c r="R2957" s="95" t="str">
        <f>IF(INDEX(技能效果!O:O,MATCH(技能效果等级!B2957,技能效果!B:B,0))="","",INDEX(技能效果!O:O,MATCH(技能效果等级!B2957,技能效果!B:B,0)))</f>
        <v/>
      </c>
      <c r="S2957" s="97"/>
      <c r="T2957" s="97"/>
      <c r="U2957" s="97"/>
      <c r="V2957" s="96" t="str">
        <f>IF(INDEX(技能效果!AF:AF,MATCH(技能效果等级!B2957,技能效果!B:B,0))="","",INDEX(技能效果!AF:AF,MATCH(技能效果等级!B2957,技能效果!B:B,0)))</f>
        <v/>
      </c>
      <c r="W2957" s="95">
        <f t="shared" si="44"/>
        <v>286</v>
      </c>
    </row>
    <row r="2958" spans="1:23" ht="16.5" x14ac:dyDescent="0.2">
      <c r="A2958" s="62">
        <v>2955</v>
      </c>
      <c r="B2958" s="95">
        <f>INDEX(技能效果!B:B,MATCH(技能效果等级!W2958,技能效果!AE:AE,0))</f>
        <v>210300502</v>
      </c>
      <c r="C2958" s="95" t="str">
        <f>INDEX(技能效果!C:C,MATCH(技能效果等级!B2958,技能效果!B:B,0))</f>
        <v>李轩辕技能获得水晶(教学)</v>
      </c>
      <c r="D2958" s="96" t="s">
        <v>873</v>
      </c>
      <c r="E2958" s="95">
        <v>1</v>
      </c>
      <c r="F2958" s="95">
        <f>INDEX(技能效果!H:H,MATCH(技能效果等级!B2958,技能效果!B:B,0))</f>
        <v>3001</v>
      </c>
      <c r="G2958" s="95">
        <f>IF(INDEX(技能效果!K:K,MATCH(B2958,技能效果!B:B,0))=0,INDEX(技能效果!I:I,MATCH(技能效果等级!B2958,技能效果!B:B,0)),INDEX(技能效果!I:I,MATCH(技能效果等级!B2958,技能效果!B:B,0))*VLOOKUP(E2958,技能数值计算!$C$19:$D$28,2,FALSE))</f>
        <v>1</v>
      </c>
      <c r="H2958" s="95">
        <f>INDEX(技能效果!J:J,MATCH(技能效果等级!B2958,技能效果!B:B,0))</f>
        <v>3</v>
      </c>
      <c r="I2958" s="97"/>
      <c r="J2958" s="97"/>
      <c r="K2958" s="97"/>
      <c r="L2958" s="97"/>
      <c r="M2958" s="97"/>
      <c r="N2958" s="96" t="str">
        <f>IF(INDEX(技能效果!L:L,MATCH(技能效果等级!B2958,技能效果!B:B,0))="","",INDEX(技能效果!L:L,MATCH(技能效果等级!B2958,技能效果!B:B,0)))</f>
        <v/>
      </c>
      <c r="O2958" s="95">
        <f>IF(INDEX(技能效果!N:N,MATCH(B2958,技能效果!B:B,0))=0,INDEX(技能效果!M:M,MATCH(技能效果等级!B2958,技能效果!B:B,0)),INDEX(技能效果!M:M,MATCH(技能效果等级!B2958,技能效果!B:B,0))*VLOOKUP(E2958,技能数值计算!$C$19:$D$28,2,FALSE))</f>
        <v>0</v>
      </c>
      <c r="P2958" s="97"/>
      <c r="Q2958" s="97"/>
      <c r="R2958" s="95" t="str">
        <f>IF(INDEX(技能效果!O:O,MATCH(技能效果等级!B2958,技能效果!B:B,0))="","",INDEX(技能效果!O:O,MATCH(技能效果等级!B2958,技能效果!B:B,0)))</f>
        <v/>
      </c>
      <c r="S2958" s="97"/>
      <c r="T2958" s="97"/>
      <c r="U2958" s="97"/>
      <c r="V2958" s="96" t="str">
        <f>IF(INDEX(技能效果!AF:AF,MATCH(技能效果等级!B2958,技能效果!B:B,0))="","",INDEX(技能效果!AF:AF,MATCH(技能效果等级!B2958,技能效果!B:B,0)))</f>
        <v/>
      </c>
      <c r="W2958" s="95">
        <f t="shared" si="44"/>
        <v>287</v>
      </c>
    </row>
    <row r="2959" spans="1:23" ht="16.5" x14ac:dyDescent="0.2">
      <c r="A2959" s="62">
        <v>2956</v>
      </c>
      <c r="B2959" s="95">
        <f>INDEX(技能效果!B:B,MATCH(技能效果等级!W2959,技能效果!AE:AE,0))</f>
        <v>210300502</v>
      </c>
      <c r="C2959" s="95" t="str">
        <f>INDEX(技能效果!C:C,MATCH(技能效果等级!B2959,技能效果!B:B,0))</f>
        <v>李轩辕技能获得水晶(教学)</v>
      </c>
      <c r="D2959" s="96" t="s">
        <v>873</v>
      </c>
      <c r="E2959" s="95">
        <v>2</v>
      </c>
      <c r="F2959" s="95">
        <f>INDEX(技能效果!H:H,MATCH(技能效果等级!B2959,技能效果!B:B,0))</f>
        <v>3001</v>
      </c>
      <c r="G2959" s="95">
        <f>IF(INDEX(技能效果!K:K,MATCH(B2959,技能效果!B:B,0))=0,INDEX(技能效果!I:I,MATCH(技能效果等级!B2959,技能效果!B:B,0)),INDEX(技能效果!I:I,MATCH(技能效果等级!B2959,技能效果!B:B,0))*VLOOKUP(E2959,技能数值计算!$C$19:$D$28,2,FALSE))</f>
        <v>1</v>
      </c>
      <c r="H2959" s="95">
        <f>INDEX(技能效果!J:J,MATCH(技能效果等级!B2959,技能效果!B:B,0))</f>
        <v>3</v>
      </c>
      <c r="I2959" s="97"/>
      <c r="J2959" s="97"/>
      <c r="K2959" s="97"/>
      <c r="L2959" s="97"/>
      <c r="M2959" s="97"/>
      <c r="N2959" s="96" t="str">
        <f>IF(INDEX(技能效果!L:L,MATCH(技能效果等级!B2959,技能效果!B:B,0))="","",INDEX(技能效果!L:L,MATCH(技能效果等级!B2959,技能效果!B:B,0)))</f>
        <v/>
      </c>
      <c r="O2959" s="95">
        <f>IF(INDEX(技能效果!N:N,MATCH(B2959,技能效果!B:B,0))=0,INDEX(技能效果!M:M,MATCH(技能效果等级!B2959,技能效果!B:B,0)),INDEX(技能效果!M:M,MATCH(技能效果等级!B2959,技能效果!B:B,0))*VLOOKUP(E2959,技能数值计算!$C$19:$D$28,2,FALSE))</f>
        <v>0</v>
      </c>
      <c r="P2959" s="97"/>
      <c r="Q2959" s="97"/>
      <c r="R2959" s="95" t="str">
        <f>IF(INDEX(技能效果!O:O,MATCH(技能效果等级!B2959,技能效果!B:B,0))="","",INDEX(技能效果!O:O,MATCH(技能效果等级!B2959,技能效果!B:B,0)))</f>
        <v/>
      </c>
      <c r="S2959" s="97"/>
      <c r="T2959" s="97"/>
      <c r="U2959" s="97"/>
      <c r="V2959" s="96" t="str">
        <f>IF(INDEX(技能效果!AF:AF,MATCH(技能效果等级!B2959,技能效果!B:B,0))="","",INDEX(技能效果!AF:AF,MATCH(技能效果等级!B2959,技能效果!B:B,0)))</f>
        <v/>
      </c>
      <c r="W2959" s="95">
        <f t="shared" si="44"/>
        <v>287</v>
      </c>
    </row>
    <row r="2960" spans="1:23" ht="16.5" x14ac:dyDescent="0.2">
      <c r="A2960" s="62">
        <v>2957</v>
      </c>
      <c r="B2960" s="95">
        <f>INDEX(技能效果!B:B,MATCH(技能效果等级!W2960,技能效果!AE:AE,0))</f>
        <v>210300502</v>
      </c>
      <c r="C2960" s="95" t="str">
        <f>INDEX(技能效果!C:C,MATCH(技能效果等级!B2960,技能效果!B:B,0))</f>
        <v>李轩辕技能获得水晶(教学)</v>
      </c>
      <c r="D2960" s="96" t="s">
        <v>873</v>
      </c>
      <c r="E2960" s="95">
        <v>3</v>
      </c>
      <c r="F2960" s="95">
        <f>INDEX(技能效果!H:H,MATCH(技能效果等级!B2960,技能效果!B:B,0))</f>
        <v>3001</v>
      </c>
      <c r="G2960" s="95">
        <f>IF(INDEX(技能效果!K:K,MATCH(B2960,技能效果!B:B,0))=0,INDEX(技能效果!I:I,MATCH(技能效果等级!B2960,技能效果!B:B,0)),INDEX(技能效果!I:I,MATCH(技能效果等级!B2960,技能效果!B:B,0))*VLOOKUP(E2960,技能数值计算!$C$19:$D$28,2,FALSE))</f>
        <v>1</v>
      </c>
      <c r="H2960" s="95">
        <f>INDEX(技能效果!J:J,MATCH(技能效果等级!B2960,技能效果!B:B,0))</f>
        <v>3</v>
      </c>
      <c r="I2960" s="97"/>
      <c r="J2960" s="97"/>
      <c r="K2960" s="97"/>
      <c r="L2960" s="97"/>
      <c r="M2960" s="97"/>
      <c r="N2960" s="96" t="str">
        <f>IF(INDEX(技能效果!L:L,MATCH(技能效果等级!B2960,技能效果!B:B,0))="","",INDEX(技能效果!L:L,MATCH(技能效果等级!B2960,技能效果!B:B,0)))</f>
        <v/>
      </c>
      <c r="O2960" s="95">
        <f>IF(INDEX(技能效果!N:N,MATCH(B2960,技能效果!B:B,0))=0,INDEX(技能效果!M:M,MATCH(技能效果等级!B2960,技能效果!B:B,0)),INDEX(技能效果!M:M,MATCH(技能效果等级!B2960,技能效果!B:B,0))*VLOOKUP(E2960,技能数值计算!$C$19:$D$28,2,FALSE))</f>
        <v>0</v>
      </c>
      <c r="P2960" s="97"/>
      <c r="Q2960" s="97"/>
      <c r="R2960" s="95" t="str">
        <f>IF(INDEX(技能效果!O:O,MATCH(技能效果等级!B2960,技能效果!B:B,0))="","",INDEX(技能效果!O:O,MATCH(技能效果等级!B2960,技能效果!B:B,0)))</f>
        <v/>
      </c>
      <c r="S2960" s="97"/>
      <c r="T2960" s="97"/>
      <c r="U2960" s="97"/>
      <c r="V2960" s="96" t="str">
        <f>IF(INDEX(技能效果!AF:AF,MATCH(技能效果等级!B2960,技能效果!B:B,0))="","",INDEX(技能效果!AF:AF,MATCH(技能效果等级!B2960,技能效果!B:B,0)))</f>
        <v/>
      </c>
      <c r="W2960" s="95">
        <f t="shared" si="44"/>
        <v>287</v>
      </c>
    </row>
    <row r="2961" spans="1:23" ht="16.5" x14ac:dyDescent="0.2">
      <c r="A2961" s="62">
        <v>2958</v>
      </c>
      <c r="B2961" s="95">
        <f>INDEX(技能效果!B:B,MATCH(技能效果等级!W2961,技能效果!AE:AE,0))</f>
        <v>210300502</v>
      </c>
      <c r="C2961" s="95" t="str">
        <f>INDEX(技能效果!C:C,MATCH(技能效果等级!B2961,技能效果!B:B,0))</f>
        <v>李轩辕技能获得水晶(教学)</v>
      </c>
      <c r="D2961" s="96" t="s">
        <v>873</v>
      </c>
      <c r="E2961" s="95">
        <v>4</v>
      </c>
      <c r="F2961" s="95">
        <f>INDEX(技能效果!H:H,MATCH(技能效果等级!B2961,技能效果!B:B,0))</f>
        <v>3001</v>
      </c>
      <c r="G2961" s="95">
        <f>IF(INDEX(技能效果!K:K,MATCH(B2961,技能效果!B:B,0))=0,INDEX(技能效果!I:I,MATCH(技能效果等级!B2961,技能效果!B:B,0)),INDEX(技能效果!I:I,MATCH(技能效果等级!B2961,技能效果!B:B,0))*VLOOKUP(E2961,技能数值计算!$C$19:$D$28,2,FALSE))</f>
        <v>1</v>
      </c>
      <c r="H2961" s="95">
        <f>INDEX(技能效果!J:J,MATCH(技能效果等级!B2961,技能效果!B:B,0))</f>
        <v>3</v>
      </c>
      <c r="I2961" s="97"/>
      <c r="J2961" s="97"/>
      <c r="K2961" s="97"/>
      <c r="L2961" s="97"/>
      <c r="M2961" s="97"/>
      <c r="N2961" s="96" t="str">
        <f>IF(INDEX(技能效果!L:L,MATCH(技能效果等级!B2961,技能效果!B:B,0))="","",INDEX(技能效果!L:L,MATCH(技能效果等级!B2961,技能效果!B:B,0)))</f>
        <v/>
      </c>
      <c r="O2961" s="95">
        <f>IF(INDEX(技能效果!N:N,MATCH(B2961,技能效果!B:B,0))=0,INDEX(技能效果!M:M,MATCH(技能效果等级!B2961,技能效果!B:B,0)),INDEX(技能效果!M:M,MATCH(技能效果等级!B2961,技能效果!B:B,0))*VLOOKUP(E2961,技能数值计算!$C$19:$D$28,2,FALSE))</f>
        <v>0</v>
      </c>
      <c r="P2961" s="97"/>
      <c r="Q2961" s="97"/>
      <c r="R2961" s="95" t="str">
        <f>IF(INDEX(技能效果!O:O,MATCH(技能效果等级!B2961,技能效果!B:B,0))="","",INDEX(技能效果!O:O,MATCH(技能效果等级!B2961,技能效果!B:B,0)))</f>
        <v/>
      </c>
      <c r="S2961" s="97"/>
      <c r="T2961" s="97"/>
      <c r="U2961" s="97"/>
      <c r="V2961" s="96" t="str">
        <f>IF(INDEX(技能效果!AF:AF,MATCH(技能效果等级!B2961,技能效果!B:B,0))="","",INDEX(技能效果!AF:AF,MATCH(技能效果等级!B2961,技能效果!B:B,0)))</f>
        <v/>
      </c>
      <c r="W2961" s="95">
        <f t="shared" si="44"/>
        <v>287</v>
      </c>
    </row>
    <row r="2962" spans="1:23" ht="16.5" x14ac:dyDescent="0.2">
      <c r="A2962" s="62">
        <v>2959</v>
      </c>
      <c r="B2962" s="95">
        <f>INDEX(技能效果!B:B,MATCH(技能效果等级!W2962,技能效果!AE:AE,0))</f>
        <v>210300502</v>
      </c>
      <c r="C2962" s="95" t="str">
        <f>INDEX(技能效果!C:C,MATCH(技能效果等级!B2962,技能效果!B:B,0))</f>
        <v>李轩辕技能获得水晶(教学)</v>
      </c>
      <c r="D2962" s="96" t="s">
        <v>873</v>
      </c>
      <c r="E2962" s="95">
        <v>5</v>
      </c>
      <c r="F2962" s="95">
        <f>INDEX(技能效果!H:H,MATCH(技能效果等级!B2962,技能效果!B:B,0))</f>
        <v>3001</v>
      </c>
      <c r="G2962" s="95">
        <f>IF(INDEX(技能效果!K:K,MATCH(B2962,技能效果!B:B,0))=0,INDEX(技能效果!I:I,MATCH(技能效果等级!B2962,技能效果!B:B,0)),INDEX(技能效果!I:I,MATCH(技能效果等级!B2962,技能效果!B:B,0))*VLOOKUP(E2962,技能数值计算!$C$19:$D$28,2,FALSE))</f>
        <v>1</v>
      </c>
      <c r="H2962" s="95">
        <f>INDEX(技能效果!J:J,MATCH(技能效果等级!B2962,技能效果!B:B,0))</f>
        <v>3</v>
      </c>
      <c r="I2962" s="97"/>
      <c r="J2962" s="97"/>
      <c r="K2962" s="97"/>
      <c r="L2962" s="97"/>
      <c r="M2962" s="97"/>
      <c r="N2962" s="96" t="str">
        <f>IF(INDEX(技能效果!L:L,MATCH(技能效果等级!B2962,技能效果!B:B,0))="","",INDEX(技能效果!L:L,MATCH(技能效果等级!B2962,技能效果!B:B,0)))</f>
        <v/>
      </c>
      <c r="O2962" s="95">
        <f>IF(INDEX(技能效果!N:N,MATCH(B2962,技能效果!B:B,0))=0,INDEX(技能效果!M:M,MATCH(技能效果等级!B2962,技能效果!B:B,0)),INDEX(技能效果!M:M,MATCH(技能效果等级!B2962,技能效果!B:B,0))*VLOOKUP(E2962,技能数值计算!$C$19:$D$28,2,FALSE))</f>
        <v>0</v>
      </c>
      <c r="P2962" s="97"/>
      <c r="Q2962" s="97"/>
      <c r="R2962" s="95" t="str">
        <f>IF(INDEX(技能效果!O:O,MATCH(技能效果等级!B2962,技能效果!B:B,0))="","",INDEX(技能效果!O:O,MATCH(技能效果等级!B2962,技能效果!B:B,0)))</f>
        <v/>
      </c>
      <c r="S2962" s="97"/>
      <c r="T2962" s="97"/>
      <c r="U2962" s="97"/>
      <c r="V2962" s="96" t="str">
        <f>IF(INDEX(技能效果!AF:AF,MATCH(技能效果等级!B2962,技能效果!B:B,0))="","",INDEX(技能效果!AF:AF,MATCH(技能效果等级!B2962,技能效果!B:B,0)))</f>
        <v/>
      </c>
      <c r="W2962" s="95">
        <f t="shared" si="44"/>
        <v>287</v>
      </c>
    </row>
    <row r="2963" spans="1:23" ht="16.5" x14ac:dyDescent="0.2">
      <c r="A2963" s="62">
        <v>2960</v>
      </c>
      <c r="B2963" s="95">
        <f>INDEX(技能效果!B:B,MATCH(技能效果等级!W2963,技能效果!AE:AE,0))</f>
        <v>210300502</v>
      </c>
      <c r="C2963" s="95" t="str">
        <f>INDEX(技能效果!C:C,MATCH(技能效果等级!B2963,技能效果!B:B,0))</f>
        <v>李轩辕技能获得水晶(教学)</v>
      </c>
      <c r="D2963" s="96" t="s">
        <v>873</v>
      </c>
      <c r="E2963" s="95">
        <v>6</v>
      </c>
      <c r="F2963" s="95">
        <f>INDEX(技能效果!H:H,MATCH(技能效果等级!B2963,技能效果!B:B,0))</f>
        <v>3001</v>
      </c>
      <c r="G2963" s="95">
        <f>IF(INDEX(技能效果!K:K,MATCH(B2963,技能效果!B:B,0))=0,INDEX(技能效果!I:I,MATCH(技能效果等级!B2963,技能效果!B:B,0)),INDEX(技能效果!I:I,MATCH(技能效果等级!B2963,技能效果!B:B,0))*VLOOKUP(E2963,技能数值计算!$C$19:$D$28,2,FALSE))</f>
        <v>1</v>
      </c>
      <c r="H2963" s="95">
        <f>INDEX(技能效果!J:J,MATCH(技能效果等级!B2963,技能效果!B:B,0))</f>
        <v>3</v>
      </c>
      <c r="I2963" s="97"/>
      <c r="J2963" s="97"/>
      <c r="K2963" s="97"/>
      <c r="L2963" s="97"/>
      <c r="M2963" s="97"/>
      <c r="N2963" s="96" t="str">
        <f>IF(INDEX(技能效果!L:L,MATCH(技能效果等级!B2963,技能效果!B:B,0))="","",INDEX(技能效果!L:L,MATCH(技能效果等级!B2963,技能效果!B:B,0)))</f>
        <v/>
      </c>
      <c r="O2963" s="95">
        <f>IF(INDEX(技能效果!N:N,MATCH(B2963,技能效果!B:B,0))=0,INDEX(技能效果!M:M,MATCH(技能效果等级!B2963,技能效果!B:B,0)),INDEX(技能效果!M:M,MATCH(技能效果等级!B2963,技能效果!B:B,0))*VLOOKUP(E2963,技能数值计算!$C$19:$D$28,2,FALSE))</f>
        <v>0</v>
      </c>
      <c r="P2963" s="97"/>
      <c r="Q2963" s="97"/>
      <c r="R2963" s="95" t="str">
        <f>IF(INDEX(技能效果!O:O,MATCH(技能效果等级!B2963,技能效果!B:B,0))="","",INDEX(技能效果!O:O,MATCH(技能效果等级!B2963,技能效果!B:B,0)))</f>
        <v/>
      </c>
      <c r="S2963" s="97"/>
      <c r="T2963" s="97"/>
      <c r="U2963" s="97"/>
      <c r="V2963" s="96" t="str">
        <f>IF(INDEX(技能效果!AF:AF,MATCH(技能效果等级!B2963,技能效果!B:B,0))="","",INDEX(技能效果!AF:AF,MATCH(技能效果等级!B2963,技能效果!B:B,0)))</f>
        <v/>
      </c>
      <c r="W2963" s="95">
        <f t="shared" si="44"/>
        <v>287</v>
      </c>
    </row>
    <row r="2964" spans="1:23" ht="16.5" x14ac:dyDescent="0.2">
      <c r="A2964" s="62">
        <v>2961</v>
      </c>
      <c r="B2964" s="95">
        <f>INDEX(技能效果!B:B,MATCH(技能效果等级!W2964,技能效果!AE:AE,0))</f>
        <v>210300502</v>
      </c>
      <c r="C2964" s="95" t="str">
        <f>INDEX(技能效果!C:C,MATCH(技能效果等级!B2964,技能效果!B:B,0))</f>
        <v>李轩辕技能获得水晶(教学)</v>
      </c>
      <c r="D2964" s="96" t="s">
        <v>873</v>
      </c>
      <c r="E2964" s="95">
        <v>7</v>
      </c>
      <c r="F2964" s="95">
        <f>INDEX(技能效果!H:H,MATCH(技能效果等级!B2964,技能效果!B:B,0))</f>
        <v>3001</v>
      </c>
      <c r="G2964" s="95">
        <f>IF(INDEX(技能效果!K:K,MATCH(B2964,技能效果!B:B,0))=0,INDEX(技能效果!I:I,MATCH(技能效果等级!B2964,技能效果!B:B,0)),INDEX(技能效果!I:I,MATCH(技能效果等级!B2964,技能效果!B:B,0))*VLOOKUP(E2964,技能数值计算!$C$19:$D$28,2,FALSE))</f>
        <v>1</v>
      </c>
      <c r="H2964" s="95">
        <f>INDEX(技能效果!J:J,MATCH(技能效果等级!B2964,技能效果!B:B,0))</f>
        <v>3</v>
      </c>
      <c r="I2964" s="97"/>
      <c r="J2964" s="97"/>
      <c r="K2964" s="97"/>
      <c r="L2964" s="97"/>
      <c r="M2964" s="97"/>
      <c r="N2964" s="96" t="str">
        <f>IF(INDEX(技能效果!L:L,MATCH(技能效果等级!B2964,技能效果!B:B,0))="","",INDEX(技能效果!L:L,MATCH(技能效果等级!B2964,技能效果!B:B,0)))</f>
        <v/>
      </c>
      <c r="O2964" s="95">
        <f>IF(INDEX(技能效果!N:N,MATCH(B2964,技能效果!B:B,0))=0,INDEX(技能效果!M:M,MATCH(技能效果等级!B2964,技能效果!B:B,0)),INDEX(技能效果!M:M,MATCH(技能效果等级!B2964,技能效果!B:B,0))*VLOOKUP(E2964,技能数值计算!$C$19:$D$28,2,FALSE))</f>
        <v>0</v>
      </c>
      <c r="P2964" s="97"/>
      <c r="Q2964" s="97"/>
      <c r="R2964" s="95" t="str">
        <f>IF(INDEX(技能效果!O:O,MATCH(技能效果等级!B2964,技能效果!B:B,0))="","",INDEX(技能效果!O:O,MATCH(技能效果等级!B2964,技能效果!B:B,0)))</f>
        <v/>
      </c>
      <c r="S2964" s="97"/>
      <c r="T2964" s="97"/>
      <c r="U2964" s="97"/>
      <c r="V2964" s="96" t="str">
        <f>IF(INDEX(技能效果!AF:AF,MATCH(技能效果等级!B2964,技能效果!B:B,0))="","",INDEX(技能效果!AF:AF,MATCH(技能效果等级!B2964,技能效果!B:B,0)))</f>
        <v/>
      </c>
      <c r="W2964" s="95">
        <f t="shared" si="44"/>
        <v>287</v>
      </c>
    </row>
    <row r="2965" spans="1:23" ht="16.5" x14ac:dyDescent="0.2">
      <c r="A2965" s="62">
        <v>2962</v>
      </c>
      <c r="B2965" s="95">
        <f>INDEX(技能效果!B:B,MATCH(技能效果等级!W2965,技能效果!AE:AE,0))</f>
        <v>210300502</v>
      </c>
      <c r="C2965" s="95" t="str">
        <f>INDEX(技能效果!C:C,MATCH(技能效果等级!B2965,技能效果!B:B,0))</f>
        <v>李轩辕技能获得水晶(教学)</v>
      </c>
      <c r="D2965" s="96" t="s">
        <v>873</v>
      </c>
      <c r="E2965" s="95">
        <v>8</v>
      </c>
      <c r="F2965" s="95">
        <f>INDEX(技能效果!H:H,MATCH(技能效果等级!B2965,技能效果!B:B,0))</f>
        <v>3001</v>
      </c>
      <c r="G2965" s="95">
        <f>IF(INDEX(技能效果!K:K,MATCH(B2965,技能效果!B:B,0))=0,INDEX(技能效果!I:I,MATCH(技能效果等级!B2965,技能效果!B:B,0)),INDEX(技能效果!I:I,MATCH(技能效果等级!B2965,技能效果!B:B,0))*VLOOKUP(E2965,技能数值计算!$C$19:$D$28,2,FALSE))</f>
        <v>1</v>
      </c>
      <c r="H2965" s="95">
        <f>INDEX(技能效果!J:J,MATCH(技能效果等级!B2965,技能效果!B:B,0))</f>
        <v>3</v>
      </c>
      <c r="I2965" s="97"/>
      <c r="J2965" s="97"/>
      <c r="K2965" s="97"/>
      <c r="L2965" s="97"/>
      <c r="M2965" s="97"/>
      <c r="N2965" s="96" t="str">
        <f>IF(INDEX(技能效果!L:L,MATCH(技能效果等级!B2965,技能效果!B:B,0))="","",INDEX(技能效果!L:L,MATCH(技能效果等级!B2965,技能效果!B:B,0)))</f>
        <v/>
      </c>
      <c r="O2965" s="95">
        <f>IF(INDEX(技能效果!N:N,MATCH(B2965,技能效果!B:B,0))=0,INDEX(技能效果!M:M,MATCH(技能效果等级!B2965,技能效果!B:B,0)),INDEX(技能效果!M:M,MATCH(技能效果等级!B2965,技能效果!B:B,0))*VLOOKUP(E2965,技能数值计算!$C$19:$D$28,2,FALSE))</f>
        <v>0</v>
      </c>
      <c r="P2965" s="97"/>
      <c r="Q2965" s="97"/>
      <c r="R2965" s="95" t="str">
        <f>IF(INDEX(技能效果!O:O,MATCH(技能效果等级!B2965,技能效果!B:B,0))="","",INDEX(技能效果!O:O,MATCH(技能效果等级!B2965,技能效果!B:B,0)))</f>
        <v/>
      </c>
      <c r="S2965" s="97"/>
      <c r="T2965" s="97"/>
      <c r="U2965" s="97"/>
      <c r="V2965" s="96" t="str">
        <f>IF(INDEX(技能效果!AF:AF,MATCH(技能效果等级!B2965,技能效果!B:B,0))="","",INDEX(技能效果!AF:AF,MATCH(技能效果等级!B2965,技能效果!B:B,0)))</f>
        <v/>
      </c>
      <c r="W2965" s="95">
        <f t="shared" si="44"/>
        <v>287</v>
      </c>
    </row>
    <row r="2966" spans="1:23" ht="16.5" x14ac:dyDescent="0.2">
      <c r="A2966" s="62">
        <v>2963</v>
      </c>
      <c r="B2966" s="95">
        <f>INDEX(技能效果!B:B,MATCH(技能效果等级!W2966,技能效果!AE:AE,0))</f>
        <v>210300502</v>
      </c>
      <c r="C2966" s="95" t="str">
        <f>INDEX(技能效果!C:C,MATCH(技能效果等级!B2966,技能效果!B:B,0))</f>
        <v>李轩辕技能获得水晶(教学)</v>
      </c>
      <c r="D2966" s="96" t="s">
        <v>873</v>
      </c>
      <c r="E2966" s="95">
        <v>9</v>
      </c>
      <c r="F2966" s="95">
        <f>INDEX(技能效果!H:H,MATCH(技能效果等级!B2966,技能效果!B:B,0))</f>
        <v>3001</v>
      </c>
      <c r="G2966" s="95">
        <f>IF(INDEX(技能效果!K:K,MATCH(B2966,技能效果!B:B,0))=0,INDEX(技能效果!I:I,MATCH(技能效果等级!B2966,技能效果!B:B,0)),INDEX(技能效果!I:I,MATCH(技能效果等级!B2966,技能效果!B:B,0))*VLOOKUP(E2966,技能数值计算!$C$19:$D$28,2,FALSE))</f>
        <v>1</v>
      </c>
      <c r="H2966" s="95">
        <f>INDEX(技能效果!J:J,MATCH(技能效果等级!B2966,技能效果!B:B,0))</f>
        <v>3</v>
      </c>
      <c r="I2966" s="97"/>
      <c r="J2966" s="97"/>
      <c r="K2966" s="97"/>
      <c r="L2966" s="97"/>
      <c r="M2966" s="97"/>
      <c r="N2966" s="96" t="str">
        <f>IF(INDEX(技能效果!L:L,MATCH(技能效果等级!B2966,技能效果!B:B,0))="","",INDEX(技能效果!L:L,MATCH(技能效果等级!B2966,技能效果!B:B,0)))</f>
        <v/>
      </c>
      <c r="O2966" s="95">
        <f>IF(INDEX(技能效果!N:N,MATCH(B2966,技能效果!B:B,0))=0,INDEX(技能效果!M:M,MATCH(技能效果等级!B2966,技能效果!B:B,0)),INDEX(技能效果!M:M,MATCH(技能效果等级!B2966,技能效果!B:B,0))*VLOOKUP(E2966,技能数值计算!$C$19:$D$28,2,FALSE))</f>
        <v>0</v>
      </c>
      <c r="P2966" s="97"/>
      <c r="Q2966" s="97"/>
      <c r="R2966" s="95" t="str">
        <f>IF(INDEX(技能效果!O:O,MATCH(技能效果等级!B2966,技能效果!B:B,0))="","",INDEX(技能效果!O:O,MATCH(技能效果等级!B2966,技能效果!B:B,0)))</f>
        <v/>
      </c>
      <c r="S2966" s="97"/>
      <c r="T2966" s="97"/>
      <c r="U2966" s="97"/>
      <c r="V2966" s="96" t="str">
        <f>IF(INDEX(技能效果!AF:AF,MATCH(技能效果等级!B2966,技能效果!B:B,0))="","",INDEX(技能效果!AF:AF,MATCH(技能效果等级!B2966,技能效果!B:B,0)))</f>
        <v/>
      </c>
      <c r="W2966" s="95">
        <f t="shared" si="44"/>
        <v>287</v>
      </c>
    </row>
    <row r="2967" spans="1:23" ht="16.5" x14ac:dyDescent="0.2">
      <c r="A2967" s="62">
        <v>2964</v>
      </c>
      <c r="B2967" s="95">
        <f>INDEX(技能效果!B:B,MATCH(技能效果等级!W2967,技能效果!AE:AE,0))</f>
        <v>210300502</v>
      </c>
      <c r="C2967" s="95" t="str">
        <f>INDEX(技能效果!C:C,MATCH(技能效果等级!B2967,技能效果!B:B,0))</f>
        <v>李轩辕技能获得水晶(教学)</v>
      </c>
      <c r="D2967" s="96" t="s">
        <v>873</v>
      </c>
      <c r="E2967" s="95">
        <v>10</v>
      </c>
      <c r="F2967" s="95">
        <f>INDEX(技能效果!H:H,MATCH(技能效果等级!B2967,技能效果!B:B,0))</f>
        <v>3001</v>
      </c>
      <c r="G2967" s="95">
        <f>IF(INDEX(技能效果!K:K,MATCH(B2967,技能效果!B:B,0))=0,INDEX(技能效果!I:I,MATCH(技能效果等级!B2967,技能效果!B:B,0)),INDEX(技能效果!I:I,MATCH(技能效果等级!B2967,技能效果!B:B,0))*VLOOKUP(E2967,技能数值计算!$C$19:$D$28,2,FALSE))</f>
        <v>1</v>
      </c>
      <c r="H2967" s="95">
        <f>INDEX(技能效果!J:J,MATCH(技能效果等级!B2967,技能效果!B:B,0))</f>
        <v>3</v>
      </c>
      <c r="I2967" s="97"/>
      <c r="J2967" s="97"/>
      <c r="K2967" s="97"/>
      <c r="L2967" s="97"/>
      <c r="M2967" s="97"/>
      <c r="N2967" s="96" t="str">
        <f>IF(INDEX(技能效果!L:L,MATCH(技能效果等级!B2967,技能效果!B:B,0))="","",INDEX(技能效果!L:L,MATCH(技能效果等级!B2967,技能效果!B:B,0)))</f>
        <v/>
      </c>
      <c r="O2967" s="95">
        <f>IF(INDEX(技能效果!N:N,MATCH(B2967,技能效果!B:B,0))=0,INDEX(技能效果!M:M,MATCH(技能效果等级!B2967,技能效果!B:B,0)),INDEX(技能效果!M:M,MATCH(技能效果等级!B2967,技能效果!B:B,0))*VLOOKUP(E2967,技能数值计算!$C$19:$D$28,2,FALSE))</f>
        <v>0</v>
      </c>
      <c r="P2967" s="97"/>
      <c r="Q2967" s="97"/>
      <c r="R2967" s="95" t="str">
        <f>IF(INDEX(技能效果!O:O,MATCH(技能效果等级!B2967,技能效果!B:B,0))="","",INDEX(技能效果!O:O,MATCH(技能效果等级!B2967,技能效果!B:B,0)))</f>
        <v/>
      </c>
      <c r="S2967" s="97"/>
      <c r="T2967" s="97"/>
      <c r="U2967" s="97"/>
      <c r="V2967" s="96" t="str">
        <f>IF(INDEX(技能效果!AF:AF,MATCH(技能效果等级!B2967,技能效果!B:B,0))="","",INDEX(技能效果!AF:AF,MATCH(技能效果等级!B2967,技能效果!B:B,0)))</f>
        <v/>
      </c>
      <c r="W2967" s="95">
        <f t="shared" si="44"/>
        <v>287</v>
      </c>
    </row>
    <row r="2968" spans="1:23" ht="16.5" x14ac:dyDescent="0.2">
      <c r="A2968" s="62">
        <v>2965</v>
      </c>
      <c r="B2968" s="95">
        <f>INDEX(技能效果!B:B,MATCH(技能效果等级!W2968,技能效果!AE:AE,0))</f>
        <v>210300503</v>
      </c>
      <c r="C2968" s="95" t="str">
        <f>INDEX(技能效果!C:C,MATCH(技能效果等级!B2968,技能效果!B:B,0))</f>
        <v>李轩辕专属武器效果(教学)</v>
      </c>
      <c r="D2968" s="96" t="s">
        <v>873</v>
      </c>
      <c r="E2968" s="95">
        <v>1</v>
      </c>
      <c r="F2968" s="95">
        <f>INDEX(技能效果!H:H,MATCH(技能效果等级!B2968,技能效果!B:B,0))</f>
        <v>3001</v>
      </c>
      <c r="G2968" s="95">
        <f>IF(INDEX(技能效果!K:K,MATCH(B2968,技能效果!B:B,0))=0,INDEX(技能效果!I:I,MATCH(技能效果等级!B2968,技能效果!B:B,0)),INDEX(技能效果!I:I,MATCH(技能效果等级!B2968,技能效果!B:B,0))*VLOOKUP(E2968,技能数值计算!$C$19:$D$28,2,FALSE))</f>
        <v>1</v>
      </c>
      <c r="H2968" s="95">
        <f>INDEX(技能效果!J:J,MATCH(技能效果等级!B2968,技能效果!B:B,0))</f>
        <v>2</v>
      </c>
      <c r="I2968" s="97"/>
      <c r="J2968" s="97"/>
      <c r="K2968" s="97"/>
      <c r="L2968" s="97"/>
      <c r="M2968" s="97"/>
      <c r="N2968" s="96" t="str">
        <f>IF(INDEX(技能效果!L:L,MATCH(技能效果等级!B2968,技能效果!B:B,0))="","",INDEX(技能效果!L:L,MATCH(技能效果等级!B2968,技能效果!B:B,0)))</f>
        <v/>
      </c>
      <c r="O2968" s="95">
        <f>IF(INDEX(技能效果!N:N,MATCH(B2968,技能效果!B:B,0))=0,INDEX(技能效果!M:M,MATCH(技能效果等级!B2968,技能效果!B:B,0)),INDEX(技能效果!M:M,MATCH(技能效果等级!B2968,技能效果!B:B,0))*VLOOKUP(E2968,技能数值计算!$C$19:$D$28,2,FALSE))</f>
        <v>0</v>
      </c>
      <c r="P2968" s="97"/>
      <c r="Q2968" s="97"/>
      <c r="R2968" s="95" t="str">
        <f>IF(INDEX(技能效果!O:O,MATCH(技能效果等级!B2968,技能效果!B:B,0))="","",INDEX(技能效果!O:O,MATCH(技能效果等级!B2968,技能效果!B:B,0)))</f>
        <v/>
      </c>
      <c r="S2968" s="97"/>
      <c r="T2968" s="97"/>
      <c r="U2968" s="97"/>
      <c r="V2968" s="96" t="str">
        <f>IF(INDEX(技能效果!AF:AF,MATCH(技能效果等级!B2968,技能效果!B:B,0))="","",INDEX(技能效果!AF:AF,MATCH(技能效果等级!B2968,技能效果!B:B,0)))</f>
        <v>绝技额外获得M个红水晶</v>
      </c>
      <c r="W2968" s="95">
        <f t="shared" si="44"/>
        <v>288</v>
      </c>
    </row>
    <row r="2969" spans="1:23" ht="16.5" x14ac:dyDescent="0.2">
      <c r="A2969" s="62">
        <v>2966</v>
      </c>
      <c r="B2969" s="95">
        <f>INDEX(技能效果!B:B,MATCH(技能效果等级!W2969,技能效果!AE:AE,0))</f>
        <v>210300503</v>
      </c>
      <c r="C2969" s="95" t="str">
        <f>INDEX(技能效果!C:C,MATCH(技能效果等级!B2969,技能效果!B:B,0))</f>
        <v>李轩辕专属武器效果(教学)</v>
      </c>
      <c r="D2969" s="96" t="s">
        <v>873</v>
      </c>
      <c r="E2969" s="95">
        <v>2</v>
      </c>
      <c r="F2969" s="95">
        <f>INDEX(技能效果!H:H,MATCH(技能效果等级!B2969,技能效果!B:B,0))</f>
        <v>3001</v>
      </c>
      <c r="G2969" s="95">
        <f>IF(INDEX(技能效果!K:K,MATCH(B2969,技能效果!B:B,0))=0,INDEX(技能效果!I:I,MATCH(技能效果等级!B2969,技能效果!B:B,0)),INDEX(技能效果!I:I,MATCH(技能效果等级!B2969,技能效果!B:B,0))*VLOOKUP(E2969,技能数值计算!$C$19:$D$28,2,FALSE))</f>
        <v>1</v>
      </c>
      <c r="H2969" s="95">
        <f>INDEX(技能效果!J:J,MATCH(技能效果等级!B2969,技能效果!B:B,0))</f>
        <v>2</v>
      </c>
      <c r="I2969" s="97"/>
      <c r="J2969" s="97"/>
      <c r="K2969" s="97"/>
      <c r="L2969" s="97"/>
      <c r="M2969" s="97"/>
      <c r="N2969" s="96" t="str">
        <f>IF(INDEX(技能效果!L:L,MATCH(技能效果等级!B2969,技能效果!B:B,0))="","",INDEX(技能效果!L:L,MATCH(技能效果等级!B2969,技能效果!B:B,0)))</f>
        <v/>
      </c>
      <c r="O2969" s="95">
        <f>IF(INDEX(技能效果!N:N,MATCH(B2969,技能效果!B:B,0))=0,INDEX(技能效果!M:M,MATCH(技能效果等级!B2969,技能效果!B:B,0)),INDEX(技能效果!M:M,MATCH(技能效果等级!B2969,技能效果!B:B,0))*VLOOKUP(E2969,技能数值计算!$C$19:$D$28,2,FALSE))</f>
        <v>0</v>
      </c>
      <c r="P2969" s="97"/>
      <c r="Q2969" s="97"/>
      <c r="R2969" s="95" t="str">
        <f>IF(INDEX(技能效果!O:O,MATCH(技能效果等级!B2969,技能效果!B:B,0))="","",INDEX(技能效果!O:O,MATCH(技能效果等级!B2969,技能效果!B:B,0)))</f>
        <v/>
      </c>
      <c r="S2969" s="97"/>
      <c r="T2969" s="97"/>
      <c r="U2969" s="97"/>
      <c r="V2969" s="96" t="str">
        <f>IF(INDEX(技能效果!AF:AF,MATCH(技能效果等级!B2969,技能效果!B:B,0))="","",INDEX(技能效果!AF:AF,MATCH(技能效果等级!B2969,技能效果!B:B,0)))</f>
        <v>绝技额外获得M个红水晶</v>
      </c>
      <c r="W2969" s="95">
        <f t="shared" si="44"/>
        <v>288</v>
      </c>
    </row>
    <row r="2970" spans="1:23" ht="16.5" x14ac:dyDescent="0.2">
      <c r="A2970" s="62">
        <v>2967</v>
      </c>
      <c r="B2970" s="95">
        <f>INDEX(技能效果!B:B,MATCH(技能效果等级!W2970,技能效果!AE:AE,0))</f>
        <v>210300503</v>
      </c>
      <c r="C2970" s="95" t="str">
        <f>INDEX(技能效果!C:C,MATCH(技能效果等级!B2970,技能效果!B:B,0))</f>
        <v>李轩辕专属武器效果(教学)</v>
      </c>
      <c r="D2970" s="96" t="s">
        <v>873</v>
      </c>
      <c r="E2970" s="95">
        <v>3</v>
      </c>
      <c r="F2970" s="95">
        <f>INDEX(技能效果!H:H,MATCH(技能效果等级!B2970,技能效果!B:B,0))</f>
        <v>3001</v>
      </c>
      <c r="G2970" s="95">
        <f>IF(INDEX(技能效果!K:K,MATCH(B2970,技能效果!B:B,0))=0,INDEX(技能效果!I:I,MATCH(技能效果等级!B2970,技能效果!B:B,0)),INDEX(技能效果!I:I,MATCH(技能效果等级!B2970,技能效果!B:B,0))*VLOOKUP(E2970,技能数值计算!$C$19:$D$28,2,FALSE))</f>
        <v>1</v>
      </c>
      <c r="H2970" s="95">
        <f>INDEX(技能效果!J:J,MATCH(技能效果等级!B2970,技能效果!B:B,0))</f>
        <v>2</v>
      </c>
      <c r="I2970" s="97"/>
      <c r="J2970" s="97"/>
      <c r="K2970" s="97"/>
      <c r="L2970" s="97"/>
      <c r="M2970" s="97"/>
      <c r="N2970" s="96" t="str">
        <f>IF(INDEX(技能效果!L:L,MATCH(技能效果等级!B2970,技能效果!B:B,0))="","",INDEX(技能效果!L:L,MATCH(技能效果等级!B2970,技能效果!B:B,0)))</f>
        <v/>
      </c>
      <c r="O2970" s="95">
        <f>IF(INDEX(技能效果!N:N,MATCH(B2970,技能效果!B:B,0))=0,INDEX(技能效果!M:M,MATCH(技能效果等级!B2970,技能效果!B:B,0)),INDEX(技能效果!M:M,MATCH(技能效果等级!B2970,技能效果!B:B,0))*VLOOKUP(E2970,技能数值计算!$C$19:$D$28,2,FALSE))</f>
        <v>0</v>
      </c>
      <c r="P2970" s="97"/>
      <c r="Q2970" s="97"/>
      <c r="R2970" s="95" t="str">
        <f>IF(INDEX(技能效果!O:O,MATCH(技能效果等级!B2970,技能效果!B:B,0))="","",INDEX(技能效果!O:O,MATCH(技能效果等级!B2970,技能效果!B:B,0)))</f>
        <v/>
      </c>
      <c r="S2970" s="97"/>
      <c r="T2970" s="97"/>
      <c r="U2970" s="97"/>
      <c r="V2970" s="96" t="str">
        <f>IF(INDEX(技能效果!AF:AF,MATCH(技能效果等级!B2970,技能效果!B:B,0))="","",INDEX(技能效果!AF:AF,MATCH(技能效果等级!B2970,技能效果!B:B,0)))</f>
        <v>绝技额外获得M个红水晶</v>
      </c>
      <c r="W2970" s="95">
        <f t="shared" si="44"/>
        <v>288</v>
      </c>
    </row>
    <row r="2971" spans="1:23" ht="16.5" x14ac:dyDescent="0.2">
      <c r="A2971" s="62">
        <v>2968</v>
      </c>
      <c r="B2971" s="95">
        <f>INDEX(技能效果!B:B,MATCH(技能效果等级!W2971,技能效果!AE:AE,0))</f>
        <v>210300503</v>
      </c>
      <c r="C2971" s="95" t="str">
        <f>INDEX(技能效果!C:C,MATCH(技能效果等级!B2971,技能效果!B:B,0))</f>
        <v>李轩辕专属武器效果(教学)</v>
      </c>
      <c r="D2971" s="96" t="s">
        <v>873</v>
      </c>
      <c r="E2971" s="95">
        <v>4</v>
      </c>
      <c r="F2971" s="95">
        <f>INDEX(技能效果!H:H,MATCH(技能效果等级!B2971,技能效果!B:B,0))</f>
        <v>3001</v>
      </c>
      <c r="G2971" s="95">
        <f>IF(INDEX(技能效果!K:K,MATCH(B2971,技能效果!B:B,0))=0,INDEX(技能效果!I:I,MATCH(技能效果等级!B2971,技能效果!B:B,0)),INDEX(技能效果!I:I,MATCH(技能效果等级!B2971,技能效果!B:B,0))*VLOOKUP(E2971,技能数值计算!$C$19:$D$28,2,FALSE))</f>
        <v>1</v>
      </c>
      <c r="H2971" s="95">
        <f>INDEX(技能效果!J:J,MATCH(技能效果等级!B2971,技能效果!B:B,0))</f>
        <v>2</v>
      </c>
      <c r="I2971" s="97"/>
      <c r="J2971" s="97"/>
      <c r="K2971" s="97"/>
      <c r="L2971" s="97"/>
      <c r="M2971" s="97"/>
      <c r="N2971" s="96" t="str">
        <f>IF(INDEX(技能效果!L:L,MATCH(技能效果等级!B2971,技能效果!B:B,0))="","",INDEX(技能效果!L:L,MATCH(技能效果等级!B2971,技能效果!B:B,0)))</f>
        <v/>
      </c>
      <c r="O2971" s="95">
        <f>IF(INDEX(技能效果!N:N,MATCH(B2971,技能效果!B:B,0))=0,INDEX(技能效果!M:M,MATCH(技能效果等级!B2971,技能效果!B:B,0)),INDEX(技能效果!M:M,MATCH(技能效果等级!B2971,技能效果!B:B,0))*VLOOKUP(E2971,技能数值计算!$C$19:$D$28,2,FALSE))</f>
        <v>0</v>
      </c>
      <c r="P2971" s="97"/>
      <c r="Q2971" s="97"/>
      <c r="R2971" s="95" t="str">
        <f>IF(INDEX(技能效果!O:O,MATCH(技能效果等级!B2971,技能效果!B:B,0))="","",INDEX(技能效果!O:O,MATCH(技能效果等级!B2971,技能效果!B:B,0)))</f>
        <v/>
      </c>
      <c r="S2971" s="97"/>
      <c r="T2971" s="97"/>
      <c r="U2971" s="97"/>
      <c r="V2971" s="96" t="str">
        <f>IF(INDEX(技能效果!AF:AF,MATCH(技能效果等级!B2971,技能效果!B:B,0))="","",INDEX(技能效果!AF:AF,MATCH(技能效果等级!B2971,技能效果!B:B,0)))</f>
        <v>绝技额外获得M个红水晶</v>
      </c>
      <c r="W2971" s="95">
        <f t="shared" si="44"/>
        <v>288</v>
      </c>
    </row>
    <row r="2972" spans="1:23" ht="16.5" x14ac:dyDescent="0.2">
      <c r="A2972" s="62">
        <v>2969</v>
      </c>
      <c r="B2972" s="95">
        <f>INDEX(技能效果!B:B,MATCH(技能效果等级!W2972,技能效果!AE:AE,0))</f>
        <v>210300503</v>
      </c>
      <c r="C2972" s="95" t="str">
        <f>INDEX(技能效果!C:C,MATCH(技能效果等级!B2972,技能效果!B:B,0))</f>
        <v>李轩辕专属武器效果(教学)</v>
      </c>
      <c r="D2972" s="96" t="s">
        <v>873</v>
      </c>
      <c r="E2972" s="95">
        <v>5</v>
      </c>
      <c r="F2972" s="95">
        <f>INDEX(技能效果!H:H,MATCH(技能效果等级!B2972,技能效果!B:B,0))</f>
        <v>3001</v>
      </c>
      <c r="G2972" s="95">
        <f>IF(INDEX(技能效果!K:K,MATCH(B2972,技能效果!B:B,0))=0,INDEX(技能效果!I:I,MATCH(技能效果等级!B2972,技能效果!B:B,0)),INDEX(技能效果!I:I,MATCH(技能效果等级!B2972,技能效果!B:B,0))*VLOOKUP(E2972,技能数值计算!$C$19:$D$28,2,FALSE))</f>
        <v>1</v>
      </c>
      <c r="H2972" s="95">
        <f>INDEX(技能效果!J:J,MATCH(技能效果等级!B2972,技能效果!B:B,0))</f>
        <v>2</v>
      </c>
      <c r="I2972" s="97"/>
      <c r="J2972" s="97"/>
      <c r="K2972" s="97"/>
      <c r="L2972" s="97"/>
      <c r="M2972" s="97"/>
      <c r="N2972" s="96" t="str">
        <f>IF(INDEX(技能效果!L:L,MATCH(技能效果等级!B2972,技能效果!B:B,0))="","",INDEX(技能效果!L:L,MATCH(技能效果等级!B2972,技能效果!B:B,0)))</f>
        <v/>
      </c>
      <c r="O2972" s="95">
        <f>IF(INDEX(技能效果!N:N,MATCH(B2972,技能效果!B:B,0))=0,INDEX(技能效果!M:M,MATCH(技能效果等级!B2972,技能效果!B:B,0)),INDEX(技能效果!M:M,MATCH(技能效果等级!B2972,技能效果!B:B,0))*VLOOKUP(E2972,技能数值计算!$C$19:$D$28,2,FALSE))</f>
        <v>0</v>
      </c>
      <c r="P2972" s="97"/>
      <c r="Q2972" s="97"/>
      <c r="R2972" s="95" t="str">
        <f>IF(INDEX(技能效果!O:O,MATCH(技能效果等级!B2972,技能效果!B:B,0))="","",INDEX(技能效果!O:O,MATCH(技能效果等级!B2972,技能效果!B:B,0)))</f>
        <v/>
      </c>
      <c r="S2972" s="97"/>
      <c r="T2972" s="97"/>
      <c r="U2972" s="97"/>
      <c r="V2972" s="96" t="str">
        <f>IF(INDEX(技能效果!AF:AF,MATCH(技能效果等级!B2972,技能效果!B:B,0))="","",INDEX(技能效果!AF:AF,MATCH(技能效果等级!B2972,技能效果!B:B,0)))</f>
        <v>绝技额外获得M个红水晶</v>
      </c>
      <c r="W2972" s="95">
        <f t="shared" si="44"/>
        <v>288</v>
      </c>
    </row>
    <row r="2973" spans="1:23" ht="16.5" x14ac:dyDescent="0.2">
      <c r="A2973" s="62">
        <v>2970</v>
      </c>
      <c r="B2973" s="95">
        <f>INDEX(技能效果!B:B,MATCH(技能效果等级!W2973,技能效果!AE:AE,0))</f>
        <v>210300503</v>
      </c>
      <c r="C2973" s="95" t="str">
        <f>INDEX(技能效果!C:C,MATCH(技能效果等级!B2973,技能效果!B:B,0))</f>
        <v>李轩辕专属武器效果(教学)</v>
      </c>
      <c r="D2973" s="96" t="s">
        <v>873</v>
      </c>
      <c r="E2973" s="95">
        <v>6</v>
      </c>
      <c r="F2973" s="95">
        <f>INDEX(技能效果!H:H,MATCH(技能效果等级!B2973,技能效果!B:B,0))</f>
        <v>3001</v>
      </c>
      <c r="G2973" s="95">
        <f>IF(INDEX(技能效果!K:K,MATCH(B2973,技能效果!B:B,0))=0,INDEX(技能效果!I:I,MATCH(技能效果等级!B2973,技能效果!B:B,0)),INDEX(技能效果!I:I,MATCH(技能效果等级!B2973,技能效果!B:B,0))*VLOOKUP(E2973,技能数值计算!$C$19:$D$28,2,FALSE))</f>
        <v>1</v>
      </c>
      <c r="H2973" s="95">
        <f>INDEX(技能效果!J:J,MATCH(技能效果等级!B2973,技能效果!B:B,0))</f>
        <v>2</v>
      </c>
      <c r="I2973" s="97"/>
      <c r="J2973" s="97"/>
      <c r="K2973" s="97"/>
      <c r="L2973" s="97"/>
      <c r="M2973" s="97"/>
      <c r="N2973" s="96" t="str">
        <f>IF(INDEX(技能效果!L:L,MATCH(技能效果等级!B2973,技能效果!B:B,0))="","",INDEX(技能效果!L:L,MATCH(技能效果等级!B2973,技能效果!B:B,0)))</f>
        <v/>
      </c>
      <c r="O2973" s="95">
        <f>IF(INDEX(技能效果!N:N,MATCH(B2973,技能效果!B:B,0))=0,INDEX(技能效果!M:M,MATCH(技能效果等级!B2973,技能效果!B:B,0)),INDEX(技能效果!M:M,MATCH(技能效果等级!B2973,技能效果!B:B,0))*VLOOKUP(E2973,技能数值计算!$C$19:$D$28,2,FALSE))</f>
        <v>0</v>
      </c>
      <c r="P2973" s="97"/>
      <c r="Q2973" s="97"/>
      <c r="R2973" s="95" t="str">
        <f>IF(INDEX(技能效果!O:O,MATCH(技能效果等级!B2973,技能效果!B:B,0))="","",INDEX(技能效果!O:O,MATCH(技能效果等级!B2973,技能效果!B:B,0)))</f>
        <v/>
      </c>
      <c r="S2973" s="97"/>
      <c r="T2973" s="97"/>
      <c r="U2973" s="97"/>
      <c r="V2973" s="96" t="str">
        <f>IF(INDEX(技能效果!AF:AF,MATCH(技能效果等级!B2973,技能效果!B:B,0))="","",INDEX(技能效果!AF:AF,MATCH(技能效果等级!B2973,技能效果!B:B,0)))</f>
        <v>绝技额外获得M个红水晶</v>
      </c>
      <c r="W2973" s="95">
        <f t="shared" si="44"/>
        <v>288</v>
      </c>
    </row>
    <row r="2974" spans="1:23" ht="16.5" x14ac:dyDescent="0.2">
      <c r="A2974" s="62">
        <v>2971</v>
      </c>
      <c r="B2974" s="95">
        <f>INDEX(技能效果!B:B,MATCH(技能效果等级!W2974,技能效果!AE:AE,0))</f>
        <v>210300503</v>
      </c>
      <c r="C2974" s="95" t="str">
        <f>INDEX(技能效果!C:C,MATCH(技能效果等级!B2974,技能效果!B:B,0))</f>
        <v>李轩辕专属武器效果(教学)</v>
      </c>
      <c r="D2974" s="96" t="s">
        <v>873</v>
      </c>
      <c r="E2974" s="95">
        <v>7</v>
      </c>
      <c r="F2974" s="95">
        <f>INDEX(技能效果!H:H,MATCH(技能效果等级!B2974,技能效果!B:B,0))</f>
        <v>3001</v>
      </c>
      <c r="G2974" s="95">
        <f>IF(INDEX(技能效果!K:K,MATCH(B2974,技能效果!B:B,0))=0,INDEX(技能效果!I:I,MATCH(技能效果等级!B2974,技能效果!B:B,0)),INDEX(技能效果!I:I,MATCH(技能效果等级!B2974,技能效果!B:B,0))*VLOOKUP(E2974,技能数值计算!$C$19:$D$28,2,FALSE))</f>
        <v>1</v>
      </c>
      <c r="H2974" s="95">
        <f>INDEX(技能效果!J:J,MATCH(技能效果等级!B2974,技能效果!B:B,0))</f>
        <v>2</v>
      </c>
      <c r="I2974" s="97"/>
      <c r="J2974" s="97"/>
      <c r="K2974" s="97"/>
      <c r="L2974" s="97"/>
      <c r="M2974" s="97"/>
      <c r="N2974" s="96" t="str">
        <f>IF(INDEX(技能效果!L:L,MATCH(技能效果等级!B2974,技能效果!B:B,0))="","",INDEX(技能效果!L:L,MATCH(技能效果等级!B2974,技能效果!B:B,0)))</f>
        <v/>
      </c>
      <c r="O2974" s="95">
        <f>IF(INDEX(技能效果!N:N,MATCH(B2974,技能效果!B:B,0))=0,INDEX(技能效果!M:M,MATCH(技能效果等级!B2974,技能效果!B:B,0)),INDEX(技能效果!M:M,MATCH(技能效果等级!B2974,技能效果!B:B,0))*VLOOKUP(E2974,技能数值计算!$C$19:$D$28,2,FALSE))</f>
        <v>0</v>
      </c>
      <c r="P2974" s="97"/>
      <c r="Q2974" s="97"/>
      <c r="R2974" s="95" t="str">
        <f>IF(INDEX(技能效果!O:O,MATCH(技能效果等级!B2974,技能效果!B:B,0))="","",INDEX(技能效果!O:O,MATCH(技能效果等级!B2974,技能效果!B:B,0)))</f>
        <v/>
      </c>
      <c r="S2974" s="97"/>
      <c r="T2974" s="97"/>
      <c r="U2974" s="97"/>
      <c r="V2974" s="96" t="str">
        <f>IF(INDEX(技能效果!AF:AF,MATCH(技能效果等级!B2974,技能效果!B:B,0))="","",INDEX(技能效果!AF:AF,MATCH(技能效果等级!B2974,技能效果!B:B,0)))</f>
        <v>绝技额外获得M个红水晶</v>
      </c>
      <c r="W2974" s="95">
        <f t="shared" si="44"/>
        <v>288</v>
      </c>
    </row>
    <row r="2975" spans="1:23" ht="16.5" x14ac:dyDescent="0.2">
      <c r="A2975" s="62">
        <v>2972</v>
      </c>
      <c r="B2975" s="95">
        <f>INDEX(技能效果!B:B,MATCH(技能效果等级!W2975,技能效果!AE:AE,0))</f>
        <v>210300503</v>
      </c>
      <c r="C2975" s="95" t="str">
        <f>INDEX(技能效果!C:C,MATCH(技能效果等级!B2975,技能效果!B:B,0))</f>
        <v>李轩辕专属武器效果(教学)</v>
      </c>
      <c r="D2975" s="96" t="s">
        <v>873</v>
      </c>
      <c r="E2975" s="95">
        <v>8</v>
      </c>
      <c r="F2975" s="95">
        <f>INDEX(技能效果!H:H,MATCH(技能效果等级!B2975,技能效果!B:B,0))</f>
        <v>3001</v>
      </c>
      <c r="G2975" s="95">
        <f>IF(INDEX(技能效果!K:K,MATCH(B2975,技能效果!B:B,0))=0,INDEX(技能效果!I:I,MATCH(技能效果等级!B2975,技能效果!B:B,0)),INDEX(技能效果!I:I,MATCH(技能效果等级!B2975,技能效果!B:B,0))*VLOOKUP(E2975,技能数值计算!$C$19:$D$28,2,FALSE))</f>
        <v>1</v>
      </c>
      <c r="H2975" s="95">
        <f>INDEX(技能效果!J:J,MATCH(技能效果等级!B2975,技能效果!B:B,0))</f>
        <v>2</v>
      </c>
      <c r="I2975" s="97"/>
      <c r="J2975" s="97"/>
      <c r="K2975" s="97"/>
      <c r="L2975" s="97"/>
      <c r="M2975" s="97"/>
      <c r="N2975" s="96" t="str">
        <f>IF(INDEX(技能效果!L:L,MATCH(技能效果等级!B2975,技能效果!B:B,0))="","",INDEX(技能效果!L:L,MATCH(技能效果等级!B2975,技能效果!B:B,0)))</f>
        <v/>
      </c>
      <c r="O2975" s="95">
        <f>IF(INDEX(技能效果!N:N,MATCH(B2975,技能效果!B:B,0))=0,INDEX(技能效果!M:M,MATCH(技能效果等级!B2975,技能效果!B:B,0)),INDEX(技能效果!M:M,MATCH(技能效果等级!B2975,技能效果!B:B,0))*VLOOKUP(E2975,技能数值计算!$C$19:$D$28,2,FALSE))</f>
        <v>0</v>
      </c>
      <c r="P2975" s="97"/>
      <c r="Q2975" s="97"/>
      <c r="R2975" s="95" t="str">
        <f>IF(INDEX(技能效果!O:O,MATCH(技能效果等级!B2975,技能效果!B:B,0))="","",INDEX(技能效果!O:O,MATCH(技能效果等级!B2975,技能效果!B:B,0)))</f>
        <v/>
      </c>
      <c r="S2975" s="97"/>
      <c r="T2975" s="97"/>
      <c r="U2975" s="97"/>
      <c r="V2975" s="96" t="str">
        <f>IF(INDEX(技能效果!AF:AF,MATCH(技能效果等级!B2975,技能效果!B:B,0))="","",INDEX(技能效果!AF:AF,MATCH(技能效果等级!B2975,技能效果!B:B,0)))</f>
        <v>绝技额外获得M个红水晶</v>
      </c>
      <c r="W2975" s="95">
        <f t="shared" si="44"/>
        <v>288</v>
      </c>
    </row>
    <row r="2976" spans="1:23" ht="16.5" x14ac:dyDescent="0.2">
      <c r="A2976" s="62">
        <v>2973</v>
      </c>
      <c r="B2976" s="95">
        <f>INDEX(技能效果!B:B,MATCH(技能效果等级!W2976,技能效果!AE:AE,0))</f>
        <v>210300503</v>
      </c>
      <c r="C2976" s="95" t="str">
        <f>INDEX(技能效果!C:C,MATCH(技能效果等级!B2976,技能效果!B:B,0))</f>
        <v>李轩辕专属武器效果(教学)</v>
      </c>
      <c r="D2976" s="96" t="s">
        <v>873</v>
      </c>
      <c r="E2976" s="95">
        <v>9</v>
      </c>
      <c r="F2976" s="95">
        <f>INDEX(技能效果!H:H,MATCH(技能效果等级!B2976,技能效果!B:B,0))</f>
        <v>3001</v>
      </c>
      <c r="G2976" s="95">
        <f>IF(INDEX(技能效果!K:K,MATCH(B2976,技能效果!B:B,0))=0,INDEX(技能效果!I:I,MATCH(技能效果等级!B2976,技能效果!B:B,0)),INDEX(技能效果!I:I,MATCH(技能效果等级!B2976,技能效果!B:B,0))*VLOOKUP(E2976,技能数值计算!$C$19:$D$28,2,FALSE))</f>
        <v>1</v>
      </c>
      <c r="H2976" s="95">
        <f>INDEX(技能效果!J:J,MATCH(技能效果等级!B2976,技能效果!B:B,0))</f>
        <v>2</v>
      </c>
      <c r="I2976" s="97"/>
      <c r="J2976" s="97"/>
      <c r="K2976" s="97"/>
      <c r="L2976" s="97"/>
      <c r="M2976" s="97"/>
      <c r="N2976" s="96" t="str">
        <f>IF(INDEX(技能效果!L:L,MATCH(技能效果等级!B2976,技能效果!B:B,0))="","",INDEX(技能效果!L:L,MATCH(技能效果等级!B2976,技能效果!B:B,0)))</f>
        <v/>
      </c>
      <c r="O2976" s="95">
        <f>IF(INDEX(技能效果!N:N,MATCH(B2976,技能效果!B:B,0))=0,INDEX(技能效果!M:M,MATCH(技能效果等级!B2976,技能效果!B:B,0)),INDEX(技能效果!M:M,MATCH(技能效果等级!B2976,技能效果!B:B,0))*VLOOKUP(E2976,技能数值计算!$C$19:$D$28,2,FALSE))</f>
        <v>0</v>
      </c>
      <c r="P2976" s="97"/>
      <c r="Q2976" s="97"/>
      <c r="R2976" s="95" t="str">
        <f>IF(INDEX(技能效果!O:O,MATCH(技能效果等级!B2976,技能效果!B:B,0))="","",INDEX(技能效果!O:O,MATCH(技能效果等级!B2976,技能效果!B:B,0)))</f>
        <v/>
      </c>
      <c r="S2976" s="97"/>
      <c r="T2976" s="97"/>
      <c r="U2976" s="97"/>
      <c r="V2976" s="96" t="str">
        <f>IF(INDEX(技能效果!AF:AF,MATCH(技能效果等级!B2976,技能效果!B:B,0))="","",INDEX(技能效果!AF:AF,MATCH(技能效果等级!B2976,技能效果!B:B,0)))</f>
        <v>绝技额外获得M个红水晶</v>
      </c>
      <c r="W2976" s="95">
        <f t="shared" si="44"/>
        <v>288</v>
      </c>
    </row>
    <row r="2977" spans="1:23" ht="16.5" x14ac:dyDescent="0.2">
      <c r="A2977" s="62">
        <v>2974</v>
      </c>
      <c r="B2977" s="95">
        <f>INDEX(技能效果!B:B,MATCH(技能效果等级!W2977,技能效果!AE:AE,0))</f>
        <v>210300503</v>
      </c>
      <c r="C2977" s="95" t="str">
        <f>INDEX(技能效果!C:C,MATCH(技能效果等级!B2977,技能效果!B:B,0))</f>
        <v>李轩辕专属武器效果(教学)</v>
      </c>
      <c r="D2977" s="96" t="s">
        <v>873</v>
      </c>
      <c r="E2977" s="95">
        <v>10</v>
      </c>
      <c r="F2977" s="95">
        <f>INDEX(技能效果!H:H,MATCH(技能效果等级!B2977,技能效果!B:B,0))</f>
        <v>3001</v>
      </c>
      <c r="G2977" s="95">
        <f>IF(INDEX(技能效果!K:K,MATCH(B2977,技能效果!B:B,0))=0,INDEX(技能效果!I:I,MATCH(技能效果等级!B2977,技能效果!B:B,0)),INDEX(技能效果!I:I,MATCH(技能效果等级!B2977,技能效果!B:B,0))*VLOOKUP(E2977,技能数值计算!$C$19:$D$28,2,FALSE))</f>
        <v>1</v>
      </c>
      <c r="H2977" s="95">
        <f>INDEX(技能效果!J:J,MATCH(技能效果等级!B2977,技能效果!B:B,0))</f>
        <v>2</v>
      </c>
      <c r="I2977" s="97"/>
      <c r="J2977" s="97"/>
      <c r="K2977" s="97"/>
      <c r="L2977" s="97"/>
      <c r="M2977" s="97"/>
      <c r="N2977" s="96" t="str">
        <f>IF(INDEX(技能效果!L:L,MATCH(技能效果等级!B2977,技能效果!B:B,0))="","",INDEX(技能效果!L:L,MATCH(技能效果等级!B2977,技能效果!B:B,0)))</f>
        <v/>
      </c>
      <c r="O2977" s="95">
        <f>IF(INDEX(技能效果!N:N,MATCH(B2977,技能效果!B:B,0))=0,INDEX(技能效果!M:M,MATCH(技能效果等级!B2977,技能效果!B:B,0)),INDEX(技能效果!M:M,MATCH(技能效果等级!B2977,技能效果!B:B,0))*VLOOKUP(E2977,技能数值计算!$C$19:$D$28,2,FALSE))</f>
        <v>0</v>
      </c>
      <c r="P2977" s="97"/>
      <c r="Q2977" s="97"/>
      <c r="R2977" s="95" t="str">
        <f>IF(INDEX(技能效果!O:O,MATCH(技能效果等级!B2977,技能效果!B:B,0))="","",INDEX(技能效果!O:O,MATCH(技能效果等级!B2977,技能效果!B:B,0)))</f>
        <v/>
      </c>
      <c r="S2977" s="97"/>
      <c r="T2977" s="97"/>
      <c r="U2977" s="97"/>
      <c r="V2977" s="96" t="str">
        <f>IF(INDEX(技能效果!AF:AF,MATCH(技能效果等级!B2977,技能效果!B:B,0))="","",INDEX(技能效果!AF:AF,MATCH(技能效果等级!B2977,技能效果!B:B,0)))</f>
        <v>绝技额外获得M个红水晶</v>
      </c>
      <c r="W2977" s="95">
        <f t="shared" si="44"/>
        <v>288</v>
      </c>
    </row>
    <row r="2978" spans="1:23" ht="16.5" x14ac:dyDescent="0.2">
      <c r="A2978" s="62">
        <v>2975</v>
      </c>
      <c r="B2978" s="95">
        <f>INDEX(技能效果!B:B,MATCH(技能效果等级!W2978,技能效果!AE:AE,0))</f>
        <v>210300504</v>
      </c>
      <c r="C2978" s="95" t="str">
        <f>INDEX(技能效果!C:C,MATCH(技能效果等级!B2978,技能效果!B:B,0))</f>
        <v>李轩辕满星效果(教学)</v>
      </c>
      <c r="D2978" s="96" t="s">
        <v>873</v>
      </c>
      <c r="E2978" s="95">
        <v>1</v>
      </c>
      <c r="F2978" s="95">
        <f>INDEX(技能效果!H:H,MATCH(技能效果等级!B2978,技能效果!B:B,0))</f>
        <v>1001</v>
      </c>
      <c r="G2978" s="95">
        <f>IF(INDEX(技能效果!K:K,MATCH(B2978,技能效果!B:B,0))=0,INDEX(技能效果!I:I,MATCH(技能效果等级!B2978,技能效果!B:B,0)),INDEX(技能效果!I:I,MATCH(技能效果等级!B2978,技能效果!B:B,0))*VLOOKUP(E2978,技能数值计算!$C$19:$D$28,2,FALSE))</f>
        <v>1</v>
      </c>
      <c r="H2978" s="95">
        <f>INDEX(技能效果!J:J,MATCH(技能效果等级!B2978,技能效果!B:B,0))</f>
        <v>0</v>
      </c>
      <c r="I2978" s="97"/>
      <c r="J2978" s="97"/>
      <c r="K2978" s="97"/>
      <c r="L2978" s="97"/>
      <c r="M2978" s="97"/>
      <c r="N2978" s="96" t="str">
        <f>IF(INDEX(技能效果!L:L,MATCH(技能效果等级!B2978,技能效果!B:B,0))="","",INDEX(技能效果!L:L,MATCH(技能效果等级!B2978,技能效果!B:B,0)))</f>
        <v/>
      </c>
      <c r="O2978" s="95">
        <f>IF(INDEX(技能效果!N:N,MATCH(B2978,技能效果!B:B,0))=0,INDEX(技能效果!M:M,MATCH(技能效果等级!B2978,技能效果!B:B,0)),INDEX(技能效果!M:M,MATCH(技能效果等级!B2978,技能效果!B:B,0))*VLOOKUP(E2978,技能数值计算!$C$19:$D$28,2,FALSE))</f>
        <v>0</v>
      </c>
      <c r="P2978" s="97"/>
      <c r="Q2978" s="97"/>
      <c r="R2978" s="95" t="str">
        <f>IF(INDEX(技能效果!O:O,MATCH(技能效果等级!B2978,技能效果!B:B,0))="","",INDEX(技能效果!O:O,MATCH(技能效果等级!B2978,技能效果!B:B,0)))</f>
        <v/>
      </c>
      <c r="S2978" s="97"/>
      <c r="T2978" s="97"/>
      <c r="U2978" s="97"/>
      <c r="V2978" s="96" t="str">
        <f>IF(INDEX(技能效果!AF:AF,MATCH(技能效果等级!B2978,技能效果!B:B,0))="","",INDEX(技能效果!AF:AF,MATCH(技能效果等级!B2978,技能效果!B:B,0)))</f>
        <v/>
      </c>
      <c r="W2978" s="95">
        <f t="shared" si="44"/>
        <v>289</v>
      </c>
    </row>
    <row r="2979" spans="1:23" ht="16.5" x14ac:dyDescent="0.2">
      <c r="A2979" s="62">
        <v>2976</v>
      </c>
      <c r="B2979" s="95">
        <f>INDEX(技能效果!B:B,MATCH(技能效果等级!W2979,技能效果!AE:AE,0))</f>
        <v>210300504</v>
      </c>
      <c r="C2979" s="95" t="str">
        <f>INDEX(技能效果!C:C,MATCH(技能效果等级!B2979,技能效果!B:B,0))</f>
        <v>李轩辕满星效果(教学)</v>
      </c>
      <c r="D2979" s="96" t="s">
        <v>873</v>
      </c>
      <c r="E2979" s="95">
        <v>2</v>
      </c>
      <c r="F2979" s="95">
        <f>INDEX(技能效果!H:H,MATCH(技能效果等级!B2979,技能效果!B:B,0))</f>
        <v>1001</v>
      </c>
      <c r="G2979" s="95">
        <f>IF(INDEX(技能效果!K:K,MATCH(B2979,技能效果!B:B,0))=0,INDEX(技能效果!I:I,MATCH(技能效果等级!B2979,技能效果!B:B,0)),INDEX(技能效果!I:I,MATCH(技能效果等级!B2979,技能效果!B:B,0))*VLOOKUP(E2979,技能数值计算!$C$19:$D$28,2,FALSE))</f>
        <v>1</v>
      </c>
      <c r="H2979" s="95">
        <f>INDEX(技能效果!J:J,MATCH(技能效果等级!B2979,技能效果!B:B,0))</f>
        <v>0</v>
      </c>
      <c r="I2979" s="97"/>
      <c r="J2979" s="97"/>
      <c r="K2979" s="97"/>
      <c r="L2979" s="97"/>
      <c r="M2979" s="97"/>
      <c r="N2979" s="96" t="str">
        <f>IF(INDEX(技能效果!L:L,MATCH(技能效果等级!B2979,技能效果!B:B,0))="","",INDEX(技能效果!L:L,MATCH(技能效果等级!B2979,技能效果!B:B,0)))</f>
        <v/>
      </c>
      <c r="O2979" s="95">
        <f>IF(INDEX(技能效果!N:N,MATCH(B2979,技能效果!B:B,0))=0,INDEX(技能效果!M:M,MATCH(技能效果等级!B2979,技能效果!B:B,0)),INDEX(技能效果!M:M,MATCH(技能效果等级!B2979,技能效果!B:B,0))*VLOOKUP(E2979,技能数值计算!$C$19:$D$28,2,FALSE))</f>
        <v>0</v>
      </c>
      <c r="P2979" s="97"/>
      <c r="Q2979" s="97"/>
      <c r="R2979" s="95" t="str">
        <f>IF(INDEX(技能效果!O:O,MATCH(技能效果等级!B2979,技能效果!B:B,0))="","",INDEX(技能效果!O:O,MATCH(技能效果等级!B2979,技能效果!B:B,0)))</f>
        <v/>
      </c>
      <c r="S2979" s="97"/>
      <c r="T2979" s="97"/>
      <c r="U2979" s="97"/>
      <c r="V2979" s="96" t="str">
        <f>IF(INDEX(技能效果!AF:AF,MATCH(技能效果等级!B2979,技能效果!B:B,0))="","",INDEX(技能效果!AF:AF,MATCH(技能效果等级!B2979,技能效果!B:B,0)))</f>
        <v/>
      </c>
      <c r="W2979" s="95">
        <f t="shared" si="44"/>
        <v>289</v>
      </c>
    </row>
    <row r="2980" spans="1:23" ht="16.5" x14ac:dyDescent="0.2">
      <c r="A2980" s="62">
        <v>2977</v>
      </c>
      <c r="B2980" s="95">
        <f>INDEX(技能效果!B:B,MATCH(技能效果等级!W2980,技能效果!AE:AE,0))</f>
        <v>210300504</v>
      </c>
      <c r="C2980" s="95" t="str">
        <f>INDEX(技能效果!C:C,MATCH(技能效果等级!B2980,技能效果!B:B,0))</f>
        <v>李轩辕满星效果(教学)</v>
      </c>
      <c r="D2980" s="96" t="s">
        <v>873</v>
      </c>
      <c r="E2980" s="95">
        <v>3</v>
      </c>
      <c r="F2980" s="95">
        <f>INDEX(技能效果!H:H,MATCH(技能效果等级!B2980,技能效果!B:B,0))</f>
        <v>1001</v>
      </c>
      <c r="G2980" s="95">
        <f>IF(INDEX(技能效果!K:K,MATCH(B2980,技能效果!B:B,0))=0,INDEX(技能效果!I:I,MATCH(技能效果等级!B2980,技能效果!B:B,0)),INDEX(技能效果!I:I,MATCH(技能效果等级!B2980,技能效果!B:B,0))*VLOOKUP(E2980,技能数值计算!$C$19:$D$28,2,FALSE))</f>
        <v>1</v>
      </c>
      <c r="H2980" s="95">
        <f>INDEX(技能效果!J:J,MATCH(技能效果等级!B2980,技能效果!B:B,0))</f>
        <v>0</v>
      </c>
      <c r="I2980" s="97"/>
      <c r="J2980" s="97"/>
      <c r="K2980" s="97"/>
      <c r="L2980" s="97"/>
      <c r="M2980" s="97"/>
      <c r="N2980" s="96" t="str">
        <f>IF(INDEX(技能效果!L:L,MATCH(技能效果等级!B2980,技能效果!B:B,0))="","",INDEX(技能效果!L:L,MATCH(技能效果等级!B2980,技能效果!B:B,0)))</f>
        <v/>
      </c>
      <c r="O2980" s="95">
        <f>IF(INDEX(技能效果!N:N,MATCH(B2980,技能效果!B:B,0))=0,INDEX(技能效果!M:M,MATCH(技能效果等级!B2980,技能效果!B:B,0)),INDEX(技能效果!M:M,MATCH(技能效果等级!B2980,技能效果!B:B,0))*VLOOKUP(E2980,技能数值计算!$C$19:$D$28,2,FALSE))</f>
        <v>0</v>
      </c>
      <c r="P2980" s="97"/>
      <c r="Q2980" s="97"/>
      <c r="R2980" s="95" t="str">
        <f>IF(INDEX(技能效果!O:O,MATCH(技能效果等级!B2980,技能效果!B:B,0))="","",INDEX(技能效果!O:O,MATCH(技能效果等级!B2980,技能效果!B:B,0)))</f>
        <v/>
      </c>
      <c r="S2980" s="97"/>
      <c r="T2980" s="97"/>
      <c r="U2980" s="97"/>
      <c r="V2980" s="96" t="str">
        <f>IF(INDEX(技能效果!AF:AF,MATCH(技能效果等级!B2980,技能效果!B:B,0))="","",INDEX(技能效果!AF:AF,MATCH(技能效果等级!B2980,技能效果!B:B,0)))</f>
        <v/>
      </c>
      <c r="W2980" s="95">
        <f t="shared" si="44"/>
        <v>289</v>
      </c>
    </row>
    <row r="2981" spans="1:23" ht="16.5" x14ac:dyDescent="0.2">
      <c r="A2981" s="62">
        <v>2978</v>
      </c>
      <c r="B2981" s="95">
        <f>INDEX(技能效果!B:B,MATCH(技能效果等级!W2981,技能效果!AE:AE,0))</f>
        <v>210300504</v>
      </c>
      <c r="C2981" s="95" t="str">
        <f>INDEX(技能效果!C:C,MATCH(技能效果等级!B2981,技能效果!B:B,0))</f>
        <v>李轩辕满星效果(教学)</v>
      </c>
      <c r="D2981" s="96" t="s">
        <v>873</v>
      </c>
      <c r="E2981" s="95">
        <v>4</v>
      </c>
      <c r="F2981" s="95">
        <f>INDEX(技能效果!H:H,MATCH(技能效果等级!B2981,技能效果!B:B,0))</f>
        <v>1001</v>
      </c>
      <c r="G2981" s="95">
        <f>IF(INDEX(技能效果!K:K,MATCH(B2981,技能效果!B:B,0))=0,INDEX(技能效果!I:I,MATCH(技能效果等级!B2981,技能效果!B:B,0)),INDEX(技能效果!I:I,MATCH(技能效果等级!B2981,技能效果!B:B,0))*VLOOKUP(E2981,技能数值计算!$C$19:$D$28,2,FALSE))</f>
        <v>1</v>
      </c>
      <c r="H2981" s="95">
        <f>INDEX(技能效果!J:J,MATCH(技能效果等级!B2981,技能效果!B:B,0))</f>
        <v>0</v>
      </c>
      <c r="I2981" s="97"/>
      <c r="J2981" s="97"/>
      <c r="K2981" s="97"/>
      <c r="L2981" s="97"/>
      <c r="M2981" s="97"/>
      <c r="N2981" s="96" t="str">
        <f>IF(INDEX(技能效果!L:L,MATCH(技能效果等级!B2981,技能效果!B:B,0))="","",INDEX(技能效果!L:L,MATCH(技能效果等级!B2981,技能效果!B:B,0)))</f>
        <v/>
      </c>
      <c r="O2981" s="95">
        <f>IF(INDEX(技能效果!N:N,MATCH(B2981,技能效果!B:B,0))=0,INDEX(技能效果!M:M,MATCH(技能效果等级!B2981,技能效果!B:B,0)),INDEX(技能效果!M:M,MATCH(技能效果等级!B2981,技能效果!B:B,0))*VLOOKUP(E2981,技能数值计算!$C$19:$D$28,2,FALSE))</f>
        <v>0</v>
      </c>
      <c r="P2981" s="97"/>
      <c r="Q2981" s="97"/>
      <c r="R2981" s="95" t="str">
        <f>IF(INDEX(技能效果!O:O,MATCH(技能效果等级!B2981,技能效果!B:B,0))="","",INDEX(技能效果!O:O,MATCH(技能效果等级!B2981,技能效果!B:B,0)))</f>
        <v/>
      </c>
      <c r="S2981" s="97"/>
      <c r="T2981" s="97"/>
      <c r="U2981" s="97"/>
      <c r="V2981" s="96" t="str">
        <f>IF(INDEX(技能效果!AF:AF,MATCH(技能效果等级!B2981,技能效果!B:B,0))="","",INDEX(技能效果!AF:AF,MATCH(技能效果等级!B2981,技能效果!B:B,0)))</f>
        <v/>
      </c>
      <c r="W2981" s="95">
        <f t="shared" si="44"/>
        <v>289</v>
      </c>
    </row>
    <row r="2982" spans="1:23" ht="16.5" x14ac:dyDescent="0.2">
      <c r="A2982" s="62">
        <v>2979</v>
      </c>
      <c r="B2982" s="95">
        <f>INDEX(技能效果!B:B,MATCH(技能效果等级!W2982,技能效果!AE:AE,0))</f>
        <v>210300504</v>
      </c>
      <c r="C2982" s="95" t="str">
        <f>INDEX(技能效果!C:C,MATCH(技能效果等级!B2982,技能效果!B:B,0))</f>
        <v>李轩辕满星效果(教学)</v>
      </c>
      <c r="D2982" s="96" t="s">
        <v>873</v>
      </c>
      <c r="E2982" s="95">
        <v>5</v>
      </c>
      <c r="F2982" s="95">
        <f>INDEX(技能效果!H:H,MATCH(技能效果等级!B2982,技能效果!B:B,0))</f>
        <v>1001</v>
      </c>
      <c r="G2982" s="95">
        <f>IF(INDEX(技能效果!K:K,MATCH(B2982,技能效果!B:B,0))=0,INDEX(技能效果!I:I,MATCH(技能效果等级!B2982,技能效果!B:B,0)),INDEX(技能效果!I:I,MATCH(技能效果等级!B2982,技能效果!B:B,0))*VLOOKUP(E2982,技能数值计算!$C$19:$D$28,2,FALSE))</f>
        <v>1</v>
      </c>
      <c r="H2982" s="95">
        <f>INDEX(技能效果!J:J,MATCH(技能效果等级!B2982,技能效果!B:B,0))</f>
        <v>0</v>
      </c>
      <c r="I2982" s="97"/>
      <c r="J2982" s="97"/>
      <c r="K2982" s="97"/>
      <c r="L2982" s="97"/>
      <c r="M2982" s="97"/>
      <c r="N2982" s="96" t="str">
        <f>IF(INDEX(技能效果!L:L,MATCH(技能效果等级!B2982,技能效果!B:B,0))="","",INDEX(技能效果!L:L,MATCH(技能效果等级!B2982,技能效果!B:B,0)))</f>
        <v/>
      </c>
      <c r="O2982" s="95">
        <f>IF(INDEX(技能效果!N:N,MATCH(B2982,技能效果!B:B,0))=0,INDEX(技能效果!M:M,MATCH(技能效果等级!B2982,技能效果!B:B,0)),INDEX(技能效果!M:M,MATCH(技能效果等级!B2982,技能效果!B:B,0))*VLOOKUP(E2982,技能数值计算!$C$19:$D$28,2,FALSE))</f>
        <v>0</v>
      </c>
      <c r="P2982" s="97"/>
      <c r="Q2982" s="97"/>
      <c r="R2982" s="95" t="str">
        <f>IF(INDEX(技能效果!O:O,MATCH(技能效果等级!B2982,技能效果!B:B,0))="","",INDEX(技能效果!O:O,MATCH(技能效果等级!B2982,技能效果!B:B,0)))</f>
        <v/>
      </c>
      <c r="S2982" s="97"/>
      <c r="T2982" s="97"/>
      <c r="U2982" s="97"/>
      <c r="V2982" s="96" t="str">
        <f>IF(INDEX(技能效果!AF:AF,MATCH(技能效果等级!B2982,技能效果!B:B,0))="","",INDEX(技能效果!AF:AF,MATCH(技能效果等级!B2982,技能效果!B:B,0)))</f>
        <v/>
      </c>
      <c r="W2982" s="95">
        <f t="shared" si="44"/>
        <v>289</v>
      </c>
    </row>
    <row r="2983" spans="1:23" ht="16.5" x14ac:dyDescent="0.2">
      <c r="A2983" s="62">
        <v>2980</v>
      </c>
      <c r="B2983" s="95">
        <f>INDEX(技能效果!B:B,MATCH(技能效果等级!W2983,技能效果!AE:AE,0))</f>
        <v>210300504</v>
      </c>
      <c r="C2983" s="95" t="str">
        <f>INDEX(技能效果!C:C,MATCH(技能效果等级!B2983,技能效果!B:B,0))</f>
        <v>李轩辕满星效果(教学)</v>
      </c>
      <c r="D2983" s="96" t="s">
        <v>873</v>
      </c>
      <c r="E2983" s="95">
        <v>6</v>
      </c>
      <c r="F2983" s="95">
        <f>INDEX(技能效果!H:H,MATCH(技能效果等级!B2983,技能效果!B:B,0))</f>
        <v>1001</v>
      </c>
      <c r="G2983" s="95">
        <f>IF(INDEX(技能效果!K:K,MATCH(B2983,技能效果!B:B,0))=0,INDEX(技能效果!I:I,MATCH(技能效果等级!B2983,技能效果!B:B,0)),INDEX(技能效果!I:I,MATCH(技能效果等级!B2983,技能效果!B:B,0))*VLOOKUP(E2983,技能数值计算!$C$19:$D$28,2,FALSE))</f>
        <v>1</v>
      </c>
      <c r="H2983" s="95">
        <f>INDEX(技能效果!J:J,MATCH(技能效果等级!B2983,技能效果!B:B,0))</f>
        <v>0</v>
      </c>
      <c r="I2983" s="97"/>
      <c r="J2983" s="97"/>
      <c r="K2983" s="97"/>
      <c r="L2983" s="97"/>
      <c r="M2983" s="97"/>
      <c r="N2983" s="96" t="str">
        <f>IF(INDEX(技能效果!L:L,MATCH(技能效果等级!B2983,技能效果!B:B,0))="","",INDEX(技能效果!L:L,MATCH(技能效果等级!B2983,技能效果!B:B,0)))</f>
        <v/>
      </c>
      <c r="O2983" s="95">
        <f>IF(INDEX(技能效果!N:N,MATCH(B2983,技能效果!B:B,0))=0,INDEX(技能效果!M:M,MATCH(技能效果等级!B2983,技能效果!B:B,0)),INDEX(技能效果!M:M,MATCH(技能效果等级!B2983,技能效果!B:B,0))*VLOOKUP(E2983,技能数值计算!$C$19:$D$28,2,FALSE))</f>
        <v>0</v>
      </c>
      <c r="P2983" s="97"/>
      <c r="Q2983" s="97"/>
      <c r="R2983" s="95" t="str">
        <f>IF(INDEX(技能效果!O:O,MATCH(技能效果等级!B2983,技能效果!B:B,0))="","",INDEX(技能效果!O:O,MATCH(技能效果等级!B2983,技能效果!B:B,0)))</f>
        <v/>
      </c>
      <c r="S2983" s="97"/>
      <c r="T2983" s="97"/>
      <c r="U2983" s="97"/>
      <c r="V2983" s="96" t="str">
        <f>IF(INDEX(技能效果!AF:AF,MATCH(技能效果等级!B2983,技能效果!B:B,0))="","",INDEX(技能效果!AF:AF,MATCH(技能效果等级!B2983,技能效果!B:B,0)))</f>
        <v/>
      </c>
      <c r="W2983" s="95">
        <f t="shared" si="44"/>
        <v>289</v>
      </c>
    </row>
    <row r="2984" spans="1:23" ht="16.5" x14ac:dyDescent="0.2">
      <c r="A2984" s="62">
        <v>2981</v>
      </c>
      <c r="B2984" s="95">
        <f>INDEX(技能效果!B:B,MATCH(技能效果等级!W2984,技能效果!AE:AE,0))</f>
        <v>210300504</v>
      </c>
      <c r="C2984" s="95" t="str">
        <f>INDEX(技能效果!C:C,MATCH(技能效果等级!B2984,技能效果!B:B,0))</f>
        <v>李轩辕满星效果(教学)</v>
      </c>
      <c r="D2984" s="96" t="s">
        <v>873</v>
      </c>
      <c r="E2984" s="95">
        <v>7</v>
      </c>
      <c r="F2984" s="95">
        <f>INDEX(技能效果!H:H,MATCH(技能效果等级!B2984,技能效果!B:B,0))</f>
        <v>1001</v>
      </c>
      <c r="G2984" s="95">
        <f>IF(INDEX(技能效果!K:K,MATCH(B2984,技能效果!B:B,0))=0,INDEX(技能效果!I:I,MATCH(技能效果等级!B2984,技能效果!B:B,0)),INDEX(技能效果!I:I,MATCH(技能效果等级!B2984,技能效果!B:B,0))*VLOOKUP(E2984,技能数值计算!$C$19:$D$28,2,FALSE))</f>
        <v>1</v>
      </c>
      <c r="H2984" s="95">
        <f>INDEX(技能效果!J:J,MATCH(技能效果等级!B2984,技能效果!B:B,0))</f>
        <v>0</v>
      </c>
      <c r="I2984" s="97"/>
      <c r="J2984" s="97"/>
      <c r="K2984" s="97"/>
      <c r="L2984" s="97"/>
      <c r="M2984" s="97"/>
      <c r="N2984" s="96" t="str">
        <f>IF(INDEX(技能效果!L:L,MATCH(技能效果等级!B2984,技能效果!B:B,0))="","",INDEX(技能效果!L:L,MATCH(技能效果等级!B2984,技能效果!B:B,0)))</f>
        <v/>
      </c>
      <c r="O2984" s="95">
        <f>IF(INDEX(技能效果!N:N,MATCH(B2984,技能效果!B:B,0))=0,INDEX(技能效果!M:M,MATCH(技能效果等级!B2984,技能效果!B:B,0)),INDEX(技能效果!M:M,MATCH(技能效果等级!B2984,技能效果!B:B,0))*VLOOKUP(E2984,技能数值计算!$C$19:$D$28,2,FALSE))</f>
        <v>0</v>
      </c>
      <c r="P2984" s="97"/>
      <c r="Q2984" s="97"/>
      <c r="R2984" s="95" t="str">
        <f>IF(INDEX(技能效果!O:O,MATCH(技能效果等级!B2984,技能效果!B:B,0))="","",INDEX(技能效果!O:O,MATCH(技能效果等级!B2984,技能效果!B:B,0)))</f>
        <v/>
      </c>
      <c r="S2984" s="97"/>
      <c r="T2984" s="97"/>
      <c r="U2984" s="97"/>
      <c r="V2984" s="96" t="str">
        <f>IF(INDEX(技能效果!AF:AF,MATCH(技能效果等级!B2984,技能效果!B:B,0))="","",INDEX(技能效果!AF:AF,MATCH(技能效果等级!B2984,技能效果!B:B,0)))</f>
        <v/>
      </c>
      <c r="W2984" s="95">
        <f t="shared" si="44"/>
        <v>289</v>
      </c>
    </row>
    <row r="2985" spans="1:23" ht="16.5" x14ac:dyDescent="0.2">
      <c r="A2985" s="62">
        <v>2982</v>
      </c>
      <c r="B2985" s="95">
        <f>INDEX(技能效果!B:B,MATCH(技能效果等级!W2985,技能效果!AE:AE,0))</f>
        <v>210300504</v>
      </c>
      <c r="C2985" s="95" t="str">
        <f>INDEX(技能效果!C:C,MATCH(技能效果等级!B2985,技能效果!B:B,0))</f>
        <v>李轩辕满星效果(教学)</v>
      </c>
      <c r="D2985" s="96" t="s">
        <v>873</v>
      </c>
      <c r="E2985" s="95">
        <v>8</v>
      </c>
      <c r="F2985" s="95">
        <f>INDEX(技能效果!H:H,MATCH(技能效果等级!B2985,技能效果!B:B,0))</f>
        <v>1001</v>
      </c>
      <c r="G2985" s="95">
        <f>IF(INDEX(技能效果!K:K,MATCH(B2985,技能效果!B:B,0))=0,INDEX(技能效果!I:I,MATCH(技能效果等级!B2985,技能效果!B:B,0)),INDEX(技能效果!I:I,MATCH(技能效果等级!B2985,技能效果!B:B,0))*VLOOKUP(E2985,技能数值计算!$C$19:$D$28,2,FALSE))</f>
        <v>1</v>
      </c>
      <c r="H2985" s="95">
        <f>INDEX(技能效果!J:J,MATCH(技能效果等级!B2985,技能效果!B:B,0))</f>
        <v>0</v>
      </c>
      <c r="I2985" s="97"/>
      <c r="J2985" s="97"/>
      <c r="K2985" s="97"/>
      <c r="L2985" s="97"/>
      <c r="M2985" s="97"/>
      <c r="N2985" s="96" t="str">
        <f>IF(INDEX(技能效果!L:L,MATCH(技能效果等级!B2985,技能效果!B:B,0))="","",INDEX(技能效果!L:L,MATCH(技能效果等级!B2985,技能效果!B:B,0)))</f>
        <v/>
      </c>
      <c r="O2985" s="95">
        <f>IF(INDEX(技能效果!N:N,MATCH(B2985,技能效果!B:B,0))=0,INDEX(技能效果!M:M,MATCH(技能效果等级!B2985,技能效果!B:B,0)),INDEX(技能效果!M:M,MATCH(技能效果等级!B2985,技能效果!B:B,0))*VLOOKUP(E2985,技能数值计算!$C$19:$D$28,2,FALSE))</f>
        <v>0</v>
      </c>
      <c r="P2985" s="97"/>
      <c r="Q2985" s="97"/>
      <c r="R2985" s="95" t="str">
        <f>IF(INDEX(技能效果!O:O,MATCH(技能效果等级!B2985,技能效果!B:B,0))="","",INDEX(技能效果!O:O,MATCH(技能效果等级!B2985,技能效果!B:B,0)))</f>
        <v/>
      </c>
      <c r="S2985" s="97"/>
      <c r="T2985" s="97"/>
      <c r="U2985" s="97"/>
      <c r="V2985" s="96" t="str">
        <f>IF(INDEX(技能效果!AF:AF,MATCH(技能效果等级!B2985,技能效果!B:B,0))="","",INDEX(技能效果!AF:AF,MATCH(技能效果等级!B2985,技能效果!B:B,0)))</f>
        <v/>
      </c>
      <c r="W2985" s="95">
        <f t="shared" si="44"/>
        <v>289</v>
      </c>
    </row>
    <row r="2986" spans="1:23" ht="16.5" x14ac:dyDescent="0.2">
      <c r="A2986" s="62">
        <v>2983</v>
      </c>
      <c r="B2986" s="95">
        <f>INDEX(技能效果!B:B,MATCH(技能效果等级!W2986,技能效果!AE:AE,0))</f>
        <v>210300504</v>
      </c>
      <c r="C2986" s="95" t="str">
        <f>INDEX(技能效果!C:C,MATCH(技能效果等级!B2986,技能效果!B:B,0))</f>
        <v>李轩辕满星效果(教学)</v>
      </c>
      <c r="D2986" s="96" t="s">
        <v>873</v>
      </c>
      <c r="E2986" s="95">
        <v>9</v>
      </c>
      <c r="F2986" s="95">
        <f>INDEX(技能效果!H:H,MATCH(技能效果等级!B2986,技能效果!B:B,0))</f>
        <v>1001</v>
      </c>
      <c r="G2986" s="95">
        <f>IF(INDEX(技能效果!K:K,MATCH(B2986,技能效果!B:B,0))=0,INDEX(技能效果!I:I,MATCH(技能效果等级!B2986,技能效果!B:B,0)),INDEX(技能效果!I:I,MATCH(技能效果等级!B2986,技能效果!B:B,0))*VLOOKUP(E2986,技能数值计算!$C$19:$D$28,2,FALSE))</f>
        <v>1</v>
      </c>
      <c r="H2986" s="95">
        <f>INDEX(技能效果!J:J,MATCH(技能效果等级!B2986,技能效果!B:B,0))</f>
        <v>0</v>
      </c>
      <c r="I2986" s="97"/>
      <c r="J2986" s="97"/>
      <c r="K2986" s="97"/>
      <c r="L2986" s="97"/>
      <c r="M2986" s="97"/>
      <c r="N2986" s="96" t="str">
        <f>IF(INDEX(技能效果!L:L,MATCH(技能效果等级!B2986,技能效果!B:B,0))="","",INDEX(技能效果!L:L,MATCH(技能效果等级!B2986,技能效果!B:B,0)))</f>
        <v/>
      </c>
      <c r="O2986" s="95">
        <f>IF(INDEX(技能效果!N:N,MATCH(B2986,技能效果!B:B,0))=0,INDEX(技能效果!M:M,MATCH(技能效果等级!B2986,技能效果!B:B,0)),INDEX(技能效果!M:M,MATCH(技能效果等级!B2986,技能效果!B:B,0))*VLOOKUP(E2986,技能数值计算!$C$19:$D$28,2,FALSE))</f>
        <v>0</v>
      </c>
      <c r="P2986" s="97"/>
      <c r="Q2986" s="97"/>
      <c r="R2986" s="95" t="str">
        <f>IF(INDEX(技能效果!O:O,MATCH(技能效果等级!B2986,技能效果!B:B,0))="","",INDEX(技能效果!O:O,MATCH(技能效果等级!B2986,技能效果!B:B,0)))</f>
        <v/>
      </c>
      <c r="S2986" s="97"/>
      <c r="T2986" s="97"/>
      <c r="U2986" s="97"/>
      <c r="V2986" s="96" t="str">
        <f>IF(INDEX(技能效果!AF:AF,MATCH(技能效果等级!B2986,技能效果!B:B,0))="","",INDEX(技能效果!AF:AF,MATCH(技能效果等级!B2986,技能效果!B:B,0)))</f>
        <v/>
      </c>
      <c r="W2986" s="95">
        <f t="shared" si="44"/>
        <v>289</v>
      </c>
    </row>
    <row r="2987" spans="1:23" ht="16.5" x14ac:dyDescent="0.2">
      <c r="A2987" s="62">
        <v>2984</v>
      </c>
      <c r="B2987" s="95">
        <f>INDEX(技能效果!B:B,MATCH(技能效果等级!W2987,技能效果!AE:AE,0))</f>
        <v>210300504</v>
      </c>
      <c r="C2987" s="95" t="str">
        <f>INDEX(技能效果!C:C,MATCH(技能效果等级!B2987,技能效果!B:B,0))</f>
        <v>李轩辕满星效果(教学)</v>
      </c>
      <c r="D2987" s="96" t="s">
        <v>873</v>
      </c>
      <c r="E2987" s="95">
        <v>10</v>
      </c>
      <c r="F2987" s="95">
        <f>INDEX(技能效果!H:H,MATCH(技能效果等级!B2987,技能效果!B:B,0))</f>
        <v>1001</v>
      </c>
      <c r="G2987" s="95">
        <f>IF(INDEX(技能效果!K:K,MATCH(B2987,技能效果!B:B,0))=0,INDEX(技能效果!I:I,MATCH(技能效果等级!B2987,技能效果!B:B,0)),INDEX(技能效果!I:I,MATCH(技能效果等级!B2987,技能效果!B:B,0))*VLOOKUP(E2987,技能数值计算!$C$19:$D$28,2,FALSE))</f>
        <v>1</v>
      </c>
      <c r="H2987" s="95">
        <f>INDEX(技能效果!J:J,MATCH(技能效果等级!B2987,技能效果!B:B,0))</f>
        <v>0</v>
      </c>
      <c r="I2987" s="97"/>
      <c r="J2987" s="97"/>
      <c r="K2987" s="97"/>
      <c r="L2987" s="97"/>
      <c r="M2987" s="97"/>
      <c r="N2987" s="96" t="str">
        <f>IF(INDEX(技能效果!L:L,MATCH(技能效果等级!B2987,技能效果!B:B,0))="","",INDEX(技能效果!L:L,MATCH(技能效果等级!B2987,技能效果!B:B,0)))</f>
        <v/>
      </c>
      <c r="O2987" s="95">
        <f>IF(INDEX(技能效果!N:N,MATCH(B2987,技能效果!B:B,0))=0,INDEX(技能效果!M:M,MATCH(技能效果等级!B2987,技能效果!B:B,0)),INDEX(技能效果!M:M,MATCH(技能效果等级!B2987,技能效果!B:B,0))*VLOOKUP(E2987,技能数值计算!$C$19:$D$28,2,FALSE))</f>
        <v>0</v>
      </c>
      <c r="P2987" s="97"/>
      <c r="Q2987" s="97"/>
      <c r="R2987" s="95" t="str">
        <f>IF(INDEX(技能效果!O:O,MATCH(技能效果等级!B2987,技能效果!B:B,0))="","",INDEX(技能效果!O:O,MATCH(技能效果等级!B2987,技能效果!B:B,0)))</f>
        <v/>
      </c>
      <c r="S2987" s="97"/>
      <c r="T2987" s="97"/>
      <c r="U2987" s="97"/>
      <c r="V2987" s="96" t="str">
        <f>IF(INDEX(技能效果!AF:AF,MATCH(技能效果等级!B2987,技能效果!B:B,0))="","",INDEX(技能效果!AF:AF,MATCH(技能效果等级!B2987,技能效果!B:B,0)))</f>
        <v/>
      </c>
      <c r="W2987" s="95">
        <f t="shared" si="44"/>
        <v>289</v>
      </c>
    </row>
    <row r="2988" spans="1:23" ht="16.5" x14ac:dyDescent="0.2">
      <c r="A2988" s="62">
        <v>2985</v>
      </c>
      <c r="B2988" s="95">
        <f>INDEX(技能效果!B:B,MATCH(技能效果等级!W2988,技能效果!AE:AE,0))</f>
        <v>210300601</v>
      </c>
      <c r="C2988" s="95" t="str">
        <f>INDEX(技能效果!C:C,MATCH(技能效果等级!B2988,技能效果!B:B,0))</f>
        <v>项羽技能伤害(教学)</v>
      </c>
      <c r="D2988" s="96" t="s">
        <v>873</v>
      </c>
      <c r="E2988" s="95">
        <v>1</v>
      </c>
      <c r="F2988" s="95">
        <f>INDEX(技能效果!H:H,MATCH(技能效果等级!B2988,技能效果!B:B,0))</f>
        <v>1001</v>
      </c>
      <c r="G2988" s="95">
        <f>IF(INDEX(技能效果!K:K,MATCH(B2988,技能效果!B:B,0))=0,INDEX(技能效果!I:I,MATCH(技能效果等级!B2988,技能效果!B:B,0)),INDEX(技能效果!I:I,MATCH(技能效果等级!B2988,技能效果!B:B,0))*VLOOKUP(E2988,技能数值计算!$C$19:$D$28,2,FALSE))</f>
        <v>1.5</v>
      </c>
      <c r="H2988" s="95">
        <f>INDEX(技能效果!J:J,MATCH(技能效果等级!B2988,技能效果!B:B,0))</f>
        <v>0</v>
      </c>
      <c r="I2988" s="97"/>
      <c r="J2988" s="97"/>
      <c r="K2988" s="97"/>
      <c r="L2988" s="97"/>
      <c r="M2988" s="97"/>
      <c r="N2988" s="96" t="str">
        <f>IF(INDEX(技能效果!L:L,MATCH(技能效果等级!B2988,技能效果!B:B,0))="","",INDEX(技能效果!L:L,MATCH(技能效果等级!B2988,技能效果!B:B,0)))</f>
        <v/>
      </c>
      <c r="O2988" s="95">
        <f>IF(INDEX(技能效果!N:N,MATCH(B2988,技能效果!B:B,0))=0,INDEX(技能效果!M:M,MATCH(技能效果等级!B2988,技能效果!B:B,0)),INDEX(技能效果!M:M,MATCH(技能效果等级!B2988,技能效果!B:B,0))*VLOOKUP(E2988,技能数值计算!$C$19:$D$28,2,FALSE))</f>
        <v>0</v>
      </c>
      <c r="P2988" s="97"/>
      <c r="Q2988" s="97"/>
      <c r="R2988" s="95" t="str">
        <f>IF(INDEX(技能效果!O:O,MATCH(技能效果等级!B2988,技能效果!B:B,0))="","",INDEX(技能效果!O:O,MATCH(技能效果等级!B2988,技能效果!B:B,0)))</f>
        <v/>
      </c>
      <c r="S2988" s="97"/>
      <c r="T2988" s="97"/>
      <c r="U2988" s="97"/>
      <c r="V2988" s="96" t="str">
        <f>IF(INDEX(技能效果!AF:AF,MATCH(技能效果等级!B2988,技能效果!B:B,0))="","",INDEX(技能效果!AF:AF,MATCH(技能效果等级!B2988,技能效果!B:B,0)))</f>
        <v/>
      </c>
      <c r="W2988" s="95">
        <f t="shared" si="44"/>
        <v>290</v>
      </c>
    </row>
    <row r="2989" spans="1:23" ht="16.5" x14ac:dyDescent="0.2">
      <c r="A2989" s="62">
        <v>2986</v>
      </c>
      <c r="B2989" s="95">
        <f>INDEX(技能效果!B:B,MATCH(技能效果等级!W2989,技能效果!AE:AE,0))</f>
        <v>210300601</v>
      </c>
      <c r="C2989" s="95" t="str">
        <f>INDEX(技能效果!C:C,MATCH(技能效果等级!B2989,技能效果!B:B,0))</f>
        <v>项羽技能伤害(教学)</v>
      </c>
      <c r="D2989" s="96" t="s">
        <v>873</v>
      </c>
      <c r="E2989" s="95">
        <v>2</v>
      </c>
      <c r="F2989" s="95">
        <f>INDEX(技能效果!H:H,MATCH(技能效果等级!B2989,技能效果!B:B,0))</f>
        <v>1001</v>
      </c>
      <c r="G2989" s="95">
        <f>IF(INDEX(技能效果!K:K,MATCH(B2989,技能效果!B:B,0))=0,INDEX(技能效果!I:I,MATCH(技能效果等级!B2989,技能效果!B:B,0)),INDEX(技能效果!I:I,MATCH(技能效果等级!B2989,技能效果!B:B,0))*VLOOKUP(E2989,技能数值计算!$C$19:$D$28,2,FALSE))</f>
        <v>1.62</v>
      </c>
      <c r="H2989" s="95">
        <f>INDEX(技能效果!J:J,MATCH(技能效果等级!B2989,技能效果!B:B,0))</f>
        <v>0</v>
      </c>
      <c r="I2989" s="97"/>
      <c r="J2989" s="97"/>
      <c r="K2989" s="97"/>
      <c r="L2989" s="97"/>
      <c r="M2989" s="97"/>
      <c r="N2989" s="96" t="str">
        <f>IF(INDEX(技能效果!L:L,MATCH(技能效果等级!B2989,技能效果!B:B,0))="","",INDEX(技能效果!L:L,MATCH(技能效果等级!B2989,技能效果!B:B,0)))</f>
        <v/>
      </c>
      <c r="O2989" s="95">
        <f>IF(INDEX(技能效果!N:N,MATCH(B2989,技能效果!B:B,0))=0,INDEX(技能效果!M:M,MATCH(技能效果等级!B2989,技能效果!B:B,0)),INDEX(技能效果!M:M,MATCH(技能效果等级!B2989,技能效果!B:B,0))*VLOOKUP(E2989,技能数值计算!$C$19:$D$28,2,FALSE))</f>
        <v>0</v>
      </c>
      <c r="P2989" s="97"/>
      <c r="Q2989" s="97"/>
      <c r="R2989" s="95" t="str">
        <f>IF(INDEX(技能效果!O:O,MATCH(技能效果等级!B2989,技能效果!B:B,0))="","",INDEX(技能效果!O:O,MATCH(技能效果等级!B2989,技能效果!B:B,0)))</f>
        <v/>
      </c>
      <c r="S2989" s="97"/>
      <c r="T2989" s="97"/>
      <c r="U2989" s="97"/>
      <c r="V2989" s="96" t="str">
        <f>IF(INDEX(技能效果!AF:AF,MATCH(技能效果等级!B2989,技能效果!B:B,0))="","",INDEX(技能效果!AF:AF,MATCH(技能效果等级!B2989,技能效果!B:B,0)))</f>
        <v/>
      </c>
      <c r="W2989" s="95">
        <f t="shared" ref="W2989:W3052" si="45">W2979+1</f>
        <v>290</v>
      </c>
    </row>
    <row r="2990" spans="1:23" ht="16.5" x14ac:dyDescent="0.2">
      <c r="A2990" s="62">
        <v>2987</v>
      </c>
      <c r="B2990" s="95">
        <f>INDEX(技能效果!B:B,MATCH(技能效果等级!W2990,技能效果!AE:AE,0))</f>
        <v>210300601</v>
      </c>
      <c r="C2990" s="95" t="str">
        <f>INDEX(技能效果!C:C,MATCH(技能效果等级!B2990,技能效果!B:B,0))</f>
        <v>项羽技能伤害(教学)</v>
      </c>
      <c r="D2990" s="96" t="s">
        <v>873</v>
      </c>
      <c r="E2990" s="95">
        <v>3</v>
      </c>
      <c r="F2990" s="95">
        <f>INDEX(技能效果!H:H,MATCH(技能效果等级!B2990,技能效果!B:B,0))</f>
        <v>1001</v>
      </c>
      <c r="G2990" s="95">
        <f>IF(INDEX(技能效果!K:K,MATCH(B2990,技能效果!B:B,0))=0,INDEX(技能效果!I:I,MATCH(技能效果等级!B2990,技能效果!B:B,0)),INDEX(技能效果!I:I,MATCH(技能效果等级!B2990,技能效果!B:B,0))*VLOOKUP(E2990,技能数值计算!$C$19:$D$28,2,FALSE))</f>
        <v>1.7399999999999998</v>
      </c>
      <c r="H2990" s="95">
        <f>INDEX(技能效果!J:J,MATCH(技能效果等级!B2990,技能效果!B:B,0))</f>
        <v>0</v>
      </c>
      <c r="I2990" s="97"/>
      <c r="J2990" s="97"/>
      <c r="K2990" s="97"/>
      <c r="L2990" s="97"/>
      <c r="M2990" s="97"/>
      <c r="N2990" s="96" t="str">
        <f>IF(INDEX(技能效果!L:L,MATCH(技能效果等级!B2990,技能效果!B:B,0))="","",INDEX(技能效果!L:L,MATCH(技能效果等级!B2990,技能效果!B:B,0)))</f>
        <v/>
      </c>
      <c r="O2990" s="95">
        <f>IF(INDEX(技能效果!N:N,MATCH(B2990,技能效果!B:B,0))=0,INDEX(技能效果!M:M,MATCH(技能效果等级!B2990,技能效果!B:B,0)),INDEX(技能效果!M:M,MATCH(技能效果等级!B2990,技能效果!B:B,0))*VLOOKUP(E2990,技能数值计算!$C$19:$D$28,2,FALSE))</f>
        <v>0</v>
      </c>
      <c r="P2990" s="97"/>
      <c r="Q2990" s="97"/>
      <c r="R2990" s="95" t="str">
        <f>IF(INDEX(技能效果!O:O,MATCH(技能效果等级!B2990,技能效果!B:B,0))="","",INDEX(技能效果!O:O,MATCH(技能效果等级!B2990,技能效果!B:B,0)))</f>
        <v/>
      </c>
      <c r="S2990" s="97"/>
      <c r="T2990" s="97"/>
      <c r="U2990" s="97"/>
      <c r="V2990" s="96" t="str">
        <f>IF(INDEX(技能效果!AF:AF,MATCH(技能效果等级!B2990,技能效果!B:B,0))="","",INDEX(技能效果!AF:AF,MATCH(技能效果等级!B2990,技能效果!B:B,0)))</f>
        <v/>
      </c>
      <c r="W2990" s="95">
        <f t="shared" si="45"/>
        <v>290</v>
      </c>
    </row>
    <row r="2991" spans="1:23" ht="16.5" x14ac:dyDescent="0.2">
      <c r="A2991" s="62">
        <v>2988</v>
      </c>
      <c r="B2991" s="95">
        <f>INDEX(技能效果!B:B,MATCH(技能效果等级!W2991,技能效果!AE:AE,0))</f>
        <v>210300601</v>
      </c>
      <c r="C2991" s="95" t="str">
        <f>INDEX(技能效果!C:C,MATCH(技能效果等级!B2991,技能效果!B:B,0))</f>
        <v>项羽技能伤害(教学)</v>
      </c>
      <c r="D2991" s="96" t="s">
        <v>873</v>
      </c>
      <c r="E2991" s="95">
        <v>4</v>
      </c>
      <c r="F2991" s="95">
        <f>INDEX(技能效果!H:H,MATCH(技能效果等级!B2991,技能效果!B:B,0))</f>
        <v>1001</v>
      </c>
      <c r="G2991" s="95">
        <f>IF(INDEX(技能效果!K:K,MATCH(B2991,技能效果!B:B,0))=0,INDEX(技能效果!I:I,MATCH(技能效果等级!B2991,技能效果!B:B,0)),INDEX(技能效果!I:I,MATCH(技能效果等级!B2991,技能效果!B:B,0))*VLOOKUP(E2991,技能数值计算!$C$19:$D$28,2,FALSE))</f>
        <v>1.8599999999999999</v>
      </c>
      <c r="H2991" s="95">
        <f>INDEX(技能效果!J:J,MATCH(技能效果等级!B2991,技能效果!B:B,0))</f>
        <v>0</v>
      </c>
      <c r="I2991" s="97"/>
      <c r="J2991" s="97"/>
      <c r="K2991" s="97"/>
      <c r="L2991" s="97"/>
      <c r="M2991" s="97"/>
      <c r="N2991" s="96" t="str">
        <f>IF(INDEX(技能效果!L:L,MATCH(技能效果等级!B2991,技能效果!B:B,0))="","",INDEX(技能效果!L:L,MATCH(技能效果等级!B2991,技能效果!B:B,0)))</f>
        <v/>
      </c>
      <c r="O2991" s="95">
        <f>IF(INDEX(技能效果!N:N,MATCH(B2991,技能效果!B:B,0))=0,INDEX(技能效果!M:M,MATCH(技能效果等级!B2991,技能效果!B:B,0)),INDEX(技能效果!M:M,MATCH(技能效果等级!B2991,技能效果!B:B,0))*VLOOKUP(E2991,技能数值计算!$C$19:$D$28,2,FALSE))</f>
        <v>0</v>
      </c>
      <c r="P2991" s="97"/>
      <c r="Q2991" s="97"/>
      <c r="R2991" s="95" t="str">
        <f>IF(INDEX(技能效果!O:O,MATCH(技能效果等级!B2991,技能效果!B:B,0))="","",INDEX(技能效果!O:O,MATCH(技能效果等级!B2991,技能效果!B:B,0)))</f>
        <v/>
      </c>
      <c r="S2991" s="97"/>
      <c r="T2991" s="97"/>
      <c r="U2991" s="97"/>
      <c r="V2991" s="96" t="str">
        <f>IF(INDEX(技能效果!AF:AF,MATCH(技能效果等级!B2991,技能效果!B:B,0))="","",INDEX(技能效果!AF:AF,MATCH(技能效果等级!B2991,技能效果!B:B,0)))</f>
        <v/>
      </c>
      <c r="W2991" s="95">
        <f t="shared" si="45"/>
        <v>290</v>
      </c>
    </row>
    <row r="2992" spans="1:23" ht="16.5" x14ac:dyDescent="0.2">
      <c r="A2992" s="62">
        <v>2989</v>
      </c>
      <c r="B2992" s="95">
        <f>INDEX(技能效果!B:B,MATCH(技能效果等级!W2992,技能效果!AE:AE,0))</f>
        <v>210300601</v>
      </c>
      <c r="C2992" s="95" t="str">
        <f>INDEX(技能效果!C:C,MATCH(技能效果等级!B2992,技能效果!B:B,0))</f>
        <v>项羽技能伤害(教学)</v>
      </c>
      <c r="D2992" s="96" t="s">
        <v>873</v>
      </c>
      <c r="E2992" s="95">
        <v>5</v>
      </c>
      <c r="F2992" s="95">
        <f>INDEX(技能效果!H:H,MATCH(技能效果等级!B2992,技能效果!B:B,0))</f>
        <v>1001</v>
      </c>
      <c r="G2992" s="95">
        <f>IF(INDEX(技能效果!K:K,MATCH(B2992,技能效果!B:B,0))=0,INDEX(技能效果!I:I,MATCH(技能效果等级!B2992,技能效果!B:B,0)),INDEX(技能效果!I:I,MATCH(技能效果等级!B2992,技能效果!B:B,0))*VLOOKUP(E2992,技能数值计算!$C$19:$D$28,2,FALSE))</f>
        <v>1.98</v>
      </c>
      <c r="H2992" s="95">
        <f>INDEX(技能效果!J:J,MATCH(技能效果等级!B2992,技能效果!B:B,0))</f>
        <v>0</v>
      </c>
      <c r="I2992" s="97"/>
      <c r="J2992" s="97"/>
      <c r="K2992" s="97"/>
      <c r="L2992" s="97"/>
      <c r="M2992" s="97"/>
      <c r="N2992" s="96" t="str">
        <f>IF(INDEX(技能效果!L:L,MATCH(技能效果等级!B2992,技能效果!B:B,0))="","",INDEX(技能效果!L:L,MATCH(技能效果等级!B2992,技能效果!B:B,0)))</f>
        <v/>
      </c>
      <c r="O2992" s="95">
        <f>IF(INDEX(技能效果!N:N,MATCH(B2992,技能效果!B:B,0))=0,INDEX(技能效果!M:M,MATCH(技能效果等级!B2992,技能效果!B:B,0)),INDEX(技能效果!M:M,MATCH(技能效果等级!B2992,技能效果!B:B,0))*VLOOKUP(E2992,技能数值计算!$C$19:$D$28,2,FALSE))</f>
        <v>0</v>
      </c>
      <c r="P2992" s="97"/>
      <c r="Q2992" s="97"/>
      <c r="R2992" s="95" t="str">
        <f>IF(INDEX(技能效果!O:O,MATCH(技能效果等级!B2992,技能效果!B:B,0))="","",INDEX(技能效果!O:O,MATCH(技能效果等级!B2992,技能效果!B:B,0)))</f>
        <v/>
      </c>
      <c r="S2992" s="97"/>
      <c r="T2992" s="97"/>
      <c r="U2992" s="97"/>
      <c r="V2992" s="96" t="str">
        <f>IF(INDEX(技能效果!AF:AF,MATCH(技能效果等级!B2992,技能效果!B:B,0))="","",INDEX(技能效果!AF:AF,MATCH(技能效果等级!B2992,技能效果!B:B,0)))</f>
        <v/>
      </c>
      <c r="W2992" s="95">
        <f t="shared" si="45"/>
        <v>290</v>
      </c>
    </row>
    <row r="2993" spans="1:23" ht="16.5" x14ac:dyDescent="0.2">
      <c r="A2993" s="62">
        <v>2990</v>
      </c>
      <c r="B2993" s="95">
        <f>INDEX(技能效果!B:B,MATCH(技能效果等级!W2993,技能效果!AE:AE,0))</f>
        <v>210300601</v>
      </c>
      <c r="C2993" s="95" t="str">
        <f>INDEX(技能效果!C:C,MATCH(技能效果等级!B2993,技能效果!B:B,0))</f>
        <v>项羽技能伤害(教学)</v>
      </c>
      <c r="D2993" s="96" t="s">
        <v>873</v>
      </c>
      <c r="E2993" s="95">
        <v>6</v>
      </c>
      <c r="F2993" s="95">
        <f>INDEX(技能效果!H:H,MATCH(技能效果等级!B2993,技能效果!B:B,0))</f>
        <v>1001</v>
      </c>
      <c r="G2993" s="95">
        <f>IF(INDEX(技能效果!K:K,MATCH(B2993,技能效果!B:B,0))=0,INDEX(技能效果!I:I,MATCH(技能效果等级!B2993,技能效果!B:B,0)),INDEX(技能效果!I:I,MATCH(技能效果等级!B2993,技能效果!B:B,0))*VLOOKUP(E2993,技能数值计算!$C$19:$D$28,2,FALSE))</f>
        <v>2.16</v>
      </c>
      <c r="H2993" s="95">
        <f>INDEX(技能效果!J:J,MATCH(技能效果等级!B2993,技能效果!B:B,0))</f>
        <v>0</v>
      </c>
      <c r="I2993" s="97"/>
      <c r="J2993" s="97"/>
      <c r="K2993" s="97"/>
      <c r="L2993" s="97"/>
      <c r="M2993" s="97"/>
      <c r="N2993" s="96" t="str">
        <f>IF(INDEX(技能效果!L:L,MATCH(技能效果等级!B2993,技能效果!B:B,0))="","",INDEX(技能效果!L:L,MATCH(技能效果等级!B2993,技能效果!B:B,0)))</f>
        <v/>
      </c>
      <c r="O2993" s="95">
        <f>IF(INDEX(技能效果!N:N,MATCH(B2993,技能效果!B:B,0))=0,INDEX(技能效果!M:M,MATCH(技能效果等级!B2993,技能效果!B:B,0)),INDEX(技能效果!M:M,MATCH(技能效果等级!B2993,技能效果!B:B,0))*VLOOKUP(E2993,技能数值计算!$C$19:$D$28,2,FALSE))</f>
        <v>0</v>
      </c>
      <c r="P2993" s="97"/>
      <c r="Q2993" s="97"/>
      <c r="R2993" s="95" t="str">
        <f>IF(INDEX(技能效果!O:O,MATCH(技能效果等级!B2993,技能效果!B:B,0))="","",INDEX(技能效果!O:O,MATCH(技能效果等级!B2993,技能效果!B:B,0)))</f>
        <v/>
      </c>
      <c r="S2993" s="97"/>
      <c r="T2993" s="97"/>
      <c r="U2993" s="97"/>
      <c r="V2993" s="96" t="str">
        <f>IF(INDEX(技能效果!AF:AF,MATCH(技能效果等级!B2993,技能效果!B:B,0))="","",INDEX(技能效果!AF:AF,MATCH(技能效果等级!B2993,技能效果!B:B,0)))</f>
        <v/>
      </c>
      <c r="W2993" s="95">
        <f t="shared" si="45"/>
        <v>290</v>
      </c>
    </row>
    <row r="2994" spans="1:23" ht="16.5" x14ac:dyDescent="0.2">
      <c r="A2994" s="62">
        <v>2991</v>
      </c>
      <c r="B2994" s="95">
        <f>INDEX(技能效果!B:B,MATCH(技能效果等级!W2994,技能效果!AE:AE,0))</f>
        <v>210300601</v>
      </c>
      <c r="C2994" s="95" t="str">
        <f>INDEX(技能效果!C:C,MATCH(技能效果等级!B2994,技能效果!B:B,0))</f>
        <v>项羽技能伤害(教学)</v>
      </c>
      <c r="D2994" s="96" t="s">
        <v>873</v>
      </c>
      <c r="E2994" s="95">
        <v>7</v>
      </c>
      <c r="F2994" s="95">
        <f>INDEX(技能效果!H:H,MATCH(技能效果等级!B2994,技能效果!B:B,0))</f>
        <v>1001</v>
      </c>
      <c r="G2994" s="95">
        <f>IF(INDEX(技能效果!K:K,MATCH(B2994,技能效果!B:B,0))=0,INDEX(技能效果!I:I,MATCH(技能效果等级!B2994,技能效果!B:B,0)),INDEX(技能效果!I:I,MATCH(技能效果等级!B2994,技能效果!B:B,0))*VLOOKUP(E2994,技能数值计算!$C$19:$D$28,2,FALSE))</f>
        <v>2.34</v>
      </c>
      <c r="H2994" s="95">
        <f>INDEX(技能效果!J:J,MATCH(技能效果等级!B2994,技能效果!B:B,0))</f>
        <v>0</v>
      </c>
      <c r="I2994" s="97"/>
      <c r="J2994" s="97"/>
      <c r="K2994" s="97"/>
      <c r="L2994" s="97"/>
      <c r="M2994" s="97"/>
      <c r="N2994" s="96" t="str">
        <f>IF(INDEX(技能效果!L:L,MATCH(技能效果等级!B2994,技能效果!B:B,0))="","",INDEX(技能效果!L:L,MATCH(技能效果等级!B2994,技能效果!B:B,0)))</f>
        <v/>
      </c>
      <c r="O2994" s="95">
        <f>IF(INDEX(技能效果!N:N,MATCH(B2994,技能效果!B:B,0))=0,INDEX(技能效果!M:M,MATCH(技能效果等级!B2994,技能效果!B:B,0)),INDEX(技能效果!M:M,MATCH(技能效果等级!B2994,技能效果!B:B,0))*VLOOKUP(E2994,技能数值计算!$C$19:$D$28,2,FALSE))</f>
        <v>0</v>
      </c>
      <c r="P2994" s="97"/>
      <c r="Q2994" s="97"/>
      <c r="R2994" s="95" t="str">
        <f>IF(INDEX(技能效果!O:O,MATCH(技能效果等级!B2994,技能效果!B:B,0))="","",INDEX(技能效果!O:O,MATCH(技能效果等级!B2994,技能效果!B:B,0)))</f>
        <v/>
      </c>
      <c r="S2994" s="97"/>
      <c r="T2994" s="97"/>
      <c r="U2994" s="97"/>
      <c r="V2994" s="96" t="str">
        <f>IF(INDEX(技能效果!AF:AF,MATCH(技能效果等级!B2994,技能效果!B:B,0))="","",INDEX(技能效果!AF:AF,MATCH(技能效果等级!B2994,技能效果!B:B,0)))</f>
        <v/>
      </c>
      <c r="W2994" s="95">
        <f t="shared" si="45"/>
        <v>290</v>
      </c>
    </row>
    <row r="2995" spans="1:23" ht="16.5" x14ac:dyDescent="0.2">
      <c r="A2995" s="62">
        <v>2992</v>
      </c>
      <c r="B2995" s="95">
        <f>INDEX(技能效果!B:B,MATCH(技能效果等级!W2995,技能效果!AE:AE,0))</f>
        <v>210300601</v>
      </c>
      <c r="C2995" s="95" t="str">
        <f>INDEX(技能效果!C:C,MATCH(技能效果等级!B2995,技能效果!B:B,0))</f>
        <v>项羽技能伤害(教学)</v>
      </c>
      <c r="D2995" s="96" t="s">
        <v>873</v>
      </c>
      <c r="E2995" s="95">
        <v>8</v>
      </c>
      <c r="F2995" s="95">
        <f>INDEX(技能效果!H:H,MATCH(技能效果等级!B2995,技能效果!B:B,0))</f>
        <v>1001</v>
      </c>
      <c r="G2995" s="95">
        <f>IF(INDEX(技能效果!K:K,MATCH(B2995,技能效果!B:B,0))=0,INDEX(技能效果!I:I,MATCH(技能效果等级!B2995,技能效果!B:B,0)),INDEX(技能效果!I:I,MATCH(技能效果等级!B2995,技能效果!B:B,0))*VLOOKUP(E2995,技能数值计算!$C$19:$D$28,2,FALSE))</f>
        <v>2.52</v>
      </c>
      <c r="H2995" s="95">
        <f>INDEX(技能效果!J:J,MATCH(技能效果等级!B2995,技能效果!B:B,0))</f>
        <v>0</v>
      </c>
      <c r="I2995" s="97"/>
      <c r="J2995" s="97"/>
      <c r="K2995" s="97"/>
      <c r="L2995" s="97"/>
      <c r="M2995" s="97"/>
      <c r="N2995" s="96" t="str">
        <f>IF(INDEX(技能效果!L:L,MATCH(技能效果等级!B2995,技能效果!B:B,0))="","",INDEX(技能效果!L:L,MATCH(技能效果等级!B2995,技能效果!B:B,0)))</f>
        <v/>
      </c>
      <c r="O2995" s="95">
        <f>IF(INDEX(技能效果!N:N,MATCH(B2995,技能效果!B:B,0))=0,INDEX(技能效果!M:M,MATCH(技能效果等级!B2995,技能效果!B:B,0)),INDEX(技能效果!M:M,MATCH(技能效果等级!B2995,技能效果!B:B,0))*VLOOKUP(E2995,技能数值计算!$C$19:$D$28,2,FALSE))</f>
        <v>0</v>
      </c>
      <c r="P2995" s="97"/>
      <c r="Q2995" s="97"/>
      <c r="R2995" s="95" t="str">
        <f>IF(INDEX(技能效果!O:O,MATCH(技能效果等级!B2995,技能效果!B:B,0))="","",INDEX(技能效果!O:O,MATCH(技能效果等级!B2995,技能效果!B:B,0)))</f>
        <v/>
      </c>
      <c r="S2995" s="97"/>
      <c r="T2995" s="97"/>
      <c r="U2995" s="97"/>
      <c r="V2995" s="96" t="str">
        <f>IF(INDEX(技能效果!AF:AF,MATCH(技能效果等级!B2995,技能效果!B:B,0))="","",INDEX(技能效果!AF:AF,MATCH(技能效果等级!B2995,技能效果!B:B,0)))</f>
        <v/>
      </c>
      <c r="W2995" s="95">
        <f t="shared" si="45"/>
        <v>290</v>
      </c>
    </row>
    <row r="2996" spans="1:23" ht="16.5" x14ac:dyDescent="0.2">
      <c r="A2996" s="62">
        <v>2993</v>
      </c>
      <c r="B2996" s="95">
        <f>INDEX(技能效果!B:B,MATCH(技能效果等级!W2996,技能效果!AE:AE,0))</f>
        <v>210300601</v>
      </c>
      <c r="C2996" s="95" t="str">
        <f>INDEX(技能效果!C:C,MATCH(技能效果等级!B2996,技能效果!B:B,0))</f>
        <v>项羽技能伤害(教学)</v>
      </c>
      <c r="D2996" s="96" t="s">
        <v>873</v>
      </c>
      <c r="E2996" s="95">
        <v>9</v>
      </c>
      <c r="F2996" s="95">
        <f>INDEX(技能效果!H:H,MATCH(技能效果等级!B2996,技能效果!B:B,0))</f>
        <v>1001</v>
      </c>
      <c r="G2996" s="95">
        <f>IF(INDEX(技能效果!K:K,MATCH(B2996,技能效果!B:B,0))=0,INDEX(技能效果!I:I,MATCH(技能效果等级!B2996,技能效果!B:B,0)),INDEX(技能效果!I:I,MATCH(技能效果等级!B2996,技能效果!B:B,0))*VLOOKUP(E2996,技能数值计算!$C$19:$D$28,2,FALSE))</f>
        <v>2.7600000000000002</v>
      </c>
      <c r="H2996" s="95">
        <f>INDEX(技能效果!J:J,MATCH(技能效果等级!B2996,技能效果!B:B,0))</f>
        <v>0</v>
      </c>
      <c r="I2996" s="97"/>
      <c r="J2996" s="97"/>
      <c r="K2996" s="97"/>
      <c r="L2996" s="97"/>
      <c r="M2996" s="97"/>
      <c r="N2996" s="96" t="str">
        <f>IF(INDEX(技能效果!L:L,MATCH(技能效果等级!B2996,技能效果!B:B,0))="","",INDEX(技能效果!L:L,MATCH(技能效果等级!B2996,技能效果!B:B,0)))</f>
        <v/>
      </c>
      <c r="O2996" s="95">
        <f>IF(INDEX(技能效果!N:N,MATCH(B2996,技能效果!B:B,0))=0,INDEX(技能效果!M:M,MATCH(技能效果等级!B2996,技能效果!B:B,0)),INDEX(技能效果!M:M,MATCH(技能效果等级!B2996,技能效果!B:B,0))*VLOOKUP(E2996,技能数值计算!$C$19:$D$28,2,FALSE))</f>
        <v>0</v>
      </c>
      <c r="P2996" s="97"/>
      <c r="Q2996" s="97"/>
      <c r="R2996" s="95" t="str">
        <f>IF(INDEX(技能效果!O:O,MATCH(技能效果等级!B2996,技能效果!B:B,0))="","",INDEX(技能效果!O:O,MATCH(技能效果等级!B2996,技能效果!B:B,0)))</f>
        <v/>
      </c>
      <c r="S2996" s="97"/>
      <c r="T2996" s="97"/>
      <c r="U2996" s="97"/>
      <c r="V2996" s="96" t="str">
        <f>IF(INDEX(技能效果!AF:AF,MATCH(技能效果等级!B2996,技能效果!B:B,0))="","",INDEX(技能效果!AF:AF,MATCH(技能效果等级!B2996,技能效果!B:B,0)))</f>
        <v/>
      </c>
      <c r="W2996" s="95">
        <f t="shared" si="45"/>
        <v>290</v>
      </c>
    </row>
    <row r="2997" spans="1:23" ht="16.5" x14ac:dyDescent="0.2">
      <c r="A2997" s="62">
        <v>2994</v>
      </c>
      <c r="B2997" s="95">
        <f>INDEX(技能效果!B:B,MATCH(技能效果等级!W2997,技能效果!AE:AE,0))</f>
        <v>210300601</v>
      </c>
      <c r="C2997" s="95" t="str">
        <f>INDEX(技能效果!C:C,MATCH(技能效果等级!B2997,技能效果!B:B,0))</f>
        <v>项羽技能伤害(教学)</v>
      </c>
      <c r="D2997" s="96" t="s">
        <v>873</v>
      </c>
      <c r="E2997" s="95">
        <v>10</v>
      </c>
      <c r="F2997" s="95">
        <f>INDEX(技能效果!H:H,MATCH(技能效果等级!B2997,技能效果!B:B,0))</f>
        <v>1001</v>
      </c>
      <c r="G2997" s="95">
        <f>IF(INDEX(技能效果!K:K,MATCH(B2997,技能效果!B:B,0))=0,INDEX(技能效果!I:I,MATCH(技能效果等级!B2997,技能效果!B:B,0)),INDEX(技能效果!I:I,MATCH(技能效果等级!B2997,技能效果!B:B,0))*VLOOKUP(E2997,技能数值计算!$C$19:$D$28,2,FALSE))</f>
        <v>3</v>
      </c>
      <c r="H2997" s="95">
        <f>INDEX(技能效果!J:J,MATCH(技能效果等级!B2997,技能效果!B:B,0))</f>
        <v>0</v>
      </c>
      <c r="I2997" s="97"/>
      <c r="J2997" s="97"/>
      <c r="K2997" s="97"/>
      <c r="L2997" s="97"/>
      <c r="M2997" s="97"/>
      <c r="N2997" s="96" t="str">
        <f>IF(INDEX(技能效果!L:L,MATCH(技能效果等级!B2997,技能效果!B:B,0))="","",INDEX(技能效果!L:L,MATCH(技能效果等级!B2997,技能效果!B:B,0)))</f>
        <v/>
      </c>
      <c r="O2997" s="95">
        <f>IF(INDEX(技能效果!N:N,MATCH(B2997,技能效果!B:B,0))=0,INDEX(技能效果!M:M,MATCH(技能效果等级!B2997,技能效果!B:B,0)),INDEX(技能效果!M:M,MATCH(技能效果等级!B2997,技能效果!B:B,0))*VLOOKUP(E2997,技能数值计算!$C$19:$D$28,2,FALSE))</f>
        <v>0</v>
      </c>
      <c r="P2997" s="97"/>
      <c r="Q2997" s="97"/>
      <c r="R2997" s="95" t="str">
        <f>IF(INDEX(技能效果!O:O,MATCH(技能效果等级!B2997,技能效果!B:B,0))="","",INDEX(技能效果!O:O,MATCH(技能效果等级!B2997,技能效果!B:B,0)))</f>
        <v/>
      </c>
      <c r="S2997" s="97"/>
      <c r="T2997" s="97"/>
      <c r="U2997" s="97"/>
      <c r="V2997" s="96" t="str">
        <f>IF(INDEX(技能效果!AF:AF,MATCH(技能效果等级!B2997,技能效果!B:B,0))="","",INDEX(技能效果!AF:AF,MATCH(技能效果等级!B2997,技能效果!B:B,0)))</f>
        <v/>
      </c>
      <c r="W2997" s="95">
        <f t="shared" si="45"/>
        <v>290</v>
      </c>
    </row>
    <row r="2998" spans="1:23" ht="16.5" x14ac:dyDescent="0.2">
      <c r="A2998" s="62">
        <v>2995</v>
      </c>
      <c r="B2998" s="95">
        <f>INDEX(技能效果!B:B,MATCH(技能效果等级!W2998,技能效果!AE:AE,0))</f>
        <v>210300602</v>
      </c>
      <c r="C2998" s="95" t="str">
        <f>INDEX(技能效果!C:C,MATCH(技能效果等级!B2998,技能效果!B:B,0))</f>
        <v>项羽技能不死(教学)</v>
      </c>
      <c r="D2998" s="96" t="s">
        <v>873</v>
      </c>
      <c r="E2998" s="95">
        <v>1</v>
      </c>
      <c r="F2998" s="95">
        <f>INDEX(技能效果!H:H,MATCH(技能效果等级!B2998,技能效果!B:B,0))</f>
        <v>4040</v>
      </c>
      <c r="G2998" s="95">
        <f>IF(INDEX(技能效果!K:K,MATCH(B2998,技能效果!B:B,0))=0,INDEX(技能效果!I:I,MATCH(技能效果等级!B2998,技能效果!B:B,0)),INDEX(技能效果!I:I,MATCH(技能效果等级!B2998,技能效果!B:B,0))*VLOOKUP(E2998,技能数值计算!$C$19:$D$28,2,FALSE))</f>
        <v>0</v>
      </c>
      <c r="H2998" s="95">
        <f>INDEX(技能效果!J:J,MATCH(技能效果等级!B2998,技能效果!B:B,0))</f>
        <v>0</v>
      </c>
      <c r="I2998" s="97"/>
      <c r="J2998" s="97"/>
      <c r="K2998" s="97"/>
      <c r="L2998" s="97">
        <v>130200401</v>
      </c>
      <c r="M2998" s="97">
        <v>1</v>
      </c>
      <c r="N2998" s="96" t="str">
        <f>IF(INDEX(技能效果!L:L,MATCH(技能效果等级!B2998,技能效果!B:B,0))="","",INDEX(技能效果!L:L,MATCH(技能效果等级!B2998,技能效果!B:B,0)))</f>
        <v/>
      </c>
      <c r="O2998" s="95">
        <f>IF(INDEX(技能效果!N:N,MATCH(B2998,技能效果!B:B,0))=0,INDEX(技能效果!M:M,MATCH(技能效果等级!B2998,技能效果!B:B,0)),INDEX(技能效果!M:M,MATCH(技能效果等级!B2998,技能效果!B:B,0))*VLOOKUP(E2998,技能数值计算!$C$19:$D$28,2,FALSE))</f>
        <v>0</v>
      </c>
      <c r="P2998" s="97"/>
      <c r="Q2998" s="97"/>
      <c r="R2998" s="95" t="str">
        <f>IF(INDEX(技能效果!O:O,MATCH(技能效果等级!B2998,技能效果!B:B,0))="","",INDEX(技能效果!O:O,MATCH(技能效果等级!B2998,技能效果!B:B,0)))</f>
        <v/>
      </c>
      <c r="S2998" s="97"/>
      <c r="T2998" s="97"/>
      <c r="U2998" s="97"/>
      <c r="V2998" s="96" t="str">
        <f>IF(INDEX(技能效果!AF:AF,MATCH(技能效果等级!B2998,技能效果!B:B,0))="","",INDEX(技能效果!AF:AF,MATCH(技能效果等级!B2998,技能效果!B:B,0)))</f>
        <v/>
      </c>
      <c r="W2998" s="95">
        <f t="shared" si="45"/>
        <v>291</v>
      </c>
    </row>
    <row r="2999" spans="1:23" ht="16.5" x14ac:dyDescent="0.2">
      <c r="A2999" s="62">
        <v>2996</v>
      </c>
      <c r="B2999" s="95">
        <f>INDEX(技能效果!B:B,MATCH(技能效果等级!W2999,技能效果!AE:AE,0))</f>
        <v>210300602</v>
      </c>
      <c r="C2999" s="95" t="str">
        <f>INDEX(技能效果!C:C,MATCH(技能效果等级!B2999,技能效果!B:B,0))</f>
        <v>项羽技能不死(教学)</v>
      </c>
      <c r="D2999" s="96" t="s">
        <v>873</v>
      </c>
      <c r="E2999" s="95">
        <v>2</v>
      </c>
      <c r="F2999" s="95">
        <f>INDEX(技能效果!H:H,MATCH(技能效果等级!B2999,技能效果!B:B,0))</f>
        <v>4040</v>
      </c>
      <c r="G2999" s="95">
        <f>IF(INDEX(技能效果!K:K,MATCH(B2999,技能效果!B:B,0))=0,INDEX(技能效果!I:I,MATCH(技能效果等级!B2999,技能效果!B:B,0)),INDEX(技能效果!I:I,MATCH(技能效果等级!B2999,技能效果!B:B,0))*VLOOKUP(E2999,技能数值计算!$C$19:$D$28,2,FALSE))</f>
        <v>0</v>
      </c>
      <c r="H2999" s="95">
        <f>INDEX(技能效果!J:J,MATCH(技能效果等级!B2999,技能效果!B:B,0))</f>
        <v>0</v>
      </c>
      <c r="I2999" s="97"/>
      <c r="J2999" s="97"/>
      <c r="K2999" s="97"/>
      <c r="L2999" s="97">
        <v>130200401</v>
      </c>
      <c r="M2999" s="97">
        <v>1</v>
      </c>
      <c r="N2999" s="96" t="str">
        <f>IF(INDEX(技能效果!L:L,MATCH(技能效果等级!B2999,技能效果!B:B,0))="","",INDEX(技能效果!L:L,MATCH(技能效果等级!B2999,技能效果!B:B,0)))</f>
        <v/>
      </c>
      <c r="O2999" s="95">
        <f>IF(INDEX(技能效果!N:N,MATCH(B2999,技能效果!B:B,0))=0,INDEX(技能效果!M:M,MATCH(技能效果等级!B2999,技能效果!B:B,0)),INDEX(技能效果!M:M,MATCH(技能效果等级!B2999,技能效果!B:B,0))*VLOOKUP(E2999,技能数值计算!$C$19:$D$28,2,FALSE))</f>
        <v>0</v>
      </c>
      <c r="P2999" s="97"/>
      <c r="Q2999" s="97"/>
      <c r="R2999" s="95" t="str">
        <f>IF(INDEX(技能效果!O:O,MATCH(技能效果等级!B2999,技能效果!B:B,0))="","",INDEX(技能效果!O:O,MATCH(技能效果等级!B2999,技能效果!B:B,0)))</f>
        <v/>
      </c>
      <c r="S2999" s="97"/>
      <c r="T2999" s="97"/>
      <c r="U2999" s="97"/>
      <c r="V2999" s="96" t="str">
        <f>IF(INDEX(技能效果!AF:AF,MATCH(技能效果等级!B2999,技能效果!B:B,0))="","",INDEX(技能效果!AF:AF,MATCH(技能效果等级!B2999,技能效果!B:B,0)))</f>
        <v/>
      </c>
      <c r="W2999" s="95">
        <f t="shared" si="45"/>
        <v>291</v>
      </c>
    </row>
    <row r="3000" spans="1:23" ht="16.5" x14ac:dyDescent="0.2">
      <c r="A3000" s="62">
        <v>2997</v>
      </c>
      <c r="B3000" s="95">
        <f>INDEX(技能效果!B:B,MATCH(技能效果等级!W3000,技能效果!AE:AE,0))</f>
        <v>210300602</v>
      </c>
      <c r="C3000" s="95" t="str">
        <f>INDEX(技能效果!C:C,MATCH(技能效果等级!B3000,技能效果!B:B,0))</f>
        <v>项羽技能不死(教学)</v>
      </c>
      <c r="D3000" s="96" t="s">
        <v>873</v>
      </c>
      <c r="E3000" s="95">
        <v>3</v>
      </c>
      <c r="F3000" s="95">
        <f>INDEX(技能效果!H:H,MATCH(技能效果等级!B3000,技能效果!B:B,0))</f>
        <v>4040</v>
      </c>
      <c r="G3000" s="95">
        <f>IF(INDEX(技能效果!K:K,MATCH(B3000,技能效果!B:B,0))=0,INDEX(技能效果!I:I,MATCH(技能效果等级!B3000,技能效果!B:B,0)),INDEX(技能效果!I:I,MATCH(技能效果等级!B3000,技能效果!B:B,0))*VLOOKUP(E3000,技能数值计算!$C$19:$D$28,2,FALSE))</f>
        <v>0</v>
      </c>
      <c r="H3000" s="95">
        <f>INDEX(技能效果!J:J,MATCH(技能效果等级!B3000,技能效果!B:B,0))</f>
        <v>0</v>
      </c>
      <c r="I3000" s="97"/>
      <c r="J3000" s="97"/>
      <c r="K3000" s="97"/>
      <c r="L3000" s="97">
        <v>130200401</v>
      </c>
      <c r="M3000" s="97">
        <v>1</v>
      </c>
      <c r="N3000" s="96" t="str">
        <f>IF(INDEX(技能效果!L:L,MATCH(技能效果等级!B3000,技能效果!B:B,0))="","",INDEX(技能效果!L:L,MATCH(技能效果等级!B3000,技能效果!B:B,0)))</f>
        <v/>
      </c>
      <c r="O3000" s="95">
        <f>IF(INDEX(技能效果!N:N,MATCH(B3000,技能效果!B:B,0))=0,INDEX(技能效果!M:M,MATCH(技能效果等级!B3000,技能效果!B:B,0)),INDEX(技能效果!M:M,MATCH(技能效果等级!B3000,技能效果!B:B,0))*VLOOKUP(E3000,技能数值计算!$C$19:$D$28,2,FALSE))</f>
        <v>0</v>
      </c>
      <c r="P3000" s="97"/>
      <c r="Q3000" s="97"/>
      <c r="R3000" s="95" t="str">
        <f>IF(INDEX(技能效果!O:O,MATCH(技能效果等级!B3000,技能效果!B:B,0))="","",INDEX(技能效果!O:O,MATCH(技能效果等级!B3000,技能效果!B:B,0)))</f>
        <v/>
      </c>
      <c r="S3000" s="97"/>
      <c r="T3000" s="97"/>
      <c r="U3000" s="97"/>
      <c r="V3000" s="96" t="str">
        <f>IF(INDEX(技能效果!AF:AF,MATCH(技能效果等级!B3000,技能效果!B:B,0))="","",INDEX(技能效果!AF:AF,MATCH(技能效果等级!B3000,技能效果!B:B,0)))</f>
        <v/>
      </c>
      <c r="W3000" s="95">
        <f t="shared" si="45"/>
        <v>291</v>
      </c>
    </row>
    <row r="3001" spans="1:23" ht="16.5" x14ac:dyDescent="0.2">
      <c r="A3001" s="62">
        <v>2998</v>
      </c>
      <c r="B3001" s="95">
        <f>INDEX(技能效果!B:B,MATCH(技能效果等级!W3001,技能效果!AE:AE,0))</f>
        <v>210300602</v>
      </c>
      <c r="C3001" s="95" t="str">
        <f>INDEX(技能效果!C:C,MATCH(技能效果等级!B3001,技能效果!B:B,0))</f>
        <v>项羽技能不死(教学)</v>
      </c>
      <c r="D3001" s="96" t="s">
        <v>873</v>
      </c>
      <c r="E3001" s="95">
        <v>4</v>
      </c>
      <c r="F3001" s="95">
        <f>INDEX(技能效果!H:H,MATCH(技能效果等级!B3001,技能效果!B:B,0))</f>
        <v>4040</v>
      </c>
      <c r="G3001" s="95">
        <f>IF(INDEX(技能效果!K:K,MATCH(B3001,技能效果!B:B,0))=0,INDEX(技能效果!I:I,MATCH(技能效果等级!B3001,技能效果!B:B,0)),INDEX(技能效果!I:I,MATCH(技能效果等级!B3001,技能效果!B:B,0))*VLOOKUP(E3001,技能数值计算!$C$19:$D$28,2,FALSE))</f>
        <v>0</v>
      </c>
      <c r="H3001" s="95">
        <f>INDEX(技能效果!J:J,MATCH(技能效果等级!B3001,技能效果!B:B,0))</f>
        <v>0</v>
      </c>
      <c r="I3001" s="97"/>
      <c r="J3001" s="97"/>
      <c r="K3001" s="97"/>
      <c r="L3001" s="97">
        <v>130200401</v>
      </c>
      <c r="M3001" s="97">
        <v>1</v>
      </c>
      <c r="N3001" s="96" t="str">
        <f>IF(INDEX(技能效果!L:L,MATCH(技能效果等级!B3001,技能效果!B:B,0))="","",INDEX(技能效果!L:L,MATCH(技能效果等级!B3001,技能效果!B:B,0)))</f>
        <v/>
      </c>
      <c r="O3001" s="95">
        <f>IF(INDEX(技能效果!N:N,MATCH(B3001,技能效果!B:B,0))=0,INDEX(技能效果!M:M,MATCH(技能效果等级!B3001,技能效果!B:B,0)),INDEX(技能效果!M:M,MATCH(技能效果等级!B3001,技能效果!B:B,0))*VLOOKUP(E3001,技能数值计算!$C$19:$D$28,2,FALSE))</f>
        <v>0</v>
      </c>
      <c r="P3001" s="97"/>
      <c r="Q3001" s="97"/>
      <c r="R3001" s="95" t="str">
        <f>IF(INDEX(技能效果!O:O,MATCH(技能效果等级!B3001,技能效果!B:B,0))="","",INDEX(技能效果!O:O,MATCH(技能效果等级!B3001,技能效果!B:B,0)))</f>
        <v/>
      </c>
      <c r="S3001" s="97"/>
      <c r="T3001" s="97"/>
      <c r="U3001" s="97"/>
      <c r="V3001" s="96" t="str">
        <f>IF(INDEX(技能效果!AF:AF,MATCH(技能效果等级!B3001,技能效果!B:B,0))="","",INDEX(技能效果!AF:AF,MATCH(技能效果等级!B3001,技能效果!B:B,0)))</f>
        <v/>
      </c>
      <c r="W3001" s="95">
        <f t="shared" si="45"/>
        <v>291</v>
      </c>
    </row>
    <row r="3002" spans="1:23" ht="16.5" x14ac:dyDescent="0.2">
      <c r="A3002" s="62">
        <v>2999</v>
      </c>
      <c r="B3002" s="95">
        <f>INDEX(技能效果!B:B,MATCH(技能效果等级!W3002,技能效果!AE:AE,0))</f>
        <v>210300602</v>
      </c>
      <c r="C3002" s="95" t="str">
        <f>INDEX(技能效果!C:C,MATCH(技能效果等级!B3002,技能效果!B:B,0))</f>
        <v>项羽技能不死(教学)</v>
      </c>
      <c r="D3002" s="96" t="s">
        <v>873</v>
      </c>
      <c r="E3002" s="95">
        <v>5</v>
      </c>
      <c r="F3002" s="95">
        <f>INDEX(技能效果!H:H,MATCH(技能效果等级!B3002,技能效果!B:B,0))</f>
        <v>4040</v>
      </c>
      <c r="G3002" s="95">
        <f>IF(INDEX(技能效果!K:K,MATCH(B3002,技能效果!B:B,0))=0,INDEX(技能效果!I:I,MATCH(技能效果等级!B3002,技能效果!B:B,0)),INDEX(技能效果!I:I,MATCH(技能效果等级!B3002,技能效果!B:B,0))*VLOOKUP(E3002,技能数值计算!$C$19:$D$28,2,FALSE))</f>
        <v>0</v>
      </c>
      <c r="H3002" s="95">
        <f>INDEX(技能效果!J:J,MATCH(技能效果等级!B3002,技能效果!B:B,0))</f>
        <v>0</v>
      </c>
      <c r="I3002" s="97"/>
      <c r="J3002" s="97"/>
      <c r="K3002" s="97"/>
      <c r="L3002" s="97">
        <v>130200401</v>
      </c>
      <c r="M3002" s="97">
        <v>1</v>
      </c>
      <c r="N3002" s="96" t="str">
        <f>IF(INDEX(技能效果!L:L,MATCH(技能效果等级!B3002,技能效果!B:B,0))="","",INDEX(技能效果!L:L,MATCH(技能效果等级!B3002,技能效果!B:B,0)))</f>
        <v/>
      </c>
      <c r="O3002" s="95">
        <f>IF(INDEX(技能效果!N:N,MATCH(B3002,技能效果!B:B,0))=0,INDEX(技能效果!M:M,MATCH(技能效果等级!B3002,技能效果!B:B,0)),INDEX(技能效果!M:M,MATCH(技能效果等级!B3002,技能效果!B:B,0))*VLOOKUP(E3002,技能数值计算!$C$19:$D$28,2,FALSE))</f>
        <v>0</v>
      </c>
      <c r="P3002" s="97"/>
      <c r="Q3002" s="97"/>
      <c r="R3002" s="95" t="str">
        <f>IF(INDEX(技能效果!O:O,MATCH(技能效果等级!B3002,技能效果!B:B,0))="","",INDEX(技能效果!O:O,MATCH(技能效果等级!B3002,技能效果!B:B,0)))</f>
        <v/>
      </c>
      <c r="S3002" s="97"/>
      <c r="T3002" s="97"/>
      <c r="U3002" s="97"/>
      <c r="V3002" s="96" t="str">
        <f>IF(INDEX(技能效果!AF:AF,MATCH(技能效果等级!B3002,技能效果!B:B,0))="","",INDEX(技能效果!AF:AF,MATCH(技能效果等级!B3002,技能效果!B:B,0)))</f>
        <v/>
      </c>
      <c r="W3002" s="95">
        <f t="shared" si="45"/>
        <v>291</v>
      </c>
    </row>
    <row r="3003" spans="1:23" ht="16.5" x14ac:dyDescent="0.2">
      <c r="A3003" s="62">
        <v>3000</v>
      </c>
      <c r="B3003" s="95">
        <f>INDEX(技能效果!B:B,MATCH(技能效果等级!W3003,技能效果!AE:AE,0))</f>
        <v>210300602</v>
      </c>
      <c r="C3003" s="95" t="str">
        <f>INDEX(技能效果!C:C,MATCH(技能效果等级!B3003,技能效果!B:B,0))</f>
        <v>项羽技能不死(教学)</v>
      </c>
      <c r="D3003" s="96" t="s">
        <v>873</v>
      </c>
      <c r="E3003" s="95">
        <v>6</v>
      </c>
      <c r="F3003" s="95">
        <f>INDEX(技能效果!H:H,MATCH(技能效果等级!B3003,技能效果!B:B,0))</f>
        <v>4040</v>
      </c>
      <c r="G3003" s="95">
        <f>IF(INDEX(技能效果!K:K,MATCH(B3003,技能效果!B:B,0))=0,INDEX(技能效果!I:I,MATCH(技能效果等级!B3003,技能效果!B:B,0)),INDEX(技能效果!I:I,MATCH(技能效果等级!B3003,技能效果!B:B,0))*VLOOKUP(E3003,技能数值计算!$C$19:$D$28,2,FALSE))</f>
        <v>0</v>
      </c>
      <c r="H3003" s="95">
        <f>INDEX(技能效果!J:J,MATCH(技能效果等级!B3003,技能效果!B:B,0))</f>
        <v>0</v>
      </c>
      <c r="I3003" s="97"/>
      <c r="J3003" s="97"/>
      <c r="K3003" s="97"/>
      <c r="L3003" s="97">
        <v>130200401</v>
      </c>
      <c r="M3003" s="97">
        <v>1</v>
      </c>
      <c r="N3003" s="96" t="str">
        <f>IF(INDEX(技能效果!L:L,MATCH(技能效果等级!B3003,技能效果!B:B,0))="","",INDEX(技能效果!L:L,MATCH(技能效果等级!B3003,技能效果!B:B,0)))</f>
        <v/>
      </c>
      <c r="O3003" s="95">
        <f>IF(INDEX(技能效果!N:N,MATCH(B3003,技能效果!B:B,0))=0,INDEX(技能效果!M:M,MATCH(技能效果等级!B3003,技能效果!B:B,0)),INDEX(技能效果!M:M,MATCH(技能效果等级!B3003,技能效果!B:B,0))*VLOOKUP(E3003,技能数值计算!$C$19:$D$28,2,FALSE))</f>
        <v>0</v>
      </c>
      <c r="P3003" s="97"/>
      <c r="Q3003" s="97"/>
      <c r="R3003" s="95" t="str">
        <f>IF(INDEX(技能效果!O:O,MATCH(技能效果等级!B3003,技能效果!B:B,0))="","",INDEX(技能效果!O:O,MATCH(技能效果等级!B3003,技能效果!B:B,0)))</f>
        <v/>
      </c>
      <c r="S3003" s="97"/>
      <c r="T3003" s="97"/>
      <c r="U3003" s="97"/>
      <c r="V3003" s="96" t="str">
        <f>IF(INDEX(技能效果!AF:AF,MATCH(技能效果等级!B3003,技能效果!B:B,0))="","",INDEX(技能效果!AF:AF,MATCH(技能效果等级!B3003,技能效果!B:B,0)))</f>
        <v/>
      </c>
      <c r="W3003" s="95">
        <f t="shared" si="45"/>
        <v>291</v>
      </c>
    </row>
    <row r="3004" spans="1:23" ht="16.5" x14ac:dyDescent="0.2">
      <c r="A3004" s="62">
        <v>3001</v>
      </c>
      <c r="B3004" s="95">
        <f>INDEX(技能效果!B:B,MATCH(技能效果等级!W3004,技能效果!AE:AE,0))</f>
        <v>210300602</v>
      </c>
      <c r="C3004" s="95" t="str">
        <f>INDEX(技能效果!C:C,MATCH(技能效果等级!B3004,技能效果!B:B,0))</f>
        <v>项羽技能不死(教学)</v>
      </c>
      <c r="D3004" s="96" t="s">
        <v>873</v>
      </c>
      <c r="E3004" s="95">
        <v>7</v>
      </c>
      <c r="F3004" s="95">
        <f>INDEX(技能效果!H:H,MATCH(技能效果等级!B3004,技能效果!B:B,0))</f>
        <v>4040</v>
      </c>
      <c r="G3004" s="95">
        <f>IF(INDEX(技能效果!K:K,MATCH(B3004,技能效果!B:B,0))=0,INDEX(技能效果!I:I,MATCH(技能效果等级!B3004,技能效果!B:B,0)),INDEX(技能效果!I:I,MATCH(技能效果等级!B3004,技能效果!B:B,0))*VLOOKUP(E3004,技能数值计算!$C$19:$D$28,2,FALSE))</f>
        <v>0</v>
      </c>
      <c r="H3004" s="95">
        <f>INDEX(技能效果!J:J,MATCH(技能效果等级!B3004,技能效果!B:B,0))</f>
        <v>0</v>
      </c>
      <c r="I3004" s="97"/>
      <c r="J3004" s="97"/>
      <c r="K3004" s="97"/>
      <c r="L3004" s="97">
        <v>130200401</v>
      </c>
      <c r="M3004" s="97">
        <v>1</v>
      </c>
      <c r="N3004" s="96" t="str">
        <f>IF(INDEX(技能效果!L:L,MATCH(技能效果等级!B3004,技能效果!B:B,0))="","",INDEX(技能效果!L:L,MATCH(技能效果等级!B3004,技能效果!B:B,0)))</f>
        <v/>
      </c>
      <c r="O3004" s="95">
        <f>IF(INDEX(技能效果!N:N,MATCH(B3004,技能效果!B:B,0))=0,INDEX(技能效果!M:M,MATCH(技能效果等级!B3004,技能效果!B:B,0)),INDEX(技能效果!M:M,MATCH(技能效果等级!B3004,技能效果!B:B,0))*VLOOKUP(E3004,技能数值计算!$C$19:$D$28,2,FALSE))</f>
        <v>0</v>
      </c>
      <c r="P3004" s="97"/>
      <c r="Q3004" s="97"/>
      <c r="R3004" s="95" t="str">
        <f>IF(INDEX(技能效果!O:O,MATCH(技能效果等级!B3004,技能效果!B:B,0))="","",INDEX(技能效果!O:O,MATCH(技能效果等级!B3004,技能效果!B:B,0)))</f>
        <v/>
      </c>
      <c r="S3004" s="97"/>
      <c r="T3004" s="97"/>
      <c r="U3004" s="97"/>
      <c r="V3004" s="96" t="str">
        <f>IF(INDEX(技能效果!AF:AF,MATCH(技能效果等级!B3004,技能效果!B:B,0))="","",INDEX(技能效果!AF:AF,MATCH(技能效果等级!B3004,技能效果!B:B,0)))</f>
        <v/>
      </c>
      <c r="W3004" s="95">
        <f t="shared" si="45"/>
        <v>291</v>
      </c>
    </row>
    <row r="3005" spans="1:23" ht="16.5" x14ac:dyDescent="0.2">
      <c r="A3005" s="62">
        <v>3002</v>
      </c>
      <c r="B3005" s="95">
        <f>INDEX(技能效果!B:B,MATCH(技能效果等级!W3005,技能效果!AE:AE,0))</f>
        <v>210300602</v>
      </c>
      <c r="C3005" s="95" t="str">
        <f>INDEX(技能效果!C:C,MATCH(技能效果等级!B3005,技能效果!B:B,0))</f>
        <v>项羽技能不死(教学)</v>
      </c>
      <c r="D3005" s="96" t="s">
        <v>873</v>
      </c>
      <c r="E3005" s="95">
        <v>8</v>
      </c>
      <c r="F3005" s="95">
        <f>INDEX(技能效果!H:H,MATCH(技能效果等级!B3005,技能效果!B:B,0))</f>
        <v>4040</v>
      </c>
      <c r="G3005" s="95">
        <f>IF(INDEX(技能效果!K:K,MATCH(B3005,技能效果!B:B,0))=0,INDEX(技能效果!I:I,MATCH(技能效果等级!B3005,技能效果!B:B,0)),INDEX(技能效果!I:I,MATCH(技能效果等级!B3005,技能效果!B:B,0))*VLOOKUP(E3005,技能数值计算!$C$19:$D$28,2,FALSE))</f>
        <v>0</v>
      </c>
      <c r="H3005" s="95">
        <f>INDEX(技能效果!J:J,MATCH(技能效果等级!B3005,技能效果!B:B,0))</f>
        <v>0</v>
      </c>
      <c r="I3005" s="97"/>
      <c r="J3005" s="97"/>
      <c r="K3005" s="97"/>
      <c r="L3005" s="97">
        <v>130200401</v>
      </c>
      <c r="M3005" s="97">
        <v>1</v>
      </c>
      <c r="N3005" s="96" t="str">
        <f>IF(INDEX(技能效果!L:L,MATCH(技能效果等级!B3005,技能效果!B:B,0))="","",INDEX(技能效果!L:L,MATCH(技能效果等级!B3005,技能效果!B:B,0)))</f>
        <v/>
      </c>
      <c r="O3005" s="95">
        <f>IF(INDEX(技能效果!N:N,MATCH(B3005,技能效果!B:B,0))=0,INDEX(技能效果!M:M,MATCH(技能效果等级!B3005,技能效果!B:B,0)),INDEX(技能效果!M:M,MATCH(技能效果等级!B3005,技能效果!B:B,0))*VLOOKUP(E3005,技能数值计算!$C$19:$D$28,2,FALSE))</f>
        <v>0</v>
      </c>
      <c r="P3005" s="97"/>
      <c r="Q3005" s="97"/>
      <c r="R3005" s="95" t="str">
        <f>IF(INDEX(技能效果!O:O,MATCH(技能效果等级!B3005,技能效果!B:B,0))="","",INDEX(技能效果!O:O,MATCH(技能效果等级!B3005,技能效果!B:B,0)))</f>
        <v/>
      </c>
      <c r="S3005" s="97"/>
      <c r="T3005" s="97"/>
      <c r="U3005" s="97"/>
      <c r="V3005" s="96" t="str">
        <f>IF(INDEX(技能效果!AF:AF,MATCH(技能效果等级!B3005,技能效果!B:B,0))="","",INDEX(技能效果!AF:AF,MATCH(技能效果等级!B3005,技能效果!B:B,0)))</f>
        <v/>
      </c>
      <c r="W3005" s="95">
        <f t="shared" si="45"/>
        <v>291</v>
      </c>
    </row>
    <row r="3006" spans="1:23" ht="16.5" x14ac:dyDescent="0.2">
      <c r="A3006" s="62">
        <v>3003</v>
      </c>
      <c r="B3006" s="95">
        <f>INDEX(技能效果!B:B,MATCH(技能效果等级!W3006,技能效果!AE:AE,0))</f>
        <v>210300602</v>
      </c>
      <c r="C3006" s="95" t="str">
        <f>INDEX(技能效果!C:C,MATCH(技能效果等级!B3006,技能效果!B:B,0))</f>
        <v>项羽技能不死(教学)</v>
      </c>
      <c r="D3006" s="96" t="s">
        <v>873</v>
      </c>
      <c r="E3006" s="95">
        <v>9</v>
      </c>
      <c r="F3006" s="95">
        <f>INDEX(技能效果!H:H,MATCH(技能效果等级!B3006,技能效果!B:B,0))</f>
        <v>4040</v>
      </c>
      <c r="G3006" s="95">
        <f>IF(INDEX(技能效果!K:K,MATCH(B3006,技能效果!B:B,0))=0,INDEX(技能效果!I:I,MATCH(技能效果等级!B3006,技能效果!B:B,0)),INDEX(技能效果!I:I,MATCH(技能效果等级!B3006,技能效果!B:B,0))*VLOOKUP(E3006,技能数值计算!$C$19:$D$28,2,FALSE))</f>
        <v>0</v>
      </c>
      <c r="H3006" s="95">
        <f>INDEX(技能效果!J:J,MATCH(技能效果等级!B3006,技能效果!B:B,0))</f>
        <v>0</v>
      </c>
      <c r="I3006" s="97"/>
      <c r="J3006" s="97"/>
      <c r="K3006" s="97"/>
      <c r="L3006" s="97">
        <v>130200401</v>
      </c>
      <c r="M3006" s="97">
        <v>1</v>
      </c>
      <c r="N3006" s="96" t="str">
        <f>IF(INDEX(技能效果!L:L,MATCH(技能效果等级!B3006,技能效果!B:B,0))="","",INDEX(技能效果!L:L,MATCH(技能效果等级!B3006,技能效果!B:B,0)))</f>
        <v/>
      </c>
      <c r="O3006" s="95">
        <f>IF(INDEX(技能效果!N:N,MATCH(B3006,技能效果!B:B,0))=0,INDEX(技能效果!M:M,MATCH(技能效果等级!B3006,技能效果!B:B,0)),INDEX(技能效果!M:M,MATCH(技能效果等级!B3006,技能效果!B:B,0))*VLOOKUP(E3006,技能数值计算!$C$19:$D$28,2,FALSE))</f>
        <v>0</v>
      </c>
      <c r="P3006" s="97"/>
      <c r="Q3006" s="97"/>
      <c r="R3006" s="95" t="str">
        <f>IF(INDEX(技能效果!O:O,MATCH(技能效果等级!B3006,技能效果!B:B,0))="","",INDEX(技能效果!O:O,MATCH(技能效果等级!B3006,技能效果!B:B,0)))</f>
        <v/>
      </c>
      <c r="S3006" s="97"/>
      <c r="T3006" s="97"/>
      <c r="U3006" s="97"/>
      <c r="V3006" s="96" t="str">
        <f>IF(INDEX(技能效果!AF:AF,MATCH(技能效果等级!B3006,技能效果!B:B,0))="","",INDEX(技能效果!AF:AF,MATCH(技能效果等级!B3006,技能效果!B:B,0)))</f>
        <v/>
      </c>
      <c r="W3006" s="95">
        <f t="shared" si="45"/>
        <v>291</v>
      </c>
    </row>
    <row r="3007" spans="1:23" ht="16.5" x14ac:dyDescent="0.2">
      <c r="A3007" s="62">
        <v>3004</v>
      </c>
      <c r="B3007" s="95">
        <f>INDEX(技能效果!B:B,MATCH(技能效果等级!W3007,技能效果!AE:AE,0))</f>
        <v>210300602</v>
      </c>
      <c r="C3007" s="95" t="str">
        <f>INDEX(技能效果!C:C,MATCH(技能效果等级!B3007,技能效果!B:B,0))</f>
        <v>项羽技能不死(教学)</v>
      </c>
      <c r="D3007" s="96" t="s">
        <v>873</v>
      </c>
      <c r="E3007" s="95">
        <v>10</v>
      </c>
      <c r="F3007" s="95">
        <f>INDEX(技能效果!H:H,MATCH(技能效果等级!B3007,技能效果!B:B,0))</f>
        <v>4040</v>
      </c>
      <c r="G3007" s="95">
        <f>IF(INDEX(技能效果!K:K,MATCH(B3007,技能效果!B:B,0))=0,INDEX(技能效果!I:I,MATCH(技能效果等级!B3007,技能效果!B:B,0)),INDEX(技能效果!I:I,MATCH(技能效果等级!B3007,技能效果!B:B,0))*VLOOKUP(E3007,技能数值计算!$C$19:$D$28,2,FALSE))</f>
        <v>0</v>
      </c>
      <c r="H3007" s="95">
        <f>INDEX(技能效果!J:J,MATCH(技能效果等级!B3007,技能效果!B:B,0))</f>
        <v>0</v>
      </c>
      <c r="I3007" s="97"/>
      <c r="J3007" s="97"/>
      <c r="K3007" s="97"/>
      <c r="L3007" s="97">
        <v>130200401</v>
      </c>
      <c r="M3007" s="97">
        <v>1</v>
      </c>
      <c r="N3007" s="96" t="str">
        <f>IF(INDEX(技能效果!L:L,MATCH(技能效果等级!B3007,技能效果!B:B,0))="","",INDEX(技能效果!L:L,MATCH(技能效果等级!B3007,技能效果!B:B,0)))</f>
        <v/>
      </c>
      <c r="O3007" s="95">
        <f>IF(INDEX(技能效果!N:N,MATCH(B3007,技能效果!B:B,0))=0,INDEX(技能效果!M:M,MATCH(技能效果等级!B3007,技能效果!B:B,0)),INDEX(技能效果!M:M,MATCH(技能效果等级!B3007,技能效果!B:B,0))*VLOOKUP(E3007,技能数值计算!$C$19:$D$28,2,FALSE))</f>
        <v>0</v>
      </c>
      <c r="P3007" s="97"/>
      <c r="Q3007" s="97"/>
      <c r="R3007" s="95" t="str">
        <f>IF(INDEX(技能效果!O:O,MATCH(技能效果等级!B3007,技能效果!B:B,0))="","",INDEX(技能效果!O:O,MATCH(技能效果等级!B3007,技能效果!B:B,0)))</f>
        <v/>
      </c>
      <c r="S3007" s="97"/>
      <c r="T3007" s="97"/>
      <c r="U3007" s="97"/>
      <c r="V3007" s="96" t="str">
        <f>IF(INDEX(技能效果!AF:AF,MATCH(技能效果等级!B3007,技能效果!B:B,0))="","",INDEX(技能效果!AF:AF,MATCH(技能效果等级!B3007,技能效果!B:B,0)))</f>
        <v/>
      </c>
      <c r="W3007" s="95">
        <f t="shared" si="45"/>
        <v>291</v>
      </c>
    </row>
    <row r="3008" spans="1:23" ht="16.5" x14ac:dyDescent="0.2">
      <c r="A3008" s="62">
        <v>3005</v>
      </c>
      <c r="B3008" s="95">
        <f>INDEX(技能效果!B:B,MATCH(技能效果等级!W3008,技能效果!AE:AE,0))</f>
        <v>210300603</v>
      </c>
      <c r="C3008" s="95" t="str">
        <f>INDEX(技能效果!C:C,MATCH(技能效果等级!B3008,技能效果!B:B,0))</f>
        <v>项羽专属武器效果(教学)</v>
      </c>
      <c r="D3008" s="96" t="s">
        <v>873</v>
      </c>
      <c r="E3008" s="95">
        <v>1</v>
      </c>
      <c r="F3008" s="95">
        <f>INDEX(技能效果!H:H,MATCH(技能效果等级!B3008,技能效果!B:B,0))</f>
        <v>1009</v>
      </c>
      <c r="G3008" s="95">
        <f>IF(INDEX(技能效果!K:K,MATCH(B3008,技能效果!B:B,0))=0,INDEX(技能效果!I:I,MATCH(技能效果等级!B3008,技能效果!B:B,0)),INDEX(技能效果!I:I,MATCH(技能效果等级!B3008,技能效果!B:B,0))*VLOOKUP(E3008,技能数值计算!$C$19:$D$28,2,FALSE))</f>
        <v>1</v>
      </c>
      <c r="H3008" s="95">
        <f>INDEX(技能效果!J:J,MATCH(技能效果等级!B3008,技能效果!B:B,0))</f>
        <v>0</v>
      </c>
      <c r="I3008" s="97"/>
      <c r="J3008" s="97"/>
      <c r="K3008" s="97"/>
      <c r="L3008" s="97"/>
      <c r="M3008" s="97"/>
      <c r="N3008" s="96" t="str">
        <f>IF(INDEX(技能效果!L:L,MATCH(技能效果等级!B3008,技能效果!B:B,0))="","",INDEX(技能效果!L:L,MATCH(技能效果等级!B3008,技能效果!B:B,0)))</f>
        <v/>
      </c>
      <c r="O3008" s="95">
        <f>IF(INDEX(技能效果!N:N,MATCH(B3008,技能效果!B:B,0))=0,INDEX(技能效果!M:M,MATCH(技能效果等级!B3008,技能效果!B:B,0)),INDEX(技能效果!M:M,MATCH(技能效果等级!B3008,技能效果!B:B,0))*VLOOKUP(E3008,技能数值计算!$C$19:$D$28,2,FALSE))</f>
        <v>0</v>
      </c>
      <c r="P3008" s="97"/>
      <c r="Q3008" s="97"/>
      <c r="R3008" s="95" t="str">
        <f>IF(INDEX(技能效果!O:O,MATCH(技能效果等级!B3008,技能效果!B:B,0))="","",INDEX(技能效果!O:O,MATCH(技能效果等级!B3008,技能效果!B:B,0)))</f>
        <v/>
      </c>
      <c r="S3008" s="97"/>
      <c r="T3008" s="97"/>
      <c r="U3008" s="97"/>
      <c r="V3008" s="96" t="str">
        <f>IF(INDEX(技能效果!AF:AF,MATCH(技能效果等级!B3008,技能效果!B:B,0))="","",INDEX(技能效果!AF:AF,MATCH(技能效果等级!B3008,技能效果!B:B,0)))</f>
        <v>如果技能击杀了敌人，其余所有敌人承担x%溢出伤害</v>
      </c>
      <c r="W3008" s="95">
        <f t="shared" si="45"/>
        <v>292</v>
      </c>
    </row>
    <row r="3009" spans="1:23" ht="16.5" x14ac:dyDescent="0.2">
      <c r="A3009" s="62">
        <v>3006</v>
      </c>
      <c r="B3009" s="95">
        <f>INDEX(技能效果!B:B,MATCH(技能效果等级!W3009,技能效果!AE:AE,0))</f>
        <v>210300603</v>
      </c>
      <c r="C3009" s="95" t="str">
        <f>INDEX(技能效果!C:C,MATCH(技能效果等级!B3009,技能效果!B:B,0))</f>
        <v>项羽专属武器效果(教学)</v>
      </c>
      <c r="D3009" s="96" t="s">
        <v>873</v>
      </c>
      <c r="E3009" s="95">
        <v>2</v>
      </c>
      <c r="F3009" s="95">
        <f>INDEX(技能效果!H:H,MATCH(技能效果等级!B3009,技能效果!B:B,0))</f>
        <v>1009</v>
      </c>
      <c r="G3009" s="95">
        <f>IF(INDEX(技能效果!K:K,MATCH(B3009,技能效果!B:B,0))=0,INDEX(技能效果!I:I,MATCH(技能效果等级!B3009,技能效果!B:B,0)),INDEX(技能效果!I:I,MATCH(技能效果等级!B3009,技能效果!B:B,0))*VLOOKUP(E3009,技能数值计算!$C$19:$D$28,2,FALSE))</f>
        <v>1</v>
      </c>
      <c r="H3009" s="95">
        <f>INDEX(技能效果!J:J,MATCH(技能效果等级!B3009,技能效果!B:B,0))</f>
        <v>0</v>
      </c>
      <c r="I3009" s="97"/>
      <c r="J3009" s="97"/>
      <c r="K3009" s="97"/>
      <c r="L3009" s="97"/>
      <c r="M3009" s="97"/>
      <c r="N3009" s="96" t="str">
        <f>IF(INDEX(技能效果!L:L,MATCH(技能效果等级!B3009,技能效果!B:B,0))="","",INDEX(技能效果!L:L,MATCH(技能效果等级!B3009,技能效果!B:B,0)))</f>
        <v/>
      </c>
      <c r="O3009" s="95">
        <f>IF(INDEX(技能效果!N:N,MATCH(B3009,技能效果!B:B,0))=0,INDEX(技能效果!M:M,MATCH(技能效果等级!B3009,技能效果!B:B,0)),INDEX(技能效果!M:M,MATCH(技能效果等级!B3009,技能效果!B:B,0))*VLOOKUP(E3009,技能数值计算!$C$19:$D$28,2,FALSE))</f>
        <v>0</v>
      </c>
      <c r="P3009" s="97"/>
      <c r="Q3009" s="97"/>
      <c r="R3009" s="95" t="str">
        <f>IF(INDEX(技能效果!O:O,MATCH(技能效果等级!B3009,技能效果!B:B,0))="","",INDEX(技能效果!O:O,MATCH(技能效果等级!B3009,技能效果!B:B,0)))</f>
        <v/>
      </c>
      <c r="S3009" s="97"/>
      <c r="T3009" s="97"/>
      <c r="U3009" s="97"/>
      <c r="V3009" s="96" t="str">
        <f>IF(INDEX(技能效果!AF:AF,MATCH(技能效果等级!B3009,技能效果!B:B,0))="","",INDEX(技能效果!AF:AF,MATCH(技能效果等级!B3009,技能效果!B:B,0)))</f>
        <v>如果技能击杀了敌人，其余所有敌人承担x%溢出伤害</v>
      </c>
      <c r="W3009" s="95">
        <f t="shared" si="45"/>
        <v>292</v>
      </c>
    </row>
    <row r="3010" spans="1:23" ht="16.5" x14ac:dyDescent="0.2">
      <c r="A3010" s="62">
        <v>3007</v>
      </c>
      <c r="B3010" s="95">
        <f>INDEX(技能效果!B:B,MATCH(技能效果等级!W3010,技能效果!AE:AE,0))</f>
        <v>210300603</v>
      </c>
      <c r="C3010" s="95" t="str">
        <f>INDEX(技能效果!C:C,MATCH(技能效果等级!B3010,技能效果!B:B,0))</f>
        <v>项羽专属武器效果(教学)</v>
      </c>
      <c r="D3010" s="96" t="s">
        <v>873</v>
      </c>
      <c r="E3010" s="95">
        <v>3</v>
      </c>
      <c r="F3010" s="95">
        <f>INDEX(技能效果!H:H,MATCH(技能效果等级!B3010,技能效果!B:B,0))</f>
        <v>1009</v>
      </c>
      <c r="G3010" s="95">
        <f>IF(INDEX(技能效果!K:K,MATCH(B3010,技能效果!B:B,0))=0,INDEX(技能效果!I:I,MATCH(技能效果等级!B3010,技能效果!B:B,0)),INDEX(技能效果!I:I,MATCH(技能效果等级!B3010,技能效果!B:B,0))*VLOOKUP(E3010,技能数值计算!$C$19:$D$28,2,FALSE))</f>
        <v>1</v>
      </c>
      <c r="H3010" s="95">
        <f>INDEX(技能效果!J:J,MATCH(技能效果等级!B3010,技能效果!B:B,0))</f>
        <v>0</v>
      </c>
      <c r="I3010" s="97"/>
      <c r="J3010" s="97"/>
      <c r="K3010" s="97"/>
      <c r="L3010" s="97"/>
      <c r="M3010" s="97"/>
      <c r="N3010" s="96" t="str">
        <f>IF(INDEX(技能效果!L:L,MATCH(技能效果等级!B3010,技能效果!B:B,0))="","",INDEX(技能效果!L:L,MATCH(技能效果等级!B3010,技能效果!B:B,0)))</f>
        <v/>
      </c>
      <c r="O3010" s="95">
        <f>IF(INDEX(技能效果!N:N,MATCH(B3010,技能效果!B:B,0))=0,INDEX(技能效果!M:M,MATCH(技能效果等级!B3010,技能效果!B:B,0)),INDEX(技能效果!M:M,MATCH(技能效果等级!B3010,技能效果!B:B,0))*VLOOKUP(E3010,技能数值计算!$C$19:$D$28,2,FALSE))</f>
        <v>0</v>
      </c>
      <c r="P3010" s="97"/>
      <c r="Q3010" s="97"/>
      <c r="R3010" s="95" t="str">
        <f>IF(INDEX(技能效果!O:O,MATCH(技能效果等级!B3010,技能效果!B:B,0))="","",INDEX(技能效果!O:O,MATCH(技能效果等级!B3010,技能效果!B:B,0)))</f>
        <v/>
      </c>
      <c r="S3010" s="97"/>
      <c r="T3010" s="97"/>
      <c r="U3010" s="97"/>
      <c r="V3010" s="96" t="str">
        <f>IF(INDEX(技能效果!AF:AF,MATCH(技能效果等级!B3010,技能效果!B:B,0))="","",INDEX(技能效果!AF:AF,MATCH(技能效果等级!B3010,技能效果!B:B,0)))</f>
        <v>如果技能击杀了敌人，其余所有敌人承担x%溢出伤害</v>
      </c>
      <c r="W3010" s="95">
        <f t="shared" si="45"/>
        <v>292</v>
      </c>
    </row>
    <row r="3011" spans="1:23" ht="16.5" x14ac:dyDescent="0.2">
      <c r="A3011" s="62">
        <v>3008</v>
      </c>
      <c r="B3011" s="95">
        <f>INDEX(技能效果!B:B,MATCH(技能效果等级!W3011,技能效果!AE:AE,0))</f>
        <v>210300603</v>
      </c>
      <c r="C3011" s="95" t="str">
        <f>INDEX(技能效果!C:C,MATCH(技能效果等级!B3011,技能效果!B:B,0))</f>
        <v>项羽专属武器效果(教学)</v>
      </c>
      <c r="D3011" s="96" t="s">
        <v>873</v>
      </c>
      <c r="E3011" s="95">
        <v>4</v>
      </c>
      <c r="F3011" s="95">
        <f>INDEX(技能效果!H:H,MATCH(技能效果等级!B3011,技能效果!B:B,0))</f>
        <v>1009</v>
      </c>
      <c r="G3011" s="95">
        <f>IF(INDEX(技能效果!K:K,MATCH(B3011,技能效果!B:B,0))=0,INDEX(技能效果!I:I,MATCH(技能效果等级!B3011,技能效果!B:B,0)),INDEX(技能效果!I:I,MATCH(技能效果等级!B3011,技能效果!B:B,0))*VLOOKUP(E3011,技能数值计算!$C$19:$D$28,2,FALSE))</f>
        <v>1</v>
      </c>
      <c r="H3011" s="95">
        <f>INDEX(技能效果!J:J,MATCH(技能效果等级!B3011,技能效果!B:B,0))</f>
        <v>0</v>
      </c>
      <c r="I3011" s="97"/>
      <c r="J3011" s="97"/>
      <c r="K3011" s="97"/>
      <c r="L3011" s="97"/>
      <c r="M3011" s="97"/>
      <c r="N3011" s="96" t="str">
        <f>IF(INDEX(技能效果!L:L,MATCH(技能效果等级!B3011,技能效果!B:B,0))="","",INDEX(技能效果!L:L,MATCH(技能效果等级!B3011,技能效果!B:B,0)))</f>
        <v/>
      </c>
      <c r="O3011" s="95">
        <f>IF(INDEX(技能效果!N:N,MATCH(B3011,技能效果!B:B,0))=0,INDEX(技能效果!M:M,MATCH(技能效果等级!B3011,技能效果!B:B,0)),INDEX(技能效果!M:M,MATCH(技能效果等级!B3011,技能效果!B:B,0))*VLOOKUP(E3011,技能数值计算!$C$19:$D$28,2,FALSE))</f>
        <v>0</v>
      </c>
      <c r="P3011" s="97"/>
      <c r="Q3011" s="97"/>
      <c r="R3011" s="95" t="str">
        <f>IF(INDEX(技能效果!O:O,MATCH(技能效果等级!B3011,技能效果!B:B,0))="","",INDEX(技能效果!O:O,MATCH(技能效果等级!B3011,技能效果!B:B,0)))</f>
        <v/>
      </c>
      <c r="S3011" s="97"/>
      <c r="T3011" s="97"/>
      <c r="U3011" s="97"/>
      <c r="V3011" s="96" t="str">
        <f>IF(INDEX(技能效果!AF:AF,MATCH(技能效果等级!B3011,技能效果!B:B,0))="","",INDEX(技能效果!AF:AF,MATCH(技能效果等级!B3011,技能效果!B:B,0)))</f>
        <v>如果技能击杀了敌人，其余所有敌人承担x%溢出伤害</v>
      </c>
      <c r="W3011" s="95">
        <f t="shared" si="45"/>
        <v>292</v>
      </c>
    </row>
    <row r="3012" spans="1:23" ht="16.5" x14ac:dyDescent="0.2">
      <c r="A3012" s="62">
        <v>3009</v>
      </c>
      <c r="B3012" s="95">
        <f>INDEX(技能效果!B:B,MATCH(技能效果等级!W3012,技能效果!AE:AE,0))</f>
        <v>210300603</v>
      </c>
      <c r="C3012" s="95" t="str">
        <f>INDEX(技能效果!C:C,MATCH(技能效果等级!B3012,技能效果!B:B,0))</f>
        <v>项羽专属武器效果(教学)</v>
      </c>
      <c r="D3012" s="96" t="s">
        <v>873</v>
      </c>
      <c r="E3012" s="95">
        <v>5</v>
      </c>
      <c r="F3012" s="95">
        <f>INDEX(技能效果!H:H,MATCH(技能效果等级!B3012,技能效果!B:B,0))</f>
        <v>1009</v>
      </c>
      <c r="G3012" s="95">
        <f>IF(INDEX(技能效果!K:K,MATCH(B3012,技能效果!B:B,0))=0,INDEX(技能效果!I:I,MATCH(技能效果等级!B3012,技能效果!B:B,0)),INDEX(技能效果!I:I,MATCH(技能效果等级!B3012,技能效果!B:B,0))*VLOOKUP(E3012,技能数值计算!$C$19:$D$28,2,FALSE))</f>
        <v>1</v>
      </c>
      <c r="H3012" s="95">
        <f>INDEX(技能效果!J:J,MATCH(技能效果等级!B3012,技能效果!B:B,0))</f>
        <v>0</v>
      </c>
      <c r="I3012" s="97"/>
      <c r="J3012" s="97"/>
      <c r="K3012" s="97"/>
      <c r="L3012" s="97"/>
      <c r="M3012" s="97"/>
      <c r="N3012" s="96" t="str">
        <f>IF(INDEX(技能效果!L:L,MATCH(技能效果等级!B3012,技能效果!B:B,0))="","",INDEX(技能效果!L:L,MATCH(技能效果等级!B3012,技能效果!B:B,0)))</f>
        <v/>
      </c>
      <c r="O3012" s="95">
        <f>IF(INDEX(技能效果!N:N,MATCH(B3012,技能效果!B:B,0))=0,INDEX(技能效果!M:M,MATCH(技能效果等级!B3012,技能效果!B:B,0)),INDEX(技能效果!M:M,MATCH(技能效果等级!B3012,技能效果!B:B,0))*VLOOKUP(E3012,技能数值计算!$C$19:$D$28,2,FALSE))</f>
        <v>0</v>
      </c>
      <c r="P3012" s="97"/>
      <c r="Q3012" s="97"/>
      <c r="R3012" s="95" t="str">
        <f>IF(INDEX(技能效果!O:O,MATCH(技能效果等级!B3012,技能效果!B:B,0))="","",INDEX(技能效果!O:O,MATCH(技能效果等级!B3012,技能效果!B:B,0)))</f>
        <v/>
      </c>
      <c r="S3012" s="97"/>
      <c r="T3012" s="97"/>
      <c r="U3012" s="97"/>
      <c r="V3012" s="96" t="str">
        <f>IF(INDEX(技能效果!AF:AF,MATCH(技能效果等级!B3012,技能效果!B:B,0))="","",INDEX(技能效果!AF:AF,MATCH(技能效果等级!B3012,技能效果!B:B,0)))</f>
        <v>如果技能击杀了敌人，其余所有敌人承担x%溢出伤害</v>
      </c>
      <c r="W3012" s="95">
        <f t="shared" si="45"/>
        <v>292</v>
      </c>
    </row>
    <row r="3013" spans="1:23" ht="16.5" x14ac:dyDescent="0.2">
      <c r="A3013" s="62">
        <v>3010</v>
      </c>
      <c r="B3013" s="95">
        <f>INDEX(技能效果!B:B,MATCH(技能效果等级!W3013,技能效果!AE:AE,0))</f>
        <v>210300603</v>
      </c>
      <c r="C3013" s="95" t="str">
        <f>INDEX(技能效果!C:C,MATCH(技能效果等级!B3013,技能效果!B:B,0))</f>
        <v>项羽专属武器效果(教学)</v>
      </c>
      <c r="D3013" s="96" t="s">
        <v>873</v>
      </c>
      <c r="E3013" s="95">
        <v>6</v>
      </c>
      <c r="F3013" s="95">
        <f>INDEX(技能效果!H:H,MATCH(技能效果等级!B3013,技能效果!B:B,0))</f>
        <v>1009</v>
      </c>
      <c r="G3013" s="95">
        <f>IF(INDEX(技能效果!K:K,MATCH(B3013,技能效果!B:B,0))=0,INDEX(技能效果!I:I,MATCH(技能效果等级!B3013,技能效果!B:B,0)),INDEX(技能效果!I:I,MATCH(技能效果等级!B3013,技能效果!B:B,0))*VLOOKUP(E3013,技能数值计算!$C$19:$D$28,2,FALSE))</f>
        <v>1</v>
      </c>
      <c r="H3013" s="95">
        <f>INDEX(技能效果!J:J,MATCH(技能效果等级!B3013,技能效果!B:B,0))</f>
        <v>0</v>
      </c>
      <c r="I3013" s="97"/>
      <c r="J3013" s="97"/>
      <c r="K3013" s="97"/>
      <c r="L3013" s="97"/>
      <c r="M3013" s="97"/>
      <c r="N3013" s="96" t="str">
        <f>IF(INDEX(技能效果!L:L,MATCH(技能效果等级!B3013,技能效果!B:B,0))="","",INDEX(技能效果!L:L,MATCH(技能效果等级!B3013,技能效果!B:B,0)))</f>
        <v/>
      </c>
      <c r="O3013" s="95">
        <f>IF(INDEX(技能效果!N:N,MATCH(B3013,技能效果!B:B,0))=0,INDEX(技能效果!M:M,MATCH(技能效果等级!B3013,技能效果!B:B,0)),INDEX(技能效果!M:M,MATCH(技能效果等级!B3013,技能效果!B:B,0))*VLOOKUP(E3013,技能数值计算!$C$19:$D$28,2,FALSE))</f>
        <v>0</v>
      </c>
      <c r="P3013" s="97"/>
      <c r="Q3013" s="97"/>
      <c r="R3013" s="95" t="str">
        <f>IF(INDEX(技能效果!O:O,MATCH(技能效果等级!B3013,技能效果!B:B,0))="","",INDEX(技能效果!O:O,MATCH(技能效果等级!B3013,技能效果!B:B,0)))</f>
        <v/>
      </c>
      <c r="S3013" s="97"/>
      <c r="T3013" s="97"/>
      <c r="U3013" s="97"/>
      <c r="V3013" s="96" t="str">
        <f>IF(INDEX(技能效果!AF:AF,MATCH(技能效果等级!B3013,技能效果!B:B,0))="","",INDEX(技能效果!AF:AF,MATCH(技能效果等级!B3013,技能效果!B:B,0)))</f>
        <v>如果技能击杀了敌人，其余所有敌人承担x%溢出伤害</v>
      </c>
      <c r="W3013" s="95">
        <f t="shared" si="45"/>
        <v>292</v>
      </c>
    </row>
    <row r="3014" spans="1:23" ht="16.5" x14ac:dyDescent="0.2">
      <c r="A3014" s="62">
        <v>3011</v>
      </c>
      <c r="B3014" s="95">
        <f>INDEX(技能效果!B:B,MATCH(技能效果等级!W3014,技能效果!AE:AE,0))</f>
        <v>210300603</v>
      </c>
      <c r="C3014" s="95" t="str">
        <f>INDEX(技能效果!C:C,MATCH(技能效果等级!B3014,技能效果!B:B,0))</f>
        <v>项羽专属武器效果(教学)</v>
      </c>
      <c r="D3014" s="96" t="s">
        <v>873</v>
      </c>
      <c r="E3014" s="95">
        <v>7</v>
      </c>
      <c r="F3014" s="95">
        <f>INDEX(技能效果!H:H,MATCH(技能效果等级!B3014,技能效果!B:B,0))</f>
        <v>1009</v>
      </c>
      <c r="G3014" s="95">
        <f>IF(INDEX(技能效果!K:K,MATCH(B3014,技能效果!B:B,0))=0,INDEX(技能效果!I:I,MATCH(技能效果等级!B3014,技能效果!B:B,0)),INDEX(技能效果!I:I,MATCH(技能效果等级!B3014,技能效果!B:B,0))*VLOOKUP(E3014,技能数值计算!$C$19:$D$28,2,FALSE))</f>
        <v>1</v>
      </c>
      <c r="H3014" s="95">
        <f>INDEX(技能效果!J:J,MATCH(技能效果等级!B3014,技能效果!B:B,0))</f>
        <v>0</v>
      </c>
      <c r="I3014" s="97"/>
      <c r="J3014" s="97"/>
      <c r="K3014" s="97"/>
      <c r="L3014" s="97"/>
      <c r="M3014" s="97"/>
      <c r="N3014" s="96" t="str">
        <f>IF(INDEX(技能效果!L:L,MATCH(技能效果等级!B3014,技能效果!B:B,0))="","",INDEX(技能效果!L:L,MATCH(技能效果等级!B3014,技能效果!B:B,0)))</f>
        <v/>
      </c>
      <c r="O3014" s="95">
        <f>IF(INDEX(技能效果!N:N,MATCH(B3014,技能效果!B:B,0))=0,INDEX(技能效果!M:M,MATCH(技能效果等级!B3014,技能效果!B:B,0)),INDEX(技能效果!M:M,MATCH(技能效果等级!B3014,技能效果!B:B,0))*VLOOKUP(E3014,技能数值计算!$C$19:$D$28,2,FALSE))</f>
        <v>0</v>
      </c>
      <c r="P3014" s="97"/>
      <c r="Q3014" s="97"/>
      <c r="R3014" s="95" t="str">
        <f>IF(INDEX(技能效果!O:O,MATCH(技能效果等级!B3014,技能效果!B:B,0))="","",INDEX(技能效果!O:O,MATCH(技能效果等级!B3014,技能效果!B:B,0)))</f>
        <v/>
      </c>
      <c r="S3014" s="97"/>
      <c r="T3014" s="97"/>
      <c r="U3014" s="97"/>
      <c r="V3014" s="96" t="str">
        <f>IF(INDEX(技能效果!AF:AF,MATCH(技能效果等级!B3014,技能效果!B:B,0))="","",INDEX(技能效果!AF:AF,MATCH(技能效果等级!B3014,技能效果!B:B,0)))</f>
        <v>如果技能击杀了敌人，其余所有敌人承担x%溢出伤害</v>
      </c>
      <c r="W3014" s="95">
        <f t="shared" si="45"/>
        <v>292</v>
      </c>
    </row>
    <row r="3015" spans="1:23" ht="16.5" x14ac:dyDescent="0.2">
      <c r="A3015" s="62">
        <v>3012</v>
      </c>
      <c r="B3015" s="95">
        <f>INDEX(技能效果!B:B,MATCH(技能效果等级!W3015,技能效果!AE:AE,0))</f>
        <v>210300603</v>
      </c>
      <c r="C3015" s="95" t="str">
        <f>INDEX(技能效果!C:C,MATCH(技能效果等级!B3015,技能效果!B:B,0))</f>
        <v>项羽专属武器效果(教学)</v>
      </c>
      <c r="D3015" s="96" t="s">
        <v>873</v>
      </c>
      <c r="E3015" s="95">
        <v>8</v>
      </c>
      <c r="F3015" s="95">
        <f>INDEX(技能效果!H:H,MATCH(技能效果等级!B3015,技能效果!B:B,0))</f>
        <v>1009</v>
      </c>
      <c r="G3015" s="95">
        <f>IF(INDEX(技能效果!K:K,MATCH(B3015,技能效果!B:B,0))=0,INDEX(技能效果!I:I,MATCH(技能效果等级!B3015,技能效果!B:B,0)),INDEX(技能效果!I:I,MATCH(技能效果等级!B3015,技能效果!B:B,0))*VLOOKUP(E3015,技能数值计算!$C$19:$D$28,2,FALSE))</f>
        <v>1</v>
      </c>
      <c r="H3015" s="95">
        <f>INDEX(技能效果!J:J,MATCH(技能效果等级!B3015,技能效果!B:B,0))</f>
        <v>0</v>
      </c>
      <c r="I3015" s="97"/>
      <c r="J3015" s="97"/>
      <c r="K3015" s="97"/>
      <c r="L3015" s="97"/>
      <c r="M3015" s="97"/>
      <c r="N3015" s="96" t="str">
        <f>IF(INDEX(技能效果!L:L,MATCH(技能效果等级!B3015,技能效果!B:B,0))="","",INDEX(技能效果!L:L,MATCH(技能效果等级!B3015,技能效果!B:B,0)))</f>
        <v/>
      </c>
      <c r="O3015" s="95">
        <f>IF(INDEX(技能效果!N:N,MATCH(B3015,技能效果!B:B,0))=0,INDEX(技能效果!M:M,MATCH(技能效果等级!B3015,技能效果!B:B,0)),INDEX(技能效果!M:M,MATCH(技能效果等级!B3015,技能效果!B:B,0))*VLOOKUP(E3015,技能数值计算!$C$19:$D$28,2,FALSE))</f>
        <v>0</v>
      </c>
      <c r="P3015" s="97"/>
      <c r="Q3015" s="97"/>
      <c r="R3015" s="95" t="str">
        <f>IF(INDEX(技能效果!O:O,MATCH(技能效果等级!B3015,技能效果!B:B,0))="","",INDEX(技能效果!O:O,MATCH(技能效果等级!B3015,技能效果!B:B,0)))</f>
        <v/>
      </c>
      <c r="S3015" s="97"/>
      <c r="T3015" s="97"/>
      <c r="U3015" s="97"/>
      <c r="V3015" s="96" t="str">
        <f>IF(INDEX(技能效果!AF:AF,MATCH(技能效果等级!B3015,技能效果!B:B,0))="","",INDEX(技能效果!AF:AF,MATCH(技能效果等级!B3015,技能效果!B:B,0)))</f>
        <v>如果技能击杀了敌人，其余所有敌人承担x%溢出伤害</v>
      </c>
      <c r="W3015" s="95">
        <f t="shared" si="45"/>
        <v>292</v>
      </c>
    </row>
    <row r="3016" spans="1:23" ht="16.5" x14ac:dyDescent="0.2">
      <c r="A3016" s="62">
        <v>3013</v>
      </c>
      <c r="B3016" s="95">
        <f>INDEX(技能效果!B:B,MATCH(技能效果等级!W3016,技能效果!AE:AE,0))</f>
        <v>210300603</v>
      </c>
      <c r="C3016" s="95" t="str">
        <f>INDEX(技能效果!C:C,MATCH(技能效果等级!B3016,技能效果!B:B,0))</f>
        <v>项羽专属武器效果(教学)</v>
      </c>
      <c r="D3016" s="96" t="s">
        <v>873</v>
      </c>
      <c r="E3016" s="95">
        <v>9</v>
      </c>
      <c r="F3016" s="95">
        <f>INDEX(技能效果!H:H,MATCH(技能效果等级!B3016,技能效果!B:B,0))</f>
        <v>1009</v>
      </c>
      <c r="G3016" s="95">
        <f>IF(INDEX(技能效果!K:K,MATCH(B3016,技能效果!B:B,0))=0,INDEX(技能效果!I:I,MATCH(技能效果等级!B3016,技能效果!B:B,0)),INDEX(技能效果!I:I,MATCH(技能效果等级!B3016,技能效果!B:B,0))*VLOOKUP(E3016,技能数值计算!$C$19:$D$28,2,FALSE))</f>
        <v>1</v>
      </c>
      <c r="H3016" s="95">
        <f>INDEX(技能效果!J:J,MATCH(技能效果等级!B3016,技能效果!B:B,0))</f>
        <v>0</v>
      </c>
      <c r="I3016" s="97"/>
      <c r="J3016" s="97"/>
      <c r="K3016" s="97"/>
      <c r="L3016" s="97"/>
      <c r="M3016" s="97"/>
      <c r="N3016" s="96" t="str">
        <f>IF(INDEX(技能效果!L:L,MATCH(技能效果等级!B3016,技能效果!B:B,0))="","",INDEX(技能效果!L:L,MATCH(技能效果等级!B3016,技能效果!B:B,0)))</f>
        <v/>
      </c>
      <c r="O3016" s="95">
        <f>IF(INDEX(技能效果!N:N,MATCH(B3016,技能效果!B:B,0))=0,INDEX(技能效果!M:M,MATCH(技能效果等级!B3016,技能效果!B:B,0)),INDEX(技能效果!M:M,MATCH(技能效果等级!B3016,技能效果!B:B,0))*VLOOKUP(E3016,技能数值计算!$C$19:$D$28,2,FALSE))</f>
        <v>0</v>
      </c>
      <c r="P3016" s="97"/>
      <c r="Q3016" s="97"/>
      <c r="R3016" s="95" t="str">
        <f>IF(INDEX(技能效果!O:O,MATCH(技能效果等级!B3016,技能效果!B:B,0))="","",INDEX(技能效果!O:O,MATCH(技能效果等级!B3016,技能效果!B:B,0)))</f>
        <v/>
      </c>
      <c r="S3016" s="97"/>
      <c r="T3016" s="97"/>
      <c r="U3016" s="97"/>
      <c r="V3016" s="96" t="str">
        <f>IF(INDEX(技能效果!AF:AF,MATCH(技能效果等级!B3016,技能效果!B:B,0))="","",INDEX(技能效果!AF:AF,MATCH(技能效果等级!B3016,技能效果!B:B,0)))</f>
        <v>如果技能击杀了敌人，其余所有敌人承担x%溢出伤害</v>
      </c>
      <c r="W3016" s="95">
        <f t="shared" si="45"/>
        <v>292</v>
      </c>
    </row>
    <row r="3017" spans="1:23" ht="16.5" x14ac:dyDescent="0.2">
      <c r="A3017" s="62">
        <v>3014</v>
      </c>
      <c r="B3017" s="95">
        <f>INDEX(技能效果!B:B,MATCH(技能效果等级!W3017,技能效果!AE:AE,0))</f>
        <v>210300603</v>
      </c>
      <c r="C3017" s="95" t="str">
        <f>INDEX(技能效果!C:C,MATCH(技能效果等级!B3017,技能效果!B:B,0))</f>
        <v>项羽专属武器效果(教学)</v>
      </c>
      <c r="D3017" s="96" t="s">
        <v>873</v>
      </c>
      <c r="E3017" s="95">
        <v>10</v>
      </c>
      <c r="F3017" s="95">
        <f>INDEX(技能效果!H:H,MATCH(技能效果等级!B3017,技能效果!B:B,0))</f>
        <v>1009</v>
      </c>
      <c r="G3017" s="95">
        <f>IF(INDEX(技能效果!K:K,MATCH(B3017,技能效果!B:B,0))=0,INDEX(技能效果!I:I,MATCH(技能效果等级!B3017,技能效果!B:B,0)),INDEX(技能效果!I:I,MATCH(技能效果等级!B3017,技能效果!B:B,0))*VLOOKUP(E3017,技能数值计算!$C$19:$D$28,2,FALSE))</f>
        <v>1</v>
      </c>
      <c r="H3017" s="95">
        <f>INDEX(技能效果!J:J,MATCH(技能效果等级!B3017,技能效果!B:B,0))</f>
        <v>0</v>
      </c>
      <c r="I3017" s="97"/>
      <c r="J3017" s="97"/>
      <c r="K3017" s="97"/>
      <c r="L3017" s="97"/>
      <c r="M3017" s="97"/>
      <c r="N3017" s="96" t="str">
        <f>IF(INDEX(技能效果!L:L,MATCH(技能效果等级!B3017,技能效果!B:B,0))="","",INDEX(技能效果!L:L,MATCH(技能效果等级!B3017,技能效果!B:B,0)))</f>
        <v/>
      </c>
      <c r="O3017" s="95">
        <f>IF(INDEX(技能效果!N:N,MATCH(B3017,技能效果!B:B,0))=0,INDEX(技能效果!M:M,MATCH(技能效果等级!B3017,技能效果!B:B,0)),INDEX(技能效果!M:M,MATCH(技能效果等级!B3017,技能效果!B:B,0))*VLOOKUP(E3017,技能数值计算!$C$19:$D$28,2,FALSE))</f>
        <v>0</v>
      </c>
      <c r="P3017" s="97"/>
      <c r="Q3017" s="97"/>
      <c r="R3017" s="95" t="str">
        <f>IF(INDEX(技能效果!O:O,MATCH(技能效果等级!B3017,技能效果!B:B,0))="","",INDEX(技能效果!O:O,MATCH(技能效果等级!B3017,技能效果!B:B,0)))</f>
        <v/>
      </c>
      <c r="S3017" s="97"/>
      <c r="T3017" s="97"/>
      <c r="U3017" s="97"/>
      <c r="V3017" s="96" t="str">
        <f>IF(INDEX(技能效果!AF:AF,MATCH(技能效果等级!B3017,技能效果!B:B,0))="","",INDEX(技能效果!AF:AF,MATCH(技能效果等级!B3017,技能效果!B:B,0)))</f>
        <v>如果技能击杀了敌人，其余所有敌人承担x%溢出伤害</v>
      </c>
      <c r="W3017" s="95">
        <f t="shared" si="45"/>
        <v>292</v>
      </c>
    </row>
    <row r="3018" spans="1:23" ht="16.5" x14ac:dyDescent="0.2">
      <c r="A3018" s="62">
        <v>3015</v>
      </c>
      <c r="B3018" s="95">
        <f>INDEX(技能效果!B:B,MATCH(技能效果等级!W3018,技能效果!AE:AE,0))</f>
        <v>210300604</v>
      </c>
      <c r="C3018" s="95" t="str">
        <f>INDEX(技能效果!C:C,MATCH(技能效果等级!B3018,技能效果!B:B,0))</f>
        <v>项羽满星效果(教学)</v>
      </c>
      <c r="D3018" s="96" t="s">
        <v>873</v>
      </c>
      <c r="E3018" s="95">
        <v>1</v>
      </c>
      <c r="F3018" s="95">
        <f>INDEX(技能效果!H:H,MATCH(技能效果等级!B3018,技能效果!B:B,0))</f>
        <v>4008</v>
      </c>
      <c r="G3018" s="95">
        <f>IF(INDEX(技能效果!K:K,MATCH(B3018,技能效果!B:B,0))=0,INDEX(技能效果!I:I,MATCH(技能效果等级!B3018,技能效果!B:B,0)),INDEX(技能效果!I:I,MATCH(技能效果等级!B3018,技能效果!B:B,0))*VLOOKUP(E3018,技能数值计算!$C$19:$D$28,2,FALSE))</f>
        <v>0</v>
      </c>
      <c r="H3018" s="95">
        <f>INDEX(技能效果!J:J,MATCH(技能效果等级!B3018,技能效果!B:B,0))</f>
        <v>0</v>
      </c>
      <c r="I3018" s="97"/>
      <c r="J3018" s="97"/>
      <c r="K3018" s="97"/>
      <c r="L3018" s="97"/>
      <c r="M3018" s="97"/>
      <c r="N3018" s="96">
        <f>IF(INDEX(技能效果!L:L,MATCH(技能效果等级!B3018,技能效果!B:B,0))="","",INDEX(技能效果!L:L,MATCH(技能效果等级!B3018,技能效果!B:B,0)))</f>
        <v>107</v>
      </c>
      <c r="O3018" s="95">
        <f>IF(INDEX(技能效果!N:N,MATCH(B3018,技能效果!B:B,0))=0,INDEX(技能效果!M:M,MATCH(技能效果等级!B3018,技能效果!B:B,0)),INDEX(技能效果!M:M,MATCH(技能效果等级!B3018,技能效果!B:B,0))*VLOOKUP(E3018,技能数值计算!$C$19:$D$28,2,FALSE))</f>
        <v>0.7</v>
      </c>
      <c r="P3018" s="97"/>
      <c r="Q3018" s="97"/>
      <c r="R3018" s="95" t="str">
        <f>IF(INDEX(技能效果!O:O,MATCH(技能效果等级!B3018,技能效果!B:B,0))="","",INDEX(技能效果!O:O,MATCH(技能效果等级!B3018,技能效果!B:B,0)))</f>
        <v/>
      </c>
      <c r="S3018" s="97"/>
      <c r="T3018" s="97"/>
      <c r="U3018" s="97"/>
      <c r="V3018" s="96" t="str">
        <f>IF(INDEX(技能效果!AF:AF,MATCH(技能效果等级!B3018,技能效果!B:B,0))="","",INDEX(技能效果!AF:AF,MATCH(技能效果等级!B3018,技能效果!B:B,0)))</f>
        <v/>
      </c>
      <c r="W3018" s="95">
        <f t="shared" si="45"/>
        <v>293</v>
      </c>
    </row>
    <row r="3019" spans="1:23" ht="16.5" x14ac:dyDescent="0.2">
      <c r="A3019" s="62">
        <v>3016</v>
      </c>
      <c r="B3019" s="95">
        <f>INDEX(技能效果!B:B,MATCH(技能效果等级!W3019,技能效果!AE:AE,0))</f>
        <v>210300604</v>
      </c>
      <c r="C3019" s="95" t="str">
        <f>INDEX(技能效果!C:C,MATCH(技能效果等级!B3019,技能效果!B:B,0))</f>
        <v>项羽满星效果(教学)</v>
      </c>
      <c r="D3019" s="96" t="s">
        <v>873</v>
      </c>
      <c r="E3019" s="95">
        <v>2</v>
      </c>
      <c r="F3019" s="95">
        <f>INDEX(技能效果!H:H,MATCH(技能效果等级!B3019,技能效果!B:B,0))</f>
        <v>4008</v>
      </c>
      <c r="G3019" s="95">
        <f>IF(INDEX(技能效果!K:K,MATCH(B3019,技能效果!B:B,0))=0,INDEX(技能效果!I:I,MATCH(技能效果等级!B3019,技能效果!B:B,0)),INDEX(技能效果!I:I,MATCH(技能效果等级!B3019,技能效果!B:B,0))*VLOOKUP(E3019,技能数值计算!$C$19:$D$28,2,FALSE))</f>
        <v>0</v>
      </c>
      <c r="H3019" s="95">
        <f>INDEX(技能效果!J:J,MATCH(技能效果等级!B3019,技能效果!B:B,0))</f>
        <v>0</v>
      </c>
      <c r="I3019" s="97"/>
      <c r="J3019" s="97"/>
      <c r="K3019" s="97"/>
      <c r="L3019" s="97"/>
      <c r="M3019" s="97"/>
      <c r="N3019" s="96">
        <f>IF(INDEX(技能效果!L:L,MATCH(技能效果等级!B3019,技能效果!B:B,0))="","",INDEX(技能效果!L:L,MATCH(技能效果等级!B3019,技能效果!B:B,0)))</f>
        <v>107</v>
      </c>
      <c r="O3019" s="95">
        <f>IF(INDEX(技能效果!N:N,MATCH(B3019,技能效果!B:B,0))=0,INDEX(技能效果!M:M,MATCH(技能效果等级!B3019,技能效果!B:B,0)),INDEX(技能效果!M:M,MATCH(技能效果等级!B3019,技能效果!B:B,0))*VLOOKUP(E3019,技能数值计算!$C$19:$D$28,2,FALSE))</f>
        <v>0.7</v>
      </c>
      <c r="P3019" s="97"/>
      <c r="Q3019" s="97"/>
      <c r="R3019" s="95" t="str">
        <f>IF(INDEX(技能效果!O:O,MATCH(技能效果等级!B3019,技能效果!B:B,0))="","",INDEX(技能效果!O:O,MATCH(技能效果等级!B3019,技能效果!B:B,0)))</f>
        <v/>
      </c>
      <c r="S3019" s="97"/>
      <c r="T3019" s="97"/>
      <c r="U3019" s="97"/>
      <c r="V3019" s="96" t="str">
        <f>IF(INDEX(技能效果!AF:AF,MATCH(技能效果等级!B3019,技能效果!B:B,0))="","",INDEX(技能效果!AF:AF,MATCH(技能效果等级!B3019,技能效果!B:B,0)))</f>
        <v/>
      </c>
      <c r="W3019" s="95">
        <f t="shared" si="45"/>
        <v>293</v>
      </c>
    </row>
    <row r="3020" spans="1:23" ht="16.5" x14ac:dyDescent="0.2">
      <c r="A3020" s="62">
        <v>3017</v>
      </c>
      <c r="B3020" s="95">
        <f>INDEX(技能效果!B:B,MATCH(技能效果等级!W3020,技能效果!AE:AE,0))</f>
        <v>210300604</v>
      </c>
      <c r="C3020" s="95" t="str">
        <f>INDEX(技能效果!C:C,MATCH(技能效果等级!B3020,技能效果!B:B,0))</f>
        <v>项羽满星效果(教学)</v>
      </c>
      <c r="D3020" s="96" t="s">
        <v>873</v>
      </c>
      <c r="E3020" s="95">
        <v>3</v>
      </c>
      <c r="F3020" s="95">
        <f>INDEX(技能效果!H:H,MATCH(技能效果等级!B3020,技能效果!B:B,0))</f>
        <v>4008</v>
      </c>
      <c r="G3020" s="95">
        <f>IF(INDEX(技能效果!K:K,MATCH(B3020,技能效果!B:B,0))=0,INDEX(技能效果!I:I,MATCH(技能效果等级!B3020,技能效果!B:B,0)),INDEX(技能效果!I:I,MATCH(技能效果等级!B3020,技能效果!B:B,0))*VLOOKUP(E3020,技能数值计算!$C$19:$D$28,2,FALSE))</f>
        <v>0</v>
      </c>
      <c r="H3020" s="95">
        <f>INDEX(技能效果!J:J,MATCH(技能效果等级!B3020,技能效果!B:B,0))</f>
        <v>0</v>
      </c>
      <c r="I3020" s="97"/>
      <c r="J3020" s="97"/>
      <c r="K3020" s="97"/>
      <c r="L3020" s="97"/>
      <c r="M3020" s="97"/>
      <c r="N3020" s="96">
        <f>IF(INDEX(技能效果!L:L,MATCH(技能效果等级!B3020,技能效果!B:B,0))="","",INDEX(技能效果!L:L,MATCH(技能效果等级!B3020,技能效果!B:B,0)))</f>
        <v>107</v>
      </c>
      <c r="O3020" s="95">
        <f>IF(INDEX(技能效果!N:N,MATCH(B3020,技能效果!B:B,0))=0,INDEX(技能效果!M:M,MATCH(技能效果等级!B3020,技能效果!B:B,0)),INDEX(技能效果!M:M,MATCH(技能效果等级!B3020,技能效果!B:B,0))*VLOOKUP(E3020,技能数值计算!$C$19:$D$28,2,FALSE))</f>
        <v>0.7</v>
      </c>
      <c r="P3020" s="97"/>
      <c r="Q3020" s="97"/>
      <c r="R3020" s="95" t="str">
        <f>IF(INDEX(技能效果!O:O,MATCH(技能效果等级!B3020,技能效果!B:B,0))="","",INDEX(技能效果!O:O,MATCH(技能效果等级!B3020,技能效果!B:B,0)))</f>
        <v/>
      </c>
      <c r="S3020" s="97"/>
      <c r="T3020" s="97"/>
      <c r="U3020" s="97"/>
      <c r="V3020" s="96" t="str">
        <f>IF(INDEX(技能效果!AF:AF,MATCH(技能效果等级!B3020,技能效果!B:B,0))="","",INDEX(技能效果!AF:AF,MATCH(技能效果等级!B3020,技能效果!B:B,0)))</f>
        <v/>
      </c>
      <c r="W3020" s="95">
        <f t="shared" si="45"/>
        <v>293</v>
      </c>
    </row>
    <row r="3021" spans="1:23" ht="16.5" x14ac:dyDescent="0.2">
      <c r="A3021" s="62">
        <v>3018</v>
      </c>
      <c r="B3021" s="95">
        <f>INDEX(技能效果!B:B,MATCH(技能效果等级!W3021,技能效果!AE:AE,0))</f>
        <v>210300604</v>
      </c>
      <c r="C3021" s="95" t="str">
        <f>INDEX(技能效果!C:C,MATCH(技能效果等级!B3021,技能效果!B:B,0))</f>
        <v>项羽满星效果(教学)</v>
      </c>
      <c r="D3021" s="96" t="s">
        <v>873</v>
      </c>
      <c r="E3021" s="95">
        <v>4</v>
      </c>
      <c r="F3021" s="95">
        <f>INDEX(技能效果!H:H,MATCH(技能效果等级!B3021,技能效果!B:B,0))</f>
        <v>4008</v>
      </c>
      <c r="G3021" s="95">
        <f>IF(INDEX(技能效果!K:K,MATCH(B3021,技能效果!B:B,0))=0,INDEX(技能效果!I:I,MATCH(技能效果等级!B3021,技能效果!B:B,0)),INDEX(技能效果!I:I,MATCH(技能效果等级!B3021,技能效果!B:B,0))*VLOOKUP(E3021,技能数值计算!$C$19:$D$28,2,FALSE))</f>
        <v>0</v>
      </c>
      <c r="H3021" s="95">
        <f>INDEX(技能效果!J:J,MATCH(技能效果等级!B3021,技能效果!B:B,0))</f>
        <v>0</v>
      </c>
      <c r="I3021" s="97"/>
      <c r="J3021" s="97"/>
      <c r="K3021" s="97"/>
      <c r="L3021" s="97"/>
      <c r="M3021" s="97"/>
      <c r="N3021" s="96">
        <f>IF(INDEX(技能效果!L:L,MATCH(技能效果等级!B3021,技能效果!B:B,0))="","",INDEX(技能效果!L:L,MATCH(技能效果等级!B3021,技能效果!B:B,0)))</f>
        <v>107</v>
      </c>
      <c r="O3021" s="95">
        <f>IF(INDEX(技能效果!N:N,MATCH(B3021,技能效果!B:B,0))=0,INDEX(技能效果!M:M,MATCH(技能效果等级!B3021,技能效果!B:B,0)),INDEX(技能效果!M:M,MATCH(技能效果等级!B3021,技能效果!B:B,0))*VLOOKUP(E3021,技能数值计算!$C$19:$D$28,2,FALSE))</f>
        <v>0.7</v>
      </c>
      <c r="P3021" s="97"/>
      <c r="Q3021" s="97"/>
      <c r="R3021" s="95" t="str">
        <f>IF(INDEX(技能效果!O:O,MATCH(技能效果等级!B3021,技能效果!B:B,0))="","",INDEX(技能效果!O:O,MATCH(技能效果等级!B3021,技能效果!B:B,0)))</f>
        <v/>
      </c>
      <c r="S3021" s="97"/>
      <c r="T3021" s="97"/>
      <c r="U3021" s="97"/>
      <c r="V3021" s="96" t="str">
        <f>IF(INDEX(技能效果!AF:AF,MATCH(技能效果等级!B3021,技能效果!B:B,0))="","",INDEX(技能效果!AF:AF,MATCH(技能效果等级!B3021,技能效果!B:B,0)))</f>
        <v/>
      </c>
      <c r="W3021" s="95">
        <f t="shared" si="45"/>
        <v>293</v>
      </c>
    </row>
    <row r="3022" spans="1:23" ht="16.5" x14ac:dyDescent="0.2">
      <c r="A3022" s="62">
        <v>3019</v>
      </c>
      <c r="B3022" s="95">
        <f>INDEX(技能效果!B:B,MATCH(技能效果等级!W3022,技能效果!AE:AE,0))</f>
        <v>210300604</v>
      </c>
      <c r="C3022" s="95" t="str">
        <f>INDEX(技能效果!C:C,MATCH(技能效果等级!B3022,技能效果!B:B,0))</f>
        <v>项羽满星效果(教学)</v>
      </c>
      <c r="D3022" s="96" t="s">
        <v>873</v>
      </c>
      <c r="E3022" s="95">
        <v>5</v>
      </c>
      <c r="F3022" s="95">
        <f>INDEX(技能效果!H:H,MATCH(技能效果等级!B3022,技能效果!B:B,0))</f>
        <v>4008</v>
      </c>
      <c r="G3022" s="95">
        <f>IF(INDEX(技能效果!K:K,MATCH(B3022,技能效果!B:B,0))=0,INDEX(技能效果!I:I,MATCH(技能效果等级!B3022,技能效果!B:B,0)),INDEX(技能效果!I:I,MATCH(技能效果等级!B3022,技能效果!B:B,0))*VLOOKUP(E3022,技能数值计算!$C$19:$D$28,2,FALSE))</f>
        <v>0</v>
      </c>
      <c r="H3022" s="95">
        <f>INDEX(技能效果!J:J,MATCH(技能效果等级!B3022,技能效果!B:B,0))</f>
        <v>0</v>
      </c>
      <c r="I3022" s="97"/>
      <c r="J3022" s="97"/>
      <c r="K3022" s="97"/>
      <c r="L3022" s="97"/>
      <c r="M3022" s="97"/>
      <c r="N3022" s="96">
        <f>IF(INDEX(技能效果!L:L,MATCH(技能效果等级!B3022,技能效果!B:B,0))="","",INDEX(技能效果!L:L,MATCH(技能效果等级!B3022,技能效果!B:B,0)))</f>
        <v>107</v>
      </c>
      <c r="O3022" s="95">
        <f>IF(INDEX(技能效果!N:N,MATCH(B3022,技能效果!B:B,0))=0,INDEX(技能效果!M:M,MATCH(技能效果等级!B3022,技能效果!B:B,0)),INDEX(技能效果!M:M,MATCH(技能效果等级!B3022,技能效果!B:B,0))*VLOOKUP(E3022,技能数值计算!$C$19:$D$28,2,FALSE))</f>
        <v>0.7</v>
      </c>
      <c r="P3022" s="97"/>
      <c r="Q3022" s="97"/>
      <c r="R3022" s="95" t="str">
        <f>IF(INDEX(技能效果!O:O,MATCH(技能效果等级!B3022,技能效果!B:B,0))="","",INDEX(技能效果!O:O,MATCH(技能效果等级!B3022,技能效果!B:B,0)))</f>
        <v/>
      </c>
      <c r="S3022" s="97"/>
      <c r="T3022" s="97"/>
      <c r="U3022" s="97"/>
      <c r="V3022" s="96" t="str">
        <f>IF(INDEX(技能效果!AF:AF,MATCH(技能效果等级!B3022,技能效果!B:B,0))="","",INDEX(技能效果!AF:AF,MATCH(技能效果等级!B3022,技能效果!B:B,0)))</f>
        <v/>
      </c>
      <c r="W3022" s="95">
        <f t="shared" si="45"/>
        <v>293</v>
      </c>
    </row>
    <row r="3023" spans="1:23" ht="16.5" x14ac:dyDescent="0.2">
      <c r="A3023" s="62">
        <v>3020</v>
      </c>
      <c r="B3023" s="95">
        <f>INDEX(技能效果!B:B,MATCH(技能效果等级!W3023,技能效果!AE:AE,0))</f>
        <v>210300604</v>
      </c>
      <c r="C3023" s="95" t="str">
        <f>INDEX(技能效果!C:C,MATCH(技能效果等级!B3023,技能效果!B:B,0))</f>
        <v>项羽满星效果(教学)</v>
      </c>
      <c r="D3023" s="96" t="s">
        <v>873</v>
      </c>
      <c r="E3023" s="95">
        <v>6</v>
      </c>
      <c r="F3023" s="95">
        <f>INDEX(技能效果!H:H,MATCH(技能效果等级!B3023,技能效果!B:B,0))</f>
        <v>4008</v>
      </c>
      <c r="G3023" s="95">
        <f>IF(INDEX(技能效果!K:K,MATCH(B3023,技能效果!B:B,0))=0,INDEX(技能效果!I:I,MATCH(技能效果等级!B3023,技能效果!B:B,0)),INDEX(技能效果!I:I,MATCH(技能效果等级!B3023,技能效果!B:B,0))*VLOOKUP(E3023,技能数值计算!$C$19:$D$28,2,FALSE))</f>
        <v>0</v>
      </c>
      <c r="H3023" s="95">
        <f>INDEX(技能效果!J:J,MATCH(技能效果等级!B3023,技能效果!B:B,0))</f>
        <v>0</v>
      </c>
      <c r="I3023" s="97"/>
      <c r="J3023" s="97"/>
      <c r="K3023" s="97"/>
      <c r="L3023" s="97"/>
      <c r="M3023" s="97"/>
      <c r="N3023" s="96">
        <f>IF(INDEX(技能效果!L:L,MATCH(技能效果等级!B3023,技能效果!B:B,0))="","",INDEX(技能效果!L:L,MATCH(技能效果等级!B3023,技能效果!B:B,0)))</f>
        <v>107</v>
      </c>
      <c r="O3023" s="95">
        <f>IF(INDEX(技能效果!N:N,MATCH(B3023,技能效果!B:B,0))=0,INDEX(技能效果!M:M,MATCH(技能效果等级!B3023,技能效果!B:B,0)),INDEX(技能效果!M:M,MATCH(技能效果等级!B3023,技能效果!B:B,0))*VLOOKUP(E3023,技能数值计算!$C$19:$D$28,2,FALSE))</f>
        <v>0.7</v>
      </c>
      <c r="P3023" s="97"/>
      <c r="Q3023" s="97"/>
      <c r="R3023" s="95" t="str">
        <f>IF(INDEX(技能效果!O:O,MATCH(技能效果等级!B3023,技能效果!B:B,0))="","",INDEX(技能效果!O:O,MATCH(技能效果等级!B3023,技能效果!B:B,0)))</f>
        <v/>
      </c>
      <c r="S3023" s="97"/>
      <c r="T3023" s="97"/>
      <c r="U3023" s="97"/>
      <c r="V3023" s="96" t="str">
        <f>IF(INDEX(技能效果!AF:AF,MATCH(技能效果等级!B3023,技能效果!B:B,0))="","",INDEX(技能效果!AF:AF,MATCH(技能效果等级!B3023,技能效果!B:B,0)))</f>
        <v/>
      </c>
      <c r="W3023" s="95">
        <f t="shared" si="45"/>
        <v>293</v>
      </c>
    </row>
    <row r="3024" spans="1:23" ht="16.5" x14ac:dyDescent="0.2">
      <c r="A3024" s="62">
        <v>3021</v>
      </c>
      <c r="B3024" s="95">
        <f>INDEX(技能效果!B:B,MATCH(技能效果等级!W3024,技能效果!AE:AE,0))</f>
        <v>210300604</v>
      </c>
      <c r="C3024" s="95" t="str">
        <f>INDEX(技能效果!C:C,MATCH(技能效果等级!B3024,技能效果!B:B,0))</f>
        <v>项羽满星效果(教学)</v>
      </c>
      <c r="D3024" s="96" t="s">
        <v>873</v>
      </c>
      <c r="E3024" s="95">
        <v>7</v>
      </c>
      <c r="F3024" s="95">
        <f>INDEX(技能效果!H:H,MATCH(技能效果等级!B3024,技能效果!B:B,0))</f>
        <v>4008</v>
      </c>
      <c r="G3024" s="95">
        <f>IF(INDEX(技能效果!K:K,MATCH(B3024,技能效果!B:B,0))=0,INDEX(技能效果!I:I,MATCH(技能效果等级!B3024,技能效果!B:B,0)),INDEX(技能效果!I:I,MATCH(技能效果等级!B3024,技能效果!B:B,0))*VLOOKUP(E3024,技能数值计算!$C$19:$D$28,2,FALSE))</f>
        <v>0</v>
      </c>
      <c r="H3024" s="95">
        <f>INDEX(技能效果!J:J,MATCH(技能效果等级!B3024,技能效果!B:B,0))</f>
        <v>0</v>
      </c>
      <c r="I3024" s="97"/>
      <c r="J3024" s="97"/>
      <c r="K3024" s="97"/>
      <c r="L3024" s="97"/>
      <c r="M3024" s="97"/>
      <c r="N3024" s="96">
        <f>IF(INDEX(技能效果!L:L,MATCH(技能效果等级!B3024,技能效果!B:B,0))="","",INDEX(技能效果!L:L,MATCH(技能效果等级!B3024,技能效果!B:B,0)))</f>
        <v>107</v>
      </c>
      <c r="O3024" s="95">
        <f>IF(INDEX(技能效果!N:N,MATCH(B3024,技能效果!B:B,0))=0,INDEX(技能效果!M:M,MATCH(技能效果等级!B3024,技能效果!B:B,0)),INDEX(技能效果!M:M,MATCH(技能效果等级!B3024,技能效果!B:B,0))*VLOOKUP(E3024,技能数值计算!$C$19:$D$28,2,FALSE))</f>
        <v>0.7</v>
      </c>
      <c r="P3024" s="97"/>
      <c r="Q3024" s="97"/>
      <c r="R3024" s="95" t="str">
        <f>IF(INDEX(技能效果!O:O,MATCH(技能效果等级!B3024,技能效果!B:B,0))="","",INDEX(技能效果!O:O,MATCH(技能效果等级!B3024,技能效果!B:B,0)))</f>
        <v/>
      </c>
      <c r="S3024" s="97"/>
      <c r="T3024" s="97"/>
      <c r="U3024" s="97"/>
      <c r="V3024" s="96" t="str">
        <f>IF(INDEX(技能效果!AF:AF,MATCH(技能效果等级!B3024,技能效果!B:B,0))="","",INDEX(技能效果!AF:AF,MATCH(技能效果等级!B3024,技能效果!B:B,0)))</f>
        <v/>
      </c>
      <c r="W3024" s="95">
        <f t="shared" si="45"/>
        <v>293</v>
      </c>
    </row>
    <row r="3025" spans="1:23" ht="16.5" x14ac:dyDescent="0.2">
      <c r="A3025" s="62">
        <v>3022</v>
      </c>
      <c r="B3025" s="95">
        <f>INDEX(技能效果!B:B,MATCH(技能效果等级!W3025,技能效果!AE:AE,0))</f>
        <v>210300604</v>
      </c>
      <c r="C3025" s="95" t="str">
        <f>INDEX(技能效果!C:C,MATCH(技能效果等级!B3025,技能效果!B:B,0))</f>
        <v>项羽满星效果(教学)</v>
      </c>
      <c r="D3025" s="96" t="s">
        <v>873</v>
      </c>
      <c r="E3025" s="95">
        <v>8</v>
      </c>
      <c r="F3025" s="95">
        <f>INDEX(技能效果!H:H,MATCH(技能效果等级!B3025,技能效果!B:B,0))</f>
        <v>4008</v>
      </c>
      <c r="G3025" s="95">
        <f>IF(INDEX(技能效果!K:K,MATCH(B3025,技能效果!B:B,0))=0,INDEX(技能效果!I:I,MATCH(技能效果等级!B3025,技能效果!B:B,0)),INDEX(技能效果!I:I,MATCH(技能效果等级!B3025,技能效果!B:B,0))*VLOOKUP(E3025,技能数值计算!$C$19:$D$28,2,FALSE))</f>
        <v>0</v>
      </c>
      <c r="H3025" s="95">
        <f>INDEX(技能效果!J:J,MATCH(技能效果等级!B3025,技能效果!B:B,0))</f>
        <v>0</v>
      </c>
      <c r="I3025" s="97"/>
      <c r="J3025" s="97"/>
      <c r="K3025" s="97"/>
      <c r="L3025" s="97"/>
      <c r="M3025" s="97"/>
      <c r="N3025" s="96">
        <f>IF(INDEX(技能效果!L:L,MATCH(技能效果等级!B3025,技能效果!B:B,0))="","",INDEX(技能效果!L:L,MATCH(技能效果等级!B3025,技能效果!B:B,0)))</f>
        <v>107</v>
      </c>
      <c r="O3025" s="95">
        <f>IF(INDEX(技能效果!N:N,MATCH(B3025,技能效果!B:B,0))=0,INDEX(技能效果!M:M,MATCH(技能效果等级!B3025,技能效果!B:B,0)),INDEX(技能效果!M:M,MATCH(技能效果等级!B3025,技能效果!B:B,0))*VLOOKUP(E3025,技能数值计算!$C$19:$D$28,2,FALSE))</f>
        <v>0.7</v>
      </c>
      <c r="P3025" s="97"/>
      <c r="Q3025" s="97"/>
      <c r="R3025" s="95" t="str">
        <f>IF(INDEX(技能效果!O:O,MATCH(技能效果等级!B3025,技能效果!B:B,0))="","",INDEX(技能效果!O:O,MATCH(技能效果等级!B3025,技能效果!B:B,0)))</f>
        <v/>
      </c>
      <c r="S3025" s="97"/>
      <c r="T3025" s="97"/>
      <c r="U3025" s="97"/>
      <c r="V3025" s="96" t="str">
        <f>IF(INDEX(技能效果!AF:AF,MATCH(技能效果等级!B3025,技能效果!B:B,0))="","",INDEX(技能效果!AF:AF,MATCH(技能效果等级!B3025,技能效果!B:B,0)))</f>
        <v/>
      </c>
      <c r="W3025" s="95">
        <f t="shared" si="45"/>
        <v>293</v>
      </c>
    </row>
    <row r="3026" spans="1:23" ht="16.5" x14ac:dyDescent="0.2">
      <c r="A3026" s="62">
        <v>3023</v>
      </c>
      <c r="B3026" s="95">
        <f>INDEX(技能效果!B:B,MATCH(技能效果等级!W3026,技能效果!AE:AE,0))</f>
        <v>210300604</v>
      </c>
      <c r="C3026" s="95" t="str">
        <f>INDEX(技能效果!C:C,MATCH(技能效果等级!B3026,技能效果!B:B,0))</f>
        <v>项羽满星效果(教学)</v>
      </c>
      <c r="D3026" s="96" t="s">
        <v>873</v>
      </c>
      <c r="E3026" s="95">
        <v>9</v>
      </c>
      <c r="F3026" s="95">
        <f>INDEX(技能效果!H:H,MATCH(技能效果等级!B3026,技能效果!B:B,0))</f>
        <v>4008</v>
      </c>
      <c r="G3026" s="95">
        <f>IF(INDEX(技能效果!K:K,MATCH(B3026,技能效果!B:B,0))=0,INDEX(技能效果!I:I,MATCH(技能效果等级!B3026,技能效果!B:B,0)),INDEX(技能效果!I:I,MATCH(技能效果等级!B3026,技能效果!B:B,0))*VLOOKUP(E3026,技能数值计算!$C$19:$D$28,2,FALSE))</f>
        <v>0</v>
      </c>
      <c r="H3026" s="95">
        <f>INDEX(技能效果!J:J,MATCH(技能效果等级!B3026,技能效果!B:B,0))</f>
        <v>0</v>
      </c>
      <c r="I3026" s="97"/>
      <c r="J3026" s="97"/>
      <c r="K3026" s="97"/>
      <c r="L3026" s="97"/>
      <c r="M3026" s="97"/>
      <c r="N3026" s="96">
        <f>IF(INDEX(技能效果!L:L,MATCH(技能效果等级!B3026,技能效果!B:B,0))="","",INDEX(技能效果!L:L,MATCH(技能效果等级!B3026,技能效果!B:B,0)))</f>
        <v>107</v>
      </c>
      <c r="O3026" s="95">
        <f>IF(INDEX(技能效果!N:N,MATCH(B3026,技能效果!B:B,0))=0,INDEX(技能效果!M:M,MATCH(技能效果等级!B3026,技能效果!B:B,0)),INDEX(技能效果!M:M,MATCH(技能效果等级!B3026,技能效果!B:B,0))*VLOOKUP(E3026,技能数值计算!$C$19:$D$28,2,FALSE))</f>
        <v>0.7</v>
      </c>
      <c r="P3026" s="97"/>
      <c r="Q3026" s="97"/>
      <c r="R3026" s="95" t="str">
        <f>IF(INDEX(技能效果!O:O,MATCH(技能效果等级!B3026,技能效果!B:B,0))="","",INDEX(技能效果!O:O,MATCH(技能效果等级!B3026,技能效果!B:B,0)))</f>
        <v/>
      </c>
      <c r="S3026" s="97"/>
      <c r="T3026" s="97"/>
      <c r="U3026" s="97"/>
      <c r="V3026" s="96" t="str">
        <f>IF(INDEX(技能效果!AF:AF,MATCH(技能效果等级!B3026,技能效果!B:B,0))="","",INDEX(技能效果!AF:AF,MATCH(技能效果等级!B3026,技能效果!B:B,0)))</f>
        <v/>
      </c>
      <c r="W3026" s="95">
        <f t="shared" si="45"/>
        <v>293</v>
      </c>
    </row>
    <row r="3027" spans="1:23" ht="16.5" x14ac:dyDescent="0.2">
      <c r="A3027" s="62">
        <v>3024</v>
      </c>
      <c r="B3027" s="95">
        <f>INDEX(技能效果!B:B,MATCH(技能效果等级!W3027,技能效果!AE:AE,0))</f>
        <v>210300604</v>
      </c>
      <c r="C3027" s="95" t="str">
        <f>INDEX(技能效果!C:C,MATCH(技能效果等级!B3027,技能效果!B:B,0))</f>
        <v>项羽满星效果(教学)</v>
      </c>
      <c r="D3027" s="96" t="s">
        <v>873</v>
      </c>
      <c r="E3027" s="95">
        <v>10</v>
      </c>
      <c r="F3027" s="95">
        <f>INDEX(技能效果!H:H,MATCH(技能效果等级!B3027,技能效果!B:B,0))</f>
        <v>4008</v>
      </c>
      <c r="G3027" s="95">
        <f>IF(INDEX(技能效果!K:K,MATCH(B3027,技能效果!B:B,0))=0,INDEX(技能效果!I:I,MATCH(技能效果等级!B3027,技能效果!B:B,0)),INDEX(技能效果!I:I,MATCH(技能效果等级!B3027,技能效果!B:B,0))*VLOOKUP(E3027,技能数值计算!$C$19:$D$28,2,FALSE))</f>
        <v>0</v>
      </c>
      <c r="H3027" s="95">
        <f>INDEX(技能效果!J:J,MATCH(技能效果等级!B3027,技能效果!B:B,0))</f>
        <v>0</v>
      </c>
      <c r="I3027" s="97"/>
      <c r="J3027" s="97"/>
      <c r="K3027" s="97"/>
      <c r="L3027" s="97"/>
      <c r="M3027" s="97"/>
      <c r="N3027" s="96">
        <f>IF(INDEX(技能效果!L:L,MATCH(技能效果等级!B3027,技能效果!B:B,0))="","",INDEX(技能效果!L:L,MATCH(技能效果等级!B3027,技能效果!B:B,0)))</f>
        <v>107</v>
      </c>
      <c r="O3027" s="95">
        <f>IF(INDEX(技能效果!N:N,MATCH(B3027,技能效果!B:B,0))=0,INDEX(技能效果!M:M,MATCH(技能效果等级!B3027,技能效果!B:B,0)),INDEX(技能效果!M:M,MATCH(技能效果等级!B3027,技能效果!B:B,0))*VLOOKUP(E3027,技能数值计算!$C$19:$D$28,2,FALSE))</f>
        <v>0.7</v>
      </c>
      <c r="P3027" s="97"/>
      <c r="Q3027" s="97"/>
      <c r="R3027" s="95" t="str">
        <f>IF(INDEX(技能效果!O:O,MATCH(技能效果等级!B3027,技能效果!B:B,0))="","",INDEX(技能效果!O:O,MATCH(技能效果等级!B3027,技能效果!B:B,0)))</f>
        <v/>
      </c>
      <c r="S3027" s="97"/>
      <c r="T3027" s="97"/>
      <c r="U3027" s="97"/>
      <c r="V3027" s="96" t="str">
        <f>IF(INDEX(技能效果!AF:AF,MATCH(技能效果等级!B3027,技能效果!B:B,0))="","",INDEX(技能效果!AF:AF,MATCH(技能效果等级!B3027,技能效果!B:B,0)))</f>
        <v/>
      </c>
      <c r="W3027" s="95">
        <f t="shared" si="45"/>
        <v>293</v>
      </c>
    </row>
    <row r="3028" spans="1:23" ht="16.5" x14ac:dyDescent="0.2">
      <c r="A3028" s="62">
        <v>3025</v>
      </c>
      <c r="B3028" s="95">
        <f>INDEX(技能效果!B:B,MATCH(技能效果等级!W3028,技能效果!AE:AE,0))</f>
        <v>210300702</v>
      </c>
      <c r="C3028" s="95" t="str">
        <f>INDEX(技能效果!C:C,MATCH(技能效果等级!B3028,技能效果!B:B,0))</f>
        <v>天使缇娜技能禁锢(教学)</v>
      </c>
      <c r="D3028" s="96" t="s">
        <v>873</v>
      </c>
      <c r="E3028" s="95">
        <v>1</v>
      </c>
      <c r="F3028" s="95">
        <f>INDEX(技能效果!H:H,MATCH(技能效果等级!B3028,技能效果!B:B,0))</f>
        <v>4001</v>
      </c>
      <c r="G3028" s="95">
        <f>IF(INDEX(技能效果!K:K,MATCH(B3028,技能效果!B:B,0))=0,INDEX(技能效果!I:I,MATCH(技能效果等级!B3028,技能效果!B:B,0)),INDEX(技能效果!I:I,MATCH(技能效果等级!B3028,技能效果!B:B,0))*VLOOKUP(E3028,技能数值计算!$C$19:$D$28,2,FALSE))</f>
        <v>0</v>
      </c>
      <c r="H3028" s="95">
        <f>INDEX(技能效果!J:J,MATCH(技能效果等级!B3028,技能效果!B:B,0))</f>
        <v>0</v>
      </c>
      <c r="I3028" s="97"/>
      <c r="J3028" s="97"/>
      <c r="K3028" s="97"/>
      <c r="L3028" s="97"/>
      <c r="M3028" s="97"/>
      <c r="N3028" s="96" t="str">
        <f>IF(INDEX(技能效果!L:L,MATCH(技能效果等级!B3028,技能效果!B:B,0))="","",INDEX(技能效果!L:L,MATCH(技能效果等级!B3028,技能效果!B:B,0)))</f>
        <v/>
      </c>
      <c r="O3028" s="95">
        <f>IF(INDEX(技能效果!N:N,MATCH(B3028,技能效果!B:B,0))=0,INDEX(技能效果!M:M,MATCH(技能效果等级!B3028,技能效果!B:B,0)),INDEX(技能效果!M:M,MATCH(技能效果等级!B3028,技能效果!B:B,0))*VLOOKUP(E3028,技能数值计算!$C$19:$D$28,2,FALSE))</f>
        <v>0</v>
      </c>
      <c r="P3028" s="97"/>
      <c r="Q3028" s="97"/>
      <c r="R3028" s="95" t="str">
        <f>IF(INDEX(技能效果!O:O,MATCH(技能效果等级!B3028,技能效果!B:B,0))="","",INDEX(技能效果!O:O,MATCH(技能效果等级!B3028,技能效果!B:B,0)))</f>
        <v/>
      </c>
      <c r="S3028" s="97"/>
      <c r="T3028" s="97"/>
      <c r="U3028" s="97"/>
      <c r="V3028" s="96" t="str">
        <f>IF(INDEX(技能效果!AF:AF,MATCH(技能效果等级!B3028,技能效果!B:B,0))="","",INDEX(技能效果!AF:AF,MATCH(技能效果等级!B3028,技能效果!B:B,0)))</f>
        <v/>
      </c>
      <c r="W3028" s="95">
        <f t="shared" si="45"/>
        <v>294</v>
      </c>
    </row>
    <row r="3029" spans="1:23" ht="16.5" x14ac:dyDescent="0.2">
      <c r="A3029" s="62">
        <v>3026</v>
      </c>
      <c r="B3029" s="95">
        <f>INDEX(技能效果!B:B,MATCH(技能效果等级!W3029,技能效果!AE:AE,0))</f>
        <v>210300702</v>
      </c>
      <c r="C3029" s="95" t="str">
        <f>INDEX(技能效果!C:C,MATCH(技能效果等级!B3029,技能效果!B:B,0))</f>
        <v>天使缇娜技能禁锢(教学)</v>
      </c>
      <c r="D3029" s="96" t="s">
        <v>873</v>
      </c>
      <c r="E3029" s="95">
        <v>2</v>
      </c>
      <c r="F3029" s="95">
        <f>INDEX(技能效果!H:H,MATCH(技能效果等级!B3029,技能效果!B:B,0))</f>
        <v>4001</v>
      </c>
      <c r="G3029" s="95">
        <f>IF(INDEX(技能效果!K:K,MATCH(B3029,技能效果!B:B,0))=0,INDEX(技能效果!I:I,MATCH(技能效果等级!B3029,技能效果!B:B,0)),INDEX(技能效果!I:I,MATCH(技能效果等级!B3029,技能效果!B:B,0))*VLOOKUP(E3029,技能数值计算!$C$19:$D$28,2,FALSE))</f>
        <v>0</v>
      </c>
      <c r="H3029" s="95">
        <f>INDEX(技能效果!J:J,MATCH(技能效果等级!B3029,技能效果!B:B,0))</f>
        <v>0</v>
      </c>
      <c r="I3029" s="97"/>
      <c r="J3029" s="97"/>
      <c r="K3029" s="97"/>
      <c r="L3029" s="97"/>
      <c r="M3029" s="97"/>
      <c r="N3029" s="96" t="str">
        <f>IF(INDEX(技能效果!L:L,MATCH(技能效果等级!B3029,技能效果!B:B,0))="","",INDEX(技能效果!L:L,MATCH(技能效果等级!B3029,技能效果!B:B,0)))</f>
        <v/>
      </c>
      <c r="O3029" s="95">
        <f>IF(INDEX(技能效果!N:N,MATCH(B3029,技能效果!B:B,0))=0,INDEX(技能效果!M:M,MATCH(技能效果等级!B3029,技能效果!B:B,0)),INDEX(技能效果!M:M,MATCH(技能效果等级!B3029,技能效果!B:B,0))*VLOOKUP(E3029,技能数值计算!$C$19:$D$28,2,FALSE))</f>
        <v>0</v>
      </c>
      <c r="P3029" s="97"/>
      <c r="Q3029" s="97"/>
      <c r="R3029" s="95" t="str">
        <f>IF(INDEX(技能效果!O:O,MATCH(技能效果等级!B3029,技能效果!B:B,0))="","",INDEX(技能效果!O:O,MATCH(技能效果等级!B3029,技能效果!B:B,0)))</f>
        <v/>
      </c>
      <c r="S3029" s="97"/>
      <c r="T3029" s="97"/>
      <c r="U3029" s="97"/>
      <c r="V3029" s="96" t="str">
        <f>IF(INDEX(技能效果!AF:AF,MATCH(技能效果等级!B3029,技能效果!B:B,0))="","",INDEX(技能效果!AF:AF,MATCH(技能效果等级!B3029,技能效果!B:B,0)))</f>
        <v/>
      </c>
      <c r="W3029" s="95">
        <f t="shared" si="45"/>
        <v>294</v>
      </c>
    </row>
    <row r="3030" spans="1:23" ht="16.5" x14ac:dyDescent="0.2">
      <c r="A3030" s="62">
        <v>3027</v>
      </c>
      <c r="B3030" s="95">
        <f>INDEX(技能效果!B:B,MATCH(技能效果等级!W3030,技能效果!AE:AE,0))</f>
        <v>210300702</v>
      </c>
      <c r="C3030" s="95" t="str">
        <f>INDEX(技能效果!C:C,MATCH(技能效果等级!B3030,技能效果!B:B,0))</f>
        <v>天使缇娜技能禁锢(教学)</v>
      </c>
      <c r="D3030" s="96" t="s">
        <v>873</v>
      </c>
      <c r="E3030" s="95">
        <v>3</v>
      </c>
      <c r="F3030" s="95">
        <f>INDEX(技能效果!H:H,MATCH(技能效果等级!B3030,技能效果!B:B,0))</f>
        <v>4001</v>
      </c>
      <c r="G3030" s="95">
        <f>IF(INDEX(技能效果!K:K,MATCH(B3030,技能效果!B:B,0))=0,INDEX(技能效果!I:I,MATCH(技能效果等级!B3030,技能效果!B:B,0)),INDEX(技能效果!I:I,MATCH(技能效果等级!B3030,技能效果!B:B,0))*VLOOKUP(E3030,技能数值计算!$C$19:$D$28,2,FALSE))</f>
        <v>0</v>
      </c>
      <c r="H3030" s="95">
        <f>INDEX(技能效果!J:J,MATCH(技能效果等级!B3030,技能效果!B:B,0))</f>
        <v>0</v>
      </c>
      <c r="I3030" s="97"/>
      <c r="J3030" s="97"/>
      <c r="K3030" s="97"/>
      <c r="L3030" s="97"/>
      <c r="M3030" s="97"/>
      <c r="N3030" s="96" t="str">
        <f>IF(INDEX(技能效果!L:L,MATCH(技能效果等级!B3030,技能效果!B:B,0))="","",INDEX(技能效果!L:L,MATCH(技能效果等级!B3030,技能效果!B:B,0)))</f>
        <v/>
      </c>
      <c r="O3030" s="95">
        <f>IF(INDEX(技能效果!N:N,MATCH(B3030,技能效果!B:B,0))=0,INDEX(技能效果!M:M,MATCH(技能效果等级!B3030,技能效果!B:B,0)),INDEX(技能效果!M:M,MATCH(技能效果等级!B3030,技能效果!B:B,0))*VLOOKUP(E3030,技能数值计算!$C$19:$D$28,2,FALSE))</f>
        <v>0</v>
      </c>
      <c r="P3030" s="97"/>
      <c r="Q3030" s="97"/>
      <c r="R3030" s="95" t="str">
        <f>IF(INDEX(技能效果!O:O,MATCH(技能效果等级!B3030,技能效果!B:B,0))="","",INDEX(技能效果!O:O,MATCH(技能效果等级!B3030,技能效果!B:B,0)))</f>
        <v/>
      </c>
      <c r="S3030" s="97"/>
      <c r="T3030" s="97"/>
      <c r="U3030" s="97"/>
      <c r="V3030" s="96" t="str">
        <f>IF(INDEX(技能效果!AF:AF,MATCH(技能效果等级!B3030,技能效果!B:B,0))="","",INDEX(技能效果!AF:AF,MATCH(技能效果等级!B3030,技能效果!B:B,0)))</f>
        <v/>
      </c>
      <c r="W3030" s="95">
        <f t="shared" si="45"/>
        <v>294</v>
      </c>
    </row>
    <row r="3031" spans="1:23" ht="16.5" x14ac:dyDescent="0.2">
      <c r="A3031" s="62">
        <v>3028</v>
      </c>
      <c r="B3031" s="95">
        <f>INDEX(技能效果!B:B,MATCH(技能效果等级!W3031,技能效果!AE:AE,0))</f>
        <v>210300702</v>
      </c>
      <c r="C3031" s="95" t="str">
        <f>INDEX(技能效果!C:C,MATCH(技能效果等级!B3031,技能效果!B:B,0))</f>
        <v>天使缇娜技能禁锢(教学)</v>
      </c>
      <c r="D3031" s="96" t="s">
        <v>873</v>
      </c>
      <c r="E3031" s="95">
        <v>4</v>
      </c>
      <c r="F3031" s="95">
        <f>INDEX(技能效果!H:H,MATCH(技能效果等级!B3031,技能效果!B:B,0))</f>
        <v>4001</v>
      </c>
      <c r="G3031" s="95">
        <f>IF(INDEX(技能效果!K:K,MATCH(B3031,技能效果!B:B,0))=0,INDEX(技能效果!I:I,MATCH(技能效果等级!B3031,技能效果!B:B,0)),INDEX(技能效果!I:I,MATCH(技能效果等级!B3031,技能效果!B:B,0))*VLOOKUP(E3031,技能数值计算!$C$19:$D$28,2,FALSE))</f>
        <v>0</v>
      </c>
      <c r="H3031" s="95">
        <f>INDEX(技能效果!J:J,MATCH(技能效果等级!B3031,技能效果!B:B,0))</f>
        <v>0</v>
      </c>
      <c r="I3031" s="97"/>
      <c r="J3031" s="97"/>
      <c r="K3031" s="97"/>
      <c r="L3031" s="97"/>
      <c r="M3031" s="97"/>
      <c r="N3031" s="96" t="str">
        <f>IF(INDEX(技能效果!L:L,MATCH(技能效果等级!B3031,技能效果!B:B,0))="","",INDEX(技能效果!L:L,MATCH(技能效果等级!B3031,技能效果!B:B,0)))</f>
        <v/>
      </c>
      <c r="O3031" s="95">
        <f>IF(INDEX(技能效果!N:N,MATCH(B3031,技能效果!B:B,0))=0,INDEX(技能效果!M:M,MATCH(技能效果等级!B3031,技能效果!B:B,0)),INDEX(技能效果!M:M,MATCH(技能效果等级!B3031,技能效果!B:B,0))*VLOOKUP(E3031,技能数值计算!$C$19:$D$28,2,FALSE))</f>
        <v>0</v>
      </c>
      <c r="P3031" s="97"/>
      <c r="Q3031" s="97"/>
      <c r="R3031" s="95" t="str">
        <f>IF(INDEX(技能效果!O:O,MATCH(技能效果等级!B3031,技能效果!B:B,0))="","",INDEX(技能效果!O:O,MATCH(技能效果等级!B3031,技能效果!B:B,0)))</f>
        <v/>
      </c>
      <c r="S3031" s="97"/>
      <c r="T3031" s="97"/>
      <c r="U3031" s="97"/>
      <c r="V3031" s="96" t="str">
        <f>IF(INDEX(技能效果!AF:AF,MATCH(技能效果等级!B3031,技能效果!B:B,0))="","",INDEX(技能效果!AF:AF,MATCH(技能效果等级!B3031,技能效果!B:B,0)))</f>
        <v/>
      </c>
      <c r="W3031" s="95">
        <f t="shared" si="45"/>
        <v>294</v>
      </c>
    </row>
    <row r="3032" spans="1:23" ht="16.5" x14ac:dyDescent="0.2">
      <c r="A3032" s="62">
        <v>3029</v>
      </c>
      <c r="B3032" s="95">
        <f>INDEX(技能效果!B:B,MATCH(技能效果等级!W3032,技能效果!AE:AE,0))</f>
        <v>210300702</v>
      </c>
      <c r="C3032" s="95" t="str">
        <f>INDEX(技能效果!C:C,MATCH(技能效果等级!B3032,技能效果!B:B,0))</f>
        <v>天使缇娜技能禁锢(教学)</v>
      </c>
      <c r="D3032" s="96" t="s">
        <v>873</v>
      </c>
      <c r="E3032" s="95">
        <v>5</v>
      </c>
      <c r="F3032" s="95">
        <f>INDEX(技能效果!H:H,MATCH(技能效果等级!B3032,技能效果!B:B,0))</f>
        <v>4001</v>
      </c>
      <c r="G3032" s="95">
        <f>IF(INDEX(技能效果!K:K,MATCH(B3032,技能效果!B:B,0))=0,INDEX(技能效果!I:I,MATCH(技能效果等级!B3032,技能效果!B:B,0)),INDEX(技能效果!I:I,MATCH(技能效果等级!B3032,技能效果!B:B,0))*VLOOKUP(E3032,技能数值计算!$C$19:$D$28,2,FALSE))</f>
        <v>0</v>
      </c>
      <c r="H3032" s="95">
        <f>INDEX(技能效果!J:J,MATCH(技能效果等级!B3032,技能效果!B:B,0))</f>
        <v>0</v>
      </c>
      <c r="I3032" s="97"/>
      <c r="J3032" s="97"/>
      <c r="K3032" s="97"/>
      <c r="L3032" s="97"/>
      <c r="M3032" s="97"/>
      <c r="N3032" s="96" t="str">
        <f>IF(INDEX(技能效果!L:L,MATCH(技能效果等级!B3032,技能效果!B:B,0))="","",INDEX(技能效果!L:L,MATCH(技能效果等级!B3032,技能效果!B:B,0)))</f>
        <v/>
      </c>
      <c r="O3032" s="95">
        <f>IF(INDEX(技能效果!N:N,MATCH(B3032,技能效果!B:B,0))=0,INDEX(技能效果!M:M,MATCH(技能效果等级!B3032,技能效果!B:B,0)),INDEX(技能效果!M:M,MATCH(技能效果等级!B3032,技能效果!B:B,0))*VLOOKUP(E3032,技能数值计算!$C$19:$D$28,2,FALSE))</f>
        <v>0</v>
      </c>
      <c r="P3032" s="97"/>
      <c r="Q3032" s="97"/>
      <c r="R3032" s="95" t="str">
        <f>IF(INDEX(技能效果!O:O,MATCH(技能效果等级!B3032,技能效果!B:B,0))="","",INDEX(技能效果!O:O,MATCH(技能效果等级!B3032,技能效果!B:B,0)))</f>
        <v/>
      </c>
      <c r="S3032" s="97"/>
      <c r="T3032" s="97"/>
      <c r="U3032" s="97"/>
      <c r="V3032" s="96" t="str">
        <f>IF(INDEX(技能效果!AF:AF,MATCH(技能效果等级!B3032,技能效果!B:B,0))="","",INDEX(技能效果!AF:AF,MATCH(技能效果等级!B3032,技能效果!B:B,0)))</f>
        <v/>
      </c>
      <c r="W3032" s="95">
        <f t="shared" si="45"/>
        <v>294</v>
      </c>
    </row>
    <row r="3033" spans="1:23" ht="16.5" x14ac:dyDescent="0.2">
      <c r="A3033" s="62">
        <v>3030</v>
      </c>
      <c r="B3033" s="95">
        <f>INDEX(技能效果!B:B,MATCH(技能效果等级!W3033,技能效果!AE:AE,0))</f>
        <v>210300702</v>
      </c>
      <c r="C3033" s="95" t="str">
        <f>INDEX(技能效果!C:C,MATCH(技能效果等级!B3033,技能效果!B:B,0))</f>
        <v>天使缇娜技能禁锢(教学)</v>
      </c>
      <c r="D3033" s="96" t="s">
        <v>873</v>
      </c>
      <c r="E3033" s="95">
        <v>6</v>
      </c>
      <c r="F3033" s="95">
        <f>INDEX(技能效果!H:H,MATCH(技能效果等级!B3033,技能效果!B:B,0))</f>
        <v>4001</v>
      </c>
      <c r="G3033" s="95">
        <f>IF(INDEX(技能效果!K:K,MATCH(B3033,技能效果!B:B,0))=0,INDEX(技能效果!I:I,MATCH(技能效果等级!B3033,技能效果!B:B,0)),INDEX(技能效果!I:I,MATCH(技能效果等级!B3033,技能效果!B:B,0))*VLOOKUP(E3033,技能数值计算!$C$19:$D$28,2,FALSE))</f>
        <v>0</v>
      </c>
      <c r="H3033" s="95">
        <f>INDEX(技能效果!J:J,MATCH(技能效果等级!B3033,技能效果!B:B,0))</f>
        <v>0</v>
      </c>
      <c r="I3033" s="97"/>
      <c r="J3033" s="97"/>
      <c r="K3033" s="97"/>
      <c r="L3033" s="97"/>
      <c r="M3033" s="97"/>
      <c r="N3033" s="96" t="str">
        <f>IF(INDEX(技能效果!L:L,MATCH(技能效果等级!B3033,技能效果!B:B,0))="","",INDEX(技能效果!L:L,MATCH(技能效果等级!B3033,技能效果!B:B,0)))</f>
        <v/>
      </c>
      <c r="O3033" s="95">
        <f>IF(INDEX(技能效果!N:N,MATCH(B3033,技能效果!B:B,0))=0,INDEX(技能效果!M:M,MATCH(技能效果等级!B3033,技能效果!B:B,0)),INDEX(技能效果!M:M,MATCH(技能效果等级!B3033,技能效果!B:B,0))*VLOOKUP(E3033,技能数值计算!$C$19:$D$28,2,FALSE))</f>
        <v>0</v>
      </c>
      <c r="P3033" s="97"/>
      <c r="Q3033" s="97"/>
      <c r="R3033" s="95" t="str">
        <f>IF(INDEX(技能效果!O:O,MATCH(技能效果等级!B3033,技能效果!B:B,0))="","",INDEX(技能效果!O:O,MATCH(技能效果等级!B3033,技能效果!B:B,0)))</f>
        <v/>
      </c>
      <c r="S3033" s="97"/>
      <c r="T3033" s="97"/>
      <c r="U3033" s="97"/>
      <c r="V3033" s="96" t="str">
        <f>IF(INDEX(技能效果!AF:AF,MATCH(技能效果等级!B3033,技能效果!B:B,0))="","",INDEX(技能效果!AF:AF,MATCH(技能效果等级!B3033,技能效果!B:B,0)))</f>
        <v/>
      </c>
      <c r="W3033" s="95">
        <f t="shared" si="45"/>
        <v>294</v>
      </c>
    </row>
    <row r="3034" spans="1:23" ht="16.5" x14ac:dyDescent="0.2">
      <c r="A3034" s="62">
        <v>3031</v>
      </c>
      <c r="B3034" s="95">
        <f>INDEX(技能效果!B:B,MATCH(技能效果等级!W3034,技能效果!AE:AE,0))</f>
        <v>210300702</v>
      </c>
      <c r="C3034" s="95" t="str">
        <f>INDEX(技能效果!C:C,MATCH(技能效果等级!B3034,技能效果!B:B,0))</f>
        <v>天使缇娜技能禁锢(教学)</v>
      </c>
      <c r="D3034" s="96" t="s">
        <v>873</v>
      </c>
      <c r="E3034" s="95">
        <v>7</v>
      </c>
      <c r="F3034" s="95">
        <f>INDEX(技能效果!H:H,MATCH(技能效果等级!B3034,技能效果!B:B,0))</f>
        <v>4001</v>
      </c>
      <c r="G3034" s="95">
        <f>IF(INDEX(技能效果!K:K,MATCH(B3034,技能效果!B:B,0))=0,INDEX(技能效果!I:I,MATCH(技能效果等级!B3034,技能效果!B:B,0)),INDEX(技能效果!I:I,MATCH(技能效果等级!B3034,技能效果!B:B,0))*VLOOKUP(E3034,技能数值计算!$C$19:$D$28,2,FALSE))</f>
        <v>0</v>
      </c>
      <c r="H3034" s="95">
        <f>INDEX(技能效果!J:J,MATCH(技能效果等级!B3034,技能效果!B:B,0))</f>
        <v>0</v>
      </c>
      <c r="I3034" s="97"/>
      <c r="J3034" s="97"/>
      <c r="K3034" s="97"/>
      <c r="L3034" s="97"/>
      <c r="M3034" s="97"/>
      <c r="N3034" s="96" t="str">
        <f>IF(INDEX(技能效果!L:L,MATCH(技能效果等级!B3034,技能效果!B:B,0))="","",INDEX(技能效果!L:L,MATCH(技能效果等级!B3034,技能效果!B:B,0)))</f>
        <v/>
      </c>
      <c r="O3034" s="95">
        <f>IF(INDEX(技能效果!N:N,MATCH(B3034,技能效果!B:B,0))=0,INDEX(技能效果!M:M,MATCH(技能效果等级!B3034,技能效果!B:B,0)),INDEX(技能效果!M:M,MATCH(技能效果等级!B3034,技能效果!B:B,0))*VLOOKUP(E3034,技能数值计算!$C$19:$D$28,2,FALSE))</f>
        <v>0</v>
      </c>
      <c r="P3034" s="97"/>
      <c r="Q3034" s="97"/>
      <c r="R3034" s="95" t="str">
        <f>IF(INDEX(技能效果!O:O,MATCH(技能效果等级!B3034,技能效果!B:B,0))="","",INDEX(技能效果!O:O,MATCH(技能效果等级!B3034,技能效果!B:B,0)))</f>
        <v/>
      </c>
      <c r="S3034" s="97"/>
      <c r="T3034" s="97"/>
      <c r="U3034" s="97"/>
      <c r="V3034" s="96" t="str">
        <f>IF(INDEX(技能效果!AF:AF,MATCH(技能效果等级!B3034,技能效果!B:B,0))="","",INDEX(技能效果!AF:AF,MATCH(技能效果等级!B3034,技能效果!B:B,0)))</f>
        <v/>
      </c>
      <c r="W3034" s="95">
        <f t="shared" si="45"/>
        <v>294</v>
      </c>
    </row>
    <row r="3035" spans="1:23" ht="16.5" x14ac:dyDescent="0.2">
      <c r="A3035" s="62">
        <v>3032</v>
      </c>
      <c r="B3035" s="95">
        <f>INDEX(技能效果!B:B,MATCH(技能效果等级!W3035,技能效果!AE:AE,0))</f>
        <v>210300702</v>
      </c>
      <c r="C3035" s="95" t="str">
        <f>INDEX(技能效果!C:C,MATCH(技能效果等级!B3035,技能效果!B:B,0))</f>
        <v>天使缇娜技能禁锢(教学)</v>
      </c>
      <c r="D3035" s="96" t="s">
        <v>873</v>
      </c>
      <c r="E3035" s="95">
        <v>8</v>
      </c>
      <c r="F3035" s="95">
        <f>INDEX(技能效果!H:H,MATCH(技能效果等级!B3035,技能效果!B:B,0))</f>
        <v>4001</v>
      </c>
      <c r="G3035" s="95">
        <f>IF(INDEX(技能效果!K:K,MATCH(B3035,技能效果!B:B,0))=0,INDEX(技能效果!I:I,MATCH(技能效果等级!B3035,技能效果!B:B,0)),INDEX(技能效果!I:I,MATCH(技能效果等级!B3035,技能效果!B:B,0))*VLOOKUP(E3035,技能数值计算!$C$19:$D$28,2,FALSE))</f>
        <v>0</v>
      </c>
      <c r="H3035" s="95">
        <f>INDEX(技能效果!J:J,MATCH(技能效果等级!B3035,技能效果!B:B,0))</f>
        <v>0</v>
      </c>
      <c r="I3035" s="97"/>
      <c r="J3035" s="97"/>
      <c r="K3035" s="97"/>
      <c r="L3035" s="97"/>
      <c r="M3035" s="97"/>
      <c r="N3035" s="96" t="str">
        <f>IF(INDEX(技能效果!L:L,MATCH(技能效果等级!B3035,技能效果!B:B,0))="","",INDEX(技能效果!L:L,MATCH(技能效果等级!B3035,技能效果!B:B,0)))</f>
        <v/>
      </c>
      <c r="O3035" s="95">
        <f>IF(INDEX(技能效果!N:N,MATCH(B3035,技能效果!B:B,0))=0,INDEX(技能效果!M:M,MATCH(技能效果等级!B3035,技能效果!B:B,0)),INDEX(技能效果!M:M,MATCH(技能效果等级!B3035,技能效果!B:B,0))*VLOOKUP(E3035,技能数值计算!$C$19:$D$28,2,FALSE))</f>
        <v>0</v>
      </c>
      <c r="P3035" s="97"/>
      <c r="Q3035" s="97"/>
      <c r="R3035" s="95" t="str">
        <f>IF(INDEX(技能效果!O:O,MATCH(技能效果等级!B3035,技能效果!B:B,0))="","",INDEX(技能效果!O:O,MATCH(技能效果等级!B3035,技能效果!B:B,0)))</f>
        <v/>
      </c>
      <c r="S3035" s="97"/>
      <c r="T3035" s="97"/>
      <c r="U3035" s="97"/>
      <c r="V3035" s="96" t="str">
        <f>IF(INDEX(技能效果!AF:AF,MATCH(技能效果等级!B3035,技能效果!B:B,0))="","",INDEX(技能效果!AF:AF,MATCH(技能效果等级!B3035,技能效果!B:B,0)))</f>
        <v/>
      </c>
      <c r="W3035" s="95">
        <f t="shared" si="45"/>
        <v>294</v>
      </c>
    </row>
    <row r="3036" spans="1:23" ht="16.5" x14ac:dyDescent="0.2">
      <c r="A3036" s="62">
        <v>3033</v>
      </c>
      <c r="B3036" s="95">
        <f>INDEX(技能效果!B:B,MATCH(技能效果等级!W3036,技能效果!AE:AE,0))</f>
        <v>210300702</v>
      </c>
      <c r="C3036" s="95" t="str">
        <f>INDEX(技能效果!C:C,MATCH(技能效果等级!B3036,技能效果!B:B,0))</f>
        <v>天使缇娜技能禁锢(教学)</v>
      </c>
      <c r="D3036" s="96" t="s">
        <v>873</v>
      </c>
      <c r="E3036" s="95">
        <v>9</v>
      </c>
      <c r="F3036" s="95">
        <f>INDEX(技能效果!H:H,MATCH(技能效果等级!B3036,技能效果!B:B,0))</f>
        <v>4001</v>
      </c>
      <c r="G3036" s="95">
        <f>IF(INDEX(技能效果!K:K,MATCH(B3036,技能效果!B:B,0))=0,INDEX(技能效果!I:I,MATCH(技能效果等级!B3036,技能效果!B:B,0)),INDEX(技能效果!I:I,MATCH(技能效果等级!B3036,技能效果!B:B,0))*VLOOKUP(E3036,技能数值计算!$C$19:$D$28,2,FALSE))</f>
        <v>0</v>
      </c>
      <c r="H3036" s="95">
        <f>INDEX(技能效果!J:J,MATCH(技能效果等级!B3036,技能效果!B:B,0))</f>
        <v>0</v>
      </c>
      <c r="I3036" s="97"/>
      <c r="J3036" s="97"/>
      <c r="K3036" s="97"/>
      <c r="L3036" s="97"/>
      <c r="M3036" s="97"/>
      <c r="N3036" s="96" t="str">
        <f>IF(INDEX(技能效果!L:L,MATCH(技能效果等级!B3036,技能效果!B:B,0))="","",INDEX(技能效果!L:L,MATCH(技能效果等级!B3036,技能效果!B:B,0)))</f>
        <v/>
      </c>
      <c r="O3036" s="95">
        <f>IF(INDEX(技能效果!N:N,MATCH(B3036,技能效果!B:B,0))=0,INDEX(技能效果!M:M,MATCH(技能效果等级!B3036,技能效果!B:B,0)),INDEX(技能效果!M:M,MATCH(技能效果等级!B3036,技能效果!B:B,0))*VLOOKUP(E3036,技能数值计算!$C$19:$D$28,2,FALSE))</f>
        <v>0</v>
      </c>
      <c r="P3036" s="97"/>
      <c r="Q3036" s="97"/>
      <c r="R3036" s="95" t="str">
        <f>IF(INDEX(技能效果!O:O,MATCH(技能效果等级!B3036,技能效果!B:B,0))="","",INDEX(技能效果!O:O,MATCH(技能效果等级!B3036,技能效果!B:B,0)))</f>
        <v/>
      </c>
      <c r="S3036" s="97"/>
      <c r="T3036" s="97"/>
      <c r="U3036" s="97"/>
      <c r="V3036" s="96" t="str">
        <f>IF(INDEX(技能效果!AF:AF,MATCH(技能效果等级!B3036,技能效果!B:B,0))="","",INDEX(技能效果!AF:AF,MATCH(技能效果等级!B3036,技能效果!B:B,0)))</f>
        <v/>
      </c>
      <c r="W3036" s="95">
        <f t="shared" si="45"/>
        <v>294</v>
      </c>
    </row>
    <row r="3037" spans="1:23" ht="16.5" x14ac:dyDescent="0.2">
      <c r="A3037" s="62">
        <v>3034</v>
      </c>
      <c r="B3037" s="95">
        <f>INDEX(技能效果!B:B,MATCH(技能效果等级!W3037,技能效果!AE:AE,0))</f>
        <v>210300702</v>
      </c>
      <c r="C3037" s="95" t="str">
        <f>INDEX(技能效果!C:C,MATCH(技能效果等级!B3037,技能效果!B:B,0))</f>
        <v>天使缇娜技能禁锢(教学)</v>
      </c>
      <c r="D3037" s="96" t="s">
        <v>873</v>
      </c>
      <c r="E3037" s="95">
        <v>10</v>
      </c>
      <c r="F3037" s="95">
        <f>INDEX(技能效果!H:H,MATCH(技能效果等级!B3037,技能效果!B:B,0))</f>
        <v>4001</v>
      </c>
      <c r="G3037" s="95">
        <f>IF(INDEX(技能效果!K:K,MATCH(B3037,技能效果!B:B,0))=0,INDEX(技能效果!I:I,MATCH(技能效果等级!B3037,技能效果!B:B,0)),INDEX(技能效果!I:I,MATCH(技能效果等级!B3037,技能效果!B:B,0))*VLOOKUP(E3037,技能数值计算!$C$19:$D$28,2,FALSE))</f>
        <v>0</v>
      </c>
      <c r="H3037" s="95">
        <f>INDEX(技能效果!J:J,MATCH(技能效果等级!B3037,技能效果!B:B,0))</f>
        <v>0</v>
      </c>
      <c r="I3037" s="97"/>
      <c r="J3037" s="97"/>
      <c r="K3037" s="97"/>
      <c r="L3037" s="97"/>
      <c r="M3037" s="97"/>
      <c r="N3037" s="96" t="str">
        <f>IF(INDEX(技能效果!L:L,MATCH(技能效果等级!B3037,技能效果!B:B,0))="","",INDEX(技能效果!L:L,MATCH(技能效果等级!B3037,技能效果!B:B,0)))</f>
        <v/>
      </c>
      <c r="O3037" s="95">
        <f>IF(INDEX(技能效果!N:N,MATCH(B3037,技能效果!B:B,0))=0,INDEX(技能效果!M:M,MATCH(技能效果等级!B3037,技能效果!B:B,0)),INDEX(技能效果!M:M,MATCH(技能效果等级!B3037,技能效果!B:B,0))*VLOOKUP(E3037,技能数值计算!$C$19:$D$28,2,FALSE))</f>
        <v>0</v>
      </c>
      <c r="P3037" s="97"/>
      <c r="Q3037" s="97"/>
      <c r="R3037" s="95" t="str">
        <f>IF(INDEX(技能效果!O:O,MATCH(技能效果等级!B3037,技能效果!B:B,0))="","",INDEX(技能效果!O:O,MATCH(技能效果等级!B3037,技能效果!B:B,0)))</f>
        <v/>
      </c>
      <c r="S3037" s="97"/>
      <c r="T3037" s="97"/>
      <c r="U3037" s="97"/>
      <c r="V3037" s="96" t="str">
        <f>IF(INDEX(技能效果!AF:AF,MATCH(技能效果等级!B3037,技能效果!B:B,0))="","",INDEX(技能效果!AF:AF,MATCH(技能效果等级!B3037,技能效果!B:B,0)))</f>
        <v/>
      </c>
      <c r="W3037" s="95">
        <f t="shared" si="45"/>
        <v>294</v>
      </c>
    </row>
    <row r="3038" spans="1:23" ht="16.5" x14ac:dyDescent="0.2">
      <c r="A3038" s="62">
        <v>3035</v>
      </c>
      <c r="B3038" s="95">
        <f>INDEX(技能效果!B:B,MATCH(技能效果等级!W3038,技能效果!AE:AE,0))</f>
        <v>210300701</v>
      </c>
      <c r="C3038" s="95" t="str">
        <f>INDEX(技能效果!C:C,MATCH(技能效果等级!B3038,技能效果!B:B,0))</f>
        <v>天使缇娜技能伤害(教学)</v>
      </c>
      <c r="D3038" s="96" t="s">
        <v>873</v>
      </c>
      <c r="E3038" s="95">
        <v>1</v>
      </c>
      <c r="F3038" s="95">
        <f>INDEX(技能效果!H:H,MATCH(技能效果等级!B3038,技能效果!B:B,0))</f>
        <v>4017</v>
      </c>
      <c r="G3038" s="95">
        <f>IF(INDEX(技能效果!K:K,MATCH(B3038,技能效果!B:B,0))=0,INDEX(技能效果!I:I,MATCH(技能效果等级!B3038,技能效果!B:B,0)),INDEX(技能效果!I:I,MATCH(技能效果等级!B3038,技能效果!B:B,0))*VLOOKUP(E3038,技能数值计算!$C$19:$D$28,2,FALSE))</f>
        <v>1</v>
      </c>
      <c r="H3038" s="95">
        <f>INDEX(技能效果!J:J,MATCH(技能效果等级!B3038,技能效果!B:B,0))</f>
        <v>0</v>
      </c>
      <c r="I3038" s="97"/>
      <c r="J3038" s="97"/>
      <c r="K3038" s="97"/>
      <c r="L3038" s="97"/>
      <c r="M3038" s="97"/>
      <c r="N3038" s="96" t="str">
        <f>IF(INDEX(技能效果!L:L,MATCH(技能效果等级!B3038,技能效果!B:B,0))="","",INDEX(技能效果!L:L,MATCH(技能效果等级!B3038,技能效果!B:B,0)))</f>
        <v/>
      </c>
      <c r="O3038" s="95">
        <f>IF(INDEX(技能效果!N:N,MATCH(B3038,技能效果!B:B,0))=0,INDEX(技能效果!M:M,MATCH(技能效果等级!B3038,技能效果!B:B,0)),INDEX(技能效果!M:M,MATCH(技能效果等级!B3038,技能效果!B:B,0))*VLOOKUP(E3038,技能数值计算!$C$19:$D$28,2,FALSE))</f>
        <v>0</v>
      </c>
      <c r="P3038" s="97"/>
      <c r="Q3038" s="97"/>
      <c r="R3038" s="95" t="str">
        <f>IF(INDEX(技能效果!O:O,MATCH(技能效果等级!B3038,技能效果!B:B,0))="","",INDEX(技能效果!O:O,MATCH(技能效果等级!B3038,技能效果!B:B,0)))</f>
        <v/>
      </c>
      <c r="S3038" s="97"/>
      <c r="T3038" s="97"/>
      <c r="U3038" s="97"/>
      <c r="V3038" s="96" t="str">
        <f>IF(INDEX(技能效果!AF:AF,MATCH(技能效果等级!B3038,技能效果!B:B,0))="","",INDEX(技能效果!AF:AF,MATCH(技能效果等级!B3038,技能效果!B:B,0)))</f>
        <v/>
      </c>
      <c r="W3038" s="95">
        <f t="shared" si="45"/>
        <v>295</v>
      </c>
    </row>
    <row r="3039" spans="1:23" ht="16.5" x14ac:dyDescent="0.2">
      <c r="A3039" s="62">
        <v>3036</v>
      </c>
      <c r="B3039" s="95">
        <f>INDEX(技能效果!B:B,MATCH(技能效果等级!W3039,技能效果!AE:AE,0))</f>
        <v>210300701</v>
      </c>
      <c r="C3039" s="95" t="str">
        <f>INDEX(技能效果!C:C,MATCH(技能效果等级!B3039,技能效果!B:B,0))</f>
        <v>天使缇娜技能伤害(教学)</v>
      </c>
      <c r="D3039" s="96" t="s">
        <v>873</v>
      </c>
      <c r="E3039" s="95">
        <v>2</v>
      </c>
      <c r="F3039" s="95">
        <f>INDEX(技能效果!H:H,MATCH(技能效果等级!B3039,技能效果!B:B,0))</f>
        <v>4017</v>
      </c>
      <c r="G3039" s="95">
        <f>IF(INDEX(技能效果!K:K,MATCH(B3039,技能效果!B:B,0))=0,INDEX(技能效果!I:I,MATCH(技能效果等级!B3039,技能效果!B:B,0)),INDEX(技能效果!I:I,MATCH(技能效果等级!B3039,技能效果!B:B,0))*VLOOKUP(E3039,技能数值计算!$C$19:$D$28,2,FALSE))</f>
        <v>1.08</v>
      </c>
      <c r="H3039" s="95">
        <f>INDEX(技能效果!J:J,MATCH(技能效果等级!B3039,技能效果!B:B,0))</f>
        <v>0</v>
      </c>
      <c r="I3039" s="97"/>
      <c r="J3039" s="97"/>
      <c r="K3039" s="97"/>
      <c r="L3039" s="97"/>
      <c r="M3039" s="97"/>
      <c r="N3039" s="96" t="str">
        <f>IF(INDEX(技能效果!L:L,MATCH(技能效果等级!B3039,技能效果!B:B,0))="","",INDEX(技能效果!L:L,MATCH(技能效果等级!B3039,技能效果!B:B,0)))</f>
        <v/>
      </c>
      <c r="O3039" s="95">
        <f>IF(INDEX(技能效果!N:N,MATCH(B3039,技能效果!B:B,0))=0,INDEX(技能效果!M:M,MATCH(技能效果等级!B3039,技能效果!B:B,0)),INDEX(技能效果!M:M,MATCH(技能效果等级!B3039,技能效果!B:B,0))*VLOOKUP(E3039,技能数值计算!$C$19:$D$28,2,FALSE))</f>
        <v>0</v>
      </c>
      <c r="P3039" s="97"/>
      <c r="Q3039" s="97"/>
      <c r="R3039" s="95" t="str">
        <f>IF(INDEX(技能效果!O:O,MATCH(技能效果等级!B3039,技能效果!B:B,0))="","",INDEX(技能效果!O:O,MATCH(技能效果等级!B3039,技能效果!B:B,0)))</f>
        <v/>
      </c>
      <c r="S3039" s="97"/>
      <c r="T3039" s="97"/>
      <c r="U3039" s="97"/>
      <c r="V3039" s="96" t="str">
        <f>IF(INDEX(技能效果!AF:AF,MATCH(技能效果等级!B3039,技能效果!B:B,0))="","",INDEX(技能效果!AF:AF,MATCH(技能效果等级!B3039,技能效果!B:B,0)))</f>
        <v/>
      </c>
      <c r="W3039" s="95">
        <f t="shared" si="45"/>
        <v>295</v>
      </c>
    </row>
    <row r="3040" spans="1:23" ht="16.5" x14ac:dyDescent="0.2">
      <c r="A3040" s="62">
        <v>3037</v>
      </c>
      <c r="B3040" s="95">
        <f>INDEX(技能效果!B:B,MATCH(技能效果等级!W3040,技能效果!AE:AE,0))</f>
        <v>210300701</v>
      </c>
      <c r="C3040" s="95" t="str">
        <f>INDEX(技能效果!C:C,MATCH(技能效果等级!B3040,技能效果!B:B,0))</f>
        <v>天使缇娜技能伤害(教学)</v>
      </c>
      <c r="D3040" s="96" t="s">
        <v>873</v>
      </c>
      <c r="E3040" s="95">
        <v>3</v>
      </c>
      <c r="F3040" s="95">
        <f>INDEX(技能效果!H:H,MATCH(技能效果等级!B3040,技能效果!B:B,0))</f>
        <v>4017</v>
      </c>
      <c r="G3040" s="95">
        <f>IF(INDEX(技能效果!K:K,MATCH(B3040,技能效果!B:B,0))=0,INDEX(技能效果!I:I,MATCH(技能效果等级!B3040,技能效果!B:B,0)),INDEX(技能效果!I:I,MATCH(技能效果等级!B3040,技能效果!B:B,0))*VLOOKUP(E3040,技能数值计算!$C$19:$D$28,2,FALSE))</f>
        <v>1.1599999999999999</v>
      </c>
      <c r="H3040" s="95">
        <f>INDEX(技能效果!J:J,MATCH(技能效果等级!B3040,技能效果!B:B,0))</f>
        <v>0</v>
      </c>
      <c r="I3040" s="97"/>
      <c r="J3040" s="97"/>
      <c r="K3040" s="97"/>
      <c r="L3040" s="97"/>
      <c r="M3040" s="97"/>
      <c r="N3040" s="96" t="str">
        <f>IF(INDEX(技能效果!L:L,MATCH(技能效果等级!B3040,技能效果!B:B,0))="","",INDEX(技能效果!L:L,MATCH(技能效果等级!B3040,技能效果!B:B,0)))</f>
        <v/>
      </c>
      <c r="O3040" s="95">
        <f>IF(INDEX(技能效果!N:N,MATCH(B3040,技能效果!B:B,0))=0,INDEX(技能效果!M:M,MATCH(技能效果等级!B3040,技能效果!B:B,0)),INDEX(技能效果!M:M,MATCH(技能效果等级!B3040,技能效果!B:B,0))*VLOOKUP(E3040,技能数值计算!$C$19:$D$28,2,FALSE))</f>
        <v>0</v>
      </c>
      <c r="P3040" s="97"/>
      <c r="Q3040" s="97"/>
      <c r="R3040" s="95" t="str">
        <f>IF(INDEX(技能效果!O:O,MATCH(技能效果等级!B3040,技能效果!B:B,0))="","",INDEX(技能效果!O:O,MATCH(技能效果等级!B3040,技能效果!B:B,0)))</f>
        <v/>
      </c>
      <c r="S3040" s="97"/>
      <c r="T3040" s="97"/>
      <c r="U3040" s="97"/>
      <c r="V3040" s="96" t="str">
        <f>IF(INDEX(技能效果!AF:AF,MATCH(技能效果等级!B3040,技能效果!B:B,0))="","",INDEX(技能效果!AF:AF,MATCH(技能效果等级!B3040,技能效果!B:B,0)))</f>
        <v/>
      </c>
      <c r="W3040" s="95">
        <f t="shared" si="45"/>
        <v>295</v>
      </c>
    </row>
    <row r="3041" spans="1:23" ht="16.5" x14ac:dyDescent="0.2">
      <c r="A3041" s="62">
        <v>3038</v>
      </c>
      <c r="B3041" s="95">
        <f>INDEX(技能效果!B:B,MATCH(技能效果等级!W3041,技能效果!AE:AE,0))</f>
        <v>210300701</v>
      </c>
      <c r="C3041" s="95" t="str">
        <f>INDEX(技能效果!C:C,MATCH(技能效果等级!B3041,技能效果!B:B,0))</f>
        <v>天使缇娜技能伤害(教学)</v>
      </c>
      <c r="D3041" s="96" t="s">
        <v>873</v>
      </c>
      <c r="E3041" s="95">
        <v>4</v>
      </c>
      <c r="F3041" s="95">
        <f>INDEX(技能效果!H:H,MATCH(技能效果等级!B3041,技能效果!B:B,0))</f>
        <v>4017</v>
      </c>
      <c r="G3041" s="95">
        <f>IF(INDEX(技能效果!K:K,MATCH(B3041,技能效果!B:B,0))=0,INDEX(技能效果!I:I,MATCH(技能效果等级!B3041,技能效果!B:B,0)),INDEX(技能效果!I:I,MATCH(技能效果等级!B3041,技能效果!B:B,0))*VLOOKUP(E3041,技能数值计算!$C$19:$D$28,2,FALSE))</f>
        <v>1.24</v>
      </c>
      <c r="H3041" s="95">
        <f>INDEX(技能效果!J:J,MATCH(技能效果等级!B3041,技能效果!B:B,0))</f>
        <v>0</v>
      </c>
      <c r="I3041" s="97"/>
      <c r="J3041" s="97"/>
      <c r="K3041" s="97"/>
      <c r="L3041" s="97"/>
      <c r="M3041" s="97"/>
      <c r="N3041" s="96" t="str">
        <f>IF(INDEX(技能效果!L:L,MATCH(技能效果等级!B3041,技能效果!B:B,0))="","",INDEX(技能效果!L:L,MATCH(技能效果等级!B3041,技能效果!B:B,0)))</f>
        <v/>
      </c>
      <c r="O3041" s="95">
        <f>IF(INDEX(技能效果!N:N,MATCH(B3041,技能效果!B:B,0))=0,INDEX(技能效果!M:M,MATCH(技能效果等级!B3041,技能效果!B:B,0)),INDEX(技能效果!M:M,MATCH(技能效果等级!B3041,技能效果!B:B,0))*VLOOKUP(E3041,技能数值计算!$C$19:$D$28,2,FALSE))</f>
        <v>0</v>
      </c>
      <c r="P3041" s="97"/>
      <c r="Q3041" s="97"/>
      <c r="R3041" s="95" t="str">
        <f>IF(INDEX(技能效果!O:O,MATCH(技能效果等级!B3041,技能效果!B:B,0))="","",INDEX(技能效果!O:O,MATCH(技能效果等级!B3041,技能效果!B:B,0)))</f>
        <v/>
      </c>
      <c r="S3041" s="97"/>
      <c r="T3041" s="97"/>
      <c r="U3041" s="97"/>
      <c r="V3041" s="96" t="str">
        <f>IF(INDEX(技能效果!AF:AF,MATCH(技能效果等级!B3041,技能效果!B:B,0))="","",INDEX(技能效果!AF:AF,MATCH(技能效果等级!B3041,技能效果!B:B,0)))</f>
        <v/>
      </c>
      <c r="W3041" s="95">
        <f t="shared" si="45"/>
        <v>295</v>
      </c>
    </row>
    <row r="3042" spans="1:23" ht="16.5" x14ac:dyDescent="0.2">
      <c r="A3042" s="62">
        <v>3039</v>
      </c>
      <c r="B3042" s="95">
        <f>INDEX(技能效果!B:B,MATCH(技能效果等级!W3042,技能效果!AE:AE,0))</f>
        <v>210300701</v>
      </c>
      <c r="C3042" s="95" t="str">
        <f>INDEX(技能效果!C:C,MATCH(技能效果等级!B3042,技能效果!B:B,0))</f>
        <v>天使缇娜技能伤害(教学)</v>
      </c>
      <c r="D3042" s="96" t="s">
        <v>873</v>
      </c>
      <c r="E3042" s="95">
        <v>5</v>
      </c>
      <c r="F3042" s="95">
        <f>INDEX(技能效果!H:H,MATCH(技能效果等级!B3042,技能效果!B:B,0))</f>
        <v>4017</v>
      </c>
      <c r="G3042" s="95">
        <f>IF(INDEX(技能效果!K:K,MATCH(B3042,技能效果!B:B,0))=0,INDEX(技能效果!I:I,MATCH(技能效果等级!B3042,技能效果!B:B,0)),INDEX(技能效果!I:I,MATCH(技能效果等级!B3042,技能效果!B:B,0))*VLOOKUP(E3042,技能数值计算!$C$19:$D$28,2,FALSE))</f>
        <v>1.32</v>
      </c>
      <c r="H3042" s="95">
        <f>INDEX(技能效果!J:J,MATCH(技能效果等级!B3042,技能效果!B:B,0))</f>
        <v>0</v>
      </c>
      <c r="I3042" s="97"/>
      <c r="J3042" s="97"/>
      <c r="K3042" s="97"/>
      <c r="L3042" s="97"/>
      <c r="M3042" s="97"/>
      <c r="N3042" s="96" t="str">
        <f>IF(INDEX(技能效果!L:L,MATCH(技能效果等级!B3042,技能效果!B:B,0))="","",INDEX(技能效果!L:L,MATCH(技能效果等级!B3042,技能效果!B:B,0)))</f>
        <v/>
      </c>
      <c r="O3042" s="95">
        <f>IF(INDEX(技能效果!N:N,MATCH(B3042,技能效果!B:B,0))=0,INDEX(技能效果!M:M,MATCH(技能效果等级!B3042,技能效果!B:B,0)),INDEX(技能效果!M:M,MATCH(技能效果等级!B3042,技能效果!B:B,0))*VLOOKUP(E3042,技能数值计算!$C$19:$D$28,2,FALSE))</f>
        <v>0</v>
      </c>
      <c r="P3042" s="97"/>
      <c r="Q3042" s="97"/>
      <c r="R3042" s="95" t="str">
        <f>IF(INDEX(技能效果!O:O,MATCH(技能效果等级!B3042,技能效果!B:B,0))="","",INDEX(技能效果!O:O,MATCH(技能效果等级!B3042,技能效果!B:B,0)))</f>
        <v/>
      </c>
      <c r="S3042" s="97"/>
      <c r="T3042" s="97"/>
      <c r="U3042" s="97"/>
      <c r="V3042" s="96" t="str">
        <f>IF(INDEX(技能效果!AF:AF,MATCH(技能效果等级!B3042,技能效果!B:B,0))="","",INDEX(技能效果!AF:AF,MATCH(技能效果等级!B3042,技能效果!B:B,0)))</f>
        <v/>
      </c>
      <c r="W3042" s="95">
        <f t="shared" si="45"/>
        <v>295</v>
      </c>
    </row>
    <row r="3043" spans="1:23" ht="16.5" x14ac:dyDescent="0.2">
      <c r="A3043" s="62">
        <v>3040</v>
      </c>
      <c r="B3043" s="95">
        <f>INDEX(技能效果!B:B,MATCH(技能效果等级!W3043,技能效果!AE:AE,0))</f>
        <v>210300701</v>
      </c>
      <c r="C3043" s="95" t="str">
        <f>INDEX(技能效果!C:C,MATCH(技能效果等级!B3043,技能效果!B:B,0))</f>
        <v>天使缇娜技能伤害(教学)</v>
      </c>
      <c r="D3043" s="96" t="s">
        <v>873</v>
      </c>
      <c r="E3043" s="95">
        <v>6</v>
      </c>
      <c r="F3043" s="95">
        <f>INDEX(技能效果!H:H,MATCH(技能效果等级!B3043,技能效果!B:B,0))</f>
        <v>4017</v>
      </c>
      <c r="G3043" s="95">
        <f>IF(INDEX(技能效果!K:K,MATCH(B3043,技能效果!B:B,0))=0,INDEX(技能效果!I:I,MATCH(技能效果等级!B3043,技能效果!B:B,0)),INDEX(技能效果!I:I,MATCH(技能效果等级!B3043,技能效果!B:B,0))*VLOOKUP(E3043,技能数值计算!$C$19:$D$28,2,FALSE))</f>
        <v>1.44</v>
      </c>
      <c r="H3043" s="95">
        <f>INDEX(技能效果!J:J,MATCH(技能效果等级!B3043,技能效果!B:B,0))</f>
        <v>0</v>
      </c>
      <c r="I3043" s="97"/>
      <c r="J3043" s="97"/>
      <c r="K3043" s="97"/>
      <c r="L3043" s="97"/>
      <c r="M3043" s="97"/>
      <c r="N3043" s="96" t="str">
        <f>IF(INDEX(技能效果!L:L,MATCH(技能效果等级!B3043,技能效果!B:B,0))="","",INDEX(技能效果!L:L,MATCH(技能效果等级!B3043,技能效果!B:B,0)))</f>
        <v/>
      </c>
      <c r="O3043" s="95">
        <f>IF(INDEX(技能效果!N:N,MATCH(B3043,技能效果!B:B,0))=0,INDEX(技能效果!M:M,MATCH(技能效果等级!B3043,技能效果!B:B,0)),INDEX(技能效果!M:M,MATCH(技能效果等级!B3043,技能效果!B:B,0))*VLOOKUP(E3043,技能数值计算!$C$19:$D$28,2,FALSE))</f>
        <v>0</v>
      </c>
      <c r="P3043" s="97"/>
      <c r="Q3043" s="97"/>
      <c r="R3043" s="95" t="str">
        <f>IF(INDEX(技能效果!O:O,MATCH(技能效果等级!B3043,技能效果!B:B,0))="","",INDEX(技能效果!O:O,MATCH(技能效果等级!B3043,技能效果!B:B,0)))</f>
        <v/>
      </c>
      <c r="S3043" s="97"/>
      <c r="T3043" s="97"/>
      <c r="U3043" s="97"/>
      <c r="V3043" s="96" t="str">
        <f>IF(INDEX(技能效果!AF:AF,MATCH(技能效果等级!B3043,技能效果!B:B,0))="","",INDEX(技能效果!AF:AF,MATCH(技能效果等级!B3043,技能效果!B:B,0)))</f>
        <v/>
      </c>
      <c r="W3043" s="95">
        <f t="shared" si="45"/>
        <v>295</v>
      </c>
    </row>
    <row r="3044" spans="1:23" ht="16.5" x14ac:dyDescent="0.2">
      <c r="A3044" s="62">
        <v>3041</v>
      </c>
      <c r="B3044" s="95">
        <f>INDEX(技能效果!B:B,MATCH(技能效果等级!W3044,技能效果!AE:AE,0))</f>
        <v>210300701</v>
      </c>
      <c r="C3044" s="95" t="str">
        <f>INDEX(技能效果!C:C,MATCH(技能效果等级!B3044,技能效果!B:B,0))</f>
        <v>天使缇娜技能伤害(教学)</v>
      </c>
      <c r="D3044" s="96" t="s">
        <v>873</v>
      </c>
      <c r="E3044" s="95">
        <v>7</v>
      </c>
      <c r="F3044" s="95">
        <f>INDEX(技能效果!H:H,MATCH(技能效果等级!B3044,技能效果!B:B,0))</f>
        <v>4017</v>
      </c>
      <c r="G3044" s="95">
        <f>IF(INDEX(技能效果!K:K,MATCH(B3044,技能效果!B:B,0))=0,INDEX(技能效果!I:I,MATCH(技能效果等级!B3044,技能效果!B:B,0)),INDEX(技能效果!I:I,MATCH(技能效果等级!B3044,技能效果!B:B,0))*VLOOKUP(E3044,技能数值计算!$C$19:$D$28,2,FALSE))</f>
        <v>1.56</v>
      </c>
      <c r="H3044" s="95">
        <f>INDEX(技能效果!J:J,MATCH(技能效果等级!B3044,技能效果!B:B,0))</f>
        <v>0</v>
      </c>
      <c r="I3044" s="97"/>
      <c r="J3044" s="97"/>
      <c r="K3044" s="97"/>
      <c r="L3044" s="97"/>
      <c r="M3044" s="97"/>
      <c r="N3044" s="96" t="str">
        <f>IF(INDEX(技能效果!L:L,MATCH(技能效果等级!B3044,技能效果!B:B,0))="","",INDEX(技能效果!L:L,MATCH(技能效果等级!B3044,技能效果!B:B,0)))</f>
        <v/>
      </c>
      <c r="O3044" s="95">
        <f>IF(INDEX(技能效果!N:N,MATCH(B3044,技能效果!B:B,0))=0,INDEX(技能效果!M:M,MATCH(技能效果等级!B3044,技能效果!B:B,0)),INDEX(技能效果!M:M,MATCH(技能效果等级!B3044,技能效果!B:B,0))*VLOOKUP(E3044,技能数值计算!$C$19:$D$28,2,FALSE))</f>
        <v>0</v>
      </c>
      <c r="P3044" s="97"/>
      <c r="Q3044" s="97"/>
      <c r="R3044" s="95" t="str">
        <f>IF(INDEX(技能效果!O:O,MATCH(技能效果等级!B3044,技能效果!B:B,0))="","",INDEX(技能效果!O:O,MATCH(技能效果等级!B3044,技能效果!B:B,0)))</f>
        <v/>
      </c>
      <c r="S3044" s="97"/>
      <c r="T3044" s="97"/>
      <c r="U3044" s="97"/>
      <c r="V3044" s="96" t="str">
        <f>IF(INDEX(技能效果!AF:AF,MATCH(技能效果等级!B3044,技能效果!B:B,0))="","",INDEX(技能效果!AF:AF,MATCH(技能效果等级!B3044,技能效果!B:B,0)))</f>
        <v/>
      </c>
      <c r="W3044" s="95">
        <f t="shared" si="45"/>
        <v>295</v>
      </c>
    </row>
    <row r="3045" spans="1:23" ht="16.5" x14ac:dyDescent="0.2">
      <c r="A3045" s="62">
        <v>3042</v>
      </c>
      <c r="B3045" s="95">
        <f>INDEX(技能效果!B:B,MATCH(技能效果等级!W3045,技能效果!AE:AE,0))</f>
        <v>210300701</v>
      </c>
      <c r="C3045" s="95" t="str">
        <f>INDEX(技能效果!C:C,MATCH(技能效果等级!B3045,技能效果!B:B,0))</f>
        <v>天使缇娜技能伤害(教学)</v>
      </c>
      <c r="D3045" s="96" t="s">
        <v>873</v>
      </c>
      <c r="E3045" s="95">
        <v>8</v>
      </c>
      <c r="F3045" s="95">
        <f>INDEX(技能效果!H:H,MATCH(技能效果等级!B3045,技能效果!B:B,0))</f>
        <v>4017</v>
      </c>
      <c r="G3045" s="95">
        <f>IF(INDEX(技能效果!K:K,MATCH(B3045,技能效果!B:B,0))=0,INDEX(技能效果!I:I,MATCH(技能效果等级!B3045,技能效果!B:B,0)),INDEX(技能效果!I:I,MATCH(技能效果等级!B3045,技能效果!B:B,0))*VLOOKUP(E3045,技能数值计算!$C$19:$D$28,2,FALSE))</f>
        <v>1.68</v>
      </c>
      <c r="H3045" s="95">
        <f>INDEX(技能效果!J:J,MATCH(技能效果等级!B3045,技能效果!B:B,0))</f>
        <v>0</v>
      </c>
      <c r="I3045" s="97"/>
      <c r="J3045" s="97"/>
      <c r="K3045" s="97"/>
      <c r="L3045" s="97"/>
      <c r="M3045" s="97"/>
      <c r="N3045" s="96" t="str">
        <f>IF(INDEX(技能效果!L:L,MATCH(技能效果等级!B3045,技能效果!B:B,0))="","",INDEX(技能效果!L:L,MATCH(技能效果等级!B3045,技能效果!B:B,0)))</f>
        <v/>
      </c>
      <c r="O3045" s="95">
        <f>IF(INDEX(技能效果!N:N,MATCH(B3045,技能效果!B:B,0))=0,INDEX(技能效果!M:M,MATCH(技能效果等级!B3045,技能效果!B:B,0)),INDEX(技能效果!M:M,MATCH(技能效果等级!B3045,技能效果!B:B,0))*VLOOKUP(E3045,技能数值计算!$C$19:$D$28,2,FALSE))</f>
        <v>0</v>
      </c>
      <c r="P3045" s="97"/>
      <c r="Q3045" s="97"/>
      <c r="R3045" s="95" t="str">
        <f>IF(INDEX(技能效果!O:O,MATCH(技能效果等级!B3045,技能效果!B:B,0))="","",INDEX(技能效果!O:O,MATCH(技能效果等级!B3045,技能效果!B:B,0)))</f>
        <v/>
      </c>
      <c r="S3045" s="97"/>
      <c r="T3045" s="97"/>
      <c r="U3045" s="97"/>
      <c r="V3045" s="96" t="str">
        <f>IF(INDEX(技能效果!AF:AF,MATCH(技能效果等级!B3045,技能效果!B:B,0))="","",INDEX(技能效果!AF:AF,MATCH(技能效果等级!B3045,技能效果!B:B,0)))</f>
        <v/>
      </c>
      <c r="W3045" s="95">
        <f t="shared" si="45"/>
        <v>295</v>
      </c>
    </row>
    <row r="3046" spans="1:23" ht="16.5" x14ac:dyDescent="0.2">
      <c r="A3046" s="62">
        <v>3043</v>
      </c>
      <c r="B3046" s="95">
        <f>INDEX(技能效果!B:B,MATCH(技能效果等级!W3046,技能效果!AE:AE,0))</f>
        <v>210300701</v>
      </c>
      <c r="C3046" s="95" t="str">
        <f>INDEX(技能效果!C:C,MATCH(技能效果等级!B3046,技能效果!B:B,0))</f>
        <v>天使缇娜技能伤害(教学)</v>
      </c>
      <c r="D3046" s="96" t="s">
        <v>873</v>
      </c>
      <c r="E3046" s="95">
        <v>9</v>
      </c>
      <c r="F3046" s="95">
        <f>INDEX(技能效果!H:H,MATCH(技能效果等级!B3046,技能效果!B:B,0))</f>
        <v>4017</v>
      </c>
      <c r="G3046" s="95">
        <f>IF(INDEX(技能效果!K:K,MATCH(B3046,技能效果!B:B,0))=0,INDEX(技能效果!I:I,MATCH(技能效果等级!B3046,技能效果!B:B,0)),INDEX(技能效果!I:I,MATCH(技能效果等级!B3046,技能效果!B:B,0))*VLOOKUP(E3046,技能数值计算!$C$19:$D$28,2,FALSE))</f>
        <v>1.84</v>
      </c>
      <c r="H3046" s="95">
        <f>INDEX(技能效果!J:J,MATCH(技能效果等级!B3046,技能效果!B:B,0))</f>
        <v>0</v>
      </c>
      <c r="I3046" s="97"/>
      <c r="J3046" s="97"/>
      <c r="K3046" s="97"/>
      <c r="L3046" s="97"/>
      <c r="M3046" s="97"/>
      <c r="N3046" s="96" t="str">
        <f>IF(INDEX(技能效果!L:L,MATCH(技能效果等级!B3046,技能效果!B:B,0))="","",INDEX(技能效果!L:L,MATCH(技能效果等级!B3046,技能效果!B:B,0)))</f>
        <v/>
      </c>
      <c r="O3046" s="95">
        <f>IF(INDEX(技能效果!N:N,MATCH(B3046,技能效果!B:B,0))=0,INDEX(技能效果!M:M,MATCH(技能效果等级!B3046,技能效果!B:B,0)),INDEX(技能效果!M:M,MATCH(技能效果等级!B3046,技能效果!B:B,0))*VLOOKUP(E3046,技能数值计算!$C$19:$D$28,2,FALSE))</f>
        <v>0</v>
      </c>
      <c r="P3046" s="97"/>
      <c r="Q3046" s="97"/>
      <c r="R3046" s="95" t="str">
        <f>IF(INDEX(技能效果!O:O,MATCH(技能效果等级!B3046,技能效果!B:B,0))="","",INDEX(技能效果!O:O,MATCH(技能效果等级!B3046,技能效果!B:B,0)))</f>
        <v/>
      </c>
      <c r="S3046" s="97"/>
      <c r="T3046" s="97"/>
      <c r="U3046" s="97"/>
      <c r="V3046" s="96" t="str">
        <f>IF(INDEX(技能效果!AF:AF,MATCH(技能效果等级!B3046,技能效果!B:B,0))="","",INDEX(技能效果!AF:AF,MATCH(技能效果等级!B3046,技能效果!B:B,0)))</f>
        <v/>
      </c>
      <c r="W3046" s="95">
        <f t="shared" si="45"/>
        <v>295</v>
      </c>
    </row>
    <row r="3047" spans="1:23" ht="16.5" x14ac:dyDescent="0.2">
      <c r="A3047" s="62">
        <v>3044</v>
      </c>
      <c r="B3047" s="95">
        <f>INDEX(技能效果!B:B,MATCH(技能效果等级!W3047,技能效果!AE:AE,0))</f>
        <v>210300701</v>
      </c>
      <c r="C3047" s="95" t="str">
        <f>INDEX(技能效果!C:C,MATCH(技能效果等级!B3047,技能效果!B:B,0))</f>
        <v>天使缇娜技能伤害(教学)</v>
      </c>
      <c r="D3047" s="96" t="s">
        <v>873</v>
      </c>
      <c r="E3047" s="95">
        <v>10</v>
      </c>
      <c r="F3047" s="95">
        <f>INDEX(技能效果!H:H,MATCH(技能效果等级!B3047,技能效果!B:B,0))</f>
        <v>4017</v>
      </c>
      <c r="G3047" s="95">
        <f>IF(INDEX(技能效果!K:K,MATCH(B3047,技能效果!B:B,0))=0,INDEX(技能效果!I:I,MATCH(技能效果等级!B3047,技能效果!B:B,0)),INDEX(技能效果!I:I,MATCH(技能效果等级!B3047,技能效果!B:B,0))*VLOOKUP(E3047,技能数值计算!$C$19:$D$28,2,FALSE))</f>
        <v>2</v>
      </c>
      <c r="H3047" s="95">
        <f>INDEX(技能效果!J:J,MATCH(技能效果等级!B3047,技能效果!B:B,0))</f>
        <v>0</v>
      </c>
      <c r="I3047" s="97"/>
      <c r="J3047" s="97"/>
      <c r="K3047" s="97"/>
      <c r="L3047" s="97"/>
      <c r="M3047" s="97"/>
      <c r="N3047" s="96" t="str">
        <f>IF(INDEX(技能效果!L:L,MATCH(技能效果等级!B3047,技能效果!B:B,0))="","",INDEX(技能效果!L:L,MATCH(技能效果等级!B3047,技能效果!B:B,0)))</f>
        <v/>
      </c>
      <c r="O3047" s="95">
        <f>IF(INDEX(技能效果!N:N,MATCH(B3047,技能效果!B:B,0))=0,INDEX(技能效果!M:M,MATCH(技能效果等级!B3047,技能效果!B:B,0)),INDEX(技能效果!M:M,MATCH(技能效果等级!B3047,技能效果!B:B,0))*VLOOKUP(E3047,技能数值计算!$C$19:$D$28,2,FALSE))</f>
        <v>0</v>
      </c>
      <c r="P3047" s="97"/>
      <c r="Q3047" s="97"/>
      <c r="R3047" s="95" t="str">
        <f>IF(INDEX(技能效果!O:O,MATCH(技能效果等级!B3047,技能效果!B:B,0))="","",INDEX(技能效果!O:O,MATCH(技能效果等级!B3047,技能效果!B:B,0)))</f>
        <v/>
      </c>
      <c r="S3047" s="97"/>
      <c r="T3047" s="97"/>
      <c r="U3047" s="97"/>
      <c r="V3047" s="96" t="str">
        <f>IF(INDEX(技能效果!AF:AF,MATCH(技能效果等级!B3047,技能效果!B:B,0))="","",INDEX(技能效果!AF:AF,MATCH(技能效果等级!B3047,技能效果!B:B,0)))</f>
        <v/>
      </c>
      <c r="W3047" s="95">
        <f t="shared" si="45"/>
        <v>295</v>
      </c>
    </row>
    <row r="3048" spans="1:23" ht="16.5" x14ac:dyDescent="0.2">
      <c r="A3048" s="62">
        <v>3045</v>
      </c>
      <c r="B3048" s="95">
        <f>INDEX(技能效果!B:B,MATCH(技能效果等级!W3048,技能效果!AE:AE,0))</f>
        <v>210300703</v>
      </c>
      <c r="C3048" s="95" t="str">
        <f>INDEX(技能效果!C:C,MATCH(技能效果等级!B3048,技能效果!B:B,0))</f>
        <v>天使缇娜专属武器效果(教学)</v>
      </c>
      <c r="D3048" s="96" t="s">
        <v>873</v>
      </c>
      <c r="E3048" s="95">
        <v>1</v>
      </c>
      <c r="F3048" s="95">
        <f>INDEX(技能效果!H:H,MATCH(技能效果等级!B3048,技能效果!B:B,0))</f>
        <v>4026</v>
      </c>
      <c r="G3048" s="95">
        <f>IF(INDEX(技能效果!K:K,MATCH(B3048,技能效果!B:B,0))=0,INDEX(技能效果!I:I,MATCH(技能效果等级!B3048,技能效果!B:B,0)),INDEX(技能效果!I:I,MATCH(技能效果等级!B3048,技能效果!B:B,0))*VLOOKUP(E3048,技能数值计算!$C$19:$D$28,2,FALSE))</f>
        <v>1</v>
      </c>
      <c r="H3048" s="95">
        <f>INDEX(技能效果!J:J,MATCH(技能效果等级!B3048,技能效果!B:B,0))</f>
        <v>0</v>
      </c>
      <c r="I3048" s="97"/>
      <c r="J3048" s="97"/>
      <c r="K3048" s="97"/>
      <c r="L3048" s="97"/>
      <c r="M3048" s="97"/>
      <c r="N3048" s="96" t="str">
        <f>IF(INDEX(技能效果!L:L,MATCH(技能效果等级!B3048,技能效果!B:B,0))="","",INDEX(技能效果!L:L,MATCH(技能效果等级!B3048,技能效果!B:B,0)))</f>
        <v/>
      </c>
      <c r="O3048" s="95">
        <f>IF(INDEX(技能效果!N:N,MATCH(B3048,技能效果!B:B,0))=0,INDEX(技能效果!M:M,MATCH(技能效果等级!B3048,技能效果!B:B,0)),INDEX(技能效果!M:M,MATCH(技能效果等级!B3048,技能效果!B:B,0))*VLOOKUP(E3048,技能数值计算!$C$19:$D$28,2,FALSE))</f>
        <v>0</v>
      </c>
      <c r="P3048" s="97"/>
      <c r="Q3048" s="97"/>
      <c r="R3048" s="95" t="str">
        <f>IF(INDEX(技能效果!O:O,MATCH(技能效果等级!B3048,技能效果!B:B,0))="","",INDEX(技能效果!O:O,MATCH(技能效果等级!B3048,技能效果!B:B,0)))</f>
        <v/>
      </c>
      <c r="S3048" s="97"/>
      <c r="T3048" s="97"/>
      <c r="U3048" s="97"/>
      <c r="V3048" s="96" t="str">
        <f>IF(INDEX(技能效果!AF:AF,MATCH(技能效果等级!B3048,技能效果!B:B,0))="","",INDEX(技能效果!AF:AF,MATCH(技能效果等级!B3048,技能效果!B:B,0)))</f>
        <v>对被禁锢的单位造成额外伤害</v>
      </c>
      <c r="W3048" s="95">
        <f t="shared" si="45"/>
        <v>296</v>
      </c>
    </row>
    <row r="3049" spans="1:23" ht="16.5" x14ac:dyDescent="0.2">
      <c r="A3049" s="62">
        <v>3046</v>
      </c>
      <c r="B3049" s="95">
        <f>INDEX(技能效果!B:B,MATCH(技能效果等级!W3049,技能效果!AE:AE,0))</f>
        <v>210300703</v>
      </c>
      <c r="C3049" s="95" t="str">
        <f>INDEX(技能效果!C:C,MATCH(技能效果等级!B3049,技能效果!B:B,0))</f>
        <v>天使缇娜专属武器效果(教学)</v>
      </c>
      <c r="D3049" s="96" t="s">
        <v>873</v>
      </c>
      <c r="E3049" s="95">
        <v>2</v>
      </c>
      <c r="F3049" s="95">
        <f>INDEX(技能效果!H:H,MATCH(技能效果等级!B3049,技能效果!B:B,0))</f>
        <v>4026</v>
      </c>
      <c r="G3049" s="95">
        <f>IF(INDEX(技能效果!K:K,MATCH(B3049,技能效果!B:B,0))=0,INDEX(技能效果!I:I,MATCH(技能效果等级!B3049,技能效果!B:B,0)),INDEX(技能效果!I:I,MATCH(技能效果等级!B3049,技能效果!B:B,0))*VLOOKUP(E3049,技能数值计算!$C$19:$D$28,2,FALSE))</f>
        <v>1</v>
      </c>
      <c r="H3049" s="95">
        <f>INDEX(技能效果!J:J,MATCH(技能效果等级!B3049,技能效果!B:B,0))</f>
        <v>0</v>
      </c>
      <c r="I3049" s="97"/>
      <c r="J3049" s="97"/>
      <c r="K3049" s="97"/>
      <c r="L3049" s="97"/>
      <c r="M3049" s="97"/>
      <c r="N3049" s="96" t="str">
        <f>IF(INDEX(技能效果!L:L,MATCH(技能效果等级!B3049,技能效果!B:B,0))="","",INDEX(技能效果!L:L,MATCH(技能效果等级!B3049,技能效果!B:B,0)))</f>
        <v/>
      </c>
      <c r="O3049" s="95">
        <f>IF(INDEX(技能效果!N:N,MATCH(B3049,技能效果!B:B,0))=0,INDEX(技能效果!M:M,MATCH(技能效果等级!B3049,技能效果!B:B,0)),INDEX(技能效果!M:M,MATCH(技能效果等级!B3049,技能效果!B:B,0))*VLOOKUP(E3049,技能数值计算!$C$19:$D$28,2,FALSE))</f>
        <v>0</v>
      </c>
      <c r="P3049" s="97"/>
      <c r="Q3049" s="97"/>
      <c r="R3049" s="95" t="str">
        <f>IF(INDEX(技能效果!O:O,MATCH(技能效果等级!B3049,技能效果!B:B,0))="","",INDEX(技能效果!O:O,MATCH(技能效果等级!B3049,技能效果!B:B,0)))</f>
        <v/>
      </c>
      <c r="S3049" s="97"/>
      <c r="T3049" s="97"/>
      <c r="U3049" s="97"/>
      <c r="V3049" s="96" t="str">
        <f>IF(INDEX(技能效果!AF:AF,MATCH(技能效果等级!B3049,技能效果!B:B,0))="","",INDEX(技能效果!AF:AF,MATCH(技能效果等级!B3049,技能效果!B:B,0)))</f>
        <v>对被禁锢的单位造成额外伤害</v>
      </c>
      <c r="W3049" s="95">
        <f t="shared" si="45"/>
        <v>296</v>
      </c>
    </row>
    <row r="3050" spans="1:23" ht="16.5" x14ac:dyDescent="0.2">
      <c r="A3050" s="62">
        <v>3047</v>
      </c>
      <c r="B3050" s="95">
        <f>INDEX(技能效果!B:B,MATCH(技能效果等级!W3050,技能效果!AE:AE,0))</f>
        <v>210300703</v>
      </c>
      <c r="C3050" s="95" t="str">
        <f>INDEX(技能效果!C:C,MATCH(技能效果等级!B3050,技能效果!B:B,0))</f>
        <v>天使缇娜专属武器效果(教学)</v>
      </c>
      <c r="D3050" s="96" t="s">
        <v>873</v>
      </c>
      <c r="E3050" s="95">
        <v>3</v>
      </c>
      <c r="F3050" s="95">
        <f>INDEX(技能效果!H:H,MATCH(技能效果等级!B3050,技能效果!B:B,0))</f>
        <v>4026</v>
      </c>
      <c r="G3050" s="95">
        <f>IF(INDEX(技能效果!K:K,MATCH(B3050,技能效果!B:B,0))=0,INDEX(技能效果!I:I,MATCH(技能效果等级!B3050,技能效果!B:B,0)),INDEX(技能效果!I:I,MATCH(技能效果等级!B3050,技能效果!B:B,0))*VLOOKUP(E3050,技能数值计算!$C$19:$D$28,2,FALSE))</f>
        <v>1</v>
      </c>
      <c r="H3050" s="95">
        <f>INDEX(技能效果!J:J,MATCH(技能效果等级!B3050,技能效果!B:B,0))</f>
        <v>0</v>
      </c>
      <c r="I3050" s="97"/>
      <c r="J3050" s="97"/>
      <c r="K3050" s="97"/>
      <c r="L3050" s="97"/>
      <c r="M3050" s="97"/>
      <c r="N3050" s="96" t="str">
        <f>IF(INDEX(技能效果!L:L,MATCH(技能效果等级!B3050,技能效果!B:B,0))="","",INDEX(技能效果!L:L,MATCH(技能效果等级!B3050,技能效果!B:B,0)))</f>
        <v/>
      </c>
      <c r="O3050" s="95">
        <f>IF(INDEX(技能效果!N:N,MATCH(B3050,技能效果!B:B,0))=0,INDEX(技能效果!M:M,MATCH(技能效果等级!B3050,技能效果!B:B,0)),INDEX(技能效果!M:M,MATCH(技能效果等级!B3050,技能效果!B:B,0))*VLOOKUP(E3050,技能数值计算!$C$19:$D$28,2,FALSE))</f>
        <v>0</v>
      </c>
      <c r="P3050" s="97"/>
      <c r="Q3050" s="97"/>
      <c r="R3050" s="95" t="str">
        <f>IF(INDEX(技能效果!O:O,MATCH(技能效果等级!B3050,技能效果!B:B,0))="","",INDEX(技能效果!O:O,MATCH(技能效果等级!B3050,技能效果!B:B,0)))</f>
        <v/>
      </c>
      <c r="S3050" s="97"/>
      <c r="T3050" s="97"/>
      <c r="U3050" s="97"/>
      <c r="V3050" s="96" t="str">
        <f>IF(INDEX(技能效果!AF:AF,MATCH(技能效果等级!B3050,技能效果!B:B,0))="","",INDEX(技能效果!AF:AF,MATCH(技能效果等级!B3050,技能效果!B:B,0)))</f>
        <v>对被禁锢的单位造成额外伤害</v>
      </c>
      <c r="W3050" s="95">
        <f t="shared" si="45"/>
        <v>296</v>
      </c>
    </row>
    <row r="3051" spans="1:23" ht="16.5" x14ac:dyDescent="0.2">
      <c r="A3051" s="62">
        <v>3048</v>
      </c>
      <c r="B3051" s="95">
        <f>INDEX(技能效果!B:B,MATCH(技能效果等级!W3051,技能效果!AE:AE,0))</f>
        <v>210300703</v>
      </c>
      <c r="C3051" s="95" t="str">
        <f>INDEX(技能效果!C:C,MATCH(技能效果等级!B3051,技能效果!B:B,0))</f>
        <v>天使缇娜专属武器效果(教学)</v>
      </c>
      <c r="D3051" s="96" t="s">
        <v>873</v>
      </c>
      <c r="E3051" s="95">
        <v>4</v>
      </c>
      <c r="F3051" s="95">
        <f>INDEX(技能效果!H:H,MATCH(技能效果等级!B3051,技能效果!B:B,0))</f>
        <v>4026</v>
      </c>
      <c r="G3051" s="95">
        <f>IF(INDEX(技能效果!K:K,MATCH(B3051,技能效果!B:B,0))=0,INDEX(技能效果!I:I,MATCH(技能效果等级!B3051,技能效果!B:B,0)),INDEX(技能效果!I:I,MATCH(技能效果等级!B3051,技能效果!B:B,0))*VLOOKUP(E3051,技能数值计算!$C$19:$D$28,2,FALSE))</f>
        <v>1</v>
      </c>
      <c r="H3051" s="95">
        <f>INDEX(技能效果!J:J,MATCH(技能效果等级!B3051,技能效果!B:B,0))</f>
        <v>0</v>
      </c>
      <c r="I3051" s="97"/>
      <c r="J3051" s="97"/>
      <c r="K3051" s="97"/>
      <c r="L3051" s="97"/>
      <c r="M3051" s="97"/>
      <c r="N3051" s="96" t="str">
        <f>IF(INDEX(技能效果!L:L,MATCH(技能效果等级!B3051,技能效果!B:B,0))="","",INDEX(技能效果!L:L,MATCH(技能效果等级!B3051,技能效果!B:B,0)))</f>
        <v/>
      </c>
      <c r="O3051" s="95">
        <f>IF(INDEX(技能效果!N:N,MATCH(B3051,技能效果!B:B,0))=0,INDEX(技能效果!M:M,MATCH(技能效果等级!B3051,技能效果!B:B,0)),INDEX(技能效果!M:M,MATCH(技能效果等级!B3051,技能效果!B:B,0))*VLOOKUP(E3051,技能数值计算!$C$19:$D$28,2,FALSE))</f>
        <v>0</v>
      </c>
      <c r="P3051" s="97"/>
      <c r="Q3051" s="97"/>
      <c r="R3051" s="95" t="str">
        <f>IF(INDEX(技能效果!O:O,MATCH(技能效果等级!B3051,技能效果!B:B,0))="","",INDEX(技能效果!O:O,MATCH(技能效果等级!B3051,技能效果!B:B,0)))</f>
        <v/>
      </c>
      <c r="S3051" s="97"/>
      <c r="T3051" s="97"/>
      <c r="U3051" s="97"/>
      <c r="V3051" s="96" t="str">
        <f>IF(INDEX(技能效果!AF:AF,MATCH(技能效果等级!B3051,技能效果!B:B,0))="","",INDEX(技能效果!AF:AF,MATCH(技能效果等级!B3051,技能效果!B:B,0)))</f>
        <v>对被禁锢的单位造成额外伤害</v>
      </c>
      <c r="W3051" s="95">
        <f t="shared" si="45"/>
        <v>296</v>
      </c>
    </row>
    <row r="3052" spans="1:23" ht="16.5" x14ac:dyDescent="0.2">
      <c r="A3052" s="62">
        <v>3049</v>
      </c>
      <c r="B3052" s="95">
        <f>INDEX(技能效果!B:B,MATCH(技能效果等级!W3052,技能效果!AE:AE,0))</f>
        <v>210300703</v>
      </c>
      <c r="C3052" s="95" t="str">
        <f>INDEX(技能效果!C:C,MATCH(技能效果等级!B3052,技能效果!B:B,0))</f>
        <v>天使缇娜专属武器效果(教学)</v>
      </c>
      <c r="D3052" s="96" t="s">
        <v>873</v>
      </c>
      <c r="E3052" s="95">
        <v>5</v>
      </c>
      <c r="F3052" s="95">
        <f>INDEX(技能效果!H:H,MATCH(技能效果等级!B3052,技能效果!B:B,0))</f>
        <v>4026</v>
      </c>
      <c r="G3052" s="95">
        <f>IF(INDEX(技能效果!K:K,MATCH(B3052,技能效果!B:B,0))=0,INDEX(技能效果!I:I,MATCH(技能效果等级!B3052,技能效果!B:B,0)),INDEX(技能效果!I:I,MATCH(技能效果等级!B3052,技能效果!B:B,0))*VLOOKUP(E3052,技能数值计算!$C$19:$D$28,2,FALSE))</f>
        <v>1</v>
      </c>
      <c r="H3052" s="95">
        <f>INDEX(技能效果!J:J,MATCH(技能效果等级!B3052,技能效果!B:B,0))</f>
        <v>0</v>
      </c>
      <c r="I3052" s="97"/>
      <c r="J3052" s="97"/>
      <c r="K3052" s="97"/>
      <c r="L3052" s="97"/>
      <c r="M3052" s="97"/>
      <c r="N3052" s="96" t="str">
        <f>IF(INDEX(技能效果!L:L,MATCH(技能效果等级!B3052,技能效果!B:B,0))="","",INDEX(技能效果!L:L,MATCH(技能效果等级!B3052,技能效果!B:B,0)))</f>
        <v/>
      </c>
      <c r="O3052" s="95">
        <f>IF(INDEX(技能效果!N:N,MATCH(B3052,技能效果!B:B,0))=0,INDEX(技能效果!M:M,MATCH(技能效果等级!B3052,技能效果!B:B,0)),INDEX(技能效果!M:M,MATCH(技能效果等级!B3052,技能效果!B:B,0))*VLOOKUP(E3052,技能数值计算!$C$19:$D$28,2,FALSE))</f>
        <v>0</v>
      </c>
      <c r="P3052" s="97"/>
      <c r="Q3052" s="97"/>
      <c r="R3052" s="95" t="str">
        <f>IF(INDEX(技能效果!O:O,MATCH(技能效果等级!B3052,技能效果!B:B,0))="","",INDEX(技能效果!O:O,MATCH(技能效果等级!B3052,技能效果!B:B,0)))</f>
        <v/>
      </c>
      <c r="S3052" s="97"/>
      <c r="T3052" s="97"/>
      <c r="U3052" s="97"/>
      <c r="V3052" s="96" t="str">
        <f>IF(INDEX(技能效果!AF:AF,MATCH(技能效果等级!B3052,技能效果!B:B,0))="","",INDEX(技能效果!AF:AF,MATCH(技能效果等级!B3052,技能效果!B:B,0)))</f>
        <v>对被禁锢的单位造成额外伤害</v>
      </c>
      <c r="W3052" s="95">
        <f t="shared" si="45"/>
        <v>296</v>
      </c>
    </row>
    <row r="3053" spans="1:23" ht="16.5" x14ac:dyDescent="0.2">
      <c r="A3053" s="62">
        <v>3050</v>
      </c>
      <c r="B3053" s="95">
        <f>INDEX(技能效果!B:B,MATCH(技能效果等级!W3053,技能效果!AE:AE,0))</f>
        <v>210300703</v>
      </c>
      <c r="C3053" s="95" t="str">
        <f>INDEX(技能效果!C:C,MATCH(技能效果等级!B3053,技能效果!B:B,0))</f>
        <v>天使缇娜专属武器效果(教学)</v>
      </c>
      <c r="D3053" s="96" t="s">
        <v>873</v>
      </c>
      <c r="E3053" s="95">
        <v>6</v>
      </c>
      <c r="F3053" s="95">
        <f>INDEX(技能效果!H:H,MATCH(技能效果等级!B3053,技能效果!B:B,0))</f>
        <v>4026</v>
      </c>
      <c r="G3053" s="95">
        <f>IF(INDEX(技能效果!K:K,MATCH(B3053,技能效果!B:B,0))=0,INDEX(技能效果!I:I,MATCH(技能效果等级!B3053,技能效果!B:B,0)),INDEX(技能效果!I:I,MATCH(技能效果等级!B3053,技能效果!B:B,0))*VLOOKUP(E3053,技能数值计算!$C$19:$D$28,2,FALSE))</f>
        <v>1</v>
      </c>
      <c r="H3053" s="95">
        <f>INDEX(技能效果!J:J,MATCH(技能效果等级!B3053,技能效果!B:B,0))</f>
        <v>0</v>
      </c>
      <c r="I3053" s="97"/>
      <c r="J3053" s="97"/>
      <c r="K3053" s="97"/>
      <c r="L3053" s="97"/>
      <c r="M3053" s="97"/>
      <c r="N3053" s="96" t="str">
        <f>IF(INDEX(技能效果!L:L,MATCH(技能效果等级!B3053,技能效果!B:B,0))="","",INDEX(技能效果!L:L,MATCH(技能效果等级!B3053,技能效果!B:B,0)))</f>
        <v/>
      </c>
      <c r="O3053" s="95">
        <f>IF(INDEX(技能效果!N:N,MATCH(B3053,技能效果!B:B,0))=0,INDEX(技能效果!M:M,MATCH(技能效果等级!B3053,技能效果!B:B,0)),INDEX(技能效果!M:M,MATCH(技能效果等级!B3053,技能效果!B:B,0))*VLOOKUP(E3053,技能数值计算!$C$19:$D$28,2,FALSE))</f>
        <v>0</v>
      </c>
      <c r="P3053" s="97"/>
      <c r="Q3053" s="97"/>
      <c r="R3053" s="95" t="str">
        <f>IF(INDEX(技能效果!O:O,MATCH(技能效果等级!B3053,技能效果!B:B,0))="","",INDEX(技能效果!O:O,MATCH(技能效果等级!B3053,技能效果!B:B,0)))</f>
        <v/>
      </c>
      <c r="S3053" s="97"/>
      <c r="T3053" s="97"/>
      <c r="U3053" s="97"/>
      <c r="V3053" s="96" t="str">
        <f>IF(INDEX(技能效果!AF:AF,MATCH(技能效果等级!B3053,技能效果!B:B,0))="","",INDEX(技能效果!AF:AF,MATCH(技能效果等级!B3053,技能效果!B:B,0)))</f>
        <v>对被禁锢的单位造成额外伤害</v>
      </c>
      <c r="W3053" s="95">
        <f t="shared" ref="W3053:W3116" si="46">W3043+1</f>
        <v>296</v>
      </c>
    </row>
    <row r="3054" spans="1:23" ht="16.5" x14ac:dyDescent="0.2">
      <c r="A3054" s="62">
        <v>3051</v>
      </c>
      <c r="B3054" s="95">
        <f>INDEX(技能效果!B:B,MATCH(技能效果等级!W3054,技能效果!AE:AE,0))</f>
        <v>210300703</v>
      </c>
      <c r="C3054" s="95" t="str">
        <f>INDEX(技能效果!C:C,MATCH(技能效果等级!B3054,技能效果!B:B,0))</f>
        <v>天使缇娜专属武器效果(教学)</v>
      </c>
      <c r="D3054" s="96" t="s">
        <v>873</v>
      </c>
      <c r="E3054" s="95">
        <v>7</v>
      </c>
      <c r="F3054" s="95">
        <f>INDEX(技能效果!H:H,MATCH(技能效果等级!B3054,技能效果!B:B,0))</f>
        <v>4026</v>
      </c>
      <c r="G3054" s="95">
        <f>IF(INDEX(技能效果!K:K,MATCH(B3054,技能效果!B:B,0))=0,INDEX(技能效果!I:I,MATCH(技能效果等级!B3054,技能效果!B:B,0)),INDEX(技能效果!I:I,MATCH(技能效果等级!B3054,技能效果!B:B,0))*VLOOKUP(E3054,技能数值计算!$C$19:$D$28,2,FALSE))</f>
        <v>1</v>
      </c>
      <c r="H3054" s="95">
        <f>INDEX(技能效果!J:J,MATCH(技能效果等级!B3054,技能效果!B:B,0))</f>
        <v>0</v>
      </c>
      <c r="I3054" s="97"/>
      <c r="J3054" s="97"/>
      <c r="K3054" s="97"/>
      <c r="L3054" s="97"/>
      <c r="M3054" s="97"/>
      <c r="N3054" s="96" t="str">
        <f>IF(INDEX(技能效果!L:L,MATCH(技能效果等级!B3054,技能效果!B:B,0))="","",INDEX(技能效果!L:L,MATCH(技能效果等级!B3054,技能效果!B:B,0)))</f>
        <v/>
      </c>
      <c r="O3054" s="95">
        <f>IF(INDEX(技能效果!N:N,MATCH(B3054,技能效果!B:B,0))=0,INDEX(技能效果!M:M,MATCH(技能效果等级!B3054,技能效果!B:B,0)),INDEX(技能效果!M:M,MATCH(技能效果等级!B3054,技能效果!B:B,0))*VLOOKUP(E3054,技能数值计算!$C$19:$D$28,2,FALSE))</f>
        <v>0</v>
      </c>
      <c r="P3054" s="97"/>
      <c r="Q3054" s="97"/>
      <c r="R3054" s="95" t="str">
        <f>IF(INDEX(技能效果!O:O,MATCH(技能效果等级!B3054,技能效果!B:B,0))="","",INDEX(技能效果!O:O,MATCH(技能效果等级!B3054,技能效果!B:B,0)))</f>
        <v/>
      </c>
      <c r="S3054" s="97"/>
      <c r="T3054" s="97"/>
      <c r="U3054" s="97"/>
      <c r="V3054" s="96" t="str">
        <f>IF(INDEX(技能效果!AF:AF,MATCH(技能效果等级!B3054,技能效果!B:B,0))="","",INDEX(技能效果!AF:AF,MATCH(技能效果等级!B3054,技能效果!B:B,0)))</f>
        <v>对被禁锢的单位造成额外伤害</v>
      </c>
      <c r="W3054" s="95">
        <f t="shared" si="46"/>
        <v>296</v>
      </c>
    </row>
    <row r="3055" spans="1:23" ht="16.5" x14ac:dyDescent="0.2">
      <c r="A3055" s="62">
        <v>3052</v>
      </c>
      <c r="B3055" s="95">
        <f>INDEX(技能效果!B:B,MATCH(技能效果等级!W3055,技能效果!AE:AE,0))</f>
        <v>210300703</v>
      </c>
      <c r="C3055" s="95" t="str">
        <f>INDEX(技能效果!C:C,MATCH(技能效果等级!B3055,技能效果!B:B,0))</f>
        <v>天使缇娜专属武器效果(教学)</v>
      </c>
      <c r="D3055" s="96" t="s">
        <v>873</v>
      </c>
      <c r="E3055" s="95">
        <v>8</v>
      </c>
      <c r="F3055" s="95">
        <f>INDEX(技能效果!H:H,MATCH(技能效果等级!B3055,技能效果!B:B,0))</f>
        <v>4026</v>
      </c>
      <c r="G3055" s="95">
        <f>IF(INDEX(技能效果!K:K,MATCH(B3055,技能效果!B:B,0))=0,INDEX(技能效果!I:I,MATCH(技能效果等级!B3055,技能效果!B:B,0)),INDEX(技能效果!I:I,MATCH(技能效果等级!B3055,技能效果!B:B,0))*VLOOKUP(E3055,技能数值计算!$C$19:$D$28,2,FALSE))</f>
        <v>1</v>
      </c>
      <c r="H3055" s="95">
        <f>INDEX(技能效果!J:J,MATCH(技能效果等级!B3055,技能效果!B:B,0))</f>
        <v>0</v>
      </c>
      <c r="I3055" s="97"/>
      <c r="J3055" s="97"/>
      <c r="K3055" s="97"/>
      <c r="L3055" s="97"/>
      <c r="M3055" s="97"/>
      <c r="N3055" s="96" t="str">
        <f>IF(INDEX(技能效果!L:L,MATCH(技能效果等级!B3055,技能效果!B:B,0))="","",INDEX(技能效果!L:L,MATCH(技能效果等级!B3055,技能效果!B:B,0)))</f>
        <v/>
      </c>
      <c r="O3055" s="95">
        <f>IF(INDEX(技能效果!N:N,MATCH(B3055,技能效果!B:B,0))=0,INDEX(技能效果!M:M,MATCH(技能效果等级!B3055,技能效果!B:B,0)),INDEX(技能效果!M:M,MATCH(技能效果等级!B3055,技能效果!B:B,0))*VLOOKUP(E3055,技能数值计算!$C$19:$D$28,2,FALSE))</f>
        <v>0</v>
      </c>
      <c r="P3055" s="97"/>
      <c r="Q3055" s="97"/>
      <c r="R3055" s="95" t="str">
        <f>IF(INDEX(技能效果!O:O,MATCH(技能效果等级!B3055,技能效果!B:B,0))="","",INDEX(技能效果!O:O,MATCH(技能效果等级!B3055,技能效果!B:B,0)))</f>
        <v/>
      </c>
      <c r="S3055" s="97"/>
      <c r="T3055" s="97"/>
      <c r="U3055" s="97"/>
      <c r="V3055" s="96" t="str">
        <f>IF(INDEX(技能效果!AF:AF,MATCH(技能效果等级!B3055,技能效果!B:B,0))="","",INDEX(技能效果!AF:AF,MATCH(技能效果等级!B3055,技能效果!B:B,0)))</f>
        <v>对被禁锢的单位造成额外伤害</v>
      </c>
      <c r="W3055" s="95">
        <f t="shared" si="46"/>
        <v>296</v>
      </c>
    </row>
    <row r="3056" spans="1:23" ht="16.5" x14ac:dyDescent="0.2">
      <c r="A3056" s="62">
        <v>3053</v>
      </c>
      <c r="B3056" s="95">
        <f>INDEX(技能效果!B:B,MATCH(技能效果等级!W3056,技能效果!AE:AE,0))</f>
        <v>210300703</v>
      </c>
      <c r="C3056" s="95" t="str">
        <f>INDEX(技能效果!C:C,MATCH(技能效果等级!B3056,技能效果!B:B,0))</f>
        <v>天使缇娜专属武器效果(教学)</v>
      </c>
      <c r="D3056" s="96" t="s">
        <v>873</v>
      </c>
      <c r="E3056" s="95">
        <v>9</v>
      </c>
      <c r="F3056" s="95">
        <f>INDEX(技能效果!H:H,MATCH(技能效果等级!B3056,技能效果!B:B,0))</f>
        <v>4026</v>
      </c>
      <c r="G3056" s="95">
        <f>IF(INDEX(技能效果!K:K,MATCH(B3056,技能效果!B:B,0))=0,INDEX(技能效果!I:I,MATCH(技能效果等级!B3056,技能效果!B:B,0)),INDEX(技能效果!I:I,MATCH(技能效果等级!B3056,技能效果!B:B,0))*VLOOKUP(E3056,技能数值计算!$C$19:$D$28,2,FALSE))</f>
        <v>1</v>
      </c>
      <c r="H3056" s="95">
        <f>INDEX(技能效果!J:J,MATCH(技能效果等级!B3056,技能效果!B:B,0))</f>
        <v>0</v>
      </c>
      <c r="I3056" s="97"/>
      <c r="J3056" s="97"/>
      <c r="K3056" s="97"/>
      <c r="L3056" s="97"/>
      <c r="M3056" s="97"/>
      <c r="N3056" s="96" t="str">
        <f>IF(INDEX(技能效果!L:L,MATCH(技能效果等级!B3056,技能效果!B:B,0))="","",INDEX(技能效果!L:L,MATCH(技能效果等级!B3056,技能效果!B:B,0)))</f>
        <v/>
      </c>
      <c r="O3056" s="95">
        <f>IF(INDEX(技能效果!N:N,MATCH(B3056,技能效果!B:B,0))=0,INDEX(技能效果!M:M,MATCH(技能效果等级!B3056,技能效果!B:B,0)),INDEX(技能效果!M:M,MATCH(技能效果等级!B3056,技能效果!B:B,0))*VLOOKUP(E3056,技能数值计算!$C$19:$D$28,2,FALSE))</f>
        <v>0</v>
      </c>
      <c r="P3056" s="97"/>
      <c r="Q3056" s="97"/>
      <c r="R3056" s="95" t="str">
        <f>IF(INDEX(技能效果!O:O,MATCH(技能效果等级!B3056,技能效果!B:B,0))="","",INDEX(技能效果!O:O,MATCH(技能效果等级!B3056,技能效果!B:B,0)))</f>
        <v/>
      </c>
      <c r="S3056" s="97"/>
      <c r="T3056" s="97"/>
      <c r="U3056" s="97"/>
      <c r="V3056" s="96" t="str">
        <f>IF(INDEX(技能效果!AF:AF,MATCH(技能效果等级!B3056,技能效果!B:B,0))="","",INDEX(技能效果!AF:AF,MATCH(技能效果等级!B3056,技能效果!B:B,0)))</f>
        <v>对被禁锢的单位造成额外伤害</v>
      </c>
      <c r="W3056" s="95">
        <f t="shared" si="46"/>
        <v>296</v>
      </c>
    </row>
    <row r="3057" spans="1:23" ht="16.5" x14ac:dyDescent="0.2">
      <c r="A3057" s="62">
        <v>3054</v>
      </c>
      <c r="B3057" s="95">
        <f>INDEX(技能效果!B:B,MATCH(技能效果等级!W3057,技能效果!AE:AE,0))</f>
        <v>210300703</v>
      </c>
      <c r="C3057" s="95" t="str">
        <f>INDEX(技能效果!C:C,MATCH(技能效果等级!B3057,技能效果!B:B,0))</f>
        <v>天使缇娜专属武器效果(教学)</v>
      </c>
      <c r="D3057" s="96" t="s">
        <v>873</v>
      </c>
      <c r="E3057" s="95">
        <v>10</v>
      </c>
      <c r="F3057" s="95">
        <f>INDEX(技能效果!H:H,MATCH(技能效果等级!B3057,技能效果!B:B,0))</f>
        <v>4026</v>
      </c>
      <c r="G3057" s="95">
        <f>IF(INDEX(技能效果!K:K,MATCH(B3057,技能效果!B:B,0))=0,INDEX(技能效果!I:I,MATCH(技能效果等级!B3057,技能效果!B:B,0)),INDEX(技能效果!I:I,MATCH(技能效果等级!B3057,技能效果!B:B,0))*VLOOKUP(E3057,技能数值计算!$C$19:$D$28,2,FALSE))</f>
        <v>1</v>
      </c>
      <c r="H3057" s="95">
        <f>INDEX(技能效果!J:J,MATCH(技能效果等级!B3057,技能效果!B:B,0))</f>
        <v>0</v>
      </c>
      <c r="I3057" s="97"/>
      <c r="J3057" s="97"/>
      <c r="K3057" s="97"/>
      <c r="L3057" s="97"/>
      <c r="M3057" s="97"/>
      <c r="N3057" s="96" t="str">
        <f>IF(INDEX(技能效果!L:L,MATCH(技能效果等级!B3057,技能效果!B:B,0))="","",INDEX(技能效果!L:L,MATCH(技能效果等级!B3057,技能效果!B:B,0)))</f>
        <v/>
      </c>
      <c r="O3057" s="95">
        <f>IF(INDEX(技能效果!N:N,MATCH(B3057,技能效果!B:B,0))=0,INDEX(技能效果!M:M,MATCH(技能效果等级!B3057,技能效果!B:B,0)),INDEX(技能效果!M:M,MATCH(技能效果等级!B3057,技能效果!B:B,0))*VLOOKUP(E3057,技能数值计算!$C$19:$D$28,2,FALSE))</f>
        <v>0</v>
      </c>
      <c r="P3057" s="97"/>
      <c r="Q3057" s="97"/>
      <c r="R3057" s="95" t="str">
        <f>IF(INDEX(技能效果!O:O,MATCH(技能效果等级!B3057,技能效果!B:B,0))="","",INDEX(技能效果!O:O,MATCH(技能效果等级!B3057,技能效果!B:B,0)))</f>
        <v/>
      </c>
      <c r="S3057" s="97"/>
      <c r="T3057" s="97"/>
      <c r="U3057" s="97"/>
      <c r="V3057" s="96" t="str">
        <f>IF(INDEX(技能效果!AF:AF,MATCH(技能效果等级!B3057,技能效果!B:B,0))="","",INDEX(技能效果!AF:AF,MATCH(技能效果等级!B3057,技能效果!B:B,0)))</f>
        <v>对被禁锢的单位造成额外伤害</v>
      </c>
      <c r="W3057" s="95">
        <f t="shared" si="46"/>
        <v>296</v>
      </c>
    </row>
    <row r="3058" spans="1:23" ht="16.5" x14ac:dyDescent="0.2">
      <c r="A3058" s="62">
        <v>3055</v>
      </c>
      <c r="B3058" s="95">
        <f>INDEX(技能效果!B:B,MATCH(技能效果等级!W3058,技能效果!AE:AE,0))</f>
        <v>210300801</v>
      </c>
      <c r="C3058" s="95" t="str">
        <f>INDEX(技能效果!C:C,MATCH(技能效果等级!B3058,技能效果!B:B,0))</f>
        <v>夏侯渊技能伤害(教学)</v>
      </c>
      <c r="D3058" s="96" t="s">
        <v>873</v>
      </c>
      <c r="E3058" s="95">
        <v>1</v>
      </c>
      <c r="F3058" s="95">
        <f>INDEX(技能效果!H:H,MATCH(技能效果等级!B3058,技能效果!B:B,0))</f>
        <v>1001</v>
      </c>
      <c r="G3058" s="95">
        <f>IF(INDEX(技能效果!K:K,MATCH(B3058,技能效果!B:B,0))=0,INDEX(技能效果!I:I,MATCH(技能效果等级!B3058,技能效果!B:B,0)),INDEX(技能效果!I:I,MATCH(技能效果等级!B3058,技能效果!B:B,0))*VLOOKUP(E3058,技能数值计算!$C$19:$D$28,2,FALSE))</f>
        <v>1.5</v>
      </c>
      <c r="H3058" s="95">
        <f>INDEX(技能效果!J:J,MATCH(技能效果等级!B3058,技能效果!B:B,0))</f>
        <v>0</v>
      </c>
      <c r="I3058" s="97"/>
      <c r="J3058" s="97"/>
      <c r="K3058" s="97"/>
      <c r="L3058" s="97"/>
      <c r="M3058" s="97"/>
      <c r="N3058" s="96" t="str">
        <f>IF(INDEX(技能效果!L:L,MATCH(技能效果等级!B3058,技能效果!B:B,0))="","",INDEX(技能效果!L:L,MATCH(技能效果等级!B3058,技能效果!B:B,0)))</f>
        <v/>
      </c>
      <c r="O3058" s="95">
        <f>IF(INDEX(技能效果!N:N,MATCH(B3058,技能效果!B:B,0))=0,INDEX(技能效果!M:M,MATCH(技能效果等级!B3058,技能效果!B:B,0)),INDEX(技能效果!M:M,MATCH(技能效果等级!B3058,技能效果!B:B,0))*VLOOKUP(E3058,技能数值计算!$C$19:$D$28,2,FALSE))</f>
        <v>0</v>
      </c>
      <c r="P3058" s="97"/>
      <c r="Q3058" s="97"/>
      <c r="R3058" s="95" t="str">
        <f>IF(INDEX(技能效果!O:O,MATCH(技能效果等级!B3058,技能效果!B:B,0))="","",INDEX(技能效果!O:O,MATCH(技能效果等级!B3058,技能效果!B:B,0)))</f>
        <v/>
      </c>
      <c r="S3058" s="97"/>
      <c r="T3058" s="97"/>
      <c r="U3058" s="97"/>
      <c r="V3058" s="96" t="str">
        <f>IF(INDEX(技能效果!AF:AF,MATCH(技能效果等级!B3058,技能效果!B:B,0))="","",INDEX(技能效果!AF:AF,MATCH(技能效果等级!B3058,技能效果!B:B,0)))</f>
        <v/>
      </c>
      <c r="W3058" s="95">
        <f t="shared" si="46"/>
        <v>297</v>
      </c>
    </row>
    <row r="3059" spans="1:23" ht="16.5" x14ac:dyDescent="0.2">
      <c r="A3059" s="62">
        <v>3056</v>
      </c>
      <c r="B3059" s="95">
        <f>INDEX(技能效果!B:B,MATCH(技能效果等级!W3059,技能效果!AE:AE,0))</f>
        <v>210300801</v>
      </c>
      <c r="C3059" s="95" t="str">
        <f>INDEX(技能效果!C:C,MATCH(技能效果等级!B3059,技能效果!B:B,0))</f>
        <v>夏侯渊技能伤害(教学)</v>
      </c>
      <c r="D3059" s="96" t="s">
        <v>873</v>
      </c>
      <c r="E3059" s="95">
        <v>2</v>
      </c>
      <c r="F3059" s="95">
        <f>INDEX(技能效果!H:H,MATCH(技能效果等级!B3059,技能效果!B:B,0))</f>
        <v>1001</v>
      </c>
      <c r="G3059" s="95">
        <f>IF(INDEX(技能效果!K:K,MATCH(B3059,技能效果!B:B,0))=0,INDEX(技能效果!I:I,MATCH(技能效果等级!B3059,技能效果!B:B,0)),INDEX(技能效果!I:I,MATCH(技能效果等级!B3059,技能效果!B:B,0))*VLOOKUP(E3059,技能数值计算!$C$19:$D$28,2,FALSE))</f>
        <v>1.62</v>
      </c>
      <c r="H3059" s="95">
        <f>INDEX(技能效果!J:J,MATCH(技能效果等级!B3059,技能效果!B:B,0))</f>
        <v>0</v>
      </c>
      <c r="I3059" s="97"/>
      <c r="J3059" s="97"/>
      <c r="K3059" s="97"/>
      <c r="L3059" s="97"/>
      <c r="M3059" s="97"/>
      <c r="N3059" s="96" t="str">
        <f>IF(INDEX(技能效果!L:L,MATCH(技能效果等级!B3059,技能效果!B:B,0))="","",INDEX(技能效果!L:L,MATCH(技能效果等级!B3059,技能效果!B:B,0)))</f>
        <v/>
      </c>
      <c r="O3059" s="95">
        <f>IF(INDEX(技能效果!N:N,MATCH(B3059,技能效果!B:B,0))=0,INDEX(技能效果!M:M,MATCH(技能效果等级!B3059,技能效果!B:B,0)),INDEX(技能效果!M:M,MATCH(技能效果等级!B3059,技能效果!B:B,0))*VLOOKUP(E3059,技能数值计算!$C$19:$D$28,2,FALSE))</f>
        <v>0</v>
      </c>
      <c r="P3059" s="97"/>
      <c r="Q3059" s="97"/>
      <c r="R3059" s="95" t="str">
        <f>IF(INDEX(技能效果!O:O,MATCH(技能效果等级!B3059,技能效果!B:B,0))="","",INDEX(技能效果!O:O,MATCH(技能效果等级!B3059,技能效果!B:B,0)))</f>
        <v/>
      </c>
      <c r="S3059" s="97"/>
      <c r="T3059" s="97"/>
      <c r="U3059" s="97"/>
      <c r="V3059" s="96" t="str">
        <f>IF(INDEX(技能效果!AF:AF,MATCH(技能效果等级!B3059,技能效果!B:B,0))="","",INDEX(技能效果!AF:AF,MATCH(技能效果等级!B3059,技能效果!B:B,0)))</f>
        <v/>
      </c>
      <c r="W3059" s="95">
        <f t="shared" si="46"/>
        <v>297</v>
      </c>
    </row>
    <row r="3060" spans="1:23" ht="16.5" x14ac:dyDescent="0.2">
      <c r="A3060" s="62">
        <v>3057</v>
      </c>
      <c r="B3060" s="95">
        <f>INDEX(技能效果!B:B,MATCH(技能效果等级!W3060,技能效果!AE:AE,0))</f>
        <v>210300801</v>
      </c>
      <c r="C3060" s="95" t="str">
        <f>INDEX(技能效果!C:C,MATCH(技能效果等级!B3060,技能效果!B:B,0))</f>
        <v>夏侯渊技能伤害(教学)</v>
      </c>
      <c r="D3060" s="96" t="s">
        <v>873</v>
      </c>
      <c r="E3060" s="95">
        <v>3</v>
      </c>
      <c r="F3060" s="95">
        <f>INDEX(技能效果!H:H,MATCH(技能效果等级!B3060,技能效果!B:B,0))</f>
        <v>1001</v>
      </c>
      <c r="G3060" s="95">
        <f>IF(INDEX(技能效果!K:K,MATCH(B3060,技能效果!B:B,0))=0,INDEX(技能效果!I:I,MATCH(技能效果等级!B3060,技能效果!B:B,0)),INDEX(技能效果!I:I,MATCH(技能效果等级!B3060,技能效果!B:B,0))*VLOOKUP(E3060,技能数值计算!$C$19:$D$28,2,FALSE))</f>
        <v>1.7399999999999998</v>
      </c>
      <c r="H3060" s="95">
        <f>INDEX(技能效果!J:J,MATCH(技能效果等级!B3060,技能效果!B:B,0))</f>
        <v>0</v>
      </c>
      <c r="I3060" s="97"/>
      <c r="J3060" s="97"/>
      <c r="K3060" s="97"/>
      <c r="L3060" s="97"/>
      <c r="M3060" s="97"/>
      <c r="N3060" s="96" t="str">
        <f>IF(INDEX(技能效果!L:L,MATCH(技能效果等级!B3060,技能效果!B:B,0))="","",INDEX(技能效果!L:L,MATCH(技能效果等级!B3060,技能效果!B:B,0)))</f>
        <v/>
      </c>
      <c r="O3060" s="95">
        <f>IF(INDEX(技能效果!N:N,MATCH(B3060,技能效果!B:B,0))=0,INDEX(技能效果!M:M,MATCH(技能效果等级!B3060,技能效果!B:B,0)),INDEX(技能效果!M:M,MATCH(技能效果等级!B3060,技能效果!B:B,0))*VLOOKUP(E3060,技能数值计算!$C$19:$D$28,2,FALSE))</f>
        <v>0</v>
      </c>
      <c r="P3060" s="97"/>
      <c r="Q3060" s="97"/>
      <c r="R3060" s="95" t="str">
        <f>IF(INDEX(技能效果!O:O,MATCH(技能效果等级!B3060,技能效果!B:B,0))="","",INDEX(技能效果!O:O,MATCH(技能效果等级!B3060,技能效果!B:B,0)))</f>
        <v/>
      </c>
      <c r="S3060" s="97"/>
      <c r="T3060" s="97"/>
      <c r="U3060" s="97"/>
      <c r="V3060" s="96" t="str">
        <f>IF(INDEX(技能效果!AF:AF,MATCH(技能效果等级!B3060,技能效果!B:B,0))="","",INDEX(技能效果!AF:AF,MATCH(技能效果等级!B3060,技能效果!B:B,0)))</f>
        <v/>
      </c>
      <c r="W3060" s="95">
        <f t="shared" si="46"/>
        <v>297</v>
      </c>
    </row>
    <row r="3061" spans="1:23" ht="16.5" x14ac:dyDescent="0.2">
      <c r="A3061" s="62">
        <v>3058</v>
      </c>
      <c r="B3061" s="95">
        <f>INDEX(技能效果!B:B,MATCH(技能效果等级!W3061,技能效果!AE:AE,0))</f>
        <v>210300801</v>
      </c>
      <c r="C3061" s="95" t="str">
        <f>INDEX(技能效果!C:C,MATCH(技能效果等级!B3061,技能效果!B:B,0))</f>
        <v>夏侯渊技能伤害(教学)</v>
      </c>
      <c r="D3061" s="96" t="s">
        <v>873</v>
      </c>
      <c r="E3061" s="95">
        <v>4</v>
      </c>
      <c r="F3061" s="95">
        <f>INDEX(技能效果!H:H,MATCH(技能效果等级!B3061,技能效果!B:B,0))</f>
        <v>1001</v>
      </c>
      <c r="G3061" s="95">
        <f>IF(INDEX(技能效果!K:K,MATCH(B3061,技能效果!B:B,0))=0,INDEX(技能效果!I:I,MATCH(技能效果等级!B3061,技能效果!B:B,0)),INDEX(技能效果!I:I,MATCH(技能效果等级!B3061,技能效果!B:B,0))*VLOOKUP(E3061,技能数值计算!$C$19:$D$28,2,FALSE))</f>
        <v>1.8599999999999999</v>
      </c>
      <c r="H3061" s="95">
        <f>INDEX(技能效果!J:J,MATCH(技能效果等级!B3061,技能效果!B:B,0))</f>
        <v>0</v>
      </c>
      <c r="I3061" s="97"/>
      <c r="J3061" s="97"/>
      <c r="K3061" s="97"/>
      <c r="L3061" s="97"/>
      <c r="M3061" s="97"/>
      <c r="N3061" s="96" t="str">
        <f>IF(INDEX(技能效果!L:L,MATCH(技能效果等级!B3061,技能效果!B:B,0))="","",INDEX(技能效果!L:L,MATCH(技能效果等级!B3061,技能效果!B:B,0)))</f>
        <v/>
      </c>
      <c r="O3061" s="95">
        <f>IF(INDEX(技能效果!N:N,MATCH(B3061,技能效果!B:B,0))=0,INDEX(技能效果!M:M,MATCH(技能效果等级!B3061,技能效果!B:B,0)),INDEX(技能效果!M:M,MATCH(技能效果等级!B3061,技能效果!B:B,0))*VLOOKUP(E3061,技能数值计算!$C$19:$D$28,2,FALSE))</f>
        <v>0</v>
      </c>
      <c r="P3061" s="97"/>
      <c r="Q3061" s="97"/>
      <c r="R3061" s="95" t="str">
        <f>IF(INDEX(技能效果!O:O,MATCH(技能效果等级!B3061,技能效果!B:B,0))="","",INDEX(技能效果!O:O,MATCH(技能效果等级!B3061,技能效果!B:B,0)))</f>
        <v/>
      </c>
      <c r="S3061" s="97"/>
      <c r="T3061" s="97"/>
      <c r="U3061" s="97"/>
      <c r="V3061" s="96" t="str">
        <f>IF(INDEX(技能效果!AF:AF,MATCH(技能效果等级!B3061,技能效果!B:B,0))="","",INDEX(技能效果!AF:AF,MATCH(技能效果等级!B3061,技能效果!B:B,0)))</f>
        <v/>
      </c>
      <c r="W3061" s="95">
        <f t="shared" si="46"/>
        <v>297</v>
      </c>
    </row>
    <row r="3062" spans="1:23" ht="16.5" x14ac:dyDescent="0.2">
      <c r="A3062" s="62">
        <v>3059</v>
      </c>
      <c r="B3062" s="95">
        <f>INDEX(技能效果!B:B,MATCH(技能效果等级!W3062,技能效果!AE:AE,0))</f>
        <v>210300801</v>
      </c>
      <c r="C3062" s="95" t="str">
        <f>INDEX(技能效果!C:C,MATCH(技能效果等级!B3062,技能效果!B:B,0))</f>
        <v>夏侯渊技能伤害(教学)</v>
      </c>
      <c r="D3062" s="96" t="s">
        <v>873</v>
      </c>
      <c r="E3062" s="95">
        <v>5</v>
      </c>
      <c r="F3062" s="95">
        <f>INDEX(技能效果!H:H,MATCH(技能效果等级!B3062,技能效果!B:B,0))</f>
        <v>1001</v>
      </c>
      <c r="G3062" s="95">
        <f>IF(INDEX(技能效果!K:K,MATCH(B3062,技能效果!B:B,0))=0,INDEX(技能效果!I:I,MATCH(技能效果等级!B3062,技能效果!B:B,0)),INDEX(技能效果!I:I,MATCH(技能效果等级!B3062,技能效果!B:B,0))*VLOOKUP(E3062,技能数值计算!$C$19:$D$28,2,FALSE))</f>
        <v>1.98</v>
      </c>
      <c r="H3062" s="95">
        <f>INDEX(技能效果!J:J,MATCH(技能效果等级!B3062,技能效果!B:B,0))</f>
        <v>0</v>
      </c>
      <c r="I3062" s="97"/>
      <c r="J3062" s="97"/>
      <c r="K3062" s="97"/>
      <c r="L3062" s="97"/>
      <c r="M3062" s="97"/>
      <c r="N3062" s="96" t="str">
        <f>IF(INDEX(技能效果!L:L,MATCH(技能效果等级!B3062,技能效果!B:B,0))="","",INDEX(技能效果!L:L,MATCH(技能效果等级!B3062,技能效果!B:B,0)))</f>
        <v/>
      </c>
      <c r="O3062" s="95">
        <f>IF(INDEX(技能效果!N:N,MATCH(B3062,技能效果!B:B,0))=0,INDEX(技能效果!M:M,MATCH(技能效果等级!B3062,技能效果!B:B,0)),INDEX(技能效果!M:M,MATCH(技能效果等级!B3062,技能效果!B:B,0))*VLOOKUP(E3062,技能数值计算!$C$19:$D$28,2,FALSE))</f>
        <v>0</v>
      </c>
      <c r="P3062" s="97"/>
      <c r="Q3062" s="97"/>
      <c r="R3062" s="95" t="str">
        <f>IF(INDEX(技能效果!O:O,MATCH(技能效果等级!B3062,技能效果!B:B,0))="","",INDEX(技能效果!O:O,MATCH(技能效果等级!B3062,技能效果!B:B,0)))</f>
        <v/>
      </c>
      <c r="S3062" s="97"/>
      <c r="T3062" s="97"/>
      <c r="U3062" s="97"/>
      <c r="V3062" s="96" t="str">
        <f>IF(INDEX(技能效果!AF:AF,MATCH(技能效果等级!B3062,技能效果!B:B,0))="","",INDEX(技能效果!AF:AF,MATCH(技能效果等级!B3062,技能效果!B:B,0)))</f>
        <v/>
      </c>
      <c r="W3062" s="95">
        <f t="shared" si="46"/>
        <v>297</v>
      </c>
    </row>
    <row r="3063" spans="1:23" ht="16.5" x14ac:dyDescent="0.2">
      <c r="A3063" s="62">
        <v>3060</v>
      </c>
      <c r="B3063" s="95">
        <f>INDEX(技能效果!B:B,MATCH(技能效果等级!W3063,技能效果!AE:AE,0))</f>
        <v>210300801</v>
      </c>
      <c r="C3063" s="95" t="str">
        <f>INDEX(技能效果!C:C,MATCH(技能效果等级!B3063,技能效果!B:B,0))</f>
        <v>夏侯渊技能伤害(教学)</v>
      </c>
      <c r="D3063" s="96" t="s">
        <v>873</v>
      </c>
      <c r="E3063" s="95">
        <v>6</v>
      </c>
      <c r="F3063" s="95">
        <f>INDEX(技能效果!H:H,MATCH(技能效果等级!B3063,技能效果!B:B,0))</f>
        <v>1001</v>
      </c>
      <c r="G3063" s="95">
        <f>IF(INDEX(技能效果!K:K,MATCH(B3063,技能效果!B:B,0))=0,INDEX(技能效果!I:I,MATCH(技能效果等级!B3063,技能效果!B:B,0)),INDEX(技能效果!I:I,MATCH(技能效果等级!B3063,技能效果!B:B,0))*VLOOKUP(E3063,技能数值计算!$C$19:$D$28,2,FALSE))</f>
        <v>2.16</v>
      </c>
      <c r="H3063" s="95">
        <f>INDEX(技能效果!J:J,MATCH(技能效果等级!B3063,技能效果!B:B,0))</f>
        <v>0</v>
      </c>
      <c r="I3063" s="97"/>
      <c r="J3063" s="97"/>
      <c r="K3063" s="97"/>
      <c r="L3063" s="97"/>
      <c r="M3063" s="97"/>
      <c r="N3063" s="96" t="str">
        <f>IF(INDEX(技能效果!L:L,MATCH(技能效果等级!B3063,技能效果!B:B,0))="","",INDEX(技能效果!L:L,MATCH(技能效果等级!B3063,技能效果!B:B,0)))</f>
        <v/>
      </c>
      <c r="O3063" s="95">
        <f>IF(INDEX(技能效果!N:N,MATCH(B3063,技能效果!B:B,0))=0,INDEX(技能效果!M:M,MATCH(技能效果等级!B3063,技能效果!B:B,0)),INDEX(技能效果!M:M,MATCH(技能效果等级!B3063,技能效果!B:B,0))*VLOOKUP(E3063,技能数值计算!$C$19:$D$28,2,FALSE))</f>
        <v>0</v>
      </c>
      <c r="P3063" s="97"/>
      <c r="Q3063" s="97"/>
      <c r="R3063" s="95" t="str">
        <f>IF(INDEX(技能效果!O:O,MATCH(技能效果等级!B3063,技能效果!B:B,0))="","",INDEX(技能效果!O:O,MATCH(技能效果等级!B3063,技能效果!B:B,0)))</f>
        <v/>
      </c>
      <c r="S3063" s="97"/>
      <c r="T3063" s="97"/>
      <c r="U3063" s="97"/>
      <c r="V3063" s="96" t="str">
        <f>IF(INDEX(技能效果!AF:AF,MATCH(技能效果等级!B3063,技能效果!B:B,0))="","",INDEX(技能效果!AF:AF,MATCH(技能效果等级!B3063,技能效果!B:B,0)))</f>
        <v/>
      </c>
      <c r="W3063" s="95">
        <f t="shared" si="46"/>
        <v>297</v>
      </c>
    </row>
    <row r="3064" spans="1:23" ht="16.5" x14ac:dyDescent="0.2">
      <c r="A3064" s="62">
        <v>3061</v>
      </c>
      <c r="B3064" s="95">
        <f>INDEX(技能效果!B:B,MATCH(技能效果等级!W3064,技能效果!AE:AE,0))</f>
        <v>210300801</v>
      </c>
      <c r="C3064" s="95" t="str">
        <f>INDEX(技能效果!C:C,MATCH(技能效果等级!B3064,技能效果!B:B,0))</f>
        <v>夏侯渊技能伤害(教学)</v>
      </c>
      <c r="D3064" s="96" t="s">
        <v>873</v>
      </c>
      <c r="E3064" s="95">
        <v>7</v>
      </c>
      <c r="F3064" s="95">
        <f>INDEX(技能效果!H:H,MATCH(技能效果等级!B3064,技能效果!B:B,0))</f>
        <v>1001</v>
      </c>
      <c r="G3064" s="95">
        <f>IF(INDEX(技能效果!K:K,MATCH(B3064,技能效果!B:B,0))=0,INDEX(技能效果!I:I,MATCH(技能效果等级!B3064,技能效果!B:B,0)),INDEX(技能效果!I:I,MATCH(技能效果等级!B3064,技能效果!B:B,0))*VLOOKUP(E3064,技能数值计算!$C$19:$D$28,2,FALSE))</f>
        <v>2.34</v>
      </c>
      <c r="H3064" s="95">
        <f>INDEX(技能效果!J:J,MATCH(技能效果等级!B3064,技能效果!B:B,0))</f>
        <v>0</v>
      </c>
      <c r="I3064" s="97"/>
      <c r="J3064" s="97"/>
      <c r="K3064" s="97"/>
      <c r="L3064" s="97"/>
      <c r="M3064" s="97"/>
      <c r="N3064" s="96" t="str">
        <f>IF(INDEX(技能效果!L:L,MATCH(技能效果等级!B3064,技能效果!B:B,0))="","",INDEX(技能效果!L:L,MATCH(技能效果等级!B3064,技能效果!B:B,0)))</f>
        <v/>
      </c>
      <c r="O3064" s="95">
        <f>IF(INDEX(技能效果!N:N,MATCH(B3064,技能效果!B:B,0))=0,INDEX(技能效果!M:M,MATCH(技能效果等级!B3064,技能效果!B:B,0)),INDEX(技能效果!M:M,MATCH(技能效果等级!B3064,技能效果!B:B,0))*VLOOKUP(E3064,技能数值计算!$C$19:$D$28,2,FALSE))</f>
        <v>0</v>
      </c>
      <c r="P3064" s="97"/>
      <c r="Q3064" s="97"/>
      <c r="R3064" s="95" t="str">
        <f>IF(INDEX(技能效果!O:O,MATCH(技能效果等级!B3064,技能效果!B:B,0))="","",INDEX(技能效果!O:O,MATCH(技能效果等级!B3064,技能效果!B:B,0)))</f>
        <v/>
      </c>
      <c r="S3064" s="97"/>
      <c r="T3064" s="97"/>
      <c r="U3064" s="97"/>
      <c r="V3064" s="96" t="str">
        <f>IF(INDEX(技能效果!AF:AF,MATCH(技能效果等级!B3064,技能效果!B:B,0))="","",INDEX(技能效果!AF:AF,MATCH(技能效果等级!B3064,技能效果!B:B,0)))</f>
        <v/>
      </c>
      <c r="W3064" s="95">
        <f t="shared" si="46"/>
        <v>297</v>
      </c>
    </row>
    <row r="3065" spans="1:23" ht="16.5" x14ac:dyDescent="0.2">
      <c r="A3065" s="62">
        <v>3062</v>
      </c>
      <c r="B3065" s="95">
        <f>INDEX(技能效果!B:B,MATCH(技能效果等级!W3065,技能效果!AE:AE,0))</f>
        <v>210300801</v>
      </c>
      <c r="C3065" s="95" t="str">
        <f>INDEX(技能效果!C:C,MATCH(技能效果等级!B3065,技能效果!B:B,0))</f>
        <v>夏侯渊技能伤害(教学)</v>
      </c>
      <c r="D3065" s="96" t="s">
        <v>873</v>
      </c>
      <c r="E3065" s="95">
        <v>8</v>
      </c>
      <c r="F3065" s="95">
        <f>INDEX(技能效果!H:H,MATCH(技能效果等级!B3065,技能效果!B:B,0))</f>
        <v>1001</v>
      </c>
      <c r="G3065" s="95">
        <f>IF(INDEX(技能效果!K:K,MATCH(B3065,技能效果!B:B,0))=0,INDEX(技能效果!I:I,MATCH(技能效果等级!B3065,技能效果!B:B,0)),INDEX(技能效果!I:I,MATCH(技能效果等级!B3065,技能效果!B:B,0))*VLOOKUP(E3065,技能数值计算!$C$19:$D$28,2,FALSE))</f>
        <v>2.52</v>
      </c>
      <c r="H3065" s="95">
        <f>INDEX(技能效果!J:J,MATCH(技能效果等级!B3065,技能效果!B:B,0))</f>
        <v>0</v>
      </c>
      <c r="I3065" s="97"/>
      <c r="J3065" s="97"/>
      <c r="K3065" s="97"/>
      <c r="L3065" s="97"/>
      <c r="M3065" s="97"/>
      <c r="N3065" s="96" t="str">
        <f>IF(INDEX(技能效果!L:L,MATCH(技能效果等级!B3065,技能效果!B:B,0))="","",INDEX(技能效果!L:L,MATCH(技能效果等级!B3065,技能效果!B:B,0)))</f>
        <v/>
      </c>
      <c r="O3065" s="95">
        <f>IF(INDEX(技能效果!N:N,MATCH(B3065,技能效果!B:B,0))=0,INDEX(技能效果!M:M,MATCH(技能效果等级!B3065,技能效果!B:B,0)),INDEX(技能效果!M:M,MATCH(技能效果等级!B3065,技能效果!B:B,0))*VLOOKUP(E3065,技能数值计算!$C$19:$D$28,2,FALSE))</f>
        <v>0</v>
      </c>
      <c r="P3065" s="97"/>
      <c r="Q3065" s="97"/>
      <c r="R3065" s="95" t="str">
        <f>IF(INDEX(技能效果!O:O,MATCH(技能效果等级!B3065,技能效果!B:B,0))="","",INDEX(技能效果!O:O,MATCH(技能效果等级!B3065,技能效果!B:B,0)))</f>
        <v/>
      </c>
      <c r="S3065" s="97"/>
      <c r="T3065" s="97"/>
      <c r="U3065" s="97"/>
      <c r="V3065" s="96" t="str">
        <f>IF(INDEX(技能效果!AF:AF,MATCH(技能效果等级!B3065,技能效果!B:B,0))="","",INDEX(技能效果!AF:AF,MATCH(技能效果等级!B3065,技能效果!B:B,0)))</f>
        <v/>
      </c>
      <c r="W3065" s="95">
        <f t="shared" si="46"/>
        <v>297</v>
      </c>
    </row>
    <row r="3066" spans="1:23" ht="16.5" x14ac:dyDescent="0.2">
      <c r="A3066" s="62">
        <v>3063</v>
      </c>
      <c r="B3066" s="95">
        <f>INDEX(技能效果!B:B,MATCH(技能效果等级!W3066,技能效果!AE:AE,0))</f>
        <v>210300801</v>
      </c>
      <c r="C3066" s="95" t="str">
        <f>INDEX(技能效果!C:C,MATCH(技能效果等级!B3066,技能效果!B:B,0))</f>
        <v>夏侯渊技能伤害(教学)</v>
      </c>
      <c r="D3066" s="96" t="s">
        <v>873</v>
      </c>
      <c r="E3066" s="95">
        <v>9</v>
      </c>
      <c r="F3066" s="95">
        <f>INDEX(技能效果!H:H,MATCH(技能效果等级!B3066,技能效果!B:B,0))</f>
        <v>1001</v>
      </c>
      <c r="G3066" s="95">
        <f>IF(INDEX(技能效果!K:K,MATCH(B3066,技能效果!B:B,0))=0,INDEX(技能效果!I:I,MATCH(技能效果等级!B3066,技能效果!B:B,0)),INDEX(技能效果!I:I,MATCH(技能效果等级!B3066,技能效果!B:B,0))*VLOOKUP(E3066,技能数值计算!$C$19:$D$28,2,FALSE))</f>
        <v>2.7600000000000002</v>
      </c>
      <c r="H3066" s="95">
        <f>INDEX(技能效果!J:J,MATCH(技能效果等级!B3066,技能效果!B:B,0))</f>
        <v>0</v>
      </c>
      <c r="I3066" s="97"/>
      <c r="J3066" s="97"/>
      <c r="K3066" s="97"/>
      <c r="L3066" s="97"/>
      <c r="M3066" s="97"/>
      <c r="N3066" s="96" t="str">
        <f>IF(INDEX(技能效果!L:L,MATCH(技能效果等级!B3066,技能效果!B:B,0))="","",INDEX(技能效果!L:L,MATCH(技能效果等级!B3066,技能效果!B:B,0)))</f>
        <v/>
      </c>
      <c r="O3066" s="95">
        <f>IF(INDEX(技能效果!N:N,MATCH(B3066,技能效果!B:B,0))=0,INDEX(技能效果!M:M,MATCH(技能效果等级!B3066,技能效果!B:B,0)),INDEX(技能效果!M:M,MATCH(技能效果等级!B3066,技能效果!B:B,0))*VLOOKUP(E3066,技能数值计算!$C$19:$D$28,2,FALSE))</f>
        <v>0</v>
      </c>
      <c r="P3066" s="97"/>
      <c r="Q3066" s="97"/>
      <c r="R3066" s="95" t="str">
        <f>IF(INDEX(技能效果!O:O,MATCH(技能效果等级!B3066,技能效果!B:B,0))="","",INDEX(技能效果!O:O,MATCH(技能效果等级!B3066,技能效果!B:B,0)))</f>
        <v/>
      </c>
      <c r="S3066" s="97"/>
      <c r="T3066" s="97"/>
      <c r="U3066" s="97"/>
      <c r="V3066" s="96" t="str">
        <f>IF(INDEX(技能效果!AF:AF,MATCH(技能效果等级!B3066,技能效果!B:B,0))="","",INDEX(技能效果!AF:AF,MATCH(技能效果等级!B3066,技能效果!B:B,0)))</f>
        <v/>
      </c>
      <c r="W3066" s="95">
        <f t="shared" si="46"/>
        <v>297</v>
      </c>
    </row>
    <row r="3067" spans="1:23" ht="16.5" x14ac:dyDescent="0.2">
      <c r="A3067" s="62">
        <v>3064</v>
      </c>
      <c r="B3067" s="95">
        <f>INDEX(技能效果!B:B,MATCH(技能效果等级!W3067,技能效果!AE:AE,0))</f>
        <v>210300801</v>
      </c>
      <c r="C3067" s="95" t="str">
        <f>INDEX(技能效果!C:C,MATCH(技能效果等级!B3067,技能效果!B:B,0))</f>
        <v>夏侯渊技能伤害(教学)</v>
      </c>
      <c r="D3067" s="96" t="s">
        <v>873</v>
      </c>
      <c r="E3067" s="95">
        <v>10</v>
      </c>
      <c r="F3067" s="95">
        <f>INDEX(技能效果!H:H,MATCH(技能效果等级!B3067,技能效果!B:B,0))</f>
        <v>1001</v>
      </c>
      <c r="G3067" s="95">
        <f>IF(INDEX(技能效果!K:K,MATCH(B3067,技能效果!B:B,0))=0,INDEX(技能效果!I:I,MATCH(技能效果等级!B3067,技能效果!B:B,0)),INDEX(技能效果!I:I,MATCH(技能效果等级!B3067,技能效果!B:B,0))*VLOOKUP(E3067,技能数值计算!$C$19:$D$28,2,FALSE))</f>
        <v>3</v>
      </c>
      <c r="H3067" s="95">
        <f>INDEX(技能效果!J:J,MATCH(技能效果等级!B3067,技能效果!B:B,0))</f>
        <v>0</v>
      </c>
      <c r="I3067" s="97"/>
      <c r="J3067" s="97"/>
      <c r="K3067" s="97"/>
      <c r="L3067" s="97"/>
      <c r="M3067" s="97"/>
      <c r="N3067" s="96" t="str">
        <f>IF(INDEX(技能效果!L:L,MATCH(技能效果等级!B3067,技能效果!B:B,0))="","",INDEX(技能效果!L:L,MATCH(技能效果等级!B3067,技能效果!B:B,0)))</f>
        <v/>
      </c>
      <c r="O3067" s="95">
        <f>IF(INDEX(技能效果!N:N,MATCH(B3067,技能效果!B:B,0))=0,INDEX(技能效果!M:M,MATCH(技能效果等级!B3067,技能效果!B:B,0)),INDEX(技能效果!M:M,MATCH(技能效果等级!B3067,技能效果!B:B,0))*VLOOKUP(E3067,技能数值计算!$C$19:$D$28,2,FALSE))</f>
        <v>0</v>
      </c>
      <c r="P3067" s="97"/>
      <c r="Q3067" s="97"/>
      <c r="R3067" s="95" t="str">
        <f>IF(INDEX(技能效果!O:O,MATCH(技能效果等级!B3067,技能效果!B:B,0))="","",INDEX(技能效果!O:O,MATCH(技能效果等级!B3067,技能效果!B:B,0)))</f>
        <v/>
      </c>
      <c r="S3067" s="97"/>
      <c r="T3067" s="97"/>
      <c r="U3067" s="97"/>
      <c r="V3067" s="96" t="str">
        <f>IF(INDEX(技能效果!AF:AF,MATCH(技能效果等级!B3067,技能效果!B:B,0))="","",INDEX(技能效果!AF:AF,MATCH(技能效果等级!B3067,技能效果!B:B,0)))</f>
        <v/>
      </c>
      <c r="W3067" s="95">
        <f t="shared" si="46"/>
        <v>297</v>
      </c>
    </row>
    <row r="3068" spans="1:23" ht="16.5" x14ac:dyDescent="0.2">
      <c r="A3068" s="62">
        <v>3065</v>
      </c>
      <c r="B3068" s="95">
        <f>INDEX(技能效果!B:B,MATCH(技能效果等级!W3068,技能效果!AE:AE,0))</f>
        <v>210300802</v>
      </c>
      <c r="C3068" s="95" t="str">
        <f>INDEX(技能效果!C:C,MATCH(技能效果等级!B3068,技能效果!B:B,0))</f>
        <v>夏侯渊技能回血(教学)</v>
      </c>
      <c r="D3068" s="96" t="s">
        <v>873</v>
      </c>
      <c r="E3068" s="95">
        <v>1</v>
      </c>
      <c r="F3068" s="95">
        <f>INDEX(技能效果!H:H,MATCH(技能效果等级!B3068,技能效果!B:B,0))</f>
        <v>4015</v>
      </c>
      <c r="G3068" s="95">
        <f>IF(INDEX(技能效果!K:K,MATCH(B3068,技能效果!B:B,0))=0,INDEX(技能效果!I:I,MATCH(技能效果等级!B3068,技能效果!B:B,0)),INDEX(技能效果!I:I,MATCH(技能效果等级!B3068,技能效果!B:B,0))*VLOOKUP(E3068,技能数值计算!$C$19:$D$28,2,FALSE))</f>
        <v>0.5</v>
      </c>
      <c r="H3068" s="95">
        <f>INDEX(技能效果!J:J,MATCH(技能效果等级!B3068,技能效果!B:B,0))</f>
        <v>0</v>
      </c>
      <c r="I3068" s="97"/>
      <c r="J3068" s="97"/>
      <c r="K3068" s="97"/>
      <c r="L3068" s="97"/>
      <c r="M3068" s="97"/>
      <c r="N3068" s="96" t="str">
        <f>IF(INDEX(技能效果!L:L,MATCH(技能效果等级!B3068,技能效果!B:B,0))="","",INDEX(技能效果!L:L,MATCH(技能效果等级!B3068,技能效果!B:B,0)))</f>
        <v/>
      </c>
      <c r="O3068" s="95">
        <f>IF(INDEX(技能效果!N:N,MATCH(B3068,技能效果!B:B,0))=0,INDEX(技能效果!M:M,MATCH(技能效果等级!B3068,技能效果!B:B,0)),INDEX(技能效果!M:M,MATCH(技能效果等级!B3068,技能效果!B:B,0))*VLOOKUP(E3068,技能数值计算!$C$19:$D$28,2,FALSE))</f>
        <v>0</v>
      </c>
      <c r="P3068" s="97"/>
      <c r="Q3068" s="97"/>
      <c r="R3068" s="95" t="str">
        <f>IF(INDEX(技能效果!O:O,MATCH(技能效果等级!B3068,技能效果!B:B,0))="","",INDEX(技能效果!O:O,MATCH(技能效果等级!B3068,技能效果!B:B,0)))</f>
        <v/>
      </c>
      <c r="S3068" s="97"/>
      <c r="T3068" s="97"/>
      <c r="U3068" s="97"/>
      <c r="V3068" s="96" t="str">
        <f>IF(INDEX(技能效果!AF:AF,MATCH(技能效果等级!B3068,技能效果!B:B,0))="","",INDEX(技能效果!AF:AF,MATCH(技能效果等级!B3068,技能效果!B:B,0)))</f>
        <v/>
      </c>
      <c r="W3068" s="95">
        <f t="shared" si="46"/>
        <v>298</v>
      </c>
    </row>
    <row r="3069" spans="1:23" ht="16.5" x14ac:dyDescent="0.2">
      <c r="A3069" s="62">
        <v>3066</v>
      </c>
      <c r="B3069" s="95">
        <f>INDEX(技能效果!B:B,MATCH(技能效果等级!W3069,技能效果!AE:AE,0))</f>
        <v>210300802</v>
      </c>
      <c r="C3069" s="95" t="str">
        <f>INDEX(技能效果!C:C,MATCH(技能效果等级!B3069,技能效果!B:B,0))</f>
        <v>夏侯渊技能回血(教学)</v>
      </c>
      <c r="D3069" s="96" t="s">
        <v>873</v>
      </c>
      <c r="E3069" s="95">
        <v>2</v>
      </c>
      <c r="F3069" s="95">
        <f>INDEX(技能效果!H:H,MATCH(技能效果等级!B3069,技能效果!B:B,0))</f>
        <v>4015</v>
      </c>
      <c r="G3069" s="95">
        <f>IF(INDEX(技能效果!K:K,MATCH(B3069,技能效果!B:B,0))=0,INDEX(技能效果!I:I,MATCH(技能效果等级!B3069,技能效果!B:B,0)),INDEX(技能效果!I:I,MATCH(技能效果等级!B3069,技能效果!B:B,0))*VLOOKUP(E3069,技能数值计算!$C$19:$D$28,2,FALSE))</f>
        <v>0.54</v>
      </c>
      <c r="H3069" s="95">
        <f>INDEX(技能效果!J:J,MATCH(技能效果等级!B3069,技能效果!B:B,0))</f>
        <v>0</v>
      </c>
      <c r="I3069" s="97"/>
      <c r="J3069" s="97"/>
      <c r="K3069" s="97"/>
      <c r="L3069" s="97"/>
      <c r="M3069" s="97"/>
      <c r="N3069" s="96" t="str">
        <f>IF(INDEX(技能效果!L:L,MATCH(技能效果等级!B3069,技能效果!B:B,0))="","",INDEX(技能效果!L:L,MATCH(技能效果等级!B3069,技能效果!B:B,0)))</f>
        <v/>
      </c>
      <c r="O3069" s="95">
        <f>IF(INDEX(技能效果!N:N,MATCH(B3069,技能效果!B:B,0))=0,INDEX(技能效果!M:M,MATCH(技能效果等级!B3069,技能效果!B:B,0)),INDEX(技能效果!M:M,MATCH(技能效果等级!B3069,技能效果!B:B,0))*VLOOKUP(E3069,技能数值计算!$C$19:$D$28,2,FALSE))</f>
        <v>0</v>
      </c>
      <c r="P3069" s="97"/>
      <c r="Q3069" s="97"/>
      <c r="R3069" s="95" t="str">
        <f>IF(INDEX(技能效果!O:O,MATCH(技能效果等级!B3069,技能效果!B:B,0))="","",INDEX(技能效果!O:O,MATCH(技能效果等级!B3069,技能效果!B:B,0)))</f>
        <v/>
      </c>
      <c r="S3069" s="97"/>
      <c r="T3069" s="97"/>
      <c r="U3069" s="97"/>
      <c r="V3069" s="96" t="str">
        <f>IF(INDEX(技能效果!AF:AF,MATCH(技能效果等级!B3069,技能效果!B:B,0))="","",INDEX(技能效果!AF:AF,MATCH(技能效果等级!B3069,技能效果!B:B,0)))</f>
        <v/>
      </c>
      <c r="W3069" s="95">
        <f t="shared" si="46"/>
        <v>298</v>
      </c>
    </row>
    <row r="3070" spans="1:23" ht="16.5" x14ac:dyDescent="0.2">
      <c r="A3070" s="62">
        <v>3067</v>
      </c>
      <c r="B3070" s="95">
        <f>INDEX(技能效果!B:B,MATCH(技能效果等级!W3070,技能效果!AE:AE,0))</f>
        <v>210300802</v>
      </c>
      <c r="C3070" s="95" t="str">
        <f>INDEX(技能效果!C:C,MATCH(技能效果等级!B3070,技能效果!B:B,0))</f>
        <v>夏侯渊技能回血(教学)</v>
      </c>
      <c r="D3070" s="96" t="s">
        <v>873</v>
      </c>
      <c r="E3070" s="95">
        <v>3</v>
      </c>
      <c r="F3070" s="95">
        <f>INDEX(技能效果!H:H,MATCH(技能效果等级!B3070,技能效果!B:B,0))</f>
        <v>4015</v>
      </c>
      <c r="G3070" s="95">
        <f>IF(INDEX(技能效果!K:K,MATCH(B3070,技能效果!B:B,0))=0,INDEX(技能效果!I:I,MATCH(技能效果等级!B3070,技能效果!B:B,0)),INDEX(技能效果!I:I,MATCH(技能效果等级!B3070,技能效果!B:B,0))*VLOOKUP(E3070,技能数值计算!$C$19:$D$28,2,FALSE))</f>
        <v>0.57999999999999996</v>
      </c>
      <c r="H3070" s="95">
        <f>INDEX(技能效果!J:J,MATCH(技能效果等级!B3070,技能效果!B:B,0))</f>
        <v>0</v>
      </c>
      <c r="I3070" s="97"/>
      <c r="J3070" s="97"/>
      <c r="K3070" s="97"/>
      <c r="L3070" s="97"/>
      <c r="M3070" s="97"/>
      <c r="N3070" s="96" t="str">
        <f>IF(INDEX(技能效果!L:L,MATCH(技能效果等级!B3070,技能效果!B:B,0))="","",INDEX(技能效果!L:L,MATCH(技能效果等级!B3070,技能效果!B:B,0)))</f>
        <v/>
      </c>
      <c r="O3070" s="95">
        <f>IF(INDEX(技能效果!N:N,MATCH(B3070,技能效果!B:B,0))=0,INDEX(技能效果!M:M,MATCH(技能效果等级!B3070,技能效果!B:B,0)),INDEX(技能效果!M:M,MATCH(技能效果等级!B3070,技能效果!B:B,0))*VLOOKUP(E3070,技能数值计算!$C$19:$D$28,2,FALSE))</f>
        <v>0</v>
      </c>
      <c r="P3070" s="97"/>
      <c r="Q3070" s="97"/>
      <c r="R3070" s="95" t="str">
        <f>IF(INDEX(技能效果!O:O,MATCH(技能效果等级!B3070,技能效果!B:B,0))="","",INDEX(技能效果!O:O,MATCH(技能效果等级!B3070,技能效果!B:B,0)))</f>
        <v/>
      </c>
      <c r="S3070" s="97"/>
      <c r="T3070" s="97"/>
      <c r="U3070" s="97"/>
      <c r="V3070" s="96" t="str">
        <f>IF(INDEX(技能效果!AF:AF,MATCH(技能效果等级!B3070,技能效果!B:B,0))="","",INDEX(技能效果!AF:AF,MATCH(技能效果等级!B3070,技能效果!B:B,0)))</f>
        <v/>
      </c>
      <c r="W3070" s="95">
        <f t="shared" si="46"/>
        <v>298</v>
      </c>
    </row>
    <row r="3071" spans="1:23" ht="16.5" x14ac:dyDescent="0.2">
      <c r="A3071" s="62">
        <v>3068</v>
      </c>
      <c r="B3071" s="95">
        <f>INDEX(技能效果!B:B,MATCH(技能效果等级!W3071,技能效果!AE:AE,0))</f>
        <v>210300802</v>
      </c>
      <c r="C3071" s="95" t="str">
        <f>INDEX(技能效果!C:C,MATCH(技能效果等级!B3071,技能效果!B:B,0))</f>
        <v>夏侯渊技能回血(教学)</v>
      </c>
      <c r="D3071" s="96" t="s">
        <v>873</v>
      </c>
      <c r="E3071" s="95">
        <v>4</v>
      </c>
      <c r="F3071" s="95">
        <f>INDEX(技能效果!H:H,MATCH(技能效果等级!B3071,技能效果!B:B,0))</f>
        <v>4015</v>
      </c>
      <c r="G3071" s="95">
        <f>IF(INDEX(技能效果!K:K,MATCH(B3071,技能效果!B:B,0))=0,INDEX(技能效果!I:I,MATCH(技能效果等级!B3071,技能效果!B:B,0)),INDEX(技能效果!I:I,MATCH(技能效果等级!B3071,技能效果!B:B,0))*VLOOKUP(E3071,技能数值计算!$C$19:$D$28,2,FALSE))</f>
        <v>0.62</v>
      </c>
      <c r="H3071" s="95">
        <f>INDEX(技能效果!J:J,MATCH(技能效果等级!B3071,技能效果!B:B,0))</f>
        <v>0</v>
      </c>
      <c r="I3071" s="97"/>
      <c r="J3071" s="97"/>
      <c r="K3071" s="97"/>
      <c r="L3071" s="97"/>
      <c r="M3071" s="97"/>
      <c r="N3071" s="96" t="str">
        <f>IF(INDEX(技能效果!L:L,MATCH(技能效果等级!B3071,技能效果!B:B,0))="","",INDEX(技能效果!L:L,MATCH(技能效果等级!B3071,技能效果!B:B,0)))</f>
        <v/>
      </c>
      <c r="O3071" s="95">
        <f>IF(INDEX(技能效果!N:N,MATCH(B3071,技能效果!B:B,0))=0,INDEX(技能效果!M:M,MATCH(技能效果等级!B3071,技能效果!B:B,0)),INDEX(技能效果!M:M,MATCH(技能效果等级!B3071,技能效果!B:B,0))*VLOOKUP(E3071,技能数值计算!$C$19:$D$28,2,FALSE))</f>
        <v>0</v>
      </c>
      <c r="P3071" s="97"/>
      <c r="Q3071" s="97"/>
      <c r="R3071" s="95" t="str">
        <f>IF(INDEX(技能效果!O:O,MATCH(技能效果等级!B3071,技能效果!B:B,0))="","",INDEX(技能效果!O:O,MATCH(技能效果等级!B3071,技能效果!B:B,0)))</f>
        <v/>
      </c>
      <c r="S3071" s="97"/>
      <c r="T3071" s="97"/>
      <c r="U3071" s="97"/>
      <c r="V3071" s="96" t="str">
        <f>IF(INDEX(技能效果!AF:AF,MATCH(技能效果等级!B3071,技能效果!B:B,0))="","",INDEX(技能效果!AF:AF,MATCH(技能效果等级!B3071,技能效果!B:B,0)))</f>
        <v/>
      </c>
      <c r="W3071" s="95">
        <f t="shared" si="46"/>
        <v>298</v>
      </c>
    </row>
    <row r="3072" spans="1:23" ht="16.5" x14ac:dyDescent="0.2">
      <c r="A3072" s="62">
        <v>3069</v>
      </c>
      <c r="B3072" s="95">
        <f>INDEX(技能效果!B:B,MATCH(技能效果等级!W3072,技能效果!AE:AE,0))</f>
        <v>210300802</v>
      </c>
      <c r="C3072" s="95" t="str">
        <f>INDEX(技能效果!C:C,MATCH(技能效果等级!B3072,技能效果!B:B,0))</f>
        <v>夏侯渊技能回血(教学)</v>
      </c>
      <c r="D3072" s="96" t="s">
        <v>873</v>
      </c>
      <c r="E3072" s="95">
        <v>5</v>
      </c>
      <c r="F3072" s="95">
        <f>INDEX(技能效果!H:H,MATCH(技能效果等级!B3072,技能效果!B:B,0))</f>
        <v>4015</v>
      </c>
      <c r="G3072" s="95">
        <f>IF(INDEX(技能效果!K:K,MATCH(B3072,技能效果!B:B,0))=0,INDEX(技能效果!I:I,MATCH(技能效果等级!B3072,技能效果!B:B,0)),INDEX(技能效果!I:I,MATCH(技能效果等级!B3072,技能效果!B:B,0))*VLOOKUP(E3072,技能数值计算!$C$19:$D$28,2,FALSE))</f>
        <v>0.66</v>
      </c>
      <c r="H3072" s="95">
        <f>INDEX(技能效果!J:J,MATCH(技能效果等级!B3072,技能效果!B:B,0))</f>
        <v>0</v>
      </c>
      <c r="I3072" s="97"/>
      <c r="J3072" s="97"/>
      <c r="K3072" s="97"/>
      <c r="L3072" s="97"/>
      <c r="M3072" s="97"/>
      <c r="N3072" s="96" t="str">
        <f>IF(INDEX(技能效果!L:L,MATCH(技能效果等级!B3072,技能效果!B:B,0))="","",INDEX(技能效果!L:L,MATCH(技能效果等级!B3072,技能效果!B:B,0)))</f>
        <v/>
      </c>
      <c r="O3072" s="95">
        <f>IF(INDEX(技能效果!N:N,MATCH(B3072,技能效果!B:B,0))=0,INDEX(技能效果!M:M,MATCH(技能效果等级!B3072,技能效果!B:B,0)),INDEX(技能效果!M:M,MATCH(技能效果等级!B3072,技能效果!B:B,0))*VLOOKUP(E3072,技能数值计算!$C$19:$D$28,2,FALSE))</f>
        <v>0</v>
      </c>
      <c r="P3072" s="97"/>
      <c r="Q3072" s="97"/>
      <c r="R3072" s="95" t="str">
        <f>IF(INDEX(技能效果!O:O,MATCH(技能效果等级!B3072,技能效果!B:B,0))="","",INDEX(技能效果!O:O,MATCH(技能效果等级!B3072,技能效果!B:B,0)))</f>
        <v/>
      </c>
      <c r="S3072" s="97"/>
      <c r="T3072" s="97"/>
      <c r="U3072" s="97"/>
      <c r="V3072" s="96" t="str">
        <f>IF(INDEX(技能效果!AF:AF,MATCH(技能效果等级!B3072,技能效果!B:B,0))="","",INDEX(技能效果!AF:AF,MATCH(技能效果等级!B3072,技能效果!B:B,0)))</f>
        <v/>
      </c>
      <c r="W3072" s="95">
        <f t="shared" si="46"/>
        <v>298</v>
      </c>
    </row>
    <row r="3073" spans="1:23" ht="16.5" x14ac:dyDescent="0.2">
      <c r="A3073" s="62">
        <v>3070</v>
      </c>
      <c r="B3073" s="95">
        <f>INDEX(技能效果!B:B,MATCH(技能效果等级!W3073,技能效果!AE:AE,0))</f>
        <v>210300802</v>
      </c>
      <c r="C3073" s="95" t="str">
        <f>INDEX(技能效果!C:C,MATCH(技能效果等级!B3073,技能效果!B:B,0))</f>
        <v>夏侯渊技能回血(教学)</v>
      </c>
      <c r="D3073" s="96" t="s">
        <v>873</v>
      </c>
      <c r="E3073" s="95">
        <v>6</v>
      </c>
      <c r="F3073" s="95">
        <f>INDEX(技能效果!H:H,MATCH(技能效果等级!B3073,技能效果!B:B,0))</f>
        <v>4015</v>
      </c>
      <c r="G3073" s="95">
        <f>IF(INDEX(技能效果!K:K,MATCH(B3073,技能效果!B:B,0))=0,INDEX(技能效果!I:I,MATCH(技能效果等级!B3073,技能效果!B:B,0)),INDEX(技能效果!I:I,MATCH(技能效果等级!B3073,技能效果!B:B,0))*VLOOKUP(E3073,技能数值计算!$C$19:$D$28,2,FALSE))</f>
        <v>0.72</v>
      </c>
      <c r="H3073" s="95">
        <f>INDEX(技能效果!J:J,MATCH(技能效果等级!B3073,技能效果!B:B,0))</f>
        <v>0</v>
      </c>
      <c r="I3073" s="97"/>
      <c r="J3073" s="97"/>
      <c r="K3073" s="97"/>
      <c r="L3073" s="97"/>
      <c r="M3073" s="97"/>
      <c r="N3073" s="96" t="str">
        <f>IF(INDEX(技能效果!L:L,MATCH(技能效果等级!B3073,技能效果!B:B,0))="","",INDEX(技能效果!L:L,MATCH(技能效果等级!B3073,技能效果!B:B,0)))</f>
        <v/>
      </c>
      <c r="O3073" s="95">
        <f>IF(INDEX(技能效果!N:N,MATCH(B3073,技能效果!B:B,0))=0,INDEX(技能效果!M:M,MATCH(技能效果等级!B3073,技能效果!B:B,0)),INDEX(技能效果!M:M,MATCH(技能效果等级!B3073,技能效果!B:B,0))*VLOOKUP(E3073,技能数值计算!$C$19:$D$28,2,FALSE))</f>
        <v>0</v>
      </c>
      <c r="P3073" s="97"/>
      <c r="Q3073" s="97"/>
      <c r="R3073" s="95" t="str">
        <f>IF(INDEX(技能效果!O:O,MATCH(技能效果等级!B3073,技能效果!B:B,0))="","",INDEX(技能效果!O:O,MATCH(技能效果等级!B3073,技能效果!B:B,0)))</f>
        <v/>
      </c>
      <c r="S3073" s="97"/>
      <c r="T3073" s="97"/>
      <c r="U3073" s="97"/>
      <c r="V3073" s="96" t="str">
        <f>IF(INDEX(技能效果!AF:AF,MATCH(技能效果等级!B3073,技能效果!B:B,0))="","",INDEX(技能效果!AF:AF,MATCH(技能效果等级!B3073,技能效果!B:B,0)))</f>
        <v/>
      </c>
      <c r="W3073" s="95">
        <f t="shared" si="46"/>
        <v>298</v>
      </c>
    </row>
    <row r="3074" spans="1:23" ht="16.5" x14ac:dyDescent="0.2">
      <c r="A3074" s="62">
        <v>3071</v>
      </c>
      <c r="B3074" s="95">
        <f>INDEX(技能效果!B:B,MATCH(技能效果等级!W3074,技能效果!AE:AE,0))</f>
        <v>210300802</v>
      </c>
      <c r="C3074" s="95" t="str">
        <f>INDEX(技能效果!C:C,MATCH(技能效果等级!B3074,技能效果!B:B,0))</f>
        <v>夏侯渊技能回血(教学)</v>
      </c>
      <c r="D3074" s="96" t="s">
        <v>873</v>
      </c>
      <c r="E3074" s="95">
        <v>7</v>
      </c>
      <c r="F3074" s="95">
        <f>INDEX(技能效果!H:H,MATCH(技能效果等级!B3074,技能效果!B:B,0))</f>
        <v>4015</v>
      </c>
      <c r="G3074" s="95">
        <f>IF(INDEX(技能效果!K:K,MATCH(B3074,技能效果!B:B,0))=0,INDEX(技能效果!I:I,MATCH(技能效果等级!B3074,技能效果!B:B,0)),INDEX(技能效果!I:I,MATCH(技能效果等级!B3074,技能效果!B:B,0))*VLOOKUP(E3074,技能数值计算!$C$19:$D$28,2,FALSE))</f>
        <v>0.78</v>
      </c>
      <c r="H3074" s="95">
        <f>INDEX(技能效果!J:J,MATCH(技能效果等级!B3074,技能效果!B:B,0))</f>
        <v>0</v>
      </c>
      <c r="I3074" s="97"/>
      <c r="J3074" s="97"/>
      <c r="K3074" s="97"/>
      <c r="L3074" s="97"/>
      <c r="M3074" s="97"/>
      <c r="N3074" s="96" t="str">
        <f>IF(INDEX(技能效果!L:L,MATCH(技能效果等级!B3074,技能效果!B:B,0))="","",INDEX(技能效果!L:L,MATCH(技能效果等级!B3074,技能效果!B:B,0)))</f>
        <v/>
      </c>
      <c r="O3074" s="95">
        <f>IF(INDEX(技能效果!N:N,MATCH(B3074,技能效果!B:B,0))=0,INDEX(技能效果!M:M,MATCH(技能效果等级!B3074,技能效果!B:B,0)),INDEX(技能效果!M:M,MATCH(技能效果等级!B3074,技能效果!B:B,0))*VLOOKUP(E3074,技能数值计算!$C$19:$D$28,2,FALSE))</f>
        <v>0</v>
      </c>
      <c r="P3074" s="97"/>
      <c r="Q3074" s="97"/>
      <c r="R3074" s="95" t="str">
        <f>IF(INDEX(技能效果!O:O,MATCH(技能效果等级!B3074,技能效果!B:B,0))="","",INDEX(技能效果!O:O,MATCH(技能效果等级!B3074,技能效果!B:B,0)))</f>
        <v/>
      </c>
      <c r="S3074" s="97"/>
      <c r="T3074" s="97"/>
      <c r="U3074" s="97"/>
      <c r="V3074" s="96" t="str">
        <f>IF(INDEX(技能效果!AF:AF,MATCH(技能效果等级!B3074,技能效果!B:B,0))="","",INDEX(技能效果!AF:AF,MATCH(技能效果等级!B3074,技能效果!B:B,0)))</f>
        <v/>
      </c>
      <c r="W3074" s="95">
        <f t="shared" si="46"/>
        <v>298</v>
      </c>
    </row>
    <row r="3075" spans="1:23" ht="16.5" x14ac:dyDescent="0.2">
      <c r="A3075" s="62">
        <v>3072</v>
      </c>
      <c r="B3075" s="95">
        <f>INDEX(技能效果!B:B,MATCH(技能效果等级!W3075,技能效果!AE:AE,0))</f>
        <v>210300802</v>
      </c>
      <c r="C3075" s="95" t="str">
        <f>INDEX(技能效果!C:C,MATCH(技能效果等级!B3075,技能效果!B:B,0))</f>
        <v>夏侯渊技能回血(教学)</v>
      </c>
      <c r="D3075" s="96" t="s">
        <v>873</v>
      </c>
      <c r="E3075" s="95">
        <v>8</v>
      </c>
      <c r="F3075" s="95">
        <f>INDEX(技能效果!H:H,MATCH(技能效果等级!B3075,技能效果!B:B,0))</f>
        <v>4015</v>
      </c>
      <c r="G3075" s="95">
        <f>IF(INDEX(技能效果!K:K,MATCH(B3075,技能效果!B:B,0))=0,INDEX(技能效果!I:I,MATCH(技能效果等级!B3075,技能效果!B:B,0)),INDEX(技能效果!I:I,MATCH(技能效果等级!B3075,技能效果!B:B,0))*VLOOKUP(E3075,技能数值计算!$C$19:$D$28,2,FALSE))</f>
        <v>0.84</v>
      </c>
      <c r="H3075" s="95">
        <f>INDEX(技能效果!J:J,MATCH(技能效果等级!B3075,技能效果!B:B,0))</f>
        <v>0</v>
      </c>
      <c r="I3075" s="97"/>
      <c r="J3075" s="97"/>
      <c r="K3075" s="97"/>
      <c r="L3075" s="97"/>
      <c r="M3075" s="97"/>
      <c r="N3075" s="96" t="str">
        <f>IF(INDEX(技能效果!L:L,MATCH(技能效果等级!B3075,技能效果!B:B,0))="","",INDEX(技能效果!L:L,MATCH(技能效果等级!B3075,技能效果!B:B,0)))</f>
        <v/>
      </c>
      <c r="O3075" s="95">
        <f>IF(INDEX(技能效果!N:N,MATCH(B3075,技能效果!B:B,0))=0,INDEX(技能效果!M:M,MATCH(技能效果等级!B3075,技能效果!B:B,0)),INDEX(技能效果!M:M,MATCH(技能效果等级!B3075,技能效果!B:B,0))*VLOOKUP(E3075,技能数值计算!$C$19:$D$28,2,FALSE))</f>
        <v>0</v>
      </c>
      <c r="P3075" s="97"/>
      <c r="Q3075" s="97"/>
      <c r="R3075" s="95" t="str">
        <f>IF(INDEX(技能效果!O:O,MATCH(技能效果等级!B3075,技能效果!B:B,0))="","",INDEX(技能效果!O:O,MATCH(技能效果等级!B3075,技能效果!B:B,0)))</f>
        <v/>
      </c>
      <c r="S3075" s="97"/>
      <c r="T3075" s="97"/>
      <c r="U3075" s="97"/>
      <c r="V3075" s="96" t="str">
        <f>IF(INDEX(技能效果!AF:AF,MATCH(技能效果等级!B3075,技能效果!B:B,0))="","",INDEX(技能效果!AF:AF,MATCH(技能效果等级!B3075,技能效果!B:B,0)))</f>
        <v/>
      </c>
      <c r="W3075" s="95">
        <f t="shared" si="46"/>
        <v>298</v>
      </c>
    </row>
    <row r="3076" spans="1:23" ht="16.5" x14ac:dyDescent="0.2">
      <c r="A3076" s="62">
        <v>3073</v>
      </c>
      <c r="B3076" s="95">
        <f>INDEX(技能效果!B:B,MATCH(技能效果等级!W3076,技能效果!AE:AE,0))</f>
        <v>210300802</v>
      </c>
      <c r="C3076" s="95" t="str">
        <f>INDEX(技能效果!C:C,MATCH(技能效果等级!B3076,技能效果!B:B,0))</f>
        <v>夏侯渊技能回血(教学)</v>
      </c>
      <c r="D3076" s="96" t="s">
        <v>873</v>
      </c>
      <c r="E3076" s="95">
        <v>9</v>
      </c>
      <c r="F3076" s="95">
        <f>INDEX(技能效果!H:H,MATCH(技能效果等级!B3076,技能效果!B:B,0))</f>
        <v>4015</v>
      </c>
      <c r="G3076" s="95">
        <f>IF(INDEX(技能效果!K:K,MATCH(B3076,技能效果!B:B,0))=0,INDEX(技能效果!I:I,MATCH(技能效果等级!B3076,技能效果!B:B,0)),INDEX(技能效果!I:I,MATCH(技能效果等级!B3076,技能效果!B:B,0))*VLOOKUP(E3076,技能数值计算!$C$19:$D$28,2,FALSE))</f>
        <v>0.92</v>
      </c>
      <c r="H3076" s="95">
        <f>INDEX(技能效果!J:J,MATCH(技能效果等级!B3076,技能效果!B:B,0))</f>
        <v>0</v>
      </c>
      <c r="I3076" s="97"/>
      <c r="J3076" s="97"/>
      <c r="K3076" s="97"/>
      <c r="L3076" s="97"/>
      <c r="M3076" s="97"/>
      <c r="N3076" s="96" t="str">
        <f>IF(INDEX(技能效果!L:L,MATCH(技能效果等级!B3076,技能效果!B:B,0))="","",INDEX(技能效果!L:L,MATCH(技能效果等级!B3076,技能效果!B:B,0)))</f>
        <v/>
      </c>
      <c r="O3076" s="95">
        <f>IF(INDEX(技能效果!N:N,MATCH(B3076,技能效果!B:B,0))=0,INDEX(技能效果!M:M,MATCH(技能效果等级!B3076,技能效果!B:B,0)),INDEX(技能效果!M:M,MATCH(技能效果等级!B3076,技能效果!B:B,0))*VLOOKUP(E3076,技能数值计算!$C$19:$D$28,2,FALSE))</f>
        <v>0</v>
      </c>
      <c r="P3076" s="97"/>
      <c r="Q3076" s="97"/>
      <c r="R3076" s="95" t="str">
        <f>IF(INDEX(技能效果!O:O,MATCH(技能效果等级!B3076,技能效果!B:B,0))="","",INDEX(技能效果!O:O,MATCH(技能效果等级!B3076,技能效果!B:B,0)))</f>
        <v/>
      </c>
      <c r="S3076" s="97"/>
      <c r="T3076" s="97"/>
      <c r="U3076" s="97"/>
      <c r="V3076" s="96" t="str">
        <f>IF(INDEX(技能效果!AF:AF,MATCH(技能效果等级!B3076,技能效果!B:B,0))="","",INDEX(技能效果!AF:AF,MATCH(技能效果等级!B3076,技能效果!B:B,0)))</f>
        <v/>
      </c>
      <c r="W3076" s="95">
        <f t="shared" si="46"/>
        <v>298</v>
      </c>
    </row>
    <row r="3077" spans="1:23" ht="16.5" x14ac:dyDescent="0.2">
      <c r="A3077" s="62">
        <v>3074</v>
      </c>
      <c r="B3077" s="95">
        <f>INDEX(技能效果!B:B,MATCH(技能效果等级!W3077,技能效果!AE:AE,0))</f>
        <v>210300802</v>
      </c>
      <c r="C3077" s="95" t="str">
        <f>INDEX(技能效果!C:C,MATCH(技能效果等级!B3077,技能效果!B:B,0))</f>
        <v>夏侯渊技能回血(教学)</v>
      </c>
      <c r="D3077" s="96" t="s">
        <v>873</v>
      </c>
      <c r="E3077" s="95">
        <v>10</v>
      </c>
      <c r="F3077" s="95">
        <f>INDEX(技能效果!H:H,MATCH(技能效果等级!B3077,技能效果!B:B,0))</f>
        <v>4015</v>
      </c>
      <c r="G3077" s="95">
        <f>IF(INDEX(技能效果!K:K,MATCH(B3077,技能效果!B:B,0))=0,INDEX(技能效果!I:I,MATCH(技能效果等级!B3077,技能效果!B:B,0)),INDEX(技能效果!I:I,MATCH(技能效果等级!B3077,技能效果!B:B,0))*VLOOKUP(E3077,技能数值计算!$C$19:$D$28,2,FALSE))</f>
        <v>1</v>
      </c>
      <c r="H3077" s="95">
        <f>INDEX(技能效果!J:J,MATCH(技能效果等级!B3077,技能效果!B:B,0))</f>
        <v>0</v>
      </c>
      <c r="I3077" s="97"/>
      <c r="J3077" s="97"/>
      <c r="K3077" s="97"/>
      <c r="L3077" s="97"/>
      <c r="M3077" s="97"/>
      <c r="N3077" s="96" t="str">
        <f>IF(INDEX(技能效果!L:L,MATCH(技能效果等级!B3077,技能效果!B:B,0))="","",INDEX(技能效果!L:L,MATCH(技能效果等级!B3077,技能效果!B:B,0)))</f>
        <v/>
      </c>
      <c r="O3077" s="95">
        <f>IF(INDEX(技能效果!N:N,MATCH(B3077,技能效果!B:B,0))=0,INDEX(技能效果!M:M,MATCH(技能效果等级!B3077,技能效果!B:B,0)),INDEX(技能效果!M:M,MATCH(技能效果等级!B3077,技能效果!B:B,0))*VLOOKUP(E3077,技能数值计算!$C$19:$D$28,2,FALSE))</f>
        <v>0</v>
      </c>
      <c r="P3077" s="97"/>
      <c r="Q3077" s="97"/>
      <c r="R3077" s="95" t="str">
        <f>IF(INDEX(技能效果!O:O,MATCH(技能效果等级!B3077,技能效果!B:B,0))="","",INDEX(技能效果!O:O,MATCH(技能效果等级!B3077,技能效果!B:B,0)))</f>
        <v/>
      </c>
      <c r="S3077" s="97"/>
      <c r="T3077" s="97"/>
      <c r="U3077" s="97"/>
      <c r="V3077" s="96" t="str">
        <f>IF(INDEX(技能效果!AF:AF,MATCH(技能效果等级!B3077,技能效果!B:B,0))="","",INDEX(技能效果!AF:AF,MATCH(技能效果等级!B3077,技能效果!B:B,0)))</f>
        <v/>
      </c>
      <c r="W3077" s="95">
        <f t="shared" si="46"/>
        <v>298</v>
      </c>
    </row>
    <row r="3078" spans="1:23" ht="16.5" x14ac:dyDescent="0.2">
      <c r="A3078" s="62">
        <v>3075</v>
      </c>
      <c r="B3078" s="95">
        <f>INDEX(技能效果!B:B,MATCH(技能效果等级!W3078,技能效果!AE:AE,0))</f>
        <v>210300803</v>
      </c>
      <c r="C3078" s="95" t="str">
        <f>INDEX(技能效果!C:C,MATCH(技能效果等级!B3078,技能效果!B:B,0))</f>
        <v>夏侯渊同生印记自身(教学)</v>
      </c>
      <c r="D3078" s="96" t="s">
        <v>873</v>
      </c>
      <c r="E3078" s="95">
        <v>1</v>
      </c>
      <c r="F3078" s="95">
        <f>INDEX(技能效果!H:H,MATCH(技能效果等级!B3078,技能效果!B:B,0))</f>
        <v>4108</v>
      </c>
      <c r="G3078" s="95">
        <f>IF(INDEX(技能效果!K:K,MATCH(B3078,技能效果!B:B,0))=0,INDEX(技能效果!I:I,MATCH(技能效果等级!B3078,技能效果!B:B,0)),INDEX(技能效果!I:I,MATCH(技能效果等级!B3078,技能效果!B:B,0))*VLOOKUP(E3078,技能数值计算!$C$19:$D$28,2,FALSE))</f>
        <v>1</v>
      </c>
      <c r="H3078" s="95">
        <f>INDEX(技能效果!J:J,MATCH(技能效果等级!B3078,技能效果!B:B,0))</f>
        <v>0</v>
      </c>
      <c r="I3078" s="97"/>
      <c r="J3078" s="97"/>
      <c r="K3078" s="97"/>
      <c r="L3078" s="97"/>
      <c r="M3078" s="97"/>
      <c r="N3078" s="96" t="str">
        <f>IF(INDEX(技能效果!L:L,MATCH(技能效果等级!B3078,技能效果!B:B,0))="","",INDEX(技能效果!L:L,MATCH(技能效果等级!B3078,技能效果!B:B,0)))</f>
        <v/>
      </c>
      <c r="O3078" s="95">
        <f>IF(INDEX(技能效果!N:N,MATCH(B3078,技能效果!B:B,0))=0,INDEX(技能效果!M:M,MATCH(技能效果等级!B3078,技能效果!B:B,0)),INDEX(技能效果!M:M,MATCH(技能效果等级!B3078,技能效果!B:B,0))*VLOOKUP(E3078,技能数值计算!$C$19:$D$28,2,FALSE))</f>
        <v>0</v>
      </c>
      <c r="P3078" s="97"/>
      <c r="Q3078" s="97"/>
      <c r="R3078" s="95" t="str">
        <f>IF(INDEX(技能效果!O:O,MATCH(技能效果等级!B3078,技能效果!B:B,0))="","",INDEX(技能效果!O:O,MATCH(技能效果等级!B3078,技能效果!B:B,0)))</f>
        <v/>
      </c>
      <c r="S3078" s="97"/>
      <c r="T3078" s="97"/>
      <c r="U3078" s="97"/>
      <c r="V3078" s="96" t="str">
        <f>IF(INDEX(技能效果!AF:AF,MATCH(技能效果等级!B3078,技能效果!B:B,0))="","",INDEX(技能效果!AF:AF,MATCH(技能效果等级!B3078,技能效果!B:B,0)))</f>
        <v/>
      </c>
      <c r="W3078" s="95">
        <f t="shared" si="46"/>
        <v>299</v>
      </c>
    </row>
    <row r="3079" spans="1:23" ht="16.5" x14ac:dyDescent="0.2">
      <c r="A3079" s="62">
        <v>3076</v>
      </c>
      <c r="B3079" s="95">
        <f>INDEX(技能效果!B:B,MATCH(技能效果等级!W3079,技能效果!AE:AE,0))</f>
        <v>210300803</v>
      </c>
      <c r="C3079" s="95" t="str">
        <f>INDEX(技能效果!C:C,MATCH(技能效果等级!B3079,技能效果!B:B,0))</f>
        <v>夏侯渊同生印记自身(教学)</v>
      </c>
      <c r="D3079" s="96" t="s">
        <v>873</v>
      </c>
      <c r="E3079" s="95">
        <v>2</v>
      </c>
      <c r="F3079" s="95">
        <f>INDEX(技能效果!H:H,MATCH(技能效果等级!B3079,技能效果!B:B,0))</f>
        <v>4108</v>
      </c>
      <c r="G3079" s="95">
        <f>IF(INDEX(技能效果!K:K,MATCH(B3079,技能效果!B:B,0))=0,INDEX(技能效果!I:I,MATCH(技能效果等级!B3079,技能效果!B:B,0)),INDEX(技能效果!I:I,MATCH(技能效果等级!B3079,技能效果!B:B,0))*VLOOKUP(E3079,技能数值计算!$C$19:$D$28,2,FALSE))</f>
        <v>1.08</v>
      </c>
      <c r="H3079" s="95">
        <f>INDEX(技能效果!J:J,MATCH(技能效果等级!B3079,技能效果!B:B,0))</f>
        <v>0</v>
      </c>
      <c r="I3079" s="97"/>
      <c r="J3079" s="97"/>
      <c r="K3079" s="97"/>
      <c r="L3079" s="97"/>
      <c r="M3079" s="97"/>
      <c r="N3079" s="96" t="str">
        <f>IF(INDEX(技能效果!L:L,MATCH(技能效果等级!B3079,技能效果!B:B,0))="","",INDEX(技能效果!L:L,MATCH(技能效果等级!B3079,技能效果!B:B,0)))</f>
        <v/>
      </c>
      <c r="O3079" s="95">
        <f>IF(INDEX(技能效果!N:N,MATCH(B3079,技能效果!B:B,0))=0,INDEX(技能效果!M:M,MATCH(技能效果等级!B3079,技能效果!B:B,0)),INDEX(技能效果!M:M,MATCH(技能效果等级!B3079,技能效果!B:B,0))*VLOOKUP(E3079,技能数值计算!$C$19:$D$28,2,FALSE))</f>
        <v>0</v>
      </c>
      <c r="P3079" s="97"/>
      <c r="Q3079" s="97"/>
      <c r="R3079" s="95" t="str">
        <f>IF(INDEX(技能效果!O:O,MATCH(技能效果等级!B3079,技能效果!B:B,0))="","",INDEX(技能效果!O:O,MATCH(技能效果等级!B3079,技能效果!B:B,0)))</f>
        <v/>
      </c>
      <c r="S3079" s="97"/>
      <c r="T3079" s="97"/>
      <c r="U3079" s="97"/>
      <c r="V3079" s="96" t="str">
        <f>IF(INDEX(技能效果!AF:AF,MATCH(技能效果等级!B3079,技能效果!B:B,0))="","",INDEX(技能效果!AF:AF,MATCH(技能效果等级!B3079,技能效果!B:B,0)))</f>
        <v/>
      </c>
      <c r="W3079" s="95">
        <f t="shared" si="46"/>
        <v>299</v>
      </c>
    </row>
    <row r="3080" spans="1:23" ht="16.5" x14ac:dyDescent="0.2">
      <c r="A3080" s="62">
        <v>3077</v>
      </c>
      <c r="B3080" s="95">
        <f>INDEX(技能效果!B:B,MATCH(技能效果等级!W3080,技能效果!AE:AE,0))</f>
        <v>210300803</v>
      </c>
      <c r="C3080" s="95" t="str">
        <f>INDEX(技能效果!C:C,MATCH(技能效果等级!B3080,技能效果!B:B,0))</f>
        <v>夏侯渊同生印记自身(教学)</v>
      </c>
      <c r="D3080" s="96" t="s">
        <v>873</v>
      </c>
      <c r="E3080" s="95">
        <v>3</v>
      </c>
      <c r="F3080" s="95">
        <f>INDEX(技能效果!H:H,MATCH(技能效果等级!B3080,技能效果!B:B,0))</f>
        <v>4108</v>
      </c>
      <c r="G3080" s="95">
        <f>IF(INDEX(技能效果!K:K,MATCH(B3080,技能效果!B:B,0))=0,INDEX(技能效果!I:I,MATCH(技能效果等级!B3080,技能效果!B:B,0)),INDEX(技能效果!I:I,MATCH(技能效果等级!B3080,技能效果!B:B,0))*VLOOKUP(E3080,技能数值计算!$C$19:$D$28,2,FALSE))</f>
        <v>1.1599999999999999</v>
      </c>
      <c r="H3080" s="95">
        <f>INDEX(技能效果!J:J,MATCH(技能效果等级!B3080,技能效果!B:B,0))</f>
        <v>0</v>
      </c>
      <c r="I3080" s="97"/>
      <c r="J3080" s="97"/>
      <c r="K3080" s="97"/>
      <c r="L3080" s="97"/>
      <c r="M3080" s="97"/>
      <c r="N3080" s="96" t="str">
        <f>IF(INDEX(技能效果!L:L,MATCH(技能效果等级!B3080,技能效果!B:B,0))="","",INDEX(技能效果!L:L,MATCH(技能效果等级!B3080,技能效果!B:B,0)))</f>
        <v/>
      </c>
      <c r="O3080" s="95">
        <f>IF(INDEX(技能效果!N:N,MATCH(B3080,技能效果!B:B,0))=0,INDEX(技能效果!M:M,MATCH(技能效果等级!B3080,技能效果!B:B,0)),INDEX(技能效果!M:M,MATCH(技能效果等级!B3080,技能效果!B:B,0))*VLOOKUP(E3080,技能数值计算!$C$19:$D$28,2,FALSE))</f>
        <v>0</v>
      </c>
      <c r="P3080" s="97"/>
      <c r="Q3080" s="97"/>
      <c r="R3080" s="95" t="str">
        <f>IF(INDEX(技能效果!O:O,MATCH(技能效果等级!B3080,技能效果!B:B,0))="","",INDEX(技能效果!O:O,MATCH(技能效果等级!B3080,技能效果!B:B,0)))</f>
        <v/>
      </c>
      <c r="S3080" s="97"/>
      <c r="T3080" s="97"/>
      <c r="U3080" s="97"/>
      <c r="V3080" s="96" t="str">
        <f>IF(INDEX(技能效果!AF:AF,MATCH(技能效果等级!B3080,技能效果!B:B,0))="","",INDEX(技能效果!AF:AF,MATCH(技能效果等级!B3080,技能效果!B:B,0)))</f>
        <v/>
      </c>
      <c r="W3080" s="95">
        <f t="shared" si="46"/>
        <v>299</v>
      </c>
    </row>
    <row r="3081" spans="1:23" ht="16.5" x14ac:dyDescent="0.2">
      <c r="A3081" s="62">
        <v>3078</v>
      </c>
      <c r="B3081" s="95">
        <f>INDEX(技能效果!B:B,MATCH(技能效果等级!W3081,技能效果!AE:AE,0))</f>
        <v>210300803</v>
      </c>
      <c r="C3081" s="95" t="str">
        <f>INDEX(技能效果!C:C,MATCH(技能效果等级!B3081,技能效果!B:B,0))</f>
        <v>夏侯渊同生印记自身(教学)</v>
      </c>
      <c r="D3081" s="96" t="s">
        <v>873</v>
      </c>
      <c r="E3081" s="95">
        <v>4</v>
      </c>
      <c r="F3081" s="95">
        <f>INDEX(技能效果!H:H,MATCH(技能效果等级!B3081,技能效果!B:B,0))</f>
        <v>4108</v>
      </c>
      <c r="G3081" s="95">
        <f>IF(INDEX(技能效果!K:K,MATCH(B3081,技能效果!B:B,0))=0,INDEX(技能效果!I:I,MATCH(技能效果等级!B3081,技能效果!B:B,0)),INDEX(技能效果!I:I,MATCH(技能效果等级!B3081,技能效果!B:B,0))*VLOOKUP(E3081,技能数值计算!$C$19:$D$28,2,FALSE))</f>
        <v>1.24</v>
      </c>
      <c r="H3081" s="95">
        <f>INDEX(技能效果!J:J,MATCH(技能效果等级!B3081,技能效果!B:B,0))</f>
        <v>0</v>
      </c>
      <c r="I3081" s="97"/>
      <c r="J3081" s="97"/>
      <c r="K3081" s="97"/>
      <c r="L3081" s="97"/>
      <c r="M3081" s="97"/>
      <c r="N3081" s="96" t="str">
        <f>IF(INDEX(技能效果!L:L,MATCH(技能效果等级!B3081,技能效果!B:B,0))="","",INDEX(技能效果!L:L,MATCH(技能效果等级!B3081,技能效果!B:B,0)))</f>
        <v/>
      </c>
      <c r="O3081" s="95">
        <f>IF(INDEX(技能效果!N:N,MATCH(B3081,技能效果!B:B,0))=0,INDEX(技能效果!M:M,MATCH(技能效果等级!B3081,技能效果!B:B,0)),INDEX(技能效果!M:M,MATCH(技能效果等级!B3081,技能效果!B:B,0))*VLOOKUP(E3081,技能数值计算!$C$19:$D$28,2,FALSE))</f>
        <v>0</v>
      </c>
      <c r="P3081" s="97"/>
      <c r="Q3081" s="97"/>
      <c r="R3081" s="95" t="str">
        <f>IF(INDEX(技能效果!O:O,MATCH(技能效果等级!B3081,技能效果!B:B,0))="","",INDEX(技能效果!O:O,MATCH(技能效果等级!B3081,技能效果!B:B,0)))</f>
        <v/>
      </c>
      <c r="S3081" s="97"/>
      <c r="T3081" s="97"/>
      <c r="U3081" s="97"/>
      <c r="V3081" s="96" t="str">
        <f>IF(INDEX(技能效果!AF:AF,MATCH(技能效果等级!B3081,技能效果!B:B,0))="","",INDEX(技能效果!AF:AF,MATCH(技能效果等级!B3081,技能效果!B:B,0)))</f>
        <v/>
      </c>
      <c r="W3081" s="95">
        <f t="shared" si="46"/>
        <v>299</v>
      </c>
    </row>
    <row r="3082" spans="1:23" ht="16.5" x14ac:dyDescent="0.2">
      <c r="A3082" s="62">
        <v>3079</v>
      </c>
      <c r="B3082" s="95">
        <f>INDEX(技能效果!B:B,MATCH(技能效果等级!W3082,技能效果!AE:AE,0))</f>
        <v>210300803</v>
      </c>
      <c r="C3082" s="95" t="str">
        <f>INDEX(技能效果!C:C,MATCH(技能效果等级!B3082,技能效果!B:B,0))</f>
        <v>夏侯渊同生印记自身(教学)</v>
      </c>
      <c r="D3082" s="96" t="s">
        <v>873</v>
      </c>
      <c r="E3082" s="95">
        <v>5</v>
      </c>
      <c r="F3082" s="95">
        <f>INDEX(技能效果!H:H,MATCH(技能效果等级!B3082,技能效果!B:B,0))</f>
        <v>4108</v>
      </c>
      <c r="G3082" s="95">
        <f>IF(INDEX(技能效果!K:K,MATCH(B3082,技能效果!B:B,0))=0,INDEX(技能效果!I:I,MATCH(技能效果等级!B3082,技能效果!B:B,0)),INDEX(技能效果!I:I,MATCH(技能效果等级!B3082,技能效果!B:B,0))*VLOOKUP(E3082,技能数值计算!$C$19:$D$28,2,FALSE))</f>
        <v>1.32</v>
      </c>
      <c r="H3082" s="95">
        <f>INDEX(技能效果!J:J,MATCH(技能效果等级!B3082,技能效果!B:B,0))</f>
        <v>0</v>
      </c>
      <c r="I3082" s="97"/>
      <c r="J3082" s="97"/>
      <c r="K3082" s="97"/>
      <c r="L3082" s="97"/>
      <c r="M3082" s="97"/>
      <c r="N3082" s="96" t="str">
        <f>IF(INDEX(技能效果!L:L,MATCH(技能效果等级!B3082,技能效果!B:B,0))="","",INDEX(技能效果!L:L,MATCH(技能效果等级!B3082,技能效果!B:B,0)))</f>
        <v/>
      </c>
      <c r="O3082" s="95">
        <f>IF(INDEX(技能效果!N:N,MATCH(B3082,技能效果!B:B,0))=0,INDEX(技能效果!M:M,MATCH(技能效果等级!B3082,技能效果!B:B,0)),INDEX(技能效果!M:M,MATCH(技能效果等级!B3082,技能效果!B:B,0))*VLOOKUP(E3082,技能数值计算!$C$19:$D$28,2,FALSE))</f>
        <v>0</v>
      </c>
      <c r="P3082" s="97"/>
      <c r="Q3082" s="97"/>
      <c r="R3082" s="95" t="str">
        <f>IF(INDEX(技能效果!O:O,MATCH(技能效果等级!B3082,技能效果!B:B,0))="","",INDEX(技能效果!O:O,MATCH(技能效果等级!B3082,技能效果!B:B,0)))</f>
        <v/>
      </c>
      <c r="S3082" s="97"/>
      <c r="T3082" s="97"/>
      <c r="U3082" s="97"/>
      <c r="V3082" s="96" t="str">
        <f>IF(INDEX(技能效果!AF:AF,MATCH(技能效果等级!B3082,技能效果!B:B,0))="","",INDEX(技能效果!AF:AF,MATCH(技能效果等级!B3082,技能效果!B:B,0)))</f>
        <v/>
      </c>
      <c r="W3082" s="95">
        <f t="shared" si="46"/>
        <v>299</v>
      </c>
    </row>
    <row r="3083" spans="1:23" ht="16.5" x14ac:dyDescent="0.2">
      <c r="A3083" s="62">
        <v>3080</v>
      </c>
      <c r="B3083" s="95">
        <f>INDEX(技能效果!B:B,MATCH(技能效果等级!W3083,技能效果!AE:AE,0))</f>
        <v>210300803</v>
      </c>
      <c r="C3083" s="95" t="str">
        <f>INDEX(技能效果!C:C,MATCH(技能效果等级!B3083,技能效果!B:B,0))</f>
        <v>夏侯渊同生印记自身(教学)</v>
      </c>
      <c r="D3083" s="96" t="s">
        <v>873</v>
      </c>
      <c r="E3083" s="95">
        <v>6</v>
      </c>
      <c r="F3083" s="95">
        <f>INDEX(技能效果!H:H,MATCH(技能效果等级!B3083,技能效果!B:B,0))</f>
        <v>4108</v>
      </c>
      <c r="G3083" s="95">
        <f>IF(INDEX(技能效果!K:K,MATCH(B3083,技能效果!B:B,0))=0,INDEX(技能效果!I:I,MATCH(技能效果等级!B3083,技能效果!B:B,0)),INDEX(技能效果!I:I,MATCH(技能效果等级!B3083,技能效果!B:B,0))*VLOOKUP(E3083,技能数值计算!$C$19:$D$28,2,FALSE))</f>
        <v>1.44</v>
      </c>
      <c r="H3083" s="95">
        <f>INDEX(技能效果!J:J,MATCH(技能效果等级!B3083,技能效果!B:B,0))</f>
        <v>0</v>
      </c>
      <c r="I3083" s="97"/>
      <c r="J3083" s="97"/>
      <c r="K3083" s="97"/>
      <c r="L3083" s="97"/>
      <c r="M3083" s="97"/>
      <c r="N3083" s="96" t="str">
        <f>IF(INDEX(技能效果!L:L,MATCH(技能效果等级!B3083,技能效果!B:B,0))="","",INDEX(技能效果!L:L,MATCH(技能效果等级!B3083,技能效果!B:B,0)))</f>
        <v/>
      </c>
      <c r="O3083" s="95">
        <f>IF(INDEX(技能效果!N:N,MATCH(B3083,技能效果!B:B,0))=0,INDEX(技能效果!M:M,MATCH(技能效果等级!B3083,技能效果!B:B,0)),INDEX(技能效果!M:M,MATCH(技能效果等级!B3083,技能效果!B:B,0))*VLOOKUP(E3083,技能数值计算!$C$19:$D$28,2,FALSE))</f>
        <v>0</v>
      </c>
      <c r="P3083" s="97"/>
      <c r="Q3083" s="97"/>
      <c r="R3083" s="95" t="str">
        <f>IF(INDEX(技能效果!O:O,MATCH(技能效果等级!B3083,技能效果!B:B,0))="","",INDEX(技能效果!O:O,MATCH(技能效果等级!B3083,技能效果!B:B,0)))</f>
        <v/>
      </c>
      <c r="S3083" s="97"/>
      <c r="T3083" s="97"/>
      <c r="U3083" s="97"/>
      <c r="V3083" s="96" t="str">
        <f>IF(INDEX(技能效果!AF:AF,MATCH(技能效果等级!B3083,技能效果!B:B,0))="","",INDEX(技能效果!AF:AF,MATCH(技能效果等级!B3083,技能效果!B:B,0)))</f>
        <v/>
      </c>
      <c r="W3083" s="95">
        <f t="shared" si="46"/>
        <v>299</v>
      </c>
    </row>
    <row r="3084" spans="1:23" ht="16.5" x14ac:dyDescent="0.2">
      <c r="A3084" s="62">
        <v>3081</v>
      </c>
      <c r="B3084" s="95">
        <f>INDEX(技能效果!B:B,MATCH(技能效果等级!W3084,技能效果!AE:AE,0))</f>
        <v>210300803</v>
      </c>
      <c r="C3084" s="95" t="str">
        <f>INDEX(技能效果!C:C,MATCH(技能效果等级!B3084,技能效果!B:B,0))</f>
        <v>夏侯渊同生印记自身(教学)</v>
      </c>
      <c r="D3084" s="96" t="s">
        <v>873</v>
      </c>
      <c r="E3084" s="95">
        <v>7</v>
      </c>
      <c r="F3084" s="95">
        <f>INDEX(技能效果!H:H,MATCH(技能效果等级!B3084,技能效果!B:B,0))</f>
        <v>4108</v>
      </c>
      <c r="G3084" s="95">
        <f>IF(INDEX(技能效果!K:K,MATCH(B3084,技能效果!B:B,0))=0,INDEX(技能效果!I:I,MATCH(技能效果等级!B3084,技能效果!B:B,0)),INDEX(技能效果!I:I,MATCH(技能效果等级!B3084,技能效果!B:B,0))*VLOOKUP(E3084,技能数值计算!$C$19:$D$28,2,FALSE))</f>
        <v>1.56</v>
      </c>
      <c r="H3084" s="95">
        <f>INDEX(技能效果!J:J,MATCH(技能效果等级!B3084,技能效果!B:B,0))</f>
        <v>0</v>
      </c>
      <c r="I3084" s="97"/>
      <c r="J3084" s="97"/>
      <c r="K3084" s="97"/>
      <c r="L3084" s="97"/>
      <c r="M3084" s="97"/>
      <c r="N3084" s="96" t="str">
        <f>IF(INDEX(技能效果!L:L,MATCH(技能效果等级!B3084,技能效果!B:B,0))="","",INDEX(技能效果!L:L,MATCH(技能效果等级!B3084,技能效果!B:B,0)))</f>
        <v/>
      </c>
      <c r="O3084" s="95">
        <f>IF(INDEX(技能效果!N:N,MATCH(B3084,技能效果!B:B,0))=0,INDEX(技能效果!M:M,MATCH(技能效果等级!B3084,技能效果!B:B,0)),INDEX(技能效果!M:M,MATCH(技能效果等级!B3084,技能效果!B:B,0))*VLOOKUP(E3084,技能数值计算!$C$19:$D$28,2,FALSE))</f>
        <v>0</v>
      </c>
      <c r="P3084" s="97"/>
      <c r="Q3084" s="97"/>
      <c r="R3084" s="95" t="str">
        <f>IF(INDEX(技能效果!O:O,MATCH(技能效果等级!B3084,技能效果!B:B,0))="","",INDEX(技能效果!O:O,MATCH(技能效果等级!B3084,技能效果!B:B,0)))</f>
        <v/>
      </c>
      <c r="S3084" s="97"/>
      <c r="T3084" s="97"/>
      <c r="U3084" s="97"/>
      <c r="V3084" s="96" t="str">
        <f>IF(INDEX(技能效果!AF:AF,MATCH(技能效果等级!B3084,技能效果!B:B,0))="","",INDEX(技能效果!AF:AF,MATCH(技能效果等级!B3084,技能效果!B:B,0)))</f>
        <v/>
      </c>
      <c r="W3084" s="95">
        <f t="shared" si="46"/>
        <v>299</v>
      </c>
    </row>
    <row r="3085" spans="1:23" ht="16.5" x14ac:dyDescent="0.2">
      <c r="A3085" s="62">
        <v>3082</v>
      </c>
      <c r="B3085" s="95">
        <f>INDEX(技能效果!B:B,MATCH(技能效果等级!W3085,技能效果!AE:AE,0))</f>
        <v>210300803</v>
      </c>
      <c r="C3085" s="95" t="str">
        <f>INDEX(技能效果!C:C,MATCH(技能效果等级!B3085,技能效果!B:B,0))</f>
        <v>夏侯渊同生印记自身(教学)</v>
      </c>
      <c r="D3085" s="96" t="s">
        <v>873</v>
      </c>
      <c r="E3085" s="95">
        <v>8</v>
      </c>
      <c r="F3085" s="95">
        <f>INDEX(技能效果!H:H,MATCH(技能效果等级!B3085,技能效果!B:B,0))</f>
        <v>4108</v>
      </c>
      <c r="G3085" s="95">
        <f>IF(INDEX(技能效果!K:K,MATCH(B3085,技能效果!B:B,0))=0,INDEX(技能效果!I:I,MATCH(技能效果等级!B3085,技能效果!B:B,0)),INDEX(技能效果!I:I,MATCH(技能效果等级!B3085,技能效果!B:B,0))*VLOOKUP(E3085,技能数值计算!$C$19:$D$28,2,FALSE))</f>
        <v>1.68</v>
      </c>
      <c r="H3085" s="95">
        <f>INDEX(技能效果!J:J,MATCH(技能效果等级!B3085,技能效果!B:B,0))</f>
        <v>0</v>
      </c>
      <c r="I3085" s="97"/>
      <c r="J3085" s="97"/>
      <c r="K3085" s="97"/>
      <c r="L3085" s="97"/>
      <c r="M3085" s="97"/>
      <c r="N3085" s="96" t="str">
        <f>IF(INDEX(技能效果!L:L,MATCH(技能效果等级!B3085,技能效果!B:B,0))="","",INDEX(技能效果!L:L,MATCH(技能效果等级!B3085,技能效果!B:B,0)))</f>
        <v/>
      </c>
      <c r="O3085" s="95">
        <f>IF(INDEX(技能效果!N:N,MATCH(B3085,技能效果!B:B,0))=0,INDEX(技能效果!M:M,MATCH(技能效果等级!B3085,技能效果!B:B,0)),INDEX(技能效果!M:M,MATCH(技能效果等级!B3085,技能效果!B:B,0))*VLOOKUP(E3085,技能数值计算!$C$19:$D$28,2,FALSE))</f>
        <v>0</v>
      </c>
      <c r="P3085" s="97"/>
      <c r="Q3085" s="97"/>
      <c r="R3085" s="95" t="str">
        <f>IF(INDEX(技能效果!O:O,MATCH(技能效果等级!B3085,技能效果!B:B,0))="","",INDEX(技能效果!O:O,MATCH(技能效果等级!B3085,技能效果!B:B,0)))</f>
        <v/>
      </c>
      <c r="S3085" s="97"/>
      <c r="T3085" s="97"/>
      <c r="U3085" s="97"/>
      <c r="V3085" s="96" t="str">
        <f>IF(INDEX(技能效果!AF:AF,MATCH(技能效果等级!B3085,技能效果!B:B,0))="","",INDEX(技能效果!AF:AF,MATCH(技能效果等级!B3085,技能效果!B:B,0)))</f>
        <v/>
      </c>
      <c r="W3085" s="95">
        <f t="shared" si="46"/>
        <v>299</v>
      </c>
    </row>
    <row r="3086" spans="1:23" ht="16.5" x14ac:dyDescent="0.2">
      <c r="A3086" s="62">
        <v>3083</v>
      </c>
      <c r="B3086" s="95">
        <f>INDEX(技能效果!B:B,MATCH(技能效果等级!W3086,技能效果!AE:AE,0))</f>
        <v>210300803</v>
      </c>
      <c r="C3086" s="95" t="str">
        <f>INDEX(技能效果!C:C,MATCH(技能效果等级!B3086,技能效果!B:B,0))</f>
        <v>夏侯渊同生印记自身(教学)</v>
      </c>
      <c r="D3086" s="96" t="s">
        <v>873</v>
      </c>
      <c r="E3086" s="95">
        <v>9</v>
      </c>
      <c r="F3086" s="95">
        <f>INDEX(技能效果!H:H,MATCH(技能效果等级!B3086,技能效果!B:B,0))</f>
        <v>4108</v>
      </c>
      <c r="G3086" s="95">
        <f>IF(INDEX(技能效果!K:K,MATCH(B3086,技能效果!B:B,0))=0,INDEX(技能效果!I:I,MATCH(技能效果等级!B3086,技能效果!B:B,0)),INDEX(技能效果!I:I,MATCH(技能效果等级!B3086,技能效果!B:B,0))*VLOOKUP(E3086,技能数值计算!$C$19:$D$28,2,FALSE))</f>
        <v>1.84</v>
      </c>
      <c r="H3086" s="95">
        <f>INDEX(技能效果!J:J,MATCH(技能效果等级!B3086,技能效果!B:B,0))</f>
        <v>0</v>
      </c>
      <c r="I3086" s="97"/>
      <c r="J3086" s="97"/>
      <c r="K3086" s="97"/>
      <c r="L3086" s="97"/>
      <c r="M3086" s="97"/>
      <c r="N3086" s="96" t="str">
        <f>IF(INDEX(技能效果!L:L,MATCH(技能效果等级!B3086,技能效果!B:B,0))="","",INDEX(技能效果!L:L,MATCH(技能效果等级!B3086,技能效果!B:B,0)))</f>
        <v/>
      </c>
      <c r="O3086" s="95">
        <f>IF(INDEX(技能效果!N:N,MATCH(B3086,技能效果!B:B,0))=0,INDEX(技能效果!M:M,MATCH(技能效果等级!B3086,技能效果!B:B,0)),INDEX(技能效果!M:M,MATCH(技能效果等级!B3086,技能效果!B:B,0))*VLOOKUP(E3086,技能数值计算!$C$19:$D$28,2,FALSE))</f>
        <v>0</v>
      </c>
      <c r="P3086" s="97"/>
      <c r="Q3086" s="97"/>
      <c r="R3086" s="95" t="str">
        <f>IF(INDEX(技能效果!O:O,MATCH(技能效果等级!B3086,技能效果!B:B,0))="","",INDEX(技能效果!O:O,MATCH(技能效果等级!B3086,技能效果!B:B,0)))</f>
        <v/>
      </c>
      <c r="S3086" s="97"/>
      <c r="T3086" s="97"/>
      <c r="U3086" s="97"/>
      <c r="V3086" s="96" t="str">
        <f>IF(INDEX(技能效果!AF:AF,MATCH(技能效果等级!B3086,技能效果!B:B,0))="","",INDEX(技能效果!AF:AF,MATCH(技能效果等级!B3086,技能效果!B:B,0)))</f>
        <v/>
      </c>
      <c r="W3086" s="95">
        <f t="shared" si="46"/>
        <v>299</v>
      </c>
    </row>
    <row r="3087" spans="1:23" ht="16.5" x14ac:dyDescent="0.2">
      <c r="A3087" s="62">
        <v>3084</v>
      </c>
      <c r="B3087" s="95">
        <f>INDEX(技能效果!B:B,MATCH(技能效果等级!W3087,技能效果!AE:AE,0))</f>
        <v>210300803</v>
      </c>
      <c r="C3087" s="95" t="str">
        <f>INDEX(技能效果!C:C,MATCH(技能效果等级!B3087,技能效果!B:B,0))</f>
        <v>夏侯渊同生印记自身(教学)</v>
      </c>
      <c r="D3087" s="96" t="s">
        <v>873</v>
      </c>
      <c r="E3087" s="95">
        <v>10</v>
      </c>
      <c r="F3087" s="95">
        <f>INDEX(技能效果!H:H,MATCH(技能效果等级!B3087,技能效果!B:B,0))</f>
        <v>4108</v>
      </c>
      <c r="G3087" s="95">
        <f>IF(INDEX(技能效果!K:K,MATCH(B3087,技能效果!B:B,0))=0,INDEX(技能效果!I:I,MATCH(技能效果等级!B3087,技能效果!B:B,0)),INDEX(技能效果!I:I,MATCH(技能效果等级!B3087,技能效果!B:B,0))*VLOOKUP(E3087,技能数值计算!$C$19:$D$28,2,FALSE))</f>
        <v>2</v>
      </c>
      <c r="H3087" s="95">
        <f>INDEX(技能效果!J:J,MATCH(技能效果等级!B3087,技能效果!B:B,0))</f>
        <v>0</v>
      </c>
      <c r="I3087" s="97"/>
      <c r="J3087" s="97"/>
      <c r="K3087" s="97"/>
      <c r="L3087" s="97"/>
      <c r="M3087" s="97"/>
      <c r="N3087" s="96" t="str">
        <f>IF(INDEX(技能效果!L:L,MATCH(技能效果等级!B3087,技能效果!B:B,0))="","",INDEX(技能效果!L:L,MATCH(技能效果等级!B3087,技能效果!B:B,0)))</f>
        <v/>
      </c>
      <c r="O3087" s="95">
        <f>IF(INDEX(技能效果!N:N,MATCH(B3087,技能效果!B:B,0))=0,INDEX(技能效果!M:M,MATCH(技能效果等级!B3087,技能效果!B:B,0)),INDEX(技能效果!M:M,MATCH(技能效果等级!B3087,技能效果!B:B,0))*VLOOKUP(E3087,技能数值计算!$C$19:$D$28,2,FALSE))</f>
        <v>0</v>
      </c>
      <c r="P3087" s="97"/>
      <c r="Q3087" s="97"/>
      <c r="R3087" s="95" t="str">
        <f>IF(INDEX(技能效果!O:O,MATCH(技能效果等级!B3087,技能效果!B:B,0))="","",INDEX(技能效果!O:O,MATCH(技能效果等级!B3087,技能效果!B:B,0)))</f>
        <v/>
      </c>
      <c r="S3087" s="97"/>
      <c r="T3087" s="97"/>
      <c r="U3087" s="97"/>
      <c r="V3087" s="96" t="str">
        <f>IF(INDEX(技能效果!AF:AF,MATCH(技能效果等级!B3087,技能效果!B:B,0))="","",INDEX(技能效果!AF:AF,MATCH(技能效果等级!B3087,技能效果!B:B,0)))</f>
        <v/>
      </c>
      <c r="W3087" s="95">
        <f t="shared" si="46"/>
        <v>299</v>
      </c>
    </row>
    <row r="3088" spans="1:23" ht="16.5" x14ac:dyDescent="0.2">
      <c r="A3088" s="62">
        <v>3085</v>
      </c>
      <c r="B3088" s="95">
        <f>INDEX(技能效果!B:B,MATCH(技能效果等级!W3088,技能效果!AE:AE,0))</f>
        <v>210300804</v>
      </c>
      <c r="C3088" s="95" t="str">
        <f>INDEX(技能效果!C:C,MATCH(技能效果等级!B3088,技能效果!B:B,0))</f>
        <v>夏侯渊同生印记攻击目标(教学)</v>
      </c>
      <c r="D3088" s="96" t="s">
        <v>873</v>
      </c>
      <c r="E3088" s="95">
        <v>1</v>
      </c>
      <c r="F3088" s="95">
        <f>INDEX(技能效果!H:H,MATCH(技能效果等级!B3088,技能效果!B:B,0))</f>
        <v>4108</v>
      </c>
      <c r="G3088" s="95">
        <f>IF(INDEX(技能效果!K:K,MATCH(B3088,技能效果!B:B,0))=0,INDEX(技能效果!I:I,MATCH(技能效果等级!B3088,技能效果!B:B,0)),INDEX(技能效果!I:I,MATCH(技能效果等级!B3088,技能效果!B:B,0))*VLOOKUP(E3088,技能数值计算!$C$19:$D$28,2,FALSE))</f>
        <v>1</v>
      </c>
      <c r="H3088" s="95">
        <f>INDEX(技能效果!J:J,MATCH(技能效果等级!B3088,技能效果!B:B,0))</f>
        <v>0</v>
      </c>
      <c r="I3088" s="97"/>
      <c r="J3088" s="97"/>
      <c r="K3088" s="97"/>
      <c r="L3088" s="97"/>
      <c r="M3088" s="97"/>
      <c r="N3088" s="96" t="str">
        <f>IF(INDEX(技能效果!L:L,MATCH(技能效果等级!B3088,技能效果!B:B,0))="","",INDEX(技能效果!L:L,MATCH(技能效果等级!B3088,技能效果!B:B,0)))</f>
        <v/>
      </c>
      <c r="O3088" s="95">
        <f>IF(INDEX(技能效果!N:N,MATCH(B3088,技能效果!B:B,0))=0,INDEX(技能效果!M:M,MATCH(技能效果等级!B3088,技能效果!B:B,0)),INDEX(技能效果!M:M,MATCH(技能效果等级!B3088,技能效果!B:B,0))*VLOOKUP(E3088,技能数值计算!$C$19:$D$28,2,FALSE))</f>
        <v>0</v>
      </c>
      <c r="P3088" s="97"/>
      <c r="Q3088" s="97"/>
      <c r="R3088" s="95" t="str">
        <f>IF(INDEX(技能效果!O:O,MATCH(技能效果等级!B3088,技能效果!B:B,0))="","",INDEX(技能效果!O:O,MATCH(技能效果等级!B3088,技能效果!B:B,0)))</f>
        <v/>
      </c>
      <c r="S3088" s="97"/>
      <c r="T3088" s="97"/>
      <c r="U3088" s="97"/>
      <c r="V3088" s="96" t="str">
        <f>IF(INDEX(技能效果!AF:AF,MATCH(技能效果等级!B3088,技能效果!B:B,0))="","",INDEX(技能效果!AF:AF,MATCH(技能效果等级!B3088,技能效果!B:B,0)))</f>
        <v/>
      </c>
      <c r="W3088" s="95">
        <f t="shared" si="46"/>
        <v>300</v>
      </c>
    </row>
    <row r="3089" spans="1:23" ht="16.5" x14ac:dyDescent="0.2">
      <c r="A3089" s="62">
        <v>3086</v>
      </c>
      <c r="B3089" s="95">
        <f>INDEX(技能效果!B:B,MATCH(技能效果等级!W3089,技能效果!AE:AE,0))</f>
        <v>210300804</v>
      </c>
      <c r="C3089" s="95" t="str">
        <f>INDEX(技能效果!C:C,MATCH(技能效果等级!B3089,技能效果!B:B,0))</f>
        <v>夏侯渊同生印记攻击目标(教学)</v>
      </c>
      <c r="D3089" s="96" t="s">
        <v>873</v>
      </c>
      <c r="E3089" s="95">
        <v>2</v>
      </c>
      <c r="F3089" s="95">
        <f>INDEX(技能效果!H:H,MATCH(技能效果等级!B3089,技能效果!B:B,0))</f>
        <v>4108</v>
      </c>
      <c r="G3089" s="95">
        <f>IF(INDEX(技能效果!K:K,MATCH(B3089,技能效果!B:B,0))=0,INDEX(技能效果!I:I,MATCH(技能效果等级!B3089,技能效果!B:B,0)),INDEX(技能效果!I:I,MATCH(技能效果等级!B3089,技能效果!B:B,0))*VLOOKUP(E3089,技能数值计算!$C$19:$D$28,2,FALSE))</f>
        <v>1.08</v>
      </c>
      <c r="H3089" s="95">
        <f>INDEX(技能效果!J:J,MATCH(技能效果等级!B3089,技能效果!B:B,0))</f>
        <v>0</v>
      </c>
      <c r="I3089" s="97"/>
      <c r="J3089" s="97"/>
      <c r="K3089" s="97"/>
      <c r="L3089" s="97"/>
      <c r="M3089" s="97"/>
      <c r="N3089" s="96" t="str">
        <f>IF(INDEX(技能效果!L:L,MATCH(技能效果等级!B3089,技能效果!B:B,0))="","",INDEX(技能效果!L:L,MATCH(技能效果等级!B3089,技能效果!B:B,0)))</f>
        <v/>
      </c>
      <c r="O3089" s="95">
        <f>IF(INDEX(技能效果!N:N,MATCH(B3089,技能效果!B:B,0))=0,INDEX(技能效果!M:M,MATCH(技能效果等级!B3089,技能效果!B:B,0)),INDEX(技能效果!M:M,MATCH(技能效果等级!B3089,技能效果!B:B,0))*VLOOKUP(E3089,技能数值计算!$C$19:$D$28,2,FALSE))</f>
        <v>0</v>
      </c>
      <c r="P3089" s="97"/>
      <c r="Q3089" s="97"/>
      <c r="R3089" s="95" t="str">
        <f>IF(INDEX(技能效果!O:O,MATCH(技能效果等级!B3089,技能效果!B:B,0))="","",INDEX(技能效果!O:O,MATCH(技能效果等级!B3089,技能效果!B:B,0)))</f>
        <v/>
      </c>
      <c r="S3089" s="97"/>
      <c r="T3089" s="97"/>
      <c r="U3089" s="97"/>
      <c r="V3089" s="96" t="str">
        <f>IF(INDEX(技能效果!AF:AF,MATCH(技能效果等级!B3089,技能效果!B:B,0))="","",INDEX(技能效果!AF:AF,MATCH(技能效果等级!B3089,技能效果!B:B,0)))</f>
        <v/>
      </c>
      <c r="W3089" s="95">
        <f t="shared" si="46"/>
        <v>300</v>
      </c>
    </row>
    <row r="3090" spans="1:23" ht="16.5" x14ac:dyDescent="0.2">
      <c r="A3090" s="62">
        <v>3087</v>
      </c>
      <c r="B3090" s="95">
        <f>INDEX(技能效果!B:B,MATCH(技能效果等级!W3090,技能效果!AE:AE,0))</f>
        <v>210300804</v>
      </c>
      <c r="C3090" s="95" t="str">
        <f>INDEX(技能效果!C:C,MATCH(技能效果等级!B3090,技能效果!B:B,0))</f>
        <v>夏侯渊同生印记攻击目标(教学)</v>
      </c>
      <c r="D3090" s="96" t="s">
        <v>873</v>
      </c>
      <c r="E3090" s="95">
        <v>3</v>
      </c>
      <c r="F3090" s="95">
        <f>INDEX(技能效果!H:H,MATCH(技能效果等级!B3090,技能效果!B:B,0))</f>
        <v>4108</v>
      </c>
      <c r="G3090" s="95">
        <f>IF(INDEX(技能效果!K:K,MATCH(B3090,技能效果!B:B,0))=0,INDEX(技能效果!I:I,MATCH(技能效果等级!B3090,技能效果!B:B,0)),INDEX(技能效果!I:I,MATCH(技能效果等级!B3090,技能效果!B:B,0))*VLOOKUP(E3090,技能数值计算!$C$19:$D$28,2,FALSE))</f>
        <v>1.1599999999999999</v>
      </c>
      <c r="H3090" s="95">
        <f>INDEX(技能效果!J:J,MATCH(技能效果等级!B3090,技能效果!B:B,0))</f>
        <v>0</v>
      </c>
      <c r="I3090" s="97"/>
      <c r="J3090" s="97"/>
      <c r="K3090" s="97"/>
      <c r="L3090" s="97"/>
      <c r="M3090" s="97"/>
      <c r="N3090" s="96" t="str">
        <f>IF(INDEX(技能效果!L:L,MATCH(技能效果等级!B3090,技能效果!B:B,0))="","",INDEX(技能效果!L:L,MATCH(技能效果等级!B3090,技能效果!B:B,0)))</f>
        <v/>
      </c>
      <c r="O3090" s="95">
        <f>IF(INDEX(技能效果!N:N,MATCH(B3090,技能效果!B:B,0))=0,INDEX(技能效果!M:M,MATCH(技能效果等级!B3090,技能效果!B:B,0)),INDEX(技能效果!M:M,MATCH(技能效果等级!B3090,技能效果!B:B,0))*VLOOKUP(E3090,技能数值计算!$C$19:$D$28,2,FALSE))</f>
        <v>0</v>
      </c>
      <c r="P3090" s="97"/>
      <c r="Q3090" s="97"/>
      <c r="R3090" s="95" t="str">
        <f>IF(INDEX(技能效果!O:O,MATCH(技能效果等级!B3090,技能效果!B:B,0))="","",INDEX(技能效果!O:O,MATCH(技能效果等级!B3090,技能效果!B:B,0)))</f>
        <v/>
      </c>
      <c r="S3090" s="97"/>
      <c r="T3090" s="97"/>
      <c r="U3090" s="97"/>
      <c r="V3090" s="96" t="str">
        <f>IF(INDEX(技能效果!AF:AF,MATCH(技能效果等级!B3090,技能效果!B:B,0))="","",INDEX(技能效果!AF:AF,MATCH(技能效果等级!B3090,技能效果!B:B,0)))</f>
        <v/>
      </c>
      <c r="W3090" s="95">
        <f t="shared" si="46"/>
        <v>300</v>
      </c>
    </row>
    <row r="3091" spans="1:23" ht="16.5" x14ac:dyDescent="0.2">
      <c r="A3091" s="62">
        <v>3088</v>
      </c>
      <c r="B3091" s="95">
        <f>INDEX(技能效果!B:B,MATCH(技能效果等级!W3091,技能效果!AE:AE,0))</f>
        <v>210300804</v>
      </c>
      <c r="C3091" s="95" t="str">
        <f>INDEX(技能效果!C:C,MATCH(技能效果等级!B3091,技能效果!B:B,0))</f>
        <v>夏侯渊同生印记攻击目标(教学)</v>
      </c>
      <c r="D3091" s="96" t="s">
        <v>873</v>
      </c>
      <c r="E3091" s="95">
        <v>4</v>
      </c>
      <c r="F3091" s="95">
        <f>INDEX(技能效果!H:H,MATCH(技能效果等级!B3091,技能效果!B:B,0))</f>
        <v>4108</v>
      </c>
      <c r="G3091" s="95">
        <f>IF(INDEX(技能效果!K:K,MATCH(B3091,技能效果!B:B,0))=0,INDEX(技能效果!I:I,MATCH(技能效果等级!B3091,技能效果!B:B,0)),INDEX(技能效果!I:I,MATCH(技能效果等级!B3091,技能效果!B:B,0))*VLOOKUP(E3091,技能数值计算!$C$19:$D$28,2,FALSE))</f>
        <v>1.24</v>
      </c>
      <c r="H3091" s="95">
        <f>INDEX(技能效果!J:J,MATCH(技能效果等级!B3091,技能效果!B:B,0))</f>
        <v>0</v>
      </c>
      <c r="I3091" s="97"/>
      <c r="J3091" s="97"/>
      <c r="K3091" s="97"/>
      <c r="L3091" s="97"/>
      <c r="M3091" s="97"/>
      <c r="N3091" s="96" t="str">
        <f>IF(INDEX(技能效果!L:L,MATCH(技能效果等级!B3091,技能效果!B:B,0))="","",INDEX(技能效果!L:L,MATCH(技能效果等级!B3091,技能效果!B:B,0)))</f>
        <v/>
      </c>
      <c r="O3091" s="95">
        <f>IF(INDEX(技能效果!N:N,MATCH(B3091,技能效果!B:B,0))=0,INDEX(技能效果!M:M,MATCH(技能效果等级!B3091,技能效果!B:B,0)),INDEX(技能效果!M:M,MATCH(技能效果等级!B3091,技能效果!B:B,0))*VLOOKUP(E3091,技能数值计算!$C$19:$D$28,2,FALSE))</f>
        <v>0</v>
      </c>
      <c r="P3091" s="97"/>
      <c r="Q3091" s="97"/>
      <c r="R3091" s="95" t="str">
        <f>IF(INDEX(技能效果!O:O,MATCH(技能效果等级!B3091,技能效果!B:B,0))="","",INDEX(技能效果!O:O,MATCH(技能效果等级!B3091,技能效果!B:B,0)))</f>
        <v/>
      </c>
      <c r="S3091" s="97"/>
      <c r="T3091" s="97"/>
      <c r="U3091" s="97"/>
      <c r="V3091" s="96" t="str">
        <f>IF(INDEX(技能效果!AF:AF,MATCH(技能效果等级!B3091,技能效果!B:B,0))="","",INDEX(技能效果!AF:AF,MATCH(技能效果等级!B3091,技能效果!B:B,0)))</f>
        <v/>
      </c>
      <c r="W3091" s="95">
        <f t="shared" si="46"/>
        <v>300</v>
      </c>
    </row>
    <row r="3092" spans="1:23" ht="16.5" x14ac:dyDescent="0.2">
      <c r="A3092" s="62">
        <v>3089</v>
      </c>
      <c r="B3092" s="95">
        <f>INDEX(技能效果!B:B,MATCH(技能效果等级!W3092,技能效果!AE:AE,0))</f>
        <v>210300804</v>
      </c>
      <c r="C3092" s="95" t="str">
        <f>INDEX(技能效果!C:C,MATCH(技能效果等级!B3092,技能效果!B:B,0))</f>
        <v>夏侯渊同生印记攻击目标(教学)</v>
      </c>
      <c r="D3092" s="96" t="s">
        <v>873</v>
      </c>
      <c r="E3092" s="95">
        <v>5</v>
      </c>
      <c r="F3092" s="95">
        <f>INDEX(技能效果!H:H,MATCH(技能效果等级!B3092,技能效果!B:B,0))</f>
        <v>4108</v>
      </c>
      <c r="G3092" s="95">
        <f>IF(INDEX(技能效果!K:K,MATCH(B3092,技能效果!B:B,0))=0,INDEX(技能效果!I:I,MATCH(技能效果等级!B3092,技能效果!B:B,0)),INDEX(技能效果!I:I,MATCH(技能效果等级!B3092,技能效果!B:B,0))*VLOOKUP(E3092,技能数值计算!$C$19:$D$28,2,FALSE))</f>
        <v>1.32</v>
      </c>
      <c r="H3092" s="95">
        <f>INDEX(技能效果!J:J,MATCH(技能效果等级!B3092,技能效果!B:B,0))</f>
        <v>0</v>
      </c>
      <c r="I3092" s="97"/>
      <c r="J3092" s="97"/>
      <c r="K3092" s="97"/>
      <c r="L3092" s="97"/>
      <c r="M3092" s="97"/>
      <c r="N3092" s="96" t="str">
        <f>IF(INDEX(技能效果!L:L,MATCH(技能效果等级!B3092,技能效果!B:B,0))="","",INDEX(技能效果!L:L,MATCH(技能效果等级!B3092,技能效果!B:B,0)))</f>
        <v/>
      </c>
      <c r="O3092" s="95">
        <f>IF(INDEX(技能效果!N:N,MATCH(B3092,技能效果!B:B,0))=0,INDEX(技能效果!M:M,MATCH(技能效果等级!B3092,技能效果!B:B,0)),INDEX(技能效果!M:M,MATCH(技能效果等级!B3092,技能效果!B:B,0))*VLOOKUP(E3092,技能数值计算!$C$19:$D$28,2,FALSE))</f>
        <v>0</v>
      </c>
      <c r="P3092" s="97"/>
      <c r="Q3092" s="97"/>
      <c r="R3092" s="95" t="str">
        <f>IF(INDEX(技能效果!O:O,MATCH(技能效果等级!B3092,技能效果!B:B,0))="","",INDEX(技能效果!O:O,MATCH(技能效果等级!B3092,技能效果!B:B,0)))</f>
        <v/>
      </c>
      <c r="S3092" s="97"/>
      <c r="T3092" s="97"/>
      <c r="U3092" s="97"/>
      <c r="V3092" s="96" t="str">
        <f>IF(INDEX(技能效果!AF:AF,MATCH(技能效果等级!B3092,技能效果!B:B,0))="","",INDEX(技能效果!AF:AF,MATCH(技能效果等级!B3092,技能效果!B:B,0)))</f>
        <v/>
      </c>
      <c r="W3092" s="95">
        <f t="shared" si="46"/>
        <v>300</v>
      </c>
    </row>
    <row r="3093" spans="1:23" ht="16.5" x14ac:dyDescent="0.2">
      <c r="A3093" s="62">
        <v>3090</v>
      </c>
      <c r="B3093" s="95">
        <f>INDEX(技能效果!B:B,MATCH(技能效果等级!W3093,技能效果!AE:AE,0))</f>
        <v>210300804</v>
      </c>
      <c r="C3093" s="95" t="str">
        <f>INDEX(技能效果!C:C,MATCH(技能效果等级!B3093,技能效果!B:B,0))</f>
        <v>夏侯渊同生印记攻击目标(教学)</v>
      </c>
      <c r="D3093" s="96" t="s">
        <v>873</v>
      </c>
      <c r="E3093" s="95">
        <v>6</v>
      </c>
      <c r="F3093" s="95">
        <f>INDEX(技能效果!H:H,MATCH(技能效果等级!B3093,技能效果!B:B,0))</f>
        <v>4108</v>
      </c>
      <c r="G3093" s="95">
        <f>IF(INDEX(技能效果!K:K,MATCH(B3093,技能效果!B:B,0))=0,INDEX(技能效果!I:I,MATCH(技能效果等级!B3093,技能效果!B:B,0)),INDEX(技能效果!I:I,MATCH(技能效果等级!B3093,技能效果!B:B,0))*VLOOKUP(E3093,技能数值计算!$C$19:$D$28,2,FALSE))</f>
        <v>1.44</v>
      </c>
      <c r="H3093" s="95">
        <f>INDEX(技能效果!J:J,MATCH(技能效果等级!B3093,技能效果!B:B,0))</f>
        <v>0</v>
      </c>
      <c r="I3093" s="97"/>
      <c r="J3093" s="97"/>
      <c r="K3093" s="97"/>
      <c r="L3093" s="97"/>
      <c r="M3093" s="97"/>
      <c r="N3093" s="96" t="str">
        <f>IF(INDEX(技能效果!L:L,MATCH(技能效果等级!B3093,技能效果!B:B,0))="","",INDEX(技能效果!L:L,MATCH(技能效果等级!B3093,技能效果!B:B,0)))</f>
        <v/>
      </c>
      <c r="O3093" s="95">
        <f>IF(INDEX(技能效果!N:N,MATCH(B3093,技能效果!B:B,0))=0,INDEX(技能效果!M:M,MATCH(技能效果等级!B3093,技能效果!B:B,0)),INDEX(技能效果!M:M,MATCH(技能效果等级!B3093,技能效果!B:B,0))*VLOOKUP(E3093,技能数值计算!$C$19:$D$28,2,FALSE))</f>
        <v>0</v>
      </c>
      <c r="P3093" s="97"/>
      <c r="Q3093" s="97"/>
      <c r="R3093" s="95" t="str">
        <f>IF(INDEX(技能效果!O:O,MATCH(技能效果等级!B3093,技能效果!B:B,0))="","",INDEX(技能效果!O:O,MATCH(技能效果等级!B3093,技能效果!B:B,0)))</f>
        <v/>
      </c>
      <c r="S3093" s="97"/>
      <c r="T3093" s="97"/>
      <c r="U3093" s="97"/>
      <c r="V3093" s="96" t="str">
        <f>IF(INDEX(技能效果!AF:AF,MATCH(技能效果等级!B3093,技能效果!B:B,0))="","",INDEX(技能效果!AF:AF,MATCH(技能效果等级!B3093,技能效果!B:B,0)))</f>
        <v/>
      </c>
      <c r="W3093" s="95">
        <f t="shared" si="46"/>
        <v>300</v>
      </c>
    </row>
    <row r="3094" spans="1:23" ht="16.5" x14ac:dyDescent="0.2">
      <c r="A3094" s="62">
        <v>3091</v>
      </c>
      <c r="B3094" s="95">
        <f>INDEX(技能效果!B:B,MATCH(技能效果等级!W3094,技能效果!AE:AE,0))</f>
        <v>210300804</v>
      </c>
      <c r="C3094" s="95" t="str">
        <f>INDEX(技能效果!C:C,MATCH(技能效果等级!B3094,技能效果!B:B,0))</f>
        <v>夏侯渊同生印记攻击目标(教学)</v>
      </c>
      <c r="D3094" s="96" t="s">
        <v>873</v>
      </c>
      <c r="E3094" s="95">
        <v>7</v>
      </c>
      <c r="F3094" s="95">
        <f>INDEX(技能效果!H:H,MATCH(技能效果等级!B3094,技能效果!B:B,0))</f>
        <v>4108</v>
      </c>
      <c r="G3094" s="95">
        <f>IF(INDEX(技能效果!K:K,MATCH(B3094,技能效果!B:B,0))=0,INDEX(技能效果!I:I,MATCH(技能效果等级!B3094,技能效果!B:B,0)),INDEX(技能效果!I:I,MATCH(技能效果等级!B3094,技能效果!B:B,0))*VLOOKUP(E3094,技能数值计算!$C$19:$D$28,2,FALSE))</f>
        <v>1.56</v>
      </c>
      <c r="H3094" s="95">
        <f>INDEX(技能效果!J:J,MATCH(技能效果等级!B3094,技能效果!B:B,0))</f>
        <v>0</v>
      </c>
      <c r="I3094" s="97"/>
      <c r="J3094" s="97"/>
      <c r="K3094" s="97"/>
      <c r="L3094" s="97"/>
      <c r="M3094" s="97"/>
      <c r="N3094" s="96" t="str">
        <f>IF(INDEX(技能效果!L:L,MATCH(技能效果等级!B3094,技能效果!B:B,0))="","",INDEX(技能效果!L:L,MATCH(技能效果等级!B3094,技能效果!B:B,0)))</f>
        <v/>
      </c>
      <c r="O3094" s="95">
        <f>IF(INDEX(技能效果!N:N,MATCH(B3094,技能效果!B:B,0))=0,INDEX(技能效果!M:M,MATCH(技能效果等级!B3094,技能效果!B:B,0)),INDEX(技能效果!M:M,MATCH(技能效果等级!B3094,技能效果!B:B,0))*VLOOKUP(E3094,技能数值计算!$C$19:$D$28,2,FALSE))</f>
        <v>0</v>
      </c>
      <c r="P3094" s="97"/>
      <c r="Q3094" s="97"/>
      <c r="R3094" s="95" t="str">
        <f>IF(INDEX(技能效果!O:O,MATCH(技能效果等级!B3094,技能效果!B:B,0))="","",INDEX(技能效果!O:O,MATCH(技能效果等级!B3094,技能效果!B:B,0)))</f>
        <v/>
      </c>
      <c r="S3094" s="97"/>
      <c r="T3094" s="97"/>
      <c r="U3094" s="97"/>
      <c r="V3094" s="96" t="str">
        <f>IF(INDEX(技能效果!AF:AF,MATCH(技能效果等级!B3094,技能效果!B:B,0))="","",INDEX(技能效果!AF:AF,MATCH(技能效果等级!B3094,技能效果!B:B,0)))</f>
        <v/>
      </c>
      <c r="W3094" s="95">
        <f t="shared" si="46"/>
        <v>300</v>
      </c>
    </row>
    <row r="3095" spans="1:23" ht="16.5" x14ac:dyDescent="0.2">
      <c r="A3095" s="62">
        <v>3092</v>
      </c>
      <c r="B3095" s="95">
        <f>INDEX(技能效果!B:B,MATCH(技能效果等级!W3095,技能效果!AE:AE,0))</f>
        <v>210300804</v>
      </c>
      <c r="C3095" s="95" t="str">
        <f>INDEX(技能效果!C:C,MATCH(技能效果等级!B3095,技能效果!B:B,0))</f>
        <v>夏侯渊同生印记攻击目标(教学)</v>
      </c>
      <c r="D3095" s="96" t="s">
        <v>873</v>
      </c>
      <c r="E3095" s="95">
        <v>8</v>
      </c>
      <c r="F3095" s="95">
        <f>INDEX(技能效果!H:H,MATCH(技能效果等级!B3095,技能效果!B:B,0))</f>
        <v>4108</v>
      </c>
      <c r="G3095" s="95">
        <f>IF(INDEX(技能效果!K:K,MATCH(B3095,技能效果!B:B,0))=0,INDEX(技能效果!I:I,MATCH(技能效果等级!B3095,技能效果!B:B,0)),INDEX(技能效果!I:I,MATCH(技能效果等级!B3095,技能效果!B:B,0))*VLOOKUP(E3095,技能数值计算!$C$19:$D$28,2,FALSE))</f>
        <v>1.68</v>
      </c>
      <c r="H3095" s="95">
        <f>INDEX(技能效果!J:J,MATCH(技能效果等级!B3095,技能效果!B:B,0))</f>
        <v>0</v>
      </c>
      <c r="I3095" s="97"/>
      <c r="J3095" s="97"/>
      <c r="K3095" s="97"/>
      <c r="L3095" s="97"/>
      <c r="M3095" s="97"/>
      <c r="N3095" s="96" t="str">
        <f>IF(INDEX(技能效果!L:L,MATCH(技能效果等级!B3095,技能效果!B:B,0))="","",INDEX(技能效果!L:L,MATCH(技能效果等级!B3095,技能效果!B:B,0)))</f>
        <v/>
      </c>
      <c r="O3095" s="95">
        <f>IF(INDEX(技能效果!N:N,MATCH(B3095,技能效果!B:B,0))=0,INDEX(技能效果!M:M,MATCH(技能效果等级!B3095,技能效果!B:B,0)),INDEX(技能效果!M:M,MATCH(技能效果等级!B3095,技能效果!B:B,0))*VLOOKUP(E3095,技能数值计算!$C$19:$D$28,2,FALSE))</f>
        <v>0</v>
      </c>
      <c r="P3095" s="97"/>
      <c r="Q3095" s="97"/>
      <c r="R3095" s="95" t="str">
        <f>IF(INDEX(技能效果!O:O,MATCH(技能效果等级!B3095,技能效果!B:B,0))="","",INDEX(技能效果!O:O,MATCH(技能效果等级!B3095,技能效果!B:B,0)))</f>
        <v/>
      </c>
      <c r="S3095" s="97"/>
      <c r="T3095" s="97"/>
      <c r="U3095" s="97"/>
      <c r="V3095" s="96" t="str">
        <f>IF(INDEX(技能效果!AF:AF,MATCH(技能效果等级!B3095,技能效果!B:B,0))="","",INDEX(技能效果!AF:AF,MATCH(技能效果等级!B3095,技能效果!B:B,0)))</f>
        <v/>
      </c>
      <c r="W3095" s="95">
        <f t="shared" si="46"/>
        <v>300</v>
      </c>
    </row>
    <row r="3096" spans="1:23" ht="16.5" x14ac:dyDescent="0.2">
      <c r="A3096" s="62">
        <v>3093</v>
      </c>
      <c r="B3096" s="95">
        <f>INDEX(技能效果!B:B,MATCH(技能效果等级!W3096,技能效果!AE:AE,0))</f>
        <v>210300804</v>
      </c>
      <c r="C3096" s="95" t="str">
        <f>INDEX(技能效果!C:C,MATCH(技能效果等级!B3096,技能效果!B:B,0))</f>
        <v>夏侯渊同生印记攻击目标(教学)</v>
      </c>
      <c r="D3096" s="96" t="s">
        <v>873</v>
      </c>
      <c r="E3096" s="95">
        <v>9</v>
      </c>
      <c r="F3096" s="95">
        <f>INDEX(技能效果!H:H,MATCH(技能效果等级!B3096,技能效果!B:B,0))</f>
        <v>4108</v>
      </c>
      <c r="G3096" s="95">
        <f>IF(INDEX(技能效果!K:K,MATCH(B3096,技能效果!B:B,0))=0,INDEX(技能效果!I:I,MATCH(技能效果等级!B3096,技能效果!B:B,0)),INDEX(技能效果!I:I,MATCH(技能效果等级!B3096,技能效果!B:B,0))*VLOOKUP(E3096,技能数值计算!$C$19:$D$28,2,FALSE))</f>
        <v>1.84</v>
      </c>
      <c r="H3096" s="95">
        <f>INDEX(技能效果!J:J,MATCH(技能效果等级!B3096,技能效果!B:B,0))</f>
        <v>0</v>
      </c>
      <c r="I3096" s="97"/>
      <c r="J3096" s="97"/>
      <c r="K3096" s="97"/>
      <c r="L3096" s="97"/>
      <c r="M3096" s="97"/>
      <c r="N3096" s="96" t="str">
        <f>IF(INDEX(技能效果!L:L,MATCH(技能效果等级!B3096,技能效果!B:B,0))="","",INDEX(技能效果!L:L,MATCH(技能效果等级!B3096,技能效果!B:B,0)))</f>
        <v/>
      </c>
      <c r="O3096" s="95">
        <f>IF(INDEX(技能效果!N:N,MATCH(B3096,技能效果!B:B,0))=0,INDEX(技能效果!M:M,MATCH(技能效果等级!B3096,技能效果!B:B,0)),INDEX(技能效果!M:M,MATCH(技能效果等级!B3096,技能效果!B:B,0))*VLOOKUP(E3096,技能数值计算!$C$19:$D$28,2,FALSE))</f>
        <v>0</v>
      </c>
      <c r="P3096" s="97"/>
      <c r="Q3096" s="97"/>
      <c r="R3096" s="95" t="str">
        <f>IF(INDEX(技能效果!O:O,MATCH(技能效果等级!B3096,技能效果!B:B,0))="","",INDEX(技能效果!O:O,MATCH(技能效果等级!B3096,技能效果!B:B,0)))</f>
        <v/>
      </c>
      <c r="S3096" s="97"/>
      <c r="T3096" s="97"/>
      <c r="U3096" s="97"/>
      <c r="V3096" s="96" t="str">
        <f>IF(INDEX(技能效果!AF:AF,MATCH(技能效果等级!B3096,技能效果!B:B,0))="","",INDEX(技能效果!AF:AF,MATCH(技能效果等级!B3096,技能效果!B:B,0)))</f>
        <v/>
      </c>
      <c r="W3096" s="95">
        <f t="shared" si="46"/>
        <v>300</v>
      </c>
    </row>
    <row r="3097" spans="1:23" ht="16.5" x14ac:dyDescent="0.2">
      <c r="A3097" s="62">
        <v>3094</v>
      </c>
      <c r="B3097" s="95">
        <f>INDEX(技能效果!B:B,MATCH(技能效果等级!W3097,技能效果!AE:AE,0))</f>
        <v>210300804</v>
      </c>
      <c r="C3097" s="95" t="str">
        <f>INDEX(技能效果!C:C,MATCH(技能效果等级!B3097,技能效果!B:B,0))</f>
        <v>夏侯渊同生印记攻击目标(教学)</v>
      </c>
      <c r="D3097" s="96" t="s">
        <v>873</v>
      </c>
      <c r="E3097" s="95">
        <v>10</v>
      </c>
      <c r="F3097" s="95">
        <f>INDEX(技能效果!H:H,MATCH(技能效果等级!B3097,技能效果!B:B,0))</f>
        <v>4108</v>
      </c>
      <c r="G3097" s="95">
        <f>IF(INDEX(技能效果!K:K,MATCH(B3097,技能效果!B:B,0))=0,INDEX(技能效果!I:I,MATCH(技能效果等级!B3097,技能效果!B:B,0)),INDEX(技能效果!I:I,MATCH(技能效果等级!B3097,技能效果!B:B,0))*VLOOKUP(E3097,技能数值计算!$C$19:$D$28,2,FALSE))</f>
        <v>2</v>
      </c>
      <c r="H3097" s="95">
        <f>INDEX(技能效果!J:J,MATCH(技能效果等级!B3097,技能效果!B:B,0))</f>
        <v>0</v>
      </c>
      <c r="I3097" s="97"/>
      <c r="J3097" s="97"/>
      <c r="K3097" s="97"/>
      <c r="L3097" s="97"/>
      <c r="M3097" s="97"/>
      <c r="N3097" s="96" t="str">
        <f>IF(INDEX(技能效果!L:L,MATCH(技能效果等级!B3097,技能效果!B:B,0))="","",INDEX(技能效果!L:L,MATCH(技能效果等级!B3097,技能效果!B:B,0)))</f>
        <v/>
      </c>
      <c r="O3097" s="95">
        <f>IF(INDEX(技能效果!N:N,MATCH(B3097,技能效果!B:B,0))=0,INDEX(技能效果!M:M,MATCH(技能效果等级!B3097,技能效果!B:B,0)),INDEX(技能效果!M:M,MATCH(技能效果等级!B3097,技能效果!B:B,0))*VLOOKUP(E3097,技能数值计算!$C$19:$D$28,2,FALSE))</f>
        <v>0</v>
      </c>
      <c r="P3097" s="97"/>
      <c r="Q3097" s="97"/>
      <c r="R3097" s="95" t="str">
        <f>IF(INDEX(技能效果!O:O,MATCH(技能效果等级!B3097,技能效果!B:B,0))="","",INDEX(技能效果!O:O,MATCH(技能效果等级!B3097,技能效果!B:B,0)))</f>
        <v/>
      </c>
      <c r="S3097" s="97"/>
      <c r="T3097" s="97"/>
      <c r="U3097" s="97"/>
      <c r="V3097" s="96" t="str">
        <f>IF(INDEX(技能效果!AF:AF,MATCH(技能效果等级!B3097,技能效果!B:B,0))="","",INDEX(技能效果!AF:AF,MATCH(技能效果等级!B3097,技能效果!B:B,0)))</f>
        <v/>
      </c>
      <c r="W3097" s="95">
        <f t="shared" si="46"/>
        <v>300</v>
      </c>
    </row>
    <row r="3098" spans="1:23" ht="16.5" x14ac:dyDescent="0.2">
      <c r="A3098" s="62">
        <v>3095</v>
      </c>
      <c r="B3098" s="95">
        <f>INDEX(技能效果!B:B,MATCH(技能效果等级!W3098,技能效果!AE:AE,0))</f>
        <v>210300805</v>
      </c>
      <c r="C3098" s="95" t="str">
        <f>INDEX(技能效果!C:C,MATCH(技能效果等级!B3098,技能效果!B:B,0))</f>
        <v>夏侯渊同生印记回血目标(教学)</v>
      </c>
      <c r="D3098" s="96" t="s">
        <v>873</v>
      </c>
      <c r="E3098" s="95">
        <v>1</v>
      </c>
      <c r="F3098" s="95">
        <f>INDEX(技能效果!H:H,MATCH(技能效果等级!B3098,技能效果!B:B,0))</f>
        <v>4108</v>
      </c>
      <c r="G3098" s="95">
        <f>IF(INDEX(技能效果!K:K,MATCH(B3098,技能效果!B:B,0))=0,INDEX(技能效果!I:I,MATCH(技能效果等级!B3098,技能效果!B:B,0)),INDEX(技能效果!I:I,MATCH(技能效果等级!B3098,技能效果!B:B,0))*VLOOKUP(E3098,技能数值计算!$C$19:$D$28,2,FALSE))</f>
        <v>1</v>
      </c>
      <c r="H3098" s="95">
        <f>INDEX(技能效果!J:J,MATCH(技能效果等级!B3098,技能效果!B:B,0))</f>
        <v>0</v>
      </c>
      <c r="I3098" s="97"/>
      <c r="J3098" s="97"/>
      <c r="K3098" s="97"/>
      <c r="L3098" s="97"/>
      <c r="M3098" s="97"/>
      <c r="N3098" s="96" t="str">
        <f>IF(INDEX(技能效果!L:L,MATCH(技能效果等级!B3098,技能效果!B:B,0))="","",INDEX(技能效果!L:L,MATCH(技能效果等级!B3098,技能效果!B:B,0)))</f>
        <v/>
      </c>
      <c r="O3098" s="95">
        <f>IF(INDEX(技能效果!N:N,MATCH(B3098,技能效果!B:B,0))=0,INDEX(技能效果!M:M,MATCH(技能效果等级!B3098,技能效果!B:B,0)),INDEX(技能效果!M:M,MATCH(技能效果等级!B3098,技能效果!B:B,0))*VLOOKUP(E3098,技能数值计算!$C$19:$D$28,2,FALSE))</f>
        <v>0</v>
      </c>
      <c r="P3098" s="97"/>
      <c r="Q3098" s="97"/>
      <c r="R3098" s="95" t="str">
        <f>IF(INDEX(技能效果!O:O,MATCH(技能效果等级!B3098,技能效果!B:B,0))="","",INDEX(技能效果!O:O,MATCH(技能效果等级!B3098,技能效果!B:B,0)))</f>
        <v/>
      </c>
      <c r="S3098" s="97"/>
      <c r="T3098" s="97"/>
      <c r="U3098" s="97"/>
      <c r="V3098" s="96" t="str">
        <f>IF(INDEX(技能效果!AF:AF,MATCH(技能效果等级!B3098,技能效果!B:B,0))="","",INDEX(技能效果!AF:AF,MATCH(技能效果等级!B3098,技能效果!B:B,0)))</f>
        <v/>
      </c>
      <c r="W3098" s="95">
        <f t="shared" si="46"/>
        <v>301</v>
      </c>
    </row>
    <row r="3099" spans="1:23" ht="16.5" x14ac:dyDescent="0.2">
      <c r="A3099" s="62">
        <v>3096</v>
      </c>
      <c r="B3099" s="95">
        <f>INDEX(技能效果!B:B,MATCH(技能效果等级!W3099,技能效果!AE:AE,0))</f>
        <v>210300805</v>
      </c>
      <c r="C3099" s="95" t="str">
        <f>INDEX(技能效果!C:C,MATCH(技能效果等级!B3099,技能效果!B:B,0))</f>
        <v>夏侯渊同生印记回血目标(教学)</v>
      </c>
      <c r="D3099" s="96" t="s">
        <v>873</v>
      </c>
      <c r="E3099" s="95">
        <v>2</v>
      </c>
      <c r="F3099" s="95">
        <f>INDEX(技能效果!H:H,MATCH(技能效果等级!B3099,技能效果!B:B,0))</f>
        <v>4108</v>
      </c>
      <c r="G3099" s="95">
        <f>IF(INDEX(技能效果!K:K,MATCH(B3099,技能效果!B:B,0))=0,INDEX(技能效果!I:I,MATCH(技能效果等级!B3099,技能效果!B:B,0)),INDEX(技能效果!I:I,MATCH(技能效果等级!B3099,技能效果!B:B,0))*VLOOKUP(E3099,技能数值计算!$C$19:$D$28,2,FALSE))</f>
        <v>1.08</v>
      </c>
      <c r="H3099" s="95">
        <f>INDEX(技能效果!J:J,MATCH(技能效果等级!B3099,技能效果!B:B,0))</f>
        <v>0</v>
      </c>
      <c r="I3099" s="97"/>
      <c r="J3099" s="97"/>
      <c r="K3099" s="97"/>
      <c r="L3099" s="97"/>
      <c r="M3099" s="97"/>
      <c r="N3099" s="96" t="str">
        <f>IF(INDEX(技能效果!L:L,MATCH(技能效果等级!B3099,技能效果!B:B,0))="","",INDEX(技能效果!L:L,MATCH(技能效果等级!B3099,技能效果!B:B,0)))</f>
        <v/>
      </c>
      <c r="O3099" s="95">
        <f>IF(INDEX(技能效果!N:N,MATCH(B3099,技能效果!B:B,0))=0,INDEX(技能效果!M:M,MATCH(技能效果等级!B3099,技能效果!B:B,0)),INDEX(技能效果!M:M,MATCH(技能效果等级!B3099,技能效果!B:B,0))*VLOOKUP(E3099,技能数值计算!$C$19:$D$28,2,FALSE))</f>
        <v>0</v>
      </c>
      <c r="P3099" s="97"/>
      <c r="Q3099" s="97"/>
      <c r="R3099" s="95" t="str">
        <f>IF(INDEX(技能效果!O:O,MATCH(技能效果等级!B3099,技能效果!B:B,0))="","",INDEX(技能效果!O:O,MATCH(技能效果等级!B3099,技能效果!B:B,0)))</f>
        <v/>
      </c>
      <c r="S3099" s="97"/>
      <c r="T3099" s="97"/>
      <c r="U3099" s="97"/>
      <c r="V3099" s="96" t="str">
        <f>IF(INDEX(技能效果!AF:AF,MATCH(技能效果等级!B3099,技能效果!B:B,0))="","",INDEX(技能效果!AF:AF,MATCH(技能效果等级!B3099,技能效果!B:B,0)))</f>
        <v/>
      </c>
      <c r="W3099" s="95">
        <f t="shared" si="46"/>
        <v>301</v>
      </c>
    </row>
    <row r="3100" spans="1:23" ht="16.5" x14ac:dyDescent="0.2">
      <c r="A3100" s="62">
        <v>3097</v>
      </c>
      <c r="B3100" s="95">
        <f>INDEX(技能效果!B:B,MATCH(技能效果等级!W3100,技能效果!AE:AE,0))</f>
        <v>210300805</v>
      </c>
      <c r="C3100" s="95" t="str">
        <f>INDEX(技能效果!C:C,MATCH(技能效果等级!B3100,技能效果!B:B,0))</f>
        <v>夏侯渊同生印记回血目标(教学)</v>
      </c>
      <c r="D3100" s="96" t="s">
        <v>873</v>
      </c>
      <c r="E3100" s="95">
        <v>3</v>
      </c>
      <c r="F3100" s="95">
        <f>INDEX(技能效果!H:H,MATCH(技能效果等级!B3100,技能效果!B:B,0))</f>
        <v>4108</v>
      </c>
      <c r="G3100" s="95">
        <f>IF(INDEX(技能效果!K:K,MATCH(B3100,技能效果!B:B,0))=0,INDEX(技能效果!I:I,MATCH(技能效果等级!B3100,技能效果!B:B,0)),INDEX(技能效果!I:I,MATCH(技能效果等级!B3100,技能效果!B:B,0))*VLOOKUP(E3100,技能数值计算!$C$19:$D$28,2,FALSE))</f>
        <v>1.1599999999999999</v>
      </c>
      <c r="H3100" s="95">
        <f>INDEX(技能效果!J:J,MATCH(技能效果等级!B3100,技能效果!B:B,0))</f>
        <v>0</v>
      </c>
      <c r="I3100" s="97"/>
      <c r="J3100" s="97"/>
      <c r="K3100" s="97"/>
      <c r="L3100" s="97"/>
      <c r="M3100" s="97"/>
      <c r="N3100" s="96" t="str">
        <f>IF(INDEX(技能效果!L:L,MATCH(技能效果等级!B3100,技能效果!B:B,0))="","",INDEX(技能效果!L:L,MATCH(技能效果等级!B3100,技能效果!B:B,0)))</f>
        <v/>
      </c>
      <c r="O3100" s="95">
        <f>IF(INDEX(技能效果!N:N,MATCH(B3100,技能效果!B:B,0))=0,INDEX(技能效果!M:M,MATCH(技能效果等级!B3100,技能效果!B:B,0)),INDEX(技能效果!M:M,MATCH(技能效果等级!B3100,技能效果!B:B,0))*VLOOKUP(E3100,技能数值计算!$C$19:$D$28,2,FALSE))</f>
        <v>0</v>
      </c>
      <c r="P3100" s="97"/>
      <c r="Q3100" s="97"/>
      <c r="R3100" s="95" t="str">
        <f>IF(INDEX(技能效果!O:O,MATCH(技能效果等级!B3100,技能效果!B:B,0))="","",INDEX(技能效果!O:O,MATCH(技能效果等级!B3100,技能效果!B:B,0)))</f>
        <v/>
      </c>
      <c r="S3100" s="97"/>
      <c r="T3100" s="97"/>
      <c r="U3100" s="97"/>
      <c r="V3100" s="96" t="str">
        <f>IF(INDEX(技能效果!AF:AF,MATCH(技能效果等级!B3100,技能效果!B:B,0))="","",INDEX(技能效果!AF:AF,MATCH(技能效果等级!B3100,技能效果!B:B,0)))</f>
        <v/>
      </c>
      <c r="W3100" s="95">
        <f t="shared" si="46"/>
        <v>301</v>
      </c>
    </row>
    <row r="3101" spans="1:23" ht="16.5" x14ac:dyDescent="0.2">
      <c r="A3101" s="62">
        <v>3098</v>
      </c>
      <c r="B3101" s="95">
        <f>INDEX(技能效果!B:B,MATCH(技能效果等级!W3101,技能效果!AE:AE,0))</f>
        <v>210300805</v>
      </c>
      <c r="C3101" s="95" t="str">
        <f>INDEX(技能效果!C:C,MATCH(技能效果等级!B3101,技能效果!B:B,0))</f>
        <v>夏侯渊同生印记回血目标(教学)</v>
      </c>
      <c r="D3101" s="96" t="s">
        <v>873</v>
      </c>
      <c r="E3101" s="95">
        <v>4</v>
      </c>
      <c r="F3101" s="95">
        <f>INDEX(技能效果!H:H,MATCH(技能效果等级!B3101,技能效果!B:B,0))</f>
        <v>4108</v>
      </c>
      <c r="G3101" s="95">
        <f>IF(INDEX(技能效果!K:K,MATCH(B3101,技能效果!B:B,0))=0,INDEX(技能效果!I:I,MATCH(技能效果等级!B3101,技能效果!B:B,0)),INDEX(技能效果!I:I,MATCH(技能效果等级!B3101,技能效果!B:B,0))*VLOOKUP(E3101,技能数值计算!$C$19:$D$28,2,FALSE))</f>
        <v>1.24</v>
      </c>
      <c r="H3101" s="95">
        <f>INDEX(技能效果!J:J,MATCH(技能效果等级!B3101,技能效果!B:B,0))</f>
        <v>0</v>
      </c>
      <c r="I3101" s="97"/>
      <c r="J3101" s="97"/>
      <c r="K3101" s="97"/>
      <c r="L3101" s="97"/>
      <c r="M3101" s="97"/>
      <c r="N3101" s="96" t="str">
        <f>IF(INDEX(技能效果!L:L,MATCH(技能效果等级!B3101,技能效果!B:B,0))="","",INDEX(技能效果!L:L,MATCH(技能效果等级!B3101,技能效果!B:B,0)))</f>
        <v/>
      </c>
      <c r="O3101" s="95">
        <f>IF(INDEX(技能效果!N:N,MATCH(B3101,技能效果!B:B,0))=0,INDEX(技能效果!M:M,MATCH(技能效果等级!B3101,技能效果!B:B,0)),INDEX(技能效果!M:M,MATCH(技能效果等级!B3101,技能效果!B:B,0))*VLOOKUP(E3101,技能数值计算!$C$19:$D$28,2,FALSE))</f>
        <v>0</v>
      </c>
      <c r="P3101" s="97"/>
      <c r="Q3101" s="97"/>
      <c r="R3101" s="95" t="str">
        <f>IF(INDEX(技能效果!O:O,MATCH(技能效果等级!B3101,技能效果!B:B,0))="","",INDEX(技能效果!O:O,MATCH(技能效果等级!B3101,技能效果!B:B,0)))</f>
        <v/>
      </c>
      <c r="S3101" s="97"/>
      <c r="T3101" s="97"/>
      <c r="U3101" s="97"/>
      <c r="V3101" s="96" t="str">
        <f>IF(INDEX(技能效果!AF:AF,MATCH(技能效果等级!B3101,技能效果!B:B,0))="","",INDEX(技能效果!AF:AF,MATCH(技能效果等级!B3101,技能效果!B:B,0)))</f>
        <v/>
      </c>
      <c r="W3101" s="95">
        <f t="shared" si="46"/>
        <v>301</v>
      </c>
    </row>
    <row r="3102" spans="1:23" ht="16.5" x14ac:dyDescent="0.2">
      <c r="A3102" s="62">
        <v>3099</v>
      </c>
      <c r="B3102" s="95">
        <f>INDEX(技能效果!B:B,MATCH(技能效果等级!W3102,技能效果!AE:AE,0))</f>
        <v>210300805</v>
      </c>
      <c r="C3102" s="95" t="str">
        <f>INDEX(技能效果!C:C,MATCH(技能效果等级!B3102,技能效果!B:B,0))</f>
        <v>夏侯渊同生印记回血目标(教学)</v>
      </c>
      <c r="D3102" s="96" t="s">
        <v>873</v>
      </c>
      <c r="E3102" s="95">
        <v>5</v>
      </c>
      <c r="F3102" s="95">
        <f>INDEX(技能效果!H:H,MATCH(技能效果等级!B3102,技能效果!B:B,0))</f>
        <v>4108</v>
      </c>
      <c r="G3102" s="95">
        <f>IF(INDEX(技能效果!K:K,MATCH(B3102,技能效果!B:B,0))=0,INDEX(技能效果!I:I,MATCH(技能效果等级!B3102,技能效果!B:B,0)),INDEX(技能效果!I:I,MATCH(技能效果等级!B3102,技能效果!B:B,0))*VLOOKUP(E3102,技能数值计算!$C$19:$D$28,2,FALSE))</f>
        <v>1.32</v>
      </c>
      <c r="H3102" s="95">
        <f>INDEX(技能效果!J:J,MATCH(技能效果等级!B3102,技能效果!B:B,0))</f>
        <v>0</v>
      </c>
      <c r="I3102" s="97"/>
      <c r="J3102" s="97"/>
      <c r="K3102" s="97"/>
      <c r="L3102" s="97"/>
      <c r="M3102" s="97"/>
      <c r="N3102" s="96" t="str">
        <f>IF(INDEX(技能效果!L:L,MATCH(技能效果等级!B3102,技能效果!B:B,0))="","",INDEX(技能效果!L:L,MATCH(技能效果等级!B3102,技能效果!B:B,0)))</f>
        <v/>
      </c>
      <c r="O3102" s="95">
        <f>IF(INDEX(技能效果!N:N,MATCH(B3102,技能效果!B:B,0))=0,INDEX(技能效果!M:M,MATCH(技能效果等级!B3102,技能效果!B:B,0)),INDEX(技能效果!M:M,MATCH(技能效果等级!B3102,技能效果!B:B,0))*VLOOKUP(E3102,技能数值计算!$C$19:$D$28,2,FALSE))</f>
        <v>0</v>
      </c>
      <c r="P3102" s="97"/>
      <c r="Q3102" s="97"/>
      <c r="R3102" s="95" t="str">
        <f>IF(INDEX(技能效果!O:O,MATCH(技能效果等级!B3102,技能效果!B:B,0))="","",INDEX(技能效果!O:O,MATCH(技能效果等级!B3102,技能效果!B:B,0)))</f>
        <v/>
      </c>
      <c r="S3102" s="97"/>
      <c r="T3102" s="97"/>
      <c r="U3102" s="97"/>
      <c r="V3102" s="96" t="str">
        <f>IF(INDEX(技能效果!AF:AF,MATCH(技能效果等级!B3102,技能效果!B:B,0))="","",INDEX(技能效果!AF:AF,MATCH(技能效果等级!B3102,技能效果!B:B,0)))</f>
        <v/>
      </c>
      <c r="W3102" s="95">
        <f t="shared" si="46"/>
        <v>301</v>
      </c>
    </row>
    <row r="3103" spans="1:23" ht="16.5" x14ac:dyDescent="0.2">
      <c r="A3103" s="62">
        <v>3100</v>
      </c>
      <c r="B3103" s="95">
        <f>INDEX(技能效果!B:B,MATCH(技能效果等级!W3103,技能效果!AE:AE,0))</f>
        <v>210300805</v>
      </c>
      <c r="C3103" s="95" t="str">
        <f>INDEX(技能效果!C:C,MATCH(技能效果等级!B3103,技能效果!B:B,0))</f>
        <v>夏侯渊同生印记回血目标(教学)</v>
      </c>
      <c r="D3103" s="96" t="s">
        <v>873</v>
      </c>
      <c r="E3103" s="95">
        <v>6</v>
      </c>
      <c r="F3103" s="95">
        <f>INDEX(技能效果!H:H,MATCH(技能效果等级!B3103,技能效果!B:B,0))</f>
        <v>4108</v>
      </c>
      <c r="G3103" s="95">
        <f>IF(INDEX(技能效果!K:K,MATCH(B3103,技能效果!B:B,0))=0,INDEX(技能效果!I:I,MATCH(技能效果等级!B3103,技能效果!B:B,0)),INDEX(技能效果!I:I,MATCH(技能效果等级!B3103,技能效果!B:B,0))*VLOOKUP(E3103,技能数值计算!$C$19:$D$28,2,FALSE))</f>
        <v>1.44</v>
      </c>
      <c r="H3103" s="95">
        <f>INDEX(技能效果!J:J,MATCH(技能效果等级!B3103,技能效果!B:B,0))</f>
        <v>0</v>
      </c>
      <c r="I3103" s="97"/>
      <c r="J3103" s="97"/>
      <c r="K3103" s="97"/>
      <c r="L3103" s="97"/>
      <c r="M3103" s="97"/>
      <c r="N3103" s="96" t="str">
        <f>IF(INDEX(技能效果!L:L,MATCH(技能效果等级!B3103,技能效果!B:B,0))="","",INDEX(技能效果!L:L,MATCH(技能效果等级!B3103,技能效果!B:B,0)))</f>
        <v/>
      </c>
      <c r="O3103" s="95">
        <f>IF(INDEX(技能效果!N:N,MATCH(B3103,技能效果!B:B,0))=0,INDEX(技能效果!M:M,MATCH(技能效果等级!B3103,技能效果!B:B,0)),INDEX(技能效果!M:M,MATCH(技能效果等级!B3103,技能效果!B:B,0))*VLOOKUP(E3103,技能数值计算!$C$19:$D$28,2,FALSE))</f>
        <v>0</v>
      </c>
      <c r="P3103" s="97"/>
      <c r="Q3103" s="97"/>
      <c r="R3103" s="95" t="str">
        <f>IF(INDEX(技能效果!O:O,MATCH(技能效果等级!B3103,技能效果!B:B,0))="","",INDEX(技能效果!O:O,MATCH(技能效果等级!B3103,技能效果!B:B,0)))</f>
        <v/>
      </c>
      <c r="S3103" s="97"/>
      <c r="T3103" s="97"/>
      <c r="U3103" s="97"/>
      <c r="V3103" s="96" t="str">
        <f>IF(INDEX(技能效果!AF:AF,MATCH(技能效果等级!B3103,技能效果!B:B,0))="","",INDEX(技能效果!AF:AF,MATCH(技能效果等级!B3103,技能效果!B:B,0)))</f>
        <v/>
      </c>
      <c r="W3103" s="95">
        <f t="shared" si="46"/>
        <v>301</v>
      </c>
    </row>
    <row r="3104" spans="1:23" ht="16.5" x14ac:dyDescent="0.2">
      <c r="A3104" s="62">
        <v>3101</v>
      </c>
      <c r="B3104" s="95">
        <f>INDEX(技能效果!B:B,MATCH(技能效果等级!W3104,技能效果!AE:AE,0))</f>
        <v>210300805</v>
      </c>
      <c r="C3104" s="95" t="str">
        <f>INDEX(技能效果!C:C,MATCH(技能效果等级!B3104,技能效果!B:B,0))</f>
        <v>夏侯渊同生印记回血目标(教学)</v>
      </c>
      <c r="D3104" s="96" t="s">
        <v>873</v>
      </c>
      <c r="E3104" s="95">
        <v>7</v>
      </c>
      <c r="F3104" s="95">
        <f>INDEX(技能效果!H:H,MATCH(技能效果等级!B3104,技能效果!B:B,0))</f>
        <v>4108</v>
      </c>
      <c r="G3104" s="95">
        <f>IF(INDEX(技能效果!K:K,MATCH(B3104,技能效果!B:B,0))=0,INDEX(技能效果!I:I,MATCH(技能效果等级!B3104,技能效果!B:B,0)),INDEX(技能效果!I:I,MATCH(技能效果等级!B3104,技能效果!B:B,0))*VLOOKUP(E3104,技能数值计算!$C$19:$D$28,2,FALSE))</f>
        <v>1.56</v>
      </c>
      <c r="H3104" s="95">
        <f>INDEX(技能效果!J:J,MATCH(技能效果等级!B3104,技能效果!B:B,0))</f>
        <v>0</v>
      </c>
      <c r="I3104" s="97"/>
      <c r="J3104" s="97"/>
      <c r="K3104" s="97"/>
      <c r="L3104" s="97"/>
      <c r="M3104" s="97"/>
      <c r="N3104" s="96" t="str">
        <f>IF(INDEX(技能效果!L:L,MATCH(技能效果等级!B3104,技能效果!B:B,0))="","",INDEX(技能效果!L:L,MATCH(技能效果等级!B3104,技能效果!B:B,0)))</f>
        <v/>
      </c>
      <c r="O3104" s="95">
        <f>IF(INDEX(技能效果!N:N,MATCH(B3104,技能效果!B:B,0))=0,INDEX(技能效果!M:M,MATCH(技能效果等级!B3104,技能效果!B:B,0)),INDEX(技能效果!M:M,MATCH(技能效果等级!B3104,技能效果!B:B,0))*VLOOKUP(E3104,技能数值计算!$C$19:$D$28,2,FALSE))</f>
        <v>0</v>
      </c>
      <c r="P3104" s="97"/>
      <c r="Q3104" s="97"/>
      <c r="R3104" s="95" t="str">
        <f>IF(INDEX(技能效果!O:O,MATCH(技能效果等级!B3104,技能效果!B:B,0))="","",INDEX(技能效果!O:O,MATCH(技能效果等级!B3104,技能效果!B:B,0)))</f>
        <v/>
      </c>
      <c r="S3104" s="97"/>
      <c r="T3104" s="97"/>
      <c r="U3104" s="97"/>
      <c r="V3104" s="96" t="str">
        <f>IF(INDEX(技能效果!AF:AF,MATCH(技能效果等级!B3104,技能效果!B:B,0))="","",INDEX(技能效果!AF:AF,MATCH(技能效果等级!B3104,技能效果!B:B,0)))</f>
        <v/>
      </c>
      <c r="W3104" s="95">
        <f t="shared" si="46"/>
        <v>301</v>
      </c>
    </row>
    <row r="3105" spans="1:23" ht="16.5" x14ac:dyDescent="0.2">
      <c r="A3105" s="62">
        <v>3102</v>
      </c>
      <c r="B3105" s="95">
        <f>INDEX(技能效果!B:B,MATCH(技能效果等级!W3105,技能效果!AE:AE,0))</f>
        <v>210300805</v>
      </c>
      <c r="C3105" s="95" t="str">
        <f>INDEX(技能效果!C:C,MATCH(技能效果等级!B3105,技能效果!B:B,0))</f>
        <v>夏侯渊同生印记回血目标(教学)</v>
      </c>
      <c r="D3105" s="96" t="s">
        <v>873</v>
      </c>
      <c r="E3105" s="95">
        <v>8</v>
      </c>
      <c r="F3105" s="95">
        <f>INDEX(技能效果!H:H,MATCH(技能效果等级!B3105,技能效果!B:B,0))</f>
        <v>4108</v>
      </c>
      <c r="G3105" s="95">
        <f>IF(INDEX(技能效果!K:K,MATCH(B3105,技能效果!B:B,0))=0,INDEX(技能效果!I:I,MATCH(技能效果等级!B3105,技能效果!B:B,0)),INDEX(技能效果!I:I,MATCH(技能效果等级!B3105,技能效果!B:B,0))*VLOOKUP(E3105,技能数值计算!$C$19:$D$28,2,FALSE))</f>
        <v>1.68</v>
      </c>
      <c r="H3105" s="95">
        <f>INDEX(技能效果!J:J,MATCH(技能效果等级!B3105,技能效果!B:B,0))</f>
        <v>0</v>
      </c>
      <c r="I3105" s="97"/>
      <c r="J3105" s="97"/>
      <c r="K3105" s="97"/>
      <c r="L3105" s="97"/>
      <c r="M3105" s="97"/>
      <c r="N3105" s="96" t="str">
        <f>IF(INDEX(技能效果!L:L,MATCH(技能效果等级!B3105,技能效果!B:B,0))="","",INDEX(技能效果!L:L,MATCH(技能效果等级!B3105,技能效果!B:B,0)))</f>
        <v/>
      </c>
      <c r="O3105" s="95">
        <f>IF(INDEX(技能效果!N:N,MATCH(B3105,技能效果!B:B,0))=0,INDEX(技能效果!M:M,MATCH(技能效果等级!B3105,技能效果!B:B,0)),INDEX(技能效果!M:M,MATCH(技能效果等级!B3105,技能效果!B:B,0))*VLOOKUP(E3105,技能数值计算!$C$19:$D$28,2,FALSE))</f>
        <v>0</v>
      </c>
      <c r="P3105" s="97"/>
      <c r="Q3105" s="97"/>
      <c r="R3105" s="95" t="str">
        <f>IF(INDEX(技能效果!O:O,MATCH(技能效果等级!B3105,技能效果!B:B,0))="","",INDEX(技能效果!O:O,MATCH(技能效果等级!B3105,技能效果!B:B,0)))</f>
        <v/>
      </c>
      <c r="S3105" s="97"/>
      <c r="T3105" s="97"/>
      <c r="U3105" s="97"/>
      <c r="V3105" s="96" t="str">
        <f>IF(INDEX(技能效果!AF:AF,MATCH(技能效果等级!B3105,技能效果!B:B,0))="","",INDEX(技能效果!AF:AF,MATCH(技能效果等级!B3105,技能效果!B:B,0)))</f>
        <v/>
      </c>
      <c r="W3105" s="95">
        <f t="shared" si="46"/>
        <v>301</v>
      </c>
    </row>
    <row r="3106" spans="1:23" ht="16.5" x14ac:dyDescent="0.2">
      <c r="A3106" s="62">
        <v>3103</v>
      </c>
      <c r="B3106" s="95">
        <f>INDEX(技能效果!B:B,MATCH(技能效果等级!W3106,技能效果!AE:AE,0))</f>
        <v>210300805</v>
      </c>
      <c r="C3106" s="95" t="str">
        <f>INDEX(技能效果!C:C,MATCH(技能效果等级!B3106,技能效果!B:B,0))</f>
        <v>夏侯渊同生印记回血目标(教学)</v>
      </c>
      <c r="D3106" s="96" t="s">
        <v>873</v>
      </c>
      <c r="E3106" s="95">
        <v>9</v>
      </c>
      <c r="F3106" s="95">
        <f>INDEX(技能效果!H:H,MATCH(技能效果等级!B3106,技能效果!B:B,0))</f>
        <v>4108</v>
      </c>
      <c r="G3106" s="95">
        <f>IF(INDEX(技能效果!K:K,MATCH(B3106,技能效果!B:B,0))=0,INDEX(技能效果!I:I,MATCH(技能效果等级!B3106,技能效果!B:B,0)),INDEX(技能效果!I:I,MATCH(技能效果等级!B3106,技能效果!B:B,0))*VLOOKUP(E3106,技能数值计算!$C$19:$D$28,2,FALSE))</f>
        <v>1.84</v>
      </c>
      <c r="H3106" s="95">
        <f>INDEX(技能效果!J:J,MATCH(技能效果等级!B3106,技能效果!B:B,0))</f>
        <v>0</v>
      </c>
      <c r="I3106" s="97"/>
      <c r="J3106" s="97"/>
      <c r="K3106" s="97"/>
      <c r="L3106" s="97"/>
      <c r="M3106" s="97"/>
      <c r="N3106" s="96" t="str">
        <f>IF(INDEX(技能效果!L:L,MATCH(技能效果等级!B3106,技能效果!B:B,0))="","",INDEX(技能效果!L:L,MATCH(技能效果等级!B3106,技能效果!B:B,0)))</f>
        <v/>
      </c>
      <c r="O3106" s="95">
        <f>IF(INDEX(技能效果!N:N,MATCH(B3106,技能效果!B:B,0))=0,INDEX(技能效果!M:M,MATCH(技能效果等级!B3106,技能效果!B:B,0)),INDEX(技能效果!M:M,MATCH(技能效果等级!B3106,技能效果!B:B,0))*VLOOKUP(E3106,技能数值计算!$C$19:$D$28,2,FALSE))</f>
        <v>0</v>
      </c>
      <c r="P3106" s="97"/>
      <c r="Q3106" s="97"/>
      <c r="R3106" s="95" t="str">
        <f>IF(INDEX(技能效果!O:O,MATCH(技能效果等级!B3106,技能效果!B:B,0))="","",INDEX(技能效果!O:O,MATCH(技能效果等级!B3106,技能效果!B:B,0)))</f>
        <v/>
      </c>
      <c r="S3106" s="97"/>
      <c r="T3106" s="97"/>
      <c r="U3106" s="97"/>
      <c r="V3106" s="96" t="str">
        <f>IF(INDEX(技能效果!AF:AF,MATCH(技能效果等级!B3106,技能效果!B:B,0))="","",INDEX(技能效果!AF:AF,MATCH(技能效果等级!B3106,技能效果!B:B,0)))</f>
        <v/>
      </c>
      <c r="W3106" s="95">
        <f t="shared" si="46"/>
        <v>301</v>
      </c>
    </row>
    <row r="3107" spans="1:23" ht="16.5" x14ac:dyDescent="0.2">
      <c r="A3107" s="62">
        <v>3104</v>
      </c>
      <c r="B3107" s="95">
        <f>INDEX(技能效果!B:B,MATCH(技能效果等级!W3107,技能效果!AE:AE,0))</f>
        <v>210300805</v>
      </c>
      <c r="C3107" s="95" t="str">
        <f>INDEX(技能效果!C:C,MATCH(技能效果等级!B3107,技能效果!B:B,0))</f>
        <v>夏侯渊同生印记回血目标(教学)</v>
      </c>
      <c r="D3107" s="96" t="s">
        <v>873</v>
      </c>
      <c r="E3107" s="95">
        <v>10</v>
      </c>
      <c r="F3107" s="95">
        <f>INDEX(技能效果!H:H,MATCH(技能效果等级!B3107,技能效果!B:B,0))</f>
        <v>4108</v>
      </c>
      <c r="G3107" s="95">
        <f>IF(INDEX(技能效果!K:K,MATCH(B3107,技能效果!B:B,0))=0,INDEX(技能效果!I:I,MATCH(技能效果等级!B3107,技能效果!B:B,0)),INDEX(技能效果!I:I,MATCH(技能效果等级!B3107,技能效果!B:B,0))*VLOOKUP(E3107,技能数值计算!$C$19:$D$28,2,FALSE))</f>
        <v>2</v>
      </c>
      <c r="H3107" s="95">
        <f>INDEX(技能效果!J:J,MATCH(技能效果等级!B3107,技能效果!B:B,0))</f>
        <v>0</v>
      </c>
      <c r="I3107" s="97"/>
      <c r="J3107" s="97"/>
      <c r="K3107" s="97"/>
      <c r="L3107" s="97"/>
      <c r="M3107" s="97"/>
      <c r="N3107" s="96" t="str">
        <f>IF(INDEX(技能效果!L:L,MATCH(技能效果等级!B3107,技能效果!B:B,0))="","",INDEX(技能效果!L:L,MATCH(技能效果等级!B3107,技能效果!B:B,0)))</f>
        <v/>
      </c>
      <c r="O3107" s="95">
        <f>IF(INDEX(技能效果!N:N,MATCH(B3107,技能效果!B:B,0))=0,INDEX(技能效果!M:M,MATCH(技能效果等级!B3107,技能效果!B:B,0)),INDEX(技能效果!M:M,MATCH(技能效果等级!B3107,技能效果!B:B,0))*VLOOKUP(E3107,技能数值计算!$C$19:$D$28,2,FALSE))</f>
        <v>0</v>
      </c>
      <c r="P3107" s="97"/>
      <c r="Q3107" s="97"/>
      <c r="R3107" s="95" t="str">
        <f>IF(INDEX(技能效果!O:O,MATCH(技能效果等级!B3107,技能效果!B:B,0))="","",INDEX(技能效果!O:O,MATCH(技能效果等级!B3107,技能效果!B:B,0)))</f>
        <v/>
      </c>
      <c r="S3107" s="97"/>
      <c r="T3107" s="97"/>
      <c r="U3107" s="97"/>
      <c r="V3107" s="96" t="str">
        <f>IF(INDEX(技能效果!AF:AF,MATCH(技能效果等级!B3107,技能效果!B:B,0))="","",INDEX(技能效果!AF:AF,MATCH(技能效果等级!B3107,技能效果!B:B,0)))</f>
        <v/>
      </c>
      <c r="W3107" s="95">
        <f t="shared" si="46"/>
        <v>301</v>
      </c>
    </row>
    <row r="3108" spans="1:23" ht="16.5" x14ac:dyDescent="0.2">
      <c r="A3108" s="62">
        <v>3105</v>
      </c>
      <c r="B3108" s="95">
        <f>INDEX(技能效果!B:B,MATCH(技能效果等级!W3108,技能效果!AE:AE,0))</f>
        <v>210300811</v>
      </c>
      <c r="C3108" s="95" t="str">
        <f>INDEX(技能效果!C:C,MATCH(技能效果等级!B3108,技能效果!B:B,0))</f>
        <v>夏侯渊专属武器效果(教学)</v>
      </c>
      <c r="D3108" s="96" t="s">
        <v>873</v>
      </c>
      <c r="E3108" s="95">
        <v>1</v>
      </c>
      <c r="F3108" s="95">
        <f>INDEX(技能效果!H:H,MATCH(技能效果等级!B3108,技能效果!B:B,0))</f>
        <v>2001</v>
      </c>
      <c r="G3108" s="95">
        <f>IF(INDEX(技能效果!K:K,MATCH(B3108,技能效果!B:B,0))=0,INDEX(技能效果!I:I,MATCH(技能效果等级!B3108,技能效果!B:B,0)),INDEX(技能效果!I:I,MATCH(技能效果等级!B3108,技能效果!B:B,0))*VLOOKUP(E3108,技能数值计算!$C$19:$D$28,2,FALSE))</f>
        <v>2</v>
      </c>
      <c r="H3108" s="95">
        <f>INDEX(技能效果!J:J,MATCH(技能效果等级!B3108,技能效果!B:B,0))</f>
        <v>0</v>
      </c>
      <c r="I3108" s="97"/>
      <c r="J3108" s="97"/>
      <c r="K3108" s="97"/>
      <c r="L3108" s="97"/>
      <c r="M3108" s="97"/>
      <c r="N3108" s="96">
        <f>IF(INDEX(技能效果!L:L,MATCH(技能效果等级!B3108,技能效果!B:B,0))="","",INDEX(技能效果!L:L,MATCH(技能效果等级!B3108,技能效果!B:B,0)))</f>
        <v>125</v>
      </c>
      <c r="O3108" s="95">
        <f>IF(INDEX(技能效果!N:N,MATCH(B3108,技能效果!B:B,0))=0,INDEX(技能效果!M:M,MATCH(技能效果等级!B3108,技能效果!B:B,0)),INDEX(技能效果!M:M,MATCH(技能效果等级!B3108,技能效果!B:B,0))*VLOOKUP(E3108,技能数值计算!$C$19:$D$28,2,FALSE))</f>
        <v>0</v>
      </c>
      <c r="P3108" s="97"/>
      <c r="Q3108" s="97"/>
      <c r="R3108" s="95" t="str">
        <f>IF(INDEX(技能效果!O:O,MATCH(技能效果等级!B3108,技能效果!B:B,0))="","",INDEX(技能效果!O:O,MATCH(技能效果等级!B3108,技能效果!B:B,0)))</f>
        <v/>
      </c>
      <c r="S3108" s="97"/>
      <c r="T3108" s="97"/>
      <c r="U3108" s="97"/>
      <c r="V3108" s="96" t="str">
        <f>IF(INDEX(技能效果!AF:AF,MATCH(技能效果等级!B3108,技能效果!B:B,0))="","",INDEX(技能效果!AF:AF,MATCH(技能效果等级!B3108,技能效果!B:B,0)))</f>
        <v>“同生印记”触发同时恢复该角色x%生命</v>
      </c>
      <c r="W3108" s="95">
        <f t="shared" si="46"/>
        <v>302</v>
      </c>
    </row>
    <row r="3109" spans="1:23" ht="16.5" x14ac:dyDescent="0.2">
      <c r="A3109" s="62">
        <v>3106</v>
      </c>
      <c r="B3109" s="95">
        <f>INDEX(技能效果!B:B,MATCH(技能效果等级!W3109,技能效果!AE:AE,0))</f>
        <v>210300811</v>
      </c>
      <c r="C3109" s="95" t="str">
        <f>INDEX(技能效果!C:C,MATCH(技能效果等级!B3109,技能效果!B:B,0))</f>
        <v>夏侯渊专属武器效果(教学)</v>
      </c>
      <c r="D3109" s="96" t="s">
        <v>873</v>
      </c>
      <c r="E3109" s="95">
        <v>2</v>
      </c>
      <c r="F3109" s="95">
        <f>INDEX(技能效果!H:H,MATCH(技能效果等级!B3109,技能效果!B:B,0))</f>
        <v>2001</v>
      </c>
      <c r="G3109" s="95">
        <f>IF(INDEX(技能效果!K:K,MATCH(B3109,技能效果!B:B,0))=0,INDEX(技能效果!I:I,MATCH(技能效果等级!B3109,技能效果!B:B,0)),INDEX(技能效果!I:I,MATCH(技能效果等级!B3109,技能效果!B:B,0))*VLOOKUP(E3109,技能数值计算!$C$19:$D$28,2,FALSE))</f>
        <v>2</v>
      </c>
      <c r="H3109" s="95">
        <f>INDEX(技能效果!J:J,MATCH(技能效果等级!B3109,技能效果!B:B,0))</f>
        <v>0</v>
      </c>
      <c r="I3109" s="97"/>
      <c r="J3109" s="97"/>
      <c r="K3109" s="97"/>
      <c r="L3109" s="97"/>
      <c r="M3109" s="97"/>
      <c r="N3109" s="96">
        <f>IF(INDEX(技能效果!L:L,MATCH(技能效果等级!B3109,技能效果!B:B,0))="","",INDEX(技能效果!L:L,MATCH(技能效果等级!B3109,技能效果!B:B,0)))</f>
        <v>125</v>
      </c>
      <c r="O3109" s="95">
        <f>IF(INDEX(技能效果!N:N,MATCH(B3109,技能效果!B:B,0))=0,INDEX(技能效果!M:M,MATCH(技能效果等级!B3109,技能效果!B:B,0)),INDEX(技能效果!M:M,MATCH(技能效果等级!B3109,技能效果!B:B,0))*VLOOKUP(E3109,技能数值计算!$C$19:$D$28,2,FALSE))</f>
        <v>0</v>
      </c>
      <c r="P3109" s="97"/>
      <c r="Q3109" s="97"/>
      <c r="R3109" s="95" t="str">
        <f>IF(INDEX(技能效果!O:O,MATCH(技能效果等级!B3109,技能效果!B:B,0))="","",INDEX(技能效果!O:O,MATCH(技能效果等级!B3109,技能效果!B:B,0)))</f>
        <v/>
      </c>
      <c r="S3109" s="97"/>
      <c r="T3109" s="97"/>
      <c r="U3109" s="97"/>
      <c r="V3109" s="96" t="str">
        <f>IF(INDEX(技能效果!AF:AF,MATCH(技能效果等级!B3109,技能效果!B:B,0))="","",INDEX(技能效果!AF:AF,MATCH(技能效果等级!B3109,技能效果!B:B,0)))</f>
        <v>“同生印记”触发同时恢复该角色x%生命</v>
      </c>
      <c r="W3109" s="95">
        <f t="shared" si="46"/>
        <v>302</v>
      </c>
    </row>
    <row r="3110" spans="1:23" ht="16.5" x14ac:dyDescent="0.2">
      <c r="A3110" s="62">
        <v>3107</v>
      </c>
      <c r="B3110" s="95">
        <f>INDEX(技能效果!B:B,MATCH(技能效果等级!W3110,技能效果!AE:AE,0))</f>
        <v>210300811</v>
      </c>
      <c r="C3110" s="95" t="str">
        <f>INDEX(技能效果!C:C,MATCH(技能效果等级!B3110,技能效果!B:B,0))</f>
        <v>夏侯渊专属武器效果(教学)</v>
      </c>
      <c r="D3110" s="96" t="s">
        <v>873</v>
      </c>
      <c r="E3110" s="95">
        <v>3</v>
      </c>
      <c r="F3110" s="95">
        <f>INDEX(技能效果!H:H,MATCH(技能效果等级!B3110,技能效果!B:B,0))</f>
        <v>2001</v>
      </c>
      <c r="G3110" s="95">
        <f>IF(INDEX(技能效果!K:K,MATCH(B3110,技能效果!B:B,0))=0,INDEX(技能效果!I:I,MATCH(技能效果等级!B3110,技能效果!B:B,0)),INDEX(技能效果!I:I,MATCH(技能效果等级!B3110,技能效果!B:B,0))*VLOOKUP(E3110,技能数值计算!$C$19:$D$28,2,FALSE))</f>
        <v>2</v>
      </c>
      <c r="H3110" s="95">
        <f>INDEX(技能效果!J:J,MATCH(技能效果等级!B3110,技能效果!B:B,0))</f>
        <v>0</v>
      </c>
      <c r="I3110" s="97"/>
      <c r="J3110" s="97"/>
      <c r="K3110" s="97"/>
      <c r="L3110" s="97"/>
      <c r="M3110" s="97"/>
      <c r="N3110" s="96">
        <f>IF(INDEX(技能效果!L:L,MATCH(技能效果等级!B3110,技能效果!B:B,0))="","",INDEX(技能效果!L:L,MATCH(技能效果等级!B3110,技能效果!B:B,0)))</f>
        <v>125</v>
      </c>
      <c r="O3110" s="95">
        <f>IF(INDEX(技能效果!N:N,MATCH(B3110,技能效果!B:B,0))=0,INDEX(技能效果!M:M,MATCH(技能效果等级!B3110,技能效果!B:B,0)),INDEX(技能效果!M:M,MATCH(技能效果等级!B3110,技能效果!B:B,0))*VLOOKUP(E3110,技能数值计算!$C$19:$D$28,2,FALSE))</f>
        <v>0</v>
      </c>
      <c r="P3110" s="97"/>
      <c r="Q3110" s="97"/>
      <c r="R3110" s="95" t="str">
        <f>IF(INDEX(技能效果!O:O,MATCH(技能效果等级!B3110,技能效果!B:B,0))="","",INDEX(技能效果!O:O,MATCH(技能效果等级!B3110,技能效果!B:B,0)))</f>
        <v/>
      </c>
      <c r="S3110" s="97"/>
      <c r="T3110" s="97"/>
      <c r="U3110" s="97"/>
      <c r="V3110" s="96" t="str">
        <f>IF(INDEX(技能效果!AF:AF,MATCH(技能效果等级!B3110,技能效果!B:B,0))="","",INDEX(技能效果!AF:AF,MATCH(技能效果等级!B3110,技能效果!B:B,0)))</f>
        <v>“同生印记”触发同时恢复该角色x%生命</v>
      </c>
      <c r="W3110" s="95">
        <f t="shared" si="46"/>
        <v>302</v>
      </c>
    </row>
    <row r="3111" spans="1:23" ht="16.5" x14ac:dyDescent="0.2">
      <c r="A3111" s="62">
        <v>3108</v>
      </c>
      <c r="B3111" s="95">
        <f>INDEX(技能效果!B:B,MATCH(技能效果等级!W3111,技能效果!AE:AE,0))</f>
        <v>210300811</v>
      </c>
      <c r="C3111" s="95" t="str">
        <f>INDEX(技能效果!C:C,MATCH(技能效果等级!B3111,技能效果!B:B,0))</f>
        <v>夏侯渊专属武器效果(教学)</v>
      </c>
      <c r="D3111" s="96" t="s">
        <v>873</v>
      </c>
      <c r="E3111" s="95">
        <v>4</v>
      </c>
      <c r="F3111" s="95">
        <f>INDEX(技能效果!H:H,MATCH(技能效果等级!B3111,技能效果!B:B,0))</f>
        <v>2001</v>
      </c>
      <c r="G3111" s="95">
        <f>IF(INDEX(技能效果!K:K,MATCH(B3111,技能效果!B:B,0))=0,INDEX(技能效果!I:I,MATCH(技能效果等级!B3111,技能效果!B:B,0)),INDEX(技能效果!I:I,MATCH(技能效果等级!B3111,技能效果!B:B,0))*VLOOKUP(E3111,技能数值计算!$C$19:$D$28,2,FALSE))</f>
        <v>2</v>
      </c>
      <c r="H3111" s="95">
        <f>INDEX(技能效果!J:J,MATCH(技能效果等级!B3111,技能效果!B:B,0))</f>
        <v>0</v>
      </c>
      <c r="I3111" s="97"/>
      <c r="J3111" s="97"/>
      <c r="K3111" s="97"/>
      <c r="L3111" s="97"/>
      <c r="M3111" s="97"/>
      <c r="N3111" s="96">
        <f>IF(INDEX(技能效果!L:L,MATCH(技能效果等级!B3111,技能效果!B:B,0))="","",INDEX(技能效果!L:L,MATCH(技能效果等级!B3111,技能效果!B:B,0)))</f>
        <v>125</v>
      </c>
      <c r="O3111" s="95">
        <f>IF(INDEX(技能效果!N:N,MATCH(B3111,技能效果!B:B,0))=0,INDEX(技能效果!M:M,MATCH(技能效果等级!B3111,技能效果!B:B,0)),INDEX(技能效果!M:M,MATCH(技能效果等级!B3111,技能效果!B:B,0))*VLOOKUP(E3111,技能数值计算!$C$19:$D$28,2,FALSE))</f>
        <v>0</v>
      </c>
      <c r="P3111" s="97"/>
      <c r="Q3111" s="97"/>
      <c r="R3111" s="95" t="str">
        <f>IF(INDEX(技能效果!O:O,MATCH(技能效果等级!B3111,技能效果!B:B,0))="","",INDEX(技能效果!O:O,MATCH(技能效果等级!B3111,技能效果!B:B,0)))</f>
        <v/>
      </c>
      <c r="S3111" s="97"/>
      <c r="T3111" s="97"/>
      <c r="U3111" s="97"/>
      <c r="V3111" s="96" t="str">
        <f>IF(INDEX(技能效果!AF:AF,MATCH(技能效果等级!B3111,技能效果!B:B,0))="","",INDEX(技能效果!AF:AF,MATCH(技能效果等级!B3111,技能效果!B:B,0)))</f>
        <v>“同生印记”触发同时恢复该角色x%生命</v>
      </c>
      <c r="W3111" s="95">
        <f t="shared" si="46"/>
        <v>302</v>
      </c>
    </row>
    <row r="3112" spans="1:23" ht="16.5" x14ac:dyDescent="0.2">
      <c r="A3112" s="62">
        <v>3109</v>
      </c>
      <c r="B3112" s="95">
        <f>INDEX(技能效果!B:B,MATCH(技能效果等级!W3112,技能效果!AE:AE,0))</f>
        <v>210300811</v>
      </c>
      <c r="C3112" s="95" t="str">
        <f>INDEX(技能效果!C:C,MATCH(技能效果等级!B3112,技能效果!B:B,0))</f>
        <v>夏侯渊专属武器效果(教学)</v>
      </c>
      <c r="D3112" s="96" t="s">
        <v>873</v>
      </c>
      <c r="E3112" s="95">
        <v>5</v>
      </c>
      <c r="F3112" s="95">
        <f>INDEX(技能效果!H:H,MATCH(技能效果等级!B3112,技能效果!B:B,0))</f>
        <v>2001</v>
      </c>
      <c r="G3112" s="95">
        <f>IF(INDEX(技能效果!K:K,MATCH(B3112,技能效果!B:B,0))=0,INDEX(技能效果!I:I,MATCH(技能效果等级!B3112,技能效果!B:B,0)),INDEX(技能效果!I:I,MATCH(技能效果等级!B3112,技能效果!B:B,0))*VLOOKUP(E3112,技能数值计算!$C$19:$D$28,2,FALSE))</f>
        <v>2</v>
      </c>
      <c r="H3112" s="95">
        <f>INDEX(技能效果!J:J,MATCH(技能效果等级!B3112,技能效果!B:B,0))</f>
        <v>0</v>
      </c>
      <c r="I3112" s="97"/>
      <c r="J3112" s="97"/>
      <c r="K3112" s="97"/>
      <c r="L3112" s="97"/>
      <c r="M3112" s="97"/>
      <c r="N3112" s="96">
        <f>IF(INDEX(技能效果!L:L,MATCH(技能效果等级!B3112,技能效果!B:B,0))="","",INDEX(技能效果!L:L,MATCH(技能效果等级!B3112,技能效果!B:B,0)))</f>
        <v>125</v>
      </c>
      <c r="O3112" s="95">
        <f>IF(INDEX(技能效果!N:N,MATCH(B3112,技能效果!B:B,0))=0,INDEX(技能效果!M:M,MATCH(技能效果等级!B3112,技能效果!B:B,0)),INDEX(技能效果!M:M,MATCH(技能效果等级!B3112,技能效果!B:B,0))*VLOOKUP(E3112,技能数值计算!$C$19:$D$28,2,FALSE))</f>
        <v>0</v>
      </c>
      <c r="P3112" s="97"/>
      <c r="Q3112" s="97"/>
      <c r="R3112" s="95" t="str">
        <f>IF(INDEX(技能效果!O:O,MATCH(技能效果等级!B3112,技能效果!B:B,0))="","",INDEX(技能效果!O:O,MATCH(技能效果等级!B3112,技能效果!B:B,0)))</f>
        <v/>
      </c>
      <c r="S3112" s="97"/>
      <c r="T3112" s="97"/>
      <c r="U3112" s="97"/>
      <c r="V3112" s="96" t="str">
        <f>IF(INDEX(技能效果!AF:AF,MATCH(技能效果等级!B3112,技能效果!B:B,0))="","",INDEX(技能效果!AF:AF,MATCH(技能效果等级!B3112,技能效果!B:B,0)))</f>
        <v>“同生印记”触发同时恢复该角色x%生命</v>
      </c>
      <c r="W3112" s="95">
        <f t="shared" si="46"/>
        <v>302</v>
      </c>
    </row>
    <row r="3113" spans="1:23" ht="16.5" x14ac:dyDescent="0.2">
      <c r="A3113" s="62">
        <v>3110</v>
      </c>
      <c r="B3113" s="95">
        <f>INDEX(技能效果!B:B,MATCH(技能效果等级!W3113,技能效果!AE:AE,0))</f>
        <v>210300811</v>
      </c>
      <c r="C3113" s="95" t="str">
        <f>INDEX(技能效果!C:C,MATCH(技能效果等级!B3113,技能效果!B:B,0))</f>
        <v>夏侯渊专属武器效果(教学)</v>
      </c>
      <c r="D3113" s="96" t="s">
        <v>873</v>
      </c>
      <c r="E3113" s="95">
        <v>6</v>
      </c>
      <c r="F3113" s="95">
        <f>INDEX(技能效果!H:H,MATCH(技能效果等级!B3113,技能效果!B:B,0))</f>
        <v>2001</v>
      </c>
      <c r="G3113" s="95">
        <f>IF(INDEX(技能效果!K:K,MATCH(B3113,技能效果!B:B,0))=0,INDEX(技能效果!I:I,MATCH(技能效果等级!B3113,技能效果!B:B,0)),INDEX(技能效果!I:I,MATCH(技能效果等级!B3113,技能效果!B:B,0))*VLOOKUP(E3113,技能数值计算!$C$19:$D$28,2,FALSE))</f>
        <v>2</v>
      </c>
      <c r="H3113" s="95">
        <f>INDEX(技能效果!J:J,MATCH(技能效果等级!B3113,技能效果!B:B,0))</f>
        <v>0</v>
      </c>
      <c r="I3113" s="97"/>
      <c r="J3113" s="97"/>
      <c r="K3113" s="97"/>
      <c r="L3113" s="97"/>
      <c r="M3113" s="97"/>
      <c r="N3113" s="96">
        <f>IF(INDEX(技能效果!L:L,MATCH(技能效果等级!B3113,技能效果!B:B,0))="","",INDEX(技能效果!L:L,MATCH(技能效果等级!B3113,技能效果!B:B,0)))</f>
        <v>125</v>
      </c>
      <c r="O3113" s="95">
        <f>IF(INDEX(技能效果!N:N,MATCH(B3113,技能效果!B:B,0))=0,INDEX(技能效果!M:M,MATCH(技能效果等级!B3113,技能效果!B:B,0)),INDEX(技能效果!M:M,MATCH(技能效果等级!B3113,技能效果!B:B,0))*VLOOKUP(E3113,技能数值计算!$C$19:$D$28,2,FALSE))</f>
        <v>0</v>
      </c>
      <c r="P3113" s="97"/>
      <c r="Q3113" s="97"/>
      <c r="R3113" s="95" t="str">
        <f>IF(INDEX(技能效果!O:O,MATCH(技能效果等级!B3113,技能效果!B:B,0))="","",INDEX(技能效果!O:O,MATCH(技能效果等级!B3113,技能效果!B:B,0)))</f>
        <v/>
      </c>
      <c r="S3113" s="97"/>
      <c r="T3113" s="97"/>
      <c r="U3113" s="97"/>
      <c r="V3113" s="96" t="str">
        <f>IF(INDEX(技能效果!AF:AF,MATCH(技能效果等级!B3113,技能效果!B:B,0))="","",INDEX(技能效果!AF:AF,MATCH(技能效果等级!B3113,技能效果!B:B,0)))</f>
        <v>“同生印记”触发同时恢复该角色x%生命</v>
      </c>
      <c r="W3113" s="95">
        <f t="shared" si="46"/>
        <v>302</v>
      </c>
    </row>
    <row r="3114" spans="1:23" ht="16.5" x14ac:dyDescent="0.2">
      <c r="A3114" s="62">
        <v>3111</v>
      </c>
      <c r="B3114" s="95">
        <f>INDEX(技能效果!B:B,MATCH(技能效果等级!W3114,技能效果!AE:AE,0))</f>
        <v>210300811</v>
      </c>
      <c r="C3114" s="95" t="str">
        <f>INDEX(技能效果!C:C,MATCH(技能效果等级!B3114,技能效果!B:B,0))</f>
        <v>夏侯渊专属武器效果(教学)</v>
      </c>
      <c r="D3114" s="96" t="s">
        <v>873</v>
      </c>
      <c r="E3114" s="95">
        <v>7</v>
      </c>
      <c r="F3114" s="95">
        <f>INDEX(技能效果!H:H,MATCH(技能效果等级!B3114,技能效果!B:B,0))</f>
        <v>2001</v>
      </c>
      <c r="G3114" s="95">
        <f>IF(INDEX(技能效果!K:K,MATCH(B3114,技能效果!B:B,0))=0,INDEX(技能效果!I:I,MATCH(技能效果等级!B3114,技能效果!B:B,0)),INDEX(技能效果!I:I,MATCH(技能效果等级!B3114,技能效果!B:B,0))*VLOOKUP(E3114,技能数值计算!$C$19:$D$28,2,FALSE))</f>
        <v>2</v>
      </c>
      <c r="H3114" s="95">
        <f>INDEX(技能效果!J:J,MATCH(技能效果等级!B3114,技能效果!B:B,0))</f>
        <v>0</v>
      </c>
      <c r="I3114" s="97"/>
      <c r="J3114" s="97"/>
      <c r="K3114" s="97"/>
      <c r="L3114" s="97"/>
      <c r="M3114" s="97"/>
      <c r="N3114" s="96">
        <f>IF(INDEX(技能效果!L:L,MATCH(技能效果等级!B3114,技能效果!B:B,0))="","",INDEX(技能效果!L:L,MATCH(技能效果等级!B3114,技能效果!B:B,0)))</f>
        <v>125</v>
      </c>
      <c r="O3114" s="95">
        <f>IF(INDEX(技能效果!N:N,MATCH(B3114,技能效果!B:B,0))=0,INDEX(技能效果!M:M,MATCH(技能效果等级!B3114,技能效果!B:B,0)),INDEX(技能效果!M:M,MATCH(技能效果等级!B3114,技能效果!B:B,0))*VLOOKUP(E3114,技能数值计算!$C$19:$D$28,2,FALSE))</f>
        <v>0</v>
      </c>
      <c r="P3114" s="97"/>
      <c r="Q3114" s="97"/>
      <c r="R3114" s="95" t="str">
        <f>IF(INDEX(技能效果!O:O,MATCH(技能效果等级!B3114,技能效果!B:B,0))="","",INDEX(技能效果!O:O,MATCH(技能效果等级!B3114,技能效果!B:B,0)))</f>
        <v/>
      </c>
      <c r="S3114" s="97"/>
      <c r="T3114" s="97"/>
      <c r="U3114" s="97"/>
      <c r="V3114" s="96" t="str">
        <f>IF(INDEX(技能效果!AF:AF,MATCH(技能效果等级!B3114,技能效果!B:B,0))="","",INDEX(技能效果!AF:AF,MATCH(技能效果等级!B3114,技能效果!B:B,0)))</f>
        <v>“同生印记”触发同时恢复该角色x%生命</v>
      </c>
      <c r="W3114" s="95">
        <f t="shared" si="46"/>
        <v>302</v>
      </c>
    </row>
    <row r="3115" spans="1:23" ht="16.5" x14ac:dyDescent="0.2">
      <c r="A3115" s="62">
        <v>3112</v>
      </c>
      <c r="B3115" s="95">
        <f>INDEX(技能效果!B:B,MATCH(技能效果等级!W3115,技能效果!AE:AE,0))</f>
        <v>210300811</v>
      </c>
      <c r="C3115" s="95" t="str">
        <f>INDEX(技能效果!C:C,MATCH(技能效果等级!B3115,技能效果!B:B,0))</f>
        <v>夏侯渊专属武器效果(教学)</v>
      </c>
      <c r="D3115" s="96" t="s">
        <v>873</v>
      </c>
      <c r="E3115" s="95">
        <v>8</v>
      </c>
      <c r="F3115" s="95">
        <f>INDEX(技能效果!H:H,MATCH(技能效果等级!B3115,技能效果!B:B,0))</f>
        <v>2001</v>
      </c>
      <c r="G3115" s="95">
        <f>IF(INDEX(技能效果!K:K,MATCH(B3115,技能效果!B:B,0))=0,INDEX(技能效果!I:I,MATCH(技能效果等级!B3115,技能效果!B:B,0)),INDEX(技能效果!I:I,MATCH(技能效果等级!B3115,技能效果!B:B,0))*VLOOKUP(E3115,技能数值计算!$C$19:$D$28,2,FALSE))</f>
        <v>2</v>
      </c>
      <c r="H3115" s="95">
        <f>INDEX(技能效果!J:J,MATCH(技能效果等级!B3115,技能效果!B:B,0))</f>
        <v>0</v>
      </c>
      <c r="I3115" s="97"/>
      <c r="J3115" s="97"/>
      <c r="K3115" s="97"/>
      <c r="L3115" s="97"/>
      <c r="M3115" s="97"/>
      <c r="N3115" s="96">
        <f>IF(INDEX(技能效果!L:L,MATCH(技能效果等级!B3115,技能效果!B:B,0))="","",INDEX(技能效果!L:L,MATCH(技能效果等级!B3115,技能效果!B:B,0)))</f>
        <v>125</v>
      </c>
      <c r="O3115" s="95">
        <f>IF(INDEX(技能效果!N:N,MATCH(B3115,技能效果!B:B,0))=0,INDEX(技能效果!M:M,MATCH(技能效果等级!B3115,技能效果!B:B,0)),INDEX(技能效果!M:M,MATCH(技能效果等级!B3115,技能效果!B:B,0))*VLOOKUP(E3115,技能数值计算!$C$19:$D$28,2,FALSE))</f>
        <v>0</v>
      </c>
      <c r="P3115" s="97"/>
      <c r="Q3115" s="97"/>
      <c r="R3115" s="95" t="str">
        <f>IF(INDEX(技能效果!O:O,MATCH(技能效果等级!B3115,技能效果!B:B,0))="","",INDEX(技能效果!O:O,MATCH(技能效果等级!B3115,技能效果!B:B,0)))</f>
        <v/>
      </c>
      <c r="S3115" s="97"/>
      <c r="T3115" s="97"/>
      <c r="U3115" s="97"/>
      <c r="V3115" s="96" t="str">
        <f>IF(INDEX(技能效果!AF:AF,MATCH(技能效果等级!B3115,技能效果!B:B,0))="","",INDEX(技能效果!AF:AF,MATCH(技能效果等级!B3115,技能效果!B:B,0)))</f>
        <v>“同生印记”触发同时恢复该角色x%生命</v>
      </c>
      <c r="W3115" s="95">
        <f t="shared" si="46"/>
        <v>302</v>
      </c>
    </row>
    <row r="3116" spans="1:23" ht="16.5" x14ac:dyDescent="0.2">
      <c r="A3116" s="62">
        <v>3113</v>
      </c>
      <c r="B3116" s="95">
        <f>INDEX(技能效果!B:B,MATCH(技能效果等级!W3116,技能效果!AE:AE,0))</f>
        <v>210300811</v>
      </c>
      <c r="C3116" s="95" t="str">
        <f>INDEX(技能效果!C:C,MATCH(技能效果等级!B3116,技能效果!B:B,0))</f>
        <v>夏侯渊专属武器效果(教学)</v>
      </c>
      <c r="D3116" s="96" t="s">
        <v>873</v>
      </c>
      <c r="E3116" s="95">
        <v>9</v>
      </c>
      <c r="F3116" s="95">
        <f>INDEX(技能效果!H:H,MATCH(技能效果等级!B3116,技能效果!B:B,0))</f>
        <v>2001</v>
      </c>
      <c r="G3116" s="95">
        <f>IF(INDEX(技能效果!K:K,MATCH(B3116,技能效果!B:B,0))=0,INDEX(技能效果!I:I,MATCH(技能效果等级!B3116,技能效果!B:B,0)),INDEX(技能效果!I:I,MATCH(技能效果等级!B3116,技能效果!B:B,0))*VLOOKUP(E3116,技能数值计算!$C$19:$D$28,2,FALSE))</f>
        <v>2</v>
      </c>
      <c r="H3116" s="95">
        <f>INDEX(技能效果!J:J,MATCH(技能效果等级!B3116,技能效果!B:B,0))</f>
        <v>0</v>
      </c>
      <c r="I3116" s="97"/>
      <c r="J3116" s="97"/>
      <c r="K3116" s="97"/>
      <c r="L3116" s="97"/>
      <c r="M3116" s="97"/>
      <c r="N3116" s="96">
        <f>IF(INDEX(技能效果!L:L,MATCH(技能效果等级!B3116,技能效果!B:B,0))="","",INDEX(技能效果!L:L,MATCH(技能效果等级!B3116,技能效果!B:B,0)))</f>
        <v>125</v>
      </c>
      <c r="O3116" s="95">
        <f>IF(INDEX(技能效果!N:N,MATCH(B3116,技能效果!B:B,0))=0,INDEX(技能效果!M:M,MATCH(技能效果等级!B3116,技能效果!B:B,0)),INDEX(技能效果!M:M,MATCH(技能效果等级!B3116,技能效果!B:B,0))*VLOOKUP(E3116,技能数值计算!$C$19:$D$28,2,FALSE))</f>
        <v>0</v>
      </c>
      <c r="P3116" s="97"/>
      <c r="Q3116" s="97"/>
      <c r="R3116" s="95" t="str">
        <f>IF(INDEX(技能效果!O:O,MATCH(技能效果等级!B3116,技能效果!B:B,0))="","",INDEX(技能效果!O:O,MATCH(技能效果等级!B3116,技能效果!B:B,0)))</f>
        <v/>
      </c>
      <c r="S3116" s="97"/>
      <c r="T3116" s="97"/>
      <c r="U3116" s="97"/>
      <c r="V3116" s="96" t="str">
        <f>IF(INDEX(技能效果!AF:AF,MATCH(技能效果等级!B3116,技能效果!B:B,0))="","",INDEX(技能效果!AF:AF,MATCH(技能效果等级!B3116,技能效果!B:B,0)))</f>
        <v>“同生印记”触发同时恢复该角色x%生命</v>
      </c>
      <c r="W3116" s="95">
        <f t="shared" si="46"/>
        <v>302</v>
      </c>
    </row>
    <row r="3117" spans="1:23" ht="16.5" x14ac:dyDescent="0.2">
      <c r="A3117" s="62">
        <v>3114</v>
      </c>
      <c r="B3117" s="95">
        <f>INDEX(技能效果!B:B,MATCH(技能效果等级!W3117,技能效果!AE:AE,0))</f>
        <v>210300811</v>
      </c>
      <c r="C3117" s="95" t="str">
        <f>INDEX(技能效果!C:C,MATCH(技能效果等级!B3117,技能效果!B:B,0))</f>
        <v>夏侯渊专属武器效果(教学)</v>
      </c>
      <c r="D3117" s="96" t="s">
        <v>873</v>
      </c>
      <c r="E3117" s="95">
        <v>10</v>
      </c>
      <c r="F3117" s="95">
        <f>INDEX(技能效果!H:H,MATCH(技能效果等级!B3117,技能效果!B:B,0))</f>
        <v>2001</v>
      </c>
      <c r="G3117" s="95">
        <f>IF(INDEX(技能效果!K:K,MATCH(B3117,技能效果!B:B,0))=0,INDEX(技能效果!I:I,MATCH(技能效果等级!B3117,技能效果!B:B,0)),INDEX(技能效果!I:I,MATCH(技能效果等级!B3117,技能效果!B:B,0))*VLOOKUP(E3117,技能数值计算!$C$19:$D$28,2,FALSE))</f>
        <v>2</v>
      </c>
      <c r="H3117" s="95">
        <f>INDEX(技能效果!J:J,MATCH(技能效果等级!B3117,技能效果!B:B,0))</f>
        <v>0</v>
      </c>
      <c r="I3117" s="97"/>
      <c r="J3117" s="97"/>
      <c r="K3117" s="97"/>
      <c r="L3117" s="97"/>
      <c r="M3117" s="97"/>
      <c r="N3117" s="96">
        <f>IF(INDEX(技能效果!L:L,MATCH(技能效果等级!B3117,技能效果!B:B,0))="","",INDEX(技能效果!L:L,MATCH(技能效果等级!B3117,技能效果!B:B,0)))</f>
        <v>125</v>
      </c>
      <c r="O3117" s="95">
        <f>IF(INDEX(技能效果!N:N,MATCH(B3117,技能效果!B:B,0))=0,INDEX(技能效果!M:M,MATCH(技能效果等级!B3117,技能效果!B:B,0)),INDEX(技能效果!M:M,MATCH(技能效果等级!B3117,技能效果!B:B,0))*VLOOKUP(E3117,技能数值计算!$C$19:$D$28,2,FALSE))</f>
        <v>0</v>
      </c>
      <c r="P3117" s="97"/>
      <c r="Q3117" s="97"/>
      <c r="R3117" s="95" t="str">
        <f>IF(INDEX(技能效果!O:O,MATCH(技能效果等级!B3117,技能效果!B:B,0))="","",INDEX(技能效果!O:O,MATCH(技能效果等级!B3117,技能效果!B:B,0)))</f>
        <v/>
      </c>
      <c r="S3117" s="97"/>
      <c r="T3117" s="97"/>
      <c r="U3117" s="97"/>
      <c r="V3117" s="96" t="str">
        <f>IF(INDEX(技能效果!AF:AF,MATCH(技能效果等级!B3117,技能效果!B:B,0))="","",INDEX(技能效果!AF:AF,MATCH(技能效果等级!B3117,技能效果!B:B,0)))</f>
        <v>“同生印记”触发同时恢复该角色x%生命</v>
      </c>
      <c r="W3117" s="95">
        <f t="shared" ref="W3117:W3180" si="47">W3107+1</f>
        <v>302</v>
      </c>
    </row>
    <row r="3118" spans="1:23" ht="16.5" x14ac:dyDescent="0.2">
      <c r="A3118" s="62">
        <v>3115</v>
      </c>
      <c r="B3118" s="95">
        <f>INDEX(技能效果!B:B,MATCH(技能效果等级!W3118,技能效果!AE:AE,0))</f>
        <v>210300821</v>
      </c>
      <c r="C3118" s="95" t="str">
        <f>INDEX(技能效果!C:C,MATCH(技能效果等级!B3118,技能效果!B:B,0))</f>
        <v>夏侯渊满星效果(教学)</v>
      </c>
      <c r="D3118" s="96" t="s">
        <v>873</v>
      </c>
      <c r="E3118" s="95">
        <v>1</v>
      </c>
      <c r="F3118" s="95">
        <f>INDEX(技能效果!H:H,MATCH(技能效果等级!B3118,技能效果!B:B,0))</f>
        <v>4018</v>
      </c>
      <c r="G3118" s="95">
        <f>IF(INDEX(技能效果!K:K,MATCH(B3118,技能效果!B:B,0))=0,INDEX(技能效果!I:I,MATCH(技能效果等级!B3118,技能效果!B:B,0)),INDEX(技能效果!I:I,MATCH(技能效果等级!B3118,技能效果!B:B,0))*VLOOKUP(E3118,技能数值计算!$C$19:$D$28,2,FALSE))</f>
        <v>2</v>
      </c>
      <c r="H3118" s="95">
        <f>INDEX(技能效果!J:J,MATCH(技能效果等级!B3118,技能效果!B:B,0))</f>
        <v>0</v>
      </c>
      <c r="I3118" s="97"/>
      <c r="J3118" s="97"/>
      <c r="K3118" s="97"/>
      <c r="L3118" s="97"/>
      <c r="M3118" s="97"/>
      <c r="N3118" s="96">
        <f>IF(INDEX(技能效果!L:L,MATCH(技能效果等级!B3118,技能效果!B:B,0))="","",INDEX(技能效果!L:L,MATCH(技能效果等级!B3118,技能效果!B:B,0)))</f>
        <v>122</v>
      </c>
      <c r="O3118" s="95">
        <f>IF(INDEX(技能效果!N:N,MATCH(B3118,技能效果!B:B,0))=0,INDEX(技能效果!M:M,MATCH(技能效果等级!B3118,技能效果!B:B,0)),INDEX(技能效果!M:M,MATCH(技能效果等级!B3118,技能效果!B:B,0))*VLOOKUP(E3118,技能数值计算!$C$19:$D$28,2,FALSE))</f>
        <v>0</v>
      </c>
      <c r="P3118" s="97"/>
      <c r="Q3118" s="97"/>
      <c r="R3118" s="95" t="str">
        <f>IF(INDEX(技能效果!O:O,MATCH(技能效果等级!B3118,技能效果!B:B,0))="","",INDEX(技能效果!O:O,MATCH(技能效果等级!B3118,技能效果!B:B,0)))</f>
        <v/>
      </c>
      <c r="S3118" s="97"/>
      <c r="T3118" s="97"/>
      <c r="U3118" s="97"/>
      <c r="V3118" s="96" t="str">
        <f>IF(INDEX(技能效果!AF:AF,MATCH(技能效果等级!B3118,技能效果!B:B,0))="","",INDEX(技能效果!AF:AF,MATCH(技能效果等级!B3118,技能效果!B:B,0)))</f>
        <v/>
      </c>
      <c r="W3118" s="95">
        <f t="shared" si="47"/>
        <v>303</v>
      </c>
    </row>
    <row r="3119" spans="1:23" ht="16.5" x14ac:dyDescent="0.2">
      <c r="A3119" s="62">
        <v>3116</v>
      </c>
      <c r="B3119" s="95">
        <f>INDEX(技能效果!B:B,MATCH(技能效果等级!W3119,技能效果!AE:AE,0))</f>
        <v>210300821</v>
      </c>
      <c r="C3119" s="95" t="str">
        <f>INDEX(技能效果!C:C,MATCH(技能效果等级!B3119,技能效果!B:B,0))</f>
        <v>夏侯渊满星效果(教学)</v>
      </c>
      <c r="D3119" s="96" t="s">
        <v>873</v>
      </c>
      <c r="E3119" s="95">
        <v>2</v>
      </c>
      <c r="F3119" s="95">
        <f>INDEX(技能效果!H:H,MATCH(技能效果等级!B3119,技能效果!B:B,0))</f>
        <v>4018</v>
      </c>
      <c r="G3119" s="95">
        <f>IF(INDEX(技能效果!K:K,MATCH(B3119,技能效果!B:B,0))=0,INDEX(技能效果!I:I,MATCH(技能效果等级!B3119,技能效果!B:B,0)),INDEX(技能效果!I:I,MATCH(技能效果等级!B3119,技能效果!B:B,0))*VLOOKUP(E3119,技能数值计算!$C$19:$D$28,2,FALSE))</f>
        <v>2</v>
      </c>
      <c r="H3119" s="95">
        <f>INDEX(技能效果!J:J,MATCH(技能效果等级!B3119,技能效果!B:B,0))</f>
        <v>0</v>
      </c>
      <c r="I3119" s="97"/>
      <c r="J3119" s="97"/>
      <c r="K3119" s="97"/>
      <c r="L3119" s="97"/>
      <c r="M3119" s="97"/>
      <c r="N3119" s="96">
        <f>IF(INDEX(技能效果!L:L,MATCH(技能效果等级!B3119,技能效果!B:B,0))="","",INDEX(技能效果!L:L,MATCH(技能效果等级!B3119,技能效果!B:B,0)))</f>
        <v>122</v>
      </c>
      <c r="O3119" s="95">
        <f>IF(INDEX(技能效果!N:N,MATCH(B3119,技能效果!B:B,0))=0,INDEX(技能效果!M:M,MATCH(技能效果等级!B3119,技能效果!B:B,0)),INDEX(技能效果!M:M,MATCH(技能效果等级!B3119,技能效果!B:B,0))*VLOOKUP(E3119,技能数值计算!$C$19:$D$28,2,FALSE))</f>
        <v>0</v>
      </c>
      <c r="P3119" s="97"/>
      <c r="Q3119" s="97"/>
      <c r="R3119" s="95" t="str">
        <f>IF(INDEX(技能效果!O:O,MATCH(技能效果等级!B3119,技能效果!B:B,0))="","",INDEX(技能效果!O:O,MATCH(技能效果等级!B3119,技能效果!B:B,0)))</f>
        <v/>
      </c>
      <c r="S3119" s="97"/>
      <c r="T3119" s="97"/>
      <c r="U3119" s="97"/>
      <c r="V3119" s="96" t="str">
        <f>IF(INDEX(技能效果!AF:AF,MATCH(技能效果等级!B3119,技能效果!B:B,0))="","",INDEX(技能效果!AF:AF,MATCH(技能效果等级!B3119,技能效果!B:B,0)))</f>
        <v/>
      </c>
      <c r="W3119" s="95">
        <f t="shared" si="47"/>
        <v>303</v>
      </c>
    </row>
    <row r="3120" spans="1:23" ht="16.5" x14ac:dyDescent="0.2">
      <c r="A3120" s="62">
        <v>3117</v>
      </c>
      <c r="B3120" s="95">
        <f>INDEX(技能效果!B:B,MATCH(技能效果等级!W3120,技能效果!AE:AE,0))</f>
        <v>210300821</v>
      </c>
      <c r="C3120" s="95" t="str">
        <f>INDEX(技能效果!C:C,MATCH(技能效果等级!B3120,技能效果!B:B,0))</f>
        <v>夏侯渊满星效果(教学)</v>
      </c>
      <c r="D3120" s="96" t="s">
        <v>873</v>
      </c>
      <c r="E3120" s="95">
        <v>3</v>
      </c>
      <c r="F3120" s="95">
        <f>INDEX(技能效果!H:H,MATCH(技能效果等级!B3120,技能效果!B:B,0))</f>
        <v>4018</v>
      </c>
      <c r="G3120" s="95">
        <f>IF(INDEX(技能效果!K:K,MATCH(B3120,技能效果!B:B,0))=0,INDEX(技能效果!I:I,MATCH(技能效果等级!B3120,技能效果!B:B,0)),INDEX(技能效果!I:I,MATCH(技能效果等级!B3120,技能效果!B:B,0))*VLOOKUP(E3120,技能数值计算!$C$19:$D$28,2,FALSE))</f>
        <v>2</v>
      </c>
      <c r="H3120" s="95">
        <f>INDEX(技能效果!J:J,MATCH(技能效果等级!B3120,技能效果!B:B,0))</f>
        <v>0</v>
      </c>
      <c r="I3120" s="97"/>
      <c r="J3120" s="97"/>
      <c r="K3120" s="97"/>
      <c r="L3120" s="97"/>
      <c r="M3120" s="97"/>
      <c r="N3120" s="96">
        <f>IF(INDEX(技能效果!L:L,MATCH(技能效果等级!B3120,技能效果!B:B,0))="","",INDEX(技能效果!L:L,MATCH(技能效果等级!B3120,技能效果!B:B,0)))</f>
        <v>122</v>
      </c>
      <c r="O3120" s="95">
        <f>IF(INDEX(技能效果!N:N,MATCH(B3120,技能效果!B:B,0))=0,INDEX(技能效果!M:M,MATCH(技能效果等级!B3120,技能效果!B:B,0)),INDEX(技能效果!M:M,MATCH(技能效果等级!B3120,技能效果!B:B,0))*VLOOKUP(E3120,技能数值计算!$C$19:$D$28,2,FALSE))</f>
        <v>0</v>
      </c>
      <c r="P3120" s="97"/>
      <c r="Q3120" s="97"/>
      <c r="R3120" s="95" t="str">
        <f>IF(INDEX(技能效果!O:O,MATCH(技能效果等级!B3120,技能效果!B:B,0))="","",INDEX(技能效果!O:O,MATCH(技能效果等级!B3120,技能效果!B:B,0)))</f>
        <v/>
      </c>
      <c r="S3120" s="97"/>
      <c r="T3120" s="97"/>
      <c r="U3120" s="97"/>
      <c r="V3120" s="96" t="str">
        <f>IF(INDEX(技能效果!AF:AF,MATCH(技能效果等级!B3120,技能效果!B:B,0))="","",INDEX(技能效果!AF:AF,MATCH(技能效果等级!B3120,技能效果!B:B,0)))</f>
        <v/>
      </c>
      <c r="W3120" s="95">
        <f t="shared" si="47"/>
        <v>303</v>
      </c>
    </row>
    <row r="3121" spans="1:23" ht="16.5" x14ac:dyDescent="0.2">
      <c r="A3121" s="62">
        <v>3118</v>
      </c>
      <c r="B3121" s="95">
        <f>INDEX(技能效果!B:B,MATCH(技能效果等级!W3121,技能效果!AE:AE,0))</f>
        <v>210300821</v>
      </c>
      <c r="C3121" s="95" t="str">
        <f>INDEX(技能效果!C:C,MATCH(技能效果等级!B3121,技能效果!B:B,0))</f>
        <v>夏侯渊满星效果(教学)</v>
      </c>
      <c r="D3121" s="96" t="s">
        <v>873</v>
      </c>
      <c r="E3121" s="95">
        <v>4</v>
      </c>
      <c r="F3121" s="95">
        <f>INDEX(技能效果!H:H,MATCH(技能效果等级!B3121,技能效果!B:B,0))</f>
        <v>4018</v>
      </c>
      <c r="G3121" s="95">
        <f>IF(INDEX(技能效果!K:K,MATCH(B3121,技能效果!B:B,0))=0,INDEX(技能效果!I:I,MATCH(技能效果等级!B3121,技能效果!B:B,0)),INDEX(技能效果!I:I,MATCH(技能效果等级!B3121,技能效果!B:B,0))*VLOOKUP(E3121,技能数值计算!$C$19:$D$28,2,FALSE))</f>
        <v>2</v>
      </c>
      <c r="H3121" s="95">
        <f>INDEX(技能效果!J:J,MATCH(技能效果等级!B3121,技能效果!B:B,0))</f>
        <v>0</v>
      </c>
      <c r="I3121" s="97"/>
      <c r="J3121" s="97"/>
      <c r="K3121" s="97"/>
      <c r="L3121" s="97"/>
      <c r="M3121" s="97"/>
      <c r="N3121" s="96">
        <f>IF(INDEX(技能效果!L:L,MATCH(技能效果等级!B3121,技能效果!B:B,0))="","",INDEX(技能效果!L:L,MATCH(技能效果等级!B3121,技能效果!B:B,0)))</f>
        <v>122</v>
      </c>
      <c r="O3121" s="95">
        <f>IF(INDEX(技能效果!N:N,MATCH(B3121,技能效果!B:B,0))=0,INDEX(技能效果!M:M,MATCH(技能效果等级!B3121,技能效果!B:B,0)),INDEX(技能效果!M:M,MATCH(技能效果等级!B3121,技能效果!B:B,0))*VLOOKUP(E3121,技能数值计算!$C$19:$D$28,2,FALSE))</f>
        <v>0</v>
      </c>
      <c r="P3121" s="97"/>
      <c r="Q3121" s="97"/>
      <c r="R3121" s="95" t="str">
        <f>IF(INDEX(技能效果!O:O,MATCH(技能效果等级!B3121,技能效果!B:B,0))="","",INDEX(技能效果!O:O,MATCH(技能效果等级!B3121,技能效果!B:B,0)))</f>
        <v/>
      </c>
      <c r="S3121" s="97"/>
      <c r="T3121" s="97"/>
      <c r="U3121" s="97"/>
      <c r="V3121" s="96" t="str">
        <f>IF(INDEX(技能效果!AF:AF,MATCH(技能效果等级!B3121,技能效果!B:B,0))="","",INDEX(技能效果!AF:AF,MATCH(技能效果等级!B3121,技能效果!B:B,0)))</f>
        <v/>
      </c>
      <c r="W3121" s="95">
        <f t="shared" si="47"/>
        <v>303</v>
      </c>
    </row>
    <row r="3122" spans="1:23" ht="16.5" x14ac:dyDescent="0.2">
      <c r="A3122" s="62">
        <v>3119</v>
      </c>
      <c r="B3122" s="95">
        <f>INDEX(技能效果!B:B,MATCH(技能效果等级!W3122,技能效果!AE:AE,0))</f>
        <v>210300821</v>
      </c>
      <c r="C3122" s="95" t="str">
        <f>INDEX(技能效果!C:C,MATCH(技能效果等级!B3122,技能效果!B:B,0))</f>
        <v>夏侯渊满星效果(教学)</v>
      </c>
      <c r="D3122" s="96" t="s">
        <v>873</v>
      </c>
      <c r="E3122" s="95">
        <v>5</v>
      </c>
      <c r="F3122" s="95">
        <f>INDEX(技能效果!H:H,MATCH(技能效果等级!B3122,技能效果!B:B,0))</f>
        <v>4018</v>
      </c>
      <c r="G3122" s="95">
        <f>IF(INDEX(技能效果!K:K,MATCH(B3122,技能效果!B:B,0))=0,INDEX(技能效果!I:I,MATCH(技能效果等级!B3122,技能效果!B:B,0)),INDEX(技能效果!I:I,MATCH(技能效果等级!B3122,技能效果!B:B,0))*VLOOKUP(E3122,技能数值计算!$C$19:$D$28,2,FALSE))</f>
        <v>2</v>
      </c>
      <c r="H3122" s="95">
        <f>INDEX(技能效果!J:J,MATCH(技能效果等级!B3122,技能效果!B:B,0))</f>
        <v>0</v>
      </c>
      <c r="I3122" s="97"/>
      <c r="J3122" s="97"/>
      <c r="K3122" s="97"/>
      <c r="L3122" s="97"/>
      <c r="M3122" s="97"/>
      <c r="N3122" s="96">
        <f>IF(INDEX(技能效果!L:L,MATCH(技能效果等级!B3122,技能效果!B:B,0))="","",INDEX(技能效果!L:L,MATCH(技能效果等级!B3122,技能效果!B:B,0)))</f>
        <v>122</v>
      </c>
      <c r="O3122" s="95">
        <f>IF(INDEX(技能效果!N:N,MATCH(B3122,技能效果!B:B,0))=0,INDEX(技能效果!M:M,MATCH(技能效果等级!B3122,技能效果!B:B,0)),INDEX(技能效果!M:M,MATCH(技能效果等级!B3122,技能效果!B:B,0))*VLOOKUP(E3122,技能数值计算!$C$19:$D$28,2,FALSE))</f>
        <v>0</v>
      </c>
      <c r="P3122" s="97"/>
      <c r="Q3122" s="97"/>
      <c r="R3122" s="95" t="str">
        <f>IF(INDEX(技能效果!O:O,MATCH(技能效果等级!B3122,技能效果!B:B,0))="","",INDEX(技能效果!O:O,MATCH(技能效果等级!B3122,技能效果!B:B,0)))</f>
        <v/>
      </c>
      <c r="S3122" s="97"/>
      <c r="T3122" s="97"/>
      <c r="U3122" s="97"/>
      <c r="V3122" s="96" t="str">
        <f>IF(INDEX(技能效果!AF:AF,MATCH(技能效果等级!B3122,技能效果!B:B,0))="","",INDEX(技能效果!AF:AF,MATCH(技能效果等级!B3122,技能效果!B:B,0)))</f>
        <v/>
      </c>
      <c r="W3122" s="95">
        <f t="shared" si="47"/>
        <v>303</v>
      </c>
    </row>
    <row r="3123" spans="1:23" ht="16.5" x14ac:dyDescent="0.2">
      <c r="A3123" s="62">
        <v>3120</v>
      </c>
      <c r="B3123" s="95">
        <f>INDEX(技能效果!B:B,MATCH(技能效果等级!W3123,技能效果!AE:AE,0))</f>
        <v>210300821</v>
      </c>
      <c r="C3123" s="95" t="str">
        <f>INDEX(技能效果!C:C,MATCH(技能效果等级!B3123,技能效果!B:B,0))</f>
        <v>夏侯渊满星效果(教学)</v>
      </c>
      <c r="D3123" s="96" t="s">
        <v>873</v>
      </c>
      <c r="E3123" s="95">
        <v>6</v>
      </c>
      <c r="F3123" s="95">
        <f>INDEX(技能效果!H:H,MATCH(技能效果等级!B3123,技能效果!B:B,0))</f>
        <v>4018</v>
      </c>
      <c r="G3123" s="95">
        <f>IF(INDEX(技能效果!K:K,MATCH(B3123,技能效果!B:B,0))=0,INDEX(技能效果!I:I,MATCH(技能效果等级!B3123,技能效果!B:B,0)),INDEX(技能效果!I:I,MATCH(技能效果等级!B3123,技能效果!B:B,0))*VLOOKUP(E3123,技能数值计算!$C$19:$D$28,2,FALSE))</f>
        <v>2</v>
      </c>
      <c r="H3123" s="95">
        <f>INDEX(技能效果!J:J,MATCH(技能效果等级!B3123,技能效果!B:B,0))</f>
        <v>0</v>
      </c>
      <c r="I3123" s="97"/>
      <c r="J3123" s="97"/>
      <c r="K3123" s="97"/>
      <c r="L3123" s="97"/>
      <c r="M3123" s="97"/>
      <c r="N3123" s="96">
        <f>IF(INDEX(技能效果!L:L,MATCH(技能效果等级!B3123,技能效果!B:B,0))="","",INDEX(技能效果!L:L,MATCH(技能效果等级!B3123,技能效果!B:B,0)))</f>
        <v>122</v>
      </c>
      <c r="O3123" s="95">
        <f>IF(INDEX(技能效果!N:N,MATCH(B3123,技能效果!B:B,0))=0,INDEX(技能效果!M:M,MATCH(技能效果等级!B3123,技能效果!B:B,0)),INDEX(技能效果!M:M,MATCH(技能效果等级!B3123,技能效果!B:B,0))*VLOOKUP(E3123,技能数值计算!$C$19:$D$28,2,FALSE))</f>
        <v>0</v>
      </c>
      <c r="P3123" s="97"/>
      <c r="Q3123" s="97"/>
      <c r="R3123" s="95" t="str">
        <f>IF(INDEX(技能效果!O:O,MATCH(技能效果等级!B3123,技能效果!B:B,0))="","",INDEX(技能效果!O:O,MATCH(技能效果等级!B3123,技能效果!B:B,0)))</f>
        <v/>
      </c>
      <c r="S3123" s="97"/>
      <c r="T3123" s="97"/>
      <c r="U3123" s="97"/>
      <c r="V3123" s="96" t="str">
        <f>IF(INDEX(技能效果!AF:AF,MATCH(技能效果等级!B3123,技能效果!B:B,0))="","",INDEX(技能效果!AF:AF,MATCH(技能效果等级!B3123,技能效果!B:B,0)))</f>
        <v/>
      </c>
      <c r="W3123" s="95">
        <f t="shared" si="47"/>
        <v>303</v>
      </c>
    </row>
    <row r="3124" spans="1:23" ht="16.5" x14ac:dyDescent="0.2">
      <c r="A3124" s="62">
        <v>3121</v>
      </c>
      <c r="B3124" s="95">
        <f>INDEX(技能效果!B:B,MATCH(技能效果等级!W3124,技能效果!AE:AE,0))</f>
        <v>210300821</v>
      </c>
      <c r="C3124" s="95" t="str">
        <f>INDEX(技能效果!C:C,MATCH(技能效果等级!B3124,技能效果!B:B,0))</f>
        <v>夏侯渊满星效果(教学)</v>
      </c>
      <c r="D3124" s="96" t="s">
        <v>873</v>
      </c>
      <c r="E3124" s="95">
        <v>7</v>
      </c>
      <c r="F3124" s="95">
        <f>INDEX(技能效果!H:H,MATCH(技能效果等级!B3124,技能效果!B:B,0))</f>
        <v>4018</v>
      </c>
      <c r="G3124" s="95">
        <f>IF(INDEX(技能效果!K:K,MATCH(B3124,技能效果!B:B,0))=0,INDEX(技能效果!I:I,MATCH(技能效果等级!B3124,技能效果!B:B,0)),INDEX(技能效果!I:I,MATCH(技能效果等级!B3124,技能效果!B:B,0))*VLOOKUP(E3124,技能数值计算!$C$19:$D$28,2,FALSE))</f>
        <v>2</v>
      </c>
      <c r="H3124" s="95">
        <f>INDEX(技能效果!J:J,MATCH(技能效果等级!B3124,技能效果!B:B,0))</f>
        <v>0</v>
      </c>
      <c r="I3124" s="97"/>
      <c r="J3124" s="97"/>
      <c r="K3124" s="97"/>
      <c r="L3124" s="97"/>
      <c r="M3124" s="97"/>
      <c r="N3124" s="96">
        <f>IF(INDEX(技能效果!L:L,MATCH(技能效果等级!B3124,技能效果!B:B,0))="","",INDEX(技能效果!L:L,MATCH(技能效果等级!B3124,技能效果!B:B,0)))</f>
        <v>122</v>
      </c>
      <c r="O3124" s="95">
        <f>IF(INDEX(技能效果!N:N,MATCH(B3124,技能效果!B:B,0))=0,INDEX(技能效果!M:M,MATCH(技能效果等级!B3124,技能效果!B:B,0)),INDEX(技能效果!M:M,MATCH(技能效果等级!B3124,技能效果!B:B,0))*VLOOKUP(E3124,技能数值计算!$C$19:$D$28,2,FALSE))</f>
        <v>0</v>
      </c>
      <c r="P3124" s="97"/>
      <c r="Q3124" s="97"/>
      <c r="R3124" s="95" t="str">
        <f>IF(INDEX(技能效果!O:O,MATCH(技能效果等级!B3124,技能效果!B:B,0))="","",INDEX(技能效果!O:O,MATCH(技能效果等级!B3124,技能效果!B:B,0)))</f>
        <v/>
      </c>
      <c r="S3124" s="97"/>
      <c r="T3124" s="97"/>
      <c r="U3124" s="97"/>
      <c r="V3124" s="96" t="str">
        <f>IF(INDEX(技能效果!AF:AF,MATCH(技能效果等级!B3124,技能效果!B:B,0))="","",INDEX(技能效果!AF:AF,MATCH(技能效果等级!B3124,技能效果!B:B,0)))</f>
        <v/>
      </c>
      <c r="W3124" s="95">
        <f t="shared" si="47"/>
        <v>303</v>
      </c>
    </row>
    <row r="3125" spans="1:23" ht="16.5" x14ac:dyDescent="0.2">
      <c r="A3125" s="62">
        <v>3122</v>
      </c>
      <c r="B3125" s="95">
        <f>INDEX(技能效果!B:B,MATCH(技能效果等级!W3125,技能效果!AE:AE,0))</f>
        <v>210300821</v>
      </c>
      <c r="C3125" s="95" t="str">
        <f>INDEX(技能效果!C:C,MATCH(技能效果等级!B3125,技能效果!B:B,0))</f>
        <v>夏侯渊满星效果(教学)</v>
      </c>
      <c r="D3125" s="96" t="s">
        <v>873</v>
      </c>
      <c r="E3125" s="95">
        <v>8</v>
      </c>
      <c r="F3125" s="95">
        <f>INDEX(技能效果!H:H,MATCH(技能效果等级!B3125,技能效果!B:B,0))</f>
        <v>4018</v>
      </c>
      <c r="G3125" s="95">
        <f>IF(INDEX(技能效果!K:K,MATCH(B3125,技能效果!B:B,0))=0,INDEX(技能效果!I:I,MATCH(技能效果等级!B3125,技能效果!B:B,0)),INDEX(技能效果!I:I,MATCH(技能效果等级!B3125,技能效果!B:B,0))*VLOOKUP(E3125,技能数值计算!$C$19:$D$28,2,FALSE))</f>
        <v>2</v>
      </c>
      <c r="H3125" s="95">
        <f>INDEX(技能效果!J:J,MATCH(技能效果等级!B3125,技能效果!B:B,0))</f>
        <v>0</v>
      </c>
      <c r="I3125" s="97"/>
      <c r="J3125" s="97"/>
      <c r="K3125" s="97"/>
      <c r="L3125" s="97"/>
      <c r="M3125" s="97"/>
      <c r="N3125" s="96">
        <f>IF(INDEX(技能效果!L:L,MATCH(技能效果等级!B3125,技能效果!B:B,0))="","",INDEX(技能效果!L:L,MATCH(技能效果等级!B3125,技能效果!B:B,0)))</f>
        <v>122</v>
      </c>
      <c r="O3125" s="95">
        <f>IF(INDEX(技能效果!N:N,MATCH(B3125,技能效果!B:B,0))=0,INDEX(技能效果!M:M,MATCH(技能效果等级!B3125,技能效果!B:B,0)),INDEX(技能效果!M:M,MATCH(技能效果等级!B3125,技能效果!B:B,0))*VLOOKUP(E3125,技能数值计算!$C$19:$D$28,2,FALSE))</f>
        <v>0</v>
      </c>
      <c r="P3125" s="97"/>
      <c r="Q3125" s="97"/>
      <c r="R3125" s="95" t="str">
        <f>IF(INDEX(技能效果!O:O,MATCH(技能效果等级!B3125,技能效果!B:B,0))="","",INDEX(技能效果!O:O,MATCH(技能效果等级!B3125,技能效果!B:B,0)))</f>
        <v/>
      </c>
      <c r="S3125" s="97"/>
      <c r="T3125" s="97"/>
      <c r="U3125" s="97"/>
      <c r="V3125" s="96" t="str">
        <f>IF(INDEX(技能效果!AF:AF,MATCH(技能效果等级!B3125,技能效果!B:B,0))="","",INDEX(技能效果!AF:AF,MATCH(技能效果等级!B3125,技能效果!B:B,0)))</f>
        <v/>
      </c>
      <c r="W3125" s="95">
        <f t="shared" si="47"/>
        <v>303</v>
      </c>
    </row>
    <row r="3126" spans="1:23" ht="16.5" x14ac:dyDescent="0.2">
      <c r="A3126" s="62">
        <v>3123</v>
      </c>
      <c r="B3126" s="95">
        <f>INDEX(技能效果!B:B,MATCH(技能效果等级!W3126,技能效果!AE:AE,0))</f>
        <v>210300821</v>
      </c>
      <c r="C3126" s="95" t="str">
        <f>INDEX(技能效果!C:C,MATCH(技能效果等级!B3126,技能效果!B:B,0))</f>
        <v>夏侯渊满星效果(教学)</v>
      </c>
      <c r="D3126" s="96" t="s">
        <v>873</v>
      </c>
      <c r="E3126" s="95">
        <v>9</v>
      </c>
      <c r="F3126" s="95">
        <f>INDEX(技能效果!H:H,MATCH(技能效果等级!B3126,技能效果!B:B,0))</f>
        <v>4018</v>
      </c>
      <c r="G3126" s="95">
        <f>IF(INDEX(技能效果!K:K,MATCH(B3126,技能效果!B:B,0))=0,INDEX(技能效果!I:I,MATCH(技能效果等级!B3126,技能效果!B:B,0)),INDEX(技能效果!I:I,MATCH(技能效果等级!B3126,技能效果!B:B,0))*VLOOKUP(E3126,技能数值计算!$C$19:$D$28,2,FALSE))</f>
        <v>2</v>
      </c>
      <c r="H3126" s="95">
        <f>INDEX(技能效果!J:J,MATCH(技能效果等级!B3126,技能效果!B:B,0))</f>
        <v>0</v>
      </c>
      <c r="I3126" s="97"/>
      <c r="J3126" s="97"/>
      <c r="K3126" s="97"/>
      <c r="L3126" s="97"/>
      <c r="M3126" s="97"/>
      <c r="N3126" s="96">
        <f>IF(INDEX(技能效果!L:L,MATCH(技能效果等级!B3126,技能效果!B:B,0))="","",INDEX(技能效果!L:L,MATCH(技能效果等级!B3126,技能效果!B:B,0)))</f>
        <v>122</v>
      </c>
      <c r="O3126" s="95">
        <f>IF(INDEX(技能效果!N:N,MATCH(B3126,技能效果!B:B,0))=0,INDEX(技能效果!M:M,MATCH(技能效果等级!B3126,技能效果!B:B,0)),INDEX(技能效果!M:M,MATCH(技能效果等级!B3126,技能效果!B:B,0))*VLOOKUP(E3126,技能数值计算!$C$19:$D$28,2,FALSE))</f>
        <v>0</v>
      </c>
      <c r="P3126" s="97"/>
      <c r="Q3126" s="97"/>
      <c r="R3126" s="95" t="str">
        <f>IF(INDEX(技能效果!O:O,MATCH(技能效果等级!B3126,技能效果!B:B,0))="","",INDEX(技能效果!O:O,MATCH(技能效果等级!B3126,技能效果!B:B,0)))</f>
        <v/>
      </c>
      <c r="S3126" s="97"/>
      <c r="T3126" s="97"/>
      <c r="U3126" s="97"/>
      <c r="V3126" s="96" t="str">
        <f>IF(INDEX(技能效果!AF:AF,MATCH(技能效果等级!B3126,技能效果!B:B,0))="","",INDEX(技能效果!AF:AF,MATCH(技能效果等级!B3126,技能效果!B:B,0)))</f>
        <v/>
      </c>
      <c r="W3126" s="95">
        <f t="shared" si="47"/>
        <v>303</v>
      </c>
    </row>
    <row r="3127" spans="1:23" ht="16.5" x14ac:dyDescent="0.2">
      <c r="A3127" s="62">
        <v>3124</v>
      </c>
      <c r="B3127" s="95">
        <f>INDEX(技能效果!B:B,MATCH(技能效果等级!W3127,技能效果!AE:AE,0))</f>
        <v>210300821</v>
      </c>
      <c r="C3127" s="95" t="str">
        <f>INDEX(技能效果!C:C,MATCH(技能效果等级!B3127,技能效果!B:B,0))</f>
        <v>夏侯渊满星效果(教学)</v>
      </c>
      <c r="D3127" s="96" t="s">
        <v>873</v>
      </c>
      <c r="E3127" s="95">
        <v>10</v>
      </c>
      <c r="F3127" s="95">
        <f>INDEX(技能效果!H:H,MATCH(技能效果等级!B3127,技能效果!B:B,0))</f>
        <v>4018</v>
      </c>
      <c r="G3127" s="95">
        <f>IF(INDEX(技能效果!K:K,MATCH(B3127,技能效果!B:B,0))=0,INDEX(技能效果!I:I,MATCH(技能效果等级!B3127,技能效果!B:B,0)),INDEX(技能效果!I:I,MATCH(技能效果等级!B3127,技能效果!B:B,0))*VLOOKUP(E3127,技能数值计算!$C$19:$D$28,2,FALSE))</f>
        <v>2</v>
      </c>
      <c r="H3127" s="95">
        <f>INDEX(技能效果!J:J,MATCH(技能效果等级!B3127,技能效果!B:B,0))</f>
        <v>0</v>
      </c>
      <c r="I3127" s="97"/>
      <c r="J3127" s="97"/>
      <c r="K3127" s="97"/>
      <c r="L3127" s="97"/>
      <c r="M3127" s="97"/>
      <c r="N3127" s="96">
        <f>IF(INDEX(技能效果!L:L,MATCH(技能效果等级!B3127,技能效果!B:B,0))="","",INDEX(技能效果!L:L,MATCH(技能效果等级!B3127,技能效果!B:B,0)))</f>
        <v>122</v>
      </c>
      <c r="O3127" s="95">
        <f>IF(INDEX(技能效果!N:N,MATCH(B3127,技能效果!B:B,0))=0,INDEX(技能效果!M:M,MATCH(技能效果等级!B3127,技能效果!B:B,0)),INDEX(技能效果!M:M,MATCH(技能效果等级!B3127,技能效果!B:B,0))*VLOOKUP(E3127,技能数值计算!$C$19:$D$28,2,FALSE))</f>
        <v>0</v>
      </c>
      <c r="P3127" s="97"/>
      <c r="Q3127" s="97"/>
      <c r="R3127" s="95" t="str">
        <f>IF(INDEX(技能效果!O:O,MATCH(技能效果等级!B3127,技能效果!B:B,0))="","",INDEX(技能效果!O:O,MATCH(技能效果等级!B3127,技能效果!B:B,0)))</f>
        <v/>
      </c>
      <c r="S3127" s="97"/>
      <c r="T3127" s="97"/>
      <c r="U3127" s="97"/>
      <c r="V3127" s="96" t="str">
        <f>IF(INDEX(技能效果!AF:AF,MATCH(技能效果等级!B3127,技能效果!B:B,0))="","",INDEX(技能效果!AF:AF,MATCH(技能效果等级!B3127,技能效果!B:B,0)))</f>
        <v/>
      </c>
      <c r="W3127" s="95">
        <f t="shared" si="47"/>
        <v>303</v>
      </c>
    </row>
    <row r="3128" spans="1:23" ht="16.5" x14ac:dyDescent="0.2">
      <c r="A3128" s="62">
        <v>3125</v>
      </c>
      <c r="B3128" s="95">
        <f>INDEX(技能效果!B:B,MATCH(技能效果等级!W3128,技能效果!AE:AE,0))</f>
        <v>210300901</v>
      </c>
      <c r="C3128" s="95" t="str">
        <f>INDEX(技能效果!C:C,MATCH(技能效果等级!B3128,技能效果!B:B,0))</f>
        <v>徐晃技能护盾(教学)</v>
      </c>
      <c r="D3128" s="96" t="s">
        <v>873</v>
      </c>
      <c r="E3128" s="95">
        <v>1</v>
      </c>
      <c r="F3128" s="95">
        <f>INDEX(技能效果!H:H,MATCH(技能效果等级!B3128,技能效果!B:B,0))</f>
        <v>4005</v>
      </c>
      <c r="G3128" s="95">
        <f>IF(INDEX(技能效果!K:K,MATCH(B3128,技能效果!B:B,0))=0,INDEX(技能效果!I:I,MATCH(技能效果等级!B3128,技能效果!B:B,0)),INDEX(技能效果!I:I,MATCH(技能效果等级!B3128,技能效果!B:B,0))*VLOOKUP(E3128,技能数值计算!$C$19:$D$28,2,FALSE))</f>
        <v>1.25</v>
      </c>
      <c r="H3128" s="95">
        <f>INDEX(技能效果!J:J,MATCH(技能效果等级!B3128,技能效果!B:B,0))</f>
        <v>0</v>
      </c>
      <c r="I3128" s="97"/>
      <c r="J3128" s="97"/>
      <c r="K3128" s="97"/>
      <c r="L3128" s="97"/>
      <c r="M3128" s="97"/>
      <c r="N3128" s="96" t="str">
        <f>IF(INDEX(技能效果!L:L,MATCH(技能效果等级!B3128,技能效果!B:B,0))="","",INDEX(技能效果!L:L,MATCH(技能效果等级!B3128,技能效果!B:B,0)))</f>
        <v/>
      </c>
      <c r="O3128" s="95">
        <f>IF(INDEX(技能效果!N:N,MATCH(B3128,技能效果!B:B,0))=0,INDEX(技能效果!M:M,MATCH(技能效果等级!B3128,技能效果!B:B,0)),INDEX(技能效果!M:M,MATCH(技能效果等级!B3128,技能效果!B:B,0))*VLOOKUP(E3128,技能数值计算!$C$19:$D$28,2,FALSE))</f>
        <v>0</v>
      </c>
      <c r="P3128" s="97"/>
      <c r="Q3128" s="97"/>
      <c r="R3128" s="95" t="str">
        <f>IF(INDEX(技能效果!O:O,MATCH(技能效果等级!B3128,技能效果!B:B,0))="","",INDEX(技能效果!O:O,MATCH(技能效果等级!B3128,技能效果!B:B,0)))</f>
        <v/>
      </c>
      <c r="S3128" s="97"/>
      <c r="T3128" s="97"/>
      <c r="U3128" s="97"/>
      <c r="V3128" s="96" t="str">
        <f>IF(INDEX(技能效果!AF:AF,MATCH(技能效果等级!B3128,技能效果!B:B,0))="","",INDEX(技能效果!AF:AF,MATCH(技能效果等级!B3128,技能效果!B:B,0)))</f>
        <v/>
      </c>
      <c r="W3128" s="95">
        <f t="shared" si="47"/>
        <v>304</v>
      </c>
    </row>
    <row r="3129" spans="1:23" ht="16.5" x14ac:dyDescent="0.2">
      <c r="A3129" s="62">
        <v>3126</v>
      </c>
      <c r="B3129" s="95">
        <f>INDEX(技能效果!B:B,MATCH(技能效果等级!W3129,技能效果!AE:AE,0))</f>
        <v>210300901</v>
      </c>
      <c r="C3129" s="95" t="str">
        <f>INDEX(技能效果!C:C,MATCH(技能效果等级!B3129,技能效果!B:B,0))</f>
        <v>徐晃技能护盾(教学)</v>
      </c>
      <c r="D3129" s="96" t="s">
        <v>873</v>
      </c>
      <c r="E3129" s="95">
        <v>2</v>
      </c>
      <c r="F3129" s="95">
        <f>INDEX(技能效果!H:H,MATCH(技能效果等级!B3129,技能效果!B:B,0))</f>
        <v>4005</v>
      </c>
      <c r="G3129" s="95">
        <f>IF(INDEX(技能效果!K:K,MATCH(B3129,技能效果!B:B,0))=0,INDEX(技能效果!I:I,MATCH(技能效果等级!B3129,技能效果!B:B,0)),INDEX(技能效果!I:I,MATCH(技能效果等级!B3129,技能效果!B:B,0))*VLOOKUP(E3129,技能数值计算!$C$19:$D$28,2,FALSE))</f>
        <v>1.35</v>
      </c>
      <c r="H3129" s="95">
        <f>INDEX(技能效果!J:J,MATCH(技能效果等级!B3129,技能效果!B:B,0))</f>
        <v>0</v>
      </c>
      <c r="I3129" s="97"/>
      <c r="J3129" s="97"/>
      <c r="K3129" s="97"/>
      <c r="L3129" s="97"/>
      <c r="M3129" s="97"/>
      <c r="N3129" s="96" t="str">
        <f>IF(INDEX(技能效果!L:L,MATCH(技能效果等级!B3129,技能效果!B:B,0))="","",INDEX(技能效果!L:L,MATCH(技能效果等级!B3129,技能效果!B:B,0)))</f>
        <v/>
      </c>
      <c r="O3129" s="95">
        <f>IF(INDEX(技能效果!N:N,MATCH(B3129,技能效果!B:B,0))=0,INDEX(技能效果!M:M,MATCH(技能效果等级!B3129,技能效果!B:B,0)),INDEX(技能效果!M:M,MATCH(技能效果等级!B3129,技能效果!B:B,0))*VLOOKUP(E3129,技能数值计算!$C$19:$D$28,2,FALSE))</f>
        <v>0</v>
      </c>
      <c r="P3129" s="97"/>
      <c r="Q3129" s="97"/>
      <c r="R3129" s="95" t="str">
        <f>IF(INDEX(技能效果!O:O,MATCH(技能效果等级!B3129,技能效果!B:B,0))="","",INDEX(技能效果!O:O,MATCH(技能效果等级!B3129,技能效果!B:B,0)))</f>
        <v/>
      </c>
      <c r="S3129" s="97"/>
      <c r="T3129" s="97"/>
      <c r="U3129" s="97"/>
      <c r="V3129" s="96" t="str">
        <f>IF(INDEX(技能效果!AF:AF,MATCH(技能效果等级!B3129,技能效果!B:B,0))="","",INDEX(技能效果!AF:AF,MATCH(技能效果等级!B3129,技能效果!B:B,0)))</f>
        <v/>
      </c>
      <c r="W3129" s="95">
        <f t="shared" si="47"/>
        <v>304</v>
      </c>
    </row>
    <row r="3130" spans="1:23" ht="16.5" x14ac:dyDescent="0.2">
      <c r="A3130" s="62">
        <v>3127</v>
      </c>
      <c r="B3130" s="95">
        <f>INDEX(技能效果!B:B,MATCH(技能效果等级!W3130,技能效果!AE:AE,0))</f>
        <v>210300901</v>
      </c>
      <c r="C3130" s="95" t="str">
        <f>INDEX(技能效果!C:C,MATCH(技能效果等级!B3130,技能效果!B:B,0))</f>
        <v>徐晃技能护盾(教学)</v>
      </c>
      <c r="D3130" s="96" t="s">
        <v>873</v>
      </c>
      <c r="E3130" s="95">
        <v>3</v>
      </c>
      <c r="F3130" s="95">
        <f>INDEX(技能效果!H:H,MATCH(技能效果等级!B3130,技能效果!B:B,0))</f>
        <v>4005</v>
      </c>
      <c r="G3130" s="95">
        <f>IF(INDEX(技能效果!K:K,MATCH(B3130,技能效果!B:B,0))=0,INDEX(技能效果!I:I,MATCH(技能效果等级!B3130,技能效果!B:B,0)),INDEX(技能效果!I:I,MATCH(技能效果等级!B3130,技能效果!B:B,0))*VLOOKUP(E3130,技能数值计算!$C$19:$D$28,2,FALSE))</f>
        <v>1.45</v>
      </c>
      <c r="H3130" s="95">
        <f>INDEX(技能效果!J:J,MATCH(技能效果等级!B3130,技能效果!B:B,0))</f>
        <v>0</v>
      </c>
      <c r="I3130" s="97"/>
      <c r="J3130" s="97"/>
      <c r="K3130" s="97"/>
      <c r="L3130" s="97"/>
      <c r="M3130" s="97"/>
      <c r="N3130" s="96" t="str">
        <f>IF(INDEX(技能效果!L:L,MATCH(技能效果等级!B3130,技能效果!B:B,0))="","",INDEX(技能效果!L:L,MATCH(技能效果等级!B3130,技能效果!B:B,0)))</f>
        <v/>
      </c>
      <c r="O3130" s="95">
        <f>IF(INDEX(技能效果!N:N,MATCH(B3130,技能效果!B:B,0))=0,INDEX(技能效果!M:M,MATCH(技能效果等级!B3130,技能效果!B:B,0)),INDEX(技能效果!M:M,MATCH(技能效果等级!B3130,技能效果!B:B,0))*VLOOKUP(E3130,技能数值计算!$C$19:$D$28,2,FALSE))</f>
        <v>0</v>
      </c>
      <c r="P3130" s="97"/>
      <c r="Q3130" s="97"/>
      <c r="R3130" s="95" t="str">
        <f>IF(INDEX(技能效果!O:O,MATCH(技能效果等级!B3130,技能效果!B:B,0))="","",INDEX(技能效果!O:O,MATCH(技能效果等级!B3130,技能效果!B:B,0)))</f>
        <v/>
      </c>
      <c r="S3130" s="97"/>
      <c r="T3130" s="97"/>
      <c r="U3130" s="97"/>
      <c r="V3130" s="96" t="str">
        <f>IF(INDEX(技能效果!AF:AF,MATCH(技能效果等级!B3130,技能效果!B:B,0))="","",INDEX(技能效果!AF:AF,MATCH(技能效果等级!B3130,技能效果!B:B,0)))</f>
        <v/>
      </c>
      <c r="W3130" s="95">
        <f t="shared" si="47"/>
        <v>304</v>
      </c>
    </row>
    <row r="3131" spans="1:23" ht="16.5" x14ac:dyDescent="0.2">
      <c r="A3131" s="62">
        <v>3128</v>
      </c>
      <c r="B3131" s="95">
        <f>INDEX(技能效果!B:B,MATCH(技能效果等级!W3131,技能效果!AE:AE,0))</f>
        <v>210300901</v>
      </c>
      <c r="C3131" s="95" t="str">
        <f>INDEX(技能效果!C:C,MATCH(技能效果等级!B3131,技能效果!B:B,0))</f>
        <v>徐晃技能护盾(教学)</v>
      </c>
      <c r="D3131" s="96" t="s">
        <v>873</v>
      </c>
      <c r="E3131" s="95">
        <v>4</v>
      </c>
      <c r="F3131" s="95">
        <f>INDEX(技能效果!H:H,MATCH(技能效果等级!B3131,技能效果!B:B,0))</f>
        <v>4005</v>
      </c>
      <c r="G3131" s="95">
        <f>IF(INDEX(技能效果!K:K,MATCH(B3131,技能效果!B:B,0))=0,INDEX(技能效果!I:I,MATCH(技能效果等级!B3131,技能效果!B:B,0)),INDEX(技能效果!I:I,MATCH(技能效果等级!B3131,技能效果!B:B,0))*VLOOKUP(E3131,技能数值计算!$C$19:$D$28,2,FALSE))</f>
        <v>1.55</v>
      </c>
      <c r="H3131" s="95">
        <f>INDEX(技能效果!J:J,MATCH(技能效果等级!B3131,技能效果!B:B,0))</f>
        <v>0</v>
      </c>
      <c r="I3131" s="97"/>
      <c r="J3131" s="97"/>
      <c r="K3131" s="97"/>
      <c r="L3131" s="97"/>
      <c r="M3131" s="97"/>
      <c r="N3131" s="96" t="str">
        <f>IF(INDEX(技能效果!L:L,MATCH(技能效果等级!B3131,技能效果!B:B,0))="","",INDEX(技能效果!L:L,MATCH(技能效果等级!B3131,技能效果!B:B,0)))</f>
        <v/>
      </c>
      <c r="O3131" s="95">
        <f>IF(INDEX(技能效果!N:N,MATCH(B3131,技能效果!B:B,0))=0,INDEX(技能效果!M:M,MATCH(技能效果等级!B3131,技能效果!B:B,0)),INDEX(技能效果!M:M,MATCH(技能效果等级!B3131,技能效果!B:B,0))*VLOOKUP(E3131,技能数值计算!$C$19:$D$28,2,FALSE))</f>
        <v>0</v>
      </c>
      <c r="P3131" s="97"/>
      <c r="Q3131" s="97"/>
      <c r="R3131" s="95" t="str">
        <f>IF(INDEX(技能效果!O:O,MATCH(技能效果等级!B3131,技能效果!B:B,0))="","",INDEX(技能效果!O:O,MATCH(技能效果等级!B3131,技能效果!B:B,0)))</f>
        <v/>
      </c>
      <c r="S3131" s="97"/>
      <c r="T3131" s="97"/>
      <c r="U3131" s="97"/>
      <c r="V3131" s="96" t="str">
        <f>IF(INDEX(技能效果!AF:AF,MATCH(技能效果等级!B3131,技能效果!B:B,0))="","",INDEX(技能效果!AF:AF,MATCH(技能效果等级!B3131,技能效果!B:B,0)))</f>
        <v/>
      </c>
      <c r="W3131" s="95">
        <f t="shared" si="47"/>
        <v>304</v>
      </c>
    </row>
    <row r="3132" spans="1:23" ht="16.5" x14ac:dyDescent="0.2">
      <c r="A3132" s="62">
        <v>3129</v>
      </c>
      <c r="B3132" s="95">
        <f>INDEX(技能效果!B:B,MATCH(技能效果等级!W3132,技能效果!AE:AE,0))</f>
        <v>210300901</v>
      </c>
      <c r="C3132" s="95" t="str">
        <f>INDEX(技能效果!C:C,MATCH(技能效果等级!B3132,技能效果!B:B,0))</f>
        <v>徐晃技能护盾(教学)</v>
      </c>
      <c r="D3132" s="96" t="s">
        <v>873</v>
      </c>
      <c r="E3132" s="95">
        <v>5</v>
      </c>
      <c r="F3132" s="95">
        <f>INDEX(技能效果!H:H,MATCH(技能效果等级!B3132,技能效果!B:B,0))</f>
        <v>4005</v>
      </c>
      <c r="G3132" s="95">
        <f>IF(INDEX(技能效果!K:K,MATCH(B3132,技能效果!B:B,0))=0,INDEX(技能效果!I:I,MATCH(技能效果等级!B3132,技能效果!B:B,0)),INDEX(技能效果!I:I,MATCH(技能效果等级!B3132,技能效果!B:B,0))*VLOOKUP(E3132,技能数值计算!$C$19:$D$28,2,FALSE))</f>
        <v>1.6500000000000001</v>
      </c>
      <c r="H3132" s="95">
        <f>INDEX(技能效果!J:J,MATCH(技能效果等级!B3132,技能效果!B:B,0))</f>
        <v>0</v>
      </c>
      <c r="I3132" s="97"/>
      <c r="J3132" s="97"/>
      <c r="K3132" s="97"/>
      <c r="L3132" s="97"/>
      <c r="M3132" s="97"/>
      <c r="N3132" s="96" t="str">
        <f>IF(INDEX(技能效果!L:L,MATCH(技能效果等级!B3132,技能效果!B:B,0))="","",INDEX(技能效果!L:L,MATCH(技能效果等级!B3132,技能效果!B:B,0)))</f>
        <v/>
      </c>
      <c r="O3132" s="95">
        <f>IF(INDEX(技能效果!N:N,MATCH(B3132,技能效果!B:B,0))=0,INDEX(技能效果!M:M,MATCH(技能效果等级!B3132,技能效果!B:B,0)),INDEX(技能效果!M:M,MATCH(技能效果等级!B3132,技能效果!B:B,0))*VLOOKUP(E3132,技能数值计算!$C$19:$D$28,2,FALSE))</f>
        <v>0</v>
      </c>
      <c r="P3132" s="97"/>
      <c r="Q3132" s="97"/>
      <c r="R3132" s="95" t="str">
        <f>IF(INDEX(技能效果!O:O,MATCH(技能效果等级!B3132,技能效果!B:B,0))="","",INDEX(技能效果!O:O,MATCH(技能效果等级!B3132,技能效果!B:B,0)))</f>
        <v/>
      </c>
      <c r="S3132" s="97"/>
      <c r="T3132" s="97"/>
      <c r="U3132" s="97"/>
      <c r="V3132" s="96" t="str">
        <f>IF(INDEX(技能效果!AF:AF,MATCH(技能效果等级!B3132,技能效果!B:B,0))="","",INDEX(技能效果!AF:AF,MATCH(技能效果等级!B3132,技能效果!B:B,0)))</f>
        <v/>
      </c>
      <c r="W3132" s="95">
        <f t="shared" si="47"/>
        <v>304</v>
      </c>
    </row>
    <row r="3133" spans="1:23" ht="16.5" x14ac:dyDescent="0.2">
      <c r="A3133" s="62">
        <v>3130</v>
      </c>
      <c r="B3133" s="95">
        <f>INDEX(技能效果!B:B,MATCH(技能效果等级!W3133,技能效果!AE:AE,0))</f>
        <v>210300901</v>
      </c>
      <c r="C3133" s="95" t="str">
        <f>INDEX(技能效果!C:C,MATCH(技能效果等级!B3133,技能效果!B:B,0))</f>
        <v>徐晃技能护盾(教学)</v>
      </c>
      <c r="D3133" s="96" t="s">
        <v>873</v>
      </c>
      <c r="E3133" s="95">
        <v>6</v>
      </c>
      <c r="F3133" s="95">
        <f>INDEX(技能效果!H:H,MATCH(技能效果等级!B3133,技能效果!B:B,0))</f>
        <v>4005</v>
      </c>
      <c r="G3133" s="95">
        <f>IF(INDEX(技能效果!K:K,MATCH(B3133,技能效果!B:B,0))=0,INDEX(技能效果!I:I,MATCH(技能效果等级!B3133,技能效果!B:B,0)),INDEX(技能效果!I:I,MATCH(技能效果等级!B3133,技能效果!B:B,0))*VLOOKUP(E3133,技能数值计算!$C$19:$D$28,2,FALSE))</f>
        <v>1.7999999999999998</v>
      </c>
      <c r="H3133" s="95">
        <f>INDEX(技能效果!J:J,MATCH(技能效果等级!B3133,技能效果!B:B,0))</f>
        <v>0</v>
      </c>
      <c r="I3133" s="97"/>
      <c r="J3133" s="97"/>
      <c r="K3133" s="97"/>
      <c r="L3133" s="97"/>
      <c r="M3133" s="97"/>
      <c r="N3133" s="96" t="str">
        <f>IF(INDEX(技能效果!L:L,MATCH(技能效果等级!B3133,技能效果!B:B,0))="","",INDEX(技能效果!L:L,MATCH(技能效果等级!B3133,技能效果!B:B,0)))</f>
        <v/>
      </c>
      <c r="O3133" s="95">
        <f>IF(INDEX(技能效果!N:N,MATCH(B3133,技能效果!B:B,0))=0,INDEX(技能效果!M:M,MATCH(技能效果等级!B3133,技能效果!B:B,0)),INDEX(技能效果!M:M,MATCH(技能效果等级!B3133,技能效果!B:B,0))*VLOOKUP(E3133,技能数值计算!$C$19:$D$28,2,FALSE))</f>
        <v>0</v>
      </c>
      <c r="P3133" s="97"/>
      <c r="Q3133" s="97"/>
      <c r="R3133" s="95" t="str">
        <f>IF(INDEX(技能效果!O:O,MATCH(技能效果等级!B3133,技能效果!B:B,0))="","",INDEX(技能效果!O:O,MATCH(技能效果等级!B3133,技能效果!B:B,0)))</f>
        <v/>
      </c>
      <c r="S3133" s="97"/>
      <c r="T3133" s="97"/>
      <c r="U3133" s="97"/>
      <c r="V3133" s="96" t="str">
        <f>IF(INDEX(技能效果!AF:AF,MATCH(技能效果等级!B3133,技能效果!B:B,0))="","",INDEX(技能效果!AF:AF,MATCH(技能效果等级!B3133,技能效果!B:B,0)))</f>
        <v/>
      </c>
      <c r="W3133" s="95">
        <f t="shared" si="47"/>
        <v>304</v>
      </c>
    </row>
    <row r="3134" spans="1:23" ht="16.5" x14ac:dyDescent="0.2">
      <c r="A3134" s="62">
        <v>3131</v>
      </c>
      <c r="B3134" s="95">
        <f>INDEX(技能效果!B:B,MATCH(技能效果等级!W3134,技能效果!AE:AE,0))</f>
        <v>210300901</v>
      </c>
      <c r="C3134" s="95" t="str">
        <f>INDEX(技能效果!C:C,MATCH(技能效果等级!B3134,技能效果!B:B,0))</f>
        <v>徐晃技能护盾(教学)</v>
      </c>
      <c r="D3134" s="96" t="s">
        <v>873</v>
      </c>
      <c r="E3134" s="95">
        <v>7</v>
      </c>
      <c r="F3134" s="95">
        <f>INDEX(技能效果!H:H,MATCH(技能效果等级!B3134,技能效果!B:B,0))</f>
        <v>4005</v>
      </c>
      <c r="G3134" s="95">
        <f>IF(INDEX(技能效果!K:K,MATCH(B3134,技能效果!B:B,0))=0,INDEX(技能效果!I:I,MATCH(技能效果等级!B3134,技能效果!B:B,0)),INDEX(技能效果!I:I,MATCH(技能效果等级!B3134,技能效果!B:B,0))*VLOOKUP(E3134,技能数值计算!$C$19:$D$28,2,FALSE))</f>
        <v>1.9500000000000002</v>
      </c>
      <c r="H3134" s="95">
        <f>INDEX(技能效果!J:J,MATCH(技能效果等级!B3134,技能效果!B:B,0))</f>
        <v>0</v>
      </c>
      <c r="I3134" s="97"/>
      <c r="J3134" s="97"/>
      <c r="K3134" s="97"/>
      <c r="L3134" s="97"/>
      <c r="M3134" s="97"/>
      <c r="N3134" s="96" t="str">
        <f>IF(INDEX(技能效果!L:L,MATCH(技能效果等级!B3134,技能效果!B:B,0))="","",INDEX(技能效果!L:L,MATCH(技能效果等级!B3134,技能效果!B:B,0)))</f>
        <v/>
      </c>
      <c r="O3134" s="95">
        <f>IF(INDEX(技能效果!N:N,MATCH(B3134,技能效果!B:B,0))=0,INDEX(技能效果!M:M,MATCH(技能效果等级!B3134,技能效果!B:B,0)),INDEX(技能效果!M:M,MATCH(技能效果等级!B3134,技能效果!B:B,0))*VLOOKUP(E3134,技能数值计算!$C$19:$D$28,2,FALSE))</f>
        <v>0</v>
      </c>
      <c r="P3134" s="97"/>
      <c r="Q3134" s="97"/>
      <c r="R3134" s="95" t="str">
        <f>IF(INDEX(技能效果!O:O,MATCH(技能效果等级!B3134,技能效果!B:B,0))="","",INDEX(技能效果!O:O,MATCH(技能效果等级!B3134,技能效果!B:B,0)))</f>
        <v/>
      </c>
      <c r="S3134" s="97"/>
      <c r="T3134" s="97"/>
      <c r="U3134" s="97"/>
      <c r="V3134" s="96" t="str">
        <f>IF(INDEX(技能效果!AF:AF,MATCH(技能效果等级!B3134,技能效果!B:B,0))="","",INDEX(技能效果!AF:AF,MATCH(技能效果等级!B3134,技能效果!B:B,0)))</f>
        <v/>
      </c>
      <c r="W3134" s="95">
        <f t="shared" si="47"/>
        <v>304</v>
      </c>
    </row>
    <row r="3135" spans="1:23" ht="16.5" x14ac:dyDescent="0.2">
      <c r="A3135" s="62">
        <v>3132</v>
      </c>
      <c r="B3135" s="95">
        <f>INDEX(技能效果!B:B,MATCH(技能效果等级!W3135,技能效果!AE:AE,0))</f>
        <v>210300901</v>
      </c>
      <c r="C3135" s="95" t="str">
        <f>INDEX(技能效果!C:C,MATCH(技能效果等级!B3135,技能效果!B:B,0))</f>
        <v>徐晃技能护盾(教学)</v>
      </c>
      <c r="D3135" s="96" t="s">
        <v>873</v>
      </c>
      <c r="E3135" s="95">
        <v>8</v>
      </c>
      <c r="F3135" s="95">
        <f>INDEX(技能效果!H:H,MATCH(技能效果等级!B3135,技能效果!B:B,0))</f>
        <v>4005</v>
      </c>
      <c r="G3135" s="95">
        <f>IF(INDEX(技能效果!K:K,MATCH(B3135,技能效果!B:B,0))=0,INDEX(技能效果!I:I,MATCH(技能效果等级!B3135,技能效果!B:B,0)),INDEX(技能效果!I:I,MATCH(技能效果等级!B3135,技能效果!B:B,0))*VLOOKUP(E3135,技能数值计算!$C$19:$D$28,2,FALSE))</f>
        <v>2.1</v>
      </c>
      <c r="H3135" s="95">
        <f>INDEX(技能效果!J:J,MATCH(技能效果等级!B3135,技能效果!B:B,0))</f>
        <v>0</v>
      </c>
      <c r="I3135" s="97"/>
      <c r="J3135" s="97"/>
      <c r="K3135" s="97"/>
      <c r="L3135" s="97"/>
      <c r="M3135" s="97"/>
      <c r="N3135" s="96" t="str">
        <f>IF(INDEX(技能效果!L:L,MATCH(技能效果等级!B3135,技能效果!B:B,0))="","",INDEX(技能效果!L:L,MATCH(技能效果等级!B3135,技能效果!B:B,0)))</f>
        <v/>
      </c>
      <c r="O3135" s="95">
        <f>IF(INDEX(技能效果!N:N,MATCH(B3135,技能效果!B:B,0))=0,INDEX(技能效果!M:M,MATCH(技能效果等级!B3135,技能效果!B:B,0)),INDEX(技能效果!M:M,MATCH(技能效果等级!B3135,技能效果!B:B,0))*VLOOKUP(E3135,技能数值计算!$C$19:$D$28,2,FALSE))</f>
        <v>0</v>
      </c>
      <c r="P3135" s="97"/>
      <c r="Q3135" s="97"/>
      <c r="R3135" s="95" t="str">
        <f>IF(INDEX(技能效果!O:O,MATCH(技能效果等级!B3135,技能效果!B:B,0))="","",INDEX(技能效果!O:O,MATCH(技能效果等级!B3135,技能效果!B:B,0)))</f>
        <v/>
      </c>
      <c r="S3135" s="97"/>
      <c r="T3135" s="97"/>
      <c r="U3135" s="97"/>
      <c r="V3135" s="96" t="str">
        <f>IF(INDEX(技能效果!AF:AF,MATCH(技能效果等级!B3135,技能效果!B:B,0))="","",INDEX(技能效果!AF:AF,MATCH(技能效果等级!B3135,技能效果!B:B,0)))</f>
        <v/>
      </c>
      <c r="W3135" s="95">
        <f t="shared" si="47"/>
        <v>304</v>
      </c>
    </row>
    <row r="3136" spans="1:23" ht="16.5" x14ac:dyDescent="0.2">
      <c r="A3136" s="62">
        <v>3133</v>
      </c>
      <c r="B3136" s="95">
        <f>INDEX(技能效果!B:B,MATCH(技能效果等级!W3136,技能效果!AE:AE,0))</f>
        <v>210300901</v>
      </c>
      <c r="C3136" s="95" t="str">
        <f>INDEX(技能效果!C:C,MATCH(技能效果等级!B3136,技能效果!B:B,0))</f>
        <v>徐晃技能护盾(教学)</v>
      </c>
      <c r="D3136" s="96" t="s">
        <v>873</v>
      </c>
      <c r="E3136" s="95">
        <v>9</v>
      </c>
      <c r="F3136" s="95">
        <f>INDEX(技能效果!H:H,MATCH(技能效果等级!B3136,技能效果!B:B,0))</f>
        <v>4005</v>
      </c>
      <c r="G3136" s="95">
        <f>IF(INDEX(技能效果!K:K,MATCH(B3136,技能效果!B:B,0))=0,INDEX(技能效果!I:I,MATCH(技能效果等级!B3136,技能效果!B:B,0)),INDEX(技能效果!I:I,MATCH(技能效果等级!B3136,技能效果!B:B,0))*VLOOKUP(E3136,技能数值计算!$C$19:$D$28,2,FALSE))</f>
        <v>2.3000000000000003</v>
      </c>
      <c r="H3136" s="95">
        <f>INDEX(技能效果!J:J,MATCH(技能效果等级!B3136,技能效果!B:B,0))</f>
        <v>0</v>
      </c>
      <c r="I3136" s="97"/>
      <c r="J3136" s="97"/>
      <c r="K3136" s="97"/>
      <c r="L3136" s="97"/>
      <c r="M3136" s="97"/>
      <c r="N3136" s="96" t="str">
        <f>IF(INDEX(技能效果!L:L,MATCH(技能效果等级!B3136,技能效果!B:B,0))="","",INDEX(技能效果!L:L,MATCH(技能效果等级!B3136,技能效果!B:B,0)))</f>
        <v/>
      </c>
      <c r="O3136" s="95">
        <f>IF(INDEX(技能效果!N:N,MATCH(B3136,技能效果!B:B,0))=0,INDEX(技能效果!M:M,MATCH(技能效果等级!B3136,技能效果!B:B,0)),INDEX(技能效果!M:M,MATCH(技能效果等级!B3136,技能效果!B:B,0))*VLOOKUP(E3136,技能数值计算!$C$19:$D$28,2,FALSE))</f>
        <v>0</v>
      </c>
      <c r="P3136" s="97"/>
      <c r="Q3136" s="97"/>
      <c r="R3136" s="95" t="str">
        <f>IF(INDEX(技能效果!O:O,MATCH(技能效果等级!B3136,技能效果!B:B,0))="","",INDEX(技能效果!O:O,MATCH(技能效果等级!B3136,技能效果!B:B,0)))</f>
        <v/>
      </c>
      <c r="S3136" s="97"/>
      <c r="T3136" s="97"/>
      <c r="U3136" s="97"/>
      <c r="V3136" s="96" t="str">
        <f>IF(INDEX(技能效果!AF:AF,MATCH(技能效果等级!B3136,技能效果!B:B,0))="","",INDEX(技能效果!AF:AF,MATCH(技能效果等级!B3136,技能效果!B:B,0)))</f>
        <v/>
      </c>
      <c r="W3136" s="95">
        <f t="shared" si="47"/>
        <v>304</v>
      </c>
    </row>
    <row r="3137" spans="1:23" ht="16.5" x14ac:dyDescent="0.2">
      <c r="A3137" s="62">
        <v>3134</v>
      </c>
      <c r="B3137" s="95">
        <f>INDEX(技能效果!B:B,MATCH(技能效果等级!W3137,技能效果!AE:AE,0))</f>
        <v>210300901</v>
      </c>
      <c r="C3137" s="95" t="str">
        <f>INDEX(技能效果!C:C,MATCH(技能效果等级!B3137,技能效果!B:B,0))</f>
        <v>徐晃技能护盾(教学)</v>
      </c>
      <c r="D3137" s="96" t="s">
        <v>873</v>
      </c>
      <c r="E3137" s="95">
        <v>10</v>
      </c>
      <c r="F3137" s="95">
        <f>INDEX(技能效果!H:H,MATCH(技能效果等级!B3137,技能效果!B:B,0))</f>
        <v>4005</v>
      </c>
      <c r="G3137" s="95">
        <f>IF(INDEX(技能效果!K:K,MATCH(B3137,技能效果!B:B,0))=0,INDEX(技能效果!I:I,MATCH(技能效果等级!B3137,技能效果!B:B,0)),INDEX(技能效果!I:I,MATCH(技能效果等级!B3137,技能效果!B:B,0))*VLOOKUP(E3137,技能数值计算!$C$19:$D$28,2,FALSE))</f>
        <v>2.5</v>
      </c>
      <c r="H3137" s="95">
        <f>INDEX(技能效果!J:J,MATCH(技能效果等级!B3137,技能效果!B:B,0))</f>
        <v>0</v>
      </c>
      <c r="I3137" s="97"/>
      <c r="J3137" s="97"/>
      <c r="K3137" s="97"/>
      <c r="L3137" s="97"/>
      <c r="M3137" s="97"/>
      <c r="N3137" s="96" t="str">
        <f>IF(INDEX(技能效果!L:L,MATCH(技能效果等级!B3137,技能效果!B:B,0))="","",INDEX(技能效果!L:L,MATCH(技能效果等级!B3137,技能效果!B:B,0)))</f>
        <v/>
      </c>
      <c r="O3137" s="95">
        <f>IF(INDEX(技能效果!N:N,MATCH(B3137,技能效果!B:B,0))=0,INDEX(技能效果!M:M,MATCH(技能效果等级!B3137,技能效果!B:B,0)),INDEX(技能效果!M:M,MATCH(技能效果等级!B3137,技能效果!B:B,0))*VLOOKUP(E3137,技能数值计算!$C$19:$D$28,2,FALSE))</f>
        <v>0</v>
      </c>
      <c r="P3137" s="97"/>
      <c r="Q3137" s="97"/>
      <c r="R3137" s="95" t="str">
        <f>IF(INDEX(技能效果!O:O,MATCH(技能效果等级!B3137,技能效果!B:B,0))="","",INDEX(技能效果!O:O,MATCH(技能效果等级!B3137,技能效果!B:B,0)))</f>
        <v/>
      </c>
      <c r="S3137" s="97"/>
      <c r="T3137" s="97"/>
      <c r="U3137" s="97"/>
      <c r="V3137" s="96" t="str">
        <f>IF(INDEX(技能效果!AF:AF,MATCH(技能效果等级!B3137,技能效果!B:B,0))="","",INDEX(技能效果!AF:AF,MATCH(技能效果等级!B3137,技能效果!B:B,0)))</f>
        <v/>
      </c>
      <c r="W3137" s="95">
        <f t="shared" si="47"/>
        <v>304</v>
      </c>
    </row>
    <row r="3138" spans="1:23" ht="16.5" x14ac:dyDescent="0.2">
      <c r="A3138" s="62">
        <v>3135</v>
      </c>
      <c r="B3138" s="95">
        <f>INDEX(技能效果!B:B,MATCH(技能效果等级!W3138,技能效果!AE:AE,0))</f>
        <v>210300902</v>
      </c>
      <c r="C3138" s="95" t="str">
        <f>INDEX(技能效果!C:C,MATCH(技能效果等级!B3138,技能效果!B:B,0))</f>
        <v>徐晃技能援护(教学)</v>
      </c>
      <c r="D3138" s="96" t="s">
        <v>873</v>
      </c>
      <c r="E3138" s="95">
        <v>1</v>
      </c>
      <c r="F3138" s="95">
        <f>INDEX(技能效果!H:H,MATCH(技能效果等级!B3138,技能效果!B:B,0))</f>
        <v>4014</v>
      </c>
      <c r="G3138" s="95">
        <f>IF(INDEX(技能效果!K:K,MATCH(B3138,技能效果!B:B,0))=0,INDEX(技能效果!I:I,MATCH(技能效果等级!B3138,技能效果!B:B,0)),INDEX(技能效果!I:I,MATCH(技能效果等级!B3138,技能效果!B:B,0))*VLOOKUP(E3138,技能数值计算!$C$19:$D$28,2,FALSE))</f>
        <v>0</v>
      </c>
      <c r="H3138" s="95">
        <f>INDEX(技能效果!J:J,MATCH(技能效果等级!B3138,技能效果!B:B,0))</f>
        <v>0</v>
      </c>
      <c r="I3138" s="97"/>
      <c r="J3138" s="97"/>
      <c r="K3138" s="97"/>
      <c r="L3138" s="97"/>
      <c r="M3138" s="97"/>
      <c r="N3138" s="96">
        <f>IF(INDEX(技能效果!L:L,MATCH(技能效果等级!B3138,技能效果!B:B,0))="","",INDEX(技能效果!L:L,MATCH(技能效果等级!B3138,技能效果!B:B,0)))</f>
        <v>101</v>
      </c>
      <c r="O3138" s="95">
        <f>IF(INDEX(技能效果!N:N,MATCH(B3138,技能效果!B:B,0))=0,INDEX(技能效果!M:M,MATCH(技能效果等级!B3138,技能效果!B:B,0)),INDEX(技能效果!M:M,MATCH(技能效果等级!B3138,技能效果!B:B,0))*VLOOKUP(E3138,技能数值计算!$C$19:$D$28,2,FALSE))</f>
        <v>0.35</v>
      </c>
      <c r="P3138" s="97"/>
      <c r="Q3138" s="97"/>
      <c r="R3138" s="95" t="str">
        <f>IF(INDEX(技能效果!O:O,MATCH(技能效果等级!B3138,技能效果!B:B,0))="","",INDEX(技能效果!O:O,MATCH(技能效果等级!B3138,技能效果!B:B,0)))</f>
        <v/>
      </c>
      <c r="S3138" s="97"/>
      <c r="T3138" s="97"/>
      <c r="U3138" s="97"/>
      <c r="V3138" s="96" t="str">
        <f>IF(INDEX(技能效果!AF:AF,MATCH(技能效果等级!B3138,技能效果!B:B,0))="","",INDEX(技能效果!AF:AF,MATCH(技能效果等级!B3138,技能效果!B:B,0)))</f>
        <v/>
      </c>
      <c r="W3138" s="95">
        <f t="shared" si="47"/>
        <v>305</v>
      </c>
    </row>
    <row r="3139" spans="1:23" ht="16.5" x14ac:dyDescent="0.2">
      <c r="A3139" s="62">
        <v>3136</v>
      </c>
      <c r="B3139" s="95">
        <f>INDEX(技能效果!B:B,MATCH(技能效果等级!W3139,技能效果!AE:AE,0))</f>
        <v>210300902</v>
      </c>
      <c r="C3139" s="95" t="str">
        <f>INDEX(技能效果!C:C,MATCH(技能效果等级!B3139,技能效果!B:B,0))</f>
        <v>徐晃技能援护(教学)</v>
      </c>
      <c r="D3139" s="96" t="s">
        <v>873</v>
      </c>
      <c r="E3139" s="95">
        <v>2</v>
      </c>
      <c r="F3139" s="95">
        <f>INDEX(技能效果!H:H,MATCH(技能效果等级!B3139,技能效果!B:B,0))</f>
        <v>4014</v>
      </c>
      <c r="G3139" s="95">
        <f>IF(INDEX(技能效果!K:K,MATCH(B3139,技能效果!B:B,0))=0,INDEX(技能效果!I:I,MATCH(技能效果等级!B3139,技能效果!B:B,0)),INDEX(技能效果!I:I,MATCH(技能效果等级!B3139,技能效果!B:B,0))*VLOOKUP(E3139,技能数值计算!$C$19:$D$28,2,FALSE))</f>
        <v>0</v>
      </c>
      <c r="H3139" s="95">
        <f>INDEX(技能效果!J:J,MATCH(技能效果等级!B3139,技能效果!B:B,0))</f>
        <v>0</v>
      </c>
      <c r="I3139" s="97"/>
      <c r="J3139" s="97"/>
      <c r="K3139" s="97"/>
      <c r="L3139" s="97"/>
      <c r="M3139" s="97"/>
      <c r="N3139" s="96">
        <f>IF(INDEX(技能效果!L:L,MATCH(技能效果等级!B3139,技能效果!B:B,0))="","",INDEX(技能效果!L:L,MATCH(技能效果等级!B3139,技能效果!B:B,0)))</f>
        <v>101</v>
      </c>
      <c r="O3139" s="95">
        <f>IF(INDEX(技能效果!N:N,MATCH(B3139,技能效果!B:B,0))=0,INDEX(技能效果!M:M,MATCH(技能效果等级!B3139,技能效果!B:B,0)),INDEX(技能效果!M:M,MATCH(技能效果等级!B3139,技能效果!B:B,0))*VLOOKUP(E3139,技能数值计算!$C$19:$D$28,2,FALSE))</f>
        <v>0.378</v>
      </c>
      <c r="P3139" s="97"/>
      <c r="Q3139" s="97"/>
      <c r="R3139" s="95" t="str">
        <f>IF(INDEX(技能效果!O:O,MATCH(技能效果等级!B3139,技能效果!B:B,0))="","",INDEX(技能效果!O:O,MATCH(技能效果等级!B3139,技能效果!B:B,0)))</f>
        <v/>
      </c>
      <c r="S3139" s="97"/>
      <c r="T3139" s="97"/>
      <c r="U3139" s="97"/>
      <c r="V3139" s="96" t="str">
        <f>IF(INDEX(技能效果!AF:AF,MATCH(技能效果等级!B3139,技能效果!B:B,0))="","",INDEX(技能效果!AF:AF,MATCH(技能效果等级!B3139,技能效果!B:B,0)))</f>
        <v/>
      </c>
      <c r="W3139" s="95">
        <f t="shared" si="47"/>
        <v>305</v>
      </c>
    </row>
    <row r="3140" spans="1:23" ht="16.5" x14ac:dyDescent="0.2">
      <c r="A3140" s="62">
        <v>3137</v>
      </c>
      <c r="B3140" s="95">
        <f>INDEX(技能效果!B:B,MATCH(技能效果等级!W3140,技能效果!AE:AE,0))</f>
        <v>210300902</v>
      </c>
      <c r="C3140" s="95" t="str">
        <f>INDEX(技能效果!C:C,MATCH(技能效果等级!B3140,技能效果!B:B,0))</f>
        <v>徐晃技能援护(教学)</v>
      </c>
      <c r="D3140" s="96" t="s">
        <v>873</v>
      </c>
      <c r="E3140" s="95">
        <v>3</v>
      </c>
      <c r="F3140" s="95">
        <f>INDEX(技能效果!H:H,MATCH(技能效果等级!B3140,技能效果!B:B,0))</f>
        <v>4014</v>
      </c>
      <c r="G3140" s="95">
        <f>IF(INDEX(技能效果!K:K,MATCH(B3140,技能效果!B:B,0))=0,INDEX(技能效果!I:I,MATCH(技能效果等级!B3140,技能效果!B:B,0)),INDEX(技能效果!I:I,MATCH(技能效果等级!B3140,技能效果!B:B,0))*VLOOKUP(E3140,技能数值计算!$C$19:$D$28,2,FALSE))</f>
        <v>0</v>
      </c>
      <c r="H3140" s="95">
        <f>INDEX(技能效果!J:J,MATCH(技能效果等级!B3140,技能效果!B:B,0))</f>
        <v>0</v>
      </c>
      <c r="I3140" s="97"/>
      <c r="J3140" s="97"/>
      <c r="K3140" s="97"/>
      <c r="L3140" s="97"/>
      <c r="M3140" s="97"/>
      <c r="N3140" s="96">
        <f>IF(INDEX(技能效果!L:L,MATCH(技能效果等级!B3140,技能效果!B:B,0))="","",INDEX(技能效果!L:L,MATCH(技能效果等级!B3140,技能效果!B:B,0)))</f>
        <v>101</v>
      </c>
      <c r="O3140" s="95">
        <f>IF(INDEX(技能效果!N:N,MATCH(B3140,技能效果!B:B,0))=0,INDEX(技能效果!M:M,MATCH(技能效果等级!B3140,技能效果!B:B,0)),INDEX(技能效果!M:M,MATCH(技能效果等级!B3140,技能效果!B:B,0))*VLOOKUP(E3140,技能数值计算!$C$19:$D$28,2,FALSE))</f>
        <v>0.40599999999999997</v>
      </c>
      <c r="P3140" s="97"/>
      <c r="Q3140" s="97"/>
      <c r="R3140" s="95" t="str">
        <f>IF(INDEX(技能效果!O:O,MATCH(技能效果等级!B3140,技能效果!B:B,0))="","",INDEX(技能效果!O:O,MATCH(技能效果等级!B3140,技能效果!B:B,0)))</f>
        <v/>
      </c>
      <c r="S3140" s="97"/>
      <c r="T3140" s="97"/>
      <c r="U3140" s="97"/>
      <c r="V3140" s="96" t="str">
        <f>IF(INDEX(技能效果!AF:AF,MATCH(技能效果等级!B3140,技能效果!B:B,0))="","",INDEX(技能效果!AF:AF,MATCH(技能效果等级!B3140,技能效果!B:B,0)))</f>
        <v/>
      </c>
      <c r="W3140" s="95">
        <f t="shared" si="47"/>
        <v>305</v>
      </c>
    </row>
    <row r="3141" spans="1:23" ht="16.5" x14ac:dyDescent="0.2">
      <c r="A3141" s="62">
        <v>3138</v>
      </c>
      <c r="B3141" s="95">
        <f>INDEX(技能效果!B:B,MATCH(技能效果等级!W3141,技能效果!AE:AE,0))</f>
        <v>210300902</v>
      </c>
      <c r="C3141" s="95" t="str">
        <f>INDEX(技能效果!C:C,MATCH(技能效果等级!B3141,技能效果!B:B,0))</f>
        <v>徐晃技能援护(教学)</v>
      </c>
      <c r="D3141" s="96" t="s">
        <v>873</v>
      </c>
      <c r="E3141" s="95">
        <v>4</v>
      </c>
      <c r="F3141" s="95">
        <f>INDEX(技能效果!H:H,MATCH(技能效果等级!B3141,技能效果!B:B,0))</f>
        <v>4014</v>
      </c>
      <c r="G3141" s="95">
        <f>IF(INDEX(技能效果!K:K,MATCH(B3141,技能效果!B:B,0))=0,INDEX(技能效果!I:I,MATCH(技能效果等级!B3141,技能效果!B:B,0)),INDEX(技能效果!I:I,MATCH(技能效果等级!B3141,技能效果!B:B,0))*VLOOKUP(E3141,技能数值计算!$C$19:$D$28,2,FALSE))</f>
        <v>0</v>
      </c>
      <c r="H3141" s="95">
        <f>INDEX(技能效果!J:J,MATCH(技能效果等级!B3141,技能效果!B:B,0))</f>
        <v>0</v>
      </c>
      <c r="I3141" s="97"/>
      <c r="J3141" s="97"/>
      <c r="K3141" s="97"/>
      <c r="L3141" s="97"/>
      <c r="M3141" s="97"/>
      <c r="N3141" s="96">
        <f>IF(INDEX(技能效果!L:L,MATCH(技能效果等级!B3141,技能效果!B:B,0))="","",INDEX(技能效果!L:L,MATCH(技能效果等级!B3141,技能效果!B:B,0)))</f>
        <v>101</v>
      </c>
      <c r="O3141" s="95">
        <f>IF(INDEX(技能效果!N:N,MATCH(B3141,技能效果!B:B,0))=0,INDEX(技能效果!M:M,MATCH(技能效果等级!B3141,技能效果!B:B,0)),INDEX(技能效果!M:M,MATCH(技能效果等级!B3141,技能效果!B:B,0))*VLOOKUP(E3141,技能数值计算!$C$19:$D$28,2,FALSE))</f>
        <v>0.434</v>
      </c>
      <c r="P3141" s="97"/>
      <c r="Q3141" s="97"/>
      <c r="R3141" s="95" t="str">
        <f>IF(INDEX(技能效果!O:O,MATCH(技能效果等级!B3141,技能效果!B:B,0))="","",INDEX(技能效果!O:O,MATCH(技能效果等级!B3141,技能效果!B:B,0)))</f>
        <v/>
      </c>
      <c r="S3141" s="97"/>
      <c r="T3141" s="97"/>
      <c r="U3141" s="97"/>
      <c r="V3141" s="96" t="str">
        <f>IF(INDEX(技能效果!AF:AF,MATCH(技能效果等级!B3141,技能效果!B:B,0))="","",INDEX(技能效果!AF:AF,MATCH(技能效果等级!B3141,技能效果!B:B,0)))</f>
        <v/>
      </c>
      <c r="W3141" s="95">
        <f t="shared" si="47"/>
        <v>305</v>
      </c>
    </row>
    <row r="3142" spans="1:23" ht="16.5" x14ac:dyDescent="0.2">
      <c r="A3142" s="62">
        <v>3139</v>
      </c>
      <c r="B3142" s="95">
        <f>INDEX(技能效果!B:B,MATCH(技能效果等级!W3142,技能效果!AE:AE,0))</f>
        <v>210300902</v>
      </c>
      <c r="C3142" s="95" t="str">
        <f>INDEX(技能效果!C:C,MATCH(技能效果等级!B3142,技能效果!B:B,0))</f>
        <v>徐晃技能援护(教学)</v>
      </c>
      <c r="D3142" s="96" t="s">
        <v>873</v>
      </c>
      <c r="E3142" s="95">
        <v>5</v>
      </c>
      <c r="F3142" s="95">
        <f>INDEX(技能效果!H:H,MATCH(技能效果等级!B3142,技能效果!B:B,0))</f>
        <v>4014</v>
      </c>
      <c r="G3142" s="95">
        <f>IF(INDEX(技能效果!K:K,MATCH(B3142,技能效果!B:B,0))=0,INDEX(技能效果!I:I,MATCH(技能效果等级!B3142,技能效果!B:B,0)),INDEX(技能效果!I:I,MATCH(技能效果等级!B3142,技能效果!B:B,0))*VLOOKUP(E3142,技能数值计算!$C$19:$D$28,2,FALSE))</f>
        <v>0</v>
      </c>
      <c r="H3142" s="95">
        <f>INDEX(技能效果!J:J,MATCH(技能效果等级!B3142,技能效果!B:B,0))</f>
        <v>0</v>
      </c>
      <c r="I3142" s="97"/>
      <c r="J3142" s="97"/>
      <c r="K3142" s="97"/>
      <c r="L3142" s="97"/>
      <c r="M3142" s="97"/>
      <c r="N3142" s="96">
        <f>IF(INDEX(技能效果!L:L,MATCH(技能效果等级!B3142,技能效果!B:B,0))="","",INDEX(技能效果!L:L,MATCH(技能效果等级!B3142,技能效果!B:B,0)))</f>
        <v>101</v>
      </c>
      <c r="O3142" s="95">
        <f>IF(INDEX(技能效果!N:N,MATCH(B3142,技能效果!B:B,0))=0,INDEX(技能效果!M:M,MATCH(技能效果等级!B3142,技能效果!B:B,0)),INDEX(技能效果!M:M,MATCH(技能效果等级!B3142,技能效果!B:B,0))*VLOOKUP(E3142,技能数值计算!$C$19:$D$28,2,FALSE))</f>
        <v>0.46199999999999997</v>
      </c>
      <c r="P3142" s="97"/>
      <c r="Q3142" s="97"/>
      <c r="R3142" s="95" t="str">
        <f>IF(INDEX(技能效果!O:O,MATCH(技能效果等级!B3142,技能效果!B:B,0))="","",INDEX(技能效果!O:O,MATCH(技能效果等级!B3142,技能效果!B:B,0)))</f>
        <v/>
      </c>
      <c r="S3142" s="97"/>
      <c r="T3142" s="97"/>
      <c r="U3142" s="97"/>
      <c r="V3142" s="96" t="str">
        <f>IF(INDEX(技能效果!AF:AF,MATCH(技能效果等级!B3142,技能效果!B:B,0))="","",INDEX(技能效果!AF:AF,MATCH(技能效果等级!B3142,技能效果!B:B,0)))</f>
        <v/>
      </c>
      <c r="W3142" s="95">
        <f t="shared" si="47"/>
        <v>305</v>
      </c>
    </row>
    <row r="3143" spans="1:23" ht="16.5" x14ac:dyDescent="0.2">
      <c r="A3143" s="62">
        <v>3140</v>
      </c>
      <c r="B3143" s="95">
        <f>INDEX(技能效果!B:B,MATCH(技能效果等级!W3143,技能效果!AE:AE,0))</f>
        <v>210300902</v>
      </c>
      <c r="C3143" s="95" t="str">
        <f>INDEX(技能效果!C:C,MATCH(技能效果等级!B3143,技能效果!B:B,0))</f>
        <v>徐晃技能援护(教学)</v>
      </c>
      <c r="D3143" s="96" t="s">
        <v>873</v>
      </c>
      <c r="E3143" s="95">
        <v>6</v>
      </c>
      <c r="F3143" s="95">
        <f>INDEX(技能效果!H:H,MATCH(技能效果等级!B3143,技能效果!B:B,0))</f>
        <v>4014</v>
      </c>
      <c r="G3143" s="95">
        <f>IF(INDEX(技能效果!K:K,MATCH(B3143,技能效果!B:B,0))=0,INDEX(技能效果!I:I,MATCH(技能效果等级!B3143,技能效果!B:B,0)),INDEX(技能效果!I:I,MATCH(技能效果等级!B3143,技能效果!B:B,0))*VLOOKUP(E3143,技能数值计算!$C$19:$D$28,2,FALSE))</f>
        <v>0</v>
      </c>
      <c r="H3143" s="95">
        <f>INDEX(技能效果!J:J,MATCH(技能效果等级!B3143,技能效果!B:B,0))</f>
        <v>0</v>
      </c>
      <c r="I3143" s="97"/>
      <c r="J3143" s="97"/>
      <c r="K3143" s="97"/>
      <c r="L3143" s="97"/>
      <c r="M3143" s="97"/>
      <c r="N3143" s="96">
        <f>IF(INDEX(技能效果!L:L,MATCH(技能效果等级!B3143,技能效果!B:B,0))="","",INDEX(技能效果!L:L,MATCH(技能效果等级!B3143,技能效果!B:B,0)))</f>
        <v>101</v>
      </c>
      <c r="O3143" s="95">
        <f>IF(INDEX(技能效果!N:N,MATCH(B3143,技能效果!B:B,0))=0,INDEX(技能效果!M:M,MATCH(技能效果等级!B3143,技能效果!B:B,0)),INDEX(技能效果!M:M,MATCH(技能效果等级!B3143,技能效果!B:B,0))*VLOOKUP(E3143,技能数值计算!$C$19:$D$28,2,FALSE))</f>
        <v>0.504</v>
      </c>
      <c r="P3143" s="97"/>
      <c r="Q3143" s="97"/>
      <c r="R3143" s="95" t="str">
        <f>IF(INDEX(技能效果!O:O,MATCH(技能效果等级!B3143,技能效果!B:B,0))="","",INDEX(技能效果!O:O,MATCH(技能效果等级!B3143,技能效果!B:B,0)))</f>
        <v/>
      </c>
      <c r="S3143" s="97"/>
      <c r="T3143" s="97"/>
      <c r="U3143" s="97"/>
      <c r="V3143" s="96" t="str">
        <f>IF(INDEX(技能效果!AF:AF,MATCH(技能效果等级!B3143,技能效果!B:B,0))="","",INDEX(技能效果!AF:AF,MATCH(技能效果等级!B3143,技能效果!B:B,0)))</f>
        <v/>
      </c>
      <c r="W3143" s="95">
        <f t="shared" si="47"/>
        <v>305</v>
      </c>
    </row>
    <row r="3144" spans="1:23" ht="16.5" x14ac:dyDescent="0.2">
      <c r="A3144" s="62">
        <v>3141</v>
      </c>
      <c r="B3144" s="95">
        <f>INDEX(技能效果!B:B,MATCH(技能效果等级!W3144,技能效果!AE:AE,0))</f>
        <v>210300902</v>
      </c>
      <c r="C3144" s="95" t="str">
        <f>INDEX(技能效果!C:C,MATCH(技能效果等级!B3144,技能效果!B:B,0))</f>
        <v>徐晃技能援护(教学)</v>
      </c>
      <c r="D3144" s="96" t="s">
        <v>873</v>
      </c>
      <c r="E3144" s="95">
        <v>7</v>
      </c>
      <c r="F3144" s="95">
        <f>INDEX(技能效果!H:H,MATCH(技能效果等级!B3144,技能效果!B:B,0))</f>
        <v>4014</v>
      </c>
      <c r="G3144" s="95">
        <f>IF(INDEX(技能效果!K:K,MATCH(B3144,技能效果!B:B,0))=0,INDEX(技能效果!I:I,MATCH(技能效果等级!B3144,技能效果!B:B,0)),INDEX(技能效果!I:I,MATCH(技能效果等级!B3144,技能效果!B:B,0))*VLOOKUP(E3144,技能数值计算!$C$19:$D$28,2,FALSE))</f>
        <v>0</v>
      </c>
      <c r="H3144" s="95">
        <f>INDEX(技能效果!J:J,MATCH(技能效果等级!B3144,技能效果!B:B,0))</f>
        <v>0</v>
      </c>
      <c r="I3144" s="97"/>
      <c r="J3144" s="97"/>
      <c r="K3144" s="97"/>
      <c r="L3144" s="97"/>
      <c r="M3144" s="97"/>
      <c r="N3144" s="96">
        <f>IF(INDEX(技能效果!L:L,MATCH(技能效果等级!B3144,技能效果!B:B,0))="","",INDEX(技能效果!L:L,MATCH(技能效果等级!B3144,技能效果!B:B,0)))</f>
        <v>101</v>
      </c>
      <c r="O3144" s="95">
        <f>IF(INDEX(技能效果!N:N,MATCH(B3144,技能效果!B:B,0))=0,INDEX(技能效果!M:M,MATCH(技能效果等级!B3144,技能效果!B:B,0)),INDEX(技能效果!M:M,MATCH(技能效果等级!B3144,技能效果!B:B,0))*VLOOKUP(E3144,技能数值计算!$C$19:$D$28,2,FALSE))</f>
        <v>0.54599999999999993</v>
      </c>
      <c r="P3144" s="97"/>
      <c r="Q3144" s="97"/>
      <c r="R3144" s="95" t="str">
        <f>IF(INDEX(技能效果!O:O,MATCH(技能效果等级!B3144,技能效果!B:B,0))="","",INDEX(技能效果!O:O,MATCH(技能效果等级!B3144,技能效果!B:B,0)))</f>
        <v/>
      </c>
      <c r="S3144" s="97"/>
      <c r="T3144" s="97"/>
      <c r="U3144" s="97"/>
      <c r="V3144" s="96" t="str">
        <f>IF(INDEX(技能效果!AF:AF,MATCH(技能效果等级!B3144,技能效果!B:B,0))="","",INDEX(技能效果!AF:AF,MATCH(技能效果等级!B3144,技能效果!B:B,0)))</f>
        <v/>
      </c>
      <c r="W3144" s="95">
        <f t="shared" si="47"/>
        <v>305</v>
      </c>
    </row>
    <row r="3145" spans="1:23" ht="16.5" x14ac:dyDescent="0.2">
      <c r="A3145" s="62">
        <v>3142</v>
      </c>
      <c r="B3145" s="95">
        <f>INDEX(技能效果!B:B,MATCH(技能效果等级!W3145,技能效果!AE:AE,0))</f>
        <v>210300902</v>
      </c>
      <c r="C3145" s="95" t="str">
        <f>INDEX(技能效果!C:C,MATCH(技能效果等级!B3145,技能效果!B:B,0))</f>
        <v>徐晃技能援护(教学)</v>
      </c>
      <c r="D3145" s="96" t="s">
        <v>873</v>
      </c>
      <c r="E3145" s="95">
        <v>8</v>
      </c>
      <c r="F3145" s="95">
        <f>INDEX(技能效果!H:H,MATCH(技能效果等级!B3145,技能效果!B:B,0))</f>
        <v>4014</v>
      </c>
      <c r="G3145" s="95">
        <f>IF(INDEX(技能效果!K:K,MATCH(B3145,技能效果!B:B,0))=0,INDEX(技能效果!I:I,MATCH(技能效果等级!B3145,技能效果!B:B,0)),INDEX(技能效果!I:I,MATCH(技能效果等级!B3145,技能效果!B:B,0))*VLOOKUP(E3145,技能数值计算!$C$19:$D$28,2,FALSE))</f>
        <v>0</v>
      </c>
      <c r="H3145" s="95">
        <f>INDEX(技能效果!J:J,MATCH(技能效果等级!B3145,技能效果!B:B,0))</f>
        <v>0</v>
      </c>
      <c r="I3145" s="97"/>
      <c r="J3145" s="97"/>
      <c r="K3145" s="97"/>
      <c r="L3145" s="97"/>
      <c r="M3145" s="97"/>
      <c r="N3145" s="96">
        <f>IF(INDEX(技能效果!L:L,MATCH(技能效果等级!B3145,技能效果!B:B,0))="","",INDEX(技能效果!L:L,MATCH(技能效果等级!B3145,技能效果!B:B,0)))</f>
        <v>101</v>
      </c>
      <c r="O3145" s="95">
        <f>IF(INDEX(技能效果!N:N,MATCH(B3145,技能效果!B:B,0))=0,INDEX(技能效果!M:M,MATCH(技能效果等级!B3145,技能效果!B:B,0)),INDEX(技能效果!M:M,MATCH(技能效果等级!B3145,技能效果!B:B,0))*VLOOKUP(E3145,技能数值计算!$C$19:$D$28,2,FALSE))</f>
        <v>0.58799999999999997</v>
      </c>
      <c r="P3145" s="97"/>
      <c r="Q3145" s="97"/>
      <c r="R3145" s="95" t="str">
        <f>IF(INDEX(技能效果!O:O,MATCH(技能效果等级!B3145,技能效果!B:B,0))="","",INDEX(技能效果!O:O,MATCH(技能效果等级!B3145,技能效果!B:B,0)))</f>
        <v/>
      </c>
      <c r="S3145" s="97"/>
      <c r="T3145" s="97"/>
      <c r="U3145" s="97"/>
      <c r="V3145" s="96" t="str">
        <f>IF(INDEX(技能效果!AF:AF,MATCH(技能效果等级!B3145,技能效果!B:B,0))="","",INDEX(技能效果!AF:AF,MATCH(技能效果等级!B3145,技能效果!B:B,0)))</f>
        <v/>
      </c>
      <c r="W3145" s="95">
        <f t="shared" si="47"/>
        <v>305</v>
      </c>
    </row>
    <row r="3146" spans="1:23" ht="16.5" x14ac:dyDescent="0.2">
      <c r="A3146" s="62">
        <v>3143</v>
      </c>
      <c r="B3146" s="95">
        <f>INDEX(技能效果!B:B,MATCH(技能效果等级!W3146,技能效果!AE:AE,0))</f>
        <v>210300902</v>
      </c>
      <c r="C3146" s="95" t="str">
        <f>INDEX(技能效果!C:C,MATCH(技能效果等级!B3146,技能效果!B:B,0))</f>
        <v>徐晃技能援护(教学)</v>
      </c>
      <c r="D3146" s="96" t="s">
        <v>873</v>
      </c>
      <c r="E3146" s="95">
        <v>9</v>
      </c>
      <c r="F3146" s="95">
        <f>INDEX(技能效果!H:H,MATCH(技能效果等级!B3146,技能效果!B:B,0))</f>
        <v>4014</v>
      </c>
      <c r="G3146" s="95">
        <f>IF(INDEX(技能效果!K:K,MATCH(B3146,技能效果!B:B,0))=0,INDEX(技能效果!I:I,MATCH(技能效果等级!B3146,技能效果!B:B,0)),INDEX(技能效果!I:I,MATCH(技能效果等级!B3146,技能效果!B:B,0))*VLOOKUP(E3146,技能数值计算!$C$19:$D$28,2,FALSE))</f>
        <v>0</v>
      </c>
      <c r="H3146" s="95">
        <f>INDEX(技能效果!J:J,MATCH(技能效果等级!B3146,技能效果!B:B,0))</f>
        <v>0</v>
      </c>
      <c r="I3146" s="97"/>
      <c r="J3146" s="97"/>
      <c r="K3146" s="97"/>
      <c r="L3146" s="97"/>
      <c r="M3146" s="97"/>
      <c r="N3146" s="96">
        <f>IF(INDEX(技能效果!L:L,MATCH(技能效果等级!B3146,技能效果!B:B,0))="","",INDEX(技能效果!L:L,MATCH(技能效果等级!B3146,技能效果!B:B,0)))</f>
        <v>101</v>
      </c>
      <c r="O3146" s="95">
        <f>IF(INDEX(技能效果!N:N,MATCH(B3146,技能效果!B:B,0))=0,INDEX(技能效果!M:M,MATCH(技能效果等级!B3146,技能效果!B:B,0)),INDEX(技能效果!M:M,MATCH(技能效果等级!B3146,技能效果!B:B,0))*VLOOKUP(E3146,技能数值计算!$C$19:$D$28,2,FALSE))</f>
        <v>0.64400000000000002</v>
      </c>
      <c r="P3146" s="97"/>
      <c r="Q3146" s="97"/>
      <c r="R3146" s="95" t="str">
        <f>IF(INDEX(技能效果!O:O,MATCH(技能效果等级!B3146,技能效果!B:B,0))="","",INDEX(技能效果!O:O,MATCH(技能效果等级!B3146,技能效果!B:B,0)))</f>
        <v/>
      </c>
      <c r="S3146" s="97"/>
      <c r="T3146" s="97"/>
      <c r="U3146" s="97"/>
      <c r="V3146" s="96" t="str">
        <f>IF(INDEX(技能效果!AF:AF,MATCH(技能效果等级!B3146,技能效果!B:B,0))="","",INDEX(技能效果!AF:AF,MATCH(技能效果等级!B3146,技能效果!B:B,0)))</f>
        <v/>
      </c>
      <c r="W3146" s="95">
        <f t="shared" si="47"/>
        <v>305</v>
      </c>
    </row>
    <row r="3147" spans="1:23" ht="16.5" x14ac:dyDescent="0.2">
      <c r="A3147" s="62">
        <v>3144</v>
      </c>
      <c r="B3147" s="95">
        <f>INDEX(技能效果!B:B,MATCH(技能效果等级!W3147,技能效果!AE:AE,0))</f>
        <v>210300902</v>
      </c>
      <c r="C3147" s="95" t="str">
        <f>INDEX(技能效果!C:C,MATCH(技能效果等级!B3147,技能效果!B:B,0))</f>
        <v>徐晃技能援护(教学)</v>
      </c>
      <c r="D3147" s="96" t="s">
        <v>873</v>
      </c>
      <c r="E3147" s="95">
        <v>10</v>
      </c>
      <c r="F3147" s="95">
        <f>INDEX(技能效果!H:H,MATCH(技能效果等级!B3147,技能效果!B:B,0))</f>
        <v>4014</v>
      </c>
      <c r="G3147" s="95">
        <f>IF(INDEX(技能效果!K:K,MATCH(B3147,技能效果!B:B,0))=0,INDEX(技能效果!I:I,MATCH(技能效果等级!B3147,技能效果!B:B,0)),INDEX(技能效果!I:I,MATCH(技能效果等级!B3147,技能效果!B:B,0))*VLOOKUP(E3147,技能数值计算!$C$19:$D$28,2,FALSE))</f>
        <v>0</v>
      </c>
      <c r="H3147" s="95">
        <f>INDEX(技能效果!J:J,MATCH(技能效果等级!B3147,技能效果!B:B,0))</f>
        <v>0</v>
      </c>
      <c r="I3147" s="97"/>
      <c r="J3147" s="97"/>
      <c r="K3147" s="97"/>
      <c r="L3147" s="97"/>
      <c r="M3147" s="97"/>
      <c r="N3147" s="96">
        <f>IF(INDEX(技能效果!L:L,MATCH(技能效果等级!B3147,技能效果!B:B,0))="","",INDEX(技能效果!L:L,MATCH(技能效果等级!B3147,技能效果!B:B,0)))</f>
        <v>101</v>
      </c>
      <c r="O3147" s="95">
        <f>IF(INDEX(技能效果!N:N,MATCH(B3147,技能效果!B:B,0))=0,INDEX(技能效果!M:M,MATCH(技能效果等级!B3147,技能效果!B:B,0)),INDEX(技能效果!M:M,MATCH(技能效果等级!B3147,技能效果!B:B,0))*VLOOKUP(E3147,技能数值计算!$C$19:$D$28,2,FALSE))</f>
        <v>0.7</v>
      </c>
      <c r="P3147" s="97"/>
      <c r="Q3147" s="97"/>
      <c r="R3147" s="95" t="str">
        <f>IF(INDEX(技能效果!O:O,MATCH(技能效果等级!B3147,技能效果!B:B,0))="","",INDEX(技能效果!O:O,MATCH(技能效果等级!B3147,技能效果!B:B,0)))</f>
        <v/>
      </c>
      <c r="S3147" s="97"/>
      <c r="T3147" s="97"/>
      <c r="U3147" s="97"/>
      <c r="V3147" s="96" t="str">
        <f>IF(INDEX(技能效果!AF:AF,MATCH(技能效果等级!B3147,技能效果!B:B,0))="","",INDEX(技能效果!AF:AF,MATCH(技能效果等级!B3147,技能效果!B:B,0)))</f>
        <v/>
      </c>
      <c r="W3147" s="95">
        <f t="shared" si="47"/>
        <v>305</v>
      </c>
    </row>
    <row r="3148" spans="1:23" ht="16.5" x14ac:dyDescent="0.2">
      <c r="A3148" s="62">
        <v>3145</v>
      </c>
      <c r="B3148" s="95">
        <f>INDEX(技能效果!B:B,MATCH(技能效果等级!W3148,技能效果!AE:AE,0))</f>
        <v>210300903</v>
      </c>
      <c r="C3148" s="95" t="str">
        <f>INDEX(技能效果!C:C,MATCH(技能效果等级!B3148,技能效果!B:B,0))</f>
        <v>徐晃专属武器效果(教学)</v>
      </c>
      <c r="D3148" s="96" t="s">
        <v>873</v>
      </c>
      <c r="E3148" s="95">
        <v>1</v>
      </c>
      <c r="F3148" s="95">
        <f>INDEX(技能效果!H:H,MATCH(技能效果等级!B3148,技能效果!B:B,0))</f>
        <v>1014</v>
      </c>
      <c r="G3148" s="95">
        <f>IF(INDEX(技能效果!K:K,MATCH(B3148,技能效果!B:B,0))=0,INDEX(技能效果!I:I,MATCH(技能效果等级!B3148,技能效果!B:B,0)),INDEX(技能效果!I:I,MATCH(技能效果等级!B3148,技能效果!B:B,0))*VLOOKUP(E3148,技能数值计算!$C$19:$D$28,2,FALSE))</f>
        <v>7.4999999999999997E-2</v>
      </c>
      <c r="H3148" s="95">
        <f>INDEX(技能效果!J:J,MATCH(技能效果等级!B3148,技能效果!B:B,0))</f>
        <v>0</v>
      </c>
      <c r="I3148" s="97"/>
      <c r="J3148" s="97"/>
      <c r="K3148" s="97"/>
      <c r="L3148" s="97"/>
      <c r="M3148" s="97"/>
      <c r="N3148" s="96" t="str">
        <f>IF(INDEX(技能效果!L:L,MATCH(技能效果等级!B3148,技能效果!B:B,0))="","",INDEX(技能效果!L:L,MATCH(技能效果等级!B3148,技能效果!B:B,0)))</f>
        <v/>
      </c>
      <c r="O3148" s="95">
        <f>IF(INDEX(技能效果!N:N,MATCH(B3148,技能效果!B:B,0))=0,INDEX(技能效果!M:M,MATCH(技能效果等级!B3148,技能效果!B:B,0)),INDEX(技能效果!M:M,MATCH(技能效果等级!B3148,技能效果!B:B,0))*VLOOKUP(E3148,技能数值计算!$C$19:$D$28,2,FALSE))</f>
        <v>0</v>
      </c>
      <c r="P3148" s="97"/>
      <c r="Q3148" s="97"/>
      <c r="R3148" s="95" t="str">
        <f>IF(INDEX(技能效果!O:O,MATCH(技能效果等级!B3148,技能效果!B:B,0))="","",INDEX(技能效果!O:O,MATCH(技能效果等级!B3148,技能效果!B:B,0)))</f>
        <v/>
      </c>
      <c r="S3148" s="97"/>
      <c r="T3148" s="97"/>
      <c r="U3148" s="97"/>
      <c r="V3148" s="96" t="str">
        <f>IF(INDEX(技能效果!AF:AF,MATCH(技能效果等级!B3148,技能效果!B:B,0))="","",INDEX(技能效果!AF:AF,MATCH(技能效果等级!B3148,技能效果!B:B,0)))</f>
        <v>造成的任意伤害附带已损失血量x%伤害</v>
      </c>
      <c r="W3148" s="95">
        <f t="shared" si="47"/>
        <v>306</v>
      </c>
    </row>
    <row r="3149" spans="1:23" ht="16.5" x14ac:dyDescent="0.2">
      <c r="A3149" s="62">
        <v>3146</v>
      </c>
      <c r="B3149" s="95">
        <f>INDEX(技能效果!B:B,MATCH(技能效果等级!W3149,技能效果!AE:AE,0))</f>
        <v>210300903</v>
      </c>
      <c r="C3149" s="95" t="str">
        <f>INDEX(技能效果!C:C,MATCH(技能效果等级!B3149,技能效果!B:B,0))</f>
        <v>徐晃专属武器效果(教学)</v>
      </c>
      <c r="D3149" s="96" t="s">
        <v>873</v>
      </c>
      <c r="E3149" s="95">
        <v>2</v>
      </c>
      <c r="F3149" s="95">
        <f>INDEX(技能效果!H:H,MATCH(技能效果等级!B3149,技能效果!B:B,0))</f>
        <v>1014</v>
      </c>
      <c r="G3149" s="95">
        <f>IF(INDEX(技能效果!K:K,MATCH(B3149,技能效果!B:B,0))=0,INDEX(技能效果!I:I,MATCH(技能效果等级!B3149,技能效果!B:B,0)),INDEX(技能效果!I:I,MATCH(技能效果等级!B3149,技能效果!B:B,0))*VLOOKUP(E3149,技能数值计算!$C$19:$D$28,2,FALSE))</f>
        <v>8.1000000000000003E-2</v>
      </c>
      <c r="H3149" s="95">
        <f>INDEX(技能效果!J:J,MATCH(技能效果等级!B3149,技能效果!B:B,0))</f>
        <v>0</v>
      </c>
      <c r="I3149" s="97"/>
      <c r="J3149" s="97"/>
      <c r="K3149" s="97"/>
      <c r="L3149" s="97"/>
      <c r="M3149" s="97"/>
      <c r="N3149" s="96" t="str">
        <f>IF(INDEX(技能效果!L:L,MATCH(技能效果等级!B3149,技能效果!B:B,0))="","",INDEX(技能效果!L:L,MATCH(技能效果等级!B3149,技能效果!B:B,0)))</f>
        <v/>
      </c>
      <c r="O3149" s="95">
        <f>IF(INDEX(技能效果!N:N,MATCH(B3149,技能效果!B:B,0))=0,INDEX(技能效果!M:M,MATCH(技能效果等级!B3149,技能效果!B:B,0)),INDEX(技能效果!M:M,MATCH(技能效果等级!B3149,技能效果!B:B,0))*VLOOKUP(E3149,技能数值计算!$C$19:$D$28,2,FALSE))</f>
        <v>0</v>
      </c>
      <c r="P3149" s="97"/>
      <c r="Q3149" s="97"/>
      <c r="R3149" s="95" t="str">
        <f>IF(INDEX(技能效果!O:O,MATCH(技能效果等级!B3149,技能效果!B:B,0))="","",INDEX(技能效果!O:O,MATCH(技能效果等级!B3149,技能效果!B:B,0)))</f>
        <v/>
      </c>
      <c r="S3149" s="97"/>
      <c r="T3149" s="97"/>
      <c r="U3149" s="97"/>
      <c r="V3149" s="96" t="str">
        <f>IF(INDEX(技能效果!AF:AF,MATCH(技能效果等级!B3149,技能效果!B:B,0))="","",INDEX(技能效果!AF:AF,MATCH(技能效果等级!B3149,技能效果!B:B,0)))</f>
        <v>造成的任意伤害附带已损失血量x%伤害</v>
      </c>
      <c r="W3149" s="95">
        <f t="shared" si="47"/>
        <v>306</v>
      </c>
    </row>
    <row r="3150" spans="1:23" ht="16.5" x14ac:dyDescent="0.2">
      <c r="A3150" s="62">
        <v>3147</v>
      </c>
      <c r="B3150" s="95">
        <f>INDEX(技能效果!B:B,MATCH(技能效果等级!W3150,技能效果!AE:AE,0))</f>
        <v>210300903</v>
      </c>
      <c r="C3150" s="95" t="str">
        <f>INDEX(技能效果!C:C,MATCH(技能效果等级!B3150,技能效果!B:B,0))</f>
        <v>徐晃专属武器效果(教学)</v>
      </c>
      <c r="D3150" s="96" t="s">
        <v>873</v>
      </c>
      <c r="E3150" s="95">
        <v>3</v>
      </c>
      <c r="F3150" s="95">
        <f>INDEX(技能效果!H:H,MATCH(技能效果等级!B3150,技能效果!B:B,0))</f>
        <v>1014</v>
      </c>
      <c r="G3150" s="95">
        <f>IF(INDEX(技能效果!K:K,MATCH(B3150,技能效果!B:B,0))=0,INDEX(技能效果!I:I,MATCH(技能效果等级!B3150,技能效果!B:B,0)),INDEX(技能效果!I:I,MATCH(技能效果等级!B3150,技能效果!B:B,0))*VLOOKUP(E3150,技能数值计算!$C$19:$D$28,2,FALSE))</f>
        <v>8.6999999999999994E-2</v>
      </c>
      <c r="H3150" s="95">
        <f>INDEX(技能效果!J:J,MATCH(技能效果等级!B3150,技能效果!B:B,0))</f>
        <v>0</v>
      </c>
      <c r="I3150" s="97"/>
      <c r="J3150" s="97"/>
      <c r="K3150" s="97"/>
      <c r="L3150" s="97"/>
      <c r="M3150" s="97"/>
      <c r="N3150" s="96" t="str">
        <f>IF(INDEX(技能效果!L:L,MATCH(技能效果等级!B3150,技能效果!B:B,0))="","",INDEX(技能效果!L:L,MATCH(技能效果等级!B3150,技能效果!B:B,0)))</f>
        <v/>
      </c>
      <c r="O3150" s="95">
        <f>IF(INDEX(技能效果!N:N,MATCH(B3150,技能效果!B:B,0))=0,INDEX(技能效果!M:M,MATCH(技能效果等级!B3150,技能效果!B:B,0)),INDEX(技能效果!M:M,MATCH(技能效果等级!B3150,技能效果!B:B,0))*VLOOKUP(E3150,技能数值计算!$C$19:$D$28,2,FALSE))</f>
        <v>0</v>
      </c>
      <c r="P3150" s="97"/>
      <c r="Q3150" s="97"/>
      <c r="R3150" s="95" t="str">
        <f>IF(INDEX(技能效果!O:O,MATCH(技能效果等级!B3150,技能效果!B:B,0))="","",INDEX(技能效果!O:O,MATCH(技能效果等级!B3150,技能效果!B:B,0)))</f>
        <v/>
      </c>
      <c r="S3150" s="97"/>
      <c r="T3150" s="97"/>
      <c r="U3150" s="97"/>
      <c r="V3150" s="96" t="str">
        <f>IF(INDEX(技能效果!AF:AF,MATCH(技能效果等级!B3150,技能效果!B:B,0))="","",INDEX(技能效果!AF:AF,MATCH(技能效果等级!B3150,技能效果!B:B,0)))</f>
        <v>造成的任意伤害附带已损失血量x%伤害</v>
      </c>
      <c r="W3150" s="95">
        <f t="shared" si="47"/>
        <v>306</v>
      </c>
    </row>
    <row r="3151" spans="1:23" ht="16.5" x14ac:dyDescent="0.2">
      <c r="A3151" s="62">
        <v>3148</v>
      </c>
      <c r="B3151" s="95">
        <f>INDEX(技能效果!B:B,MATCH(技能效果等级!W3151,技能效果!AE:AE,0))</f>
        <v>210300903</v>
      </c>
      <c r="C3151" s="95" t="str">
        <f>INDEX(技能效果!C:C,MATCH(技能效果等级!B3151,技能效果!B:B,0))</f>
        <v>徐晃专属武器效果(教学)</v>
      </c>
      <c r="D3151" s="96" t="s">
        <v>873</v>
      </c>
      <c r="E3151" s="95">
        <v>4</v>
      </c>
      <c r="F3151" s="95">
        <f>INDEX(技能效果!H:H,MATCH(技能效果等级!B3151,技能效果!B:B,0))</f>
        <v>1014</v>
      </c>
      <c r="G3151" s="95">
        <f>IF(INDEX(技能效果!K:K,MATCH(B3151,技能效果!B:B,0))=0,INDEX(技能效果!I:I,MATCH(技能效果等级!B3151,技能效果!B:B,0)),INDEX(技能效果!I:I,MATCH(技能效果等级!B3151,技能效果!B:B,0))*VLOOKUP(E3151,技能数值计算!$C$19:$D$28,2,FALSE))</f>
        <v>9.2999999999999999E-2</v>
      </c>
      <c r="H3151" s="95">
        <f>INDEX(技能效果!J:J,MATCH(技能效果等级!B3151,技能效果!B:B,0))</f>
        <v>0</v>
      </c>
      <c r="I3151" s="97"/>
      <c r="J3151" s="97"/>
      <c r="K3151" s="97"/>
      <c r="L3151" s="97"/>
      <c r="M3151" s="97"/>
      <c r="N3151" s="96" t="str">
        <f>IF(INDEX(技能效果!L:L,MATCH(技能效果等级!B3151,技能效果!B:B,0))="","",INDEX(技能效果!L:L,MATCH(技能效果等级!B3151,技能效果!B:B,0)))</f>
        <v/>
      </c>
      <c r="O3151" s="95">
        <f>IF(INDEX(技能效果!N:N,MATCH(B3151,技能效果!B:B,0))=0,INDEX(技能效果!M:M,MATCH(技能效果等级!B3151,技能效果!B:B,0)),INDEX(技能效果!M:M,MATCH(技能效果等级!B3151,技能效果!B:B,0))*VLOOKUP(E3151,技能数值计算!$C$19:$D$28,2,FALSE))</f>
        <v>0</v>
      </c>
      <c r="P3151" s="97"/>
      <c r="Q3151" s="97"/>
      <c r="R3151" s="95" t="str">
        <f>IF(INDEX(技能效果!O:O,MATCH(技能效果等级!B3151,技能效果!B:B,0))="","",INDEX(技能效果!O:O,MATCH(技能效果等级!B3151,技能效果!B:B,0)))</f>
        <v/>
      </c>
      <c r="S3151" s="97"/>
      <c r="T3151" s="97"/>
      <c r="U3151" s="97"/>
      <c r="V3151" s="96" t="str">
        <f>IF(INDEX(技能效果!AF:AF,MATCH(技能效果等级!B3151,技能效果!B:B,0))="","",INDEX(技能效果!AF:AF,MATCH(技能效果等级!B3151,技能效果!B:B,0)))</f>
        <v>造成的任意伤害附带已损失血量x%伤害</v>
      </c>
      <c r="W3151" s="95">
        <f t="shared" si="47"/>
        <v>306</v>
      </c>
    </row>
    <row r="3152" spans="1:23" ht="16.5" x14ac:dyDescent="0.2">
      <c r="A3152" s="62">
        <v>3149</v>
      </c>
      <c r="B3152" s="95">
        <f>INDEX(技能效果!B:B,MATCH(技能效果等级!W3152,技能效果!AE:AE,0))</f>
        <v>210300903</v>
      </c>
      <c r="C3152" s="95" t="str">
        <f>INDEX(技能效果!C:C,MATCH(技能效果等级!B3152,技能效果!B:B,0))</f>
        <v>徐晃专属武器效果(教学)</v>
      </c>
      <c r="D3152" s="96" t="s">
        <v>873</v>
      </c>
      <c r="E3152" s="95">
        <v>5</v>
      </c>
      <c r="F3152" s="95">
        <f>INDEX(技能效果!H:H,MATCH(技能效果等级!B3152,技能效果!B:B,0))</f>
        <v>1014</v>
      </c>
      <c r="G3152" s="95">
        <f>IF(INDEX(技能效果!K:K,MATCH(B3152,技能效果!B:B,0))=0,INDEX(技能效果!I:I,MATCH(技能效果等级!B3152,技能效果!B:B,0)),INDEX(技能效果!I:I,MATCH(技能效果等级!B3152,技能效果!B:B,0))*VLOOKUP(E3152,技能数值计算!$C$19:$D$28,2,FALSE))</f>
        <v>9.9000000000000005E-2</v>
      </c>
      <c r="H3152" s="95">
        <f>INDEX(技能效果!J:J,MATCH(技能效果等级!B3152,技能效果!B:B,0))</f>
        <v>0</v>
      </c>
      <c r="I3152" s="97"/>
      <c r="J3152" s="97"/>
      <c r="K3152" s="97"/>
      <c r="L3152" s="97"/>
      <c r="M3152" s="97"/>
      <c r="N3152" s="96" t="str">
        <f>IF(INDEX(技能效果!L:L,MATCH(技能效果等级!B3152,技能效果!B:B,0))="","",INDEX(技能效果!L:L,MATCH(技能效果等级!B3152,技能效果!B:B,0)))</f>
        <v/>
      </c>
      <c r="O3152" s="95">
        <f>IF(INDEX(技能效果!N:N,MATCH(B3152,技能效果!B:B,0))=0,INDEX(技能效果!M:M,MATCH(技能效果等级!B3152,技能效果!B:B,0)),INDEX(技能效果!M:M,MATCH(技能效果等级!B3152,技能效果!B:B,0))*VLOOKUP(E3152,技能数值计算!$C$19:$D$28,2,FALSE))</f>
        <v>0</v>
      </c>
      <c r="P3152" s="97"/>
      <c r="Q3152" s="97"/>
      <c r="R3152" s="95" t="str">
        <f>IF(INDEX(技能效果!O:O,MATCH(技能效果等级!B3152,技能效果!B:B,0))="","",INDEX(技能效果!O:O,MATCH(技能效果等级!B3152,技能效果!B:B,0)))</f>
        <v/>
      </c>
      <c r="S3152" s="97"/>
      <c r="T3152" s="97"/>
      <c r="U3152" s="97"/>
      <c r="V3152" s="96" t="str">
        <f>IF(INDEX(技能效果!AF:AF,MATCH(技能效果等级!B3152,技能效果!B:B,0))="","",INDEX(技能效果!AF:AF,MATCH(技能效果等级!B3152,技能效果!B:B,0)))</f>
        <v>造成的任意伤害附带已损失血量x%伤害</v>
      </c>
      <c r="W3152" s="95">
        <f t="shared" si="47"/>
        <v>306</v>
      </c>
    </row>
    <row r="3153" spans="1:23" ht="16.5" x14ac:dyDescent="0.2">
      <c r="A3153" s="62">
        <v>3150</v>
      </c>
      <c r="B3153" s="95">
        <f>INDEX(技能效果!B:B,MATCH(技能效果等级!W3153,技能效果!AE:AE,0))</f>
        <v>210300903</v>
      </c>
      <c r="C3153" s="95" t="str">
        <f>INDEX(技能效果!C:C,MATCH(技能效果等级!B3153,技能效果!B:B,0))</f>
        <v>徐晃专属武器效果(教学)</v>
      </c>
      <c r="D3153" s="96" t="s">
        <v>873</v>
      </c>
      <c r="E3153" s="95">
        <v>6</v>
      </c>
      <c r="F3153" s="95">
        <f>INDEX(技能效果!H:H,MATCH(技能效果等级!B3153,技能效果!B:B,0))</f>
        <v>1014</v>
      </c>
      <c r="G3153" s="95">
        <f>IF(INDEX(技能效果!K:K,MATCH(B3153,技能效果!B:B,0))=0,INDEX(技能效果!I:I,MATCH(技能效果等级!B3153,技能效果!B:B,0)),INDEX(技能效果!I:I,MATCH(技能效果等级!B3153,技能效果!B:B,0))*VLOOKUP(E3153,技能数值计算!$C$19:$D$28,2,FALSE))</f>
        <v>0.108</v>
      </c>
      <c r="H3153" s="95">
        <f>INDEX(技能效果!J:J,MATCH(技能效果等级!B3153,技能效果!B:B,0))</f>
        <v>0</v>
      </c>
      <c r="I3153" s="97"/>
      <c r="J3153" s="97"/>
      <c r="K3153" s="97"/>
      <c r="L3153" s="97"/>
      <c r="M3153" s="97"/>
      <c r="N3153" s="96" t="str">
        <f>IF(INDEX(技能效果!L:L,MATCH(技能效果等级!B3153,技能效果!B:B,0))="","",INDEX(技能效果!L:L,MATCH(技能效果等级!B3153,技能效果!B:B,0)))</f>
        <v/>
      </c>
      <c r="O3153" s="95">
        <f>IF(INDEX(技能效果!N:N,MATCH(B3153,技能效果!B:B,0))=0,INDEX(技能效果!M:M,MATCH(技能效果等级!B3153,技能效果!B:B,0)),INDEX(技能效果!M:M,MATCH(技能效果等级!B3153,技能效果!B:B,0))*VLOOKUP(E3153,技能数值计算!$C$19:$D$28,2,FALSE))</f>
        <v>0</v>
      </c>
      <c r="P3153" s="97"/>
      <c r="Q3153" s="97"/>
      <c r="R3153" s="95" t="str">
        <f>IF(INDEX(技能效果!O:O,MATCH(技能效果等级!B3153,技能效果!B:B,0))="","",INDEX(技能效果!O:O,MATCH(技能效果等级!B3153,技能效果!B:B,0)))</f>
        <v/>
      </c>
      <c r="S3153" s="97"/>
      <c r="T3153" s="97"/>
      <c r="U3153" s="97"/>
      <c r="V3153" s="96" t="str">
        <f>IF(INDEX(技能效果!AF:AF,MATCH(技能效果等级!B3153,技能效果!B:B,0))="","",INDEX(技能效果!AF:AF,MATCH(技能效果等级!B3153,技能效果!B:B,0)))</f>
        <v>造成的任意伤害附带已损失血量x%伤害</v>
      </c>
      <c r="W3153" s="95">
        <f t="shared" si="47"/>
        <v>306</v>
      </c>
    </row>
    <row r="3154" spans="1:23" ht="16.5" x14ac:dyDescent="0.2">
      <c r="A3154" s="62">
        <v>3151</v>
      </c>
      <c r="B3154" s="95">
        <f>INDEX(技能效果!B:B,MATCH(技能效果等级!W3154,技能效果!AE:AE,0))</f>
        <v>210300903</v>
      </c>
      <c r="C3154" s="95" t="str">
        <f>INDEX(技能效果!C:C,MATCH(技能效果等级!B3154,技能效果!B:B,0))</f>
        <v>徐晃专属武器效果(教学)</v>
      </c>
      <c r="D3154" s="96" t="s">
        <v>873</v>
      </c>
      <c r="E3154" s="95">
        <v>7</v>
      </c>
      <c r="F3154" s="95">
        <f>INDEX(技能效果!H:H,MATCH(技能效果等级!B3154,技能效果!B:B,0))</f>
        <v>1014</v>
      </c>
      <c r="G3154" s="95">
        <f>IF(INDEX(技能效果!K:K,MATCH(B3154,技能效果!B:B,0))=0,INDEX(技能效果!I:I,MATCH(技能效果等级!B3154,技能效果!B:B,0)),INDEX(技能效果!I:I,MATCH(技能效果等级!B3154,技能效果!B:B,0))*VLOOKUP(E3154,技能数值计算!$C$19:$D$28,2,FALSE))</f>
        <v>0.11699999999999999</v>
      </c>
      <c r="H3154" s="95">
        <f>INDEX(技能效果!J:J,MATCH(技能效果等级!B3154,技能效果!B:B,0))</f>
        <v>0</v>
      </c>
      <c r="I3154" s="97"/>
      <c r="J3154" s="97"/>
      <c r="K3154" s="97"/>
      <c r="L3154" s="97"/>
      <c r="M3154" s="97"/>
      <c r="N3154" s="96" t="str">
        <f>IF(INDEX(技能效果!L:L,MATCH(技能效果等级!B3154,技能效果!B:B,0))="","",INDEX(技能效果!L:L,MATCH(技能效果等级!B3154,技能效果!B:B,0)))</f>
        <v/>
      </c>
      <c r="O3154" s="95">
        <f>IF(INDEX(技能效果!N:N,MATCH(B3154,技能效果!B:B,0))=0,INDEX(技能效果!M:M,MATCH(技能效果等级!B3154,技能效果!B:B,0)),INDEX(技能效果!M:M,MATCH(技能效果等级!B3154,技能效果!B:B,0))*VLOOKUP(E3154,技能数值计算!$C$19:$D$28,2,FALSE))</f>
        <v>0</v>
      </c>
      <c r="P3154" s="97"/>
      <c r="Q3154" s="97"/>
      <c r="R3154" s="95" t="str">
        <f>IF(INDEX(技能效果!O:O,MATCH(技能效果等级!B3154,技能效果!B:B,0))="","",INDEX(技能效果!O:O,MATCH(技能效果等级!B3154,技能效果!B:B,0)))</f>
        <v/>
      </c>
      <c r="S3154" s="97"/>
      <c r="T3154" s="97"/>
      <c r="U3154" s="97"/>
      <c r="V3154" s="96" t="str">
        <f>IF(INDEX(技能效果!AF:AF,MATCH(技能效果等级!B3154,技能效果!B:B,0))="","",INDEX(技能效果!AF:AF,MATCH(技能效果等级!B3154,技能效果!B:B,0)))</f>
        <v>造成的任意伤害附带已损失血量x%伤害</v>
      </c>
      <c r="W3154" s="95">
        <f t="shared" si="47"/>
        <v>306</v>
      </c>
    </row>
    <row r="3155" spans="1:23" ht="16.5" x14ac:dyDescent="0.2">
      <c r="A3155" s="62">
        <v>3152</v>
      </c>
      <c r="B3155" s="95">
        <f>INDEX(技能效果!B:B,MATCH(技能效果等级!W3155,技能效果!AE:AE,0))</f>
        <v>210300903</v>
      </c>
      <c r="C3155" s="95" t="str">
        <f>INDEX(技能效果!C:C,MATCH(技能效果等级!B3155,技能效果!B:B,0))</f>
        <v>徐晃专属武器效果(教学)</v>
      </c>
      <c r="D3155" s="96" t="s">
        <v>873</v>
      </c>
      <c r="E3155" s="95">
        <v>8</v>
      </c>
      <c r="F3155" s="95">
        <f>INDEX(技能效果!H:H,MATCH(技能效果等级!B3155,技能效果!B:B,0))</f>
        <v>1014</v>
      </c>
      <c r="G3155" s="95">
        <f>IF(INDEX(技能效果!K:K,MATCH(B3155,技能效果!B:B,0))=0,INDEX(技能效果!I:I,MATCH(技能效果等级!B3155,技能效果!B:B,0)),INDEX(技能效果!I:I,MATCH(技能效果等级!B3155,技能效果!B:B,0))*VLOOKUP(E3155,技能数值计算!$C$19:$D$28,2,FALSE))</f>
        <v>0.126</v>
      </c>
      <c r="H3155" s="95">
        <f>INDEX(技能效果!J:J,MATCH(技能效果等级!B3155,技能效果!B:B,0))</f>
        <v>0</v>
      </c>
      <c r="I3155" s="97"/>
      <c r="J3155" s="97"/>
      <c r="K3155" s="97"/>
      <c r="L3155" s="97"/>
      <c r="M3155" s="97"/>
      <c r="N3155" s="96" t="str">
        <f>IF(INDEX(技能效果!L:L,MATCH(技能效果等级!B3155,技能效果!B:B,0))="","",INDEX(技能效果!L:L,MATCH(技能效果等级!B3155,技能效果!B:B,0)))</f>
        <v/>
      </c>
      <c r="O3155" s="95">
        <f>IF(INDEX(技能效果!N:N,MATCH(B3155,技能效果!B:B,0))=0,INDEX(技能效果!M:M,MATCH(技能效果等级!B3155,技能效果!B:B,0)),INDEX(技能效果!M:M,MATCH(技能效果等级!B3155,技能效果!B:B,0))*VLOOKUP(E3155,技能数值计算!$C$19:$D$28,2,FALSE))</f>
        <v>0</v>
      </c>
      <c r="P3155" s="97"/>
      <c r="Q3155" s="97"/>
      <c r="R3155" s="95" t="str">
        <f>IF(INDEX(技能效果!O:O,MATCH(技能效果等级!B3155,技能效果!B:B,0))="","",INDEX(技能效果!O:O,MATCH(技能效果等级!B3155,技能效果!B:B,0)))</f>
        <v/>
      </c>
      <c r="S3155" s="97"/>
      <c r="T3155" s="97"/>
      <c r="U3155" s="97"/>
      <c r="V3155" s="96" t="str">
        <f>IF(INDEX(技能效果!AF:AF,MATCH(技能效果等级!B3155,技能效果!B:B,0))="","",INDEX(技能效果!AF:AF,MATCH(技能效果等级!B3155,技能效果!B:B,0)))</f>
        <v>造成的任意伤害附带已损失血量x%伤害</v>
      </c>
      <c r="W3155" s="95">
        <f t="shared" si="47"/>
        <v>306</v>
      </c>
    </row>
    <row r="3156" spans="1:23" ht="16.5" x14ac:dyDescent="0.2">
      <c r="A3156" s="62">
        <v>3153</v>
      </c>
      <c r="B3156" s="95">
        <f>INDEX(技能效果!B:B,MATCH(技能效果等级!W3156,技能效果!AE:AE,0))</f>
        <v>210300903</v>
      </c>
      <c r="C3156" s="95" t="str">
        <f>INDEX(技能效果!C:C,MATCH(技能效果等级!B3156,技能效果!B:B,0))</f>
        <v>徐晃专属武器效果(教学)</v>
      </c>
      <c r="D3156" s="96" t="s">
        <v>873</v>
      </c>
      <c r="E3156" s="95">
        <v>9</v>
      </c>
      <c r="F3156" s="95">
        <f>INDEX(技能效果!H:H,MATCH(技能效果等级!B3156,技能效果!B:B,0))</f>
        <v>1014</v>
      </c>
      <c r="G3156" s="95">
        <f>IF(INDEX(技能效果!K:K,MATCH(B3156,技能效果!B:B,0))=0,INDEX(技能效果!I:I,MATCH(技能效果等级!B3156,技能效果!B:B,0)),INDEX(技能效果!I:I,MATCH(技能效果等级!B3156,技能效果!B:B,0))*VLOOKUP(E3156,技能数值计算!$C$19:$D$28,2,FALSE))</f>
        <v>0.13800000000000001</v>
      </c>
      <c r="H3156" s="95">
        <f>INDEX(技能效果!J:J,MATCH(技能效果等级!B3156,技能效果!B:B,0))</f>
        <v>0</v>
      </c>
      <c r="I3156" s="97"/>
      <c r="J3156" s="97"/>
      <c r="K3156" s="97"/>
      <c r="L3156" s="97"/>
      <c r="M3156" s="97"/>
      <c r="N3156" s="96" t="str">
        <f>IF(INDEX(技能效果!L:L,MATCH(技能效果等级!B3156,技能效果!B:B,0))="","",INDEX(技能效果!L:L,MATCH(技能效果等级!B3156,技能效果!B:B,0)))</f>
        <v/>
      </c>
      <c r="O3156" s="95">
        <f>IF(INDEX(技能效果!N:N,MATCH(B3156,技能效果!B:B,0))=0,INDEX(技能效果!M:M,MATCH(技能效果等级!B3156,技能效果!B:B,0)),INDEX(技能效果!M:M,MATCH(技能效果等级!B3156,技能效果!B:B,0))*VLOOKUP(E3156,技能数值计算!$C$19:$D$28,2,FALSE))</f>
        <v>0</v>
      </c>
      <c r="P3156" s="97"/>
      <c r="Q3156" s="97"/>
      <c r="R3156" s="95" t="str">
        <f>IF(INDEX(技能效果!O:O,MATCH(技能效果等级!B3156,技能效果!B:B,0))="","",INDEX(技能效果!O:O,MATCH(技能效果等级!B3156,技能效果!B:B,0)))</f>
        <v/>
      </c>
      <c r="S3156" s="97"/>
      <c r="T3156" s="97"/>
      <c r="U3156" s="97"/>
      <c r="V3156" s="96" t="str">
        <f>IF(INDEX(技能效果!AF:AF,MATCH(技能效果等级!B3156,技能效果!B:B,0))="","",INDEX(技能效果!AF:AF,MATCH(技能效果等级!B3156,技能效果!B:B,0)))</f>
        <v>造成的任意伤害附带已损失血量x%伤害</v>
      </c>
      <c r="W3156" s="95">
        <f t="shared" si="47"/>
        <v>306</v>
      </c>
    </row>
    <row r="3157" spans="1:23" ht="16.5" x14ac:dyDescent="0.2">
      <c r="A3157" s="62">
        <v>3154</v>
      </c>
      <c r="B3157" s="95">
        <f>INDEX(技能效果!B:B,MATCH(技能效果等级!W3157,技能效果!AE:AE,0))</f>
        <v>210300903</v>
      </c>
      <c r="C3157" s="95" t="str">
        <f>INDEX(技能效果!C:C,MATCH(技能效果等级!B3157,技能效果!B:B,0))</f>
        <v>徐晃专属武器效果(教学)</v>
      </c>
      <c r="D3157" s="96" t="s">
        <v>873</v>
      </c>
      <c r="E3157" s="95">
        <v>10</v>
      </c>
      <c r="F3157" s="95">
        <f>INDEX(技能效果!H:H,MATCH(技能效果等级!B3157,技能效果!B:B,0))</f>
        <v>1014</v>
      </c>
      <c r="G3157" s="95">
        <f>IF(INDEX(技能效果!K:K,MATCH(B3157,技能效果!B:B,0))=0,INDEX(技能效果!I:I,MATCH(技能效果等级!B3157,技能效果!B:B,0)),INDEX(技能效果!I:I,MATCH(技能效果等级!B3157,技能效果!B:B,0))*VLOOKUP(E3157,技能数值计算!$C$19:$D$28,2,FALSE))</f>
        <v>0.15</v>
      </c>
      <c r="H3157" s="95">
        <f>INDEX(技能效果!J:J,MATCH(技能效果等级!B3157,技能效果!B:B,0))</f>
        <v>0</v>
      </c>
      <c r="I3157" s="97"/>
      <c r="J3157" s="97"/>
      <c r="K3157" s="97"/>
      <c r="L3157" s="97"/>
      <c r="M3157" s="97"/>
      <c r="N3157" s="96" t="str">
        <f>IF(INDEX(技能效果!L:L,MATCH(技能效果等级!B3157,技能效果!B:B,0))="","",INDEX(技能效果!L:L,MATCH(技能效果等级!B3157,技能效果!B:B,0)))</f>
        <v/>
      </c>
      <c r="O3157" s="95">
        <f>IF(INDEX(技能效果!N:N,MATCH(B3157,技能效果!B:B,0))=0,INDEX(技能效果!M:M,MATCH(技能效果等级!B3157,技能效果!B:B,0)),INDEX(技能效果!M:M,MATCH(技能效果等级!B3157,技能效果!B:B,0))*VLOOKUP(E3157,技能数值计算!$C$19:$D$28,2,FALSE))</f>
        <v>0</v>
      </c>
      <c r="P3157" s="97"/>
      <c r="Q3157" s="97"/>
      <c r="R3157" s="95" t="str">
        <f>IF(INDEX(技能效果!O:O,MATCH(技能效果等级!B3157,技能效果!B:B,0))="","",INDEX(技能效果!O:O,MATCH(技能效果等级!B3157,技能效果!B:B,0)))</f>
        <v/>
      </c>
      <c r="S3157" s="97"/>
      <c r="T3157" s="97"/>
      <c r="U3157" s="97"/>
      <c r="V3157" s="96" t="str">
        <f>IF(INDEX(技能效果!AF:AF,MATCH(技能效果等级!B3157,技能效果!B:B,0))="","",INDEX(技能效果!AF:AF,MATCH(技能效果等级!B3157,技能效果!B:B,0)))</f>
        <v>造成的任意伤害附带已损失血量x%伤害</v>
      </c>
      <c r="W3157" s="95">
        <f t="shared" si="47"/>
        <v>306</v>
      </c>
    </row>
    <row r="3158" spans="1:23" ht="16.5" x14ac:dyDescent="0.2">
      <c r="A3158" s="62">
        <v>3155</v>
      </c>
      <c r="B3158" s="95">
        <f>INDEX(技能效果!B:B,MATCH(技能效果等级!W3158,技能效果!AE:AE,0))</f>
        <v>210300904</v>
      </c>
      <c r="C3158" s="95" t="str">
        <f>INDEX(技能效果!C:C,MATCH(技能效果等级!B3158,技能效果!B:B,0))</f>
        <v>徐晃满星效果(教学)</v>
      </c>
      <c r="D3158" s="96" t="s">
        <v>873</v>
      </c>
      <c r="E3158" s="95">
        <v>1</v>
      </c>
      <c r="F3158" s="95">
        <f>INDEX(技能效果!H:H,MATCH(技能效果等级!B3158,技能效果!B:B,0))</f>
        <v>4027</v>
      </c>
      <c r="G3158" s="95">
        <f>IF(INDEX(技能效果!K:K,MATCH(B3158,技能效果!B:B,0))=0,INDEX(技能效果!I:I,MATCH(技能效果等级!B3158,技能效果!B:B,0)),INDEX(技能效果!I:I,MATCH(技能效果等级!B3158,技能效果!B:B,0))*VLOOKUP(E3158,技能数值计算!$C$19:$D$28,2,FALSE))</f>
        <v>0.25</v>
      </c>
      <c r="H3158" s="95">
        <f>INDEX(技能效果!J:J,MATCH(技能效果等级!B3158,技能效果!B:B,0))</f>
        <v>0</v>
      </c>
      <c r="I3158" s="97"/>
      <c r="J3158" s="97"/>
      <c r="K3158" s="97"/>
      <c r="L3158" s="97"/>
      <c r="M3158" s="97"/>
      <c r="N3158" s="96" t="str">
        <f>IF(INDEX(技能效果!L:L,MATCH(技能效果等级!B3158,技能效果!B:B,0))="","",INDEX(技能效果!L:L,MATCH(技能效果等级!B3158,技能效果!B:B,0)))</f>
        <v/>
      </c>
      <c r="O3158" s="95">
        <f>IF(INDEX(技能效果!N:N,MATCH(B3158,技能效果!B:B,0))=0,INDEX(技能效果!M:M,MATCH(技能效果等级!B3158,技能效果!B:B,0)),INDEX(技能效果!M:M,MATCH(技能效果等级!B3158,技能效果!B:B,0))*VLOOKUP(E3158,技能数值计算!$C$19:$D$28,2,FALSE))</f>
        <v>0</v>
      </c>
      <c r="P3158" s="97"/>
      <c r="Q3158" s="97"/>
      <c r="R3158" s="95" t="str">
        <f>IF(INDEX(技能效果!O:O,MATCH(技能效果等级!B3158,技能效果!B:B,0))="","",INDEX(技能效果!O:O,MATCH(技能效果等级!B3158,技能效果!B:B,0)))</f>
        <v/>
      </c>
      <c r="S3158" s="97"/>
      <c r="T3158" s="97"/>
      <c r="U3158" s="97"/>
      <c r="V3158" s="96" t="str">
        <f>IF(INDEX(技能效果!AF:AF,MATCH(技能效果等级!B3158,技能效果!B:B,0))="","",INDEX(技能效果!AF:AF,MATCH(技能效果等级!B3158,技能效果!B:B,0)))</f>
        <v/>
      </c>
      <c r="W3158" s="95">
        <f t="shared" si="47"/>
        <v>307</v>
      </c>
    </row>
    <row r="3159" spans="1:23" ht="16.5" x14ac:dyDescent="0.2">
      <c r="A3159" s="62">
        <v>3156</v>
      </c>
      <c r="B3159" s="95">
        <f>INDEX(技能效果!B:B,MATCH(技能效果等级!W3159,技能效果!AE:AE,0))</f>
        <v>210300904</v>
      </c>
      <c r="C3159" s="95" t="str">
        <f>INDEX(技能效果!C:C,MATCH(技能效果等级!B3159,技能效果!B:B,0))</f>
        <v>徐晃满星效果(教学)</v>
      </c>
      <c r="D3159" s="96" t="s">
        <v>873</v>
      </c>
      <c r="E3159" s="95">
        <v>2</v>
      </c>
      <c r="F3159" s="95">
        <f>INDEX(技能效果!H:H,MATCH(技能效果等级!B3159,技能效果!B:B,0))</f>
        <v>4027</v>
      </c>
      <c r="G3159" s="95">
        <f>IF(INDEX(技能效果!K:K,MATCH(B3159,技能效果!B:B,0))=0,INDEX(技能效果!I:I,MATCH(技能效果等级!B3159,技能效果!B:B,0)),INDEX(技能效果!I:I,MATCH(技能效果等级!B3159,技能效果!B:B,0))*VLOOKUP(E3159,技能数值计算!$C$19:$D$28,2,FALSE))</f>
        <v>0.27</v>
      </c>
      <c r="H3159" s="95">
        <f>INDEX(技能效果!J:J,MATCH(技能效果等级!B3159,技能效果!B:B,0))</f>
        <v>0</v>
      </c>
      <c r="I3159" s="97"/>
      <c r="J3159" s="97"/>
      <c r="K3159" s="97"/>
      <c r="L3159" s="97"/>
      <c r="M3159" s="97"/>
      <c r="N3159" s="96" t="str">
        <f>IF(INDEX(技能效果!L:L,MATCH(技能效果等级!B3159,技能效果!B:B,0))="","",INDEX(技能效果!L:L,MATCH(技能效果等级!B3159,技能效果!B:B,0)))</f>
        <v/>
      </c>
      <c r="O3159" s="95">
        <f>IF(INDEX(技能效果!N:N,MATCH(B3159,技能效果!B:B,0))=0,INDEX(技能效果!M:M,MATCH(技能效果等级!B3159,技能效果!B:B,0)),INDEX(技能效果!M:M,MATCH(技能效果等级!B3159,技能效果!B:B,0))*VLOOKUP(E3159,技能数值计算!$C$19:$D$28,2,FALSE))</f>
        <v>0</v>
      </c>
      <c r="P3159" s="97"/>
      <c r="Q3159" s="97"/>
      <c r="R3159" s="95" t="str">
        <f>IF(INDEX(技能效果!O:O,MATCH(技能效果等级!B3159,技能效果!B:B,0))="","",INDEX(技能效果!O:O,MATCH(技能效果等级!B3159,技能效果!B:B,0)))</f>
        <v/>
      </c>
      <c r="S3159" s="97"/>
      <c r="T3159" s="97"/>
      <c r="U3159" s="97"/>
      <c r="V3159" s="96" t="str">
        <f>IF(INDEX(技能效果!AF:AF,MATCH(技能效果等级!B3159,技能效果!B:B,0))="","",INDEX(技能效果!AF:AF,MATCH(技能效果等级!B3159,技能效果!B:B,0)))</f>
        <v/>
      </c>
      <c r="W3159" s="95">
        <f t="shared" si="47"/>
        <v>307</v>
      </c>
    </row>
    <row r="3160" spans="1:23" ht="16.5" x14ac:dyDescent="0.2">
      <c r="A3160" s="62">
        <v>3157</v>
      </c>
      <c r="B3160" s="95">
        <f>INDEX(技能效果!B:B,MATCH(技能效果等级!W3160,技能效果!AE:AE,0))</f>
        <v>210300904</v>
      </c>
      <c r="C3160" s="95" t="str">
        <f>INDEX(技能效果!C:C,MATCH(技能效果等级!B3160,技能效果!B:B,0))</f>
        <v>徐晃满星效果(教学)</v>
      </c>
      <c r="D3160" s="96" t="s">
        <v>873</v>
      </c>
      <c r="E3160" s="95">
        <v>3</v>
      </c>
      <c r="F3160" s="95">
        <f>INDEX(技能效果!H:H,MATCH(技能效果等级!B3160,技能效果!B:B,0))</f>
        <v>4027</v>
      </c>
      <c r="G3160" s="95">
        <f>IF(INDEX(技能效果!K:K,MATCH(B3160,技能效果!B:B,0))=0,INDEX(技能效果!I:I,MATCH(技能效果等级!B3160,技能效果!B:B,0)),INDEX(技能效果!I:I,MATCH(技能效果等级!B3160,技能效果!B:B,0))*VLOOKUP(E3160,技能数值计算!$C$19:$D$28,2,FALSE))</f>
        <v>0.28999999999999998</v>
      </c>
      <c r="H3160" s="95">
        <f>INDEX(技能效果!J:J,MATCH(技能效果等级!B3160,技能效果!B:B,0))</f>
        <v>0</v>
      </c>
      <c r="I3160" s="97"/>
      <c r="J3160" s="97"/>
      <c r="K3160" s="97"/>
      <c r="L3160" s="97"/>
      <c r="M3160" s="97"/>
      <c r="N3160" s="96" t="str">
        <f>IF(INDEX(技能效果!L:L,MATCH(技能效果等级!B3160,技能效果!B:B,0))="","",INDEX(技能效果!L:L,MATCH(技能效果等级!B3160,技能效果!B:B,0)))</f>
        <v/>
      </c>
      <c r="O3160" s="95">
        <f>IF(INDEX(技能效果!N:N,MATCH(B3160,技能效果!B:B,0))=0,INDEX(技能效果!M:M,MATCH(技能效果等级!B3160,技能效果!B:B,0)),INDEX(技能效果!M:M,MATCH(技能效果等级!B3160,技能效果!B:B,0))*VLOOKUP(E3160,技能数值计算!$C$19:$D$28,2,FALSE))</f>
        <v>0</v>
      </c>
      <c r="P3160" s="97"/>
      <c r="Q3160" s="97"/>
      <c r="R3160" s="95" t="str">
        <f>IF(INDEX(技能效果!O:O,MATCH(技能效果等级!B3160,技能效果!B:B,0))="","",INDEX(技能效果!O:O,MATCH(技能效果等级!B3160,技能效果!B:B,0)))</f>
        <v/>
      </c>
      <c r="S3160" s="97"/>
      <c r="T3160" s="97"/>
      <c r="U3160" s="97"/>
      <c r="V3160" s="96" t="str">
        <f>IF(INDEX(技能效果!AF:AF,MATCH(技能效果等级!B3160,技能效果!B:B,0))="","",INDEX(技能效果!AF:AF,MATCH(技能效果等级!B3160,技能效果!B:B,0)))</f>
        <v/>
      </c>
      <c r="W3160" s="95">
        <f t="shared" si="47"/>
        <v>307</v>
      </c>
    </row>
    <row r="3161" spans="1:23" ht="16.5" x14ac:dyDescent="0.2">
      <c r="A3161" s="62">
        <v>3158</v>
      </c>
      <c r="B3161" s="95">
        <f>INDEX(技能效果!B:B,MATCH(技能效果等级!W3161,技能效果!AE:AE,0))</f>
        <v>210300904</v>
      </c>
      <c r="C3161" s="95" t="str">
        <f>INDEX(技能效果!C:C,MATCH(技能效果等级!B3161,技能效果!B:B,0))</f>
        <v>徐晃满星效果(教学)</v>
      </c>
      <c r="D3161" s="96" t="s">
        <v>873</v>
      </c>
      <c r="E3161" s="95">
        <v>4</v>
      </c>
      <c r="F3161" s="95">
        <f>INDEX(技能效果!H:H,MATCH(技能效果等级!B3161,技能效果!B:B,0))</f>
        <v>4027</v>
      </c>
      <c r="G3161" s="95">
        <f>IF(INDEX(技能效果!K:K,MATCH(B3161,技能效果!B:B,0))=0,INDEX(技能效果!I:I,MATCH(技能效果等级!B3161,技能效果!B:B,0)),INDEX(技能效果!I:I,MATCH(技能效果等级!B3161,技能效果!B:B,0))*VLOOKUP(E3161,技能数值计算!$C$19:$D$28,2,FALSE))</f>
        <v>0.31</v>
      </c>
      <c r="H3161" s="95">
        <f>INDEX(技能效果!J:J,MATCH(技能效果等级!B3161,技能效果!B:B,0))</f>
        <v>0</v>
      </c>
      <c r="I3161" s="97"/>
      <c r="J3161" s="97"/>
      <c r="K3161" s="97"/>
      <c r="L3161" s="97"/>
      <c r="M3161" s="97"/>
      <c r="N3161" s="96" t="str">
        <f>IF(INDEX(技能效果!L:L,MATCH(技能效果等级!B3161,技能效果!B:B,0))="","",INDEX(技能效果!L:L,MATCH(技能效果等级!B3161,技能效果!B:B,0)))</f>
        <v/>
      </c>
      <c r="O3161" s="95">
        <f>IF(INDEX(技能效果!N:N,MATCH(B3161,技能效果!B:B,0))=0,INDEX(技能效果!M:M,MATCH(技能效果等级!B3161,技能效果!B:B,0)),INDEX(技能效果!M:M,MATCH(技能效果等级!B3161,技能效果!B:B,0))*VLOOKUP(E3161,技能数值计算!$C$19:$D$28,2,FALSE))</f>
        <v>0</v>
      </c>
      <c r="P3161" s="97"/>
      <c r="Q3161" s="97"/>
      <c r="R3161" s="95" t="str">
        <f>IF(INDEX(技能效果!O:O,MATCH(技能效果等级!B3161,技能效果!B:B,0))="","",INDEX(技能效果!O:O,MATCH(技能效果等级!B3161,技能效果!B:B,0)))</f>
        <v/>
      </c>
      <c r="S3161" s="97"/>
      <c r="T3161" s="97"/>
      <c r="U3161" s="97"/>
      <c r="V3161" s="96" t="str">
        <f>IF(INDEX(技能效果!AF:AF,MATCH(技能效果等级!B3161,技能效果!B:B,0))="","",INDEX(技能效果!AF:AF,MATCH(技能效果等级!B3161,技能效果!B:B,0)))</f>
        <v/>
      </c>
      <c r="W3161" s="95">
        <f t="shared" si="47"/>
        <v>307</v>
      </c>
    </row>
    <row r="3162" spans="1:23" ht="16.5" x14ac:dyDescent="0.2">
      <c r="A3162" s="62">
        <v>3159</v>
      </c>
      <c r="B3162" s="95">
        <f>INDEX(技能效果!B:B,MATCH(技能效果等级!W3162,技能效果!AE:AE,0))</f>
        <v>210300904</v>
      </c>
      <c r="C3162" s="95" t="str">
        <f>INDEX(技能效果!C:C,MATCH(技能效果等级!B3162,技能效果!B:B,0))</f>
        <v>徐晃满星效果(教学)</v>
      </c>
      <c r="D3162" s="96" t="s">
        <v>873</v>
      </c>
      <c r="E3162" s="95">
        <v>5</v>
      </c>
      <c r="F3162" s="95">
        <f>INDEX(技能效果!H:H,MATCH(技能效果等级!B3162,技能效果!B:B,0))</f>
        <v>4027</v>
      </c>
      <c r="G3162" s="95">
        <f>IF(INDEX(技能效果!K:K,MATCH(B3162,技能效果!B:B,0))=0,INDEX(技能效果!I:I,MATCH(技能效果等级!B3162,技能效果!B:B,0)),INDEX(技能效果!I:I,MATCH(技能效果等级!B3162,技能效果!B:B,0))*VLOOKUP(E3162,技能数值计算!$C$19:$D$28,2,FALSE))</f>
        <v>0.33</v>
      </c>
      <c r="H3162" s="95">
        <f>INDEX(技能效果!J:J,MATCH(技能效果等级!B3162,技能效果!B:B,0))</f>
        <v>0</v>
      </c>
      <c r="I3162" s="97"/>
      <c r="J3162" s="97"/>
      <c r="K3162" s="97"/>
      <c r="L3162" s="97"/>
      <c r="M3162" s="97"/>
      <c r="N3162" s="96" t="str">
        <f>IF(INDEX(技能效果!L:L,MATCH(技能效果等级!B3162,技能效果!B:B,0))="","",INDEX(技能效果!L:L,MATCH(技能效果等级!B3162,技能效果!B:B,0)))</f>
        <v/>
      </c>
      <c r="O3162" s="95">
        <f>IF(INDEX(技能效果!N:N,MATCH(B3162,技能效果!B:B,0))=0,INDEX(技能效果!M:M,MATCH(技能效果等级!B3162,技能效果!B:B,0)),INDEX(技能效果!M:M,MATCH(技能效果等级!B3162,技能效果!B:B,0))*VLOOKUP(E3162,技能数值计算!$C$19:$D$28,2,FALSE))</f>
        <v>0</v>
      </c>
      <c r="P3162" s="97"/>
      <c r="Q3162" s="97"/>
      <c r="R3162" s="95" t="str">
        <f>IF(INDEX(技能效果!O:O,MATCH(技能效果等级!B3162,技能效果!B:B,0))="","",INDEX(技能效果!O:O,MATCH(技能效果等级!B3162,技能效果!B:B,0)))</f>
        <v/>
      </c>
      <c r="S3162" s="97"/>
      <c r="T3162" s="97"/>
      <c r="U3162" s="97"/>
      <c r="V3162" s="96" t="str">
        <f>IF(INDEX(技能效果!AF:AF,MATCH(技能效果等级!B3162,技能效果!B:B,0))="","",INDEX(技能效果!AF:AF,MATCH(技能效果等级!B3162,技能效果!B:B,0)))</f>
        <v/>
      </c>
      <c r="W3162" s="95">
        <f t="shared" si="47"/>
        <v>307</v>
      </c>
    </row>
    <row r="3163" spans="1:23" ht="16.5" x14ac:dyDescent="0.2">
      <c r="A3163" s="62">
        <v>3160</v>
      </c>
      <c r="B3163" s="95">
        <f>INDEX(技能效果!B:B,MATCH(技能效果等级!W3163,技能效果!AE:AE,0))</f>
        <v>210300904</v>
      </c>
      <c r="C3163" s="95" t="str">
        <f>INDEX(技能效果!C:C,MATCH(技能效果等级!B3163,技能效果!B:B,0))</f>
        <v>徐晃满星效果(教学)</v>
      </c>
      <c r="D3163" s="96" t="s">
        <v>873</v>
      </c>
      <c r="E3163" s="95">
        <v>6</v>
      </c>
      <c r="F3163" s="95">
        <f>INDEX(技能效果!H:H,MATCH(技能效果等级!B3163,技能效果!B:B,0))</f>
        <v>4027</v>
      </c>
      <c r="G3163" s="95">
        <f>IF(INDEX(技能效果!K:K,MATCH(B3163,技能效果!B:B,0))=0,INDEX(技能效果!I:I,MATCH(技能效果等级!B3163,技能效果!B:B,0)),INDEX(技能效果!I:I,MATCH(技能效果等级!B3163,技能效果!B:B,0))*VLOOKUP(E3163,技能数值计算!$C$19:$D$28,2,FALSE))</f>
        <v>0.36</v>
      </c>
      <c r="H3163" s="95">
        <f>INDEX(技能效果!J:J,MATCH(技能效果等级!B3163,技能效果!B:B,0))</f>
        <v>0</v>
      </c>
      <c r="I3163" s="97"/>
      <c r="J3163" s="97"/>
      <c r="K3163" s="97"/>
      <c r="L3163" s="97"/>
      <c r="M3163" s="97"/>
      <c r="N3163" s="96" t="str">
        <f>IF(INDEX(技能效果!L:L,MATCH(技能效果等级!B3163,技能效果!B:B,0))="","",INDEX(技能效果!L:L,MATCH(技能效果等级!B3163,技能效果!B:B,0)))</f>
        <v/>
      </c>
      <c r="O3163" s="95">
        <f>IF(INDEX(技能效果!N:N,MATCH(B3163,技能效果!B:B,0))=0,INDEX(技能效果!M:M,MATCH(技能效果等级!B3163,技能效果!B:B,0)),INDEX(技能效果!M:M,MATCH(技能效果等级!B3163,技能效果!B:B,0))*VLOOKUP(E3163,技能数值计算!$C$19:$D$28,2,FALSE))</f>
        <v>0</v>
      </c>
      <c r="P3163" s="97"/>
      <c r="Q3163" s="97"/>
      <c r="R3163" s="95" t="str">
        <f>IF(INDEX(技能效果!O:O,MATCH(技能效果等级!B3163,技能效果!B:B,0))="","",INDEX(技能效果!O:O,MATCH(技能效果等级!B3163,技能效果!B:B,0)))</f>
        <v/>
      </c>
      <c r="S3163" s="97"/>
      <c r="T3163" s="97"/>
      <c r="U3163" s="97"/>
      <c r="V3163" s="96" t="str">
        <f>IF(INDEX(技能效果!AF:AF,MATCH(技能效果等级!B3163,技能效果!B:B,0))="","",INDEX(技能效果!AF:AF,MATCH(技能效果等级!B3163,技能效果!B:B,0)))</f>
        <v/>
      </c>
      <c r="W3163" s="95">
        <f t="shared" si="47"/>
        <v>307</v>
      </c>
    </row>
    <row r="3164" spans="1:23" ht="16.5" x14ac:dyDescent="0.2">
      <c r="A3164" s="62">
        <v>3161</v>
      </c>
      <c r="B3164" s="95">
        <f>INDEX(技能效果!B:B,MATCH(技能效果等级!W3164,技能效果!AE:AE,0))</f>
        <v>210300904</v>
      </c>
      <c r="C3164" s="95" t="str">
        <f>INDEX(技能效果!C:C,MATCH(技能效果等级!B3164,技能效果!B:B,0))</f>
        <v>徐晃满星效果(教学)</v>
      </c>
      <c r="D3164" s="96" t="s">
        <v>873</v>
      </c>
      <c r="E3164" s="95">
        <v>7</v>
      </c>
      <c r="F3164" s="95">
        <f>INDEX(技能效果!H:H,MATCH(技能效果等级!B3164,技能效果!B:B,0))</f>
        <v>4027</v>
      </c>
      <c r="G3164" s="95">
        <f>IF(INDEX(技能效果!K:K,MATCH(B3164,技能效果!B:B,0))=0,INDEX(技能效果!I:I,MATCH(技能效果等级!B3164,技能效果!B:B,0)),INDEX(技能效果!I:I,MATCH(技能效果等级!B3164,技能效果!B:B,0))*VLOOKUP(E3164,技能数值计算!$C$19:$D$28,2,FALSE))</f>
        <v>0.39</v>
      </c>
      <c r="H3164" s="95">
        <f>INDEX(技能效果!J:J,MATCH(技能效果等级!B3164,技能效果!B:B,0))</f>
        <v>0</v>
      </c>
      <c r="I3164" s="97"/>
      <c r="J3164" s="97"/>
      <c r="K3164" s="97"/>
      <c r="L3164" s="97"/>
      <c r="M3164" s="97"/>
      <c r="N3164" s="96" t="str">
        <f>IF(INDEX(技能效果!L:L,MATCH(技能效果等级!B3164,技能效果!B:B,0))="","",INDEX(技能效果!L:L,MATCH(技能效果等级!B3164,技能效果!B:B,0)))</f>
        <v/>
      </c>
      <c r="O3164" s="95">
        <f>IF(INDEX(技能效果!N:N,MATCH(B3164,技能效果!B:B,0))=0,INDEX(技能效果!M:M,MATCH(技能效果等级!B3164,技能效果!B:B,0)),INDEX(技能效果!M:M,MATCH(技能效果等级!B3164,技能效果!B:B,0))*VLOOKUP(E3164,技能数值计算!$C$19:$D$28,2,FALSE))</f>
        <v>0</v>
      </c>
      <c r="P3164" s="97"/>
      <c r="Q3164" s="97"/>
      <c r="R3164" s="95" t="str">
        <f>IF(INDEX(技能效果!O:O,MATCH(技能效果等级!B3164,技能效果!B:B,0))="","",INDEX(技能效果!O:O,MATCH(技能效果等级!B3164,技能效果!B:B,0)))</f>
        <v/>
      </c>
      <c r="S3164" s="97"/>
      <c r="T3164" s="97"/>
      <c r="U3164" s="97"/>
      <c r="V3164" s="96" t="str">
        <f>IF(INDEX(技能效果!AF:AF,MATCH(技能效果等级!B3164,技能效果!B:B,0))="","",INDEX(技能效果!AF:AF,MATCH(技能效果等级!B3164,技能效果!B:B,0)))</f>
        <v/>
      </c>
      <c r="W3164" s="95">
        <f t="shared" si="47"/>
        <v>307</v>
      </c>
    </row>
    <row r="3165" spans="1:23" ht="16.5" x14ac:dyDescent="0.2">
      <c r="A3165" s="62">
        <v>3162</v>
      </c>
      <c r="B3165" s="95">
        <f>INDEX(技能效果!B:B,MATCH(技能效果等级!W3165,技能效果!AE:AE,0))</f>
        <v>210300904</v>
      </c>
      <c r="C3165" s="95" t="str">
        <f>INDEX(技能效果!C:C,MATCH(技能效果等级!B3165,技能效果!B:B,0))</f>
        <v>徐晃满星效果(教学)</v>
      </c>
      <c r="D3165" s="96" t="s">
        <v>873</v>
      </c>
      <c r="E3165" s="95">
        <v>8</v>
      </c>
      <c r="F3165" s="95">
        <f>INDEX(技能效果!H:H,MATCH(技能效果等级!B3165,技能效果!B:B,0))</f>
        <v>4027</v>
      </c>
      <c r="G3165" s="95">
        <f>IF(INDEX(技能效果!K:K,MATCH(B3165,技能效果!B:B,0))=0,INDEX(技能效果!I:I,MATCH(技能效果等级!B3165,技能效果!B:B,0)),INDEX(技能效果!I:I,MATCH(技能效果等级!B3165,技能效果!B:B,0))*VLOOKUP(E3165,技能数值计算!$C$19:$D$28,2,FALSE))</f>
        <v>0.42</v>
      </c>
      <c r="H3165" s="95">
        <f>INDEX(技能效果!J:J,MATCH(技能效果等级!B3165,技能效果!B:B,0))</f>
        <v>0</v>
      </c>
      <c r="I3165" s="97"/>
      <c r="J3165" s="97"/>
      <c r="K3165" s="97"/>
      <c r="L3165" s="97"/>
      <c r="M3165" s="97"/>
      <c r="N3165" s="96" t="str">
        <f>IF(INDEX(技能效果!L:L,MATCH(技能效果等级!B3165,技能效果!B:B,0))="","",INDEX(技能效果!L:L,MATCH(技能效果等级!B3165,技能效果!B:B,0)))</f>
        <v/>
      </c>
      <c r="O3165" s="95">
        <f>IF(INDEX(技能效果!N:N,MATCH(B3165,技能效果!B:B,0))=0,INDEX(技能效果!M:M,MATCH(技能效果等级!B3165,技能效果!B:B,0)),INDEX(技能效果!M:M,MATCH(技能效果等级!B3165,技能效果!B:B,0))*VLOOKUP(E3165,技能数值计算!$C$19:$D$28,2,FALSE))</f>
        <v>0</v>
      </c>
      <c r="P3165" s="97"/>
      <c r="Q3165" s="97"/>
      <c r="R3165" s="95" t="str">
        <f>IF(INDEX(技能效果!O:O,MATCH(技能效果等级!B3165,技能效果!B:B,0))="","",INDEX(技能效果!O:O,MATCH(技能效果等级!B3165,技能效果!B:B,0)))</f>
        <v/>
      </c>
      <c r="S3165" s="97"/>
      <c r="T3165" s="97"/>
      <c r="U3165" s="97"/>
      <c r="V3165" s="96" t="str">
        <f>IF(INDEX(技能效果!AF:AF,MATCH(技能效果等级!B3165,技能效果!B:B,0))="","",INDEX(技能效果!AF:AF,MATCH(技能效果等级!B3165,技能效果!B:B,0)))</f>
        <v/>
      </c>
      <c r="W3165" s="95">
        <f t="shared" si="47"/>
        <v>307</v>
      </c>
    </row>
    <row r="3166" spans="1:23" ht="16.5" x14ac:dyDescent="0.2">
      <c r="A3166" s="62">
        <v>3163</v>
      </c>
      <c r="B3166" s="95">
        <f>INDEX(技能效果!B:B,MATCH(技能效果等级!W3166,技能效果!AE:AE,0))</f>
        <v>210300904</v>
      </c>
      <c r="C3166" s="95" t="str">
        <f>INDEX(技能效果!C:C,MATCH(技能效果等级!B3166,技能效果!B:B,0))</f>
        <v>徐晃满星效果(教学)</v>
      </c>
      <c r="D3166" s="96" t="s">
        <v>873</v>
      </c>
      <c r="E3166" s="95">
        <v>9</v>
      </c>
      <c r="F3166" s="95">
        <f>INDEX(技能效果!H:H,MATCH(技能效果等级!B3166,技能效果!B:B,0))</f>
        <v>4027</v>
      </c>
      <c r="G3166" s="95">
        <f>IF(INDEX(技能效果!K:K,MATCH(B3166,技能效果!B:B,0))=0,INDEX(技能效果!I:I,MATCH(技能效果等级!B3166,技能效果!B:B,0)),INDEX(技能效果!I:I,MATCH(技能效果等级!B3166,技能效果!B:B,0))*VLOOKUP(E3166,技能数值计算!$C$19:$D$28,2,FALSE))</f>
        <v>0.46</v>
      </c>
      <c r="H3166" s="95">
        <f>INDEX(技能效果!J:J,MATCH(技能效果等级!B3166,技能效果!B:B,0))</f>
        <v>0</v>
      </c>
      <c r="I3166" s="97"/>
      <c r="J3166" s="97"/>
      <c r="K3166" s="97"/>
      <c r="L3166" s="97"/>
      <c r="M3166" s="97"/>
      <c r="N3166" s="96" t="str">
        <f>IF(INDEX(技能效果!L:L,MATCH(技能效果等级!B3166,技能效果!B:B,0))="","",INDEX(技能效果!L:L,MATCH(技能效果等级!B3166,技能效果!B:B,0)))</f>
        <v/>
      </c>
      <c r="O3166" s="95">
        <f>IF(INDEX(技能效果!N:N,MATCH(B3166,技能效果!B:B,0))=0,INDEX(技能效果!M:M,MATCH(技能效果等级!B3166,技能效果!B:B,0)),INDEX(技能效果!M:M,MATCH(技能效果等级!B3166,技能效果!B:B,0))*VLOOKUP(E3166,技能数值计算!$C$19:$D$28,2,FALSE))</f>
        <v>0</v>
      </c>
      <c r="P3166" s="97"/>
      <c r="Q3166" s="97"/>
      <c r="R3166" s="95" t="str">
        <f>IF(INDEX(技能效果!O:O,MATCH(技能效果等级!B3166,技能效果!B:B,0))="","",INDEX(技能效果!O:O,MATCH(技能效果等级!B3166,技能效果!B:B,0)))</f>
        <v/>
      </c>
      <c r="S3166" s="97"/>
      <c r="T3166" s="97"/>
      <c r="U3166" s="97"/>
      <c r="V3166" s="96" t="str">
        <f>IF(INDEX(技能效果!AF:AF,MATCH(技能效果等级!B3166,技能效果!B:B,0))="","",INDEX(技能效果!AF:AF,MATCH(技能效果等级!B3166,技能效果!B:B,0)))</f>
        <v/>
      </c>
      <c r="W3166" s="95">
        <f t="shared" si="47"/>
        <v>307</v>
      </c>
    </row>
    <row r="3167" spans="1:23" ht="16.5" x14ac:dyDescent="0.2">
      <c r="A3167" s="62">
        <v>3164</v>
      </c>
      <c r="B3167" s="95">
        <f>INDEX(技能效果!B:B,MATCH(技能效果等级!W3167,技能效果!AE:AE,0))</f>
        <v>210300904</v>
      </c>
      <c r="C3167" s="95" t="str">
        <f>INDEX(技能效果!C:C,MATCH(技能效果等级!B3167,技能效果!B:B,0))</f>
        <v>徐晃满星效果(教学)</v>
      </c>
      <c r="D3167" s="96" t="s">
        <v>873</v>
      </c>
      <c r="E3167" s="95">
        <v>10</v>
      </c>
      <c r="F3167" s="95">
        <f>INDEX(技能效果!H:H,MATCH(技能效果等级!B3167,技能效果!B:B,0))</f>
        <v>4027</v>
      </c>
      <c r="G3167" s="95">
        <f>IF(INDEX(技能效果!K:K,MATCH(B3167,技能效果!B:B,0))=0,INDEX(技能效果!I:I,MATCH(技能效果等级!B3167,技能效果!B:B,0)),INDEX(技能效果!I:I,MATCH(技能效果等级!B3167,技能效果!B:B,0))*VLOOKUP(E3167,技能数值计算!$C$19:$D$28,2,FALSE))</f>
        <v>0.5</v>
      </c>
      <c r="H3167" s="95">
        <f>INDEX(技能效果!J:J,MATCH(技能效果等级!B3167,技能效果!B:B,0))</f>
        <v>0</v>
      </c>
      <c r="I3167" s="97"/>
      <c r="J3167" s="97"/>
      <c r="K3167" s="97"/>
      <c r="L3167" s="97"/>
      <c r="M3167" s="97"/>
      <c r="N3167" s="96" t="str">
        <f>IF(INDEX(技能效果!L:L,MATCH(技能效果等级!B3167,技能效果!B:B,0))="","",INDEX(技能效果!L:L,MATCH(技能效果等级!B3167,技能效果!B:B,0)))</f>
        <v/>
      </c>
      <c r="O3167" s="95">
        <f>IF(INDEX(技能效果!N:N,MATCH(B3167,技能效果!B:B,0))=0,INDEX(技能效果!M:M,MATCH(技能效果等级!B3167,技能效果!B:B,0)),INDEX(技能效果!M:M,MATCH(技能效果等级!B3167,技能效果!B:B,0))*VLOOKUP(E3167,技能数值计算!$C$19:$D$28,2,FALSE))</f>
        <v>0</v>
      </c>
      <c r="P3167" s="97"/>
      <c r="Q3167" s="97"/>
      <c r="R3167" s="95" t="str">
        <f>IF(INDEX(技能效果!O:O,MATCH(技能效果等级!B3167,技能效果!B:B,0))="","",INDEX(技能效果!O:O,MATCH(技能效果等级!B3167,技能效果!B:B,0)))</f>
        <v/>
      </c>
      <c r="S3167" s="97"/>
      <c r="T3167" s="97"/>
      <c r="U3167" s="97"/>
      <c r="V3167" s="96" t="str">
        <f>IF(INDEX(技能效果!AF:AF,MATCH(技能效果等级!B3167,技能效果!B:B,0))="","",INDEX(技能效果!AF:AF,MATCH(技能效果等级!B3167,技能效果!B:B,0)))</f>
        <v/>
      </c>
      <c r="W3167" s="95">
        <f t="shared" si="47"/>
        <v>307</v>
      </c>
    </row>
    <row r="3168" spans="1:23" ht="16.5" x14ac:dyDescent="0.2">
      <c r="A3168" s="62">
        <v>3165</v>
      </c>
      <c r="B3168" s="95">
        <f>INDEX(技能效果!B:B,MATCH(技能效果等级!W3168,技能效果!AE:AE,0))</f>
        <v>210301001</v>
      </c>
      <c r="C3168" s="95" t="str">
        <f>INDEX(技能效果!C:C,MATCH(技能效果等级!B3168,技能效果!B:B,0))</f>
        <v>张郃技能持续伤害(教学)</v>
      </c>
      <c r="D3168" s="96" t="s">
        <v>873</v>
      </c>
      <c r="E3168" s="95">
        <v>1</v>
      </c>
      <c r="F3168" s="95">
        <f>INDEX(技能效果!H:H,MATCH(技能效果等级!B3168,技能效果!B:B,0))</f>
        <v>4017</v>
      </c>
      <c r="G3168" s="95">
        <f>IF(INDEX(技能效果!K:K,MATCH(B3168,技能效果!B:B,0))=0,INDEX(技能效果!I:I,MATCH(技能效果等级!B3168,技能效果!B:B,0)),INDEX(技能效果!I:I,MATCH(技能效果等级!B3168,技能效果!B:B,0))*VLOOKUP(E3168,技能数值计算!$C$19:$D$28,2,FALSE))</f>
        <v>1.5</v>
      </c>
      <c r="H3168" s="95">
        <f>INDEX(技能效果!J:J,MATCH(技能效果等级!B3168,技能效果!B:B,0))</f>
        <v>0</v>
      </c>
      <c r="I3168" s="97"/>
      <c r="J3168" s="97"/>
      <c r="K3168" s="97"/>
      <c r="L3168" s="97"/>
      <c r="M3168" s="97"/>
      <c r="N3168" s="96" t="str">
        <f>IF(INDEX(技能效果!L:L,MATCH(技能效果等级!B3168,技能效果!B:B,0))="","",INDEX(技能效果!L:L,MATCH(技能效果等级!B3168,技能效果!B:B,0)))</f>
        <v/>
      </c>
      <c r="O3168" s="95">
        <f>IF(INDEX(技能效果!N:N,MATCH(B3168,技能效果!B:B,0))=0,INDEX(技能效果!M:M,MATCH(技能效果等级!B3168,技能效果!B:B,0)),INDEX(技能效果!M:M,MATCH(技能效果等级!B3168,技能效果!B:B,0))*VLOOKUP(E3168,技能数值计算!$C$19:$D$28,2,FALSE))</f>
        <v>0</v>
      </c>
      <c r="P3168" s="97"/>
      <c r="Q3168" s="97"/>
      <c r="R3168" s="95" t="str">
        <f>IF(INDEX(技能效果!O:O,MATCH(技能效果等级!B3168,技能效果!B:B,0))="","",INDEX(技能效果!O:O,MATCH(技能效果等级!B3168,技能效果!B:B,0)))</f>
        <v/>
      </c>
      <c r="S3168" s="97"/>
      <c r="T3168" s="97"/>
      <c r="U3168" s="97"/>
      <c r="V3168" s="96" t="str">
        <f>IF(INDEX(技能效果!AF:AF,MATCH(技能效果等级!B3168,技能效果!B:B,0))="","",INDEX(技能效果!AF:AF,MATCH(技能效果等级!B3168,技能效果!B:B,0)))</f>
        <v/>
      </c>
      <c r="W3168" s="95">
        <f t="shared" si="47"/>
        <v>308</v>
      </c>
    </row>
    <row r="3169" spans="1:23" ht="16.5" x14ac:dyDescent="0.2">
      <c r="A3169" s="62">
        <v>3166</v>
      </c>
      <c r="B3169" s="95">
        <f>INDEX(技能效果!B:B,MATCH(技能效果等级!W3169,技能效果!AE:AE,0))</f>
        <v>210301001</v>
      </c>
      <c r="C3169" s="95" t="str">
        <f>INDEX(技能效果!C:C,MATCH(技能效果等级!B3169,技能效果!B:B,0))</f>
        <v>张郃技能持续伤害(教学)</v>
      </c>
      <c r="D3169" s="96" t="s">
        <v>873</v>
      </c>
      <c r="E3169" s="95">
        <v>2</v>
      </c>
      <c r="F3169" s="95">
        <f>INDEX(技能效果!H:H,MATCH(技能效果等级!B3169,技能效果!B:B,0))</f>
        <v>4017</v>
      </c>
      <c r="G3169" s="95">
        <f>IF(INDEX(技能效果!K:K,MATCH(B3169,技能效果!B:B,0))=0,INDEX(技能效果!I:I,MATCH(技能效果等级!B3169,技能效果!B:B,0)),INDEX(技能效果!I:I,MATCH(技能效果等级!B3169,技能效果!B:B,0))*VLOOKUP(E3169,技能数值计算!$C$19:$D$28,2,FALSE))</f>
        <v>1.62</v>
      </c>
      <c r="H3169" s="95">
        <f>INDEX(技能效果!J:J,MATCH(技能效果等级!B3169,技能效果!B:B,0))</f>
        <v>0</v>
      </c>
      <c r="I3169" s="97"/>
      <c r="J3169" s="97"/>
      <c r="K3169" s="97"/>
      <c r="L3169" s="97"/>
      <c r="M3169" s="97"/>
      <c r="N3169" s="96" t="str">
        <f>IF(INDEX(技能效果!L:L,MATCH(技能效果等级!B3169,技能效果!B:B,0))="","",INDEX(技能效果!L:L,MATCH(技能效果等级!B3169,技能效果!B:B,0)))</f>
        <v/>
      </c>
      <c r="O3169" s="95">
        <f>IF(INDEX(技能效果!N:N,MATCH(B3169,技能效果!B:B,0))=0,INDEX(技能效果!M:M,MATCH(技能效果等级!B3169,技能效果!B:B,0)),INDEX(技能效果!M:M,MATCH(技能效果等级!B3169,技能效果!B:B,0))*VLOOKUP(E3169,技能数值计算!$C$19:$D$28,2,FALSE))</f>
        <v>0</v>
      </c>
      <c r="P3169" s="97"/>
      <c r="Q3169" s="97"/>
      <c r="R3169" s="95" t="str">
        <f>IF(INDEX(技能效果!O:O,MATCH(技能效果等级!B3169,技能效果!B:B,0))="","",INDEX(技能效果!O:O,MATCH(技能效果等级!B3169,技能效果!B:B,0)))</f>
        <v/>
      </c>
      <c r="S3169" s="97"/>
      <c r="T3169" s="97"/>
      <c r="U3169" s="97"/>
      <c r="V3169" s="96" t="str">
        <f>IF(INDEX(技能效果!AF:AF,MATCH(技能效果等级!B3169,技能效果!B:B,0))="","",INDEX(技能效果!AF:AF,MATCH(技能效果等级!B3169,技能效果!B:B,0)))</f>
        <v/>
      </c>
      <c r="W3169" s="95">
        <f t="shared" si="47"/>
        <v>308</v>
      </c>
    </row>
    <row r="3170" spans="1:23" ht="16.5" x14ac:dyDescent="0.2">
      <c r="A3170" s="62">
        <v>3167</v>
      </c>
      <c r="B3170" s="95">
        <f>INDEX(技能效果!B:B,MATCH(技能效果等级!W3170,技能效果!AE:AE,0))</f>
        <v>210301001</v>
      </c>
      <c r="C3170" s="95" t="str">
        <f>INDEX(技能效果!C:C,MATCH(技能效果等级!B3170,技能效果!B:B,0))</f>
        <v>张郃技能持续伤害(教学)</v>
      </c>
      <c r="D3170" s="96" t="s">
        <v>873</v>
      </c>
      <c r="E3170" s="95">
        <v>3</v>
      </c>
      <c r="F3170" s="95">
        <f>INDEX(技能效果!H:H,MATCH(技能效果等级!B3170,技能效果!B:B,0))</f>
        <v>4017</v>
      </c>
      <c r="G3170" s="95">
        <f>IF(INDEX(技能效果!K:K,MATCH(B3170,技能效果!B:B,0))=0,INDEX(技能效果!I:I,MATCH(技能效果等级!B3170,技能效果!B:B,0)),INDEX(技能效果!I:I,MATCH(技能效果等级!B3170,技能效果!B:B,0))*VLOOKUP(E3170,技能数值计算!$C$19:$D$28,2,FALSE))</f>
        <v>1.7399999999999998</v>
      </c>
      <c r="H3170" s="95">
        <f>INDEX(技能效果!J:J,MATCH(技能效果等级!B3170,技能效果!B:B,0))</f>
        <v>0</v>
      </c>
      <c r="I3170" s="97"/>
      <c r="J3170" s="97"/>
      <c r="K3170" s="97"/>
      <c r="L3170" s="97"/>
      <c r="M3170" s="97"/>
      <c r="N3170" s="96" t="str">
        <f>IF(INDEX(技能效果!L:L,MATCH(技能效果等级!B3170,技能效果!B:B,0))="","",INDEX(技能效果!L:L,MATCH(技能效果等级!B3170,技能效果!B:B,0)))</f>
        <v/>
      </c>
      <c r="O3170" s="95">
        <f>IF(INDEX(技能效果!N:N,MATCH(B3170,技能效果!B:B,0))=0,INDEX(技能效果!M:M,MATCH(技能效果等级!B3170,技能效果!B:B,0)),INDEX(技能效果!M:M,MATCH(技能效果等级!B3170,技能效果!B:B,0))*VLOOKUP(E3170,技能数值计算!$C$19:$D$28,2,FALSE))</f>
        <v>0</v>
      </c>
      <c r="P3170" s="97"/>
      <c r="Q3170" s="97"/>
      <c r="R3170" s="95" t="str">
        <f>IF(INDEX(技能效果!O:O,MATCH(技能效果等级!B3170,技能效果!B:B,0))="","",INDEX(技能效果!O:O,MATCH(技能效果等级!B3170,技能效果!B:B,0)))</f>
        <v/>
      </c>
      <c r="S3170" s="97"/>
      <c r="T3170" s="97"/>
      <c r="U3170" s="97"/>
      <c r="V3170" s="96" t="str">
        <f>IF(INDEX(技能效果!AF:AF,MATCH(技能效果等级!B3170,技能效果!B:B,0))="","",INDEX(技能效果!AF:AF,MATCH(技能效果等级!B3170,技能效果!B:B,0)))</f>
        <v/>
      </c>
      <c r="W3170" s="95">
        <f t="shared" si="47"/>
        <v>308</v>
      </c>
    </row>
    <row r="3171" spans="1:23" ht="16.5" x14ac:dyDescent="0.2">
      <c r="A3171" s="62">
        <v>3168</v>
      </c>
      <c r="B3171" s="95">
        <f>INDEX(技能效果!B:B,MATCH(技能效果等级!W3171,技能效果!AE:AE,0))</f>
        <v>210301001</v>
      </c>
      <c r="C3171" s="95" t="str">
        <f>INDEX(技能效果!C:C,MATCH(技能效果等级!B3171,技能效果!B:B,0))</f>
        <v>张郃技能持续伤害(教学)</v>
      </c>
      <c r="D3171" s="96" t="s">
        <v>873</v>
      </c>
      <c r="E3171" s="95">
        <v>4</v>
      </c>
      <c r="F3171" s="95">
        <f>INDEX(技能效果!H:H,MATCH(技能效果等级!B3171,技能效果!B:B,0))</f>
        <v>4017</v>
      </c>
      <c r="G3171" s="95">
        <f>IF(INDEX(技能效果!K:K,MATCH(B3171,技能效果!B:B,0))=0,INDEX(技能效果!I:I,MATCH(技能效果等级!B3171,技能效果!B:B,0)),INDEX(技能效果!I:I,MATCH(技能效果等级!B3171,技能效果!B:B,0))*VLOOKUP(E3171,技能数值计算!$C$19:$D$28,2,FALSE))</f>
        <v>1.8599999999999999</v>
      </c>
      <c r="H3171" s="95">
        <f>INDEX(技能效果!J:J,MATCH(技能效果等级!B3171,技能效果!B:B,0))</f>
        <v>0</v>
      </c>
      <c r="I3171" s="97"/>
      <c r="J3171" s="97"/>
      <c r="K3171" s="97"/>
      <c r="L3171" s="97"/>
      <c r="M3171" s="97"/>
      <c r="N3171" s="96" t="str">
        <f>IF(INDEX(技能效果!L:L,MATCH(技能效果等级!B3171,技能效果!B:B,0))="","",INDEX(技能效果!L:L,MATCH(技能效果等级!B3171,技能效果!B:B,0)))</f>
        <v/>
      </c>
      <c r="O3171" s="95">
        <f>IF(INDEX(技能效果!N:N,MATCH(B3171,技能效果!B:B,0))=0,INDEX(技能效果!M:M,MATCH(技能效果等级!B3171,技能效果!B:B,0)),INDEX(技能效果!M:M,MATCH(技能效果等级!B3171,技能效果!B:B,0))*VLOOKUP(E3171,技能数值计算!$C$19:$D$28,2,FALSE))</f>
        <v>0</v>
      </c>
      <c r="P3171" s="97"/>
      <c r="Q3171" s="97"/>
      <c r="R3171" s="95" t="str">
        <f>IF(INDEX(技能效果!O:O,MATCH(技能效果等级!B3171,技能效果!B:B,0))="","",INDEX(技能效果!O:O,MATCH(技能效果等级!B3171,技能效果!B:B,0)))</f>
        <v/>
      </c>
      <c r="S3171" s="97"/>
      <c r="T3171" s="97"/>
      <c r="U3171" s="97"/>
      <c r="V3171" s="96" t="str">
        <f>IF(INDEX(技能效果!AF:AF,MATCH(技能效果等级!B3171,技能效果!B:B,0))="","",INDEX(技能效果!AF:AF,MATCH(技能效果等级!B3171,技能效果!B:B,0)))</f>
        <v/>
      </c>
      <c r="W3171" s="95">
        <f t="shared" si="47"/>
        <v>308</v>
      </c>
    </row>
    <row r="3172" spans="1:23" ht="16.5" x14ac:dyDescent="0.2">
      <c r="A3172" s="62">
        <v>3169</v>
      </c>
      <c r="B3172" s="95">
        <f>INDEX(技能效果!B:B,MATCH(技能效果等级!W3172,技能效果!AE:AE,0))</f>
        <v>210301001</v>
      </c>
      <c r="C3172" s="95" t="str">
        <f>INDEX(技能效果!C:C,MATCH(技能效果等级!B3172,技能效果!B:B,0))</f>
        <v>张郃技能持续伤害(教学)</v>
      </c>
      <c r="D3172" s="96" t="s">
        <v>873</v>
      </c>
      <c r="E3172" s="95">
        <v>5</v>
      </c>
      <c r="F3172" s="95">
        <f>INDEX(技能效果!H:H,MATCH(技能效果等级!B3172,技能效果!B:B,0))</f>
        <v>4017</v>
      </c>
      <c r="G3172" s="95">
        <f>IF(INDEX(技能效果!K:K,MATCH(B3172,技能效果!B:B,0))=0,INDEX(技能效果!I:I,MATCH(技能效果等级!B3172,技能效果!B:B,0)),INDEX(技能效果!I:I,MATCH(技能效果等级!B3172,技能效果!B:B,0))*VLOOKUP(E3172,技能数值计算!$C$19:$D$28,2,FALSE))</f>
        <v>1.98</v>
      </c>
      <c r="H3172" s="95">
        <f>INDEX(技能效果!J:J,MATCH(技能效果等级!B3172,技能效果!B:B,0))</f>
        <v>0</v>
      </c>
      <c r="I3172" s="97"/>
      <c r="J3172" s="97"/>
      <c r="K3172" s="97"/>
      <c r="L3172" s="97"/>
      <c r="M3172" s="97"/>
      <c r="N3172" s="96" t="str">
        <f>IF(INDEX(技能效果!L:L,MATCH(技能效果等级!B3172,技能效果!B:B,0))="","",INDEX(技能效果!L:L,MATCH(技能效果等级!B3172,技能效果!B:B,0)))</f>
        <v/>
      </c>
      <c r="O3172" s="95">
        <f>IF(INDEX(技能效果!N:N,MATCH(B3172,技能效果!B:B,0))=0,INDEX(技能效果!M:M,MATCH(技能效果等级!B3172,技能效果!B:B,0)),INDEX(技能效果!M:M,MATCH(技能效果等级!B3172,技能效果!B:B,0))*VLOOKUP(E3172,技能数值计算!$C$19:$D$28,2,FALSE))</f>
        <v>0</v>
      </c>
      <c r="P3172" s="97"/>
      <c r="Q3172" s="97"/>
      <c r="R3172" s="95" t="str">
        <f>IF(INDEX(技能效果!O:O,MATCH(技能效果等级!B3172,技能效果!B:B,0))="","",INDEX(技能效果!O:O,MATCH(技能效果等级!B3172,技能效果!B:B,0)))</f>
        <v/>
      </c>
      <c r="S3172" s="97"/>
      <c r="T3172" s="97"/>
      <c r="U3172" s="97"/>
      <c r="V3172" s="96" t="str">
        <f>IF(INDEX(技能效果!AF:AF,MATCH(技能效果等级!B3172,技能效果!B:B,0))="","",INDEX(技能效果!AF:AF,MATCH(技能效果等级!B3172,技能效果!B:B,0)))</f>
        <v/>
      </c>
      <c r="W3172" s="95">
        <f t="shared" si="47"/>
        <v>308</v>
      </c>
    </row>
    <row r="3173" spans="1:23" ht="16.5" x14ac:dyDescent="0.2">
      <c r="A3173" s="62">
        <v>3170</v>
      </c>
      <c r="B3173" s="95">
        <f>INDEX(技能效果!B:B,MATCH(技能效果等级!W3173,技能效果!AE:AE,0))</f>
        <v>210301001</v>
      </c>
      <c r="C3173" s="95" t="str">
        <f>INDEX(技能效果!C:C,MATCH(技能效果等级!B3173,技能效果!B:B,0))</f>
        <v>张郃技能持续伤害(教学)</v>
      </c>
      <c r="D3173" s="96" t="s">
        <v>873</v>
      </c>
      <c r="E3173" s="95">
        <v>6</v>
      </c>
      <c r="F3173" s="95">
        <f>INDEX(技能效果!H:H,MATCH(技能效果等级!B3173,技能效果!B:B,0))</f>
        <v>4017</v>
      </c>
      <c r="G3173" s="95">
        <f>IF(INDEX(技能效果!K:K,MATCH(B3173,技能效果!B:B,0))=0,INDEX(技能效果!I:I,MATCH(技能效果等级!B3173,技能效果!B:B,0)),INDEX(技能效果!I:I,MATCH(技能效果等级!B3173,技能效果!B:B,0))*VLOOKUP(E3173,技能数值计算!$C$19:$D$28,2,FALSE))</f>
        <v>2.16</v>
      </c>
      <c r="H3173" s="95">
        <f>INDEX(技能效果!J:J,MATCH(技能效果等级!B3173,技能效果!B:B,0))</f>
        <v>0</v>
      </c>
      <c r="I3173" s="97"/>
      <c r="J3173" s="97"/>
      <c r="K3173" s="97"/>
      <c r="L3173" s="97"/>
      <c r="M3173" s="97"/>
      <c r="N3173" s="96" t="str">
        <f>IF(INDEX(技能效果!L:L,MATCH(技能效果等级!B3173,技能效果!B:B,0))="","",INDEX(技能效果!L:L,MATCH(技能效果等级!B3173,技能效果!B:B,0)))</f>
        <v/>
      </c>
      <c r="O3173" s="95">
        <f>IF(INDEX(技能效果!N:N,MATCH(B3173,技能效果!B:B,0))=0,INDEX(技能效果!M:M,MATCH(技能效果等级!B3173,技能效果!B:B,0)),INDEX(技能效果!M:M,MATCH(技能效果等级!B3173,技能效果!B:B,0))*VLOOKUP(E3173,技能数值计算!$C$19:$D$28,2,FALSE))</f>
        <v>0</v>
      </c>
      <c r="P3173" s="97"/>
      <c r="Q3173" s="97"/>
      <c r="R3173" s="95" t="str">
        <f>IF(INDEX(技能效果!O:O,MATCH(技能效果等级!B3173,技能效果!B:B,0))="","",INDEX(技能效果!O:O,MATCH(技能效果等级!B3173,技能效果!B:B,0)))</f>
        <v/>
      </c>
      <c r="S3173" s="97"/>
      <c r="T3173" s="97"/>
      <c r="U3173" s="97"/>
      <c r="V3173" s="96" t="str">
        <f>IF(INDEX(技能效果!AF:AF,MATCH(技能效果等级!B3173,技能效果!B:B,0))="","",INDEX(技能效果!AF:AF,MATCH(技能效果等级!B3173,技能效果!B:B,0)))</f>
        <v/>
      </c>
      <c r="W3173" s="95">
        <f t="shared" si="47"/>
        <v>308</v>
      </c>
    </row>
    <row r="3174" spans="1:23" ht="16.5" x14ac:dyDescent="0.2">
      <c r="A3174" s="62">
        <v>3171</v>
      </c>
      <c r="B3174" s="95">
        <f>INDEX(技能效果!B:B,MATCH(技能效果等级!W3174,技能效果!AE:AE,0))</f>
        <v>210301001</v>
      </c>
      <c r="C3174" s="95" t="str">
        <f>INDEX(技能效果!C:C,MATCH(技能效果等级!B3174,技能效果!B:B,0))</f>
        <v>张郃技能持续伤害(教学)</v>
      </c>
      <c r="D3174" s="96" t="s">
        <v>873</v>
      </c>
      <c r="E3174" s="95">
        <v>7</v>
      </c>
      <c r="F3174" s="95">
        <f>INDEX(技能效果!H:H,MATCH(技能效果等级!B3174,技能效果!B:B,0))</f>
        <v>4017</v>
      </c>
      <c r="G3174" s="95">
        <f>IF(INDEX(技能效果!K:K,MATCH(B3174,技能效果!B:B,0))=0,INDEX(技能效果!I:I,MATCH(技能效果等级!B3174,技能效果!B:B,0)),INDEX(技能效果!I:I,MATCH(技能效果等级!B3174,技能效果!B:B,0))*VLOOKUP(E3174,技能数值计算!$C$19:$D$28,2,FALSE))</f>
        <v>2.34</v>
      </c>
      <c r="H3174" s="95">
        <f>INDEX(技能效果!J:J,MATCH(技能效果等级!B3174,技能效果!B:B,0))</f>
        <v>0</v>
      </c>
      <c r="I3174" s="97"/>
      <c r="J3174" s="97"/>
      <c r="K3174" s="97"/>
      <c r="L3174" s="97"/>
      <c r="M3174" s="97"/>
      <c r="N3174" s="96" t="str">
        <f>IF(INDEX(技能效果!L:L,MATCH(技能效果等级!B3174,技能效果!B:B,0))="","",INDEX(技能效果!L:L,MATCH(技能效果等级!B3174,技能效果!B:B,0)))</f>
        <v/>
      </c>
      <c r="O3174" s="95">
        <f>IF(INDEX(技能效果!N:N,MATCH(B3174,技能效果!B:B,0))=0,INDEX(技能效果!M:M,MATCH(技能效果等级!B3174,技能效果!B:B,0)),INDEX(技能效果!M:M,MATCH(技能效果等级!B3174,技能效果!B:B,0))*VLOOKUP(E3174,技能数值计算!$C$19:$D$28,2,FALSE))</f>
        <v>0</v>
      </c>
      <c r="P3174" s="97"/>
      <c r="Q3174" s="97"/>
      <c r="R3174" s="95" t="str">
        <f>IF(INDEX(技能效果!O:O,MATCH(技能效果等级!B3174,技能效果!B:B,0))="","",INDEX(技能效果!O:O,MATCH(技能效果等级!B3174,技能效果!B:B,0)))</f>
        <v/>
      </c>
      <c r="S3174" s="97"/>
      <c r="T3174" s="97"/>
      <c r="U3174" s="97"/>
      <c r="V3174" s="96" t="str">
        <f>IF(INDEX(技能效果!AF:AF,MATCH(技能效果等级!B3174,技能效果!B:B,0))="","",INDEX(技能效果!AF:AF,MATCH(技能效果等级!B3174,技能效果!B:B,0)))</f>
        <v/>
      </c>
      <c r="W3174" s="95">
        <f t="shared" si="47"/>
        <v>308</v>
      </c>
    </row>
    <row r="3175" spans="1:23" ht="16.5" x14ac:dyDescent="0.2">
      <c r="A3175" s="62">
        <v>3172</v>
      </c>
      <c r="B3175" s="95">
        <f>INDEX(技能效果!B:B,MATCH(技能效果等级!W3175,技能效果!AE:AE,0))</f>
        <v>210301001</v>
      </c>
      <c r="C3175" s="95" t="str">
        <f>INDEX(技能效果!C:C,MATCH(技能效果等级!B3175,技能效果!B:B,0))</f>
        <v>张郃技能持续伤害(教学)</v>
      </c>
      <c r="D3175" s="96" t="s">
        <v>873</v>
      </c>
      <c r="E3175" s="95">
        <v>8</v>
      </c>
      <c r="F3175" s="95">
        <f>INDEX(技能效果!H:H,MATCH(技能效果等级!B3175,技能效果!B:B,0))</f>
        <v>4017</v>
      </c>
      <c r="G3175" s="95">
        <f>IF(INDEX(技能效果!K:K,MATCH(B3175,技能效果!B:B,0))=0,INDEX(技能效果!I:I,MATCH(技能效果等级!B3175,技能效果!B:B,0)),INDEX(技能效果!I:I,MATCH(技能效果等级!B3175,技能效果!B:B,0))*VLOOKUP(E3175,技能数值计算!$C$19:$D$28,2,FALSE))</f>
        <v>2.52</v>
      </c>
      <c r="H3175" s="95">
        <f>INDEX(技能效果!J:J,MATCH(技能效果等级!B3175,技能效果!B:B,0))</f>
        <v>0</v>
      </c>
      <c r="I3175" s="97"/>
      <c r="J3175" s="97"/>
      <c r="K3175" s="97"/>
      <c r="L3175" s="97"/>
      <c r="M3175" s="97"/>
      <c r="N3175" s="96" t="str">
        <f>IF(INDEX(技能效果!L:L,MATCH(技能效果等级!B3175,技能效果!B:B,0))="","",INDEX(技能效果!L:L,MATCH(技能效果等级!B3175,技能效果!B:B,0)))</f>
        <v/>
      </c>
      <c r="O3175" s="95">
        <f>IF(INDEX(技能效果!N:N,MATCH(B3175,技能效果!B:B,0))=0,INDEX(技能效果!M:M,MATCH(技能效果等级!B3175,技能效果!B:B,0)),INDEX(技能效果!M:M,MATCH(技能效果等级!B3175,技能效果!B:B,0))*VLOOKUP(E3175,技能数值计算!$C$19:$D$28,2,FALSE))</f>
        <v>0</v>
      </c>
      <c r="P3175" s="97"/>
      <c r="Q3175" s="97"/>
      <c r="R3175" s="95" t="str">
        <f>IF(INDEX(技能效果!O:O,MATCH(技能效果等级!B3175,技能效果!B:B,0))="","",INDEX(技能效果!O:O,MATCH(技能效果等级!B3175,技能效果!B:B,0)))</f>
        <v/>
      </c>
      <c r="S3175" s="97"/>
      <c r="T3175" s="97"/>
      <c r="U3175" s="97"/>
      <c r="V3175" s="96" t="str">
        <f>IF(INDEX(技能效果!AF:AF,MATCH(技能效果等级!B3175,技能效果!B:B,0))="","",INDEX(技能效果!AF:AF,MATCH(技能效果等级!B3175,技能效果!B:B,0)))</f>
        <v/>
      </c>
      <c r="W3175" s="95">
        <f t="shared" si="47"/>
        <v>308</v>
      </c>
    </row>
    <row r="3176" spans="1:23" ht="16.5" x14ac:dyDescent="0.2">
      <c r="A3176" s="62">
        <v>3173</v>
      </c>
      <c r="B3176" s="95">
        <f>INDEX(技能效果!B:B,MATCH(技能效果等级!W3176,技能效果!AE:AE,0))</f>
        <v>210301001</v>
      </c>
      <c r="C3176" s="95" t="str">
        <f>INDEX(技能效果!C:C,MATCH(技能效果等级!B3176,技能效果!B:B,0))</f>
        <v>张郃技能持续伤害(教学)</v>
      </c>
      <c r="D3176" s="96" t="s">
        <v>873</v>
      </c>
      <c r="E3176" s="95">
        <v>9</v>
      </c>
      <c r="F3176" s="95">
        <f>INDEX(技能效果!H:H,MATCH(技能效果等级!B3176,技能效果!B:B,0))</f>
        <v>4017</v>
      </c>
      <c r="G3176" s="95">
        <f>IF(INDEX(技能效果!K:K,MATCH(B3176,技能效果!B:B,0))=0,INDEX(技能效果!I:I,MATCH(技能效果等级!B3176,技能效果!B:B,0)),INDEX(技能效果!I:I,MATCH(技能效果等级!B3176,技能效果!B:B,0))*VLOOKUP(E3176,技能数值计算!$C$19:$D$28,2,FALSE))</f>
        <v>2.7600000000000002</v>
      </c>
      <c r="H3176" s="95">
        <f>INDEX(技能效果!J:J,MATCH(技能效果等级!B3176,技能效果!B:B,0))</f>
        <v>0</v>
      </c>
      <c r="I3176" s="97"/>
      <c r="J3176" s="97"/>
      <c r="K3176" s="97"/>
      <c r="L3176" s="97"/>
      <c r="M3176" s="97"/>
      <c r="N3176" s="96" t="str">
        <f>IF(INDEX(技能效果!L:L,MATCH(技能效果等级!B3176,技能效果!B:B,0))="","",INDEX(技能效果!L:L,MATCH(技能效果等级!B3176,技能效果!B:B,0)))</f>
        <v/>
      </c>
      <c r="O3176" s="95">
        <f>IF(INDEX(技能效果!N:N,MATCH(B3176,技能效果!B:B,0))=0,INDEX(技能效果!M:M,MATCH(技能效果等级!B3176,技能效果!B:B,0)),INDEX(技能效果!M:M,MATCH(技能效果等级!B3176,技能效果!B:B,0))*VLOOKUP(E3176,技能数值计算!$C$19:$D$28,2,FALSE))</f>
        <v>0</v>
      </c>
      <c r="P3176" s="97"/>
      <c r="Q3176" s="97"/>
      <c r="R3176" s="95" t="str">
        <f>IF(INDEX(技能效果!O:O,MATCH(技能效果等级!B3176,技能效果!B:B,0))="","",INDEX(技能效果!O:O,MATCH(技能效果等级!B3176,技能效果!B:B,0)))</f>
        <v/>
      </c>
      <c r="S3176" s="97"/>
      <c r="T3176" s="97"/>
      <c r="U3176" s="97"/>
      <c r="V3176" s="96" t="str">
        <f>IF(INDEX(技能效果!AF:AF,MATCH(技能效果等级!B3176,技能效果!B:B,0))="","",INDEX(技能效果!AF:AF,MATCH(技能效果等级!B3176,技能效果!B:B,0)))</f>
        <v/>
      </c>
      <c r="W3176" s="95">
        <f t="shared" si="47"/>
        <v>308</v>
      </c>
    </row>
    <row r="3177" spans="1:23" ht="16.5" x14ac:dyDescent="0.2">
      <c r="A3177" s="62">
        <v>3174</v>
      </c>
      <c r="B3177" s="95">
        <f>INDEX(技能效果!B:B,MATCH(技能效果等级!W3177,技能效果!AE:AE,0))</f>
        <v>210301001</v>
      </c>
      <c r="C3177" s="95" t="str">
        <f>INDEX(技能效果!C:C,MATCH(技能效果等级!B3177,技能效果!B:B,0))</f>
        <v>张郃技能持续伤害(教学)</v>
      </c>
      <c r="D3177" s="96" t="s">
        <v>873</v>
      </c>
      <c r="E3177" s="95">
        <v>10</v>
      </c>
      <c r="F3177" s="95">
        <f>INDEX(技能效果!H:H,MATCH(技能效果等级!B3177,技能效果!B:B,0))</f>
        <v>4017</v>
      </c>
      <c r="G3177" s="95">
        <f>IF(INDEX(技能效果!K:K,MATCH(B3177,技能效果!B:B,0))=0,INDEX(技能效果!I:I,MATCH(技能效果等级!B3177,技能效果!B:B,0)),INDEX(技能效果!I:I,MATCH(技能效果等级!B3177,技能效果!B:B,0))*VLOOKUP(E3177,技能数值计算!$C$19:$D$28,2,FALSE))</f>
        <v>3</v>
      </c>
      <c r="H3177" s="95">
        <f>INDEX(技能效果!J:J,MATCH(技能效果等级!B3177,技能效果!B:B,0))</f>
        <v>0</v>
      </c>
      <c r="I3177" s="97"/>
      <c r="J3177" s="97"/>
      <c r="K3177" s="97"/>
      <c r="L3177" s="97"/>
      <c r="M3177" s="97"/>
      <c r="N3177" s="96" t="str">
        <f>IF(INDEX(技能效果!L:L,MATCH(技能效果等级!B3177,技能效果!B:B,0))="","",INDEX(技能效果!L:L,MATCH(技能效果等级!B3177,技能效果!B:B,0)))</f>
        <v/>
      </c>
      <c r="O3177" s="95">
        <f>IF(INDEX(技能效果!N:N,MATCH(B3177,技能效果!B:B,0))=0,INDEX(技能效果!M:M,MATCH(技能效果等级!B3177,技能效果!B:B,0)),INDEX(技能效果!M:M,MATCH(技能效果等级!B3177,技能效果!B:B,0))*VLOOKUP(E3177,技能数值计算!$C$19:$D$28,2,FALSE))</f>
        <v>0</v>
      </c>
      <c r="P3177" s="97"/>
      <c r="Q3177" s="97"/>
      <c r="R3177" s="95" t="str">
        <f>IF(INDEX(技能效果!O:O,MATCH(技能效果等级!B3177,技能效果!B:B,0))="","",INDEX(技能效果!O:O,MATCH(技能效果等级!B3177,技能效果!B:B,0)))</f>
        <v/>
      </c>
      <c r="S3177" s="97"/>
      <c r="T3177" s="97"/>
      <c r="U3177" s="97"/>
      <c r="V3177" s="96" t="str">
        <f>IF(INDEX(技能效果!AF:AF,MATCH(技能效果等级!B3177,技能效果!B:B,0))="","",INDEX(技能效果!AF:AF,MATCH(技能效果等级!B3177,技能效果!B:B,0)))</f>
        <v/>
      </c>
      <c r="W3177" s="95">
        <f t="shared" si="47"/>
        <v>308</v>
      </c>
    </row>
    <row r="3178" spans="1:23" ht="16.5" x14ac:dyDescent="0.2">
      <c r="A3178" s="62">
        <v>3175</v>
      </c>
      <c r="B3178" s="95">
        <f>INDEX(技能效果!B:B,MATCH(技能效果等级!W3178,技能效果!AE:AE,0))</f>
        <v>210301002</v>
      </c>
      <c r="C3178" s="95" t="str">
        <f>INDEX(技能效果!C:C,MATCH(技能效果等级!B3178,技能效果!B:B,0))</f>
        <v>张郃技能获得水晶(教学)</v>
      </c>
      <c r="D3178" s="96" t="s">
        <v>873</v>
      </c>
      <c r="E3178" s="95">
        <v>1</v>
      </c>
      <c r="F3178" s="95">
        <f>INDEX(技能效果!H:H,MATCH(技能效果等级!B3178,技能效果!B:B,0))</f>
        <v>3001</v>
      </c>
      <c r="G3178" s="95">
        <f>IF(INDEX(技能效果!K:K,MATCH(B3178,技能效果!B:B,0))=0,INDEX(技能效果!I:I,MATCH(技能效果等级!B3178,技能效果!B:B,0)),INDEX(技能效果!I:I,MATCH(技能效果等级!B3178,技能效果!B:B,0))*VLOOKUP(E3178,技能数值计算!$C$19:$D$28,2,FALSE))</f>
        <v>3</v>
      </c>
      <c r="H3178" s="95">
        <f>INDEX(技能效果!J:J,MATCH(技能效果等级!B3178,技能效果!B:B,0))</f>
        <v>2</v>
      </c>
      <c r="I3178" s="97"/>
      <c r="J3178" s="97"/>
      <c r="K3178" s="97"/>
      <c r="L3178" s="97"/>
      <c r="M3178" s="97"/>
      <c r="N3178" s="96" t="str">
        <f>IF(INDEX(技能效果!L:L,MATCH(技能效果等级!B3178,技能效果!B:B,0))="","",INDEX(技能效果!L:L,MATCH(技能效果等级!B3178,技能效果!B:B,0)))</f>
        <v/>
      </c>
      <c r="O3178" s="95">
        <f>IF(INDEX(技能效果!N:N,MATCH(B3178,技能效果!B:B,0))=0,INDEX(技能效果!M:M,MATCH(技能效果等级!B3178,技能效果!B:B,0)),INDEX(技能效果!M:M,MATCH(技能效果等级!B3178,技能效果!B:B,0))*VLOOKUP(E3178,技能数值计算!$C$19:$D$28,2,FALSE))</f>
        <v>0</v>
      </c>
      <c r="P3178" s="97"/>
      <c r="Q3178" s="97"/>
      <c r="R3178" s="95" t="str">
        <f>IF(INDEX(技能效果!O:O,MATCH(技能效果等级!B3178,技能效果!B:B,0))="","",INDEX(技能效果!O:O,MATCH(技能效果等级!B3178,技能效果!B:B,0)))</f>
        <v/>
      </c>
      <c r="S3178" s="97"/>
      <c r="T3178" s="97"/>
      <c r="U3178" s="97"/>
      <c r="V3178" s="96" t="str">
        <f>IF(INDEX(技能效果!AF:AF,MATCH(技能效果等级!B3178,技能效果!B:B,0))="","",INDEX(技能效果!AF:AF,MATCH(技能效果等级!B3178,技能效果!B:B,0)))</f>
        <v/>
      </c>
      <c r="W3178" s="95">
        <f t="shared" si="47"/>
        <v>309</v>
      </c>
    </row>
    <row r="3179" spans="1:23" ht="16.5" x14ac:dyDescent="0.2">
      <c r="A3179" s="62">
        <v>3176</v>
      </c>
      <c r="B3179" s="95">
        <f>INDEX(技能效果!B:B,MATCH(技能效果等级!W3179,技能效果!AE:AE,0))</f>
        <v>210301002</v>
      </c>
      <c r="C3179" s="95" t="str">
        <f>INDEX(技能效果!C:C,MATCH(技能效果等级!B3179,技能效果!B:B,0))</f>
        <v>张郃技能获得水晶(教学)</v>
      </c>
      <c r="D3179" s="96" t="s">
        <v>873</v>
      </c>
      <c r="E3179" s="95">
        <v>2</v>
      </c>
      <c r="F3179" s="95">
        <f>INDEX(技能效果!H:H,MATCH(技能效果等级!B3179,技能效果!B:B,0))</f>
        <v>3001</v>
      </c>
      <c r="G3179" s="95">
        <f>IF(INDEX(技能效果!K:K,MATCH(B3179,技能效果!B:B,0))=0,INDEX(技能效果!I:I,MATCH(技能效果等级!B3179,技能效果!B:B,0)),INDEX(技能效果!I:I,MATCH(技能效果等级!B3179,技能效果!B:B,0))*VLOOKUP(E3179,技能数值计算!$C$19:$D$28,2,FALSE))</f>
        <v>3</v>
      </c>
      <c r="H3179" s="95">
        <f>INDEX(技能效果!J:J,MATCH(技能效果等级!B3179,技能效果!B:B,0))</f>
        <v>2</v>
      </c>
      <c r="I3179" s="97"/>
      <c r="J3179" s="97"/>
      <c r="K3179" s="97"/>
      <c r="L3179" s="97"/>
      <c r="M3179" s="97"/>
      <c r="N3179" s="96" t="str">
        <f>IF(INDEX(技能效果!L:L,MATCH(技能效果等级!B3179,技能效果!B:B,0))="","",INDEX(技能效果!L:L,MATCH(技能效果等级!B3179,技能效果!B:B,0)))</f>
        <v/>
      </c>
      <c r="O3179" s="95">
        <f>IF(INDEX(技能效果!N:N,MATCH(B3179,技能效果!B:B,0))=0,INDEX(技能效果!M:M,MATCH(技能效果等级!B3179,技能效果!B:B,0)),INDEX(技能效果!M:M,MATCH(技能效果等级!B3179,技能效果!B:B,0))*VLOOKUP(E3179,技能数值计算!$C$19:$D$28,2,FALSE))</f>
        <v>0</v>
      </c>
      <c r="P3179" s="97"/>
      <c r="Q3179" s="97"/>
      <c r="R3179" s="95" t="str">
        <f>IF(INDEX(技能效果!O:O,MATCH(技能效果等级!B3179,技能效果!B:B,0))="","",INDEX(技能效果!O:O,MATCH(技能效果等级!B3179,技能效果!B:B,0)))</f>
        <v/>
      </c>
      <c r="S3179" s="97"/>
      <c r="T3179" s="97"/>
      <c r="U3179" s="97"/>
      <c r="V3179" s="96" t="str">
        <f>IF(INDEX(技能效果!AF:AF,MATCH(技能效果等级!B3179,技能效果!B:B,0))="","",INDEX(技能效果!AF:AF,MATCH(技能效果等级!B3179,技能效果!B:B,0)))</f>
        <v/>
      </c>
      <c r="W3179" s="95">
        <f t="shared" si="47"/>
        <v>309</v>
      </c>
    </row>
    <row r="3180" spans="1:23" ht="16.5" x14ac:dyDescent="0.2">
      <c r="A3180" s="62">
        <v>3177</v>
      </c>
      <c r="B3180" s="95">
        <f>INDEX(技能效果!B:B,MATCH(技能效果等级!W3180,技能效果!AE:AE,0))</f>
        <v>210301002</v>
      </c>
      <c r="C3180" s="95" t="str">
        <f>INDEX(技能效果!C:C,MATCH(技能效果等级!B3180,技能效果!B:B,0))</f>
        <v>张郃技能获得水晶(教学)</v>
      </c>
      <c r="D3180" s="96" t="s">
        <v>873</v>
      </c>
      <c r="E3180" s="95">
        <v>3</v>
      </c>
      <c r="F3180" s="95">
        <f>INDEX(技能效果!H:H,MATCH(技能效果等级!B3180,技能效果!B:B,0))</f>
        <v>3001</v>
      </c>
      <c r="G3180" s="95">
        <f>IF(INDEX(技能效果!K:K,MATCH(B3180,技能效果!B:B,0))=0,INDEX(技能效果!I:I,MATCH(技能效果等级!B3180,技能效果!B:B,0)),INDEX(技能效果!I:I,MATCH(技能效果等级!B3180,技能效果!B:B,0))*VLOOKUP(E3180,技能数值计算!$C$19:$D$28,2,FALSE))</f>
        <v>3</v>
      </c>
      <c r="H3180" s="95">
        <f>INDEX(技能效果!J:J,MATCH(技能效果等级!B3180,技能效果!B:B,0))</f>
        <v>2</v>
      </c>
      <c r="I3180" s="97"/>
      <c r="J3180" s="97"/>
      <c r="K3180" s="97"/>
      <c r="L3180" s="97"/>
      <c r="M3180" s="97"/>
      <c r="N3180" s="96" t="str">
        <f>IF(INDEX(技能效果!L:L,MATCH(技能效果等级!B3180,技能效果!B:B,0))="","",INDEX(技能效果!L:L,MATCH(技能效果等级!B3180,技能效果!B:B,0)))</f>
        <v/>
      </c>
      <c r="O3180" s="95">
        <f>IF(INDEX(技能效果!N:N,MATCH(B3180,技能效果!B:B,0))=0,INDEX(技能效果!M:M,MATCH(技能效果等级!B3180,技能效果!B:B,0)),INDEX(技能效果!M:M,MATCH(技能效果等级!B3180,技能效果!B:B,0))*VLOOKUP(E3180,技能数值计算!$C$19:$D$28,2,FALSE))</f>
        <v>0</v>
      </c>
      <c r="P3180" s="97"/>
      <c r="Q3180" s="97"/>
      <c r="R3180" s="95" t="str">
        <f>IF(INDEX(技能效果!O:O,MATCH(技能效果等级!B3180,技能效果!B:B,0))="","",INDEX(技能效果!O:O,MATCH(技能效果等级!B3180,技能效果!B:B,0)))</f>
        <v/>
      </c>
      <c r="S3180" s="97"/>
      <c r="T3180" s="97"/>
      <c r="U3180" s="97"/>
      <c r="V3180" s="96" t="str">
        <f>IF(INDEX(技能效果!AF:AF,MATCH(技能效果等级!B3180,技能效果!B:B,0))="","",INDEX(技能效果!AF:AF,MATCH(技能效果等级!B3180,技能效果!B:B,0)))</f>
        <v/>
      </c>
      <c r="W3180" s="95">
        <f t="shared" si="47"/>
        <v>309</v>
      </c>
    </row>
    <row r="3181" spans="1:23" ht="16.5" x14ac:dyDescent="0.2">
      <c r="A3181" s="62">
        <v>3178</v>
      </c>
      <c r="B3181" s="95">
        <f>INDEX(技能效果!B:B,MATCH(技能效果等级!W3181,技能效果!AE:AE,0))</f>
        <v>210301002</v>
      </c>
      <c r="C3181" s="95" t="str">
        <f>INDEX(技能效果!C:C,MATCH(技能效果等级!B3181,技能效果!B:B,0))</f>
        <v>张郃技能获得水晶(教学)</v>
      </c>
      <c r="D3181" s="96" t="s">
        <v>873</v>
      </c>
      <c r="E3181" s="95">
        <v>4</v>
      </c>
      <c r="F3181" s="95">
        <f>INDEX(技能效果!H:H,MATCH(技能效果等级!B3181,技能效果!B:B,0))</f>
        <v>3001</v>
      </c>
      <c r="G3181" s="95">
        <f>IF(INDEX(技能效果!K:K,MATCH(B3181,技能效果!B:B,0))=0,INDEX(技能效果!I:I,MATCH(技能效果等级!B3181,技能效果!B:B,0)),INDEX(技能效果!I:I,MATCH(技能效果等级!B3181,技能效果!B:B,0))*VLOOKUP(E3181,技能数值计算!$C$19:$D$28,2,FALSE))</f>
        <v>3</v>
      </c>
      <c r="H3181" s="95">
        <f>INDEX(技能效果!J:J,MATCH(技能效果等级!B3181,技能效果!B:B,0))</f>
        <v>2</v>
      </c>
      <c r="I3181" s="97"/>
      <c r="J3181" s="97"/>
      <c r="K3181" s="97"/>
      <c r="L3181" s="97"/>
      <c r="M3181" s="97"/>
      <c r="N3181" s="96" t="str">
        <f>IF(INDEX(技能效果!L:L,MATCH(技能效果等级!B3181,技能效果!B:B,0))="","",INDEX(技能效果!L:L,MATCH(技能效果等级!B3181,技能效果!B:B,0)))</f>
        <v/>
      </c>
      <c r="O3181" s="95">
        <f>IF(INDEX(技能效果!N:N,MATCH(B3181,技能效果!B:B,0))=0,INDEX(技能效果!M:M,MATCH(技能效果等级!B3181,技能效果!B:B,0)),INDEX(技能效果!M:M,MATCH(技能效果等级!B3181,技能效果!B:B,0))*VLOOKUP(E3181,技能数值计算!$C$19:$D$28,2,FALSE))</f>
        <v>0</v>
      </c>
      <c r="P3181" s="97"/>
      <c r="Q3181" s="97"/>
      <c r="R3181" s="95" t="str">
        <f>IF(INDEX(技能效果!O:O,MATCH(技能效果等级!B3181,技能效果!B:B,0))="","",INDEX(技能效果!O:O,MATCH(技能效果等级!B3181,技能效果!B:B,0)))</f>
        <v/>
      </c>
      <c r="S3181" s="97"/>
      <c r="T3181" s="97"/>
      <c r="U3181" s="97"/>
      <c r="V3181" s="96" t="str">
        <f>IF(INDEX(技能效果!AF:AF,MATCH(技能效果等级!B3181,技能效果!B:B,0))="","",INDEX(技能效果!AF:AF,MATCH(技能效果等级!B3181,技能效果!B:B,0)))</f>
        <v/>
      </c>
      <c r="W3181" s="95">
        <f t="shared" ref="W3181:W3244" si="48">W3171+1</f>
        <v>309</v>
      </c>
    </row>
    <row r="3182" spans="1:23" ht="16.5" x14ac:dyDescent="0.2">
      <c r="A3182" s="62">
        <v>3179</v>
      </c>
      <c r="B3182" s="95">
        <f>INDEX(技能效果!B:B,MATCH(技能效果等级!W3182,技能效果!AE:AE,0))</f>
        <v>210301002</v>
      </c>
      <c r="C3182" s="95" t="str">
        <f>INDEX(技能效果!C:C,MATCH(技能效果等级!B3182,技能效果!B:B,0))</f>
        <v>张郃技能获得水晶(教学)</v>
      </c>
      <c r="D3182" s="96" t="s">
        <v>873</v>
      </c>
      <c r="E3182" s="95">
        <v>5</v>
      </c>
      <c r="F3182" s="95">
        <f>INDEX(技能效果!H:H,MATCH(技能效果等级!B3182,技能效果!B:B,0))</f>
        <v>3001</v>
      </c>
      <c r="G3182" s="95">
        <f>IF(INDEX(技能效果!K:K,MATCH(B3182,技能效果!B:B,0))=0,INDEX(技能效果!I:I,MATCH(技能效果等级!B3182,技能效果!B:B,0)),INDEX(技能效果!I:I,MATCH(技能效果等级!B3182,技能效果!B:B,0))*VLOOKUP(E3182,技能数值计算!$C$19:$D$28,2,FALSE))</f>
        <v>3</v>
      </c>
      <c r="H3182" s="95">
        <f>INDEX(技能效果!J:J,MATCH(技能效果等级!B3182,技能效果!B:B,0))</f>
        <v>2</v>
      </c>
      <c r="I3182" s="97"/>
      <c r="J3182" s="97"/>
      <c r="K3182" s="97"/>
      <c r="L3182" s="97"/>
      <c r="M3182" s="97"/>
      <c r="N3182" s="96" t="str">
        <f>IF(INDEX(技能效果!L:L,MATCH(技能效果等级!B3182,技能效果!B:B,0))="","",INDEX(技能效果!L:L,MATCH(技能效果等级!B3182,技能效果!B:B,0)))</f>
        <v/>
      </c>
      <c r="O3182" s="95">
        <f>IF(INDEX(技能效果!N:N,MATCH(B3182,技能效果!B:B,0))=0,INDEX(技能效果!M:M,MATCH(技能效果等级!B3182,技能效果!B:B,0)),INDEX(技能效果!M:M,MATCH(技能效果等级!B3182,技能效果!B:B,0))*VLOOKUP(E3182,技能数值计算!$C$19:$D$28,2,FALSE))</f>
        <v>0</v>
      </c>
      <c r="P3182" s="97"/>
      <c r="Q3182" s="97"/>
      <c r="R3182" s="95" t="str">
        <f>IF(INDEX(技能效果!O:O,MATCH(技能效果等级!B3182,技能效果!B:B,0))="","",INDEX(技能效果!O:O,MATCH(技能效果等级!B3182,技能效果!B:B,0)))</f>
        <v/>
      </c>
      <c r="S3182" s="97"/>
      <c r="T3182" s="97"/>
      <c r="U3182" s="97"/>
      <c r="V3182" s="96" t="str">
        <f>IF(INDEX(技能效果!AF:AF,MATCH(技能效果等级!B3182,技能效果!B:B,0))="","",INDEX(技能效果!AF:AF,MATCH(技能效果等级!B3182,技能效果!B:B,0)))</f>
        <v/>
      </c>
      <c r="W3182" s="95">
        <f t="shared" si="48"/>
        <v>309</v>
      </c>
    </row>
    <row r="3183" spans="1:23" ht="16.5" x14ac:dyDescent="0.2">
      <c r="A3183" s="62">
        <v>3180</v>
      </c>
      <c r="B3183" s="95">
        <f>INDEX(技能效果!B:B,MATCH(技能效果等级!W3183,技能效果!AE:AE,0))</f>
        <v>210301002</v>
      </c>
      <c r="C3183" s="95" t="str">
        <f>INDEX(技能效果!C:C,MATCH(技能效果等级!B3183,技能效果!B:B,0))</f>
        <v>张郃技能获得水晶(教学)</v>
      </c>
      <c r="D3183" s="96" t="s">
        <v>873</v>
      </c>
      <c r="E3183" s="95">
        <v>6</v>
      </c>
      <c r="F3183" s="95">
        <f>INDEX(技能效果!H:H,MATCH(技能效果等级!B3183,技能效果!B:B,0))</f>
        <v>3001</v>
      </c>
      <c r="G3183" s="95">
        <f>IF(INDEX(技能效果!K:K,MATCH(B3183,技能效果!B:B,0))=0,INDEX(技能效果!I:I,MATCH(技能效果等级!B3183,技能效果!B:B,0)),INDEX(技能效果!I:I,MATCH(技能效果等级!B3183,技能效果!B:B,0))*VLOOKUP(E3183,技能数值计算!$C$19:$D$28,2,FALSE))</f>
        <v>3</v>
      </c>
      <c r="H3183" s="95">
        <f>INDEX(技能效果!J:J,MATCH(技能效果等级!B3183,技能效果!B:B,0))</f>
        <v>2</v>
      </c>
      <c r="I3183" s="97"/>
      <c r="J3183" s="97"/>
      <c r="K3183" s="97"/>
      <c r="L3183" s="97"/>
      <c r="M3183" s="97"/>
      <c r="N3183" s="96" t="str">
        <f>IF(INDEX(技能效果!L:L,MATCH(技能效果等级!B3183,技能效果!B:B,0))="","",INDEX(技能效果!L:L,MATCH(技能效果等级!B3183,技能效果!B:B,0)))</f>
        <v/>
      </c>
      <c r="O3183" s="95">
        <f>IF(INDEX(技能效果!N:N,MATCH(B3183,技能效果!B:B,0))=0,INDEX(技能效果!M:M,MATCH(技能效果等级!B3183,技能效果!B:B,0)),INDEX(技能效果!M:M,MATCH(技能效果等级!B3183,技能效果!B:B,0))*VLOOKUP(E3183,技能数值计算!$C$19:$D$28,2,FALSE))</f>
        <v>0</v>
      </c>
      <c r="P3183" s="97"/>
      <c r="Q3183" s="97"/>
      <c r="R3183" s="95" t="str">
        <f>IF(INDEX(技能效果!O:O,MATCH(技能效果等级!B3183,技能效果!B:B,0))="","",INDEX(技能效果!O:O,MATCH(技能效果等级!B3183,技能效果!B:B,0)))</f>
        <v/>
      </c>
      <c r="S3183" s="97"/>
      <c r="T3183" s="97"/>
      <c r="U3183" s="97"/>
      <c r="V3183" s="96" t="str">
        <f>IF(INDEX(技能效果!AF:AF,MATCH(技能效果等级!B3183,技能效果!B:B,0))="","",INDEX(技能效果!AF:AF,MATCH(技能效果等级!B3183,技能效果!B:B,0)))</f>
        <v/>
      </c>
      <c r="W3183" s="95">
        <f t="shared" si="48"/>
        <v>309</v>
      </c>
    </row>
    <row r="3184" spans="1:23" ht="16.5" x14ac:dyDescent="0.2">
      <c r="A3184" s="62">
        <v>3181</v>
      </c>
      <c r="B3184" s="95">
        <f>INDEX(技能效果!B:B,MATCH(技能效果等级!W3184,技能效果!AE:AE,0))</f>
        <v>210301002</v>
      </c>
      <c r="C3184" s="95" t="str">
        <f>INDEX(技能效果!C:C,MATCH(技能效果等级!B3184,技能效果!B:B,0))</f>
        <v>张郃技能获得水晶(教学)</v>
      </c>
      <c r="D3184" s="96" t="s">
        <v>873</v>
      </c>
      <c r="E3184" s="95">
        <v>7</v>
      </c>
      <c r="F3184" s="95">
        <f>INDEX(技能效果!H:H,MATCH(技能效果等级!B3184,技能效果!B:B,0))</f>
        <v>3001</v>
      </c>
      <c r="G3184" s="95">
        <f>IF(INDEX(技能效果!K:K,MATCH(B3184,技能效果!B:B,0))=0,INDEX(技能效果!I:I,MATCH(技能效果等级!B3184,技能效果!B:B,0)),INDEX(技能效果!I:I,MATCH(技能效果等级!B3184,技能效果!B:B,0))*VLOOKUP(E3184,技能数值计算!$C$19:$D$28,2,FALSE))</f>
        <v>3</v>
      </c>
      <c r="H3184" s="95">
        <f>INDEX(技能效果!J:J,MATCH(技能效果等级!B3184,技能效果!B:B,0))</f>
        <v>2</v>
      </c>
      <c r="I3184" s="97"/>
      <c r="J3184" s="97"/>
      <c r="K3184" s="97"/>
      <c r="L3184" s="97"/>
      <c r="M3184" s="97"/>
      <c r="N3184" s="96" t="str">
        <f>IF(INDEX(技能效果!L:L,MATCH(技能效果等级!B3184,技能效果!B:B,0))="","",INDEX(技能效果!L:L,MATCH(技能效果等级!B3184,技能效果!B:B,0)))</f>
        <v/>
      </c>
      <c r="O3184" s="95">
        <f>IF(INDEX(技能效果!N:N,MATCH(B3184,技能效果!B:B,0))=0,INDEX(技能效果!M:M,MATCH(技能效果等级!B3184,技能效果!B:B,0)),INDEX(技能效果!M:M,MATCH(技能效果等级!B3184,技能效果!B:B,0))*VLOOKUP(E3184,技能数值计算!$C$19:$D$28,2,FALSE))</f>
        <v>0</v>
      </c>
      <c r="P3184" s="97"/>
      <c r="Q3184" s="97"/>
      <c r="R3184" s="95" t="str">
        <f>IF(INDEX(技能效果!O:O,MATCH(技能效果等级!B3184,技能效果!B:B,0))="","",INDEX(技能效果!O:O,MATCH(技能效果等级!B3184,技能效果!B:B,0)))</f>
        <v/>
      </c>
      <c r="S3184" s="97"/>
      <c r="T3184" s="97"/>
      <c r="U3184" s="97"/>
      <c r="V3184" s="96" t="str">
        <f>IF(INDEX(技能效果!AF:AF,MATCH(技能效果等级!B3184,技能效果!B:B,0))="","",INDEX(技能效果!AF:AF,MATCH(技能效果等级!B3184,技能效果!B:B,0)))</f>
        <v/>
      </c>
      <c r="W3184" s="95">
        <f t="shared" si="48"/>
        <v>309</v>
      </c>
    </row>
    <row r="3185" spans="1:23" ht="16.5" x14ac:dyDescent="0.2">
      <c r="A3185" s="62">
        <v>3182</v>
      </c>
      <c r="B3185" s="95">
        <f>INDEX(技能效果!B:B,MATCH(技能效果等级!W3185,技能效果!AE:AE,0))</f>
        <v>210301002</v>
      </c>
      <c r="C3185" s="95" t="str">
        <f>INDEX(技能效果!C:C,MATCH(技能效果等级!B3185,技能效果!B:B,0))</f>
        <v>张郃技能获得水晶(教学)</v>
      </c>
      <c r="D3185" s="96" t="s">
        <v>873</v>
      </c>
      <c r="E3185" s="95">
        <v>8</v>
      </c>
      <c r="F3185" s="95">
        <f>INDEX(技能效果!H:H,MATCH(技能效果等级!B3185,技能效果!B:B,0))</f>
        <v>3001</v>
      </c>
      <c r="G3185" s="95">
        <f>IF(INDEX(技能效果!K:K,MATCH(B3185,技能效果!B:B,0))=0,INDEX(技能效果!I:I,MATCH(技能效果等级!B3185,技能效果!B:B,0)),INDEX(技能效果!I:I,MATCH(技能效果等级!B3185,技能效果!B:B,0))*VLOOKUP(E3185,技能数值计算!$C$19:$D$28,2,FALSE))</f>
        <v>3</v>
      </c>
      <c r="H3185" s="95">
        <f>INDEX(技能效果!J:J,MATCH(技能效果等级!B3185,技能效果!B:B,0))</f>
        <v>2</v>
      </c>
      <c r="I3185" s="97"/>
      <c r="J3185" s="97"/>
      <c r="K3185" s="97"/>
      <c r="L3185" s="97"/>
      <c r="M3185" s="97"/>
      <c r="N3185" s="96" t="str">
        <f>IF(INDEX(技能效果!L:L,MATCH(技能效果等级!B3185,技能效果!B:B,0))="","",INDEX(技能效果!L:L,MATCH(技能效果等级!B3185,技能效果!B:B,0)))</f>
        <v/>
      </c>
      <c r="O3185" s="95">
        <f>IF(INDEX(技能效果!N:N,MATCH(B3185,技能效果!B:B,0))=0,INDEX(技能效果!M:M,MATCH(技能效果等级!B3185,技能效果!B:B,0)),INDEX(技能效果!M:M,MATCH(技能效果等级!B3185,技能效果!B:B,0))*VLOOKUP(E3185,技能数值计算!$C$19:$D$28,2,FALSE))</f>
        <v>0</v>
      </c>
      <c r="P3185" s="97"/>
      <c r="Q3185" s="97"/>
      <c r="R3185" s="95" t="str">
        <f>IF(INDEX(技能效果!O:O,MATCH(技能效果等级!B3185,技能效果!B:B,0))="","",INDEX(技能效果!O:O,MATCH(技能效果等级!B3185,技能效果!B:B,0)))</f>
        <v/>
      </c>
      <c r="S3185" s="97"/>
      <c r="T3185" s="97"/>
      <c r="U3185" s="97"/>
      <c r="V3185" s="96" t="str">
        <f>IF(INDEX(技能效果!AF:AF,MATCH(技能效果等级!B3185,技能效果!B:B,0))="","",INDEX(技能效果!AF:AF,MATCH(技能效果等级!B3185,技能效果!B:B,0)))</f>
        <v/>
      </c>
      <c r="W3185" s="95">
        <f t="shared" si="48"/>
        <v>309</v>
      </c>
    </row>
    <row r="3186" spans="1:23" ht="16.5" x14ac:dyDescent="0.2">
      <c r="A3186" s="62">
        <v>3183</v>
      </c>
      <c r="B3186" s="95">
        <f>INDEX(技能效果!B:B,MATCH(技能效果等级!W3186,技能效果!AE:AE,0))</f>
        <v>210301002</v>
      </c>
      <c r="C3186" s="95" t="str">
        <f>INDEX(技能效果!C:C,MATCH(技能效果等级!B3186,技能效果!B:B,0))</f>
        <v>张郃技能获得水晶(教学)</v>
      </c>
      <c r="D3186" s="96" t="s">
        <v>873</v>
      </c>
      <c r="E3186" s="95">
        <v>9</v>
      </c>
      <c r="F3186" s="95">
        <f>INDEX(技能效果!H:H,MATCH(技能效果等级!B3186,技能效果!B:B,0))</f>
        <v>3001</v>
      </c>
      <c r="G3186" s="95">
        <f>IF(INDEX(技能效果!K:K,MATCH(B3186,技能效果!B:B,0))=0,INDEX(技能效果!I:I,MATCH(技能效果等级!B3186,技能效果!B:B,0)),INDEX(技能效果!I:I,MATCH(技能效果等级!B3186,技能效果!B:B,0))*VLOOKUP(E3186,技能数值计算!$C$19:$D$28,2,FALSE))</f>
        <v>3</v>
      </c>
      <c r="H3186" s="95">
        <f>INDEX(技能效果!J:J,MATCH(技能效果等级!B3186,技能效果!B:B,0))</f>
        <v>2</v>
      </c>
      <c r="I3186" s="97"/>
      <c r="J3186" s="97"/>
      <c r="K3186" s="97"/>
      <c r="L3186" s="97"/>
      <c r="M3186" s="97"/>
      <c r="N3186" s="96" t="str">
        <f>IF(INDEX(技能效果!L:L,MATCH(技能效果等级!B3186,技能效果!B:B,0))="","",INDEX(技能效果!L:L,MATCH(技能效果等级!B3186,技能效果!B:B,0)))</f>
        <v/>
      </c>
      <c r="O3186" s="95">
        <f>IF(INDEX(技能效果!N:N,MATCH(B3186,技能效果!B:B,0))=0,INDEX(技能效果!M:M,MATCH(技能效果等级!B3186,技能效果!B:B,0)),INDEX(技能效果!M:M,MATCH(技能效果等级!B3186,技能效果!B:B,0))*VLOOKUP(E3186,技能数值计算!$C$19:$D$28,2,FALSE))</f>
        <v>0</v>
      </c>
      <c r="P3186" s="97"/>
      <c r="Q3186" s="97"/>
      <c r="R3186" s="95" t="str">
        <f>IF(INDEX(技能效果!O:O,MATCH(技能效果等级!B3186,技能效果!B:B,0))="","",INDEX(技能效果!O:O,MATCH(技能效果等级!B3186,技能效果!B:B,0)))</f>
        <v/>
      </c>
      <c r="S3186" s="97"/>
      <c r="T3186" s="97"/>
      <c r="U3186" s="97"/>
      <c r="V3186" s="96" t="str">
        <f>IF(INDEX(技能效果!AF:AF,MATCH(技能效果等级!B3186,技能效果!B:B,0))="","",INDEX(技能效果!AF:AF,MATCH(技能效果等级!B3186,技能效果!B:B,0)))</f>
        <v/>
      </c>
      <c r="W3186" s="95">
        <f t="shared" si="48"/>
        <v>309</v>
      </c>
    </row>
    <row r="3187" spans="1:23" ht="16.5" x14ac:dyDescent="0.2">
      <c r="A3187" s="62">
        <v>3184</v>
      </c>
      <c r="B3187" s="95">
        <f>INDEX(技能效果!B:B,MATCH(技能效果等级!W3187,技能效果!AE:AE,0))</f>
        <v>210301002</v>
      </c>
      <c r="C3187" s="95" t="str">
        <f>INDEX(技能效果!C:C,MATCH(技能效果等级!B3187,技能效果!B:B,0))</f>
        <v>张郃技能获得水晶(教学)</v>
      </c>
      <c r="D3187" s="96" t="s">
        <v>873</v>
      </c>
      <c r="E3187" s="95">
        <v>10</v>
      </c>
      <c r="F3187" s="95">
        <f>INDEX(技能效果!H:H,MATCH(技能效果等级!B3187,技能效果!B:B,0))</f>
        <v>3001</v>
      </c>
      <c r="G3187" s="95">
        <f>IF(INDEX(技能效果!K:K,MATCH(B3187,技能效果!B:B,0))=0,INDEX(技能效果!I:I,MATCH(技能效果等级!B3187,技能效果!B:B,0)),INDEX(技能效果!I:I,MATCH(技能效果等级!B3187,技能效果!B:B,0))*VLOOKUP(E3187,技能数值计算!$C$19:$D$28,2,FALSE))</f>
        <v>3</v>
      </c>
      <c r="H3187" s="95">
        <f>INDEX(技能效果!J:J,MATCH(技能效果等级!B3187,技能效果!B:B,0))</f>
        <v>2</v>
      </c>
      <c r="I3187" s="97"/>
      <c r="J3187" s="97"/>
      <c r="K3187" s="97"/>
      <c r="L3187" s="97"/>
      <c r="M3187" s="97"/>
      <c r="N3187" s="96" t="str">
        <f>IF(INDEX(技能效果!L:L,MATCH(技能效果等级!B3187,技能效果!B:B,0))="","",INDEX(技能效果!L:L,MATCH(技能效果等级!B3187,技能效果!B:B,0)))</f>
        <v/>
      </c>
      <c r="O3187" s="95">
        <f>IF(INDEX(技能效果!N:N,MATCH(B3187,技能效果!B:B,0))=0,INDEX(技能效果!M:M,MATCH(技能效果等级!B3187,技能效果!B:B,0)),INDEX(技能效果!M:M,MATCH(技能效果等级!B3187,技能效果!B:B,0))*VLOOKUP(E3187,技能数值计算!$C$19:$D$28,2,FALSE))</f>
        <v>0</v>
      </c>
      <c r="P3187" s="97"/>
      <c r="Q3187" s="97"/>
      <c r="R3187" s="95" t="str">
        <f>IF(INDEX(技能效果!O:O,MATCH(技能效果等级!B3187,技能效果!B:B,0))="","",INDEX(技能效果!O:O,MATCH(技能效果等级!B3187,技能效果!B:B,0)))</f>
        <v/>
      </c>
      <c r="S3187" s="97"/>
      <c r="T3187" s="97"/>
      <c r="U3187" s="97"/>
      <c r="V3187" s="96" t="str">
        <f>IF(INDEX(技能效果!AF:AF,MATCH(技能效果等级!B3187,技能效果!B:B,0))="","",INDEX(技能效果!AF:AF,MATCH(技能效果等级!B3187,技能效果!B:B,0)))</f>
        <v/>
      </c>
      <c r="W3187" s="95">
        <f t="shared" si="48"/>
        <v>309</v>
      </c>
    </row>
    <row r="3188" spans="1:23" ht="16.5" x14ac:dyDescent="0.2">
      <c r="A3188" s="62">
        <v>3185</v>
      </c>
      <c r="B3188" s="95">
        <f>INDEX(技能效果!B:B,MATCH(技能效果等级!W3188,技能效果!AE:AE,0))</f>
        <v>210301003</v>
      </c>
      <c r="C3188" s="95" t="str">
        <f>INDEX(技能效果!C:C,MATCH(技能效果等级!B3188,技能效果!B:B,0))</f>
        <v>张郃技能触发水晶外壳(教学)</v>
      </c>
      <c r="D3188" s="96" t="s">
        <v>873</v>
      </c>
      <c r="E3188" s="95">
        <v>1</v>
      </c>
      <c r="F3188" s="95">
        <f>INDEX(技能效果!H:H,MATCH(技能效果等级!B3188,技能效果!B:B,0))</f>
        <v>3005</v>
      </c>
      <c r="G3188" s="95">
        <f>IF(INDEX(技能效果!K:K,MATCH(B3188,技能效果!B:B,0))=0,INDEX(技能效果!I:I,MATCH(技能效果等级!B3188,技能效果!B:B,0)),INDEX(技能效果!I:I,MATCH(技能效果等级!B3188,技能效果!B:B,0))*VLOOKUP(E3188,技能数值计算!$C$19:$D$28,2,FALSE))</f>
        <v>2</v>
      </c>
      <c r="H3188" s="95">
        <f>INDEX(技能效果!J:J,MATCH(技能效果等级!B3188,技能效果!B:B,0))</f>
        <v>4</v>
      </c>
      <c r="I3188" s="97"/>
      <c r="J3188" s="97"/>
      <c r="K3188" s="97"/>
      <c r="L3188" s="97"/>
      <c r="M3188" s="97"/>
      <c r="N3188" s="96" t="str">
        <f>IF(INDEX(技能效果!L:L,MATCH(技能效果等级!B3188,技能效果!B:B,0))="","",INDEX(技能效果!L:L,MATCH(技能效果等级!B3188,技能效果!B:B,0)))</f>
        <v/>
      </c>
      <c r="O3188" s="95">
        <f>IF(INDEX(技能效果!N:N,MATCH(B3188,技能效果!B:B,0))=0,INDEX(技能效果!M:M,MATCH(技能效果等级!B3188,技能效果!B:B,0)),INDEX(技能效果!M:M,MATCH(技能效果等级!B3188,技能效果!B:B,0))*VLOOKUP(E3188,技能数值计算!$C$19:$D$28,2,FALSE))</f>
        <v>0</v>
      </c>
      <c r="P3188" s="97"/>
      <c r="Q3188" s="97"/>
      <c r="R3188" s="95" t="str">
        <f>IF(INDEX(技能效果!O:O,MATCH(技能效果等级!B3188,技能效果!B:B,0))="","",INDEX(技能效果!O:O,MATCH(技能效果等级!B3188,技能效果!B:B,0)))</f>
        <v/>
      </c>
      <c r="S3188" s="97"/>
      <c r="T3188" s="97"/>
      <c r="U3188" s="97"/>
      <c r="V3188" s="96" t="str">
        <f>IF(INDEX(技能效果!AF:AF,MATCH(技能效果等级!B3188,技能效果!B:B,0))="","",INDEX(技能效果!AF:AF,MATCH(技能效果等级!B3188,技能效果!B:B,0)))</f>
        <v/>
      </c>
      <c r="W3188" s="95">
        <f t="shared" si="48"/>
        <v>310</v>
      </c>
    </row>
    <row r="3189" spans="1:23" ht="16.5" x14ac:dyDescent="0.2">
      <c r="A3189" s="62">
        <v>3186</v>
      </c>
      <c r="B3189" s="95">
        <f>INDEX(技能效果!B:B,MATCH(技能效果等级!W3189,技能效果!AE:AE,0))</f>
        <v>210301003</v>
      </c>
      <c r="C3189" s="95" t="str">
        <f>INDEX(技能效果!C:C,MATCH(技能效果等级!B3189,技能效果!B:B,0))</f>
        <v>张郃技能触发水晶外壳(教学)</v>
      </c>
      <c r="D3189" s="96" t="s">
        <v>873</v>
      </c>
      <c r="E3189" s="95">
        <v>2</v>
      </c>
      <c r="F3189" s="95">
        <f>INDEX(技能效果!H:H,MATCH(技能效果等级!B3189,技能效果!B:B,0))</f>
        <v>3005</v>
      </c>
      <c r="G3189" s="95">
        <f>IF(INDEX(技能效果!K:K,MATCH(B3189,技能效果!B:B,0))=0,INDEX(技能效果!I:I,MATCH(技能效果等级!B3189,技能效果!B:B,0)),INDEX(技能效果!I:I,MATCH(技能效果等级!B3189,技能效果!B:B,0))*VLOOKUP(E3189,技能数值计算!$C$19:$D$28,2,FALSE))</f>
        <v>2</v>
      </c>
      <c r="H3189" s="95">
        <f>INDEX(技能效果!J:J,MATCH(技能效果等级!B3189,技能效果!B:B,0))</f>
        <v>4</v>
      </c>
      <c r="I3189" s="97"/>
      <c r="J3189" s="97"/>
      <c r="K3189" s="97"/>
      <c r="L3189" s="97"/>
      <c r="M3189" s="97"/>
      <c r="N3189" s="96" t="str">
        <f>IF(INDEX(技能效果!L:L,MATCH(技能效果等级!B3189,技能效果!B:B,0))="","",INDEX(技能效果!L:L,MATCH(技能效果等级!B3189,技能效果!B:B,0)))</f>
        <v/>
      </c>
      <c r="O3189" s="95">
        <f>IF(INDEX(技能效果!N:N,MATCH(B3189,技能效果!B:B,0))=0,INDEX(技能效果!M:M,MATCH(技能效果等级!B3189,技能效果!B:B,0)),INDEX(技能效果!M:M,MATCH(技能效果等级!B3189,技能效果!B:B,0))*VLOOKUP(E3189,技能数值计算!$C$19:$D$28,2,FALSE))</f>
        <v>0</v>
      </c>
      <c r="P3189" s="97"/>
      <c r="Q3189" s="97"/>
      <c r="R3189" s="95" t="str">
        <f>IF(INDEX(技能效果!O:O,MATCH(技能效果等级!B3189,技能效果!B:B,0))="","",INDEX(技能效果!O:O,MATCH(技能效果等级!B3189,技能效果!B:B,0)))</f>
        <v/>
      </c>
      <c r="S3189" s="97"/>
      <c r="T3189" s="97"/>
      <c r="U3189" s="97"/>
      <c r="V3189" s="96" t="str">
        <f>IF(INDEX(技能效果!AF:AF,MATCH(技能效果等级!B3189,技能效果!B:B,0))="","",INDEX(技能效果!AF:AF,MATCH(技能效果等级!B3189,技能效果!B:B,0)))</f>
        <v/>
      </c>
      <c r="W3189" s="95">
        <f t="shared" si="48"/>
        <v>310</v>
      </c>
    </row>
    <row r="3190" spans="1:23" ht="16.5" x14ac:dyDescent="0.2">
      <c r="A3190" s="62">
        <v>3187</v>
      </c>
      <c r="B3190" s="95">
        <f>INDEX(技能效果!B:B,MATCH(技能效果等级!W3190,技能效果!AE:AE,0))</f>
        <v>210301003</v>
      </c>
      <c r="C3190" s="95" t="str">
        <f>INDEX(技能效果!C:C,MATCH(技能效果等级!B3190,技能效果!B:B,0))</f>
        <v>张郃技能触发水晶外壳(教学)</v>
      </c>
      <c r="D3190" s="96" t="s">
        <v>873</v>
      </c>
      <c r="E3190" s="95">
        <v>3</v>
      </c>
      <c r="F3190" s="95">
        <f>INDEX(技能效果!H:H,MATCH(技能效果等级!B3190,技能效果!B:B,0))</f>
        <v>3005</v>
      </c>
      <c r="G3190" s="95">
        <f>IF(INDEX(技能效果!K:K,MATCH(B3190,技能效果!B:B,0))=0,INDEX(技能效果!I:I,MATCH(技能效果等级!B3190,技能效果!B:B,0)),INDEX(技能效果!I:I,MATCH(技能效果等级!B3190,技能效果!B:B,0))*VLOOKUP(E3190,技能数值计算!$C$19:$D$28,2,FALSE))</f>
        <v>2</v>
      </c>
      <c r="H3190" s="95">
        <f>INDEX(技能效果!J:J,MATCH(技能效果等级!B3190,技能效果!B:B,0))</f>
        <v>4</v>
      </c>
      <c r="I3190" s="97"/>
      <c r="J3190" s="97"/>
      <c r="K3190" s="97"/>
      <c r="L3190" s="97"/>
      <c r="M3190" s="97"/>
      <c r="N3190" s="96" t="str">
        <f>IF(INDEX(技能效果!L:L,MATCH(技能效果等级!B3190,技能效果!B:B,0))="","",INDEX(技能效果!L:L,MATCH(技能效果等级!B3190,技能效果!B:B,0)))</f>
        <v/>
      </c>
      <c r="O3190" s="95">
        <f>IF(INDEX(技能效果!N:N,MATCH(B3190,技能效果!B:B,0))=0,INDEX(技能效果!M:M,MATCH(技能效果等级!B3190,技能效果!B:B,0)),INDEX(技能效果!M:M,MATCH(技能效果等级!B3190,技能效果!B:B,0))*VLOOKUP(E3190,技能数值计算!$C$19:$D$28,2,FALSE))</f>
        <v>0</v>
      </c>
      <c r="P3190" s="97"/>
      <c r="Q3190" s="97"/>
      <c r="R3190" s="95" t="str">
        <f>IF(INDEX(技能效果!O:O,MATCH(技能效果等级!B3190,技能效果!B:B,0))="","",INDEX(技能效果!O:O,MATCH(技能效果等级!B3190,技能效果!B:B,0)))</f>
        <v/>
      </c>
      <c r="S3190" s="97"/>
      <c r="T3190" s="97"/>
      <c r="U3190" s="97"/>
      <c r="V3190" s="96" t="str">
        <f>IF(INDEX(技能效果!AF:AF,MATCH(技能效果等级!B3190,技能效果!B:B,0))="","",INDEX(技能效果!AF:AF,MATCH(技能效果等级!B3190,技能效果!B:B,0)))</f>
        <v/>
      </c>
      <c r="W3190" s="95">
        <f t="shared" si="48"/>
        <v>310</v>
      </c>
    </row>
    <row r="3191" spans="1:23" ht="16.5" x14ac:dyDescent="0.2">
      <c r="A3191" s="62">
        <v>3188</v>
      </c>
      <c r="B3191" s="95">
        <f>INDEX(技能效果!B:B,MATCH(技能效果等级!W3191,技能效果!AE:AE,0))</f>
        <v>210301003</v>
      </c>
      <c r="C3191" s="95" t="str">
        <f>INDEX(技能效果!C:C,MATCH(技能效果等级!B3191,技能效果!B:B,0))</f>
        <v>张郃技能触发水晶外壳(教学)</v>
      </c>
      <c r="D3191" s="96" t="s">
        <v>873</v>
      </c>
      <c r="E3191" s="95">
        <v>4</v>
      </c>
      <c r="F3191" s="95">
        <f>INDEX(技能效果!H:H,MATCH(技能效果等级!B3191,技能效果!B:B,0))</f>
        <v>3005</v>
      </c>
      <c r="G3191" s="95">
        <f>IF(INDEX(技能效果!K:K,MATCH(B3191,技能效果!B:B,0))=0,INDEX(技能效果!I:I,MATCH(技能效果等级!B3191,技能效果!B:B,0)),INDEX(技能效果!I:I,MATCH(技能效果等级!B3191,技能效果!B:B,0))*VLOOKUP(E3191,技能数值计算!$C$19:$D$28,2,FALSE))</f>
        <v>2</v>
      </c>
      <c r="H3191" s="95">
        <f>INDEX(技能效果!J:J,MATCH(技能效果等级!B3191,技能效果!B:B,0))</f>
        <v>4</v>
      </c>
      <c r="I3191" s="97"/>
      <c r="J3191" s="97"/>
      <c r="K3191" s="97"/>
      <c r="L3191" s="97"/>
      <c r="M3191" s="97"/>
      <c r="N3191" s="96" t="str">
        <f>IF(INDEX(技能效果!L:L,MATCH(技能效果等级!B3191,技能效果!B:B,0))="","",INDEX(技能效果!L:L,MATCH(技能效果等级!B3191,技能效果!B:B,0)))</f>
        <v/>
      </c>
      <c r="O3191" s="95">
        <f>IF(INDEX(技能效果!N:N,MATCH(B3191,技能效果!B:B,0))=0,INDEX(技能效果!M:M,MATCH(技能效果等级!B3191,技能效果!B:B,0)),INDEX(技能效果!M:M,MATCH(技能效果等级!B3191,技能效果!B:B,0))*VLOOKUP(E3191,技能数值计算!$C$19:$D$28,2,FALSE))</f>
        <v>0</v>
      </c>
      <c r="P3191" s="97"/>
      <c r="Q3191" s="97"/>
      <c r="R3191" s="95" t="str">
        <f>IF(INDEX(技能效果!O:O,MATCH(技能效果等级!B3191,技能效果!B:B,0))="","",INDEX(技能效果!O:O,MATCH(技能效果等级!B3191,技能效果!B:B,0)))</f>
        <v/>
      </c>
      <c r="S3191" s="97"/>
      <c r="T3191" s="97"/>
      <c r="U3191" s="97"/>
      <c r="V3191" s="96" t="str">
        <f>IF(INDEX(技能效果!AF:AF,MATCH(技能效果等级!B3191,技能效果!B:B,0))="","",INDEX(技能效果!AF:AF,MATCH(技能效果等级!B3191,技能效果!B:B,0)))</f>
        <v/>
      </c>
      <c r="W3191" s="95">
        <f t="shared" si="48"/>
        <v>310</v>
      </c>
    </row>
    <row r="3192" spans="1:23" ht="16.5" x14ac:dyDescent="0.2">
      <c r="A3192" s="62">
        <v>3189</v>
      </c>
      <c r="B3192" s="95">
        <f>INDEX(技能效果!B:B,MATCH(技能效果等级!W3192,技能效果!AE:AE,0))</f>
        <v>210301003</v>
      </c>
      <c r="C3192" s="95" t="str">
        <f>INDEX(技能效果!C:C,MATCH(技能效果等级!B3192,技能效果!B:B,0))</f>
        <v>张郃技能触发水晶外壳(教学)</v>
      </c>
      <c r="D3192" s="96" t="s">
        <v>873</v>
      </c>
      <c r="E3192" s="95">
        <v>5</v>
      </c>
      <c r="F3192" s="95">
        <f>INDEX(技能效果!H:H,MATCH(技能效果等级!B3192,技能效果!B:B,0))</f>
        <v>3005</v>
      </c>
      <c r="G3192" s="95">
        <f>IF(INDEX(技能效果!K:K,MATCH(B3192,技能效果!B:B,0))=0,INDEX(技能效果!I:I,MATCH(技能效果等级!B3192,技能效果!B:B,0)),INDEX(技能效果!I:I,MATCH(技能效果等级!B3192,技能效果!B:B,0))*VLOOKUP(E3192,技能数值计算!$C$19:$D$28,2,FALSE))</f>
        <v>2</v>
      </c>
      <c r="H3192" s="95">
        <f>INDEX(技能效果!J:J,MATCH(技能效果等级!B3192,技能效果!B:B,0))</f>
        <v>4</v>
      </c>
      <c r="I3192" s="97"/>
      <c r="J3192" s="97"/>
      <c r="K3192" s="97"/>
      <c r="L3192" s="97"/>
      <c r="M3192" s="97"/>
      <c r="N3192" s="96" t="str">
        <f>IF(INDEX(技能效果!L:L,MATCH(技能效果等级!B3192,技能效果!B:B,0))="","",INDEX(技能效果!L:L,MATCH(技能效果等级!B3192,技能效果!B:B,0)))</f>
        <v/>
      </c>
      <c r="O3192" s="95">
        <f>IF(INDEX(技能效果!N:N,MATCH(B3192,技能效果!B:B,0))=0,INDEX(技能效果!M:M,MATCH(技能效果等级!B3192,技能效果!B:B,0)),INDEX(技能效果!M:M,MATCH(技能效果等级!B3192,技能效果!B:B,0))*VLOOKUP(E3192,技能数值计算!$C$19:$D$28,2,FALSE))</f>
        <v>0</v>
      </c>
      <c r="P3192" s="97"/>
      <c r="Q3192" s="97"/>
      <c r="R3192" s="95" t="str">
        <f>IF(INDEX(技能效果!O:O,MATCH(技能效果等级!B3192,技能效果!B:B,0))="","",INDEX(技能效果!O:O,MATCH(技能效果等级!B3192,技能效果!B:B,0)))</f>
        <v/>
      </c>
      <c r="S3192" s="97"/>
      <c r="T3192" s="97"/>
      <c r="U3192" s="97"/>
      <c r="V3192" s="96" t="str">
        <f>IF(INDEX(技能效果!AF:AF,MATCH(技能效果等级!B3192,技能效果!B:B,0))="","",INDEX(技能效果!AF:AF,MATCH(技能效果等级!B3192,技能效果!B:B,0)))</f>
        <v/>
      </c>
      <c r="W3192" s="95">
        <f t="shared" si="48"/>
        <v>310</v>
      </c>
    </row>
    <row r="3193" spans="1:23" ht="16.5" x14ac:dyDescent="0.2">
      <c r="A3193" s="62">
        <v>3190</v>
      </c>
      <c r="B3193" s="95">
        <f>INDEX(技能效果!B:B,MATCH(技能效果等级!W3193,技能效果!AE:AE,0))</f>
        <v>210301003</v>
      </c>
      <c r="C3193" s="95" t="str">
        <f>INDEX(技能效果!C:C,MATCH(技能效果等级!B3193,技能效果!B:B,0))</f>
        <v>张郃技能触发水晶外壳(教学)</v>
      </c>
      <c r="D3193" s="96" t="s">
        <v>873</v>
      </c>
      <c r="E3193" s="95">
        <v>6</v>
      </c>
      <c r="F3193" s="95">
        <f>INDEX(技能效果!H:H,MATCH(技能效果等级!B3193,技能效果!B:B,0))</f>
        <v>3005</v>
      </c>
      <c r="G3193" s="95">
        <f>IF(INDEX(技能效果!K:K,MATCH(B3193,技能效果!B:B,0))=0,INDEX(技能效果!I:I,MATCH(技能效果等级!B3193,技能效果!B:B,0)),INDEX(技能效果!I:I,MATCH(技能效果等级!B3193,技能效果!B:B,0))*VLOOKUP(E3193,技能数值计算!$C$19:$D$28,2,FALSE))</f>
        <v>2</v>
      </c>
      <c r="H3193" s="95">
        <f>INDEX(技能效果!J:J,MATCH(技能效果等级!B3193,技能效果!B:B,0))</f>
        <v>4</v>
      </c>
      <c r="I3193" s="97"/>
      <c r="J3193" s="97"/>
      <c r="K3193" s="97"/>
      <c r="L3193" s="97"/>
      <c r="M3193" s="97"/>
      <c r="N3193" s="96" t="str">
        <f>IF(INDEX(技能效果!L:L,MATCH(技能效果等级!B3193,技能效果!B:B,0))="","",INDEX(技能效果!L:L,MATCH(技能效果等级!B3193,技能效果!B:B,0)))</f>
        <v/>
      </c>
      <c r="O3193" s="95">
        <f>IF(INDEX(技能效果!N:N,MATCH(B3193,技能效果!B:B,0))=0,INDEX(技能效果!M:M,MATCH(技能效果等级!B3193,技能效果!B:B,0)),INDEX(技能效果!M:M,MATCH(技能效果等级!B3193,技能效果!B:B,0))*VLOOKUP(E3193,技能数值计算!$C$19:$D$28,2,FALSE))</f>
        <v>0</v>
      </c>
      <c r="P3193" s="97"/>
      <c r="Q3193" s="97"/>
      <c r="R3193" s="95" t="str">
        <f>IF(INDEX(技能效果!O:O,MATCH(技能效果等级!B3193,技能效果!B:B,0))="","",INDEX(技能效果!O:O,MATCH(技能效果等级!B3193,技能效果!B:B,0)))</f>
        <v/>
      </c>
      <c r="S3193" s="97"/>
      <c r="T3193" s="97"/>
      <c r="U3193" s="97"/>
      <c r="V3193" s="96" t="str">
        <f>IF(INDEX(技能效果!AF:AF,MATCH(技能效果等级!B3193,技能效果!B:B,0))="","",INDEX(技能效果!AF:AF,MATCH(技能效果等级!B3193,技能效果!B:B,0)))</f>
        <v/>
      </c>
      <c r="W3193" s="95">
        <f t="shared" si="48"/>
        <v>310</v>
      </c>
    </row>
    <row r="3194" spans="1:23" ht="16.5" x14ac:dyDescent="0.2">
      <c r="A3194" s="62">
        <v>3191</v>
      </c>
      <c r="B3194" s="95">
        <f>INDEX(技能效果!B:B,MATCH(技能效果等级!W3194,技能效果!AE:AE,0))</f>
        <v>210301003</v>
      </c>
      <c r="C3194" s="95" t="str">
        <f>INDEX(技能效果!C:C,MATCH(技能效果等级!B3194,技能效果!B:B,0))</f>
        <v>张郃技能触发水晶外壳(教学)</v>
      </c>
      <c r="D3194" s="96" t="s">
        <v>873</v>
      </c>
      <c r="E3194" s="95">
        <v>7</v>
      </c>
      <c r="F3194" s="95">
        <f>INDEX(技能效果!H:H,MATCH(技能效果等级!B3194,技能效果!B:B,0))</f>
        <v>3005</v>
      </c>
      <c r="G3194" s="95">
        <f>IF(INDEX(技能效果!K:K,MATCH(B3194,技能效果!B:B,0))=0,INDEX(技能效果!I:I,MATCH(技能效果等级!B3194,技能效果!B:B,0)),INDEX(技能效果!I:I,MATCH(技能效果等级!B3194,技能效果!B:B,0))*VLOOKUP(E3194,技能数值计算!$C$19:$D$28,2,FALSE))</f>
        <v>2</v>
      </c>
      <c r="H3194" s="95">
        <f>INDEX(技能效果!J:J,MATCH(技能效果等级!B3194,技能效果!B:B,0))</f>
        <v>4</v>
      </c>
      <c r="I3194" s="97"/>
      <c r="J3194" s="97"/>
      <c r="K3194" s="97"/>
      <c r="L3194" s="97"/>
      <c r="M3194" s="97"/>
      <c r="N3194" s="96" t="str">
        <f>IF(INDEX(技能效果!L:L,MATCH(技能效果等级!B3194,技能效果!B:B,0))="","",INDEX(技能效果!L:L,MATCH(技能效果等级!B3194,技能效果!B:B,0)))</f>
        <v/>
      </c>
      <c r="O3194" s="95">
        <f>IF(INDEX(技能效果!N:N,MATCH(B3194,技能效果!B:B,0))=0,INDEX(技能效果!M:M,MATCH(技能效果等级!B3194,技能效果!B:B,0)),INDEX(技能效果!M:M,MATCH(技能效果等级!B3194,技能效果!B:B,0))*VLOOKUP(E3194,技能数值计算!$C$19:$D$28,2,FALSE))</f>
        <v>0</v>
      </c>
      <c r="P3194" s="97"/>
      <c r="Q3194" s="97"/>
      <c r="R3194" s="95" t="str">
        <f>IF(INDEX(技能效果!O:O,MATCH(技能效果等级!B3194,技能效果!B:B,0))="","",INDEX(技能效果!O:O,MATCH(技能效果等级!B3194,技能效果!B:B,0)))</f>
        <v/>
      </c>
      <c r="S3194" s="97"/>
      <c r="T3194" s="97"/>
      <c r="U3194" s="97"/>
      <c r="V3194" s="96" t="str">
        <f>IF(INDEX(技能效果!AF:AF,MATCH(技能效果等级!B3194,技能效果!B:B,0))="","",INDEX(技能效果!AF:AF,MATCH(技能效果等级!B3194,技能效果!B:B,0)))</f>
        <v/>
      </c>
      <c r="W3194" s="95">
        <f t="shared" si="48"/>
        <v>310</v>
      </c>
    </row>
    <row r="3195" spans="1:23" ht="16.5" x14ac:dyDescent="0.2">
      <c r="A3195" s="62">
        <v>3192</v>
      </c>
      <c r="B3195" s="95">
        <f>INDEX(技能效果!B:B,MATCH(技能效果等级!W3195,技能效果!AE:AE,0))</f>
        <v>210301003</v>
      </c>
      <c r="C3195" s="95" t="str">
        <f>INDEX(技能效果!C:C,MATCH(技能效果等级!B3195,技能效果!B:B,0))</f>
        <v>张郃技能触发水晶外壳(教学)</v>
      </c>
      <c r="D3195" s="96" t="s">
        <v>873</v>
      </c>
      <c r="E3195" s="95">
        <v>8</v>
      </c>
      <c r="F3195" s="95">
        <f>INDEX(技能效果!H:H,MATCH(技能效果等级!B3195,技能效果!B:B,0))</f>
        <v>3005</v>
      </c>
      <c r="G3195" s="95">
        <f>IF(INDEX(技能效果!K:K,MATCH(B3195,技能效果!B:B,0))=0,INDEX(技能效果!I:I,MATCH(技能效果等级!B3195,技能效果!B:B,0)),INDEX(技能效果!I:I,MATCH(技能效果等级!B3195,技能效果!B:B,0))*VLOOKUP(E3195,技能数值计算!$C$19:$D$28,2,FALSE))</f>
        <v>2</v>
      </c>
      <c r="H3195" s="95">
        <f>INDEX(技能效果!J:J,MATCH(技能效果等级!B3195,技能效果!B:B,0))</f>
        <v>4</v>
      </c>
      <c r="I3195" s="97"/>
      <c r="J3195" s="97"/>
      <c r="K3195" s="97"/>
      <c r="L3195" s="97"/>
      <c r="M3195" s="97"/>
      <c r="N3195" s="96" t="str">
        <f>IF(INDEX(技能效果!L:L,MATCH(技能效果等级!B3195,技能效果!B:B,0))="","",INDEX(技能效果!L:L,MATCH(技能效果等级!B3195,技能效果!B:B,0)))</f>
        <v/>
      </c>
      <c r="O3195" s="95">
        <f>IF(INDEX(技能效果!N:N,MATCH(B3195,技能效果!B:B,0))=0,INDEX(技能效果!M:M,MATCH(技能效果等级!B3195,技能效果!B:B,0)),INDEX(技能效果!M:M,MATCH(技能效果等级!B3195,技能效果!B:B,0))*VLOOKUP(E3195,技能数值计算!$C$19:$D$28,2,FALSE))</f>
        <v>0</v>
      </c>
      <c r="P3195" s="97"/>
      <c r="Q3195" s="97"/>
      <c r="R3195" s="95" t="str">
        <f>IF(INDEX(技能效果!O:O,MATCH(技能效果等级!B3195,技能效果!B:B,0))="","",INDEX(技能效果!O:O,MATCH(技能效果等级!B3195,技能效果!B:B,0)))</f>
        <v/>
      </c>
      <c r="S3195" s="97"/>
      <c r="T3195" s="97"/>
      <c r="U3195" s="97"/>
      <c r="V3195" s="96" t="str">
        <f>IF(INDEX(技能效果!AF:AF,MATCH(技能效果等级!B3195,技能效果!B:B,0))="","",INDEX(技能效果!AF:AF,MATCH(技能效果等级!B3195,技能效果!B:B,0)))</f>
        <v/>
      </c>
      <c r="W3195" s="95">
        <f t="shared" si="48"/>
        <v>310</v>
      </c>
    </row>
    <row r="3196" spans="1:23" ht="16.5" x14ac:dyDescent="0.2">
      <c r="A3196" s="62">
        <v>3193</v>
      </c>
      <c r="B3196" s="95">
        <f>INDEX(技能效果!B:B,MATCH(技能效果等级!W3196,技能效果!AE:AE,0))</f>
        <v>210301003</v>
      </c>
      <c r="C3196" s="95" t="str">
        <f>INDEX(技能效果!C:C,MATCH(技能效果等级!B3196,技能效果!B:B,0))</f>
        <v>张郃技能触发水晶外壳(教学)</v>
      </c>
      <c r="D3196" s="96" t="s">
        <v>873</v>
      </c>
      <c r="E3196" s="95">
        <v>9</v>
      </c>
      <c r="F3196" s="95">
        <f>INDEX(技能效果!H:H,MATCH(技能效果等级!B3196,技能效果!B:B,0))</f>
        <v>3005</v>
      </c>
      <c r="G3196" s="95">
        <f>IF(INDEX(技能效果!K:K,MATCH(B3196,技能效果!B:B,0))=0,INDEX(技能效果!I:I,MATCH(技能效果等级!B3196,技能效果!B:B,0)),INDEX(技能效果!I:I,MATCH(技能效果等级!B3196,技能效果!B:B,0))*VLOOKUP(E3196,技能数值计算!$C$19:$D$28,2,FALSE))</f>
        <v>2</v>
      </c>
      <c r="H3196" s="95">
        <f>INDEX(技能效果!J:J,MATCH(技能效果等级!B3196,技能效果!B:B,0))</f>
        <v>4</v>
      </c>
      <c r="I3196" s="97"/>
      <c r="J3196" s="97"/>
      <c r="K3196" s="97"/>
      <c r="L3196" s="97"/>
      <c r="M3196" s="97"/>
      <c r="N3196" s="96" t="str">
        <f>IF(INDEX(技能效果!L:L,MATCH(技能效果等级!B3196,技能效果!B:B,0))="","",INDEX(技能效果!L:L,MATCH(技能效果等级!B3196,技能效果!B:B,0)))</f>
        <v/>
      </c>
      <c r="O3196" s="95">
        <f>IF(INDEX(技能效果!N:N,MATCH(B3196,技能效果!B:B,0))=0,INDEX(技能效果!M:M,MATCH(技能效果等级!B3196,技能效果!B:B,0)),INDEX(技能效果!M:M,MATCH(技能效果等级!B3196,技能效果!B:B,0))*VLOOKUP(E3196,技能数值计算!$C$19:$D$28,2,FALSE))</f>
        <v>0</v>
      </c>
      <c r="P3196" s="97"/>
      <c r="Q3196" s="97"/>
      <c r="R3196" s="95" t="str">
        <f>IF(INDEX(技能效果!O:O,MATCH(技能效果等级!B3196,技能效果!B:B,0))="","",INDEX(技能效果!O:O,MATCH(技能效果等级!B3196,技能效果!B:B,0)))</f>
        <v/>
      </c>
      <c r="S3196" s="97"/>
      <c r="T3196" s="97"/>
      <c r="U3196" s="97"/>
      <c r="V3196" s="96" t="str">
        <f>IF(INDEX(技能效果!AF:AF,MATCH(技能效果等级!B3196,技能效果!B:B,0))="","",INDEX(技能效果!AF:AF,MATCH(技能效果等级!B3196,技能效果!B:B,0)))</f>
        <v/>
      </c>
      <c r="W3196" s="95">
        <f t="shared" si="48"/>
        <v>310</v>
      </c>
    </row>
    <row r="3197" spans="1:23" ht="16.5" x14ac:dyDescent="0.2">
      <c r="A3197" s="62">
        <v>3194</v>
      </c>
      <c r="B3197" s="95">
        <f>INDEX(技能效果!B:B,MATCH(技能效果等级!W3197,技能效果!AE:AE,0))</f>
        <v>210301003</v>
      </c>
      <c r="C3197" s="95" t="str">
        <f>INDEX(技能效果!C:C,MATCH(技能效果等级!B3197,技能效果!B:B,0))</f>
        <v>张郃技能触发水晶外壳(教学)</v>
      </c>
      <c r="D3197" s="96" t="s">
        <v>873</v>
      </c>
      <c r="E3197" s="95">
        <v>10</v>
      </c>
      <c r="F3197" s="95">
        <f>INDEX(技能效果!H:H,MATCH(技能效果等级!B3197,技能效果!B:B,0))</f>
        <v>3005</v>
      </c>
      <c r="G3197" s="95">
        <f>IF(INDEX(技能效果!K:K,MATCH(B3197,技能效果!B:B,0))=0,INDEX(技能效果!I:I,MATCH(技能效果等级!B3197,技能效果!B:B,0)),INDEX(技能效果!I:I,MATCH(技能效果等级!B3197,技能效果!B:B,0))*VLOOKUP(E3197,技能数值计算!$C$19:$D$28,2,FALSE))</f>
        <v>2</v>
      </c>
      <c r="H3197" s="95">
        <f>INDEX(技能效果!J:J,MATCH(技能效果等级!B3197,技能效果!B:B,0))</f>
        <v>4</v>
      </c>
      <c r="I3197" s="97"/>
      <c r="J3197" s="97"/>
      <c r="K3197" s="97"/>
      <c r="L3197" s="97"/>
      <c r="M3197" s="97"/>
      <c r="N3197" s="96" t="str">
        <f>IF(INDEX(技能效果!L:L,MATCH(技能效果等级!B3197,技能效果!B:B,0))="","",INDEX(技能效果!L:L,MATCH(技能效果等级!B3197,技能效果!B:B,0)))</f>
        <v/>
      </c>
      <c r="O3197" s="95">
        <f>IF(INDEX(技能效果!N:N,MATCH(B3197,技能效果!B:B,0))=0,INDEX(技能效果!M:M,MATCH(技能效果等级!B3197,技能效果!B:B,0)),INDEX(技能效果!M:M,MATCH(技能效果等级!B3197,技能效果!B:B,0))*VLOOKUP(E3197,技能数值计算!$C$19:$D$28,2,FALSE))</f>
        <v>0</v>
      </c>
      <c r="P3197" s="97"/>
      <c r="Q3197" s="97"/>
      <c r="R3197" s="95" t="str">
        <f>IF(INDEX(技能效果!O:O,MATCH(技能效果等级!B3197,技能效果!B:B,0))="","",INDEX(技能效果!O:O,MATCH(技能效果等级!B3197,技能效果!B:B,0)))</f>
        <v/>
      </c>
      <c r="S3197" s="97"/>
      <c r="T3197" s="97"/>
      <c r="U3197" s="97"/>
      <c r="V3197" s="96" t="str">
        <f>IF(INDEX(技能效果!AF:AF,MATCH(技能效果等级!B3197,技能效果!B:B,0))="","",INDEX(技能效果!AF:AF,MATCH(技能效果等级!B3197,技能效果!B:B,0)))</f>
        <v/>
      </c>
      <c r="W3197" s="95">
        <f t="shared" si="48"/>
        <v>310</v>
      </c>
    </row>
    <row r="3198" spans="1:23" ht="16.5" x14ac:dyDescent="0.2">
      <c r="A3198" s="62">
        <v>3195</v>
      </c>
      <c r="B3198" s="95">
        <f>INDEX(技能效果!B:B,MATCH(技能效果等级!W3198,技能效果!AE:AE,0))</f>
        <v>210301004</v>
      </c>
      <c r="C3198" s="95" t="str">
        <f>INDEX(技能效果!C:C,MATCH(技能效果等级!B3198,技能效果!B:B,0))</f>
        <v>张郃专属武器效果(教学)</v>
      </c>
      <c r="D3198" s="96" t="s">
        <v>873</v>
      </c>
      <c r="E3198" s="95">
        <v>1</v>
      </c>
      <c r="F3198" s="95">
        <f>INDEX(技能效果!H:H,MATCH(技能效果等级!B3198,技能效果!B:B,0))</f>
        <v>4026</v>
      </c>
      <c r="G3198" s="95">
        <f>IF(INDEX(技能效果!K:K,MATCH(B3198,技能效果!B:B,0))=0,INDEX(技能效果!I:I,MATCH(技能效果等级!B3198,技能效果!B:B,0)),INDEX(技能效果!I:I,MATCH(技能效果等级!B3198,技能效果!B:B,0))*VLOOKUP(E3198,技能数值计算!$C$19:$D$28,2,FALSE))</f>
        <v>0.2</v>
      </c>
      <c r="H3198" s="95">
        <f>INDEX(技能效果!J:J,MATCH(技能效果等级!B3198,技能效果!B:B,0))</f>
        <v>0</v>
      </c>
      <c r="I3198" s="97"/>
      <c r="J3198" s="97"/>
      <c r="K3198" s="97"/>
      <c r="L3198" s="97"/>
      <c r="M3198" s="97"/>
      <c r="N3198" s="96" t="str">
        <f>IF(INDEX(技能效果!L:L,MATCH(技能效果等级!B3198,技能效果!B:B,0))="","",INDEX(技能效果!L:L,MATCH(技能效果等级!B3198,技能效果!B:B,0)))</f>
        <v/>
      </c>
      <c r="O3198" s="95">
        <f>IF(INDEX(技能效果!N:N,MATCH(B3198,技能效果!B:B,0))=0,INDEX(技能效果!M:M,MATCH(技能效果等级!B3198,技能效果!B:B,0)),INDEX(技能效果!M:M,MATCH(技能效果等级!B3198,技能效果!B:B,0))*VLOOKUP(E3198,技能数值计算!$C$19:$D$28,2,FALSE))</f>
        <v>0</v>
      </c>
      <c r="P3198" s="97"/>
      <c r="Q3198" s="97"/>
      <c r="R3198" s="95" t="str">
        <f>IF(INDEX(技能效果!O:O,MATCH(技能效果等级!B3198,技能效果!B:B,0))="","",INDEX(技能效果!O:O,MATCH(技能效果等级!B3198,技能效果!B:B,0)))</f>
        <v/>
      </c>
      <c r="S3198" s="97"/>
      <c r="T3198" s="97"/>
      <c r="U3198" s="97"/>
      <c r="V3198" s="96" t="str">
        <f>IF(INDEX(技能效果!AF:AF,MATCH(技能效果等级!B3198,技能效果!B:B,0))="","",INDEX(技能效果!AF:AF,MATCH(技能效果等级!B3198,技能效果!B:B,0)))</f>
        <v>出场时永久降低敌方单体攻击x%</v>
      </c>
      <c r="W3198" s="95">
        <f t="shared" si="48"/>
        <v>311</v>
      </c>
    </row>
    <row r="3199" spans="1:23" ht="16.5" x14ac:dyDescent="0.2">
      <c r="A3199" s="62">
        <v>3196</v>
      </c>
      <c r="B3199" s="95">
        <f>INDEX(技能效果!B:B,MATCH(技能效果等级!W3199,技能效果!AE:AE,0))</f>
        <v>210301004</v>
      </c>
      <c r="C3199" s="95" t="str">
        <f>INDEX(技能效果!C:C,MATCH(技能效果等级!B3199,技能效果!B:B,0))</f>
        <v>张郃专属武器效果(教学)</v>
      </c>
      <c r="D3199" s="96" t="s">
        <v>873</v>
      </c>
      <c r="E3199" s="95">
        <v>2</v>
      </c>
      <c r="F3199" s="95">
        <f>INDEX(技能效果!H:H,MATCH(技能效果等级!B3199,技能效果!B:B,0))</f>
        <v>4026</v>
      </c>
      <c r="G3199" s="95">
        <f>IF(INDEX(技能效果!K:K,MATCH(B3199,技能效果!B:B,0))=0,INDEX(技能效果!I:I,MATCH(技能效果等级!B3199,技能效果!B:B,0)),INDEX(技能效果!I:I,MATCH(技能效果等级!B3199,技能效果!B:B,0))*VLOOKUP(E3199,技能数值计算!$C$19:$D$28,2,FALSE))</f>
        <v>0.2</v>
      </c>
      <c r="H3199" s="95">
        <f>INDEX(技能效果!J:J,MATCH(技能效果等级!B3199,技能效果!B:B,0))</f>
        <v>0</v>
      </c>
      <c r="I3199" s="97"/>
      <c r="J3199" s="97"/>
      <c r="K3199" s="97"/>
      <c r="L3199" s="97"/>
      <c r="M3199" s="97"/>
      <c r="N3199" s="96" t="str">
        <f>IF(INDEX(技能效果!L:L,MATCH(技能效果等级!B3199,技能效果!B:B,0))="","",INDEX(技能效果!L:L,MATCH(技能效果等级!B3199,技能效果!B:B,0)))</f>
        <v/>
      </c>
      <c r="O3199" s="95">
        <f>IF(INDEX(技能效果!N:N,MATCH(B3199,技能效果!B:B,0))=0,INDEX(技能效果!M:M,MATCH(技能效果等级!B3199,技能效果!B:B,0)),INDEX(技能效果!M:M,MATCH(技能效果等级!B3199,技能效果!B:B,0))*VLOOKUP(E3199,技能数值计算!$C$19:$D$28,2,FALSE))</f>
        <v>0</v>
      </c>
      <c r="P3199" s="97"/>
      <c r="Q3199" s="97"/>
      <c r="R3199" s="95" t="str">
        <f>IF(INDEX(技能效果!O:O,MATCH(技能效果等级!B3199,技能效果!B:B,0))="","",INDEX(技能效果!O:O,MATCH(技能效果等级!B3199,技能效果!B:B,0)))</f>
        <v/>
      </c>
      <c r="S3199" s="97"/>
      <c r="T3199" s="97"/>
      <c r="U3199" s="97"/>
      <c r="V3199" s="96" t="str">
        <f>IF(INDEX(技能效果!AF:AF,MATCH(技能效果等级!B3199,技能效果!B:B,0))="","",INDEX(技能效果!AF:AF,MATCH(技能效果等级!B3199,技能效果!B:B,0)))</f>
        <v>出场时永久降低敌方单体攻击x%</v>
      </c>
      <c r="W3199" s="95">
        <f t="shared" si="48"/>
        <v>311</v>
      </c>
    </row>
    <row r="3200" spans="1:23" ht="16.5" x14ac:dyDescent="0.2">
      <c r="A3200" s="62">
        <v>3197</v>
      </c>
      <c r="B3200" s="95">
        <f>INDEX(技能效果!B:B,MATCH(技能效果等级!W3200,技能效果!AE:AE,0))</f>
        <v>210301004</v>
      </c>
      <c r="C3200" s="95" t="str">
        <f>INDEX(技能效果!C:C,MATCH(技能效果等级!B3200,技能效果!B:B,0))</f>
        <v>张郃专属武器效果(教学)</v>
      </c>
      <c r="D3200" s="96" t="s">
        <v>873</v>
      </c>
      <c r="E3200" s="95">
        <v>3</v>
      </c>
      <c r="F3200" s="95">
        <f>INDEX(技能效果!H:H,MATCH(技能效果等级!B3200,技能效果!B:B,0))</f>
        <v>4026</v>
      </c>
      <c r="G3200" s="95">
        <f>IF(INDEX(技能效果!K:K,MATCH(B3200,技能效果!B:B,0))=0,INDEX(技能效果!I:I,MATCH(技能效果等级!B3200,技能效果!B:B,0)),INDEX(技能效果!I:I,MATCH(技能效果等级!B3200,技能效果!B:B,0))*VLOOKUP(E3200,技能数值计算!$C$19:$D$28,2,FALSE))</f>
        <v>0.2</v>
      </c>
      <c r="H3200" s="95">
        <f>INDEX(技能效果!J:J,MATCH(技能效果等级!B3200,技能效果!B:B,0))</f>
        <v>0</v>
      </c>
      <c r="I3200" s="97"/>
      <c r="J3200" s="97"/>
      <c r="K3200" s="97"/>
      <c r="L3200" s="97"/>
      <c r="M3200" s="97"/>
      <c r="N3200" s="96" t="str">
        <f>IF(INDEX(技能效果!L:L,MATCH(技能效果等级!B3200,技能效果!B:B,0))="","",INDEX(技能效果!L:L,MATCH(技能效果等级!B3200,技能效果!B:B,0)))</f>
        <v/>
      </c>
      <c r="O3200" s="95">
        <f>IF(INDEX(技能效果!N:N,MATCH(B3200,技能效果!B:B,0))=0,INDEX(技能效果!M:M,MATCH(技能效果等级!B3200,技能效果!B:B,0)),INDEX(技能效果!M:M,MATCH(技能效果等级!B3200,技能效果!B:B,0))*VLOOKUP(E3200,技能数值计算!$C$19:$D$28,2,FALSE))</f>
        <v>0</v>
      </c>
      <c r="P3200" s="97"/>
      <c r="Q3200" s="97"/>
      <c r="R3200" s="95" t="str">
        <f>IF(INDEX(技能效果!O:O,MATCH(技能效果等级!B3200,技能效果!B:B,0))="","",INDEX(技能效果!O:O,MATCH(技能效果等级!B3200,技能效果!B:B,0)))</f>
        <v/>
      </c>
      <c r="S3200" s="97"/>
      <c r="T3200" s="97"/>
      <c r="U3200" s="97"/>
      <c r="V3200" s="96" t="str">
        <f>IF(INDEX(技能效果!AF:AF,MATCH(技能效果等级!B3200,技能效果!B:B,0))="","",INDEX(技能效果!AF:AF,MATCH(技能效果等级!B3200,技能效果!B:B,0)))</f>
        <v>出场时永久降低敌方单体攻击x%</v>
      </c>
      <c r="W3200" s="95">
        <f t="shared" si="48"/>
        <v>311</v>
      </c>
    </row>
    <row r="3201" spans="1:23" ht="16.5" x14ac:dyDescent="0.2">
      <c r="A3201" s="62">
        <v>3198</v>
      </c>
      <c r="B3201" s="95">
        <f>INDEX(技能效果!B:B,MATCH(技能效果等级!W3201,技能效果!AE:AE,0))</f>
        <v>210301004</v>
      </c>
      <c r="C3201" s="95" t="str">
        <f>INDEX(技能效果!C:C,MATCH(技能效果等级!B3201,技能效果!B:B,0))</f>
        <v>张郃专属武器效果(教学)</v>
      </c>
      <c r="D3201" s="96" t="s">
        <v>873</v>
      </c>
      <c r="E3201" s="95">
        <v>4</v>
      </c>
      <c r="F3201" s="95">
        <f>INDEX(技能效果!H:H,MATCH(技能效果等级!B3201,技能效果!B:B,0))</f>
        <v>4026</v>
      </c>
      <c r="G3201" s="95">
        <f>IF(INDEX(技能效果!K:K,MATCH(B3201,技能效果!B:B,0))=0,INDEX(技能效果!I:I,MATCH(技能效果等级!B3201,技能效果!B:B,0)),INDEX(技能效果!I:I,MATCH(技能效果等级!B3201,技能效果!B:B,0))*VLOOKUP(E3201,技能数值计算!$C$19:$D$28,2,FALSE))</f>
        <v>0.2</v>
      </c>
      <c r="H3201" s="95">
        <f>INDEX(技能效果!J:J,MATCH(技能效果等级!B3201,技能效果!B:B,0))</f>
        <v>0</v>
      </c>
      <c r="I3201" s="97"/>
      <c r="J3201" s="97"/>
      <c r="K3201" s="97"/>
      <c r="L3201" s="97"/>
      <c r="M3201" s="97"/>
      <c r="N3201" s="96" t="str">
        <f>IF(INDEX(技能效果!L:L,MATCH(技能效果等级!B3201,技能效果!B:B,0))="","",INDEX(技能效果!L:L,MATCH(技能效果等级!B3201,技能效果!B:B,0)))</f>
        <v/>
      </c>
      <c r="O3201" s="95">
        <f>IF(INDEX(技能效果!N:N,MATCH(B3201,技能效果!B:B,0))=0,INDEX(技能效果!M:M,MATCH(技能效果等级!B3201,技能效果!B:B,0)),INDEX(技能效果!M:M,MATCH(技能效果等级!B3201,技能效果!B:B,0))*VLOOKUP(E3201,技能数值计算!$C$19:$D$28,2,FALSE))</f>
        <v>0</v>
      </c>
      <c r="P3201" s="97"/>
      <c r="Q3201" s="97"/>
      <c r="R3201" s="95" t="str">
        <f>IF(INDEX(技能效果!O:O,MATCH(技能效果等级!B3201,技能效果!B:B,0))="","",INDEX(技能效果!O:O,MATCH(技能效果等级!B3201,技能效果!B:B,0)))</f>
        <v/>
      </c>
      <c r="S3201" s="97"/>
      <c r="T3201" s="97"/>
      <c r="U3201" s="97"/>
      <c r="V3201" s="96" t="str">
        <f>IF(INDEX(技能效果!AF:AF,MATCH(技能效果等级!B3201,技能效果!B:B,0))="","",INDEX(技能效果!AF:AF,MATCH(技能效果等级!B3201,技能效果!B:B,0)))</f>
        <v>出场时永久降低敌方单体攻击x%</v>
      </c>
      <c r="W3201" s="95">
        <f t="shared" si="48"/>
        <v>311</v>
      </c>
    </row>
    <row r="3202" spans="1:23" ht="16.5" x14ac:dyDescent="0.2">
      <c r="A3202" s="62">
        <v>3199</v>
      </c>
      <c r="B3202" s="95">
        <f>INDEX(技能效果!B:B,MATCH(技能效果等级!W3202,技能效果!AE:AE,0))</f>
        <v>210301004</v>
      </c>
      <c r="C3202" s="95" t="str">
        <f>INDEX(技能效果!C:C,MATCH(技能效果等级!B3202,技能效果!B:B,0))</f>
        <v>张郃专属武器效果(教学)</v>
      </c>
      <c r="D3202" s="96" t="s">
        <v>873</v>
      </c>
      <c r="E3202" s="95">
        <v>5</v>
      </c>
      <c r="F3202" s="95">
        <f>INDEX(技能效果!H:H,MATCH(技能效果等级!B3202,技能效果!B:B,0))</f>
        <v>4026</v>
      </c>
      <c r="G3202" s="95">
        <f>IF(INDEX(技能效果!K:K,MATCH(B3202,技能效果!B:B,0))=0,INDEX(技能效果!I:I,MATCH(技能效果等级!B3202,技能效果!B:B,0)),INDEX(技能效果!I:I,MATCH(技能效果等级!B3202,技能效果!B:B,0))*VLOOKUP(E3202,技能数值计算!$C$19:$D$28,2,FALSE))</f>
        <v>0.2</v>
      </c>
      <c r="H3202" s="95">
        <f>INDEX(技能效果!J:J,MATCH(技能效果等级!B3202,技能效果!B:B,0))</f>
        <v>0</v>
      </c>
      <c r="I3202" s="97"/>
      <c r="J3202" s="97"/>
      <c r="K3202" s="97"/>
      <c r="L3202" s="97"/>
      <c r="M3202" s="97"/>
      <c r="N3202" s="96" t="str">
        <f>IF(INDEX(技能效果!L:L,MATCH(技能效果等级!B3202,技能效果!B:B,0))="","",INDEX(技能效果!L:L,MATCH(技能效果等级!B3202,技能效果!B:B,0)))</f>
        <v/>
      </c>
      <c r="O3202" s="95">
        <f>IF(INDEX(技能效果!N:N,MATCH(B3202,技能效果!B:B,0))=0,INDEX(技能效果!M:M,MATCH(技能效果等级!B3202,技能效果!B:B,0)),INDEX(技能效果!M:M,MATCH(技能效果等级!B3202,技能效果!B:B,0))*VLOOKUP(E3202,技能数值计算!$C$19:$D$28,2,FALSE))</f>
        <v>0</v>
      </c>
      <c r="P3202" s="97"/>
      <c r="Q3202" s="97"/>
      <c r="R3202" s="95" t="str">
        <f>IF(INDEX(技能效果!O:O,MATCH(技能效果等级!B3202,技能效果!B:B,0))="","",INDEX(技能效果!O:O,MATCH(技能效果等级!B3202,技能效果!B:B,0)))</f>
        <v/>
      </c>
      <c r="S3202" s="97"/>
      <c r="T3202" s="97"/>
      <c r="U3202" s="97"/>
      <c r="V3202" s="96" t="str">
        <f>IF(INDEX(技能效果!AF:AF,MATCH(技能效果等级!B3202,技能效果!B:B,0))="","",INDEX(技能效果!AF:AF,MATCH(技能效果等级!B3202,技能效果!B:B,0)))</f>
        <v>出场时永久降低敌方单体攻击x%</v>
      </c>
      <c r="W3202" s="95">
        <f t="shared" si="48"/>
        <v>311</v>
      </c>
    </row>
    <row r="3203" spans="1:23" ht="16.5" x14ac:dyDescent="0.2">
      <c r="A3203" s="62">
        <v>3200</v>
      </c>
      <c r="B3203" s="95">
        <f>INDEX(技能效果!B:B,MATCH(技能效果等级!W3203,技能效果!AE:AE,0))</f>
        <v>210301004</v>
      </c>
      <c r="C3203" s="95" t="str">
        <f>INDEX(技能效果!C:C,MATCH(技能效果等级!B3203,技能效果!B:B,0))</f>
        <v>张郃专属武器效果(教学)</v>
      </c>
      <c r="D3203" s="96" t="s">
        <v>873</v>
      </c>
      <c r="E3203" s="95">
        <v>6</v>
      </c>
      <c r="F3203" s="95">
        <f>INDEX(技能效果!H:H,MATCH(技能效果等级!B3203,技能效果!B:B,0))</f>
        <v>4026</v>
      </c>
      <c r="G3203" s="95">
        <f>IF(INDEX(技能效果!K:K,MATCH(B3203,技能效果!B:B,0))=0,INDEX(技能效果!I:I,MATCH(技能效果等级!B3203,技能效果!B:B,0)),INDEX(技能效果!I:I,MATCH(技能效果等级!B3203,技能效果!B:B,0))*VLOOKUP(E3203,技能数值计算!$C$19:$D$28,2,FALSE))</f>
        <v>0.2</v>
      </c>
      <c r="H3203" s="95">
        <f>INDEX(技能效果!J:J,MATCH(技能效果等级!B3203,技能效果!B:B,0))</f>
        <v>0</v>
      </c>
      <c r="I3203" s="97"/>
      <c r="J3203" s="97"/>
      <c r="K3203" s="97"/>
      <c r="L3203" s="97"/>
      <c r="M3203" s="97"/>
      <c r="N3203" s="96" t="str">
        <f>IF(INDEX(技能效果!L:L,MATCH(技能效果等级!B3203,技能效果!B:B,0))="","",INDEX(技能效果!L:L,MATCH(技能效果等级!B3203,技能效果!B:B,0)))</f>
        <v/>
      </c>
      <c r="O3203" s="95">
        <f>IF(INDEX(技能效果!N:N,MATCH(B3203,技能效果!B:B,0))=0,INDEX(技能效果!M:M,MATCH(技能效果等级!B3203,技能效果!B:B,0)),INDEX(技能效果!M:M,MATCH(技能效果等级!B3203,技能效果!B:B,0))*VLOOKUP(E3203,技能数值计算!$C$19:$D$28,2,FALSE))</f>
        <v>0</v>
      </c>
      <c r="P3203" s="97"/>
      <c r="Q3203" s="97"/>
      <c r="R3203" s="95" t="str">
        <f>IF(INDEX(技能效果!O:O,MATCH(技能效果等级!B3203,技能效果!B:B,0))="","",INDEX(技能效果!O:O,MATCH(技能效果等级!B3203,技能效果!B:B,0)))</f>
        <v/>
      </c>
      <c r="S3203" s="97"/>
      <c r="T3203" s="97"/>
      <c r="U3203" s="97"/>
      <c r="V3203" s="96" t="str">
        <f>IF(INDEX(技能效果!AF:AF,MATCH(技能效果等级!B3203,技能效果!B:B,0))="","",INDEX(技能效果!AF:AF,MATCH(技能效果等级!B3203,技能效果!B:B,0)))</f>
        <v>出场时永久降低敌方单体攻击x%</v>
      </c>
      <c r="W3203" s="95">
        <f t="shared" si="48"/>
        <v>311</v>
      </c>
    </row>
    <row r="3204" spans="1:23" ht="16.5" x14ac:dyDescent="0.2">
      <c r="A3204" s="62">
        <v>3201</v>
      </c>
      <c r="B3204" s="95">
        <f>INDEX(技能效果!B:B,MATCH(技能效果等级!W3204,技能效果!AE:AE,0))</f>
        <v>210301004</v>
      </c>
      <c r="C3204" s="95" t="str">
        <f>INDEX(技能效果!C:C,MATCH(技能效果等级!B3204,技能效果!B:B,0))</f>
        <v>张郃专属武器效果(教学)</v>
      </c>
      <c r="D3204" s="96" t="s">
        <v>873</v>
      </c>
      <c r="E3204" s="95">
        <v>7</v>
      </c>
      <c r="F3204" s="95">
        <f>INDEX(技能效果!H:H,MATCH(技能效果等级!B3204,技能效果!B:B,0))</f>
        <v>4026</v>
      </c>
      <c r="G3204" s="95">
        <f>IF(INDEX(技能效果!K:K,MATCH(B3204,技能效果!B:B,0))=0,INDEX(技能效果!I:I,MATCH(技能效果等级!B3204,技能效果!B:B,0)),INDEX(技能效果!I:I,MATCH(技能效果等级!B3204,技能效果!B:B,0))*VLOOKUP(E3204,技能数值计算!$C$19:$D$28,2,FALSE))</f>
        <v>0.2</v>
      </c>
      <c r="H3204" s="95">
        <f>INDEX(技能效果!J:J,MATCH(技能效果等级!B3204,技能效果!B:B,0))</f>
        <v>0</v>
      </c>
      <c r="I3204" s="97"/>
      <c r="J3204" s="97"/>
      <c r="K3204" s="97"/>
      <c r="L3204" s="97"/>
      <c r="M3204" s="97"/>
      <c r="N3204" s="96" t="str">
        <f>IF(INDEX(技能效果!L:L,MATCH(技能效果等级!B3204,技能效果!B:B,0))="","",INDEX(技能效果!L:L,MATCH(技能效果等级!B3204,技能效果!B:B,0)))</f>
        <v/>
      </c>
      <c r="O3204" s="95">
        <f>IF(INDEX(技能效果!N:N,MATCH(B3204,技能效果!B:B,0))=0,INDEX(技能效果!M:M,MATCH(技能效果等级!B3204,技能效果!B:B,0)),INDEX(技能效果!M:M,MATCH(技能效果等级!B3204,技能效果!B:B,0))*VLOOKUP(E3204,技能数值计算!$C$19:$D$28,2,FALSE))</f>
        <v>0</v>
      </c>
      <c r="P3204" s="97"/>
      <c r="Q3204" s="97"/>
      <c r="R3204" s="95" t="str">
        <f>IF(INDEX(技能效果!O:O,MATCH(技能效果等级!B3204,技能效果!B:B,0))="","",INDEX(技能效果!O:O,MATCH(技能效果等级!B3204,技能效果!B:B,0)))</f>
        <v/>
      </c>
      <c r="S3204" s="97"/>
      <c r="T3204" s="97"/>
      <c r="U3204" s="97"/>
      <c r="V3204" s="96" t="str">
        <f>IF(INDEX(技能效果!AF:AF,MATCH(技能效果等级!B3204,技能效果!B:B,0))="","",INDEX(技能效果!AF:AF,MATCH(技能效果等级!B3204,技能效果!B:B,0)))</f>
        <v>出场时永久降低敌方单体攻击x%</v>
      </c>
      <c r="W3204" s="95">
        <f t="shared" si="48"/>
        <v>311</v>
      </c>
    </row>
    <row r="3205" spans="1:23" ht="16.5" x14ac:dyDescent="0.2">
      <c r="A3205" s="62">
        <v>3202</v>
      </c>
      <c r="B3205" s="95">
        <f>INDEX(技能效果!B:B,MATCH(技能效果等级!W3205,技能效果!AE:AE,0))</f>
        <v>210301004</v>
      </c>
      <c r="C3205" s="95" t="str">
        <f>INDEX(技能效果!C:C,MATCH(技能效果等级!B3205,技能效果!B:B,0))</f>
        <v>张郃专属武器效果(教学)</v>
      </c>
      <c r="D3205" s="96" t="s">
        <v>873</v>
      </c>
      <c r="E3205" s="95">
        <v>8</v>
      </c>
      <c r="F3205" s="95">
        <f>INDEX(技能效果!H:H,MATCH(技能效果等级!B3205,技能效果!B:B,0))</f>
        <v>4026</v>
      </c>
      <c r="G3205" s="95">
        <f>IF(INDEX(技能效果!K:K,MATCH(B3205,技能效果!B:B,0))=0,INDEX(技能效果!I:I,MATCH(技能效果等级!B3205,技能效果!B:B,0)),INDEX(技能效果!I:I,MATCH(技能效果等级!B3205,技能效果!B:B,0))*VLOOKUP(E3205,技能数值计算!$C$19:$D$28,2,FALSE))</f>
        <v>0.2</v>
      </c>
      <c r="H3205" s="95">
        <f>INDEX(技能效果!J:J,MATCH(技能效果等级!B3205,技能效果!B:B,0))</f>
        <v>0</v>
      </c>
      <c r="I3205" s="97"/>
      <c r="J3205" s="97"/>
      <c r="K3205" s="97"/>
      <c r="L3205" s="97"/>
      <c r="M3205" s="97"/>
      <c r="N3205" s="96" t="str">
        <f>IF(INDEX(技能效果!L:L,MATCH(技能效果等级!B3205,技能效果!B:B,0))="","",INDEX(技能效果!L:L,MATCH(技能效果等级!B3205,技能效果!B:B,0)))</f>
        <v/>
      </c>
      <c r="O3205" s="95">
        <f>IF(INDEX(技能效果!N:N,MATCH(B3205,技能效果!B:B,0))=0,INDEX(技能效果!M:M,MATCH(技能效果等级!B3205,技能效果!B:B,0)),INDEX(技能效果!M:M,MATCH(技能效果等级!B3205,技能效果!B:B,0))*VLOOKUP(E3205,技能数值计算!$C$19:$D$28,2,FALSE))</f>
        <v>0</v>
      </c>
      <c r="P3205" s="97"/>
      <c r="Q3205" s="97"/>
      <c r="R3205" s="95" t="str">
        <f>IF(INDEX(技能效果!O:O,MATCH(技能效果等级!B3205,技能效果!B:B,0))="","",INDEX(技能效果!O:O,MATCH(技能效果等级!B3205,技能效果!B:B,0)))</f>
        <v/>
      </c>
      <c r="S3205" s="97"/>
      <c r="T3205" s="97"/>
      <c r="U3205" s="97"/>
      <c r="V3205" s="96" t="str">
        <f>IF(INDEX(技能效果!AF:AF,MATCH(技能效果等级!B3205,技能效果!B:B,0))="","",INDEX(技能效果!AF:AF,MATCH(技能效果等级!B3205,技能效果!B:B,0)))</f>
        <v>出场时永久降低敌方单体攻击x%</v>
      </c>
      <c r="W3205" s="95">
        <f t="shared" si="48"/>
        <v>311</v>
      </c>
    </row>
    <row r="3206" spans="1:23" ht="16.5" x14ac:dyDescent="0.2">
      <c r="A3206" s="62">
        <v>3203</v>
      </c>
      <c r="B3206" s="95">
        <f>INDEX(技能效果!B:B,MATCH(技能效果等级!W3206,技能效果!AE:AE,0))</f>
        <v>210301004</v>
      </c>
      <c r="C3206" s="95" t="str">
        <f>INDEX(技能效果!C:C,MATCH(技能效果等级!B3206,技能效果!B:B,0))</f>
        <v>张郃专属武器效果(教学)</v>
      </c>
      <c r="D3206" s="96" t="s">
        <v>873</v>
      </c>
      <c r="E3206" s="95">
        <v>9</v>
      </c>
      <c r="F3206" s="95">
        <f>INDEX(技能效果!H:H,MATCH(技能效果等级!B3206,技能效果!B:B,0))</f>
        <v>4026</v>
      </c>
      <c r="G3206" s="95">
        <f>IF(INDEX(技能效果!K:K,MATCH(B3206,技能效果!B:B,0))=0,INDEX(技能效果!I:I,MATCH(技能效果等级!B3206,技能效果!B:B,0)),INDEX(技能效果!I:I,MATCH(技能效果等级!B3206,技能效果!B:B,0))*VLOOKUP(E3206,技能数值计算!$C$19:$D$28,2,FALSE))</f>
        <v>0.2</v>
      </c>
      <c r="H3206" s="95">
        <f>INDEX(技能效果!J:J,MATCH(技能效果等级!B3206,技能效果!B:B,0))</f>
        <v>0</v>
      </c>
      <c r="I3206" s="97"/>
      <c r="J3206" s="97"/>
      <c r="K3206" s="97"/>
      <c r="L3206" s="97"/>
      <c r="M3206" s="97"/>
      <c r="N3206" s="96" t="str">
        <f>IF(INDEX(技能效果!L:L,MATCH(技能效果等级!B3206,技能效果!B:B,0))="","",INDEX(技能效果!L:L,MATCH(技能效果等级!B3206,技能效果!B:B,0)))</f>
        <v/>
      </c>
      <c r="O3206" s="95">
        <f>IF(INDEX(技能效果!N:N,MATCH(B3206,技能效果!B:B,0))=0,INDEX(技能效果!M:M,MATCH(技能效果等级!B3206,技能效果!B:B,0)),INDEX(技能效果!M:M,MATCH(技能效果等级!B3206,技能效果!B:B,0))*VLOOKUP(E3206,技能数值计算!$C$19:$D$28,2,FALSE))</f>
        <v>0</v>
      </c>
      <c r="P3206" s="97"/>
      <c r="Q3206" s="97"/>
      <c r="R3206" s="95" t="str">
        <f>IF(INDEX(技能效果!O:O,MATCH(技能效果等级!B3206,技能效果!B:B,0))="","",INDEX(技能效果!O:O,MATCH(技能效果等级!B3206,技能效果!B:B,0)))</f>
        <v/>
      </c>
      <c r="S3206" s="97"/>
      <c r="T3206" s="97"/>
      <c r="U3206" s="97"/>
      <c r="V3206" s="96" t="str">
        <f>IF(INDEX(技能效果!AF:AF,MATCH(技能效果等级!B3206,技能效果!B:B,0))="","",INDEX(技能效果!AF:AF,MATCH(技能效果等级!B3206,技能效果!B:B,0)))</f>
        <v>出场时永久降低敌方单体攻击x%</v>
      </c>
      <c r="W3206" s="95">
        <f t="shared" si="48"/>
        <v>311</v>
      </c>
    </row>
    <row r="3207" spans="1:23" ht="16.5" x14ac:dyDescent="0.2">
      <c r="A3207" s="62">
        <v>3204</v>
      </c>
      <c r="B3207" s="95">
        <f>INDEX(技能效果!B:B,MATCH(技能效果等级!W3207,技能效果!AE:AE,0))</f>
        <v>210301004</v>
      </c>
      <c r="C3207" s="95" t="str">
        <f>INDEX(技能效果!C:C,MATCH(技能效果等级!B3207,技能效果!B:B,0))</f>
        <v>张郃专属武器效果(教学)</v>
      </c>
      <c r="D3207" s="96" t="s">
        <v>873</v>
      </c>
      <c r="E3207" s="95">
        <v>10</v>
      </c>
      <c r="F3207" s="95">
        <f>INDEX(技能效果!H:H,MATCH(技能效果等级!B3207,技能效果!B:B,0))</f>
        <v>4026</v>
      </c>
      <c r="G3207" s="95">
        <f>IF(INDEX(技能效果!K:K,MATCH(B3207,技能效果!B:B,0))=0,INDEX(技能效果!I:I,MATCH(技能效果等级!B3207,技能效果!B:B,0)),INDEX(技能效果!I:I,MATCH(技能效果等级!B3207,技能效果!B:B,0))*VLOOKUP(E3207,技能数值计算!$C$19:$D$28,2,FALSE))</f>
        <v>0.2</v>
      </c>
      <c r="H3207" s="95">
        <f>INDEX(技能效果!J:J,MATCH(技能效果等级!B3207,技能效果!B:B,0))</f>
        <v>0</v>
      </c>
      <c r="I3207" s="97"/>
      <c r="J3207" s="97"/>
      <c r="K3207" s="97"/>
      <c r="L3207" s="97"/>
      <c r="M3207" s="97"/>
      <c r="N3207" s="96" t="str">
        <f>IF(INDEX(技能效果!L:L,MATCH(技能效果等级!B3207,技能效果!B:B,0))="","",INDEX(技能效果!L:L,MATCH(技能效果等级!B3207,技能效果!B:B,0)))</f>
        <v/>
      </c>
      <c r="O3207" s="95">
        <f>IF(INDEX(技能效果!N:N,MATCH(B3207,技能效果!B:B,0))=0,INDEX(技能效果!M:M,MATCH(技能效果等级!B3207,技能效果!B:B,0)),INDEX(技能效果!M:M,MATCH(技能效果等级!B3207,技能效果!B:B,0))*VLOOKUP(E3207,技能数值计算!$C$19:$D$28,2,FALSE))</f>
        <v>0</v>
      </c>
      <c r="P3207" s="97"/>
      <c r="Q3207" s="97"/>
      <c r="R3207" s="95" t="str">
        <f>IF(INDEX(技能效果!O:O,MATCH(技能效果等级!B3207,技能效果!B:B,0))="","",INDEX(技能效果!O:O,MATCH(技能效果等级!B3207,技能效果!B:B,0)))</f>
        <v/>
      </c>
      <c r="S3207" s="97"/>
      <c r="T3207" s="97"/>
      <c r="U3207" s="97"/>
      <c r="V3207" s="96" t="str">
        <f>IF(INDEX(技能效果!AF:AF,MATCH(技能效果等级!B3207,技能效果!B:B,0))="","",INDEX(技能效果!AF:AF,MATCH(技能效果等级!B3207,技能效果!B:B,0)))</f>
        <v>出场时永久降低敌方单体攻击x%</v>
      </c>
      <c r="W3207" s="95">
        <f t="shared" si="48"/>
        <v>311</v>
      </c>
    </row>
    <row r="3208" spans="1:23" ht="16.5" x14ac:dyDescent="0.2">
      <c r="A3208" s="62">
        <v>3205</v>
      </c>
      <c r="B3208" s="95">
        <f>INDEX(技能效果!B:B,MATCH(技能效果等级!W3208,技能效果!AE:AE,0))</f>
        <v>210301005</v>
      </c>
      <c r="C3208" s="95" t="str">
        <f>INDEX(技能效果!C:C,MATCH(技能效果等级!B3208,技能效果!B:B,0))</f>
        <v>张郃满星效果(教学)</v>
      </c>
      <c r="D3208" s="96" t="s">
        <v>873</v>
      </c>
      <c r="E3208" s="95">
        <v>1</v>
      </c>
      <c r="F3208" s="95">
        <f>INDEX(技能效果!H:H,MATCH(技能效果等级!B3208,技能效果!B:B,0))</f>
        <v>4039</v>
      </c>
      <c r="G3208" s="95">
        <f>IF(INDEX(技能效果!K:K,MATCH(B3208,技能效果!B:B,0))=0,INDEX(技能效果!I:I,MATCH(技能效果等级!B3208,技能效果!B:B,0)),INDEX(技能效果!I:I,MATCH(技能效果等级!B3208,技能效果!B:B,0))*VLOOKUP(E3208,技能数值计算!$C$19:$D$28,2,FALSE))</f>
        <v>1</v>
      </c>
      <c r="H3208" s="95">
        <f>INDEX(技能效果!J:J,MATCH(技能效果等级!B3208,技能效果!B:B,0))</f>
        <v>0</v>
      </c>
      <c r="I3208" s="97"/>
      <c r="J3208" s="97"/>
      <c r="K3208" s="97"/>
      <c r="L3208" s="97"/>
      <c r="M3208" s="97"/>
      <c r="N3208" s="96" t="str">
        <f>IF(INDEX(技能效果!L:L,MATCH(技能效果等级!B3208,技能效果!B:B,0))="","",INDEX(技能效果!L:L,MATCH(技能效果等级!B3208,技能效果!B:B,0)))</f>
        <v/>
      </c>
      <c r="O3208" s="95">
        <f>IF(INDEX(技能效果!N:N,MATCH(B3208,技能效果!B:B,0))=0,INDEX(技能效果!M:M,MATCH(技能效果等级!B3208,技能效果!B:B,0)),INDEX(技能效果!M:M,MATCH(技能效果等级!B3208,技能效果!B:B,0))*VLOOKUP(E3208,技能数值计算!$C$19:$D$28,2,FALSE))</f>
        <v>0</v>
      </c>
      <c r="P3208" s="97"/>
      <c r="Q3208" s="97"/>
      <c r="R3208" s="95" t="str">
        <f>IF(INDEX(技能效果!O:O,MATCH(技能效果等级!B3208,技能效果!B:B,0))="","",INDEX(技能效果!O:O,MATCH(技能效果等级!B3208,技能效果!B:B,0)))</f>
        <v/>
      </c>
      <c r="S3208" s="97"/>
      <c r="T3208" s="97"/>
      <c r="U3208" s="97"/>
      <c r="V3208" s="96" t="str">
        <f>IF(INDEX(技能效果!AF:AF,MATCH(技能效果等级!B3208,技能效果!B:B,0))="","",INDEX(技能效果!AF:AF,MATCH(技能效果等级!B3208,技能效果!B:B,0)))</f>
        <v/>
      </c>
      <c r="W3208" s="95">
        <f t="shared" si="48"/>
        <v>312</v>
      </c>
    </row>
    <row r="3209" spans="1:23" ht="16.5" x14ac:dyDescent="0.2">
      <c r="A3209" s="62">
        <v>3206</v>
      </c>
      <c r="B3209" s="95">
        <f>INDEX(技能效果!B:B,MATCH(技能效果等级!W3209,技能效果!AE:AE,0))</f>
        <v>210301005</v>
      </c>
      <c r="C3209" s="95" t="str">
        <f>INDEX(技能效果!C:C,MATCH(技能效果等级!B3209,技能效果!B:B,0))</f>
        <v>张郃满星效果(教学)</v>
      </c>
      <c r="D3209" s="96" t="s">
        <v>873</v>
      </c>
      <c r="E3209" s="95">
        <v>2</v>
      </c>
      <c r="F3209" s="95">
        <f>INDEX(技能效果!H:H,MATCH(技能效果等级!B3209,技能效果!B:B,0))</f>
        <v>4039</v>
      </c>
      <c r="G3209" s="95">
        <f>IF(INDEX(技能效果!K:K,MATCH(B3209,技能效果!B:B,0))=0,INDEX(技能效果!I:I,MATCH(技能效果等级!B3209,技能效果!B:B,0)),INDEX(技能效果!I:I,MATCH(技能效果等级!B3209,技能效果!B:B,0))*VLOOKUP(E3209,技能数值计算!$C$19:$D$28,2,FALSE))</f>
        <v>1</v>
      </c>
      <c r="H3209" s="95">
        <f>INDEX(技能效果!J:J,MATCH(技能效果等级!B3209,技能效果!B:B,0))</f>
        <v>0</v>
      </c>
      <c r="I3209" s="97"/>
      <c r="J3209" s="97"/>
      <c r="K3209" s="97"/>
      <c r="L3209" s="97"/>
      <c r="M3209" s="97"/>
      <c r="N3209" s="96" t="str">
        <f>IF(INDEX(技能效果!L:L,MATCH(技能效果等级!B3209,技能效果!B:B,0))="","",INDEX(技能效果!L:L,MATCH(技能效果等级!B3209,技能效果!B:B,0)))</f>
        <v/>
      </c>
      <c r="O3209" s="95">
        <f>IF(INDEX(技能效果!N:N,MATCH(B3209,技能效果!B:B,0))=0,INDEX(技能效果!M:M,MATCH(技能效果等级!B3209,技能效果!B:B,0)),INDEX(技能效果!M:M,MATCH(技能效果等级!B3209,技能效果!B:B,0))*VLOOKUP(E3209,技能数值计算!$C$19:$D$28,2,FALSE))</f>
        <v>0</v>
      </c>
      <c r="P3209" s="97"/>
      <c r="Q3209" s="97"/>
      <c r="R3209" s="95" t="str">
        <f>IF(INDEX(技能效果!O:O,MATCH(技能效果等级!B3209,技能效果!B:B,0))="","",INDEX(技能效果!O:O,MATCH(技能效果等级!B3209,技能效果!B:B,0)))</f>
        <v/>
      </c>
      <c r="S3209" s="97"/>
      <c r="T3209" s="97"/>
      <c r="U3209" s="97"/>
      <c r="V3209" s="96" t="str">
        <f>IF(INDEX(技能效果!AF:AF,MATCH(技能效果等级!B3209,技能效果!B:B,0))="","",INDEX(技能效果!AF:AF,MATCH(技能效果等级!B3209,技能效果!B:B,0)))</f>
        <v/>
      </c>
      <c r="W3209" s="95">
        <f t="shared" si="48"/>
        <v>312</v>
      </c>
    </row>
    <row r="3210" spans="1:23" ht="16.5" x14ac:dyDescent="0.2">
      <c r="A3210" s="62">
        <v>3207</v>
      </c>
      <c r="B3210" s="95">
        <f>INDEX(技能效果!B:B,MATCH(技能效果等级!W3210,技能效果!AE:AE,0))</f>
        <v>210301005</v>
      </c>
      <c r="C3210" s="95" t="str">
        <f>INDEX(技能效果!C:C,MATCH(技能效果等级!B3210,技能效果!B:B,0))</f>
        <v>张郃满星效果(教学)</v>
      </c>
      <c r="D3210" s="96" t="s">
        <v>873</v>
      </c>
      <c r="E3210" s="95">
        <v>3</v>
      </c>
      <c r="F3210" s="95">
        <f>INDEX(技能效果!H:H,MATCH(技能效果等级!B3210,技能效果!B:B,0))</f>
        <v>4039</v>
      </c>
      <c r="G3210" s="95">
        <f>IF(INDEX(技能效果!K:K,MATCH(B3210,技能效果!B:B,0))=0,INDEX(技能效果!I:I,MATCH(技能效果等级!B3210,技能效果!B:B,0)),INDEX(技能效果!I:I,MATCH(技能效果等级!B3210,技能效果!B:B,0))*VLOOKUP(E3210,技能数值计算!$C$19:$D$28,2,FALSE))</f>
        <v>1</v>
      </c>
      <c r="H3210" s="95">
        <f>INDEX(技能效果!J:J,MATCH(技能效果等级!B3210,技能效果!B:B,0))</f>
        <v>0</v>
      </c>
      <c r="I3210" s="97"/>
      <c r="J3210" s="97"/>
      <c r="K3210" s="97"/>
      <c r="L3210" s="97"/>
      <c r="M3210" s="97"/>
      <c r="N3210" s="96" t="str">
        <f>IF(INDEX(技能效果!L:L,MATCH(技能效果等级!B3210,技能效果!B:B,0))="","",INDEX(技能效果!L:L,MATCH(技能效果等级!B3210,技能效果!B:B,0)))</f>
        <v/>
      </c>
      <c r="O3210" s="95">
        <f>IF(INDEX(技能效果!N:N,MATCH(B3210,技能效果!B:B,0))=0,INDEX(技能效果!M:M,MATCH(技能效果等级!B3210,技能效果!B:B,0)),INDEX(技能效果!M:M,MATCH(技能效果等级!B3210,技能效果!B:B,0))*VLOOKUP(E3210,技能数值计算!$C$19:$D$28,2,FALSE))</f>
        <v>0</v>
      </c>
      <c r="P3210" s="97"/>
      <c r="Q3210" s="97"/>
      <c r="R3210" s="95" t="str">
        <f>IF(INDEX(技能效果!O:O,MATCH(技能效果等级!B3210,技能效果!B:B,0))="","",INDEX(技能效果!O:O,MATCH(技能效果等级!B3210,技能效果!B:B,0)))</f>
        <v/>
      </c>
      <c r="S3210" s="97"/>
      <c r="T3210" s="97"/>
      <c r="U3210" s="97"/>
      <c r="V3210" s="96" t="str">
        <f>IF(INDEX(技能效果!AF:AF,MATCH(技能效果等级!B3210,技能效果!B:B,0))="","",INDEX(技能效果!AF:AF,MATCH(技能效果等级!B3210,技能效果!B:B,0)))</f>
        <v/>
      </c>
      <c r="W3210" s="95">
        <f t="shared" si="48"/>
        <v>312</v>
      </c>
    </row>
    <row r="3211" spans="1:23" ht="16.5" x14ac:dyDescent="0.2">
      <c r="A3211" s="62">
        <v>3208</v>
      </c>
      <c r="B3211" s="95">
        <f>INDEX(技能效果!B:B,MATCH(技能效果等级!W3211,技能效果!AE:AE,0))</f>
        <v>210301005</v>
      </c>
      <c r="C3211" s="95" t="str">
        <f>INDEX(技能效果!C:C,MATCH(技能效果等级!B3211,技能效果!B:B,0))</f>
        <v>张郃满星效果(教学)</v>
      </c>
      <c r="D3211" s="96" t="s">
        <v>873</v>
      </c>
      <c r="E3211" s="95">
        <v>4</v>
      </c>
      <c r="F3211" s="95">
        <f>INDEX(技能效果!H:H,MATCH(技能效果等级!B3211,技能效果!B:B,0))</f>
        <v>4039</v>
      </c>
      <c r="G3211" s="95">
        <f>IF(INDEX(技能效果!K:K,MATCH(B3211,技能效果!B:B,0))=0,INDEX(技能效果!I:I,MATCH(技能效果等级!B3211,技能效果!B:B,0)),INDEX(技能效果!I:I,MATCH(技能效果等级!B3211,技能效果!B:B,0))*VLOOKUP(E3211,技能数值计算!$C$19:$D$28,2,FALSE))</f>
        <v>1</v>
      </c>
      <c r="H3211" s="95">
        <f>INDEX(技能效果!J:J,MATCH(技能效果等级!B3211,技能效果!B:B,0))</f>
        <v>0</v>
      </c>
      <c r="I3211" s="97"/>
      <c r="J3211" s="97"/>
      <c r="K3211" s="97"/>
      <c r="L3211" s="97"/>
      <c r="M3211" s="97"/>
      <c r="N3211" s="96" t="str">
        <f>IF(INDEX(技能效果!L:L,MATCH(技能效果等级!B3211,技能效果!B:B,0))="","",INDEX(技能效果!L:L,MATCH(技能效果等级!B3211,技能效果!B:B,0)))</f>
        <v/>
      </c>
      <c r="O3211" s="95">
        <f>IF(INDEX(技能效果!N:N,MATCH(B3211,技能效果!B:B,0))=0,INDEX(技能效果!M:M,MATCH(技能效果等级!B3211,技能效果!B:B,0)),INDEX(技能效果!M:M,MATCH(技能效果等级!B3211,技能效果!B:B,0))*VLOOKUP(E3211,技能数值计算!$C$19:$D$28,2,FALSE))</f>
        <v>0</v>
      </c>
      <c r="P3211" s="97"/>
      <c r="Q3211" s="97"/>
      <c r="R3211" s="95" t="str">
        <f>IF(INDEX(技能效果!O:O,MATCH(技能效果等级!B3211,技能效果!B:B,0))="","",INDEX(技能效果!O:O,MATCH(技能效果等级!B3211,技能效果!B:B,0)))</f>
        <v/>
      </c>
      <c r="S3211" s="97"/>
      <c r="T3211" s="97"/>
      <c r="U3211" s="97"/>
      <c r="V3211" s="96" t="str">
        <f>IF(INDEX(技能效果!AF:AF,MATCH(技能效果等级!B3211,技能效果!B:B,0))="","",INDEX(技能效果!AF:AF,MATCH(技能效果等级!B3211,技能效果!B:B,0)))</f>
        <v/>
      </c>
      <c r="W3211" s="95">
        <f t="shared" si="48"/>
        <v>312</v>
      </c>
    </row>
    <row r="3212" spans="1:23" ht="16.5" x14ac:dyDescent="0.2">
      <c r="A3212" s="62">
        <v>3209</v>
      </c>
      <c r="B3212" s="95">
        <f>INDEX(技能效果!B:B,MATCH(技能效果等级!W3212,技能效果!AE:AE,0))</f>
        <v>210301005</v>
      </c>
      <c r="C3212" s="95" t="str">
        <f>INDEX(技能效果!C:C,MATCH(技能效果等级!B3212,技能效果!B:B,0))</f>
        <v>张郃满星效果(教学)</v>
      </c>
      <c r="D3212" s="96" t="s">
        <v>873</v>
      </c>
      <c r="E3212" s="95">
        <v>5</v>
      </c>
      <c r="F3212" s="95">
        <f>INDEX(技能效果!H:H,MATCH(技能效果等级!B3212,技能效果!B:B,0))</f>
        <v>4039</v>
      </c>
      <c r="G3212" s="95">
        <f>IF(INDEX(技能效果!K:K,MATCH(B3212,技能效果!B:B,0))=0,INDEX(技能效果!I:I,MATCH(技能效果等级!B3212,技能效果!B:B,0)),INDEX(技能效果!I:I,MATCH(技能效果等级!B3212,技能效果!B:B,0))*VLOOKUP(E3212,技能数值计算!$C$19:$D$28,2,FALSE))</f>
        <v>1</v>
      </c>
      <c r="H3212" s="95">
        <f>INDEX(技能效果!J:J,MATCH(技能效果等级!B3212,技能效果!B:B,0))</f>
        <v>0</v>
      </c>
      <c r="I3212" s="97"/>
      <c r="J3212" s="97"/>
      <c r="K3212" s="97"/>
      <c r="L3212" s="97"/>
      <c r="M3212" s="97"/>
      <c r="N3212" s="96" t="str">
        <f>IF(INDEX(技能效果!L:L,MATCH(技能效果等级!B3212,技能效果!B:B,0))="","",INDEX(技能效果!L:L,MATCH(技能效果等级!B3212,技能效果!B:B,0)))</f>
        <v/>
      </c>
      <c r="O3212" s="95">
        <f>IF(INDEX(技能效果!N:N,MATCH(B3212,技能效果!B:B,0))=0,INDEX(技能效果!M:M,MATCH(技能效果等级!B3212,技能效果!B:B,0)),INDEX(技能效果!M:M,MATCH(技能效果等级!B3212,技能效果!B:B,0))*VLOOKUP(E3212,技能数值计算!$C$19:$D$28,2,FALSE))</f>
        <v>0</v>
      </c>
      <c r="P3212" s="97"/>
      <c r="Q3212" s="97"/>
      <c r="R3212" s="95" t="str">
        <f>IF(INDEX(技能效果!O:O,MATCH(技能效果等级!B3212,技能效果!B:B,0))="","",INDEX(技能效果!O:O,MATCH(技能效果等级!B3212,技能效果!B:B,0)))</f>
        <v/>
      </c>
      <c r="S3212" s="97"/>
      <c r="T3212" s="97"/>
      <c r="U3212" s="97"/>
      <c r="V3212" s="96" t="str">
        <f>IF(INDEX(技能效果!AF:AF,MATCH(技能效果等级!B3212,技能效果!B:B,0))="","",INDEX(技能效果!AF:AF,MATCH(技能效果等级!B3212,技能效果!B:B,0)))</f>
        <v/>
      </c>
      <c r="W3212" s="95">
        <f t="shared" si="48"/>
        <v>312</v>
      </c>
    </row>
    <row r="3213" spans="1:23" ht="16.5" x14ac:dyDescent="0.2">
      <c r="A3213" s="62">
        <v>3210</v>
      </c>
      <c r="B3213" s="95">
        <f>INDEX(技能效果!B:B,MATCH(技能效果等级!W3213,技能效果!AE:AE,0))</f>
        <v>210301005</v>
      </c>
      <c r="C3213" s="95" t="str">
        <f>INDEX(技能效果!C:C,MATCH(技能效果等级!B3213,技能效果!B:B,0))</f>
        <v>张郃满星效果(教学)</v>
      </c>
      <c r="D3213" s="96" t="s">
        <v>873</v>
      </c>
      <c r="E3213" s="95">
        <v>6</v>
      </c>
      <c r="F3213" s="95">
        <f>INDEX(技能效果!H:H,MATCH(技能效果等级!B3213,技能效果!B:B,0))</f>
        <v>4039</v>
      </c>
      <c r="G3213" s="95">
        <f>IF(INDEX(技能效果!K:K,MATCH(B3213,技能效果!B:B,0))=0,INDEX(技能效果!I:I,MATCH(技能效果等级!B3213,技能效果!B:B,0)),INDEX(技能效果!I:I,MATCH(技能效果等级!B3213,技能效果!B:B,0))*VLOOKUP(E3213,技能数值计算!$C$19:$D$28,2,FALSE))</f>
        <v>1</v>
      </c>
      <c r="H3213" s="95">
        <f>INDEX(技能效果!J:J,MATCH(技能效果等级!B3213,技能效果!B:B,0))</f>
        <v>0</v>
      </c>
      <c r="I3213" s="97"/>
      <c r="J3213" s="97"/>
      <c r="K3213" s="97"/>
      <c r="L3213" s="97"/>
      <c r="M3213" s="97"/>
      <c r="N3213" s="96" t="str">
        <f>IF(INDEX(技能效果!L:L,MATCH(技能效果等级!B3213,技能效果!B:B,0))="","",INDEX(技能效果!L:L,MATCH(技能效果等级!B3213,技能效果!B:B,0)))</f>
        <v/>
      </c>
      <c r="O3213" s="95">
        <f>IF(INDEX(技能效果!N:N,MATCH(B3213,技能效果!B:B,0))=0,INDEX(技能效果!M:M,MATCH(技能效果等级!B3213,技能效果!B:B,0)),INDEX(技能效果!M:M,MATCH(技能效果等级!B3213,技能效果!B:B,0))*VLOOKUP(E3213,技能数值计算!$C$19:$D$28,2,FALSE))</f>
        <v>0</v>
      </c>
      <c r="P3213" s="97"/>
      <c r="Q3213" s="97"/>
      <c r="R3213" s="95" t="str">
        <f>IF(INDEX(技能效果!O:O,MATCH(技能效果等级!B3213,技能效果!B:B,0))="","",INDEX(技能效果!O:O,MATCH(技能效果等级!B3213,技能效果!B:B,0)))</f>
        <v/>
      </c>
      <c r="S3213" s="97"/>
      <c r="T3213" s="97"/>
      <c r="U3213" s="97"/>
      <c r="V3213" s="96" t="str">
        <f>IF(INDEX(技能效果!AF:AF,MATCH(技能效果等级!B3213,技能效果!B:B,0))="","",INDEX(技能效果!AF:AF,MATCH(技能效果等级!B3213,技能效果!B:B,0)))</f>
        <v/>
      </c>
      <c r="W3213" s="95">
        <f t="shared" si="48"/>
        <v>312</v>
      </c>
    </row>
    <row r="3214" spans="1:23" ht="16.5" x14ac:dyDescent="0.2">
      <c r="A3214" s="62">
        <v>3211</v>
      </c>
      <c r="B3214" s="95">
        <f>INDEX(技能效果!B:B,MATCH(技能效果等级!W3214,技能效果!AE:AE,0))</f>
        <v>210301005</v>
      </c>
      <c r="C3214" s="95" t="str">
        <f>INDEX(技能效果!C:C,MATCH(技能效果等级!B3214,技能效果!B:B,0))</f>
        <v>张郃满星效果(教学)</v>
      </c>
      <c r="D3214" s="96" t="s">
        <v>873</v>
      </c>
      <c r="E3214" s="95">
        <v>7</v>
      </c>
      <c r="F3214" s="95">
        <f>INDEX(技能效果!H:H,MATCH(技能效果等级!B3214,技能效果!B:B,0))</f>
        <v>4039</v>
      </c>
      <c r="G3214" s="95">
        <f>IF(INDEX(技能效果!K:K,MATCH(B3214,技能效果!B:B,0))=0,INDEX(技能效果!I:I,MATCH(技能效果等级!B3214,技能效果!B:B,0)),INDEX(技能效果!I:I,MATCH(技能效果等级!B3214,技能效果!B:B,0))*VLOOKUP(E3214,技能数值计算!$C$19:$D$28,2,FALSE))</f>
        <v>1</v>
      </c>
      <c r="H3214" s="95">
        <f>INDEX(技能效果!J:J,MATCH(技能效果等级!B3214,技能效果!B:B,0))</f>
        <v>0</v>
      </c>
      <c r="I3214" s="97"/>
      <c r="J3214" s="97"/>
      <c r="K3214" s="97"/>
      <c r="L3214" s="97"/>
      <c r="M3214" s="97"/>
      <c r="N3214" s="96" t="str">
        <f>IF(INDEX(技能效果!L:L,MATCH(技能效果等级!B3214,技能效果!B:B,0))="","",INDEX(技能效果!L:L,MATCH(技能效果等级!B3214,技能效果!B:B,0)))</f>
        <v/>
      </c>
      <c r="O3214" s="95">
        <f>IF(INDEX(技能效果!N:N,MATCH(B3214,技能效果!B:B,0))=0,INDEX(技能效果!M:M,MATCH(技能效果等级!B3214,技能效果!B:B,0)),INDEX(技能效果!M:M,MATCH(技能效果等级!B3214,技能效果!B:B,0))*VLOOKUP(E3214,技能数值计算!$C$19:$D$28,2,FALSE))</f>
        <v>0</v>
      </c>
      <c r="P3214" s="97"/>
      <c r="Q3214" s="97"/>
      <c r="R3214" s="95" t="str">
        <f>IF(INDEX(技能效果!O:O,MATCH(技能效果等级!B3214,技能效果!B:B,0))="","",INDEX(技能效果!O:O,MATCH(技能效果等级!B3214,技能效果!B:B,0)))</f>
        <v/>
      </c>
      <c r="S3214" s="97"/>
      <c r="T3214" s="97"/>
      <c r="U3214" s="97"/>
      <c r="V3214" s="96" t="str">
        <f>IF(INDEX(技能效果!AF:AF,MATCH(技能效果等级!B3214,技能效果!B:B,0))="","",INDEX(技能效果!AF:AF,MATCH(技能效果等级!B3214,技能效果!B:B,0)))</f>
        <v/>
      </c>
      <c r="W3214" s="95">
        <f t="shared" si="48"/>
        <v>312</v>
      </c>
    </row>
    <row r="3215" spans="1:23" ht="16.5" x14ac:dyDescent="0.2">
      <c r="A3215" s="62">
        <v>3212</v>
      </c>
      <c r="B3215" s="95">
        <f>INDEX(技能效果!B:B,MATCH(技能效果等级!W3215,技能效果!AE:AE,0))</f>
        <v>210301005</v>
      </c>
      <c r="C3215" s="95" t="str">
        <f>INDEX(技能效果!C:C,MATCH(技能效果等级!B3215,技能效果!B:B,0))</f>
        <v>张郃满星效果(教学)</v>
      </c>
      <c r="D3215" s="96" t="s">
        <v>873</v>
      </c>
      <c r="E3215" s="95">
        <v>8</v>
      </c>
      <c r="F3215" s="95">
        <f>INDEX(技能效果!H:H,MATCH(技能效果等级!B3215,技能效果!B:B,0))</f>
        <v>4039</v>
      </c>
      <c r="G3215" s="95">
        <f>IF(INDEX(技能效果!K:K,MATCH(B3215,技能效果!B:B,0))=0,INDEX(技能效果!I:I,MATCH(技能效果等级!B3215,技能效果!B:B,0)),INDEX(技能效果!I:I,MATCH(技能效果等级!B3215,技能效果!B:B,0))*VLOOKUP(E3215,技能数值计算!$C$19:$D$28,2,FALSE))</f>
        <v>1</v>
      </c>
      <c r="H3215" s="95">
        <f>INDEX(技能效果!J:J,MATCH(技能效果等级!B3215,技能效果!B:B,0))</f>
        <v>0</v>
      </c>
      <c r="I3215" s="97"/>
      <c r="J3215" s="97"/>
      <c r="K3215" s="97"/>
      <c r="L3215" s="97"/>
      <c r="M3215" s="97"/>
      <c r="N3215" s="96" t="str">
        <f>IF(INDEX(技能效果!L:L,MATCH(技能效果等级!B3215,技能效果!B:B,0))="","",INDEX(技能效果!L:L,MATCH(技能效果等级!B3215,技能效果!B:B,0)))</f>
        <v/>
      </c>
      <c r="O3215" s="95">
        <f>IF(INDEX(技能效果!N:N,MATCH(B3215,技能效果!B:B,0))=0,INDEX(技能效果!M:M,MATCH(技能效果等级!B3215,技能效果!B:B,0)),INDEX(技能效果!M:M,MATCH(技能效果等级!B3215,技能效果!B:B,0))*VLOOKUP(E3215,技能数值计算!$C$19:$D$28,2,FALSE))</f>
        <v>0</v>
      </c>
      <c r="P3215" s="97"/>
      <c r="Q3215" s="97"/>
      <c r="R3215" s="95" t="str">
        <f>IF(INDEX(技能效果!O:O,MATCH(技能效果等级!B3215,技能效果!B:B,0))="","",INDEX(技能效果!O:O,MATCH(技能效果等级!B3215,技能效果!B:B,0)))</f>
        <v/>
      </c>
      <c r="S3215" s="97"/>
      <c r="T3215" s="97"/>
      <c r="U3215" s="97"/>
      <c r="V3215" s="96" t="str">
        <f>IF(INDEX(技能效果!AF:AF,MATCH(技能效果等级!B3215,技能效果!B:B,0))="","",INDEX(技能效果!AF:AF,MATCH(技能效果等级!B3215,技能效果!B:B,0)))</f>
        <v/>
      </c>
      <c r="W3215" s="95">
        <f t="shared" si="48"/>
        <v>312</v>
      </c>
    </row>
    <row r="3216" spans="1:23" ht="16.5" x14ac:dyDescent="0.2">
      <c r="A3216" s="62">
        <v>3213</v>
      </c>
      <c r="B3216" s="95">
        <f>INDEX(技能效果!B:B,MATCH(技能效果等级!W3216,技能效果!AE:AE,0))</f>
        <v>210301005</v>
      </c>
      <c r="C3216" s="95" t="str">
        <f>INDEX(技能效果!C:C,MATCH(技能效果等级!B3216,技能效果!B:B,0))</f>
        <v>张郃满星效果(教学)</v>
      </c>
      <c r="D3216" s="96" t="s">
        <v>873</v>
      </c>
      <c r="E3216" s="95">
        <v>9</v>
      </c>
      <c r="F3216" s="95">
        <f>INDEX(技能效果!H:H,MATCH(技能效果等级!B3216,技能效果!B:B,0))</f>
        <v>4039</v>
      </c>
      <c r="G3216" s="95">
        <f>IF(INDEX(技能效果!K:K,MATCH(B3216,技能效果!B:B,0))=0,INDEX(技能效果!I:I,MATCH(技能效果等级!B3216,技能效果!B:B,0)),INDEX(技能效果!I:I,MATCH(技能效果等级!B3216,技能效果!B:B,0))*VLOOKUP(E3216,技能数值计算!$C$19:$D$28,2,FALSE))</f>
        <v>1</v>
      </c>
      <c r="H3216" s="95">
        <f>INDEX(技能效果!J:J,MATCH(技能效果等级!B3216,技能效果!B:B,0))</f>
        <v>0</v>
      </c>
      <c r="I3216" s="97"/>
      <c r="J3216" s="97"/>
      <c r="K3216" s="97"/>
      <c r="L3216" s="97"/>
      <c r="M3216" s="97"/>
      <c r="N3216" s="96" t="str">
        <f>IF(INDEX(技能效果!L:L,MATCH(技能效果等级!B3216,技能效果!B:B,0))="","",INDEX(技能效果!L:L,MATCH(技能效果等级!B3216,技能效果!B:B,0)))</f>
        <v/>
      </c>
      <c r="O3216" s="95">
        <f>IF(INDEX(技能效果!N:N,MATCH(B3216,技能效果!B:B,0))=0,INDEX(技能效果!M:M,MATCH(技能效果等级!B3216,技能效果!B:B,0)),INDEX(技能效果!M:M,MATCH(技能效果等级!B3216,技能效果!B:B,0))*VLOOKUP(E3216,技能数值计算!$C$19:$D$28,2,FALSE))</f>
        <v>0</v>
      </c>
      <c r="P3216" s="97"/>
      <c r="Q3216" s="97"/>
      <c r="R3216" s="95" t="str">
        <f>IF(INDEX(技能效果!O:O,MATCH(技能效果等级!B3216,技能效果!B:B,0))="","",INDEX(技能效果!O:O,MATCH(技能效果等级!B3216,技能效果!B:B,0)))</f>
        <v/>
      </c>
      <c r="S3216" s="97"/>
      <c r="T3216" s="97"/>
      <c r="U3216" s="97"/>
      <c r="V3216" s="96" t="str">
        <f>IF(INDEX(技能效果!AF:AF,MATCH(技能效果等级!B3216,技能效果!B:B,0))="","",INDEX(技能效果!AF:AF,MATCH(技能效果等级!B3216,技能效果!B:B,0)))</f>
        <v/>
      </c>
      <c r="W3216" s="95">
        <f t="shared" si="48"/>
        <v>312</v>
      </c>
    </row>
    <row r="3217" spans="1:23" ht="16.5" x14ac:dyDescent="0.2">
      <c r="A3217" s="62">
        <v>3214</v>
      </c>
      <c r="B3217" s="95">
        <f>INDEX(技能效果!B:B,MATCH(技能效果等级!W3217,技能效果!AE:AE,0))</f>
        <v>210301005</v>
      </c>
      <c r="C3217" s="95" t="str">
        <f>INDEX(技能效果!C:C,MATCH(技能效果等级!B3217,技能效果!B:B,0))</f>
        <v>张郃满星效果(教学)</v>
      </c>
      <c r="D3217" s="96" t="s">
        <v>873</v>
      </c>
      <c r="E3217" s="95">
        <v>10</v>
      </c>
      <c r="F3217" s="95">
        <f>INDEX(技能效果!H:H,MATCH(技能效果等级!B3217,技能效果!B:B,0))</f>
        <v>4039</v>
      </c>
      <c r="G3217" s="95">
        <f>IF(INDEX(技能效果!K:K,MATCH(B3217,技能效果!B:B,0))=0,INDEX(技能效果!I:I,MATCH(技能效果等级!B3217,技能效果!B:B,0)),INDEX(技能效果!I:I,MATCH(技能效果等级!B3217,技能效果!B:B,0))*VLOOKUP(E3217,技能数值计算!$C$19:$D$28,2,FALSE))</f>
        <v>1</v>
      </c>
      <c r="H3217" s="95">
        <f>INDEX(技能效果!J:J,MATCH(技能效果等级!B3217,技能效果!B:B,0))</f>
        <v>0</v>
      </c>
      <c r="I3217" s="97"/>
      <c r="J3217" s="97"/>
      <c r="K3217" s="97"/>
      <c r="L3217" s="97"/>
      <c r="M3217" s="97"/>
      <c r="N3217" s="96" t="str">
        <f>IF(INDEX(技能效果!L:L,MATCH(技能效果等级!B3217,技能效果!B:B,0))="","",INDEX(技能效果!L:L,MATCH(技能效果等级!B3217,技能效果!B:B,0)))</f>
        <v/>
      </c>
      <c r="O3217" s="95">
        <f>IF(INDEX(技能效果!N:N,MATCH(B3217,技能效果!B:B,0))=0,INDEX(技能效果!M:M,MATCH(技能效果等级!B3217,技能效果!B:B,0)),INDEX(技能效果!M:M,MATCH(技能效果等级!B3217,技能效果!B:B,0))*VLOOKUP(E3217,技能数值计算!$C$19:$D$28,2,FALSE))</f>
        <v>0</v>
      </c>
      <c r="P3217" s="97"/>
      <c r="Q3217" s="97"/>
      <c r="R3217" s="95" t="str">
        <f>IF(INDEX(技能效果!O:O,MATCH(技能效果等级!B3217,技能效果!B:B,0))="","",INDEX(技能效果!O:O,MATCH(技能效果等级!B3217,技能效果!B:B,0)))</f>
        <v/>
      </c>
      <c r="S3217" s="97"/>
      <c r="T3217" s="97"/>
      <c r="U3217" s="97"/>
      <c r="V3217" s="96" t="str">
        <f>IF(INDEX(技能效果!AF:AF,MATCH(技能效果等级!B3217,技能效果!B:B,0))="","",INDEX(技能效果!AF:AF,MATCH(技能效果等级!B3217,技能效果!B:B,0)))</f>
        <v/>
      </c>
      <c r="W3217" s="95">
        <f t="shared" si="48"/>
        <v>312</v>
      </c>
    </row>
    <row r="3218" spans="1:23" ht="16.5" x14ac:dyDescent="0.2">
      <c r="A3218" s="62">
        <v>3215</v>
      </c>
      <c r="B3218" s="95">
        <f>INDEX(技能效果!B:B,MATCH(技能效果等级!W3218,技能效果!AE:AE,0))</f>
        <v>210301103</v>
      </c>
      <c r="C3218" s="95" t="str">
        <f>INDEX(技能效果!C:C,MATCH(技能效果等级!B3218,技能效果!B:B,0))</f>
        <v>张飞基于攻击治疗(教学)</v>
      </c>
      <c r="D3218" s="96" t="s">
        <v>873</v>
      </c>
      <c r="E3218" s="95">
        <v>1</v>
      </c>
      <c r="F3218" s="95">
        <f>INDEX(技能效果!H:H,MATCH(技能效果等级!B3218,技能效果!B:B,0))</f>
        <v>2001</v>
      </c>
      <c r="G3218" s="95">
        <f>IF(INDEX(技能效果!K:K,MATCH(B3218,技能效果!B:B,0))=0,INDEX(技能效果!I:I,MATCH(技能效果等级!B3218,技能效果!B:B,0)),INDEX(技能效果!I:I,MATCH(技能效果等级!B3218,技能效果!B:B,0))*VLOOKUP(E3218,技能数值计算!$C$19:$D$28,2,FALSE))</f>
        <v>1</v>
      </c>
      <c r="H3218" s="95">
        <f>INDEX(技能效果!J:J,MATCH(技能效果等级!B3218,技能效果!B:B,0))</f>
        <v>0</v>
      </c>
      <c r="I3218" s="97"/>
      <c r="J3218" s="97"/>
      <c r="K3218" s="97"/>
      <c r="L3218" s="97"/>
      <c r="M3218" s="97"/>
      <c r="N3218" s="96" t="str">
        <f>IF(INDEX(技能效果!L:L,MATCH(技能效果等级!B3218,技能效果!B:B,0))="","",INDEX(技能效果!L:L,MATCH(技能效果等级!B3218,技能效果!B:B,0)))</f>
        <v/>
      </c>
      <c r="O3218" s="95">
        <f>IF(INDEX(技能效果!N:N,MATCH(B3218,技能效果!B:B,0))=0,INDEX(技能效果!M:M,MATCH(技能效果等级!B3218,技能效果!B:B,0)),INDEX(技能效果!M:M,MATCH(技能效果等级!B3218,技能效果!B:B,0))*VLOOKUP(E3218,技能数值计算!$C$19:$D$28,2,FALSE))</f>
        <v>0</v>
      </c>
      <c r="P3218" s="97"/>
      <c r="Q3218" s="97"/>
      <c r="R3218" s="95" t="str">
        <f>IF(INDEX(技能效果!O:O,MATCH(技能效果等级!B3218,技能效果!B:B,0))="","",INDEX(技能效果!O:O,MATCH(技能效果等级!B3218,技能效果!B:B,0)))</f>
        <v/>
      </c>
      <c r="S3218" s="97"/>
      <c r="T3218" s="97"/>
      <c r="U3218" s="97"/>
      <c r="V3218" s="96" t="str">
        <f>IF(INDEX(技能效果!AF:AF,MATCH(技能效果等级!B3218,技能效果!B:B,0))="","",INDEX(技能效果!AF:AF,MATCH(技能效果等级!B3218,技能效果!B:B,0)))</f>
        <v/>
      </c>
      <c r="W3218" s="95">
        <f t="shared" si="48"/>
        <v>313</v>
      </c>
    </row>
    <row r="3219" spans="1:23" ht="16.5" x14ac:dyDescent="0.2">
      <c r="A3219" s="62">
        <v>3216</v>
      </c>
      <c r="B3219" s="95">
        <f>INDEX(技能效果!B:B,MATCH(技能效果等级!W3219,技能效果!AE:AE,0))</f>
        <v>210301103</v>
      </c>
      <c r="C3219" s="95" t="str">
        <f>INDEX(技能效果!C:C,MATCH(技能效果等级!B3219,技能效果!B:B,0))</f>
        <v>张飞基于攻击治疗(教学)</v>
      </c>
      <c r="D3219" s="96" t="s">
        <v>873</v>
      </c>
      <c r="E3219" s="95">
        <v>2</v>
      </c>
      <c r="F3219" s="95">
        <f>INDEX(技能效果!H:H,MATCH(技能效果等级!B3219,技能效果!B:B,0))</f>
        <v>2001</v>
      </c>
      <c r="G3219" s="95">
        <f>IF(INDEX(技能效果!K:K,MATCH(B3219,技能效果!B:B,0))=0,INDEX(技能效果!I:I,MATCH(技能效果等级!B3219,技能效果!B:B,0)),INDEX(技能效果!I:I,MATCH(技能效果等级!B3219,技能效果!B:B,0))*VLOOKUP(E3219,技能数值计算!$C$19:$D$28,2,FALSE))</f>
        <v>1.08</v>
      </c>
      <c r="H3219" s="95">
        <f>INDEX(技能效果!J:J,MATCH(技能效果等级!B3219,技能效果!B:B,0))</f>
        <v>0</v>
      </c>
      <c r="I3219" s="97"/>
      <c r="J3219" s="97"/>
      <c r="K3219" s="97"/>
      <c r="L3219" s="97"/>
      <c r="M3219" s="97"/>
      <c r="N3219" s="96" t="str">
        <f>IF(INDEX(技能效果!L:L,MATCH(技能效果等级!B3219,技能效果!B:B,0))="","",INDEX(技能效果!L:L,MATCH(技能效果等级!B3219,技能效果!B:B,0)))</f>
        <v/>
      </c>
      <c r="O3219" s="95">
        <f>IF(INDEX(技能效果!N:N,MATCH(B3219,技能效果!B:B,0))=0,INDEX(技能效果!M:M,MATCH(技能效果等级!B3219,技能效果!B:B,0)),INDEX(技能效果!M:M,MATCH(技能效果等级!B3219,技能效果!B:B,0))*VLOOKUP(E3219,技能数值计算!$C$19:$D$28,2,FALSE))</f>
        <v>0</v>
      </c>
      <c r="P3219" s="97"/>
      <c r="Q3219" s="97"/>
      <c r="R3219" s="95" t="str">
        <f>IF(INDEX(技能效果!O:O,MATCH(技能效果等级!B3219,技能效果!B:B,0))="","",INDEX(技能效果!O:O,MATCH(技能效果等级!B3219,技能效果!B:B,0)))</f>
        <v/>
      </c>
      <c r="S3219" s="97"/>
      <c r="T3219" s="97"/>
      <c r="U3219" s="97"/>
      <c r="V3219" s="96" t="str">
        <f>IF(INDEX(技能效果!AF:AF,MATCH(技能效果等级!B3219,技能效果!B:B,0))="","",INDEX(技能效果!AF:AF,MATCH(技能效果等级!B3219,技能效果!B:B,0)))</f>
        <v/>
      </c>
      <c r="W3219" s="95">
        <f t="shared" si="48"/>
        <v>313</v>
      </c>
    </row>
    <row r="3220" spans="1:23" ht="16.5" x14ac:dyDescent="0.2">
      <c r="A3220" s="62">
        <v>3217</v>
      </c>
      <c r="B3220" s="95">
        <f>INDEX(技能效果!B:B,MATCH(技能效果等级!W3220,技能效果!AE:AE,0))</f>
        <v>210301103</v>
      </c>
      <c r="C3220" s="95" t="str">
        <f>INDEX(技能效果!C:C,MATCH(技能效果等级!B3220,技能效果!B:B,0))</f>
        <v>张飞基于攻击治疗(教学)</v>
      </c>
      <c r="D3220" s="96" t="s">
        <v>873</v>
      </c>
      <c r="E3220" s="95">
        <v>3</v>
      </c>
      <c r="F3220" s="95">
        <f>INDEX(技能效果!H:H,MATCH(技能效果等级!B3220,技能效果!B:B,0))</f>
        <v>2001</v>
      </c>
      <c r="G3220" s="95">
        <f>IF(INDEX(技能效果!K:K,MATCH(B3220,技能效果!B:B,0))=0,INDEX(技能效果!I:I,MATCH(技能效果等级!B3220,技能效果!B:B,0)),INDEX(技能效果!I:I,MATCH(技能效果等级!B3220,技能效果!B:B,0))*VLOOKUP(E3220,技能数值计算!$C$19:$D$28,2,FALSE))</f>
        <v>1.1599999999999999</v>
      </c>
      <c r="H3220" s="95">
        <f>INDEX(技能效果!J:J,MATCH(技能效果等级!B3220,技能效果!B:B,0))</f>
        <v>0</v>
      </c>
      <c r="I3220" s="97"/>
      <c r="J3220" s="97"/>
      <c r="K3220" s="97"/>
      <c r="L3220" s="97"/>
      <c r="M3220" s="97"/>
      <c r="N3220" s="96" t="str">
        <f>IF(INDEX(技能效果!L:L,MATCH(技能效果等级!B3220,技能效果!B:B,0))="","",INDEX(技能效果!L:L,MATCH(技能效果等级!B3220,技能效果!B:B,0)))</f>
        <v/>
      </c>
      <c r="O3220" s="95">
        <f>IF(INDEX(技能效果!N:N,MATCH(B3220,技能效果!B:B,0))=0,INDEX(技能效果!M:M,MATCH(技能效果等级!B3220,技能效果!B:B,0)),INDEX(技能效果!M:M,MATCH(技能效果等级!B3220,技能效果!B:B,0))*VLOOKUP(E3220,技能数值计算!$C$19:$D$28,2,FALSE))</f>
        <v>0</v>
      </c>
      <c r="P3220" s="97"/>
      <c r="Q3220" s="97"/>
      <c r="R3220" s="95" t="str">
        <f>IF(INDEX(技能效果!O:O,MATCH(技能效果等级!B3220,技能效果!B:B,0))="","",INDEX(技能效果!O:O,MATCH(技能效果等级!B3220,技能效果!B:B,0)))</f>
        <v/>
      </c>
      <c r="S3220" s="97"/>
      <c r="T3220" s="97"/>
      <c r="U3220" s="97"/>
      <c r="V3220" s="96" t="str">
        <f>IF(INDEX(技能效果!AF:AF,MATCH(技能效果等级!B3220,技能效果!B:B,0))="","",INDEX(技能效果!AF:AF,MATCH(技能效果等级!B3220,技能效果!B:B,0)))</f>
        <v/>
      </c>
      <c r="W3220" s="95">
        <f t="shared" si="48"/>
        <v>313</v>
      </c>
    </row>
    <row r="3221" spans="1:23" ht="16.5" x14ac:dyDescent="0.2">
      <c r="A3221" s="62">
        <v>3218</v>
      </c>
      <c r="B3221" s="95">
        <f>INDEX(技能效果!B:B,MATCH(技能效果等级!W3221,技能效果!AE:AE,0))</f>
        <v>210301103</v>
      </c>
      <c r="C3221" s="95" t="str">
        <f>INDEX(技能效果!C:C,MATCH(技能效果等级!B3221,技能效果!B:B,0))</f>
        <v>张飞基于攻击治疗(教学)</v>
      </c>
      <c r="D3221" s="96" t="s">
        <v>873</v>
      </c>
      <c r="E3221" s="95">
        <v>4</v>
      </c>
      <c r="F3221" s="95">
        <f>INDEX(技能效果!H:H,MATCH(技能效果等级!B3221,技能效果!B:B,0))</f>
        <v>2001</v>
      </c>
      <c r="G3221" s="95">
        <f>IF(INDEX(技能效果!K:K,MATCH(B3221,技能效果!B:B,0))=0,INDEX(技能效果!I:I,MATCH(技能效果等级!B3221,技能效果!B:B,0)),INDEX(技能效果!I:I,MATCH(技能效果等级!B3221,技能效果!B:B,0))*VLOOKUP(E3221,技能数值计算!$C$19:$D$28,2,FALSE))</f>
        <v>1.24</v>
      </c>
      <c r="H3221" s="95">
        <f>INDEX(技能效果!J:J,MATCH(技能效果等级!B3221,技能效果!B:B,0))</f>
        <v>0</v>
      </c>
      <c r="I3221" s="97"/>
      <c r="J3221" s="97"/>
      <c r="K3221" s="97"/>
      <c r="L3221" s="97"/>
      <c r="M3221" s="97"/>
      <c r="N3221" s="96" t="str">
        <f>IF(INDEX(技能效果!L:L,MATCH(技能效果等级!B3221,技能效果!B:B,0))="","",INDEX(技能效果!L:L,MATCH(技能效果等级!B3221,技能效果!B:B,0)))</f>
        <v/>
      </c>
      <c r="O3221" s="95">
        <f>IF(INDEX(技能效果!N:N,MATCH(B3221,技能效果!B:B,0))=0,INDEX(技能效果!M:M,MATCH(技能效果等级!B3221,技能效果!B:B,0)),INDEX(技能效果!M:M,MATCH(技能效果等级!B3221,技能效果!B:B,0))*VLOOKUP(E3221,技能数值计算!$C$19:$D$28,2,FALSE))</f>
        <v>0</v>
      </c>
      <c r="P3221" s="97"/>
      <c r="Q3221" s="97"/>
      <c r="R3221" s="95" t="str">
        <f>IF(INDEX(技能效果!O:O,MATCH(技能效果等级!B3221,技能效果!B:B,0))="","",INDEX(技能效果!O:O,MATCH(技能效果等级!B3221,技能效果!B:B,0)))</f>
        <v/>
      </c>
      <c r="S3221" s="97"/>
      <c r="T3221" s="97"/>
      <c r="U3221" s="97"/>
      <c r="V3221" s="96" t="str">
        <f>IF(INDEX(技能效果!AF:AF,MATCH(技能效果等级!B3221,技能效果!B:B,0))="","",INDEX(技能效果!AF:AF,MATCH(技能效果等级!B3221,技能效果!B:B,0)))</f>
        <v/>
      </c>
      <c r="W3221" s="95">
        <f t="shared" si="48"/>
        <v>313</v>
      </c>
    </row>
    <row r="3222" spans="1:23" ht="16.5" x14ac:dyDescent="0.2">
      <c r="A3222" s="62">
        <v>3219</v>
      </c>
      <c r="B3222" s="95">
        <f>INDEX(技能效果!B:B,MATCH(技能效果等级!W3222,技能效果!AE:AE,0))</f>
        <v>210301103</v>
      </c>
      <c r="C3222" s="95" t="str">
        <f>INDEX(技能效果!C:C,MATCH(技能效果等级!B3222,技能效果!B:B,0))</f>
        <v>张飞基于攻击治疗(教学)</v>
      </c>
      <c r="D3222" s="96" t="s">
        <v>873</v>
      </c>
      <c r="E3222" s="95">
        <v>5</v>
      </c>
      <c r="F3222" s="95">
        <f>INDEX(技能效果!H:H,MATCH(技能效果等级!B3222,技能效果!B:B,0))</f>
        <v>2001</v>
      </c>
      <c r="G3222" s="95">
        <f>IF(INDEX(技能效果!K:K,MATCH(B3222,技能效果!B:B,0))=0,INDEX(技能效果!I:I,MATCH(技能效果等级!B3222,技能效果!B:B,0)),INDEX(技能效果!I:I,MATCH(技能效果等级!B3222,技能效果!B:B,0))*VLOOKUP(E3222,技能数值计算!$C$19:$D$28,2,FALSE))</f>
        <v>1.32</v>
      </c>
      <c r="H3222" s="95">
        <f>INDEX(技能效果!J:J,MATCH(技能效果等级!B3222,技能效果!B:B,0))</f>
        <v>0</v>
      </c>
      <c r="I3222" s="97"/>
      <c r="J3222" s="97"/>
      <c r="K3222" s="97"/>
      <c r="L3222" s="97"/>
      <c r="M3222" s="97"/>
      <c r="N3222" s="96" t="str">
        <f>IF(INDEX(技能效果!L:L,MATCH(技能效果等级!B3222,技能效果!B:B,0))="","",INDEX(技能效果!L:L,MATCH(技能效果等级!B3222,技能效果!B:B,0)))</f>
        <v/>
      </c>
      <c r="O3222" s="95">
        <f>IF(INDEX(技能效果!N:N,MATCH(B3222,技能效果!B:B,0))=0,INDEX(技能效果!M:M,MATCH(技能效果等级!B3222,技能效果!B:B,0)),INDEX(技能效果!M:M,MATCH(技能效果等级!B3222,技能效果!B:B,0))*VLOOKUP(E3222,技能数值计算!$C$19:$D$28,2,FALSE))</f>
        <v>0</v>
      </c>
      <c r="P3222" s="97"/>
      <c r="Q3222" s="97"/>
      <c r="R3222" s="95" t="str">
        <f>IF(INDEX(技能效果!O:O,MATCH(技能效果等级!B3222,技能效果!B:B,0))="","",INDEX(技能效果!O:O,MATCH(技能效果等级!B3222,技能效果!B:B,0)))</f>
        <v/>
      </c>
      <c r="S3222" s="97"/>
      <c r="T3222" s="97"/>
      <c r="U3222" s="97"/>
      <c r="V3222" s="96" t="str">
        <f>IF(INDEX(技能效果!AF:AF,MATCH(技能效果等级!B3222,技能效果!B:B,0))="","",INDEX(技能效果!AF:AF,MATCH(技能效果等级!B3222,技能效果!B:B,0)))</f>
        <v/>
      </c>
      <c r="W3222" s="95">
        <f t="shared" si="48"/>
        <v>313</v>
      </c>
    </row>
    <row r="3223" spans="1:23" ht="16.5" x14ac:dyDescent="0.2">
      <c r="A3223" s="62">
        <v>3220</v>
      </c>
      <c r="B3223" s="95">
        <f>INDEX(技能效果!B:B,MATCH(技能效果等级!W3223,技能效果!AE:AE,0))</f>
        <v>210301103</v>
      </c>
      <c r="C3223" s="95" t="str">
        <f>INDEX(技能效果!C:C,MATCH(技能效果等级!B3223,技能效果!B:B,0))</f>
        <v>张飞基于攻击治疗(教学)</v>
      </c>
      <c r="D3223" s="96" t="s">
        <v>873</v>
      </c>
      <c r="E3223" s="95">
        <v>6</v>
      </c>
      <c r="F3223" s="95">
        <f>INDEX(技能效果!H:H,MATCH(技能效果等级!B3223,技能效果!B:B,0))</f>
        <v>2001</v>
      </c>
      <c r="G3223" s="95">
        <f>IF(INDEX(技能效果!K:K,MATCH(B3223,技能效果!B:B,0))=0,INDEX(技能效果!I:I,MATCH(技能效果等级!B3223,技能效果!B:B,0)),INDEX(技能效果!I:I,MATCH(技能效果等级!B3223,技能效果!B:B,0))*VLOOKUP(E3223,技能数值计算!$C$19:$D$28,2,FALSE))</f>
        <v>1.44</v>
      </c>
      <c r="H3223" s="95">
        <f>INDEX(技能效果!J:J,MATCH(技能效果等级!B3223,技能效果!B:B,0))</f>
        <v>0</v>
      </c>
      <c r="I3223" s="97"/>
      <c r="J3223" s="97"/>
      <c r="K3223" s="97"/>
      <c r="L3223" s="97"/>
      <c r="M3223" s="97"/>
      <c r="N3223" s="96" t="str">
        <f>IF(INDEX(技能效果!L:L,MATCH(技能效果等级!B3223,技能效果!B:B,0))="","",INDEX(技能效果!L:L,MATCH(技能效果等级!B3223,技能效果!B:B,0)))</f>
        <v/>
      </c>
      <c r="O3223" s="95">
        <f>IF(INDEX(技能效果!N:N,MATCH(B3223,技能效果!B:B,0))=0,INDEX(技能效果!M:M,MATCH(技能效果等级!B3223,技能效果!B:B,0)),INDEX(技能效果!M:M,MATCH(技能效果等级!B3223,技能效果!B:B,0))*VLOOKUP(E3223,技能数值计算!$C$19:$D$28,2,FALSE))</f>
        <v>0</v>
      </c>
      <c r="P3223" s="97"/>
      <c r="Q3223" s="97"/>
      <c r="R3223" s="95" t="str">
        <f>IF(INDEX(技能效果!O:O,MATCH(技能效果等级!B3223,技能效果!B:B,0))="","",INDEX(技能效果!O:O,MATCH(技能效果等级!B3223,技能效果!B:B,0)))</f>
        <v/>
      </c>
      <c r="S3223" s="97"/>
      <c r="T3223" s="97"/>
      <c r="U3223" s="97"/>
      <c r="V3223" s="96" t="str">
        <f>IF(INDEX(技能效果!AF:AF,MATCH(技能效果等级!B3223,技能效果!B:B,0))="","",INDEX(技能效果!AF:AF,MATCH(技能效果等级!B3223,技能效果!B:B,0)))</f>
        <v/>
      </c>
      <c r="W3223" s="95">
        <f t="shared" si="48"/>
        <v>313</v>
      </c>
    </row>
    <row r="3224" spans="1:23" ht="16.5" x14ac:dyDescent="0.2">
      <c r="A3224" s="62">
        <v>3221</v>
      </c>
      <c r="B3224" s="95">
        <f>INDEX(技能效果!B:B,MATCH(技能效果等级!W3224,技能效果!AE:AE,0))</f>
        <v>210301103</v>
      </c>
      <c r="C3224" s="95" t="str">
        <f>INDEX(技能效果!C:C,MATCH(技能效果等级!B3224,技能效果!B:B,0))</f>
        <v>张飞基于攻击治疗(教学)</v>
      </c>
      <c r="D3224" s="96" t="s">
        <v>873</v>
      </c>
      <c r="E3224" s="95">
        <v>7</v>
      </c>
      <c r="F3224" s="95">
        <f>INDEX(技能效果!H:H,MATCH(技能效果等级!B3224,技能效果!B:B,0))</f>
        <v>2001</v>
      </c>
      <c r="G3224" s="95">
        <f>IF(INDEX(技能效果!K:K,MATCH(B3224,技能效果!B:B,0))=0,INDEX(技能效果!I:I,MATCH(技能效果等级!B3224,技能效果!B:B,0)),INDEX(技能效果!I:I,MATCH(技能效果等级!B3224,技能效果!B:B,0))*VLOOKUP(E3224,技能数值计算!$C$19:$D$28,2,FALSE))</f>
        <v>1.56</v>
      </c>
      <c r="H3224" s="95">
        <f>INDEX(技能效果!J:J,MATCH(技能效果等级!B3224,技能效果!B:B,0))</f>
        <v>0</v>
      </c>
      <c r="I3224" s="97"/>
      <c r="J3224" s="97"/>
      <c r="K3224" s="97"/>
      <c r="L3224" s="97"/>
      <c r="M3224" s="97"/>
      <c r="N3224" s="96" t="str">
        <f>IF(INDEX(技能效果!L:L,MATCH(技能效果等级!B3224,技能效果!B:B,0))="","",INDEX(技能效果!L:L,MATCH(技能效果等级!B3224,技能效果!B:B,0)))</f>
        <v/>
      </c>
      <c r="O3224" s="95">
        <f>IF(INDEX(技能效果!N:N,MATCH(B3224,技能效果!B:B,0))=0,INDEX(技能效果!M:M,MATCH(技能效果等级!B3224,技能效果!B:B,0)),INDEX(技能效果!M:M,MATCH(技能效果等级!B3224,技能效果!B:B,0))*VLOOKUP(E3224,技能数值计算!$C$19:$D$28,2,FALSE))</f>
        <v>0</v>
      </c>
      <c r="P3224" s="97"/>
      <c r="Q3224" s="97"/>
      <c r="R3224" s="95" t="str">
        <f>IF(INDEX(技能效果!O:O,MATCH(技能效果等级!B3224,技能效果!B:B,0))="","",INDEX(技能效果!O:O,MATCH(技能效果等级!B3224,技能效果!B:B,0)))</f>
        <v/>
      </c>
      <c r="S3224" s="97"/>
      <c r="T3224" s="97"/>
      <c r="U3224" s="97"/>
      <c r="V3224" s="96" t="str">
        <f>IF(INDEX(技能效果!AF:AF,MATCH(技能效果等级!B3224,技能效果!B:B,0))="","",INDEX(技能效果!AF:AF,MATCH(技能效果等级!B3224,技能效果!B:B,0)))</f>
        <v/>
      </c>
      <c r="W3224" s="95">
        <f t="shared" si="48"/>
        <v>313</v>
      </c>
    </row>
    <row r="3225" spans="1:23" ht="16.5" x14ac:dyDescent="0.2">
      <c r="A3225" s="62">
        <v>3222</v>
      </c>
      <c r="B3225" s="95">
        <f>INDEX(技能效果!B:B,MATCH(技能效果等级!W3225,技能效果!AE:AE,0))</f>
        <v>210301103</v>
      </c>
      <c r="C3225" s="95" t="str">
        <f>INDEX(技能效果!C:C,MATCH(技能效果等级!B3225,技能效果!B:B,0))</f>
        <v>张飞基于攻击治疗(教学)</v>
      </c>
      <c r="D3225" s="96" t="s">
        <v>873</v>
      </c>
      <c r="E3225" s="95">
        <v>8</v>
      </c>
      <c r="F3225" s="95">
        <f>INDEX(技能效果!H:H,MATCH(技能效果等级!B3225,技能效果!B:B,0))</f>
        <v>2001</v>
      </c>
      <c r="G3225" s="95">
        <f>IF(INDEX(技能效果!K:K,MATCH(B3225,技能效果!B:B,0))=0,INDEX(技能效果!I:I,MATCH(技能效果等级!B3225,技能效果!B:B,0)),INDEX(技能效果!I:I,MATCH(技能效果等级!B3225,技能效果!B:B,0))*VLOOKUP(E3225,技能数值计算!$C$19:$D$28,2,FALSE))</f>
        <v>1.68</v>
      </c>
      <c r="H3225" s="95">
        <f>INDEX(技能效果!J:J,MATCH(技能效果等级!B3225,技能效果!B:B,0))</f>
        <v>0</v>
      </c>
      <c r="I3225" s="97"/>
      <c r="J3225" s="97"/>
      <c r="K3225" s="97"/>
      <c r="L3225" s="97"/>
      <c r="M3225" s="97"/>
      <c r="N3225" s="96" t="str">
        <f>IF(INDEX(技能效果!L:L,MATCH(技能效果等级!B3225,技能效果!B:B,0))="","",INDEX(技能效果!L:L,MATCH(技能效果等级!B3225,技能效果!B:B,0)))</f>
        <v/>
      </c>
      <c r="O3225" s="95">
        <f>IF(INDEX(技能效果!N:N,MATCH(B3225,技能效果!B:B,0))=0,INDEX(技能效果!M:M,MATCH(技能效果等级!B3225,技能效果!B:B,0)),INDEX(技能效果!M:M,MATCH(技能效果等级!B3225,技能效果!B:B,0))*VLOOKUP(E3225,技能数值计算!$C$19:$D$28,2,FALSE))</f>
        <v>0</v>
      </c>
      <c r="P3225" s="97"/>
      <c r="Q3225" s="97"/>
      <c r="R3225" s="95" t="str">
        <f>IF(INDEX(技能效果!O:O,MATCH(技能效果等级!B3225,技能效果!B:B,0))="","",INDEX(技能效果!O:O,MATCH(技能效果等级!B3225,技能效果!B:B,0)))</f>
        <v/>
      </c>
      <c r="S3225" s="97"/>
      <c r="T3225" s="97"/>
      <c r="U3225" s="97"/>
      <c r="V3225" s="96" t="str">
        <f>IF(INDEX(技能效果!AF:AF,MATCH(技能效果等级!B3225,技能效果!B:B,0))="","",INDEX(技能效果!AF:AF,MATCH(技能效果等级!B3225,技能效果!B:B,0)))</f>
        <v/>
      </c>
      <c r="W3225" s="95">
        <f t="shared" si="48"/>
        <v>313</v>
      </c>
    </row>
    <row r="3226" spans="1:23" ht="16.5" x14ac:dyDescent="0.2">
      <c r="A3226" s="62">
        <v>3223</v>
      </c>
      <c r="B3226" s="95">
        <f>INDEX(技能效果!B:B,MATCH(技能效果等级!W3226,技能效果!AE:AE,0))</f>
        <v>210301103</v>
      </c>
      <c r="C3226" s="95" t="str">
        <f>INDEX(技能效果!C:C,MATCH(技能效果等级!B3226,技能效果!B:B,0))</f>
        <v>张飞基于攻击治疗(教学)</v>
      </c>
      <c r="D3226" s="96" t="s">
        <v>873</v>
      </c>
      <c r="E3226" s="95">
        <v>9</v>
      </c>
      <c r="F3226" s="95">
        <f>INDEX(技能效果!H:H,MATCH(技能效果等级!B3226,技能效果!B:B,0))</f>
        <v>2001</v>
      </c>
      <c r="G3226" s="95">
        <f>IF(INDEX(技能效果!K:K,MATCH(B3226,技能效果!B:B,0))=0,INDEX(技能效果!I:I,MATCH(技能效果等级!B3226,技能效果!B:B,0)),INDEX(技能效果!I:I,MATCH(技能效果等级!B3226,技能效果!B:B,0))*VLOOKUP(E3226,技能数值计算!$C$19:$D$28,2,FALSE))</f>
        <v>1.84</v>
      </c>
      <c r="H3226" s="95">
        <f>INDEX(技能效果!J:J,MATCH(技能效果等级!B3226,技能效果!B:B,0))</f>
        <v>0</v>
      </c>
      <c r="I3226" s="97"/>
      <c r="J3226" s="97"/>
      <c r="K3226" s="97"/>
      <c r="L3226" s="97"/>
      <c r="M3226" s="97"/>
      <c r="N3226" s="96" t="str">
        <f>IF(INDEX(技能效果!L:L,MATCH(技能效果等级!B3226,技能效果!B:B,0))="","",INDEX(技能效果!L:L,MATCH(技能效果等级!B3226,技能效果!B:B,0)))</f>
        <v/>
      </c>
      <c r="O3226" s="95">
        <f>IF(INDEX(技能效果!N:N,MATCH(B3226,技能效果!B:B,0))=0,INDEX(技能效果!M:M,MATCH(技能效果等级!B3226,技能效果!B:B,0)),INDEX(技能效果!M:M,MATCH(技能效果等级!B3226,技能效果!B:B,0))*VLOOKUP(E3226,技能数值计算!$C$19:$D$28,2,FALSE))</f>
        <v>0</v>
      </c>
      <c r="P3226" s="97"/>
      <c r="Q3226" s="97"/>
      <c r="R3226" s="95" t="str">
        <f>IF(INDEX(技能效果!O:O,MATCH(技能效果等级!B3226,技能效果!B:B,0))="","",INDEX(技能效果!O:O,MATCH(技能效果等级!B3226,技能效果!B:B,0)))</f>
        <v/>
      </c>
      <c r="S3226" s="97"/>
      <c r="T3226" s="97"/>
      <c r="U3226" s="97"/>
      <c r="V3226" s="96" t="str">
        <f>IF(INDEX(技能效果!AF:AF,MATCH(技能效果等级!B3226,技能效果!B:B,0))="","",INDEX(技能效果!AF:AF,MATCH(技能效果等级!B3226,技能效果!B:B,0)))</f>
        <v/>
      </c>
      <c r="W3226" s="95">
        <f t="shared" si="48"/>
        <v>313</v>
      </c>
    </row>
    <row r="3227" spans="1:23" ht="16.5" x14ac:dyDescent="0.2">
      <c r="A3227" s="62">
        <v>3224</v>
      </c>
      <c r="B3227" s="95">
        <f>INDEX(技能效果!B:B,MATCH(技能效果等级!W3227,技能效果!AE:AE,0))</f>
        <v>210301103</v>
      </c>
      <c r="C3227" s="95" t="str">
        <f>INDEX(技能效果!C:C,MATCH(技能效果等级!B3227,技能效果!B:B,0))</f>
        <v>张飞基于攻击治疗(教学)</v>
      </c>
      <c r="D3227" s="96" t="s">
        <v>873</v>
      </c>
      <c r="E3227" s="95">
        <v>10</v>
      </c>
      <c r="F3227" s="95">
        <f>INDEX(技能效果!H:H,MATCH(技能效果等级!B3227,技能效果!B:B,0))</f>
        <v>2001</v>
      </c>
      <c r="G3227" s="95">
        <f>IF(INDEX(技能效果!K:K,MATCH(B3227,技能效果!B:B,0))=0,INDEX(技能效果!I:I,MATCH(技能效果等级!B3227,技能效果!B:B,0)),INDEX(技能效果!I:I,MATCH(技能效果等级!B3227,技能效果!B:B,0))*VLOOKUP(E3227,技能数值计算!$C$19:$D$28,2,FALSE))</f>
        <v>2</v>
      </c>
      <c r="H3227" s="95">
        <f>INDEX(技能效果!J:J,MATCH(技能效果等级!B3227,技能效果!B:B,0))</f>
        <v>0</v>
      </c>
      <c r="I3227" s="97"/>
      <c r="J3227" s="97"/>
      <c r="K3227" s="97"/>
      <c r="L3227" s="97"/>
      <c r="M3227" s="97"/>
      <c r="N3227" s="96" t="str">
        <f>IF(INDEX(技能效果!L:L,MATCH(技能效果等级!B3227,技能效果!B:B,0))="","",INDEX(技能效果!L:L,MATCH(技能效果等级!B3227,技能效果!B:B,0)))</f>
        <v/>
      </c>
      <c r="O3227" s="95">
        <f>IF(INDEX(技能效果!N:N,MATCH(B3227,技能效果!B:B,0))=0,INDEX(技能效果!M:M,MATCH(技能效果等级!B3227,技能效果!B:B,0)),INDEX(技能效果!M:M,MATCH(技能效果等级!B3227,技能效果!B:B,0))*VLOOKUP(E3227,技能数值计算!$C$19:$D$28,2,FALSE))</f>
        <v>0</v>
      </c>
      <c r="P3227" s="97"/>
      <c r="Q3227" s="97"/>
      <c r="R3227" s="95" t="str">
        <f>IF(INDEX(技能效果!O:O,MATCH(技能效果等级!B3227,技能效果!B:B,0))="","",INDEX(技能效果!O:O,MATCH(技能效果等级!B3227,技能效果!B:B,0)))</f>
        <v/>
      </c>
      <c r="S3227" s="97"/>
      <c r="T3227" s="97"/>
      <c r="U3227" s="97"/>
      <c r="V3227" s="96" t="str">
        <f>IF(INDEX(技能效果!AF:AF,MATCH(技能效果等级!B3227,技能效果!B:B,0))="","",INDEX(技能效果!AF:AF,MATCH(技能效果等级!B3227,技能效果!B:B,0)))</f>
        <v/>
      </c>
      <c r="W3227" s="95">
        <f t="shared" si="48"/>
        <v>313</v>
      </c>
    </row>
    <row r="3228" spans="1:23" ht="16.5" x14ac:dyDescent="0.2">
      <c r="A3228" s="62">
        <v>3225</v>
      </c>
      <c r="B3228" s="95">
        <f>INDEX(技能效果!B:B,MATCH(技能效果等级!W3228,技能效果!AE:AE,0))</f>
        <v>210301102</v>
      </c>
      <c r="C3228" s="95" t="str">
        <f>INDEX(技能效果!C:C,MATCH(技能效果等级!B3228,技能效果!B:B,0))</f>
        <v>张飞基于目标已损失生命治疗(教学)</v>
      </c>
      <c r="D3228" s="96" t="s">
        <v>873</v>
      </c>
      <c r="E3228" s="95">
        <v>1</v>
      </c>
      <c r="F3228" s="95">
        <f>INDEX(技能效果!H:H,MATCH(技能效果等级!B3228,技能效果!B:B,0))</f>
        <v>2004</v>
      </c>
      <c r="G3228" s="95">
        <f>IF(INDEX(技能效果!K:K,MATCH(B3228,技能效果!B:B,0))=0,INDEX(技能效果!I:I,MATCH(技能效果等级!B3228,技能效果!B:B,0)),INDEX(技能效果!I:I,MATCH(技能效果等级!B3228,技能效果!B:B,0))*VLOOKUP(E3228,技能数值计算!$C$19:$D$28,2,FALSE))</f>
        <v>7.4999999999999997E-2</v>
      </c>
      <c r="H3228" s="95">
        <f>INDEX(技能效果!J:J,MATCH(技能效果等级!B3228,技能效果!B:B,0))</f>
        <v>0</v>
      </c>
      <c r="I3228" s="97"/>
      <c r="J3228" s="97"/>
      <c r="K3228" s="97"/>
      <c r="L3228" s="97"/>
      <c r="M3228" s="97"/>
      <c r="N3228" s="96" t="str">
        <f>IF(INDEX(技能效果!L:L,MATCH(技能效果等级!B3228,技能效果!B:B,0))="","",INDEX(技能效果!L:L,MATCH(技能效果等级!B3228,技能效果!B:B,0)))</f>
        <v/>
      </c>
      <c r="O3228" s="95">
        <f>IF(INDEX(技能效果!N:N,MATCH(B3228,技能效果!B:B,0))=0,INDEX(技能效果!M:M,MATCH(技能效果等级!B3228,技能效果!B:B,0)),INDEX(技能效果!M:M,MATCH(技能效果等级!B3228,技能效果!B:B,0))*VLOOKUP(E3228,技能数值计算!$C$19:$D$28,2,FALSE))</f>
        <v>0</v>
      </c>
      <c r="P3228" s="97"/>
      <c r="Q3228" s="97"/>
      <c r="R3228" s="95" t="str">
        <f>IF(INDEX(技能效果!O:O,MATCH(技能效果等级!B3228,技能效果!B:B,0))="","",INDEX(技能效果!O:O,MATCH(技能效果等级!B3228,技能效果!B:B,0)))</f>
        <v/>
      </c>
      <c r="S3228" s="97"/>
      <c r="T3228" s="97"/>
      <c r="U3228" s="97"/>
      <c r="V3228" s="96" t="str">
        <f>IF(INDEX(技能效果!AF:AF,MATCH(技能效果等级!B3228,技能效果!B:B,0))="","",INDEX(技能效果!AF:AF,MATCH(技能效果等级!B3228,技能效果!B:B,0)))</f>
        <v/>
      </c>
      <c r="W3228" s="95">
        <f t="shared" si="48"/>
        <v>314</v>
      </c>
    </row>
    <row r="3229" spans="1:23" ht="16.5" x14ac:dyDescent="0.2">
      <c r="A3229" s="62">
        <v>3226</v>
      </c>
      <c r="B3229" s="95">
        <f>INDEX(技能效果!B:B,MATCH(技能效果等级!W3229,技能效果!AE:AE,0))</f>
        <v>210301102</v>
      </c>
      <c r="C3229" s="95" t="str">
        <f>INDEX(技能效果!C:C,MATCH(技能效果等级!B3229,技能效果!B:B,0))</f>
        <v>张飞基于目标已损失生命治疗(教学)</v>
      </c>
      <c r="D3229" s="96" t="s">
        <v>873</v>
      </c>
      <c r="E3229" s="95">
        <v>2</v>
      </c>
      <c r="F3229" s="95">
        <f>INDEX(技能效果!H:H,MATCH(技能效果等级!B3229,技能效果!B:B,0))</f>
        <v>2004</v>
      </c>
      <c r="G3229" s="95">
        <f>IF(INDEX(技能效果!K:K,MATCH(B3229,技能效果!B:B,0))=0,INDEX(技能效果!I:I,MATCH(技能效果等级!B3229,技能效果!B:B,0)),INDEX(技能效果!I:I,MATCH(技能效果等级!B3229,技能效果!B:B,0))*VLOOKUP(E3229,技能数值计算!$C$19:$D$28,2,FALSE))</f>
        <v>8.1000000000000003E-2</v>
      </c>
      <c r="H3229" s="95">
        <f>INDEX(技能效果!J:J,MATCH(技能效果等级!B3229,技能效果!B:B,0))</f>
        <v>0</v>
      </c>
      <c r="I3229" s="97"/>
      <c r="J3229" s="97"/>
      <c r="K3229" s="97"/>
      <c r="L3229" s="97"/>
      <c r="M3229" s="97"/>
      <c r="N3229" s="96" t="str">
        <f>IF(INDEX(技能效果!L:L,MATCH(技能效果等级!B3229,技能效果!B:B,0))="","",INDEX(技能效果!L:L,MATCH(技能效果等级!B3229,技能效果!B:B,0)))</f>
        <v/>
      </c>
      <c r="O3229" s="95">
        <f>IF(INDEX(技能效果!N:N,MATCH(B3229,技能效果!B:B,0))=0,INDEX(技能效果!M:M,MATCH(技能效果等级!B3229,技能效果!B:B,0)),INDEX(技能效果!M:M,MATCH(技能效果等级!B3229,技能效果!B:B,0))*VLOOKUP(E3229,技能数值计算!$C$19:$D$28,2,FALSE))</f>
        <v>0</v>
      </c>
      <c r="P3229" s="97"/>
      <c r="Q3229" s="97"/>
      <c r="R3229" s="95" t="str">
        <f>IF(INDEX(技能效果!O:O,MATCH(技能效果等级!B3229,技能效果!B:B,0))="","",INDEX(技能效果!O:O,MATCH(技能效果等级!B3229,技能效果!B:B,0)))</f>
        <v/>
      </c>
      <c r="S3229" s="97"/>
      <c r="T3229" s="97"/>
      <c r="U3229" s="97"/>
      <c r="V3229" s="96" t="str">
        <f>IF(INDEX(技能效果!AF:AF,MATCH(技能效果等级!B3229,技能效果!B:B,0))="","",INDEX(技能效果!AF:AF,MATCH(技能效果等级!B3229,技能效果!B:B,0)))</f>
        <v/>
      </c>
      <c r="W3229" s="95">
        <f t="shared" si="48"/>
        <v>314</v>
      </c>
    </row>
    <row r="3230" spans="1:23" ht="16.5" x14ac:dyDescent="0.2">
      <c r="A3230" s="62">
        <v>3227</v>
      </c>
      <c r="B3230" s="95">
        <f>INDEX(技能效果!B:B,MATCH(技能效果等级!W3230,技能效果!AE:AE,0))</f>
        <v>210301102</v>
      </c>
      <c r="C3230" s="95" t="str">
        <f>INDEX(技能效果!C:C,MATCH(技能效果等级!B3230,技能效果!B:B,0))</f>
        <v>张飞基于目标已损失生命治疗(教学)</v>
      </c>
      <c r="D3230" s="96" t="s">
        <v>873</v>
      </c>
      <c r="E3230" s="95">
        <v>3</v>
      </c>
      <c r="F3230" s="95">
        <f>INDEX(技能效果!H:H,MATCH(技能效果等级!B3230,技能效果!B:B,0))</f>
        <v>2004</v>
      </c>
      <c r="G3230" s="95">
        <f>IF(INDEX(技能效果!K:K,MATCH(B3230,技能效果!B:B,0))=0,INDEX(技能效果!I:I,MATCH(技能效果等级!B3230,技能效果!B:B,0)),INDEX(技能效果!I:I,MATCH(技能效果等级!B3230,技能效果!B:B,0))*VLOOKUP(E3230,技能数值计算!$C$19:$D$28,2,FALSE))</f>
        <v>8.6999999999999994E-2</v>
      </c>
      <c r="H3230" s="95">
        <f>INDEX(技能效果!J:J,MATCH(技能效果等级!B3230,技能效果!B:B,0))</f>
        <v>0</v>
      </c>
      <c r="I3230" s="97"/>
      <c r="J3230" s="97"/>
      <c r="K3230" s="97"/>
      <c r="L3230" s="97"/>
      <c r="M3230" s="97"/>
      <c r="N3230" s="96" t="str">
        <f>IF(INDEX(技能效果!L:L,MATCH(技能效果等级!B3230,技能效果!B:B,0))="","",INDEX(技能效果!L:L,MATCH(技能效果等级!B3230,技能效果!B:B,0)))</f>
        <v/>
      </c>
      <c r="O3230" s="95">
        <f>IF(INDEX(技能效果!N:N,MATCH(B3230,技能效果!B:B,0))=0,INDEX(技能效果!M:M,MATCH(技能效果等级!B3230,技能效果!B:B,0)),INDEX(技能效果!M:M,MATCH(技能效果等级!B3230,技能效果!B:B,0))*VLOOKUP(E3230,技能数值计算!$C$19:$D$28,2,FALSE))</f>
        <v>0</v>
      </c>
      <c r="P3230" s="97"/>
      <c r="Q3230" s="97"/>
      <c r="R3230" s="95" t="str">
        <f>IF(INDEX(技能效果!O:O,MATCH(技能效果等级!B3230,技能效果!B:B,0))="","",INDEX(技能效果!O:O,MATCH(技能效果等级!B3230,技能效果!B:B,0)))</f>
        <v/>
      </c>
      <c r="S3230" s="97"/>
      <c r="T3230" s="97"/>
      <c r="U3230" s="97"/>
      <c r="V3230" s="96" t="str">
        <f>IF(INDEX(技能效果!AF:AF,MATCH(技能效果等级!B3230,技能效果!B:B,0))="","",INDEX(技能效果!AF:AF,MATCH(技能效果等级!B3230,技能效果!B:B,0)))</f>
        <v/>
      </c>
      <c r="W3230" s="95">
        <f t="shared" si="48"/>
        <v>314</v>
      </c>
    </row>
    <row r="3231" spans="1:23" ht="16.5" x14ac:dyDescent="0.2">
      <c r="A3231" s="62">
        <v>3228</v>
      </c>
      <c r="B3231" s="95">
        <f>INDEX(技能效果!B:B,MATCH(技能效果等级!W3231,技能效果!AE:AE,0))</f>
        <v>210301102</v>
      </c>
      <c r="C3231" s="95" t="str">
        <f>INDEX(技能效果!C:C,MATCH(技能效果等级!B3231,技能效果!B:B,0))</f>
        <v>张飞基于目标已损失生命治疗(教学)</v>
      </c>
      <c r="D3231" s="96" t="s">
        <v>873</v>
      </c>
      <c r="E3231" s="95">
        <v>4</v>
      </c>
      <c r="F3231" s="95">
        <f>INDEX(技能效果!H:H,MATCH(技能效果等级!B3231,技能效果!B:B,0))</f>
        <v>2004</v>
      </c>
      <c r="G3231" s="95">
        <f>IF(INDEX(技能效果!K:K,MATCH(B3231,技能效果!B:B,0))=0,INDEX(技能效果!I:I,MATCH(技能效果等级!B3231,技能效果!B:B,0)),INDEX(技能效果!I:I,MATCH(技能效果等级!B3231,技能效果!B:B,0))*VLOOKUP(E3231,技能数值计算!$C$19:$D$28,2,FALSE))</f>
        <v>9.2999999999999999E-2</v>
      </c>
      <c r="H3231" s="95">
        <f>INDEX(技能效果!J:J,MATCH(技能效果等级!B3231,技能效果!B:B,0))</f>
        <v>0</v>
      </c>
      <c r="I3231" s="97"/>
      <c r="J3231" s="97"/>
      <c r="K3231" s="97"/>
      <c r="L3231" s="97"/>
      <c r="M3231" s="97"/>
      <c r="N3231" s="96" t="str">
        <f>IF(INDEX(技能效果!L:L,MATCH(技能效果等级!B3231,技能效果!B:B,0))="","",INDEX(技能效果!L:L,MATCH(技能效果等级!B3231,技能效果!B:B,0)))</f>
        <v/>
      </c>
      <c r="O3231" s="95">
        <f>IF(INDEX(技能效果!N:N,MATCH(B3231,技能效果!B:B,0))=0,INDEX(技能效果!M:M,MATCH(技能效果等级!B3231,技能效果!B:B,0)),INDEX(技能效果!M:M,MATCH(技能效果等级!B3231,技能效果!B:B,0))*VLOOKUP(E3231,技能数值计算!$C$19:$D$28,2,FALSE))</f>
        <v>0</v>
      </c>
      <c r="P3231" s="97"/>
      <c r="Q3231" s="97"/>
      <c r="R3231" s="95" t="str">
        <f>IF(INDEX(技能效果!O:O,MATCH(技能效果等级!B3231,技能效果!B:B,0))="","",INDEX(技能效果!O:O,MATCH(技能效果等级!B3231,技能效果!B:B,0)))</f>
        <v/>
      </c>
      <c r="S3231" s="97"/>
      <c r="T3231" s="97"/>
      <c r="U3231" s="97"/>
      <c r="V3231" s="96" t="str">
        <f>IF(INDEX(技能效果!AF:AF,MATCH(技能效果等级!B3231,技能效果!B:B,0))="","",INDEX(技能效果!AF:AF,MATCH(技能效果等级!B3231,技能效果!B:B,0)))</f>
        <v/>
      </c>
      <c r="W3231" s="95">
        <f t="shared" si="48"/>
        <v>314</v>
      </c>
    </row>
    <row r="3232" spans="1:23" ht="16.5" x14ac:dyDescent="0.2">
      <c r="A3232" s="62">
        <v>3229</v>
      </c>
      <c r="B3232" s="95">
        <f>INDEX(技能效果!B:B,MATCH(技能效果等级!W3232,技能效果!AE:AE,0))</f>
        <v>210301102</v>
      </c>
      <c r="C3232" s="95" t="str">
        <f>INDEX(技能效果!C:C,MATCH(技能效果等级!B3232,技能效果!B:B,0))</f>
        <v>张飞基于目标已损失生命治疗(教学)</v>
      </c>
      <c r="D3232" s="96" t="s">
        <v>873</v>
      </c>
      <c r="E3232" s="95">
        <v>5</v>
      </c>
      <c r="F3232" s="95">
        <f>INDEX(技能效果!H:H,MATCH(技能效果等级!B3232,技能效果!B:B,0))</f>
        <v>2004</v>
      </c>
      <c r="G3232" s="95">
        <f>IF(INDEX(技能效果!K:K,MATCH(B3232,技能效果!B:B,0))=0,INDEX(技能效果!I:I,MATCH(技能效果等级!B3232,技能效果!B:B,0)),INDEX(技能效果!I:I,MATCH(技能效果等级!B3232,技能效果!B:B,0))*VLOOKUP(E3232,技能数值计算!$C$19:$D$28,2,FALSE))</f>
        <v>9.9000000000000005E-2</v>
      </c>
      <c r="H3232" s="95">
        <f>INDEX(技能效果!J:J,MATCH(技能效果等级!B3232,技能效果!B:B,0))</f>
        <v>0</v>
      </c>
      <c r="I3232" s="97"/>
      <c r="J3232" s="97"/>
      <c r="K3232" s="97"/>
      <c r="L3232" s="97"/>
      <c r="M3232" s="97"/>
      <c r="N3232" s="96" t="str">
        <f>IF(INDEX(技能效果!L:L,MATCH(技能效果等级!B3232,技能效果!B:B,0))="","",INDEX(技能效果!L:L,MATCH(技能效果等级!B3232,技能效果!B:B,0)))</f>
        <v/>
      </c>
      <c r="O3232" s="95">
        <f>IF(INDEX(技能效果!N:N,MATCH(B3232,技能效果!B:B,0))=0,INDEX(技能效果!M:M,MATCH(技能效果等级!B3232,技能效果!B:B,0)),INDEX(技能效果!M:M,MATCH(技能效果等级!B3232,技能效果!B:B,0))*VLOOKUP(E3232,技能数值计算!$C$19:$D$28,2,FALSE))</f>
        <v>0</v>
      </c>
      <c r="P3232" s="97"/>
      <c r="Q3232" s="97"/>
      <c r="R3232" s="95" t="str">
        <f>IF(INDEX(技能效果!O:O,MATCH(技能效果等级!B3232,技能效果!B:B,0))="","",INDEX(技能效果!O:O,MATCH(技能效果等级!B3232,技能效果!B:B,0)))</f>
        <v/>
      </c>
      <c r="S3232" s="97"/>
      <c r="T3232" s="97"/>
      <c r="U3232" s="97"/>
      <c r="V3232" s="96" t="str">
        <f>IF(INDEX(技能效果!AF:AF,MATCH(技能效果等级!B3232,技能效果!B:B,0))="","",INDEX(技能效果!AF:AF,MATCH(技能效果等级!B3232,技能效果!B:B,0)))</f>
        <v/>
      </c>
      <c r="W3232" s="95">
        <f t="shared" si="48"/>
        <v>314</v>
      </c>
    </row>
    <row r="3233" spans="1:23" ht="16.5" x14ac:dyDescent="0.2">
      <c r="A3233" s="62">
        <v>3230</v>
      </c>
      <c r="B3233" s="95">
        <f>INDEX(技能效果!B:B,MATCH(技能效果等级!W3233,技能效果!AE:AE,0))</f>
        <v>210301102</v>
      </c>
      <c r="C3233" s="95" t="str">
        <f>INDEX(技能效果!C:C,MATCH(技能效果等级!B3233,技能效果!B:B,0))</f>
        <v>张飞基于目标已损失生命治疗(教学)</v>
      </c>
      <c r="D3233" s="96" t="s">
        <v>873</v>
      </c>
      <c r="E3233" s="95">
        <v>6</v>
      </c>
      <c r="F3233" s="95">
        <f>INDEX(技能效果!H:H,MATCH(技能效果等级!B3233,技能效果!B:B,0))</f>
        <v>2004</v>
      </c>
      <c r="G3233" s="95">
        <f>IF(INDEX(技能效果!K:K,MATCH(B3233,技能效果!B:B,0))=0,INDEX(技能效果!I:I,MATCH(技能效果等级!B3233,技能效果!B:B,0)),INDEX(技能效果!I:I,MATCH(技能效果等级!B3233,技能效果!B:B,0))*VLOOKUP(E3233,技能数值计算!$C$19:$D$28,2,FALSE))</f>
        <v>0.108</v>
      </c>
      <c r="H3233" s="95">
        <f>INDEX(技能效果!J:J,MATCH(技能效果等级!B3233,技能效果!B:B,0))</f>
        <v>0</v>
      </c>
      <c r="I3233" s="97"/>
      <c r="J3233" s="97"/>
      <c r="K3233" s="97"/>
      <c r="L3233" s="97"/>
      <c r="M3233" s="97"/>
      <c r="N3233" s="96" t="str">
        <f>IF(INDEX(技能效果!L:L,MATCH(技能效果等级!B3233,技能效果!B:B,0))="","",INDEX(技能效果!L:L,MATCH(技能效果等级!B3233,技能效果!B:B,0)))</f>
        <v/>
      </c>
      <c r="O3233" s="95">
        <f>IF(INDEX(技能效果!N:N,MATCH(B3233,技能效果!B:B,0))=0,INDEX(技能效果!M:M,MATCH(技能效果等级!B3233,技能效果!B:B,0)),INDEX(技能效果!M:M,MATCH(技能效果等级!B3233,技能效果!B:B,0))*VLOOKUP(E3233,技能数值计算!$C$19:$D$28,2,FALSE))</f>
        <v>0</v>
      </c>
      <c r="P3233" s="97"/>
      <c r="Q3233" s="97"/>
      <c r="R3233" s="95" t="str">
        <f>IF(INDEX(技能效果!O:O,MATCH(技能效果等级!B3233,技能效果!B:B,0))="","",INDEX(技能效果!O:O,MATCH(技能效果等级!B3233,技能效果!B:B,0)))</f>
        <v/>
      </c>
      <c r="S3233" s="97"/>
      <c r="T3233" s="97"/>
      <c r="U3233" s="97"/>
      <c r="V3233" s="96" t="str">
        <f>IF(INDEX(技能效果!AF:AF,MATCH(技能效果等级!B3233,技能效果!B:B,0))="","",INDEX(技能效果!AF:AF,MATCH(技能效果等级!B3233,技能效果!B:B,0)))</f>
        <v/>
      </c>
      <c r="W3233" s="95">
        <f t="shared" si="48"/>
        <v>314</v>
      </c>
    </row>
    <row r="3234" spans="1:23" ht="16.5" x14ac:dyDescent="0.2">
      <c r="A3234" s="62">
        <v>3231</v>
      </c>
      <c r="B3234" s="95">
        <f>INDEX(技能效果!B:B,MATCH(技能效果等级!W3234,技能效果!AE:AE,0))</f>
        <v>210301102</v>
      </c>
      <c r="C3234" s="95" t="str">
        <f>INDEX(技能效果!C:C,MATCH(技能效果等级!B3234,技能效果!B:B,0))</f>
        <v>张飞基于目标已损失生命治疗(教学)</v>
      </c>
      <c r="D3234" s="96" t="s">
        <v>873</v>
      </c>
      <c r="E3234" s="95">
        <v>7</v>
      </c>
      <c r="F3234" s="95">
        <f>INDEX(技能效果!H:H,MATCH(技能效果等级!B3234,技能效果!B:B,0))</f>
        <v>2004</v>
      </c>
      <c r="G3234" s="95">
        <f>IF(INDEX(技能效果!K:K,MATCH(B3234,技能效果!B:B,0))=0,INDEX(技能效果!I:I,MATCH(技能效果等级!B3234,技能效果!B:B,0)),INDEX(技能效果!I:I,MATCH(技能效果等级!B3234,技能效果!B:B,0))*VLOOKUP(E3234,技能数值计算!$C$19:$D$28,2,FALSE))</f>
        <v>0.11699999999999999</v>
      </c>
      <c r="H3234" s="95">
        <f>INDEX(技能效果!J:J,MATCH(技能效果等级!B3234,技能效果!B:B,0))</f>
        <v>0</v>
      </c>
      <c r="I3234" s="97"/>
      <c r="J3234" s="97"/>
      <c r="K3234" s="97"/>
      <c r="L3234" s="97"/>
      <c r="M3234" s="97"/>
      <c r="N3234" s="96" t="str">
        <f>IF(INDEX(技能效果!L:L,MATCH(技能效果等级!B3234,技能效果!B:B,0))="","",INDEX(技能效果!L:L,MATCH(技能效果等级!B3234,技能效果!B:B,0)))</f>
        <v/>
      </c>
      <c r="O3234" s="95">
        <f>IF(INDEX(技能效果!N:N,MATCH(B3234,技能效果!B:B,0))=0,INDEX(技能效果!M:M,MATCH(技能效果等级!B3234,技能效果!B:B,0)),INDEX(技能效果!M:M,MATCH(技能效果等级!B3234,技能效果!B:B,0))*VLOOKUP(E3234,技能数值计算!$C$19:$D$28,2,FALSE))</f>
        <v>0</v>
      </c>
      <c r="P3234" s="97"/>
      <c r="Q3234" s="97"/>
      <c r="R3234" s="95" t="str">
        <f>IF(INDEX(技能效果!O:O,MATCH(技能效果等级!B3234,技能效果!B:B,0))="","",INDEX(技能效果!O:O,MATCH(技能效果等级!B3234,技能效果!B:B,0)))</f>
        <v/>
      </c>
      <c r="S3234" s="97"/>
      <c r="T3234" s="97"/>
      <c r="U3234" s="97"/>
      <c r="V3234" s="96" t="str">
        <f>IF(INDEX(技能效果!AF:AF,MATCH(技能效果等级!B3234,技能效果!B:B,0))="","",INDEX(技能效果!AF:AF,MATCH(技能效果等级!B3234,技能效果!B:B,0)))</f>
        <v/>
      </c>
      <c r="W3234" s="95">
        <f t="shared" si="48"/>
        <v>314</v>
      </c>
    </row>
    <row r="3235" spans="1:23" ht="16.5" x14ac:dyDescent="0.2">
      <c r="A3235" s="62">
        <v>3232</v>
      </c>
      <c r="B3235" s="95">
        <f>INDEX(技能效果!B:B,MATCH(技能效果等级!W3235,技能效果!AE:AE,0))</f>
        <v>210301102</v>
      </c>
      <c r="C3235" s="95" t="str">
        <f>INDEX(技能效果!C:C,MATCH(技能效果等级!B3235,技能效果!B:B,0))</f>
        <v>张飞基于目标已损失生命治疗(教学)</v>
      </c>
      <c r="D3235" s="96" t="s">
        <v>873</v>
      </c>
      <c r="E3235" s="95">
        <v>8</v>
      </c>
      <c r="F3235" s="95">
        <f>INDEX(技能效果!H:H,MATCH(技能效果等级!B3235,技能效果!B:B,0))</f>
        <v>2004</v>
      </c>
      <c r="G3235" s="95">
        <f>IF(INDEX(技能效果!K:K,MATCH(B3235,技能效果!B:B,0))=0,INDEX(技能效果!I:I,MATCH(技能效果等级!B3235,技能效果!B:B,0)),INDEX(技能效果!I:I,MATCH(技能效果等级!B3235,技能效果!B:B,0))*VLOOKUP(E3235,技能数值计算!$C$19:$D$28,2,FALSE))</f>
        <v>0.126</v>
      </c>
      <c r="H3235" s="95">
        <f>INDEX(技能效果!J:J,MATCH(技能效果等级!B3235,技能效果!B:B,0))</f>
        <v>0</v>
      </c>
      <c r="I3235" s="97"/>
      <c r="J3235" s="97"/>
      <c r="K3235" s="97"/>
      <c r="L3235" s="97"/>
      <c r="M3235" s="97"/>
      <c r="N3235" s="96" t="str">
        <f>IF(INDEX(技能效果!L:L,MATCH(技能效果等级!B3235,技能效果!B:B,0))="","",INDEX(技能效果!L:L,MATCH(技能效果等级!B3235,技能效果!B:B,0)))</f>
        <v/>
      </c>
      <c r="O3235" s="95">
        <f>IF(INDEX(技能效果!N:N,MATCH(B3235,技能效果!B:B,0))=0,INDEX(技能效果!M:M,MATCH(技能效果等级!B3235,技能效果!B:B,0)),INDEX(技能效果!M:M,MATCH(技能效果等级!B3235,技能效果!B:B,0))*VLOOKUP(E3235,技能数值计算!$C$19:$D$28,2,FALSE))</f>
        <v>0</v>
      </c>
      <c r="P3235" s="97"/>
      <c r="Q3235" s="97"/>
      <c r="R3235" s="95" t="str">
        <f>IF(INDEX(技能效果!O:O,MATCH(技能效果等级!B3235,技能效果!B:B,0))="","",INDEX(技能效果!O:O,MATCH(技能效果等级!B3235,技能效果!B:B,0)))</f>
        <v/>
      </c>
      <c r="S3235" s="97"/>
      <c r="T3235" s="97"/>
      <c r="U3235" s="97"/>
      <c r="V3235" s="96" t="str">
        <f>IF(INDEX(技能效果!AF:AF,MATCH(技能效果等级!B3235,技能效果!B:B,0))="","",INDEX(技能效果!AF:AF,MATCH(技能效果等级!B3235,技能效果!B:B,0)))</f>
        <v/>
      </c>
      <c r="W3235" s="95">
        <f t="shared" si="48"/>
        <v>314</v>
      </c>
    </row>
    <row r="3236" spans="1:23" ht="16.5" x14ac:dyDescent="0.2">
      <c r="A3236" s="62">
        <v>3233</v>
      </c>
      <c r="B3236" s="95">
        <f>INDEX(技能效果!B:B,MATCH(技能效果等级!W3236,技能效果!AE:AE,0))</f>
        <v>210301102</v>
      </c>
      <c r="C3236" s="95" t="str">
        <f>INDEX(技能效果!C:C,MATCH(技能效果等级!B3236,技能效果!B:B,0))</f>
        <v>张飞基于目标已损失生命治疗(教学)</v>
      </c>
      <c r="D3236" s="96" t="s">
        <v>873</v>
      </c>
      <c r="E3236" s="95">
        <v>9</v>
      </c>
      <c r="F3236" s="95">
        <f>INDEX(技能效果!H:H,MATCH(技能效果等级!B3236,技能效果!B:B,0))</f>
        <v>2004</v>
      </c>
      <c r="G3236" s="95">
        <f>IF(INDEX(技能效果!K:K,MATCH(B3236,技能效果!B:B,0))=0,INDEX(技能效果!I:I,MATCH(技能效果等级!B3236,技能效果!B:B,0)),INDEX(技能效果!I:I,MATCH(技能效果等级!B3236,技能效果!B:B,0))*VLOOKUP(E3236,技能数值计算!$C$19:$D$28,2,FALSE))</f>
        <v>0.13800000000000001</v>
      </c>
      <c r="H3236" s="95">
        <f>INDEX(技能效果!J:J,MATCH(技能效果等级!B3236,技能效果!B:B,0))</f>
        <v>0</v>
      </c>
      <c r="I3236" s="97"/>
      <c r="J3236" s="97"/>
      <c r="K3236" s="97"/>
      <c r="L3236" s="97"/>
      <c r="M3236" s="97"/>
      <c r="N3236" s="96" t="str">
        <f>IF(INDEX(技能效果!L:L,MATCH(技能效果等级!B3236,技能效果!B:B,0))="","",INDEX(技能效果!L:L,MATCH(技能效果等级!B3236,技能效果!B:B,0)))</f>
        <v/>
      </c>
      <c r="O3236" s="95">
        <f>IF(INDEX(技能效果!N:N,MATCH(B3236,技能效果!B:B,0))=0,INDEX(技能效果!M:M,MATCH(技能效果等级!B3236,技能效果!B:B,0)),INDEX(技能效果!M:M,MATCH(技能效果等级!B3236,技能效果!B:B,0))*VLOOKUP(E3236,技能数值计算!$C$19:$D$28,2,FALSE))</f>
        <v>0</v>
      </c>
      <c r="P3236" s="97"/>
      <c r="Q3236" s="97"/>
      <c r="R3236" s="95" t="str">
        <f>IF(INDEX(技能效果!O:O,MATCH(技能效果等级!B3236,技能效果!B:B,0))="","",INDEX(技能效果!O:O,MATCH(技能效果等级!B3236,技能效果!B:B,0)))</f>
        <v/>
      </c>
      <c r="S3236" s="97"/>
      <c r="T3236" s="97"/>
      <c r="U3236" s="97"/>
      <c r="V3236" s="96" t="str">
        <f>IF(INDEX(技能效果!AF:AF,MATCH(技能效果等级!B3236,技能效果!B:B,0))="","",INDEX(技能效果!AF:AF,MATCH(技能效果等级!B3236,技能效果!B:B,0)))</f>
        <v/>
      </c>
      <c r="W3236" s="95">
        <f t="shared" si="48"/>
        <v>314</v>
      </c>
    </row>
    <row r="3237" spans="1:23" ht="16.5" x14ac:dyDescent="0.2">
      <c r="A3237" s="62">
        <v>3234</v>
      </c>
      <c r="B3237" s="95">
        <f>INDEX(技能效果!B:B,MATCH(技能效果等级!W3237,技能效果!AE:AE,0))</f>
        <v>210301102</v>
      </c>
      <c r="C3237" s="95" t="str">
        <f>INDEX(技能效果!C:C,MATCH(技能效果等级!B3237,技能效果!B:B,0))</f>
        <v>张飞基于目标已损失生命治疗(教学)</v>
      </c>
      <c r="D3237" s="96" t="s">
        <v>873</v>
      </c>
      <c r="E3237" s="95">
        <v>10</v>
      </c>
      <c r="F3237" s="95">
        <f>INDEX(技能效果!H:H,MATCH(技能效果等级!B3237,技能效果!B:B,0))</f>
        <v>2004</v>
      </c>
      <c r="G3237" s="95">
        <f>IF(INDEX(技能效果!K:K,MATCH(B3237,技能效果!B:B,0))=0,INDEX(技能效果!I:I,MATCH(技能效果等级!B3237,技能效果!B:B,0)),INDEX(技能效果!I:I,MATCH(技能效果等级!B3237,技能效果!B:B,0))*VLOOKUP(E3237,技能数值计算!$C$19:$D$28,2,FALSE))</f>
        <v>0.15</v>
      </c>
      <c r="H3237" s="95">
        <f>INDEX(技能效果!J:J,MATCH(技能效果等级!B3237,技能效果!B:B,0))</f>
        <v>0</v>
      </c>
      <c r="I3237" s="97"/>
      <c r="J3237" s="97"/>
      <c r="K3237" s="97"/>
      <c r="L3237" s="97"/>
      <c r="M3237" s="97"/>
      <c r="N3237" s="96" t="str">
        <f>IF(INDEX(技能效果!L:L,MATCH(技能效果等级!B3237,技能效果!B:B,0))="","",INDEX(技能效果!L:L,MATCH(技能效果等级!B3237,技能效果!B:B,0)))</f>
        <v/>
      </c>
      <c r="O3237" s="95">
        <f>IF(INDEX(技能效果!N:N,MATCH(B3237,技能效果!B:B,0))=0,INDEX(技能效果!M:M,MATCH(技能效果等级!B3237,技能效果!B:B,0)),INDEX(技能效果!M:M,MATCH(技能效果等级!B3237,技能效果!B:B,0))*VLOOKUP(E3237,技能数值计算!$C$19:$D$28,2,FALSE))</f>
        <v>0</v>
      </c>
      <c r="P3237" s="97"/>
      <c r="Q3237" s="97"/>
      <c r="R3237" s="95" t="str">
        <f>IF(INDEX(技能效果!O:O,MATCH(技能效果等级!B3237,技能效果!B:B,0))="","",INDEX(技能效果!O:O,MATCH(技能效果等级!B3237,技能效果!B:B,0)))</f>
        <v/>
      </c>
      <c r="S3237" s="97"/>
      <c r="T3237" s="97"/>
      <c r="U3237" s="97"/>
      <c r="V3237" s="96" t="str">
        <f>IF(INDEX(技能效果!AF:AF,MATCH(技能效果等级!B3237,技能效果!B:B,0))="","",INDEX(技能效果!AF:AF,MATCH(技能效果等级!B3237,技能效果!B:B,0)))</f>
        <v/>
      </c>
      <c r="W3237" s="95">
        <f t="shared" si="48"/>
        <v>314</v>
      </c>
    </row>
    <row r="3238" spans="1:23" ht="16.5" x14ac:dyDescent="0.2">
      <c r="A3238" s="62">
        <v>3235</v>
      </c>
      <c r="B3238" s="95">
        <f>INDEX(技能效果!B:B,MATCH(技能效果等级!W3238,技能效果!AE:AE,0))</f>
        <v>210301101</v>
      </c>
      <c r="C3238" s="95" t="str">
        <f>INDEX(技能效果!C:C,MATCH(技能效果等级!B3238,技能效果!B:B,0))</f>
        <v>张飞使目标进入避难(教学)</v>
      </c>
      <c r="D3238" s="96" t="s">
        <v>873</v>
      </c>
      <c r="E3238" s="95">
        <v>1</v>
      </c>
      <c r="F3238" s="95">
        <f>INDEX(技能效果!H:H,MATCH(技能效果等级!B3238,技能效果!B:B,0))</f>
        <v>4038</v>
      </c>
      <c r="G3238" s="95">
        <f>IF(INDEX(技能效果!K:K,MATCH(B3238,技能效果!B:B,0))=0,INDEX(技能效果!I:I,MATCH(技能效果等级!B3238,技能效果!B:B,0)),INDEX(技能效果!I:I,MATCH(技能效果等级!B3238,技能效果!B:B,0))*VLOOKUP(E3238,技能数值计算!$C$19:$D$28,2,FALSE))</f>
        <v>0</v>
      </c>
      <c r="H3238" s="95">
        <f>INDEX(技能效果!J:J,MATCH(技能效果等级!B3238,技能效果!B:B,0))</f>
        <v>0</v>
      </c>
      <c r="I3238" s="97"/>
      <c r="J3238" s="97"/>
      <c r="K3238" s="97"/>
      <c r="L3238" s="97"/>
      <c r="M3238" s="97"/>
      <c r="N3238" s="96" t="str">
        <f>IF(INDEX(技能效果!L:L,MATCH(技能效果等级!B3238,技能效果!B:B,0))="","",INDEX(技能效果!L:L,MATCH(技能效果等级!B3238,技能效果!B:B,0)))</f>
        <v/>
      </c>
      <c r="O3238" s="95">
        <f>IF(INDEX(技能效果!N:N,MATCH(B3238,技能效果!B:B,0))=0,INDEX(技能效果!M:M,MATCH(技能效果等级!B3238,技能效果!B:B,0)),INDEX(技能效果!M:M,MATCH(技能效果等级!B3238,技能效果!B:B,0))*VLOOKUP(E3238,技能数值计算!$C$19:$D$28,2,FALSE))</f>
        <v>0</v>
      </c>
      <c r="P3238" s="97"/>
      <c r="Q3238" s="97"/>
      <c r="R3238" s="95" t="str">
        <f>IF(INDEX(技能效果!O:O,MATCH(技能效果等级!B3238,技能效果!B:B,0))="","",INDEX(技能效果!O:O,MATCH(技能效果等级!B3238,技能效果!B:B,0)))</f>
        <v/>
      </c>
      <c r="S3238" s="97"/>
      <c r="T3238" s="97"/>
      <c r="U3238" s="97"/>
      <c r="V3238" s="96" t="str">
        <f>IF(INDEX(技能效果!AF:AF,MATCH(技能效果等级!B3238,技能效果!B:B,0))="","",INDEX(技能效果!AF:AF,MATCH(技能效果等级!B3238,技能效果!B:B,0)))</f>
        <v/>
      </c>
      <c r="W3238" s="95">
        <f t="shared" si="48"/>
        <v>315</v>
      </c>
    </row>
    <row r="3239" spans="1:23" ht="16.5" x14ac:dyDescent="0.2">
      <c r="A3239" s="62">
        <v>3236</v>
      </c>
      <c r="B3239" s="95">
        <f>INDEX(技能效果!B:B,MATCH(技能效果等级!W3239,技能效果!AE:AE,0))</f>
        <v>210301101</v>
      </c>
      <c r="C3239" s="95" t="str">
        <f>INDEX(技能效果!C:C,MATCH(技能效果等级!B3239,技能效果!B:B,0))</f>
        <v>张飞使目标进入避难(教学)</v>
      </c>
      <c r="D3239" s="96" t="s">
        <v>873</v>
      </c>
      <c r="E3239" s="95">
        <v>2</v>
      </c>
      <c r="F3239" s="95">
        <f>INDEX(技能效果!H:H,MATCH(技能效果等级!B3239,技能效果!B:B,0))</f>
        <v>4038</v>
      </c>
      <c r="G3239" s="95">
        <f>IF(INDEX(技能效果!K:K,MATCH(B3239,技能效果!B:B,0))=0,INDEX(技能效果!I:I,MATCH(技能效果等级!B3239,技能效果!B:B,0)),INDEX(技能效果!I:I,MATCH(技能效果等级!B3239,技能效果!B:B,0))*VLOOKUP(E3239,技能数值计算!$C$19:$D$28,2,FALSE))</f>
        <v>0</v>
      </c>
      <c r="H3239" s="95">
        <f>INDEX(技能效果!J:J,MATCH(技能效果等级!B3239,技能效果!B:B,0))</f>
        <v>0</v>
      </c>
      <c r="I3239" s="97"/>
      <c r="J3239" s="97"/>
      <c r="K3239" s="97"/>
      <c r="L3239" s="97"/>
      <c r="M3239" s="97"/>
      <c r="N3239" s="96" t="str">
        <f>IF(INDEX(技能效果!L:L,MATCH(技能效果等级!B3239,技能效果!B:B,0))="","",INDEX(技能效果!L:L,MATCH(技能效果等级!B3239,技能效果!B:B,0)))</f>
        <v/>
      </c>
      <c r="O3239" s="95">
        <f>IF(INDEX(技能效果!N:N,MATCH(B3239,技能效果!B:B,0))=0,INDEX(技能效果!M:M,MATCH(技能效果等级!B3239,技能效果!B:B,0)),INDEX(技能效果!M:M,MATCH(技能效果等级!B3239,技能效果!B:B,0))*VLOOKUP(E3239,技能数值计算!$C$19:$D$28,2,FALSE))</f>
        <v>0</v>
      </c>
      <c r="P3239" s="97"/>
      <c r="Q3239" s="97"/>
      <c r="R3239" s="95" t="str">
        <f>IF(INDEX(技能效果!O:O,MATCH(技能效果等级!B3239,技能效果!B:B,0))="","",INDEX(技能效果!O:O,MATCH(技能效果等级!B3239,技能效果!B:B,0)))</f>
        <v/>
      </c>
      <c r="S3239" s="97"/>
      <c r="T3239" s="97"/>
      <c r="U3239" s="97"/>
      <c r="V3239" s="96" t="str">
        <f>IF(INDEX(技能效果!AF:AF,MATCH(技能效果等级!B3239,技能效果!B:B,0))="","",INDEX(技能效果!AF:AF,MATCH(技能效果等级!B3239,技能效果!B:B,0)))</f>
        <v/>
      </c>
      <c r="W3239" s="95">
        <f t="shared" si="48"/>
        <v>315</v>
      </c>
    </row>
    <row r="3240" spans="1:23" ht="16.5" x14ac:dyDescent="0.2">
      <c r="A3240" s="62">
        <v>3237</v>
      </c>
      <c r="B3240" s="95">
        <f>INDEX(技能效果!B:B,MATCH(技能效果等级!W3240,技能效果!AE:AE,0))</f>
        <v>210301101</v>
      </c>
      <c r="C3240" s="95" t="str">
        <f>INDEX(技能效果!C:C,MATCH(技能效果等级!B3240,技能效果!B:B,0))</f>
        <v>张飞使目标进入避难(教学)</v>
      </c>
      <c r="D3240" s="96" t="s">
        <v>873</v>
      </c>
      <c r="E3240" s="95">
        <v>3</v>
      </c>
      <c r="F3240" s="95">
        <f>INDEX(技能效果!H:H,MATCH(技能效果等级!B3240,技能效果!B:B,0))</f>
        <v>4038</v>
      </c>
      <c r="G3240" s="95">
        <f>IF(INDEX(技能效果!K:K,MATCH(B3240,技能效果!B:B,0))=0,INDEX(技能效果!I:I,MATCH(技能效果等级!B3240,技能效果!B:B,0)),INDEX(技能效果!I:I,MATCH(技能效果等级!B3240,技能效果!B:B,0))*VLOOKUP(E3240,技能数值计算!$C$19:$D$28,2,FALSE))</f>
        <v>0</v>
      </c>
      <c r="H3240" s="95">
        <f>INDEX(技能效果!J:J,MATCH(技能效果等级!B3240,技能效果!B:B,0))</f>
        <v>0</v>
      </c>
      <c r="I3240" s="97"/>
      <c r="J3240" s="97"/>
      <c r="K3240" s="97"/>
      <c r="L3240" s="97"/>
      <c r="M3240" s="97"/>
      <c r="N3240" s="96" t="str">
        <f>IF(INDEX(技能效果!L:L,MATCH(技能效果等级!B3240,技能效果!B:B,0))="","",INDEX(技能效果!L:L,MATCH(技能效果等级!B3240,技能效果!B:B,0)))</f>
        <v/>
      </c>
      <c r="O3240" s="95">
        <f>IF(INDEX(技能效果!N:N,MATCH(B3240,技能效果!B:B,0))=0,INDEX(技能效果!M:M,MATCH(技能效果等级!B3240,技能效果!B:B,0)),INDEX(技能效果!M:M,MATCH(技能效果等级!B3240,技能效果!B:B,0))*VLOOKUP(E3240,技能数值计算!$C$19:$D$28,2,FALSE))</f>
        <v>0</v>
      </c>
      <c r="P3240" s="97"/>
      <c r="Q3240" s="97"/>
      <c r="R3240" s="95" t="str">
        <f>IF(INDEX(技能效果!O:O,MATCH(技能效果等级!B3240,技能效果!B:B,0))="","",INDEX(技能效果!O:O,MATCH(技能效果等级!B3240,技能效果!B:B,0)))</f>
        <v/>
      </c>
      <c r="S3240" s="97"/>
      <c r="T3240" s="97"/>
      <c r="U3240" s="97"/>
      <c r="V3240" s="96" t="str">
        <f>IF(INDEX(技能效果!AF:AF,MATCH(技能效果等级!B3240,技能效果!B:B,0))="","",INDEX(技能效果!AF:AF,MATCH(技能效果等级!B3240,技能效果!B:B,0)))</f>
        <v/>
      </c>
      <c r="W3240" s="95">
        <f t="shared" si="48"/>
        <v>315</v>
      </c>
    </row>
    <row r="3241" spans="1:23" ht="16.5" x14ac:dyDescent="0.2">
      <c r="A3241" s="62">
        <v>3238</v>
      </c>
      <c r="B3241" s="95">
        <f>INDEX(技能效果!B:B,MATCH(技能效果等级!W3241,技能效果!AE:AE,0))</f>
        <v>210301101</v>
      </c>
      <c r="C3241" s="95" t="str">
        <f>INDEX(技能效果!C:C,MATCH(技能效果等级!B3241,技能效果!B:B,0))</f>
        <v>张飞使目标进入避难(教学)</v>
      </c>
      <c r="D3241" s="96" t="s">
        <v>873</v>
      </c>
      <c r="E3241" s="95">
        <v>4</v>
      </c>
      <c r="F3241" s="95">
        <f>INDEX(技能效果!H:H,MATCH(技能效果等级!B3241,技能效果!B:B,0))</f>
        <v>4038</v>
      </c>
      <c r="G3241" s="95">
        <f>IF(INDEX(技能效果!K:K,MATCH(B3241,技能效果!B:B,0))=0,INDEX(技能效果!I:I,MATCH(技能效果等级!B3241,技能效果!B:B,0)),INDEX(技能效果!I:I,MATCH(技能效果等级!B3241,技能效果!B:B,0))*VLOOKUP(E3241,技能数值计算!$C$19:$D$28,2,FALSE))</f>
        <v>0</v>
      </c>
      <c r="H3241" s="95">
        <f>INDEX(技能效果!J:J,MATCH(技能效果等级!B3241,技能效果!B:B,0))</f>
        <v>0</v>
      </c>
      <c r="I3241" s="97"/>
      <c r="J3241" s="97"/>
      <c r="K3241" s="97"/>
      <c r="L3241" s="97"/>
      <c r="M3241" s="97"/>
      <c r="N3241" s="96" t="str">
        <f>IF(INDEX(技能效果!L:L,MATCH(技能效果等级!B3241,技能效果!B:B,0))="","",INDEX(技能效果!L:L,MATCH(技能效果等级!B3241,技能效果!B:B,0)))</f>
        <v/>
      </c>
      <c r="O3241" s="95">
        <f>IF(INDEX(技能效果!N:N,MATCH(B3241,技能效果!B:B,0))=0,INDEX(技能效果!M:M,MATCH(技能效果等级!B3241,技能效果!B:B,0)),INDEX(技能效果!M:M,MATCH(技能效果等级!B3241,技能效果!B:B,0))*VLOOKUP(E3241,技能数值计算!$C$19:$D$28,2,FALSE))</f>
        <v>0</v>
      </c>
      <c r="P3241" s="97"/>
      <c r="Q3241" s="97"/>
      <c r="R3241" s="95" t="str">
        <f>IF(INDEX(技能效果!O:O,MATCH(技能效果等级!B3241,技能效果!B:B,0))="","",INDEX(技能效果!O:O,MATCH(技能效果等级!B3241,技能效果!B:B,0)))</f>
        <v/>
      </c>
      <c r="S3241" s="97"/>
      <c r="T3241" s="97"/>
      <c r="U3241" s="97"/>
      <c r="V3241" s="96" t="str">
        <f>IF(INDEX(技能效果!AF:AF,MATCH(技能效果等级!B3241,技能效果!B:B,0))="","",INDEX(技能效果!AF:AF,MATCH(技能效果等级!B3241,技能效果!B:B,0)))</f>
        <v/>
      </c>
      <c r="W3241" s="95">
        <f t="shared" si="48"/>
        <v>315</v>
      </c>
    </row>
    <row r="3242" spans="1:23" ht="16.5" x14ac:dyDescent="0.2">
      <c r="A3242" s="62">
        <v>3239</v>
      </c>
      <c r="B3242" s="95">
        <f>INDEX(技能效果!B:B,MATCH(技能效果等级!W3242,技能效果!AE:AE,0))</f>
        <v>210301101</v>
      </c>
      <c r="C3242" s="95" t="str">
        <f>INDEX(技能效果!C:C,MATCH(技能效果等级!B3242,技能效果!B:B,0))</f>
        <v>张飞使目标进入避难(教学)</v>
      </c>
      <c r="D3242" s="96" t="s">
        <v>873</v>
      </c>
      <c r="E3242" s="95">
        <v>5</v>
      </c>
      <c r="F3242" s="95">
        <f>INDEX(技能效果!H:H,MATCH(技能效果等级!B3242,技能效果!B:B,0))</f>
        <v>4038</v>
      </c>
      <c r="G3242" s="95">
        <f>IF(INDEX(技能效果!K:K,MATCH(B3242,技能效果!B:B,0))=0,INDEX(技能效果!I:I,MATCH(技能效果等级!B3242,技能效果!B:B,0)),INDEX(技能效果!I:I,MATCH(技能效果等级!B3242,技能效果!B:B,0))*VLOOKUP(E3242,技能数值计算!$C$19:$D$28,2,FALSE))</f>
        <v>0</v>
      </c>
      <c r="H3242" s="95">
        <f>INDEX(技能效果!J:J,MATCH(技能效果等级!B3242,技能效果!B:B,0))</f>
        <v>0</v>
      </c>
      <c r="I3242" s="97"/>
      <c r="J3242" s="97"/>
      <c r="K3242" s="97"/>
      <c r="L3242" s="97"/>
      <c r="M3242" s="97"/>
      <c r="N3242" s="96" t="str">
        <f>IF(INDEX(技能效果!L:L,MATCH(技能效果等级!B3242,技能效果!B:B,0))="","",INDEX(技能效果!L:L,MATCH(技能效果等级!B3242,技能效果!B:B,0)))</f>
        <v/>
      </c>
      <c r="O3242" s="95">
        <f>IF(INDEX(技能效果!N:N,MATCH(B3242,技能效果!B:B,0))=0,INDEX(技能效果!M:M,MATCH(技能效果等级!B3242,技能效果!B:B,0)),INDEX(技能效果!M:M,MATCH(技能效果等级!B3242,技能效果!B:B,0))*VLOOKUP(E3242,技能数值计算!$C$19:$D$28,2,FALSE))</f>
        <v>0</v>
      </c>
      <c r="P3242" s="97"/>
      <c r="Q3242" s="97"/>
      <c r="R3242" s="95" t="str">
        <f>IF(INDEX(技能效果!O:O,MATCH(技能效果等级!B3242,技能效果!B:B,0))="","",INDEX(技能效果!O:O,MATCH(技能效果等级!B3242,技能效果!B:B,0)))</f>
        <v/>
      </c>
      <c r="S3242" s="97"/>
      <c r="T3242" s="97"/>
      <c r="U3242" s="97"/>
      <c r="V3242" s="96" t="str">
        <f>IF(INDEX(技能效果!AF:AF,MATCH(技能效果等级!B3242,技能效果!B:B,0))="","",INDEX(技能效果!AF:AF,MATCH(技能效果等级!B3242,技能效果!B:B,0)))</f>
        <v/>
      </c>
      <c r="W3242" s="95">
        <f t="shared" si="48"/>
        <v>315</v>
      </c>
    </row>
    <row r="3243" spans="1:23" ht="16.5" x14ac:dyDescent="0.2">
      <c r="A3243" s="62">
        <v>3240</v>
      </c>
      <c r="B3243" s="95">
        <f>INDEX(技能效果!B:B,MATCH(技能效果等级!W3243,技能效果!AE:AE,0))</f>
        <v>210301101</v>
      </c>
      <c r="C3243" s="95" t="str">
        <f>INDEX(技能效果!C:C,MATCH(技能效果等级!B3243,技能效果!B:B,0))</f>
        <v>张飞使目标进入避难(教学)</v>
      </c>
      <c r="D3243" s="96" t="s">
        <v>873</v>
      </c>
      <c r="E3243" s="95">
        <v>6</v>
      </c>
      <c r="F3243" s="95">
        <f>INDEX(技能效果!H:H,MATCH(技能效果等级!B3243,技能效果!B:B,0))</f>
        <v>4038</v>
      </c>
      <c r="G3243" s="95">
        <f>IF(INDEX(技能效果!K:K,MATCH(B3243,技能效果!B:B,0))=0,INDEX(技能效果!I:I,MATCH(技能效果等级!B3243,技能效果!B:B,0)),INDEX(技能效果!I:I,MATCH(技能效果等级!B3243,技能效果!B:B,0))*VLOOKUP(E3243,技能数值计算!$C$19:$D$28,2,FALSE))</f>
        <v>0</v>
      </c>
      <c r="H3243" s="95">
        <f>INDEX(技能效果!J:J,MATCH(技能效果等级!B3243,技能效果!B:B,0))</f>
        <v>0</v>
      </c>
      <c r="I3243" s="97"/>
      <c r="J3243" s="97"/>
      <c r="K3243" s="97"/>
      <c r="L3243" s="97"/>
      <c r="M3243" s="97"/>
      <c r="N3243" s="96" t="str">
        <f>IF(INDEX(技能效果!L:L,MATCH(技能效果等级!B3243,技能效果!B:B,0))="","",INDEX(技能效果!L:L,MATCH(技能效果等级!B3243,技能效果!B:B,0)))</f>
        <v/>
      </c>
      <c r="O3243" s="95">
        <f>IF(INDEX(技能效果!N:N,MATCH(B3243,技能效果!B:B,0))=0,INDEX(技能效果!M:M,MATCH(技能效果等级!B3243,技能效果!B:B,0)),INDEX(技能效果!M:M,MATCH(技能效果等级!B3243,技能效果!B:B,0))*VLOOKUP(E3243,技能数值计算!$C$19:$D$28,2,FALSE))</f>
        <v>0</v>
      </c>
      <c r="P3243" s="97"/>
      <c r="Q3243" s="97"/>
      <c r="R3243" s="95" t="str">
        <f>IF(INDEX(技能效果!O:O,MATCH(技能效果等级!B3243,技能效果!B:B,0))="","",INDEX(技能效果!O:O,MATCH(技能效果等级!B3243,技能效果!B:B,0)))</f>
        <v/>
      </c>
      <c r="S3243" s="97"/>
      <c r="T3243" s="97"/>
      <c r="U3243" s="97"/>
      <c r="V3243" s="96" t="str">
        <f>IF(INDEX(技能效果!AF:AF,MATCH(技能效果等级!B3243,技能效果!B:B,0))="","",INDEX(技能效果!AF:AF,MATCH(技能效果等级!B3243,技能效果!B:B,0)))</f>
        <v/>
      </c>
      <c r="W3243" s="95">
        <f t="shared" si="48"/>
        <v>315</v>
      </c>
    </row>
    <row r="3244" spans="1:23" ht="16.5" x14ac:dyDescent="0.2">
      <c r="A3244" s="62">
        <v>3241</v>
      </c>
      <c r="B3244" s="95">
        <f>INDEX(技能效果!B:B,MATCH(技能效果等级!W3244,技能效果!AE:AE,0))</f>
        <v>210301101</v>
      </c>
      <c r="C3244" s="95" t="str">
        <f>INDEX(技能效果!C:C,MATCH(技能效果等级!B3244,技能效果!B:B,0))</f>
        <v>张飞使目标进入避难(教学)</v>
      </c>
      <c r="D3244" s="96" t="s">
        <v>873</v>
      </c>
      <c r="E3244" s="95">
        <v>7</v>
      </c>
      <c r="F3244" s="95">
        <f>INDEX(技能效果!H:H,MATCH(技能效果等级!B3244,技能效果!B:B,0))</f>
        <v>4038</v>
      </c>
      <c r="G3244" s="95">
        <f>IF(INDEX(技能效果!K:K,MATCH(B3244,技能效果!B:B,0))=0,INDEX(技能效果!I:I,MATCH(技能效果等级!B3244,技能效果!B:B,0)),INDEX(技能效果!I:I,MATCH(技能效果等级!B3244,技能效果!B:B,0))*VLOOKUP(E3244,技能数值计算!$C$19:$D$28,2,FALSE))</f>
        <v>0</v>
      </c>
      <c r="H3244" s="95">
        <f>INDEX(技能效果!J:J,MATCH(技能效果等级!B3244,技能效果!B:B,0))</f>
        <v>0</v>
      </c>
      <c r="I3244" s="97"/>
      <c r="J3244" s="97"/>
      <c r="K3244" s="97"/>
      <c r="L3244" s="97"/>
      <c r="M3244" s="97"/>
      <c r="N3244" s="96" t="str">
        <f>IF(INDEX(技能效果!L:L,MATCH(技能效果等级!B3244,技能效果!B:B,0))="","",INDEX(技能效果!L:L,MATCH(技能效果等级!B3244,技能效果!B:B,0)))</f>
        <v/>
      </c>
      <c r="O3244" s="95">
        <f>IF(INDEX(技能效果!N:N,MATCH(B3244,技能效果!B:B,0))=0,INDEX(技能效果!M:M,MATCH(技能效果等级!B3244,技能效果!B:B,0)),INDEX(技能效果!M:M,MATCH(技能效果等级!B3244,技能效果!B:B,0))*VLOOKUP(E3244,技能数值计算!$C$19:$D$28,2,FALSE))</f>
        <v>0</v>
      </c>
      <c r="P3244" s="97"/>
      <c r="Q3244" s="97"/>
      <c r="R3244" s="95" t="str">
        <f>IF(INDEX(技能效果!O:O,MATCH(技能效果等级!B3244,技能效果!B:B,0))="","",INDEX(技能效果!O:O,MATCH(技能效果等级!B3244,技能效果!B:B,0)))</f>
        <v/>
      </c>
      <c r="S3244" s="97"/>
      <c r="T3244" s="97"/>
      <c r="U3244" s="97"/>
      <c r="V3244" s="96" t="str">
        <f>IF(INDEX(技能效果!AF:AF,MATCH(技能效果等级!B3244,技能效果!B:B,0))="","",INDEX(技能效果!AF:AF,MATCH(技能效果等级!B3244,技能效果!B:B,0)))</f>
        <v/>
      </c>
      <c r="W3244" s="95">
        <f t="shared" si="48"/>
        <v>315</v>
      </c>
    </row>
    <row r="3245" spans="1:23" ht="16.5" x14ac:dyDescent="0.2">
      <c r="A3245" s="62">
        <v>3242</v>
      </c>
      <c r="B3245" s="95">
        <f>INDEX(技能效果!B:B,MATCH(技能效果等级!W3245,技能效果!AE:AE,0))</f>
        <v>210301101</v>
      </c>
      <c r="C3245" s="95" t="str">
        <f>INDEX(技能效果!C:C,MATCH(技能效果等级!B3245,技能效果!B:B,0))</f>
        <v>张飞使目标进入避难(教学)</v>
      </c>
      <c r="D3245" s="96" t="s">
        <v>873</v>
      </c>
      <c r="E3245" s="95">
        <v>8</v>
      </c>
      <c r="F3245" s="95">
        <f>INDEX(技能效果!H:H,MATCH(技能效果等级!B3245,技能效果!B:B,0))</f>
        <v>4038</v>
      </c>
      <c r="G3245" s="95">
        <f>IF(INDEX(技能效果!K:K,MATCH(B3245,技能效果!B:B,0))=0,INDEX(技能效果!I:I,MATCH(技能效果等级!B3245,技能效果!B:B,0)),INDEX(技能效果!I:I,MATCH(技能效果等级!B3245,技能效果!B:B,0))*VLOOKUP(E3245,技能数值计算!$C$19:$D$28,2,FALSE))</f>
        <v>0</v>
      </c>
      <c r="H3245" s="95">
        <f>INDEX(技能效果!J:J,MATCH(技能效果等级!B3245,技能效果!B:B,0))</f>
        <v>0</v>
      </c>
      <c r="I3245" s="97"/>
      <c r="J3245" s="97"/>
      <c r="K3245" s="97"/>
      <c r="L3245" s="97"/>
      <c r="M3245" s="97"/>
      <c r="N3245" s="96" t="str">
        <f>IF(INDEX(技能效果!L:L,MATCH(技能效果等级!B3245,技能效果!B:B,0))="","",INDEX(技能效果!L:L,MATCH(技能效果等级!B3245,技能效果!B:B,0)))</f>
        <v/>
      </c>
      <c r="O3245" s="95">
        <f>IF(INDEX(技能效果!N:N,MATCH(B3245,技能效果!B:B,0))=0,INDEX(技能效果!M:M,MATCH(技能效果等级!B3245,技能效果!B:B,0)),INDEX(技能效果!M:M,MATCH(技能效果等级!B3245,技能效果!B:B,0))*VLOOKUP(E3245,技能数值计算!$C$19:$D$28,2,FALSE))</f>
        <v>0</v>
      </c>
      <c r="P3245" s="97"/>
      <c r="Q3245" s="97"/>
      <c r="R3245" s="95" t="str">
        <f>IF(INDEX(技能效果!O:O,MATCH(技能效果等级!B3245,技能效果!B:B,0))="","",INDEX(技能效果!O:O,MATCH(技能效果等级!B3245,技能效果!B:B,0)))</f>
        <v/>
      </c>
      <c r="S3245" s="97"/>
      <c r="T3245" s="97"/>
      <c r="U3245" s="97"/>
      <c r="V3245" s="96" t="str">
        <f>IF(INDEX(技能效果!AF:AF,MATCH(技能效果等级!B3245,技能效果!B:B,0))="","",INDEX(技能效果!AF:AF,MATCH(技能效果等级!B3245,技能效果!B:B,0)))</f>
        <v/>
      </c>
      <c r="W3245" s="95">
        <f t="shared" ref="W3245:W3308" si="49">W3235+1</f>
        <v>315</v>
      </c>
    </row>
    <row r="3246" spans="1:23" ht="16.5" x14ac:dyDescent="0.2">
      <c r="A3246" s="62">
        <v>3243</v>
      </c>
      <c r="B3246" s="95">
        <f>INDEX(技能效果!B:B,MATCH(技能效果等级!W3246,技能效果!AE:AE,0))</f>
        <v>210301101</v>
      </c>
      <c r="C3246" s="95" t="str">
        <f>INDEX(技能效果!C:C,MATCH(技能效果等级!B3246,技能效果!B:B,0))</f>
        <v>张飞使目标进入避难(教学)</v>
      </c>
      <c r="D3246" s="96" t="s">
        <v>873</v>
      </c>
      <c r="E3246" s="95">
        <v>9</v>
      </c>
      <c r="F3246" s="95">
        <f>INDEX(技能效果!H:H,MATCH(技能效果等级!B3246,技能效果!B:B,0))</f>
        <v>4038</v>
      </c>
      <c r="G3246" s="95">
        <f>IF(INDEX(技能效果!K:K,MATCH(B3246,技能效果!B:B,0))=0,INDEX(技能效果!I:I,MATCH(技能效果等级!B3246,技能效果!B:B,0)),INDEX(技能效果!I:I,MATCH(技能效果等级!B3246,技能效果!B:B,0))*VLOOKUP(E3246,技能数值计算!$C$19:$D$28,2,FALSE))</f>
        <v>0</v>
      </c>
      <c r="H3246" s="95">
        <f>INDEX(技能效果!J:J,MATCH(技能效果等级!B3246,技能效果!B:B,0))</f>
        <v>0</v>
      </c>
      <c r="I3246" s="97"/>
      <c r="J3246" s="97"/>
      <c r="K3246" s="97"/>
      <c r="L3246" s="97"/>
      <c r="M3246" s="97"/>
      <c r="N3246" s="96" t="str">
        <f>IF(INDEX(技能效果!L:L,MATCH(技能效果等级!B3246,技能效果!B:B,0))="","",INDEX(技能效果!L:L,MATCH(技能效果等级!B3246,技能效果!B:B,0)))</f>
        <v/>
      </c>
      <c r="O3246" s="95">
        <f>IF(INDEX(技能效果!N:N,MATCH(B3246,技能效果!B:B,0))=0,INDEX(技能效果!M:M,MATCH(技能效果等级!B3246,技能效果!B:B,0)),INDEX(技能效果!M:M,MATCH(技能效果等级!B3246,技能效果!B:B,0))*VLOOKUP(E3246,技能数值计算!$C$19:$D$28,2,FALSE))</f>
        <v>0</v>
      </c>
      <c r="P3246" s="97"/>
      <c r="Q3246" s="97"/>
      <c r="R3246" s="95" t="str">
        <f>IF(INDEX(技能效果!O:O,MATCH(技能效果等级!B3246,技能效果!B:B,0))="","",INDEX(技能效果!O:O,MATCH(技能效果等级!B3246,技能效果!B:B,0)))</f>
        <v/>
      </c>
      <c r="S3246" s="97"/>
      <c r="T3246" s="97"/>
      <c r="U3246" s="97"/>
      <c r="V3246" s="96" t="str">
        <f>IF(INDEX(技能效果!AF:AF,MATCH(技能效果等级!B3246,技能效果!B:B,0))="","",INDEX(技能效果!AF:AF,MATCH(技能效果等级!B3246,技能效果!B:B,0)))</f>
        <v/>
      </c>
      <c r="W3246" s="95">
        <f t="shared" si="49"/>
        <v>315</v>
      </c>
    </row>
    <row r="3247" spans="1:23" ht="16.5" x14ac:dyDescent="0.2">
      <c r="A3247" s="62">
        <v>3244</v>
      </c>
      <c r="B3247" s="95">
        <f>INDEX(技能效果!B:B,MATCH(技能效果等级!W3247,技能效果!AE:AE,0))</f>
        <v>210301101</v>
      </c>
      <c r="C3247" s="95" t="str">
        <f>INDEX(技能效果!C:C,MATCH(技能效果等级!B3247,技能效果!B:B,0))</f>
        <v>张飞使目标进入避难(教学)</v>
      </c>
      <c r="D3247" s="96" t="s">
        <v>873</v>
      </c>
      <c r="E3247" s="95">
        <v>10</v>
      </c>
      <c r="F3247" s="95">
        <f>INDEX(技能效果!H:H,MATCH(技能效果等级!B3247,技能效果!B:B,0))</f>
        <v>4038</v>
      </c>
      <c r="G3247" s="95">
        <f>IF(INDEX(技能效果!K:K,MATCH(B3247,技能效果!B:B,0))=0,INDEX(技能效果!I:I,MATCH(技能效果等级!B3247,技能效果!B:B,0)),INDEX(技能效果!I:I,MATCH(技能效果等级!B3247,技能效果!B:B,0))*VLOOKUP(E3247,技能数值计算!$C$19:$D$28,2,FALSE))</f>
        <v>0</v>
      </c>
      <c r="H3247" s="95">
        <f>INDEX(技能效果!J:J,MATCH(技能效果等级!B3247,技能效果!B:B,0))</f>
        <v>0</v>
      </c>
      <c r="I3247" s="97"/>
      <c r="J3247" s="97"/>
      <c r="K3247" s="97"/>
      <c r="L3247" s="97"/>
      <c r="M3247" s="97"/>
      <c r="N3247" s="96" t="str">
        <f>IF(INDEX(技能效果!L:L,MATCH(技能效果等级!B3247,技能效果!B:B,0))="","",INDEX(技能效果!L:L,MATCH(技能效果等级!B3247,技能效果!B:B,0)))</f>
        <v/>
      </c>
      <c r="O3247" s="95">
        <f>IF(INDEX(技能效果!N:N,MATCH(B3247,技能效果!B:B,0))=0,INDEX(技能效果!M:M,MATCH(技能效果等级!B3247,技能效果!B:B,0)),INDEX(技能效果!M:M,MATCH(技能效果等级!B3247,技能效果!B:B,0))*VLOOKUP(E3247,技能数值计算!$C$19:$D$28,2,FALSE))</f>
        <v>0</v>
      </c>
      <c r="P3247" s="97"/>
      <c r="Q3247" s="97"/>
      <c r="R3247" s="95" t="str">
        <f>IF(INDEX(技能效果!O:O,MATCH(技能效果等级!B3247,技能效果!B:B,0))="","",INDEX(技能效果!O:O,MATCH(技能效果等级!B3247,技能效果!B:B,0)))</f>
        <v/>
      </c>
      <c r="S3247" s="97"/>
      <c r="T3247" s="97"/>
      <c r="U3247" s="97"/>
      <c r="V3247" s="96" t="str">
        <f>IF(INDEX(技能效果!AF:AF,MATCH(技能效果等级!B3247,技能效果!B:B,0))="","",INDEX(技能效果!AF:AF,MATCH(技能效果等级!B3247,技能效果!B:B,0)))</f>
        <v/>
      </c>
      <c r="W3247" s="95">
        <f t="shared" si="49"/>
        <v>315</v>
      </c>
    </row>
    <row r="3248" spans="1:23" ht="16.5" x14ac:dyDescent="0.2">
      <c r="A3248" s="62">
        <v>3245</v>
      </c>
      <c r="B3248" s="95">
        <f>INDEX(技能效果!B:B,MATCH(技能效果等级!W3248,技能效果!AE:AE,0))</f>
        <v>210301104</v>
      </c>
      <c r="C3248" s="95" t="str">
        <f>INDEX(技能效果!C:C,MATCH(技能效果等级!B3248,技能效果!B:B,0))</f>
        <v>张飞专属武器效果(教学)</v>
      </c>
      <c r="D3248" s="96" t="s">
        <v>873</v>
      </c>
      <c r="E3248" s="95">
        <v>1</v>
      </c>
      <c r="F3248" s="95">
        <f>INDEX(技能效果!H:H,MATCH(技能效果等级!B3248,技能效果!B:B,0))</f>
        <v>1013</v>
      </c>
      <c r="G3248" s="95">
        <f>IF(INDEX(技能效果!K:K,MATCH(B3248,技能效果!B:B,0))=0,INDEX(技能效果!I:I,MATCH(技能效果等级!B3248,技能效果!B:B,0)),INDEX(技能效果!I:I,MATCH(技能效果等级!B3248,技能效果!B:B,0))*VLOOKUP(E3248,技能数值计算!$C$19:$D$28,2,FALSE))</f>
        <v>0.3</v>
      </c>
      <c r="H3248" s="95">
        <f>INDEX(技能效果!J:J,MATCH(技能效果等级!B3248,技能效果!B:B,0))</f>
        <v>0</v>
      </c>
      <c r="I3248" s="97"/>
      <c r="J3248" s="97"/>
      <c r="K3248" s="97"/>
      <c r="L3248" s="97"/>
      <c r="M3248" s="97"/>
      <c r="N3248" s="96" t="str">
        <f>IF(INDEX(技能效果!L:L,MATCH(技能效果等级!B3248,技能效果!B:B,0))="","",INDEX(技能效果!L:L,MATCH(技能效果等级!B3248,技能效果!B:B,0)))</f>
        <v/>
      </c>
      <c r="O3248" s="95">
        <f>IF(INDEX(技能效果!N:N,MATCH(B3248,技能效果!B:B,0))=0,INDEX(技能效果!M:M,MATCH(技能效果等级!B3248,技能效果!B:B,0)),INDEX(技能效果!M:M,MATCH(技能效果等级!B3248,技能效果!B:B,0))*VLOOKUP(E3248,技能数值计算!$C$19:$D$28,2,FALSE))</f>
        <v>0</v>
      </c>
      <c r="P3248" s="97"/>
      <c r="Q3248" s="97"/>
      <c r="R3248" s="95" t="str">
        <f>IF(INDEX(技能效果!O:O,MATCH(技能效果等级!B3248,技能效果!B:B,0))="","",INDEX(技能效果!O:O,MATCH(技能效果等级!B3248,技能效果!B:B,0)))</f>
        <v/>
      </c>
      <c r="S3248" s="97"/>
      <c r="T3248" s="97"/>
      <c r="U3248" s="97"/>
      <c r="V3248" s="96" t="str">
        <f>IF(INDEX(技能效果!AF:AF,MATCH(技能效果等级!B3248,技能效果!B:B,0))="","",INDEX(技能效果!AF:AF,MATCH(技能效果等级!B3248,技能效果!B:B,0)))</f>
        <v>我方行动回合，若我方【避难】角色未受到伤害，则该角色默认攻击目标受到该角色恢复总血量x%的真实伤害
【真实伤害】不受防御影响的伤害</v>
      </c>
      <c r="W3248" s="95">
        <f t="shared" si="49"/>
        <v>316</v>
      </c>
    </row>
    <row r="3249" spans="1:23" ht="16.5" x14ac:dyDescent="0.2">
      <c r="A3249" s="62">
        <v>3246</v>
      </c>
      <c r="B3249" s="95">
        <f>INDEX(技能效果!B:B,MATCH(技能效果等级!W3249,技能效果!AE:AE,0))</f>
        <v>210301104</v>
      </c>
      <c r="C3249" s="95" t="str">
        <f>INDEX(技能效果!C:C,MATCH(技能效果等级!B3249,技能效果!B:B,0))</f>
        <v>张飞专属武器效果(教学)</v>
      </c>
      <c r="D3249" s="96" t="s">
        <v>873</v>
      </c>
      <c r="E3249" s="95">
        <v>2</v>
      </c>
      <c r="F3249" s="95">
        <f>INDEX(技能效果!H:H,MATCH(技能效果等级!B3249,技能效果!B:B,0))</f>
        <v>1013</v>
      </c>
      <c r="G3249" s="95">
        <f>IF(INDEX(技能效果!K:K,MATCH(B3249,技能效果!B:B,0))=0,INDEX(技能效果!I:I,MATCH(技能效果等级!B3249,技能效果!B:B,0)),INDEX(技能效果!I:I,MATCH(技能效果等级!B3249,技能效果!B:B,0))*VLOOKUP(E3249,技能数值计算!$C$19:$D$28,2,FALSE))</f>
        <v>0.3</v>
      </c>
      <c r="H3249" s="95">
        <f>INDEX(技能效果!J:J,MATCH(技能效果等级!B3249,技能效果!B:B,0))</f>
        <v>0</v>
      </c>
      <c r="I3249" s="97"/>
      <c r="J3249" s="97"/>
      <c r="K3249" s="97"/>
      <c r="L3249" s="97"/>
      <c r="M3249" s="97"/>
      <c r="N3249" s="96" t="str">
        <f>IF(INDEX(技能效果!L:L,MATCH(技能效果等级!B3249,技能效果!B:B,0))="","",INDEX(技能效果!L:L,MATCH(技能效果等级!B3249,技能效果!B:B,0)))</f>
        <v/>
      </c>
      <c r="O3249" s="95">
        <f>IF(INDEX(技能效果!N:N,MATCH(B3249,技能效果!B:B,0))=0,INDEX(技能效果!M:M,MATCH(技能效果等级!B3249,技能效果!B:B,0)),INDEX(技能效果!M:M,MATCH(技能效果等级!B3249,技能效果!B:B,0))*VLOOKUP(E3249,技能数值计算!$C$19:$D$28,2,FALSE))</f>
        <v>0</v>
      </c>
      <c r="P3249" s="97"/>
      <c r="Q3249" s="97"/>
      <c r="R3249" s="95" t="str">
        <f>IF(INDEX(技能效果!O:O,MATCH(技能效果等级!B3249,技能效果!B:B,0))="","",INDEX(技能效果!O:O,MATCH(技能效果等级!B3249,技能效果!B:B,0)))</f>
        <v/>
      </c>
      <c r="S3249" s="97"/>
      <c r="T3249" s="97"/>
      <c r="U3249" s="97"/>
      <c r="V3249" s="96" t="str">
        <f>IF(INDEX(技能效果!AF:AF,MATCH(技能效果等级!B3249,技能效果!B:B,0))="","",INDEX(技能效果!AF:AF,MATCH(技能效果等级!B3249,技能效果!B:B,0)))</f>
        <v>我方行动回合，若我方【避难】角色未受到伤害，则该角色默认攻击目标受到该角色恢复总血量x%的真实伤害
【真实伤害】不受防御影响的伤害</v>
      </c>
      <c r="W3249" s="95">
        <f t="shared" si="49"/>
        <v>316</v>
      </c>
    </row>
    <row r="3250" spans="1:23" ht="16.5" x14ac:dyDescent="0.2">
      <c r="A3250" s="62">
        <v>3247</v>
      </c>
      <c r="B3250" s="95">
        <f>INDEX(技能效果!B:B,MATCH(技能效果等级!W3250,技能效果!AE:AE,0))</f>
        <v>210301104</v>
      </c>
      <c r="C3250" s="95" t="str">
        <f>INDEX(技能效果!C:C,MATCH(技能效果等级!B3250,技能效果!B:B,0))</f>
        <v>张飞专属武器效果(教学)</v>
      </c>
      <c r="D3250" s="96" t="s">
        <v>873</v>
      </c>
      <c r="E3250" s="95">
        <v>3</v>
      </c>
      <c r="F3250" s="95">
        <f>INDEX(技能效果!H:H,MATCH(技能效果等级!B3250,技能效果!B:B,0))</f>
        <v>1013</v>
      </c>
      <c r="G3250" s="95">
        <f>IF(INDEX(技能效果!K:K,MATCH(B3250,技能效果!B:B,0))=0,INDEX(技能效果!I:I,MATCH(技能效果等级!B3250,技能效果!B:B,0)),INDEX(技能效果!I:I,MATCH(技能效果等级!B3250,技能效果!B:B,0))*VLOOKUP(E3250,技能数值计算!$C$19:$D$28,2,FALSE))</f>
        <v>0.3</v>
      </c>
      <c r="H3250" s="95">
        <f>INDEX(技能效果!J:J,MATCH(技能效果等级!B3250,技能效果!B:B,0))</f>
        <v>0</v>
      </c>
      <c r="I3250" s="97"/>
      <c r="J3250" s="97"/>
      <c r="K3250" s="97"/>
      <c r="L3250" s="97"/>
      <c r="M3250" s="97"/>
      <c r="N3250" s="96" t="str">
        <f>IF(INDEX(技能效果!L:L,MATCH(技能效果等级!B3250,技能效果!B:B,0))="","",INDEX(技能效果!L:L,MATCH(技能效果等级!B3250,技能效果!B:B,0)))</f>
        <v/>
      </c>
      <c r="O3250" s="95">
        <f>IF(INDEX(技能效果!N:N,MATCH(B3250,技能效果!B:B,0))=0,INDEX(技能效果!M:M,MATCH(技能效果等级!B3250,技能效果!B:B,0)),INDEX(技能效果!M:M,MATCH(技能效果等级!B3250,技能效果!B:B,0))*VLOOKUP(E3250,技能数值计算!$C$19:$D$28,2,FALSE))</f>
        <v>0</v>
      </c>
      <c r="P3250" s="97"/>
      <c r="Q3250" s="97"/>
      <c r="R3250" s="95" t="str">
        <f>IF(INDEX(技能效果!O:O,MATCH(技能效果等级!B3250,技能效果!B:B,0))="","",INDEX(技能效果!O:O,MATCH(技能效果等级!B3250,技能效果!B:B,0)))</f>
        <v/>
      </c>
      <c r="S3250" s="97"/>
      <c r="T3250" s="97"/>
      <c r="U3250" s="97"/>
      <c r="V3250" s="96" t="str">
        <f>IF(INDEX(技能效果!AF:AF,MATCH(技能效果等级!B3250,技能效果!B:B,0))="","",INDEX(技能效果!AF:AF,MATCH(技能效果等级!B3250,技能效果!B:B,0)))</f>
        <v>我方行动回合，若我方【避难】角色未受到伤害，则该角色默认攻击目标受到该角色恢复总血量x%的真实伤害
【真实伤害】不受防御影响的伤害</v>
      </c>
      <c r="W3250" s="95">
        <f t="shared" si="49"/>
        <v>316</v>
      </c>
    </row>
    <row r="3251" spans="1:23" ht="16.5" x14ac:dyDescent="0.2">
      <c r="A3251" s="62">
        <v>3248</v>
      </c>
      <c r="B3251" s="95">
        <f>INDEX(技能效果!B:B,MATCH(技能效果等级!W3251,技能效果!AE:AE,0))</f>
        <v>210301104</v>
      </c>
      <c r="C3251" s="95" t="str">
        <f>INDEX(技能效果!C:C,MATCH(技能效果等级!B3251,技能效果!B:B,0))</f>
        <v>张飞专属武器效果(教学)</v>
      </c>
      <c r="D3251" s="96" t="s">
        <v>873</v>
      </c>
      <c r="E3251" s="95">
        <v>4</v>
      </c>
      <c r="F3251" s="95">
        <f>INDEX(技能效果!H:H,MATCH(技能效果等级!B3251,技能效果!B:B,0))</f>
        <v>1013</v>
      </c>
      <c r="G3251" s="95">
        <f>IF(INDEX(技能效果!K:K,MATCH(B3251,技能效果!B:B,0))=0,INDEX(技能效果!I:I,MATCH(技能效果等级!B3251,技能效果!B:B,0)),INDEX(技能效果!I:I,MATCH(技能效果等级!B3251,技能效果!B:B,0))*VLOOKUP(E3251,技能数值计算!$C$19:$D$28,2,FALSE))</f>
        <v>0.3</v>
      </c>
      <c r="H3251" s="95">
        <f>INDEX(技能效果!J:J,MATCH(技能效果等级!B3251,技能效果!B:B,0))</f>
        <v>0</v>
      </c>
      <c r="I3251" s="97"/>
      <c r="J3251" s="97"/>
      <c r="K3251" s="97"/>
      <c r="L3251" s="97"/>
      <c r="M3251" s="97"/>
      <c r="N3251" s="96" t="str">
        <f>IF(INDEX(技能效果!L:L,MATCH(技能效果等级!B3251,技能效果!B:B,0))="","",INDEX(技能效果!L:L,MATCH(技能效果等级!B3251,技能效果!B:B,0)))</f>
        <v/>
      </c>
      <c r="O3251" s="95">
        <f>IF(INDEX(技能效果!N:N,MATCH(B3251,技能效果!B:B,0))=0,INDEX(技能效果!M:M,MATCH(技能效果等级!B3251,技能效果!B:B,0)),INDEX(技能效果!M:M,MATCH(技能效果等级!B3251,技能效果!B:B,0))*VLOOKUP(E3251,技能数值计算!$C$19:$D$28,2,FALSE))</f>
        <v>0</v>
      </c>
      <c r="P3251" s="97"/>
      <c r="Q3251" s="97"/>
      <c r="R3251" s="95" t="str">
        <f>IF(INDEX(技能效果!O:O,MATCH(技能效果等级!B3251,技能效果!B:B,0))="","",INDEX(技能效果!O:O,MATCH(技能效果等级!B3251,技能效果!B:B,0)))</f>
        <v/>
      </c>
      <c r="S3251" s="97"/>
      <c r="T3251" s="97"/>
      <c r="U3251" s="97"/>
      <c r="V3251" s="96" t="str">
        <f>IF(INDEX(技能效果!AF:AF,MATCH(技能效果等级!B3251,技能效果!B:B,0))="","",INDEX(技能效果!AF:AF,MATCH(技能效果等级!B3251,技能效果!B:B,0)))</f>
        <v>我方行动回合，若我方【避难】角色未受到伤害，则该角色默认攻击目标受到该角色恢复总血量x%的真实伤害
【真实伤害】不受防御影响的伤害</v>
      </c>
      <c r="W3251" s="95">
        <f t="shared" si="49"/>
        <v>316</v>
      </c>
    </row>
    <row r="3252" spans="1:23" ht="16.5" x14ac:dyDescent="0.2">
      <c r="A3252" s="62">
        <v>3249</v>
      </c>
      <c r="B3252" s="95">
        <f>INDEX(技能效果!B:B,MATCH(技能效果等级!W3252,技能效果!AE:AE,0))</f>
        <v>210301104</v>
      </c>
      <c r="C3252" s="95" t="str">
        <f>INDEX(技能效果!C:C,MATCH(技能效果等级!B3252,技能效果!B:B,0))</f>
        <v>张飞专属武器效果(教学)</v>
      </c>
      <c r="D3252" s="96" t="s">
        <v>873</v>
      </c>
      <c r="E3252" s="95">
        <v>5</v>
      </c>
      <c r="F3252" s="95">
        <f>INDEX(技能效果!H:H,MATCH(技能效果等级!B3252,技能效果!B:B,0))</f>
        <v>1013</v>
      </c>
      <c r="G3252" s="95">
        <f>IF(INDEX(技能效果!K:K,MATCH(B3252,技能效果!B:B,0))=0,INDEX(技能效果!I:I,MATCH(技能效果等级!B3252,技能效果!B:B,0)),INDEX(技能效果!I:I,MATCH(技能效果等级!B3252,技能效果!B:B,0))*VLOOKUP(E3252,技能数值计算!$C$19:$D$28,2,FALSE))</f>
        <v>0.3</v>
      </c>
      <c r="H3252" s="95">
        <f>INDEX(技能效果!J:J,MATCH(技能效果等级!B3252,技能效果!B:B,0))</f>
        <v>0</v>
      </c>
      <c r="I3252" s="97"/>
      <c r="J3252" s="97"/>
      <c r="K3252" s="97"/>
      <c r="L3252" s="97"/>
      <c r="M3252" s="97"/>
      <c r="N3252" s="96" t="str">
        <f>IF(INDEX(技能效果!L:L,MATCH(技能效果等级!B3252,技能效果!B:B,0))="","",INDEX(技能效果!L:L,MATCH(技能效果等级!B3252,技能效果!B:B,0)))</f>
        <v/>
      </c>
      <c r="O3252" s="95">
        <f>IF(INDEX(技能效果!N:N,MATCH(B3252,技能效果!B:B,0))=0,INDEX(技能效果!M:M,MATCH(技能效果等级!B3252,技能效果!B:B,0)),INDEX(技能效果!M:M,MATCH(技能效果等级!B3252,技能效果!B:B,0))*VLOOKUP(E3252,技能数值计算!$C$19:$D$28,2,FALSE))</f>
        <v>0</v>
      </c>
      <c r="P3252" s="97"/>
      <c r="Q3252" s="97"/>
      <c r="R3252" s="95" t="str">
        <f>IF(INDEX(技能效果!O:O,MATCH(技能效果等级!B3252,技能效果!B:B,0))="","",INDEX(技能效果!O:O,MATCH(技能效果等级!B3252,技能效果!B:B,0)))</f>
        <v/>
      </c>
      <c r="S3252" s="97"/>
      <c r="T3252" s="97"/>
      <c r="U3252" s="97"/>
      <c r="V3252" s="96" t="str">
        <f>IF(INDEX(技能效果!AF:AF,MATCH(技能效果等级!B3252,技能效果!B:B,0))="","",INDEX(技能效果!AF:AF,MATCH(技能效果等级!B3252,技能效果!B:B,0)))</f>
        <v>我方行动回合，若我方【避难】角色未受到伤害，则该角色默认攻击目标受到该角色恢复总血量x%的真实伤害
【真实伤害】不受防御影响的伤害</v>
      </c>
      <c r="W3252" s="95">
        <f t="shared" si="49"/>
        <v>316</v>
      </c>
    </row>
    <row r="3253" spans="1:23" ht="16.5" x14ac:dyDescent="0.2">
      <c r="A3253" s="62">
        <v>3250</v>
      </c>
      <c r="B3253" s="95">
        <f>INDEX(技能效果!B:B,MATCH(技能效果等级!W3253,技能效果!AE:AE,0))</f>
        <v>210301104</v>
      </c>
      <c r="C3253" s="95" t="str">
        <f>INDEX(技能效果!C:C,MATCH(技能效果等级!B3253,技能效果!B:B,0))</f>
        <v>张飞专属武器效果(教学)</v>
      </c>
      <c r="D3253" s="96" t="s">
        <v>873</v>
      </c>
      <c r="E3253" s="95">
        <v>6</v>
      </c>
      <c r="F3253" s="95">
        <f>INDEX(技能效果!H:H,MATCH(技能效果等级!B3253,技能效果!B:B,0))</f>
        <v>1013</v>
      </c>
      <c r="G3253" s="95">
        <f>IF(INDEX(技能效果!K:K,MATCH(B3253,技能效果!B:B,0))=0,INDEX(技能效果!I:I,MATCH(技能效果等级!B3253,技能效果!B:B,0)),INDEX(技能效果!I:I,MATCH(技能效果等级!B3253,技能效果!B:B,0))*VLOOKUP(E3253,技能数值计算!$C$19:$D$28,2,FALSE))</f>
        <v>0.3</v>
      </c>
      <c r="H3253" s="95">
        <f>INDEX(技能效果!J:J,MATCH(技能效果等级!B3253,技能效果!B:B,0))</f>
        <v>0</v>
      </c>
      <c r="I3253" s="97"/>
      <c r="J3253" s="97"/>
      <c r="K3253" s="97"/>
      <c r="L3253" s="97"/>
      <c r="M3253" s="97"/>
      <c r="N3253" s="96" t="str">
        <f>IF(INDEX(技能效果!L:L,MATCH(技能效果等级!B3253,技能效果!B:B,0))="","",INDEX(技能效果!L:L,MATCH(技能效果等级!B3253,技能效果!B:B,0)))</f>
        <v/>
      </c>
      <c r="O3253" s="95">
        <f>IF(INDEX(技能效果!N:N,MATCH(B3253,技能效果!B:B,0))=0,INDEX(技能效果!M:M,MATCH(技能效果等级!B3253,技能效果!B:B,0)),INDEX(技能效果!M:M,MATCH(技能效果等级!B3253,技能效果!B:B,0))*VLOOKUP(E3253,技能数值计算!$C$19:$D$28,2,FALSE))</f>
        <v>0</v>
      </c>
      <c r="P3253" s="97"/>
      <c r="Q3253" s="97"/>
      <c r="R3253" s="95" t="str">
        <f>IF(INDEX(技能效果!O:O,MATCH(技能效果等级!B3253,技能效果!B:B,0))="","",INDEX(技能效果!O:O,MATCH(技能效果等级!B3253,技能效果!B:B,0)))</f>
        <v/>
      </c>
      <c r="S3253" s="97"/>
      <c r="T3253" s="97"/>
      <c r="U3253" s="97"/>
      <c r="V3253" s="96" t="str">
        <f>IF(INDEX(技能效果!AF:AF,MATCH(技能效果等级!B3253,技能效果!B:B,0))="","",INDEX(技能效果!AF:AF,MATCH(技能效果等级!B3253,技能效果!B:B,0)))</f>
        <v>我方行动回合，若我方【避难】角色未受到伤害，则该角色默认攻击目标受到该角色恢复总血量x%的真实伤害
【真实伤害】不受防御影响的伤害</v>
      </c>
      <c r="W3253" s="95">
        <f t="shared" si="49"/>
        <v>316</v>
      </c>
    </row>
    <row r="3254" spans="1:23" ht="16.5" x14ac:dyDescent="0.2">
      <c r="A3254" s="62">
        <v>3251</v>
      </c>
      <c r="B3254" s="95">
        <f>INDEX(技能效果!B:B,MATCH(技能效果等级!W3254,技能效果!AE:AE,0))</f>
        <v>210301104</v>
      </c>
      <c r="C3254" s="95" t="str">
        <f>INDEX(技能效果!C:C,MATCH(技能效果等级!B3254,技能效果!B:B,0))</f>
        <v>张飞专属武器效果(教学)</v>
      </c>
      <c r="D3254" s="96" t="s">
        <v>873</v>
      </c>
      <c r="E3254" s="95">
        <v>7</v>
      </c>
      <c r="F3254" s="95">
        <f>INDEX(技能效果!H:H,MATCH(技能效果等级!B3254,技能效果!B:B,0))</f>
        <v>1013</v>
      </c>
      <c r="G3254" s="95">
        <f>IF(INDEX(技能效果!K:K,MATCH(B3254,技能效果!B:B,0))=0,INDEX(技能效果!I:I,MATCH(技能效果等级!B3254,技能效果!B:B,0)),INDEX(技能效果!I:I,MATCH(技能效果等级!B3254,技能效果!B:B,0))*VLOOKUP(E3254,技能数值计算!$C$19:$D$28,2,FALSE))</f>
        <v>0.3</v>
      </c>
      <c r="H3254" s="95">
        <f>INDEX(技能效果!J:J,MATCH(技能效果等级!B3254,技能效果!B:B,0))</f>
        <v>0</v>
      </c>
      <c r="I3254" s="97"/>
      <c r="J3254" s="97"/>
      <c r="K3254" s="97"/>
      <c r="L3254" s="97"/>
      <c r="M3254" s="97"/>
      <c r="N3254" s="96" t="str">
        <f>IF(INDEX(技能效果!L:L,MATCH(技能效果等级!B3254,技能效果!B:B,0))="","",INDEX(技能效果!L:L,MATCH(技能效果等级!B3254,技能效果!B:B,0)))</f>
        <v/>
      </c>
      <c r="O3254" s="95">
        <f>IF(INDEX(技能效果!N:N,MATCH(B3254,技能效果!B:B,0))=0,INDEX(技能效果!M:M,MATCH(技能效果等级!B3254,技能效果!B:B,0)),INDEX(技能效果!M:M,MATCH(技能效果等级!B3254,技能效果!B:B,0))*VLOOKUP(E3254,技能数值计算!$C$19:$D$28,2,FALSE))</f>
        <v>0</v>
      </c>
      <c r="P3254" s="97"/>
      <c r="Q3254" s="97"/>
      <c r="R3254" s="95" t="str">
        <f>IF(INDEX(技能效果!O:O,MATCH(技能效果等级!B3254,技能效果!B:B,0))="","",INDEX(技能效果!O:O,MATCH(技能效果等级!B3254,技能效果!B:B,0)))</f>
        <v/>
      </c>
      <c r="S3254" s="97"/>
      <c r="T3254" s="97"/>
      <c r="U3254" s="97"/>
      <c r="V3254" s="96" t="str">
        <f>IF(INDEX(技能效果!AF:AF,MATCH(技能效果等级!B3254,技能效果!B:B,0))="","",INDEX(技能效果!AF:AF,MATCH(技能效果等级!B3254,技能效果!B:B,0)))</f>
        <v>我方行动回合，若我方【避难】角色未受到伤害，则该角色默认攻击目标受到该角色恢复总血量x%的真实伤害
【真实伤害】不受防御影响的伤害</v>
      </c>
      <c r="W3254" s="95">
        <f t="shared" si="49"/>
        <v>316</v>
      </c>
    </row>
    <row r="3255" spans="1:23" ht="16.5" x14ac:dyDescent="0.2">
      <c r="A3255" s="62">
        <v>3252</v>
      </c>
      <c r="B3255" s="95">
        <f>INDEX(技能效果!B:B,MATCH(技能效果等级!W3255,技能效果!AE:AE,0))</f>
        <v>210301104</v>
      </c>
      <c r="C3255" s="95" t="str">
        <f>INDEX(技能效果!C:C,MATCH(技能效果等级!B3255,技能效果!B:B,0))</f>
        <v>张飞专属武器效果(教学)</v>
      </c>
      <c r="D3255" s="96" t="s">
        <v>873</v>
      </c>
      <c r="E3255" s="95">
        <v>8</v>
      </c>
      <c r="F3255" s="95">
        <f>INDEX(技能效果!H:H,MATCH(技能效果等级!B3255,技能效果!B:B,0))</f>
        <v>1013</v>
      </c>
      <c r="G3255" s="95">
        <f>IF(INDEX(技能效果!K:K,MATCH(B3255,技能效果!B:B,0))=0,INDEX(技能效果!I:I,MATCH(技能效果等级!B3255,技能效果!B:B,0)),INDEX(技能效果!I:I,MATCH(技能效果等级!B3255,技能效果!B:B,0))*VLOOKUP(E3255,技能数值计算!$C$19:$D$28,2,FALSE))</f>
        <v>0.3</v>
      </c>
      <c r="H3255" s="95">
        <f>INDEX(技能效果!J:J,MATCH(技能效果等级!B3255,技能效果!B:B,0))</f>
        <v>0</v>
      </c>
      <c r="I3255" s="97"/>
      <c r="J3255" s="97"/>
      <c r="K3255" s="97"/>
      <c r="L3255" s="97"/>
      <c r="M3255" s="97"/>
      <c r="N3255" s="96" t="str">
        <f>IF(INDEX(技能效果!L:L,MATCH(技能效果等级!B3255,技能效果!B:B,0))="","",INDEX(技能效果!L:L,MATCH(技能效果等级!B3255,技能效果!B:B,0)))</f>
        <v/>
      </c>
      <c r="O3255" s="95">
        <f>IF(INDEX(技能效果!N:N,MATCH(B3255,技能效果!B:B,0))=0,INDEX(技能效果!M:M,MATCH(技能效果等级!B3255,技能效果!B:B,0)),INDEX(技能效果!M:M,MATCH(技能效果等级!B3255,技能效果!B:B,0))*VLOOKUP(E3255,技能数值计算!$C$19:$D$28,2,FALSE))</f>
        <v>0</v>
      </c>
      <c r="P3255" s="97"/>
      <c r="Q3255" s="97"/>
      <c r="R3255" s="95" t="str">
        <f>IF(INDEX(技能效果!O:O,MATCH(技能效果等级!B3255,技能效果!B:B,0))="","",INDEX(技能效果!O:O,MATCH(技能效果等级!B3255,技能效果!B:B,0)))</f>
        <v/>
      </c>
      <c r="S3255" s="97"/>
      <c r="T3255" s="97"/>
      <c r="U3255" s="97"/>
      <c r="V3255" s="96" t="str">
        <f>IF(INDEX(技能效果!AF:AF,MATCH(技能效果等级!B3255,技能效果!B:B,0))="","",INDEX(技能效果!AF:AF,MATCH(技能效果等级!B3255,技能效果!B:B,0)))</f>
        <v>我方行动回合，若我方【避难】角色未受到伤害，则该角色默认攻击目标受到该角色恢复总血量x%的真实伤害
【真实伤害】不受防御影响的伤害</v>
      </c>
      <c r="W3255" s="95">
        <f t="shared" si="49"/>
        <v>316</v>
      </c>
    </row>
    <row r="3256" spans="1:23" ht="16.5" x14ac:dyDescent="0.2">
      <c r="A3256" s="62">
        <v>3253</v>
      </c>
      <c r="B3256" s="95">
        <f>INDEX(技能效果!B:B,MATCH(技能效果等级!W3256,技能效果!AE:AE,0))</f>
        <v>210301104</v>
      </c>
      <c r="C3256" s="95" t="str">
        <f>INDEX(技能效果!C:C,MATCH(技能效果等级!B3256,技能效果!B:B,0))</f>
        <v>张飞专属武器效果(教学)</v>
      </c>
      <c r="D3256" s="96" t="s">
        <v>873</v>
      </c>
      <c r="E3256" s="95">
        <v>9</v>
      </c>
      <c r="F3256" s="95">
        <f>INDEX(技能效果!H:H,MATCH(技能效果等级!B3256,技能效果!B:B,0))</f>
        <v>1013</v>
      </c>
      <c r="G3256" s="95">
        <f>IF(INDEX(技能效果!K:K,MATCH(B3256,技能效果!B:B,0))=0,INDEX(技能效果!I:I,MATCH(技能效果等级!B3256,技能效果!B:B,0)),INDEX(技能效果!I:I,MATCH(技能效果等级!B3256,技能效果!B:B,0))*VLOOKUP(E3256,技能数值计算!$C$19:$D$28,2,FALSE))</f>
        <v>0.3</v>
      </c>
      <c r="H3256" s="95">
        <f>INDEX(技能效果!J:J,MATCH(技能效果等级!B3256,技能效果!B:B,0))</f>
        <v>0</v>
      </c>
      <c r="I3256" s="97"/>
      <c r="J3256" s="97"/>
      <c r="K3256" s="97"/>
      <c r="L3256" s="97"/>
      <c r="M3256" s="97"/>
      <c r="N3256" s="96" t="str">
        <f>IF(INDEX(技能效果!L:L,MATCH(技能效果等级!B3256,技能效果!B:B,0))="","",INDEX(技能效果!L:L,MATCH(技能效果等级!B3256,技能效果!B:B,0)))</f>
        <v/>
      </c>
      <c r="O3256" s="95">
        <f>IF(INDEX(技能效果!N:N,MATCH(B3256,技能效果!B:B,0))=0,INDEX(技能效果!M:M,MATCH(技能效果等级!B3256,技能效果!B:B,0)),INDEX(技能效果!M:M,MATCH(技能效果等级!B3256,技能效果!B:B,0))*VLOOKUP(E3256,技能数值计算!$C$19:$D$28,2,FALSE))</f>
        <v>0</v>
      </c>
      <c r="P3256" s="97"/>
      <c r="Q3256" s="97"/>
      <c r="R3256" s="95" t="str">
        <f>IF(INDEX(技能效果!O:O,MATCH(技能效果等级!B3256,技能效果!B:B,0))="","",INDEX(技能效果!O:O,MATCH(技能效果等级!B3256,技能效果!B:B,0)))</f>
        <v/>
      </c>
      <c r="S3256" s="97"/>
      <c r="T3256" s="97"/>
      <c r="U3256" s="97"/>
      <c r="V3256" s="96" t="str">
        <f>IF(INDEX(技能效果!AF:AF,MATCH(技能效果等级!B3256,技能效果!B:B,0))="","",INDEX(技能效果!AF:AF,MATCH(技能效果等级!B3256,技能效果!B:B,0)))</f>
        <v>我方行动回合，若我方【避难】角色未受到伤害，则该角色默认攻击目标受到该角色恢复总血量x%的真实伤害
【真实伤害】不受防御影响的伤害</v>
      </c>
      <c r="W3256" s="95">
        <f t="shared" si="49"/>
        <v>316</v>
      </c>
    </row>
    <row r="3257" spans="1:23" ht="16.5" x14ac:dyDescent="0.2">
      <c r="A3257" s="62">
        <v>3254</v>
      </c>
      <c r="B3257" s="95">
        <f>INDEX(技能效果!B:B,MATCH(技能效果等级!W3257,技能效果!AE:AE,0))</f>
        <v>210301104</v>
      </c>
      <c r="C3257" s="95" t="str">
        <f>INDEX(技能效果!C:C,MATCH(技能效果等级!B3257,技能效果!B:B,0))</f>
        <v>张飞专属武器效果(教学)</v>
      </c>
      <c r="D3257" s="96" t="s">
        <v>873</v>
      </c>
      <c r="E3257" s="95">
        <v>10</v>
      </c>
      <c r="F3257" s="95">
        <f>INDEX(技能效果!H:H,MATCH(技能效果等级!B3257,技能效果!B:B,0))</f>
        <v>1013</v>
      </c>
      <c r="G3257" s="95">
        <f>IF(INDEX(技能效果!K:K,MATCH(B3257,技能效果!B:B,0))=0,INDEX(技能效果!I:I,MATCH(技能效果等级!B3257,技能效果!B:B,0)),INDEX(技能效果!I:I,MATCH(技能效果等级!B3257,技能效果!B:B,0))*VLOOKUP(E3257,技能数值计算!$C$19:$D$28,2,FALSE))</f>
        <v>0.3</v>
      </c>
      <c r="H3257" s="95">
        <f>INDEX(技能效果!J:J,MATCH(技能效果等级!B3257,技能效果!B:B,0))</f>
        <v>0</v>
      </c>
      <c r="I3257" s="97"/>
      <c r="J3257" s="97"/>
      <c r="K3257" s="97"/>
      <c r="L3257" s="97"/>
      <c r="M3257" s="97"/>
      <c r="N3257" s="96" t="str">
        <f>IF(INDEX(技能效果!L:L,MATCH(技能效果等级!B3257,技能效果!B:B,0))="","",INDEX(技能效果!L:L,MATCH(技能效果等级!B3257,技能效果!B:B,0)))</f>
        <v/>
      </c>
      <c r="O3257" s="95">
        <f>IF(INDEX(技能效果!N:N,MATCH(B3257,技能效果!B:B,0))=0,INDEX(技能效果!M:M,MATCH(技能效果等级!B3257,技能效果!B:B,0)),INDEX(技能效果!M:M,MATCH(技能效果等级!B3257,技能效果!B:B,0))*VLOOKUP(E3257,技能数值计算!$C$19:$D$28,2,FALSE))</f>
        <v>0</v>
      </c>
      <c r="P3257" s="97"/>
      <c r="Q3257" s="97"/>
      <c r="R3257" s="95" t="str">
        <f>IF(INDEX(技能效果!O:O,MATCH(技能效果等级!B3257,技能效果!B:B,0))="","",INDEX(技能效果!O:O,MATCH(技能效果等级!B3257,技能效果!B:B,0)))</f>
        <v/>
      </c>
      <c r="S3257" s="97"/>
      <c r="T3257" s="97"/>
      <c r="U3257" s="97"/>
      <c r="V3257" s="96" t="str">
        <f>IF(INDEX(技能效果!AF:AF,MATCH(技能效果等级!B3257,技能效果!B:B,0))="","",INDEX(技能效果!AF:AF,MATCH(技能效果等级!B3257,技能效果!B:B,0)))</f>
        <v>我方行动回合，若我方【避难】角色未受到伤害，则该角色默认攻击目标受到该角色恢复总血量x%的真实伤害
【真实伤害】不受防御影响的伤害</v>
      </c>
      <c r="W3257" s="95">
        <f t="shared" si="49"/>
        <v>316</v>
      </c>
    </row>
    <row r="3258" spans="1:23" ht="16.5" x14ac:dyDescent="0.2">
      <c r="A3258" s="62">
        <v>3255</v>
      </c>
      <c r="B3258" s="95">
        <f>INDEX(技能效果!B:B,MATCH(技能效果等级!W3258,技能效果!AE:AE,0))</f>
        <v>210301105</v>
      </c>
      <c r="C3258" s="95" t="str">
        <f>INDEX(技能效果!C:C,MATCH(技能效果等级!B3258,技能效果!B:B,0))</f>
        <v>张飞满星效果(教学)</v>
      </c>
      <c r="D3258" s="96" t="s">
        <v>873</v>
      </c>
      <c r="E3258" s="95">
        <v>1</v>
      </c>
      <c r="F3258" s="95">
        <f>INDEX(技能效果!H:H,MATCH(技能效果等级!B3258,技能效果!B:B,0))</f>
        <v>2002</v>
      </c>
      <c r="G3258" s="95">
        <f>IF(INDEX(技能效果!K:K,MATCH(B3258,技能效果!B:B,0))=0,INDEX(技能效果!I:I,MATCH(技能效果等级!B3258,技能效果!B:B,0)),INDEX(技能效果!I:I,MATCH(技能效果等级!B3258,技能效果!B:B,0))*VLOOKUP(E3258,技能数值计算!$C$19:$D$28,2,FALSE))</f>
        <v>0</v>
      </c>
      <c r="H3258" s="95">
        <f>INDEX(技能效果!J:J,MATCH(技能效果等级!B3258,技能效果!B:B,0))</f>
        <v>0</v>
      </c>
      <c r="I3258" s="97"/>
      <c r="J3258" s="97"/>
      <c r="K3258" s="97"/>
      <c r="L3258" s="97"/>
      <c r="M3258" s="97"/>
      <c r="N3258" s="96" t="str">
        <f>IF(INDEX(技能效果!L:L,MATCH(技能效果等级!B3258,技能效果!B:B,0))="","",INDEX(技能效果!L:L,MATCH(技能效果等级!B3258,技能效果!B:B,0)))</f>
        <v/>
      </c>
      <c r="O3258" s="95">
        <f>IF(INDEX(技能效果!N:N,MATCH(B3258,技能效果!B:B,0))=0,INDEX(技能效果!M:M,MATCH(技能效果等级!B3258,技能效果!B:B,0)),INDEX(技能效果!M:M,MATCH(技能效果等级!B3258,技能效果!B:B,0))*VLOOKUP(E3258,技能数值计算!$C$19:$D$28,2,FALSE))</f>
        <v>0</v>
      </c>
      <c r="P3258" s="97"/>
      <c r="Q3258" s="97"/>
      <c r="R3258" s="95" t="str">
        <f>IF(INDEX(技能效果!O:O,MATCH(技能效果等级!B3258,技能效果!B:B,0))="","",INDEX(技能效果!O:O,MATCH(技能效果等级!B3258,技能效果!B:B,0)))</f>
        <v/>
      </c>
      <c r="S3258" s="97"/>
      <c r="T3258" s="97"/>
      <c r="U3258" s="97"/>
      <c r="V3258" s="96" t="str">
        <f>IF(INDEX(技能效果!AF:AF,MATCH(技能效果等级!B3258,技能效果!B:B,0))="","",INDEX(技能效果!AF:AF,MATCH(技能效果等级!B3258,技能效果!B:B,0)))</f>
        <v/>
      </c>
      <c r="W3258" s="95">
        <f t="shared" si="49"/>
        <v>317</v>
      </c>
    </row>
    <row r="3259" spans="1:23" ht="16.5" x14ac:dyDescent="0.2">
      <c r="A3259" s="62">
        <v>3256</v>
      </c>
      <c r="B3259" s="95">
        <f>INDEX(技能效果!B:B,MATCH(技能效果等级!W3259,技能效果!AE:AE,0))</f>
        <v>210301105</v>
      </c>
      <c r="C3259" s="95" t="str">
        <f>INDEX(技能效果!C:C,MATCH(技能效果等级!B3259,技能效果!B:B,0))</f>
        <v>张飞满星效果(教学)</v>
      </c>
      <c r="D3259" s="96" t="s">
        <v>873</v>
      </c>
      <c r="E3259" s="95">
        <v>2</v>
      </c>
      <c r="F3259" s="95">
        <f>INDEX(技能效果!H:H,MATCH(技能效果等级!B3259,技能效果!B:B,0))</f>
        <v>2002</v>
      </c>
      <c r="G3259" s="95">
        <f>IF(INDEX(技能效果!K:K,MATCH(B3259,技能效果!B:B,0))=0,INDEX(技能效果!I:I,MATCH(技能效果等级!B3259,技能效果!B:B,0)),INDEX(技能效果!I:I,MATCH(技能效果等级!B3259,技能效果!B:B,0))*VLOOKUP(E3259,技能数值计算!$C$19:$D$28,2,FALSE))</f>
        <v>0</v>
      </c>
      <c r="H3259" s="95">
        <f>INDEX(技能效果!J:J,MATCH(技能效果等级!B3259,技能效果!B:B,0))</f>
        <v>0</v>
      </c>
      <c r="I3259" s="97"/>
      <c r="J3259" s="97"/>
      <c r="K3259" s="97"/>
      <c r="L3259" s="97"/>
      <c r="M3259" s="97"/>
      <c r="N3259" s="96" t="str">
        <f>IF(INDEX(技能效果!L:L,MATCH(技能效果等级!B3259,技能效果!B:B,0))="","",INDEX(技能效果!L:L,MATCH(技能效果等级!B3259,技能效果!B:B,0)))</f>
        <v/>
      </c>
      <c r="O3259" s="95">
        <f>IF(INDEX(技能效果!N:N,MATCH(B3259,技能效果!B:B,0))=0,INDEX(技能效果!M:M,MATCH(技能效果等级!B3259,技能效果!B:B,0)),INDEX(技能效果!M:M,MATCH(技能效果等级!B3259,技能效果!B:B,0))*VLOOKUP(E3259,技能数值计算!$C$19:$D$28,2,FALSE))</f>
        <v>0</v>
      </c>
      <c r="P3259" s="97"/>
      <c r="Q3259" s="97"/>
      <c r="R3259" s="95" t="str">
        <f>IF(INDEX(技能效果!O:O,MATCH(技能效果等级!B3259,技能效果!B:B,0))="","",INDEX(技能效果!O:O,MATCH(技能效果等级!B3259,技能效果!B:B,0)))</f>
        <v/>
      </c>
      <c r="S3259" s="97"/>
      <c r="T3259" s="97"/>
      <c r="U3259" s="97"/>
      <c r="V3259" s="96" t="str">
        <f>IF(INDEX(技能效果!AF:AF,MATCH(技能效果等级!B3259,技能效果!B:B,0))="","",INDEX(技能效果!AF:AF,MATCH(技能效果等级!B3259,技能效果!B:B,0)))</f>
        <v/>
      </c>
      <c r="W3259" s="95">
        <f t="shared" si="49"/>
        <v>317</v>
      </c>
    </row>
    <row r="3260" spans="1:23" ht="16.5" x14ac:dyDescent="0.2">
      <c r="A3260" s="62">
        <v>3257</v>
      </c>
      <c r="B3260" s="95">
        <f>INDEX(技能效果!B:B,MATCH(技能效果等级!W3260,技能效果!AE:AE,0))</f>
        <v>210301105</v>
      </c>
      <c r="C3260" s="95" t="str">
        <f>INDEX(技能效果!C:C,MATCH(技能效果等级!B3260,技能效果!B:B,0))</f>
        <v>张飞满星效果(教学)</v>
      </c>
      <c r="D3260" s="96" t="s">
        <v>873</v>
      </c>
      <c r="E3260" s="95">
        <v>3</v>
      </c>
      <c r="F3260" s="95">
        <f>INDEX(技能效果!H:H,MATCH(技能效果等级!B3260,技能效果!B:B,0))</f>
        <v>2002</v>
      </c>
      <c r="G3260" s="95">
        <f>IF(INDEX(技能效果!K:K,MATCH(B3260,技能效果!B:B,0))=0,INDEX(技能效果!I:I,MATCH(技能效果等级!B3260,技能效果!B:B,0)),INDEX(技能效果!I:I,MATCH(技能效果等级!B3260,技能效果!B:B,0))*VLOOKUP(E3260,技能数值计算!$C$19:$D$28,2,FALSE))</f>
        <v>0</v>
      </c>
      <c r="H3260" s="95">
        <f>INDEX(技能效果!J:J,MATCH(技能效果等级!B3260,技能效果!B:B,0))</f>
        <v>0</v>
      </c>
      <c r="I3260" s="97"/>
      <c r="J3260" s="97"/>
      <c r="K3260" s="97"/>
      <c r="L3260" s="97"/>
      <c r="M3260" s="97"/>
      <c r="N3260" s="96" t="str">
        <f>IF(INDEX(技能效果!L:L,MATCH(技能效果等级!B3260,技能效果!B:B,0))="","",INDEX(技能效果!L:L,MATCH(技能效果等级!B3260,技能效果!B:B,0)))</f>
        <v/>
      </c>
      <c r="O3260" s="95">
        <f>IF(INDEX(技能效果!N:N,MATCH(B3260,技能效果!B:B,0))=0,INDEX(技能效果!M:M,MATCH(技能效果等级!B3260,技能效果!B:B,0)),INDEX(技能效果!M:M,MATCH(技能效果等级!B3260,技能效果!B:B,0))*VLOOKUP(E3260,技能数值计算!$C$19:$D$28,2,FALSE))</f>
        <v>0</v>
      </c>
      <c r="P3260" s="97"/>
      <c r="Q3260" s="97"/>
      <c r="R3260" s="95" t="str">
        <f>IF(INDEX(技能效果!O:O,MATCH(技能效果等级!B3260,技能效果!B:B,0))="","",INDEX(技能效果!O:O,MATCH(技能效果等级!B3260,技能效果!B:B,0)))</f>
        <v/>
      </c>
      <c r="S3260" s="97"/>
      <c r="T3260" s="97"/>
      <c r="U3260" s="97"/>
      <c r="V3260" s="96" t="str">
        <f>IF(INDEX(技能效果!AF:AF,MATCH(技能效果等级!B3260,技能效果!B:B,0))="","",INDEX(技能效果!AF:AF,MATCH(技能效果等级!B3260,技能效果!B:B,0)))</f>
        <v/>
      </c>
      <c r="W3260" s="95">
        <f t="shared" si="49"/>
        <v>317</v>
      </c>
    </row>
    <row r="3261" spans="1:23" ht="16.5" x14ac:dyDescent="0.2">
      <c r="A3261" s="62">
        <v>3258</v>
      </c>
      <c r="B3261" s="95">
        <f>INDEX(技能效果!B:B,MATCH(技能效果等级!W3261,技能效果!AE:AE,0))</f>
        <v>210301105</v>
      </c>
      <c r="C3261" s="95" t="str">
        <f>INDEX(技能效果!C:C,MATCH(技能效果等级!B3261,技能效果!B:B,0))</f>
        <v>张飞满星效果(教学)</v>
      </c>
      <c r="D3261" s="96" t="s">
        <v>873</v>
      </c>
      <c r="E3261" s="95">
        <v>4</v>
      </c>
      <c r="F3261" s="95">
        <f>INDEX(技能效果!H:H,MATCH(技能效果等级!B3261,技能效果!B:B,0))</f>
        <v>2002</v>
      </c>
      <c r="G3261" s="95">
        <f>IF(INDEX(技能效果!K:K,MATCH(B3261,技能效果!B:B,0))=0,INDEX(技能效果!I:I,MATCH(技能效果等级!B3261,技能效果!B:B,0)),INDEX(技能效果!I:I,MATCH(技能效果等级!B3261,技能效果!B:B,0))*VLOOKUP(E3261,技能数值计算!$C$19:$D$28,2,FALSE))</f>
        <v>0</v>
      </c>
      <c r="H3261" s="95">
        <f>INDEX(技能效果!J:J,MATCH(技能效果等级!B3261,技能效果!B:B,0))</f>
        <v>0</v>
      </c>
      <c r="I3261" s="97"/>
      <c r="J3261" s="97"/>
      <c r="K3261" s="97"/>
      <c r="L3261" s="97"/>
      <c r="M3261" s="97"/>
      <c r="N3261" s="96" t="str">
        <f>IF(INDEX(技能效果!L:L,MATCH(技能效果等级!B3261,技能效果!B:B,0))="","",INDEX(技能效果!L:L,MATCH(技能效果等级!B3261,技能效果!B:B,0)))</f>
        <v/>
      </c>
      <c r="O3261" s="95">
        <f>IF(INDEX(技能效果!N:N,MATCH(B3261,技能效果!B:B,0))=0,INDEX(技能效果!M:M,MATCH(技能效果等级!B3261,技能效果!B:B,0)),INDEX(技能效果!M:M,MATCH(技能效果等级!B3261,技能效果!B:B,0))*VLOOKUP(E3261,技能数值计算!$C$19:$D$28,2,FALSE))</f>
        <v>0</v>
      </c>
      <c r="P3261" s="97"/>
      <c r="Q3261" s="97"/>
      <c r="R3261" s="95" t="str">
        <f>IF(INDEX(技能效果!O:O,MATCH(技能效果等级!B3261,技能效果!B:B,0))="","",INDEX(技能效果!O:O,MATCH(技能效果等级!B3261,技能效果!B:B,0)))</f>
        <v/>
      </c>
      <c r="S3261" s="97"/>
      <c r="T3261" s="97"/>
      <c r="U3261" s="97"/>
      <c r="V3261" s="96" t="str">
        <f>IF(INDEX(技能效果!AF:AF,MATCH(技能效果等级!B3261,技能效果!B:B,0))="","",INDEX(技能效果!AF:AF,MATCH(技能效果等级!B3261,技能效果!B:B,0)))</f>
        <v/>
      </c>
      <c r="W3261" s="95">
        <f t="shared" si="49"/>
        <v>317</v>
      </c>
    </row>
    <row r="3262" spans="1:23" ht="16.5" x14ac:dyDescent="0.2">
      <c r="A3262" s="62">
        <v>3259</v>
      </c>
      <c r="B3262" s="95">
        <f>INDEX(技能效果!B:B,MATCH(技能效果等级!W3262,技能效果!AE:AE,0))</f>
        <v>210301105</v>
      </c>
      <c r="C3262" s="95" t="str">
        <f>INDEX(技能效果!C:C,MATCH(技能效果等级!B3262,技能效果!B:B,0))</f>
        <v>张飞满星效果(教学)</v>
      </c>
      <c r="D3262" s="96" t="s">
        <v>873</v>
      </c>
      <c r="E3262" s="95">
        <v>5</v>
      </c>
      <c r="F3262" s="95">
        <f>INDEX(技能效果!H:H,MATCH(技能效果等级!B3262,技能效果!B:B,0))</f>
        <v>2002</v>
      </c>
      <c r="G3262" s="95">
        <f>IF(INDEX(技能效果!K:K,MATCH(B3262,技能效果!B:B,0))=0,INDEX(技能效果!I:I,MATCH(技能效果等级!B3262,技能效果!B:B,0)),INDEX(技能效果!I:I,MATCH(技能效果等级!B3262,技能效果!B:B,0))*VLOOKUP(E3262,技能数值计算!$C$19:$D$28,2,FALSE))</f>
        <v>0</v>
      </c>
      <c r="H3262" s="95">
        <f>INDEX(技能效果!J:J,MATCH(技能效果等级!B3262,技能效果!B:B,0))</f>
        <v>0</v>
      </c>
      <c r="I3262" s="97"/>
      <c r="J3262" s="97"/>
      <c r="K3262" s="97"/>
      <c r="L3262" s="97"/>
      <c r="M3262" s="97"/>
      <c r="N3262" s="96" t="str">
        <f>IF(INDEX(技能效果!L:L,MATCH(技能效果等级!B3262,技能效果!B:B,0))="","",INDEX(技能效果!L:L,MATCH(技能效果等级!B3262,技能效果!B:B,0)))</f>
        <v/>
      </c>
      <c r="O3262" s="95">
        <f>IF(INDEX(技能效果!N:N,MATCH(B3262,技能效果!B:B,0))=0,INDEX(技能效果!M:M,MATCH(技能效果等级!B3262,技能效果!B:B,0)),INDEX(技能效果!M:M,MATCH(技能效果等级!B3262,技能效果!B:B,0))*VLOOKUP(E3262,技能数值计算!$C$19:$D$28,2,FALSE))</f>
        <v>0</v>
      </c>
      <c r="P3262" s="97"/>
      <c r="Q3262" s="97"/>
      <c r="R3262" s="95" t="str">
        <f>IF(INDEX(技能效果!O:O,MATCH(技能效果等级!B3262,技能效果!B:B,0))="","",INDEX(技能效果!O:O,MATCH(技能效果等级!B3262,技能效果!B:B,0)))</f>
        <v/>
      </c>
      <c r="S3262" s="97"/>
      <c r="T3262" s="97"/>
      <c r="U3262" s="97"/>
      <c r="V3262" s="96" t="str">
        <f>IF(INDEX(技能效果!AF:AF,MATCH(技能效果等级!B3262,技能效果!B:B,0))="","",INDEX(技能效果!AF:AF,MATCH(技能效果等级!B3262,技能效果!B:B,0)))</f>
        <v/>
      </c>
      <c r="W3262" s="95">
        <f t="shared" si="49"/>
        <v>317</v>
      </c>
    </row>
    <row r="3263" spans="1:23" ht="16.5" x14ac:dyDescent="0.2">
      <c r="A3263" s="62">
        <v>3260</v>
      </c>
      <c r="B3263" s="95">
        <f>INDEX(技能效果!B:B,MATCH(技能效果等级!W3263,技能效果!AE:AE,0))</f>
        <v>210301105</v>
      </c>
      <c r="C3263" s="95" t="str">
        <f>INDEX(技能效果!C:C,MATCH(技能效果等级!B3263,技能效果!B:B,0))</f>
        <v>张飞满星效果(教学)</v>
      </c>
      <c r="D3263" s="96" t="s">
        <v>873</v>
      </c>
      <c r="E3263" s="95">
        <v>6</v>
      </c>
      <c r="F3263" s="95">
        <f>INDEX(技能效果!H:H,MATCH(技能效果等级!B3263,技能效果!B:B,0))</f>
        <v>2002</v>
      </c>
      <c r="G3263" s="95">
        <f>IF(INDEX(技能效果!K:K,MATCH(B3263,技能效果!B:B,0))=0,INDEX(技能效果!I:I,MATCH(技能效果等级!B3263,技能效果!B:B,0)),INDEX(技能效果!I:I,MATCH(技能效果等级!B3263,技能效果!B:B,0))*VLOOKUP(E3263,技能数值计算!$C$19:$D$28,2,FALSE))</f>
        <v>0</v>
      </c>
      <c r="H3263" s="95">
        <f>INDEX(技能效果!J:J,MATCH(技能效果等级!B3263,技能效果!B:B,0))</f>
        <v>0</v>
      </c>
      <c r="I3263" s="97"/>
      <c r="J3263" s="97"/>
      <c r="K3263" s="97"/>
      <c r="L3263" s="97"/>
      <c r="M3263" s="97"/>
      <c r="N3263" s="96" t="str">
        <f>IF(INDEX(技能效果!L:L,MATCH(技能效果等级!B3263,技能效果!B:B,0))="","",INDEX(技能效果!L:L,MATCH(技能效果等级!B3263,技能效果!B:B,0)))</f>
        <v/>
      </c>
      <c r="O3263" s="95">
        <f>IF(INDEX(技能效果!N:N,MATCH(B3263,技能效果!B:B,0))=0,INDEX(技能效果!M:M,MATCH(技能效果等级!B3263,技能效果!B:B,0)),INDEX(技能效果!M:M,MATCH(技能效果等级!B3263,技能效果!B:B,0))*VLOOKUP(E3263,技能数值计算!$C$19:$D$28,2,FALSE))</f>
        <v>0</v>
      </c>
      <c r="P3263" s="97"/>
      <c r="Q3263" s="97"/>
      <c r="R3263" s="95" t="str">
        <f>IF(INDEX(技能效果!O:O,MATCH(技能效果等级!B3263,技能效果!B:B,0))="","",INDEX(技能效果!O:O,MATCH(技能效果等级!B3263,技能效果!B:B,0)))</f>
        <v/>
      </c>
      <c r="S3263" s="97"/>
      <c r="T3263" s="97"/>
      <c r="U3263" s="97"/>
      <c r="V3263" s="96" t="str">
        <f>IF(INDEX(技能效果!AF:AF,MATCH(技能效果等级!B3263,技能效果!B:B,0))="","",INDEX(技能效果!AF:AF,MATCH(技能效果等级!B3263,技能效果!B:B,0)))</f>
        <v/>
      </c>
      <c r="W3263" s="95">
        <f t="shared" si="49"/>
        <v>317</v>
      </c>
    </row>
    <row r="3264" spans="1:23" ht="16.5" x14ac:dyDescent="0.2">
      <c r="A3264" s="62">
        <v>3261</v>
      </c>
      <c r="B3264" s="95">
        <f>INDEX(技能效果!B:B,MATCH(技能效果等级!W3264,技能效果!AE:AE,0))</f>
        <v>210301105</v>
      </c>
      <c r="C3264" s="95" t="str">
        <f>INDEX(技能效果!C:C,MATCH(技能效果等级!B3264,技能效果!B:B,0))</f>
        <v>张飞满星效果(教学)</v>
      </c>
      <c r="D3264" s="96" t="s">
        <v>873</v>
      </c>
      <c r="E3264" s="95">
        <v>7</v>
      </c>
      <c r="F3264" s="95">
        <f>INDEX(技能效果!H:H,MATCH(技能效果等级!B3264,技能效果!B:B,0))</f>
        <v>2002</v>
      </c>
      <c r="G3264" s="95">
        <f>IF(INDEX(技能效果!K:K,MATCH(B3264,技能效果!B:B,0))=0,INDEX(技能效果!I:I,MATCH(技能效果等级!B3264,技能效果!B:B,0)),INDEX(技能效果!I:I,MATCH(技能效果等级!B3264,技能效果!B:B,0))*VLOOKUP(E3264,技能数值计算!$C$19:$D$28,2,FALSE))</f>
        <v>0</v>
      </c>
      <c r="H3264" s="95">
        <f>INDEX(技能效果!J:J,MATCH(技能效果等级!B3264,技能效果!B:B,0))</f>
        <v>0</v>
      </c>
      <c r="I3264" s="97"/>
      <c r="J3264" s="97"/>
      <c r="K3264" s="97"/>
      <c r="L3264" s="97"/>
      <c r="M3264" s="97"/>
      <c r="N3264" s="96" t="str">
        <f>IF(INDEX(技能效果!L:L,MATCH(技能效果等级!B3264,技能效果!B:B,0))="","",INDEX(技能效果!L:L,MATCH(技能效果等级!B3264,技能效果!B:B,0)))</f>
        <v/>
      </c>
      <c r="O3264" s="95">
        <f>IF(INDEX(技能效果!N:N,MATCH(B3264,技能效果!B:B,0))=0,INDEX(技能效果!M:M,MATCH(技能效果等级!B3264,技能效果!B:B,0)),INDEX(技能效果!M:M,MATCH(技能效果等级!B3264,技能效果!B:B,0))*VLOOKUP(E3264,技能数值计算!$C$19:$D$28,2,FALSE))</f>
        <v>0</v>
      </c>
      <c r="P3264" s="97"/>
      <c r="Q3264" s="97"/>
      <c r="R3264" s="95" t="str">
        <f>IF(INDEX(技能效果!O:O,MATCH(技能效果等级!B3264,技能效果!B:B,0))="","",INDEX(技能效果!O:O,MATCH(技能效果等级!B3264,技能效果!B:B,0)))</f>
        <v/>
      </c>
      <c r="S3264" s="97"/>
      <c r="T3264" s="97"/>
      <c r="U3264" s="97"/>
      <c r="V3264" s="96" t="str">
        <f>IF(INDEX(技能效果!AF:AF,MATCH(技能效果等级!B3264,技能效果!B:B,0))="","",INDEX(技能效果!AF:AF,MATCH(技能效果等级!B3264,技能效果!B:B,0)))</f>
        <v/>
      </c>
      <c r="W3264" s="95">
        <f t="shared" si="49"/>
        <v>317</v>
      </c>
    </row>
    <row r="3265" spans="1:23" ht="16.5" x14ac:dyDescent="0.2">
      <c r="A3265" s="62">
        <v>3262</v>
      </c>
      <c r="B3265" s="95">
        <f>INDEX(技能效果!B:B,MATCH(技能效果等级!W3265,技能效果!AE:AE,0))</f>
        <v>210301105</v>
      </c>
      <c r="C3265" s="95" t="str">
        <f>INDEX(技能效果!C:C,MATCH(技能效果等级!B3265,技能效果!B:B,0))</f>
        <v>张飞满星效果(教学)</v>
      </c>
      <c r="D3265" s="96" t="s">
        <v>873</v>
      </c>
      <c r="E3265" s="95">
        <v>8</v>
      </c>
      <c r="F3265" s="95">
        <f>INDEX(技能效果!H:H,MATCH(技能效果等级!B3265,技能效果!B:B,0))</f>
        <v>2002</v>
      </c>
      <c r="G3265" s="95">
        <f>IF(INDEX(技能效果!K:K,MATCH(B3265,技能效果!B:B,0))=0,INDEX(技能效果!I:I,MATCH(技能效果等级!B3265,技能效果!B:B,0)),INDEX(技能效果!I:I,MATCH(技能效果等级!B3265,技能效果!B:B,0))*VLOOKUP(E3265,技能数值计算!$C$19:$D$28,2,FALSE))</f>
        <v>0</v>
      </c>
      <c r="H3265" s="95">
        <f>INDEX(技能效果!J:J,MATCH(技能效果等级!B3265,技能效果!B:B,0))</f>
        <v>0</v>
      </c>
      <c r="I3265" s="97"/>
      <c r="J3265" s="97"/>
      <c r="K3265" s="97"/>
      <c r="L3265" s="97"/>
      <c r="M3265" s="97"/>
      <c r="N3265" s="96" t="str">
        <f>IF(INDEX(技能效果!L:L,MATCH(技能效果等级!B3265,技能效果!B:B,0))="","",INDEX(技能效果!L:L,MATCH(技能效果等级!B3265,技能效果!B:B,0)))</f>
        <v/>
      </c>
      <c r="O3265" s="95">
        <f>IF(INDEX(技能效果!N:N,MATCH(B3265,技能效果!B:B,0))=0,INDEX(技能效果!M:M,MATCH(技能效果等级!B3265,技能效果!B:B,0)),INDEX(技能效果!M:M,MATCH(技能效果等级!B3265,技能效果!B:B,0))*VLOOKUP(E3265,技能数值计算!$C$19:$D$28,2,FALSE))</f>
        <v>0</v>
      </c>
      <c r="P3265" s="97"/>
      <c r="Q3265" s="97"/>
      <c r="R3265" s="95" t="str">
        <f>IF(INDEX(技能效果!O:O,MATCH(技能效果等级!B3265,技能效果!B:B,0))="","",INDEX(技能效果!O:O,MATCH(技能效果等级!B3265,技能效果!B:B,0)))</f>
        <v/>
      </c>
      <c r="S3265" s="97"/>
      <c r="T3265" s="97"/>
      <c r="U3265" s="97"/>
      <c r="V3265" s="96" t="str">
        <f>IF(INDEX(技能效果!AF:AF,MATCH(技能效果等级!B3265,技能效果!B:B,0))="","",INDEX(技能效果!AF:AF,MATCH(技能效果等级!B3265,技能效果!B:B,0)))</f>
        <v/>
      </c>
      <c r="W3265" s="95">
        <f t="shared" si="49"/>
        <v>317</v>
      </c>
    </row>
    <row r="3266" spans="1:23" ht="16.5" x14ac:dyDescent="0.2">
      <c r="A3266" s="62">
        <v>3263</v>
      </c>
      <c r="B3266" s="95">
        <f>INDEX(技能效果!B:B,MATCH(技能效果等级!W3266,技能效果!AE:AE,0))</f>
        <v>210301105</v>
      </c>
      <c r="C3266" s="95" t="str">
        <f>INDEX(技能效果!C:C,MATCH(技能效果等级!B3266,技能效果!B:B,0))</f>
        <v>张飞满星效果(教学)</v>
      </c>
      <c r="D3266" s="96" t="s">
        <v>873</v>
      </c>
      <c r="E3266" s="95">
        <v>9</v>
      </c>
      <c r="F3266" s="95">
        <f>INDEX(技能效果!H:H,MATCH(技能效果等级!B3266,技能效果!B:B,0))</f>
        <v>2002</v>
      </c>
      <c r="G3266" s="95">
        <f>IF(INDEX(技能效果!K:K,MATCH(B3266,技能效果!B:B,0))=0,INDEX(技能效果!I:I,MATCH(技能效果等级!B3266,技能效果!B:B,0)),INDEX(技能效果!I:I,MATCH(技能效果等级!B3266,技能效果!B:B,0))*VLOOKUP(E3266,技能数值计算!$C$19:$D$28,2,FALSE))</f>
        <v>0</v>
      </c>
      <c r="H3266" s="95">
        <f>INDEX(技能效果!J:J,MATCH(技能效果等级!B3266,技能效果!B:B,0))</f>
        <v>0</v>
      </c>
      <c r="I3266" s="97"/>
      <c r="J3266" s="97"/>
      <c r="K3266" s="97"/>
      <c r="L3266" s="97"/>
      <c r="M3266" s="97"/>
      <c r="N3266" s="96" t="str">
        <f>IF(INDEX(技能效果!L:L,MATCH(技能效果等级!B3266,技能效果!B:B,0))="","",INDEX(技能效果!L:L,MATCH(技能效果等级!B3266,技能效果!B:B,0)))</f>
        <v/>
      </c>
      <c r="O3266" s="95">
        <f>IF(INDEX(技能效果!N:N,MATCH(B3266,技能效果!B:B,0))=0,INDEX(技能效果!M:M,MATCH(技能效果等级!B3266,技能效果!B:B,0)),INDEX(技能效果!M:M,MATCH(技能效果等级!B3266,技能效果!B:B,0))*VLOOKUP(E3266,技能数值计算!$C$19:$D$28,2,FALSE))</f>
        <v>0</v>
      </c>
      <c r="P3266" s="97"/>
      <c r="Q3266" s="97"/>
      <c r="R3266" s="95" t="str">
        <f>IF(INDEX(技能效果!O:O,MATCH(技能效果等级!B3266,技能效果!B:B,0))="","",INDEX(技能效果!O:O,MATCH(技能效果等级!B3266,技能效果!B:B,0)))</f>
        <v/>
      </c>
      <c r="S3266" s="97"/>
      <c r="T3266" s="97"/>
      <c r="U3266" s="97"/>
      <c r="V3266" s="96" t="str">
        <f>IF(INDEX(技能效果!AF:AF,MATCH(技能效果等级!B3266,技能效果!B:B,0))="","",INDEX(技能效果!AF:AF,MATCH(技能效果等级!B3266,技能效果!B:B,0)))</f>
        <v/>
      </c>
      <c r="W3266" s="95">
        <f t="shared" si="49"/>
        <v>317</v>
      </c>
    </row>
    <row r="3267" spans="1:23" ht="16.5" x14ac:dyDescent="0.2">
      <c r="A3267" s="62">
        <v>3264</v>
      </c>
      <c r="B3267" s="95">
        <f>INDEX(技能效果!B:B,MATCH(技能效果等级!W3267,技能效果!AE:AE,0))</f>
        <v>210301105</v>
      </c>
      <c r="C3267" s="95" t="str">
        <f>INDEX(技能效果!C:C,MATCH(技能效果等级!B3267,技能效果!B:B,0))</f>
        <v>张飞满星效果(教学)</v>
      </c>
      <c r="D3267" s="96" t="s">
        <v>873</v>
      </c>
      <c r="E3267" s="95">
        <v>10</v>
      </c>
      <c r="F3267" s="95">
        <f>INDEX(技能效果!H:H,MATCH(技能效果等级!B3267,技能效果!B:B,0))</f>
        <v>2002</v>
      </c>
      <c r="G3267" s="95">
        <f>IF(INDEX(技能效果!K:K,MATCH(B3267,技能效果!B:B,0))=0,INDEX(技能效果!I:I,MATCH(技能效果等级!B3267,技能效果!B:B,0)),INDEX(技能效果!I:I,MATCH(技能效果等级!B3267,技能效果!B:B,0))*VLOOKUP(E3267,技能数值计算!$C$19:$D$28,2,FALSE))</f>
        <v>0</v>
      </c>
      <c r="H3267" s="95">
        <f>INDEX(技能效果!J:J,MATCH(技能效果等级!B3267,技能效果!B:B,0))</f>
        <v>0</v>
      </c>
      <c r="I3267" s="97"/>
      <c r="J3267" s="97"/>
      <c r="K3267" s="97"/>
      <c r="L3267" s="97"/>
      <c r="M3267" s="97"/>
      <c r="N3267" s="96" t="str">
        <f>IF(INDEX(技能效果!L:L,MATCH(技能效果等级!B3267,技能效果!B:B,0))="","",INDEX(技能效果!L:L,MATCH(技能效果等级!B3267,技能效果!B:B,0)))</f>
        <v/>
      </c>
      <c r="O3267" s="95">
        <f>IF(INDEX(技能效果!N:N,MATCH(B3267,技能效果!B:B,0))=0,INDEX(技能效果!M:M,MATCH(技能效果等级!B3267,技能效果!B:B,0)),INDEX(技能效果!M:M,MATCH(技能效果等级!B3267,技能效果!B:B,0))*VLOOKUP(E3267,技能数值计算!$C$19:$D$28,2,FALSE))</f>
        <v>0</v>
      </c>
      <c r="P3267" s="97"/>
      <c r="Q3267" s="97"/>
      <c r="R3267" s="95" t="str">
        <f>IF(INDEX(技能效果!O:O,MATCH(技能效果等级!B3267,技能效果!B:B,0))="","",INDEX(技能效果!O:O,MATCH(技能效果等级!B3267,技能效果!B:B,0)))</f>
        <v/>
      </c>
      <c r="S3267" s="97"/>
      <c r="T3267" s="97"/>
      <c r="U3267" s="97"/>
      <c r="V3267" s="96" t="str">
        <f>IF(INDEX(技能效果!AF:AF,MATCH(技能效果等级!B3267,技能效果!B:B,0))="","",INDEX(技能效果!AF:AF,MATCH(技能效果等级!B3267,技能效果!B:B,0)))</f>
        <v/>
      </c>
      <c r="W3267" s="95">
        <f t="shared" si="49"/>
        <v>317</v>
      </c>
    </row>
    <row r="3268" spans="1:23" ht="16.5" x14ac:dyDescent="0.2">
      <c r="A3268" s="62">
        <v>3265</v>
      </c>
      <c r="B3268" s="95">
        <f>INDEX(技能效果!B:B,MATCH(技能效果等级!W3268,技能效果!AE:AE,0))</f>
        <v>210301201</v>
      </c>
      <c r="C3268" s="95" t="str">
        <f>INDEX(技能效果!C:C,MATCH(技能效果等级!B3268,技能效果!B:B,0))</f>
        <v>夏侯惇技能伤害(教学)</v>
      </c>
      <c r="D3268" s="96" t="s">
        <v>873</v>
      </c>
      <c r="E3268" s="95">
        <v>1</v>
      </c>
      <c r="F3268" s="95">
        <f>INDEX(技能效果!H:H,MATCH(技能效果等级!B3268,技能效果!B:B,0))</f>
        <v>1001</v>
      </c>
      <c r="G3268" s="95">
        <f>IF(INDEX(技能效果!K:K,MATCH(B3268,技能效果!B:B,0))=0,INDEX(技能效果!I:I,MATCH(技能效果等级!B3268,技能效果!B:B,0)),INDEX(技能效果!I:I,MATCH(技能效果等级!B3268,技能效果!B:B,0))*VLOOKUP(E3268,技能数值计算!$C$19:$D$28,2,FALSE))</f>
        <v>1.5</v>
      </c>
      <c r="H3268" s="95">
        <f>INDEX(技能效果!J:J,MATCH(技能效果等级!B3268,技能效果!B:B,0))</f>
        <v>0</v>
      </c>
      <c r="I3268" s="97"/>
      <c r="J3268" s="97"/>
      <c r="K3268" s="97"/>
      <c r="L3268" s="97"/>
      <c r="M3268" s="97"/>
      <c r="N3268" s="96" t="str">
        <f>IF(INDEX(技能效果!L:L,MATCH(技能效果等级!B3268,技能效果!B:B,0))="","",INDEX(技能效果!L:L,MATCH(技能效果等级!B3268,技能效果!B:B,0)))</f>
        <v/>
      </c>
      <c r="O3268" s="95">
        <f>IF(INDEX(技能效果!N:N,MATCH(B3268,技能效果!B:B,0))=0,INDEX(技能效果!M:M,MATCH(技能效果等级!B3268,技能效果!B:B,0)),INDEX(技能效果!M:M,MATCH(技能效果等级!B3268,技能效果!B:B,0))*VLOOKUP(E3268,技能数值计算!$C$19:$D$28,2,FALSE))</f>
        <v>0</v>
      </c>
      <c r="P3268" s="97"/>
      <c r="Q3268" s="97"/>
      <c r="R3268" s="95" t="str">
        <f>IF(INDEX(技能效果!O:O,MATCH(技能效果等级!B3268,技能效果!B:B,0))="","",INDEX(技能效果!O:O,MATCH(技能效果等级!B3268,技能效果!B:B,0)))</f>
        <v/>
      </c>
      <c r="S3268" s="97"/>
      <c r="T3268" s="97"/>
      <c r="U3268" s="97"/>
      <c r="V3268" s="96" t="str">
        <f>IF(INDEX(技能效果!AF:AF,MATCH(技能效果等级!B3268,技能效果!B:B,0))="","",INDEX(技能效果!AF:AF,MATCH(技能效果等级!B3268,技能效果!B:B,0)))</f>
        <v/>
      </c>
      <c r="W3268" s="95">
        <f t="shared" si="49"/>
        <v>318</v>
      </c>
    </row>
    <row r="3269" spans="1:23" ht="16.5" x14ac:dyDescent="0.2">
      <c r="A3269" s="62">
        <v>3266</v>
      </c>
      <c r="B3269" s="95">
        <f>INDEX(技能效果!B:B,MATCH(技能效果等级!W3269,技能效果!AE:AE,0))</f>
        <v>210301201</v>
      </c>
      <c r="C3269" s="95" t="str">
        <f>INDEX(技能效果!C:C,MATCH(技能效果等级!B3269,技能效果!B:B,0))</f>
        <v>夏侯惇技能伤害(教学)</v>
      </c>
      <c r="D3269" s="96" t="s">
        <v>873</v>
      </c>
      <c r="E3269" s="95">
        <v>2</v>
      </c>
      <c r="F3269" s="95">
        <f>INDEX(技能效果!H:H,MATCH(技能效果等级!B3269,技能效果!B:B,0))</f>
        <v>1001</v>
      </c>
      <c r="G3269" s="95">
        <f>IF(INDEX(技能效果!K:K,MATCH(B3269,技能效果!B:B,0))=0,INDEX(技能效果!I:I,MATCH(技能效果等级!B3269,技能效果!B:B,0)),INDEX(技能效果!I:I,MATCH(技能效果等级!B3269,技能效果!B:B,0))*VLOOKUP(E3269,技能数值计算!$C$19:$D$28,2,FALSE))</f>
        <v>1.62</v>
      </c>
      <c r="H3269" s="95">
        <f>INDEX(技能效果!J:J,MATCH(技能效果等级!B3269,技能效果!B:B,0))</f>
        <v>0</v>
      </c>
      <c r="I3269" s="97"/>
      <c r="J3269" s="97"/>
      <c r="K3269" s="97"/>
      <c r="L3269" s="97"/>
      <c r="M3269" s="97"/>
      <c r="N3269" s="96" t="str">
        <f>IF(INDEX(技能效果!L:L,MATCH(技能效果等级!B3269,技能效果!B:B,0))="","",INDEX(技能效果!L:L,MATCH(技能效果等级!B3269,技能效果!B:B,0)))</f>
        <v/>
      </c>
      <c r="O3269" s="95">
        <f>IF(INDEX(技能效果!N:N,MATCH(B3269,技能效果!B:B,0))=0,INDEX(技能效果!M:M,MATCH(技能效果等级!B3269,技能效果!B:B,0)),INDEX(技能效果!M:M,MATCH(技能效果等级!B3269,技能效果!B:B,0))*VLOOKUP(E3269,技能数值计算!$C$19:$D$28,2,FALSE))</f>
        <v>0</v>
      </c>
      <c r="P3269" s="97"/>
      <c r="Q3269" s="97"/>
      <c r="R3269" s="95" t="str">
        <f>IF(INDEX(技能效果!O:O,MATCH(技能效果等级!B3269,技能效果!B:B,0))="","",INDEX(技能效果!O:O,MATCH(技能效果等级!B3269,技能效果!B:B,0)))</f>
        <v/>
      </c>
      <c r="S3269" s="97"/>
      <c r="T3269" s="97"/>
      <c r="U3269" s="97"/>
      <c r="V3269" s="96" t="str">
        <f>IF(INDEX(技能效果!AF:AF,MATCH(技能效果等级!B3269,技能效果!B:B,0))="","",INDEX(技能效果!AF:AF,MATCH(技能效果等级!B3269,技能效果!B:B,0)))</f>
        <v/>
      </c>
      <c r="W3269" s="95">
        <f t="shared" si="49"/>
        <v>318</v>
      </c>
    </row>
    <row r="3270" spans="1:23" ht="16.5" x14ac:dyDescent="0.2">
      <c r="A3270" s="62">
        <v>3267</v>
      </c>
      <c r="B3270" s="95">
        <f>INDEX(技能效果!B:B,MATCH(技能效果等级!W3270,技能效果!AE:AE,0))</f>
        <v>210301201</v>
      </c>
      <c r="C3270" s="95" t="str">
        <f>INDEX(技能效果!C:C,MATCH(技能效果等级!B3270,技能效果!B:B,0))</f>
        <v>夏侯惇技能伤害(教学)</v>
      </c>
      <c r="D3270" s="96" t="s">
        <v>873</v>
      </c>
      <c r="E3270" s="95">
        <v>3</v>
      </c>
      <c r="F3270" s="95">
        <f>INDEX(技能效果!H:H,MATCH(技能效果等级!B3270,技能效果!B:B,0))</f>
        <v>1001</v>
      </c>
      <c r="G3270" s="95">
        <f>IF(INDEX(技能效果!K:K,MATCH(B3270,技能效果!B:B,0))=0,INDEX(技能效果!I:I,MATCH(技能效果等级!B3270,技能效果!B:B,0)),INDEX(技能效果!I:I,MATCH(技能效果等级!B3270,技能效果!B:B,0))*VLOOKUP(E3270,技能数值计算!$C$19:$D$28,2,FALSE))</f>
        <v>1.7399999999999998</v>
      </c>
      <c r="H3270" s="95">
        <f>INDEX(技能效果!J:J,MATCH(技能效果等级!B3270,技能效果!B:B,0))</f>
        <v>0</v>
      </c>
      <c r="I3270" s="97"/>
      <c r="J3270" s="97"/>
      <c r="K3270" s="97"/>
      <c r="L3270" s="97"/>
      <c r="M3270" s="97"/>
      <c r="N3270" s="96" t="str">
        <f>IF(INDEX(技能效果!L:L,MATCH(技能效果等级!B3270,技能效果!B:B,0))="","",INDEX(技能效果!L:L,MATCH(技能效果等级!B3270,技能效果!B:B,0)))</f>
        <v/>
      </c>
      <c r="O3270" s="95">
        <f>IF(INDEX(技能效果!N:N,MATCH(B3270,技能效果!B:B,0))=0,INDEX(技能效果!M:M,MATCH(技能效果等级!B3270,技能效果!B:B,0)),INDEX(技能效果!M:M,MATCH(技能效果等级!B3270,技能效果!B:B,0))*VLOOKUP(E3270,技能数值计算!$C$19:$D$28,2,FALSE))</f>
        <v>0</v>
      </c>
      <c r="P3270" s="97"/>
      <c r="Q3270" s="97"/>
      <c r="R3270" s="95" t="str">
        <f>IF(INDEX(技能效果!O:O,MATCH(技能效果等级!B3270,技能效果!B:B,0))="","",INDEX(技能效果!O:O,MATCH(技能效果等级!B3270,技能效果!B:B,0)))</f>
        <v/>
      </c>
      <c r="S3270" s="97"/>
      <c r="T3270" s="97"/>
      <c r="U3270" s="97"/>
      <c r="V3270" s="96" t="str">
        <f>IF(INDEX(技能效果!AF:AF,MATCH(技能效果等级!B3270,技能效果!B:B,0))="","",INDEX(技能效果!AF:AF,MATCH(技能效果等级!B3270,技能效果!B:B,0)))</f>
        <v/>
      </c>
      <c r="W3270" s="95">
        <f t="shared" si="49"/>
        <v>318</v>
      </c>
    </row>
    <row r="3271" spans="1:23" ht="16.5" x14ac:dyDescent="0.2">
      <c r="A3271" s="62">
        <v>3268</v>
      </c>
      <c r="B3271" s="95">
        <f>INDEX(技能效果!B:B,MATCH(技能效果等级!W3271,技能效果!AE:AE,0))</f>
        <v>210301201</v>
      </c>
      <c r="C3271" s="95" t="str">
        <f>INDEX(技能效果!C:C,MATCH(技能效果等级!B3271,技能效果!B:B,0))</f>
        <v>夏侯惇技能伤害(教学)</v>
      </c>
      <c r="D3271" s="96" t="s">
        <v>873</v>
      </c>
      <c r="E3271" s="95">
        <v>4</v>
      </c>
      <c r="F3271" s="95">
        <f>INDEX(技能效果!H:H,MATCH(技能效果等级!B3271,技能效果!B:B,0))</f>
        <v>1001</v>
      </c>
      <c r="G3271" s="95">
        <f>IF(INDEX(技能效果!K:K,MATCH(B3271,技能效果!B:B,0))=0,INDEX(技能效果!I:I,MATCH(技能效果等级!B3271,技能效果!B:B,0)),INDEX(技能效果!I:I,MATCH(技能效果等级!B3271,技能效果!B:B,0))*VLOOKUP(E3271,技能数值计算!$C$19:$D$28,2,FALSE))</f>
        <v>1.8599999999999999</v>
      </c>
      <c r="H3271" s="95">
        <f>INDEX(技能效果!J:J,MATCH(技能效果等级!B3271,技能效果!B:B,0))</f>
        <v>0</v>
      </c>
      <c r="I3271" s="97"/>
      <c r="J3271" s="97"/>
      <c r="K3271" s="97"/>
      <c r="L3271" s="97"/>
      <c r="M3271" s="97"/>
      <c r="N3271" s="96" t="str">
        <f>IF(INDEX(技能效果!L:L,MATCH(技能效果等级!B3271,技能效果!B:B,0))="","",INDEX(技能效果!L:L,MATCH(技能效果等级!B3271,技能效果!B:B,0)))</f>
        <v/>
      </c>
      <c r="O3271" s="95">
        <f>IF(INDEX(技能效果!N:N,MATCH(B3271,技能效果!B:B,0))=0,INDEX(技能效果!M:M,MATCH(技能效果等级!B3271,技能效果!B:B,0)),INDEX(技能效果!M:M,MATCH(技能效果等级!B3271,技能效果!B:B,0))*VLOOKUP(E3271,技能数值计算!$C$19:$D$28,2,FALSE))</f>
        <v>0</v>
      </c>
      <c r="P3271" s="97"/>
      <c r="Q3271" s="97"/>
      <c r="R3271" s="95" t="str">
        <f>IF(INDEX(技能效果!O:O,MATCH(技能效果等级!B3271,技能效果!B:B,0))="","",INDEX(技能效果!O:O,MATCH(技能效果等级!B3271,技能效果!B:B,0)))</f>
        <v/>
      </c>
      <c r="S3271" s="97"/>
      <c r="T3271" s="97"/>
      <c r="U3271" s="97"/>
      <c r="V3271" s="96" t="str">
        <f>IF(INDEX(技能效果!AF:AF,MATCH(技能效果等级!B3271,技能效果!B:B,0))="","",INDEX(技能效果!AF:AF,MATCH(技能效果等级!B3271,技能效果!B:B,0)))</f>
        <v/>
      </c>
      <c r="W3271" s="95">
        <f t="shared" si="49"/>
        <v>318</v>
      </c>
    </row>
    <row r="3272" spans="1:23" ht="16.5" x14ac:dyDescent="0.2">
      <c r="A3272" s="62">
        <v>3269</v>
      </c>
      <c r="B3272" s="95">
        <f>INDEX(技能效果!B:B,MATCH(技能效果等级!W3272,技能效果!AE:AE,0))</f>
        <v>210301201</v>
      </c>
      <c r="C3272" s="95" t="str">
        <f>INDEX(技能效果!C:C,MATCH(技能效果等级!B3272,技能效果!B:B,0))</f>
        <v>夏侯惇技能伤害(教学)</v>
      </c>
      <c r="D3272" s="96" t="s">
        <v>873</v>
      </c>
      <c r="E3272" s="95">
        <v>5</v>
      </c>
      <c r="F3272" s="95">
        <f>INDEX(技能效果!H:H,MATCH(技能效果等级!B3272,技能效果!B:B,0))</f>
        <v>1001</v>
      </c>
      <c r="G3272" s="95">
        <f>IF(INDEX(技能效果!K:K,MATCH(B3272,技能效果!B:B,0))=0,INDEX(技能效果!I:I,MATCH(技能效果等级!B3272,技能效果!B:B,0)),INDEX(技能效果!I:I,MATCH(技能效果等级!B3272,技能效果!B:B,0))*VLOOKUP(E3272,技能数值计算!$C$19:$D$28,2,FALSE))</f>
        <v>1.98</v>
      </c>
      <c r="H3272" s="95">
        <f>INDEX(技能效果!J:J,MATCH(技能效果等级!B3272,技能效果!B:B,0))</f>
        <v>0</v>
      </c>
      <c r="I3272" s="97"/>
      <c r="J3272" s="97"/>
      <c r="K3272" s="97"/>
      <c r="L3272" s="97"/>
      <c r="M3272" s="97"/>
      <c r="N3272" s="96" t="str">
        <f>IF(INDEX(技能效果!L:L,MATCH(技能效果等级!B3272,技能效果!B:B,0))="","",INDEX(技能效果!L:L,MATCH(技能效果等级!B3272,技能效果!B:B,0)))</f>
        <v/>
      </c>
      <c r="O3272" s="95">
        <f>IF(INDEX(技能效果!N:N,MATCH(B3272,技能效果!B:B,0))=0,INDEX(技能效果!M:M,MATCH(技能效果等级!B3272,技能效果!B:B,0)),INDEX(技能效果!M:M,MATCH(技能效果等级!B3272,技能效果!B:B,0))*VLOOKUP(E3272,技能数值计算!$C$19:$D$28,2,FALSE))</f>
        <v>0</v>
      </c>
      <c r="P3272" s="97"/>
      <c r="Q3272" s="97"/>
      <c r="R3272" s="95" t="str">
        <f>IF(INDEX(技能效果!O:O,MATCH(技能效果等级!B3272,技能效果!B:B,0))="","",INDEX(技能效果!O:O,MATCH(技能效果等级!B3272,技能效果!B:B,0)))</f>
        <v/>
      </c>
      <c r="S3272" s="97"/>
      <c r="T3272" s="97"/>
      <c r="U3272" s="97"/>
      <c r="V3272" s="96" t="str">
        <f>IF(INDEX(技能效果!AF:AF,MATCH(技能效果等级!B3272,技能效果!B:B,0))="","",INDEX(技能效果!AF:AF,MATCH(技能效果等级!B3272,技能效果!B:B,0)))</f>
        <v/>
      </c>
      <c r="W3272" s="95">
        <f t="shared" si="49"/>
        <v>318</v>
      </c>
    </row>
    <row r="3273" spans="1:23" ht="16.5" x14ac:dyDescent="0.2">
      <c r="A3273" s="62">
        <v>3270</v>
      </c>
      <c r="B3273" s="95">
        <f>INDEX(技能效果!B:B,MATCH(技能效果等级!W3273,技能效果!AE:AE,0))</f>
        <v>210301201</v>
      </c>
      <c r="C3273" s="95" t="str">
        <f>INDEX(技能效果!C:C,MATCH(技能效果等级!B3273,技能效果!B:B,0))</f>
        <v>夏侯惇技能伤害(教学)</v>
      </c>
      <c r="D3273" s="96" t="s">
        <v>873</v>
      </c>
      <c r="E3273" s="95">
        <v>6</v>
      </c>
      <c r="F3273" s="95">
        <f>INDEX(技能效果!H:H,MATCH(技能效果等级!B3273,技能效果!B:B,0))</f>
        <v>1001</v>
      </c>
      <c r="G3273" s="95">
        <f>IF(INDEX(技能效果!K:K,MATCH(B3273,技能效果!B:B,0))=0,INDEX(技能效果!I:I,MATCH(技能效果等级!B3273,技能效果!B:B,0)),INDEX(技能效果!I:I,MATCH(技能效果等级!B3273,技能效果!B:B,0))*VLOOKUP(E3273,技能数值计算!$C$19:$D$28,2,FALSE))</f>
        <v>2.16</v>
      </c>
      <c r="H3273" s="95">
        <f>INDEX(技能效果!J:J,MATCH(技能效果等级!B3273,技能效果!B:B,0))</f>
        <v>0</v>
      </c>
      <c r="I3273" s="97"/>
      <c r="J3273" s="97"/>
      <c r="K3273" s="97"/>
      <c r="L3273" s="97"/>
      <c r="M3273" s="97"/>
      <c r="N3273" s="96" t="str">
        <f>IF(INDEX(技能效果!L:L,MATCH(技能效果等级!B3273,技能效果!B:B,0))="","",INDEX(技能效果!L:L,MATCH(技能效果等级!B3273,技能效果!B:B,0)))</f>
        <v/>
      </c>
      <c r="O3273" s="95">
        <f>IF(INDEX(技能效果!N:N,MATCH(B3273,技能效果!B:B,0))=0,INDEX(技能效果!M:M,MATCH(技能效果等级!B3273,技能效果!B:B,0)),INDEX(技能效果!M:M,MATCH(技能效果等级!B3273,技能效果!B:B,0))*VLOOKUP(E3273,技能数值计算!$C$19:$D$28,2,FALSE))</f>
        <v>0</v>
      </c>
      <c r="P3273" s="97"/>
      <c r="Q3273" s="97"/>
      <c r="R3273" s="95" t="str">
        <f>IF(INDEX(技能效果!O:O,MATCH(技能效果等级!B3273,技能效果!B:B,0))="","",INDEX(技能效果!O:O,MATCH(技能效果等级!B3273,技能效果!B:B,0)))</f>
        <v/>
      </c>
      <c r="S3273" s="97"/>
      <c r="T3273" s="97"/>
      <c r="U3273" s="97"/>
      <c r="V3273" s="96" t="str">
        <f>IF(INDEX(技能效果!AF:AF,MATCH(技能效果等级!B3273,技能效果!B:B,0))="","",INDEX(技能效果!AF:AF,MATCH(技能效果等级!B3273,技能效果!B:B,0)))</f>
        <v/>
      </c>
      <c r="W3273" s="95">
        <f t="shared" si="49"/>
        <v>318</v>
      </c>
    </row>
    <row r="3274" spans="1:23" ht="16.5" x14ac:dyDescent="0.2">
      <c r="A3274" s="62">
        <v>3271</v>
      </c>
      <c r="B3274" s="95">
        <f>INDEX(技能效果!B:B,MATCH(技能效果等级!W3274,技能效果!AE:AE,0))</f>
        <v>210301201</v>
      </c>
      <c r="C3274" s="95" t="str">
        <f>INDEX(技能效果!C:C,MATCH(技能效果等级!B3274,技能效果!B:B,0))</f>
        <v>夏侯惇技能伤害(教学)</v>
      </c>
      <c r="D3274" s="96" t="s">
        <v>873</v>
      </c>
      <c r="E3274" s="95">
        <v>7</v>
      </c>
      <c r="F3274" s="95">
        <f>INDEX(技能效果!H:H,MATCH(技能效果等级!B3274,技能效果!B:B,0))</f>
        <v>1001</v>
      </c>
      <c r="G3274" s="95">
        <f>IF(INDEX(技能效果!K:K,MATCH(B3274,技能效果!B:B,0))=0,INDEX(技能效果!I:I,MATCH(技能效果等级!B3274,技能效果!B:B,0)),INDEX(技能效果!I:I,MATCH(技能效果等级!B3274,技能效果!B:B,0))*VLOOKUP(E3274,技能数值计算!$C$19:$D$28,2,FALSE))</f>
        <v>2.34</v>
      </c>
      <c r="H3274" s="95">
        <f>INDEX(技能效果!J:J,MATCH(技能效果等级!B3274,技能效果!B:B,0))</f>
        <v>0</v>
      </c>
      <c r="I3274" s="97"/>
      <c r="J3274" s="97"/>
      <c r="K3274" s="97"/>
      <c r="L3274" s="97"/>
      <c r="M3274" s="97"/>
      <c r="N3274" s="96" t="str">
        <f>IF(INDEX(技能效果!L:L,MATCH(技能效果等级!B3274,技能效果!B:B,0))="","",INDEX(技能效果!L:L,MATCH(技能效果等级!B3274,技能效果!B:B,0)))</f>
        <v/>
      </c>
      <c r="O3274" s="95">
        <f>IF(INDEX(技能效果!N:N,MATCH(B3274,技能效果!B:B,0))=0,INDEX(技能效果!M:M,MATCH(技能效果等级!B3274,技能效果!B:B,0)),INDEX(技能效果!M:M,MATCH(技能效果等级!B3274,技能效果!B:B,0))*VLOOKUP(E3274,技能数值计算!$C$19:$D$28,2,FALSE))</f>
        <v>0</v>
      </c>
      <c r="P3274" s="97"/>
      <c r="Q3274" s="97"/>
      <c r="R3274" s="95" t="str">
        <f>IF(INDEX(技能效果!O:O,MATCH(技能效果等级!B3274,技能效果!B:B,0))="","",INDEX(技能效果!O:O,MATCH(技能效果等级!B3274,技能效果!B:B,0)))</f>
        <v/>
      </c>
      <c r="S3274" s="97"/>
      <c r="T3274" s="97"/>
      <c r="U3274" s="97"/>
      <c r="V3274" s="96" t="str">
        <f>IF(INDEX(技能效果!AF:AF,MATCH(技能效果等级!B3274,技能效果!B:B,0))="","",INDEX(技能效果!AF:AF,MATCH(技能效果等级!B3274,技能效果!B:B,0)))</f>
        <v/>
      </c>
      <c r="W3274" s="95">
        <f t="shared" si="49"/>
        <v>318</v>
      </c>
    </row>
    <row r="3275" spans="1:23" ht="16.5" x14ac:dyDescent="0.2">
      <c r="A3275" s="62">
        <v>3272</v>
      </c>
      <c r="B3275" s="95">
        <f>INDEX(技能效果!B:B,MATCH(技能效果等级!W3275,技能效果!AE:AE,0))</f>
        <v>210301201</v>
      </c>
      <c r="C3275" s="95" t="str">
        <f>INDEX(技能效果!C:C,MATCH(技能效果等级!B3275,技能效果!B:B,0))</f>
        <v>夏侯惇技能伤害(教学)</v>
      </c>
      <c r="D3275" s="96" t="s">
        <v>873</v>
      </c>
      <c r="E3275" s="95">
        <v>8</v>
      </c>
      <c r="F3275" s="95">
        <f>INDEX(技能效果!H:H,MATCH(技能效果等级!B3275,技能效果!B:B,0))</f>
        <v>1001</v>
      </c>
      <c r="G3275" s="95">
        <f>IF(INDEX(技能效果!K:K,MATCH(B3275,技能效果!B:B,0))=0,INDEX(技能效果!I:I,MATCH(技能效果等级!B3275,技能效果!B:B,0)),INDEX(技能效果!I:I,MATCH(技能效果等级!B3275,技能效果!B:B,0))*VLOOKUP(E3275,技能数值计算!$C$19:$D$28,2,FALSE))</f>
        <v>2.52</v>
      </c>
      <c r="H3275" s="95">
        <f>INDEX(技能效果!J:J,MATCH(技能效果等级!B3275,技能效果!B:B,0))</f>
        <v>0</v>
      </c>
      <c r="I3275" s="97"/>
      <c r="J3275" s="97"/>
      <c r="K3275" s="97"/>
      <c r="L3275" s="97"/>
      <c r="M3275" s="97"/>
      <c r="N3275" s="96" t="str">
        <f>IF(INDEX(技能效果!L:L,MATCH(技能效果等级!B3275,技能效果!B:B,0))="","",INDEX(技能效果!L:L,MATCH(技能效果等级!B3275,技能效果!B:B,0)))</f>
        <v/>
      </c>
      <c r="O3275" s="95">
        <f>IF(INDEX(技能效果!N:N,MATCH(B3275,技能效果!B:B,0))=0,INDEX(技能效果!M:M,MATCH(技能效果等级!B3275,技能效果!B:B,0)),INDEX(技能效果!M:M,MATCH(技能效果等级!B3275,技能效果!B:B,0))*VLOOKUP(E3275,技能数值计算!$C$19:$D$28,2,FALSE))</f>
        <v>0</v>
      </c>
      <c r="P3275" s="97"/>
      <c r="Q3275" s="97"/>
      <c r="R3275" s="95" t="str">
        <f>IF(INDEX(技能效果!O:O,MATCH(技能效果等级!B3275,技能效果!B:B,0))="","",INDEX(技能效果!O:O,MATCH(技能效果等级!B3275,技能效果!B:B,0)))</f>
        <v/>
      </c>
      <c r="S3275" s="97"/>
      <c r="T3275" s="97"/>
      <c r="U3275" s="97"/>
      <c r="V3275" s="96" t="str">
        <f>IF(INDEX(技能效果!AF:AF,MATCH(技能效果等级!B3275,技能效果!B:B,0))="","",INDEX(技能效果!AF:AF,MATCH(技能效果等级!B3275,技能效果!B:B,0)))</f>
        <v/>
      </c>
      <c r="W3275" s="95">
        <f t="shared" si="49"/>
        <v>318</v>
      </c>
    </row>
    <row r="3276" spans="1:23" ht="16.5" x14ac:dyDescent="0.2">
      <c r="A3276" s="62">
        <v>3273</v>
      </c>
      <c r="B3276" s="95">
        <f>INDEX(技能效果!B:B,MATCH(技能效果等级!W3276,技能效果!AE:AE,0))</f>
        <v>210301201</v>
      </c>
      <c r="C3276" s="95" t="str">
        <f>INDEX(技能效果!C:C,MATCH(技能效果等级!B3276,技能效果!B:B,0))</f>
        <v>夏侯惇技能伤害(教学)</v>
      </c>
      <c r="D3276" s="96" t="s">
        <v>873</v>
      </c>
      <c r="E3276" s="95">
        <v>9</v>
      </c>
      <c r="F3276" s="95">
        <f>INDEX(技能效果!H:H,MATCH(技能效果等级!B3276,技能效果!B:B,0))</f>
        <v>1001</v>
      </c>
      <c r="G3276" s="95">
        <f>IF(INDEX(技能效果!K:K,MATCH(B3276,技能效果!B:B,0))=0,INDEX(技能效果!I:I,MATCH(技能效果等级!B3276,技能效果!B:B,0)),INDEX(技能效果!I:I,MATCH(技能效果等级!B3276,技能效果!B:B,0))*VLOOKUP(E3276,技能数值计算!$C$19:$D$28,2,FALSE))</f>
        <v>2.7600000000000002</v>
      </c>
      <c r="H3276" s="95">
        <f>INDEX(技能效果!J:J,MATCH(技能效果等级!B3276,技能效果!B:B,0))</f>
        <v>0</v>
      </c>
      <c r="I3276" s="97"/>
      <c r="J3276" s="97"/>
      <c r="K3276" s="97"/>
      <c r="L3276" s="97"/>
      <c r="M3276" s="97"/>
      <c r="N3276" s="96" t="str">
        <f>IF(INDEX(技能效果!L:L,MATCH(技能效果等级!B3276,技能效果!B:B,0))="","",INDEX(技能效果!L:L,MATCH(技能效果等级!B3276,技能效果!B:B,0)))</f>
        <v/>
      </c>
      <c r="O3276" s="95">
        <f>IF(INDEX(技能效果!N:N,MATCH(B3276,技能效果!B:B,0))=0,INDEX(技能效果!M:M,MATCH(技能效果等级!B3276,技能效果!B:B,0)),INDEX(技能效果!M:M,MATCH(技能效果等级!B3276,技能效果!B:B,0))*VLOOKUP(E3276,技能数值计算!$C$19:$D$28,2,FALSE))</f>
        <v>0</v>
      </c>
      <c r="P3276" s="97"/>
      <c r="Q3276" s="97"/>
      <c r="R3276" s="95" t="str">
        <f>IF(INDEX(技能效果!O:O,MATCH(技能效果等级!B3276,技能效果!B:B,0))="","",INDEX(技能效果!O:O,MATCH(技能效果等级!B3276,技能效果!B:B,0)))</f>
        <v/>
      </c>
      <c r="S3276" s="97"/>
      <c r="T3276" s="97"/>
      <c r="U3276" s="97"/>
      <c r="V3276" s="96" t="str">
        <f>IF(INDEX(技能效果!AF:AF,MATCH(技能效果等级!B3276,技能效果!B:B,0))="","",INDEX(技能效果!AF:AF,MATCH(技能效果等级!B3276,技能效果!B:B,0)))</f>
        <v/>
      </c>
      <c r="W3276" s="95">
        <f t="shared" si="49"/>
        <v>318</v>
      </c>
    </row>
    <row r="3277" spans="1:23" ht="16.5" x14ac:dyDescent="0.2">
      <c r="A3277" s="62">
        <v>3274</v>
      </c>
      <c r="B3277" s="95">
        <f>INDEX(技能效果!B:B,MATCH(技能效果等级!W3277,技能效果!AE:AE,0))</f>
        <v>210301201</v>
      </c>
      <c r="C3277" s="95" t="str">
        <f>INDEX(技能效果!C:C,MATCH(技能效果等级!B3277,技能效果!B:B,0))</f>
        <v>夏侯惇技能伤害(教学)</v>
      </c>
      <c r="D3277" s="96" t="s">
        <v>873</v>
      </c>
      <c r="E3277" s="95">
        <v>10</v>
      </c>
      <c r="F3277" s="95">
        <f>INDEX(技能效果!H:H,MATCH(技能效果等级!B3277,技能效果!B:B,0))</f>
        <v>1001</v>
      </c>
      <c r="G3277" s="95">
        <f>IF(INDEX(技能效果!K:K,MATCH(B3277,技能效果!B:B,0))=0,INDEX(技能效果!I:I,MATCH(技能效果等级!B3277,技能效果!B:B,0)),INDEX(技能效果!I:I,MATCH(技能效果等级!B3277,技能效果!B:B,0))*VLOOKUP(E3277,技能数值计算!$C$19:$D$28,2,FALSE))</f>
        <v>3</v>
      </c>
      <c r="H3277" s="95">
        <f>INDEX(技能效果!J:J,MATCH(技能效果等级!B3277,技能效果!B:B,0))</f>
        <v>0</v>
      </c>
      <c r="I3277" s="97"/>
      <c r="J3277" s="97"/>
      <c r="K3277" s="97"/>
      <c r="L3277" s="97"/>
      <c r="M3277" s="97"/>
      <c r="N3277" s="96" t="str">
        <f>IF(INDEX(技能效果!L:L,MATCH(技能效果等级!B3277,技能效果!B:B,0))="","",INDEX(技能效果!L:L,MATCH(技能效果等级!B3277,技能效果!B:B,0)))</f>
        <v/>
      </c>
      <c r="O3277" s="95">
        <f>IF(INDEX(技能效果!N:N,MATCH(B3277,技能效果!B:B,0))=0,INDEX(技能效果!M:M,MATCH(技能效果等级!B3277,技能效果!B:B,0)),INDEX(技能效果!M:M,MATCH(技能效果等级!B3277,技能效果!B:B,0))*VLOOKUP(E3277,技能数值计算!$C$19:$D$28,2,FALSE))</f>
        <v>0</v>
      </c>
      <c r="P3277" s="97"/>
      <c r="Q3277" s="97"/>
      <c r="R3277" s="95" t="str">
        <f>IF(INDEX(技能效果!O:O,MATCH(技能效果等级!B3277,技能效果!B:B,0))="","",INDEX(技能效果!O:O,MATCH(技能效果等级!B3277,技能效果!B:B,0)))</f>
        <v/>
      </c>
      <c r="S3277" s="97"/>
      <c r="T3277" s="97"/>
      <c r="U3277" s="97"/>
      <c r="V3277" s="96" t="str">
        <f>IF(INDEX(技能效果!AF:AF,MATCH(技能效果等级!B3277,技能效果!B:B,0))="","",INDEX(技能效果!AF:AF,MATCH(技能效果等级!B3277,技能效果!B:B,0)))</f>
        <v/>
      </c>
      <c r="W3277" s="95">
        <f t="shared" si="49"/>
        <v>318</v>
      </c>
    </row>
    <row r="3278" spans="1:23" ht="16.5" x14ac:dyDescent="0.2">
      <c r="A3278" s="62">
        <v>3275</v>
      </c>
      <c r="B3278" s="95">
        <f>INDEX(技能效果!B:B,MATCH(技能效果等级!W3278,技能效果!AE:AE,0))</f>
        <v>210301202</v>
      </c>
      <c r="C3278" s="95" t="str">
        <f>INDEX(技能效果!C:C,MATCH(技能效果等级!B3278,技能效果!B:B,0))</f>
        <v>夏侯惇技能减攻击(教学)</v>
      </c>
      <c r="D3278" s="96" t="s">
        <v>873</v>
      </c>
      <c r="E3278" s="95">
        <v>1</v>
      </c>
      <c r="F3278" s="95">
        <f>INDEX(技能效果!H:H,MATCH(技能效果等级!B3278,技能效果!B:B,0))</f>
        <v>4026</v>
      </c>
      <c r="G3278" s="95">
        <f>IF(INDEX(技能效果!K:K,MATCH(B3278,技能效果!B:B,0))=0,INDEX(技能效果!I:I,MATCH(技能效果等级!B3278,技能效果!B:B,0)),INDEX(技能效果!I:I,MATCH(技能效果等级!B3278,技能效果!B:B,0))*VLOOKUP(E3278,技能数值计算!$C$19:$D$28,2,FALSE))</f>
        <v>0.25</v>
      </c>
      <c r="H3278" s="95">
        <f>INDEX(技能效果!J:J,MATCH(技能效果等级!B3278,技能效果!B:B,0))</f>
        <v>0</v>
      </c>
      <c r="I3278" s="97"/>
      <c r="J3278" s="97"/>
      <c r="K3278" s="97"/>
      <c r="L3278" s="97"/>
      <c r="M3278" s="97"/>
      <c r="N3278" s="96" t="str">
        <f>IF(INDEX(技能效果!L:L,MATCH(技能效果等级!B3278,技能效果!B:B,0))="","",INDEX(技能效果!L:L,MATCH(技能效果等级!B3278,技能效果!B:B,0)))</f>
        <v/>
      </c>
      <c r="O3278" s="95">
        <f>IF(INDEX(技能效果!N:N,MATCH(B3278,技能效果!B:B,0))=0,INDEX(技能效果!M:M,MATCH(技能效果等级!B3278,技能效果!B:B,0)),INDEX(技能效果!M:M,MATCH(技能效果等级!B3278,技能效果!B:B,0))*VLOOKUP(E3278,技能数值计算!$C$19:$D$28,2,FALSE))</f>
        <v>0</v>
      </c>
      <c r="P3278" s="97"/>
      <c r="Q3278" s="97"/>
      <c r="R3278" s="95" t="str">
        <f>IF(INDEX(技能效果!O:O,MATCH(技能效果等级!B3278,技能效果!B:B,0))="","",INDEX(技能效果!O:O,MATCH(技能效果等级!B3278,技能效果!B:B,0)))</f>
        <v/>
      </c>
      <c r="S3278" s="97"/>
      <c r="T3278" s="97"/>
      <c r="U3278" s="97"/>
      <c r="V3278" s="96" t="str">
        <f>IF(INDEX(技能效果!AF:AF,MATCH(技能效果等级!B3278,技能效果!B:B,0))="","",INDEX(技能效果!AF:AF,MATCH(技能效果等级!B3278,技能效果!B:B,0)))</f>
        <v/>
      </c>
      <c r="W3278" s="95">
        <f t="shared" si="49"/>
        <v>319</v>
      </c>
    </row>
    <row r="3279" spans="1:23" ht="16.5" x14ac:dyDescent="0.2">
      <c r="A3279" s="62">
        <v>3276</v>
      </c>
      <c r="B3279" s="95">
        <f>INDEX(技能效果!B:B,MATCH(技能效果等级!W3279,技能效果!AE:AE,0))</f>
        <v>210301202</v>
      </c>
      <c r="C3279" s="95" t="str">
        <f>INDEX(技能效果!C:C,MATCH(技能效果等级!B3279,技能效果!B:B,0))</f>
        <v>夏侯惇技能减攻击(教学)</v>
      </c>
      <c r="D3279" s="96" t="s">
        <v>873</v>
      </c>
      <c r="E3279" s="95">
        <v>2</v>
      </c>
      <c r="F3279" s="95">
        <f>INDEX(技能效果!H:H,MATCH(技能效果等级!B3279,技能效果!B:B,0))</f>
        <v>4026</v>
      </c>
      <c r="G3279" s="95">
        <f>IF(INDEX(技能效果!K:K,MATCH(B3279,技能效果!B:B,0))=0,INDEX(技能效果!I:I,MATCH(技能效果等级!B3279,技能效果!B:B,0)),INDEX(技能效果!I:I,MATCH(技能效果等级!B3279,技能效果!B:B,0))*VLOOKUP(E3279,技能数值计算!$C$19:$D$28,2,FALSE))</f>
        <v>0.27</v>
      </c>
      <c r="H3279" s="95">
        <f>INDEX(技能效果!J:J,MATCH(技能效果等级!B3279,技能效果!B:B,0))</f>
        <v>0</v>
      </c>
      <c r="I3279" s="97"/>
      <c r="J3279" s="97"/>
      <c r="K3279" s="97"/>
      <c r="L3279" s="97"/>
      <c r="M3279" s="97"/>
      <c r="N3279" s="96" t="str">
        <f>IF(INDEX(技能效果!L:L,MATCH(技能效果等级!B3279,技能效果!B:B,0))="","",INDEX(技能效果!L:L,MATCH(技能效果等级!B3279,技能效果!B:B,0)))</f>
        <v/>
      </c>
      <c r="O3279" s="95">
        <f>IF(INDEX(技能效果!N:N,MATCH(B3279,技能效果!B:B,0))=0,INDEX(技能效果!M:M,MATCH(技能效果等级!B3279,技能效果!B:B,0)),INDEX(技能效果!M:M,MATCH(技能效果等级!B3279,技能效果!B:B,0))*VLOOKUP(E3279,技能数值计算!$C$19:$D$28,2,FALSE))</f>
        <v>0</v>
      </c>
      <c r="P3279" s="97"/>
      <c r="Q3279" s="97"/>
      <c r="R3279" s="95" t="str">
        <f>IF(INDEX(技能效果!O:O,MATCH(技能效果等级!B3279,技能效果!B:B,0))="","",INDEX(技能效果!O:O,MATCH(技能效果等级!B3279,技能效果!B:B,0)))</f>
        <v/>
      </c>
      <c r="S3279" s="97"/>
      <c r="T3279" s="97"/>
      <c r="U3279" s="97"/>
      <c r="V3279" s="96" t="str">
        <f>IF(INDEX(技能效果!AF:AF,MATCH(技能效果等级!B3279,技能效果!B:B,0))="","",INDEX(技能效果!AF:AF,MATCH(技能效果等级!B3279,技能效果!B:B,0)))</f>
        <v/>
      </c>
      <c r="W3279" s="95">
        <f t="shared" si="49"/>
        <v>319</v>
      </c>
    </row>
    <row r="3280" spans="1:23" ht="16.5" x14ac:dyDescent="0.2">
      <c r="A3280" s="62">
        <v>3277</v>
      </c>
      <c r="B3280" s="95">
        <f>INDEX(技能效果!B:B,MATCH(技能效果等级!W3280,技能效果!AE:AE,0))</f>
        <v>210301202</v>
      </c>
      <c r="C3280" s="95" t="str">
        <f>INDEX(技能效果!C:C,MATCH(技能效果等级!B3280,技能效果!B:B,0))</f>
        <v>夏侯惇技能减攻击(教学)</v>
      </c>
      <c r="D3280" s="96" t="s">
        <v>873</v>
      </c>
      <c r="E3280" s="95">
        <v>3</v>
      </c>
      <c r="F3280" s="95">
        <f>INDEX(技能效果!H:H,MATCH(技能效果等级!B3280,技能效果!B:B,0))</f>
        <v>4026</v>
      </c>
      <c r="G3280" s="95">
        <f>IF(INDEX(技能效果!K:K,MATCH(B3280,技能效果!B:B,0))=0,INDEX(技能效果!I:I,MATCH(技能效果等级!B3280,技能效果!B:B,0)),INDEX(技能效果!I:I,MATCH(技能效果等级!B3280,技能效果!B:B,0))*VLOOKUP(E3280,技能数值计算!$C$19:$D$28,2,FALSE))</f>
        <v>0.28999999999999998</v>
      </c>
      <c r="H3280" s="95">
        <f>INDEX(技能效果!J:J,MATCH(技能效果等级!B3280,技能效果!B:B,0))</f>
        <v>0</v>
      </c>
      <c r="I3280" s="97"/>
      <c r="J3280" s="97"/>
      <c r="K3280" s="97"/>
      <c r="L3280" s="97"/>
      <c r="M3280" s="97"/>
      <c r="N3280" s="96" t="str">
        <f>IF(INDEX(技能效果!L:L,MATCH(技能效果等级!B3280,技能效果!B:B,0))="","",INDEX(技能效果!L:L,MATCH(技能效果等级!B3280,技能效果!B:B,0)))</f>
        <v/>
      </c>
      <c r="O3280" s="95">
        <f>IF(INDEX(技能效果!N:N,MATCH(B3280,技能效果!B:B,0))=0,INDEX(技能效果!M:M,MATCH(技能效果等级!B3280,技能效果!B:B,0)),INDEX(技能效果!M:M,MATCH(技能效果等级!B3280,技能效果!B:B,0))*VLOOKUP(E3280,技能数值计算!$C$19:$D$28,2,FALSE))</f>
        <v>0</v>
      </c>
      <c r="P3280" s="97"/>
      <c r="Q3280" s="97"/>
      <c r="R3280" s="95" t="str">
        <f>IF(INDEX(技能效果!O:O,MATCH(技能效果等级!B3280,技能效果!B:B,0))="","",INDEX(技能效果!O:O,MATCH(技能效果等级!B3280,技能效果!B:B,0)))</f>
        <v/>
      </c>
      <c r="S3280" s="97"/>
      <c r="T3280" s="97"/>
      <c r="U3280" s="97"/>
      <c r="V3280" s="96" t="str">
        <f>IF(INDEX(技能效果!AF:AF,MATCH(技能效果等级!B3280,技能效果!B:B,0))="","",INDEX(技能效果!AF:AF,MATCH(技能效果等级!B3280,技能效果!B:B,0)))</f>
        <v/>
      </c>
      <c r="W3280" s="95">
        <f t="shared" si="49"/>
        <v>319</v>
      </c>
    </row>
    <row r="3281" spans="1:23" ht="16.5" x14ac:dyDescent="0.2">
      <c r="A3281" s="62">
        <v>3278</v>
      </c>
      <c r="B3281" s="95">
        <f>INDEX(技能效果!B:B,MATCH(技能效果等级!W3281,技能效果!AE:AE,0))</f>
        <v>210301202</v>
      </c>
      <c r="C3281" s="95" t="str">
        <f>INDEX(技能效果!C:C,MATCH(技能效果等级!B3281,技能效果!B:B,0))</f>
        <v>夏侯惇技能减攻击(教学)</v>
      </c>
      <c r="D3281" s="96" t="s">
        <v>873</v>
      </c>
      <c r="E3281" s="95">
        <v>4</v>
      </c>
      <c r="F3281" s="95">
        <f>INDEX(技能效果!H:H,MATCH(技能效果等级!B3281,技能效果!B:B,0))</f>
        <v>4026</v>
      </c>
      <c r="G3281" s="95">
        <f>IF(INDEX(技能效果!K:K,MATCH(B3281,技能效果!B:B,0))=0,INDEX(技能效果!I:I,MATCH(技能效果等级!B3281,技能效果!B:B,0)),INDEX(技能效果!I:I,MATCH(技能效果等级!B3281,技能效果!B:B,0))*VLOOKUP(E3281,技能数值计算!$C$19:$D$28,2,FALSE))</f>
        <v>0.31</v>
      </c>
      <c r="H3281" s="95">
        <f>INDEX(技能效果!J:J,MATCH(技能效果等级!B3281,技能效果!B:B,0))</f>
        <v>0</v>
      </c>
      <c r="I3281" s="97"/>
      <c r="J3281" s="97"/>
      <c r="K3281" s="97"/>
      <c r="L3281" s="97"/>
      <c r="M3281" s="97"/>
      <c r="N3281" s="96" t="str">
        <f>IF(INDEX(技能效果!L:L,MATCH(技能效果等级!B3281,技能效果!B:B,0))="","",INDEX(技能效果!L:L,MATCH(技能效果等级!B3281,技能效果!B:B,0)))</f>
        <v/>
      </c>
      <c r="O3281" s="95">
        <f>IF(INDEX(技能效果!N:N,MATCH(B3281,技能效果!B:B,0))=0,INDEX(技能效果!M:M,MATCH(技能效果等级!B3281,技能效果!B:B,0)),INDEX(技能效果!M:M,MATCH(技能效果等级!B3281,技能效果!B:B,0))*VLOOKUP(E3281,技能数值计算!$C$19:$D$28,2,FALSE))</f>
        <v>0</v>
      </c>
      <c r="P3281" s="97"/>
      <c r="Q3281" s="97"/>
      <c r="R3281" s="95" t="str">
        <f>IF(INDEX(技能效果!O:O,MATCH(技能效果等级!B3281,技能效果!B:B,0))="","",INDEX(技能效果!O:O,MATCH(技能效果等级!B3281,技能效果!B:B,0)))</f>
        <v/>
      </c>
      <c r="S3281" s="97"/>
      <c r="T3281" s="97"/>
      <c r="U3281" s="97"/>
      <c r="V3281" s="96" t="str">
        <f>IF(INDEX(技能效果!AF:AF,MATCH(技能效果等级!B3281,技能效果!B:B,0))="","",INDEX(技能效果!AF:AF,MATCH(技能效果等级!B3281,技能效果!B:B,0)))</f>
        <v/>
      </c>
      <c r="W3281" s="95">
        <f t="shared" si="49"/>
        <v>319</v>
      </c>
    </row>
    <row r="3282" spans="1:23" ht="16.5" x14ac:dyDescent="0.2">
      <c r="A3282" s="62">
        <v>3279</v>
      </c>
      <c r="B3282" s="95">
        <f>INDEX(技能效果!B:B,MATCH(技能效果等级!W3282,技能效果!AE:AE,0))</f>
        <v>210301202</v>
      </c>
      <c r="C3282" s="95" t="str">
        <f>INDEX(技能效果!C:C,MATCH(技能效果等级!B3282,技能效果!B:B,0))</f>
        <v>夏侯惇技能减攻击(教学)</v>
      </c>
      <c r="D3282" s="96" t="s">
        <v>873</v>
      </c>
      <c r="E3282" s="95">
        <v>5</v>
      </c>
      <c r="F3282" s="95">
        <f>INDEX(技能效果!H:H,MATCH(技能效果等级!B3282,技能效果!B:B,0))</f>
        <v>4026</v>
      </c>
      <c r="G3282" s="95">
        <f>IF(INDEX(技能效果!K:K,MATCH(B3282,技能效果!B:B,0))=0,INDEX(技能效果!I:I,MATCH(技能效果等级!B3282,技能效果!B:B,0)),INDEX(技能效果!I:I,MATCH(技能效果等级!B3282,技能效果!B:B,0))*VLOOKUP(E3282,技能数值计算!$C$19:$D$28,2,FALSE))</f>
        <v>0.33</v>
      </c>
      <c r="H3282" s="95">
        <f>INDEX(技能效果!J:J,MATCH(技能效果等级!B3282,技能效果!B:B,0))</f>
        <v>0</v>
      </c>
      <c r="I3282" s="97"/>
      <c r="J3282" s="97"/>
      <c r="K3282" s="97"/>
      <c r="L3282" s="97"/>
      <c r="M3282" s="97"/>
      <c r="N3282" s="96" t="str">
        <f>IF(INDEX(技能效果!L:L,MATCH(技能效果等级!B3282,技能效果!B:B,0))="","",INDEX(技能效果!L:L,MATCH(技能效果等级!B3282,技能效果!B:B,0)))</f>
        <v/>
      </c>
      <c r="O3282" s="95">
        <f>IF(INDEX(技能效果!N:N,MATCH(B3282,技能效果!B:B,0))=0,INDEX(技能效果!M:M,MATCH(技能效果等级!B3282,技能效果!B:B,0)),INDEX(技能效果!M:M,MATCH(技能效果等级!B3282,技能效果!B:B,0))*VLOOKUP(E3282,技能数值计算!$C$19:$D$28,2,FALSE))</f>
        <v>0</v>
      </c>
      <c r="P3282" s="97"/>
      <c r="Q3282" s="97"/>
      <c r="R3282" s="95" t="str">
        <f>IF(INDEX(技能效果!O:O,MATCH(技能效果等级!B3282,技能效果!B:B,0))="","",INDEX(技能效果!O:O,MATCH(技能效果等级!B3282,技能效果!B:B,0)))</f>
        <v/>
      </c>
      <c r="S3282" s="97"/>
      <c r="T3282" s="97"/>
      <c r="U3282" s="97"/>
      <c r="V3282" s="96" t="str">
        <f>IF(INDEX(技能效果!AF:AF,MATCH(技能效果等级!B3282,技能效果!B:B,0))="","",INDEX(技能效果!AF:AF,MATCH(技能效果等级!B3282,技能效果!B:B,0)))</f>
        <v/>
      </c>
      <c r="W3282" s="95">
        <f t="shared" si="49"/>
        <v>319</v>
      </c>
    </row>
    <row r="3283" spans="1:23" ht="16.5" x14ac:dyDescent="0.2">
      <c r="A3283" s="62">
        <v>3280</v>
      </c>
      <c r="B3283" s="95">
        <f>INDEX(技能效果!B:B,MATCH(技能效果等级!W3283,技能效果!AE:AE,0))</f>
        <v>210301202</v>
      </c>
      <c r="C3283" s="95" t="str">
        <f>INDEX(技能效果!C:C,MATCH(技能效果等级!B3283,技能效果!B:B,0))</f>
        <v>夏侯惇技能减攻击(教学)</v>
      </c>
      <c r="D3283" s="96" t="s">
        <v>873</v>
      </c>
      <c r="E3283" s="95">
        <v>6</v>
      </c>
      <c r="F3283" s="95">
        <f>INDEX(技能效果!H:H,MATCH(技能效果等级!B3283,技能效果!B:B,0))</f>
        <v>4026</v>
      </c>
      <c r="G3283" s="95">
        <f>IF(INDEX(技能效果!K:K,MATCH(B3283,技能效果!B:B,0))=0,INDEX(技能效果!I:I,MATCH(技能效果等级!B3283,技能效果!B:B,0)),INDEX(技能效果!I:I,MATCH(技能效果等级!B3283,技能效果!B:B,0))*VLOOKUP(E3283,技能数值计算!$C$19:$D$28,2,FALSE))</f>
        <v>0.36</v>
      </c>
      <c r="H3283" s="95">
        <f>INDEX(技能效果!J:J,MATCH(技能效果等级!B3283,技能效果!B:B,0))</f>
        <v>0</v>
      </c>
      <c r="I3283" s="97"/>
      <c r="J3283" s="97"/>
      <c r="K3283" s="97"/>
      <c r="L3283" s="97"/>
      <c r="M3283" s="97"/>
      <c r="N3283" s="96" t="str">
        <f>IF(INDEX(技能效果!L:L,MATCH(技能效果等级!B3283,技能效果!B:B,0))="","",INDEX(技能效果!L:L,MATCH(技能效果等级!B3283,技能效果!B:B,0)))</f>
        <v/>
      </c>
      <c r="O3283" s="95">
        <f>IF(INDEX(技能效果!N:N,MATCH(B3283,技能效果!B:B,0))=0,INDEX(技能效果!M:M,MATCH(技能效果等级!B3283,技能效果!B:B,0)),INDEX(技能效果!M:M,MATCH(技能效果等级!B3283,技能效果!B:B,0))*VLOOKUP(E3283,技能数值计算!$C$19:$D$28,2,FALSE))</f>
        <v>0</v>
      </c>
      <c r="P3283" s="97"/>
      <c r="Q3283" s="97"/>
      <c r="R3283" s="95" t="str">
        <f>IF(INDEX(技能效果!O:O,MATCH(技能效果等级!B3283,技能效果!B:B,0))="","",INDEX(技能效果!O:O,MATCH(技能效果等级!B3283,技能效果!B:B,0)))</f>
        <v/>
      </c>
      <c r="S3283" s="97"/>
      <c r="T3283" s="97"/>
      <c r="U3283" s="97"/>
      <c r="V3283" s="96" t="str">
        <f>IF(INDEX(技能效果!AF:AF,MATCH(技能效果等级!B3283,技能效果!B:B,0))="","",INDEX(技能效果!AF:AF,MATCH(技能效果等级!B3283,技能效果!B:B,0)))</f>
        <v/>
      </c>
      <c r="W3283" s="95">
        <f t="shared" si="49"/>
        <v>319</v>
      </c>
    </row>
    <row r="3284" spans="1:23" ht="16.5" x14ac:dyDescent="0.2">
      <c r="A3284" s="62">
        <v>3281</v>
      </c>
      <c r="B3284" s="95">
        <f>INDEX(技能效果!B:B,MATCH(技能效果等级!W3284,技能效果!AE:AE,0))</f>
        <v>210301202</v>
      </c>
      <c r="C3284" s="95" t="str">
        <f>INDEX(技能效果!C:C,MATCH(技能效果等级!B3284,技能效果!B:B,0))</f>
        <v>夏侯惇技能减攻击(教学)</v>
      </c>
      <c r="D3284" s="96" t="s">
        <v>873</v>
      </c>
      <c r="E3284" s="95">
        <v>7</v>
      </c>
      <c r="F3284" s="95">
        <f>INDEX(技能效果!H:H,MATCH(技能效果等级!B3284,技能效果!B:B,0))</f>
        <v>4026</v>
      </c>
      <c r="G3284" s="95">
        <f>IF(INDEX(技能效果!K:K,MATCH(B3284,技能效果!B:B,0))=0,INDEX(技能效果!I:I,MATCH(技能效果等级!B3284,技能效果!B:B,0)),INDEX(技能效果!I:I,MATCH(技能效果等级!B3284,技能效果!B:B,0))*VLOOKUP(E3284,技能数值计算!$C$19:$D$28,2,FALSE))</f>
        <v>0.39</v>
      </c>
      <c r="H3284" s="95">
        <f>INDEX(技能效果!J:J,MATCH(技能效果等级!B3284,技能效果!B:B,0))</f>
        <v>0</v>
      </c>
      <c r="I3284" s="97"/>
      <c r="J3284" s="97"/>
      <c r="K3284" s="97"/>
      <c r="L3284" s="97"/>
      <c r="M3284" s="97"/>
      <c r="N3284" s="96" t="str">
        <f>IF(INDEX(技能效果!L:L,MATCH(技能效果等级!B3284,技能效果!B:B,0))="","",INDEX(技能效果!L:L,MATCH(技能效果等级!B3284,技能效果!B:B,0)))</f>
        <v/>
      </c>
      <c r="O3284" s="95">
        <f>IF(INDEX(技能效果!N:N,MATCH(B3284,技能效果!B:B,0))=0,INDEX(技能效果!M:M,MATCH(技能效果等级!B3284,技能效果!B:B,0)),INDEX(技能效果!M:M,MATCH(技能效果等级!B3284,技能效果!B:B,0))*VLOOKUP(E3284,技能数值计算!$C$19:$D$28,2,FALSE))</f>
        <v>0</v>
      </c>
      <c r="P3284" s="97"/>
      <c r="Q3284" s="97"/>
      <c r="R3284" s="95" t="str">
        <f>IF(INDEX(技能效果!O:O,MATCH(技能效果等级!B3284,技能效果!B:B,0))="","",INDEX(技能效果!O:O,MATCH(技能效果等级!B3284,技能效果!B:B,0)))</f>
        <v/>
      </c>
      <c r="S3284" s="97"/>
      <c r="T3284" s="97"/>
      <c r="U3284" s="97"/>
      <c r="V3284" s="96" t="str">
        <f>IF(INDEX(技能效果!AF:AF,MATCH(技能效果等级!B3284,技能效果!B:B,0))="","",INDEX(技能效果!AF:AF,MATCH(技能效果等级!B3284,技能效果!B:B,0)))</f>
        <v/>
      </c>
      <c r="W3284" s="95">
        <f t="shared" si="49"/>
        <v>319</v>
      </c>
    </row>
    <row r="3285" spans="1:23" ht="16.5" x14ac:dyDescent="0.2">
      <c r="A3285" s="62">
        <v>3282</v>
      </c>
      <c r="B3285" s="95">
        <f>INDEX(技能效果!B:B,MATCH(技能效果等级!W3285,技能效果!AE:AE,0))</f>
        <v>210301202</v>
      </c>
      <c r="C3285" s="95" t="str">
        <f>INDEX(技能效果!C:C,MATCH(技能效果等级!B3285,技能效果!B:B,0))</f>
        <v>夏侯惇技能减攻击(教学)</v>
      </c>
      <c r="D3285" s="96" t="s">
        <v>873</v>
      </c>
      <c r="E3285" s="95">
        <v>8</v>
      </c>
      <c r="F3285" s="95">
        <f>INDEX(技能效果!H:H,MATCH(技能效果等级!B3285,技能效果!B:B,0))</f>
        <v>4026</v>
      </c>
      <c r="G3285" s="95">
        <f>IF(INDEX(技能效果!K:K,MATCH(B3285,技能效果!B:B,0))=0,INDEX(技能效果!I:I,MATCH(技能效果等级!B3285,技能效果!B:B,0)),INDEX(技能效果!I:I,MATCH(技能效果等级!B3285,技能效果!B:B,0))*VLOOKUP(E3285,技能数值计算!$C$19:$D$28,2,FALSE))</f>
        <v>0.42</v>
      </c>
      <c r="H3285" s="95">
        <f>INDEX(技能效果!J:J,MATCH(技能效果等级!B3285,技能效果!B:B,0))</f>
        <v>0</v>
      </c>
      <c r="I3285" s="97"/>
      <c r="J3285" s="97"/>
      <c r="K3285" s="97"/>
      <c r="L3285" s="97"/>
      <c r="M3285" s="97"/>
      <c r="N3285" s="96" t="str">
        <f>IF(INDEX(技能效果!L:L,MATCH(技能效果等级!B3285,技能效果!B:B,0))="","",INDEX(技能效果!L:L,MATCH(技能效果等级!B3285,技能效果!B:B,0)))</f>
        <v/>
      </c>
      <c r="O3285" s="95">
        <f>IF(INDEX(技能效果!N:N,MATCH(B3285,技能效果!B:B,0))=0,INDEX(技能效果!M:M,MATCH(技能效果等级!B3285,技能效果!B:B,0)),INDEX(技能效果!M:M,MATCH(技能效果等级!B3285,技能效果!B:B,0))*VLOOKUP(E3285,技能数值计算!$C$19:$D$28,2,FALSE))</f>
        <v>0</v>
      </c>
      <c r="P3285" s="97"/>
      <c r="Q3285" s="97"/>
      <c r="R3285" s="95" t="str">
        <f>IF(INDEX(技能效果!O:O,MATCH(技能效果等级!B3285,技能效果!B:B,0))="","",INDEX(技能效果!O:O,MATCH(技能效果等级!B3285,技能效果!B:B,0)))</f>
        <v/>
      </c>
      <c r="S3285" s="97"/>
      <c r="T3285" s="97"/>
      <c r="U3285" s="97"/>
      <c r="V3285" s="96" t="str">
        <f>IF(INDEX(技能效果!AF:AF,MATCH(技能效果等级!B3285,技能效果!B:B,0))="","",INDEX(技能效果!AF:AF,MATCH(技能效果等级!B3285,技能效果!B:B,0)))</f>
        <v/>
      </c>
      <c r="W3285" s="95">
        <f t="shared" si="49"/>
        <v>319</v>
      </c>
    </row>
    <row r="3286" spans="1:23" ht="16.5" x14ac:dyDescent="0.2">
      <c r="A3286" s="62">
        <v>3283</v>
      </c>
      <c r="B3286" s="95">
        <f>INDEX(技能效果!B:B,MATCH(技能效果等级!W3286,技能效果!AE:AE,0))</f>
        <v>210301202</v>
      </c>
      <c r="C3286" s="95" t="str">
        <f>INDEX(技能效果!C:C,MATCH(技能效果等级!B3286,技能效果!B:B,0))</f>
        <v>夏侯惇技能减攻击(教学)</v>
      </c>
      <c r="D3286" s="96" t="s">
        <v>873</v>
      </c>
      <c r="E3286" s="95">
        <v>9</v>
      </c>
      <c r="F3286" s="95">
        <f>INDEX(技能效果!H:H,MATCH(技能效果等级!B3286,技能效果!B:B,0))</f>
        <v>4026</v>
      </c>
      <c r="G3286" s="95">
        <f>IF(INDEX(技能效果!K:K,MATCH(B3286,技能效果!B:B,0))=0,INDEX(技能效果!I:I,MATCH(技能效果等级!B3286,技能效果!B:B,0)),INDEX(技能效果!I:I,MATCH(技能效果等级!B3286,技能效果!B:B,0))*VLOOKUP(E3286,技能数值计算!$C$19:$D$28,2,FALSE))</f>
        <v>0.46</v>
      </c>
      <c r="H3286" s="95">
        <f>INDEX(技能效果!J:J,MATCH(技能效果等级!B3286,技能效果!B:B,0))</f>
        <v>0</v>
      </c>
      <c r="I3286" s="97"/>
      <c r="J3286" s="97"/>
      <c r="K3286" s="97"/>
      <c r="L3286" s="97"/>
      <c r="M3286" s="97"/>
      <c r="N3286" s="96" t="str">
        <f>IF(INDEX(技能效果!L:L,MATCH(技能效果等级!B3286,技能效果!B:B,0))="","",INDEX(技能效果!L:L,MATCH(技能效果等级!B3286,技能效果!B:B,0)))</f>
        <v/>
      </c>
      <c r="O3286" s="95">
        <f>IF(INDEX(技能效果!N:N,MATCH(B3286,技能效果!B:B,0))=0,INDEX(技能效果!M:M,MATCH(技能效果等级!B3286,技能效果!B:B,0)),INDEX(技能效果!M:M,MATCH(技能效果等级!B3286,技能效果!B:B,0))*VLOOKUP(E3286,技能数值计算!$C$19:$D$28,2,FALSE))</f>
        <v>0</v>
      </c>
      <c r="P3286" s="97"/>
      <c r="Q3286" s="97"/>
      <c r="R3286" s="95" t="str">
        <f>IF(INDEX(技能效果!O:O,MATCH(技能效果等级!B3286,技能效果!B:B,0))="","",INDEX(技能效果!O:O,MATCH(技能效果等级!B3286,技能效果!B:B,0)))</f>
        <v/>
      </c>
      <c r="S3286" s="97"/>
      <c r="T3286" s="97"/>
      <c r="U3286" s="97"/>
      <c r="V3286" s="96" t="str">
        <f>IF(INDEX(技能效果!AF:AF,MATCH(技能效果等级!B3286,技能效果!B:B,0))="","",INDEX(技能效果!AF:AF,MATCH(技能效果等级!B3286,技能效果!B:B,0)))</f>
        <v/>
      </c>
      <c r="W3286" s="95">
        <f t="shared" si="49"/>
        <v>319</v>
      </c>
    </row>
    <row r="3287" spans="1:23" ht="16.5" x14ac:dyDescent="0.2">
      <c r="A3287" s="62">
        <v>3284</v>
      </c>
      <c r="B3287" s="95">
        <f>INDEX(技能效果!B:B,MATCH(技能效果等级!W3287,技能效果!AE:AE,0))</f>
        <v>210301202</v>
      </c>
      <c r="C3287" s="95" t="str">
        <f>INDEX(技能效果!C:C,MATCH(技能效果等级!B3287,技能效果!B:B,0))</f>
        <v>夏侯惇技能减攻击(教学)</v>
      </c>
      <c r="D3287" s="96" t="s">
        <v>873</v>
      </c>
      <c r="E3287" s="95">
        <v>10</v>
      </c>
      <c r="F3287" s="95">
        <f>INDEX(技能效果!H:H,MATCH(技能效果等级!B3287,技能效果!B:B,0))</f>
        <v>4026</v>
      </c>
      <c r="G3287" s="95">
        <f>IF(INDEX(技能效果!K:K,MATCH(B3287,技能效果!B:B,0))=0,INDEX(技能效果!I:I,MATCH(技能效果等级!B3287,技能效果!B:B,0)),INDEX(技能效果!I:I,MATCH(技能效果等级!B3287,技能效果!B:B,0))*VLOOKUP(E3287,技能数值计算!$C$19:$D$28,2,FALSE))</f>
        <v>0.5</v>
      </c>
      <c r="H3287" s="95">
        <f>INDEX(技能效果!J:J,MATCH(技能效果等级!B3287,技能效果!B:B,0))</f>
        <v>0</v>
      </c>
      <c r="I3287" s="97"/>
      <c r="J3287" s="97"/>
      <c r="K3287" s="97"/>
      <c r="L3287" s="97"/>
      <c r="M3287" s="97"/>
      <c r="N3287" s="96" t="str">
        <f>IF(INDEX(技能效果!L:L,MATCH(技能效果等级!B3287,技能效果!B:B,0))="","",INDEX(技能效果!L:L,MATCH(技能效果等级!B3287,技能效果!B:B,0)))</f>
        <v/>
      </c>
      <c r="O3287" s="95">
        <f>IF(INDEX(技能效果!N:N,MATCH(B3287,技能效果!B:B,0))=0,INDEX(技能效果!M:M,MATCH(技能效果等级!B3287,技能效果!B:B,0)),INDEX(技能效果!M:M,MATCH(技能效果等级!B3287,技能效果!B:B,0))*VLOOKUP(E3287,技能数值计算!$C$19:$D$28,2,FALSE))</f>
        <v>0</v>
      </c>
      <c r="P3287" s="97"/>
      <c r="Q3287" s="97"/>
      <c r="R3287" s="95" t="str">
        <f>IF(INDEX(技能效果!O:O,MATCH(技能效果等级!B3287,技能效果!B:B,0))="","",INDEX(技能效果!O:O,MATCH(技能效果等级!B3287,技能效果!B:B,0)))</f>
        <v/>
      </c>
      <c r="S3287" s="97"/>
      <c r="T3287" s="97"/>
      <c r="U3287" s="97"/>
      <c r="V3287" s="96" t="str">
        <f>IF(INDEX(技能效果!AF:AF,MATCH(技能效果等级!B3287,技能效果!B:B,0))="","",INDEX(技能效果!AF:AF,MATCH(技能效果等级!B3287,技能效果!B:B,0)))</f>
        <v/>
      </c>
      <c r="W3287" s="95">
        <f t="shared" si="49"/>
        <v>319</v>
      </c>
    </row>
    <row r="3288" spans="1:23" ht="16.5" x14ac:dyDescent="0.2">
      <c r="A3288" s="62">
        <v>3285</v>
      </c>
      <c r="B3288" s="95">
        <f>INDEX(技能效果!B:B,MATCH(技能效果等级!W3288,技能效果!AE:AE,0))</f>
        <v>210301203</v>
      </c>
      <c r="C3288" s="95" t="str">
        <f>INDEX(技能效果!C:C,MATCH(技能效果等级!B3288,技能效果!B:B,0))</f>
        <v>夏侯惇共死印记自身(教学)</v>
      </c>
      <c r="D3288" s="96" t="s">
        <v>873</v>
      </c>
      <c r="E3288" s="95">
        <v>1</v>
      </c>
      <c r="F3288" s="95">
        <f>INDEX(技能效果!H:H,MATCH(技能效果等级!B3288,技能效果!B:B,0))</f>
        <v>4109</v>
      </c>
      <c r="G3288" s="95">
        <f>IF(INDEX(技能效果!K:K,MATCH(B3288,技能效果!B:B,0))=0,INDEX(技能效果!I:I,MATCH(技能效果等级!B3288,技能效果!B:B,0)),INDEX(技能效果!I:I,MATCH(技能效果等级!B3288,技能效果!B:B,0))*VLOOKUP(E3288,技能数值计算!$C$19:$D$28,2,FALSE))</f>
        <v>1.5</v>
      </c>
      <c r="H3288" s="95">
        <f>INDEX(技能效果!J:J,MATCH(技能效果等级!B3288,技能效果!B:B,0))</f>
        <v>0</v>
      </c>
      <c r="I3288" s="97"/>
      <c r="J3288" s="97"/>
      <c r="K3288" s="97"/>
      <c r="L3288" s="97"/>
      <c r="M3288" s="97"/>
      <c r="N3288" s="96" t="str">
        <f>IF(INDEX(技能效果!L:L,MATCH(技能效果等级!B3288,技能效果!B:B,0))="","",INDEX(技能效果!L:L,MATCH(技能效果等级!B3288,技能效果!B:B,0)))</f>
        <v/>
      </c>
      <c r="O3288" s="95">
        <f>IF(INDEX(技能效果!N:N,MATCH(B3288,技能效果!B:B,0))=0,INDEX(技能效果!M:M,MATCH(技能效果等级!B3288,技能效果!B:B,0)),INDEX(技能效果!M:M,MATCH(技能效果等级!B3288,技能效果!B:B,0))*VLOOKUP(E3288,技能数值计算!$C$19:$D$28,2,FALSE))</f>
        <v>0</v>
      </c>
      <c r="P3288" s="97"/>
      <c r="Q3288" s="97"/>
      <c r="R3288" s="95" t="str">
        <f>IF(INDEX(技能效果!O:O,MATCH(技能效果等级!B3288,技能效果!B:B,0))="","",INDEX(技能效果!O:O,MATCH(技能效果等级!B3288,技能效果!B:B,0)))</f>
        <v/>
      </c>
      <c r="S3288" s="97"/>
      <c r="T3288" s="97"/>
      <c r="U3288" s="97"/>
      <c r="V3288" s="96" t="str">
        <f>IF(INDEX(技能效果!AF:AF,MATCH(技能效果等级!B3288,技能效果!B:B,0))="","",INDEX(技能效果!AF:AF,MATCH(技能效果等级!B3288,技能效果!B:B,0)))</f>
        <v/>
      </c>
      <c r="W3288" s="95">
        <f t="shared" si="49"/>
        <v>320</v>
      </c>
    </row>
    <row r="3289" spans="1:23" ht="16.5" x14ac:dyDescent="0.2">
      <c r="A3289" s="62">
        <v>3286</v>
      </c>
      <c r="B3289" s="95">
        <f>INDEX(技能效果!B:B,MATCH(技能效果等级!W3289,技能效果!AE:AE,0))</f>
        <v>210301203</v>
      </c>
      <c r="C3289" s="95" t="str">
        <f>INDEX(技能效果!C:C,MATCH(技能效果等级!B3289,技能效果!B:B,0))</f>
        <v>夏侯惇共死印记自身(教学)</v>
      </c>
      <c r="D3289" s="96" t="s">
        <v>873</v>
      </c>
      <c r="E3289" s="95">
        <v>2</v>
      </c>
      <c r="F3289" s="95">
        <f>INDEX(技能效果!H:H,MATCH(技能效果等级!B3289,技能效果!B:B,0))</f>
        <v>4109</v>
      </c>
      <c r="G3289" s="95">
        <f>IF(INDEX(技能效果!K:K,MATCH(B3289,技能效果!B:B,0))=0,INDEX(技能效果!I:I,MATCH(技能效果等级!B3289,技能效果!B:B,0)),INDEX(技能效果!I:I,MATCH(技能效果等级!B3289,技能效果!B:B,0))*VLOOKUP(E3289,技能数值计算!$C$19:$D$28,2,FALSE))</f>
        <v>1.62</v>
      </c>
      <c r="H3289" s="95">
        <f>INDEX(技能效果!J:J,MATCH(技能效果等级!B3289,技能效果!B:B,0))</f>
        <v>0</v>
      </c>
      <c r="I3289" s="97"/>
      <c r="J3289" s="97"/>
      <c r="K3289" s="97"/>
      <c r="L3289" s="97"/>
      <c r="M3289" s="97"/>
      <c r="N3289" s="96" t="str">
        <f>IF(INDEX(技能效果!L:L,MATCH(技能效果等级!B3289,技能效果!B:B,0))="","",INDEX(技能效果!L:L,MATCH(技能效果等级!B3289,技能效果!B:B,0)))</f>
        <v/>
      </c>
      <c r="O3289" s="95">
        <f>IF(INDEX(技能效果!N:N,MATCH(B3289,技能效果!B:B,0))=0,INDEX(技能效果!M:M,MATCH(技能效果等级!B3289,技能效果!B:B,0)),INDEX(技能效果!M:M,MATCH(技能效果等级!B3289,技能效果!B:B,0))*VLOOKUP(E3289,技能数值计算!$C$19:$D$28,2,FALSE))</f>
        <v>0</v>
      </c>
      <c r="P3289" s="97"/>
      <c r="Q3289" s="97"/>
      <c r="R3289" s="95" t="str">
        <f>IF(INDEX(技能效果!O:O,MATCH(技能效果等级!B3289,技能效果!B:B,0))="","",INDEX(技能效果!O:O,MATCH(技能效果等级!B3289,技能效果!B:B,0)))</f>
        <v/>
      </c>
      <c r="S3289" s="97"/>
      <c r="T3289" s="97"/>
      <c r="U3289" s="97"/>
      <c r="V3289" s="96" t="str">
        <f>IF(INDEX(技能效果!AF:AF,MATCH(技能效果等级!B3289,技能效果!B:B,0))="","",INDEX(技能效果!AF:AF,MATCH(技能效果等级!B3289,技能效果!B:B,0)))</f>
        <v/>
      </c>
      <c r="W3289" s="95">
        <f t="shared" si="49"/>
        <v>320</v>
      </c>
    </row>
    <row r="3290" spans="1:23" ht="16.5" x14ac:dyDescent="0.2">
      <c r="A3290" s="62">
        <v>3287</v>
      </c>
      <c r="B3290" s="95">
        <f>INDEX(技能效果!B:B,MATCH(技能效果等级!W3290,技能效果!AE:AE,0))</f>
        <v>210301203</v>
      </c>
      <c r="C3290" s="95" t="str">
        <f>INDEX(技能效果!C:C,MATCH(技能效果等级!B3290,技能效果!B:B,0))</f>
        <v>夏侯惇共死印记自身(教学)</v>
      </c>
      <c r="D3290" s="96" t="s">
        <v>873</v>
      </c>
      <c r="E3290" s="95">
        <v>3</v>
      </c>
      <c r="F3290" s="95">
        <f>INDEX(技能效果!H:H,MATCH(技能效果等级!B3290,技能效果!B:B,0))</f>
        <v>4109</v>
      </c>
      <c r="G3290" s="95">
        <f>IF(INDEX(技能效果!K:K,MATCH(B3290,技能效果!B:B,0))=0,INDEX(技能效果!I:I,MATCH(技能效果等级!B3290,技能效果!B:B,0)),INDEX(技能效果!I:I,MATCH(技能效果等级!B3290,技能效果!B:B,0))*VLOOKUP(E3290,技能数值计算!$C$19:$D$28,2,FALSE))</f>
        <v>1.7399999999999998</v>
      </c>
      <c r="H3290" s="95">
        <f>INDEX(技能效果!J:J,MATCH(技能效果等级!B3290,技能效果!B:B,0))</f>
        <v>0</v>
      </c>
      <c r="I3290" s="97"/>
      <c r="J3290" s="97"/>
      <c r="K3290" s="97"/>
      <c r="L3290" s="97"/>
      <c r="M3290" s="97"/>
      <c r="N3290" s="96" t="str">
        <f>IF(INDEX(技能效果!L:L,MATCH(技能效果等级!B3290,技能效果!B:B,0))="","",INDEX(技能效果!L:L,MATCH(技能效果等级!B3290,技能效果!B:B,0)))</f>
        <v/>
      </c>
      <c r="O3290" s="95">
        <f>IF(INDEX(技能效果!N:N,MATCH(B3290,技能效果!B:B,0))=0,INDEX(技能效果!M:M,MATCH(技能效果等级!B3290,技能效果!B:B,0)),INDEX(技能效果!M:M,MATCH(技能效果等级!B3290,技能效果!B:B,0))*VLOOKUP(E3290,技能数值计算!$C$19:$D$28,2,FALSE))</f>
        <v>0</v>
      </c>
      <c r="P3290" s="97"/>
      <c r="Q3290" s="97"/>
      <c r="R3290" s="95" t="str">
        <f>IF(INDEX(技能效果!O:O,MATCH(技能效果等级!B3290,技能效果!B:B,0))="","",INDEX(技能效果!O:O,MATCH(技能效果等级!B3290,技能效果!B:B,0)))</f>
        <v/>
      </c>
      <c r="S3290" s="97"/>
      <c r="T3290" s="97"/>
      <c r="U3290" s="97"/>
      <c r="V3290" s="96" t="str">
        <f>IF(INDEX(技能效果!AF:AF,MATCH(技能效果等级!B3290,技能效果!B:B,0))="","",INDEX(技能效果!AF:AF,MATCH(技能效果等级!B3290,技能效果!B:B,0)))</f>
        <v/>
      </c>
      <c r="W3290" s="95">
        <f t="shared" si="49"/>
        <v>320</v>
      </c>
    </row>
    <row r="3291" spans="1:23" ht="16.5" x14ac:dyDescent="0.2">
      <c r="A3291" s="62">
        <v>3288</v>
      </c>
      <c r="B3291" s="95">
        <f>INDEX(技能效果!B:B,MATCH(技能效果等级!W3291,技能效果!AE:AE,0))</f>
        <v>210301203</v>
      </c>
      <c r="C3291" s="95" t="str">
        <f>INDEX(技能效果!C:C,MATCH(技能效果等级!B3291,技能效果!B:B,0))</f>
        <v>夏侯惇共死印记自身(教学)</v>
      </c>
      <c r="D3291" s="96" t="s">
        <v>873</v>
      </c>
      <c r="E3291" s="95">
        <v>4</v>
      </c>
      <c r="F3291" s="95">
        <f>INDEX(技能效果!H:H,MATCH(技能效果等级!B3291,技能效果!B:B,0))</f>
        <v>4109</v>
      </c>
      <c r="G3291" s="95">
        <f>IF(INDEX(技能效果!K:K,MATCH(B3291,技能效果!B:B,0))=0,INDEX(技能效果!I:I,MATCH(技能效果等级!B3291,技能效果!B:B,0)),INDEX(技能效果!I:I,MATCH(技能效果等级!B3291,技能效果!B:B,0))*VLOOKUP(E3291,技能数值计算!$C$19:$D$28,2,FALSE))</f>
        <v>1.8599999999999999</v>
      </c>
      <c r="H3291" s="95">
        <f>INDEX(技能效果!J:J,MATCH(技能效果等级!B3291,技能效果!B:B,0))</f>
        <v>0</v>
      </c>
      <c r="I3291" s="97"/>
      <c r="J3291" s="97"/>
      <c r="K3291" s="97"/>
      <c r="L3291" s="97"/>
      <c r="M3291" s="97"/>
      <c r="N3291" s="96" t="str">
        <f>IF(INDEX(技能效果!L:L,MATCH(技能效果等级!B3291,技能效果!B:B,0))="","",INDEX(技能效果!L:L,MATCH(技能效果等级!B3291,技能效果!B:B,0)))</f>
        <v/>
      </c>
      <c r="O3291" s="95">
        <f>IF(INDEX(技能效果!N:N,MATCH(B3291,技能效果!B:B,0))=0,INDEX(技能效果!M:M,MATCH(技能效果等级!B3291,技能效果!B:B,0)),INDEX(技能效果!M:M,MATCH(技能效果等级!B3291,技能效果!B:B,0))*VLOOKUP(E3291,技能数值计算!$C$19:$D$28,2,FALSE))</f>
        <v>0</v>
      </c>
      <c r="P3291" s="97"/>
      <c r="Q3291" s="97"/>
      <c r="R3291" s="95" t="str">
        <f>IF(INDEX(技能效果!O:O,MATCH(技能效果等级!B3291,技能效果!B:B,0))="","",INDEX(技能效果!O:O,MATCH(技能效果等级!B3291,技能效果!B:B,0)))</f>
        <v/>
      </c>
      <c r="S3291" s="97"/>
      <c r="T3291" s="97"/>
      <c r="U3291" s="97"/>
      <c r="V3291" s="96" t="str">
        <f>IF(INDEX(技能效果!AF:AF,MATCH(技能效果等级!B3291,技能效果!B:B,0))="","",INDEX(技能效果!AF:AF,MATCH(技能效果等级!B3291,技能效果!B:B,0)))</f>
        <v/>
      </c>
      <c r="W3291" s="95">
        <f t="shared" si="49"/>
        <v>320</v>
      </c>
    </row>
    <row r="3292" spans="1:23" ht="16.5" x14ac:dyDescent="0.2">
      <c r="A3292" s="62">
        <v>3289</v>
      </c>
      <c r="B3292" s="95">
        <f>INDEX(技能效果!B:B,MATCH(技能效果等级!W3292,技能效果!AE:AE,0))</f>
        <v>210301203</v>
      </c>
      <c r="C3292" s="95" t="str">
        <f>INDEX(技能效果!C:C,MATCH(技能效果等级!B3292,技能效果!B:B,0))</f>
        <v>夏侯惇共死印记自身(教学)</v>
      </c>
      <c r="D3292" s="96" t="s">
        <v>873</v>
      </c>
      <c r="E3292" s="95">
        <v>5</v>
      </c>
      <c r="F3292" s="95">
        <f>INDEX(技能效果!H:H,MATCH(技能效果等级!B3292,技能效果!B:B,0))</f>
        <v>4109</v>
      </c>
      <c r="G3292" s="95">
        <f>IF(INDEX(技能效果!K:K,MATCH(B3292,技能效果!B:B,0))=0,INDEX(技能效果!I:I,MATCH(技能效果等级!B3292,技能效果!B:B,0)),INDEX(技能效果!I:I,MATCH(技能效果等级!B3292,技能效果!B:B,0))*VLOOKUP(E3292,技能数值计算!$C$19:$D$28,2,FALSE))</f>
        <v>1.98</v>
      </c>
      <c r="H3292" s="95">
        <f>INDEX(技能效果!J:J,MATCH(技能效果等级!B3292,技能效果!B:B,0))</f>
        <v>0</v>
      </c>
      <c r="I3292" s="97"/>
      <c r="J3292" s="97"/>
      <c r="K3292" s="97"/>
      <c r="L3292" s="97"/>
      <c r="M3292" s="97"/>
      <c r="N3292" s="96" t="str">
        <f>IF(INDEX(技能效果!L:L,MATCH(技能效果等级!B3292,技能效果!B:B,0))="","",INDEX(技能效果!L:L,MATCH(技能效果等级!B3292,技能效果!B:B,0)))</f>
        <v/>
      </c>
      <c r="O3292" s="95">
        <f>IF(INDEX(技能效果!N:N,MATCH(B3292,技能效果!B:B,0))=0,INDEX(技能效果!M:M,MATCH(技能效果等级!B3292,技能效果!B:B,0)),INDEX(技能效果!M:M,MATCH(技能效果等级!B3292,技能效果!B:B,0))*VLOOKUP(E3292,技能数值计算!$C$19:$D$28,2,FALSE))</f>
        <v>0</v>
      </c>
      <c r="P3292" s="97"/>
      <c r="Q3292" s="97"/>
      <c r="R3292" s="95" t="str">
        <f>IF(INDEX(技能效果!O:O,MATCH(技能效果等级!B3292,技能效果!B:B,0))="","",INDEX(技能效果!O:O,MATCH(技能效果等级!B3292,技能效果!B:B,0)))</f>
        <v/>
      </c>
      <c r="S3292" s="97"/>
      <c r="T3292" s="97"/>
      <c r="U3292" s="97"/>
      <c r="V3292" s="96" t="str">
        <f>IF(INDEX(技能效果!AF:AF,MATCH(技能效果等级!B3292,技能效果!B:B,0))="","",INDEX(技能效果!AF:AF,MATCH(技能效果等级!B3292,技能效果!B:B,0)))</f>
        <v/>
      </c>
      <c r="W3292" s="95">
        <f t="shared" si="49"/>
        <v>320</v>
      </c>
    </row>
    <row r="3293" spans="1:23" ht="16.5" x14ac:dyDescent="0.2">
      <c r="A3293" s="62">
        <v>3290</v>
      </c>
      <c r="B3293" s="95">
        <f>INDEX(技能效果!B:B,MATCH(技能效果等级!W3293,技能效果!AE:AE,0))</f>
        <v>210301203</v>
      </c>
      <c r="C3293" s="95" t="str">
        <f>INDEX(技能效果!C:C,MATCH(技能效果等级!B3293,技能效果!B:B,0))</f>
        <v>夏侯惇共死印记自身(教学)</v>
      </c>
      <c r="D3293" s="96" t="s">
        <v>873</v>
      </c>
      <c r="E3293" s="95">
        <v>6</v>
      </c>
      <c r="F3293" s="95">
        <f>INDEX(技能效果!H:H,MATCH(技能效果等级!B3293,技能效果!B:B,0))</f>
        <v>4109</v>
      </c>
      <c r="G3293" s="95">
        <f>IF(INDEX(技能效果!K:K,MATCH(B3293,技能效果!B:B,0))=0,INDEX(技能效果!I:I,MATCH(技能效果等级!B3293,技能效果!B:B,0)),INDEX(技能效果!I:I,MATCH(技能效果等级!B3293,技能效果!B:B,0))*VLOOKUP(E3293,技能数值计算!$C$19:$D$28,2,FALSE))</f>
        <v>2.16</v>
      </c>
      <c r="H3293" s="95">
        <f>INDEX(技能效果!J:J,MATCH(技能效果等级!B3293,技能效果!B:B,0))</f>
        <v>0</v>
      </c>
      <c r="I3293" s="97"/>
      <c r="J3293" s="97"/>
      <c r="K3293" s="97"/>
      <c r="L3293" s="97"/>
      <c r="M3293" s="97"/>
      <c r="N3293" s="96" t="str">
        <f>IF(INDEX(技能效果!L:L,MATCH(技能效果等级!B3293,技能效果!B:B,0))="","",INDEX(技能效果!L:L,MATCH(技能效果等级!B3293,技能效果!B:B,0)))</f>
        <v/>
      </c>
      <c r="O3293" s="95">
        <f>IF(INDEX(技能效果!N:N,MATCH(B3293,技能效果!B:B,0))=0,INDEX(技能效果!M:M,MATCH(技能效果等级!B3293,技能效果!B:B,0)),INDEX(技能效果!M:M,MATCH(技能效果等级!B3293,技能效果!B:B,0))*VLOOKUP(E3293,技能数值计算!$C$19:$D$28,2,FALSE))</f>
        <v>0</v>
      </c>
      <c r="P3293" s="97"/>
      <c r="Q3293" s="97"/>
      <c r="R3293" s="95" t="str">
        <f>IF(INDEX(技能效果!O:O,MATCH(技能效果等级!B3293,技能效果!B:B,0))="","",INDEX(技能效果!O:O,MATCH(技能效果等级!B3293,技能效果!B:B,0)))</f>
        <v/>
      </c>
      <c r="S3293" s="97"/>
      <c r="T3293" s="97"/>
      <c r="U3293" s="97"/>
      <c r="V3293" s="96" t="str">
        <f>IF(INDEX(技能效果!AF:AF,MATCH(技能效果等级!B3293,技能效果!B:B,0))="","",INDEX(技能效果!AF:AF,MATCH(技能效果等级!B3293,技能效果!B:B,0)))</f>
        <v/>
      </c>
      <c r="W3293" s="95">
        <f t="shared" si="49"/>
        <v>320</v>
      </c>
    </row>
    <row r="3294" spans="1:23" ht="16.5" x14ac:dyDescent="0.2">
      <c r="A3294" s="62">
        <v>3291</v>
      </c>
      <c r="B3294" s="95">
        <f>INDEX(技能效果!B:B,MATCH(技能效果等级!W3294,技能效果!AE:AE,0))</f>
        <v>210301203</v>
      </c>
      <c r="C3294" s="95" t="str">
        <f>INDEX(技能效果!C:C,MATCH(技能效果等级!B3294,技能效果!B:B,0))</f>
        <v>夏侯惇共死印记自身(教学)</v>
      </c>
      <c r="D3294" s="96" t="s">
        <v>873</v>
      </c>
      <c r="E3294" s="95">
        <v>7</v>
      </c>
      <c r="F3294" s="95">
        <f>INDEX(技能效果!H:H,MATCH(技能效果等级!B3294,技能效果!B:B,0))</f>
        <v>4109</v>
      </c>
      <c r="G3294" s="95">
        <f>IF(INDEX(技能效果!K:K,MATCH(B3294,技能效果!B:B,0))=0,INDEX(技能效果!I:I,MATCH(技能效果等级!B3294,技能效果!B:B,0)),INDEX(技能效果!I:I,MATCH(技能效果等级!B3294,技能效果!B:B,0))*VLOOKUP(E3294,技能数值计算!$C$19:$D$28,2,FALSE))</f>
        <v>2.34</v>
      </c>
      <c r="H3294" s="95">
        <f>INDEX(技能效果!J:J,MATCH(技能效果等级!B3294,技能效果!B:B,0))</f>
        <v>0</v>
      </c>
      <c r="I3294" s="97"/>
      <c r="J3294" s="97"/>
      <c r="K3294" s="97"/>
      <c r="L3294" s="97"/>
      <c r="M3294" s="97"/>
      <c r="N3294" s="96" t="str">
        <f>IF(INDEX(技能效果!L:L,MATCH(技能效果等级!B3294,技能效果!B:B,0))="","",INDEX(技能效果!L:L,MATCH(技能效果等级!B3294,技能效果!B:B,0)))</f>
        <v/>
      </c>
      <c r="O3294" s="95">
        <f>IF(INDEX(技能效果!N:N,MATCH(B3294,技能效果!B:B,0))=0,INDEX(技能效果!M:M,MATCH(技能效果等级!B3294,技能效果!B:B,0)),INDEX(技能效果!M:M,MATCH(技能效果等级!B3294,技能效果!B:B,0))*VLOOKUP(E3294,技能数值计算!$C$19:$D$28,2,FALSE))</f>
        <v>0</v>
      </c>
      <c r="P3294" s="97"/>
      <c r="Q3294" s="97"/>
      <c r="R3294" s="95" t="str">
        <f>IF(INDEX(技能效果!O:O,MATCH(技能效果等级!B3294,技能效果!B:B,0))="","",INDEX(技能效果!O:O,MATCH(技能效果等级!B3294,技能效果!B:B,0)))</f>
        <v/>
      </c>
      <c r="S3294" s="97"/>
      <c r="T3294" s="97"/>
      <c r="U3294" s="97"/>
      <c r="V3294" s="96" t="str">
        <f>IF(INDEX(技能效果!AF:AF,MATCH(技能效果等级!B3294,技能效果!B:B,0))="","",INDEX(技能效果!AF:AF,MATCH(技能效果等级!B3294,技能效果!B:B,0)))</f>
        <v/>
      </c>
      <c r="W3294" s="95">
        <f t="shared" si="49"/>
        <v>320</v>
      </c>
    </row>
    <row r="3295" spans="1:23" ht="16.5" x14ac:dyDescent="0.2">
      <c r="A3295" s="62">
        <v>3292</v>
      </c>
      <c r="B3295" s="95">
        <f>INDEX(技能效果!B:B,MATCH(技能效果等级!W3295,技能效果!AE:AE,0))</f>
        <v>210301203</v>
      </c>
      <c r="C3295" s="95" t="str">
        <f>INDEX(技能效果!C:C,MATCH(技能效果等级!B3295,技能效果!B:B,0))</f>
        <v>夏侯惇共死印记自身(教学)</v>
      </c>
      <c r="D3295" s="96" t="s">
        <v>873</v>
      </c>
      <c r="E3295" s="95">
        <v>8</v>
      </c>
      <c r="F3295" s="95">
        <f>INDEX(技能效果!H:H,MATCH(技能效果等级!B3295,技能效果!B:B,0))</f>
        <v>4109</v>
      </c>
      <c r="G3295" s="95">
        <f>IF(INDEX(技能效果!K:K,MATCH(B3295,技能效果!B:B,0))=0,INDEX(技能效果!I:I,MATCH(技能效果等级!B3295,技能效果!B:B,0)),INDEX(技能效果!I:I,MATCH(技能效果等级!B3295,技能效果!B:B,0))*VLOOKUP(E3295,技能数值计算!$C$19:$D$28,2,FALSE))</f>
        <v>2.52</v>
      </c>
      <c r="H3295" s="95">
        <f>INDEX(技能效果!J:J,MATCH(技能效果等级!B3295,技能效果!B:B,0))</f>
        <v>0</v>
      </c>
      <c r="I3295" s="97"/>
      <c r="J3295" s="97"/>
      <c r="K3295" s="97"/>
      <c r="L3295" s="97"/>
      <c r="M3295" s="97"/>
      <c r="N3295" s="96" t="str">
        <f>IF(INDEX(技能效果!L:L,MATCH(技能效果等级!B3295,技能效果!B:B,0))="","",INDEX(技能效果!L:L,MATCH(技能效果等级!B3295,技能效果!B:B,0)))</f>
        <v/>
      </c>
      <c r="O3295" s="95">
        <f>IF(INDEX(技能效果!N:N,MATCH(B3295,技能效果!B:B,0))=0,INDEX(技能效果!M:M,MATCH(技能效果等级!B3295,技能效果!B:B,0)),INDEX(技能效果!M:M,MATCH(技能效果等级!B3295,技能效果!B:B,0))*VLOOKUP(E3295,技能数值计算!$C$19:$D$28,2,FALSE))</f>
        <v>0</v>
      </c>
      <c r="P3295" s="97"/>
      <c r="Q3295" s="97"/>
      <c r="R3295" s="95" t="str">
        <f>IF(INDEX(技能效果!O:O,MATCH(技能效果等级!B3295,技能效果!B:B,0))="","",INDEX(技能效果!O:O,MATCH(技能效果等级!B3295,技能效果!B:B,0)))</f>
        <v/>
      </c>
      <c r="S3295" s="97"/>
      <c r="T3295" s="97"/>
      <c r="U3295" s="97"/>
      <c r="V3295" s="96" t="str">
        <f>IF(INDEX(技能效果!AF:AF,MATCH(技能效果等级!B3295,技能效果!B:B,0))="","",INDEX(技能效果!AF:AF,MATCH(技能效果等级!B3295,技能效果!B:B,0)))</f>
        <v/>
      </c>
      <c r="W3295" s="95">
        <f t="shared" si="49"/>
        <v>320</v>
      </c>
    </row>
    <row r="3296" spans="1:23" ht="16.5" x14ac:dyDescent="0.2">
      <c r="A3296" s="62">
        <v>3293</v>
      </c>
      <c r="B3296" s="95">
        <f>INDEX(技能效果!B:B,MATCH(技能效果等级!W3296,技能效果!AE:AE,0))</f>
        <v>210301203</v>
      </c>
      <c r="C3296" s="95" t="str">
        <f>INDEX(技能效果!C:C,MATCH(技能效果等级!B3296,技能效果!B:B,0))</f>
        <v>夏侯惇共死印记自身(教学)</v>
      </c>
      <c r="D3296" s="96" t="s">
        <v>873</v>
      </c>
      <c r="E3296" s="95">
        <v>9</v>
      </c>
      <c r="F3296" s="95">
        <f>INDEX(技能效果!H:H,MATCH(技能效果等级!B3296,技能效果!B:B,0))</f>
        <v>4109</v>
      </c>
      <c r="G3296" s="95">
        <f>IF(INDEX(技能效果!K:K,MATCH(B3296,技能效果!B:B,0))=0,INDEX(技能效果!I:I,MATCH(技能效果等级!B3296,技能效果!B:B,0)),INDEX(技能效果!I:I,MATCH(技能效果等级!B3296,技能效果!B:B,0))*VLOOKUP(E3296,技能数值计算!$C$19:$D$28,2,FALSE))</f>
        <v>2.7600000000000002</v>
      </c>
      <c r="H3296" s="95">
        <f>INDEX(技能效果!J:J,MATCH(技能效果等级!B3296,技能效果!B:B,0))</f>
        <v>0</v>
      </c>
      <c r="I3296" s="97"/>
      <c r="J3296" s="97"/>
      <c r="K3296" s="97"/>
      <c r="L3296" s="97"/>
      <c r="M3296" s="97"/>
      <c r="N3296" s="96" t="str">
        <f>IF(INDEX(技能效果!L:L,MATCH(技能效果等级!B3296,技能效果!B:B,0))="","",INDEX(技能效果!L:L,MATCH(技能效果等级!B3296,技能效果!B:B,0)))</f>
        <v/>
      </c>
      <c r="O3296" s="95">
        <f>IF(INDEX(技能效果!N:N,MATCH(B3296,技能效果!B:B,0))=0,INDEX(技能效果!M:M,MATCH(技能效果等级!B3296,技能效果!B:B,0)),INDEX(技能效果!M:M,MATCH(技能效果等级!B3296,技能效果!B:B,0))*VLOOKUP(E3296,技能数值计算!$C$19:$D$28,2,FALSE))</f>
        <v>0</v>
      </c>
      <c r="P3296" s="97"/>
      <c r="Q3296" s="97"/>
      <c r="R3296" s="95" t="str">
        <f>IF(INDEX(技能效果!O:O,MATCH(技能效果等级!B3296,技能效果!B:B,0))="","",INDEX(技能效果!O:O,MATCH(技能效果等级!B3296,技能效果!B:B,0)))</f>
        <v/>
      </c>
      <c r="S3296" s="97"/>
      <c r="T3296" s="97"/>
      <c r="U3296" s="97"/>
      <c r="V3296" s="96" t="str">
        <f>IF(INDEX(技能效果!AF:AF,MATCH(技能效果等级!B3296,技能效果!B:B,0))="","",INDEX(技能效果!AF:AF,MATCH(技能效果等级!B3296,技能效果!B:B,0)))</f>
        <v/>
      </c>
      <c r="W3296" s="95">
        <f t="shared" si="49"/>
        <v>320</v>
      </c>
    </row>
    <row r="3297" spans="1:23" ht="16.5" x14ac:dyDescent="0.2">
      <c r="A3297" s="62">
        <v>3294</v>
      </c>
      <c r="B3297" s="95">
        <f>INDEX(技能效果!B:B,MATCH(技能效果等级!W3297,技能效果!AE:AE,0))</f>
        <v>210301203</v>
      </c>
      <c r="C3297" s="95" t="str">
        <f>INDEX(技能效果!C:C,MATCH(技能效果等级!B3297,技能效果!B:B,0))</f>
        <v>夏侯惇共死印记自身(教学)</v>
      </c>
      <c r="D3297" s="96" t="s">
        <v>873</v>
      </c>
      <c r="E3297" s="95">
        <v>10</v>
      </c>
      <c r="F3297" s="95">
        <f>INDEX(技能效果!H:H,MATCH(技能效果等级!B3297,技能效果!B:B,0))</f>
        <v>4109</v>
      </c>
      <c r="G3297" s="95">
        <f>IF(INDEX(技能效果!K:K,MATCH(B3297,技能效果!B:B,0))=0,INDEX(技能效果!I:I,MATCH(技能效果等级!B3297,技能效果!B:B,0)),INDEX(技能效果!I:I,MATCH(技能效果等级!B3297,技能效果!B:B,0))*VLOOKUP(E3297,技能数值计算!$C$19:$D$28,2,FALSE))</f>
        <v>3</v>
      </c>
      <c r="H3297" s="95">
        <f>INDEX(技能效果!J:J,MATCH(技能效果等级!B3297,技能效果!B:B,0))</f>
        <v>0</v>
      </c>
      <c r="I3297" s="97"/>
      <c r="J3297" s="97"/>
      <c r="K3297" s="97"/>
      <c r="L3297" s="97"/>
      <c r="M3297" s="97"/>
      <c r="N3297" s="96" t="str">
        <f>IF(INDEX(技能效果!L:L,MATCH(技能效果等级!B3297,技能效果!B:B,0))="","",INDEX(技能效果!L:L,MATCH(技能效果等级!B3297,技能效果!B:B,0)))</f>
        <v/>
      </c>
      <c r="O3297" s="95">
        <f>IF(INDEX(技能效果!N:N,MATCH(B3297,技能效果!B:B,0))=0,INDEX(技能效果!M:M,MATCH(技能效果等级!B3297,技能效果!B:B,0)),INDEX(技能效果!M:M,MATCH(技能效果等级!B3297,技能效果!B:B,0))*VLOOKUP(E3297,技能数值计算!$C$19:$D$28,2,FALSE))</f>
        <v>0</v>
      </c>
      <c r="P3297" s="97"/>
      <c r="Q3297" s="97"/>
      <c r="R3297" s="95" t="str">
        <f>IF(INDEX(技能效果!O:O,MATCH(技能效果等级!B3297,技能效果!B:B,0))="","",INDEX(技能效果!O:O,MATCH(技能效果等级!B3297,技能效果!B:B,0)))</f>
        <v/>
      </c>
      <c r="S3297" s="97"/>
      <c r="T3297" s="97"/>
      <c r="U3297" s="97"/>
      <c r="V3297" s="96" t="str">
        <f>IF(INDEX(技能效果!AF:AF,MATCH(技能效果等级!B3297,技能效果!B:B,0))="","",INDEX(技能效果!AF:AF,MATCH(技能效果等级!B3297,技能效果!B:B,0)))</f>
        <v/>
      </c>
      <c r="W3297" s="95">
        <f t="shared" si="49"/>
        <v>320</v>
      </c>
    </row>
    <row r="3298" spans="1:23" ht="16.5" x14ac:dyDescent="0.2">
      <c r="A3298" s="62">
        <v>3295</v>
      </c>
      <c r="B3298" s="95">
        <f>INDEX(技能效果!B:B,MATCH(技能效果等级!W3298,技能效果!AE:AE,0))</f>
        <v>210301204</v>
      </c>
      <c r="C3298" s="95" t="str">
        <f>INDEX(技能效果!C:C,MATCH(技能效果等级!B3298,技能效果!B:B,0))</f>
        <v>夏侯惇共死印记攻击目标(教学)</v>
      </c>
      <c r="D3298" s="96" t="s">
        <v>873</v>
      </c>
      <c r="E3298" s="95">
        <v>1</v>
      </c>
      <c r="F3298" s="95">
        <f>INDEX(技能效果!H:H,MATCH(技能效果等级!B3298,技能效果!B:B,0))</f>
        <v>4109</v>
      </c>
      <c r="G3298" s="95">
        <f>IF(INDEX(技能效果!K:K,MATCH(B3298,技能效果!B:B,0))=0,INDEX(技能效果!I:I,MATCH(技能效果等级!B3298,技能效果!B:B,0)),INDEX(技能效果!I:I,MATCH(技能效果等级!B3298,技能效果!B:B,0))*VLOOKUP(E3298,技能数值计算!$C$19:$D$28,2,FALSE))</f>
        <v>1.5</v>
      </c>
      <c r="H3298" s="95">
        <f>INDEX(技能效果!J:J,MATCH(技能效果等级!B3298,技能效果!B:B,0))</f>
        <v>0</v>
      </c>
      <c r="I3298" s="97"/>
      <c r="J3298" s="97"/>
      <c r="K3298" s="97"/>
      <c r="L3298" s="97"/>
      <c r="M3298" s="97"/>
      <c r="N3298" s="96" t="str">
        <f>IF(INDEX(技能效果!L:L,MATCH(技能效果等级!B3298,技能效果!B:B,0))="","",INDEX(技能效果!L:L,MATCH(技能效果等级!B3298,技能效果!B:B,0)))</f>
        <v/>
      </c>
      <c r="O3298" s="95">
        <f>IF(INDEX(技能效果!N:N,MATCH(B3298,技能效果!B:B,0))=0,INDEX(技能效果!M:M,MATCH(技能效果等级!B3298,技能效果!B:B,0)),INDEX(技能效果!M:M,MATCH(技能效果等级!B3298,技能效果!B:B,0))*VLOOKUP(E3298,技能数值计算!$C$19:$D$28,2,FALSE))</f>
        <v>0</v>
      </c>
      <c r="P3298" s="97"/>
      <c r="Q3298" s="97"/>
      <c r="R3298" s="95" t="str">
        <f>IF(INDEX(技能效果!O:O,MATCH(技能效果等级!B3298,技能效果!B:B,0))="","",INDEX(技能效果!O:O,MATCH(技能效果等级!B3298,技能效果!B:B,0)))</f>
        <v/>
      </c>
      <c r="S3298" s="97"/>
      <c r="T3298" s="97"/>
      <c r="U3298" s="97"/>
      <c r="V3298" s="96" t="str">
        <f>IF(INDEX(技能效果!AF:AF,MATCH(技能效果等级!B3298,技能效果!B:B,0))="","",INDEX(技能效果!AF:AF,MATCH(技能效果等级!B3298,技能效果!B:B,0)))</f>
        <v/>
      </c>
      <c r="W3298" s="95">
        <f t="shared" si="49"/>
        <v>321</v>
      </c>
    </row>
    <row r="3299" spans="1:23" ht="16.5" x14ac:dyDescent="0.2">
      <c r="A3299" s="62">
        <v>3296</v>
      </c>
      <c r="B3299" s="95">
        <f>INDEX(技能效果!B:B,MATCH(技能效果等级!W3299,技能效果!AE:AE,0))</f>
        <v>210301204</v>
      </c>
      <c r="C3299" s="95" t="str">
        <f>INDEX(技能效果!C:C,MATCH(技能效果等级!B3299,技能效果!B:B,0))</f>
        <v>夏侯惇共死印记攻击目标(教学)</v>
      </c>
      <c r="D3299" s="96" t="s">
        <v>873</v>
      </c>
      <c r="E3299" s="95">
        <v>2</v>
      </c>
      <c r="F3299" s="95">
        <f>INDEX(技能效果!H:H,MATCH(技能效果等级!B3299,技能效果!B:B,0))</f>
        <v>4109</v>
      </c>
      <c r="G3299" s="95">
        <f>IF(INDEX(技能效果!K:K,MATCH(B3299,技能效果!B:B,0))=0,INDEX(技能效果!I:I,MATCH(技能效果等级!B3299,技能效果!B:B,0)),INDEX(技能效果!I:I,MATCH(技能效果等级!B3299,技能效果!B:B,0))*VLOOKUP(E3299,技能数值计算!$C$19:$D$28,2,FALSE))</f>
        <v>1.62</v>
      </c>
      <c r="H3299" s="95">
        <f>INDEX(技能效果!J:J,MATCH(技能效果等级!B3299,技能效果!B:B,0))</f>
        <v>0</v>
      </c>
      <c r="I3299" s="97"/>
      <c r="J3299" s="97"/>
      <c r="K3299" s="97"/>
      <c r="L3299" s="97"/>
      <c r="M3299" s="97"/>
      <c r="N3299" s="96" t="str">
        <f>IF(INDEX(技能效果!L:L,MATCH(技能效果等级!B3299,技能效果!B:B,0))="","",INDEX(技能效果!L:L,MATCH(技能效果等级!B3299,技能效果!B:B,0)))</f>
        <v/>
      </c>
      <c r="O3299" s="95">
        <f>IF(INDEX(技能效果!N:N,MATCH(B3299,技能效果!B:B,0))=0,INDEX(技能效果!M:M,MATCH(技能效果等级!B3299,技能效果!B:B,0)),INDEX(技能效果!M:M,MATCH(技能效果等级!B3299,技能效果!B:B,0))*VLOOKUP(E3299,技能数值计算!$C$19:$D$28,2,FALSE))</f>
        <v>0</v>
      </c>
      <c r="P3299" s="97"/>
      <c r="Q3299" s="97"/>
      <c r="R3299" s="95" t="str">
        <f>IF(INDEX(技能效果!O:O,MATCH(技能效果等级!B3299,技能效果!B:B,0))="","",INDEX(技能效果!O:O,MATCH(技能效果等级!B3299,技能效果!B:B,0)))</f>
        <v/>
      </c>
      <c r="S3299" s="97"/>
      <c r="T3299" s="97"/>
      <c r="U3299" s="97"/>
      <c r="V3299" s="96" t="str">
        <f>IF(INDEX(技能效果!AF:AF,MATCH(技能效果等级!B3299,技能效果!B:B,0))="","",INDEX(技能效果!AF:AF,MATCH(技能效果等级!B3299,技能效果!B:B,0)))</f>
        <v/>
      </c>
      <c r="W3299" s="95">
        <f t="shared" si="49"/>
        <v>321</v>
      </c>
    </row>
    <row r="3300" spans="1:23" ht="16.5" x14ac:dyDescent="0.2">
      <c r="A3300" s="62">
        <v>3297</v>
      </c>
      <c r="B3300" s="95">
        <f>INDEX(技能效果!B:B,MATCH(技能效果等级!W3300,技能效果!AE:AE,0))</f>
        <v>210301204</v>
      </c>
      <c r="C3300" s="95" t="str">
        <f>INDEX(技能效果!C:C,MATCH(技能效果等级!B3300,技能效果!B:B,0))</f>
        <v>夏侯惇共死印记攻击目标(教学)</v>
      </c>
      <c r="D3300" s="96" t="s">
        <v>873</v>
      </c>
      <c r="E3300" s="95">
        <v>3</v>
      </c>
      <c r="F3300" s="95">
        <f>INDEX(技能效果!H:H,MATCH(技能效果等级!B3300,技能效果!B:B,0))</f>
        <v>4109</v>
      </c>
      <c r="G3300" s="95">
        <f>IF(INDEX(技能效果!K:K,MATCH(B3300,技能效果!B:B,0))=0,INDEX(技能效果!I:I,MATCH(技能效果等级!B3300,技能效果!B:B,0)),INDEX(技能效果!I:I,MATCH(技能效果等级!B3300,技能效果!B:B,0))*VLOOKUP(E3300,技能数值计算!$C$19:$D$28,2,FALSE))</f>
        <v>1.7399999999999998</v>
      </c>
      <c r="H3300" s="95">
        <f>INDEX(技能效果!J:J,MATCH(技能效果等级!B3300,技能效果!B:B,0))</f>
        <v>0</v>
      </c>
      <c r="I3300" s="97"/>
      <c r="J3300" s="97"/>
      <c r="K3300" s="97"/>
      <c r="L3300" s="97"/>
      <c r="M3300" s="97"/>
      <c r="N3300" s="96" t="str">
        <f>IF(INDEX(技能效果!L:L,MATCH(技能效果等级!B3300,技能效果!B:B,0))="","",INDEX(技能效果!L:L,MATCH(技能效果等级!B3300,技能效果!B:B,0)))</f>
        <v/>
      </c>
      <c r="O3300" s="95">
        <f>IF(INDEX(技能效果!N:N,MATCH(B3300,技能效果!B:B,0))=0,INDEX(技能效果!M:M,MATCH(技能效果等级!B3300,技能效果!B:B,0)),INDEX(技能效果!M:M,MATCH(技能效果等级!B3300,技能效果!B:B,0))*VLOOKUP(E3300,技能数值计算!$C$19:$D$28,2,FALSE))</f>
        <v>0</v>
      </c>
      <c r="P3300" s="97"/>
      <c r="Q3300" s="97"/>
      <c r="R3300" s="95" t="str">
        <f>IF(INDEX(技能效果!O:O,MATCH(技能效果等级!B3300,技能效果!B:B,0))="","",INDEX(技能效果!O:O,MATCH(技能效果等级!B3300,技能效果!B:B,0)))</f>
        <v/>
      </c>
      <c r="S3300" s="97"/>
      <c r="T3300" s="97"/>
      <c r="U3300" s="97"/>
      <c r="V3300" s="96" t="str">
        <f>IF(INDEX(技能效果!AF:AF,MATCH(技能效果等级!B3300,技能效果!B:B,0))="","",INDEX(技能效果!AF:AF,MATCH(技能效果等级!B3300,技能效果!B:B,0)))</f>
        <v/>
      </c>
      <c r="W3300" s="95">
        <f t="shared" si="49"/>
        <v>321</v>
      </c>
    </row>
    <row r="3301" spans="1:23" ht="16.5" x14ac:dyDescent="0.2">
      <c r="A3301" s="62">
        <v>3298</v>
      </c>
      <c r="B3301" s="95">
        <f>INDEX(技能效果!B:B,MATCH(技能效果等级!W3301,技能效果!AE:AE,0))</f>
        <v>210301204</v>
      </c>
      <c r="C3301" s="95" t="str">
        <f>INDEX(技能效果!C:C,MATCH(技能效果等级!B3301,技能效果!B:B,0))</f>
        <v>夏侯惇共死印记攻击目标(教学)</v>
      </c>
      <c r="D3301" s="96" t="s">
        <v>873</v>
      </c>
      <c r="E3301" s="95">
        <v>4</v>
      </c>
      <c r="F3301" s="95">
        <f>INDEX(技能效果!H:H,MATCH(技能效果等级!B3301,技能效果!B:B,0))</f>
        <v>4109</v>
      </c>
      <c r="G3301" s="95">
        <f>IF(INDEX(技能效果!K:K,MATCH(B3301,技能效果!B:B,0))=0,INDEX(技能效果!I:I,MATCH(技能效果等级!B3301,技能效果!B:B,0)),INDEX(技能效果!I:I,MATCH(技能效果等级!B3301,技能效果!B:B,0))*VLOOKUP(E3301,技能数值计算!$C$19:$D$28,2,FALSE))</f>
        <v>1.8599999999999999</v>
      </c>
      <c r="H3301" s="95">
        <f>INDEX(技能效果!J:J,MATCH(技能效果等级!B3301,技能效果!B:B,0))</f>
        <v>0</v>
      </c>
      <c r="I3301" s="97"/>
      <c r="J3301" s="97"/>
      <c r="K3301" s="97"/>
      <c r="L3301" s="97"/>
      <c r="M3301" s="97"/>
      <c r="N3301" s="96" t="str">
        <f>IF(INDEX(技能效果!L:L,MATCH(技能效果等级!B3301,技能效果!B:B,0))="","",INDEX(技能效果!L:L,MATCH(技能效果等级!B3301,技能效果!B:B,0)))</f>
        <v/>
      </c>
      <c r="O3301" s="95">
        <f>IF(INDEX(技能效果!N:N,MATCH(B3301,技能效果!B:B,0))=0,INDEX(技能效果!M:M,MATCH(技能效果等级!B3301,技能效果!B:B,0)),INDEX(技能效果!M:M,MATCH(技能效果等级!B3301,技能效果!B:B,0))*VLOOKUP(E3301,技能数值计算!$C$19:$D$28,2,FALSE))</f>
        <v>0</v>
      </c>
      <c r="P3301" s="97"/>
      <c r="Q3301" s="97"/>
      <c r="R3301" s="95" t="str">
        <f>IF(INDEX(技能效果!O:O,MATCH(技能效果等级!B3301,技能效果!B:B,0))="","",INDEX(技能效果!O:O,MATCH(技能效果等级!B3301,技能效果!B:B,0)))</f>
        <v/>
      </c>
      <c r="S3301" s="97"/>
      <c r="T3301" s="97"/>
      <c r="U3301" s="97"/>
      <c r="V3301" s="96" t="str">
        <f>IF(INDEX(技能效果!AF:AF,MATCH(技能效果等级!B3301,技能效果!B:B,0))="","",INDEX(技能效果!AF:AF,MATCH(技能效果等级!B3301,技能效果!B:B,0)))</f>
        <v/>
      </c>
      <c r="W3301" s="95">
        <f t="shared" si="49"/>
        <v>321</v>
      </c>
    </row>
    <row r="3302" spans="1:23" ht="16.5" x14ac:dyDescent="0.2">
      <c r="A3302" s="62">
        <v>3299</v>
      </c>
      <c r="B3302" s="95">
        <f>INDEX(技能效果!B:B,MATCH(技能效果等级!W3302,技能效果!AE:AE,0))</f>
        <v>210301204</v>
      </c>
      <c r="C3302" s="95" t="str">
        <f>INDEX(技能效果!C:C,MATCH(技能效果等级!B3302,技能效果!B:B,0))</f>
        <v>夏侯惇共死印记攻击目标(教学)</v>
      </c>
      <c r="D3302" s="96" t="s">
        <v>873</v>
      </c>
      <c r="E3302" s="95">
        <v>5</v>
      </c>
      <c r="F3302" s="95">
        <f>INDEX(技能效果!H:H,MATCH(技能效果等级!B3302,技能效果!B:B,0))</f>
        <v>4109</v>
      </c>
      <c r="G3302" s="95">
        <f>IF(INDEX(技能效果!K:K,MATCH(B3302,技能效果!B:B,0))=0,INDEX(技能效果!I:I,MATCH(技能效果等级!B3302,技能效果!B:B,0)),INDEX(技能效果!I:I,MATCH(技能效果等级!B3302,技能效果!B:B,0))*VLOOKUP(E3302,技能数值计算!$C$19:$D$28,2,FALSE))</f>
        <v>1.98</v>
      </c>
      <c r="H3302" s="95">
        <f>INDEX(技能效果!J:J,MATCH(技能效果等级!B3302,技能效果!B:B,0))</f>
        <v>0</v>
      </c>
      <c r="I3302" s="97"/>
      <c r="J3302" s="97"/>
      <c r="K3302" s="97"/>
      <c r="L3302" s="97"/>
      <c r="M3302" s="97"/>
      <c r="N3302" s="96" t="str">
        <f>IF(INDEX(技能效果!L:L,MATCH(技能效果等级!B3302,技能效果!B:B,0))="","",INDEX(技能效果!L:L,MATCH(技能效果等级!B3302,技能效果!B:B,0)))</f>
        <v/>
      </c>
      <c r="O3302" s="95">
        <f>IF(INDEX(技能效果!N:N,MATCH(B3302,技能效果!B:B,0))=0,INDEX(技能效果!M:M,MATCH(技能效果等级!B3302,技能效果!B:B,0)),INDEX(技能效果!M:M,MATCH(技能效果等级!B3302,技能效果!B:B,0))*VLOOKUP(E3302,技能数值计算!$C$19:$D$28,2,FALSE))</f>
        <v>0</v>
      </c>
      <c r="P3302" s="97"/>
      <c r="Q3302" s="97"/>
      <c r="R3302" s="95" t="str">
        <f>IF(INDEX(技能效果!O:O,MATCH(技能效果等级!B3302,技能效果!B:B,0))="","",INDEX(技能效果!O:O,MATCH(技能效果等级!B3302,技能效果!B:B,0)))</f>
        <v/>
      </c>
      <c r="S3302" s="97"/>
      <c r="T3302" s="97"/>
      <c r="U3302" s="97"/>
      <c r="V3302" s="96" t="str">
        <f>IF(INDEX(技能效果!AF:AF,MATCH(技能效果等级!B3302,技能效果!B:B,0))="","",INDEX(技能效果!AF:AF,MATCH(技能效果等级!B3302,技能效果!B:B,0)))</f>
        <v/>
      </c>
      <c r="W3302" s="95">
        <f t="shared" si="49"/>
        <v>321</v>
      </c>
    </row>
    <row r="3303" spans="1:23" ht="16.5" x14ac:dyDescent="0.2">
      <c r="A3303" s="62">
        <v>3300</v>
      </c>
      <c r="B3303" s="95">
        <f>INDEX(技能效果!B:B,MATCH(技能效果等级!W3303,技能效果!AE:AE,0))</f>
        <v>210301204</v>
      </c>
      <c r="C3303" s="95" t="str">
        <f>INDEX(技能效果!C:C,MATCH(技能效果等级!B3303,技能效果!B:B,0))</f>
        <v>夏侯惇共死印记攻击目标(教学)</v>
      </c>
      <c r="D3303" s="96" t="s">
        <v>873</v>
      </c>
      <c r="E3303" s="95">
        <v>6</v>
      </c>
      <c r="F3303" s="95">
        <f>INDEX(技能效果!H:H,MATCH(技能效果等级!B3303,技能效果!B:B,0))</f>
        <v>4109</v>
      </c>
      <c r="G3303" s="95">
        <f>IF(INDEX(技能效果!K:K,MATCH(B3303,技能效果!B:B,0))=0,INDEX(技能效果!I:I,MATCH(技能效果等级!B3303,技能效果!B:B,0)),INDEX(技能效果!I:I,MATCH(技能效果等级!B3303,技能效果!B:B,0))*VLOOKUP(E3303,技能数值计算!$C$19:$D$28,2,FALSE))</f>
        <v>2.16</v>
      </c>
      <c r="H3303" s="95">
        <f>INDEX(技能效果!J:J,MATCH(技能效果等级!B3303,技能效果!B:B,0))</f>
        <v>0</v>
      </c>
      <c r="I3303" s="97"/>
      <c r="J3303" s="97"/>
      <c r="K3303" s="97"/>
      <c r="L3303" s="97"/>
      <c r="M3303" s="97"/>
      <c r="N3303" s="96" t="str">
        <f>IF(INDEX(技能效果!L:L,MATCH(技能效果等级!B3303,技能效果!B:B,0))="","",INDEX(技能效果!L:L,MATCH(技能效果等级!B3303,技能效果!B:B,0)))</f>
        <v/>
      </c>
      <c r="O3303" s="95">
        <f>IF(INDEX(技能效果!N:N,MATCH(B3303,技能效果!B:B,0))=0,INDEX(技能效果!M:M,MATCH(技能效果等级!B3303,技能效果!B:B,0)),INDEX(技能效果!M:M,MATCH(技能效果等级!B3303,技能效果!B:B,0))*VLOOKUP(E3303,技能数值计算!$C$19:$D$28,2,FALSE))</f>
        <v>0</v>
      </c>
      <c r="P3303" s="97"/>
      <c r="Q3303" s="97"/>
      <c r="R3303" s="95" t="str">
        <f>IF(INDEX(技能效果!O:O,MATCH(技能效果等级!B3303,技能效果!B:B,0))="","",INDEX(技能效果!O:O,MATCH(技能效果等级!B3303,技能效果!B:B,0)))</f>
        <v/>
      </c>
      <c r="S3303" s="97"/>
      <c r="T3303" s="97"/>
      <c r="U3303" s="97"/>
      <c r="V3303" s="96" t="str">
        <f>IF(INDEX(技能效果!AF:AF,MATCH(技能效果等级!B3303,技能效果!B:B,0))="","",INDEX(技能效果!AF:AF,MATCH(技能效果等级!B3303,技能效果!B:B,0)))</f>
        <v/>
      </c>
      <c r="W3303" s="95">
        <f t="shared" si="49"/>
        <v>321</v>
      </c>
    </row>
    <row r="3304" spans="1:23" ht="16.5" x14ac:dyDescent="0.2">
      <c r="A3304" s="62">
        <v>3301</v>
      </c>
      <c r="B3304" s="95">
        <f>INDEX(技能效果!B:B,MATCH(技能效果等级!W3304,技能效果!AE:AE,0))</f>
        <v>210301204</v>
      </c>
      <c r="C3304" s="95" t="str">
        <f>INDEX(技能效果!C:C,MATCH(技能效果等级!B3304,技能效果!B:B,0))</f>
        <v>夏侯惇共死印记攻击目标(教学)</v>
      </c>
      <c r="D3304" s="96" t="s">
        <v>873</v>
      </c>
      <c r="E3304" s="95">
        <v>7</v>
      </c>
      <c r="F3304" s="95">
        <f>INDEX(技能效果!H:H,MATCH(技能效果等级!B3304,技能效果!B:B,0))</f>
        <v>4109</v>
      </c>
      <c r="G3304" s="95">
        <f>IF(INDEX(技能效果!K:K,MATCH(B3304,技能效果!B:B,0))=0,INDEX(技能效果!I:I,MATCH(技能效果等级!B3304,技能效果!B:B,0)),INDEX(技能效果!I:I,MATCH(技能效果等级!B3304,技能效果!B:B,0))*VLOOKUP(E3304,技能数值计算!$C$19:$D$28,2,FALSE))</f>
        <v>2.34</v>
      </c>
      <c r="H3304" s="95">
        <f>INDEX(技能效果!J:J,MATCH(技能效果等级!B3304,技能效果!B:B,0))</f>
        <v>0</v>
      </c>
      <c r="I3304" s="97"/>
      <c r="J3304" s="97"/>
      <c r="K3304" s="97"/>
      <c r="L3304" s="97"/>
      <c r="M3304" s="97"/>
      <c r="N3304" s="96" t="str">
        <f>IF(INDEX(技能效果!L:L,MATCH(技能效果等级!B3304,技能效果!B:B,0))="","",INDEX(技能效果!L:L,MATCH(技能效果等级!B3304,技能效果!B:B,0)))</f>
        <v/>
      </c>
      <c r="O3304" s="95">
        <f>IF(INDEX(技能效果!N:N,MATCH(B3304,技能效果!B:B,0))=0,INDEX(技能效果!M:M,MATCH(技能效果等级!B3304,技能效果!B:B,0)),INDEX(技能效果!M:M,MATCH(技能效果等级!B3304,技能效果!B:B,0))*VLOOKUP(E3304,技能数值计算!$C$19:$D$28,2,FALSE))</f>
        <v>0</v>
      </c>
      <c r="P3304" s="97"/>
      <c r="Q3304" s="97"/>
      <c r="R3304" s="95" t="str">
        <f>IF(INDEX(技能效果!O:O,MATCH(技能效果等级!B3304,技能效果!B:B,0))="","",INDEX(技能效果!O:O,MATCH(技能效果等级!B3304,技能效果!B:B,0)))</f>
        <v/>
      </c>
      <c r="S3304" s="97"/>
      <c r="T3304" s="97"/>
      <c r="U3304" s="97"/>
      <c r="V3304" s="96" t="str">
        <f>IF(INDEX(技能效果!AF:AF,MATCH(技能效果等级!B3304,技能效果!B:B,0))="","",INDEX(技能效果!AF:AF,MATCH(技能效果等级!B3304,技能效果!B:B,0)))</f>
        <v/>
      </c>
      <c r="W3304" s="95">
        <f t="shared" si="49"/>
        <v>321</v>
      </c>
    </row>
    <row r="3305" spans="1:23" ht="16.5" x14ac:dyDescent="0.2">
      <c r="A3305" s="62">
        <v>3302</v>
      </c>
      <c r="B3305" s="95">
        <f>INDEX(技能效果!B:B,MATCH(技能效果等级!W3305,技能效果!AE:AE,0))</f>
        <v>210301204</v>
      </c>
      <c r="C3305" s="95" t="str">
        <f>INDEX(技能效果!C:C,MATCH(技能效果等级!B3305,技能效果!B:B,0))</f>
        <v>夏侯惇共死印记攻击目标(教学)</v>
      </c>
      <c r="D3305" s="96" t="s">
        <v>873</v>
      </c>
      <c r="E3305" s="95">
        <v>8</v>
      </c>
      <c r="F3305" s="95">
        <f>INDEX(技能效果!H:H,MATCH(技能效果等级!B3305,技能效果!B:B,0))</f>
        <v>4109</v>
      </c>
      <c r="G3305" s="95">
        <f>IF(INDEX(技能效果!K:K,MATCH(B3305,技能效果!B:B,0))=0,INDEX(技能效果!I:I,MATCH(技能效果等级!B3305,技能效果!B:B,0)),INDEX(技能效果!I:I,MATCH(技能效果等级!B3305,技能效果!B:B,0))*VLOOKUP(E3305,技能数值计算!$C$19:$D$28,2,FALSE))</f>
        <v>2.52</v>
      </c>
      <c r="H3305" s="95">
        <f>INDEX(技能效果!J:J,MATCH(技能效果等级!B3305,技能效果!B:B,0))</f>
        <v>0</v>
      </c>
      <c r="I3305" s="97"/>
      <c r="J3305" s="97"/>
      <c r="K3305" s="97"/>
      <c r="L3305" s="97"/>
      <c r="M3305" s="97"/>
      <c r="N3305" s="96" t="str">
        <f>IF(INDEX(技能效果!L:L,MATCH(技能效果等级!B3305,技能效果!B:B,0))="","",INDEX(技能效果!L:L,MATCH(技能效果等级!B3305,技能效果!B:B,0)))</f>
        <v/>
      </c>
      <c r="O3305" s="95">
        <f>IF(INDEX(技能效果!N:N,MATCH(B3305,技能效果!B:B,0))=0,INDEX(技能效果!M:M,MATCH(技能效果等级!B3305,技能效果!B:B,0)),INDEX(技能效果!M:M,MATCH(技能效果等级!B3305,技能效果!B:B,0))*VLOOKUP(E3305,技能数值计算!$C$19:$D$28,2,FALSE))</f>
        <v>0</v>
      </c>
      <c r="P3305" s="97"/>
      <c r="Q3305" s="97"/>
      <c r="R3305" s="95" t="str">
        <f>IF(INDEX(技能效果!O:O,MATCH(技能效果等级!B3305,技能效果!B:B,0))="","",INDEX(技能效果!O:O,MATCH(技能效果等级!B3305,技能效果!B:B,0)))</f>
        <v/>
      </c>
      <c r="S3305" s="97"/>
      <c r="T3305" s="97"/>
      <c r="U3305" s="97"/>
      <c r="V3305" s="96" t="str">
        <f>IF(INDEX(技能效果!AF:AF,MATCH(技能效果等级!B3305,技能效果!B:B,0))="","",INDEX(技能效果!AF:AF,MATCH(技能效果等级!B3305,技能效果!B:B,0)))</f>
        <v/>
      </c>
      <c r="W3305" s="95">
        <f t="shared" si="49"/>
        <v>321</v>
      </c>
    </row>
    <row r="3306" spans="1:23" ht="16.5" x14ac:dyDescent="0.2">
      <c r="A3306" s="62">
        <v>3303</v>
      </c>
      <c r="B3306" s="95">
        <f>INDEX(技能效果!B:B,MATCH(技能效果等级!W3306,技能效果!AE:AE,0))</f>
        <v>210301204</v>
      </c>
      <c r="C3306" s="95" t="str">
        <f>INDEX(技能效果!C:C,MATCH(技能效果等级!B3306,技能效果!B:B,0))</f>
        <v>夏侯惇共死印记攻击目标(教学)</v>
      </c>
      <c r="D3306" s="96" t="s">
        <v>873</v>
      </c>
      <c r="E3306" s="95">
        <v>9</v>
      </c>
      <c r="F3306" s="95">
        <f>INDEX(技能效果!H:H,MATCH(技能效果等级!B3306,技能效果!B:B,0))</f>
        <v>4109</v>
      </c>
      <c r="G3306" s="95">
        <f>IF(INDEX(技能效果!K:K,MATCH(B3306,技能效果!B:B,0))=0,INDEX(技能效果!I:I,MATCH(技能效果等级!B3306,技能效果!B:B,0)),INDEX(技能效果!I:I,MATCH(技能效果等级!B3306,技能效果!B:B,0))*VLOOKUP(E3306,技能数值计算!$C$19:$D$28,2,FALSE))</f>
        <v>2.7600000000000002</v>
      </c>
      <c r="H3306" s="95">
        <f>INDEX(技能效果!J:J,MATCH(技能效果等级!B3306,技能效果!B:B,0))</f>
        <v>0</v>
      </c>
      <c r="I3306" s="97"/>
      <c r="J3306" s="97"/>
      <c r="K3306" s="97"/>
      <c r="L3306" s="97"/>
      <c r="M3306" s="97"/>
      <c r="N3306" s="96" t="str">
        <f>IF(INDEX(技能效果!L:L,MATCH(技能效果等级!B3306,技能效果!B:B,0))="","",INDEX(技能效果!L:L,MATCH(技能效果等级!B3306,技能效果!B:B,0)))</f>
        <v/>
      </c>
      <c r="O3306" s="95">
        <f>IF(INDEX(技能效果!N:N,MATCH(B3306,技能效果!B:B,0))=0,INDEX(技能效果!M:M,MATCH(技能效果等级!B3306,技能效果!B:B,0)),INDEX(技能效果!M:M,MATCH(技能效果等级!B3306,技能效果!B:B,0))*VLOOKUP(E3306,技能数值计算!$C$19:$D$28,2,FALSE))</f>
        <v>0</v>
      </c>
      <c r="P3306" s="97"/>
      <c r="Q3306" s="97"/>
      <c r="R3306" s="95" t="str">
        <f>IF(INDEX(技能效果!O:O,MATCH(技能效果等级!B3306,技能效果!B:B,0))="","",INDEX(技能效果!O:O,MATCH(技能效果等级!B3306,技能效果!B:B,0)))</f>
        <v/>
      </c>
      <c r="S3306" s="97"/>
      <c r="T3306" s="97"/>
      <c r="U3306" s="97"/>
      <c r="V3306" s="96" t="str">
        <f>IF(INDEX(技能效果!AF:AF,MATCH(技能效果等级!B3306,技能效果!B:B,0))="","",INDEX(技能效果!AF:AF,MATCH(技能效果等级!B3306,技能效果!B:B,0)))</f>
        <v/>
      </c>
      <c r="W3306" s="95">
        <f t="shared" si="49"/>
        <v>321</v>
      </c>
    </row>
    <row r="3307" spans="1:23" ht="16.5" x14ac:dyDescent="0.2">
      <c r="A3307" s="62">
        <v>3304</v>
      </c>
      <c r="B3307" s="95">
        <f>INDEX(技能效果!B:B,MATCH(技能效果等级!W3307,技能效果!AE:AE,0))</f>
        <v>210301204</v>
      </c>
      <c r="C3307" s="95" t="str">
        <f>INDEX(技能效果!C:C,MATCH(技能效果等级!B3307,技能效果!B:B,0))</f>
        <v>夏侯惇共死印记攻击目标(教学)</v>
      </c>
      <c r="D3307" s="96" t="s">
        <v>873</v>
      </c>
      <c r="E3307" s="95">
        <v>10</v>
      </c>
      <c r="F3307" s="95">
        <f>INDEX(技能效果!H:H,MATCH(技能效果等级!B3307,技能效果!B:B,0))</f>
        <v>4109</v>
      </c>
      <c r="G3307" s="95">
        <f>IF(INDEX(技能效果!K:K,MATCH(B3307,技能效果!B:B,0))=0,INDEX(技能效果!I:I,MATCH(技能效果等级!B3307,技能效果!B:B,0)),INDEX(技能效果!I:I,MATCH(技能效果等级!B3307,技能效果!B:B,0))*VLOOKUP(E3307,技能数值计算!$C$19:$D$28,2,FALSE))</f>
        <v>3</v>
      </c>
      <c r="H3307" s="95">
        <f>INDEX(技能效果!J:J,MATCH(技能效果等级!B3307,技能效果!B:B,0))</f>
        <v>0</v>
      </c>
      <c r="I3307" s="97"/>
      <c r="J3307" s="97"/>
      <c r="K3307" s="97"/>
      <c r="L3307" s="97"/>
      <c r="M3307" s="97"/>
      <c r="N3307" s="96" t="str">
        <f>IF(INDEX(技能效果!L:L,MATCH(技能效果等级!B3307,技能效果!B:B,0))="","",INDEX(技能效果!L:L,MATCH(技能效果等级!B3307,技能效果!B:B,0)))</f>
        <v/>
      </c>
      <c r="O3307" s="95">
        <f>IF(INDEX(技能效果!N:N,MATCH(B3307,技能效果!B:B,0))=0,INDEX(技能效果!M:M,MATCH(技能效果等级!B3307,技能效果!B:B,0)),INDEX(技能效果!M:M,MATCH(技能效果等级!B3307,技能效果!B:B,0))*VLOOKUP(E3307,技能数值计算!$C$19:$D$28,2,FALSE))</f>
        <v>0</v>
      </c>
      <c r="P3307" s="97"/>
      <c r="Q3307" s="97"/>
      <c r="R3307" s="95" t="str">
        <f>IF(INDEX(技能效果!O:O,MATCH(技能效果等级!B3307,技能效果!B:B,0))="","",INDEX(技能效果!O:O,MATCH(技能效果等级!B3307,技能效果!B:B,0)))</f>
        <v/>
      </c>
      <c r="S3307" s="97"/>
      <c r="T3307" s="97"/>
      <c r="U3307" s="97"/>
      <c r="V3307" s="96" t="str">
        <f>IF(INDEX(技能效果!AF:AF,MATCH(技能效果等级!B3307,技能效果!B:B,0))="","",INDEX(技能效果!AF:AF,MATCH(技能效果等级!B3307,技能效果!B:B,0)))</f>
        <v/>
      </c>
      <c r="W3307" s="95">
        <f t="shared" si="49"/>
        <v>321</v>
      </c>
    </row>
    <row r="3308" spans="1:23" ht="16.5" x14ac:dyDescent="0.2">
      <c r="A3308" s="62">
        <v>3305</v>
      </c>
      <c r="B3308" s="95">
        <f>INDEX(技能效果!B:B,MATCH(技能效果等级!W3308,技能效果!AE:AE,0))</f>
        <v>210301205</v>
      </c>
      <c r="C3308" s="95" t="str">
        <f>INDEX(技能效果!C:C,MATCH(技能效果等级!B3308,技能效果!B:B,0))</f>
        <v>夏侯惇共死印记减攻击目标(教学)</v>
      </c>
      <c r="D3308" s="96" t="s">
        <v>873</v>
      </c>
      <c r="E3308" s="95">
        <v>1</v>
      </c>
      <c r="F3308" s="95">
        <f>INDEX(技能效果!H:H,MATCH(技能效果等级!B3308,技能效果!B:B,0))</f>
        <v>4109</v>
      </c>
      <c r="G3308" s="95">
        <f>IF(INDEX(技能效果!K:K,MATCH(B3308,技能效果!B:B,0))=0,INDEX(技能效果!I:I,MATCH(技能效果等级!B3308,技能效果!B:B,0)),INDEX(技能效果!I:I,MATCH(技能效果等级!B3308,技能效果!B:B,0))*VLOOKUP(E3308,技能数值计算!$C$19:$D$28,2,FALSE))</f>
        <v>1.5</v>
      </c>
      <c r="H3308" s="95">
        <f>INDEX(技能效果!J:J,MATCH(技能效果等级!B3308,技能效果!B:B,0))</f>
        <v>0</v>
      </c>
      <c r="I3308" s="97"/>
      <c r="J3308" s="97"/>
      <c r="K3308" s="97"/>
      <c r="L3308" s="97"/>
      <c r="M3308" s="97"/>
      <c r="N3308" s="96" t="str">
        <f>IF(INDEX(技能效果!L:L,MATCH(技能效果等级!B3308,技能效果!B:B,0))="","",INDEX(技能效果!L:L,MATCH(技能效果等级!B3308,技能效果!B:B,0)))</f>
        <v/>
      </c>
      <c r="O3308" s="95">
        <f>IF(INDEX(技能效果!N:N,MATCH(B3308,技能效果!B:B,0))=0,INDEX(技能效果!M:M,MATCH(技能效果等级!B3308,技能效果!B:B,0)),INDEX(技能效果!M:M,MATCH(技能效果等级!B3308,技能效果!B:B,0))*VLOOKUP(E3308,技能数值计算!$C$19:$D$28,2,FALSE))</f>
        <v>0</v>
      </c>
      <c r="P3308" s="97"/>
      <c r="Q3308" s="97"/>
      <c r="R3308" s="95" t="str">
        <f>IF(INDEX(技能效果!O:O,MATCH(技能效果等级!B3308,技能效果!B:B,0))="","",INDEX(技能效果!O:O,MATCH(技能效果等级!B3308,技能效果!B:B,0)))</f>
        <v/>
      </c>
      <c r="S3308" s="97"/>
      <c r="T3308" s="97"/>
      <c r="U3308" s="97"/>
      <c r="V3308" s="96" t="str">
        <f>IF(INDEX(技能效果!AF:AF,MATCH(技能效果等级!B3308,技能效果!B:B,0))="","",INDEX(技能效果!AF:AF,MATCH(技能效果等级!B3308,技能效果!B:B,0)))</f>
        <v/>
      </c>
      <c r="W3308" s="95">
        <f t="shared" si="49"/>
        <v>322</v>
      </c>
    </row>
    <row r="3309" spans="1:23" ht="16.5" x14ac:dyDescent="0.2">
      <c r="A3309" s="62">
        <v>3306</v>
      </c>
      <c r="B3309" s="95">
        <f>INDEX(技能效果!B:B,MATCH(技能效果等级!W3309,技能效果!AE:AE,0))</f>
        <v>210301205</v>
      </c>
      <c r="C3309" s="95" t="str">
        <f>INDEX(技能效果!C:C,MATCH(技能效果等级!B3309,技能效果!B:B,0))</f>
        <v>夏侯惇共死印记减攻击目标(教学)</v>
      </c>
      <c r="D3309" s="96" t="s">
        <v>873</v>
      </c>
      <c r="E3309" s="95">
        <v>2</v>
      </c>
      <c r="F3309" s="95">
        <f>INDEX(技能效果!H:H,MATCH(技能效果等级!B3309,技能效果!B:B,0))</f>
        <v>4109</v>
      </c>
      <c r="G3309" s="95">
        <f>IF(INDEX(技能效果!K:K,MATCH(B3309,技能效果!B:B,0))=0,INDEX(技能效果!I:I,MATCH(技能效果等级!B3309,技能效果!B:B,0)),INDEX(技能效果!I:I,MATCH(技能效果等级!B3309,技能效果!B:B,0))*VLOOKUP(E3309,技能数值计算!$C$19:$D$28,2,FALSE))</f>
        <v>1.62</v>
      </c>
      <c r="H3309" s="95">
        <f>INDEX(技能效果!J:J,MATCH(技能效果等级!B3309,技能效果!B:B,0))</f>
        <v>0</v>
      </c>
      <c r="I3309" s="97"/>
      <c r="J3309" s="97"/>
      <c r="K3309" s="97"/>
      <c r="L3309" s="97"/>
      <c r="M3309" s="97"/>
      <c r="N3309" s="96" t="str">
        <f>IF(INDEX(技能效果!L:L,MATCH(技能效果等级!B3309,技能效果!B:B,0))="","",INDEX(技能效果!L:L,MATCH(技能效果等级!B3309,技能效果!B:B,0)))</f>
        <v/>
      </c>
      <c r="O3309" s="95">
        <f>IF(INDEX(技能效果!N:N,MATCH(B3309,技能效果!B:B,0))=0,INDEX(技能效果!M:M,MATCH(技能效果等级!B3309,技能效果!B:B,0)),INDEX(技能效果!M:M,MATCH(技能效果等级!B3309,技能效果!B:B,0))*VLOOKUP(E3309,技能数值计算!$C$19:$D$28,2,FALSE))</f>
        <v>0</v>
      </c>
      <c r="P3309" s="97"/>
      <c r="Q3309" s="97"/>
      <c r="R3309" s="95" t="str">
        <f>IF(INDEX(技能效果!O:O,MATCH(技能效果等级!B3309,技能效果!B:B,0))="","",INDEX(技能效果!O:O,MATCH(技能效果等级!B3309,技能效果!B:B,0)))</f>
        <v/>
      </c>
      <c r="S3309" s="97"/>
      <c r="T3309" s="97"/>
      <c r="U3309" s="97"/>
      <c r="V3309" s="96" t="str">
        <f>IF(INDEX(技能效果!AF:AF,MATCH(技能效果等级!B3309,技能效果!B:B,0))="","",INDEX(技能效果!AF:AF,MATCH(技能效果等级!B3309,技能效果!B:B,0)))</f>
        <v/>
      </c>
      <c r="W3309" s="95">
        <f t="shared" ref="W3309:W3372" si="50">W3299+1</f>
        <v>322</v>
      </c>
    </row>
    <row r="3310" spans="1:23" ht="16.5" x14ac:dyDescent="0.2">
      <c r="A3310" s="62">
        <v>3307</v>
      </c>
      <c r="B3310" s="95">
        <f>INDEX(技能效果!B:B,MATCH(技能效果等级!W3310,技能效果!AE:AE,0))</f>
        <v>210301205</v>
      </c>
      <c r="C3310" s="95" t="str">
        <f>INDEX(技能效果!C:C,MATCH(技能效果等级!B3310,技能效果!B:B,0))</f>
        <v>夏侯惇共死印记减攻击目标(教学)</v>
      </c>
      <c r="D3310" s="96" t="s">
        <v>873</v>
      </c>
      <c r="E3310" s="95">
        <v>3</v>
      </c>
      <c r="F3310" s="95">
        <f>INDEX(技能效果!H:H,MATCH(技能效果等级!B3310,技能效果!B:B,0))</f>
        <v>4109</v>
      </c>
      <c r="G3310" s="95">
        <f>IF(INDEX(技能效果!K:K,MATCH(B3310,技能效果!B:B,0))=0,INDEX(技能效果!I:I,MATCH(技能效果等级!B3310,技能效果!B:B,0)),INDEX(技能效果!I:I,MATCH(技能效果等级!B3310,技能效果!B:B,0))*VLOOKUP(E3310,技能数值计算!$C$19:$D$28,2,FALSE))</f>
        <v>1.7399999999999998</v>
      </c>
      <c r="H3310" s="95">
        <f>INDEX(技能效果!J:J,MATCH(技能效果等级!B3310,技能效果!B:B,0))</f>
        <v>0</v>
      </c>
      <c r="I3310" s="97"/>
      <c r="J3310" s="97"/>
      <c r="K3310" s="97"/>
      <c r="L3310" s="97"/>
      <c r="M3310" s="97"/>
      <c r="N3310" s="96" t="str">
        <f>IF(INDEX(技能效果!L:L,MATCH(技能效果等级!B3310,技能效果!B:B,0))="","",INDEX(技能效果!L:L,MATCH(技能效果等级!B3310,技能效果!B:B,0)))</f>
        <v/>
      </c>
      <c r="O3310" s="95">
        <f>IF(INDEX(技能效果!N:N,MATCH(B3310,技能效果!B:B,0))=0,INDEX(技能效果!M:M,MATCH(技能效果等级!B3310,技能效果!B:B,0)),INDEX(技能效果!M:M,MATCH(技能效果等级!B3310,技能效果!B:B,0))*VLOOKUP(E3310,技能数值计算!$C$19:$D$28,2,FALSE))</f>
        <v>0</v>
      </c>
      <c r="P3310" s="97"/>
      <c r="Q3310" s="97"/>
      <c r="R3310" s="95" t="str">
        <f>IF(INDEX(技能效果!O:O,MATCH(技能效果等级!B3310,技能效果!B:B,0))="","",INDEX(技能效果!O:O,MATCH(技能效果等级!B3310,技能效果!B:B,0)))</f>
        <v/>
      </c>
      <c r="S3310" s="97"/>
      <c r="T3310" s="97"/>
      <c r="U3310" s="97"/>
      <c r="V3310" s="96" t="str">
        <f>IF(INDEX(技能效果!AF:AF,MATCH(技能效果等级!B3310,技能效果!B:B,0))="","",INDEX(技能效果!AF:AF,MATCH(技能效果等级!B3310,技能效果!B:B,0)))</f>
        <v/>
      </c>
      <c r="W3310" s="95">
        <f t="shared" si="50"/>
        <v>322</v>
      </c>
    </row>
    <row r="3311" spans="1:23" ht="16.5" x14ac:dyDescent="0.2">
      <c r="A3311" s="62">
        <v>3308</v>
      </c>
      <c r="B3311" s="95">
        <f>INDEX(技能效果!B:B,MATCH(技能效果等级!W3311,技能效果!AE:AE,0))</f>
        <v>210301205</v>
      </c>
      <c r="C3311" s="95" t="str">
        <f>INDEX(技能效果!C:C,MATCH(技能效果等级!B3311,技能效果!B:B,0))</f>
        <v>夏侯惇共死印记减攻击目标(教学)</v>
      </c>
      <c r="D3311" s="96" t="s">
        <v>873</v>
      </c>
      <c r="E3311" s="95">
        <v>4</v>
      </c>
      <c r="F3311" s="95">
        <f>INDEX(技能效果!H:H,MATCH(技能效果等级!B3311,技能效果!B:B,0))</f>
        <v>4109</v>
      </c>
      <c r="G3311" s="95">
        <f>IF(INDEX(技能效果!K:K,MATCH(B3311,技能效果!B:B,0))=0,INDEX(技能效果!I:I,MATCH(技能效果等级!B3311,技能效果!B:B,0)),INDEX(技能效果!I:I,MATCH(技能效果等级!B3311,技能效果!B:B,0))*VLOOKUP(E3311,技能数值计算!$C$19:$D$28,2,FALSE))</f>
        <v>1.8599999999999999</v>
      </c>
      <c r="H3311" s="95">
        <f>INDEX(技能效果!J:J,MATCH(技能效果等级!B3311,技能效果!B:B,0))</f>
        <v>0</v>
      </c>
      <c r="I3311" s="97"/>
      <c r="J3311" s="97"/>
      <c r="K3311" s="97"/>
      <c r="L3311" s="97"/>
      <c r="M3311" s="97"/>
      <c r="N3311" s="96" t="str">
        <f>IF(INDEX(技能效果!L:L,MATCH(技能效果等级!B3311,技能效果!B:B,0))="","",INDEX(技能效果!L:L,MATCH(技能效果等级!B3311,技能效果!B:B,0)))</f>
        <v/>
      </c>
      <c r="O3311" s="95">
        <f>IF(INDEX(技能效果!N:N,MATCH(B3311,技能效果!B:B,0))=0,INDEX(技能效果!M:M,MATCH(技能效果等级!B3311,技能效果!B:B,0)),INDEX(技能效果!M:M,MATCH(技能效果等级!B3311,技能效果!B:B,0))*VLOOKUP(E3311,技能数值计算!$C$19:$D$28,2,FALSE))</f>
        <v>0</v>
      </c>
      <c r="P3311" s="97"/>
      <c r="Q3311" s="97"/>
      <c r="R3311" s="95" t="str">
        <f>IF(INDEX(技能效果!O:O,MATCH(技能效果等级!B3311,技能效果!B:B,0))="","",INDEX(技能效果!O:O,MATCH(技能效果等级!B3311,技能效果!B:B,0)))</f>
        <v/>
      </c>
      <c r="S3311" s="97"/>
      <c r="T3311" s="97"/>
      <c r="U3311" s="97"/>
      <c r="V3311" s="96" t="str">
        <f>IF(INDEX(技能效果!AF:AF,MATCH(技能效果等级!B3311,技能效果!B:B,0))="","",INDEX(技能效果!AF:AF,MATCH(技能效果等级!B3311,技能效果!B:B,0)))</f>
        <v/>
      </c>
      <c r="W3311" s="95">
        <f t="shared" si="50"/>
        <v>322</v>
      </c>
    </row>
    <row r="3312" spans="1:23" ht="16.5" x14ac:dyDescent="0.2">
      <c r="A3312" s="62">
        <v>3309</v>
      </c>
      <c r="B3312" s="95">
        <f>INDEX(技能效果!B:B,MATCH(技能效果等级!W3312,技能效果!AE:AE,0))</f>
        <v>210301205</v>
      </c>
      <c r="C3312" s="95" t="str">
        <f>INDEX(技能效果!C:C,MATCH(技能效果等级!B3312,技能效果!B:B,0))</f>
        <v>夏侯惇共死印记减攻击目标(教学)</v>
      </c>
      <c r="D3312" s="96" t="s">
        <v>873</v>
      </c>
      <c r="E3312" s="95">
        <v>5</v>
      </c>
      <c r="F3312" s="95">
        <f>INDEX(技能效果!H:H,MATCH(技能效果等级!B3312,技能效果!B:B,0))</f>
        <v>4109</v>
      </c>
      <c r="G3312" s="95">
        <f>IF(INDEX(技能效果!K:K,MATCH(B3312,技能效果!B:B,0))=0,INDEX(技能效果!I:I,MATCH(技能效果等级!B3312,技能效果!B:B,0)),INDEX(技能效果!I:I,MATCH(技能效果等级!B3312,技能效果!B:B,0))*VLOOKUP(E3312,技能数值计算!$C$19:$D$28,2,FALSE))</f>
        <v>1.98</v>
      </c>
      <c r="H3312" s="95">
        <f>INDEX(技能效果!J:J,MATCH(技能效果等级!B3312,技能效果!B:B,0))</f>
        <v>0</v>
      </c>
      <c r="I3312" s="97"/>
      <c r="J3312" s="97"/>
      <c r="K3312" s="97"/>
      <c r="L3312" s="97"/>
      <c r="M3312" s="97"/>
      <c r="N3312" s="96" t="str">
        <f>IF(INDEX(技能效果!L:L,MATCH(技能效果等级!B3312,技能效果!B:B,0))="","",INDEX(技能效果!L:L,MATCH(技能效果等级!B3312,技能效果!B:B,0)))</f>
        <v/>
      </c>
      <c r="O3312" s="95">
        <f>IF(INDEX(技能效果!N:N,MATCH(B3312,技能效果!B:B,0))=0,INDEX(技能效果!M:M,MATCH(技能效果等级!B3312,技能效果!B:B,0)),INDEX(技能效果!M:M,MATCH(技能效果等级!B3312,技能效果!B:B,0))*VLOOKUP(E3312,技能数值计算!$C$19:$D$28,2,FALSE))</f>
        <v>0</v>
      </c>
      <c r="P3312" s="97"/>
      <c r="Q3312" s="97"/>
      <c r="R3312" s="95" t="str">
        <f>IF(INDEX(技能效果!O:O,MATCH(技能效果等级!B3312,技能效果!B:B,0))="","",INDEX(技能效果!O:O,MATCH(技能效果等级!B3312,技能效果!B:B,0)))</f>
        <v/>
      </c>
      <c r="S3312" s="97"/>
      <c r="T3312" s="97"/>
      <c r="U3312" s="97"/>
      <c r="V3312" s="96" t="str">
        <f>IF(INDEX(技能效果!AF:AF,MATCH(技能效果等级!B3312,技能效果!B:B,0))="","",INDEX(技能效果!AF:AF,MATCH(技能效果等级!B3312,技能效果!B:B,0)))</f>
        <v/>
      </c>
      <c r="W3312" s="95">
        <f t="shared" si="50"/>
        <v>322</v>
      </c>
    </row>
    <row r="3313" spans="1:23" ht="16.5" x14ac:dyDescent="0.2">
      <c r="A3313" s="62">
        <v>3310</v>
      </c>
      <c r="B3313" s="95">
        <f>INDEX(技能效果!B:B,MATCH(技能效果等级!W3313,技能效果!AE:AE,0))</f>
        <v>210301205</v>
      </c>
      <c r="C3313" s="95" t="str">
        <f>INDEX(技能效果!C:C,MATCH(技能效果等级!B3313,技能效果!B:B,0))</f>
        <v>夏侯惇共死印记减攻击目标(教学)</v>
      </c>
      <c r="D3313" s="96" t="s">
        <v>873</v>
      </c>
      <c r="E3313" s="95">
        <v>6</v>
      </c>
      <c r="F3313" s="95">
        <f>INDEX(技能效果!H:H,MATCH(技能效果等级!B3313,技能效果!B:B,0))</f>
        <v>4109</v>
      </c>
      <c r="G3313" s="95">
        <f>IF(INDEX(技能效果!K:K,MATCH(B3313,技能效果!B:B,0))=0,INDEX(技能效果!I:I,MATCH(技能效果等级!B3313,技能效果!B:B,0)),INDEX(技能效果!I:I,MATCH(技能效果等级!B3313,技能效果!B:B,0))*VLOOKUP(E3313,技能数值计算!$C$19:$D$28,2,FALSE))</f>
        <v>2.16</v>
      </c>
      <c r="H3313" s="95">
        <f>INDEX(技能效果!J:J,MATCH(技能效果等级!B3313,技能效果!B:B,0))</f>
        <v>0</v>
      </c>
      <c r="I3313" s="97"/>
      <c r="J3313" s="97"/>
      <c r="K3313" s="97"/>
      <c r="L3313" s="97"/>
      <c r="M3313" s="97"/>
      <c r="N3313" s="96" t="str">
        <f>IF(INDEX(技能效果!L:L,MATCH(技能效果等级!B3313,技能效果!B:B,0))="","",INDEX(技能效果!L:L,MATCH(技能效果等级!B3313,技能效果!B:B,0)))</f>
        <v/>
      </c>
      <c r="O3313" s="95">
        <f>IF(INDEX(技能效果!N:N,MATCH(B3313,技能效果!B:B,0))=0,INDEX(技能效果!M:M,MATCH(技能效果等级!B3313,技能效果!B:B,0)),INDEX(技能效果!M:M,MATCH(技能效果等级!B3313,技能效果!B:B,0))*VLOOKUP(E3313,技能数值计算!$C$19:$D$28,2,FALSE))</f>
        <v>0</v>
      </c>
      <c r="P3313" s="97"/>
      <c r="Q3313" s="97"/>
      <c r="R3313" s="95" t="str">
        <f>IF(INDEX(技能效果!O:O,MATCH(技能效果等级!B3313,技能效果!B:B,0))="","",INDEX(技能效果!O:O,MATCH(技能效果等级!B3313,技能效果!B:B,0)))</f>
        <v/>
      </c>
      <c r="S3313" s="97"/>
      <c r="T3313" s="97"/>
      <c r="U3313" s="97"/>
      <c r="V3313" s="96" t="str">
        <f>IF(INDEX(技能效果!AF:AF,MATCH(技能效果等级!B3313,技能效果!B:B,0))="","",INDEX(技能效果!AF:AF,MATCH(技能效果等级!B3313,技能效果!B:B,0)))</f>
        <v/>
      </c>
      <c r="W3313" s="95">
        <f t="shared" si="50"/>
        <v>322</v>
      </c>
    </row>
    <row r="3314" spans="1:23" ht="16.5" x14ac:dyDescent="0.2">
      <c r="A3314" s="62">
        <v>3311</v>
      </c>
      <c r="B3314" s="95">
        <f>INDEX(技能效果!B:B,MATCH(技能效果等级!W3314,技能效果!AE:AE,0))</f>
        <v>210301205</v>
      </c>
      <c r="C3314" s="95" t="str">
        <f>INDEX(技能效果!C:C,MATCH(技能效果等级!B3314,技能效果!B:B,0))</f>
        <v>夏侯惇共死印记减攻击目标(教学)</v>
      </c>
      <c r="D3314" s="96" t="s">
        <v>873</v>
      </c>
      <c r="E3314" s="95">
        <v>7</v>
      </c>
      <c r="F3314" s="95">
        <f>INDEX(技能效果!H:H,MATCH(技能效果等级!B3314,技能效果!B:B,0))</f>
        <v>4109</v>
      </c>
      <c r="G3314" s="95">
        <f>IF(INDEX(技能效果!K:K,MATCH(B3314,技能效果!B:B,0))=0,INDEX(技能效果!I:I,MATCH(技能效果等级!B3314,技能效果!B:B,0)),INDEX(技能效果!I:I,MATCH(技能效果等级!B3314,技能效果!B:B,0))*VLOOKUP(E3314,技能数值计算!$C$19:$D$28,2,FALSE))</f>
        <v>2.34</v>
      </c>
      <c r="H3314" s="95">
        <f>INDEX(技能效果!J:J,MATCH(技能效果等级!B3314,技能效果!B:B,0))</f>
        <v>0</v>
      </c>
      <c r="I3314" s="97"/>
      <c r="J3314" s="97"/>
      <c r="K3314" s="97"/>
      <c r="L3314" s="97"/>
      <c r="M3314" s="97"/>
      <c r="N3314" s="96" t="str">
        <f>IF(INDEX(技能效果!L:L,MATCH(技能效果等级!B3314,技能效果!B:B,0))="","",INDEX(技能效果!L:L,MATCH(技能效果等级!B3314,技能效果!B:B,0)))</f>
        <v/>
      </c>
      <c r="O3314" s="95">
        <f>IF(INDEX(技能效果!N:N,MATCH(B3314,技能效果!B:B,0))=0,INDEX(技能效果!M:M,MATCH(技能效果等级!B3314,技能效果!B:B,0)),INDEX(技能效果!M:M,MATCH(技能效果等级!B3314,技能效果!B:B,0))*VLOOKUP(E3314,技能数值计算!$C$19:$D$28,2,FALSE))</f>
        <v>0</v>
      </c>
      <c r="P3314" s="97"/>
      <c r="Q3314" s="97"/>
      <c r="R3314" s="95" t="str">
        <f>IF(INDEX(技能效果!O:O,MATCH(技能效果等级!B3314,技能效果!B:B,0))="","",INDEX(技能效果!O:O,MATCH(技能效果等级!B3314,技能效果!B:B,0)))</f>
        <v/>
      </c>
      <c r="S3314" s="97"/>
      <c r="T3314" s="97"/>
      <c r="U3314" s="97"/>
      <c r="V3314" s="96" t="str">
        <f>IF(INDEX(技能效果!AF:AF,MATCH(技能效果等级!B3314,技能效果!B:B,0))="","",INDEX(技能效果!AF:AF,MATCH(技能效果等级!B3314,技能效果!B:B,0)))</f>
        <v/>
      </c>
      <c r="W3314" s="95">
        <f t="shared" si="50"/>
        <v>322</v>
      </c>
    </row>
    <row r="3315" spans="1:23" ht="16.5" x14ac:dyDescent="0.2">
      <c r="A3315" s="62">
        <v>3312</v>
      </c>
      <c r="B3315" s="95">
        <f>INDEX(技能效果!B:B,MATCH(技能效果等级!W3315,技能效果!AE:AE,0))</f>
        <v>210301205</v>
      </c>
      <c r="C3315" s="95" t="str">
        <f>INDEX(技能效果!C:C,MATCH(技能效果等级!B3315,技能效果!B:B,0))</f>
        <v>夏侯惇共死印记减攻击目标(教学)</v>
      </c>
      <c r="D3315" s="96" t="s">
        <v>873</v>
      </c>
      <c r="E3315" s="95">
        <v>8</v>
      </c>
      <c r="F3315" s="95">
        <f>INDEX(技能效果!H:H,MATCH(技能效果等级!B3315,技能效果!B:B,0))</f>
        <v>4109</v>
      </c>
      <c r="G3315" s="95">
        <f>IF(INDEX(技能效果!K:K,MATCH(B3315,技能效果!B:B,0))=0,INDEX(技能效果!I:I,MATCH(技能效果等级!B3315,技能效果!B:B,0)),INDEX(技能效果!I:I,MATCH(技能效果等级!B3315,技能效果!B:B,0))*VLOOKUP(E3315,技能数值计算!$C$19:$D$28,2,FALSE))</f>
        <v>2.52</v>
      </c>
      <c r="H3315" s="95">
        <f>INDEX(技能效果!J:J,MATCH(技能效果等级!B3315,技能效果!B:B,0))</f>
        <v>0</v>
      </c>
      <c r="I3315" s="97"/>
      <c r="J3315" s="97"/>
      <c r="K3315" s="97"/>
      <c r="L3315" s="97"/>
      <c r="M3315" s="97"/>
      <c r="N3315" s="96" t="str">
        <f>IF(INDEX(技能效果!L:L,MATCH(技能效果等级!B3315,技能效果!B:B,0))="","",INDEX(技能效果!L:L,MATCH(技能效果等级!B3315,技能效果!B:B,0)))</f>
        <v/>
      </c>
      <c r="O3315" s="95">
        <f>IF(INDEX(技能效果!N:N,MATCH(B3315,技能效果!B:B,0))=0,INDEX(技能效果!M:M,MATCH(技能效果等级!B3315,技能效果!B:B,0)),INDEX(技能效果!M:M,MATCH(技能效果等级!B3315,技能效果!B:B,0))*VLOOKUP(E3315,技能数值计算!$C$19:$D$28,2,FALSE))</f>
        <v>0</v>
      </c>
      <c r="P3315" s="97"/>
      <c r="Q3315" s="97"/>
      <c r="R3315" s="95" t="str">
        <f>IF(INDEX(技能效果!O:O,MATCH(技能效果等级!B3315,技能效果!B:B,0))="","",INDEX(技能效果!O:O,MATCH(技能效果等级!B3315,技能效果!B:B,0)))</f>
        <v/>
      </c>
      <c r="S3315" s="97"/>
      <c r="T3315" s="97"/>
      <c r="U3315" s="97"/>
      <c r="V3315" s="96" t="str">
        <f>IF(INDEX(技能效果!AF:AF,MATCH(技能效果等级!B3315,技能效果!B:B,0))="","",INDEX(技能效果!AF:AF,MATCH(技能效果等级!B3315,技能效果!B:B,0)))</f>
        <v/>
      </c>
      <c r="W3315" s="95">
        <f t="shared" si="50"/>
        <v>322</v>
      </c>
    </row>
    <row r="3316" spans="1:23" ht="16.5" x14ac:dyDescent="0.2">
      <c r="A3316" s="62">
        <v>3313</v>
      </c>
      <c r="B3316" s="95">
        <f>INDEX(技能效果!B:B,MATCH(技能效果等级!W3316,技能效果!AE:AE,0))</f>
        <v>210301205</v>
      </c>
      <c r="C3316" s="95" t="str">
        <f>INDEX(技能效果!C:C,MATCH(技能效果等级!B3316,技能效果!B:B,0))</f>
        <v>夏侯惇共死印记减攻击目标(教学)</v>
      </c>
      <c r="D3316" s="96" t="s">
        <v>873</v>
      </c>
      <c r="E3316" s="95">
        <v>9</v>
      </c>
      <c r="F3316" s="95">
        <f>INDEX(技能效果!H:H,MATCH(技能效果等级!B3316,技能效果!B:B,0))</f>
        <v>4109</v>
      </c>
      <c r="G3316" s="95">
        <f>IF(INDEX(技能效果!K:K,MATCH(B3316,技能效果!B:B,0))=0,INDEX(技能效果!I:I,MATCH(技能效果等级!B3316,技能效果!B:B,0)),INDEX(技能效果!I:I,MATCH(技能效果等级!B3316,技能效果!B:B,0))*VLOOKUP(E3316,技能数值计算!$C$19:$D$28,2,FALSE))</f>
        <v>2.7600000000000002</v>
      </c>
      <c r="H3316" s="95">
        <f>INDEX(技能效果!J:J,MATCH(技能效果等级!B3316,技能效果!B:B,0))</f>
        <v>0</v>
      </c>
      <c r="I3316" s="97"/>
      <c r="J3316" s="97"/>
      <c r="K3316" s="97"/>
      <c r="L3316" s="97"/>
      <c r="M3316" s="97"/>
      <c r="N3316" s="96" t="str">
        <f>IF(INDEX(技能效果!L:L,MATCH(技能效果等级!B3316,技能效果!B:B,0))="","",INDEX(技能效果!L:L,MATCH(技能效果等级!B3316,技能效果!B:B,0)))</f>
        <v/>
      </c>
      <c r="O3316" s="95">
        <f>IF(INDEX(技能效果!N:N,MATCH(B3316,技能效果!B:B,0))=0,INDEX(技能效果!M:M,MATCH(技能效果等级!B3316,技能效果!B:B,0)),INDEX(技能效果!M:M,MATCH(技能效果等级!B3316,技能效果!B:B,0))*VLOOKUP(E3316,技能数值计算!$C$19:$D$28,2,FALSE))</f>
        <v>0</v>
      </c>
      <c r="P3316" s="97"/>
      <c r="Q3316" s="97"/>
      <c r="R3316" s="95" t="str">
        <f>IF(INDEX(技能效果!O:O,MATCH(技能效果等级!B3316,技能效果!B:B,0))="","",INDEX(技能效果!O:O,MATCH(技能效果等级!B3316,技能效果!B:B,0)))</f>
        <v/>
      </c>
      <c r="S3316" s="97"/>
      <c r="T3316" s="97"/>
      <c r="U3316" s="97"/>
      <c r="V3316" s="96" t="str">
        <f>IF(INDEX(技能效果!AF:AF,MATCH(技能效果等级!B3316,技能效果!B:B,0))="","",INDEX(技能效果!AF:AF,MATCH(技能效果等级!B3316,技能效果!B:B,0)))</f>
        <v/>
      </c>
      <c r="W3316" s="95">
        <f t="shared" si="50"/>
        <v>322</v>
      </c>
    </row>
    <row r="3317" spans="1:23" ht="16.5" x14ac:dyDescent="0.2">
      <c r="A3317" s="62">
        <v>3314</v>
      </c>
      <c r="B3317" s="95">
        <f>INDEX(技能效果!B:B,MATCH(技能效果等级!W3317,技能效果!AE:AE,0))</f>
        <v>210301205</v>
      </c>
      <c r="C3317" s="95" t="str">
        <f>INDEX(技能效果!C:C,MATCH(技能效果等级!B3317,技能效果!B:B,0))</f>
        <v>夏侯惇共死印记减攻击目标(教学)</v>
      </c>
      <c r="D3317" s="96" t="s">
        <v>873</v>
      </c>
      <c r="E3317" s="95">
        <v>10</v>
      </c>
      <c r="F3317" s="95">
        <f>INDEX(技能效果!H:H,MATCH(技能效果等级!B3317,技能效果!B:B,0))</f>
        <v>4109</v>
      </c>
      <c r="G3317" s="95">
        <f>IF(INDEX(技能效果!K:K,MATCH(B3317,技能效果!B:B,0))=0,INDEX(技能效果!I:I,MATCH(技能效果等级!B3317,技能效果!B:B,0)),INDEX(技能效果!I:I,MATCH(技能效果等级!B3317,技能效果!B:B,0))*VLOOKUP(E3317,技能数值计算!$C$19:$D$28,2,FALSE))</f>
        <v>3</v>
      </c>
      <c r="H3317" s="95">
        <f>INDEX(技能效果!J:J,MATCH(技能效果等级!B3317,技能效果!B:B,0))</f>
        <v>0</v>
      </c>
      <c r="I3317" s="97"/>
      <c r="J3317" s="97"/>
      <c r="K3317" s="97"/>
      <c r="L3317" s="97"/>
      <c r="M3317" s="97"/>
      <c r="N3317" s="96" t="str">
        <f>IF(INDEX(技能效果!L:L,MATCH(技能效果等级!B3317,技能效果!B:B,0))="","",INDEX(技能效果!L:L,MATCH(技能效果等级!B3317,技能效果!B:B,0)))</f>
        <v/>
      </c>
      <c r="O3317" s="95">
        <f>IF(INDEX(技能效果!N:N,MATCH(B3317,技能效果!B:B,0))=0,INDEX(技能效果!M:M,MATCH(技能效果等级!B3317,技能效果!B:B,0)),INDEX(技能效果!M:M,MATCH(技能效果等级!B3317,技能效果!B:B,0))*VLOOKUP(E3317,技能数值计算!$C$19:$D$28,2,FALSE))</f>
        <v>0</v>
      </c>
      <c r="P3317" s="97"/>
      <c r="Q3317" s="97"/>
      <c r="R3317" s="95" t="str">
        <f>IF(INDEX(技能效果!O:O,MATCH(技能效果等级!B3317,技能效果!B:B,0))="","",INDEX(技能效果!O:O,MATCH(技能效果等级!B3317,技能效果!B:B,0)))</f>
        <v/>
      </c>
      <c r="S3317" s="97"/>
      <c r="T3317" s="97"/>
      <c r="U3317" s="97"/>
      <c r="V3317" s="96" t="str">
        <f>IF(INDEX(技能效果!AF:AF,MATCH(技能效果等级!B3317,技能效果!B:B,0))="","",INDEX(技能效果!AF:AF,MATCH(技能效果等级!B3317,技能效果!B:B,0)))</f>
        <v/>
      </c>
      <c r="W3317" s="95">
        <f t="shared" si="50"/>
        <v>322</v>
      </c>
    </row>
    <row r="3318" spans="1:23" ht="16.5" x14ac:dyDescent="0.2">
      <c r="A3318" s="62">
        <v>3315</v>
      </c>
      <c r="B3318" s="95">
        <f>INDEX(技能效果!B:B,MATCH(技能效果等级!W3318,技能效果!AE:AE,0))</f>
        <v>210301211</v>
      </c>
      <c r="C3318" s="95" t="str">
        <f>INDEX(技能效果!C:C,MATCH(技能效果等级!B3318,技能效果!B:B,0))</f>
        <v>夏侯惇专属武器效果(教学)</v>
      </c>
      <c r="D3318" s="96" t="s">
        <v>873</v>
      </c>
      <c r="E3318" s="95">
        <v>1</v>
      </c>
      <c r="F3318" s="95">
        <f>INDEX(技能效果!H:H,MATCH(技能效果等级!B3318,技能效果!B:B,0))</f>
        <v>4019</v>
      </c>
      <c r="G3318" s="95">
        <f>IF(INDEX(技能效果!K:K,MATCH(B3318,技能效果!B:B,0))=0,INDEX(技能效果!I:I,MATCH(技能效果等级!B3318,技能效果!B:B,0)),INDEX(技能效果!I:I,MATCH(技能效果等级!B3318,技能效果!B:B,0))*VLOOKUP(E3318,技能数值计算!$C$19:$D$28,2,FALSE))</f>
        <v>1</v>
      </c>
      <c r="H3318" s="95">
        <f>INDEX(技能效果!J:J,MATCH(技能效果等级!B3318,技能效果!B:B,0))</f>
        <v>0</v>
      </c>
      <c r="I3318" s="97"/>
      <c r="J3318" s="97"/>
      <c r="K3318" s="97"/>
      <c r="L3318" s="97"/>
      <c r="M3318" s="97"/>
      <c r="N3318" s="96">
        <f>IF(INDEX(技能效果!L:L,MATCH(技能效果等级!B3318,技能效果!B:B,0))="","",INDEX(技能效果!L:L,MATCH(技能效果等级!B3318,技能效果!B:B,0)))</f>
        <v>124</v>
      </c>
      <c r="O3318" s="95">
        <f>IF(INDEX(技能效果!N:N,MATCH(B3318,技能效果!B:B,0))=0,INDEX(技能效果!M:M,MATCH(技能效果等级!B3318,技能效果!B:B,0)),INDEX(技能效果!M:M,MATCH(技能效果等级!B3318,技能效果!B:B,0))*VLOOKUP(E3318,技能数值计算!$C$19:$D$28,2,FALSE))</f>
        <v>0</v>
      </c>
      <c r="P3318" s="97"/>
      <c r="Q3318" s="97"/>
      <c r="R3318" s="95" t="str">
        <f>IF(INDEX(技能效果!O:O,MATCH(技能效果等级!B3318,技能效果!B:B,0))="","",INDEX(技能效果!O:O,MATCH(技能效果等级!B3318,技能效果!B:B,0)))</f>
        <v/>
      </c>
      <c r="S3318" s="97"/>
      <c r="T3318" s="97"/>
      <c r="U3318" s="97"/>
      <c r="V3318" s="96" t="str">
        <f>IF(INDEX(技能效果!AF:AF,MATCH(技能效果等级!B3318,技能效果!B:B,0))="","",INDEX(技能效果!AF:AF,MATCH(技能效果等级!B3318,技能效果!B:B,0)))</f>
        <v>处于濒死状态时的下一次攻击恢复自身造成攻击x%伤害等量的血量</v>
      </c>
      <c r="W3318" s="95">
        <f t="shared" si="50"/>
        <v>323</v>
      </c>
    </row>
    <row r="3319" spans="1:23" ht="16.5" x14ac:dyDescent="0.2">
      <c r="A3319" s="62">
        <v>3316</v>
      </c>
      <c r="B3319" s="95">
        <f>INDEX(技能效果!B:B,MATCH(技能效果等级!W3319,技能效果!AE:AE,0))</f>
        <v>210301211</v>
      </c>
      <c r="C3319" s="95" t="str">
        <f>INDEX(技能效果!C:C,MATCH(技能效果等级!B3319,技能效果!B:B,0))</f>
        <v>夏侯惇专属武器效果(教学)</v>
      </c>
      <c r="D3319" s="96" t="s">
        <v>873</v>
      </c>
      <c r="E3319" s="95">
        <v>2</v>
      </c>
      <c r="F3319" s="95">
        <f>INDEX(技能效果!H:H,MATCH(技能效果等级!B3319,技能效果!B:B,0))</f>
        <v>4019</v>
      </c>
      <c r="G3319" s="95">
        <f>IF(INDEX(技能效果!K:K,MATCH(B3319,技能效果!B:B,0))=0,INDEX(技能效果!I:I,MATCH(技能效果等级!B3319,技能效果!B:B,0)),INDEX(技能效果!I:I,MATCH(技能效果等级!B3319,技能效果!B:B,0))*VLOOKUP(E3319,技能数值计算!$C$19:$D$28,2,FALSE))</f>
        <v>1</v>
      </c>
      <c r="H3319" s="95">
        <f>INDEX(技能效果!J:J,MATCH(技能效果等级!B3319,技能效果!B:B,0))</f>
        <v>0</v>
      </c>
      <c r="I3319" s="97"/>
      <c r="J3319" s="97"/>
      <c r="K3319" s="97"/>
      <c r="L3319" s="97"/>
      <c r="M3319" s="97"/>
      <c r="N3319" s="96">
        <f>IF(INDEX(技能效果!L:L,MATCH(技能效果等级!B3319,技能效果!B:B,0))="","",INDEX(技能效果!L:L,MATCH(技能效果等级!B3319,技能效果!B:B,0)))</f>
        <v>124</v>
      </c>
      <c r="O3319" s="95">
        <f>IF(INDEX(技能效果!N:N,MATCH(B3319,技能效果!B:B,0))=0,INDEX(技能效果!M:M,MATCH(技能效果等级!B3319,技能效果!B:B,0)),INDEX(技能效果!M:M,MATCH(技能效果等级!B3319,技能效果!B:B,0))*VLOOKUP(E3319,技能数值计算!$C$19:$D$28,2,FALSE))</f>
        <v>0</v>
      </c>
      <c r="P3319" s="97"/>
      <c r="Q3319" s="97"/>
      <c r="R3319" s="95" t="str">
        <f>IF(INDEX(技能效果!O:O,MATCH(技能效果等级!B3319,技能效果!B:B,0))="","",INDEX(技能效果!O:O,MATCH(技能效果等级!B3319,技能效果!B:B,0)))</f>
        <v/>
      </c>
      <c r="S3319" s="97"/>
      <c r="T3319" s="97"/>
      <c r="U3319" s="97"/>
      <c r="V3319" s="96" t="str">
        <f>IF(INDEX(技能效果!AF:AF,MATCH(技能效果等级!B3319,技能效果!B:B,0))="","",INDEX(技能效果!AF:AF,MATCH(技能效果等级!B3319,技能效果!B:B,0)))</f>
        <v>处于濒死状态时的下一次攻击恢复自身造成攻击x%伤害等量的血量</v>
      </c>
      <c r="W3319" s="95">
        <f t="shared" si="50"/>
        <v>323</v>
      </c>
    </row>
    <row r="3320" spans="1:23" ht="16.5" x14ac:dyDescent="0.2">
      <c r="A3320" s="62">
        <v>3317</v>
      </c>
      <c r="B3320" s="95">
        <f>INDEX(技能效果!B:B,MATCH(技能效果等级!W3320,技能效果!AE:AE,0))</f>
        <v>210301211</v>
      </c>
      <c r="C3320" s="95" t="str">
        <f>INDEX(技能效果!C:C,MATCH(技能效果等级!B3320,技能效果!B:B,0))</f>
        <v>夏侯惇专属武器效果(教学)</v>
      </c>
      <c r="D3320" s="96" t="s">
        <v>873</v>
      </c>
      <c r="E3320" s="95">
        <v>3</v>
      </c>
      <c r="F3320" s="95">
        <f>INDEX(技能效果!H:H,MATCH(技能效果等级!B3320,技能效果!B:B,0))</f>
        <v>4019</v>
      </c>
      <c r="G3320" s="95">
        <f>IF(INDEX(技能效果!K:K,MATCH(B3320,技能效果!B:B,0))=0,INDEX(技能效果!I:I,MATCH(技能效果等级!B3320,技能效果!B:B,0)),INDEX(技能效果!I:I,MATCH(技能效果等级!B3320,技能效果!B:B,0))*VLOOKUP(E3320,技能数值计算!$C$19:$D$28,2,FALSE))</f>
        <v>1</v>
      </c>
      <c r="H3320" s="95">
        <f>INDEX(技能效果!J:J,MATCH(技能效果等级!B3320,技能效果!B:B,0))</f>
        <v>0</v>
      </c>
      <c r="I3320" s="97"/>
      <c r="J3320" s="97"/>
      <c r="K3320" s="97"/>
      <c r="L3320" s="97"/>
      <c r="M3320" s="97"/>
      <c r="N3320" s="96">
        <f>IF(INDEX(技能效果!L:L,MATCH(技能效果等级!B3320,技能效果!B:B,0))="","",INDEX(技能效果!L:L,MATCH(技能效果等级!B3320,技能效果!B:B,0)))</f>
        <v>124</v>
      </c>
      <c r="O3320" s="95">
        <f>IF(INDEX(技能效果!N:N,MATCH(B3320,技能效果!B:B,0))=0,INDEX(技能效果!M:M,MATCH(技能效果等级!B3320,技能效果!B:B,0)),INDEX(技能效果!M:M,MATCH(技能效果等级!B3320,技能效果!B:B,0))*VLOOKUP(E3320,技能数值计算!$C$19:$D$28,2,FALSE))</f>
        <v>0</v>
      </c>
      <c r="P3320" s="97"/>
      <c r="Q3320" s="97"/>
      <c r="R3320" s="95" t="str">
        <f>IF(INDEX(技能效果!O:O,MATCH(技能效果等级!B3320,技能效果!B:B,0))="","",INDEX(技能效果!O:O,MATCH(技能效果等级!B3320,技能效果!B:B,0)))</f>
        <v/>
      </c>
      <c r="S3320" s="97"/>
      <c r="T3320" s="97"/>
      <c r="U3320" s="97"/>
      <c r="V3320" s="96" t="str">
        <f>IF(INDEX(技能效果!AF:AF,MATCH(技能效果等级!B3320,技能效果!B:B,0))="","",INDEX(技能效果!AF:AF,MATCH(技能效果等级!B3320,技能效果!B:B,0)))</f>
        <v>处于濒死状态时的下一次攻击恢复自身造成攻击x%伤害等量的血量</v>
      </c>
      <c r="W3320" s="95">
        <f t="shared" si="50"/>
        <v>323</v>
      </c>
    </row>
    <row r="3321" spans="1:23" ht="16.5" x14ac:dyDescent="0.2">
      <c r="A3321" s="62">
        <v>3318</v>
      </c>
      <c r="B3321" s="95">
        <f>INDEX(技能效果!B:B,MATCH(技能效果等级!W3321,技能效果!AE:AE,0))</f>
        <v>210301211</v>
      </c>
      <c r="C3321" s="95" t="str">
        <f>INDEX(技能效果!C:C,MATCH(技能效果等级!B3321,技能效果!B:B,0))</f>
        <v>夏侯惇专属武器效果(教学)</v>
      </c>
      <c r="D3321" s="96" t="s">
        <v>873</v>
      </c>
      <c r="E3321" s="95">
        <v>4</v>
      </c>
      <c r="F3321" s="95">
        <f>INDEX(技能效果!H:H,MATCH(技能效果等级!B3321,技能效果!B:B,0))</f>
        <v>4019</v>
      </c>
      <c r="G3321" s="95">
        <f>IF(INDEX(技能效果!K:K,MATCH(B3321,技能效果!B:B,0))=0,INDEX(技能效果!I:I,MATCH(技能效果等级!B3321,技能效果!B:B,0)),INDEX(技能效果!I:I,MATCH(技能效果等级!B3321,技能效果!B:B,0))*VLOOKUP(E3321,技能数值计算!$C$19:$D$28,2,FALSE))</f>
        <v>1</v>
      </c>
      <c r="H3321" s="95">
        <f>INDEX(技能效果!J:J,MATCH(技能效果等级!B3321,技能效果!B:B,0))</f>
        <v>0</v>
      </c>
      <c r="I3321" s="97"/>
      <c r="J3321" s="97"/>
      <c r="K3321" s="97"/>
      <c r="L3321" s="97"/>
      <c r="M3321" s="97"/>
      <c r="N3321" s="96">
        <f>IF(INDEX(技能效果!L:L,MATCH(技能效果等级!B3321,技能效果!B:B,0))="","",INDEX(技能效果!L:L,MATCH(技能效果等级!B3321,技能效果!B:B,0)))</f>
        <v>124</v>
      </c>
      <c r="O3321" s="95">
        <f>IF(INDEX(技能效果!N:N,MATCH(B3321,技能效果!B:B,0))=0,INDEX(技能效果!M:M,MATCH(技能效果等级!B3321,技能效果!B:B,0)),INDEX(技能效果!M:M,MATCH(技能效果等级!B3321,技能效果!B:B,0))*VLOOKUP(E3321,技能数值计算!$C$19:$D$28,2,FALSE))</f>
        <v>0</v>
      </c>
      <c r="P3321" s="97"/>
      <c r="Q3321" s="97"/>
      <c r="R3321" s="95" t="str">
        <f>IF(INDEX(技能效果!O:O,MATCH(技能效果等级!B3321,技能效果!B:B,0))="","",INDEX(技能效果!O:O,MATCH(技能效果等级!B3321,技能效果!B:B,0)))</f>
        <v/>
      </c>
      <c r="S3321" s="97"/>
      <c r="T3321" s="97"/>
      <c r="U3321" s="97"/>
      <c r="V3321" s="96" t="str">
        <f>IF(INDEX(技能效果!AF:AF,MATCH(技能效果等级!B3321,技能效果!B:B,0))="","",INDEX(技能效果!AF:AF,MATCH(技能效果等级!B3321,技能效果!B:B,0)))</f>
        <v>处于濒死状态时的下一次攻击恢复自身造成攻击x%伤害等量的血量</v>
      </c>
      <c r="W3321" s="95">
        <f t="shared" si="50"/>
        <v>323</v>
      </c>
    </row>
    <row r="3322" spans="1:23" ht="16.5" x14ac:dyDescent="0.2">
      <c r="A3322" s="62">
        <v>3319</v>
      </c>
      <c r="B3322" s="95">
        <f>INDEX(技能效果!B:B,MATCH(技能效果等级!W3322,技能效果!AE:AE,0))</f>
        <v>210301211</v>
      </c>
      <c r="C3322" s="95" t="str">
        <f>INDEX(技能效果!C:C,MATCH(技能效果等级!B3322,技能效果!B:B,0))</f>
        <v>夏侯惇专属武器效果(教学)</v>
      </c>
      <c r="D3322" s="96" t="s">
        <v>873</v>
      </c>
      <c r="E3322" s="95">
        <v>5</v>
      </c>
      <c r="F3322" s="95">
        <f>INDEX(技能效果!H:H,MATCH(技能效果等级!B3322,技能效果!B:B,0))</f>
        <v>4019</v>
      </c>
      <c r="G3322" s="95">
        <f>IF(INDEX(技能效果!K:K,MATCH(B3322,技能效果!B:B,0))=0,INDEX(技能效果!I:I,MATCH(技能效果等级!B3322,技能效果!B:B,0)),INDEX(技能效果!I:I,MATCH(技能效果等级!B3322,技能效果!B:B,0))*VLOOKUP(E3322,技能数值计算!$C$19:$D$28,2,FALSE))</f>
        <v>1</v>
      </c>
      <c r="H3322" s="95">
        <f>INDEX(技能效果!J:J,MATCH(技能效果等级!B3322,技能效果!B:B,0))</f>
        <v>0</v>
      </c>
      <c r="I3322" s="97"/>
      <c r="J3322" s="97"/>
      <c r="K3322" s="97"/>
      <c r="L3322" s="97"/>
      <c r="M3322" s="97"/>
      <c r="N3322" s="96">
        <f>IF(INDEX(技能效果!L:L,MATCH(技能效果等级!B3322,技能效果!B:B,0))="","",INDEX(技能效果!L:L,MATCH(技能效果等级!B3322,技能效果!B:B,0)))</f>
        <v>124</v>
      </c>
      <c r="O3322" s="95">
        <f>IF(INDEX(技能效果!N:N,MATCH(B3322,技能效果!B:B,0))=0,INDEX(技能效果!M:M,MATCH(技能效果等级!B3322,技能效果!B:B,0)),INDEX(技能效果!M:M,MATCH(技能效果等级!B3322,技能效果!B:B,0))*VLOOKUP(E3322,技能数值计算!$C$19:$D$28,2,FALSE))</f>
        <v>0</v>
      </c>
      <c r="P3322" s="97"/>
      <c r="Q3322" s="97"/>
      <c r="R3322" s="95" t="str">
        <f>IF(INDEX(技能效果!O:O,MATCH(技能效果等级!B3322,技能效果!B:B,0))="","",INDEX(技能效果!O:O,MATCH(技能效果等级!B3322,技能效果!B:B,0)))</f>
        <v/>
      </c>
      <c r="S3322" s="97"/>
      <c r="T3322" s="97"/>
      <c r="U3322" s="97"/>
      <c r="V3322" s="96" t="str">
        <f>IF(INDEX(技能效果!AF:AF,MATCH(技能效果等级!B3322,技能效果!B:B,0))="","",INDEX(技能效果!AF:AF,MATCH(技能效果等级!B3322,技能效果!B:B,0)))</f>
        <v>处于濒死状态时的下一次攻击恢复自身造成攻击x%伤害等量的血量</v>
      </c>
      <c r="W3322" s="95">
        <f t="shared" si="50"/>
        <v>323</v>
      </c>
    </row>
    <row r="3323" spans="1:23" ht="16.5" x14ac:dyDescent="0.2">
      <c r="A3323" s="62">
        <v>3320</v>
      </c>
      <c r="B3323" s="95">
        <f>INDEX(技能效果!B:B,MATCH(技能效果等级!W3323,技能效果!AE:AE,0))</f>
        <v>210301211</v>
      </c>
      <c r="C3323" s="95" t="str">
        <f>INDEX(技能效果!C:C,MATCH(技能效果等级!B3323,技能效果!B:B,0))</f>
        <v>夏侯惇专属武器效果(教学)</v>
      </c>
      <c r="D3323" s="96" t="s">
        <v>873</v>
      </c>
      <c r="E3323" s="95">
        <v>6</v>
      </c>
      <c r="F3323" s="95">
        <f>INDEX(技能效果!H:H,MATCH(技能效果等级!B3323,技能效果!B:B,0))</f>
        <v>4019</v>
      </c>
      <c r="G3323" s="95">
        <f>IF(INDEX(技能效果!K:K,MATCH(B3323,技能效果!B:B,0))=0,INDEX(技能效果!I:I,MATCH(技能效果等级!B3323,技能效果!B:B,0)),INDEX(技能效果!I:I,MATCH(技能效果等级!B3323,技能效果!B:B,0))*VLOOKUP(E3323,技能数值计算!$C$19:$D$28,2,FALSE))</f>
        <v>1</v>
      </c>
      <c r="H3323" s="95">
        <f>INDEX(技能效果!J:J,MATCH(技能效果等级!B3323,技能效果!B:B,0))</f>
        <v>0</v>
      </c>
      <c r="I3323" s="97"/>
      <c r="J3323" s="97"/>
      <c r="K3323" s="97"/>
      <c r="L3323" s="97"/>
      <c r="M3323" s="97"/>
      <c r="N3323" s="96">
        <f>IF(INDEX(技能效果!L:L,MATCH(技能效果等级!B3323,技能效果!B:B,0))="","",INDEX(技能效果!L:L,MATCH(技能效果等级!B3323,技能效果!B:B,0)))</f>
        <v>124</v>
      </c>
      <c r="O3323" s="95">
        <f>IF(INDEX(技能效果!N:N,MATCH(B3323,技能效果!B:B,0))=0,INDEX(技能效果!M:M,MATCH(技能效果等级!B3323,技能效果!B:B,0)),INDEX(技能效果!M:M,MATCH(技能效果等级!B3323,技能效果!B:B,0))*VLOOKUP(E3323,技能数值计算!$C$19:$D$28,2,FALSE))</f>
        <v>0</v>
      </c>
      <c r="P3323" s="97"/>
      <c r="Q3323" s="97"/>
      <c r="R3323" s="95" t="str">
        <f>IF(INDEX(技能效果!O:O,MATCH(技能效果等级!B3323,技能效果!B:B,0))="","",INDEX(技能效果!O:O,MATCH(技能效果等级!B3323,技能效果!B:B,0)))</f>
        <v/>
      </c>
      <c r="S3323" s="97"/>
      <c r="T3323" s="97"/>
      <c r="U3323" s="97"/>
      <c r="V3323" s="96" t="str">
        <f>IF(INDEX(技能效果!AF:AF,MATCH(技能效果等级!B3323,技能效果!B:B,0))="","",INDEX(技能效果!AF:AF,MATCH(技能效果等级!B3323,技能效果!B:B,0)))</f>
        <v>处于濒死状态时的下一次攻击恢复自身造成攻击x%伤害等量的血量</v>
      </c>
      <c r="W3323" s="95">
        <f t="shared" si="50"/>
        <v>323</v>
      </c>
    </row>
    <row r="3324" spans="1:23" ht="16.5" x14ac:dyDescent="0.2">
      <c r="A3324" s="62">
        <v>3321</v>
      </c>
      <c r="B3324" s="95">
        <f>INDEX(技能效果!B:B,MATCH(技能效果等级!W3324,技能效果!AE:AE,0))</f>
        <v>210301211</v>
      </c>
      <c r="C3324" s="95" t="str">
        <f>INDEX(技能效果!C:C,MATCH(技能效果等级!B3324,技能效果!B:B,0))</f>
        <v>夏侯惇专属武器效果(教学)</v>
      </c>
      <c r="D3324" s="96" t="s">
        <v>873</v>
      </c>
      <c r="E3324" s="95">
        <v>7</v>
      </c>
      <c r="F3324" s="95">
        <f>INDEX(技能效果!H:H,MATCH(技能效果等级!B3324,技能效果!B:B,0))</f>
        <v>4019</v>
      </c>
      <c r="G3324" s="95">
        <f>IF(INDEX(技能效果!K:K,MATCH(B3324,技能效果!B:B,0))=0,INDEX(技能效果!I:I,MATCH(技能效果等级!B3324,技能效果!B:B,0)),INDEX(技能效果!I:I,MATCH(技能效果等级!B3324,技能效果!B:B,0))*VLOOKUP(E3324,技能数值计算!$C$19:$D$28,2,FALSE))</f>
        <v>1</v>
      </c>
      <c r="H3324" s="95">
        <f>INDEX(技能效果!J:J,MATCH(技能效果等级!B3324,技能效果!B:B,0))</f>
        <v>0</v>
      </c>
      <c r="I3324" s="97"/>
      <c r="J3324" s="97"/>
      <c r="K3324" s="97"/>
      <c r="L3324" s="97"/>
      <c r="M3324" s="97"/>
      <c r="N3324" s="96">
        <f>IF(INDEX(技能效果!L:L,MATCH(技能效果等级!B3324,技能效果!B:B,0))="","",INDEX(技能效果!L:L,MATCH(技能效果等级!B3324,技能效果!B:B,0)))</f>
        <v>124</v>
      </c>
      <c r="O3324" s="95">
        <f>IF(INDEX(技能效果!N:N,MATCH(B3324,技能效果!B:B,0))=0,INDEX(技能效果!M:M,MATCH(技能效果等级!B3324,技能效果!B:B,0)),INDEX(技能效果!M:M,MATCH(技能效果等级!B3324,技能效果!B:B,0))*VLOOKUP(E3324,技能数值计算!$C$19:$D$28,2,FALSE))</f>
        <v>0</v>
      </c>
      <c r="P3324" s="97"/>
      <c r="Q3324" s="97"/>
      <c r="R3324" s="95" t="str">
        <f>IF(INDEX(技能效果!O:O,MATCH(技能效果等级!B3324,技能效果!B:B,0))="","",INDEX(技能效果!O:O,MATCH(技能效果等级!B3324,技能效果!B:B,0)))</f>
        <v/>
      </c>
      <c r="S3324" s="97"/>
      <c r="T3324" s="97"/>
      <c r="U3324" s="97"/>
      <c r="V3324" s="96" t="str">
        <f>IF(INDEX(技能效果!AF:AF,MATCH(技能效果等级!B3324,技能效果!B:B,0))="","",INDEX(技能效果!AF:AF,MATCH(技能效果等级!B3324,技能效果!B:B,0)))</f>
        <v>处于濒死状态时的下一次攻击恢复自身造成攻击x%伤害等量的血量</v>
      </c>
      <c r="W3324" s="95">
        <f t="shared" si="50"/>
        <v>323</v>
      </c>
    </row>
    <row r="3325" spans="1:23" ht="16.5" x14ac:dyDescent="0.2">
      <c r="A3325" s="62">
        <v>3322</v>
      </c>
      <c r="B3325" s="95">
        <f>INDEX(技能效果!B:B,MATCH(技能效果等级!W3325,技能效果!AE:AE,0))</f>
        <v>210301211</v>
      </c>
      <c r="C3325" s="95" t="str">
        <f>INDEX(技能效果!C:C,MATCH(技能效果等级!B3325,技能效果!B:B,0))</f>
        <v>夏侯惇专属武器效果(教学)</v>
      </c>
      <c r="D3325" s="96" t="s">
        <v>873</v>
      </c>
      <c r="E3325" s="95">
        <v>8</v>
      </c>
      <c r="F3325" s="95">
        <f>INDEX(技能效果!H:H,MATCH(技能效果等级!B3325,技能效果!B:B,0))</f>
        <v>4019</v>
      </c>
      <c r="G3325" s="95">
        <f>IF(INDEX(技能效果!K:K,MATCH(B3325,技能效果!B:B,0))=0,INDEX(技能效果!I:I,MATCH(技能效果等级!B3325,技能效果!B:B,0)),INDEX(技能效果!I:I,MATCH(技能效果等级!B3325,技能效果!B:B,0))*VLOOKUP(E3325,技能数值计算!$C$19:$D$28,2,FALSE))</f>
        <v>1</v>
      </c>
      <c r="H3325" s="95">
        <f>INDEX(技能效果!J:J,MATCH(技能效果等级!B3325,技能效果!B:B,0))</f>
        <v>0</v>
      </c>
      <c r="I3325" s="97"/>
      <c r="J3325" s="97"/>
      <c r="K3325" s="97"/>
      <c r="L3325" s="97"/>
      <c r="M3325" s="97"/>
      <c r="N3325" s="96">
        <f>IF(INDEX(技能效果!L:L,MATCH(技能效果等级!B3325,技能效果!B:B,0))="","",INDEX(技能效果!L:L,MATCH(技能效果等级!B3325,技能效果!B:B,0)))</f>
        <v>124</v>
      </c>
      <c r="O3325" s="95">
        <f>IF(INDEX(技能效果!N:N,MATCH(B3325,技能效果!B:B,0))=0,INDEX(技能效果!M:M,MATCH(技能效果等级!B3325,技能效果!B:B,0)),INDEX(技能效果!M:M,MATCH(技能效果等级!B3325,技能效果!B:B,0))*VLOOKUP(E3325,技能数值计算!$C$19:$D$28,2,FALSE))</f>
        <v>0</v>
      </c>
      <c r="P3325" s="97"/>
      <c r="Q3325" s="97"/>
      <c r="R3325" s="95" t="str">
        <f>IF(INDEX(技能效果!O:O,MATCH(技能效果等级!B3325,技能效果!B:B,0))="","",INDEX(技能效果!O:O,MATCH(技能效果等级!B3325,技能效果!B:B,0)))</f>
        <v/>
      </c>
      <c r="S3325" s="97"/>
      <c r="T3325" s="97"/>
      <c r="U3325" s="97"/>
      <c r="V3325" s="96" t="str">
        <f>IF(INDEX(技能效果!AF:AF,MATCH(技能效果等级!B3325,技能效果!B:B,0))="","",INDEX(技能效果!AF:AF,MATCH(技能效果等级!B3325,技能效果!B:B,0)))</f>
        <v>处于濒死状态时的下一次攻击恢复自身造成攻击x%伤害等量的血量</v>
      </c>
      <c r="W3325" s="95">
        <f t="shared" si="50"/>
        <v>323</v>
      </c>
    </row>
    <row r="3326" spans="1:23" ht="16.5" x14ac:dyDescent="0.2">
      <c r="A3326" s="62">
        <v>3323</v>
      </c>
      <c r="B3326" s="95">
        <f>INDEX(技能效果!B:B,MATCH(技能效果等级!W3326,技能效果!AE:AE,0))</f>
        <v>210301211</v>
      </c>
      <c r="C3326" s="95" t="str">
        <f>INDEX(技能效果!C:C,MATCH(技能效果等级!B3326,技能效果!B:B,0))</f>
        <v>夏侯惇专属武器效果(教学)</v>
      </c>
      <c r="D3326" s="96" t="s">
        <v>873</v>
      </c>
      <c r="E3326" s="95">
        <v>9</v>
      </c>
      <c r="F3326" s="95">
        <f>INDEX(技能效果!H:H,MATCH(技能效果等级!B3326,技能效果!B:B,0))</f>
        <v>4019</v>
      </c>
      <c r="G3326" s="95">
        <f>IF(INDEX(技能效果!K:K,MATCH(B3326,技能效果!B:B,0))=0,INDEX(技能效果!I:I,MATCH(技能效果等级!B3326,技能效果!B:B,0)),INDEX(技能效果!I:I,MATCH(技能效果等级!B3326,技能效果!B:B,0))*VLOOKUP(E3326,技能数值计算!$C$19:$D$28,2,FALSE))</f>
        <v>1</v>
      </c>
      <c r="H3326" s="95">
        <f>INDEX(技能效果!J:J,MATCH(技能效果等级!B3326,技能效果!B:B,0))</f>
        <v>0</v>
      </c>
      <c r="I3326" s="97"/>
      <c r="J3326" s="97"/>
      <c r="K3326" s="97"/>
      <c r="L3326" s="97"/>
      <c r="M3326" s="97"/>
      <c r="N3326" s="96">
        <f>IF(INDEX(技能效果!L:L,MATCH(技能效果等级!B3326,技能效果!B:B,0))="","",INDEX(技能效果!L:L,MATCH(技能效果等级!B3326,技能效果!B:B,0)))</f>
        <v>124</v>
      </c>
      <c r="O3326" s="95">
        <f>IF(INDEX(技能效果!N:N,MATCH(B3326,技能效果!B:B,0))=0,INDEX(技能效果!M:M,MATCH(技能效果等级!B3326,技能效果!B:B,0)),INDEX(技能效果!M:M,MATCH(技能效果等级!B3326,技能效果!B:B,0))*VLOOKUP(E3326,技能数值计算!$C$19:$D$28,2,FALSE))</f>
        <v>0</v>
      </c>
      <c r="P3326" s="97"/>
      <c r="Q3326" s="97"/>
      <c r="R3326" s="95" t="str">
        <f>IF(INDEX(技能效果!O:O,MATCH(技能效果等级!B3326,技能效果!B:B,0))="","",INDEX(技能效果!O:O,MATCH(技能效果等级!B3326,技能效果!B:B,0)))</f>
        <v/>
      </c>
      <c r="S3326" s="97"/>
      <c r="T3326" s="97"/>
      <c r="U3326" s="97"/>
      <c r="V3326" s="96" t="str">
        <f>IF(INDEX(技能效果!AF:AF,MATCH(技能效果等级!B3326,技能效果!B:B,0))="","",INDEX(技能效果!AF:AF,MATCH(技能效果等级!B3326,技能效果!B:B,0)))</f>
        <v>处于濒死状态时的下一次攻击恢复自身造成攻击x%伤害等量的血量</v>
      </c>
      <c r="W3326" s="95">
        <f t="shared" si="50"/>
        <v>323</v>
      </c>
    </row>
    <row r="3327" spans="1:23" ht="16.5" x14ac:dyDescent="0.2">
      <c r="A3327" s="62">
        <v>3324</v>
      </c>
      <c r="B3327" s="95">
        <f>INDEX(技能效果!B:B,MATCH(技能效果等级!W3327,技能效果!AE:AE,0))</f>
        <v>210301211</v>
      </c>
      <c r="C3327" s="95" t="str">
        <f>INDEX(技能效果!C:C,MATCH(技能效果等级!B3327,技能效果!B:B,0))</f>
        <v>夏侯惇专属武器效果(教学)</v>
      </c>
      <c r="D3327" s="96" t="s">
        <v>873</v>
      </c>
      <c r="E3327" s="95">
        <v>10</v>
      </c>
      <c r="F3327" s="95">
        <f>INDEX(技能效果!H:H,MATCH(技能效果等级!B3327,技能效果!B:B,0))</f>
        <v>4019</v>
      </c>
      <c r="G3327" s="95">
        <f>IF(INDEX(技能效果!K:K,MATCH(B3327,技能效果!B:B,0))=0,INDEX(技能效果!I:I,MATCH(技能效果等级!B3327,技能效果!B:B,0)),INDEX(技能效果!I:I,MATCH(技能效果等级!B3327,技能效果!B:B,0))*VLOOKUP(E3327,技能数值计算!$C$19:$D$28,2,FALSE))</f>
        <v>1</v>
      </c>
      <c r="H3327" s="95">
        <f>INDEX(技能效果!J:J,MATCH(技能效果等级!B3327,技能效果!B:B,0))</f>
        <v>0</v>
      </c>
      <c r="I3327" s="97"/>
      <c r="J3327" s="97"/>
      <c r="K3327" s="97"/>
      <c r="L3327" s="97"/>
      <c r="M3327" s="97"/>
      <c r="N3327" s="96">
        <f>IF(INDEX(技能效果!L:L,MATCH(技能效果等级!B3327,技能效果!B:B,0))="","",INDEX(技能效果!L:L,MATCH(技能效果等级!B3327,技能效果!B:B,0)))</f>
        <v>124</v>
      </c>
      <c r="O3327" s="95">
        <f>IF(INDEX(技能效果!N:N,MATCH(B3327,技能效果!B:B,0))=0,INDEX(技能效果!M:M,MATCH(技能效果等级!B3327,技能效果!B:B,0)),INDEX(技能效果!M:M,MATCH(技能效果等级!B3327,技能效果!B:B,0))*VLOOKUP(E3327,技能数值计算!$C$19:$D$28,2,FALSE))</f>
        <v>0</v>
      </c>
      <c r="P3327" s="97"/>
      <c r="Q3327" s="97"/>
      <c r="R3327" s="95" t="str">
        <f>IF(INDEX(技能效果!O:O,MATCH(技能效果等级!B3327,技能效果!B:B,0))="","",INDEX(技能效果!O:O,MATCH(技能效果等级!B3327,技能效果!B:B,0)))</f>
        <v/>
      </c>
      <c r="S3327" s="97"/>
      <c r="T3327" s="97"/>
      <c r="U3327" s="97"/>
      <c r="V3327" s="96" t="str">
        <f>IF(INDEX(技能效果!AF:AF,MATCH(技能效果等级!B3327,技能效果!B:B,0))="","",INDEX(技能效果!AF:AF,MATCH(技能效果等级!B3327,技能效果!B:B,0)))</f>
        <v>处于濒死状态时的下一次攻击恢复自身造成攻击x%伤害等量的血量</v>
      </c>
      <c r="W3327" s="95">
        <f t="shared" si="50"/>
        <v>323</v>
      </c>
    </row>
    <row r="3328" spans="1:23" ht="16.5" x14ac:dyDescent="0.2">
      <c r="A3328" s="62">
        <v>3325</v>
      </c>
      <c r="B3328" s="95">
        <f>INDEX(技能效果!B:B,MATCH(技能效果等级!W3328,技能效果!AE:AE,0))</f>
        <v>210301221</v>
      </c>
      <c r="C3328" s="95" t="str">
        <f>INDEX(技能效果!C:C,MATCH(技能效果等级!B3328,技能效果!B:B,0))</f>
        <v>夏侯惇满星效果(教学)</v>
      </c>
      <c r="D3328" s="96" t="s">
        <v>873</v>
      </c>
      <c r="E3328" s="95">
        <v>1</v>
      </c>
      <c r="F3328" s="95">
        <f>INDEX(技能效果!H:H,MATCH(技能效果等级!B3328,技能效果!B:B,0))</f>
        <v>4109</v>
      </c>
      <c r="G3328" s="95">
        <f>IF(INDEX(技能效果!K:K,MATCH(B3328,技能效果!B:B,0))=0,INDEX(技能效果!I:I,MATCH(技能效果等级!B3328,技能效果!B:B,0)),INDEX(技能效果!I:I,MATCH(技能效果等级!B3328,技能效果!B:B,0))*VLOOKUP(E3328,技能数值计算!$C$19:$D$28,2,FALSE))</f>
        <v>3</v>
      </c>
      <c r="H3328" s="95">
        <f>INDEX(技能效果!J:J,MATCH(技能效果等级!B3328,技能效果!B:B,0))</f>
        <v>0</v>
      </c>
      <c r="I3328" s="97"/>
      <c r="J3328" s="97"/>
      <c r="K3328" s="97"/>
      <c r="L3328" s="97"/>
      <c r="M3328" s="97"/>
      <c r="N3328" s="96">
        <f>IF(INDEX(技能效果!L:L,MATCH(技能效果等级!B3328,技能效果!B:B,0))="","",INDEX(技能效果!L:L,MATCH(技能效果等级!B3328,技能效果!B:B,0)))</f>
        <v>122</v>
      </c>
      <c r="O3328" s="95">
        <f>IF(INDEX(技能效果!N:N,MATCH(B3328,技能效果!B:B,0))=0,INDEX(技能效果!M:M,MATCH(技能效果等级!B3328,技能效果!B:B,0)),INDEX(技能效果!M:M,MATCH(技能效果等级!B3328,技能效果!B:B,0))*VLOOKUP(E3328,技能数值计算!$C$19:$D$28,2,FALSE))</f>
        <v>0</v>
      </c>
      <c r="P3328" s="97"/>
      <c r="Q3328" s="97"/>
      <c r="R3328" s="95" t="str">
        <f>IF(INDEX(技能效果!O:O,MATCH(技能效果等级!B3328,技能效果!B:B,0))="","",INDEX(技能效果!O:O,MATCH(技能效果等级!B3328,技能效果!B:B,0)))</f>
        <v/>
      </c>
      <c r="S3328" s="97"/>
      <c r="T3328" s="97"/>
      <c r="U3328" s="97"/>
      <c r="V3328" s="96" t="str">
        <f>IF(INDEX(技能效果!AF:AF,MATCH(技能效果等级!B3328,技能效果!B:B,0))="","",INDEX(技能效果!AF:AF,MATCH(技能效果等级!B3328,技能效果!B:B,0)))</f>
        <v/>
      </c>
      <c r="W3328" s="95">
        <f t="shared" si="50"/>
        <v>324</v>
      </c>
    </row>
    <row r="3329" spans="1:23" ht="16.5" x14ac:dyDescent="0.2">
      <c r="A3329" s="62">
        <v>3326</v>
      </c>
      <c r="B3329" s="95">
        <f>INDEX(技能效果!B:B,MATCH(技能效果等级!W3329,技能效果!AE:AE,0))</f>
        <v>210301221</v>
      </c>
      <c r="C3329" s="95" t="str">
        <f>INDEX(技能效果!C:C,MATCH(技能效果等级!B3329,技能效果!B:B,0))</f>
        <v>夏侯惇满星效果(教学)</v>
      </c>
      <c r="D3329" s="96" t="s">
        <v>873</v>
      </c>
      <c r="E3329" s="95">
        <v>2</v>
      </c>
      <c r="F3329" s="95">
        <f>INDEX(技能效果!H:H,MATCH(技能效果等级!B3329,技能效果!B:B,0))</f>
        <v>4109</v>
      </c>
      <c r="G3329" s="95">
        <f>IF(INDEX(技能效果!K:K,MATCH(B3329,技能效果!B:B,0))=0,INDEX(技能效果!I:I,MATCH(技能效果等级!B3329,技能效果!B:B,0)),INDEX(技能效果!I:I,MATCH(技能效果等级!B3329,技能效果!B:B,0))*VLOOKUP(E3329,技能数值计算!$C$19:$D$28,2,FALSE))</f>
        <v>3</v>
      </c>
      <c r="H3329" s="95">
        <f>INDEX(技能效果!J:J,MATCH(技能效果等级!B3329,技能效果!B:B,0))</f>
        <v>0</v>
      </c>
      <c r="I3329" s="97"/>
      <c r="J3329" s="97"/>
      <c r="K3329" s="97"/>
      <c r="L3329" s="97"/>
      <c r="M3329" s="97"/>
      <c r="N3329" s="96">
        <f>IF(INDEX(技能效果!L:L,MATCH(技能效果等级!B3329,技能效果!B:B,0))="","",INDEX(技能效果!L:L,MATCH(技能效果等级!B3329,技能效果!B:B,0)))</f>
        <v>122</v>
      </c>
      <c r="O3329" s="95">
        <f>IF(INDEX(技能效果!N:N,MATCH(B3329,技能效果!B:B,0))=0,INDEX(技能效果!M:M,MATCH(技能效果等级!B3329,技能效果!B:B,0)),INDEX(技能效果!M:M,MATCH(技能效果等级!B3329,技能效果!B:B,0))*VLOOKUP(E3329,技能数值计算!$C$19:$D$28,2,FALSE))</f>
        <v>0</v>
      </c>
      <c r="P3329" s="97"/>
      <c r="Q3329" s="97"/>
      <c r="R3329" s="95" t="str">
        <f>IF(INDEX(技能效果!O:O,MATCH(技能效果等级!B3329,技能效果!B:B,0))="","",INDEX(技能效果!O:O,MATCH(技能效果等级!B3329,技能效果!B:B,0)))</f>
        <v/>
      </c>
      <c r="S3329" s="97"/>
      <c r="T3329" s="97"/>
      <c r="U3329" s="97"/>
      <c r="V3329" s="96" t="str">
        <f>IF(INDEX(技能效果!AF:AF,MATCH(技能效果等级!B3329,技能效果!B:B,0))="","",INDEX(技能效果!AF:AF,MATCH(技能效果等级!B3329,技能效果!B:B,0)))</f>
        <v/>
      </c>
      <c r="W3329" s="95">
        <f t="shared" si="50"/>
        <v>324</v>
      </c>
    </row>
    <row r="3330" spans="1:23" ht="16.5" x14ac:dyDescent="0.2">
      <c r="A3330" s="62">
        <v>3327</v>
      </c>
      <c r="B3330" s="95">
        <f>INDEX(技能效果!B:B,MATCH(技能效果等级!W3330,技能效果!AE:AE,0))</f>
        <v>210301221</v>
      </c>
      <c r="C3330" s="95" t="str">
        <f>INDEX(技能效果!C:C,MATCH(技能效果等级!B3330,技能效果!B:B,0))</f>
        <v>夏侯惇满星效果(教学)</v>
      </c>
      <c r="D3330" s="96" t="s">
        <v>873</v>
      </c>
      <c r="E3330" s="95">
        <v>3</v>
      </c>
      <c r="F3330" s="95">
        <f>INDEX(技能效果!H:H,MATCH(技能效果等级!B3330,技能效果!B:B,0))</f>
        <v>4109</v>
      </c>
      <c r="G3330" s="95">
        <f>IF(INDEX(技能效果!K:K,MATCH(B3330,技能效果!B:B,0))=0,INDEX(技能效果!I:I,MATCH(技能效果等级!B3330,技能效果!B:B,0)),INDEX(技能效果!I:I,MATCH(技能效果等级!B3330,技能效果!B:B,0))*VLOOKUP(E3330,技能数值计算!$C$19:$D$28,2,FALSE))</f>
        <v>3</v>
      </c>
      <c r="H3330" s="95">
        <f>INDEX(技能效果!J:J,MATCH(技能效果等级!B3330,技能效果!B:B,0))</f>
        <v>0</v>
      </c>
      <c r="I3330" s="97"/>
      <c r="J3330" s="97"/>
      <c r="K3330" s="97"/>
      <c r="L3330" s="97"/>
      <c r="M3330" s="97"/>
      <c r="N3330" s="96">
        <f>IF(INDEX(技能效果!L:L,MATCH(技能效果等级!B3330,技能效果!B:B,0))="","",INDEX(技能效果!L:L,MATCH(技能效果等级!B3330,技能效果!B:B,0)))</f>
        <v>122</v>
      </c>
      <c r="O3330" s="95">
        <f>IF(INDEX(技能效果!N:N,MATCH(B3330,技能效果!B:B,0))=0,INDEX(技能效果!M:M,MATCH(技能效果等级!B3330,技能效果!B:B,0)),INDEX(技能效果!M:M,MATCH(技能效果等级!B3330,技能效果!B:B,0))*VLOOKUP(E3330,技能数值计算!$C$19:$D$28,2,FALSE))</f>
        <v>0</v>
      </c>
      <c r="P3330" s="97"/>
      <c r="Q3330" s="97"/>
      <c r="R3330" s="95" t="str">
        <f>IF(INDEX(技能效果!O:O,MATCH(技能效果等级!B3330,技能效果!B:B,0))="","",INDEX(技能效果!O:O,MATCH(技能效果等级!B3330,技能效果!B:B,0)))</f>
        <v/>
      </c>
      <c r="S3330" s="97"/>
      <c r="T3330" s="97"/>
      <c r="U3330" s="97"/>
      <c r="V3330" s="96" t="str">
        <f>IF(INDEX(技能效果!AF:AF,MATCH(技能效果等级!B3330,技能效果!B:B,0))="","",INDEX(技能效果!AF:AF,MATCH(技能效果等级!B3330,技能效果!B:B,0)))</f>
        <v/>
      </c>
      <c r="W3330" s="95">
        <f t="shared" si="50"/>
        <v>324</v>
      </c>
    </row>
    <row r="3331" spans="1:23" ht="16.5" x14ac:dyDescent="0.2">
      <c r="A3331" s="62">
        <v>3328</v>
      </c>
      <c r="B3331" s="95">
        <f>INDEX(技能效果!B:B,MATCH(技能效果等级!W3331,技能效果!AE:AE,0))</f>
        <v>210301221</v>
      </c>
      <c r="C3331" s="95" t="str">
        <f>INDEX(技能效果!C:C,MATCH(技能效果等级!B3331,技能效果!B:B,0))</f>
        <v>夏侯惇满星效果(教学)</v>
      </c>
      <c r="D3331" s="96" t="s">
        <v>873</v>
      </c>
      <c r="E3331" s="95">
        <v>4</v>
      </c>
      <c r="F3331" s="95">
        <f>INDEX(技能效果!H:H,MATCH(技能效果等级!B3331,技能效果!B:B,0))</f>
        <v>4109</v>
      </c>
      <c r="G3331" s="95">
        <f>IF(INDEX(技能效果!K:K,MATCH(B3331,技能效果!B:B,0))=0,INDEX(技能效果!I:I,MATCH(技能效果等级!B3331,技能效果!B:B,0)),INDEX(技能效果!I:I,MATCH(技能效果等级!B3331,技能效果!B:B,0))*VLOOKUP(E3331,技能数值计算!$C$19:$D$28,2,FALSE))</f>
        <v>3</v>
      </c>
      <c r="H3331" s="95">
        <f>INDEX(技能效果!J:J,MATCH(技能效果等级!B3331,技能效果!B:B,0))</f>
        <v>0</v>
      </c>
      <c r="I3331" s="97"/>
      <c r="J3331" s="97"/>
      <c r="K3331" s="97"/>
      <c r="L3331" s="97"/>
      <c r="M3331" s="97"/>
      <c r="N3331" s="96">
        <f>IF(INDEX(技能效果!L:L,MATCH(技能效果等级!B3331,技能效果!B:B,0))="","",INDEX(技能效果!L:L,MATCH(技能效果等级!B3331,技能效果!B:B,0)))</f>
        <v>122</v>
      </c>
      <c r="O3331" s="95">
        <f>IF(INDEX(技能效果!N:N,MATCH(B3331,技能效果!B:B,0))=0,INDEX(技能效果!M:M,MATCH(技能效果等级!B3331,技能效果!B:B,0)),INDEX(技能效果!M:M,MATCH(技能效果等级!B3331,技能效果!B:B,0))*VLOOKUP(E3331,技能数值计算!$C$19:$D$28,2,FALSE))</f>
        <v>0</v>
      </c>
      <c r="P3331" s="97"/>
      <c r="Q3331" s="97"/>
      <c r="R3331" s="95" t="str">
        <f>IF(INDEX(技能效果!O:O,MATCH(技能效果等级!B3331,技能效果!B:B,0))="","",INDEX(技能效果!O:O,MATCH(技能效果等级!B3331,技能效果!B:B,0)))</f>
        <v/>
      </c>
      <c r="S3331" s="97"/>
      <c r="T3331" s="97"/>
      <c r="U3331" s="97"/>
      <c r="V3331" s="96" t="str">
        <f>IF(INDEX(技能效果!AF:AF,MATCH(技能效果等级!B3331,技能效果!B:B,0))="","",INDEX(技能效果!AF:AF,MATCH(技能效果等级!B3331,技能效果!B:B,0)))</f>
        <v/>
      </c>
      <c r="W3331" s="95">
        <f t="shared" si="50"/>
        <v>324</v>
      </c>
    </row>
    <row r="3332" spans="1:23" ht="16.5" x14ac:dyDescent="0.2">
      <c r="A3332" s="62">
        <v>3329</v>
      </c>
      <c r="B3332" s="95">
        <f>INDEX(技能效果!B:B,MATCH(技能效果等级!W3332,技能效果!AE:AE,0))</f>
        <v>210301221</v>
      </c>
      <c r="C3332" s="95" t="str">
        <f>INDEX(技能效果!C:C,MATCH(技能效果等级!B3332,技能效果!B:B,0))</f>
        <v>夏侯惇满星效果(教学)</v>
      </c>
      <c r="D3332" s="96" t="s">
        <v>873</v>
      </c>
      <c r="E3332" s="95">
        <v>5</v>
      </c>
      <c r="F3332" s="95">
        <f>INDEX(技能效果!H:H,MATCH(技能效果等级!B3332,技能效果!B:B,0))</f>
        <v>4109</v>
      </c>
      <c r="G3332" s="95">
        <f>IF(INDEX(技能效果!K:K,MATCH(B3332,技能效果!B:B,0))=0,INDEX(技能效果!I:I,MATCH(技能效果等级!B3332,技能效果!B:B,0)),INDEX(技能效果!I:I,MATCH(技能效果等级!B3332,技能效果!B:B,0))*VLOOKUP(E3332,技能数值计算!$C$19:$D$28,2,FALSE))</f>
        <v>3</v>
      </c>
      <c r="H3332" s="95">
        <f>INDEX(技能效果!J:J,MATCH(技能效果等级!B3332,技能效果!B:B,0))</f>
        <v>0</v>
      </c>
      <c r="I3332" s="97"/>
      <c r="J3332" s="97"/>
      <c r="K3332" s="97"/>
      <c r="L3332" s="97"/>
      <c r="M3332" s="97"/>
      <c r="N3332" s="96">
        <f>IF(INDEX(技能效果!L:L,MATCH(技能效果等级!B3332,技能效果!B:B,0))="","",INDEX(技能效果!L:L,MATCH(技能效果等级!B3332,技能效果!B:B,0)))</f>
        <v>122</v>
      </c>
      <c r="O3332" s="95">
        <f>IF(INDEX(技能效果!N:N,MATCH(B3332,技能效果!B:B,0))=0,INDEX(技能效果!M:M,MATCH(技能效果等级!B3332,技能效果!B:B,0)),INDEX(技能效果!M:M,MATCH(技能效果等级!B3332,技能效果!B:B,0))*VLOOKUP(E3332,技能数值计算!$C$19:$D$28,2,FALSE))</f>
        <v>0</v>
      </c>
      <c r="P3332" s="97"/>
      <c r="Q3332" s="97"/>
      <c r="R3332" s="95" t="str">
        <f>IF(INDEX(技能效果!O:O,MATCH(技能效果等级!B3332,技能效果!B:B,0))="","",INDEX(技能效果!O:O,MATCH(技能效果等级!B3332,技能效果!B:B,0)))</f>
        <v/>
      </c>
      <c r="S3332" s="97"/>
      <c r="T3332" s="97"/>
      <c r="U3332" s="97"/>
      <c r="V3332" s="96" t="str">
        <f>IF(INDEX(技能效果!AF:AF,MATCH(技能效果等级!B3332,技能效果!B:B,0))="","",INDEX(技能效果!AF:AF,MATCH(技能效果等级!B3332,技能效果!B:B,0)))</f>
        <v/>
      </c>
      <c r="W3332" s="95">
        <f t="shared" si="50"/>
        <v>324</v>
      </c>
    </row>
    <row r="3333" spans="1:23" ht="16.5" x14ac:dyDescent="0.2">
      <c r="A3333" s="62">
        <v>3330</v>
      </c>
      <c r="B3333" s="95">
        <f>INDEX(技能效果!B:B,MATCH(技能效果等级!W3333,技能效果!AE:AE,0))</f>
        <v>210301221</v>
      </c>
      <c r="C3333" s="95" t="str">
        <f>INDEX(技能效果!C:C,MATCH(技能效果等级!B3333,技能效果!B:B,0))</f>
        <v>夏侯惇满星效果(教学)</v>
      </c>
      <c r="D3333" s="96" t="s">
        <v>873</v>
      </c>
      <c r="E3333" s="95">
        <v>6</v>
      </c>
      <c r="F3333" s="95">
        <f>INDEX(技能效果!H:H,MATCH(技能效果等级!B3333,技能效果!B:B,0))</f>
        <v>4109</v>
      </c>
      <c r="G3333" s="95">
        <f>IF(INDEX(技能效果!K:K,MATCH(B3333,技能效果!B:B,0))=0,INDEX(技能效果!I:I,MATCH(技能效果等级!B3333,技能效果!B:B,0)),INDEX(技能效果!I:I,MATCH(技能效果等级!B3333,技能效果!B:B,0))*VLOOKUP(E3333,技能数值计算!$C$19:$D$28,2,FALSE))</f>
        <v>3</v>
      </c>
      <c r="H3333" s="95">
        <f>INDEX(技能效果!J:J,MATCH(技能效果等级!B3333,技能效果!B:B,0))</f>
        <v>0</v>
      </c>
      <c r="I3333" s="97"/>
      <c r="J3333" s="97"/>
      <c r="K3333" s="97"/>
      <c r="L3333" s="97"/>
      <c r="M3333" s="97"/>
      <c r="N3333" s="96">
        <f>IF(INDEX(技能效果!L:L,MATCH(技能效果等级!B3333,技能效果!B:B,0))="","",INDEX(技能效果!L:L,MATCH(技能效果等级!B3333,技能效果!B:B,0)))</f>
        <v>122</v>
      </c>
      <c r="O3333" s="95">
        <f>IF(INDEX(技能效果!N:N,MATCH(B3333,技能效果!B:B,0))=0,INDEX(技能效果!M:M,MATCH(技能效果等级!B3333,技能效果!B:B,0)),INDEX(技能效果!M:M,MATCH(技能效果等级!B3333,技能效果!B:B,0))*VLOOKUP(E3333,技能数值计算!$C$19:$D$28,2,FALSE))</f>
        <v>0</v>
      </c>
      <c r="P3333" s="97"/>
      <c r="Q3333" s="97"/>
      <c r="R3333" s="95" t="str">
        <f>IF(INDEX(技能效果!O:O,MATCH(技能效果等级!B3333,技能效果!B:B,0))="","",INDEX(技能效果!O:O,MATCH(技能效果等级!B3333,技能效果!B:B,0)))</f>
        <v/>
      </c>
      <c r="S3333" s="97"/>
      <c r="T3333" s="97"/>
      <c r="U3333" s="97"/>
      <c r="V3333" s="96" t="str">
        <f>IF(INDEX(技能效果!AF:AF,MATCH(技能效果等级!B3333,技能效果!B:B,0))="","",INDEX(技能效果!AF:AF,MATCH(技能效果等级!B3333,技能效果!B:B,0)))</f>
        <v/>
      </c>
      <c r="W3333" s="95">
        <f t="shared" si="50"/>
        <v>324</v>
      </c>
    </row>
    <row r="3334" spans="1:23" ht="16.5" x14ac:dyDescent="0.2">
      <c r="A3334" s="62">
        <v>3331</v>
      </c>
      <c r="B3334" s="95">
        <f>INDEX(技能效果!B:B,MATCH(技能效果等级!W3334,技能效果!AE:AE,0))</f>
        <v>210301221</v>
      </c>
      <c r="C3334" s="95" t="str">
        <f>INDEX(技能效果!C:C,MATCH(技能效果等级!B3334,技能效果!B:B,0))</f>
        <v>夏侯惇满星效果(教学)</v>
      </c>
      <c r="D3334" s="96" t="s">
        <v>873</v>
      </c>
      <c r="E3334" s="95">
        <v>7</v>
      </c>
      <c r="F3334" s="95">
        <f>INDEX(技能效果!H:H,MATCH(技能效果等级!B3334,技能效果!B:B,0))</f>
        <v>4109</v>
      </c>
      <c r="G3334" s="95">
        <f>IF(INDEX(技能效果!K:K,MATCH(B3334,技能效果!B:B,0))=0,INDEX(技能效果!I:I,MATCH(技能效果等级!B3334,技能效果!B:B,0)),INDEX(技能效果!I:I,MATCH(技能效果等级!B3334,技能效果!B:B,0))*VLOOKUP(E3334,技能数值计算!$C$19:$D$28,2,FALSE))</f>
        <v>3</v>
      </c>
      <c r="H3334" s="95">
        <f>INDEX(技能效果!J:J,MATCH(技能效果等级!B3334,技能效果!B:B,0))</f>
        <v>0</v>
      </c>
      <c r="I3334" s="97"/>
      <c r="J3334" s="97"/>
      <c r="K3334" s="97"/>
      <c r="L3334" s="97"/>
      <c r="M3334" s="97"/>
      <c r="N3334" s="96">
        <f>IF(INDEX(技能效果!L:L,MATCH(技能效果等级!B3334,技能效果!B:B,0))="","",INDEX(技能效果!L:L,MATCH(技能效果等级!B3334,技能效果!B:B,0)))</f>
        <v>122</v>
      </c>
      <c r="O3334" s="95">
        <f>IF(INDEX(技能效果!N:N,MATCH(B3334,技能效果!B:B,0))=0,INDEX(技能效果!M:M,MATCH(技能效果等级!B3334,技能效果!B:B,0)),INDEX(技能效果!M:M,MATCH(技能效果等级!B3334,技能效果!B:B,0))*VLOOKUP(E3334,技能数值计算!$C$19:$D$28,2,FALSE))</f>
        <v>0</v>
      </c>
      <c r="P3334" s="97"/>
      <c r="Q3334" s="97"/>
      <c r="R3334" s="95" t="str">
        <f>IF(INDEX(技能效果!O:O,MATCH(技能效果等级!B3334,技能效果!B:B,0))="","",INDEX(技能效果!O:O,MATCH(技能效果等级!B3334,技能效果!B:B,0)))</f>
        <v/>
      </c>
      <c r="S3334" s="97"/>
      <c r="T3334" s="97"/>
      <c r="U3334" s="97"/>
      <c r="V3334" s="96" t="str">
        <f>IF(INDEX(技能效果!AF:AF,MATCH(技能效果等级!B3334,技能效果!B:B,0))="","",INDEX(技能效果!AF:AF,MATCH(技能效果等级!B3334,技能效果!B:B,0)))</f>
        <v/>
      </c>
      <c r="W3334" s="95">
        <f t="shared" si="50"/>
        <v>324</v>
      </c>
    </row>
    <row r="3335" spans="1:23" ht="16.5" x14ac:dyDescent="0.2">
      <c r="A3335" s="62">
        <v>3332</v>
      </c>
      <c r="B3335" s="95">
        <f>INDEX(技能效果!B:B,MATCH(技能效果等级!W3335,技能效果!AE:AE,0))</f>
        <v>210301221</v>
      </c>
      <c r="C3335" s="95" t="str">
        <f>INDEX(技能效果!C:C,MATCH(技能效果等级!B3335,技能效果!B:B,0))</f>
        <v>夏侯惇满星效果(教学)</v>
      </c>
      <c r="D3335" s="96" t="s">
        <v>873</v>
      </c>
      <c r="E3335" s="95">
        <v>8</v>
      </c>
      <c r="F3335" s="95">
        <f>INDEX(技能效果!H:H,MATCH(技能效果等级!B3335,技能效果!B:B,0))</f>
        <v>4109</v>
      </c>
      <c r="G3335" s="95">
        <f>IF(INDEX(技能效果!K:K,MATCH(B3335,技能效果!B:B,0))=0,INDEX(技能效果!I:I,MATCH(技能效果等级!B3335,技能效果!B:B,0)),INDEX(技能效果!I:I,MATCH(技能效果等级!B3335,技能效果!B:B,0))*VLOOKUP(E3335,技能数值计算!$C$19:$D$28,2,FALSE))</f>
        <v>3</v>
      </c>
      <c r="H3335" s="95">
        <f>INDEX(技能效果!J:J,MATCH(技能效果等级!B3335,技能效果!B:B,0))</f>
        <v>0</v>
      </c>
      <c r="I3335" s="97"/>
      <c r="J3335" s="97"/>
      <c r="K3335" s="97"/>
      <c r="L3335" s="97"/>
      <c r="M3335" s="97"/>
      <c r="N3335" s="96">
        <f>IF(INDEX(技能效果!L:L,MATCH(技能效果等级!B3335,技能效果!B:B,0))="","",INDEX(技能效果!L:L,MATCH(技能效果等级!B3335,技能效果!B:B,0)))</f>
        <v>122</v>
      </c>
      <c r="O3335" s="95">
        <f>IF(INDEX(技能效果!N:N,MATCH(B3335,技能效果!B:B,0))=0,INDEX(技能效果!M:M,MATCH(技能效果等级!B3335,技能效果!B:B,0)),INDEX(技能效果!M:M,MATCH(技能效果等级!B3335,技能效果!B:B,0))*VLOOKUP(E3335,技能数值计算!$C$19:$D$28,2,FALSE))</f>
        <v>0</v>
      </c>
      <c r="P3335" s="97"/>
      <c r="Q3335" s="97"/>
      <c r="R3335" s="95" t="str">
        <f>IF(INDEX(技能效果!O:O,MATCH(技能效果等级!B3335,技能效果!B:B,0))="","",INDEX(技能效果!O:O,MATCH(技能效果等级!B3335,技能效果!B:B,0)))</f>
        <v/>
      </c>
      <c r="S3335" s="97"/>
      <c r="T3335" s="97"/>
      <c r="U3335" s="97"/>
      <c r="V3335" s="96" t="str">
        <f>IF(INDEX(技能效果!AF:AF,MATCH(技能效果等级!B3335,技能效果!B:B,0))="","",INDEX(技能效果!AF:AF,MATCH(技能效果等级!B3335,技能效果!B:B,0)))</f>
        <v/>
      </c>
      <c r="W3335" s="95">
        <f t="shared" si="50"/>
        <v>324</v>
      </c>
    </row>
    <row r="3336" spans="1:23" ht="16.5" x14ac:dyDescent="0.2">
      <c r="A3336" s="62">
        <v>3333</v>
      </c>
      <c r="B3336" s="95">
        <f>INDEX(技能效果!B:B,MATCH(技能效果等级!W3336,技能效果!AE:AE,0))</f>
        <v>210301221</v>
      </c>
      <c r="C3336" s="95" t="str">
        <f>INDEX(技能效果!C:C,MATCH(技能效果等级!B3336,技能效果!B:B,0))</f>
        <v>夏侯惇满星效果(教学)</v>
      </c>
      <c r="D3336" s="96" t="s">
        <v>873</v>
      </c>
      <c r="E3336" s="95">
        <v>9</v>
      </c>
      <c r="F3336" s="95">
        <f>INDEX(技能效果!H:H,MATCH(技能效果等级!B3336,技能效果!B:B,0))</f>
        <v>4109</v>
      </c>
      <c r="G3336" s="95">
        <f>IF(INDEX(技能效果!K:K,MATCH(B3336,技能效果!B:B,0))=0,INDEX(技能效果!I:I,MATCH(技能效果等级!B3336,技能效果!B:B,0)),INDEX(技能效果!I:I,MATCH(技能效果等级!B3336,技能效果!B:B,0))*VLOOKUP(E3336,技能数值计算!$C$19:$D$28,2,FALSE))</f>
        <v>3</v>
      </c>
      <c r="H3336" s="95">
        <f>INDEX(技能效果!J:J,MATCH(技能效果等级!B3336,技能效果!B:B,0))</f>
        <v>0</v>
      </c>
      <c r="I3336" s="97"/>
      <c r="J3336" s="97"/>
      <c r="K3336" s="97"/>
      <c r="L3336" s="97"/>
      <c r="M3336" s="97"/>
      <c r="N3336" s="96">
        <f>IF(INDEX(技能效果!L:L,MATCH(技能效果等级!B3336,技能效果!B:B,0))="","",INDEX(技能效果!L:L,MATCH(技能效果等级!B3336,技能效果!B:B,0)))</f>
        <v>122</v>
      </c>
      <c r="O3336" s="95">
        <f>IF(INDEX(技能效果!N:N,MATCH(B3336,技能效果!B:B,0))=0,INDEX(技能效果!M:M,MATCH(技能效果等级!B3336,技能效果!B:B,0)),INDEX(技能效果!M:M,MATCH(技能效果等级!B3336,技能效果!B:B,0))*VLOOKUP(E3336,技能数值计算!$C$19:$D$28,2,FALSE))</f>
        <v>0</v>
      </c>
      <c r="P3336" s="97"/>
      <c r="Q3336" s="97"/>
      <c r="R3336" s="95" t="str">
        <f>IF(INDEX(技能效果!O:O,MATCH(技能效果等级!B3336,技能效果!B:B,0))="","",INDEX(技能效果!O:O,MATCH(技能效果等级!B3336,技能效果!B:B,0)))</f>
        <v/>
      </c>
      <c r="S3336" s="97"/>
      <c r="T3336" s="97"/>
      <c r="U3336" s="97"/>
      <c r="V3336" s="96" t="str">
        <f>IF(INDEX(技能效果!AF:AF,MATCH(技能效果等级!B3336,技能效果!B:B,0))="","",INDEX(技能效果!AF:AF,MATCH(技能效果等级!B3336,技能效果!B:B,0)))</f>
        <v/>
      </c>
      <c r="W3336" s="95">
        <f t="shared" si="50"/>
        <v>324</v>
      </c>
    </row>
    <row r="3337" spans="1:23" ht="16.5" x14ac:dyDescent="0.2">
      <c r="A3337" s="62">
        <v>3334</v>
      </c>
      <c r="B3337" s="95">
        <f>INDEX(技能效果!B:B,MATCH(技能效果等级!W3337,技能效果!AE:AE,0))</f>
        <v>210301221</v>
      </c>
      <c r="C3337" s="95" t="str">
        <f>INDEX(技能效果!C:C,MATCH(技能效果等级!B3337,技能效果!B:B,0))</f>
        <v>夏侯惇满星效果(教学)</v>
      </c>
      <c r="D3337" s="96" t="s">
        <v>873</v>
      </c>
      <c r="E3337" s="95">
        <v>10</v>
      </c>
      <c r="F3337" s="95">
        <f>INDEX(技能效果!H:H,MATCH(技能效果等级!B3337,技能效果!B:B,0))</f>
        <v>4109</v>
      </c>
      <c r="G3337" s="95">
        <f>IF(INDEX(技能效果!K:K,MATCH(B3337,技能效果!B:B,0))=0,INDEX(技能效果!I:I,MATCH(技能效果等级!B3337,技能效果!B:B,0)),INDEX(技能效果!I:I,MATCH(技能效果等级!B3337,技能效果!B:B,0))*VLOOKUP(E3337,技能数值计算!$C$19:$D$28,2,FALSE))</f>
        <v>3</v>
      </c>
      <c r="H3337" s="95">
        <f>INDEX(技能效果!J:J,MATCH(技能效果等级!B3337,技能效果!B:B,0))</f>
        <v>0</v>
      </c>
      <c r="I3337" s="97"/>
      <c r="J3337" s="97"/>
      <c r="K3337" s="97"/>
      <c r="L3337" s="97"/>
      <c r="M3337" s="97"/>
      <c r="N3337" s="96">
        <f>IF(INDEX(技能效果!L:L,MATCH(技能效果等级!B3337,技能效果!B:B,0))="","",INDEX(技能效果!L:L,MATCH(技能效果等级!B3337,技能效果!B:B,0)))</f>
        <v>122</v>
      </c>
      <c r="O3337" s="95">
        <f>IF(INDEX(技能效果!N:N,MATCH(B3337,技能效果!B:B,0))=0,INDEX(技能效果!M:M,MATCH(技能效果等级!B3337,技能效果!B:B,0)),INDEX(技能效果!M:M,MATCH(技能效果等级!B3337,技能效果!B:B,0))*VLOOKUP(E3337,技能数值计算!$C$19:$D$28,2,FALSE))</f>
        <v>0</v>
      </c>
      <c r="P3337" s="97"/>
      <c r="Q3337" s="97"/>
      <c r="R3337" s="95" t="str">
        <f>IF(INDEX(技能效果!O:O,MATCH(技能效果等级!B3337,技能效果!B:B,0))="","",INDEX(技能效果!O:O,MATCH(技能效果等级!B3337,技能效果!B:B,0)))</f>
        <v/>
      </c>
      <c r="S3337" s="97"/>
      <c r="T3337" s="97"/>
      <c r="U3337" s="97"/>
      <c r="V3337" s="96" t="str">
        <f>IF(INDEX(技能效果!AF:AF,MATCH(技能效果等级!B3337,技能效果!B:B,0))="","",INDEX(技能效果!AF:AF,MATCH(技能效果等级!B3337,技能效果!B:B,0)))</f>
        <v/>
      </c>
      <c r="W3337" s="95">
        <f t="shared" si="50"/>
        <v>324</v>
      </c>
    </row>
    <row r="3338" spans="1:23" ht="16.5" x14ac:dyDescent="0.2">
      <c r="A3338" s="62">
        <v>3335</v>
      </c>
      <c r="B3338" s="95">
        <f>INDEX(技能效果!B:B,MATCH(技能效果等级!W3338,技能效果!AE:AE,0))</f>
        <v>210301301</v>
      </c>
      <c r="C3338" s="95" t="str">
        <f>INDEX(技能效果!C:C,MATCH(技能效果等级!B3338,技能效果!B:B,0))</f>
        <v>塞伯罗斯技能伤害(教学)</v>
      </c>
      <c r="D3338" s="96" t="s">
        <v>873</v>
      </c>
      <c r="E3338" s="95">
        <v>1</v>
      </c>
      <c r="F3338" s="95">
        <f>INDEX(技能效果!H:H,MATCH(技能效果等级!B3338,技能效果!B:B,0))</f>
        <v>1001</v>
      </c>
      <c r="G3338" s="95">
        <f>IF(INDEX(技能效果!K:K,MATCH(B3338,技能效果!B:B,0))=0,INDEX(技能效果!I:I,MATCH(技能效果等级!B3338,技能效果!B:B,0)),INDEX(技能效果!I:I,MATCH(技能效果等级!B3338,技能效果!B:B,0))*VLOOKUP(E3338,技能数值计算!$C$19:$D$28,2,FALSE))</f>
        <v>1.5</v>
      </c>
      <c r="H3338" s="95">
        <f>INDEX(技能效果!J:J,MATCH(技能效果等级!B3338,技能效果!B:B,0))</f>
        <v>0</v>
      </c>
      <c r="I3338" s="97"/>
      <c r="J3338" s="97"/>
      <c r="K3338" s="97"/>
      <c r="L3338" s="97"/>
      <c r="M3338" s="97"/>
      <c r="N3338" s="96" t="str">
        <f>IF(INDEX(技能效果!L:L,MATCH(技能效果等级!B3338,技能效果!B:B,0))="","",INDEX(技能效果!L:L,MATCH(技能效果等级!B3338,技能效果!B:B,0)))</f>
        <v/>
      </c>
      <c r="O3338" s="95">
        <f>IF(INDEX(技能效果!N:N,MATCH(B3338,技能效果!B:B,0))=0,INDEX(技能效果!M:M,MATCH(技能效果等级!B3338,技能效果!B:B,0)),INDEX(技能效果!M:M,MATCH(技能效果等级!B3338,技能效果!B:B,0))*VLOOKUP(E3338,技能数值计算!$C$19:$D$28,2,FALSE))</f>
        <v>0</v>
      </c>
      <c r="P3338" s="97"/>
      <c r="Q3338" s="97"/>
      <c r="R3338" s="95" t="str">
        <f>IF(INDEX(技能效果!O:O,MATCH(技能效果等级!B3338,技能效果!B:B,0))="","",INDEX(技能效果!O:O,MATCH(技能效果等级!B3338,技能效果!B:B,0)))</f>
        <v/>
      </c>
      <c r="S3338" s="97"/>
      <c r="T3338" s="97"/>
      <c r="U3338" s="97"/>
      <c r="V3338" s="96" t="str">
        <f>IF(INDEX(技能效果!AF:AF,MATCH(技能效果等级!B3338,技能效果!B:B,0))="","",INDEX(技能效果!AF:AF,MATCH(技能效果等级!B3338,技能效果!B:B,0)))</f>
        <v/>
      </c>
      <c r="W3338" s="95">
        <f t="shared" si="50"/>
        <v>325</v>
      </c>
    </row>
    <row r="3339" spans="1:23" ht="16.5" x14ac:dyDescent="0.2">
      <c r="A3339" s="62">
        <v>3336</v>
      </c>
      <c r="B3339" s="95">
        <f>INDEX(技能效果!B:B,MATCH(技能效果等级!W3339,技能效果!AE:AE,0))</f>
        <v>210301301</v>
      </c>
      <c r="C3339" s="95" t="str">
        <f>INDEX(技能效果!C:C,MATCH(技能效果等级!B3339,技能效果!B:B,0))</f>
        <v>塞伯罗斯技能伤害(教学)</v>
      </c>
      <c r="D3339" s="96" t="s">
        <v>873</v>
      </c>
      <c r="E3339" s="95">
        <v>2</v>
      </c>
      <c r="F3339" s="95">
        <f>INDEX(技能效果!H:H,MATCH(技能效果等级!B3339,技能效果!B:B,0))</f>
        <v>1001</v>
      </c>
      <c r="G3339" s="95">
        <f>IF(INDEX(技能效果!K:K,MATCH(B3339,技能效果!B:B,0))=0,INDEX(技能效果!I:I,MATCH(技能效果等级!B3339,技能效果!B:B,0)),INDEX(技能效果!I:I,MATCH(技能效果等级!B3339,技能效果!B:B,0))*VLOOKUP(E3339,技能数值计算!$C$19:$D$28,2,FALSE))</f>
        <v>1.62</v>
      </c>
      <c r="H3339" s="95">
        <f>INDEX(技能效果!J:J,MATCH(技能效果等级!B3339,技能效果!B:B,0))</f>
        <v>0</v>
      </c>
      <c r="I3339" s="97"/>
      <c r="J3339" s="97"/>
      <c r="K3339" s="97"/>
      <c r="L3339" s="97"/>
      <c r="M3339" s="97"/>
      <c r="N3339" s="96" t="str">
        <f>IF(INDEX(技能效果!L:L,MATCH(技能效果等级!B3339,技能效果!B:B,0))="","",INDEX(技能效果!L:L,MATCH(技能效果等级!B3339,技能效果!B:B,0)))</f>
        <v/>
      </c>
      <c r="O3339" s="95">
        <f>IF(INDEX(技能效果!N:N,MATCH(B3339,技能效果!B:B,0))=0,INDEX(技能效果!M:M,MATCH(技能效果等级!B3339,技能效果!B:B,0)),INDEX(技能效果!M:M,MATCH(技能效果等级!B3339,技能效果!B:B,0))*VLOOKUP(E3339,技能数值计算!$C$19:$D$28,2,FALSE))</f>
        <v>0</v>
      </c>
      <c r="P3339" s="97"/>
      <c r="Q3339" s="97"/>
      <c r="R3339" s="95" t="str">
        <f>IF(INDEX(技能效果!O:O,MATCH(技能效果等级!B3339,技能效果!B:B,0))="","",INDEX(技能效果!O:O,MATCH(技能效果等级!B3339,技能效果!B:B,0)))</f>
        <v/>
      </c>
      <c r="S3339" s="97"/>
      <c r="T3339" s="97"/>
      <c r="U3339" s="97"/>
      <c r="V3339" s="96" t="str">
        <f>IF(INDEX(技能效果!AF:AF,MATCH(技能效果等级!B3339,技能效果!B:B,0))="","",INDEX(技能效果!AF:AF,MATCH(技能效果等级!B3339,技能效果!B:B,0)))</f>
        <v/>
      </c>
      <c r="W3339" s="95">
        <f t="shared" si="50"/>
        <v>325</v>
      </c>
    </row>
    <row r="3340" spans="1:23" ht="16.5" x14ac:dyDescent="0.2">
      <c r="A3340" s="62">
        <v>3337</v>
      </c>
      <c r="B3340" s="95">
        <f>INDEX(技能效果!B:B,MATCH(技能效果等级!W3340,技能效果!AE:AE,0))</f>
        <v>210301301</v>
      </c>
      <c r="C3340" s="95" t="str">
        <f>INDEX(技能效果!C:C,MATCH(技能效果等级!B3340,技能效果!B:B,0))</f>
        <v>塞伯罗斯技能伤害(教学)</v>
      </c>
      <c r="D3340" s="96" t="s">
        <v>873</v>
      </c>
      <c r="E3340" s="95">
        <v>3</v>
      </c>
      <c r="F3340" s="95">
        <f>INDEX(技能效果!H:H,MATCH(技能效果等级!B3340,技能效果!B:B,0))</f>
        <v>1001</v>
      </c>
      <c r="G3340" s="95">
        <f>IF(INDEX(技能效果!K:K,MATCH(B3340,技能效果!B:B,0))=0,INDEX(技能效果!I:I,MATCH(技能效果等级!B3340,技能效果!B:B,0)),INDEX(技能效果!I:I,MATCH(技能效果等级!B3340,技能效果!B:B,0))*VLOOKUP(E3340,技能数值计算!$C$19:$D$28,2,FALSE))</f>
        <v>1.7399999999999998</v>
      </c>
      <c r="H3340" s="95">
        <f>INDEX(技能效果!J:J,MATCH(技能效果等级!B3340,技能效果!B:B,0))</f>
        <v>0</v>
      </c>
      <c r="I3340" s="97"/>
      <c r="J3340" s="97"/>
      <c r="K3340" s="97"/>
      <c r="L3340" s="97"/>
      <c r="M3340" s="97"/>
      <c r="N3340" s="96" t="str">
        <f>IF(INDEX(技能效果!L:L,MATCH(技能效果等级!B3340,技能效果!B:B,0))="","",INDEX(技能效果!L:L,MATCH(技能效果等级!B3340,技能效果!B:B,0)))</f>
        <v/>
      </c>
      <c r="O3340" s="95">
        <f>IF(INDEX(技能效果!N:N,MATCH(B3340,技能效果!B:B,0))=0,INDEX(技能效果!M:M,MATCH(技能效果等级!B3340,技能效果!B:B,0)),INDEX(技能效果!M:M,MATCH(技能效果等级!B3340,技能效果!B:B,0))*VLOOKUP(E3340,技能数值计算!$C$19:$D$28,2,FALSE))</f>
        <v>0</v>
      </c>
      <c r="P3340" s="97"/>
      <c r="Q3340" s="97"/>
      <c r="R3340" s="95" t="str">
        <f>IF(INDEX(技能效果!O:O,MATCH(技能效果等级!B3340,技能效果!B:B,0))="","",INDEX(技能效果!O:O,MATCH(技能效果等级!B3340,技能效果!B:B,0)))</f>
        <v/>
      </c>
      <c r="S3340" s="97"/>
      <c r="T3340" s="97"/>
      <c r="U3340" s="97"/>
      <c r="V3340" s="96" t="str">
        <f>IF(INDEX(技能效果!AF:AF,MATCH(技能效果等级!B3340,技能效果!B:B,0))="","",INDEX(技能效果!AF:AF,MATCH(技能效果等级!B3340,技能效果!B:B,0)))</f>
        <v/>
      </c>
      <c r="W3340" s="95">
        <f t="shared" si="50"/>
        <v>325</v>
      </c>
    </row>
    <row r="3341" spans="1:23" ht="16.5" x14ac:dyDescent="0.2">
      <c r="A3341" s="62">
        <v>3338</v>
      </c>
      <c r="B3341" s="95">
        <f>INDEX(技能效果!B:B,MATCH(技能效果等级!W3341,技能效果!AE:AE,0))</f>
        <v>210301301</v>
      </c>
      <c r="C3341" s="95" t="str">
        <f>INDEX(技能效果!C:C,MATCH(技能效果等级!B3341,技能效果!B:B,0))</f>
        <v>塞伯罗斯技能伤害(教学)</v>
      </c>
      <c r="D3341" s="96" t="s">
        <v>873</v>
      </c>
      <c r="E3341" s="95">
        <v>4</v>
      </c>
      <c r="F3341" s="95">
        <f>INDEX(技能效果!H:H,MATCH(技能效果等级!B3341,技能效果!B:B,0))</f>
        <v>1001</v>
      </c>
      <c r="G3341" s="95">
        <f>IF(INDEX(技能效果!K:K,MATCH(B3341,技能效果!B:B,0))=0,INDEX(技能效果!I:I,MATCH(技能效果等级!B3341,技能效果!B:B,0)),INDEX(技能效果!I:I,MATCH(技能效果等级!B3341,技能效果!B:B,0))*VLOOKUP(E3341,技能数值计算!$C$19:$D$28,2,FALSE))</f>
        <v>1.8599999999999999</v>
      </c>
      <c r="H3341" s="95">
        <f>INDEX(技能效果!J:J,MATCH(技能效果等级!B3341,技能效果!B:B,0))</f>
        <v>0</v>
      </c>
      <c r="I3341" s="97"/>
      <c r="J3341" s="97"/>
      <c r="K3341" s="97"/>
      <c r="L3341" s="97"/>
      <c r="M3341" s="97"/>
      <c r="N3341" s="96" t="str">
        <f>IF(INDEX(技能效果!L:L,MATCH(技能效果等级!B3341,技能效果!B:B,0))="","",INDEX(技能效果!L:L,MATCH(技能效果等级!B3341,技能效果!B:B,0)))</f>
        <v/>
      </c>
      <c r="O3341" s="95">
        <f>IF(INDEX(技能效果!N:N,MATCH(B3341,技能效果!B:B,0))=0,INDEX(技能效果!M:M,MATCH(技能效果等级!B3341,技能效果!B:B,0)),INDEX(技能效果!M:M,MATCH(技能效果等级!B3341,技能效果!B:B,0))*VLOOKUP(E3341,技能数值计算!$C$19:$D$28,2,FALSE))</f>
        <v>0</v>
      </c>
      <c r="P3341" s="97"/>
      <c r="Q3341" s="97"/>
      <c r="R3341" s="95" t="str">
        <f>IF(INDEX(技能效果!O:O,MATCH(技能效果等级!B3341,技能效果!B:B,0))="","",INDEX(技能效果!O:O,MATCH(技能效果等级!B3341,技能效果!B:B,0)))</f>
        <v/>
      </c>
      <c r="S3341" s="97"/>
      <c r="T3341" s="97"/>
      <c r="U3341" s="97"/>
      <c r="V3341" s="96" t="str">
        <f>IF(INDEX(技能效果!AF:AF,MATCH(技能效果等级!B3341,技能效果!B:B,0))="","",INDEX(技能效果!AF:AF,MATCH(技能效果等级!B3341,技能效果!B:B,0)))</f>
        <v/>
      </c>
      <c r="W3341" s="95">
        <f t="shared" si="50"/>
        <v>325</v>
      </c>
    </row>
    <row r="3342" spans="1:23" ht="16.5" x14ac:dyDescent="0.2">
      <c r="A3342" s="62">
        <v>3339</v>
      </c>
      <c r="B3342" s="95">
        <f>INDEX(技能效果!B:B,MATCH(技能效果等级!W3342,技能效果!AE:AE,0))</f>
        <v>210301301</v>
      </c>
      <c r="C3342" s="95" t="str">
        <f>INDEX(技能效果!C:C,MATCH(技能效果等级!B3342,技能效果!B:B,0))</f>
        <v>塞伯罗斯技能伤害(教学)</v>
      </c>
      <c r="D3342" s="96" t="s">
        <v>873</v>
      </c>
      <c r="E3342" s="95">
        <v>5</v>
      </c>
      <c r="F3342" s="95">
        <f>INDEX(技能效果!H:H,MATCH(技能效果等级!B3342,技能效果!B:B,0))</f>
        <v>1001</v>
      </c>
      <c r="G3342" s="95">
        <f>IF(INDEX(技能效果!K:K,MATCH(B3342,技能效果!B:B,0))=0,INDEX(技能效果!I:I,MATCH(技能效果等级!B3342,技能效果!B:B,0)),INDEX(技能效果!I:I,MATCH(技能效果等级!B3342,技能效果!B:B,0))*VLOOKUP(E3342,技能数值计算!$C$19:$D$28,2,FALSE))</f>
        <v>1.98</v>
      </c>
      <c r="H3342" s="95">
        <f>INDEX(技能效果!J:J,MATCH(技能效果等级!B3342,技能效果!B:B,0))</f>
        <v>0</v>
      </c>
      <c r="I3342" s="97"/>
      <c r="J3342" s="97"/>
      <c r="K3342" s="97"/>
      <c r="L3342" s="97"/>
      <c r="M3342" s="97"/>
      <c r="N3342" s="96" t="str">
        <f>IF(INDEX(技能效果!L:L,MATCH(技能效果等级!B3342,技能效果!B:B,0))="","",INDEX(技能效果!L:L,MATCH(技能效果等级!B3342,技能效果!B:B,0)))</f>
        <v/>
      </c>
      <c r="O3342" s="95">
        <f>IF(INDEX(技能效果!N:N,MATCH(B3342,技能效果!B:B,0))=0,INDEX(技能效果!M:M,MATCH(技能效果等级!B3342,技能效果!B:B,0)),INDEX(技能效果!M:M,MATCH(技能效果等级!B3342,技能效果!B:B,0))*VLOOKUP(E3342,技能数值计算!$C$19:$D$28,2,FALSE))</f>
        <v>0</v>
      </c>
      <c r="P3342" s="97"/>
      <c r="Q3342" s="97"/>
      <c r="R3342" s="95" t="str">
        <f>IF(INDEX(技能效果!O:O,MATCH(技能效果等级!B3342,技能效果!B:B,0))="","",INDEX(技能效果!O:O,MATCH(技能效果等级!B3342,技能效果!B:B,0)))</f>
        <v/>
      </c>
      <c r="S3342" s="97"/>
      <c r="T3342" s="97"/>
      <c r="U3342" s="97"/>
      <c r="V3342" s="96" t="str">
        <f>IF(INDEX(技能效果!AF:AF,MATCH(技能效果等级!B3342,技能效果!B:B,0))="","",INDEX(技能效果!AF:AF,MATCH(技能效果等级!B3342,技能效果!B:B,0)))</f>
        <v/>
      </c>
      <c r="W3342" s="95">
        <f t="shared" si="50"/>
        <v>325</v>
      </c>
    </row>
    <row r="3343" spans="1:23" ht="16.5" x14ac:dyDescent="0.2">
      <c r="A3343" s="62">
        <v>3340</v>
      </c>
      <c r="B3343" s="95">
        <f>INDEX(技能效果!B:B,MATCH(技能效果等级!W3343,技能效果!AE:AE,0))</f>
        <v>210301301</v>
      </c>
      <c r="C3343" s="95" t="str">
        <f>INDEX(技能效果!C:C,MATCH(技能效果等级!B3343,技能效果!B:B,0))</f>
        <v>塞伯罗斯技能伤害(教学)</v>
      </c>
      <c r="D3343" s="96" t="s">
        <v>873</v>
      </c>
      <c r="E3343" s="95">
        <v>6</v>
      </c>
      <c r="F3343" s="95">
        <f>INDEX(技能效果!H:H,MATCH(技能效果等级!B3343,技能效果!B:B,0))</f>
        <v>1001</v>
      </c>
      <c r="G3343" s="95">
        <f>IF(INDEX(技能效果!K:K,MATCH(B3343,技能效果!B:B,0))=0,INDEX(技能效果!I:I,MATCH(技能效果等级!B3343,技能效果!B:B,0)),INDEX(技能效果!I:I,MATCH(技能效果等级!B3343,技能效果!B:B,0))*VLOOKUP(E3343,技能数值计算!$C$19:$D$28,2,FALSE))</f>
        <v>2.16</v>
      </c>
      <c r="H3343" s="95">
        <f>INDEX(技能效果!J:J,MATCH(技能效果等级!B3343,技能效果!B:B,0))</f>
        <v>0</v>
      </c>
      <c r="I3343" s="97"/>
      <c r="J3343" s="97"/>
      <c r="K3343" s="97"/>
      <c r="L3343" s="97"/>
      <c r="M3343" s="97"/>
      <c r="N3343" s="96" t="str">
        <f>IF(INDEX(技能效果!L:L,MATCH(技能效果等级!B3343,技能效果!B:B,0))="","",INDEX(技能效果!L:L,MATCH(技能效果等级!B3343,技能效果!B:B,0)))</f>
        <v/>
      </c>
      <c r="O3343" s="95">
        <f>IF(INDEX(技能效果!N:N,MATCH(B3343,技能效果!B:B,0))=0,INDEX(技能效果!M:M,MATCH(技能效果等级!B3343,技能效果!B:B,0)),INDEX(技能效果!M:M,MATCH(技能效果等级!B3343,技能效果!B:B,0))*VLOOKUP(E3343,技能数值计算!$C$19:$D$28,2,FALSE))</f>
        <v>0</v>
      </c>
      <c r="P3343" s="97"/>
      <c r="Q3343" s="97"/>
      <c r="R3343" s="95" t="str">
        <f>IF(INDEX(技能效果!O:O,MATCH(技能效果等级!B3343,技能效果!B:B,0))="","",INDEX(技能效果!O:O,MATCH(技能效果等级!B3343,技能效果!B:B,0)))</f>
        <v/>
      </c>
      <c r="S3343" s="97"/>
      <c r="T3343" s="97"/>
      <c r="U3343" s="97"/>
      <c r="V3343" s="96" t="str">
        <f>IF(INDEX(技能效果!AF:AF,MATCH(技能效果等级!B3343,技能效果!B:B,0))="","",INDEX(技能效果!AF:AF,MATCH(技能效果等级!B3343,技能效果!B:B,0)))</f>
        <v/>
      </c>
      <c r="W3343" s="95">
        <f t="shared" si="50"/>
        <v>325</v>
      </c>
    </row>
    <row r="3344" spans="1:23" ht="16.5" x14ac:dyDescent="0.2">
      <c r="A3344" s="62">
        <v>3341</v>
      </c>
      <c r="B3344" s="95">
        <f>INDEX(技能效果!B:B,MATCH(技能效果等级!W3344,技能效果!AE:AE,0))</f>
        <v>210301301</v>
      </c>
      <c r="C3344" s="95" t="str">
        <f>INDEX(技能效果!C:C,MATCH(技能效果等级!B3344,技能效果!B:B,0))</f>
        <v>塞伯罗斯技能伤害(教学)</v>
      </c>
      <c r="D3344" s="96" t="s">
        <v>873</v>
      </c>
      <c r="E3344" s="95">
        <v>7</v>
      </c>
      <c r="F3344" s="95">
        <f>INDEX(技能效果!H:H,MATCH(技能效果等级!B3344,技能效果!B:B,0))</f>
        <v>1001</v>
      </c>
      <c r="G3344" s="95">
        <f>IF(INDEX(技能效果!K:K,MATCH(B3344,技能效果!B:B,0))=0,INDEX(技能效果!I:I,MATCH(技能效果等级!B3344,技能效果!B:B,0)),INDEX(技能效果!I:I,MATCH(技能效果等级!B3344,技能效果!B:B,0))*VLOOKUP(E3344,技能数值计算!$C$19:$D$28,2,FALSE))</f>
        <v>2.34</v>
      </c>
      <c r="H3344" s="95">
        <f>INDEX(技能效果!J:J,MATCH(技能效果等级!B3344,技能效果!B:B,0))</f>
        <v>0</v>
      </c>
      <c r="I3344" s="97"/>
      <c r="J3344" s="97"/>
      <c r="K3344" s="97"/>
      <c r="L3344" s="97"/>
      <c r="M3344" s="97"/>
      <c r="N3344" s="96" t="str">
        <f>IF(INDEX(技能效果!L:L,MATCH(技能效果等级!B3344,技能效果!B:B,0))="","",INDEX(技能效果!L:L,MATCH(技能效果等级!B3344,技能效果!B:B,0)))</f>
        <v/>
      </c>
      <c r="O3344" s="95">
        <f>IF(INDEX(技能效果!N:N,MATCH(B3344,技能效果!B:B,0))=0,INDEX(技能效果!M:M,MATCH(技能效果等级!B3344,技能效果!B:B,0)),INDEX(技能效果!M:M,MATCH(技能效果等级!B3344,技能效果!B:B,0))*VLOOKUP(E3344,技能数值计算!$C$19:$D$28,2,FALSE))</f>
        <v>0</v>
      </c>
      <c r="P3344" s="97"/>
      <c r="Q3344" s="97"/>
      <c r="R3344" s="95" t="str">
        <f>IF(INDEX(技能效果!O:O,MATCH(技能效果等级!B3344,技能效果!B:B,0))="","",INDEX(技能效果!O:O,MATCH(技能效果等级!B3344,技能效果!B:B,0)))</f>
        <v/>
      </c>
      <c r="S3344" s="97"/>
      <c r="T3344" s="97"/>
      <c r="U3344" s="97"/>
      <c r="V3344" s="96" t="str">
        <f>IF(INDEX(技能效果!AF:AF,MATCH(技能效果等级!B3344,技能效果!B:B,0))="","",INDEX(技能效果!AF:AF,MATCH(技能效果等级!B3344,技能效果!B:B,0)))</f>
        <v/>
      </c>
      <c r="W3344" s="95">
        <f t="shared" si="50"/>
        <v>325</v>
      </c>
    </row>
    <row r="3345" spans="1:23" ht="16.5" x14ac:dyDescent="0.2">
      <c r="A3345" s="62">
        <v>3342</v>
      </c>
      <c r="B3345" s="95">
        <f>INDEX(技能效果!B:B,MATCH(技能效果等级!W3345,技能效果!AE:AE,0))</f>
        <v>210301301</v>
      </c>
      <c r="C3345" s="95" t="str">
        <f>INDEX(技能效果!C:C,MATCH(技能效果等级!B3345,技能效果!B:B,0))</f>
        <v>塞伯罗斯技能伤害(教学)</v>
      </c>
      <c r="D3345" s="96" t="s">
        <v>873</v>
      </c>
      <c r="E3345" s="95">
        <v>8</v>
      </c>
      <c r="F3345" s="95">
        <f>INDEX(技能效果!H:H,MATCH(技能效果等级!B3345,技能效果!B:B,0))</f>
        <v>1001</v>
      </c>
      <c r="G3345" s="95">
        <f>IF(INDEX(技能效果!K:K,MATCH(B3345,技能效果!B:B,0))=0,INDEX(技能效果!I:I,MATCH(技能效果等级!B3345,技能效果!B:B,0)),INDEX(技能效果!I:I,MATCH(技能效果等级!B3345,技能效果!B:B,0))*VLOOKUP(E3345,技能数值计算!$C$19:$D$28,2,FALSE))</f>
        <v>2.52</v>
      </c>
      <c r="H3345" s="95">
        <f>INDEX(技能效果!J:J,MATCH(技能效果等级!B3345,技能效果!B:B,0))</f>
        <v>0</v>
      </c>
      <c r="I3345" s="97"/>
      <c r="J3345" s="97"/>
      <c r="K3345" s="97"/>
      <c r="L3345" s="97"/>
      <c r="M3345" s="97"/>
      <c r="N3345" s="96" t="str">
        <f>IF(INDEX(技能效果!L:L,MATCH(技能效果等级!B3345,技能效果!B:B,0))="","",INDEX(技能效果!L:L,MATCH(技能效果等级!B3345,技能效果!B:B,0)))</f>
        <v/>
      </c>
      <c r="O3345" s="95">
        <f>IF(INDEX(技能效果!N:N,MATCH(B3345,技能效果!B:B,0))=0,INDEX(技能效果!M:M,MATCH(技能效果等级!B3345,技能效果!B:B,0)),INDEX(技能效果!M:M,MATCH(技能效果等级!B3345,技能效果!B:B,0))*VLOOKUP(E3345,技能数值计算!$C$19:$D$28,2,FALSE))</f>
        <v>0</v>
      </c>
      <c r="P3345" s="97"/>
      <c r="Q3345" s="97"/>
      <c r="R3345" s="95" t="str">
        <f>IF(INDEX(技能效果!O:O,MATCH(技能效果等级!B3345,技能效果!B:B,0))="","",INDEX(技能效果!O:O,MATCH(技能效果等级!B3345,技能效果!B:B,0)))</f>
        <v/>
      </c>
      <c r="S3345" s="97"/>
      <c r="T3345" s="97"/>
      <c r="U3345" s="97"/>
      <c r="V3345" s="96" t="str">
        <f>IF(INDEX(技能效果!AF:AF,MATCH(技能效果等级!B3345,技能效果!B:B,0))="","",INDEX(技能效果!AF:AF,MATCH(技能效果等级!B3345,技能效果!B:B,0)))</f>
        <v/>
      </c>
      <c r="W3345" s="95">
        <f t="shared" si="50"/>
        <v>325</v>
      </c>
    </row>
    <row r="3346" spans="1:23" ht="16.5" x14ac:dyDescent="0.2">
      <c r="A3346" s="62">
        <v>3343</v>
      </c>
      <c r="B3346" s="95">
        <f>INDEX(技能效果!B:B,MATCH(技能效果等级!W3346,技能效果!AE:AE,0))</f>
        <v>210301301</v>
      </c>
      <c r="C3346" s="95" t="str">
        <f>INDEX(技能效果!C:C,MATCH(技能效果等级!B3346,技能效果!B:B,0))</f>
        <v>塞伯罗斯技能伤害(教学)</v>
      </c>
      <c r="D3346" s="96" t="s">
        <v>873</v>
      </c>
      <c r="E3346" s="95">
        <v>9</v>
      </c>
      <c r="F3346" s="95">
        <f>INDEX(技能效果!H:H,MATCH(技能效果等级!B3346,技能效果!B:B,0))</f>
        <v>1001</v>
      </c>
      <c r="G3346" s="95">
        <f>IF(INDEX(技能效果!K:K,MATCH(B3346,技能效果!B:B,0))=0,INDEX(技能效果!I:I,MATCH(技能效果等级!B3346,技能效果!B:B,0)),INDEX(技能效果!I:I,MATCH(技能效果等级!B3346,技能效果!B:B,0))*VLOOKUP(E3346,技能数值计算!$C$19:$D$28,2,FALSE))</f>
        <v>2.7600000000000002</v>
      </c>
      <c r="H3346" s="95">
        <f>INDEX(技能效果!J:J,MATCH(技能效果等级!B3346,技能效果!B:B,0))</f>
        <v>0</v>
      </c>
      <c r="I3346" s="97"/>
      <c r="J3346" s="97"/>
      <c r="K3346" s="97"/>
      <c r="L3346" s="97"/>
      <c r="M3346" s="97"/>
      <c r="N3346" s="96" t="str">
        <f>IF(INDEX(技能效果!L:L,MATCH(技能效果等级!B3346,技能效果!B:B,0))="","",INDEX(技能效果!L:L,MATCH(技能效果等级!B3346,技能效果!B:B,0)))</f>
        <v/>
      </c>
      <c r="O3346" s="95">
        <f>IF(INDEX(技能效果!N:N,MATCH(B3346,技能效果!B:B,0))=0,INDEX(技能效果!M:M,MATCH(技能效果等级!B3346,技能效果!B:B,0)),INDEX(技能效果!M:M,MATCH(技能效果等级!B3346,技能效果!B:B,0))*VLOOKUP(E3346,技能数值计算!$C$19:$D$28,2,FALSE))</f>
        <v>0</v>
      </c>
      <c r="P3346" s="97"/>
      <c r="Q3346" s="97"/>
      <c r="R3346" s="95" t="str">
        <f>IF(INDEX(技能效果!O:O,MATCH(技能效果等级!B3346,技能效果!B:B,0))="","",INDEX(技能效果!O:O,MATCH(技能效果等级!B3346,技能效果!B:B,0)))</f>
        <v/>
      </c>
      <c r="S3346" s="97"/>
      <c r="T3346" s="97"/>
      <c r="U3346" s="97"/>
      <c r="V3346" s="96" t="str">
        <f>IF(INDEX(技能效果!AF:AF,MATCH(技能效果等级!B3346,技能效果!B:B,0))="","",INDEX(技能效果!AF:AF,MATCH(技能效果等级!B3346,技能效果!B:B,0)))</f>
        <v/>
      </c>
      <c r="W3346" s="95">
        <f t="shared" si="50"/>
        <v>325</v>
      </c>
    </row>
    <row r="3347" spans="1:23" ht="16.5" x14ac:dyDescent="0.2">
      <c r="A3347" s="62">
        <v>3344</v>
      </c>
      <c r="B3347" s="95">
        <f>INDEX(技能效果!B:B,MATCH(技能效果等级!W3347,技能效果!AE:AE,0))</f>
        <v>210301301</v>
      </c>
      <c r="C3347" s="95" t="str">
        <f>INDEX(技能效果!C:C,MATCH(技能效果等级!B3347,技能效果!B:B,0))</f>
        <v>塞伯罗斯技能伤害(教学)</v>
      </c>
      <c r="D3347" s="96" t="s">
        <v>873</v>
      </c>
      <c r="E3347" s="95">
        <v>10</v>
      </c>
      <c r="F3347" s="95">
        <f>INDEX(技能效果!H:H,MATCH(技能效果等级!B3347,技能效果!B:B,0))</f>
        <v>1001</v>
      </c>
      <c r="G3347" s="95">
        <f>IF(INDEX(技能效果!K:K,MATCH(B3347,技能效果!B:B,0))=0,INDEX(技能效果!I:I,MATCH(技能效果等级!B3347,技能效果!B:B,0)),INDEX(技能效果!I:I,MATCH(技能效果等级!B3347,技能效果!B:B,0))*VLOOKUP(E3347,技能数值计算!$C$19:$D$28,2,FALSE))</f>
        <v>3</v>
      </c>
      <c r="H3347" s="95">
        <f>INDEX(技能效果!J:J,MATCH(技能效果等级!B3347,技能效果!B:B,0))</f>
        <v>0</v>
      </c>
      <c r="I3347" s="97"/>
      <c r="J3347" s="97"/>
      <c r="K3347" s="97"/>
      <c r="L3347" s="97"/>
      <c r="M3347" s="97"/>
      <c r="N3347" s="96" t="str">
        <f>IF(INDEX(技能效果!L:L,MATCH(技能效果等级!B3347,技能效果!B:B,0))="","",INDEX(技能效果!L:L,MATCH(技能效果等级!B3347,技能效果!B:B,0)))</f>
        <v/>
      </c>
      <c r="O3347" s="95">
        <f>IF(INDEX(技能效果!N:N,MATCH(B3347,技能效果!B:B,0))=0,INDEX(技能效果!M:M,MATCH(技能效果等级!B3347,技能效果!B:B,0)),INDEX(技能效果!M:M,MATCH(技能效果等级!B3347,技能效果!B:B,0))*VLOOKUP(E3347,技能数值计算!$C$19:$D$28,2,FALSE))</f>
        <v>0</v>
      </c>
      <c r="P3347" s="97"/>
      <c r="Q3347" s="97"/>
      <c r="R3347" s="95" t="str">
        <f>IF(INDEX(技能效果!O:O,MATCH(技能效果等级!B3347,技能效果!B:B,0))="","",INDEX(技能效果!O:O,MATCH(技能效果等级!B3347,技能效果!B:B,0)))</f>
        <v/>
      </c>
      <c r="S3347" s="97"/>
      <c r="T3347" s="97"/>
      <c r="U3347" s="97"/>
      <c r="V3347" s="96" t="str">
        <f>IF(INDEX(技能效果!AF:AF,MATCH(技能效果等级!B3347,技能效果!B:B,0))="","",INDEX(技能效果!AF:AF,MATCH(技能效果等级!B3347,技能效果!B:B,0)))</f>
        <v/>
      </c>
      <c r="W3347" s="95">
        <f t="shared" si="50"/>
        <v>325</v>
      </c>
    </row>
    <row r="3348" spans="1:23" ht="16.5" x14ac:dyDescent="0.2">
      <c r="A3348" s="62">
        <v>3345</v>
      </c>
      <c r="B3348" s="95">
        <f>INDEX(技能效果!B:B,MATCH(技能效果等级!W3348,技能效果!AE:AE,0))</f>
        <v>210301302</v>
      </c>
      <c r="C3348" s="95" t="str">
        <f>INDEX(技能效果!C:C,MATCH(技能效果等级!B3348,技能效果!B:B,0))</f>
        <v>塞伯罗斯专属武器效果(教学)</v>
      </c>
      <c r="D3348" s="96" t="s">
        <v>873</v>
      </c>
      <c r="E3348" s="95">
        <v>1</v>
      </c>
      <c r="F3348" s="95">
        <f>INDEX(技能效果!H:H,MATCH(技能效果等级!B3348,技能效果!B:B,0))</f>
        <v>4007</v>
      </c>
      <c r="G3348" s="95">
        <f>IF(INDEX(技能效果!K:K,MATCH(B3348,技能效果!B:B,0))=0,INDEX(技能效果!I:I,MATCH(技能效果等级!B3348,技能效果!B:B,0)),INDEX(技能效果!I:I,MATCH(技能效果等级!B3348,技能效果!B:B,0))*VLOOKUP(E3348,技能数值计算!$C$19:$D$28,2,FALSE))</f>
        <v>0.01</v>
      </c>
      <c r="H3348" s="95">
        <f>INDEX(技能效果!J:J,MATCH(技能效果等级!B3348,技能效果!B:B,0))</f>
        <v>0</v>
      </c>
      <c r="I3348" s="97"/>
      <c r="J3348" s="97"/>
      <c r="K3348" s="97"/>
      <c r="L3348" s="97"/>
      <c r="M3348" s="97"/>
      <c r="N3348" s="96" t="str">
        <f>IF(INDEX(技能效果!L:L,MATCH(技能效果等级!B3348,技能效果!B:B,0))="","",INDEX(技能效果!L:L,MATCH(技能效果等级!B3348,技能效果!B:B,0)))</f>
        <v/>
      </c>
      <c r="O3348" s="95">
        <f>IF(INDEX(技能效果!N:N,MATCH(B3348,技能效果!B:B,0))=0,INDEX(技能效果!M:M,MATCH(技能效果等级!B3348,技能效果!B:B,0)),INDEX(技能效果!M:M,MATCH(技能效果等级!B3348,技能效果!B:B,0))*VLOOKUP(E3348,技能数值计算!$C$19:$D$28,2,FALSE))</f>
        <v>0</v>
      </c>
      <c r="P3348" s="97"/>
      <c r="Q3348" s="97"/>
      <c r="R3348" s="95" t="str">
        <f>IF(INDEX(技能效果!O:O,MATCH(技能效果等级!B3348,技能效果!B:B,0))="","",INDEX(技能效果!O:O,MATCH(技能效果等级!B3348,技能效果!B:B,0)))</f>
        <v/>
      </c>
      <c r="S3348" s="97"/>
      <c r="T3348" s="97"/>
      <c r="U3348" s="97"/>
      <c r="V3348" s="96" t="str">
        <f>IF(INDEX(技能效果!AF:AF,MATCH(技能效果等级!B3348,技能效果!B:B,0))="","",INDEX(技能效果!AF:AF,MATCH(技能效果等级!B3348,技能效果!B:B,0)))</f>
        <v>每损失x%生命，提高y%攻击</v>
      </c>
      <c r="W3348" s="95">
        <f t="shared" si="50"/>
        <v>326</v>
      </c>
    </row>
    <row r="3349" spans="1:23" ht="16.5" x14ac:dyDescent="0.2">
      <c r="A3349" s="62">
        <v>3346</v>
      </c>
      <c r="B3349" s="95">
        <f>INDEX(技能效果!B:B,MATCH(技能效果等级!W3349,技能效果!AE:AE,0))</f>
        <v>210301302</v>
      </c>
      <c r="C3349" s="95" t="str">
        <f>INDEX(技能效果!C:C,MATCH(技能效果等级!B3349,技能效果!B:B,0))</f>
        <v>塞伯罗斯专属武器效果(教学)</v>
      </c>
      <c r="D3349" s="96" t="s">
        <v>873</v>
      </c>
      <c r="E3349" s="95">
        <v>2</v>
      </c>
      <c r="F3349" s="95">
        <f>INDEX(技能效果!H:H,MATCH(技能效果等级!B3349,技能效果!B:B,0))</f>
        <v>4007</v>
      </c>
      <c r="G3349" s="95">
        <f>IF(INDEX(技能效果!K:K,MATCH(B3349,技能效果!B:B,0))=0,INDEX(技能效果!I:I,MATCH(技能效果等级!B3349,技能效果!B:B,0)),INDEX(技能效果!I:I,MATCH(技能效果等级!B3349,技能效果!B:B,0))*VLOOKUP(E3349,技能数值计算!$C$19:$D$28,2,FALSE))</f>
        <v>0.01</v>
      </c>
      <c r="H3349" s="95">
        <f>INDEX(技能效果!J:J,MATCH(技能效果等级!B3349,技能效果!B:B,0))</f>
        <v>0</v>
      </c>
      <c r="I3349" s="97"/>
      <c r="J3349" s="97"/>
      <c r="K3349" s="97"/>
      <c r="L3349" s="97"/>
      <c r="M3349" s="97"/>
      <c r="N3349" s="96" t="str">
        <f>IF(INDEX(技能效果!L:L,MATCH(技能效果等级!B3349,技能效果!B:B,0))="","",INDEX(技能效果!L:L,MATCH(技能效果等级!B3349,技能效果!B:B,0)))</f>
        <v/>
      </c>
      <c r="O3349" s="95">
        <f>IF(INDEX(技能效果!N:N,MATCH(B3349,技能效果!B:B,0))=0,INDEX(技能效果!M:M,MATCH(技能效果等级!B3349,技能效果!B:B,0)),INDEX(技能效果!M:M,MATCH(技能效果等级!B3349,技能效果!B:B,0))*VLOOKUP(E3349,技能数值计算!$C$19:$D$28,2,FALSE))</f>
        <v>0</v>
      </c>
      <c r="P3349" s="97"/>
      <c r="Q3349" s="97"/>
      <c r="R3349" s="95" t="str">
        <f>IF(INDEX(技能效果!O:O,MATCH(技能效果等级!B3349,技能效果!B:B,0))="","",INDEX(技能效果!O:O,MATCH(技能效果等级!B3349,技能效果!B:B,0)))</f>
        <v/>
      </c>
      <c r="S3349" s="97"/>
      <c r="T3349" s="97"/>
      <c r="U3349" s="97"/>
      <c r="V3349" s="96" t="str">
        <f>IF(INDEX(技能效果!AF:AF,MATCH(技能效果等级!B3349,技能效果!B:B,0))="","",INDEX(技能效果!AF:AF,MATCH(技能效果等级!B3349,技能效果!B:B,0)))</f>
        <v>每损失x%生命，提高y%攻击</v>
      </c>
      <c r="W3349" s="95">
        <f t="shared" si="50"/>
        <v>326</v>
      </c>
    </row>
    <row r="3350" spans="1:23" ht="16.5" x14ac:dyDescent="0.2">
      <c r="A3350" s="62">
        <v>3347</v>
      </c>
      <c r="B3350" s="95">
        <f>INDEX(技能效果!B:B,MATCH(技能效果等级!W3350,技能效果!AE:AE,0))</f>
        <v>210301302</v>
      </c>
      <c r="C3350" s="95" t="str">
        <f>INDEX(技能效果!C:C,MATCH(技能效果等级!B3350,技能效果!B:B,0))</f>
        <v>塞伯罗斯专属武器效果(教学)</v>
      </c>
      <c r="D3350" s="96" t="s">
        <v>873</v>
      </c>
      <c r="E3350" s="95">
        <v>3</v>
      </c>
      <c r="F3350" s="95">
        <f>INDEX(技能效果!H:H,MATCH(技能效果等级!B3350,技能效果!B:B,0))</f>
        <v>4007</v>
      </c>
      <c r="G3350" s="95">
        <f>IF(INDEX(技能效果!K:K,MATCH(B3350,技能效果!B:B,0))=0,INDEX(技能效果!I:I,MATCH(技能效果等级!B3350,技能效果!B:B,0)),INDEX(技能效果!I:I,MATCH(技能效果等级!B3350,技能效果!B:B,0))*VLOOKUP(E3350,技能数值计算!$C$19:$D$28,2,FALSE))</f>
        <v>0.01</v>
      </c>
      <c r="H3350" s="95">
        <f>INDEX(技能效果!J:J,MATCH(技能效果等级!B3350,技能效果!B:B,0))</f>
        <v>0</v>
      </c>
      <c r="I3350" s="97"/>
      <c r="J3350" s="97"/>
      <c r="K3350" s="97"/>
      <c r="L3350" s="97"/>
      <c r="M3350" s="97"/>
      <c r="N3350" s="96" t="str">
        <f>IF(INDEX(技能效果!L:L,MATCH(技能效果等级!B3350,技能效果!B:B,0))="","",INDEX(技能效果!L:L,MATCH(技能效果等级!B3350,技能效果!B:B,0)))</f>
        <v/>
      </c>
      <c r="O3350" s="95">
        <f>IF(INDEX(技能效果!N:N,MATCH(B3350,技能效果!B:B,0))=0,INDEX(技能效果!M:M,MATCH(技能效果等级!B3350,技能效果!B:B,0)),INDEX(技能效果!M:M,MATCH(技能效果等级!B3350,技能效果!B:B,0))*VLOOKUP(E3350,技能数值计算!$C$19:$D$28,2,FALSE))</f>
        <v>0</v>
      </c>
      <c r="P3350" s="97"/>
      <c r="Q3350" s="97"/>
      <c r="R3350" s="95" t="str">
        <f>IF(INDEX(技能效果!O:O,MATCH(技能效果等级!B3350,技能效果!B:B,0))="","",INDEX(技能效果!O:O,MATCH(技能效果等级!B3350,技能效果!B:B,0)))</f>
        <v/>
      </c>
      <c r="S3350" s="97"/>
      <c r="T3350" s="97"/>
      <c r="U3350" s="97"/>
      <c r="V3350" s="96" t="str">
        <f>IF(INDEX(技能效果!AF:AF,MATCH(技能效果等级!B3350,技能效果!B:B,0))="","",INDEX(技能效果!AF:AF,MATCH(技能效果等级!B3350,技能效果!B:B,0)))</f>
        <v>每损失x%生命，提高y%攻击</v>
      </c>
      <c r="W3350" s="95">
        <f t="shared" si="50"/>
        <v>326</v>
      </c>
    </row>
    <row r="3351" spans="1:23" ht="16.5" x14ac:dyDescent="0.2">
      <c r="A3351" s="62">
        <v>3348</v>
      </c>
      <c r="B3351" s="95">
        <f>INDEX(技能效果!B:B,MATCH(技能效果等级!W3351,技能效果!AE:AE,0))</f>
        <v>210301302</v>
      </c>
      <c r="C3351" s="95" t="str">
        <f>INDEX(技能效果!C:C,MATCH(技能效果等级!B3351,技能效果!B:B,0))</f>
        <v>塞伯罗斯专属武器效果(教学)</v>
      </c>
      <c r="D3351" s="96" t="s">
        <v>873</v>
      </c>
      <c r="E3351" s="95">
        <v>4</v>
      </c>
      <c r="F3351" s="95">
        <f>INDEX(技能效果!H:H,MATCH(技能效果等级!B3351,技能效果!B:B,0))</f>
        <v>4007</v>
      </c>
      <c r="G3351" s="95">
        <f>IF(INDEX(技能效果!K:K,MATCH(B3351,技能效果!B:B,0))=0,INDEX(技能效果!I:I,MATCH(技能效果等级!B3351,技能效果!B:B,0)),INDEX(技能效果!I:I,MATCH(技能效果等级!B3351,技能效果!B:B,0))*VLOOKUP(E3351,技能数值计算!$C$19:$D$28,2,FALSE))</f>
        <v>0.01</v>
      </c>
      <c r="H3351" s="95">
        <f>INDEX(技能效果!J:J,MATCH(技能效果等级!B3351,技能效果!B:B,0))</f>
        <v>0</v>
      </c>
      <c r="I3351" s="97"/>
      <c r="J3351" s="97"/>
      <c r="K3351" s="97"/>
      <c r="L3351" s="97"/>
      <c r="M3351" s="97"/>
      <c r="N3351" s="96" t="str">
        <f>IF(INDEX(技能效果!L:L,MATCH(技能效果等级!B3351,技能效果!B:B,0))="","",INDEX(技能效果!L:L,MATCH(技能效果等级!B3351,技能效果!B:B,0)))</f>
        <v/>
      </c>
      <c r="O3351" s="95">
        <f>IF(INDEX(技能效果!N:N,MATCH(B3351,技能效果!B:B,0))=0,INDEX(技能效果!M:M,MATCH(技能效果等级!B3351,技能效果!B:B,0)),INDEX(技能效果!M:M,MATCH(技能效果等级!B3351,技能效果!B:B,0))*VLOOKUP(E3351,技能数值计算!$C$19:$D$28,2,FALSE))</f>
        <v>0</v>
      </c>
      <c r="P3351" s="97"/>
      <c r="Q3351" s="97"/>
      <c r="R3351" s="95" t="str">
        <f>IF(INDEX(技能效果!O:O,MATCH(技能效果等级!B3351,技能效果!B:B,0))="","",INDEX(技能效果!O:O,MATCH(技能效果等级!B3351,技能效果!B:B,0)))</f>
        <v/>
      </c>
      <c r="S3351" s="97"/>
      <c r="T3351" s="97"/>
      <c r="U3351" s="97"/>
      <c r="V3351" s="96" t="str">
        <f>IF(INDEX(技能效果!AF:AF,MATCH(技能效果等级!B3351,技能效果!B:B,0))="","",INDEX(技能效果!AF:AF,MATCH(技能效果等级!B3351,技能效果!B:B,0)))</f>
        <v>每损失x%生命，提高y%攻击</v>
      </c>
      <c r="W3351" s="95">
        <f t="shared" si="50"/>
        <v>326</v>
      </c>
    </row>
    <row r="3352" spans="1:23" ht="16.5" x14ac:dyDescent="0.2">
      <c r="A3352" s="62">
        <v>3349</v>
      </c>
      <c r="B3352" s="95">
        <f>INDEX(技能效果!B:B,MATCH(技能效果等级!W3352,技能效果!AE:AE,0))</f>
        <v>210301302</v>
      </c>
      <c r="C3352" s="95" t="str">
        <f>INDEX(技能效果!C:C,MATCH(技能效果等级!B3352,技能效果!B:B,0))</f>
        <v>塞伯罗斯专属武器效果(教学)</v>
      </c>
      <c r="D3352" s="96" t="s">
        <v>873</v>
      </c>
      <c r="E3352" s="95">
        <v>5</v>
      </c>
      <c r="F3352" s="95">
        <f>INDEX(技能效果!H:H,MATCH(技能效果等级!B3352,技能效果!B:B,0))</f>
        <v>4007</v>
      </c>
      <c r="G3352" s="95">
        <f>IF(INDEX(技能效果!K:K,MATCH(B3352,技能效果!B:B,0))=0,INDEX(技能效果!I:I,MATCH(技能效果等级!B3352,技能效果!B:B,0)),INDEX(技能效果!I:I,MATCH(技能效果等级!B3352,技能效果!B:B,0))*VLOOKUP(E3352,技能数值计算!$C$19:$D$28,2,FALSE))</f>
        <v>0.01</v>
      </c>
      <c r="H3352" s="95">
        <f>INDEX(技能效果!J:J,MATCH(技能效果等级!B3352,技能效果!B:B,0))</f>
        <v>0</v>
      </c>
      <c r="I3352" s="97"/>
      <c r="J3352" s="97"/>
      <c r="K3352" s="97"/>
      <c r="L3352" s="97"/>
      <c r="M3352" s="97"/>
      <c r="N3352" s="96" t="str">
        <f>IF(INDEX(技能效果!L:L,MATCH(技能效果等级!B3352,技能效果!B:B,0))="","",INDEX(技能效果!L:L,MATCH(技能效果等级!B3352,技能效果!B:B,0)))</f>
        <v/>
      </c>
      <c r="O3352" s="95">
        <f>IF(INDEX(技能效果!N:N,MATCH(B3352,技能效果!B:B,0))=0,INDEX(技能效果!M:M,MATCH(技能效果等级!B3352,技能效果!B:B,0)),INDEX(技能效果!M:M,MATCH(技能效果等级!B3352,技能效果!B:B,0))*VLOOKUP(E3352,技能数值计算!$C$19:$D$28,2,FALSE))</f>
        <v>0</v>
      </c>
      <c r="P3352" s="97"/>
      <c r="Q3352" s="97"/>
      <c r="R3352" s="95" t="str">
        <f>IF(INDEX(技能效果!O:O,MATCH(技能效果等级!B3352,技能效果!B:B,0))="","",INDEX(技能效果!O:O,MATCH(技能效果等级!B3352,技能效果!B:B,0)))</f>
        <v/>
      </c>
      <c r="S3352" s="97"/>
      <c r="T3352" s="97"/>
      <c r="U3352" s="97"/>
      <c r="V3352" s="96" t="str">
        <f>IF(INDEX(技能效果!AF:AF,MATCH(技能效果等级!B3352,技能效果!B:B,0))="","",INDEX(技能效果!AF:AF,MATCH(技能效果等级!B3352,技能效果!B:B,0)))</f>
        <v>每损失x%生命，提高y%攻击</v>
      </c>
      <c r="W3352" s="95">
        <f t="shared" si="50"/>
        <v>326</v>
      </c>
    </row>
    <row r="3353" spans="1:23" ht="16.5" x14ac:dyDescent="0.2">
      <c r="A3353" s="62">
        <v>3350</v>
      </c>
      <c r="B3353" s="95">
        <f>INDEX(技能效果!B:B,MATCH(技能效果等级!W3353,技能效果!AE:AE,0))</f>
        <v>210301302</v>
      </c>
      <c r="C3353" s="95" t="str">
        <f>INDEX(技能效果!C:C,MATCH(技能效果等级!B3353,技能效果!B:B,0))</f>
        <v>塞伯罗斯专属武器效果(教学)</v>
      </c>
      <c r="D3353" s="96" t="s">
        <v>873</v>
      </c>
      <c r="E3353" s="95">
        <v>6</v>
      </c>
      <c r="F3353" s="95">
        <f>INDEX(技能效果!H:H,MATCH(技能效果等级!B3353,技能效果!B:B,0))</f>
        <v>4007</v>
      </c>
      <c r="G3353" s="95">
        <f>IF(INDEX(技能效果!K:K,MATCH(B3353,技能效果!B:B,0))=0,INDEX(技能效果!I:I,MATCH(技能效果等级!B3353,技能效果!B:B,0)),INDEX(技能效果!I:I,MATCH(技能效果等级!B3353,技能效果!B:B,0))*VLOOKUP(E3353,技能数值计算!$C$19:$D$28,2,FALSE))</f>
        <v>0.01</v>
      </c>
      <c r="H3353" s="95">
        <f>INDEX(技能效果!J:J,MATCH(技能效果等级!B3353,技能效果!B:B,0))</f>
        <v>0</v>
      </c>
      <c r="I3353" s="97"/>
      <c r="J3353" s="97"/>
      <c r="K3353" s="97"/>
      <c r="L3353" s="97"/>
      <c r="M3353" s="97"/>
      <c r="N3353" s="96" t="str">
        <f>IF(INDEX(技能效果!L:L,MATCH(技能效果等级!B3353,技能效果!B:B,0))="","",INDEX(技能效果!L:L,MATCH(技能效果等级!B3353,技能效果!B:B,0)))</f>
        <v/>
      </c>
      <c r="O3353" s="95">
        <f>IF(INDEX(技能效果!N:N,MATCH(B3353,技能效果!B:B,0))=0,INDEX(技能效果!M:M,MATCH(技能效果等级!B3353,技能效果!B:B,0)),INDEX(技能效果!M:M,MATCH(技能效果等级!B3353,技能效果!B:B,0))*VLOOKUP(E3353,技能数值计算!$C$19:$D$28,2,FALSE))</f>
        <v>0</v>
      </c>
      <c r="P3353" s="97"/>
      <c r="Q3353" s="97"/>
      <c r="R3353" s="95" t="str">
        <f>IF(INDEX(技能效果!O:O,MATCH(技能效果等级!B3353,技能效果!B:B,0))="","",INDEX(技能效果!O:O,MATCH(技能效果等级!B3353,技能效果!B:B,0)))</f>
        <v/>
      </c>
      <c r="S3353" s="97"/>
      <c r="T3353" s="97"/>
      <c r="U3353" s="97"/>
      <c r="V3353" s="96" t="str">
        <f>IF(INDEX(技能效果!AF:AF,MATCH(技能效果等级!B3353,技能效果!B:B,0))="","",INDEX(技能效果!AF:AF,MATCH(技能效果等级!B3353,技能效果!B:B,0)))</f>
        <v>每损失x%生命，提高y%攻击</v>
      </c>
      <c r="W3353" s="95">
        <f t="shared" si="50"/>
        <v>326</v>
      </c>
    </row>
    <row r="3354" spans="1:23" ht="16.5" x14ac:dyDescent="0.2">
      <c r="A3354" s="62">
        <v>3351</v>
      </c>
      <c r="B3354" s="95">
        <f>INDEX(技能效果!B:B,MATCH(技能效果等级!W3354,技能效果!AE:AE,0))</f>
        <v>210301302</v>
      </c>
      <c r="C3354" s="95" t="str">
        <f>INDEX(技能效果!C:C,MATCH(技能效果等级!B3354,技能效果!B:B,0))</f>
        <v>塞伯罗斯专属武器效果(教学)</v>
      </c>
      <c r="D3354" s="96" t="s">
        <v>873</v>
      </c>
      <c r="E3354" s="95">
        <v>7</v>
      </c>
      <c r="F3354" s="95">
        <f>INDEX(技能效果!H:H,MATCH(技能效果等级!B3354,技能效果!B:B,0))</f>
        <v>4007</v>
      </c>
      <c r="G3354" s="95">
        <f>IF(INDEX(技能效果!K:K,MATCH(B3354,技能效果!B:B,0))=0,INDEX(技能效果!I:I,MATCH(技能效果等级!B3354,技能效果!B:B,0)),INDEX(技能效果!I:I,MATCH(技能效果等级!B3354,技能效果!B:B,0))*VLOOKUP(E3354,技能数值计算!$C$19:$D$28,2,FALSE))</f>
        <v>0.01</v>
      </c>
      <c r="H3354" s="95">
        <f>INDEX(技能效果!J:J,MATCH(技能效果等级!B3354,技能效果!B:B,0))</f>
        <v>0</v>
      </c>
      <c r="I3354" s="97"/>
      <c r="J3354" s="97"/>
      <c r="K3354" s="97"/>
      <c r="L3354" s="97"/>
      <c r="M3354" s="97"/>
      <c r="N3354" s="96" t="str">
        <f>IF(INDEX(技能效果!L:L,MATCH(技能效果等级!B3354,技能效果!B:B,0))="","",INDEX(技能效果!L:L,MATCH(技能效果等级!B3354,技能效果!B:B,0)))</f>
        <v/>
      </c>
      <c r="O3354" s="95">
        <f>IF(INDEX(技能效果!N:N,MATCH(B3354,技能效果!B:B,0))=0,INDEX(技能效果!M:M,MATCH(技能效果等级!B3354,技能效果!B:B,0)),INDEX(技能效果!M:M,MATCH(技能效果等级!B3354,技能效果!B:B,0))*VLOOKUP(E3354,技能数值计算!$C$19:$D$28,2,FALSE))</f>
        <v>0</v>
      </c>
      <c r="P3354" s="97"/>
      <c r="Q3354" s="97"/>
      <c r="R3354" s="95" t="str">
        <f>IF(INDEX(技能效果!O:O,MATCH(技能效果等级!B3354,技能效果!B:B,0))="","",INDEX(技能效果!O:O,MATCH(技能效果等级!B3354,技能效果!B:B,0)))</f>
        <v/>
      </c>
      <c r="S3354" s="97"/>
      <c r="T3354" s="97"/>
      <c r="U3354" s="97"/>
      <c r="V3354" s="96" t="str">
        <f>IF(INDEX(技能效果!AF:AF,MATCH(技能效果等级!B3354,技能效果!B:B,0))="","",INDEX(技能效果!AF:AF,MATCH(技能效果等级!B3354,技能效果!B:B,0)))</f>
        <v>每损失x%生命，提高y%攻击</v>
      </c>
      <c r="W3354" s="95">
        <f t="shared" si="50"/>
        <v>326</v>
      </c>
    </row>
    <row r="3355" spans="1:23" ht="16.5" x14ac:dyDescent="0.2">
      <c r="A3355" s="62">
        <v>3352</v>
      </c>
      <c r="B3355" s="95">
        <f>INDEX(技能效果!B:B,MATCH(技能效果等级!W3355,技能效果!AE:AE,0))</f>
        <v>210301302</v>
      </c>
      <c r="C3355" s="95" t="str">
        <f>INDEX(技能效果!C:C,MATCH(技能效果等级!B3355,技能效果!B:B,0))</f>
        <v>塞伯罗斯专属武器效果(教学)</v>
      </c>
      <c r="D3355" s="96" t="s">
        <v>873</v>
      </c>
      <c r="E3355" s="95">
        <v>8</v>
      </c>
      <c r="F3355" s="95">
        <f>INDEX(技能效果!H:H,MATCH(技能效果等级!B3355,技能效果!B:B,0))</f>
        <v>4007</v>
      </c>
      <c r="G3355" s="95">
        <f>IF(INDEX(技能效果!K:K,MATCH(B3355,技能效果!B:B,0))=0,INDEX(技能效果!I:I,MATCH(技能效果等级!B3355,技能效果!B:B,0)),INDEX(技能效果!I:I,MATCH(技能效果等级!B3355,技能效果!B:B,0))*VLOOKUP(E3355,技能数值计算!$C$19:$D$28,2,FALSE))</f>
        <v>0.01</v>
      </c>
      <c r="H3355" s="95">
        <f>INDEX(技能效果!J:J,MATCH(技能效果等级!B3355,技能效果!B:B,0))</f>
        <v>0</v>
      </c>
      <c r="I3355" s="97"/>
      <c r="J3355" s="97"/>
      <c r="K3355" s="97"/>
      <c r="L3355" s="97"/>
      <c r="M3355" s="97"/>
      <c r="N3355" s="96" t="str">
        <f>IF(INDEX(技能效果!L:L,MATCH(技能效果等级!B3355,技能效果!B:B,0))="","",INDEX(技能效果!L:L,MATCH(技能效果等级!B3355,技能效果!B:B,0)))</f>
        <v/>
      </c>
      <c r="O3355" s="95">
        <f>IF(INDEX(技能效果!N:N,MATCH(B3355,技能效果!B:B,0))=0,INDEX(技能效果!M:M,MATCH(技能效果等级!B3355,技能效果!B:B,0)),INDEX(技能效果!M:M,MATCH(技能效果等级!B3355,技能效果!B:B,0))*VLOOKUP(E3355,技能数值计算!$C$19:$D$28,2,FALSE))</f>
        <v>0</v>
      </c>
      <c r="P3355" s="97"/>
      <c r="Q3355" s="97"/>
      <c r="R3355" s="95" t="str">
        <f>IF(INDEX(技能效果!O:O,MATCH(技能效果等级!B3355,技能效果!B:B,0))="","",INDEX(技能效果!O:O,MATCH(技能效果等级!B3355,技能效果!B:B,0)))</f>
        <v/>
      </c>
      <c r="S3355" s="97"/>
      <c r="T3355" s="97"/>
      <c r="U3355" s="97"/>
      <c r="V3355" s="96" t="str">
        <f>IF(INDEX(技能效果!AF:AF,MATCH(技能效果等级!B3355,技能效果!B:B,0))="","",INDEX(技能效果!AF:AF,MATCH(技能效果等级!B3355,技能效果!B:B,0)))</f>
        <v>每损失x%生命，提高y%攻击</v>
      </c>
      <c r="W3355" s="95">
        <f t="shared" si="50"/>
        <v>326</v>
      </c>
    </row>
    <row r="3356" spans="1:23" ht="16.5" x14ac:dyDescent="0.2">
      <c r="A3356" s="62">
        <v>3353</v>
      </c>
      <c r="B3356" s="95">
        <f>INDEX(技能效果!B:B,MATCH(技能效果等级!W3356,技能效果!AE:AE,0))</f>
        <v>210301302</v>
      </c>
      <c r="C3356" s="95" t="str">
        <f>INDEX(技能效果!C:C,MATCH(技能效果等级!B3356,技能效果!B:B,0))</f>
        <v>塞伯罗斯专属武器效果(教学)</v>
      </c>
      <c r="D3356" s="96" t="s">
        <v>873</v>
      </c>
      <c r="E3356" s="95">
        <v>9</v>
      </c>
      <c r="F3356" s="95">
        <f>INDEX(技能效果!H:H,MATCH(技能效果等级!B3356,技能效果!B:B,0))</f>
        <v>4007</v>
      </c>
      <c r="G3356" s="95">
        <f>IF(INDEX(技能效果!K:K,MATCH(B3356,技能效果!B:B,0))=0,INDEX(技能效果!I:I,MATCH(技能效果等级!B3356,技能效果!B:B,0)),INDEX(技能效果!I:I,MATCH(技能效果等级!B3356,技能效果!B:B,0))*VLOOKUP(E3356,技能数值计算!$C$19:$D$28,2,FALSE))</f>
        <v>0.01</v>
      </c>
      <c r="H3356" s="95">
        <f>INDEX(技能效果!J:J,MATCH(技能效果等级!B3356,技能效果!B:B,0))</f>
        <v>0</v>
      </c>
      <c r="I3356" s="97"/>
      <c r="J3356" s="97"/>
      <c r="K3356" s="97"/>
      <c r="L3356" s="97"/>
      <c r="M3356" s="97"/>
      <c r="N3356" s="96" t="str">
        <f>IF(INDEX(技能效果!L:L,MATCH(技能效果等级!B3356,技能效果!B:B,0))="","",INDEX(技能效果!L:L,MATCH(技能效果等级!B3356,技能效果!B:B,0)))</f>
        <v/>
      </c>
      <c r="O3356" s="95">
        <f>IF(INDEX(技能效果!N:N,MATCH(B3356,技能效果!B:B,0))=0,INDEX(技能效果!M:M,MATCH(技能效果等级!B3356,技能效果!B:B,0)),INDEX(技能效果!M:M,MATCH(技能效果等级!B3356,技能效果!B:B,0))*VLOOKUP(E3356,技能数值计算!$C$19:$D$28,2,FALSE))</f>
        <v>0</v>
      </c>
      <c r="P3356" s="97"/>
      <c r="Q3356" s="97"/>
      <c r="R3356" s="95" t="str">
        <f>IF(INDEX(技能效果!O:O,MATCH(技能效果等级!B3356,技能效果!B:B,0))="","",INDEX(技能效果!O:O,MATCH(技能效果等级!B3356,技能效果!B:B,0)))</f>
        <v/>
      </c>
      <c r="S3356" s="97"/>
      <c r="T3356" s="97"/>
      <c r="U3356" s="97"/>
      <c r="V3356" s="96" t="str">
        <f>IF(INDEX(技能效果!AF:AF,MATCH(技能效果等级!B3356,技能效果!B:B,0))="","",INDEX(技能效果!AF:AF,MATCH(技能效果等级!B3356,技能效果!B:B,0)))</f>
        <v>每损失x%生命，提高y%攻击</v>
      </c>
      <c r="W3356" s="95">
        <f t="shared" si="50"/>
        <v>326</v>
      </c>
    </row>
    <row r="3357" spans="1:23" ht="16.5" x14ac:dyDescent="0.2">
      <c r="A3357" s="62">
        <v>3354</v>
      </c>
      <c r="B3357" s="95">
        <f>INDEX(技能效果!B:B,MATCH(技能效果等级!W3357,技能效果!AE:AE,0))</f>
        <v>210301302</v>
      </c>
      <c r="C3357" s="95" t="str">
        <f>INDEX(技能效果!C:C,MATCH(技能效果等级!B3357,技能效果!B:B,0))</f>
        <v>塞伯罗斯专属武器效果(教学)</v>
      </c>
      <c r="D3357" s="96" t="s">
        <v>873</v>
      </c>
      <c r="E3357" s="95">
        <v>10</v>
      </c>
      <c r="F3357" s="95">
        <f>INDEX(技能效果!H:H,MATCH(技能效果等级!B3357,技能效果!B:B,0))</f>
        <v>4007</v>
      </c>
      <c r="G3357" s="95">
        <f>IF(INDEX(技能效果!K:K,MATCH(B3357,技能效果!B:B,0))=0,INDEX(技能效果!I:I,MATCH(技能效果等级!B3357,技能效果!B:B,0)),INDEX(技能效果!I:I,MATCH(技能效果等级!B3357,技能效果!B:B,0))*VLOOKUP(E3357,技能数值计算!$C$19:$D$28,2,FALSE))</f>
        <v>0.01</v>
      </c>
      <c r="H3357" s="95">
        <f>INDEX(技能效果!J:J,MATCH(技能效果等级!B3357,技能效果!B:B,0))</f>
        <v>0</v>
      </c>
      <c r="I3357" s="97"/>
      <c r="J3357" s="97"/>
      <c r="K3357" s="97"/>
      <c r="L3357" s="97"/>
      <c r="M3357" s="97"/>
      <c r="N3357" s="96" t="str">
        <f>IF(INDEX(技能效果!L:L,MATCH(技能效果等级!B3357,技能效果!B:B,0))="","",INDEX(技能效果!L:L,MATCH(技能效果等级!B3357,技能效果!B:B,0)))</f>
        <v/>
      </c>
      <c r="O3357" s="95">
        <f>IF(INDEX(技能效果!N:N,MATCH(B3357,技能效果!B:B,0))=0,INDEX(技能效果!M:M,MATCH(技能效果等级!B3357,技能效果!B:B,0)),INDEX(技能效果!M:M,MATCH(技能效果等级!B3357,技能效果!B:B,0))*VLOOKUP(E3357,技能数值计算!$C$19:$D$28,2,FALSE))</f>
        <v>0</v>
      </c>
      <c r="P3357" s="97"/>
      <c r="Q3357" s="97"/>
      <c r="R3357" s="95" t="str">
        <f>IF(INDEX(技能效果!O:O,MATCH(技能效果等级!B3357,技能效果!B:B,0))="","",INDEX(技能效果!O:O,MATCH(技能效果等级!B3357,技能效果!B:B,0)))</f>
        <v/>
      </c>
      <c r="S3357" s="97"/>
      <c r="T3357" s="97"/>
      <c r="U3357" s="97"/>
      <c r="V3357" s="96" t="str">
        <f>IF(INDEX(技能效果!AF:AF,MATCH(技能效果等级!B3357,技能效果!B:B,0))="","",INDEX(技能效果!AF:AF,MATCH(技能效果等级!B3357,技能效果!B:B,0)))</f>
        <v>每损失x%生命，提高y%攻击</v>
      </c>
      <c r="W3357" s="95">
        <f t="shared" si="50"/>
        <v>326</v>
      </c>
    </row>
    <row r="3358" spans="1:23" ht="16.5" x14ac:dyDescent="0.2">
      <c r="A3358" s="62">
        <v>3355</v>
      </c>
      <c r="B3358" s="95">
        <f>INDEX(技能效果!B:B,MATCH(技能效果等级!W3358,技能效果!AE:AE,0))</f>
        <v>210301303</v>
      </c>
      <c r="C3358" s="95" t="str">
        <f>INDEX(技能效果!C:C,MATCH(技能效果等级!B3358,技能效果!B:B,0))</f>
        <v>塞伯罗斯技能吸血(教学)</v>
      </c>
      <c r="D3358" s="96" t="s">
        <v>873</v>
      </c>
      <c r="E3358" s="95">
        <v>1</v>
      </c>
      <c r="F3358" s="95">
        <f>INDEX(技能效果!H:H,MATCH(技能效果等级!B3358,技能效果!B:B,0))</f>
        <v>4019</v>
      </c>
      <c r="G3358" s="95">
        <f>IF(INDEX(技能效果!K:K,MATCH(B3358,技能效果!B:B,0))=0,INDEX(技能效果!I:I,MATCH(技能效果等级!B3358,技能效果!B:B,0)),INDEX(技能效果!I:I,MATCH(技能效果等级!B3358,技能效果!B:B,0))*VLOOKUP(E3358,技能数值计算!$C$19:$D$28,2,FALSE))</f>
        <v>0.5</v>
      </c>
      <c r="H3358" s="95">
        <f>INDEX(技能效果!J:J,MATCH(技能效果等级!B3358,技能效果!B:B,0))</f>
        <v>0</v>
      </c>
      <c r="I3358" s="97"/>
      <c r="J3358" s="97"/>
      <c r="K3358" s="97"/>
      <c r="L3358" s="97"/>
      <c r="M3358" s="97"/>
      <c r="N3358" s="96" t="str">
        <f>IF(INDEX(技能效果!L:L,MATCH(技能效果等级!B3358,技能效果!B:B,0))="","",INDEX(技能效果!L:L,MATCH(技能效果等级!B3358,技能效果!B:B,0)))</f>
        <v/>
      </c>
      <c r="O3358" s="95">
        <f>IF(INDEX(技能效果!N:N,MATCH(B3358,技能效果!B:B,0))=0,INDEX(技能效果!M:M,MATCH(技能效果等级!B3358,技能效果!B:B,0)),INDEX(技能效果!M:M,MATCH(技能效果等级!B3358,技能效果!B:B,0))*VLOOKUP(E3358,技能数值计算!$C$19:$D$28,2,FALSE))</f>
        <v>0</v>
      </c>
      <c r="P3358" s="97"/>
      <c r="Q3358" s="97"/>
      <c r="R3358" s="95" t="str">
        <f>IF(INDEX(技能效果!O:O,MATCH(技能效果等级!B3358,技能效果!B:B,0))="","",INDEX(技能效果!O:O,MATCH(技能效果等级!B3358,技能效果!B:B,0)))</f>
        <v/>
      </c>
      <c r="S3358" s="97"/>
      <c r="T3358" s="97"/>
      <c r="U3358" s="97"/>
      <c r="V3358" s="96" t="str">
        <f>IF(INDEX(技能效果!AF:AF,MATCH(技能效果等级!B3358,技能效果!B:B,0))="","",INDEX(技能效果!AF:AF,MATCH(技能效果等级!B3358,技能效果!B:B,0)))</f>
        <v/>
      </c>
      <c r="W3358" s="95">
        <f t="shared" si="50"/>
        <v>327</v>
      </c>
    </row>
    <row r="3359" spans="1:23" ht="16.5" x14ac:dyDescent="0.2">
      <c r="A3359" s="62">
        <v>3356</v>
      </c>
      <c r="B3359" s="95">
        <f>INDEX(技能效果!B:B,MATCH(技能效果等级!W3359,技能效果!AE:AE,0))</f>
        <v>210301303</v>
      </c>
      <c r="C3359" s="95" t="str">
        <f>INDEX(技能效果!C:C,MATCH(技能效果等级!B3359,技能效果!B:B,0))</f>
        <v>塞伯罗斯技能吸血(教学)</v>
      </c>
      <c r="D3359" s="96" t="s">
        <v>873</v>
      </c>
      <c r="E3359" s="95">
        <v>2</v>
      </c>
      <c r="F3359" s="95">
        <f>INDEX(技能效果!H:H,MATCH(技能效果等级!B3359,技能效果!B:B,0))</f>
        <v>4019</v>
      </c>
      <c r="G3359" s="95">
        <f>IF(INDEX(技能效果!K:K,MATCH(B3359,技能效果!B:B,0))=0,INDEX(技能效果!I:I,MATCH(技能效果等级!B3359,技能效果!B:B,0)),INDEX(技能效果!I:I,MATCH(技能效果等级!B3359,技能效果!B:B,0))*VLOOKUP(E3359,技能数值计算!$C$19:$D$28,2,FALSE))</f>
        <v>0.5</v>
      </c>
      <c r="H3359" s="95">
        <f>INDEX(技能效果!J:J,MATCH(技能效果等级!B3359,技能效果!B:B,0))</f>
        <v>0</v>
      </c>
      <c r="I3359" s="97"/>
      <c r="J3359" s="97"/>
      <c r="K3359" s="97"/>
      <c r="L3359" s="97"/>
      <c r="M3359" s="97"/>
      <c r="N3359" s="96" t="str">
        <f>IF(INDEX(技能效果!L:L,MATCH(技能效果等级!B3359,技能效果!B:B,0))="","",INDEX(技能效果!L:L,MATCH(技能效果等级!B3359,技能效果!B:B,0)))</f>
        <v/>
      </c>
      <c r="O3359" s="95">
        <f>IF(INDEX(技能效果!N:N,MATCH(B3359,技能效果!B:B,0))=0,INDEX(技能效果!M:M,MATCH(技能效果等级!B3359,技能效果!B:B,0)),INDEX(技能效果!M:M,MATCH(技能效果等级!B3359,技能效果!B:B,0))*VLOOKUP(E3359,技能数值计算!$C$19:$D$28,2,FALSE))</f>
        <v>0</v>
      </c>
      <c r="P3359" s="97"/>
      <c r="Q3359" s="97"/>
      <c r="R3359" s="95" t="str">
        <f>IF(INDEX(技能效果!O:O,MATCH(技能效果等级!B3359,技能效果!B:B,0))="","",INDEX(技能效果!O:O,MATCH(技能效果等级!B3359,技能效果!B:B,0)))</f>
        <v/>
      </c>
      <c r="S3359" s="97"/>
      <c r="T3359" s="97"/>
      <c r="U3359" s="97"/>
      <c r="V3359" s="96" t="str">
        <f>IF(INDEX(技能效果!AF:AF,MATCH(技能效果等级!B3359,技能效果!B:B,0))="","",INDEX(技能效果!AF:AF,MATCH(技能效果等级!B3359,技能效果!B:B,0)))</f>
        <v/>
      </c>
      <c r="W3359" s="95">
        <f t="shared" si="50"/>
        <v>327</v>
      </c>
    </row>
    <row r="3360" spans="1:23" ht="16.5" x14ac:dyDescent="0.2">
      <c r="A3360" s="62">
        <v>3357</v>
      </c>
      <c r="B3360" s="95">
        <f>INDEX(技能效果!B:B,MATCH(技能效果等级!W3360,技能效果!AE:AE,0))</f>
        <v>210301303</v>
      </c>
      <c r="C3360" s="95" t="str">
        <f>INDEX(技能效果!C:C,MATCH(技能效果等级!B3360,技能效果!B:B,0))</f>
        <v>塞伯罗斯技能吸血(教学)</v>
      </c>
      <c r="D3360" s="96" t="s">
        <v>873</v>
      </c>
      <c r="E3360" s="95">
        <v>3</v>
      </c>
      <c r="F3360" s="95">
        <f>INDEX(技能效果!H:H,MATCH(技能效果等级!B3360,技能效果!B:B,0))</f>
        <v>4019</v>
      </c>
      <c r="G3360" s="95">
        <f>IF(INDEX(技能效果!K:K,MATCH(B3360,技能效果!B:B,0))=0,INDEX(技能效果!I:I,MATCH(技能效果等级!B3360,技能效果!B:B,0)),INDEX(技能效果!I:I,MATCH(技能效果等级!B3360,技能效果!B:B,0))*VLOOKUP(E3360,技能数值计算!$C$19:$D$28,2,FALSE))</f>
        <v>0.5</v>
      </c>
      <c r="H3360" s="95">
        <f>INDEX(技能效果!J:J,MATCH(技能效果等级!B3360,技能效果!B:B,0))</f>
        <v>0</v>
      </c>
      <c r="I3360" s="97"/>
      <c r="J3360" s="97"/>
      <c r="K3360" s="97"/>
      <c r="L3360" s="97"/>
      <c r="M3360" s="97"/>
      <c r="N3360" s="96" t="str">
        <f>IF(INDEX(技能效果!L:L,MATCH(技能效果等级!B3360,技能效果!B:B,0))="","",INDEX(技能效果!L:L,MATCH(技能效果等级!B3360,技能效果!B:B,0)))</f>
        <v/>
      </c>
      <c r="O3360" s="95">
        <f>IF(INDEX(技能效果!N:N,MATCH(B3360,技能效果!B:B,0))=0,INDEX(技能效果!M:M,MATCH(技能效果等级!B3360,技能效果!B:B,0)),INDEX(技能效果!M:M,MATCH(技能效果等级!B3360,技能效果!B:B,0))*VLOOKUP(E3360,技能数值计算!$C$19:$D$28,2,FALSE))</f>
        <v>0</v>
      </c>
      <c r="P3360" s="97"/>
      <c r="Q3360" s="97"/>
      <c r="R3360" s="95" t="str">
        <f>IF(INDEX(技能效果!O:O,MATCH(技能效果等级!B3360,技能效果!B:B,0))="","",INDEX(技能效果!O:O,MATCH(技能效果等级!B3360,技能效果!B:B,0)))</f>
        <v/>
      </c>
      <c r="S3360" s="97"/>
      <c r="T3360" s="97"/>
      <c r="U3360" s="97"/>
      <c r="V3360" s="96" t="str">
        <f>IF(INDEX(技能效果!AF:AF,MATCH(技能效果等级!B3360,技能效果!B:B,0))="","",INDEX(技能效果!AF:AF,MATCH(技能效果等级!B3360,技能效果!B:B,0)))</f>
        <v/>
      </c>
      <c r="W3360" s="95">
        <f t="shared" si="50"/>
        <v>327</v>
      </c>
    </row>
    <row r="3361" spans="1:23" ht="16.5" x14ac:dyDescent="0.2">
      <c r="A3361" s="62">
        <v>3358</v>
      </c>
      <c r="B3361" s="95">
        <f>INDEX(技能效果!B:B,MATCH(技能效果等级!W3361,技能效果!AE:AE,0))</f>
        <v>210301303</v>
      </c>
      <c r="C3361" s="95" t="str">
        <f>INDEX(技能效果!C:C,MATCH(技能效果等级!B3361,技能效果!B:B,0))</f>
        <v>塞伯罗斯技能吸血(教学)</v>
      </c>
      <c r="D3361" s="96" t="s">
        <v>873</v>
      </c>
      <c r="E3361" s="95">
        <v>4</v>
      </c>
      <c r="F3361" s="95">
        <f>INDEX(技能效果!H:H,MATCH(技能效果等级!B3361,技能效果!B:B,0))</f>
        <v>4019</v>
      </c>
      <c r="G3361" s="95">
        <f>IF(INDEX(技能效果!K:K,MATCH(B3361,技能效果!B:B,0))=0,INDEX(技能效果!I:I,MATCH(技能效果等级!B3361,技能效果!B:B,0)),INDEX(技能效果!I:I,MATCH(技能效果等级!B3361,技能效果!B:B,0))*VLOOKUP(E3361,技能数值计算!$C$19:$D$28,2,FALSE))</f>
        <v>0.5</v>
      </c>
      <c r="H3361" s="95">
        <f>INDEX(技能效果!J:J,MATCH(技能效果等级!B3361,技能效果!B:B,0))</f>
        <v>0</v>
      </c>
      <c r="I3361" s="97"/>
      <c r="J3361" s="97"/>
      <c r="K3361" s="97"/>
      <c r="L3361" s="97"/>
      <c r="M3361" s="97"/>
      <c r="N3361" s="96" t="str">
        <f>IF(INDEX(技能效果!L:L,MATCH(技能效果等级!B3361,技能效果!B:B,0))="","",INDEX(技能效果!L:L,MATCH(技能效果等级!B3361,技能效果!B:B,0)))</f>
        <v/>
      </c>
      <c r="O3361" s="95">
        <f>IF(INDEX(技能效果!N:N,MATCH(B3361,技能效果!B:B,0))=0,INDEX(技能效果!M:M,MATCH(技能效果等级!B3361,技能效果!B:B,0)),INDEX(技能效果!M:M,MATCH(技能效果等级!B3361,技能效果!B:B,0))*VLOOKUP(E3361,技能数值计算!$C$19:$D$28,2,FALSE))</f>
        <v>0</v>
      </c>
      <c r="P3361" s="97"/>
      <c r="Q3361" s="97"/>
      <c r="R3361" s="95" t="str">
        <f>IF(INDEX(技能效果!O:O,MATCH(技能效果等级!B3361,技能效果!B:B,0))="","",INDEX(技能效果!O:O,MATCH(技能效果等级!B3361,技能效果!B:B,0)))</f>
        <v/>
      </c>
      <c r="S3361" s="97"/>
      <c r="T3361" s="97"/>
      <c r="U3361" s="97"/>
      <c r="V3361" s="96" t="str">
        <f>IF(INDEX(技能效果!AF:AF,MATCH(技能效果等级!B3361,技能效果!B:B,0))="","",INDEX(技能效果!AF:AF,MATCH(技能效果等级!B3361,技能效果!B:B,0)))</f>
        <v/>
      </c>
      <c r="W3361" s="95">
        <f t="shared" si="50"/>
        <v>327</v>
      </c>
    </row>
    <row r="3362" spans="1:23" ht="16.5" x14ac:dyDescent="0.2">
      <c r="A3362" s="62">
        <v>3359</v>
      </c>
      <c r="B3362" s="95">
        <f>INDEX(技能效果!B:B,MATCH(技能效果等级!W3362,技能效果!AE:AE,0))</f>
        <v>210301303</v>
      </c>
      <c r="C3362" s="95" t="str">
        <f>INDEX(技能效果!C:C,MATCH(技能效果等级!B3362,技能效果!B:B,0))</f>
        <v>塞伯罗斯技能吸血(教学)</v>
      </c>
      <c r="D3362" s="96" t="s">
        <v>873</v>
      </c>
      <c r="E3362" s="95">
        <v>5</v>
      </c>
      <c r="F3362" s="95">
        <f>INDEX(技能效果!H:H,MATCH(技能效果等级!B3362,技能效果!B:B,0))</f>
        <v>4019</v>
      </c>
      <c r="G3362" s="95">
        <f>IF(INDEX(技能效果!K:K,MATCH(B3362,技能效果!B:B,0))=0,INDEX(技能效果!I:I,MATCH(技能效果等级!B3362,技能效果!B:B,0)),INDEX(技能效果!I:I,MATCH(技能效果等级!B3362,技能效果!B:B,0))*VLOOKUP(E3362,技能数值计算!$C$19:$D$28,2,FALSE))</f>
        <v>0.5</v>
      </c>
      <c r="H3362" s="95">
        <f>INDEX(技能效果!J:J,MATCH(技能效果等级!B3362,技能效果!B:B,0))</f>
        <v>0</v>
      </c>
      <c r="I3362" s="97"/>
      <c r="J3362" s="97"/>
      <c r="K3362" s="97"/>
      <c r="L3362" s="97"/>
      <c r="M3362" s="97"/>
      <c r="N3362" s="96" t="str">
        <f>IF(INDEX(技能效果!L:L,MATCH(技能效果等级!B3362,技能效果!B:B,0))="","",INDEX(技能效果!L:L,MATCH(技能效果等级!B3362,技能效果!B:B,0)))</f>
        <v/>
      </c>
      <c r="O3362" s="95">
        <f>IF(INDEX(技能效果!N:N,MATCH(B3362,技能效果!B:B,0))=0,INDEX(技能效果!M:M,MATCH(技能效果等级!B3362,技能效果!B:B,0)),INDEX(技能效果!M:M,MATCH(技能效果等级!B3362,技能效果!B:B,0))*VLOOKUP(E3362,技能数值计算!$C$19:$D$28,2,FALSE))</f>
        <v>0</v>
      </c>
      <c r="P3362" s="97"/>
      <c r="Q3362" s="97"/>
      <c r="R3362" s="95" t="str">
        <f>IF(INDEX(技能效果!O:O,MATCH(技能效果等级!B3362,技能效果!B:B,0))="","",INDEX(技能效果!O:O,MATCH(技能效果等级!B3362,技能效果!B:B,0)))</f>
        <v/>
      </c>
      <c r="S3362" s="97"/>
      <c r="T3362" s="97"/>
      <c r="U3362" s="97"/>
      <c r="V3362" s="96" t="str">
        <f>IF(INDEX(技能效果!AF:AF,MATCH(技能效果等级!B3362,技能效果!B:B,0))="","",INDEX(技能效果!AF:AF,MATCH(技能效果等级!B3362,技能效果!B:B,0)))</f>
        <v/>
      </c>
      <c r="W3362" s="95">
        <f t="shared" si="50"/>
        <v>327</v>
      </c>
    </row>
    <row r="3363" spans="1:23" ht="16.5" x14ac:dyDescent="0.2">
      <c r="A3363" s="62">
        <v>3360</v>
      </c>
      <c r="B3363" s="95">
        <f>INDEX(技能效果!B:B,MATCH(技能效果等级!W3363,技能效果!AE:AE,0))</f>
        <v>210301303</v>
      </c>
      <c r="C3363" s="95" t="str">
        <f>INDEX(技能效果!C:C,MATCH(技能效果等级!B3363,技能效果!B:B,0))</f>
        <v>塞伯罗斯技能吸血(教学)</v>
      </c>
      <c r="D3363" s="96" t="s">
        <v>873</v>
      </c>
      <c r="E3363" s="95">
        <v>6</v>
      </c>
      <c r="F3363" s="95">
        <f>INDEX(技能效果!H:H,MATCH(技能效果等级!B3363,技能效果!B:B,0))</f>
        <v>4019</v>
      </c>
      <c r="G3363" s="95">
        <f>IF(INDEX(技能效果!K:K,MATCH(B3363,技能效果!B:B,0))=0,INDEX(技能效果!I:I,MATCH(技能效果等级!B3363,技能效果!B:B,0)),INDEX(技能效果!I:I,MATCH(技能效果等级!B3363,技能效果!B:B,0))*VLOOKUP(E3363,技能数值计算!$C$19:$D$28,2,FALSE))</f>
        <v>0.5</v>
      </c>
      <c r="H3363" s="95">
        <f>INDEX(技能效果!J:J,MATCH(技能效果等级!B3363,技能效果!B:B,0))</f>
        <v>0</v>
      </c>
      <c r="I3363" s="97"/>
      <c r="J3363" s="97"/>
      <c r="K3363" s="97"/>
      <c r="L3363" s="97"/>
      <c r="M3363" s="97"/>
      <c r="N3363" s="96" t="str">
        <f>IF(INDEX(技能效果!L:L,MATCH(技能效果等级!B3363,技能效果!B:B,0))="","",INDEX(技能效果!L:L,MATCH(技能效果等级!B3363,技能效果!B:B,0)))</f>
        <v/>
      </c>
      <c r="O3363" s="95">
        <f>IF(INDEX(技能效果!N:N,MATCH(B3363,技能效果!B:B,0))=0,INDEX(技能效果!M:M,MATCH(技能效果等级!B3363,技能效果!B:B,0)),INDEX(技能效果!M:M,MATCH(技能效果等级!B3363,技能效果!B:B,0))*VLOOKUP(E3363,技能数值计算!$C$19:$D$28,2,FALSE))</f>
        <v>0</v>
      </c>
      <c r="P3363" s="97"/>
      <c r="Q3363" s="97"/>
      <c r="R3363" s="95" t="str">
        <f>IF(INDEX(技能效果!O:O,MATCH(技能效果等级!B3363,技能效果!B:B,0))="","",INDEX(技能效果!O:O,MATCH(技能效果等级!B3363,技能效果!B:B,0)))</f>
        <v/>
      </c>
      <c r="S3363" s="97"/>
      <c r="T3363" s="97"/>
      <c r="U3363" s="97"/>
      <c r="V3363" s="96" t="str">
        <f>IF(INDEX(技能效果!AF:AF,MATCH(技能效果等级!B3363,技能效果!B:B,0))="","",INDEX(技能效果!AF:AF,MATCH(技能效果等级!B3363,技能效果!B:B,0)))</f>
        <v/>
      </c>
      <c r="W3363" s="95">
        <f t="shared" si="50"/>
        <v>327</v>
      </c>
    </row>
    <row r="3364" spans="1:23" ht="16.5" x14ac:dyDescent="0.2">
      <c r="A3364" s="62">
        <v>3361</v>
      </c>
      <c r="B3364" s="95">
        <f>INDEX(技能效果!B:B,MATCH(技能效果等级!W3364,技能效果!AE:AE,0))</f>
        <v>210301303</v>
      </c>
      <c r="C3364" s="95" t="str">
        <f>INDEX(技能效果!C:C,MATCH(技能效果等级!B3364,技能效果!B:B,0))</f>
        <v>塞伯罗斯技能吸血(教学)</v>
      </c>
      <c r="D3364" s="96" t="s">
        <v>873</v>
      </c>
      <c r="E3364" s="95">
        <v>7</v>
      </c>
      <c r="F3364" s="95">
        <f>INDEX(技能效果!H:H,MATCH(技能效果等级!B3364,技能效果!B:B,0))</f>
        <v>4019</v>
      </c>
      <c r="G3364" s="95">
        <f>IF(INDEX(技能效果!K:K,MATCH(B3364,技能效果!B:B,0))=0,INDEX(技能效果!I:I,MATCH(技能效果等级!B3364,技能效果!B:B,0)),INDEX(技能效果!I:I,MATCH(技能效果等级!B3364,技能效果!B:B,0))*VLOOKUP(E3364,技能数值计算!$C$19:$D$28,2,FALSE))</f>
        <v>0.5</v>
      </c>
      <c r="H3364" s="95">
        <f>INDEX(技能效果!J:J,MATCH(技能效果等级!B3364,技能效果!B:B,0))</f>
        <v>0</v>
      </c>
      <c r="I3364" s="97"/>
      <c r="J3364" s="97"/>
      <c r="K3364" s="97"/>
      <c r="L3364" s="97"/>
      <c r="M3364" s="97"/>
      <c r="N3364" s="96" t="str">
        <f>IF(INDEX(技能效果!L:L,MATCH(技能效果等级!B3364,技能效果!B:B,0))="","",INDEX(技能效果!L:L,MATCH(技能效果等级!B3364,技能效果!B:B,0)))</f>
        <v/>
      </c>
      <c r="O3364" s="95">
        <f>IF(INDEX(技能效果!N:N,MATCH(B3364,技能效果!B:B,0))=0,INDEX(技能效果!M:M,MATCH(技能效果等级!B3364,技能效果!B:B,0)),INDEX(技能效果!M:M,MATCH(技能效果等级!B3364,技能效果!B:B,0))*VLOOKUP(E3364,技能数值计算!$C$19:$D$28,2,FALSE))</f>
        <v>0</v>
      </c>
      <c r="P3364" s="97"/>
      <c r="Q3364" s="97"/>
      <c r="R3364" s="95" t="str">
        <f>IF(INDEX(技能效果!O:O,MATCH(技能效果等级!B3364,技能效果!B:B,0))="","",INDEX(技能效果!O:O,MATCH(技能效果等级!B3364,技能效果!B:B,0)))</f>
        <v/>
      </c>
      <c r="S3364" s="97"/>
      <c r="T3364" s="97"/>
      <c r="U3364" s="97"/>
      <c r="V3364" s="96" t="str">
        <f>IF(INDEX(技能效果!AF:AF,MATCH(技能效果等级!B3364,技能效果!B:B,0))="","",INDEX(技能效果!AF:AF,MATCH(技能效果等级!B3364,技能效果!B:B,0)))</f>
        <v/>
      </c>
      <c r="W3364" s="95">
        <f t="shared" si="50"/>
        <v>327</v>
      </c>
    </row>
    <row r="3365" spans="1:23" ht="16.5" x14ac:dyDescent="0.2">
      <c r="A3365" s="62">
        <v>3362</v>
      </c>
      <c r="B3365" s="95">
        <f>INDEX(技能效果!B:B,MATCH(技能效果等级!W3365,技能效果!AE:AE,0))</f>
        <v>210301303</v>
      </c>
      <c r="C3365" s="95" t="str">
        <f>INDEX(技能效果!C:C,MATCH(技能效果等级!B3365,技能效果!B:B,0))</f>
        <v>塞伯罗斯技能吸血(教学)</v>
      </c>
      <c r="D3365" s="96" t="s">
        <v>873</v>
      </c>
      <c r="E3365" s="95">
        <v>8</v>
      </c>
      <c r="F3365" s="95">
        <f>INDEX(技能效果!H:H,MATCH(技能效果等级!B3365,技能效果!B:B,0))</f>
        <v>4019</v>
      </c>
      <c r="G3365" s="95">
        <f>IF(INDEX(技能效果!K:K,MATCH(B3365,技能效果!B:B,0))=0,INDEX(技能效果!I:I,MATCH(技能效果等级!B3365,技能效果!B:B,0)),INDEX(技能效果!I:I,MATCH(技能效果等级!B3365,技能效果!B:B,0))*VLOOKUP(E3365,技能数值计算!$C$19:$D$28,2,FALSE))</f>
        <v>0.5</v>
      </c>
      <c r="H3365" s="95">
        <f>INDEX(技能效果!J:J,MATCH(技能效果等级!B3365,技能效果!B:B,0))</f>
        <v>0</v>
      </c>
      <c r="I3365" s="97"/>
      <c r="J3365" s="97"/>
      <c r="K3365" s="97"/>
      <c r="L3365" s="97"/>
      <c r="M3365" s="97"/>
      <c r="N3365" s="96" t="str">
        <f>IF(INDEX(技能效果!L:L,MATCH(技能效果等级!B3365,技能效果!B:B,0))="","",INDEX(技能效果!L:L,MATCH(技能效果等级!B3365,技能效果!B:B,0)))</f>
        <v/>
      </c>
      <c r="O3365" s="95">
        <f>IF(INDEX(技能效果!N:N,MATCH(B3365,技能效果!B:B,0))=0,INDEX(技能效果!M:M,MATCH(技能效果等级!B3365,技能效果!B:B,0)),INDEX(技能效果!M:M,MATCH(技能效果等级!B3365,技能效果!B:B,0))*VLOOKUP(E3365,技能数值计算!$C$19:$D$28,2,FALSE))</f>
        <v>0</v>
      </c>
      <c r="P3365" s="97"/>
      <c r="Q3365" s="97"/>
      <c r="R3365" s="95" t="str">
        <f>IF(INDEX(技能效果!O:O,MATCH(技能效果等级!B3365,技能效果!B:B,0))="","",INDEX(技能效果!O:O,MATCH(技能效果等级!B3365,技能效果!B:B,0)))</f>
        <v/>
      </c>
      <c r="S3365" s="97"/>
      <c r="T3365" s="97"/>
      <c r="U3365" s="97"/>
      <c r="V3365" s="96" t="str">
        <f>IF(INDEX(技能效果!AF:AF,MATCH(技能效果等级!B3365,技能效果!B:B,0))="","",INDEX(技能效果!AF:AF,MATCH(技能效果等级!B3365,技能效果!B:B,0)))</f>
        <v/>
      </c>
      <c r="W3365" s="95">
        <f t="shared" si="50"/>
        <v>327</v>
      </c>
    </row>
    <row r="3366" spans="1:23" ht="16.5" x14ac:dyDescent="0.2">
      <c r="A3366" s="62">
        <v>3363</v>
      </c>
      <c r="B3366" s="95">
        <f>INDEX(技能效果!B:B,MATCH(技能效果等级!W3366,技能效果!AE:AE,0))</f>
        <v>210301303</v>
      </c>
      <c r="C3366" s="95" t="str">
        <f>INDEX(技能效果!C:C,MATCH(技能效果等级!B3366,技能效果!B:B,0))</f>
        <v>塞伯罗斯技能吸血(教学)</v>
      </c>
      <c r="D3366" s="96" t="s">
        <v>873</v>
      </c>
      <c r="E3366" s="95">
        <v>9</v>
      </c>
      <c r="F3366" s="95">
        <f>INDEX(技能效果!H:H,MATCH(技能效果等级!B3366,技能效果!B:B,0))</f>
        <v>4019</v>
      </c>
      <c r="G3366" s="95">
        <f>IF(INDEX(技能效果!K:K,MATCH(B3366,技能效果!B:B,0))=0,INDEX(技能效果!I:I,MATCH(技能效果等级!B3366,技能效果!B:B,0)),INDEX(技能效果!I:I,MATCH(技能效果等级!B3366,技能效果!B:B,0))*VLOOKUP(E3366,技能数值计算!$C$19:$D$28,2,FALSE))</f>
        <v>0.5</v>
      </c>
      <c r="H3366" s="95">
        <f>INDEX(技能效果!J:J,MATCH(技能效果等级!B3366,技能效果!B:B,0))</f>
        <v>0</v>
      </c>
      <c r="I3366" s="97"/>
      <c r="J3366" s="97"/>
      <c r="K3366" s="97"/>
      <c r="L3366" s="97"/>
      <c r="M3366" s="97"/>
      <c r="N3366" s="96" t="str">
        <f>IF(INDEX(技能效果!L:L,MATCH(技能效果等级!B3366,技能效果!B:B,0))="","",INDEX(技能效果!L:L,MATCH(技能效果等级!B3366,技能效果!B:B,0)))</f>
        <v/>
      </c>
      <c r="O3366" s="95">
        <f>IF(INDEX(技能效果!N:N,MATCH(B3366,技能效果!B:B,0))=0,INDEX(技能效果!M:M,MATCH(技能效果等级!B3366,技能效果!B:B,0)),INDEX(技能效果!M:M,MATCH(技能效果等级!B3366,技能效果!B:B,0))*VLOOKUP(E3366,技能数值计算!$C$19:$D$28,2,FALSE))</f>
        <v>0</v>
      </c>
      <c r="P3366" s="97"/>
      <c r="Q3366" s="97"/>
      <c r="R3366" s="95" t="str">
        <f>IF(INDEX(技能效果!O:O,MATCH(技能效果等级!B3366,技能效果!B:B,0))="","",INDEX(技能效果!O:O,MATCH(技能效果等级!B3366,技能效果!B:B,0)))</f>
        <v/>
      </c>
      <c r="S3366" s="97"/>
      <c r="T3366" s="97"/>
      <c r="U3366" s="97"/>
      <c r="V3366" s="96" t="str">
        <f>IF(INDEX(技能效果!AF:AF,MATCH(技能效果等级!B3366,技能效果!B:B,0))="","",INDEX(技能效果!AF:AF,MATCH(技能效果等级!B3366,技能效果!B:B,0)))</f>
        <v/>
      </c>
      <c r="W3366" s="95">
        <f t="shared" si="50"/>
        <v>327</v>
      </c>
    </row>
    <row r="3367" spans="1:23" ht="16.5" x14ac:dyDescent="0.2">
      <c r="A3367" s="62">
        <v>3364</v>
      </c>
      <c r="B3367" s="95">
        <f>INDEX(技能效果!B:B,MATCH(技能效果等级!W3367,技能效果!AE:AE,0))</f>
        <v>210301303</v>
      </c>
      <c r="C3367" s="95" t="str">
        <f>INDEX(技能效果!C:C,MATCH(技能效果等级!B3367,技能效果!B:B,0))</f>
        <v>塞伯罗斯技能吸血(教学)</v>
      </c>
      <c r="D3367" s="96" t="s">
        <v>873</v>
      </c>
      <c r="E3367" s="95">
        <v>10</v>
      </c>
      <c r="F3367" s="95">
        <f>INDEX(技能效果!H:H,MATCH(技能效果等级!B3367,技能效果!B:B,0))</f>
        <v>4019</v>
      </c>
      <c r="G3367" s="95">
        <f>IF(INDEX(技能效果!K:K,MATCH(B3367,技能效果!B:B,0))=0,INDEX(技能效果!I:I,MATCH(技能效果等级!B3367,技能效果!B:B,0)),INDEX(技能效果!I:I,MATCH(技能效果等级!B3367,技能效果!B:B,0))*VLOOKUP(E3367,技能数值计算!$C$19:$D$28,2,FALSE))</f>
        <v>0.5</v>
      </c>
      <c r="H3367" s="95">
        <f>INDEX(技能效果!J:J,MATCH(技能效果等级!B3367,技能效果!B:B,0))</f>
        <v>0</v>
      </c>
      <c r="I3367" s="97"/>
      <c r="J3367" s="97"/>
      <c r="K3367" s="97"/>
      <c r="L3367" s="97"/>
      <c r="M3367" s="97"/>
      <c r="N3367" s="96" t="str">
        <f>IF(INDEX(技能效果!L:L,MATCH(技能效果等级!B3367,技能效果!B:B,0))="","",INDEX(技能效果!L:L,MATCH(技能效果等级!B3367,技能效果!B:B,0)))</f>
        <v/>
      </c>
      <c r="O3367" s="95">
        <f>IF(INDEX(技能效果!N:N,MATCH(B3367,技能效果!B:B,0))=0,INDEX(技能效果!M:M,MATCH(技能效果等级!B3367,技能效果!B:B,0)),INDEX(技能效果!M:M,MATCH(技能效果等级!B3367,技能效果!B:B,0))*VLOOKUP(E3367,技能数值计算!$C$19:$D$28,2,FALSE))</f>
        <v>0</v>
      </c>
      <c r="P3367" s="97"/>
      <c r="Q3367" s="97"/>
      <c r="R3367" s="95" t="str">
        <f>IF(INDEX(技能效果!O:O,MATCH(技能效果等级!B3367,技能效果!B:B,0))="","",INDEX(技能效果!O:O,MATCH(技能效果等级!B3367,技能效果!B:B,0)))</f>
        <v/>
      </c>
      <c r="S3367" s="97"/>
      <c r="T3367" s="97"/>
      <c r="U3367" s="97"/>
      <c r="V3367" s="96" t="str">
        <f>IF(INDEX(技能效果!AF:AF,MATCH(技能效果等级!B3367,技能效果!B:B,0))="","",INDEX(技能效果!AF:AF,MATCH(技能效果等级!B3367,技能效果!B:B,0)))</f>
        <v/>
      </c>
      <c r="W3367" s="95">
        <f t="shared" si="50"/>
        <v>327</v>
      </c>
    </row>
    <row r="3368" spans="1:23" ht="16.5" x14ac:dyDescent="0.2">
      <c r="A3368" s="62">
        <v>3365</v>
      </c>
      <c r="B3368" s="95">
        <f>INDEX(技能效果!B:B,MATCH(技能效果等级!W3368,技能效果!AE:AE,0))</f>
        <v>210301401</v>
      </c>
      <c r="C3368" s="95" t="str">
        <f>INDEX(技能效果!C:C,MATCH(技能效果等级!B3368,技能效果!B:B,0))</f>
        <v>石灵明技能伤害(教学)</v>
      </c>
      <c r="D3368" s="96" t="s">
        <v>873</v>
      </c>
      <c r="E3368" s="95">
        <v>1</v>
      </c>
      <c r="F3368" s="95">
        <f>INDEX(技能效果!H:H,MATCH(技能效果等级!B3368,技能效果!B:B,0))</f>
        <v>1001</v>
      </c>
      <c r="G3368" s="95">
        <f>IF(INDEX(技能效果!K:K,MATCH(B3368,技能效果!B:B,0))=0,INDEX(技能效果!I:I,MATCH(技能效果等级!B3368,技能效果!B:B,0)),INDEX(技能效果!I:I,MATCH(技能效果等级!B3368,技能效果!B:B,0))*VLOOKUP(E3368,技能数值计算!$C$19:$D$28,2,FALSE))</f>
        <v>1.5</v>
      </c>
      <c r="H3368" s="95">
        <f>INDEX(技能效果!J:J,MATCH(技能效果等级!B3368,技能效果!B:B,0))</f>
        <v>0</v>
      </c>
      <c r="I3368" s="97"/>
      <c r="J3368" s="97"/>
      <c r="K3368" s="97"/>
      <c r="L3368" s="97"/>
      <c r="M3368" s="97"/>
      <c r="N3368" s="96" t="str">
        <f>IF(INDEX(技能效果!L:L,MATCH(技能效果等级!B3368,技能效果!B:B,0))="","",INDEX(技能效果!L:L,MATCH(技能效果等级!B3368,技能效果!B:B,0)))</f>
        <v/>
      </c>
      <c r="O3368" s="95">
        <f>IF(INDEX(技能效果!N:N,MATCH(B3368,技能效果!B:B,0))=0,INDEX(技能效果!M:M,MATCH(技能效果等级!B3368,技能效果!B:B,0)),INDEX(技能效果!M:M,MATCH(技能效果等级!B3368,技能效果!B:B,0))*VLOOKUP(E3368,技能数值计算!$C$19:$D$28,2,FALSE))</f>
        <v>0</v>
      </c>
      <c r="P3368" s="97"/>
      <c r="Q3368" s="97"/>
      <c r="R3368" s="95" t="str">
        <f>IF(INDEX(技能效果!O:O,MATCH(技能效果等级!B3368,技能效果!B:B,0))="","",INDEX(技能效果!O:O,MATCH(技能效果等级!B3368,技能效果!B:B,0)))</f>
        <v/>
      </c>
      <c r="S3368" s="97"/>
      <c r="T3368" s="97"/>
      <c r="U3368" s="97"/>
      <c r="V3368" s="96" t="str">
        <f>IF(INDEX(技能效果!AF:AF,MATCH(技能效果等级!B3368,技能效果!B:B,0))="","",INDEX(技能效果!AF:AF,MATCH(技能效果等级!B3368,技能效果!B:B,0)))</f>
        <v/>
      </c>
      <c r="W3368" s="95">
        <f t="shared" si="50"/>
        <v>328</v>
      </c>
    </row>
    <row r="3369" spans="1:23" ht="16.5" x14ac:dyDescent="0.2">
      <c r="A3369" s="62">
        <v>3366</v>
      </c>
      <c r="B3369" s="95">
        <f>INDEX(技能效果!B:B,MATCH(技能效果等级!W3369,技能效果!AE:AE,0))</f>
        <v>210301401</v>
      </c>
      <c r="C3369" s="95" t="str">
        <f>INDEX(技能效果!C:C,MATCH(技能效果等级!B3369,技能效果!B:B,0))</f>
        <v>石灵明技能伤害(教学)</v>
      </c>
      <c r="D3369" s="96" t="s">
        <v>873</v>
      </c>
      <c r="E3369" s="95">
        <v>2</v>
      </c>
      <c r="F3369" s="95">
        <f>INDEX(技能效果!H:H,MATCH(技能效果等级!B3369,技能效果!B:B,0))</f>
        <v>1001</v>
      </c>
      <c r="G3369" s="95">
        <f>IF(INDEX(技能效果!K:K,MATCH(B3369,技能效果!B:B,0))=0,INDEX(技能效果!I:I,MATCH(技能效果等级!B3369,技能效果!B:B,0)),INDEX(技能效果!I:I,MATCH(技能效果等级!B3369,技能效果!B:B,0))*VLOOKUP(E3369,技能数值计算!$C$19:$D$28,2,FALSE))</f>
        <v>1.62</v>
      </c>
      <c r="H3369" s="95">
        <f>INDEX(技能效果!J:J,MATCH(技能效果等级!B3369,技能效果!B:B,0))</f>
        <v>0</v>
      </c>
      <c r="I3369" s="97"/>
      <c r="J3369" s="97"/>
      <c r="K3369" s="97"/>
      <c r="L3369" s="97"/>
      <c r="M3369" s="97"/>
      <c r="N3369" s="96" t="str">
        <f>IF(INDEX(技能效果!L:L,MATCH(技能效果等级!B3369,技能效果!B:B,0))="","",INDEX(技能效果!L:L,MATCH(技能效果等级!B3369,技能效果!B:B,0)))</f>
        <v/>
      </c>
      <c r="O3369" s="95">
        <f>IF(INDEX(技能效果!N:N,MATCH(B3369,技能效果!B:B,0))=0,INDEX(技能效果!M:M,MATCH(技能效果等级!B3369,技能效果!B:B,0)),INDEX(技能效果!M:M,MATCH(技能效果等级!B3369,技能效果!B:B,0))*VLOOKUP(E3369,技能数值计算!$C$19:$D$28,2,FALSE))</f>
        <v>0</v>
      </c>
      <c r="P3369" s="97"/>
      <c r="Q3369" s="97"/>
      <c r="R3369" s="95" t="str">
        <f>IF(INDEX(技能效果!O:O,MATCH(技能效果等级!B3369,技能效果!B:B,0))="","",INDEX(技能效果!O:O,MATCH(技能效果等级!B3369,技能效果!B:B,0)))</f>
        <v/>
      </c>
      <c r="S3369" s="97"/>
      <c r="T3369" s="97"/>
      <c r="U3369" s="97"/>
      <c r="V3369" s="96" t="str">
        <f>IF(INDEX(技能效果!AF:AF,MATCH(技能效果等级!B3369,技能效果!B:B,0))="","",INDEX(技能效果!AF:AF,MATCH(技能效果等级!B3369,技能效果!B:B,0)))</f>
        <v/>
      </c>
      <c r="W3369" s="95">
        <f t="shared" si="50"/>
        <v>328</v>
      </c>
    </row>
    <row r="3370" spans="1:23" ht="16.5" x14ac:dyDescent="0.2">
      <c r="A3370" s="62">
        <v>3367</v>
      </c>
      <c r="B3370" s="95">
        <f>INDEX(技能效果!B:B,MATCH(技能效果等级!W3370,技能效果!AE:AE,0))</f>
        <v>210301401</v>
      </c>
      <c r="C3370" s="95" t="str">
        <f>INDEX(技能效果!C:C,MATCH(技能效果等级!B3370,技能效果!B:B,0))</f>
        <v>石灵明技能伤害(教学)</v>
      </c>
      <c r="D3370" s="96" t="s">
        <v>873</v>
      </c>
      <c r="E3370" s="95">
        <v>3</v>
      </c>
      <c r="F3370" s="95">
        <f>INDEX(技能效果!H:H,MATCH(技能效果等级!B3370,技能效果!B:B,0))</f>
        <v>1001</v>
      </c>
      <c r="G3370" s="95">
        <f>IF(INDEX(技能效果!K:K,MATCH(B3370,技能效果!B:B,0))=0,INDEX(技能效果!I:I,MATCH(技能效果等级!B3370,技能效果!B:B,0)),INDEX(技能效果!I:I,MATCH(技能效果等级!B3370,技能效果!B:B,0))*VLOOKUP(E3370,技能数值计算!$C$19:$D$28,2,FALSE))</f>
        <v>1.7399999999999998</v>
      </c>
      <c r="H3370" s="95">
        <f>INDEX(技能效果!J:J,MATCH(技能效果等级!B3370,技能效果!B:B,0))</f>
        <v>0</v>
      </c>
      <c r="I3370" s="97"/>
      <c r="J3370" s="97"/>
      <c r="K3370" s="97"/>
      <c r="L3370" s="97"/>
      <c r="M3370" s="97"/>
      <c r="N3370" s="96" t="str">
        <f>IF(INDEX(技能效果!L:L,MATCH(技能效果等级!B3370,技能效果!B:B,0))="","",INDEX(技能效果!L:L,MATCH(技能效果等级!B3370,技能效果!B:B,0)))</f>
        <v/>
      </c>
      <c r="O3370" s="95">
        <f>IF(INDEX(技能效果!N:N,MATCH(B3370,技能效果!B:B,0))=0,INDEX(技能效果!M:M,MATCH(技能效果等级!B3370,技能效果!B:B,0)),INDEX(技能效果!M:M,MATCH(技能效果等级!B3370,技能效果!B:B,0))*VLOOKUP(E3370,技能数值计算!$C$19:$D$28,2,FALSE))</f>
        <v>0</v>
      </c>
      <c r="P3370" s="97"/>
      <c r="Q3370" s="97"/>
      <c r="R3370" s="95" t="str">
        <f>IF(INDEX(技能效果!O:O,MATCH(技能效果等级!B3370,技能效果!B:B,0))="","",INDEX(技能效果!O:O,MATCH(技能效果等级!B3370,技能效果!B:B,0)))</f>
        <v/>
      </c>
      <c r="S3370" s="97"/>
      <c r="T3370" s="97"/>
      <c r="U3370" s="97"/>
      <c r="V3370" s="96" t="str">
        <f>IF(INDEX(技能效果!AF:AF,MATCH(技能效果等级!B3370,技能效果!B:B,0))="","",INDEX(技能效果!AF:AF,MATCH(技能效果等级!B3370,技能效果!B:B,0)))</f>
        <v/>
      </c>
      <c r="W3370" s="95">
        <f t="shared" si="50"/>
        <v>328</v>
      </c>
    </row>
    <row r="3371" spans="1:23" ht="16.5" x14ac:dyDescent="0.2">
      <c r="A3371" s="62">
        <v>3368</v>
      </c>
      <c r="B3371" s="95">
        <f>INDEX(技能效果!B:B,MATCH(技能效果等级!W3371,技能效果!AE:AE,0))</f>
        <v>210301401</v>
      </c>
      <c r="C3371" s="95" t="str">
        <f>INDEX(技能效果!C:C,MATCH(技能效果等级!B3371,技能效果!B:B,0))</f>
        <v>石灵明技能伤害(教学)</v>
      </c>
      <c r="D3371" s="96" t="s">
        <v>873</v>
      </c>
      <c r="E3371" s="95">
        <v>4</v>
      </c>
      <c r="F3371" s="95">
        <f>INDEX(技能效果!H:H,MATCH(技能效果等级!B3371,技能效果!B:B,0))</f>
        <v>1001</v>
      </c>
      <c r="G3371" s="95">
        <f>IF(INDEX(技能效果!K:K,MATCH(B3371,技能效果!B:B,0))=0,INDEX(技能效果!I:I,MATCH(技能效果等级!B3371,技能效果!B:B,0)),INDEX(技能效果!I:I,MATCH(技能效果等级!B3371,技能效果!B:B,0))*VLOOKUP(E3371,技能数值计算!$C$19:$D$28,2,FALSE))</f>
        <v>1.8599999999999999</v>
      </c>
      <c r="H3371" s="95">
        <f>INDEX(技能效果!J:J,MATCH(技能效果等级!B3371,技能效果!B:B,0))</f>
        <v>0</v>
      </c>
      <c r="I3371" s="97"/>
      <c r="J3371" s="97"/>
      <c r="K3371" s="97"/>
      <c r="L3371" s="97"/>
      <c r="M3371" s="97"/>
      <c r="N3371" s="96" t="str">
        <f>IF(INDEX(技能效果!L:L,MATCH(技能效果等级!B3371,技能效果!B:B,0))="","",INDEX(技能效果!L:L,MATCH(技能效果等级!B3371,技能效果!B:B,0)))</f>
        <v/>
      </c>
      <c r="O3371" s="95">
        <f>IF(INDEX(技能效果!N:N,MATCH(B3371,技能效果!B:B,0))=0,INDEX(技能效果!M:M,MATCH(技能效果等级!B3371,技能效果!B:B,0)),INDEX(技能效果!M:M,MATCH(技能效果等级!B3371,技能效果!B:B,0))*VLOOKUP(E3371,技能数值计算!$C$19:$D$28,2,FALSE))</f>
        <v>0</v>
      </c>
      <c r="P3371" s="97"/>
      <c r="Q3371" s="97"/>
      <c r="R3371" s="95" t="str">
        <f>IF(INDEX(技能效果!O:O,MATCH(技能效果等级!B3371,技能效果!B:B,0))="","",INDEX(技能效果!O:O,MATCH(技能效果等级!B3371,技能效果!B:B,0)))</f>
        <v/>
      </c>
      <c r="S3371" s="97"/>
      <c r="T3371" s="97"/>
      <c r="U3371" s="97"/>
      <c r="V3371" s="96" t="str">
        <f>IF(INDEX(技能效果!AF:AF,MATCH(技能效果等级!B3371,技能效果!B:B,0))="","",INDEX(技能效果!AF:AF,MATCH(技能效果等级!B3371,技能效果!B:B,0)))</f>
        <v/>
      </c>
      <c r="W3371" s="95">
        <f t="shared" si="50"/>
        <v>328</v>
      </c>
    </row>
    <row r="3372" spans="1:23" ht="16.5" x14ac:dyDescent="0.2">
      <c r="A3372" s="62">
        <v>3369</v>
      </c>
      <c r="B3372" s="95">
        <f>INDEX(技能效果!B:B,MATCH(技能效果等级!W3372,技能效果!AE:AE,0))</f>
        <v>210301401</v>
      </c>
      <c r="C3372" s="95" t="str">
        <f>INDEX(技能效果!C:C,MATCH(技能效果等级!B3372,技能效果!B:B,0))</f>
        <v>石灵明技能伤害(教学)</v>
      </c>
      <c r="D3372" s="96" t="s">
        <v>873</v>
      </c>
      <c r="E3372" s="95">
        <v>5</v>
      </c>
      <c r="F3372" s="95">
        <f>INDEX(技能效果!H:H,MATCH(技能效果等级!B3372,技能效果!B:B,0))</f>
        <v>1001</v>
      </c>
      <c r="G3372" s="95">
        <f>IF(INDEX(技能效果!K:K,MATCH(B3372,技能效果!B:B,0))=0,INDEX(技能效果!I:I,MATCH(技能效果等级!B3372,技能效果!B:B,0)),INDEX(技能效果!I:I,MATCH(技能效果等级!B3372,技能效果!B:B,0))*VLOOKUP(E3372,技能数值计算!$C$19:$D$28,2,FALSE))</f>
        <v>1.98</v>
      </c>
      <c r="H3372" s="95">
        <f>INDEX(技能效果!J:J,MATCH(技能效果等级!B3372,技能效果!B:B,0))</f>
        <v>0</v>
      </c>
      <c r="I3372" s="97"/>
      <c r="J3372" s="97"/>
      <c r="K3372" s="97"/>
      <c r="L3372" s="97"/>
      <c r="M3372" s="97"/>
      <c r="N3372" s="96" t="str">
        <f>IF(INDEX(技能效果!L:L,MATCH(技能效果等级!B3372,技能效果!B:B,0))="","",INDEX(技能效果!L:L,MATCH(技能效果等级!B3372,技能效果!B:B,0)))</f>
        <v/>
      </c>
      <c r="O3372" s="95">
        <f>IF(INDEX(技能效果!N:N,MATCH(B3372,技能效果!B:B,0))=0,INDEX(技能效果!M:M,MATCH(技能效果等级!B3372,技能效果!B:B,0)),INDEX(技能效果!M:M,MATCH(技能效果等级!B3372,技能效果!B:B,0))*VLOOKUP(E3372,技能数值计算!$C$19:$D$28,2,FALSE))</f>
        <v>0</v>
      </c>
      <c r="P3372" s="97"/>
      <c r="Q3372" s="97"/>
      <c r="R3372" s="95" t="str">
        <f>IF(INDEX(技能效果!O:O,MATCH(技能效果等级!B3372,技能效果!B:B,0))="","",INDEX(技能效果!O:O,MATCH(技能效果等级!B3372,技能效果!B:B,0)))</f>
        <v/>
      </c>
      <c r="S3372" s="97"/>
      <c r="T3372" s="97"/>
      <c r="U3372" s="97"/>
      <c r="V3372" s="96" t="str">
        <f>IF(INDEX(技能效果!AF:AF,MATCH(技能效果等级!B3372,技能效果!B:B,0))="","",INDEX(技能效果!AF:AF,MATCH(技能效果等级!B3372,技能效果!B:B,0)))</f>
        <v/>
      </c>
      <c r="W3372" s="95">
        <f t="shared" si="50"/>
        <v>328</v>
      </c>
    </row>
    <row r="3373" spans="1:23" ht="16.5" x14ac:dyDescent="0.2">
      <c r="A3373" s="62">
        <v>3370</v>
      </c>
      <c r="B3373" s="95">
        <f>INDEX(技能效果!B:B,MATCH(技能效果等级!W3373,技能效果!AE:AE,0))</f>
        <v>210301401</v>
      </c>
      <c r="C3373" s="95" t="str">
        <f>INDEX(技能效果!C:C,MATCH(技能效果等级!B3373,技能效果!B:B,0))</f>
        <v>石灵明技能伤害(教学)</v>
      </c>
      <c r="D3373" s="96" t="s">
        <v>873</v>
      </c>
      <c r="E3373" s="95">
        <v>6</v>
      </c>
      <c r="F3373" s="95">
        <f>INDEX(技能效果!H:H,MATCH(技能效果等级!B3373,技能效果!B:B,0))</f>
        <v>1001</v>
      </c>
      <c r="G3373" s="95">
        <f>IF(INDEX(技能效果!K:K,MATCH(B3373,技能效果!B:B,0))=0,INDEX(技能效果!I:I,MATCH(技能效果等级!B3373,技能效果!B:B,0)),INDEX(技能效果!I:I,MATCH(技能效果等级!B3373,技能效果!B:B,0))*VLOOKUP(E3373,技能数值计算!$C$19:$D$28,2,FALSE))</f>
        <v>2.16</v>
      </c>
      <c r="H3373" s="95">
        <f>INDEX(技能效果!J:J,MATCH(技能效果等级!B3373,技能效果!B:B,0))</f>
        <v>0</v>
      </c>
      <c r="I3373" s="97"/>
      <c r="J3373" s="97"/>
      <c r="K3373" s="97"/>
      <c r="L3373" s="97"/>
      <c r="M3373" s="97"/>
      <c r="N3373" s="96" t="str">
        <f>IF(INDEX(技能效果!L:L,MATCH(技能效果等级!B3373,技能效果!B:B,0))="","",INDEX(技能效果!L:L,MATCH(技能效果等级!B3373,技能效果!B:B,0)))</f>
        <v/>
      </c>
      <c r="O3373" s="95">
        <f>IF(INDEX(技能效果!N:N,MATCH(B3373,技能效果!B:B,0))=0,INDEX(技能效果!M:M,MATCH(技能效果等级!B3373,技能效果!B:B,0)),INDEX(技能效果!M:M,MATCH(技能效果等级!B3373,技能效果!B:B,0))*VLOOKUP(E3373,技能数值计算!$C$19:$D$28,2,FALSE))</f>
        <v>0</v>
      </c>
      <c r="P3373" s="97"/>
      <c r="Q3373" s="97"/>
      <c r="R3373" s="95" t="str">
        <f>IF(INDEX(技能效果!O:O,MATCH(技能效果等级!B3373,技能效果!B:B,0))="","",INDEX(技能效果!O:O,MATCH(技能效果等级!B3373,技能效果!B:B,0)))</f>
        <v/>
      </c>
      <c r="S3373" s="97"/>
      <c r="T3373" s="97"/>
      <c r="U3373" s="97"/>
      <c r="V3373" s="96" t="str">
        <f>IF(INDEX(技能效果!AF:AF,MATCH(技能效果等级!B3373,技能效果!B:B,0))="","",INDEX(技能效果!AF:AF,MATCH(技能效果等级!B3373,技能效果!B:B,0)))</f>
        <v/>
      </c>
      <c r="W3373" s="95">
        <f t="shared" ref="W3373:W3436" si="51">W3363+1</f>
        <v>328</v>
      </c>
    </row>
    <row r="3374" spans="1:23" ht="16.5" x14ac:dyDescent="0.2">
      <c r="A3374" s="62">
        <v>3371</v>
      </c>
      <c r="B3374" s="95">
        <f>INDEX(技能效果!B:B,MATCH(技能效果等级!W3374,技能效果!AE:AE,0))</f>
        <v>210301401</v>
      </c>
      <c r="C3374" s="95" t="str">
        <f>INDEX(技能效果!C:C,MATCH(技能效果等级!B3374,技能效果!B:B,0))</f>
        <v>石灵明技能伤害(教学)</v>
      </c>
      <c r="D3374" s="96" t="s">
        <v>873</v>
      </c>
      <c r="E3374" s="95">
        <v>7</v>
      </c>
      <c r="F3374" s="95">
        <f>INDEX(技能效果!H:H,MATCH(技能效果等级!B3374,技能效果!B:B,0))</f>
        <v>1001</v>
      </c>
      <c r="G3374" s="95">
        <f>IF(INDEX(技能效果!K:K,MATCH(B3374,技能效果!B:B,0))=0,INDEX(技能效果!I:I,MATCH(技能效果等级!B3374,技能效果!B:B,0)),INDEX(技能效果!I:I,MATCH(技能效果等级!B3374,技能效果!B:B,0))*VLOOKUP(E3374,技能数值计算!$C$19:$D$28,2,FALSE))</f>
        <v>2.34</v>
      </c>
      <c r="H3374" s="95">
        <f>INDEX(技能效果!J:J,MATCH(技能效果等级!B3374,技能效果!B:B,0))</f>
        <v>0</v>
      </c>
      <c r="I3374" s="97"/>
      <c r="J3374" s="97"/>
      <c r="K3374" s="97"/>
      <c r="L3374" s="97"/>
      <c r="M3374" s="97"/>
      <c r="N3374" s="96" t="str">
        <f>IF(INDEX(技能效果!L:L,MATCH(技能效果等级!B3374,技能效果!B:B,0))="","",INDEX(技能效果!L:L,MATCH(技能效果等级!B3374,技能效果!B:B,0)))</f>
        <v/>
      </c>
      <c r="O3374" s="95">
        <f>IF(INDEX(技能效果!N:N,MATCH(B3374,技能效果!B:B,0))=0,INDEX(技能效果!M:M,MATCH(技能效果等级!B3374,技能效果!B:B,0)),INDEX(技能效果!M:M,MATCH(技能效果等级!B3374,技能效果!B:B,0))*VLOOKUP(E3374,技能数值计算!$C$19:$D$28,2,FALSE))</f>
        <v>0</v>
      </c>
      <c r="P3374" s="97"/>
      <c r="Q3374" s="97"/>
      <c r="R3374" s="95" t="str">
        <f>IF(INDEX(技能效果!O:O,MATCH(技能效果等级!B3374,技能效果!B:B,0))="","",INDEX(技能效果!O:O,MATCH(技能效果等级!B3374,技能效果!B:B,0)))</f>
        <v/>
      </c>
      <c r="S3374" s="97"/>
      <c r="T3374" s="97"/>
      <c r="U3374" s="97"/>
      <c r="V3374" s="96" t="str">
        <f>IF(INDEX(技能效果!AF:AF,MATCH(技能效果等级!B3374,技能效果!B:B,0))="","",INDEX(技能效果!AF:AF,MATCH(技能效果等级!B3374,技能效果!B:B,0)))</f>
        <v/>
      </c>
      <c r="W3374" s="95">
        <f t="shared" si="51"/>
        <v>328</v>
      </c>
    </row>
    <row r="3375" spans="1:23" ht="16.5" x14ac:dyDescent="0.2">
      <c r="A3375" s="62">
        <v>3372</v>
      </c>
      <c r="B3375" s="95">
        <f>INDEX(技能效果!B:B,MATCH(技能效果等级!W3375,技能效果!AE:AE,0))</f>
        <v>210301401</v>
      </c>
      <c r="C3375" s="95" t="str">
        <f>INDEX(技能效果!C:C,MATCH(技能效果等级!B3375,技能效果!B:B,0))</f>
        <v>石灵明技能伤害(教学)</v>
      </c>
      <c r="D3375" s="96" t="s">
        <v>873</v>
      </c>
      <c r="E3375" s="95">
        <v>8</v>
      </c>
      <c r="F3375" s="95">
        <f>INDEX(技能效果!H:H,MATCH(技能效果等级!B3375,技能效果!B:B,0))</f>
        <v>1001</v>
      </c>
      <c r="G3375" s="95">
        <f>IF(INDEX(技能效果!K:K,MATCH(B3375,技能效果!B:B,0))=0,INDEX(技能效果!I:I,MATCH(技能效果等级!B3375,技能效果!B:B,0)),INDEX(技能效果!I:I,MATCH(技能效果等级!B3375,技能效果!B:B,0))*VLOOKUP(E3375,技能数值计算!$C$19:$D$28,2,FALSE))</f>
        <v>2.52</v>
      </c>
      <c r="H3375" s="95">
        <f>INDEX(技能效果!J:J,MATCH(技能效果等级!B3375,技能效果!B:B,0))</f>
        <v>0</v>
      </c>
      <c r="I3375" s="97"/>
      <c r="J3375" s="97"/>
      <c r="K3375" s="97"/>
      <c r="L3375" s="97"/>
      <c r="M3375" s="97"/>
      <c r="N3375" s="96" t="str">
        <f>IF(INDEX(技能效果!L:L,MATCH(技能效果等级!B3375,技能效果!B:B,0))="","",INDEX(技能效果!L:L,MATCH(技能效果等级!B3375,技能效果!B:B,0)))</f>
        <v/>
      </c>
      <c r="O3375" s="95">
        <f>IF(INDEX(技能效果!N:N,MATCH(B3375,技能效果!B:B,0))=0,INDEX(技能效果!M:M,MATCH(技能效果等级!B3375,技能效果!B:B,0)),INDEX(技能效果!M:M,MATCH(技能效果等级!B3375,技能效果!B:B,0))*VLOOKUP(E3375,技能数值计算!$C$19:$D$28,2,FALSE))</f>
        <v>0</v>
      </c>
      <c r="P3375" s="97"/>
      <c r="Q3375" s="97"/>
      <c r="R3375" s="95" t="str">
        <f>IF(INDEX(技能效果!O:O,MATCH(技能效果等级!B3375,技能效果!B:B,0))="","",INDEX(技能效果!O:O,MATCH(技能效果等级!B3375,技能效果!B:B,0)))</f>
        <v/>
      </c>
      <c r="S3375" s="97"/>
      <c r="T3375" s="97"/>
      <c r="U3375" s="97"/>
      <c r="V3375" s="96" t="str">
        <f>IF(INDEX(技能效果!AF:AF,MATCH(技能效果等级!B3375,技能效果!B:B,0))="","",INDEX(技能效果!AF:AF,MATCH(技能效果等级!B3375,技能效果!B:B,0)))</f>
        <v/>
      </c>
      <c r="W3375" s="95">
        <f t="shared" si="51"/>
        <v>328</v>
      </c>
    </row>
    <row r="3376" spans="1:23" ht="16.5" x14ac:dyDescent="0.2">
      <c r="A3376" s="62">
        <v>3373</v>
      </c>
      <c r="B3376" s="95">
        <f>INDEX(技能效果!B:B,MATCH(技能效果等级!W3376,技能效果!AE:AE,0))</f>
        <v>210301401</v>
      </c>
      <c r="C3376" s="95" t="str">
        <f>INDEX(技能效果!C:C,MATCH(技能效果等级!B3376,技能效果!B:B,0))</f>
        <v>石灵明技能伤害(教学)</v>
      </c>
      <c r="D3376" s="96" t="s">
        <v>873</v>
      </c>
      <c r="E3376" s="95">
        <v>9</v>
      </c>
      <c r="F3376" s="95">
        <f>INDEX(技能效果!H:H,MATCH(技能效果等级!B3376,技能效果!B:B,0))</f>
        <v>1001</v>
      </c>
      <c r="G3376" s="95">
        <f>IF(INDEX(技能效果!K:K,MATCH(B3376,技能效果!B:B,0))=0,INDEX(技能效果!I:I,MATCH(技能效果等级!B3376,技能效果!B:B,0)),INDEX(技能效果!I:I,MATCH(技能效果等级!B3376,技能效果!B:B,0))*VLOOKUP(E3376,技能数值计算!$C$19:$D$28,2,FALSE))</f>
        <v>2.7600000000000002</v>
      </c>
      <c r="H3376" s="95">
        <f>INDEX(技能效果!J:J,MATCH(技能效果等级!B3376,技能效果!B:B,0))</f>
        <v>0</v>
      </c>
      <c r="I3376" s="97"/>
      <c r="J3376" s="97"/>
      <c r="K3376" s="97"/>
      <c r="L3376" s="97"/>
      <c r="M3376" s="97"/>
      <c r="N3376" s="96" t="str">
        <f>IF(INDEX(技能效果!L:L,MATCH(技能效果等级!B3376,技能效果!B:B,0))="","",INDEX(技能效果!L:L,MATCH(技能效果等级!B3376,技能效果!B:B,0)))</f>
        <v/>
      </c>
      <c r="O3376" s="95">
        <f>IF(INDEX(技能效果!N:N,MATCH(B3376,技能效果!B:B,0))=0,INDEX(技能效果!M:M,MATCH(技能效果等级!B3376,技能效果!B:B,0)),INDEX(技能效果!M:M,MATCH(技能效果等级!B3376,技能效果!B:B,0))*VLOOKUP(E3376,技能数值计算!$C$19:$D$28,2,FALSE))</f>
        <v>0</v>
      </c>
      <c r="P3376" s="97"/>
      <c r="Q3376" s="97"/>
      <c r="R3376" s="95" t="str">
        <f>IF(INDEX(技能效果!O:O,MATCH(技能效果等级!B3376,技能效果!B:B,0))="","",INDEX(技能效果!O:O,MATCH(技能效果等级!B3376,技能效果!B:B,0)))</f>
        <v/>
      </c>
      <c r="S3376" s="97"/>
      <c r="T3376" s="97"/>
      <c r="U3376" s="97"/>
      <c r="V3376" s="96" t="str">
        <f>IF(INDEX(技能效果!AF:AF,MATCH(技能效果等级!B3376,技能效果!B:B,0))="","",INDEX(技能效果!AF:AF,MATCH(技能效果等级!B3376,技能效果!B:B,0)))</f>
        <v/>
      </c>
      <c r="W3376" s="95">
        <f t="shared" si="51"/>
        <v>328</v>
      </c>
    </row>
    <row r="3377" spans="1:23" ht="16.5" x14ac:dyDescent="0.2">
      <c r="A3377" s="62">
        <v>3374</v>
      </c>
      <c r="B3377" s="95">
        <f>INDEX(技能效果!B:B,MATCH(技能效果等级!W3377,技能效果!AE:AE,0))</f>
        <v>210301401</v>
      </c>
      <c r="C3377" s="95" t="str">
        <f>INDEX(技能效果!C:C,MATCH(技能效果等级!B3377,技能效果!B:B,0))</f>
        <v>石灵明技能伤害(教学)</v>
      </c>
      <c r="D3377" s="96" t="s">
        <v>873</v>
      </c>
      <c r="E3377" s="95">
        <v>10</v>
      </c>
      <c r="F3377" s="95">
        <f>INDEX(技能效果!H:H,MATCH(技能效果等级!B3377,技能效果!B:B,0))</f>
        <v>1001</v>
      </c>
      <c r="G3377" s="95">
        <f>IF(INDEX(技能效果!K:K,MATCH(B3377,技能效果!B:B,0))=0,INDEX(技能效果!I:I,MATCH(技能效果等级!B3377,技能效果!B:B,0)),INDEX(技能效果!I:I,MATCH(技能效果等级!B3377,技能效果!B:B,0))*VLOOKUP(E3377,技能数值计算!$C$19:$D$28,2,FALSE))</f>
        <v>3</v>
      </c>
      <c r="H3377" s="95">
        <f>INDEX(技能效果!J:J,MATCH(技能效果等级!B3377,技能效果!B:B,0))</f>
        <v>0</v>
      </c>
      <c r="I3377" s="97"/>
      <c r="J3377" s="97"/>
      <c r="K3377" s="97"/>
      <c r="L3377" s="97"/>
      <c r="M3377" s="97"/>
      <c r="N3377" s="96" t="str">
        <f>IF(INDEX(技能效果!L:L,MATCH(技能效果等级!B3377,技能效果!B:B,0))="","",INDEX(技能效果!L:L,MATCH(技能效果等级!B3377,技能效果!B:B,0)))</f>
        <v/>
      </c>
      <c r="O3377" s="95">
        <f>IF(INDEX(技能效果!N:N,MATCH(B3377,技能效果!B:B,0))=0,INDEX(技能效果!M:M,MATCH(技能效果等级!B3377,技能效果!B:B,0)),INDEX(技能效果!M:M,MATCH(技能效果等级!B3377,技能效果!B:B,0))*VLOOKUP(E3377,技能数值计算!$C$19:$D$28,2,FALSE))</f>
        <v>0</v>
      </c>
      <c r="P3377" s="97"/>
      <c r="Q3377" s="97"/>
      <c r="R3377" s="95" t="str">
        <f>IF(INDEX(技能效果!O:O,MATCH(技能效果等级!B3377,技能效果!B:B,0))="","",INDEX(技能效果!O:O,MATCH(技能效果等级!B3377,技能效果!B:B,0)))</f>
        <v/>
      </c>
      <c r="S3377" s="97"/>
      <c r="T3377" s="97"/>
      <c r="U3377" s="97"/>
      <c r="V3377" s="96" t="str">
        <f>IF(INDEX(技能效果!AF:AF,MATCH(技能效果等级!B3377,技能效果!B:B,0))="","",INDEX(技能效果!AF:AF,MATCH(技能效果等级!B3377,技能效果!B:B,0)))</f>
        <v/>
      </c>
      <c r="W3377" s="95">
        <f t="shared" si="51"/>
        <v>328</v>
      </c>
    </row>
    <row r="3378" spans="1:23" ht="16.5" x14ac:dyDescent="0.2">
      <c r="A3378" s="62">
        <v>3375</v>
      </c>
      <c r="B3378" s="95">
        <f>INDEX(技能效果!B:B,MATCH(技能效果等级!W3378,技能效果!AE:AE,0))</f>
        <v>210301402</v>
      </c>
      <c r="C3378" s="95" t="str">
        <f>INDEX(技能效果!C:C,MATCH(技能效果等级!B3378,技能效果!B:B,0))</f>
        <v>石灵明技能禁锢(教学)</v>
      </c>
      <c r="D3378" s="96" t="s">
        <v>873</v>
      </c>
      <c r="E3378" s="95">
        <v>1</v>
      </c>
      <c r="F3378" s="95">
        <f>INDEX(技能效果!H:H,MATCH(技能效果等级!B3378,技能效果!B:B,0))</f>
        <v>4001</v>
      </c>
      <c r="G3378" s="95">
        <f>IF(INDEX(技能效果!K:K,MATCH(B3378,技能效果!B:B,0))=0,INDEX(技能效果!I:I,MATCH(技能效果等级!B3378,技能效果!B:B,0)),INDEX(技能效果!I:I,MATCH(技能效果等级!B3378,技能效果!B:B,0))*VLOOKUP(E3378,技能数值计算!$C$19:$D$28,2,FALSE))</f>
        <v>0</v>
      </c>
      <c r="H3378" s="95">
        <f>INDEX(技能效果!J:J,MATCH(技能效果等级!B3378,技能效果!B:B,0))</f>
        <v>0</v>
      </c>
      <c r="I3378" s="97"/>
      <c r="J3378" s="97"/>
      <c r="K3378" s="97"/>
      <c r="L3378" s="97"/>
      <c r="M3378" s="97"/>
      <c r="N3378" s="96">
        <f>IF(INDEX(技能效果!L:L,MATCH(技能效果等级!B3378,技能效果!B:B,0))="","",INDEX(技能效果!L:L,MATCH(技能效果等级!B3378,技能效果!B:B,0)))</f>
        <v>101</v>
      </c>
      <c r="O3378" s="95">
        <f>IF(INDEX(技能效果!N:N,MATCH(B3378,技能效果!B:B,0))=0,INDEX(技能效果!M:M,MATCH(技能效果等级!B3378,技能效果!B:B,0)),INDEX(技能效果!M:M,MATCH(技能效果等级!B3378,技能效果!B:B,0))*VLOOKUP(E3378,技能数值计算!$C$19:$D$28,2,FALSE))</f>
        <v>0.15</v>
      </c>
      <c r="P3378" s="97"/>
      <c r="Q3378" s="97"/>
      <c r="R3378" s="95" t="str">
        <f>IF(INDEX(技能效果!O:O,MATCH(技能效果等级!B3378,技能效果!B:B,0))="","",INDEX(技能效果!O:O,MATCH(技能效果等级!B3378,技能效果!B:B,0)))</f>
        <v/>
      </c>
      <c r="S3378" s="97"/>
      <c r="T3378" s="97"/>
      <c r="U3378" s="97"/>
      <c r="V3378" s="96" t="str">
        <f>IF(INDEX(技能效果!AF:AF,MATCH(技能效果等级!B3378,技能效果!B:B,0))="","",INDEX(技能效果!AF:AF,MATCH(技能效果等级!B3378,技能效果!B:B,0)))</f>
        <v/>
      </c>
      <c r="W3378" s="95">
        <f t="shared" si="51"/>
        <v>329</v>
      </c>
    </row>
    <row r="3379" spans="1:23" ht="16.5" x14ac:dyDescent="0.2">
      <c r="A3379" s="62">
        <v>3376</v>
      </c>
      <c r="B3379" s="95">
        <f>INDEX(技能效果!B:B,MATCH(技能效果等级!W3379,技能效果!AE:AE,0))</f>
        <v>210301402</v>
      </c>
      <c r="C3379" s="95" t="str">
        <f>INDEX(技能效果!C:C,MATCH(技能效果等级!B3379,技能效果!B:B,0))</f>
        <v>石灵明技能禁锢(教学)</v>
      </c>
      <c r="D3379" s="96" t="s">
        <v>873</v>
      </c>
      <c r="E3379" s="95">
        <v>2</v>
      </c>
      <c r="F3379" s="95">
        <f>INDEX(技能效果!H:H,MATCH(技能效果等级!B3379,技能效果!B:B,0))</f>
        <v>4001</v>
      </c>
      <c r="G3379" s="95">
        <f>IF(INDEX(技能效果!K:K,MATCH(B3379,技能效果!B:B,0))=0,INDEX(技能效果!I:I,MATCH(技能效果等级!B3379,技能效果!B:B,0)),INDEX(技能效果!I:I,MATCH(技能效果等级!B3379,技能效果!B:B,0))*VLOOKUP(E3379,技能数值计算!$C$19:$D$28,2,FALSE))</f>
        <v>0</v>
      </c>
      <c r="H3379" s="95">
        <f>INDEX(技能效果!J:J,MATCH(技能效果等级!B3379,技能效果!B:B,0))</f>
        <v>0</v>
      </c>
      <c r="I3379" s="97"/>
      <c r="J3379" s="97"/>
      <c r="K3379" s="97"/>
      <c r="L3379" s="97"/>
      <c r="M3379" s="97"/>
      <c r="N3379" s="96">
        <f>IF(INDEX(技能效果!L:L,MATCH(技能效果等级!B3379,技能效果!B:B,0))="","",INDEX(技能效果!L:L,MATCH(技能效果等级!B3379,技能效果!B:B,0)))</f>
        <v>101</v>
      </c>
      <c r="O3379" s="95">
        <f>IF(INDEX(技能效果!N:N,MATCH(B3379,技能效果!B:B,0))=0,INDEX(技能效果!M:M,MATCH(技能效果等级!B3379,技能效果!B:B,0)),INDEX(技能效果!M:M,MATCH(技能效果等级!B3379,技能效果!B:B,0))*VLOOKUP(E3379,技能数值计算!$C$19:$D$28,2,FALSE))</f>
        <v>0.15</v>
      </c>
      <c r="P3379" s="97"/>
      <c r="Q3379" s="97"/>
      <c r="R3379" s="95" t="str">
        <f>IF(INDEX(技能效果!O:O,MATCH(技能效果等级!B3379,技能效果!B:B,0))="","",INDEX(技能效果!O:O,MATCH(技能效果等级!B3379,技能效果!B:B,0)))</f>
        <v/>
      </c>
      <c r="S3379" s="97"/>
      <c r="T3379" s="97"/>
      <c r="U3379" s="97"/>
      <c r="V3379" s="96" t="str">
        <f>IF(INDEX(技能效果!AF:AF,MATCH(技能效果等级!B3379,技能效果!B:B,0))="","",INDEX(技能效果!AF:AF,MATCH(技能效果等级!B3379,技能效果!B:B,0)))</f>
        <v/>
      </c>
      <c r="W3379" s="95">
        <f t="shared" si="51"/>
        <v>329</v>
      </c>
    </row>
    <row r="3380" spans="1:23" ht="16.5" x14ac:dyDescent="0.2">
      <c r="A3380" s="62">
        <v>3377</v>
      </c>
      <c r="B3380" s="95">
        <f>INDEX(技能效果!B:B,MATCH(技能效果等级!W3380,技能效果!AE:AE,0))</f>
        <v>210301402</v>
      </c>
      <c r="C3380" s="95" t="str">
        <f>INDEX(技能效果!C:C,MATCH(技能效果等级!B3380,技能效果!B:B,0))</f>
        <v>石灵明技能禁锢(教学)</v>
      </c>
      <c r="D3380" s="96" t="s">
        <v>873</v>
      </c>
      <c r="E3380" s="95">
        <v>3</v>
      </c>
      <c r="F3380" s="95">
        <f>INDEX(技能效果!H:H,MATCH(技能效果等级!B3380,技能效果!B:B,0))</f>
        <v>4001</v>
      </c>
      <c r="G3380" s="95">
        <f>IF(INDEX(技能效果!K:K,MATCH(B3380,技能效果!B:B,0))=0,INDEX(技能效果!I:I,MATCH(技能效果等级!B3380,技能效果!B:B,0)),INDEX(技能效果!I:I,MATCH(技能效果等级!B3380,技能效果!B:B,0))*VLOOKUP(E3380,技能数值计算!$C$19:$D$28,2,FALSE))</f>
        <v>0</v>
      </c>
      <c r="H3380" s="95">
        <f>INDEX(技能效果!J:J,MATCH(技能效果等级!B3380,技能效果!B:B,0))</f>
        <v>0</v>
      </c>
      <c r="I3380" s="97"/>
      <c r="J3380" s="97"/>
      <c r="K3380" s="97"/>
      <c r="L3380" s="97"/>
      <c r="M3380" s="97"/>
      <c r="N3380" s="96">
        <f>IF(INDEX(技能效果!L:L,MATCH(技能效果等级!B3380,技能效果!B:B,0))="","",INDEX(技能效果!L:L,MATCH(技能效果等级!B3380,技能效果!B:B,0)))</f>
        <v>101</v>
      </c>
      <c r="O3380" s="95">
        <f>IF(INDEX(技能效果!N:N,MATCH(B3380,技能效果!B:B,0))=0,INDEX(技能效果!M:M,MATCH(技能效果等级!B3380,技能效果!B:B,0)),INDEX(技能效果!M:M,MATCH(技能效果等级!B3380,技能效果!B:B,0))*VLOOKUP(E3380,技能数值计算!$C$19:$D$28,2,FALSE))</f>
        <v>0.15</v>
      </c>
      <c r="P3380" s="97"/>
      <c r="Q3380" s="97"/>
      <c r="R3380" s="95" t="str">
        <f>IF(INDEX(技能效果!O:O,MATCH(技能效果等级!B3380,技能效果!B:B,0))="","",INDEX(技能效果!O:O,MATCH(技能效果等级!B3380,技能效果!B:B,0)))</f>
        <v/>
      </c>
      <c r="S3380" s="97"/>
      <c r="T3380" s="97"/>
      <c r="U3380" s="97"/>
      <c r="V3380" s="96" t="str">
        <f>IF(INDEX(技能效果!AF:AF,MATCH(技能效果等级!B3380,技能效果!B:B,0))="","",INDEX(技能效果!AF:AF,MATCH(技能效果等级!B3380,技能效果!B:B,0)))</f>
        <v/>
      </c>
      <c r="W3380" s="95">
        <f t="shared" si="51"/>
        <v>329</v>
      </c>
    </row>
    <row r="3381" spans="1:23" ht="16.5" x14ac:dyDescent="0.2">
      <c r="A3381" s="62">
        <v>3378</v>
      </c>
      <c r="B3381" s="95">
        <f>INDEX(技能效果!B:B,MATCH(技能效果等级!W3381,技能效果!AE:AE,0))</f>
        <v>210301402</v>
      </c>
      <c r="C3381" s="95" t="str">
        <f>INDEX(技能效果!C:C,MATCH(技能效果等级!B3381,技能效果!B:B,0))</f>
        <v>石灵明技能禁锢(教学)</v>
      </c>
      <c r="D3381" s="96" t="s">
        <v>873</v>
      </c>
      <c r="E3381" s="95">
        <v>4</v>
      </c>
      <c r="F3381" s="95">
        <f>INDEX(技能效果!H:H,MATCH(技能效果等级!B3381,技能效果!B:B,0))</f>
        <v>4001</v>
      </c>
      <c r="G3381" s="95">
        <f>IF(INDEX(技能效果!K:K,MATCH(B3381,技能效果!B:B,0))=0,INDEX(技能效果!I:I,MATCH(技能效果等级!B3381,技能效果!B:B,0)),INDEX(技能效果!I:I,MATCH(技能效果等级!B3381,技能效果!B:B,0))*VLOOKUP(E3381,技能数值计算!$C$19:$D$28,2,FALSE))</f>
        <v>0</v>
      </c>
      <c r="H3381" s="95">
        <f>INDEX(技能效果!J:J,MATCH(技能效果等级!B3381,技能效果!B:B,0))</f>
        <v>0</v>
      </c>
      <c r="I3381" s="97"/>
      <c r="J3381" s="97"/>
      <c r="K3381" s="97"/>
      <c r="L3381" s="97"/>
      <c r="M3381" s="97"/>
      <c r="N3381" s="96">
        <f>IF(INDEX(技能效果!L:L,MATCH(技能效果等级!B3381,技能效果!B:B,0))="","",INDEX(技能效果!L:L,MATCH(技能效果等级!B3381,技能效果!B:B,0)))</f>
        <v>101</v>
      </c>
      <c r="O3381" s="95">
        <f>IF(INDEX(技能效果!N:N,MATCH(B3381,技能效果!B:B,0))=0,INDEX(技能效果!M:M,MATCH(技能效果等级!B3381,技能效果!B:B,0)),INDEX(技能效果!M:M,MATCH(技能效果等级!B3381,技能效果!B:B,0))*VLOOKUP(E3381,技能数值计算!$C$19:$D$28,2,FALSE))</f>
        <v>0.15</v>
      </c>
      <c r="P3381" s="97"/>
      <c r="Q3381" s="97"/>
      <c r="R3381" s="95" t="str">
        <f>IF(INDEX(技能效果!O:O,MATCH(技能效果等级!B3381,技能效果!B:B,0))="","",INDEX(技能效果!O:O,MATCH(技能效果等级!B3381,技能效果!B:B,0)))</f>
        <v/>
      </c>
      <c r="S3381" s="97"/>
      <c r="T3381" s="97"/>
      <c r="U3381" s="97"/>
      <c r="V3381" s="96" t="str">
        <f>IF(INDEX(技能效果!AF:AF,MATCH(技能效果等级!B3381,技能效果!B:B,0))="","",INDEX(技能效果!AF:AF,MATCH(技能效果等级!B3381,技能效果!B:B,0)))</f>
        <v/>
      </c>
      <c r="W3381" s="95">
        <f t="shared" si="51"/>
        <v>329</v>
      </c>
    </row>
    <row r="3382" spans="1:23" ht="16.5" x14ac:dyDescent="0.2">
      <c r="A3382" s="62">
        <v>3379</v>
      </c>
      <c r="B3382" s="95">
        <f>INDEX(技能效果!B:B,MATCH(技能效果等级!W3382,技能效果!AE:AE,0))</f>
        <v>210301402</v>
      </c>
      <c r="C3382" s="95" t="str">
        <f>INDEX(技能效果!C:C,MATCH(技能效果等级!B3382,技能效果!B:B,0))</f>
        <v>石灵明技能禁锢(教学)</v>
      </c>
      <c r="D3382" s="96" t="s">
        <v>873</v>
      </c>
      <c r="E3382" s="95">
        <v>5</v>
      </c>
      <c r="F3382" s="95">
        <f>INDEX(技能效果!H:H,MATCH(技能效果等级!B3382,技能效果!B:B,0))</f>
        <v>4001</v>
      </c>
      <c r="G3382" s="95">
        <f>IF(INDEX(技能效果!K:K,MATCH(B3382,技能效果!B:B,0))=0,INDEX(技能效果!I:I,MATCH(技能效果等级!B3382,技能效果!B:B,0)),INDEX(技能效果!I:I,MATCH(技能效果等级!B3382,技能效果!B:B,0))*VLOOKUP(E3382,技能数值计算!$C$19:$D$28,2,FALSE))</f>
        <v>0</v>
      </c>
      <c r="H3382" s="95">
        <f>INDEX(技能效果!J:J,MATCH(技能效果等级!B3382,技能效果!B:B,0))</f>
        <v>0</v>
      </c>
      <c r="I3382" s="97"/>
      <c r="J3382" s="97"/>
      <c r="K3382" s="97"/>
      <c r="L3382" s="97"/>
      <c r="M3382" s="97"/>
      <c r="N3382" s="96">
        <f>IF(INDEX(技能效果!L:L,MATCH(技能效果等级!B3382,技能效果!B:B,0))="","",INDEX(技能效果!L:L,MATCH(技能效果等级!B3382,技能效果!B:B,0)))</f>
        <v>101</v>
      </c>
      <c r="O3382" s="95">
        <f>IF(INDEX(技能效果!N:N,MATCH(B3382,技能效果!B:B,0))=0,INDEX(技能效果!M:M,MATCH(技能效果等级!B3382,技能效果!B:B,0)),INDEX(技能效果!M:M,MATCH(技能效果等级!B3382,技能效果!B:B,0))*VLOOKUP(E3382,技能数值计算!$C$19:$D$28,2,FALSE))</f>
        <v>0.15</v>
      </c>
      <c r="P3382" s="97"/>
      <c r="Q3382" s="97"/>
      <c r="R3382" s="95" t="str">
        <f>IF(INDEX(技能效果!O:O,MATCH(技能效果等级!B3382,技能效果!B:B,0))="","",INDEX(技能效果!O:O,MATCH(技能效果等级!B3382,技能效果!B:B,0)))</f>
        <v/>
      </c>
      <c r="S3382" s="97"/>
      <c r="T3382" s="97"/>
      <c r="U3382" s="97"/>
      <c r="V3382" s="96" t="str">
        <f>IF(INDEX(技能效果!AF:AF,MATCH(技能效果等级!B3382,技能效果!B:B,0))="","",INDEX(技能效果!AF:AF,MATCH(技能效果等级!B3382,技能效果!B:B,0)))</f>
        <v/>
      </c>
      <c r="W3382" s="95">
        <f t="shared" si="51"/>
        <v>329</v>
      </c>
    </row>
    <row r="3383" spans="1:23" ht="16.5" x14ac:dyDescent="0.2">
      <c r="A3383" s="62">
        <v>3380</v>
      </c>
      <c r="B3383" s="95">
        <f>INDEX(技能效果!B:B,MATCH(技能效果等级!W3383,技能效果!AE:AE,0))</f>
        <v>210301402</v>
      </c>
      <c r="C3383" s="95" t="str">
        <f>INDEX(技能效果!C:C,MATCH(技能效果等级!B3383,技能效果!B:B,0))</f>
        <v>石灵明技能禁锢(教学)</v>
      </c>
      <c r="D3383" s="96" t="s">
        <v>873</v>
      </c>
      <c r="E3383" s="95">
        <v>6</v>
      </c>
      <c r="F3383" s="95">
        <f>INDEX(技能效果!H:H,MATCH(技能效果等级!B3383,技能效果!B:B,0))</f>
        <v>4001</v>
      </c>
      <c r="G3383" s="95">
        <f>IF(INDEX(技能效果!K:K,MATCH(B3383,技能效果!B:B,0))=0,INDEX(技能效果!I:I,MATCH(技能效果等级!B3383,技能效果!B:B,0)),INDEX(技能效果!I:I,MATCH(技能效果等级!B3383,技能效果!B:B,0))*VLOOKUP(E3383,技能数值计算!$C$19:$D$28,2,FALSE))</f>
        <v>0</v>
      </c>
      <c r="H3383" s="95">
        <f>INDEX(技能效果!J:J,MATCH(技能效果等级!B3383,技能效果!B:B,0))</f>
        <v>0</v>
      </c>
      <c r="I3383" s="97"/>
      <c r="J3383" s="97"/>
      <c r="K3383" s="97"/>
      <c r="L3383" s="97"/>
      <c r="M3383" s="97"/>
      <c r="N3383" s="96">
        <f>IF(INDEX(技能效果!L:L,MATCH(技能效果等级!B3383,技能效果!B:B,0))="","",INDEX(技能效果!L:L,MATCH(技能效果等级!B3383,技能效果!B:B,0)))</f>
        <v>101</v>
      </c>
      <c r="O3383" s="95">
        <f>IF(INDEX(技能效果!N:N,MATCH(B3383,技能效果!B:B,0))=0,INDEX(技能效果!M:M,MATCH(技能效果等级!B3383,技能效果!B:B,0)),INDEX(技能效果!M:M,MATCH(技能效果等级!B3383,技能效果!B:B,0))*VLOOKUP(E3383,技能数值计算!$C$19:$D$28,2,FALSE))</f>
        <v>0.15</v>
      </c>
      <c r="P3383" s="97"/>
      <c r="Q3383" s="97"/>
      <c r="R3383" s="95" t="str">
        <f>IF(INDEX(技能效果!O:O,MATCH(技能效果等级!B3383,技能效果!B:B,0))="","",INDEX(技能效果!O:O,MATCH(技能效果等级!B3383,技能效果!B:B,0)))</f>
        <v/>
      </c>
      <c r="S3383" s="97"/>
      <c r="T3383" s="97"/>
      <c r="U3383" s="97"/>
      <c r="V3383" s="96" t="str">
        <f>IF(INDEX(技能效果!AF:AF,MATCH(技能效果等级!B3383,技能效果!B:B,0))="","",INDEX(技能效果!AF:AF,MATCH(技能效果等级!B3383,技能效果!B:B,0)))</f>
        <v/>
      </c>
      <c r="W3383" s="95">
        <f t="shared" si="51"/>
        <v>329</v>
      </c>
    </row>
    <row r="3384" spans="1:23" ht="16.5" x14ac:dyDescent="0.2">
      <c r="A3384" s="62">
        <v>3381</v>
      </c>
      <c r="B3384" s="95">
        <f>INDEX(技能效果!B:B,MATCH(技能效果等级!W3384,技能效果!AE:AE,0))</f>
        <v>210301402</v>
      </c>
      <c r="C3384" s="95" t="str">
        <f>INDEX(技能效果!C:C,MATCH(技能效果等级!B3384,技能效果!B:B,0))</f>
        <v>石灵明技能禁锢(教学)</v>
      </c>
      <c r="D3384" s="96" t="s">
        <v>873</v>
      </c>
      <c r="E3384" s="95">
        <v>7</v>
      </c>
      <c r="F3384" s="95">
        <f>INDEX(技能效果!H:H,MATCH(技能效果等级!B3384,技能效果!B:B,0))</f>
        <v>4001</v>
      </c>
      <c r="G3384" s="95">
        <f>IF(INDEX(技能效果!K:K,MATCH(B3384,技能效果!B:B,0))=0,INDEX(技能效果!I:I,MATCH(技能效果等级!B3384,技能效果!B:B,0)),INDEX(技能效果!I:I,MATCH(技能效果等级!B3384,技能效果!B:B,0))*VLOOKUP(E3384,技能数值计算!$C$19:$D$28,2,FALSE))</f>
        <v>0</v>
      </c>
      <c r="H3384" s="95">
        <f>INDEX(技能效果!J:J,MATCH(技能效果等级!B3384,技能效果!B:B,0))</f>
        <v>0</v>
      </c>
      <c r="I3384" s="97"/>
      <c r="J3384" s="97"/>
      <c r="K3384" s="97"/>
      <c r="L3384" s="97"/>
      <c r="M3384" s="97"/>
      <c r="N3384" s="96">
        <f>IF(INDEX(技能效果!L:L,MATCH(技能效果等级!B3384,技能效果!B:B,0))="","",INDEX(技能效果!L:L,MATCH(技能效果等级!B3384,技能效果!B:B,0)))</f>
        <v>101</v>
      </c>
      <c r="O3384" s="95">
        <f>IF(INDEX(技能效果!N:N,MATCH(B3384,技能效果!B:B,0))=0,INDEX(技能效果!M:M,MATCH(技能效果等级!B3384,技能效果!B:B,0)),INDEX(技能效果!M:M,MATCH(技能效果等级!B3384,技能效果!B:B,0))*VLOOKUP(E3384,技能数值计算!$C$19:$D$28,2,FALSE))</f>
        <v>0.15</v>
      </c>
      <c r="P3384" s="97"/>
      <c r="Q3384" s="97"/>
      <c r="R3384" s="95" t="str">
        <f>IF(INDEX(技能效果!O:O,MATCH(技能效果等级!B3384,技能效果!B:B,0))="","",INDEX(技能效果!O:O,MATCH(技能效果等级!B3384,技能效果!B:B,0)))</f>
        <v/>
      </c>
      <c r="S3384" s="97"/>
      <c r="T3384" s="97"/>
      <c r="U3384" s="97"/>
      <c r="V3384" s="96" t="str">
        <f>IF(INDEX(技能效果!AF:AF,MATCH(技能效果等级!B3384,技能效果!B:B,0))="","",INDEX(技能效果!AF:AF,MATCH(技能效果等级!B3384,技能效果!B:B,0)))</f>
        <v/>
      </c>
      <c r="W3384" s="95">
        <f t="shared" si="51"/>
        <v>329</v>
      </c>
    </row>
    <row r="3385" spans="1:23" ht="16.5" x14ac:dyDescent="0.2">
      <c r="A3385" s="62">
        <v>3382</v>
      </c>
      <c r="B3385" s="95">
        <f>INDEX(技能效果!B:B,MATCH(技能效果等级!W3385,技能效果!AE:AE,0))</f>
        <v>210301402</v>
      </c>
      <c r="C3385" s="95" t="str">
        <f>INDEX(技能效果!C:C,MATCH(技能效果等级!B3385,技能效果!B:B,0))</f>
        <v>石灵明技能禁锢(教学)</v>
      </c>
      <c r="D3385" s="96" t="s">
        <v>873</v>
      </c>
      <c r="E3385" s="95">
        <v>8</v>
      </c>
      <c r="F3385" s="95">
        <f>INDEX(技能效果!H:H,MATCH(技能效果等级!B3385,技能效果!B:B,0))</f>
        <v>4001</v>
      </c>
      <c r="G3385" s="95">
        <f>IF(INDEX(技能效果!K:K,MATCH(B3385,技能效果!B:B,0))=0,INDEX(技能效果!I:I,MATCH(技能效果等级!B3385,技能效果!B:B,0)),INDEX(技能效果!I:I,MATCH(技能效果等级!B3385,技能效果!B:B,0))*VLOOKUP(E3385,技能数值计算!$C$19:$D$28,2,FALSE))</f>
        <v>0</v>
      </c>
      <c r="H3385" s="95">
        <f>INDEX(技能效果!J:J,MATCH(技能效果等级!B3385,技能效果!B:B,0))</f>
        <v>0</v>
      </c>
      <c r="I3385" s="97"/>
      <c r="J3385" s="97"/>
      <c r="K3385" s="97"/>
      <c r="L3385" s="97"/>
      <c r="M3385" s="97"/>
      <c r="N3385" s="96">
        <f>IF(INDEX(技能效果!L:L,MATCH(技能效果等级!B3385,技能效果!B:B,0))="","",INDEX(技能效果!L:L,MATCH(技能效果等级!B3385,技能效果!B:B,0)))</f>
        <v>101</v>
      </c>
      <c r="O3385" s="95">
        <f>IF(INDEX(技能效果!N:N,MATCH(B3385,技能效果!B:B,0))=0,INDEX(技能效果!M:M,MATCH(技能效果等级!B3385,技能效果!B:B,0)),INDEX(技能效果!M:M,MATCH(技能效果等级!B3385,技能效果!B:B,0))*VLOOKUP(E3385,技能数值计算!$C$19:$D$28,2,FALSE))</f>
        <v>0.15</v>
      </c>
      <c r="P3385" s="97"/>
      <c r="Q3385" s="97"/>
      <c r="R3385" s="95" t="str">
        <f>IF(INDEX(技能效果!O:O,MATCH(技能效果等级!B3385,技能效果!B:B,0))="","",INDEX(技能效果!O:O,MATCH(技能效果等级!B3385,技能效果!B:B,0)))</f>
        <v/>
      </c>
      <c r="S3385" s="97"/>
      <c r="T3385" s="97"/>
      <c r="U3385" s="97"/>
      <c r="V3385" s="96" t="str">
        <f>IF(INDEX(技能效果!AF:AF,MATCH(技能效果等级!B3385,技能效果!B:B,0))="","",INDEX(技能效果!AF:AF,MATCH(技能效果等级!B3385,技能效果!B:B,0)))</f>
        <v/>
      </c>
      <c r="W3385" s="95">
        <f t="shared" si="51"/>
        <v>329</v>
      </c>
    </row>
    <row r="3386" spans="1:23" ht="16.5" x14ac:dyDescent="0.2">
      <c r="A3386" s="62">
        <v>3383</v>
      </c>
      <c r="B3386" s="95">
        <f>INDEX(技能效果!B:B,MATCH(技能效果等级!W3386,技能效果!AE:AE,0))</f>
        <v>210301402</v>
      </c>
      <c r="C3386" s="95" t="str">
        <f>INDEX(技能效果!C:C,MATCH(技能效果等级!B3386,技能效果!B:B,0))</f>
        <v>石灵明技能禁锢(教学)</v>
      </c>
      <c r="D3386" s="96" t="s">
        <v>873</v>
      </c>
      <c r="E3386" s="95">
        <v>9</v>
      </c>
      <c r="F3386" s="95">
        <f>INDEX(技能效果!H:H,MATCH(技能效果等级!B3386,技能效果!B:B,0))</f>
        <v>4001</v>
      </c>
      <c r="G3386" s="95">
        <f>IF(INDEX(技能效果!K:K,MATCH(B3386,技能效果!B:B,0))=0,INDEX(技能效果!I:I,MATCH(技能效果等级!B3386,技能效果!B:B,0)),INDEX(技能效果!I:I,MATCH(技能效果等级!B3386,技能效果!B:B,0))*VLOOKUP(E3386,技能数值计算!$C$19:$D$28,2,FALSE))</f>
        <v>0</v>
      </c>
      <c r="H3386" s="95">
        <f>INDEX(技能效果!J:J,MATCH(技能效果等级!B3386,技能效果!B:B,0))</f>
        <v>0</v>
      </c>
      <c r="I3386" s="97"/>
      <c r="J3386" s="97"/>
      <c r="K3386" s="97"/>
      <c r="L3386" s="97"/>
      <c r="M3386" s="97"/>
      <c r="N3386" s="96">
        <f>IF(INDEX(技能效果!L:L,MATCH(技能效果等级!B3386,技能效果!B:B,0))="","",INDEX(技能效果!L:L,MATCH(技能效果等级!B3386,技能效果!B:B,0)))</f>
        <v>101</v>
      </c>
      <c r="O3386" s="95">
        <f>IF(INDEX(技能效果!N:N,MATCH(B3386,技能效果!B:B,0))=0,INDEX(技能效果!M:M,MATCH(技能效果等级!B3386,技能效果!B:B,0)),INDEX(技能效果!M:M,MATCH(技能效果等级!B3386,技能效果!B:B,0))*VLOOKUP(E3386,技能数值计算!$C$19:$D$28,2,FALSE))</f>
        <v>0.15</v>
      </c>
      <c r="P3386" s="97"/>
      <c r="Q3386" s="97"/>
      <c r="R3386" s="95" t="str">
        <f>IF(INDEX(技能效果!O:O,MATCH(技能效果等级!B3386,技能效果!B:B,0))="","",INDEX(技能效果!O:O,MATCH(技能效果等级!B3386,技能效果!B:B,0)))</f>
        <v/>
      </c>
      <c r="S3386" s="97"/>
      <c r="T3386" s="97"/>
      <c r="U3386" s="97"/>
      <c r="V3386" s="96" t="str">
        <f>IF(INDEX(技能效果!AF:AF,MATCH(技能效果等级!B3386,技能效果!B:B,0))="","",INDEX(技能效果!AF:AF,MATCH(技能效果等级!B3386,技能效果!B:B,0)))</f>
        <v/>
      </c>
      <c r="W3386" s="95">
        <f t="shared" si="51"/>
        <v>329</v>
      </c>
    </row>
    <row r="3387" spans="1:23" ht="16.5" x14ac:dyDescent="0.2">
      <c r="A3387" s="62">
        <v>3384</v>
      </c>
      <c r="B3387" s="95">
        <f>INDEX(技能效果!B:B,MATCH(技能效果等级!W3387,技能效果!AE:AE,0))</f>
        <v>210301402</v>
      </c>
      <c r="C3387" s="95" t="str">
        <f>INDEX(技能效果!C:C,MATCH(技能效果等级!B3387,技能效果!B:B,0))</f>
        <v>石灵明技能禁锢(教学)</v>
      </c>
      <c r="D3387" s="96" t="s">
        <v>873</v>
      </c>
      <c r="E3387" s="95">
        <v>10</v>
      </c>
      <c r="F3387" s="95">
        <f>INDEX(技能效果!H:H,MATCH(技能效果等级!B3387,技能效果!B:B,0))</f>
        <v>4001</v>
      </c>
      <c r="G3387" s="95">
        <f>IF(INDEX(技能效果!K:K,MATCH(B3387,技能效果!B:B,0))=0,INDEX(技能效果!I:I,MATCH(技能效果等级!B3387,技能效果!B:B,0)),INDEX(技能效果!I:I,MATCH(技能效果等级!B3387,技能效果!B:B,0))*VLOOKUP(E3387,技能数值计算!$C$19:$D$28,2,FALSE))</f>
        <v>0</v>
      </c>
      <c r="H3387" s="95">
        <f>INDEX(技能效果!J:J,MATCH(技能效果等级!B3387,技能效果!B:B,0))</f>
        <v>0</v>
      </c>
      <c r="I3387" s="97"/>
      <c r="J3387" s="97"/>
      <c r="K3387" s="97"/>
      <c r="L3387" s="97"/>
      <c r="M3387" s="97"/>
      <c r="N3387" s="96">
        <f>IF(INDEX(技能效果!L:L,MATCH(技能效果等级!B3387,技能效果!B:B,0))="","",INDEX(技能效果!L:L,MATCH(技能效果等级!B3387,技能效果!B:B,0)))</f>
        <v>101</v>
      </c>
      <c r="O3387" s="95">
        <f>IF(INDEX(技能效果!N:N,MATCH(B3387,技能效果!B:B,0))=0,INDEX(技能效果!M:M,MATCH(技能效果等级!B3387,技能效果!B:B,0)),INDEX(技能效果!M:M,MATCH(技能效果等级!B3387,技能效果!B:B,0))*VLOOKUP(E3387,技能数值计算!$C$19:$D$28,2,FALSE))</f>
        <v>0.15</v>
      </c>
      <c r="P3387" s="97"/>
      <c r="Q3387" s="97"/>
      <c r="R3387" s="95" t="str">
        <f>IF(INDEX(技能效果!O:O,MATCH(技能效果等级!B3387,技能效果!B:B,0))="","",INDEX(技能效果!O:O,MATCH(技能效果等级!B3387,技能效果!B:B,0)))</f>
        <v/>
      </c>
      <c r="S3387" s="97"/>
      <c r="T3387" s="97"/>
      <c r="U3387" s="97"/>
      <c r="V3387" s="96" t="str">
        <f>IF(INDEX(技能效果!AF:AF,MATCH(技能效果等级!B3387,技能效果!B:B,0))="","",INDEX(技能效果!AF:AF,MATCH(技能效果等级!B3387,技能效果!B:B,0)))</f>
        <v/>
      </c>
      <c r="W3387" s="95">
        <f t="shared" si="51"/>
        <v>329</v>
      </c>
    </row>
    <row r="3388" spans="1:23" ht="16.5" x14ac:dyDescent="0.2">
      <c r="A3388" s="62">
        <v>3385</v>
      </c>
      <c r="B3388" s="95">
        <f>INDEX(技能效果!B:B,MATCH(技能效果等级!W3388,技能效果!AE:AE,0))</f>
        <v>210301403</v>
      </c>
      <c r="C3388" s="95" t="str">
        <f>INDEX(技能效果!C:C,MATCH(技能效果等级!B3388,技能效果!B:B,0))</f>
        <v>石灵明专属武器效果(教学)</v>
      </c>
      <c r="D3388" s="96" t="s">
        <v>873</v>
      </c>
      <c r="E3388" s="95">
        <v>1</v>
      </c>
      <c r="F3388" s="95">
        <f>INDEX(技能效果!H:H,MATCH(技能效果等级!B3388,技能效果!B:B,0))</f>
        <v>4029</v>
      </c>
      <c r="G3388" s="95">
        <f>IF(INDEX(技能效果!K:K,MATCH(B3388,技能效果!B:B,0))=0,INDEX(技能效果!I:I,MATCH(技能效果等级!B3388,技能效果!B:B,0)),INDEX(技能效果!I:I,MATCH(技能效果等级!B3388,技能效果!B:B,0))*VLOOKUP(E3388,技能数值计算!$C$19:$D$28,2,FALSE))</f>
        <v>0.3</v>
      </c>
      <c r="H3388" s="95">
        <f>INDEX(技能效果!J:J,MATCH(技能效果等级!B3388,技能效果!B:B,0))</f>
        <v>0</v>
      </c>
      <c r="I3388" s="97"/>
      <c r="J3388" s="97"/>
      <c r="K3388" s="97"/>
      <c r="L3388" s="97"/>
      <c r="M3388" s="97"/>
      <c r="N3388" s="96" t="str">
        <f>IF(INDEX(技能效果!L:L,MATCH(技能效果等级!B3388,技能效果!B:B,0))="","",INDEX(技能效果!L:L,MATCH(技能效果等级!B3388,技能效果!B:B,0)))</f>
        <v/>
      </c>
      <c r="O3388" s="95">
        <f>IF(INDEX(技能效果!N:N,MATCH(B3388,技能效果!B:B,0))=0,INDEX(技能效果!M:M,MATCH(技能效果等级!B3388,技能效果!B:B,0)),INDEX(技能效果!M:M,MATCH(技能效果等级!B3388,技能效果!B:B,0))*VLOOKUP(E3388,技能数值计算!$C$19:$D$28,2,FALSE))</f>
        <v>0</v>
      </c>
      <c r="P3388" s="97"/>
      <c r="Q3388" s="97"/>
      <c r="R3388" s="95" t="str">
        <f>IF(INDEX(技能效果!O:O,MATCH(技能效果等级!B3388,技能效果!B:B,0))="","",INDEX(技能效果!O:O,MATCH(技能效果等级!B3388,技能效果!B:B,0)))</f>
        <v/>
      </c>
      <c r="S3388" s="97"/>
      <c r="T3388" s="97"/>
      <c r="U3388" s="97"/>
      <c r="V3388" s="96" t="str">
        <f>IF(INDEX(技能效果!AF:AF,MATCH(技能效果等级!B3388,技能效果!B:B,0))="","",INDEX(技能效果!AF:AF,MATCH(技能效果等级!B3388,技能效果!B:B,0)))</f>
        <v>绝技暴击率提高</v>
      </c>
      <c r="W3388" s="95">
        <f t="shared" si="51"/>
        <v>330</v>
      </c>
    </row>
    <row r="3389" spans="1:23" ht="16.5" x14ac:dyDescent="0.2">
      <c r="A3389" s="62">
        <v>3386</v>
      </c>
      <c r="B3389" s="95">
        <f>INDEX(技能效果!B:B,MATCH(技能效果等级!W3389,技能效果!AE:AE,0))</f>
        <v>210301403</v>
      </c>
      <c r="C3389" s="95" t="str">
        <f>INDEX(技能效果!C:C,MATCH(技能效果等级!B3389,技能效果!B:B,0))</f>
        <v>石灵明专属武器效果(教学)</v>
      </c>
      <c r="D3389" s="96" t="s">
        <v>873</v>
      </c>
      <c r="E3389" s="95">
        <v>2</v>
      </c>
      <c r="F3389" s="95">
        <f>INDEX(技能效果!H:H,MATCH(技能效果等级!B3389,技能效果!B:B,0))</f>
        <v>4029</v>
      </c>
      <c r="G3389" s="95">
        <f>IF(INDEX(技能效果!K:K,MATCH(B3389,技能效果!B:B,0))=0,INDEX(技能效果!I:I,MATCH(技能效果等级!B3389,技能效果!B:B,0)),INDEX(技能效果!I:I,MATCH(技能效果等级!B3389,技能效果!B:B,0))*VLOOKUP(E3389,技能数值计算!$C$19:$D$28,2,FALSE))</f>
        <v>0.3</v>
      </c>
      <c r="H3389" s="95">
        <f>INDEX(技能效果!J:J,MATCH(技能效果等级!B3389,技能效果!B:B,0))</f>
        <v>0</v>
      </c>
      <c r="I3389" s="97"/>
      <c r="J3389" s="97"/>
      <c r="K3389" s="97"/>
      <c r="L3389" s="97"/>
      <c r="M3389" s="97"/>
      <c r="N3389" s="96" t="str">
        <f>IF(INDEX(技能效果!L:L,MATCH(技能效果等级!B3389,技能效果!B:B,0))="","",INDEX(技能效果!L:L,MATCH(技能效果等级!B3389,技能效果!B:B,0)))</f>
        <v/>
      </c>
      <c r="O3389" s="95">
        <f>IF(INDEX(技能效果!N:N,MATCH(B3389,技能效果!B:B,0))=0,INDEX(技能效果!M:M,MATCH(技能效果等级!B3389,技能效果!B:B,0)),INDEX(技能效果!M:M,MATCH(技能效果等级!B3389,技能效果!B:B,0))*VLOOKUP(E3389,技能数值计算!$C$19:$D$28,2,FALSE))</f>
        <v>0</v>
      </c>
      <c r="P3389" s="97"/>
      <c r="Q3389" s="97"/>
      <c r="R3389" s="95" t="str">
        <f>IF(INDEX(技能效果!O:O,MATCH(技能效果等级!B3389,技能效果!B:B,0))="","",INDEX(技能效果!O:O,MATCH(技能效果等级!B3389,技能效果!B:B,0)))</f>
        <v/>
      </c>
      <c r="S3389" s="97"/>
      <c r="T3389" s="97"/>
      <c r="U3389" s="97"/>
      <c r="V3389" s="96" t="str">
        <f>IF(INDEX(技能效果!AF:AF,MATCH(技能效果等级!B3389,技能效果!B:B,0))="","",INDEX(技能效果!AF:AF,MATCH(技能效果等级!B3389,技能效果!B:B,0)))</f>
        <v>绝技暴击率提高</v>
      </c>
      <c r="W3389" s="95">
        <f t="shared" si="51"/>
        <v>330</v>
      </c>
    </row>
    <row r="3390" spans="1:23" ht="16.5" x14ac:dyDescent="0.2">
      <c r="A3390" s="62">
        <v>3387</v>
      </c>
      <c r="B3390" s="95">
        <f>INDEX(技能效果!B:B,MATCH(技能效果等级!W3390,技能效果!AE:AE,0))</f>
        <v>210301403</v>
      </c>
      <c r="C3390" s="95" t="str">
        <f>INDEX(技能效果!C:C,MATCH(技能效果等级!B3390,技能效果!B:B,0))</f>
        <v>石灵明专属武器效果(教学)</v>
      </c>
      <c r="D3390" s="96" t="s">
        <v>873</v>
      </c>
      <c r="E3390" s="95">
        <v>3</v>
      </c>
      <c r="F3390" s="95">
        <f>INDEX(技能效果!H:H,MATCH(技能效果等级!B3390,技能效果!B:B,0))</f>
        <v>4029</v>
      </c>
      <c r="G3390" s="95">
        <f>IF(INDEX(技能效果!K:K,MATCH(B3390,技能效果!B:B,0))=0,INDEX(技能效果!I:I,MATCH(技能效果等级!B3390,技能效果!B:B,0)),INDEX(技能效果!I:I,MATCH(技能效果等级!B3390,技能效果!B:B,0))*VLOOKUP(E3390,技能数值计算!$C$19:$D$28,2,FALSE))</f>
        <v>0.3</v>
      </c>
      <c r="H3390" s="95">
        <f>INDEX(技能效果!J:J,MATCH(技能效果等级!B3390,技能效果!B:B,0))</f>
        <v>0</v>
      </c>
      <c r="I3390" s="97"/>
      <c r="J3390" s="97"/>
      <c r="K3390" s="97"/>
      <c r="L3390" s="97"/>
      <c r="M3390" s="97"/>
      <c r="N3390" s="96" t="str">
        <f>IF(INDEX(技能效果!L:L,MATCH(技能效果等级!B3390,技能效果!B:B,0))="","",INDEX(技能效果!L:L,MATCH(技能效果等级!B3390,技能效果!B:B,0)))</f>
        <v/>
      </c>
      <c r="O3390" s="95">
        <f>IF(INDEX(技能效果!N:N,MATCH(B3390,技能效果!B:B,0))=0,INDEX(技能效果!M:M,MATCH(技能效果等级!B3390,技能效果!B:B,0)),INDEX(技能效果!M:M,MATCH(技能效果等级!B3390,技能效果!B:B,0))*VLOOKUP(E3390,技能数值计算!$C$19:$D$28,2,FALSE))</f>
        <v>0</v>
      </c>
      <c r="P3390" s="97"/>
      <c r="Q3390" s="97"/>
      <c r="R3390" s="95" t="str">
        <f>IF(INDEX(技能效果!O:O,MATCH(技能效果等级!B3390,技能效果!B:B,0))="","",INDEX(技能效果!O:O,MATCH(技能效果等级!B3390,技能效果!B:B,0)))</f>
        <v/>
      </c>
      <c r="S3390" s="97"/>
      <c r="T3390" s="97"/>
      <c r="U3390" s="97"/>
      <c r="V3390" s="96" t="str">
        <f>IF(INDEX(技能效果!AF:AF,MATCH(技能效果等级!B3390,技能效果!B:B,0))="","",INDEX(技能效果!AF:AF,MATCH(技能效果等级!B3390,技能效果!B:B,0)))</f>
        <v>绝技暴击率提高</v>
      </c>
      <c r="W3390" s="95">
        <f t="shared" si="51"/>
        <v>330</v>
      </c>
    </row>
    <row r="3391" spans="1:23" ht="16.5" x14ac:dyDescent="0.2">
      <c r="A3391" s="62">
        <v>3388</v>
      </c>
      <c r="B3391" s="95">
        <f>INDEX(技能效果!B:B,MATCH(技能效果等级!W3391,技能效果!AE:AE,0))</f>
        <v>210301403</v>
      </c>
      <c r="C3391" s="95" t="str">
        <f>INDEX(技能效果!C:C,MATCH(技能效果等级!B3391,技能效果!B:B,0))</f>
        <v>石灵明专属武器效果(教学)</v>
      </c>
      <c r="D3391" s="96" t="s">
        <v>873</v>
      </c>
      <c r="E3391" s="95">
        <v>4</v>
      </c>
      <c r="F3391" s="95">
        <f>INDEX(技能效果!H:H,MATCH(技能效果等级!B3391,技能效果!B:B,0))</f>
        <v>4029</v>
      </c>
      <c r="G3391" s="95">
        <f>IF(INDEX(技能效果!K:K,MATCH(B3391,技能效果!B:B,0))=0,INDEX(技能效果!I:I,MATCH(技能效果等级!B3391,技能效果!B:B,0)),INDEX(技能效果!I:I,MATCH(技能效果等级!B3391,技能效果!B:B,0))*VLOOKUP(E3391,技能数值计算!$C$19:$D$28,2,FALSE))</f>
        <v>0.3</v>
      </c>
      <c r="H3391" s="95">
        <f>INDEX(技能效果!J:J,MATCH(技能效果等级!B3391,技能效果!B:B,0))</f>
        <v>0</v>
      </c>
      <c r="I3391" s="97"/>
      <c r="J3391" s="97"/>
      <c r="K3391" s="97"/>
      <c r="L3391" s="97"/>
      <c r="M3391" s="97"/>
      <c r="N3391" s="96" t="str">
        <f>IF(INDEX(技能效果!L:L,MATCH(技能效果等级!B3391,技能效果!B:B,0))="","",INDEX(技能效果!L:L,MATCH(技能效果等级!B3391,技能效果!B:B,0)))</f>
        <v/>
      </c>
      <c r="O3391" s="95">
        <f>IF(INDEX(技能效果!N:N,MATCH(B3391,技能效果!B:B,0))=0,INDEX(技能效果!M:M,MATCH(技能效果等级!B3391,技能效果!B:B,0)),INDEX(技能效果!M:M,MATCH(技能效果等级!B3391,技能效果!B:B,0))*VLOOKUP(E3391,技能数值计算!$C$19:$D$28,2,FALSE))</f>
        <v>0</v>
      </c>
      <c r="P3391" s="97"/>
      <c r="Q3391" s="97"/>
      <c r="R3391" s="95" t="str">
        <f>IF(INDEX(技能效果!O:O,MATCH(技能效果等级!B3391,技能效果!B:B,0))="","",INDEX(技能效果!O:O,MATCH(技能效果等级!B3391,技能效果!B:B,0)))</f>
        <v/>
      </c>
      <c r="S3391" s="97"/>
      <c r="T3391" s="97"/>
      <c r="U3391" s="97"/>
      <c r="V3391" s="96" t="str">
        <f>IF(INDEX(技能效果!AF:AF,MATCH(技能效果等级!B3391,技能效果!B:B,0))="","",INDEX(技能效果!AF:AF,MATCH(技能效果等级!B3391,技能效果!B:B,0)))</f>
        <v>绝技暴击率提高</v>
      </c>
      <c r="W3391" s="95">
        <f t="shared" si="51"/>
        <v>330</v>
      </c>
    </row>
    <row r="3392" spans="1:23" ht="16.5" x14ac:dyDescent="0.2">
      <c r="A3392" s="62">
        <v>3389</v>
      </c>
      <c r="B3392" s="95">
        <f>INDEX(技能效果!B:B,MATCH(技能效果等级!W3392,技能效果!AE:AE,0))</f>
        <v>210301403</v>
      </c>
      <c r="C3392" s="95" t="str">
        <f>INDEX(技能效果!C:C,MATCH(技能效果等级!B3392,技能效果!B:B,0))</f>
        <v>石灵明专属武器效果(教学)</v>
      </c>
      <c r="D3392" s="96" t="s">
        <v>873</v>
      </c>
      <c r="E3392" s="95">
        <v>5</v>
      </c>
      <c r="F3392" s="95">
        <f>INDEX(技能效果!H:H,MATCH(技能效果等级!B3392,技能效果!B:B,0))</f>
        <v>4029</v>
      </c>
      <c r="G3392" s="95">
        <f>IF(INDEX(技能效果!K:K,MATCH(B3392,技能效果!B:B,0))=0,INDEX(技能效果!I:I,MATCH(技能效果等级!B3392,技能效果!B:B,0)),INDEX(技能效果!I:I,MATCH(技能效果等级!B3392,技能效果!B:B,0))*VLOOKUP(E3392,技能数值计算!$C$19:$D$28,2,FALSE))</f>
        <v>0.3</v>
      </c>
      <c r="H3392" s="95">
        <f>INDEX(技能效果!J:J,MATCH(技能效果等级!B3392,技能效果!B:B,0))</f>
        <v>0</v>
      </c>
      <c r="I3392" s="97"/>
      <c r="J3392" s="97"/>
      <c r="K3392" s="97"/>
      <c r="L3392" s="97"/>
      <c r="M3392" s="97"/>
      <c r="N3392" s="96" t="str">
        <f>IF(INDEX(技能效果!L:L,MATCH(技能效果等级!B3392,技能效果!B:B,0))="","",INDEX(技能效果!L:L,MATCH(技能效果等级!B3392,技能效果!B:B,0)))</f>
        <v/>
      </c>
      <c r="O3392" s="95">
        <f>IF(INDEX(技能效果!N:N,MATCH(B3392,技能效果!B:B,0))=0,INDEX(技能效果!M:M,MATCH(技能效果等级!B3392,技能效果!B:B,0)),INDEX(技能效果!M:M,MATCH(技能效果等级!B3392,技能效果!B:B,0))*VLOOKUP(E3392,技能数值计算!$C$19:$D$28,2,FALSE))</f>
        <v>0</v>
      </c>
      <c r="P3392" s="97"/>
      <c r="Q3392" s="97"/>
      <c r="R3392" s="95" t="str">
        <f>IF(INDEX(技能效果!O:O,MATCH(技能效果等级!B3392,技能效果!B:B,0))="","",INDEX(技能效果!O:O,MATCH(技能效果等级!B3392,技能效果!B:B,0)))</f>
        <v/>
      </c>
      <c r="S3392" s="97"/>
      <c r="T3392" s="97"/>
      <c r="U3392" s="97"/>
      <c r="V3392" s="96" t="str">
        <f>IF(INDEX(技能效果!AF:AF,MATCH(技能效果等级!B3392,技能效果!B:B,0))="","",INDEX(技能效果!AF:AF,MATCH(技能效果等级!B3392,技能效果!B:B,0)))</f>
        <v>绝技暴击率提高</v>
      </c>
      <c r="W3392" s="95">
        <f t="shared" si="51"/>
        <v>330</v>
      </c>
    </row>
    <row r="3393" spans="1:23" ht="16.5" x14ac:dyDescent="0.2">
      <c r="A3393" s="62">
        <v>3390</v>
      </c>
      <c r="B3393" s="95">
        <f>INDEX(技能效果!B:B,MATCH(技能效果等级!W3393,技能效果!AE:AE,0))</f>
        <v>210301403</v>
      </c>
      <c r="C3393" s="95" t="str">
        <f>INDEX(技能效果!C:C,MATCH(技能效果等级!B3393,技能效果!B:B,0))</f>
        <v>石灵明专属武器效果(教学)</v>
      </c>
      <c r="D3393" s="96" t="s">
        <v>873</v>
      </c>
      <c r="E3393" s="95">
        <v>6</v>
      </c>
      <c r="F3393" s="95">
        <f>INDEX(技能效果!H:H,MATCH(技能效果等级!B3393,技能效果!B:B,0))</f>
        <v>4029</v>
      </c>
      <c r="G3393" s="95">
        <f>IF(INDEX(技能效果!K:K,MATCH(B3393,技能效果!B:B,0))=0,INDEX(技能效果!I:I,MATCH(技能效果等级!B3393,技能效果!B:B,0)),INDEX(技能效果!I:I,MATCH(技能效果等级!B3393,技能效果!B:B,0))*VLOOKUP(E3393,技能数值计算!$C$19:$D$28,2,FALSE))</f>
        <v>0.3</v>
      </c>
      <c r="H3393" s="95">
        <f>INDEX(技能效果!J:J,MATCH(技能效果等级!B3393,技能效果!B:B,0))</f>
        <v>0</v>
      </c>
      <c r="I3393" s="97"/>
      <c r="J3393" s="97"/>
      <c r="K3393" s="97"/>
      <c r="L3393" s="97"/>
      <c r="M3393" s="97"/>
      <c r="N3393" s="96" t="str">
        <f>IF(INDEX(技能效果!L:L,MATCH(技能效果等级!B3393,技能效果!B:B,0))="","",INDEX(技能效果!L:L,MATCH(技能效果等级!B3393,技能效果!B:B,0)))</f>
        <v/>
      </c>
      <c r="O3393" s="95">
        <f>IF(INDEX(技能效果!N:N,MATCH(B3393,技能效果!B:B,0))=0,INDEX(技能效果!M:M,MATCH(技能效果等级!B3393,技能效果!B:B,0)),INDEX(技能效果!M:M,MATCH(技能效果等级!B3393,技能效果!B:B,0))*VLOOKUP(E3393,技能数值计算!$C$19:$D$28,2,FALSE))</f>
        <v>0</v>
      </c>
      <c r="P3393" s="97"/>
      <c r="Q3393" s="97"/>
      <c r="R3393" s="95" t="str">
        <f>IF(INDEX(技能效果!O:O,MATCH(技能效果等级!B3393,技能效果!B:B,0))="","",INDEX(技能效果!O:O,MATCH(技能效果等级!B3393,技能效果!B:B,0)))</f>
        <v/>
      </c>
      <c r="S3393" s="97"/>
      <c r="T3393" s="97"/>
      <c r="U3393" s="97"/>
      <c r="V3393" s="96" t="str">
        <f>IF(INDEX(技能效果!AF:AF,MATCH(技能效果等级!B3393,技能效果!B:B,0))="","",INDEX(技能效果!AF:AF,MATCH(技能效果等级!B3393,技能效果!B:B,0)))</f>
        <v>绝技暴击率提高</v>
      </c>
      <c r="W3393" s="95">
        <f t="shared" si="51"/>
        <v>330</v>
      </c>
    </row>
    <row r="3394" spans="1:23" ht="16.5" x14ac:dyDescent="0.2">
      <c r="A3394" s="62">
        <v>3391</v>
      </c>
      <c r="B3394" s="95">
        <f>INDEX(技能效果!B:B,MATCH(技能效果等级!W3394,技能效果!AE:AE,0))</f>
        <v>210301403</v>
      </c>
      <c r="C3394" s="95" t="str">
        <f>INDEX(技能效果!C:C,MATCH(技能效果等级!B3394,技能效果!B:B,0))</f>
        <v>石灵明专属武器效果(教学)</v>
      </c>
      <c r="D3394" s="96" t="s">
        <v>873</v>
      </c>
      <c r="E3394" s="95">
        <v>7</v>
      </c>
      <c r="F3394" s="95">
        <f>INDEX(技能效果!H:H,MATCH(技能效果等级!B3394,技能效果!B:B,0))</f>
        <v>4029</v>
      </c>
      <c r="G3394" s="95">
        <f>IF(INDEX(技能效果!K:K,MATCH(B3394,技能效果!B:B,0))=0,INDEX(技能效果!I:I,MATCH(技能效果等级!B3394,技能效果!B:B,0)),INDEX(技能效果!I:I,MATCH(技能效果等级!B3394,技能效果!B:B,0))*VLOOKUP(E3394,技能数值计算!$C$19:$D$28,2,FALSE))</f>
        <v>0.3</v>
      </c>
      <c r="H3394" s="95">
        <f>INDEX(技能效果!J:J,MATCH(技能效果等级!B3394,技能效果!B:B,0))</f>
        <v>0</v>
      </c>
      <c r="I3394" s="97"/>
      <c r="J3394" s="97"/>
      <c r="K3394" s="97"/>
      <c r="L3394" s="97"/>
      <c r="M3394" s="97"/>
      <c r="N3394" s="96" t="str">
        <f>IF(INDEX(技能效果!L:L,MATCH(技能效果等级!B3394,技能效果!B:B,0))="","",INDEX(技能效果!L:L,MATCH(技能效果等级!B3394,技能效果!B:B,0)))</f>
        <v/>
      </c>
      <c r="O3394" s="95">
        <f>IF(INDEX(技能效果!N:N,MATCH(B3394,技能效果!B:B,0))=0,INDEX(技能效果!M:M,MATCH(技能效果等级!B3394,技能效果!B:B,0)),INDEX(技能效果!M:M,MATCH(技能效果等级!B3394,技能效果!B:B,0))*VLOOKUP(E3394,技能数值计算!$C$19:$D$28,2,FALSE))</f>
        <v>0</v>
      </c>
      <c r="P3394" s="97"/>
      <c r="Q3394" s="97"/>
      <c r="R3394" s="95" t="str">
        <f>IF(INDEX(技能效果!O:O,MATCH(技能效果等级!B3394,技能效果!B:B,0))="","",INDEX(技能效果!O:O,MATCH(技能效果等级!B3394,技能效果!B:B,0)))</f>
        <v/>
      </c>
      <c r="S3394" s="97"/>
      <c r="T3394" s="97"/>
      <c r="U3394" s="97"/>
      <c r="V3394" s="96" t="str">
        <f>IF(INDEX(技能效果!AF:AF,MATCH(技能效果等级!B3394,技能效果!B:B,0))="","",INDEX(技能效果!AF:AF,MATCH(技能效果等级!B3394,技能效果!B:B,0)))</f>
        <v>绝技暴击率提高</v>
      </c>
      <c r="W3394" s="95">
        <f t="shared" si="51"/>
        <v>330</v>
      </c>
    </row>
    <row r="3395" spans="1:23" ht="16.5" x14ac:dyDescent="0.2">
      <c r="A3395" s="62">
        <v>3392</v>
      </c>
      <c r="B3395" s="95">
        <f>INDEX(技能效果!B:B,MATCH(技能效果等级!W3395,技能效果!AE:AE,0))</f>
        <v>210301403</v>
      </c>
      <c r="C3395" s="95" t="str">
        <f>INDEX(技能效果!C:C,MATCH(技能效果等级!B3395,技能效果!B:B,0))</f>
        <v>石灵明专属武器效果(教学)</v>
      </c>
      <c r="D3395" s="96" t="s">
        <v>873</v>
      </c>
      <c r="E3395" s="95">
        <v>8</v>
      </c>
      <c r="F3395" s="95">
        <f>INDEX(技能效果!H:H,MATCH(技能效果等级!B3395,技能效果!B:B,0))</f>
        <v>4029</v>
      </c>
      <c r="G3395" s="95">
        <f>IF(INDEX(技能效果!K:K,MATCH(B3395,技能效果!B:B,0))=0,INDEX(技能效果!I:I,MATCH(技能效果等级!B3395,技能效果!B:B,0)),INDEX(技能效果!I:I,MATCH(技能效果等级!B3395,技能效果!B:B,0))*VLOOKUP(E3395,技能数值计算!$C$19:$D$28,2,FALSE))</f>
        <v>0.3</v>
      </c>
      <c r="H3395" s="95">
        <f>INDEX(技能效果!J:J,MATCH(技能效果等级!B3395,技能效果!B:B,0))</f>
        <v>0</v>
      </c>
      <c r="I3395" s="97"/>
      <c r="J3395" s="97"/>
      <c r="K3395" s="97"/>
      <c r="L3395" s="97"/>
      <c r="M3395" s="97"/>
      <c r="N3395" s="96" t="str">
        <f>IF(INDEX(技能效果!L:L,MATCH(技能效果等级!B3395,技能效果!B:B,0))="","",INDEX(技能效果!L:L,MATCH(技能效果等级!B3395,技能效果!B:B,0)))</f>
        <v/>
      </c>
      <c r="O3395" s="95">
        <f>IF(INDEX(技能效果!N:N,MATCH(B3395,技能效果!B:B,0))=0,INDEX(技能效果!M:M,MATCH(技能效果等级!B3395,技能效果!B:B,0)),INDEX(技能效果!M:M,MATCH(技能效果等级!B3395,技能效果!B:B,0))*VLOOKUP(E3395,技能数值计算!$C$19:$D$28,2,FALSE))</f>
        <v>0</v>
      </c>
      <c r="P3395" s="97"/>
      <c r="Q3395" s="97"/>
      <c r="R3395" s="95" t="str">
        <f>IF(INDEX(技能效果!O:O,MATCH(技能效果等级!B3395,技能效果!B:B,0))="","",INDEX(技能效果!O:O,MATCH(技能效果等级!B3395,技能效果!B:B,0)))</f>
        <v/>
      </c>
      <c r="S3395" s="97"/>
      <c r="T3395" s="97"/>
      <c r="U3395" s="97"/>
      <c r="V3395" s="96" t="str">
        <f>IF(INDEX(技能效果!AF:AF,MATCH(技能效果等级!B3395,技能效果!B:B,0))="","",INDEX(技能效果!AF:AF,MATCH(技能效果等级!B3395,技能效果!B:B,0)))</f>
        <v>绝技暴击率提高</v>
      </c>
      <c r="W3395" s="95">
        <f t="shared" si="51"/>
        <v>330</v>
      </c>
    </row>
    <row r="3396" spans="1:23" ht="16.5" x14ac:dyDescent="0.2">
      <c r="A3396" s="62">
        <v>3393</v>
      </c>
      <c r="B3396" s="95">
        <f>INDEX(技能效果!B:B,MATCH(技能效果等级!W3396,技能效果!AE:AE,0))</f>
        <v>210301403</v>
      </c>
      <c r="C3396" s="95" t="str">
        <f>INDEX(技能效果!C:C,MATCH(技能效果等级!B3396,技能效果!B:B,0))</f>
        <v>石灵明专属武器效果(教学)</v>
      </c>
      <c r="D3396" s="96" t="s">
        <v>873</v>
      </c>
      <c r="E3396" s="95">
        <v>9</v>
      </c>
      <c r="F3396" s="95">
        <f>INDEX(技能效果!H:H,MATCH(技能效果等级!B3396,技能效果!B:B,0))</f>
        <v>4029</v>
      </c>
      <c r="G3396" s="95">
        <f>IF(INDEX(技能效果!K:K,MATCH(B3396,技能效果!B:B,0))=0,INDEX(技能效果!I:I,MATCH(技能效果等级!B3396,技能效果!B:B,0)),INDEX(技能效果!I:I,MATCH(技能效果等级!B3396,技能效果!B:B,0))*VLOOKUP(E3396,技能数值计算!$C$19:$D$28,2,FALSE))</f>
        <v>0.3</v>
      </c>
      <c r="H3396" s="95">
        <f>INDEX(技能效果!J:J,MATCH(技能效果等级!B3396,技能效果!B:B,0))</f>
        <v>0</v>
      </c>
      <c r="I3396" s="97"/>
      <c r="J3396" s="97"/>
      <c r="K3396" s="97"/>
      <c r="L3396" s="97"/>
      <c r="M3396" s="97"/>
      <c r="N3396" s="96" t="str">
        <f>IF(INDEX(技能效果!L:L,MATCH(技能效果等级!B3396,技能效果!B:B,0))="","",INDEX(技能效果!L:L,MATCH(技能效果等级!B3396,技能效果!B:B,0)))</f>
        <v/>
      </c>
      <c r="O3396" s="95">
        <f>IF(INDEX(技能效果!N:N,MATCH(B3396,技能效果!B:B,0))=0,INDEX(技能效果!M:M,MATCH(技能效果等级!B3396,技能效果!B:B,0)),INDEX(技能效果!M:M,MATCH(技能效果等级!B3396,技能效果!B:B,0))*VLOOKUP(E3396,技能数值计算!$C$19:$D$28,2,FALSE))</f>
        <v>0</v>
      </c>
      <c r="P3396" s="97"/>
      <c r="Q3396" s="97"/>
      <c r="R3396" s="95" t="str">
        <f>IF(INDEX(技能效果!O:O,MATCH(技能效果等级!B3396,技能效果!B:B,0))="","",INDEX(技能效果!O:O,MATCH(技能效果等级!B3396,技能效果!B:B,0)))</f>
        <v/>
      </c>
      <c r="S3396" s="97"/>
      <c r="T3396" s="97"/>
      <c r="U3396" s="97"/>
      <c r="V3396" s="96" t="str">
        <f>IF(INDEX(技能效果!AF:AF,MATCH(技能效果等级!B3396,技能效果!B:B,0))="","",INDEX(技能效果!AF:AF,MATCH(技能效果等级!B3396,技能效果!B:B,0)))</f>
        <v>绝技暴击率提高</v>
      </c>
      <c r="W3396" s="95">
        <f t="shared" si="51"/>
        <v>330</v>
      </c>
    </row>
    <row r="3397" spans="1:23" ht="16.5" x14ac:dyDescent="0.2">
      <c r="A3397" s="62">
        <v>3394</v>
      </c>
      <c r="B3397" s="95">
        <f>INDEX(技能效果!B:B,MATCH(技能效果等级!W3397,技能效果!AE:AE,0))</f>
        <v>210301403</v>
      </c>
      <c r="C3397" s="95" t="str">
        <f>INDEX(技能效果!C:C,MATCH(技能效果等级!B3397,技能效果!B:B,0))</f>
        <v>石灵明专属武器效果(教学)</v>
      </c>
      <c r="D3397" s="96" t="s">
        <v>873</v>
      </c>
      <c r="E3397" s="95">
        <v>10</v>
      </c>
      <c r="F3397" s="95">
        <f>INDEX(技能效果!H:H,MATCH(技能效果等级!B3397,技能效果!B:B,0))</f>
        <v>4029</v>
      </c>
      <c r="G3397" s="95">
        <f>IF(INDEX(技能效果!K:K,MATCH(B3397,技能效果!B:B,0))=0,INDEX(技能效果!I:I,MATCH(技能效果等级!B3397,技能效果!B:B,0)),INDEX(技能效果!I:I,MATCH(技能效果等级!B3397,技能效果!B:B,0))*VLOOKUP(E3397,技能数值计算!$C$19:$D$28,2,FALSE))</f>
        <v>0.3</v>
      </c>
      <c r="H3397" s="95">
        <f>INDEX(技能效果!J:J,MATCH(技能效果等级!B3397,技能效果!B:B,0))</f>
        <v>0</v>
      </c>
      <c r="I3397" s="97"/>
      <c r="J3397" s="97"/>
      <c r="K3397" s="97"/>
      <c r="L3397" s="97"/>
      <c r="M3397" s="97"/>
      <c r="N3397" s="96" t="str">
        <f>IF(INDEX(技能效果!L:L,MATCH(技能效果等级!B3397,技能效果!B:B,0))="","",INDEX(技能效果!L:L,MATCH(技能效果等级!B3397,技能效果!B:B,0)))</f>
        <v/>
      </c>
      <c r="O3397" s="95">
        <f>IF(INDEX(技能效果!N:N,MATCH(B3397,技能效果!B:B,0))=0,INDEX(技能效果!M:M,MATCH(技能效果等级!B3397,技能效果!B:B,0)),INDEX(技能效果!M:M,MATCH(技能效果等级!B3397,技能效果!B:B,0))*VLOOKUP(E3397,技能数值计算!$C$19:$D$28,2,FALSE))</f>
        <v>0</v>
      </c>
      <c r="P3397" s="97"/>
      <c r="Q3397" s="97"/>
      <c r="R3397" s="95" t="str">
        <f>IF(INDEX(技能效果!O:O,MATCH(技能效果等级!B3397,技能效果!B:B,0))="","",INDEX(技能效果!O:O,MATCH(技能效果等级!B3397,技能效果!B:B,0)))</f>
        <v/>
      </c>
      <c r="S3397" s="97"/>
      <c r="T3397" s="97"/>
      <c r="U3397" s="97"/>
      <c r="V3397" s="96" t="str">
        <f>IF(INDEX(技能效果!AF:AF,MATCH(技能效果等级!B3397,技能效果!B:B,0))="","",INDEX(技能效果!AF:AF,MATCH(技能效果等级!B3397,技能效果!B:B,0)))</f>
        <v>绝技暴击率提高</v>
      </c>
      <c r="W3397" s="95">
        <f t="shared" si="51"/>
        <v>330</v>
      </c>
    </row>
    <row r="3398" spans="1:23" ht="16.5" x14ac:dyDescent="0.2">
      <c r="A3398" s="62">
        <v>3395</v>
      </c>
      <c r="B3398" s="95">
        <f>INDEX(技能效果!B:B,MATCH(技能效果等级!W3398,技能效果!AE:AE,0))</f>
        <v>210301501</v>
      </c>
      <c r="C3398" s="95" t="str">
        <f>INDEX(技能效果!C:C,MATCH(技能效果等级!B3398,技能效果!B:B,0))</f>
        <v>于禁技能伤害(教学)</v>
      </c>
      <c r="D3398" s="96" t="s">
        <v>873</v>
      </c>
      <c r="E3398" s="95">
        <v>1</v>
      </c>
      <c r="F3398" s="95">
        <f>INDEX(技能效果!H:H,MATCH(技能效果等级!B3398,技能效果!B:B,0))</f>
        <v>1001</v>
      </c>
      <c r="G3398" s="95">
        <f>IF(INDEX(技能效果!K:K,MATCH(B3398,技能效果!B:B,0))=0,INDEX(技能效果!I:I,MATCH(技能效果等级!B3398,技能效果!B:B,0)),INDEX(技能效果!I:I,MATCH(技能效果等级!B3398,技能效果!B:B,0))*VLOOKUP(E3398,技能数值计算!$C$19:$D$28,2,FALSE))</f>
        <v>1.5</v>
      </c>
      <c r="H3398" s="95">
        <f>INDEX(技能效果!J:J,MATCH(技能效果等级!B3398,技能效果!B:B,0))</f>
        <v>0</v>
      </c>
      <c r="I3398" s="97"/>
      <c r="J3398" s="97"/>
      <c r="K3398" s="97"/>
      <c r="L3398" s="97"/>
      <c r="M3398" s="97"/>
      <c r="N3398" s="96" t="str">
        <f>IF(INDEX(技能效果!L:L,MATCH(技能效果等级!B3398,技能效果!B:B,0))="","",INDEX(技能效果!L:L,MATCH(技能效果等级!B3398,技能效果!B:B,0)))</f>
        <v/>
      </c>
      <c r="O3398" s="95">
        <f>IF(INDEX(技能效果!N:N,MATCH(B3398,技能效果!B:B,0))=0,INDEX(技能效果!M:M,MATCH(技能效果等级!B3398,技能效果!B:B,0)),INDEX(技能效果!M:M,MATCH(技能效果等级!B3398,技能效果!B:B,0))*VLOOKUP(E3398,技能数值计算!$C$19:$D$28,2,FALSE))</f>
        <v>0</v>
      </c>
      <c r="P3398" s="97"/>
      <c r="Q3398" s="97"/>
      <c r="R3398" s="95" t="str">
        <f>IF(INDEX(技能效果!O:O,MATCH(技能效果等级!B3398,技能效果!B:B,0))="","",INDEX(技能效果!O:O,MATCH(技能效果等级!B3398,技能效果!B:B,0)))</f>
        <v/>
      </c>
      <c r="S3398" s="97"/>
      <c r="T3398" s="97"/>
      <c r="U3398" s="97"/>
      <c r="V3398" s="96" t="str">
        <f>IF(INDEX(技能效果!AF:AF,MATCH(技能效果等级!B3398,技能效果!B:B,0))="","",INDEX(技能效果!AF:AF,MATCH(技能效果等级!B3398,技能效果!B:B,0)))</f>
        <v/>
      </c>
      <c r="W3398" s="95">
        <f t="shared" si="51"/>
        <v>331</v>
      </c>
    </row>
    <row r="3399" spans="1:23" ht="16.5" x14ac:dyDescent="0.2">
      <c r="A3399" s="62">
        <v>3396</v>
      </c>
      <c r="B3399" s="95">
        <f>INDEX(技能效果!B:B,MATCH(技能效果等级!W3399,技能效果!AE:AE,0))</f>
        <v>210301501</v>
      </c>
      <c r="C3399" s="95" t="str">
        <f>INDEX(技能效果!C:C,MATCH(技能效果等级!B3399,技能效果!B:B,0))</f>
        <v>于禁技能伤害(教学)</v>
      </c>
      <c r="D3399" s="96" t="s">
        <v>873</v>
      </c>
      <c r="E3399" s="95">
        <v>2</v>
      </c>
      <c r="F3399" s="95">
        <f>INDEX(技能效果!H:H,MATCH(技能效果等级!B3399,技能效果!B:B,0))</f>
        <v>1001</v>
      </c>
      <c r="G3399" s="95">
        <f>IF(INDEX(技能效果!K:K,MATCH(B3399,技能效果!B:B,0))=0,INDEX(技能效果!I:I,MATCH(技能效果等级!B3399,技能效果!B:B,0)),INDEX(技能效果!I:I,MATCH(技能效果等级!B3399,技能效果!B:B,0))*VLOOKUP(E3399,技能数值计算!$C$19:$D$28,2,FALSE))</f>
        <v>1.62</v>
      </c>
      <c r="H3399" s="95">
        <f>INDEX(技能效果!J:J,MATCH(技能效果等级!B3399,技能效果!B:B,0))</f>
        <v>0</v>
      </c>
      <c r="I3399" s="97"/>
      <c r="J3399" s="97"/>
      <c r="K3399" s="97"/>
      <c r="L3399" s="97"/>
      <c r="M3399" s="97"/>
      <c r="N3399" s="96" t="str">
        <f>IF(INDEX(技能效果!L:L,MATCH(技能效果等级!B3399,技能效果!B:B,0))="","",INDEX(技能效果!L:L,MATCH(技能效果等级!B3399,技能效果!B:B,0)))</f>
        <v/>
      </c>
      <c r="O3399" s="95">
        <f>IF(INDEX(技能效果!N:N,MATCH(B3399,技能效果!B:B,0))=0,INDEX(技能效果!M:M,MATCH(技能效果等级!B3399,技能效果!B:B,0)),INDEX(技能效果!M:M,MATCH(技能效果等级!B3399,技能效果!B:B,0))*VLOOKUP(E3399,技能数值计算!$C$19:$D$28,2,FALSE))</f>
        <v>0</v>
      </c>
      <c r="P3399" s="97"/>
      <c r="Q3399" s="97"/>
      <c r="R3399" s="95" t="str">
        <f>IF(INDEX(技能效果!O:O,MATCH(技能效果等级!B3399,技能效果!B:B,0))="","",INDEX(技能效果!O:O,MATCH(技能效果等级!B3399,技能效果!B:B,0)))</f>
        <v/>
      </c>
      <c r="S3399" s="97"/>
      <c r="T3399" s="97"/>
      <c r="U3399" s="97"/>
      <c r="V3399" s="96" t="str">
        <f>IF(INDEX(技能效果!AF:AF,MATCH(技能效果等级!B3399,技能效果!B:B,0))="","",INDEX(技能效果!AF:AF,MATCH(技能效果等级!B3399,技能效果!B:B,0)))</f>
        <v/>
      </c>
      <c r="W3399" s="95">
        <f t="shared" si="51"/>
        <v>331</v>
      </c>
    </row>
    <row r="3400" spans="1:23" ht="16.5" x14ac:dyDescent="0.2">
      <c r="A3400" s="62">
        <v>3397</v>
      </c>
      <c r="B3400" s="95">
        <f>INDEX(技能效果!B:B,MATCH(技能效果等级!W3400,技能效果!AE:AE,0))</f>
        <v>210301501</v>
      </c>
      <c r="C3400" s="95" t="str">
        <f>INDEX(技能效果!C:C,MATCH(技能效果等级!B3400,技能效果!B:B,0))</f>
        <v>于禁技能伤害(教学)</v>
      </c>
      <c r="D3400" s="96" t="s">
        <v>873</v>
      </c>
      <c r="E3400" s="95">
        <v>3</v>
      </c>
      <c r="F3400" s="95">
        <f>INDEX(技能效果!H:H,MATCH(技能效果等级!B3400,技能效果!B:B,0))</f>
        <v>1001</v>
      </c>
      <c r="G3400" s="95">
        <f>IF(INDEX(技能效果!K:K,MATCH(B3400,技能效果!B:B,0))=0,INDEX(技能效果!I:I,MATCH(技能效果等级!B3400,技能效果!B:B,0)),INDEX(技能效果!I:I,MATCH(技能效果等级!B3400,技能效果!B:B,0))*VLOOKUP(E3400,技能数值计算!$C$19:$D$28,2,FALSE))</f>
        <v>1.7399999999999998</v>
      </c>
      <c r="H3400" s="95">
        <f>INDEX(技能效果!J:J,MATCH(技能效果等级!B3400,技能效果!B:B,0))</f>
        <v>0</v>
      </c>
      <c r="I3400" s="97"/>
      <c r="J3400" s="97"/>
      <c r="K3400" s="97"/>
      <c r="L3400" s="97"/>
      <c r="M3400" s="97"/>
      <c r="N3400" s="96" t="str">
        <f>IF(INDEX(技能效果!L:L,MATCH(技能效果等级!B3400,技能效果!B:B,0))="","",INDEX(技能效果!L:L,MATCH(技能效果等级!B3400,技能效果!B:B,0)))</f>
        <v/>
      </c>
      <c r="O3400" s="95">
        <f>IF(INDEX(技能效果!N:N,MATCH(B3400,技能效果!B:B,0))=0,INDEX(技能效果!M:M,MATCH(技能效果等级!B3400,技能效果!B:B,0)),INDEX(技能效果!M:M,MATCH(技能效果等级!B3400,技能效果!B:B,0))*VLOOKUP(E3400,技能数值计算!$C$19:$D$28,2,FALSE))</f>
        <v>0</v>
      </c>
      <c r="P3400" s="97"/>
      <c r="Q3400" s="97"/>
      <c r="R3400" s="95" t="str">
        <f>IF(INDEX(技能效果!O:O,MATCH(技能效果等级!B3400,技能效果!B:B,0))="","",INDEX(技能效果!O:O,MATCH(技能效果等级!B3400,技能效果!B:B,0)))</f>
        <v/>
      </c>
      <c r="S3400" s="97"/>
      <c r="T3400" s="97"/>
      <c r="U3400" s="97"/>
      <c r="V3400" s="96" t="str">
        <f>IF(INDEX(技能效果!AF:AF,MATCH(技能效果等级!B3400,技能效果!B:B,0))="","",INDEX(技能效果!AF:AF,MATCH(技能效果等级!B3400,技能效果!B:B,0)))</f>
        <v/>
      </c>
      <c r="W3400" s="95">
        <f t="shared" si="51"/>
        <v>331</v>
      </c>
    </row>
    <row r="3401" spans="1:23" ht="16.5" x14ac:dyDescent="0.2">
      <c r="A3401" s="62">
        <v>3398</v>
      </c>
      <c r="B3401" s="95">
        <f>INDEX(技能效果!B:B,MATCH(技能效果等级!W3401,技能效果!AE:AE,0))</f>
        <v>210301501</v>
      </c>
      <c r="C3401" s="95" t="str">
        <f>INDEX(技能效果!C:C,MATCH(技能效果等级!B3401,技能效果!B:B,0))</f>
        <v>于禁技能伤害(教学)</v>
      </c>
      <c r="D3401" s="96" t="s">
        <v>873</v>
      </c>
      <c r="E3401" s="95">
        <v>4</v>
      </c>
      <c r="F3401" s="95">
        <f>INDEX(技能效果!H:H,MATCH(技能效果等级!B3401,技能效果!B:B,0))</f>
        <v>1001</v>
      </c>
      <c r="G3401" s="95">
        <f>IF(INDEX(技能效果!K:K,MATCH(B3401,技能效果!B:B,0))=0,INDEX(技能效果!I:I,MATCH(技能效果等级!B3401,技能效果!B:B,0)),INDEX(技能效果!I:I,MATCH(技能效果等级!B3401,技能效果!B:B,0))*VLOOKUP(E3401,技能数值计算!$C$19:$D$28,2,FALSE))</f>
        <v>1.8599999999999999</v>
      </c>
      <c r="H3401" s="95">
        <f>INDEX(技能效果!J:J,MATCH(技能效果等级!B3401,技能效果!B:B,0))</f>
        <v>0</v>
      </c>
      <c r="I3401" s="97"/>
      <c r="J3401" s="97"/>
      <c r="K3401" s="97"/>
      <c r="L3401" s="97"/>
      <c r="M3401" s="97"/>
      <c r="N3401" s="96" t="str">
        <f>IF(INDEX(技能效果!L:L,MATCH(技能效果等级!B3401,技能效果!B:B,0))="","",INDEX(技能效果!L:L,MATCH(技能效果等级!B3401,技能效果!B:B,0)))</f>
        <v/>
      </c>
      <c r="O3401" s="95">
        <f>IF(INDEX(技能效果!N:N,MATCH(B3401,技能效果!B:B,0))=0,INDEX(技能效果!M:M,MATCH(技能效果等级!B3401,技能效果!B:B,0)),INDEX(技能效果!M:M,MATCH(技能效果等级!B3401,技能效果!B:B,0))*VLOOKUP(E3401,技能数值计算!$C$19:$D$28,2,FALSE))</f>
        <v>0</v>
      </c>
      <c r="P3401" s="97"/>
      <c r="Q3401" s="97"/>
      <c r="R3401" s="95" t="str">
        <f>IF(INDEX(技能效果!O:O,MATCH(技能效果等级!B3401,技能效果!B:B,0))="","",INDEX(技能效果!O:O,MATCH(技能效果等级!B3401,技能效果!B:B,0)))</f>
        <v/>
      </c>
      <c r="S3401" s="97"/>
      <c r="T3401" s="97"/>
      <c r="U3401" s="97"/>
      <c r="V3401" s="96" t="str">
        <f>IF(INDEX(技能效果!AF:AF,MATCH(技能效果等级!B3401,技能效果!B:B,0))="","",INDEX(技能效果!AF:AF,MATCH(技能效果等级!B3401,技能效果!B:B,0)))</f>
        <v/>
      </c>
      <c r="W3401" s="95">
        <f t="shared" si="51"/>
        <v>331</v>
      </c>
    </row>
    <row r="3402" spans="1:23" ht="16.5" x14ac:dyDescent="0.2">
      <c r="A3402" s="62">
        <v>3399</v>
      </c>
      <c r="B3402" s="95">
        <f>INDEX(技能效果!B:B,MATCH(技能效果等级!W3402,技能效果!AE:AE,0))</f>
        <v>210301501</v>
      </c>
      <c r="C3402" s="95" t="str">
        <f>INDEX(技能效果!C:C,MATCH(技能效果等级!B3402,技能效果!B:B,0))</f>
        <v>于禁技能伤害(教学)</v>
      </c>
      <c r="D3402" s="96" t="s">
        <v>873</v>
      </c>
      <c r="E3402" s="95">
        <v>5</v>
      </c>
      <c r="F3402" s="95">
        <f>INDEX(技能效果!H:H,MATCH(技能效果等级!B3402,技能效果!B:B,0))</f>
        <v>1001</v>
      </c>
      <c r="G3402" s="95">
        <f>IF(INDEX(技能效果!K:K,MATCH(B3402,技能效果!B:B,0))=0,INDEX(技能效果!I:I,MATCH(技能效果等级!B3402,技能效果!B:B,0)),INDEX(技能效果!I:I,MATCH(技能效果等级!B3402,技能效果!B:B,0))*VLOOKUP(E3402,技能数值计算!$C$19:$D$28,2,FALSE))</f>
        <v>1.98</v>
      </c>
      <c r="H3402" s="95">
        <f>INDEX(技能效果!J:J,MATCH(技能效果等级!B3402,技能效果!B:B,0))</f>
        <v>0</v>
      </c>
      <c r="I3402" s="97"/>
      <c r="J3402" s="97"/>
      <c r="K3402" s="97"/>
      <c r="L3402" s="97"/>
      <c r="M3402" s="97"/>
      <c r="N3402" s="96" t="str">
        <f>IF(INDEX(技能效果!L:L,MATCH(技能效果等级!B3402,技能效果!B:B,0))="","",INDEX(技能效果!L:L,MATCH(技能效果等级!B3402,技能效果!B:B,0)))</f>
        <v/>
      </c>
      <c r="O3402" s="95">
        <f>IF(INDEX(技能效果!N:N,MATCH(B3402,技能效果!B:B,0))=0,INDEX(技能效果!M:M,MATCH(技能效果等级!B3402,技能效果!B:B,0)),INDEX(技能效果!M:M,MATCH(技能效果等级!B3402,技能效果!B:B,0))*VLOOKUP(E3402,技能数值计算!$C$19:$D$28,2,FALSE))</f>
        <v>0</v>
      </c>
      <c r="P3402" s="97"/>
      <c r="Q3402" s="97"/>
      <c r="R3402" s="95" t="str">
        <f>IF(INDEX(技能效果!O:O,MATCH(技能效果等级!B3402,技能效果!B:B,0))="","",INDEX(技能效果!O:O,MATCH(技能效果等级!B3402,技能效果!B:B,0)))</f>
        <v/>
      </c>
      <c r="S3402" s="97"/>
      <c r="T3402" s="97"/>
      <c r="U3402" s="97"/>
      <c r="V3402" s="96" t="str">
        <f>IF(INDEX(技能效果!AF:AF,MATCH(技能效果等级!B3402,技能效果!B:B,0))="","",INDEX(技能效果!AF:AF,MATCH(技能效果等级!B3402,技能效果!B:B,0)))</f>
        <v/>
      </c>
      <c r="W3402" s="95">
        <f t="shared" si="51"/>
        <v>331</v>
      </c>
    </row>
    <row r="3403" spans="1:23" ht="16.5" x14ac:dyDescent="0.2">
      <c r="A3403" s="62">
        <v>3400</v>
      </c>
      <c r="B3403" s="95">
        <f>INDEX(技能效果!B:B,MATCH(技能效果等级!W3403,技能效果!AE:AE,0))</f>
        <v>210301501</v>
      </c>
      <c r="C3403" s="95" t="str">
        <f>INDEX(技能效果!C:C,MATCH(技能效果等级!B3403,技能效果!B:B,0))</f>
        <v>于禁技能伤害(教学)</v>
      </c>
      <c r="D3403" s="96" t="s">
        <v>873</v>
      </c>
      <c r="E3403" s="95">
        <v>6</v>
      </c>
      <c r="F3403" s="95">
        <f>INDEX(技能效果!H:H,MATCH(技能效果等级!B3403,技能效果!B:B,0))</f>
        <v>1001</v>
      </c>
      <c r="G3403" s="95">
        <f>IF(INDEX(技能效果!K:K,MATCH(B3403,技能效果!B:B,0))=0,INDEX(技能效果!I:I,MATCH(技能效果等级!B3403,技能效果!B:B,0)),INDEX(技能效果!I:I,MATCH(技能效果等级!B3403,技能效果!B:B,0))*VLOOKUP(E3403,技能数值计算!$C$19:$D$28,2,FALSE))</f>
        <v>2.16</v>
      </c>
      <c r="H3403" s="95">
        <f>INDEX(技能效果!J:J,MATCH(技能效果等级!B3403,技能效果!B:B,0))</f>
        <v>0</v>
      </c>
      <c r="I3403" s="97"/>
      <c r="J3403" s="97"/>
      <c r="K3403" s="97"/>
      <c r="L3403" s="97"/>
      <c r="M3403" s="97"/>
      <c r="N3403" s="96" t="str">
        <f>IF(INDEX(技能效果!L:L,MATCH(技能效果等级!B3403,技能效果!B:B,0))="","",INDEX(技能效果!L:L,MATCH(技能效果等级!B3403,技能效果!B:B,0)))</f>
        <v/>
      </c>
      <c r="O3403" s="95">
        <f>IF(INDEX(技能效果!N:N,MATCH(B3403,技能效果!B:B,0))=0,INDEX(技能效果!M:M,MATCH(技能效果等级!B3403,技能效果!B:B,0)),INDEX(技能效果!M:M,MATCH(技能效果等级!B3403,技能效果!B:B,0))*VLOOKUP(E3403,技能数值计算!$C$19:$D$28,2,FALSE))</f>
        <v>0</v>
      </c>
      <c r="P3403" s="97"/>
      <c r="Q3403" s="97"/>
      <c r="R3403" s="95" t="str">
        <f>IF(INDEX(技能效果!O:O,MATCH(技能效果等级!B3403,技能效果!B:B,0))="","",INDEX(技能效果!O:O,MATCH(技能效果等级!B3403,技能效果!B:B,0)))</f>
        <v/>
      </c>
      <c r="S3403" s="97"/>
      <c r="T3403" s="97"/>
      <c r="U3403" s="97"/>
      <c r="V3403" s="96" t="str">
        <f>IF(INDEX(技能效果!AF:AF,MATCH(技能效果等级!B3403,技能效果!B:B,0))="","",INDEX(技能效果!AF:AF,MATCH(技能效果等级!B3403,技能效果!B:B,0)))</f>
        <v/>
      </c>
      <c r="W3403" s="95">
        <f t="shared" si="51"/>
        <v>331</v>
      </c>
    </row>
    <row r="3404" spans="1:23" ht="16.5" x14ac:dyDescent="0.2">
      <c r="A3404" s="62">
        <v>3401</v>
      </c>
      <c r="B3404" s="95">
        <f>INDEX(技能效果!B:B,MATCH(技能效果等级!W3404,技能效果!AE:AE,0))</f>
        <v>210301501</v>
      </c>
      <c r="C3404" s="95" t="str">
        <f>INDEX(技能效果!C:C,MATCH(技能效果等级!B3404,技能效果!B:B,0))</f>
        <v>于禁技能伤害(教学)</v>
      </c>
      <c r="D3404" s="96" t="s">
        <v>873</v>
      </c>
      <c r="E3404" s="95">
        <v>7</v>
      </c>
      <c r="F3404" s="95">
        <f>INDEX(技能效果!H:H,MATCH(技能效果等级!B3404,技能效果!B:B,0))</f>
        <v>1001</v>
      </c>
      <c r="G3404" s="95">
        <f>IF(INDEX(技能效果!K:K,MATCH(B3404,技能效果!B:B,0))=0,INDEX(技能效果!I:I,MATCH(技能效果等级!B3404,技能效果!B:B,0)),INDEX(技能效果!I:I,MATCH(技能效果等级!B3404,技能效果!B:B,0))*VLOOKUP(E3404,技能数值计算!$C$19:$D$28,2,FALSE))</f>
        <v>2.34</v>
      </c>
      <c r="H3404" s="95">
        <f>INDEX(技能效果!J:J,MATCH(技能效果等级!B3404,技能效果!B:B,0))</f>
        <v>0</v>
      </c>
      <c r="I3404" s="97"/>
      <c r="J3404" s="97"/>
      <c r="K3404" s="97"/>
      <c r="L3404" s="97"/>
      <c r="M3404" s="97"/>
      <c r="N3404" s="96" t="str">
        <f>IF(INDEX(技能效果!L:L,MATCH(技能效果等级!B3404,技能效果!B:B,0))="","",INDEX(技能效果!L:L,MATCH(技能效果等级!B3404,技能效果!B:B,0)))</f>
        <v/>
      </c>
      <c r="O3404" s="95">
        <f>IF(INDEX(技能效果!N:N,MATCH(B3404,技能效果!B:B,0))=0,INDEX(技能效果!M:M,MATCH(技能效果等级!B3404,技能效果!B:B,0)),INDEX(技能效果!M:M,MATCH(技能效果等级!B3404,技能效果!B:B,0))*VLOOKUP(E3404,技能数值计算!$C$19:$D$28,2,FALSE))</f>
        <v>0</v>
      </c>
      <c r="P3404" s="97"/>
      <c r="Q3404" s="97"/>
      <c r="R3404" s="95" t="str">
        <f>IF(INDEX(技能效果!O:O,MATCH(技能效果等级!B3404,技能效果!B:B,0))="","",INDEX(技能效果!O:O,MATCH(技能效果等级!B3404,技能效果!B:B,0)))</f>
        <v/>
      </c>
      <c r="S3404" s="97"/>
      <c r="T3404" s="97"/>
      <c r="U3404" s="97"/>
      <c r="V3404" s="96" t="str">
        <f>IF(INDEX(技能效果!AF:AF,MATCH(技能效果等级!B3404,技能效果!B:B,0))="","",INDEX(技能效果!AF:AF,MATCH(技能效果等级!B3404,技能效果!B:B,0)))</f>
        <v/>
      </c>
      <c r="W3404" s="95">
        <f t="shared" si="51"/>
        <v>331</v>
      </c>
    </row>
    <row r="3405" spans="1:23" ht="16.5" x14ac:dyDescent="0.2">
      <c r="A3405" s="62">
        <v>3402</v>
      </c>
      <c r="B3405" s="95">
        <f>INDEX(技能效果!B:B,MATCH(技能效果等级!W3405,技能效果!AE:AE,0))</f>
        <v>210301501</v>
      </c>
      <c r="C3405" s="95" t="str">
        <f>INDEX(技能效果!C:C,MATCH(技能效果等级!B3405,技能效果!B:B,0))</f>
        <v>于禁技能伤害(教学)</v>
      </c>
      <c r="D3405" s="96" t="s">
        <v>873</v>
      </c>
      <c r="E3405" s="95">
        <v>8</v>
      </c>
      <c r="F3405" s="95">
        <f>INDEX(技能效果!H:H,MATCH(技能效果等级!B3405,技能效果!B:B,0))</f>
        <v>1001</v>
      </c>
      <c r="G3405" s="95">
        <f>IF(INDEX(技能效果!K:K,MATCH(B3405,技能效果!B:B,0))=0,INDEX(技能效果!I:I,MATCH(技能效果等级!B3405,技能效果!B:B,0)),INDEX(技能效果!I:I,MATCH(技能效果等级!B3405,技能效果!B:B,0))*VLOOKUP(E3405,技能数值计算!$C$19:$D$28,2,FALSE))</f>
        <v>2.52</v>
      </c>
      <c r="H3405" s="95">
        <f>INDEX(技能效果!J:J,MATCH(技能效果等级!B3405,技能效果!B:B,0))</f>
        <v>0</v>
      </c>
      <c r="I3405" s="97"/>
      <c r="J3405" s="97"/>
      <c r="K3405" s="97"/>
      <c r="L3405" s="97"/>
      <c r="M3405" s="97"/>
      <c r="N3405" s="96" t="str">
        <f>IF(INDEX(技能效果!L:L,MATCH(技能效果等级!B3405,技能效果!B:B,0))="","",INDEX(技能效果!L:L,MATCH(技能效果等级!B3405,技能效果!B:B,0)))</f>
        <v/>
      </c>
      <c r="O3405" s="95">
        <f>IF(INDEX(技能效果!N:N,MATCH(B3405,技能效果!B:B,0))=0,INDEX(技能效果!M:M,MATCH(技能效果等级!B3405,技能效果!B:B,0)),INDEX(技能效果!M:M,MATCH(技能效果等级!B3405,技能效果!B:B,0))*VLOOKUP(E3405,技能数值计算!$C$19:$D$28,2,FALSE))</f>
        <v>0</v>
      </c>
      <c r="P3405" s="97"/>
      <c r="Q3405" s="97"/>
      <c r="R3405" s="95" t="str">
        <f>IF(INDEX(技能效果!O:O,MATCH(技能效果等级!B3405,技能效果!B:B,0))="","",INDEX(技能效果!O:O,MATCH(技能效果等级!B3405,技能效果!B:B,0)))</f>
        <v/>
      </c>
      <c r="S3405" s="97"/>
      <c r="T3405" s="97"/>
      <c r="U3405" s="97"/>
      <c r="V3405" s="96" t="str">
        <f>IF(INDEX(技能效果!AF:AF,MATCH(技能效果等级!B3405,技能效果!B:B,0))="","",INDEX(技能效果!AF:AF,MATCH(技能效果等级!B3405,技能效果!B:B,0)))</f>
        <v/>
      </c>
      <c r="W3405" s="95">
        <f t="shared" si="51"/>
        <v>331</v>
      </c>
    </row>
    <row r="3406" spans="1:23" ht="16.5" x14ac:dyDescent="0.2">
      <c r="A3406" s="62">
        <v>3403</v>
      </c>
      <c r="B3406" s="95">
        <f>INDEX(技能效果!B:B,MATCH(技能效果等级!W3406,技能效果!AE:AE,0))</f>
        <v>210301501</v>
      </c>
      <c r="C3406" s="95" t="str">
        <f>INDEX(技能效果!C:C,MATCH(技能效果等级!B3406,技能效果!B:B,0))</f>
        <v>于禁技能伤害(教学)</v>
      </c>
      <c r="D3406" s="96" t="s">
        <v>873</v>
      </c>
      <c r="E3406" s="95">
        <v>9</v>
      </c>
      <c r="F3406" s="95">
        <f>INDEX(技能效果!H:H,MATCH(技能效果等级!B3406,技能效果!B:B,0))</f>
        <v>1001</v>
      </c>
      <c r="G3406" s="95">
        <f>IF(INDEX(技能效果!K:K,MATCH(B3406,技能效果!B:B,0))=0,INDEX(技能效果!I:I,MATCH(技能效果等级!B3406,技能效果!B:B,0)),INDEX(技能效果!I:I,MATCH(技能效果等级!B3406,技能效果!B:B,0))*VLOOKUP(E3406,技能数值计算!$C$19:$D$28,2,FALSE))</f>
        <v>2.7600000000000002</v>
      </c>
      <c r="H3406" s="95">
        <f>INDEX(技能效果!J:J,MATCH(技能效果等级!B3406,技能效果!B:B,0))</f>
        <v>0</v>
      </c>
      <c r="I3406" s="97"/>
      <c r="J3406" s="97"/>
      <c r="K3406" s="97"/>
      <c r="L3406" s="97"/>
      <c r="M3406" s="97"/>
      <c r="N3406" s="96" t="str">
        <f>IF(INDEX(技能效果!L:L,MATCH(技能效果等级!B3406,技能效果!B:B,0))="","",INDEX(技能效果!L:L,MATCH(技能效果等级!B3406,技能效果!B:B,0)))</f>
        <v/>
      </c>
      <c r="O3406" s="95">
        <f>IF(INDEX(技能效果!N:N,MATCH(B3406,技能效果!B:B,0))=0,INDEX(技能效果!M:M,MATCH(技能效果等级!B3406,技能效果!B:B,0)),INDEX(技能效果!M:M,MATCH(技能效果等级!B3406,技能效果!B:B,0))*VLOOKUP(E3406,技能数值计算!$C$19:$D$28,2,FALSE))</f>
        <v>0</v>
      </c>
      <c r="P3406" s="97"/>
      <c r="Q3406" s="97"/>
      <c r="R3406" s="95" t="str">
        <f>IF(INDEX(技能效果!O:O,MATCH(技能效果等级!B3406,技能效果!B:B,0))="","",INDEX(技能效果!O:O,MATCH(技能效果等级!B3406,技能效果!B:B,0)))</f>
        <v/>
      </c>
      <c r="S3406" s="97"/>
      <c r="T3406" s="97"/>
      <c r="U3406" s="97"/>
      <c r="V3406" s="96" t="str">
        <f>IF(INDEX(技能效果!AF:AF,MATCH(技能效果等级!B3406,技能效果!B:B,0))="","",INDEX(技能效果!AF:AF,MATCH(技能效果等级!B3406,技能效果!B:B,0)))</f>
        <v/>
      </c>
      <c r="W3406" s="95">
        <f t="shared" si="51"/>
        <v>331</v>
      </c>
    </row>
    <row r="3407" spans="1:23" ht="16.5" x14ac:dyDescent="0.2">
      <c r="A3407" s="62">
        <v>3404</v>
      </c>
      <c r="B3407" s="95">
        <f>INDEX(技能效果!B:B,MATCH(技能效果等级!W3407,技能效果!AE:AE,0))</f>
        <v>210301501</v>
      </c>
      <c r="C3407" s="95" t="str">
        <f>INDEX(技能效果!C:C,MATCH(技能效果等级!B3407,技能效果!B:B,0))</f>
        <v>于禁技能伤害(教学)</v>
      </c>
      <c r="D3407" s="96" t="s">
        <v>873</v>
      </c>
      <c r="E3407" s="95">
        <v>10</v>
      </c>
      <c r="F3407" s="95">
        <f>INDEX(技能效果!H:H,MATCH(技能效果等级!B3407,技能效果!B:B,0))</f>
        <v>1001</v>
      </c>
      <c r="G3407" s="95">
        <f>IF(INDEX(技能效果!K:K,MATCH(B3407,技能效果!B:B,0))=0,INDEX(技能效果!I:I,MATCH(技能效果等级!B3407,技能效果!B:B,0)),INDEX(技能效果!I:I,MATCH(技能效果等级!B3407,技能效果!B:B,0))*VLOOKUP(E3407,技能数值计算!$C$19:$D$28,2,FALSE))</f>
        <v>3</v>
      </c>
      <c r="H3407" s="95">
        <f>INDEX(技能效果!J:J,MATCH(技能效果等级!B3407,技能效果!B:B,0))</f>
        <v>0</v>
      </c>
      <c r="I3407" s="97"/>
      <c r="J3407" s="97"/>
      <c r="K3407" s="97"/>
      <c r="L3407" s="97"/>
      <c r="M3407" s="97"/>
      <c r="N3407" s="96" t="str">
        <f>IF(INDEX(技能效果!L:L,MATCH(技能效果等级!B3407,技能效果!B:B,0))="","",INDEX(技能效果!L:L,MATCH(技能效果等级!B3407,技能效果!B:B,0)))</f>
        <v/>
      </c>
      <c r="O3407" s="95">
        <f>IF(INDEX(技能效果!N:N,MATCH(B3407,技能效果!B:B,0))=0,INDEX(技能效果!M:M,MATCH(技能效果等级!B3407,技能效果!B:B,0)),INDEX(技能效果!M:M,MATCH(技能效果等级!B3407,技能效果!B:B,0))*VLOOKUP(E3407,技能数值计算!$C$19:$D$28,2,FALSE))</f>
        <v>0</v>
      </c>
      <c r="P3407" s="97"/>
      <c r="Q3407" s="97"/>
      <c r="R3407" s="95" t="str">
        <f>IF(INDEX(技能效果!O:O,MATCH(技能效果等级!B3407,技能效果!B:B,0))="","",INDEX(技能效果!O:O,MATCH(技能效果等级!B3407,技能效果!B:B,0)))</f>
        <v/>
      </c>
      <c r="S3407" s="97"/>
      <c r="T3407" s="97"/>
      <c r="U3407" s="97"/>
      <c r="V3407" s="96" t="str">
        <f>IF(INDEX(技能效果!AF:AF,MATCH(技能效果等级!B3407,技能效果!B:B,0))="","",INDEX(技能效果!AF:AF,MATCH(技能效果等级!B3407,技能效果!B:B,0)))</f>
        <v/>
      </c>
      <c r="W3407" s="95">
        <f t="shared" si="51"/>
        <v>331</v>
      </c>
    </row>
    <row r="3408" spans="1:23" ht="16.5" x14ac:dyDescent="0.2">
      <c r="A3408" s="62">
        <v>3405</v>
      </c>
      <c r="B3408" s="95">
        <f>INDEX(技能效果!B:B,MATCH(技能效果等级!W3408,技能效果!AE:AE,0))</f>
        <v>210301502</v>
      </c>
      <c r="C3408" s="95" t="str">
        <f>INDEX(技能效果!C:C,MATCH(技能效果等级!B3408,技能效果!B:B,0))</f>
        <v>于禁专属武器效果(教学)</v>
      </c>
      <c r="D3408" s="96" t="s">
        <v>873</v>
      </c>
      <c r="E3408" s="95">
        <v>1</v>
      </c>
      <c r="F3408" s="95">
        <f>INDEX(技能效果!H:H,MATCH(技能效果等级!B3408,技能效果!B:B,0))</f>
        <v>4030</v>
      </c>
      <c r="G3408" s="95">
        <f>IF(INDEX(技能效果!K:K,MATCH(B3408,技能效果!B:B,0))=0,INDEX(技能效果!I:I,MATCH(技能效果等级!B3408,技能效果!B:B,0)),INDEX(技能效果!I:I,MATCH(技能效果等级!B3408,技能效果!B:B,0))*VLOOKUP(E3408,技能数值计算!$C$19:$D$28,2,FALSE))</f>
        <v>2</v>
      </c>
      <c r="H3408" s="95">
        <f>INDEX(技能效果!J:J,MATCH(技能效果等级!B3408,技能效果!B:B,0))</f>
        <v>0</v>
      </c>
      <c r="I3408" s="97"/>
      <c r="J3408" s="97"/>
      <c r="K3408" s="97"/>
      <c r="L3408" s="97"/>
      <c r="M3408" s="97"/>
      <c r="N3408" s="96" t="str">
        <f>IF(INDEX(技能效果!L:L,MATCH(技能效果等级!B3408,技能效果!B:B,0))="","",INDEX(技能效果!L:L,MATCH(技能效果等级!B3408,技能效果!B:B,0)))</f>
        <v/>
      </c>
      <c r="O3408" s="95">
        <f>IF(INDEX(技能效果!N:N,MATCH(B3408,技能效果!B:B,0))=0,INDEX(技能效果!M:M,MATCH(技能效果等级!B3408,技能效果!B:B,0)),INDEX(技能效果!M:M,MATCH(技能效果等级!B3408,技能效果!B:B,0))*VLOOKUP(E3408,技能数值计算!$C$19:$D$28,2,FALSE))</f>
        <v>0</v>
      </c>
      <c r="P3408" s="97"/>
      <c r="Q3408" s="97"/>
      <c r="R3408" s="95" t="str">
        <f>IF(INDEX(技能效果!O:O,MATCH(技能效果等级!B3408,技能效果!B:B,0))="","",INDEX(技能效果!O:O,MATCH(技能效果等级!B3408,技能效果!B:B,0)))</f>
        <v/>
      </c>
      <c r="S3408" s="97"/>
      <c r="T3408" s="97"/>
      <c r="U3408" s="97"/>
      <c r="V3408" s="96" t="str">
        <f>IF(INDEX(技能效果!AF:AF,MATCH(技能效果等级!B3408,技能效果!B:B,0))="","",INDEX(技能效果!AF:AF,MATCH(技能效果等级!B3408,技能效果!B:B,0)))</f>
        <v>绝技水晶消耗降低</v>
      </c>
      <c r="W3408" s="95">
        <f t="shared" si="51"/>
        <v>332</v>
      </c>
    </row>
    <row r="3409" spans="1:23" ht="16.5" x14ac:dyDescent="0.2">
      <c r="A3409" s="62">
        <v>3406</v>
      </c>
      <c r="B3409" s="95">
        <f>INDEX(技能效果!B:B,MATCH(技能效果等级!W3409,技能效果!AE:AE,0))</f>
        <v>210301502</v>
      </c>
      <c r="C3409" s="95" t="str">
        <f>INDEX(技能效果!C:C,MATCH(技能效果等级!B3409,技能效果!B:B,0))</f>
        <v>于禁专属武器效果(教学)</v>
      </c>
      <c r="D3409" s="96" t="s">
        <v>873</v>
      </c>
      <c r="E3409" s="95">
        <v>2</v>
      </c>
      <c r="F3409" s="95">
        <f>INDEX(技能效果!H:H,MATCH(技能效果等级!B3409,技能效果!B:B,0))</f>
        <v>4030</v>
      </c>
      <c r="G3409" s="95">
        <f>IF(INDEX(技能效果!K:K,MATCH(B3409,技能效果!B:B,0))=0,INDEX(技能效果!I:I,MATCH(技能效果等级!B3409,技能效果!B:B,0)),INDEX(技能效果!I:I,MATCH(技能效果等级!B3409,技能效果!B:B,0))*VLOOKUP(E3409,技能数值计算!$C$19:$D$28,2,FALSE))</f>
        <v>2</v>
      </c>
      <c r="H3409" s="95">
        <f>INDEX(技能效果!J:J,MATCH(技能效果等级!B3409,技能效果!B:B,0))</f>
        <v>0</v>
      </c>
      <c r="I3409" s="97"/>
      <c r="J3409" s="97"/>
      <c r="K3409" s="97"/>
      <c r="L3409" s="97"/>
      <c r="M3409" s="97"/>
      <c r="N3409" s="96" t="str">
        <f>IF(INDEX(技能效果!L:L,MATCH(技能效果等级!B3409,技能效果!B:B,0))="","",INDEX(技能效果!L:L,MATCH(技能效果等级!B3409,技能效果!B:B,0)))</f>
        <v/>
      </c>
      <c r="O3409" s="95">
        <f>IF(INDEX(技能效果!N:N,MATCH(B3409,技能效果!B:B,0))=0,INDEX(技能效果!M:M,MATCH(技能效果等级!B3409,技能效果!B:B,0)),INDEX(技能效果!M:M,MATCH(技能效果等级!B3409,技能效果!B:B,0))*VLOOKUP(E3409,技能数值计算!$C$19:$D$28,2,FALSE))</f>
        <v>0</v>
      </c>
      <c r="P3409" s="97"/>
      <c r="Q3409" s="97"/>
      <c r="R3409" s="95" t="str">
        <f>IF(INDEX(技能效果!O:O,MATCH(技能效果等级!B3409,技能效果!B:B,0))="","",INDEX(技能效果!O:O,MATCH(技能效果等级!B3409,技能效果!B:B,0)))</f>
        <v/>
      </c>
      <c r="S3409" s="97"/>
      <c r="T3409" s="97"/>
      <c r="U3409" s="97"/>
      <c r="V3409" s="96" t="str">
        <f>IF(INDEX(技能效果!AF:AF,MATCH(技能效果等级!B3409,技能效果!B:B,0))="","",INDEX(技能效果!AF:AF,MATCH(技能效果等级!B3409,技能效果!B:B,0)))</f>
        <v>绝技水晶消耗降低</v>
      </c>
      <c r="W3409" s="95">
        <f t="shared" si="51"/>
        <v>332</v>
      </c>
    </row>
    <row r="3410" spans="1:23" ht="16.5" x14ac:dyDescent="0.2">
      <c r="A3410" s="62">
        <v>3407</v>
      </c>
      <c r="B3410" s="95">
        <f>INDEX(技能效果!B:B,MATCH(技能效果等级!W3410,技能效果!AE:AE,0))</f>
        <v>210301502</v>
      </c>
      <c r="C3410" s="95" t="str">
        <f>INDEX(技能效果!C:C,MATCH(技能效果等级!B3410,技能效果!B:B,0))</f>
        <v>于禁专属武器效果(教学)</v>
      </c>
      <c r="D3410" s="96" t="s">
        <v>873</v>
      </c>
      <c r="E3410" s="95">
        <v>3</v>
      </c>
      <c r="F3410" s="95">
        <f>INDEX(技能效果!H:H,MATCH(技能效果等级!B3410,技能效果!B:B,0))</f>
        <v>4030</v>
      </c>
      <c r="G3410" s="95">
        <f>IF(INDEX(技能效果!K:K,MATCH(B3410,技能效果!B:B,0))=0,INDEX(技能效果!I:I,MATCH(技能效果等级!B3410,技能效果!B:B,0)),INDEX(技能效果!I:I,MATCH(技能效果等级!B3410,技能效果!B:B,0))*VLOOKUP(E3410,技能数值计算!$C$19:$D$28,2,FALSE))</f>
        <v>2</v>
      </c>
      <c r="H3410" s="95">
        <f>INDEX(技能效果!J:J,MATCH(技能效果等级!B3410,技能效果!B:B,0))</f>
        <v>0</v>
      </c>
      <c r="I3410" s="97"/>
      <c r="J3410" s="97"/>
      <c r="K3410" s="97"/>
      <c r="L3410" s="97"/>
      <c r="M3410" s="97"/>
      <c r="N3410" s="96" t="str">
        <f>IF(INDEX(技能效果!L:L,MATCH(技能效果等级!B3410,技能效果!B:B,0))="","",INDEX(技能效果!L:L,MATCH(技能效果等级!B3410,技能效果!B:B,0)))</f>
        <v/>
      </c>
      <c r="O3410" s="95">
        <f>IF(INDEX(技能效果!N:N,MATCH(B3410,技能效果!B:B,0))=0,INDEX(技能效果!M:M,MATCH(技能效果等级!B3410,技能效果!B:B,0)),INDEX(技能效果!M:M,MATCH(技能效果等级!B3410,技能效果!B:B,0))*VLOOKUP(E3410,技能数值计算!$C$19:$D$28,2,FALSE))</f>
        <v>0</v>
      </c>
      <c r="P3410" s="97"/>
      <c r="Q3410" s="97"/>
      <c r="R3410" s="95" t="str">
        <f>IF(INDEX(技能效果!O:O,MATCH(技能效果等级!B3410,技能效果!B:B,0))="","",INDEX(技能效果!O:O,MATCH(技能效果等级!B3410,技能效果!B:B,0)))</f>
        <v/>
      </c>
      <c r="S3410" s="97"/>
      <c r="T3410" s="97"/>
      <c r="U3410" s="97"/>
      <c r="V3410" s="96" t="str">
        <f>IF(INDEX(技能效果!AF:AF,MATCH(技能效果等级!B3410,技能效果!B:B,0))="","",INDEX(技能效果!AF:AF,MATCH(技能效果等级!B3410,技能效果!B:B,0)))</f>
        <v>绝技水晶消耗降低</v>
      </c>
      <c r="W3410" s="95">
        <f t="shared" si="51"/>
        <v>332</v>
      </c>
    </row>
    <row r="3411" spans="1:23" ht="16.5" x14ac:dyDescent="0.2">
      <c r="A3411" s="62">
        <v>3408</v>
      </c>
      <c r="B3411" s="95">
        <f>INDEX(技能效果!B:B,MATCH(技能效果等级!W3411,技能效果!AE:AE,0))</f>
        <v>210301502</v>
      </c>
      <c r="C3411" s="95" t="str">
        <f>INDEX(技能效果!C:C,MATCH(技能效果等级!B3411,技能效果!B:B,0))</f>
        <v>于禁专属武器效果(教学)</v>
      </c>
      <c r="D3411" s="96" t="s">
        <v>873</v>
      </c>
      <c r="E3411" s="95">
        <v>4</v>
      </c>
      <c r="F3411" s="95">
        <f>INDEX(技能效果!H:H,MATCH(技能效果等级!B3411,技能效果!B:B,0))</f>
        <v>4030</v>
      </c>
      <c r="G3411" s="95">
        <f>IF(INDEX(技能效果!K:K,MATCH(B3411,技能效果!B:B,0))=0,INDEX(技能效果!I:I,MATCH(技能效果等级!B3411,技能效果!B:B,0)),INDEX(技能效果!I:I,MATCH(技能效果等级!B3411,技能效果!B:B,0))*VLOOKUP(E3411,技能数值计算!$C$19:$D$28,2,FALSE))</f>
        <v>2</v>
      </c>
      <c r="H3411" s="95">
        <f>INDEX(技能效果!J:J,MATCH(技能效果等级!B3411,技能效果!B:B,0))</f>
        <v>0</v>
      </c>
      <c r="I3411" s="97"/>
      <c r="J3411" s="97"/>
      <c r="K3411" s="97"/>
      <c r="L3411" s="97"/>
      <c r="M3411" s="97"/>
      <c r="N3411" s="96" t="str">
        <f>IF(INDEX(技能效果!L:L,MATCH(技能效果等级!B3411,技能效果!B:B,0))="","",INDEX(技能效果!L:L,MATCH(技能效果等级!B3411,技能效果!B:B,0)))</f>
        <v/>
      </c>
      <c r="O3411" s="95">
        <f>IF(INDEX(技能效果!N:N,MATCH(B3411,技能效果!B:B,0))=0,INDEX(技能效果!M:M,MATCH(技能效果等级!B3411,技能效果!B:B,0)),INDEX(技能效果!M:M,MATCH(技能效果等级!B3411,技能效果!B:B,0))*VLOOKUP(E3411,技能数值计算!$C$19:$D$28,2,FALSE))</f>
        <v>0</v>
      </c>
      <c r="P3411" s="97"/>
      <c r="Q3411" s="97"/>
      <c r="R3411" s="95" t="str">
        <f>IF(INDEX(技能效果!O:O,MATCH(技能效果等级!B3411,技能效果!B:B,0))="","",INDEX(技能效果!O:O,MATCH(技能效果等级!B3411,技能效果!B:B,0)))</f>
        <v/>
      </c>
      <c r="S3411" s="97"/>
      <c r="T3411" s="97"/>
      <c r="U3411" s="97"/>
      <c r="V3411" s="96" t="str">
        <f>IF(INDEX(技能效果!AF:AF,MATCH(技能效果等级!B3411,技能效果!B:B,0))="","",INDEX(技能效果!AF:AF,MATCH(技能效果等级!B3411,技能效果!B:B,0)))</f>
        <v>绝技水晶消耗降低</v>
      </c>
      <c r="W3411" s="95">
        <f t="shared" si="51"/>
        <v>332</v>
      </c>
    </row>
    <row r="3412" spans="1:23" ht="16.5" x14ac:dyDescent="0.2">
      <c r="A3412" s="62">
        <v>3409</v>
      </c>
      <c r="B3412" s="95">
        <f>INDEX(技能效果!B:B,MATCH(技能效果等级!W3412,技能效果!AE:AE,0))</f>
        <v>210301502</v>
      </c>
      <c r="C3412" s="95" t="str">
        <f>INDEX(技能效果!C:C,MATCH(技能效果等级!B3412,技能效果!B:B,0))</f>
        <v>于禁专属武器效果(教学)</v>
      </c>
      <c r="D3412" s="96" t="s">
        <v>873</v>
      </c>
      <c r="E3412" s="95">
        <v>5</v>
      </c>
      <c r="F3412" s="95">
        <f>INDEX(技能效果!H:H,MATCH(技能效果等级!B3412,技能效果!B:B,0))</f>
        <v>4030</v>
      </c>
      <c r="G3412" s="95">
        <f>IF(INDEX(技能效果!K:K,MATCH(B3412,技能效果!B:B,0))=0,INDEX(技能效果!I:I,MATCH(技能效果等级!B3412,技能效果!B:B,0)),INDEX(技能效果!I:I,MATCH(技能效果等级!B3412,技能效果!B:B,0))*VLOOKUP(E3412,技能数值计算!$C$19:$D$28,2,FALSE))</f>
        <v>2</v>
      </c>
      <c r="H3412" s="95">
        <f>INDEX(技能效果!J:J,MATCH(技能效果等级!B3412,技能效果!B:B,0))</f>
        <v>0</v>
      </c>
      <c r="I3412" s="97"/>
      <c r="J3412" s="97"/>
      <c r="K3412" s="97"/>
      <c r="L3412" s="97"/>
      <c r="M3412" s="97"/>
      <c r="N3412" s="96" t="str">
        <f>IF(INDEX(技能效果!L:L,MATCH(技能效果等级!B3412,技能效果!B:B,0))="","",INDEX(技能效果!L:L,MATCH(技能效果等级!B3412,技能效果!B:B,0)))</f>
        <v/>
      </c>
      <c r="O3412" s="95">
        <f>IF(INDEX(技能效果!N:N,MATCH(B3412,技能效果!B:B,0))=0,INDEX(技能效果!M:M,MATCH(技能效果等级!B3412,技能效果!B:B,0)),INDEX(技能效果!M:M,MATCH(技能效果等级!B3412,技能效果!B:B,0))*VLOOKUP(E3412,技能数值计算!$C$19:$D$28,2,FALSE))</f>
        <v>0</v>
      </c>
      <c r="P3412" s="97"/>
      <c r="Q3412" s="97"/>
      <c r="R3412" s="95" t="str">
        <f>IF(INDEX(技能效果!O:O,MATCH(技能效果等级!B3412,技能效果!B:B,0))="","",INDEX(技能效果!O:O,MATCH(技能效果等级!B3412,技能效果!B:B,0)))</f>
        <v/>
      </c>
      <c r="S3412" s="97"/>
      <c r="T3412" s="97"/>
      <c r="U3412" s="97"/>
      <c r="V3412" s="96" t="str">
        <f>IF(INDEX(技能效果!AF:AF,MATCH(技能效果等级!B3412,技能效果!B:B,0))="","",INDEX(技能效果!AF:AF,MATCH(技能效果等级!B3412,技能效果!B:B,0)))</f>
        <v>绝技水晶消耗降低</v>
      </c>
      <c r="W3412" s="95">
        <f t="shared" si="51"/>
        <v>332</v>
      </c>
    </row>
    <row r="3413" spans="1:23" ht="16.5" x14ac:dyDescent="0.2">
      <c r="A3413" s="62">
        <v>3410</v>
      </c>
      <c r="B3413" s="95">
        <f>INDEX(技能效果!B:B,MATCH(技能效果等级!W3413,技能效果!AE:AE,0))</f>
        <v>210301502</v>
      </c>
      <c r="C3413" s="95" t="str">
        <f>INDEX(技能效果!C:C,MATCH(技能效果等级!B3413,技能效果!B:B,0))</f>
        <v>于禁专属武器效果(教学)</v>
      </c>
      <c r="D3413" s="96" t="s">
        <v>873</v>
      </c>
      <c r="E3413" s="95">
        <v>6</v>
      </c>
      <c r="F3413" s="95">
        <f>INDEX(技能效果!H:H,MATCH(技能效果等级!B3413,技能效果!B:B,0))</f>
        <v>4030</v>
      </c>
      <c r="G3413" s="95">
        <f>IF(INDEX(技能效果!K:K,MATCH(B3413,技能效果!B:B,0))=0,INDEX(技能效果!I:I,MATCH(技能效果等级!B3413,技能效果!B:B,0)),INDEX(技能效果!I:I,MATCH(技能效果等级!B3413,技能效果!B:B,0))*VLOOKUP(E3413,技能数值计算!$C$19:$D$28,2,FALSE))</f>
        <v>2</v>
      </c>
      <c r="H3413" s="95">
        <f>INDEX(技能效果!J:J,MATCH(技能效果等级!B3413,技能效果!B:B,0))</f>
        <v>0</v>
      </c>
      <c r="I3413" s="97"/>
      <c r="J3413" s="97"/>
      <c r="K3413" s="97"/>
      <c r="L3413" s="97"/>
      <c r="M3413" s="97"/>
      <c r="N3413" s="96" t="str">
        <f>IF(INDEX(技能效果!L:L,MATCH(技能效果等级!B3413,技能效果!B:B,0))="","",INDEX(技能效果!L:L,MATCH(技能效果等级!B3413,技能效果!B:B,0)))</f>
        <v/>
      </c>
      <c r="O3413" s="95">
        <f>IF(INDEX(技能效果!N:N,MATCH(B3413,技能效果!B:B,0))=0,INDEX(技能效果!M:M,MATCH(技能效果等级!B3413,技能效果!B:B,0)),INDEX(技能效果!M:M,MATCH(技能效果等级!B3413,技能效果!B:B,0))*VLOOKUP(E3413,技能数值计算!$C$19:$D$28,2,FALSE))</f>
        <v>0</v>
      </c>
      <c r="P3413" s="97"/>
      <c r="Q3413" s="97"/>
      <c r="R3413" s="95" t="str">
        <f>IF(INDEX(技能效果!O:O,MATCH(技能效果等级!B3413,技能效果!B:B,0))="","",INDEX(技能效果!O:O,MATCH(技能效果等级!B3413,技能效果!B:B,0)))</f>
        <v/>
      </c>
      <c r="S3413" s="97"/>
      <c r="T3413" s="97"/>
      <c r="U3413" s="97"/>
      <c r="V3413" s="96" t="str">
        <f>IF(INDEX(技能效果!AF:AF,MATCH(技能效果等级!B3413,技能效果!B:B,0))="","",INDEX(技能效果!AF:AF,MATCH(技能效果等级!B3413,技能效果!B:B,0)))</f>
        <v>绝技水晶消耗降低</v>
      </c>
      <c r="W3413" s="95">
        <f t="shared" si="51"/>
        <v>332</v>
      </c>
    </row>
    <row r="3414" spans="1:23" ht="16.5" x14ac:dyDescent="0.2">
      <c r="A3414" s="62">
        <v>3411</v>
      </c>
      <c r="B3414" s="95">
        <f>INDEX(技能效果!B:B,MATCH(技能效果等级!W3414,技能效果!AE:AE,0))</f>
        <v>210301502</v>
      </c>
      <c r="C3414" s="95" t="str">
        <f>INDEX(技能效果!C:C,MATCH(技能效果等级!B3414,技能效果!B:B,0))</f>
        <v>于禁专属武器效果(教学)</v>
      </c>
      <c r="D3414" s="96" t="s">
        <v>873</v>
      </c>
      <c r="E3414" s="95">
        <v>7</v>
      </c>
      <c r="F3414" s="95">
        <f>INDEX(技能效果!H:H,MATCH(技能效果等级!B3414,技能效果!B:B,0))</f>
        <v>4030</v>
      </c>
      <c r="G3414" s="95">
        <f>IF(INDEX(技能效果!K:K,MATCH(B3414,技能效果!B:B,0))=0,INDEX(技能效果!I:I,MATCH(技能效果等级!B3414,技能效果!B:B,0)),INDEX(技能效果!I:I,MATCH(技能效果等级!B3414,技能效果!B:B,0))*VLOOKUP(E3414,技能数值计算!$C$19:$D$28,2,FALSE))</f>
        <v>2</v>
      </c>
      <c r="H3414" s="95">
        <f>INDEX(技能效果!J:J,MATCH(技能效果等级!B3414,技能效果!B:B,0))</f>
        <v>0</v>
      </c>
      <c r="I3414" s="97"/>
      <c r="J3414" s="97"/>
      <c r="K3414" s="97"/>
      <c r="L3414" s="97"/>
      <c r="M3414" s="97"/>
      <c r="N3414" s="96" t="str">
        <f>IF(INDEX(技能效果!L:L,MATCH(技能效果等级!B3414,技能效果!B:B,0))="","",INDEX(技能效果!L:L,MATCH(技能效果等级!B3414,技能效果!B:B,0)))</f>
        <v/>
      </c>
      <c r="O3414" s="95">
        <f>IF(INDEX(技能效果!N:N,MATCH(B3414,技能效果!B:B,0))=0,INDEX(技能效果!M:M,MATCH(技能效果等级!B3414,技能效果!B:B,0)),INDEX(技能效果!M:M,MATCH(技能效果等级!B3414,技能效果!B:B,0))*VLOOKUP(E3414,技能数值计算!$C$19:$D$28,2,FALSE))</f>
        <v>0</v>
      </c>
      <c r="P3414" s="97"/>
      <c r="Q3414" s="97"/>
      <c r="R3414" s="95" t="str">
        <f>IF(INDEX(技能效果!O:O,MATCH(技能效果等级!B3414,技能效果!B:B,0))="","",INDEX(技能效果!O:O,MATCH(技能效果等级!B3414,技能效果!B:B,0)))</f>
        <v/>
      </c>
      <c r="S3414" s="97"/>
      <c r="T3414" s="97"/>
      <c r="U3414" s="97"/>
      <c r="V3414" s="96" t="str">
        <f>IF(INDEX(技能效果!AF:AF,MATCH(技能效果等级!B3414,技能效果!B:B,0))="","",INDEX(技能效果!AF:AF,MATCH(技能效果等级!B3414,技能效果!B:B,0)))</f>
        <v>绝技水晶消耗降低</v>
      </c>
      <c r="W3414" s="95">
        <f t="shared" si="51"/>
        <v>332</v>
      </c>
    </row>
    <row r="3415" spans="1:23" ht="16.5" x14ac:dyDescent="0.2">
      <c r="A3415" s="62">
        <v>3412</v>
      </c>
      <c r="B3415" s="95">
        <f>INDEX(技能效果!B:B,MATCH(技能效果等级!W3415,技能效果!AE:AE,0))</f>
        <v>210301502</v>
      </c>
      <c r="C3415" s="95" t="str">
        <f>INDEX(技能效果!C:C,MATCH(技能效果等级!B3415,技能效果!B:B,0))</f>
        <v>于禁专属武器效果(教学)</v>
      </c>
      <c r="D3415" s="96" t="s">
        <v>873</v>
      </c>
      <c r="E3415" s="95">
        <v>8</v>
      </c>
      <c r="F3415" s="95">
        <f>INDEX(技能效果!H:H,MATCH(技能效果等级!B3415,技能效果!B:B,0))</f>
        <v>4030</v>
      </c>
      <c r="G3415" s="95">
        <f>IF(INDEX(技能效果!K:K,MATCH(B3415,技能效果!B:B,0))=0,INDEX(技能效果!I:I,MATCH(技能效果等级!B3415,技能效果!B:B,0)),INDEX(技能效果!I:I,MATCH(技能效果等级!B3415,技能效果!B:B,0))*VLOOKUP(E3415,技能数值计算!$C$19:$D$28,2,FALSE))</f>
        <v>2</v>
      </c>
      <c r="H3415" s="95">
        <f>INDEX(技能效果!J:J,MATCH(技能效果等级!B3415,技能效果!B:B,0))</f>
        <v>0</v>
      </c>
      <c r="I3415" s="97"/>
      <c r="J3415" s="97"/>
      <c r="K3415" s="97"/>
      <c r="L3415" s="97"/>
      <c r="M3415" s="97"/>
      <c r="N3415" s="96" t="str">
        <f>IF(INDEX(技能效果!L:L,MATCH(技能效果等级!B3415,技能效果!B:B,0))="","",INDEX(技能效果!L:L,MATCH(技能效果等级!B3415,技能效果!B:B,0)))</f>
        <v/>
      </c>
      <c r="O3415" s="95">
        <f>IF(INDEX(技能效果!N:N,MATCH(B3415,技能效果!B:B,0))=0,INDEX(技能效果!M:M,MATCH(技能效果等级!B3415,技能效果!B:B,0)),INDEX(技能效果!M:M,MATCH(技能效果等级!B3415,技能效果!B:B,0))*VLOOKUP(E3415,技能数值计算!$C$19:$D$28,2,FALSE))</f>
        <v>0</v>
      </c>
      <c r="P3415" s="97"/>
      <c r="Q3415" s="97"/>
      <c r="R3415" s="95" t="str">
        <f>IF(INDEX(技能效果!O:O,MATCH(技能效果等级!B3415,技能效果!B:B,0))="","",INDEX(技能效果!O:O,MATCH(技能效果等级!B3415,技能效果!B:B,0)))</f>
        <v/>
      </c>
      <c r="S3415" s="97"/>
      <c r="T3415" s="97"/>
      <c r="U3415" s="97"/>
      <c r="V3415" s="96" t="str">
        <f>IF(INDEX(技能效果!AF:AF,MATCH(技能效果等级!B3415,技能效果!B:B,0))="","",INDEX(技能效果!AF:AF,MATCH(技能效果等级!B3415,技能效果!B:B,0)))</f>
        <v>绝技水晶消耗降低</v>
      </c>
      <c r="W3415" s="95">
        <f t="shared" si="51"/>
        <v>332</v>
      </c>
    </row>
    <row r="3416" spans="1:23" ht="16.5" x14ac:dyDescent="0.2">
      <c r="A3416" s="62">
        <v>3413</v>
      </c>
      <c r="B3416" s="95">
        <f>INDEX(技能效果!B:B,MATCH(技能效果等级!W3416,技能效果!AE:AE,0))</f>
        <v>210301502</v>
      </c>
      <c r="C3416" s="95" t="str">
        <f>INDEX(技能效果!C:C,MATCH(技能效果等级!B3416,技能效果!B:B,0))</f>
        <v>于禁专属武器效果(教学)</v>
      </c>
      <c r="D3416" s="96" t="s">
        <v>873</v>
      </c>
      <c r="E3416" s="95">
        <v>9</v>
      </c>
      <c r="F3416" s="95">
        <f>INDEX(技能效果!H:H,MATCH(技能效果等级!B3416,技能效果!B:B,0))</f>
        <v>4030</v>
      </c>
      <c r="G3416" s="95">
        <f>IF(INDEX(技能效果!K:K,MATCH(B3416,技能效果!B:B,0))=0,INDEX(技能效果!I:I,MATCH(技能效果等级!B3416,技能效果!B:B,0)),INDEX(技能效果!I:I,MATCH(技能效果等级!B3416,技能效果!B:B,0))*VLOOKUP(E3416,技能数值计算!$C$19:$D$28,2,FALSE))</f>
        <v>2</v>
      </c>
      <c r="H3416" s="95">
        <f>INDEX(技能效果!J:J,MATCH(技能效果等级!B3416,技能效果!B:B,0))</f>
        <v>0</v>
      </c>
      <c r="I3416" s="97"/>
      <c r="J3416" s="97"/>
      <c r="K3416" s="97"/>
      <c r="L3416" s="97"/>
      <c r="M3416" s="97"/>
      <c r="N3416" s="96" t="str">
        <f>IF(INDEX(技能效果!L:L,MATCH(技能效果等级!B3416,技能效果!B:B,0))="","",INDEX(技能效果!L:L,MATCH(技能效果等级!B3416,技能效果!B:B,0)))</f>
        <v/>
      </c>
      <c r="O3416" s="95">
        <f>IF(INDEX(技能效果!N:N,MATCH(B3416,技能效果!B:B,0))=0,INDEX(技能效果!M:M,MATCH(技能效果等级!B3416,技能效果!B:B,0)),INDEX(技能效果!M:M,MATCH(技能效果等级!B3416,技能效果!B:B,0))*VLOOKUP(E3416,技能数值计算!$C$19:$D$28,2,FALSE))</f>
        <v>0</v>
      </c>
      <c r="P3416" s="97"/>
      <c r="Q3416" s="97"/>
      <c r="R3416" s="95" t="str">
        <f>IF(INDEX(技能效果!O:O,MATCH(技能效果等级!B3416,技能效果!B:B,0))="","",INDEX(技能效果!O:O,MATCH(技能效果等级!B3416,技能效果!B:B,0)))</f>
        <v/>
      </c>
      <c r="S3416" s="97"/>
      <c r="T3416" s="97"/>
      <c r="U3416" s="97"/>
      <c r="V3416" s="96" t="str">
        <f>IF(INDEX(技能效果!AF:AF,MATCH(技能效果等级!B3416,技能效果!B:B,0))="","",INDEX(技能效果!AF:AF,MATCH(技能效果等级!B3416,技能效果!B:B,0)))</f>
        <v>绝技水晶消耗降低</v>
      </c>
      <c r="W3416" s="95">
        <f t="shared" si="51"/>
        <v>332</v>
      </c>
    </row>
    <row r="3417" spans="1:23" ht="16.5" x14ac:dyDescent="0.2">
      <c r="A3417" s="62">
        <v>3414</v>
      </c>
      <c r="B3417" s="95">
        <f>INDEX(技能效果!B:B,MATCH(技能效果等级!W3417,技能效果!AE:AE,0))</f>
        <v>210301502</v>
      </c>
      <c r="C3417" s="95" t="str">
        <f>INDEX(技能效果!C:C,MATCH(技能效果等级!B3417,技能效果!B:B,0))</f>
        <v>于禁专属武器效果(教学)</v>
      </c>
      <c r="D3417" s="96" t="s">
        <v>873</v>
      </c>
      <c r="E3417" s="95">
        <v>10</v>
      </c>
      <c r="F3417" s="95">
        <f>INDEX(技能效果!H:H,MATCH(技能效果等级!B3417,技能效果!B:B,0))</f>
        <v>4030</v>
      </c>
      <c r="G3417" s="95">
        <f>IF(INDEX(技能效果!K:K,MATCH(B3417,技能效果!B:B,0))=0,INDEX(技能效果!I:I,MATCH(技能效果等级!B3417,技能效果!B:B,0)),INDEX(技能效果!I:I,MATCH(技能效果等级!B3417,技能效果!B:B,0))*VLOOKUP(E3417,技能数值计算!$C$19:$D$28,2,FALSE))</f>
        <v>2</v>
      </c>
      <c r="H3417" s="95">
        <f>INDEX(技能效果!J:J,MATCH(技能效果等级!B3417,技能效果!B:B,0))</f>
        <v>0</v>
      </c>
      <c r="I3417" s="97"/>
      <c r="J3417" s="97"/>
      <c r="K3417" s="97"/>
      <c r="L3417" s="97"/>
      <c r="M3417" s="97"/>
      <c r="N3417" s="96" t="str">
        <f>IF(INDEX(技能效果!L:L,MATCH(技能效果等级!B3417,技能效果!B:B,0))="","",INDEX(技能效果!L:L,MATCH(技能效果等级!B3417,技能效果!B:B,0)))</f>
        <v/>
      </c>
      <c r="O3417" s="95">
        <f>IF(INDEX(技能效果!N:N,MATCH(B3417,技能效果!B:B,0))=0,INDEX(技能效果!M:M,MATCH(技能效果等级!B3417,技能效果!B:B,0)),INDEX(技能效果!M:M,MATCH(技能效果等级!B3417,技能效果!B:B,0))*VLOOKUP(E3417,技能数值计算!$C$19:$D$28,2,FALSE))</f>
        <v>0</v>
      </c>
      <c r="P3417" s="97"/>
      <c r="Q3417" s="97"/>
      <c r="R3417" s="95" t="str">
        <f>IF(INDEX(技能效果!O:O,MATCH(技能效果等级!B3417,技能效果!B:B,0))="","",INDEX(技能效果!O:O,MATCH(技能效果等级!B3417,技能效果!B:B,0)))</f>
        <v/>
      </c>
      <c r="S3417" s="97"/>
      <c r="T3417" s="97"/>
      <c r="U3417" s="97"/>
      <c r="V3417" s="96" t="str">
        <f>IF(INDEX(技能效果!AF:AF,MATCH(技能效果等级!B3417,技能效果!B:B,0))="","",INDEX(技能效果!AF:AF,MATCH(技能效果等级!B3417,技能效果!B:B,0)))</f>
        <v>绝技水晶消耗降低</v>
      </c>
      <c r="W3417" s="95">
        <f t="shared" si="51"/>
        <v>332</v>
      </c>
    </row>
    <row r="3418" spans="1:23" ht="16.5" x14ac:dyDescent="0.2">
      <c r="A3418" s="62">
        <v>3415</v>
      </c>
      <c r="B3418" s="95">
        <f>INDEX(技能效果!B:B,MATCH(技能效果等级!W3418,技能效果!AE:AE,0))</f>
        <v>210301503</v>
      </c>
      <c r="C3418" s="95" t="str">
        <f>INDEX(技能效果!C:C,MATCH(技能效果等级!B3418,技能效果!B:B,0))</f>
        <v>于禁满星效果(教学)</v>
      </c>
      <c r="D3418" s="96" t="s">
        <v>873</v>
      </c>
      <c r="E3418" s="95">
        <v>1</v>
      </c>
      <c r="F3418" s="95">
        <f>INDEX(技能效果!H:H,MATCH(技能效果等级!B3418,技能效果!B:B,0))</f>
        <v>1001</v>
      </c>
      <c r="G3418" s="95">
        <f>IF(INDEX(技能效果!K:K,MATCH(B3418,技能效果!B:B,0))=0,INDEX(技能效果!I:I,MATCH(技能效果等级!B3418,技能效果!B:B,0)),INDEX(技能效果!I:I,MATCH(技能效果等级!B3418,技能效果!B:B,0))*VLOOKUP(E3418,技能数值计算!$C$19:$D$28,2,FALSE))</f>
        <v>1</v>
      </c>
      <c r="H3418" s="95">
        <f>INDEX(技能效果!J:J,MATCH(技能效果等级!B3418,技能效果!B:B,0))</f>
        <v>0</v>
      </c>
      <c r="I3418" s="97"/>
      <c r="J3418" s="97"/>
      <c r="K3418" s="97"/>
      <c r="L3418" s="97"/>
      <c r="M3418" s="97"/>
      <c r="N3418" s="96" t="str">
        <f>IF(INDEX(技能效果!L:L,MATCH(技能效果等级!B3418,技能效果!B:B,0))="","",INDEX(技能效果!L:L,MATCH(技能效果等级!B3418,技能效果!B:B,0)))</f>
        <v/>
      </c>
      <c r="O3418" s="95">
        <f>IF(INDEX(技能效果!N:N,MATCH(B3418,技能效果!B:B,0))=0,INDEX(技能效果!M:M,MATCH(技能效果等级!B3418,技能效果!B:B,0)),INDEX(技能效果!M:M,MATCH(技能效果等级!B3418,技能效果!B:B,0))*VLOOKUP(E3418,技能数值计算!$C$19:$D$28,2,FALSE))</f>
        <v>0</v>
      </c>
      <c r="P3418" s="97"/>
      <c r="Q3418" s="97"/>
      <c r="R3418" s="95" t="str">
        <f>IF(INDEX(技能效果!O:O,MATCH(技能效果等级!B3418,技能效果!B:B,0))="","",INDEX(技能效果!O:O,MATCH(技能效果等级!B3418,技能效果!B:B,0)))</f>
        <v/>
      </c>
      <c r="S3418" s="97"/>
      <c r="T3418" s="97"/>
      <c r="U3418" s="97"/>
      <c r="V3418" s="96" t="str">
        <f>IF(INDEX(技能效果!AF:AF,MATCH(技能效果等级!B3418,技能效果!B:B,0))="","",INDEX(技能效果!AF:AF,MATCH(技能效果等级!B3418,技能效果!B:B,0)))</f>
        <v/>
      </c>
      <c r="W3418" s="95">
        <f t="shared" si="51"/>
        <v>333</v>
      </c>
    </row>
    <row r="3419" spans="1:23" ht="16.5" x14ac:dyDescent="0.2">
      <c r="A3419" s="62">
        <v>3416</v>
      </c>
      <c r="B3419" s="95">
        <f>INDEX(技能效果!B:B,MATCH(技能效果等级!W3419,技能效果!AE:AE,0))</f>
        <v>210301503</v>
      </c>
      <c r="C3419" s="95" t="str">
        <f>INDEX(技能效果!C:C,MATCH(技能效果等级!B3419,技能效果!B:B,0))</f>
        <v>于禁满星效果(教学)</v>
      </c>
      <c r="D3419" s="96" t="s">
        <v>873</v>
      </c>
      <c r="E3419" s="95">
        <v>2</v>
      </c>
      <c r="F3419" s="95">
        <f>INDEX(技能效果!H:H,MATCH(技能效果等级!B3419,技能效果!B:B,0))</f>
        <v>1001</v>
      </c>
      <c r="G3419" s="95">
        <f>IF(INDEX(技能效果!K:K,MATCH(B3419,技能效果!B:B,0))=0,INDEX(技能效果!I:I,MATCH(技能效果等级!B3419,技能效果!B:B,0)),INDEX(技能效果!I:I,MATCH(技能效果等级!B3419,技能效果!B:B,0))*VLOOKUP(E3419,技能数值计算!$C$19:$D$28,2,FALSE))</f>
        <v>1</v>
      </c>
      <c r="H3419" s="95">
        <f>INDEX(技能效果!J:J,MATCH(技能效果等级!B3419,技能效果!B:B,0))</f>
        <v>0</v>
      </c>
      <c r="I3419" s="97"/>
      <c r="J3419" s="97"/>
      <c r="K3419" s="97"/>
      <c r="L3419" s="97"/>
      <c r="M3419" s="97"/>
      <c r="N3419" s="96" t="str">
        <f>IF(INDEX(技能效果!L:L,MATCH(技能效果等级!B3419,技能效果!B:B,0))="","",INDEX(技能效果!L:L,MATCH(技能效果等级!B3419,技能效果!B:B,0)))</f>
        <v/>
      </c>
      <c r="O3419" s="95">
        <f>IF(INDEX(技能效果!N:N,MATCH(B3419,技能效果!B:B,0))=0,INDEX(技能效果!M:M,MATCH(技能效果等级!B3419,技能效果!B:B,0)),INDEX(技能效果!M:M,MATCH(技能效果等级!B3419,技能效果!B:B,0))*VLOOKUP(E3419,技能数值计算!$C$19:$D$28,2,FALSE))</f>
        <v>0</v>
      </c>
      <c r="P3419" s="97"/>
      <c r="Q3419" s="97"/>
      <c r="R3419" s="95" t="str">
        <f>IF(INDEX(技能效果!O:O,MATCH(技能效果等级!B3419,技能效果!B:B,0))="","",INDEX(技能效果!O:O,MATCH(技能效果等级!B3419,技能效果!B:B,0)))</f>
        <v/>
      </c>
      <c r="S3419" s="97"/>
      <c r="T3419" s="97"/>
      <c r="U3419" s="97"/>
      <c r="V3419" s="96" t="str">
        <f>IF(INDEX(技能效果!AF:AF,MATCH(技能效果等级!B3419,技能效果!B:B,0))="","",INDEX(技能效果!AF:AF,MATCH(技能效果等级!B3419,技能效果!B:B,0)))</f>
        <v/>
      </c>
      <c r="W3419" s="95">
        <f t="shared" si="51"/>
        <v>333</v>
      </c>
    </row>
    <row r="3420" spans="1:23" ht="16.5" x14ac:dyDescent="0.2">
      <c r="A3420" s="62">
        <v>3417</v>
      </c>
      <c r="B3420" s="95">
        <f>INDEX(技能效果!B:B,MATCH(技能效果等级!W3420,技能效果!AE:AE,0))</f>
        <v>210301503</v>
      </c>
      <c r="C3420" s="95" t="str">
        <f>INDEX(技能效果!C:C,MATCH(技能效果等级!B3420,技能效果!B:B,0))</f>
        <v>于禁满星效果(教学)</v>
      </c>
      <c r="D3420" s="96" t="s">
        <v>873</v>
      </c>
      <c r="E3420" s="95">
        <v>3</v>
      </c>
      <c r="F3420" s="95">
        <f>INDEX(技能效果!H:H,MATCH(技能效果等级!B3420,技能效果!B:B,0))</f>
        <v>1001</v>
      </c>
      <c r="G3420" s="95">
        <f>IF(INDEX(技能效果!K:K,MATCH(B3420,技能效果!B:B,0))=0,INDEX(技能效果!I:I,MATCH(技能效果等级!B3420,技能效果!B:B,0)),INDEX(技能效果!I:I,MATCH(技能效果等级!B3420,技能效果!B:B,0))*VLOOKUP(E3420,技能数值计算!$C$19:$D$28,2,FALSE))</f>
        <v>1</v>
      </c>
      <c r="H3420" s="95">
        <f>INDEX(技能效果!J:J,MATCH(技能效果等级!B3420,技能效果!B:B,0))</f>
        <v>0</v>
      </c>
      <c r="I3420" s="97"/>
      <c r="J3420" s="97"/>
      <c r="K3420" s="97"/>
      <c r="L3420" s="97"/>
      <c r="M3420" s="97"/>
      <c r="N3420" s="96" t="str">
        <f>IF(INDEX(技能效果!L:L,MATCH(技能效果等级!B3420,技能效果!B:B,0))="","",INDEX(技能效果!L:L,MATCH(技能效果等级!B3420,技能效果!B:B,0)))</f>
        <v/>
      </c>
      <c r="O3420" s="95">
        <f>IF(INDEX(技能效果!N:N,MATCH(B3420,技能效果!B:B,0))=0,INDEX(技能效果!M:M,MATCH(技能效果等级!B3420,技能效果!B:B,0)),INDEX(技能效果!M:M,MATCH(技能效果等级!B3420,技能效果!B:B,0))*VLOOKUP(E3420,技能数值计算!$C$19:$D$28,2,FALSE))</f>
        <v>0</v>
      </c>
      <c r="P3420" s="97"/>
      <c r="Q3420" s="97"/>
      <c r="R3420" s="95" t="str">
        <f>IF(INDEX(技能效果!O:O,MATCH(技能效果等级!B3420,技能效果!B:B,0))="","",INDEX(技能效果!O:O,MATCH(技能效果等级!B3420,技能效果!B:B,0)))</f>
        <v/>
      </c>
      <c r="S3420" s="97"/>
      <c r="T3420" s="97"/>
      <c r="U3420" s="97"/>
      <c r="V3420" s="96" t="str">
        <f>IF(INDEX(技能效果!AF:AF,MATCH(技能效果等级!B3420,技能效果!B:B,0))="","",INDEX(技能效果!AF:AF,MATCH(技能效果等级!B3420,技能效果!B:B,0)))</f>
        <v/>
      </c>
      <c r="W3420" s="95">
        <f t="shared" si="51"/>
        <v>333</v>
      </c>
    </row>
    <row r="3421" spans="1:23" ht="16.5" x14ac:dyDescent="0.2">
      <c r="A3421" s="62">
        <v>3418</v>
      </c>
      <c r="B3421" s="95">
        <f>INDEX(技能效果!B:B,MATCH(技能效果等级!W3421,技能效果!AE:AE,0))</f>
        <v>210301503</v>
      </c>
      <c r="C3421" s="95" t="str">
        <f>INDEX(技能效果!C:C,MATCH(技能效果等级!B3421,技能效果!B:B,0))</f>
        <v>于禁满星效果(教学)</v>
      </c>
      <c r="D3421" s="96" t="s">
        <v>873</v>
      </c>
      <c r="E3421" s="95">
        <v>4</v>
      </c>
      <c r="F3421" s="95">
        <f>INDEX(技能效果!H:H,MATCH(技能效果等级!B3421,技能效果!B:B,0))</f>
        <v>1001</v>
      </c>
      <c r="G3421" s="95">
        <f>IF(INDEX(技能效果!K:K,MATCH(B3421,技能效果!B:B,0))=0,INDEX(技能效果!I:I,MATCH(技能效果等级!B3421,技能效果!B:B,0)),INDEX(技能效果!I:I,MATCH(技能效果等级!B3421,技能效果!B:B,0))*VLOOKUP(E3421,技能数值计算!$C$19:$D$28,2,FALSE))</f>
        <v>1</v>
      </c>
      <c r="H3421" s="95">
        <f>INDEX(技能效果!J:J,MATCH(技能效果等级!B3421,技能效果!B:B,0))</f>
        <v>0</v>
      </c>
      <c r="I3421" s="97"/>
      <c r="J3421" s="97"/>
      <c r="K3421" s="97"/>
      <c r="L3421" s="97"/>
      <c r="M3421" s="97"/>
      <c r="N3421" s="96" t="str">
        <f>IF(INDEX(技能效果!L:L,MATCH(技能效果等级!B3421,技能效果!B:B,0))="","",INDEX(技能效果!L:L,MATCH(技能效果等级!B3421,技能效果!B:B,0)))</f>
        <v/>
      </c>
      <c r="O3421" s="95">
        <f>IF(INDEX(技能效果!N:N,MATCH(B3421,技能效果!B:B,0))=0,INDEX(技能效果!M:M,MATCH(技能效果等级!B3421,技能效果!B:B,0)),INDEX(技能效果!M:M,MATCH(技能效果等级!B3421,技能效果!B:B,0))*VLOOKUP(E3421,技能数值计算!$C$19:$D$28,2,FALSE))</f>
        <v>0</v>
      </c>
      <c r="P3421" s="97"/>
      <c r="Q3421" s="97"/>
      <c r="R3421" s="95" t="str">
        <f>IF(INDEX(技能效果!O:O,MATCH(技能效果等级!B3421,技能效果!B:B,0))="","",INDEX(技能效果!O:O,MATCH(技能效果等级!B3421,技能效果!B:B,0)))</f>
        <v/>
      </c>
      <c r="S3421" s="97"/>
      <c r="T3421" s="97"/>
      <c r="U3421" s="97"/>
      <c r="V3421" s="96" t="str">
        <f>IF(INDEX(技能效果!AF:AF,MATCH(技能效果等级!B3421,技能效果!B:B,0))="","",INDEX(技能效果!AF:AF,MATCH(技能效果等级!B3421,技能效果!B:B,0)))</f>
        <v/>
      </c>
      <c r="W3421" s="95">
        <f t="shared" si="51"/>
        <v>333</v>
      </c>
    </row>
    <row r="3422" spans="1:23" ht="16.5" x14ac:dyDescent="0.2">
      <c r="A3422" s="62">
        <v>3419</v>
      </c>
      <c r="B3422" s="95">
        <f>INDEX(技能效果!B:B,MATCH(技能效果等级!W3422,技能效果!AE:AE,0))</f>
        <v>210301503</v>
      </c>
      <c r="C3422" s="95" t="str">
        <f>INDEX(技能效果!C:C,MATCH(技能效果等级!B3422,技能效果!B:B,0))</f>
        <v>于禁满星效果(教学)</v>
      </c>
      <c r="D3422" s="96" t="s">
        <v>873</v>
      </c>
      <c r="E3422" s="95">
        <v>5</v>
      </c>
      <c r="F3422" s="95">
        <f>INDEX(技能效果!H:H,MATCH(技能效果等级!B3422,技能效果!B:B,0))</f>
        <v>1001</v>
      </c>
      <c r="G3422" s="95">
        <f>IF(INDEX(技能效果!K:K,MATCH(B3422,技能效果!B:B,0))=0,INDEX(技能效果!I:I,MATCH(技能效果等级!B3422,技能效果!B:B,0)),INDEX(技能效果!I:I,MATCH(技能效果等级!B3422,技能效果!B:B,0))*VLOOKUP(E3422,技能数值计算!$C$19:$D$28,2,FALSE))</f>
        <v>1</v>
      </c>
      <c r="H3422" s="95">
        <f>INDEX(技能效果!J:J,MATCH(技能效果等级!B3422,技能效果!B:B,0))</f>
        <v>0</v>
      </c>
      <c r="I3422" s="97"/>
      <c r="J3422" s="97"/>
      <c r="K3422" s="97"/>
      <c r="L3422" s="97"/>
      <c r="M3422" s="97"/>
      <c r="N3422" s="96" t="str">
        <f>IF(INDEX(技能效果!L:L,MATCH(技能效果等级!B3422,技能效果!B:B,0))="","",INDEX(技能效果!L:L,MATCH(技能效果等级!B3422,技能效果!B:B,0)))</f>
        <v/>
      </c>
      <c r="O3422" s="95">
        <f>IF(INDEX(技能效果!N:N,MATCH(B3422,技能效果!B:B,0))=0,INDEX(技能效果!M:M,MATCH(技能效果等级!B3422,技能效果!B:B,0)),INDEX(技能效果!M:M,MATCH(技能效果等级!B3422,技能效果!B:B,0))*VLOOKUP(E3422,技能数值计算!$C$19:$D$28,2,FALSE))</f>
        <v>0</v>
      </c>
      <c r="P3422" s="97"/>
      <c r="Q3422" s="97"/>
      <c r="R3422" s="95" t="str">
        <f>IF(INDEX(技能效果!O:O,MATCH(技能效果等级!B3422,技能效果!B:B,0))="","",INDEX(技能效果!O:O,MATCH(技能效果等级!B3422,技能效果!B:B,0)))</f>
        <v/>
      </c>
      <c r="S3422" s="97"/>
      <c r="T3422" s="97"/>
      <c r="U3422" s="97"/>
      <c r="V3422" s="96" t="str">
        <f>IF(INDEX(技能效果!AF:AF,MATCH(技能效果等级!B3422,技能效果!B:B,0))="","",INDEX(技能效果!AF:AF,MATCH(技能效果等级!B3422,技能效果!B:B,0)))</f>
        <v/>
      </c>
      <c r="W3422" s="95">
        <f t="shared" si="51"/>
        <v>333</v>
      </c>
    </row>
    <row r="3423" spans="1:23" ht="16.5" x14ac:dyDescent="0.2">
      <c r="A3423" s="62">
        <v>3420</v>
      </c>
      <c r="B3423" s="95">
        <f>INDEX(技能效果!B:B,MATCH(技能效果等级!W3423,技能效果!AE:AE,0))</f>
        <v>210301503</v>
      </c>
      <c r="C3423" s="95" t="str">
        <f>INDEX(技能效果!C:C,MATCH(技能效果等级!B3423,技能效果!B:B,0))</f>
        <v>于禁满星效果(教学)</v>
      </c>
      <c r="D3423" s="96" t="s">
        <v>873</v>
      </c>
      <c r="E3423" s="95">
        <v>6</v>
      </c>
      <c r="F3423" s="95">
        <f>INDEX(技能效果!H:H,MATCH(技能效果等级!B3423,技能效果!B:B,0))</f>
        <v>1001</v>
      </c>
      <c r="G3423" s="95">
        <f>IF(INDEX(技能效果!K:K,MATCH(B3423,技能效果!B:B,0))=0,INDEX(技能效果!I:I,MATCH(技能效果等级!B3423,技能效果!B:B,0)),INDEX(技能效果!I:I,MATCH(技能效果等级!B3423,技能效果!B:B,0))*VLOOKUP(E3423,技能数值计算!$C$19:$D$28,2,FALSE))</f>
        <v>1</v>
      </c>
      <c r="H3423" s="95">
        <f>INDEX(技能效果!J:J,MATCH(技能效果等级!B3423,技能效果!B:B,0))</f>
        <v>0</v>
      </c>
      <c r="I3423" s="97"/>
      <c r="J3423" s="97"/>
      <c r="K3423" s="97"/>
      <c r="L3423" s="97"/>
      <c r="M3423" s="97"/>
      <c r="N3423" s="96" t="str">
        <f>IF(INDEX(技能效果!L:L,MATCH(技能效果等级!B3423,技能效果!B:B,0))="","",INDEX(技能效果!L:L,MATCH(技能效果等级!B3423,技能效果!B:B,0)))</f>
        <v/>
      </c>
      <c r="O3423" s="95">
        <f>IF(INDEX(技能效果!N:N,MATCH(B3423,技能效果!B:B,0))=0,INDEX(技能效果!M:M,MATCH(技能效果等级!B3423,技能效果!B:B,0)),INDEX(技能效果!M:M,MATCH(技能效果等级!B3423,技能效果!B:B,0))*VLOOKUP(E3423,技能数值计算!$C$19:$D$28,2,FALSE))</f>
        <v>0</v>
      </c>
      <c r="P3423" s="97"/>
      <c r="Q3423" s="97"/>
      <c r="R3423" s="95" t="str">
        <f>IF(INDEX(技能效果!O:O,MATCH(技能效果等级!B3423,技能效果!B:B,0))="","",INDEX(技能效果!O:O,MATCH(技能效果等级!B3423,技能效果!B:B,0)))</f>
        <v/>
      </c>
      <c r="S3423" s="97"/>
      <c r="T3423" s="97"/>
      <c r="U3423" s="97"/>
      <c r="V3423" s="96" t="str">
        <f>IF(INDEX(技能效果!AF:AF,MATCH(技能效果等级!B3423,技能效果!B:B,0))="","",INDEX(技能效果!AF:AF,MATCH(技能效果等级!B3423,技能效果!B:B,0)))</f>
        <v/>
      </c>
      <c r="W3423" s="95">
        <f t="shared" si="51"/>
        <v>333</v>
      </c>
    </row>
    <row r="3424" spans="1:23" ht="16.5" x14ac:dyDescent="0.2">
      <c r="A3424" s="62">
        <v>3421</v>
      </c>
      <c r="B3424" s="95">
        <f>INDEX(技能效果!B:B,MATCH(技能效果等级!W3424,技能效果!AE:AE,0))</f>
        <v>210301503</v>
      </c>
      <c r="C3424" s="95" t="str">
        <f>INDEX(技能效果!C:C,MATCH(技能效果等级!B3424,技能效果!B:B,0))</f>
        <v>于禁满星效果(教学)</v>
      </c>
      <c r="D3424" s="96" t="s">
        <v>873</v>
      </c>
      <c r="E3424" s="95">
        <v>7</v>
      </c>
      <c r="F3424" s="95">
        <f>INDEX(技能效果!H:H,MATCH(技能效果等级!B3424,技能效果!B:B,0))</f>
        <v>1001</v>
      </c>
      <c r="G3424" s="95">
        <f>IF(INDEX(技能效果!K:K,MATCH(B3424,技能效果!B:B,0))=0,INDEX(技能效果!I:I,MATCH(技能效果等级!B3424,技能效果!B:B,0)),INDEX(技能效果!I:I,MATCH(技能效果等级!B3424,技能效果!B:B,0))*VLOOKUP(E3424,技能数值计算!$C$19:$D$28,2,FALSE))</f>
        <v>1</v>
      </c>
      <c r="H3424" s="95">
        <f>INDEX(技能效果!J:J,MATCH(技能效果等级!B3424,技能效果!B:B,0))</f>
        <v>0</v>
      </c>
      <c r="I3424" s="97"/>
      <c r="J3424" s="97"/>
      <c r="K3424" s="97"/>
      <c r="L3424" s="97"/>
      <c r="M3424" s="97"/>
      <c r="N3424" s="96" t="str">
        <f>IF(INDEX(技能效果!L:L,MATCH(技能效果等级!B3424,技能效果!B:B,0))="","",INDEX(技能效果!L:L,MATCH(技能效果等级!B3424,技能效果!B:B,0)))</f>
        <v/>
      </c>
      <c r="O3424" s="95">
        <f>IF(INDEX(技能效果!N:N,MATCH(B3424,技能效果!B:B,0))=0,INDEX(技能效果!M:M,MATCH(技能效果等级!B3424,技能效果!B:B,0)),INDEX(技能效果!M:M,MATCH(技能效果等级!B3424,技能效果!B:B,0))*VLOOKUP(E3424,技能数值计算!$C$19:$D$28,2,FALSE))</f>
        <v>0</v>
      </c>
      <c r="P3424" s="97"/>
      <c r="Q3424" s="97"/>
      <c r="R3424" s="95" t="str">
        <f>IF(INDEX(技能效果!O:O,MATCH(技能效果等级!B3424,技能效果!B:B,0))="","",INDEX(技能效果!O:O,MATCH(技能效果等级!B3424,技能效果!B:B,0)))</f>
        <v/>
      </c>
      <c r="S3424" s="97"/>
      <c r="T3424" s="97"/>
      <c r="U3424" s="97"/>
      <c r="V3424" s="96" t="str">
        <f>IF(INDEX(技能效果!AF:AF,MATCH(技能效果等级!B3424,技能效果!B:B,0))="","",INDEX(技能效果!AF:AF,MATCH(技能效果等级!B3424,技能效果!B:B,0)))</f>
        <v/>
      </c>
      <c r="W3424" s="95">
        <f t="shared" si="51"/>
        <v>333</v>
      </c>
    </row>
    <row r="3425" spans="1:23" ht="16.5" x14ac:dyDescent="0.2">
      <c r="A3425" s="62">
        <v>3422</v>
      </c>
      <c r="B3425" s="95">
        <f>INDEX(技能效果!B:B,MATCH(技能效果等级!W3425,技能效果!AE:AE,0))</f>
        <v>210301503</v>
      </c>
      <c r="C3425" s="95" t="str">
        <f>INDEX(技能效果!C:C,MATCH(技能效果等级!B3425,技能效果!B:B,0))</f>
        <v>于禁满星效果(教学)</v>
      </c>
      <c r="D3425" s="96" t="s">
        <v>873</v>
      </c>
      <c r="E3425" s="95">
        <v>8</v>
      </c>
      <c r="F3425" s="95">
        <f>INDEX(技能效果!H:H,MATCH(技能效果等级!B3425,技能效果!B:B,0))</f>
        <v>1001</v>
      </c>
      <c r="G3425" s="95">
        <f>IF(INDEX(技能效果!K:K,MATCH(B3425,技能效果!B:B,0))=0,INDEX(技能效果!I:I,MATCH(技能效果等级!B3425,技能效果!B:B,0)),INDEX(技能效果!I:I,MATCH(技能效果等级!B3425,技能效果!B:B,0))*VLOOKUP(E3425,技能数值计算!$C$19:$D$28,2,FALSE))</f>
        <v>1</v>
      </c>
      <c r="H3425" s="95">
        <f>INDEX(技能效果!J:J,MATCH(技能效果等级!B3425,技能效果!B:B,0))</f>
        <v>0</v>
      </c>
      <c r="I3425" s="97"/>
      <c r="J3425" s="97"/>
      <c r="K3425" s="97"/>
      <c r="L3425" s="97"/>
      <c r="M3425" s="97"/>
      <c r="N3425" s="96" t="str">
        <f>IF(INDEX(技能效果!L:L,MATCH(技能效果等级!B3425,技能效果!B:B,0))="","",INDEX(技能效果!L:L,MATCH(技能效果等级!B3425,技能效果!B:B,0)))</f>
        <v/>
      </c>
      <c r="O3425" s="95">
        <f>IF(INDEX(技能效果!N:N,MATCH(B3425,技能效果!B:B,0))=0,INDEX(技能效果!M:M,MATCH(技能效果等级!B3425,技能效果!B:B,0)),INDEX(技能效果!M:M,MATCH(技能效果等级!B3425,技能效果!B:B,0))*VLOOKUP(E3425,技能数值计算!$C$19:$D$28,2,FALSE))</f>
        <v>0</v>
      </c>
      <c r="P3425" s="97"/>
      <c r="Q3425" s="97"/>
      <c r="R3425" s="95" t="str">
        <f>IF(INDEX(技能效果!O:O,MATCH(技能效果等级!B3425,技能效果!B:B,0))="","",INDEX(技能效果!O:O,MATCH(技能效果等级!B3425,技能效果!B:B,0)))</f>
        <v/>
      </c>
      <c r="S3425" s="97"/>
      <c r="T3425" s="97"/>
      <c r="U3425" s="97"/>
      <c r="V3425" s="96" t="str">
        <f>IF(INDEX(技能效果!AF:AF,MATCH(技能效果等级!B3425,技能效果!B:B,0))="","",INDEX(技能效果!AF:AF,MATCH(技能效果等级!B3425,技能效果!B:B,0)))</f>
        <v/>
      </c>
      <c r="W3425" s="95">
        <f t="shared" si="51"/>
        <v>333</v>
      </c>
    </row>
    <row r="3426" spans="1:23" ht="16.5" x14ac:dyDescent="0.2">
      <c r="A3426" s="62">
        <v>3423</v>
      </c>
      <c r="B3426" s="95">
        <f>INDEX(技能效果!B:B,MATCH(技能效果等级!W3426,技能效果!AE:AE,0))</f>
        <v>210301503</v>
      </c>
      <c r="C3426" s="95" t="str">
        <f>INDEX(技能效果!C:C,MATCH(技能效果等级!B3426,技能效果!B:B,0))</f>
        <v>于禁满星效果(教学)</v>
      </c>
      <c r="D3426" s="96" t="s">
        <v>873</v>
      </c>
      <c r="E3426" s="95">
        <v>9</v>
      </c>
      <c r="F3426" s="95">
        <f>INDEX(技能效果!H:H,MATCH(技能效果等级!B3426,技能效果!B:B,0))</f>
        <v>1001</v>
      </c>
      <c r="G3426" s="95">
        <f>IF(INDEX(技能效果!K:K,MATCH(B3426,技能效果!B:B,0))=0,INDEX(技能效果!I:I,MATCH(技能效果等级!B3426,技能效果!B:B,0)),INDEX(技能效果!I:I,MATCH(技能效果等级!B3426,技能效果!B:B,0))*VLOOKUP(E3426,技能数值计算!$C$19:$D$28,2,FALSE))</f>
        <v>1</v>
      </c>
      <c r="H3426" s="95">
        <f>INDEX(技能效果!J:J,MATCH(技能效果等级!B3426,技能效果!B:B,0))</f>
        <v>0</v>
      </c>
      <c r="I3426" s="97"/>
      <c r="J3426" s="97"/>
      <c r="K3426" s="97"/>
      <c r="L3426" s="97"/>
      <c r="M3426" s="97"/>
      <c r="N3426" s="96" t="str">
        <f>IF(INDEX(技能效果!L:L,MATCH(技能效果等级!B3426,技能效果!B:B,0))="","",INDEX(技能效果!L:L,MATCH(技能效果等级!B3426,技能效果!B:B,0)))</f>
        <v/>
      </c>
      <c r="O3426" s="95">
        <f>IF(INDEX(技能效果!N:N,MATCH(B3426,技能效果!B:B,0))=0,INDEX(技能效果!M:M,MATCH(技能效果等级!B3426,技能效果!B:B,0)),INDEX(技能效果!M:M,MATCH(技能效果等级!B3426,技能效果!B:B,0))*VLOOKUP(E3426,技能数值计算!$C$19:$D$28,2,FALSE))</f>
        <v>0</v>
      </c>
      <c r="P3426" s="97"/>
      <c r="Q3426" s="97"/>
      <c r="R3426" s="95" t="str">
        <f>IF(INDEX(技能效果!O:O,MATCH(技能效果等级!B3426,技能效果!B:B,0))="","",INDEX(技能效果!O:O,MATCH(技能效果等级!B3426,技能效果!B:B,0)))</f>
        <v/>
      </c>
      <c r="S3426" s="97"/>
      <c r="T3426" s="97"/>
      <c r="U3426" s="97"/>
      <c r="V3426" s="96" t="str">
        <f>IF(INDEX(技能效果!AF:AF,MATCH(技能效果等级!B3426,技能效果!B:B,0))="","",INDEX(技能效果!AF:AF,MATCH(技能效果等级!B3426,技能效果!B:B,0)))</f>
        <v/>
      </c>
      <c r="W3426" s="95">
        <f t="shared" si="51"/>
        <v>333</v>
      </c>
    </row>
    <row r="3427" spans="1:23" ht="16.5" x14ac:dyDescent="0.2">
      <c r="A3427" s="62">
        <v>3424</v>
      </c>
      <c r="B3427" s="95">
        <f>INDEX(技能效果!B:B,MATCH(技能效果等级!W3427,技能效果!AE:AE,0))</f>
        <v>210301503</v>
      </c>
      <c r="C3427" s="95" t="str">
        <f>INDEX(技能效果!C:C,MATCH(技能效果等级!B3427,技能效果!B:B,0))</f>
        <v>于禁满星效果(教学)</v>
      </c>
      <c r="D3427" s="96" t="s">
        <v>873</v>
      </c>
      <c r="E3427" s="95">
        <v>10</v>
      </c>
      <c r="F3427" s="95">
        <f>INDEX(技能效果!H:H,MATCH(技能效果等级!B3427,技能效果!B:B,0))</f>
        <v>1001</v>
      </c>
      <c r="G3427" s="95">
        <f>IF(INDEX(技能效果!K:K,MATCH(B3427,技能效果!B:B,0))=0,INDEX(技能效果!I:I,MATCH(技能效果等级!B3427,技能效果!B:B,0)),INDEX(技能效果!I:I,MATCH(技能效果等级!B3427,技能效果!B:B,0))*VLOOKUP(E3427,技能数值计算!$C$19:$D$28,2,FALSE))</f>
        <v>1</v>
      </c>
      <c r="H3427" s="95">
        <f>INDEX(技能效果!J:J,MATCH(技能效果等级!B3427,技能效果!B:B,0))</f>
        <v>0</v>
      </c>
      <c r="I3427" s="97"/>
      <c r="J3427" s="97"/>
      <c r="K3427" s="97"/>
      <c r="L3427" s="97"/>
      <c r="M3427" s="97"/>
      <c r="N3427" s="96" t="str">
        <f>IF(INDEX(技能效果!L:L,MATCH(技能效果等级!B3427,技能效果!B:B,0))="","",INDEX(技能效果!L:L,MATCH(技能效果等级!B3427,技能效果!B:B,0)))</f>
        <v/>
      </c>
      <c r="O3427" s="95">
        <f>IF(INDEX(技能效果!N:N,MATCH(B3427,技能效果!B:B,0))=0,INDEX(技能效果!M:M,MATCH(技能效果等级!B3427,技能效果!B:B,0)),INDEX(技能效果!M:M,MATCH(技能效果等级!B3427,技能效果!B:B,0))*VLOOKUP(E3427,技能数值计算!$C$19:$D$28,2,FALSE))</f>
        <v>0</v>
      </c>
      <c r="P3427" s="97"/>
      <c r="Q3427" s="97"/>
      <c r="R3427" s="95" t="str">
        <f>IF(INDEX(技能效果!O:O,MATCH(技能效果等级!B3427,技能效果!B:B,0))="","",INDEX(技能效果!O:O,MATCH(技能效果等级!B3427,技能效果!B:B,0)))</f>
        <v/>
      </c>
      <c r="S3427" s="97"/>
      <c r="T3427" s="97"/>
      <c r="U3427" s="97"/>
      <c r="V3427" s="96" t="str">
        <f>IF(INDEX(技能效果!AF:AF,MATCH(技能效果等级!B3427,技能效果!B:B,0))="","",INDEX(技能效果!AF:AF,MATCH(技能效果等级!B3427,技能效果!B:B,0)))</f>
        <v/>
      </c>
      <c r="W3427" s="95">
        <f t="shared" si="51"/>
        <v>333</v>
      </c>
    </row>
    <row r="3428" spans="1:23" ht="16.5" x14ac:dyDescent="0.2">
      <c r="A3428" s="62">
        <v>3425</v>
      </c>
      <c r="B3428" s="95">
        <f>INDEX(技能效果!B:B,MATCH(技能效果等级!W3428,技能效果!AE:AE,0))</f>
        <v>210301601</v>
      </c>
      <c r="C3428" s="95" t="str">
        <f>INDEX(技能效果!C:C,MATCH(技能效果等级!B3428,技能效果!B:B,0))</f>
        <v>西方龙技能伤害(教学)</v>
      </c>
      <c r="D3428" s="96" t="s">
        <v>873</v>
      </c>
      <c r="E3428" s="95">
        <v>1</v>
      </c>
      <c r="F3428" s="95">
        <f>INDEX(技能效果!H:H,MATCH(技能效果等级!B3428,技能效果!B:B,0))</f>
        <v>1001</v>
      </c>
      <c r="G3428" s="95">
        <f>IF(INDEX(技能效果!K:K,MATCH(B3428,技能效果!B:B,0))=0,INDEX(技能效果!I:I,MATCH(技能效果等级!B3428,技能效果!B:B,0)),INDEX(技能效果!I:I,MATCH(技能效果等级!B3428,技能效果!B:B,0))*VLOOKUP(E3428,技能数值计算!$C$19:$D$28,2,FALSE))</f>
        <v>1.5</v>
      </c>
      <c r="H3428" s="95">
        <f>INDEX(技能效果!J:J,MATCH(技能效果等级!B3428,技能效果!B:B,0))</f>
        <v>0</v>
      </c>
      <c r="I3428" s="97"/>
      <c r="J3428" s="97"/>
      <c r="K3428" s="97"/>
      <c r="L3428" s="97"/>
      <c r="M3428" s="97"/>
      <c r="N3428" s="96" t="str">
        <f>IF(INDEX(技能效果!L:L,MATCH(技能效果等级!B3428,技能效果!B:B,0))="","",INDEX(技能效果!L:L,MATCH(技能效果等级!B3428,技能效果!B:B,0)))</f>
        <v/>
      </c>
      <c r="O3428" s="95">
        <f>IF(INDEX(技能效果!N:N,MATCH(B3428,技能效果!B:B,0))=0,INDEX(技能效果!M:M,MATCH(技能效果等级!B3428,技能效果!B:B,0)),INDEX(技能效果!M:M,MATCH(技能效果等级!B3428,技能效果!B:B,0))*VLOOKUP(E3428,技能数值计算!$C$19:$D$28,2,FALSE))</f>
        <v>0</v>
      </c>
      <c r="P3428" s="97"/>
      <c r="Q3428" s="97"/>
      <c r="R3428" s="95" t="str">
        <f>IF(INDEX(技能效果!O:O,MATCH(技能效果等级!B3428,技能效果!B:B,0))="","",INDEX(技能效果!O:O,MATCH(技能效果等级!B3428,技能效果!B:B,0)))</f>
        <v/>
      </c>
      <c r="S3428" s="97"/>
      <c r="T3428" s="97"/>
      <c r="U3428" s="97"/>
      <c r="V3428" s="96" t="str">
        <f>IF(INDEX(技能效果!AF:AF,MATCH(技能效果等级!B3428,技能效果!B:B,0))="","",INDEX(技能效果!AF:AF,MATCH(技能效果等级!B3428,技能效果!B:B,0)))</f>
        <v/>
      </c>
      <c r="W3428" s="95">
        <f t="shared" si="51"/>
        <v>334</v>
      </c>
    </row>
    <row r="3429" spans="1:23" ht="16.5" x14ac:dyDescent="0.2">
      <c r="A3429" s="62">
        <v>3426</v>
      </c>
      <c r="B3429" s="95">
        <f>INDEX(技能效果!B:B,MATCH(技能效果等级!W3429,技能效果!AE:AE,0))</f>
        <v>210301601</v>
      </c>
      <c r="C3429" s="95" t="str">
        <f>INDEX(技能效果!C:C,MATCH(技能效果等级!B3429,技能效果!B:B,0))</f>
        <v>西方龙技能伤害(教学)</v>
      </c>
      <c r="D3429" s="96" t="s">
        <v>873</v>
      </c>
      <c r="E3429" s="95">
        <v>2</v>
      </c>
      <c r="F3429" s="95">
        <f>INDEX(技能效果!H:H,MATCH(技能效果等级!B3429,技能效果!B:B,0))</f>
        <v>1001</v>
      </c>
      <c r="G3429" s="95">
        <f>IF(INDEX(技能效果!K:K,MATCH(B3429,技能效果!B:B,0))=0,INDEX(技能效果!I:I,MATCH(技能效果等级!B3429,技能效果!B:B,0)),INDEX(技能效果!I:I,MATCH(技能效果等级!B3429,技能效果!B:B,0))*VLOOKUP(E3429,技能数值计算!$C$19:$D$28,2,FALSE))</f>
        <v>1.62</v>
      </c>
      <c r="H3429" s="95">
        <f>INDEX(技能效果!J:J,MATCH(技能效果等级!B3429,技能效果!B:B,0))</f>
        <v>0</v>
      </c>
      <c r="I3429" s="97"/>
      <c r="J3429" s="97"/>
      <c r="K3429" s="97"/>
      <c r="L3429" s="97"/>
      <c r="M3429" s="97"/>
      <c r="N3429" s="96" t="str">
        <f>IF(INDEX(技能效果!L:L,MATCH(技能效果等级!B3429,技能效果!B:B,0))="","",INDEX(技能效果!L:L,MATCH(技能效果等级!B3429,技能效果!B:B,0)))</f>
        <v/>
      </c>
      <c r="O3429" s="95">
        <f>IF(INDEX(技能效果!N:N,MATCH(B3429,技能效果!B:B,0))=0,INDEX(技能效果!M:M,MATCH(技能效果等级!B3429,技能效果!B:B,0)),INDEX(技能效果!M:M,MATCH(技能效果等级!B3429,技能效果!B:B,0))*VLOOKUP(E3429,技能数值计算!$C$19:$D$28,2,FALSE))</f>
        <v>0</v>
      </c>
      <c r="P3429" s="97"/>
      <c r="Q3429" s="97"/>
      <c r="R3429" s="95" t="str">
        <f>IF(INDEX(技能效果!O:O,MATCH(技能效果等级!B3429,技能效果!B:B,0))="","",INDEX(技能效果!O:O,MATCH(技能效果等级!B3429,技能效果!B:B,0)))</f>
        <v/>
      </c>
      <c r="S3429" s="97"/>
      <c r="T3429" s="97"/>
      <c r="U3429" s="97"/>
      <c r="V3429" s="96" t="str">
        <f>IF(INDEX(技能效果!AF:AF,MATCH(技能效果等级!B3429,技能效果!B:B,0))="","",INDEX(技能效果!AF:AF,MATCH(技能效果等级!B3429,技能效果!B:B,0)))</f>
        <v/>
      </c>
      <c r="W3429" s="95">
        <f t="shared" si="51"/>
        <v>334</v>
      </c>
    </row>
    <row r="3430" spans="1:23" ht="16.5" x14ac:dyDescent="0.2">
      <c r="A3430" s="62">
        <v>3427</v>
      </c>
      <c r="B3430" s="95">
        <f>INDEX(技能效果!B:B,MATCH(技能效果等级!W3430,技能效果!AE:AE,0))</f>
        <v>210301601</v>
      </c>
      <c r="C3430" s="95" t="str">
        <f>INDEX(技能效果!C:C,MATCH(技能效果等级!B3430,技能效果!B:B,0))</f>
        <v>西方龙技能伤害(教学)</v>
      </c>
      <c r="D3430" s="96" t="s">
        <v>873</v>
      </c>
      <c r="E3430" s="95">
        <v>3</v>
      </c>
      <c r="F3430" s="95">
        <f>INDEX(技能效果!H:H,MATCH(技能效果等级!B3430,技能效果!B:B,0))</f>
        <v>1001</v>
      </c>
      <c r="G3430" s="95">
        <f>IF(INDEX(技能效果!K:K,MATCH(B3430,技能效果!B:B,0))=0,INDEX(技能效果!I:I,MATCH(技能效果等级!B3430,技能效果!B:B,0)),INDEX(技能效果!I:I,MATCH(技能效果等级!B3430,技能效果!B:B,0))*VLOOKUP(E3430,技能数值计算!$C$19:$D$28,2,FALSE))</f>
        <v>1.7399999999999998</v>
      </c>
      <c r="H3430" s="95">
        <f>INDEX(技能效果!J:J,MATCH(技能效果等级!B3430,技能效果!B:B,0))</f>
        <v>0</v>
      </c>
      <c r="I3430" s="97"/>
      <c r="J3430" s="97"/>
      <c r="K3430" s="97"/>
      <c r="L3430" s="97"/>
      <c r="M3430" s="97"/>
      <c r="N3430" s="96" t="str">
        <f>IF(INDEX(技能效果!L:L,MATCH(技能效果等级!B3430,技能效果!B:B,0))="","",INDEX(技能效果!L:L,MATCH(技能效果等级!B3430,技能效果!B:B,0)))</f>
        <v/>
      </c>
      <c r="O3430" s="95">
        <f>IF(INDEX(技能效果!N:N,MATCH(B3430,技能效果!B:B,0))=0,INDEX(技能效果!M:M,MATCH(技能效果等级!B3430,技能效果!B:B,0)),INDEX(技能效果!M:M,MATCH(技能效果等级!B3430,技能效果!B:B,0))*VLOOKUP(E3430,技能数值计算!$C$19:$D$28,2,FALSE))</f>
        <v>0</v>
      </c>
      <c r="P3430" s="97"/>
      <c r="Q3430" s="97"/>
      <c r="R3430" s="95" t="str">
        <f>IF(INDEX(技能效果!O:O,MATCH(技能效果等级!B3430,技能效果!B:B,0))="","",INDEX(技能效果!O:O,MATCH(技能效果等级!B3430,技能效果!B:B,0)))</f>
        <v/>
      </c>
      <c r="S3430" s="97"/>
      <c r="T3430" s="97"/>
      <c r="U3430" s="97"/>
      <c r="V3430" s="96" t="str">
        <f>IF(INDEX(技能效果!AF:AF,MATCH(技能效果等级!B3430,技能效果!B:B,0))="","",INDEX(技能效果!AF:AF,MATCH(技能效果等级!B3430,技能效果!B:B,0)))</f>
        <v/>
      </c>
      <c r="W3430" s="95">
        <f t="shared" si="51"/>
        <v>334</v>
      </c>
    </row>
    <row r="3431" spans="1:23" ht="16.5" x14ac:dyDescent="0.2">
      <c r="A3431" s="62">
        <v>3428</v>
      </c>
      <c r="B3431" s="95">
        <f>INDEX(技能效果!B:B,MATCH(技能效果等级!W3431,技能效果!AE:AE,0))</f>
        <v>210301601</v>
      </c>
      <c r="C3431" s="95" t="str">
        <f>INDEX(技能效果!C:C,MATCH(技能效果等级!B3431,技能效果!B:B,0))</f>
        <v>西方龙技能伤害(教学)</v>
      </c>
      <c r="D3431" s="96" t="s">
        <v>873</v>
      </c>
      <c r="E3431" s="95">
        <v>4</v>
      </c>
      <c r="F3431" s="95">
        <f>INDEX(技能效果!H:H,MATCH(技能效果等级!B3431,技能效果!B:B,0))</f>
        <v>1001</v>
      </c>
      <c r="G3431" s="95">
        <f>IF(INDEX(技能效果!K:K,MATCH(B3431,技能效果!B:B,0))=0,INDEX(技能效果!I:I,MATCH(技能效果等级!B3431,技能效果!B:B,0)),INDEX(技能效果!I:I,MATCH(技能效果等级!B3431,技能效果!B:B,0))*VLOOKUP(E3431,技能数值计算!$C$19:$D$28,2,FALSE))</f>
        <v>1.8599999999999999</v>
      </c>
      <c r="H3431" s="95">
        <f>INDEX(技能效果!J:J,MATCH(技能效果等级!B3431,技能效果!B:B,0))</f>
        <v>0</v>
      </c>
      <c r="I3431" s="97"/>
      <c r="J3431" s="97"/>
      <c r="K3431" s="97"/>
      <c r="L3431" s="97"/>
      <c r="M3431" s="97"/>
      <c r="N3431" s="96" t="str">
        <f>IF(INDEX(技能效果!L:L,MATCH(技能效果等级!B3431,技能效果!B:B,0))="","",INDEX(技能效果!L:L,MATCH(技能效果等级!B3431,技能效果!B:B,0)))</f>
        <v/>
      </c>
      <c r="O3431" s="95">
        <f>IF(INDEX(技能效果!N:N,MATCH(B3431,技能效果!B:B,0))=0,INDEX(技能效果!M:M,MATCH(技能效果等级!B3431,技能效果!B:B,0)),INDEX(技能效果!M:M,MATCH(技能效果等级!B3431,技能效果!B:B,0))*VLOOKUP(E3431,技能数值计算!$C$19:$D$28,2,FALSE))</f>
        <v>0</v>
      </c>
      <c r="P3431" s="97"/>
      <c r="Q3431" s="97"/>
      <c r="R3431" s="95" t="str">
        <f>IF(INDEX(技能效果!O:O,MATCH(技能效果等级!B3431,技能效果!B:B,0))="","",INDEX(技能效果!O:O,MATCH(技能效果等级!B3431,技能效果!B:B,0)))</f>
        <v/>
      </c>
      <c r="S3431" s="97"/>
      <c r="T3431" s="97"/>
      <c r="U3431" s="97"/>
      <c r="V3431" s="96" t="str">
        <f>IF(INDEX(技能效果!AF:AF,MATCH(技能效果等级!B3431,技能效果!B:B,0))="","",INDEX(技能效果!AF:AF,MATCH(技能效果等级!B3431,技能效果!B:B,0)))</f>
        <v/>
      </c>
      <c r="W3431" s="95">
        <f t="shared" si="51"/>
        <v>334</v>
      </c>
    </row>
    <row r="3432" spans="1:23" ht="16.5" x14ac:dyDescent="0.2">
      <c r="A3432" s="62">
        <v>3429</v>
      </c>
      <c r="B3432" s="95">
        <f>INDEX(技能效果!B:B,MATCH(技能效果等级!W3432,技能效果!AE:AE,0))</f>
        <v>210301601</v>
      </c>
      <c r="C3432" s="95" t="str">
        <f>INDEX(技能效果!C:C,MATCH(技能效果等级!B3432,技能效果!B:B,0))</f>
        <v>西方龙技能伤害(教学)</v>
      </c>
      <c r="D3432" s="96" t="s">
        <v>873</v>
      </c>
      <c r="E3432" s="95">
        <v>5</v>
      </c>
      <c r="F3432" s="95">
        <f>INDEX(技能效果!H:H,MATCH(技能效果等级!B3432,技能效果!B:B,0))</f>
        <v>1001</v>
      </c>
      <c r="G3432" s="95">
        <f>IF(INDEX(技能效果!K:K,MATCH(B3432,技能效果!B:B,0))=0,INDEX(技能效果!I:I,MATCH(技能效果等级!B3432,技能效果!B:B,0)),INDEX(技能效果!I:I,MATCH(技能效果等级!B3432,技能效果!B:B,0))*VLOOKUP(E3432,技能数值计算!$C$19:$D$28,2,FALSE))</f>
        <v>1.98</v>
      </c>
      <c r="H3432" s="95">
        <f>INDEX(技能效果!J:J,MATCH(技能效果等级!B3432,技能效果!B:B,0))</f>
        <v>0</v>
      </c>
      <c r="I3432" s="97"/>
      <c r="J3432" s="97"/>
      <c r="K3432" s="97"/>
      <c r="L3432" s="97"/>
      <c r="M3432" s="97"/>
      <c r="N3432" s="96" t="str">
        <f>IF(INDEX(技能效果!L:L,MATCH(技能效果等级!B3432,技能效果!B:B,0))="","",INDEX(技能效果!L:L,MATCH(技能效果等级!B3432,技能效果!B:B,0)))</f>
        <v/>
      </c>
      <c r="O3432" s="95">
        <f>IF(INDEX(技能效果!N:N,MATCH(B3432,技能效果!B:B,0))=0,INDEX(技能效果!M:M,MATCH(技能效果等级!B3432,技能效果!B:B,0)),INDEX(技能效果!M:M,MATCH(技能效果等级!B3432,技能效果!B:B,0))*VLOOKUP(E3432,技能数值计算!$C$19:$D$28,2,FALSE))</f>
        <v>0</v>
      </c>
      <c r="P3432" s="97"/>
      <c r="Q3432" s="97"/>
      <c r="R3432" s="95" t="str">
        <f>IF(INDEX(技能效果!O:O,MATCH(技能效果等级!B3432,技能效果!B:B,0))="","",INDEX(技能效果!O:O,MATCH(技能效果等级!B3432,技能效果!B:B,0)))</f>
        <v/>
      </c>
      <c r="S3432" s="97"/>
      <c r="T3432" s="97"/>
      <c r="U3432" s="97"/>
      <c r="V3432" s="96" t="str">
        <f>IF(INDEX(技能效果!AF:AF,MATCH(技能效果等级!B3432,技能效果!B:B,0))="","",INDEX(技能效果!AF:AF,MATCH(技能效果等级!B3432,技能效果!B:B,0)))</f>
        <v/>
      </c>
      <c r="W3432" s="95">
        <f t="shared" si="51"/>
        <v>334</v>
      </c>
    </row>
    <row r="3433" spans="1:23" ht="16.5" x14ac:dyDescent="0.2">
      <c r="A3433" s="62">
        <v>3430</v>
      </c>
      <c r="B3433" s="95">
        <f>INDEX(技能效果!B:B,MATCH(技能效果等级!W3433,技能效果!AE:AE,0))</f>
        <v>210301601</v>
      </c>
      <c r="C3433" s="95" t="str">
        <f>INDEX(技能效果!C:C,MATCH(技能效果等级!B3433,技能效果!B:B,0))</f>
        <v>西方龙技能伤害(教学)</v>
      </c>
      <c r="D3433" s="96" t="s">
        <v>873</v>
      </c>
      <c r="E3433" s="95">
        <v>6</v>
      </c>
      <c r="F3433" s="95">
        <f>INDEX(技能效果!H:H,MATCH(技能效果等级!B3433,技能效果!B:B,0))</f>
        <v>1001</v>
      </c>
      <c r="G3433" s="95">
        <f>IF(INDEX(技能效果!K:K,MATCH(B3433,技能效果!B:B,0))=0,INDEX(技能效果!I:I,MATCH(技能效果等级!B3433,技能效果!B:B,0)),INDEX(技能效果!I:I,MATCH(技能效果等级!B3433,技能效果!B:B,0))*VLOOKUP(E3433,技能数值计算!$C$19:$D$28,2,FALSE))</f>
        <v>2.16</v>
      </c>
      <c r="H3433" s="95">
        <f>INDEX(技能效果!J:J,MATCH(技能效果等级!B3433,技能效果!B:B,0))</f>
        <v>0</v>
      </c>
      <c r="I3433" s="97"/>
      <c r="J3433" s="97"/>
      <c r="K3433" s="97"/>
      <c r="L3433" s="97"/>
      <c r="M3433" s="97"/>
      <c r="N3433" s="96" t="str">
        <f>IF(INDEX(技能效果!L:L,MATCH(技能效果等级!B3433,技能效果!B:B,0))="","",INDEX(技能效果!L:L,MATCH(技能效果等级!B3433,技能效果!B:B,0)))</f>
        <v/>
      </c>
      <c r="O3433" s="95">
        <f>IF(INDEX(技能效果!N:N,MATCH(B3433,技能效果!B:B,0))=0,INDEX(技能效果!M:M,MATCH(技能效果等级!B3433,技能效果!B:B,0)),INDEX(技能效果!M:M,MATCH(技能效果等级!B3433,技能效果!B:B,0))*VLOOKUP(E3433,技能数值计算!$C$19:$D$28,2,FALSE))</f>
        <v>0</v>
      </c>
      <c r="P3433" s="97"/>
      <c r="Q3433" s="97"/>
      <c r="R3433" s="95" t="str">
        <f>IF(INDEX(技能效果!O:O,MATCH(技能效果等级!B3433,技能效果!B:B,0))="","",INDEX(技能效果!O:O,MATCH(技能效果等级!B3433,技能效果!B:B,0)))</f>
        <v/>
      </c>
      <c r="S3433" s="97"/>
      <c r="T3433" s="97"/>
      <c r="U3433" s="97"/>
      <c r="V3433" s="96" t="str">
        <f>IF(INDEX(技能效果!AF:AF,MATCH(技能效果等级!B3433,技能效果!B:B,0))="","",INDEX(技能效果!AF:AF,MATCH(技能效果等级!B3433,技能效果!B:B,0)))</f>
        <v/>
      </c>
      <c r="W3433" s="95">
        <f t="shared" si="51"/>
        <v>334</v>
      </c>
    </row>
    <row r="3434" spans="1:23" ht="16.5" x14ac:dyDescent="0.2">
      <c r="A3434" s="62">
        <v>3431</v>
      </c>
      <c r="B3434" s="95">
        <f>INDEX(技能效果!B:B,MATCH(技能效果等级!W3434,技能效果!AE:AE,0))</f>
        <v>210301601</v>
      </c>
      <c r="C3434" s="95" t="str">
        <f>INDEX(技能效果!C:C,MATCH(技能效果等级!B3434,技能效果!B:B,0))</f>
        <v>西方龙技能伤害(教学)</v>
      </c>
      <c r="D3434" s="96" t="s">
        <v>873</v>
      </c>
      <c r="E3434" s="95">
        <v>7</v>
      </c>
      <c r="F3434" s="95">
        <f>INDEX(技能效果!H:H,MATCH(技能效果等级!B3434,技能效果!B:B,0))</f>
        <v>1001</v>
      </c>
      <c r="G3434" s="95">
        <f>IF(INDEX(技能效果!K:K,MATCH(B3434,技能效果!B:B,0))=0,INDEX(技能效果!I:I,MATCH(技能效果等级!B3434,技能效果!B:B,0)),INDEX(技能效果!I:I,MATCH(技能效果等级!B3434,技能效果!B:B,0))*VLOOKUP(E3434,技能数值计算!$C$19:$D$28,2,FALSE))</f>
        <v>2.34</v>
      </c>
      <c r="H3434" s="95">
        <f>INDEX(技能效果!J:J,MATCH(技能效果等级!B3434,技能效果!B:B,0))</f>
        <v>0</v>
      </c>
      <c r="I3434" s="97"/>
      <c r="J3434" s="97"/>
      <c r="K3434" s="97"/>
      <c r="L3434" s="97"/>
      <c r="M3434" s="97"/>
      <c r="N3434" s="96" t="str">
        <f>IF(INDEX(技能效果!L:L,MATCH(技能效果等级!B3434,技能效果!B:B,0))="","",INDEX(技能效果!L:L,MATCH(技能效果等级!B3434,技能效果!B:B,0)))</f>
        <v/>
      </c>
      <c r="O3434" s="95">
        <f>IF(INDEX(技能效果!N:N,MATCH(B3434,技能效果!B:B,0))=0,INDEX(技能效果!M:M,MATCH(技能效果等级!B3434,技能效果!B:B,0)),INDEX(技能效果!M:M,MATCH(技能效果等级!B3434,技能效果!B:B,0))*VLOOKUP(E3434,技能数值计算!$C$19:$D$28,2,FALSE))</f>
        <v>0</v>
      </c>
      <c r="P3434" s="97"/>
      <c r="Q3434" s="97"/>
      <c r="R3434" s="95" t="str">
        <f>IF(INDEX(技能效果!O:O,MATCH(技能效果等级!B3434,技能效果!B:B,0))="","",INDEX(技能效果!O:O,MATCH(技能效果等级!B3434,技能效果!B:B,0)))</f>
        <v/>
      </c>
      <c r="S3434" s="97"/>
      <c r="T3434" s="97"/>
      <c r="U3434" s="97"/>
      <c r="V3434" s="96" t="str">
        <f>IF(INDEX(技能效果!AF:AF,MATCH(技能效果等级!B3434,技能效果!B:B,0))="","",INDEX(技能效果!AF:AF,MATCH(技能效果等级!B3434,技能效果!B:B,0)))</f>
        <v/>
      </c>
      <c r="W3434" s="95">
        <f t="shared" si="51"/>
        <v>334</v>
      </c>
    </row>
    <row r="3435" spans="1:23" ht="16.5" x14ac:dyDescent="0.2">
      <c r="A3435" s="62">
        <v>3432</v>
      </c>
      <c r="B3435" s="95">
        <f>INDEX(技能效果!B:B,MATCH(技能效果等级!W3435,技能效果!AE:AE,0))</f>
        <v>210301601</v>
      </c>
      <c r="C3435" s="95" t="str">
        <f>INDEX(技能效果!C:C,MATCH(技能效果等级!B3435,技能效果!B:B,0))</f>
        <v>西方龙技能伤害(教学)</v>
      </c>
      <c r="D3435" s="96" t="s">
        <v>873</v>
      </c>
      <c r="E3435" s="95">
        <v>8</v>
      </c>
      <c r="F3435" s="95">
        <f>INDEX(技能效果!H:H,MATCH(技能效果等级!B3435,技能效果!B:B,0))</f>
        <v>1001</v>
      </c>
      <c r="G3435" s="95">
        <f>IF(INDEX(技能效果!K:K,MATCH(B3435,技能效果!B:B,0))=0,INDEX(技能效果!I:I,MATCH(技能效果等级!B3435,技能效果!B:B,0)),INDEX(技能效果!I:I,MATCH(技能效果等级!B3435,技能效果!B:B,0))*VLOOKUP(E3435,技能数值计算!$C$19:$D$28,2,FALSE))</f>
        <v>2.52</v>
      </c>
      <c r="H3435" s="95">
        <f>INDEX(技能效果!J:J,MATCH(技能效果等级!B3435,技能效果!B:B,0))</f>
        <v>0</v>
      </c>
      <c r="I3435" s="97"/>
      <c r="J3435" s="97"/>
      <c r="K3435" s="97"/>
      <c r="L3435" s="97"/>
      <c r="M3435" s="97"/>
      <c r="N3435" s="96" t="str">
        <f>IF(INDEX(技能效果!L:L,MATCH(技能效果等级!B3435,技能效果!B:B,0))="","",INDEX(技能效果!L:L,MATCH(技能效果等级!B3435,技能效果!B:B,0)))</f>
        <v/>
      </c>
      <c r="O3435" s="95">
        <f>IF(INDEX(技能效果!N:N,MATCH(B3435,技能效果!B:B,0))=0,INDEX(技能效果!M:M,MATCH(技能效果等级!B3435,技能效果!B:B,0)),INDEX(技能效果!M:M,MATCH(技能效果等级!B3435,技能效果!B:B,0))*VLOOKUP(E3435,技能数值计算!$C$19:$D$28,2,FALSE))</f>
        <v>0</v>
      </c>
      <c r="P3435" s="97"/>
      <c r="Q3435" s="97"/>
      <c r="R3435" s="95" t="str">
        <f>IF(INDEX(技能效果!O:O,MATCH(技能效果等级!B3435,技能效果!B:B,0))="","",INDEX(技能效果!O:O,MATCH(技能效果等级!B3435,技能效果!B:B,0)))</f>
        <v/>
      </c>
      <c r="S3435" s="97"/>
      <c r="T3435" s="97"/>
      <c r="U3435" s="97"/>
      <c r="V3435" s="96" t="str">
        <f>IF(INDEX(技能效果!AF:AF,MATCH(技能效果等级!B3435,技能效果!B:B,0))="","",INDEX(技能效果!AF:AF,MATCH(技能效果等级!B3435,技能效果!B:B,0)))</f>
        <v/>
      </c>
      <c r="W3435" s="95">
        <f t="shared" si="51"/>
        <v>334</v>
      </c>
    </row>
    <row r="3436" spans="1:23" ht="16.5" x14ac:dyDescent="0.2">
      <c r="A3436" s="62">
        <v>3433</v>
      </c>
      <c r="B3436" s="95">
        <f>INDEX(技能效果!B:B,MATCH(技能效果等级!W3436,技能效果!AE:AE,0))</f>
        <v>210301601</v>
      </c>
      <c r="C3436" s="95" t="str">
        <f>INDEX(技能效果!C:C,MATCH(技能效果等级!B3436,技能效果!B:B,0))</f>
        <v>西方龙技能伤害(教学)</v>
      </c>
      <c r="D3436" s="96" t="s">
        <v>873</v>
      </c>
      <c r="E3436" s="95">
        <v>9</v>
      </c>
      <c r="F3436" s="95">
        <f>INDEX(技能效果!H:H,MATCH(技能效果等级!B3436,技能效果!B:B,0))</f>
        <v>1001</v>
      </c>
      <c r="G3436" s="95">
        <f>IF(INDEX(技能效果!K:K,MATCH(B3436,技能效果!B:B,0))=0,INDEX(技能效果!I:I,MATCH(技能效果等级!B3436,技能效果!B:B,0)),INDEX(技能效果!I:I,MATCH(技能效果等级!B3436,技能效果!B:B,0))*VLOOKUP(E3436,技能数值计算!$C$19:$D$28,2,FALSE))</f>
        <v>2.7600000000000002</v>
      </c>
      <c r="H3436" s="95">
        <f>INDEX(技能效果!J:J,MATCH(技能效果等级!B3436,技能效果!B:B,0))</f>
        <v>0</v>
      </c>
      <c r="I3436" s="97"/>
      <c r="J3436" s="97"/>
      <c r="K3436" s="97"/>
      <c r="L3436" s="97"/>
      <c r="M3436" s="97"/>
      <c r="N3436" s="96" t="str">
        <f>IF(INDEX(技能效果!L:L,MATCH(技能效果等级!B3436,技能效果!B:B,0))="","",INDEX(技能效果!L:L,MATCH(技能效果等级!B3436,技能效果!B:B,0)))</f>
        <v/>
      </c>
      <c r="O3436" s="95">
        <f>IF(INDEX(技能效果!N:N,MATCH(B3436,技能效果!B:B,0))=0,INDEX(技能效果!M:M,MATCH(技能效果等级!B3436,技能效果!B:B,0)),INDEX(技能效果!M:M,MATCH(技能效果等级!B3436,技能效果!B:B,0))*VLOOKUP(E3436,技能数值计算!$C$19:$D$28,2,FALSE))</f>
        <v>0</v>
      </c>
      <c r="P3436" s="97"/>
      <c r="Q3436" s="97"/>
      <c r="R3436" s="95" t="str">
        <f>IF(INDEX(技能效果!O:O,MATCH(技能效果等级!B3436,技能效果!B:B,0))="","",INDEX(技能效果!O:O,MATCH(技能效果等级!B3436,技能效果!B:B,0)))</f>
        <v/>
      </c>
      <c r="S3436" s="97"/>
      <c r="T3436" s="97"/>
      <c r="U3436" s="97"/>
      <c r="V3436" s="96" t="str">
        <f>IF(INDEX(技能效果!AF:AF,MATCH(技能效果等级!B3436,技能效果!B:B,0))="","",INDEX(技能效果!AF:AF,MATCH(技能效果等级!B3436,技能效果!B:B,0)))</f>
        <v/>
      </c>
      <c r="W3436" s="95">
        <f t="shared" si="51"/>
        <v>334</v>
      </c>
    </row>
    <row r="3437" spans="1:23" ht="16.5" x14ac:dyDescent="0.2">
      <c r="A3437" s="62">
        <v>3434</v>
      </c>
      <c r="B3437" s="95">
        <f>INDEX(技能效果!B:B,MATCH(技能效果等级!W3437,技能效果!AE:AE,0))</f>
        <v>210301601</v>
      </c>
      <c r="C3437" s="95" t="str">
        <f>INDEX(技能效果!C:C,MATCH(技能效果等级!B3437,技能效果!B:B,0))</f>
        <v>西方龙技能伤害(教学)</v>
      </c>
      <c r="D3437" s="96" t="s">
        <v>873</v>
      </c>
      <c r="E3437" s="95">
        <v>10</v>
      </c>
      <c r="F3437" s="95">
        <f>INDEX(技能效果!H:H,MATCH(技能效果等级!B3437,技能效果!B:B,0))</f>
        <v>1001</v>
      </c>
      <c r="G3437" s="95">
        <f>IF(INDEX(技能效果!K:K,MATCH(B3437,技能效果!B:B,0))=0,INDEX(技能效果!I:I,MATCH(技能效果等级!B3437,技能效果!B:B,0)),INDEX(技能效果!I:I,MATCH(技能效果等级!B3437,技能效果!B:B,0))*VLOOKUP(E3437,技能数值计算!$C$19:$D$28,2,FALSE))</f>
        <v>3</v>
      </c>
      <c r="H3437" s="95">
        <f>INDEX(技能效果!J:J,MATCH(技能效果等级!B3437,技能效果!B:B,0))</f>
        <v>0</v>
      </c>
      <c r="I3437" s="97"/>
      <c r="J3437" s="97"/>
      <c r="K3437" s="97"/>
      <c r="L3437" s="97"/>
      <c r="M3437" s="97"/>
      <c r="N3437" s="96" t="str">
        <f>IF(INDEX(技能效果!L:L,MATCH(技能效果等级!B3437,技能效果!B:B,0))="","",INDEX(技能效果!L:L,MATCH(技能效果等级!B3437,技能效果!B:B,0)))</f>
        <v/>
      </c>
      <c r="O3437" s="95">
        <f>IF(INDEX(技能效果!N:N,MATCH(B3437,技能效果!B:B,0))=0,INDEX(技能效果!M:M,MATCH(技能效果等级!B3437,技能效果!B:B,0)),INDEX(技能效果!M:M,MATCH(技能效果等级!B3437,技能效果!B:B,0))*VLOOKUP(E3437,技能数值计算!$C$19:$D$28,2,FALSE))</f>
        <v>0</v>
      </c>
      <c r="P3437" s="97"/>
      <c r="Q3437" s="97"/>
      <c r="R3437" s="95" t="str">
        <f>IF(INDEX(技能效果!O:O,MATCH(技能效果等级!B3437,技能效果!B:B,0))="","",INDEX(技能效果!O:O,MATCH(技能效果等级!B3437,技能效果!B:B,0)))</f>
        <v/>
      </c>
      <c r="S3437" s="97"/>
      <c r="T3437" s="97"/>
      <c r="U3437" s="97"/>
      <c r="V3437" s="96" t="str">
        <f>IF(INDEX(技能效果!AF:AF,MATCH(技能效果等级!B3437,技能效果!B:B,0))="","",INDEX(技能效果!AF:AF,MATCH(技能效果等级!B3437,技能效果!B:B,0)))</f>
        <v/>
      </c>
      <c r="W3437" s="95">
        <f t="shared" ref="W3437:W3500" si="52">W3427+1</f>
        <v>334</v>
      </c>
    </row>
    <row r="3438" spans="1:23" ht="16.5" x14ac:dyDescent="0.2">
      <c r="A3438" s="62">
        <v>3435</v>
      </c>
      <c r="B3438" s="95">
        <f>INDEX(技能效果!B:B,MATCH(技能效果等级!W3438,技能效果!AE:AE,0))</f>
        <v>210301602</v>
      </c>
      <c r="C3438" s="95" t="str">
        <f>INDEX(技能效果!C:C,MATCH(技能效果等级!B3438,技能效果!B:B,0))</f>
        <v>西方龙技能【虹吸】(教学)</v>
      </c>
      <c r="D3438" s="96" t="s">
        <v>873</v>
      </c>
      <c r="E3438" s="95">
        <v>1</v>
      </c>
      <c r="F3438" s="95">
        <f>INDEX(技能效果!H:H,MATCH(技能效果等级!B3438,技能效果!B:B,0))</f>
        <v>4042</v>
      </c>
      <c r="G3438" s="95">
        <f>IF(INDEX(技能效果!K:K,MATCH(B3438,技能效果!B:B,0))=0,INDEX(技能效果!I:I,MATCH(技能效果等级!B3438,技能效果!B:B,0)),INDEX(技能效果!I:I,MATCH(技能效果等级!B3438,技能效果!B:B,0))*VLOOKUP(E3438,技能数值计算!$C$19:$D$28,2,FALSE))</f>
        <v>0.15</v>
      </c>
      <c r="H3438" s="95">
        <f>INDEX(技能效果!J:J,MATCH(技能效果等级!B3438,技能效果!B:B,0))</f>
        <v>0</v>
      </c>
      <c r="I3438" s="97"/>
      <c r="J3438" s="97"/>
      <c r="K3438" s="97"/>
      <c r="L3438" s="97"/>
      <c r="M3438" s="97"/>
      <c r="N3438" s="96" t="str">
        <f>IF(INDEX(技能效果!L:L,MATCH(技能效果等级!B3438,技能效果!B:B,0))="","",INDEX(技能效果!L:L,MATCH(技能效果等级!B3438,技能效果!B:B,0)))</f>
        <v/>
      </c>
      <c r="O3438" s="95">
        <f>IF(INDEX(技能效果!N:N,MATCH(B3438,技能效果!B:B,0))=0,INDEX(技能效果!M:M,MATCH(技能效果等级!B3438,技能效果!B:B,0)),INDEX(技能效果!M:M,MATCH(技能效果等级!B3438,技能效果!B:B,0))*VLOOKUP(E3438,技能数值计算!$C$19:$D$28,2,FALSE))</f>
        <v>0</v>
      </c>
      <c r="P3438" s="97"/>
      <c r="Q3438" s="97"/>
      <c r="R3438" s="95" t="str">
        <f>IF(INDEX(技能效果!O:O,MATCH(技能效果等级!B3438,技能效果!B:B,0))="","",INDEX(技能效果!O:O,MATCH(技能效果等级!B3438,技能效果!B:B,0)))</f>
        <v/>
      </c>
      <c r="S3438" s="97"/>
      <c r="T3438" s="97"/>
      <c r="U3438" s="97"/>
      <c r="V3438" s="96" t="str">
        <f>IF(INDEX(技能效果!AF:AF,MATCH(技能效果等级!B3438,技能效果!B:B,0))="","",INDEX(技能效果!AF:AF,MATCH(技能效果等级!B3438,技能效果!B:B,0)))</f>
        <v/>
      </c>
      <c r="W3438" s="95">
        <f t="shared" si="52"/>
        <v>335</v>
      </c>
    </row>
    <row r="3439" spans="1:23" ht="16.5" x14ac:dyDescent="0.2">
      <c r="A3439" s="62">
        <v>3436</v>
      </c>
      <c r="B3439" s="95">
        <f>INDEX(技能效果!B:B,MATCH(技能效果等级!W3439,技能效果!AE:AE,0))</f>
        <v>210301602</v>
      </c>
      <c r="C3439" s="95" t="str">
        <f>INDEX(技能效果!C:C,MATCH(技能效果等级!B3439,技能效果!B:B,0))</f>
        <v>西方龙技能【虹吸】(教学)</v>
      </c>
      <c r="D3439" s="96" t="s">
        <v>873</v>
      </c>
      <c r="E3439" s="95">
        <v>2</v>
      </c>
      <c r="F3439" s="95">
        <f>INDEX(技能效果!H:H,MATCH(技能效果等级!B3439,技能效果!B:B,0))</f>
        <v>4042</v>
      </c>
      <c r="G3439" s="95">
        <f>IF(INDEX(技能效果!K:K,MATCH(B3439,技能效果!B:B,0))=0,INDEX(技能效果!I:I,MATCH(技能效果等级!B3439,技能效果!B:B,0)),INDEX(技能效果!I:I,MATCH(技能效果等级!B3439,技能效果!B:B,0))*VLOOKUP(E3439,技能数值计算!$C$19:$D$28,2,FALSE))</f>
        <v>0.16200000000000001</v>
      </c>
      <c r="H3439" s="95">
        <f>INDEX(技能效果!J:J,MATCH(技能效果等级!B3439,技能效果!B:B,0))</f>
        <v>0</v>
      </c>
      <c r="I3439" s="97"/>
      <c r="J3439" s="97"/>
      <c r="K3439" s="97"/>
      <c r="L3439" s="97"/>
      <c r="M3439" s="97"/>
      <c r="N3439" s="96" t="str">
        <f>IF(INDEX(技能效果!L:L,MATCH(技能效果等级!B3439,技能效果!B:B,0))="","",INDEX(技能效果!L:L,MATCH(技能效果等级!B3439,技能效果!B:B,0)))</f>
        <v/>
      </c>
      <c r="O3439" s="95">
        <f>IF(INDEX(技能效果!N:N,MATCH(B3439,技能效果!B:B,0))=0,INDEX(技能效果!M:M,MATCH(技能效果等级!B3439,技能效果!B:B,0)),INDEX(技能效果!M:M,MATCH(技能效果等级!B3439,技能效果!B:B,0))*VLOOKUP(E3439,技能数值计算!$C$19:$D$28,2,FALSE))</f>
        <v>0</v>
      </c>
      <c r="P3439" s="97"/>
      <c r="Q3439" s="97"/>
      <c r="R3439" s="95" t="str">
        <f>IF(INDEX(技能效果!O:O,MATCH(技能效果等级!B3439,技能效果!B:B,0))="","",INDEX(技能效果!O:O,MATCH(技能效果等级!B3439,技能效果!B:B,0)))</f>
        <v/>
      </c>
      <c r="S3439" s="97"/>
      <c r="T3439" s="97"/>
      <c r="U3439" s="97"/>
      <c r="V3439" s="96" t="str">
        <f>IF(INDEX(技能效果!AF:AF,MATCH(技能效果等级!B3439,技能效果!B:B,0))="","",INDEX(技能效果!AF:AF,MATCH(技能效果等级!B3439,技能效果!B:B,0)))</f>
        <v/>
      </c>
      <c r="W3439" s="95">
        <f t="shared" si="52"/>
        <v>335</v>
      </c>
    </row>
    <row r="3440" spans="1:23" ht="16.5" x14ac:dyDescent="0.2">
      <c r="A3440" s="62">
        <v>3437</v>
      </c>
      <c r="B3440" s="95">
        <f>INDEX(技能效果!B:B,MATCH(技能效果等级!W3440,技能效果!AE:AE,0))</f>
        <v>210301602</v>
      </c>
      <c r="C3440" s="95" t="str">
        <f>INDEX(技能效果!C:C,MATCH(技能效果等级!B3440,技能效果!B:B,0))</f>
        <v>西方龙技能【虹吸】(教学)</v>
      </c>
      <c r="D3440" s="96" t="s">
        <v>873</v>
      </c>
      <c r="E3440" s="95">
        <v>3</v>
      </c>
      <c r="F3440" s="95">
        <f>INDEX(技能效果!H:H,MATCH(技能效果等级!B3440,技能效果!B:B,0))</f>
        <v>4042</v>
      </c>
      <c r="G3440" s="95">
        <f>IF(INDEX(技能效果!K:K,MATCH(B3440,技能效果!B:B,0))=0,INDEX(技能效果!I:I,MATCH(技能效果等级!B3440,技能效果!B:B,0)),INDEX(技能效果!I:I,MATCH(技能效果等级!B3440,技能效果!B:B,0))*VLOOKUP(E3440,技能数值计算!$C$19:$D$28,2,FALSE))</f>
        <v>0.17399999999999999</v>
      </c>
      <c r="H3440" s="95">
        <f>INDEX(技能效果!J:J,MATCH(技能效果等级!B3440,技能效果!B:B,0))</f>
        <v>0</v>
      </c>
      <c r="I3440" s="97"/>
      <c r="J3440" s="97"/>
      <c r="K3440" s="97"/>
      <c r="L3440" s="97"/>
      <c r="M3440" s="97"/>
      <c r="N3440" s="96" t="str">
        <f>IF(INDEX(技能效果!L:L,MATCH(技能效果等级!B3440,技能效果!B:B,0))="","",INDEX(技能效果!L:L,MATCH(技能效果等级!B3440,技能效果!B:B,0)))</f>
        <v/>
      </c>
      <c r="O3440" s="95">
        <f>IF(INDEX(技能效果!N:N,MATCH(B3440,技能效果!B:B,0))=0,INDEX(技能效果!M:M,MATCH(技能效果等级!B3440,技能效果!B:B,0)),INDEX(技能效果!M:M,MATCH(技能效果等级!B3440,技能效果!B:B,0))*VLOOKUP(E3440,技能数值计算!$C$19:$D$28,2,FALSE))</f>
        <v>0</v>
      </c>
      <c r="P3440" s="97"/>
      <c r="Q3440" s="97"/>
      <c r="R3440" s="95" t="str">
        <f>IF(INDEX(技能效果!O:O,MATCH(技能效果等级!B3440,技能效果!B:B,0))="","",INDEX(技能效果!O:O,MATCH(技能效果等级!B3440,技能效果!B:B,0)))</f>
        <v/>
      </c>
      <c r="S3440" s="97"/>
      <c r="T3440" s="97"/>
      <c r="U3440" s="97"/>
      <c r="V3440" s="96" t="str">
        <f>IF(INDEX(技能效果!AF:AF,MATCH(技能效果等级!B3440,技能效果!B:B,0))="","",INDEX(技能效果!AF:AF,MATCH(技能效果等级!B3440,技能效果!B:B,0)))</f>
        <v/>
      </c>
      <c r="W3440" s="95">
        <f t="shared" si="52"/>
        <v>335</v>
      </c>
    </row>
    <row r="3441" spans="1:23" ht="16.5" x14ac:dyDescent="0.2">
      <c r="A3441" s="62">
        <v>3438</v>
      </c>
      <c r="B3441" s="95">
        <f>INDEX(技能效果!B:B,MATCH(技能效果等级!W3441,技能效果!AE:AE,0))</f>
        <v>210301602</v>
      </c>
      <c r="C3441" s="95" t="str">
        <f>INDEX(技能效果!C:C,MATCH(技能效果等级!B3441,技能效果!B:B,0))</f>
        <v>西方龙技能【虹吸】(教学)</v>
      </c>
      <c r="D3441" s="96" t="s">
        <v>873</v>
      </c>
      <c r="E3441" s="95">
        <v>4</v>
      </c>
      <c r="F3441" s="95">
        <f>INDEX(技能效果!H:H,MATCH(技能效果等级!B3441,技能效果!B:B,0))</f>
        <v>4042</v>
      </c>
      <c r="G3441" s="95">
        <f>IF(INDEX(技能效果!K:K,MATCH(B3441,技能效果!B:B,0))=0,INDEX(技能效果!I:I,MATCH(技能效果等级!B3441,技能效果!B:B,0)),INDEX(技能效果!I:I,MATCH(技能效果等级!B3441,技能效果!B:B,0))*VLOOKUP(E3441,技能数值计算!$C$19:$D$28,2,FALSE))</f>
        <v>0.186</v>
      </c>
      <c r="H3441" s="95">
        <f>INDEX(技能效果!J:J,MATCH(技能效果等级!B3441,技能效果!B:B,0))</f>
        <v>0</v>
      </c>
      <c r="I3441" s="97"/>
      <c r="J3441" s="97"/>
      <c r="K3441" s="97"/>
      <c r="L3441" s="97"/>
      <c r="M3441" s="97"/>
      <c r="N3441" s="96" t="str">
        <f>IF(INDEX(技能效果!L:L,MATCH(技能效果等级!B3441,技能效果!B:B,0))="","",INDEX(技能效果!L:L,MATCH(技能效果等级!B3441,技能效果!B:B,0)))</f>
        <v/>
      </c>
      <c r="O3441" s="95">
        <f>IF(INDEX(技能效果!N:N,MATCH(B3441,技能效果!B:B,0))=0,INDEX(技能效果!M:M,MATCH(技能效果等级!B3441,技能效果!B:B,0)),INDEX(技能效果!M:M,MATCH(技能效果等级!B3441,技能效果!B:B,0))*VLOOKUP(E3441,技能数值计算!$C$19:$D$28,2,FALSE))</f>
        <v>0</v>
      </c>
      <c r="P3441" s="97"/>
      <c r="Q3441" s="97"/>
      <c r="R3441" s="95" t="str">
        <f>IF(INDEX(技能效果!O:O,MATCH(技能效果等级!B3441,技能效果!B:B,0))="","",INDEX(技能效果!O:O,MATCH(技能效果等级!B3441,技能效果!B:B,0)))</f>
        <v/>
      </c>
      <c r="S3441" s="97"/>
      <c r="T3441" s="97"/>
      <c r="U3441" s="97"/>
      <c r="V3441" s="96" t="str">
        <f>IF(INDEX(技能效果!AF:AF,MATCH(技能效果等级!B3441,技能效果!B:B,0))="","",INDEX(技能效果!AF:AF,MATCH(技能效果等级!B3441,技能效果!B:B,0)))</f>
        <v/>
      </c>
      <c r="W3441" s="95">
        <f t="shared" si="52"/>
        <v>335</v>
      </c>
    </row>
    <row r="3442" spans="1:23" ht="16.5" x14ac:dyDescent="0.2">
      <c r="A3442" s="62">
        <v>3439</v>
      </c>
      <c r="B3442" s="95">
        <f>INDEX(技能效果!B:B,MATCH(技能效果等级!W3442,技能效果!AE:AE,0))</f>
        <v>210301602</v>
      </c>
      <c r="C3442" s="95" t="str">
        <f>INDEX(技能效果!C:C,MATCH(技能效果等级!B3442,技能效果!B:B,0))</f>
        <v>西方龙技能【虹吸】(教学)</v>
      </c>
      <c r="D3442" s="96" t="s">
        <v>873</v>
      </c>
      <c r="E3442" s="95">
        <v>5</v>
      </c>
      <c r="F3442" s="95">
        <f>INDEX(技能效果!H:H,MATCH(技能效果等级!B3442,技能效果!B:B,0))</f>
        <v>4042</v>
      </c>
      <c r="G3442" s="95">
        <f>IF(INDEX(技能效果!K:K,MATCH(B3442,技能效果!B:B,0))=0,INDEX(技能效果!I:I,MATCH(技能效果等级!B3442,技能效果!B:B,0)),INDEX(技能效果!I:I,MATCH(技能效果等级!B3442,技能效果!B:B,0))*VLOOKUP(E3442,技能数值计算!$C$19:$D$28,2,FALSE))</f>
        <v>0.19800000000000001</v>
      </c>
      <c r="H3442" s="95">
        <f>INDEX(技能效果!J:J,MATCH(技能效果等级!B3442,技能效果!B:B,0))</f>
        <v>0</v>
      </c>
      <c r="I3442" s="97"/>
      <c r="J3442" s="97"/>
      <c r="K3442" s="97"/>
      <c r="L3442" s="97"/>
      <c r="M3442" s="97"/>
      <c r="N3442" s="96" t="str">
        <f>IF(INDEX(技能效果!L:L,MATCH(技能效果等级!B3442,技能效果!B:B,0))="","",INDEX(技能效果!L:L,MATCH(技能效果等级!B3442,技能效果!B:B,0)))</f>
        <v/>
      </c>
      <c r="O3442" s="95">
        <f>IF(INDEX(技能效果!N:N,MATCH(B3442,技能效果!B:B,0))=0,INDEX(技能效果!M:M,MATCH(技能效果等级!B3442,技能效果!B:B,0)),INDEX(技能效果!M:M,MATCH(技能效果等级!B3442,技能效果!B:B,0))*VLOOKUP(E3442,技能数值计算!$C$19:$D$28,2,FALSE))</f>
        <v>0</v>
      </c>
      <c r="P3442" s="97"/>
      <c r="Q3442" s="97"/>
      <c r="R3442" s="95" t="str">
        <f>IF(INDEX(技能效果!O:O,MATCH(技能效果等级!B3442,技能效果!B:B,0))="","",INDEX(技能效果!O:O,MATCH(技能效果等级!B3442,技能效果!B:B,0)))</f>
        <v/>
      </c>
      <c r="S3442" s="97"/>
      <c r="T3442" s="97"/>
      <c r="U3442" s="97"/>
      <c r="V3442" s="96" t="str">
        <f>IF(INDEX(技能效果!AF:AF,MATCH(技能效果等级!B3442,技能效果!B:B,0))="","",INDEX(技能效果!AF:AF,MATCH(技能效果等级!B3442,技能效果!B:B,0)))</f>
        <v/>
      </c>
      <c r="W3442" s="95">
        <f t="shared" si="52"/>
        <v>335</v>
      </c>
    </row>
    <row r="3443" spans="1:23" ht="16.5" x14ac:dyDescent="0.2">
      <c r="A3443" s="62">
        <v>3440</v>
      </c>
      <c r="B3443" s="95">
        <f>INDEX(技能效果!B:B,MATCH(技能效果等级!W3443,技能效果!AE:AE,0))</f>
        <v>210301602</v>
      </c>
      <c r="C3443" s="95" t="str">
        <f>INDEX(技能效果!C:C,MATCH(技能效果等级!B3443,技能效果!B:B,0))</f>
        <v>西方龙技能【虹吸】(教学)</v>
      </c>
      <c r="D3443" s="96" t="s">
        <v>873</v>
      </c>
      <c r="E3443" s="95">
        <v>6</v>
      </c>
      <c r="F3443" s="95">
        <f>INDEX(技能效果!H:H,MATCH(技能效果等级!B3443,技能效果!B:B,0))</f>
        <v>4042</v>
      </c>
      <c r="G3443" s="95">
        <f>IF(INDEX(技能效果!K:K,MATCH(B3443,技能效果!B:B,0))=0,INDEX(技能效果!I:I,MATCH(技能效果等级!B3443,技能效果!B:B,0)),INDEX(技能效果!I:I,MATCH(技能效果等级!B3443,技能效果!B:B,0))*VLOOKUP(E3443,技能数值计算!$C$19:$D$28,2,FALSE))</f>
        <v>0.216</v>
      </c>
      <c r="H3443" s="95">
        <f>INDEX(技能效果!J:J,MATCH(技能效果等级!B3443,技能效果!B:B,0))</f>
        <v>0</v>
      </c>
      <c r="I3443" s="97"/>
      <c r="J3443" s="97"/>
      <c r="K3443" s="97"/>
      <c r="L3443" s="97"/>
      <c r="M3443" s="97"/>
      <c r="N3443" s="96" t="str">
        <f>IF(INDEX(技能效果!L:L,MATCH(技能效果等级!B3443,技能效果!B:B,0))="","",INDEX(技能效果!L:L,MATCH(技能效果等级!B3443,技能效果!B:B,0)))</f>
        <v/>
      </c>
      <c r="O3443" s="95">
        <f>IF(INDEX(技能效果!N:N,MATCH(B3443,技能效果!B:B,0))=0,INDEX(技能效果!M:M,MATCH(技能效果等级!B3443,技能效果!B:B,0)),INDEX(技能效果!M:M,MATCH(技能效果等级!B3443,技能效果!B:B,0))*VLOOKUP(E3443,技能数值计算!$C$19:$D$28,2,FALSE))</f>
        <v>0</v>
      </c>
      <c r="P3443" s="97"/>
      <c r="Q3443" s="97"/>
      <c r="R3443" s="95" t="str">
        <f>IF(INDEX(技能效果!O:O,MATCH(技能效果等级!B3443,技能效果!B:B,0))="","",INDEX(技能效果!O:O,MATCH(技能效果等级!B3443,技能效果!B:B,0)))</f>
        <v/>
      </c>
      <c r="S3443" s="97"/>
      <c r="T3443" s="97"/>
      <c r="U3443" s="97"/>
      <c r="V3443" s="96" t="str">
        <f>IF(INDEX(技能效果!AF:AF,MATCH(技能效果等级!B3443,技能效果!B:B,0))="","",INDEX(技能效果!AF:AF,MATCH(技能效果等级!B3443,技能效果!B:B,0)))</f>
        <v/>
      </c>
      <c r="W3443" s="95">
        <f t="shared" si="52"/>
        <v>335</v>
      </c>
    </row>
    <row r="3444" spans="1:23" ht="16.5" x14ac:dyDescent="0.2">
      <c r="A3444" s="62">
        <v>3441</v>
      </c>
      <c r="B3444" s="95">
        <f>INDEX(技能效果!B:B,MATCH(技能效果等级!W3444,技能效果!AE:AE,0))</f>
        <v>210301602</v>
      </c>
      <c r="C3444" s="95" t="str">
        <f>INDEX(技能效果!C:C,MATCH(技能效果等级!B3444,技能效果!B:B,0))</f>
        <v>西方龙技能【虹吸】(教学)</v>
      </c>
      <c r="D3444" s="96" t="s">
        <v>873</v>
      </c>
      <c r="E3444" s="95">
        <v>7</v>
      </c>
      <c r="F3444" s="95">
        <f>INDEX(技能效果!H:H,MATCH(技能效果等级!B3444,技能效果!B:B,0))</f>
        <v>4042</v>
      </c>
      <c r="G3444" s="95">
        <f>IF(INDEX(技能效果!K:K,MATCH(B3444,技能效果!B:B,0))=0,INDEX(技能效果!I:I,MATCH(技能效果等级!B3444,技能效果!B:B,0)),INDEX(技能效果!I:I,MATCH(技能效果等级!B3444,技能效果!B:B,0))*VLOOKUP(E3444,技能数值计算!$C$19:$D$28,2,FALSE))</f>
        <v>0.23399999999999999</v>
      </c>
      <c r="H3444" s="95">
        <f>INDEX(技能效果!J:J,MATCH(技能效果等级!B3444,技能效果!B:B,0))</f>
        <v>0</v>
      </c>
      <c r="I3444" s="97"/>
      <c r="J3444" s="97"/>
      <c r="K3444" s="97"/>
      <c r="L3444" s="97"/>
      <c r="M3444" s="97"/>
      <c r="N3444" s="96" t="str">
        <f>IF(INDEX(技能效果!L:L,MATCH(技能效果等级!B3444,技能效果!B:B,0))="","",INDEX(技能效果!L:L,MATCH(技能效果等级!B3444,技能效果!B:B,0)))</f>
        <v/>
      </c>
      <c r="O3444" s="95">
        <f>IF(INDEX(技能效果!N:N,MATCH(B3444,技能效果!B:B,0))=0,INDEX(技能效果!M:M,MATCH(技能效果等级!B3444,技能效果!B:B,0)),INDEX(技能效果!M:M,MATCH(技能效果等级!B3444,技能效果!B:B,0))*VLOOKUP(E3444,技能数值计算!$C$19:$D$28,2,FALSE))</f>
        <v>0</v>
      </c>
      <c r="P3444" s="97"/>
      <c r="Q3444" s="97"/>
      <c r="R3444" s="95" t="str">
        <f>IF(INDEX(技能效果!O:O,MATCH(技能效果等级!B3444,技能效果!B:B,0))="","",INDEX(技能效果!O:O,MATCH(技能效果等级!B3444,技能效果!B:B,0)))</f>
        <v/>
      </c>
      <c r="S3444" s="97"/>
      <c r="T3444" s="97"/>
      <c r="U3444" s="97"/>
      <c r="V3444" s="96" t="str">
        <f>IF(INDEX(技能效果!AF:AF,MATCH(技能效果等级!B3444,技能效果!B:B,0))="","",INDEX(技能效果!AF:AF,MATCH(技能效果等级!B3444,技能效果!B:B,0)))</f>
        <v/>
      </c>
      <c r="W3444" s="95">
        <f t="shared" si="52"/>
        <v>335</v>
      </c>
    </row>
    <row r="3445" spans="1:23" ht="16.5" x14ac:dyDescent="0.2">
      <c r="A3445" s="62">
        <v>3442</v>
      </c>
      <c r="B3445" s="95">
        <f>INDEX(技能效果!B:B,MATCH(技能效果等级!W3445,技能效果!AE:AE,0))</f>
        <v>210301602</v>
      </c>
      <c r="C3445" s="95" t="str">
        <f>INDEX(技能效果!C:C,MATCH(技能效果等级!B3445,技能效果!B:B,0))</f>
        <v>西方龙技能【虹吸】(教学)</v>
      </c>
      <c r="D3445" s="96" t="s">
        <v>873</v>
      </c>
      <c r="E3445" s="95">
        <v>8</v>
      </c>
      <c r="F3445" s="95">
        <f>INDEX(技能效果!H:H,MATCH(技能效果等级!B3445,技能效果!B:B,0))</f>
        <v>4042</v>
      </c>
      <c r="G3445" s="95">
        <f>IF(INDEX(技能效果!K:K,MATCH(B3445,技能效果!B:B,0))=0,INDEX(技能效果!I:I,MATCH(技能效果等级!B3445,技能效果!B:B,0)),INDEX(技能效果!I:I,MATCH(技能效果等级!B3445,技能效果!B:B,0))*VLOOKUP(E3445,技能数值计算!$C$19:$D$28,2,FALSE))</f>
        <v>0.252</v>
      </c>
      <c r="H3445" s="95">
        <f>INDEX(技能效果!J:J,MATCH(技能效果等级!B3445,技能效果!B:B,0))</f>
        <v>0</v>
      </c>
      <c r="I3445" s="97"/>
      <c r="J3445" s="97"/>
      <c r="K3445" s="97"/>
      <c r="L3445" s="97"/>
      <c r="M3445" s="97"/>
      <c r="N3445" s="96" t="str">
        <f>IF(INDEX(技能效果!L:L,MATCH(技能效果等级!B3445,技能效果!B:B,0))="","",INDEX(技能效果!L:L,MATCH(技能效果等级!B3445,技能效果!B:B,0)))</f>
        <v/>
      </c>
      <c r="O3445" s="95">
        <f>IF(INDEX(技能效果!N:N,MATCH(B3445,技能效果!B:B,0))=0,INDEX(技能效果!M:M,MATCH(技能效果等级!B3445,技能效果!B:B,0)),INDEX(技能效果!M:M,MATCH(技能效果等级!B3445,技能效果!B:B,0))*VLOOKUP(E3445,技能数值计算!$C$19:$D$28,2,FALSE))</f>
        <v>0</v>
      </c>
      <c r="P3445" s="97"/>
      <c r="Q3445" s="97"/>
      <c r="R3445" s="95" t="str">
        <f>IF(INDEX(技能效果!O:O,MATCH(技能效果等级!B3445,技能效果!B:B,0))="","",INDEX(技能效果!O:O,MATCH(技能效果等级!B3445,技能效果!B:B,0)))</f>
        <v/>
      </c>
      <c r="S3445" s="97"/>
      <c r="T3445" s="97"/>
      <c r="U3445" s="97"/>
      <c r="V3445" s="96" t="str">
        <f>IF(INDEX(技能效果!AF:AF,MATCH(技能效果等级!B3445,技能效果!B:B,0))="","",INDEX(技能效果!AF:AF,MATCH(技能效果等级!B3445,技能效果!B:B,0)))</f>
        <v/>
      </c>
      <c r="W3445" s="95">
        <f t="shared" si="52"/>
        <v>335</v>
      </c>
    </row>
    <row r="3446" spans="1:23" ht="16.5" x14ac:dyDescent="0.2">
      <c r="A3446" s="62">
        <v>3443</v>
      </c>
      <c r="B3446" s="95">
        <f>INDEX(技能效果!B:B,MATCH(技能效果等级!W3446,技能效果!AE:AE,0))</f>
        <v>210301602</v>
      </c>
      <c r="C3446" s="95" t="str">
        <f>INDEX(技能效果!C:C,MATCH(技能效果等级!B3446,技能效果!B:B,0))</f>
        <v>西方龙技能【虹吸】(教学)</v>
      </c>
      <c r="D3446" s="96" t="s">
        <v>873</v>
      </c>
      <c r="E3446" s="95">
        <v>9</v>
      </c>
      <c r="F3446" s="95">
        <f>INDEX(技能效果!H:H,MATCH(技能效果等级!B3446,技能效果!B:B,0))</f>
        <v>4042</v>
      </c>
      <c r="G3446" s="95">
        <f>IF(INDEX(技能效果!K:K,MATCH(B3446,技能效果!B:B,0))=0,INDEX(技能效果!I:I,MATCH(技能效果等级!B3446,技能效果!B:B,0)),INDEX(技能效果!I:I,MATCH(技能效果等级!B3446,技能效果!B:B,0))*VLOOKUP(E3446,技能数值计算!$C$19:$D$28,2,FALSE))</f>
        <v>0.27600000000000002</v>
      </c>
      <c r="H3446" s="95">
        <f>INDEX(技能效果!J:J,MATCH(技能效果等级!B3446,技能效果!B:B,0))</f>
        <v>0</v>
      </c>
      <c r="I3446" s="97"/>
      <c r="J3446" s="97"/>
      <c r="K3446" s="97"/>
      <c r="L3446" s="97"/>
      <c r="M3446" s="97"/>
      <c r="N3446" s="96" t="str">
        <f>IF(INDEX(技能效果!L:L,MATCH(技能效果等级!B3446,技能效果!B:B,0))="","",INDEX(技能效果!L:L,MATCH(技能效果等级!B3446,技能效果!B:B,0)))</f>
        <v/>
      </c>
      <c r="O3446" s="95">
        <f>IF(INDEX(技能效果!N:N,MATCH(B3446,技能效果!B:B,0))=0,INDEX(技能效果!M:M,MATCH(技能效果等级!B3446,技能效果!B:B,0)),INDEX(技能效果!M:M,MATCH(技能效果等级!B3446,技能效果!B:B,0))*VLOOKUP(E3446,技能数值计算!$C$19:$D$28,2,FALSE))</f>
        <v>0</v>
      </c>
      <c r="P3446" s="97"/>
      <c r="Q3446" s="97"/>
      <c r="R3446" s="95" t="str">
        <f>IF(INDEX(技能效果!O:O,MATCH(技能效果等级!B3446,技能效果!B:B,0))="","",INDEX(技能效果!O:O,MATCH(技能效果等级!B3446,技能效果!B:B,0)))</f>
        <v/>
      </c>
      <c r="S3446" s="97"/>
      <c r="T3446" s="97"/>
      <c r="U3446" s="97"/>
      <c r="V3446" s="96" t="str">
        <f>IF(INDEX(技能效果!AF:AF,MATCH(技能效果等级!B3446,技能效果!B:B,0))="","",INDEX(技能效果!AF:AF,MATCH(技能效果等级!B3446,技能效果!B:B,0)))</f>
        <v/>
      </c>
      <c r="W3446" s="95">
        <f t="shared" si="52"/>
        <v>335</v>
      </c>
    </row>
    <row r="3447" spans="1:23" ht="16.5" x14ac:dyDescent="0.2">
      <c r="A3447" s="62">
        <v>3444</v>
      </c>
      <c r="B3447" s="95">
        <f>INDEX(技能效果!B:B,MATCH(技能效果等级!W3447,技能效果!AE:AE,0))</f>
        <v>210301602</v>
      </c>
      <c r="C3447" s="95" t="str">
        <f>INDEX(技能效果!C:C,MATCH(技能效果等级!B3447,技能效果!B:B,0))</f>
        <v>西方龙技能【虹吸】(教学)</v>
      </c>
      <c r="D3447" s="96" t="s">
        <v>873</v>
      </c>
      <c r="E3447" s="95">
        <v>10</v>
      </c>
      <c r="F3447" s="95">
        <f>INDEX(技能效果!H:H,MATCH(技能效果等级!B3447,技能效果!B:B,0))</f>
        <v>4042</v>
      </c>
      <c r="G3447" s="95">
        <f>IF(INDEX(技能效果!K:K,MATCH(B3447,技能效果!B:B,0))=0,INDEX(技能效果!I:I,MATCH(技能效果等级!B3447,技能效果!B:B,0)),INDEX(技能效果!I:I,MATCH(技能效果等级!B3447,技能效果!B:B,0))*VLOOKUP(E3447,技能数值计算!$C$19:$D$28,2,FALSE))</f>
        <v>0.3</v>
      </c>
      <c r="H3447" s="95">
        <f>INDEX(技能效果!J:J,MATCH(技能效果等级!B3447,技能效果!B:B,0))</f>
        <v>0</v>
      </c>
      <c r="I3447" s="97"/>
      <c r="J3447" s="97"/>
      <c r="K3447" s="97"/>
      <c r="L3447" s="97"/>
      <c r="M3447" s="97"/>
      <c r="N3447" s="96" t="str">
        <f>IF(INDEX(技能效果!L:L,MATCH(技能效果等级!B3447,技能效果!B:B,0))="","",INDEX(技能效果!L:L,MATCH(技能效果等级!B3447,技能效果!B:B,0)))</f>
        <v/>
      </c>
      <c r="O3447" s="95">
        <f>IF(INDEX(技能效果!N:N,MATCH(B3447,技能效果!B:B,0))=0,INDEX(技能效果!M:M,MATCH(技能效果等级!B3447,技能效果!B:B,0)),INDEX(技能效果!M:M,MATCH(技能效果等级!B3447,技能效果!B:B,0))*VLOOKUP(E3447,技能数值计算!$C$19:$D$28,2,FALSE))</f>
        <v>0</v>
      </c>
      <c r="P3447" s="97"/>
      <c r="Q3447" s="97"/>
      <c r="R3447" s="95" t="str">
        <f>IF(INDEX(技能效果!O:O,MATCH(技能效果等级!B3447,技能效果!B:B,0))="","",INDEX(技能效果!O:O,MATCH(技能效果等级!B3447,技能效果!B:B,0)))</f>
        <v/>
      </c>
      <c r="S3447" s="97"/>
      <c r="T3447" s="97"/>
      <c r="U3447" s="97"/>
      <c r="V3447" s="96" t="str">
        <f>IF(INDEX(技能效果!AF:AF,MATCH(技能效果等级!B3447,技能效果!B:B,0))="","",INDEX(技能效果!AF:AF,MATCH(技能效果等级!B3447,技能效果!B:B,0)))</f>
        <v/>
      </c>
      <c r="W3447" s="95">
        <f t="shared" si="52"/>
        <v>335</v>
      </c>
    </row>
    <row r="3448" spans="1:23" ht="16.5" x14ac:dyDescent="0.2">
      <c r="A3448" s="62">
        <v>3445</v>
      </c>
      <c r="B3448" s="95">
        <f>INDEX(技能效果!B:B,MATCH(技能效果等级!W3448,技能效果!AE:AE,0))</f>
        <v>210301603</v>
      </c>
      <c r="C3448" s="95" t="str">
        <f>INDEX(技能效果!C:C,MATCH(技能效果等级!B3448,技能效果!B:B,0))</f>
        <v>西方龙专属武器效果(教学)</v>
      </c>
      <c r="D3448" s="96" t="s">
        <v>873</v>
      </c>
      <c r="E3448" s="95">
        <v>1</v>
      </c>
      <c r="F3448" s="95">
        <f>INDEX(技能效果!H:H,MATCH(技能效果等级!B3448,技能效果!B:B,0))</f>
        <v>4042</v>
      </c>
      <c r="G3448" s="95">
        <f>IF(INDEX(技能效果!K:K,MATCH(B3448,技能效果!B:B,0))=0,INDEX(技能效果!I:I,MATCH(技能效果等级!B3448,技能效果!B:B,0)),INDEX(技能效果!I:I,MATCH(技能效果等级!B3448,技能效果!B:B,0))*VLOOKUP(E3448,技能数值计算!$C$19:$D$28,2,FALSE))</f>
        <v>0.3</v>
      </c>
      <c r="H3448" s="95">
        <f>INDEX(技能效果!J:J,MATCH(技能效果等级!B3448,技能效果!B:B,0))</f>
        <v>0</v>
      </c>
      <c r="I3448" s="97"/>
      <c r="J3448" s="97"/>
      <c r="K3448" s="97"/>
      <c r="L3448" s="97"/>
      <c r="M3448" s="97"/>
      <c r="N3448" s="96" t="str">
        <f>IF(INDEX(技能效果!L:L,MATCH(技能效果等级!B3448,技能效果!B:B,0))="","",INDEX(技能效果!L:L,MATCH(技能效果等级!B3448,技能效果!B:B,0)))</f>
        <v/>
      </c>
      <c r="O3448" s="95">
        <f>IF(INDEX(技能效果!N:N,MATCH(B3448,技能效果!B:B,0))=0,INDEX(技能效果!M:M,MATCH(技能效果等级!B3448,技能效果!B:B,0)),INDEX(技能效果!M:M,MATCH(技能效果等级!B3448,技能效果!B:B,0))*VLOOKUP(E3448,技能数值计算!$C$19:$D$28,2,FALSE))</f>
        <v>0</v>
      </c>
      <c r="P3448" s="97"/>
      <c r="Q3448" s="97"/>
      <c r="R3448" s="95" t="str">
        <f>IF(INDEX(技能效果!O:O,MATCH(技能效果等级!B3448,技能效果!B:B,0))="","",INDEX(技能效果!O:O,MATCH(技能效果等级!B3448,技能效果!B:B,0)))</f>
        <v/>
      </c>
      <c r="S3448" s="97"/>
      <c r="T3448" s="97"/>
      <c r="U3448" s="97"/>
      <c r="V3448" s="96" t="str">
        <f>IF(INDEX(技能效果!AF:AF,MATCH(技能效果等级!B3448,技能效果!B:B,0))="","",INDEX(技能效果!AF:AF,MATCH(技能效果等级!B3448,技能效果!B:B,0)))</f>
        <v>释放绝技时对目标两侧单位同时附加【虹吸】状态</v>
      </c>
      <c r="W3448" s="95">
        <f t="shared" si="52"/>
        <v>336</v>
      </c>
    </row>
    <row r="3449" spans="1:23" ht="16.5" x14ac:dyDescent="0.2">
      <c r="A3449" s="62">
        <v>3446</v>
      </c>
      <c r="B3449" s="95">
        <f>INDEX(技能效果!B:B,MATCH(技能效果等级!W3449,技能效果!AE:AE,0))</f>
        <v>210301603</v>
      </c>
      <c r="C3449" s="95" t="str">
        <f>INDEX(技能效果!C:C,MATCH(技能效果等级!B3449,技能效果!B:B,0))</f>
        <v>西方龙专属武器效果(教学)</v>
      </c>
      <c r="D3449" s="96" t="s">
        <v>873</v>
      </c>
      <c r="E3449" s="95">
        <v>2</v>
      </c>
      <c r="F3449" s="95">
        <f>INDEX(技能效果!H:H,MATCH(技能效果等级!B3449,技能效果!B:B,0))</f>
        <v>4042</v>
      </c>
      <c r="G3449" s="95">
        <f>IF(INDEX(技能效果!K:K,MATCH(B3449,技能效果!B:B,0))=0,INDEX(技能效果!I:I,MATCH(技能效果等级!B3449,技能效果!B:B,0)),INDEX(技能效果!I:I,MATCH(技能效果等级!B3449,技能效果!B:B,0))*VLOOKUP(E3449,技能数值计算!$C$19:$D$28,2,FALSE))</f>
        <v>0.3</v>
      </c>
      <c r="H3449" s="95">
        <f>INDEX(技能效果!J:J,MATCH(技能效果等级!B3449,技能效果!B:B,0))</f>
        <v>0</v>
      </c>
      <c r="I3449" s="97"/>
      <c r="J3449" s="97"/>
      <c r="K3449" s="97"/>
      <c r="L3449" s="97"/>
      <c r="M3449" s="97"/>
      <c r="N3449" s="96" t="str">
        <f>IF(INDEX(技能效果!L:L,MATCH(技能效果等级!B3449,技能效果!B:B,0))="","",INDEX(技能效果!L:L,MATCH(技能效果等级!B3449,技能效果!B:B,0)))</f>
        <v/>
      </c>
      <c r="O3449" s="95">
        <f>IF(INDEX(技能效果!N:N,MATCH(B3449,技能效果!B:B,0))=0,INDEX(技能效果!M:M,MATCH(技能效果等级!B3449,技能效果!B:B,0)),INDEX(技能效果!M:M,MATCH(技能效果等级!B3449,技能效果!B:B,0))*VLOOKUP(E3449,技能数值计算!$C$19:$D$28,2,FALSE))</f>
        <v>0</v>
      </c>
      <c r="P3449" s="97"/>
      <c r="Q3449" s="97"/>
      <c r="R3449" s="95" t="str">
        <f>IF(INDEX(技能效果!O:O,MATCH(技能效果等级!B3449,技能效果!B:B,0))="","",INDEX(技能效果!O:O,MATCH(技能效果等级!B3449,技能效果!B:B,0)))</f>
        <v/>
      </c>
      <c r="S3449" s="97"/>
      <c r="T3449" s="97"/>
      <c r="U3449" s="97"/>
      <c r="V3449" s="96" t="str">
        <f>IF(INDEX(技能效果!AF:AF,MATCH(技能效果等级!B3449,技能效果!B:B,0))="","",INDEX(技能效果!AF:AF,MATCH(技能效果等级!B3449,技能效果!B:B,0)))</f>
        <v>释放绝技时对目标两侧单位同时附加【虹吸】状态</v>
      </c>
      <c r="W3449" s="95">
        <f t="shared" si="52"/>
        <v>336</v>
      </c>
    </row>
    <row r="3450" spans="1:23" ht="16.5" x14ac:dyDescent="0.2">
      <c r="A3450" s="62">
        <v>3447</v>
      </c>
      <c r="B3450" s="95">
        <f>INDEX(技能效果!B:B,MATCH(技能效果等级!W3450,技能效果!AE:AE,0))</f>
        <v>210301603</v>
      </c>
      <c r="C3450" s="95" t="str">
        <f>INDEX(技能效果!C:C,MATCH(技能效果等级!B3450,技能效果!B:B,0))</f>
        <v>西方龙专属武器效果(教学)</v>
      </c>
      <c r="D3450" s="96" t="s">
        <v>873</v>
      </c>
      <c r="E3450" s="95">
        <v>3</v>
      </c>
      <c r="F3450" s="95">
        <f>INDEX(技能效果!H:H,MATCH(技能效果等级!B3450,技能效果!B:B,0))</f>
        <v>4042</v>
      </c>
      <c r="G3450" s="95">
        <f>IF(INDEX(技能效果!K:K,MATCH(B3450,技能效果!B:B,0))=0,INDEX(技能效果!I:I,MATCH(技能效果等级!B3450,技能效果!B:B,0)),INDEX(技能效果!I:I,MATCH(技能效果等级!B3450,技能效果!B:B,0))*VLOOKUP(E3450,技能数值计算!$C$19:$D$28,2,FALSE))</f>
        <v>0.3</v>
      </c>
      <c r="H3450" s="95">
        <f>INDEX(技能效果!J:J,MATCH(技能效果等级!B3450,技能效果!B:B,0))</f>
        <v>0</v>
      </c>
      <c r="I3450" s="97"/>
      <c r="J3450" s="97"/>
      <c r="K3450" s="97"/>
      <c r="L3450" s="97"/>
      <c r="M3450" s="97"/>
      <c r="N3450" s="96" t="str">
        <f>IF(INDEX(技能效果!L:L,MATCH(技能效果等级!B3450,技能效果!B:B,0))="","",INDEX(技能效果!L:L,MATCH(技能效果等级!B3450,技能效果!B:B,0)))</f>
        <v/>
      </c>
      <c r="O3450" s="95">
        <f>IF(INDEX(技能效果!N:N,MATCH(B3450,技能效果!B:B,0))=0,INDEX(技能效果!M:M,MATCH(技能效果等级!B3450,技能效果!B:B,0)),INDEX(技能效果!M:M,MATCH(技能效果等级!B3450,技能效果!B:B,0))*VLOOKUP(E3450,技能数值计算!$C$19:$D$28,2,FALSE))</f>
        <v>0</v>
      </c>
      <c r="P3450" s="97"/>
      <c r="Q3450" s="97"/>
      <c r="R3450" s="95" t="str">
        <f>IF(INDEX(技能效果!O:O,MATCH(技能效果等级!B3450,技能效果!B:B,0))="","",INDEX(技能效果!O:O,MATCH(技能效果等级!B3450,技能效果!B:B,0)))</f>
        <v/>
      </c>
      <c r="S3450" s="97"/>
      <c r="T3450" s="97"/>
      <c r="U3450" s="97"/>
      <c r="V3450" s="96" t="str">
        <f>IF(INDEX(技能效果!AF:AF,MATCH(技能效果等级!B3450,技能效果!B:B,0))="","",INDEX(技能效果!AF:AF,MATCH(技能效果等级!B3450,技能效果!B:B,0)))</f>
        <v>释放绝技时对目标两侧单位同时附加【虹吸】状态</v>
      </c>
      <c r="W3450" s="95">
        <f t="shared" si="52"/>
        <v>336</v>
      </c>
    </row>
    <row r="3451" spans="1:23" ht="16.5" x14ac:dyDescent="0.2">
      <c r="A3451" s="62">
        <v>3448</v>
      </c>
      <c r="B3451" s="95">
        <f>INDEX(技能效果!B:B,MATCH(技能效果等级!W3451,技能效果!AE:AE,0))</f>
        <v>210301603</v>
      </c>
      <c r="C3451" s="95" t="str">
        <f>INDEX(技能效果!C:C,MATCH(技能效果等级!B3451,技能效果!B:B,0))</f>
        <v>西方龙专属武器效果(教学)</v>
      </c>
      <c r="D3451" s="96" t="s">
        <v>873</v>
      </c>
      <c r="E3451" s="95">
        <v>4</v>
      </c>
      <c r="F3451" s="95">
        <f>INDEX(技能效果!H:H,MATCH(技能效果等级!B3451,技能效果!B:B,0))</f>
        <v>4042</v>
      </c>
      <c r="G3451" s="95">
        <f>IF(INDEX(技能效果!K:K,MATCH(B3451,技能效果!B:B,0))=0,INDEX(技能效果!I:I,MATCH(技能效果等级!B3451,技能效果!B:B,0)),INDEX(技能效果!I:I,MATCH(技能效果等级!B3451,技能效果!B:B,0))*VLOOKUP(E3451,技能数值计算!$C$19:$D$28,2,FALSE))</f>
        <v>0.3</v>
      </c>
      <c r="H3451" s="95">
        <f>INDEX(技能效果!J:J,MATCH(技能效果等级!B3451,技能效果!B:B,0))</f>
        <v>0</v>
      </c>
      <c r="I3451" s="97"/>
      <c r="J3451" s="97"/>
      <c r="K3451" s="97"/>
      <c r="L3451" s="97"/>
      <c r="M3451" s="97"/>
      <c r="N3451" s="96" t="str">
        <f>IF(INDEX(技能效果!L:L,MATCH(技能效果等级!B3451,技能效果!B:B,0))="","",INDEX(技能效果!L:L,MATCH(技能效果等级!B3451,技能效果!B:B,0)))</f>
        <v/>
      </c>
      <c r="O3451" s="95">
        <f>IF(INDEX(技能效果!N:N,MATCH(B3451,技能效果!B:B,0))=0,INDEX(技能效果!M:M,MATCH(技能效果等级!B3451,技能效果!B:B,0)),INDEX(技能效果!M:M,MATCH(技能效果等级!B3451,技能效果!B:B,0))*VLOOKUP(E3451,技能数值计算!$C$19:$D$28,2,FALSE))</f>
        <v>0</v>
      </c>
      <c r="P3451" s="97"/>
      <c r="Q3451" s="97"/>
      <c r="R3451" s="95" t="str">
        <f>IF(INDEX(技能效果!O:O,MATCH(技能效果等级!B3451,技能效果!B:B,0))="","",INDEX(技能效果!O:O,MATCH(技能效果等级!B3451,技能效果!B:B,0)))</f>
        <v/>
      </c>
      <c r="S3451" s="97"/>
      <c r="T3451" s="97"/>
      <c r="U3451" s="97"/>
      <c r="V3451" s="96" t="str">
        <f>IF(INDEX(技能效果!AF:AF,MATCH(技能效果等级!B3451,技能效果!B:B,0))="","",INDEX(技能效果!AF:AF,MATCH(技能效果等级!B3451,技能效果!B:B,0)))</f>
        <v>释放绝技时对目标两侧单位同时附加【虹吸】状态</v>
      </c>
      <c r="W3451" s="95">
        <f t="shared" si="52"/>
        <v>336</v>
      </c>
    </row>
    <row r="3452" spans="1:23" ht="16.5" x14ac:dyDescent="0.2">
      <c r="A3452" s="62">
        <v>3449</v>
      </c>
      <c r="B3452" s="95">
        <f>INDEX(技能效果!B:B,MATCH(技能效果等级!W3452,技能效果!AE:AE,0))</f>
        <v>210301603</v>
      </c>
      <c r="C3452" s="95" t="str">
        <f>INDEX(技能效果!C:C,MATCH(技能效果等级!B3452,技能效果!B:B,0))</f>
        <v>西方龙专属武器效果(教学)</v>
      </c>
      <c r="D3452" s="96" t="s">
        <v>873</v>
      </c>
      <c r="E3452" s="95">
        <v>5</v>
      </c>
      <c r="F3452" s="95">
        <f>INDEX(技能效果!H:H,MATCH(技能效果等级!B3452,技能效果!B:B,0))</f>
        <v>4042</v>
      </c>
      <c r="G3452" s="95">
        <f>IF(INDEX(技能效果!K:K,MATCH(B3452,技能效果!B:B,0))=0,INDEX(技能效果!I:I,MATCH(技能效果等级!B3452,技能效果!B:B,0)),INDEX(技能效果!I:I,MATCH(技能效果等级!B3452,技能效果!B:B,0))*VLOOKUP(E3452,技能数值计算!$C$19:$D$28,2,FALSE))</f>
        <v>0.3</v>
      </c>
      <c r="H3452" s="95">
        <f>INDEX(技能效果!J:J,MATCH(技能效果等级!B3452,技能效果!B:B,0))</f>
        <v>0</v>
      </c>
      <c r="I3452" s="97"/>
      <c r="J3452" s="97"/>
      <c r="K3452" s="97"/>
      <c r="L3452" s="97"/>
      <c r="M3452" s="97"/>
      <c r="N3452" s="96" t="str">
        <f>IF(INDEX(技能效果!L:L,MATCH(技能效果等级!B3452,技能效果!B:B,0))="","",INDEX(技能效果!L:L,MATCH(技能效果等级!B3452,技能效果!B:B,0)))</f>
        <v/>
      </c>
      <c r="O3452" s="95">
        <f>IF(INDEX(技能效果!N:N,MATCH(B3452,技能效果!B:B,0))=0,INDEX(技能效果!M:M,MATCH(技能效果等级!B3452,技能效果!B:B,0)),INDEX(技能效果!M:M,MATCH(技能效果等级!B3452,技能效果!B:B,0))*VLOOKUP(E3452,技能数值计算!$C$19:$D$28,2,FALSE))</f>
        <v>0</v>
      </c>
      <c r="P3452" s="97"/>
      <c r="Q3452" s="97"/>
      <c r="R3452" s="95" t="str">
        <f>IF(INDEX(技能效果!O:O,MATCH(技能效果等级!B3452,技能效果!B:B,0))="","",INDEX(技能效果!O:O,MATCH(技能效果等级!B3452,技能效果!B:B,0)))</f>
        <v/>
      </c>
      <c r="S3452" s="97"/>
      <c r="T3452" s="97"/>
      <c r="U3452" s="97"/>
      <c r="V3452" s="96" t="str">
        <f>IF(INDEX(技能效果!AF:AF,MATCH(技能效果等级!B3452,技能效果!B:B,0))="","",INDEX(技能效果!AF:AF,MATCH(技能效果等级!B3452,技能效果!B:B,0)))</f>
        <v>释放绝技时对目标两侧单位同时附加【虹吸】状态</v>
      </c>
      <c r="W3452" s="95">
        <f t="shared" si="52"/>
        <v>336</v>
      </c>
    </row>
    <row r="3453" spans="1:23" ht="16.5" x14ac:dyDescent="0.2">
      <c r="A3453" s="62">
        <v>3450</v>
      </c>
      <c r="B3453" s="95">
        <f>INDEX(技能效果!B:B,MATCH(技能效果等级!W3453,技能效果!AE:AE,0))</f>
        <v>210301603</v>
      </c>
      <c r="C3453" s="95" t="str">
        <f>INDEX(技能效果!C:C,MATCH(技能效果等级!B3453,技能效果!B:B,0))</f>
        <v>西方龙专属武器效果(教学)</v>
      </c>
      <c r="D3453" s="96" t="s">
        <v>873</v>
      </c>
      <c r="E3453" s="95">
        <v>6</v>
      </c>
      <c r="F3453" s="95">
        <f>INDEX(技能效果!H:H,MATCH(技能效果等级!B3453,技能效果!B:B,0))</f>
        <v>4042</v>
      </c>
      <c r="G3453" s="95">
        <f>IF(INDEX(技能效果!K:K,MATCH(B3453,技能效果!B:B,0))=0,INDEX(技能效果!I:I,MATCH(技能效果等级!B3453,技能效果!B:B,0)),INDEX(技能效果!I:I,MATCH(技能效果等级!B3453,技能效果!B:B,0))*VLOOKUP(E3453,技能数值计算!$C$19:$D$28,2,FALSE))</f>
        <v>0.3</v>
      </c>
      <c r="H3453" s="95">
        <f>INDEX(技能效果!J:J,MATCH(技能效果等级!B3453,技能效果!B:B,0))</f>
        <v>0</v>
      </c>
      <c r="I3453" s="97"/>
      <c r="J3453" s="97"/>
      <c r="K3453" s="97"/>
      <c r="L3453" s="97"/>
      <c r="M3453" s="97"/>
      <c r="N3453" s="96" t="str">
        <f>IF(INDEX(技能效果!L:L,MATCH(技能效果等级!B3453,技能效果!B:B,0))="","",INDEX(技能效果!L:L,MATCH(技能效果等级!B3453,技能效果!B:B,0)))</f>
        <v/>
      </c>
      <c r="O3453" s="95">
        <f>IF(INDEX(技能效果!N:N,MATCH(B3453,技能效果!B:B,0))=0,INDEX(技能效果!M:M,MATCH(技能效果等级!B3453,技能效果!B:B,0)),INDEX(技能效果!M:M,MATCH(技能效果等级!B3453,技能效果!B:B,0))*VLOOKUP(E3453,技能数值计算!$C$19:$D$28,2,FALSE))</f>
        <v>0</v>
      </c>
      <c r="P3453" s="97"/>
      <c r="Q3453" s="97"/>
      <c r="R3453" s="95" t="str">
        <f>IF(INDEX(技能效果!O:O,MATCH(技能效果等级!B3453,技能效果!B:B,0))="","",INDEX(技能效果!O:O,MATCH(技能效果等级!B3453,技能效果!B:B,0)))</f>
        <v/>
      </c>
      <c r="S3453" s="97"/>
      <c r="T3453" s="97"/>
      <c r="U3453" s="97"/>
      <c r="V3453" s="96" t="str">
        <f>IF(INDEX(技能效果!AF:AF,MATCH(技能效果等级!B3453,技能效果!B:B,0))="","",INDEX(技能效果!AF:AF,MATCH(技能效果等级!B3453,技能效果!B:B,0)))</f>
        <v>释放绝技时对目标两侧单位同时附加【虹吸】状态</v>
      </c>
      <c r="W3453" s="95">
        <f t="shared" si="52"/>
        <v>336</v>
      </c>
    </row>
    <row r="3454" spans="1:23" ht="16.5" x14ac:dyDescent="0.2">
      <c r="A3454" s="62">
        <v>3451</v>
      </c>
      <c r="B3454" s="95">
        <f>INDEX(技能效果!B:B,MATCH(技能效果等级!W3454,技能效果!AE:AE,0))</f>
        <v>210301603</v>
      </c>
      <c r="C3454" s="95" t="str">
        <f>INDEX(技能效果!C:C,MATCH(技能效果等级!B3454,技能效果!B:B,0))</f>
        <v>西方龙专属武器效果(教学)</v>
      </c>
      <c r="D3454" s="96" t="s">
        <v>873</v>
      </c>
      <c r="E3454" s="95">
        <v>7</v>
      </c>
      <c r="F3454" s="95">
        <f>INDEX(技能效果!H:H,MATCH(技能效果等级!B3454,技能效果!B:B,0))</f>
        <v>4042</v>
      </c>
      <c r="G3454" s="95">
        <f>IF(INDEX(技能效果!K:K,MATCH(B3454,技能效果!B:B,0))=0,INDEX(技能效果!I:I,MATCH(技能效果等级!B3454,技能效果!B:B,0)),INDEX(技能效果!I:I,MATCH(技能效果等级!B3454,技能效果!B:B,0))*VLOOKUP(E3454,技能数值计算!$C$19:$D$28,2,FALSE))</f>
        <v>0.3</v>
      </c>
      <c r="H3454" s="95">
        <f>INDEX(技能效果!J:J,MATCH(技能效果等级!B3454,技能效果!B:B,0))</f>
        <v>0</v>
      </c>
      <c r="I3454" s="97"/>
      <c r="J3454" s="97"/>
      <c r="K3454" s="97"/>
      <c r="L3454" s="97"/>
      <c r="M3454" s="97"/>
      <c r="N3454" s="96" t="str">
        <f>IF(INDEX(技能效果!L:L,MATCH(技能效果等级!B3454,技能效果!B:B,0))="","",INDEX(技能效果!L:L,MATCH(技能效果等级!B3454,技能效果!B:B,0)))</f>
        <v/>
      </c>
      <c r="O3454" s="95">
        <f>IF(INDEX(技能效果!N:N,MATCH(B3454,技能效果!B:B,0))=0,INDEX(技能效果!M:M,MATCH(技能效果等级!B3454,技能效果!B:B,0)),INDEX(技能效果!M:M,MATCH(技能效果等级!B3454,技能效果!B:B,0))*VLOOKUP(E3454,技能数值计算!$C$19:$D$28,2,FALSE))</f>
        <v>0</v>
      </c>
      <c r="P3454" s="97"/>
      <c r="Q3454" s="97"/>
      <c r="R3454" s="95" t="str">
        <f>IF(INDEX(技能效果!O:O,MATCH(技能效果等级!B3454,技能效果!B:B,0))="","",INDEX(技能效果!O:O,MATCH(技能效果等级!B3454,技能效果!B:B,0)))</f>
        <v/>
      </c>
      <c r="S3454" s="97"/>
      <c r="T3454" s="97"/>
      <c r="U3454" s="97"/>
      <c r="V3454" s="96" t="str">
        <f>IF(INDEX(技能效果!AF:AF,MATCH(技能效果等级!B3454,技能效果!B:B,0))="","",INDEX(技能效果!AF:AF,MATCH(技能效果等级!B3454,技能效果!B:B,0)))</f>
        <v>释放绝技时对目标两侧单位同时附加【虹吸】状态</v>
      </c>
      <c r="W3454" s="95">
        <f t="shared" si="52"/>
        <v>336</v>
      </c>
    </row>
    <row r="3455" spans="1:23" ht="16.5" x14ac:dyDescent="0.2">
      <c r="A3455" s="62">
        <v>3452</v>
      </c>
      <c r="B3455" s="95">
        <f>INDEX(技能效果!B:B,MATCH(技能效果等级!W3455,技能效果!AE:AE,0))</f>
        <v>210301603</v>
      </c>
      <c r="C3455" s="95" t="str">
        <f>INDEX(技能效果!C:C,MATCH(技能效果等级!B3455,技能效果!B:B,0))</f>
        <v>西方龙专属武器效果(教学)</v>
      </c>
      <c r="D3455" s="96" t="s">
        <v>873</v>
      </c>
      <c r="E3455" s="95">
        <v>8</v>
      </c>
      <c r="F3455" s="95">
        <f>INDEX(技能效果!H:H,MATCH(技能效果等级!B3455,技能效果!B:B,0))</f>
        <v>4042</v>
      </c>
      <c r="G3455" s="95">
        <f>IF(INDEX(技能效果!K:K,MATCH(B3455,技能效果!B:B,0))=0,INDEX(技能效果!I:I,MATCH(技能效果等级!B3455,技能效果!B:B,0)),INDEX(技能效果!I:I,MATCH(技能效果等级!B3455,技能效果!B:B,0))*VLOOKUP(E3455,技能数值计算!$C$19:$D$28,2,FALSE))</f>
        <v>0.3</v>
      </c>
      <c r="H3455" s="95">
        <f>INDEX(技能效果!J:J,MATCH(技能效果等级!B3455,技能效果!B:B,0))</f>
        <v>0</v>
      </c>
      <c r="I3455" s="97"/>
      <c r="J3455" s="97"/>
      <c r="K3455" s="97"/>
      <c r="L3455" s="97"/>
      <c r="M3455" s="97"/>
      <c r="N3455" s="96" t="str">
        <f>IF(INDEX(技能效果!L:L,MATCH(技能效果等级!B3455,技能效果!B:B,0))="","",INDEX(技能效果!L:L,MATCH(技能效果等级!B3455,技能效果!B:B,0)))</f>
        <v/>
      </c>
      <c r="O3455" s="95">
        <f>IF(INDEX(技能效果!N:N,MATCH(B3455,技能效果!B:B,0))=0,INDEX(技能效果!M:M,MATCH(技能效果等级!B3455,技能效果!B:B,0)),INDEX(技能效果!M:M,MATCH(技能效果等级!B3455,技能效果!B:B,0))*VLOOKUP(E3455,技能数值计算!$C$19:$D$28,2,FALSE))</f>
        <v>0</v>
      </c>
      <c r="P3455" s="97"/>
      <c r="Q3455" s="97"/>
      <c r="R3455" s="95" t="str">
        <f>IF(INDEX(技能效果!O:O,MATCH(技能效果等级!B3455,技能效果!B:B,0))="","",INDEX(技能效果!O:O,MATCH(技能效果等级!B3455,技能效果!B:B,0)))</f>
        <v/>
      </c>
      <c r="S3455" s="97"/>
      <c r="T3455" s="97"/>
      <c r="U3455" s="97"/>
      <c r="V3455" s="96" t="str">
        <f>IF(INDEX(技能效果!AF:AF,MATCH(技能效果等级!B3455,技能效果!B:B,0))="","",INDEX(技能效果!AF:AF,MATCH(技能效果等级!B3455,技能效果!B:B,0)))</f>
        <v>释放绝技时对目标两侧单位同时附加【虹吸】状态</v>
      </c>
      <c r="W3455" s="95">
        <f t="shared" si="52"/>
        <v>336</v>
      </c>
    </row>
    <row r="3456" spans="1:23" ht="16.5" x14ac:dyDescent="0.2">
      <c r="A3456" s="62">
        <v>3453</v>
      </c>
      <c r="B3456" s="95">
        <f>INDEX(技能效果!B:B,MATCH(技能效果等级!W3456,技能效果!AE:AE,0))</f>
        <v>210301603</v>
      </c>
      <c r="C3456" s="95" t="str">
        <f>INDEX(技能效果!C:C,MATCH(技能效果等级!B3456,技能效果!B:B,0))</f>
        <v>西方龙专属武器效果(教学)</v>
      </c>
      <c r="D3456" s="96" t="s">
        <v>873</v>
      </c>
      <c r="E3456" s="95">
        <v>9</v>
      </c>
      <c r="F3456" s="95">
        <f>INDEX(技能效果!H:H,MATCH(技能效果等级!B3456,技能效果!B:B,0))</f>
        <v>4042</v>
      </c>
      <c r="G3456" s="95">
        <f>IF(INDEX(技能效果!K:K,MATCH(B3456,技能效果!B:B,0))=0,INDEX(技能效果!I:I,MATCH(技能效果等级!B3456,技能效果!B:B,0)),INDEX(技能效果!I:I,MATCH(技能效果等级!B3456,技能效果!B:B,0))*VLOOKUP(E3456,技能数值计算!$C$19:$D$28,2,FALSE))</f>
        <v>0.3</v>
      </c>
      <c r="H3456" s="95">
        <f>INDEX(技能效果!J:J,MATCH(技能效果等级!B3456,技能效果!B:B,0))</f>
        <v>0</v>
      </c>
      <c r="I3456" s="97"/>
      <c r="J3456" s="97"/>
      <c r="K3456" s="97"/>
      <c r="L3456" s="97"/>
      <c r="M3456" s="97"/>
      <c r="N3456" s="96" t="str">
        <f>IF(INDEX(技能效果!L:L,MATCH(技能效果等级!B3456,技能效果!B:B,0))="","",INDEX(技能效果!L:L,MATCH(技能效果等级!B3456,技能效果!B:B,0)))</f>
        <v/>
      </c>
      <c r="O3456" s="95">
        <f>IF(INDEX(技能效果!N:N,MATCH(B3456,技能效果!B:B,0))=0,INDEX(技能效果!M:M,MATCH(技能效果等级!B3456,技能效果!B:B,0)),INDEX(技能效果!M:M,MATCH(技能效果等级!B3456,技能效果!B:B,0))*VLOOKUP(E3456,技能数值计算!$C$19:$D$28,2,FALSE))</f>
        <v>0</v>
      </c>
      <c r="P3456" s="97"/>
      <c r="Q3456" s="97"/>
      <c r="R3456" s="95" t="str">
        <f>IF(INDEX(技能效果!O:O,MATCH(技能效果等级!B3456,技能效果!B:B,0))="","",INDEX(技能效果!O:O,MATCH(技能效果等级!B3456,技能效果!B:B,0)))</f>
        <v/>
      </c>
      <c r="S3456" s="97"/>
      <c r="T3456" s="97"/>
      <c r="U3456" s="97"/>
      <c r="V3456" s="96" t="str">
        <f>IF(INDEX(技能效果!AF:AF,MATCH(技能效果等级!B3456,技能效果!B:B,0))="","",INDEX(技能效果!AF:AF,MATCH(技能效果等级!B3456,技能效果!B:B,0)))</f>
        <v>释放绝技时对目标两侧单位同时附加【虹吸】状态</v>
      </c>
      <c r="W3456" s="95">
        <f t="shared" si="52"/>
        <v>336</v>
      </c>
    </row>
    <row r="3457" spans="1:23" ht="16.5" x14ac:dyDescent="0.2">
      <c r="A3457" s="62">
        <v>3454</v>
      </c>
      <c r="B3457" s="95">
        <f>INDEX(技能效果!B:B,MATCH(技能效果等级!W3457,技能效果!AE:AE,0))</f>
        <v>210301603</v>
      </c>
      <c r="C3457" s="95" t="str">
        <f>INDEX(技能效果!C:C,MATCH(技能效果等级!B3457,技能效果!B:B,0))</f>
        <v>西方龙专属武器效果(教学)</v>
      </c>
      <c r="D3457" s="96" t="s">
        <v>873</v>
      </c>
      <c r="E3457" s="95">
        <v>10</v>
      </c>
      <c r="F3457" s="95">
        <f>INDEX(技能效果!H:H,MATCH(技能效果等级!B3457,技能效果!B:B,0))</f>
        <v>4042</v>
      </c>
      <c r="G3457" s="95">
        <f>IF(INDEX(技能效果!K:K,MATCH(B3457,技能效果!B:B,0))=0,INDEX(技能效果!I:I,MATCH(技能效果等级!B3457,技能效果!B:B,0)),INDEX(技能效果!I:I,MATCH(技能效果等级!B3457,技能效果!B:B,0))*VLOOKUP(E3457,技能数值计算!$C$19:$D$28,2,FALSE))</f>
        <v>0.3</v>
      </c>
      <c r="H3457" s="95">
        <f>INDEX(技能效果!J:J,MATCH(技能效果等级!B3457,技能效果!B:B,0))</f>
        <v>0</v>
      </c>
      <c r="I3457" s="97"/>
      <c r="J3457" s="97"/>
      <c r="K3457" s="97"/>
      <c r="L3457" s="97"/>
      <c r="M3457" s="97"/>
      <c r="N3457" s="96" t="str">
        <f>IF(INDEX(技能效果!L:L,MATCH(技能效果等级!B3457,技能效果!B:B,0))="","",INDEX(技能效果!L:L,MATCH(技能效果等级!B3457,技能效果!B:B,0)))</f>
        <v/>
      </c>
      <c r="O3457" s="95">
        <f>IF(INDEX(技能效果!N:N,MATCH(B3457,技能效果!B:B,0))=0,INDEX(技能效果!M:M,MATCH(技能效果等级!B3457,技能效果!B:B,0)),INDEX(技能效果!M:M,MATCH(技能效果等级!B3457,技能效果!B:B,0))*VLOOKUP(E3457,技能数值计算!$C$19:$D$28,2,FALSE))</f>
        <v>0</v>
      </c>
      <c r="P3457" s="97"/>
      <c r="Q3457" s="97"/>
      <c r="R3457" s="95" t="str">
        <f>IF(INDEX(技能效果!O:O,MATCH(技能效果等级!B3457,技能效果!B:B,0))="","",INDEX(技能效果!O:O,MATCH(技能效果等级!B3457,技能效果!B:B,0)))</f>
        <v/>
      </c>
      <c r="S3457" s="97"/>
      <c r="T3457" s="97"/>
      <c r="U3457" s="97"/>
      <c r="V3457" s="96" t="str">
        <f>IF(INDEX(技能效果!AF:AF,MATCH(技能效果等级!B3457,技能效果!B:B,0))="","",INDEX(技能效果!AF:AF,MATCH(技能效果等级!B3457,技能效果!B:B,0)))</f>
        <v>释放绝技时对目标两侧单位同时附加【虹吸】状态</v>
      </c>
      <c r="W3457" s="95">
        <f t="shared" si="52"/>
        <v>336</v>
      </c>
    </row>
    <row r="3458" spans="1:23" ht="16.5" x14ac:dyDescent="0.2">
      <c r="A3458" s="62">
        <v>3455</v>
      </c>
      <c r="B3458" s="95">
        <f>INDEX(技能效果!B:B,MATCH(技能效果等级!W3458,技能效果!AE:AE,0))</f>
        <v>210301604</v>
      </c>
      <c r="C3458" s="95" t="str">
        <f>INDEX(技能效果!C:C,MATCH(技能效果等级!B3458,技能效果!B:B,0))</f>
        <v>西方龙满星效果(教学)</v>
      </c>
      <c r="D3458" s="96" t="s">
        <v>873</v>
      </c>
      <c r="E3458" s="95">
        <v>1</v>
      </c>
      <c r="F3458" s="95">
        <f>INDEX(技能效果!H:H,MATCH(技能效果等级!B3458,技能效果!B:B,0))</f>
        <v>1003</v>
      </c>
      <c r="G3458" s="95">
        <f>IF(INDEX(技能效果!K:K,MATCH(B3458,技能效果!B:B,0))=0,INDEX(技能效果!I:I,MATCH(技能效果等级!B3458,技能效果!B:B,0)),INDEX(技能效果!I:I,MATCH(技能效果等级!B3458,技能效果!B:B,0))*VLOOKUP(E3458,技能数值计算!$C$19:$D$28,2,FALSE))</f>
        <v>0.1</v>
      </c>
      <c r="H3458" s="95">
        <f>INDEX(技能效果!J:J,MATCH(技能效果等级!B3458,技能效果!B:B,0))</f>
        <v>0</v>
      </c>
      <c r="I3458" s="97"/>
      <c r="J3458" s="97"/>
      <c r="K3458" s="97"/>
      <c r="L3458" s="97"/>
      <c r="M3458" s="97"/>
      <c r="N3458" s="96">
        <f>IF(INDEX(技能效果!L:L,MATCH(技能效果等级!B3458,技能效果!B:B,0))="","",INDEX(技能效果!L:L,MATCH(技能效果等级!B3458,技能效果!B:B,0)))</f>
        <v>101</v>
      </c>
      <c r="O3458" s="95">
        <f>IF(INDEX(技能效果!N:N,MATCH(B3458,技能效果!B:B,0))=0,INDEX(技能效果!M:M,MATCH(技能效果等级!B3458,技能效果!B:B,0)),INDEX(技能效果!M:M,MATCH(技能效果等级!B3458,技能效果!B:B,0))*VLOOKUP(E3458,技能数值计算!$C$19:$D$28,2,FALSE))</f>
        <v>0.5</v>
      </c>
      <c r="P3458" s="97"/>
      <c r="Q3458" s="97"/>
      <c r="R3458" s="95">
        <f>IF(INDEX(技能效果!O:O,MATCH(技能效果等级!B3458,技能效果!B:B,0))="","",INDEX(技能效果!O:O,MATCH(技能效果等级!B3458,技能效果!B:B,0)))</f>
        <v>103</v>
      </c>
      <c r="S3458" s="97"/>
      <c r="T3458" s="97"/>
      <c r="U3458" s="97"/>
      <c r="V3458" s="96" t="str">
        <f>IF(INDEX(技能效果!AF:AF,MATCH(技能效果等级!B3458,技能效果!B:B,0))="","",INDEX(技能效果!AF:AF,MATCH(技能效果等级!B3458,技能效果!B:B,0)))</f>
        <v/>
      </c>
      <c r="W3458" s="95">
        <f t="shared" si="52"/>
        <v>337</v>
      </c>
    </row>
    <row r="3459" spans="1:23" ht="16.5" x14ac:dyDescent="0.2">
      <c r="A3459" s="62">
        <v>3456</v>
      </c>
      <c r="B3459" s="95">
        <f>INDEX(技能效果!B:B,MATCH(技能效果等级!W3459,技能效果!AE:AE,0))</f>
        <v>210301604</v>
      </c>
      <c r="C3459" s="95" t="str">
        <f>INDEX(技能效果!C:C,MATCH(技能效果等级!B3459,技能效果!B:B,0))</f>
        <v>西方龙满星效果(教学)</v>
      </c>
      <c r="D3459" s="96" t="s">
        <v>873</v>
      </c>
      <c r="E3459" s="95">
        <v>2</v>
      </c>
      <c r="F3459" s="95">
        <f>INDEX(技能效果!H:H,MATCH(技能效果等级!B3459,技能效果!B:B,0))</f>
        <v>1003</v>
      </c>
      <c r="G3459" s="95">
        <f>IF(INDEX(技能效果!K:K,MATCH(B3459,技能效果!B:B,0))=0,INDEX(技能效果!I:I,MATCH(技能效果等级!B3459,技能效果!B:B,0)),INDEX(技能效果!I:I,MATCH(技能效果等级!B3459,技能效果!B:B,0))*VLOOKUP(E3459,技能数值计算!$C$19:$D$28,2,FALSE))</f>
        <v>0.1</v>
      </c>
      <c r="H3459" s="95">
        <f>INDEX(技能效果!J:J,MATCH(技能效果等级!B3459,技能效果!B:B,0))</f>
        <v>0</v>
      </c>
      <c r="I3459" s="97"/>
      <c r="J3459" s="97"/>
      <c r="K3459" s="97"/>
      <c r="L3459" s="97"/>
      <c r="M3459" s="97"/>
      <c r="N3459" s="96">
        <f>IF(INDEX(技能效果!L:L,MATCH(技能效果等级!B3459,技能效果!B:B,0))="","",INDEX(技能效果!L:L,MATCH(技能效果等级!B3459,技能效果!B:B,0)))</f>
        <v>101</v>
      </c>
      <c r="O3459" s="95">
        <f>IF(INDEX(技能效果!N:N,MATCH(B3459,技能效果!B:B,0))=0,INDEX(技能效果!M:M,MATCH(技能效果等级!B3459,技能效果!B:B,0)),INDEX(技能效果!M:M,MATCH(技能效果等级!B3459,技能效果!B:B,0))*VLOOKUP(E3459,技能数值计算!$C$19:$D$28,2,FALSE))</f>
        <v>0.5</v>
      </c>
      <c r="P3459" s="97"/>
      <c r="Q3459" s="97"/>
      <c r="R3459" s="95">
        <f>IF(INDEX(技能效果!O:O,MATCH(技能效果等级!B3459,技能效果!B:B,0))="","",INDEX(技能效果!O:O,MATCH(技能效果等级!B3459,技能效果!B:B,0)))</f>
        <v>103</v>
      </c>
      <c r="S3459" s="97"/>
      <c r="T3459" s="97"/>
      <c r="U3459" s="97"/>
      <c r="V3459" s="96" t="str">
        <f>IF(INDEX(技能效果!AF:AF,MATCH(技能效果等级!B3459,技能效果!B:B,0))="","",INDEX(技能效果!AF:AF,MATCH(技能效果等级!B3459,技能效果!B:B,0)))</f>
        <v/>
      </c>
      <c r="W3459" s="95">
        <f t="shared" si="52"/>
        <v>337</v>
      </c>
    </row>
    <row r="3460" spans="1:23" ht="16.5" x14ac:dyDescent="0.2">
      <c r="A3460" s="62">
        <v>3457</v>
      </c>
      <c r="B3460" s="95">
        <f>INDEX(技能效果!B:B,MATCH(技能效果等级!W3460,技能效果!AE:AE,0))</f>
        <v>210301604</v>
      </c>
      <c r="C3460" s="95" t="str">
        <f>INDEX(技能效果!C:C,MATCH(技能效果等级!B3460,技能效果!B:B,0))</f>
        <v>西方龙满星效果(教学)</v>
      </c>
      <c r="D3460" s="96" t="s">
        <v>873</v>
      </c>
      <c r="E3460" s="95">
        <v>3</v>
      </c>
      <c r="F3460" s="95">
        <f>INDEX(技能效果!H:H,MATCH(技能效果等级!B3460,技能效果!B:B,0))</f>
        <v>1003</v>
      </c>
      <c r="G3460" s="95">
        <f>IF(INDEX(技能效果!K:K,MATCH(B3460,技能效果!B:B,0))=0,INDEX(技能效果!I:I,MATCH(技能效果等级!B3460,技能效果!B:B,0)),INDEX(技能效果!I:I,MATCH(技能效果等级!B3460,技能效果!B:B,0))*VLOOKUP(E3460,技能数值计算!$C$19:$D$28,2,FALSE))</f>
        <v>0.1</v>
      </c>
      <c r="H3460" s="95">
        <f>INDEX(技能效果!J:J,MATCH(技能效果等级!B3460,技能效果!B:B,0))</f>
        <v>0</v>
      </c>
      <c r="I3460" s="97"/>
      <c r="J3460" s="97"/>
      <c r="K3460" s="97"/>
      <c r="L3460" s="97"/>
      <c r="M3460" s="97"/>
      <c r="N3460" s="96">
        <f>IF(INDEX(技能效果!L:L,MATCH(技能效果等级!B3460,技能效果!B:B,0))="","",INDEX(技能效果!L:L,MATCH(技能效果等级!B3460,技能效果!B:B,0)))</f>
        <v>101</v>
      </c>
      <c r="O3460" s="95">
        <f>IF(INDEX(技能效果!N:N,MATCH(B3460,技能效果!B:B,0))=0,INDEX(技能效果!M:M,MATCH(技能效果等级!B3460,技能效果!B:B,0)),INDEX(技能效果!M:M,MATCH(技能效果等级!B3460,技能效果!B:B,0))*VLOOKUP(E3460,技能数值计算!$C$19:$D$28,2,FALSE))</f>
        <v>0.5</v>
      </c>
      <c r="P3460" s="97"/>
      <c r="Q3460" s="97"/>
      <c r="R3460" s="95">
        <f>IF(INDEX(技能效果!O:O,MATCH(技能效果等级!B3460,技能效果!B:B,0))="","",INDEX(技能效果!O:O,MATCH(技能效果等级!B3460,技能效果!B:B,0)))</f>
        <v>103</v>
      </c>
      <c r="S3460" s="97"/>
      <c r="T3460" s="97"/>
      <c r="U3460" s="97"/>
      <c r="V3460" s="96" t="str">
        <f>IF(INDEX(技能效果!AF:AF,MATCH(技能效果等级!B3460,技能效果!B:B,0))="","",INDEX(技能效果!AF:AF,MATCH(技能效果等级!B3460,技能效果!B:B,0)))</f>
        <v/>
      </c>
      <c r="W3460" s="95">
        <f t="shared" si="52"/>
        <v>337</v>
      </c>
    </row>
    <row r="3461" spans="1:23" ht="16.5" x14ac:dyDescent="0.2">
      <c r="A3461" s="62">
        <v>3458</v>
      </c>
      <c r="B3461" s="95">
        <f>INDEX(技能效果!B:B,MATCH(技能效果等级!W3461,技能效果!AE:AE,0))</f>
        <v>210301604</v>
      </c>
      <c r="C3461" s="95" t="str">
        <f>INDEX(技能效果!C:C,MATCH(技能效果等级!B3461,技能效果!B:B,0))</f>
        <v>西方龙满星效果(教学)</v>
      </c>
      <c r="D3461" s="96" t="s">
        <v>873</v>
      </c>
      <c r="E3461" s="95">
        <v>4</v>
      </c>
      <c r="F3461" s="95">
        <f>INDEX(技能效果!H:H,MATCH(技能效果等级!B3461,技能效果!B:B,0))</f>
        <v>1003</v>
      </c>
      <c r="G3461" s="95">
        <f>IF(INDEX(技能效果!K:K,MATCH(B3461,技能效果!B:B,0))=0,INDEX(技能效果!I:I,MATCH(技能效果等级!B3461,技能效果!B:B,0)),INDEX(技能效果!I:I,MATCH(技能效果等级!B3461,技能效果!B:B,0))*VLOOKUP(E3461,技能数值计算!$C$19:$D$28,2,FALSE))</f>
        <v>0.1</v>
      </c>
      <c r="H3461" s="95">
        <f>INDEX(技能效果!J:J,MATCH(技能效果等级!B3461,技能效果!B:B,0))</f>
        <v>0</v>
      </c>
      <c r="I3461" s="97"/>
      <c r="J3461" s="97"/>
      <c r="K3461" s="97"/>
      <c r="L3461" s="97"/>
      <c r="M3461" s="97"/>
      <c r="N3461" s="96">
        <f>IF(INDEX(技能效果!L:L,MATCH(技能效果等级!B3461,技能效果!B:B,0))="","",INDEX(技能效果!L:L,MATCH(技能效果等级!B3461,技能效果!B:B,0)))</f>
        <v>101</v>
      </c>
      <c r="O3461" s="95">
        <f>IF(INDEX(技能效果!N:N,MATCH(B3461,技能效果!B:B,0))=0,INDEX(技能效果!M:M,MATCH(技能效果等级!B3461,技能效果!B:B,0)),INDEX(技能效果!M:M,MATCH(技能效果等级!B3461,技能效果!B:B,0))*VLOOKUP(E3461,技能数值计算!$C$19:$D$28,2,FALSE))</f>
        <v>0.5</v>
      </c>
      <c r="P3461" s="97"/>
      <c r="Q3461" s="97"/>
      <c r="R3461" s="95">
        <f>IF(INDEX(技能效果!O:O,MATCH(技能效果等级!B3461,技能效果!B:B,0))="","",INDEX(技能效果!O:O,MATCH(技能效果等级!B3461,技能效果!B:B,0)))</f>
        <v>103</v>
      </c>
      <c r="S3461" s="97"/>
      <c r="T3461" s="97"/>
      <c r="U3461" s="97"/>
      <c r="V3461" s="96" t="str">
        <f>IF(INDEX(技能效果!AF:AF,MATCH(技能效果等级!B3461,技能效果!B:B,0))="","",INDEX(技能效果!AF:AF,MATCH(技能效果等级!B3461,技能效果!B:B,0)))</f>
        <v/>
      </c>
      <c r="W3461" s="95">
        <f t="shared" si="52"/>
        <v>337</v>
      </c>
    </row>
    <row r="3462" spans="1:23" ht="16.5" x14ac:dyDescent="0.2">
      <c r="A3462" s="62">
        <v>3459</v>
      </c>
      <c r="B3462" s="95">
        <f>INDEX(技能效果!B:B,MATCH(技能效果等级!W3462,技能效果!AE:AE,0))</f>
        <v>210301604</v>
      </c>
      <c r="C3462" s="95" t="str">
        <f>INDEX(技能效果!C:C,MATCH(技能效果等级!B3462,技能效果!B:B,0))</f>
        <v>西方龙满星效果(教学)</v>
      </c>
      <c r="D3462" s="96" t="s">
        <v>873</v>
      </c>
      <c r="E3462" s="95">
        <v>5</v>
      </c>
      <c r="F3462" s="95">
        <f>INDEX(技能效果!H:H,MATCH(技能效果等级!B3462,技能效果!B:B,0))</f>
        <v>1003</v>
      </c>
      <c r="G3462" s="95">
        <f>IF(INDEX(技能效果!K:K,MATCH(B3462,技能效果!B:B,0))=0,INDEX(技能效果!I:I,MATCH(技能效果等级!B3462,技能效果!B:B,0)),INDEX(技能效果!I:I,MATCH(技能效果等级!B3462,技能效果!B:B,0))*VLOOKUP(E3462,技能数值计算!$C$19:$D$28,2,FALSE))</f>
        <v>0.1</v>
      </c>
      <c r="H3462" s="95">
        <f>INDEX(技能效果!J:J,MATCH(技能效果等级!B3462,技能效果!B:B,0))</f>
        <v>0</v>
      </c>
      <c r="I3462" s="97"/>
      <c r="J3462" s="97"/>
      <c r="K3462" s="97"/>
      <c r="L3462" s="97"/>
      <c r="M3462" s="97"/>
      <c r="N3462" s="96">
        <f>IF(INDEX(技能效果!L:L,MATCH(技能效果等级!B3462,技能效果!B:B,0))="","",INDEX(技能效果!L:L,MATCH(技能效果等级!B3462,技能效果!B:B,0)))</f>
        <v>101</v>
      </c>
      <c r="O3462" s="95">
        <f>IF(INDEX(技能效果!N:N,MATCH(B3462,技能效果!B:B,0))=0,INDEX(技能效果!M:M,MATCH(技能效果等级!B3462,技能效果!B:B,0)),INDEX(技能效果!M:M,MATCH(技能效果等级!B3462,技能效果!B:B,0))*VLOOKUP(E3462,技能数值计算!$C$19:$D$28,2,FALSE))</f>
        <v>0.5</v>
      </c>
      <c r="P3462" s="97"/>
      <c r="Q3462" s="97"/>
      <c r="R3462" s="95">
        <f>IF(INDEX(技能效果!O:O,MATCH(技能效果等级!B3462,技能效果!B:B,0))="","",INDEX(技能效果!O:O,MATCH(技能效果等级!B3462,技能效果!B:B,0)))</f>
        <v>103</v>
      </c>
      <c r="S3462" s="97"/>
      <c r="T3462" s="97"/>
      <c r="U3462" s="97"/>
      <c r="V3462" s="96" t="str">
        <f>IF(INDEX(技能效果!AF:AF,MATCH(技能效果等级!B3462,技能效果!B:B,0))="","",INDEX(技能效果!AF:AF,MATCH(技能效果等级!B3462,技能效果!B:B,0)))</f>
        <v/>
      </c>
      <c r="W3462" s="95">
        <f t="shared" si="52"/>
        <v>337</v>
      </c>
    </row>
    <row r="3463" spans="1:23" ht="16.5" x14ac:dyDescent="0.2">
      <c r="A3463" s="62">
        <v>3460</v>
      </c>
      <c r="B3463" s="95">
        <f>INDEX(技能效果!B:B,MATCH(技能效果等级!W3463,技能效果!AE:AE,0))</f>
        <v>210301604</v>
      </c>
      <c r="C3463" s="95" t="str">
        <f>INDEX(技能效果!C:C,MATCH(技能效果等级!B3463,技能效果!B:B,0))</f>
        <v>西方龙满星效果(教学)</v>
      </c>
      <c r="D3463" s="96" t="s">
        <v>873</v>
      </c>
      <c r="E3463" s="95">
        <v>6</v>
      </c>
      <c r="F3463" s="95">
        <f>INDEX(技能效果!H:H,MATCH(技能效果等级!B3463,技能效果!B:B,0))</f>
        <v>1003</v>
      </c>
      <c r="G3463" s="95">
        <f>IF(INDEX(技能效果!K:K,MATCH(B3463,技能效果!B:B,0))=0,INDEX(技能效果!I:I,MATCH(技能效果等级!B3463,技能效果!B:B,0)),INDEX(技能效果!I:I,MATCH(技能效果等级!B3463,技能效果!B:B,0))*VLOOKUP(E3463,技能数值计算!$C$19:$D$28,2,FALSE))</f>
        <v>0.1</v>
      </c>
      <c r="H3463" s="95">
        <f>INDEX(技能效果!J:J,MATCH(技能效果等级!B3463,技能效果!B:B,0))</f>
        <v>0</v>
      </c>
      <c r="I3463" s="97"/>
      <c r="J3463" s="97"/>
      <c r="K3463" s="97"/>
      <c r="L3463" s="97"/>
      <c r="M3463" s="97"/>
      <c r="N3463" s="96">
        <f>IF(INDEX(技能效果!L:L,MATCH(技能效果等级!B3463,技能效果!B:B,0))="","",INDEX(技能效果!L:L,MATCH(技能效果等级!B3463,技能效果!B:B,0)))</f>
        <v>101</v>
      </c>
      <c r="O3463" s="95">
        <f>IF(INDEX(技能效果!N:N,MATCH(B3463,技能效果!B:B,0))=0,INDEX(技能效果!M:M,MATCH(技能效果等级!B3463,技能效果!B:B,0)),INDEX(技能效果!M:M,MATCH(技能效果等级!B3463,技能效果!B:B,0))*VLOOKUP(E3463,技能数值计算!$C$19:$D$28,2,FALSE))</f>
        <v>0.5</v>
      </c>
      <c r="P3463" s="97"/>
      <c r="Q3463" s="97"/>
      <c r="R3463" s="95">
        <f>IF(INDEX(技能效果!O:O,MATCH(技能效果等级!B3463,技能效果!B:B,0))="","",INDEX(技能效果!O:O,MATCH(技能效果等级!B3463,技能效果!B:B,0)))</f>
        <v>103</v>
      </c>
      <c r="S3463" s="97"/>
      <c r="T3463" s="97"/>
      <c r="U3463" s="97"/>
      <c r="V3463" s="96" t="str">
        <f>IF(INDEX(技能效果!AF:AF,MATCH(技能效果等级!B3463,技能效果!B:B,0))="","",INDEX(技能效果!AF:AF,MATCH(技能效果等级!B3463,技能效果!B:B,0)))</f>
        <v/>
      </c>
      <c r="W3463" s="95">
        <f t="shared" si="52"/>
        <v>337</v>
      </c>
    </row>
    <row r="3464" spans="1:23" ht="16.5" x14ac:dyDescent="0.2">
      <c r="A3464" s="62">
        <v>3461</v>
      </c>
      <c r="B3464" s="95">
        <f>INDEX(技能效果!B:B,MATCH(技能效果等级!W3464,技能效果!AE:AE,0))</f>
        <v>210301604</v>
      </c>
      <c r="C3464" s="95" t="str">
        <f>INDEX(技能效果!C:C,MATCH(技能效果等级!B3464,技能效果!B:B,0))</f>
        <v>西方龙满星效果(教学)</v>
      </c>
      <c r="D3464" s="96" t="s">
        <v>873</v>
      </c>
      <c r="E3464" s="95">
        <v>7</v>
      </c>
      <c r="F3464" s="95">
        <f>INDEX(技能效果!H:H,MATCH(技能效果等级!B3464,技能效果!B:B,0))</f>
        <v>1003</v>
      </c>
      <c r="G3464" s="95">
        <f>IF(INDEX(技能效果!K:K,MATCH(B3464,技能效果!B:B,0))=0,INDEX(技能效果!I:I,MATCH(技能效果等级!B3464,技能效果!B:B,0)),INDEX(技能效果!I:I,MATCH(技能效果等级!B3464,技能效果!B:B,0))*VLOOKUP(E3464,技能数值计算!$C$19:$D$28,2,FALSE))</f>
        <v>0.1</v>
      </c>
      <c r="H3464" s="95">
        <f>INDEX(技能效果!J:J,MATCH(技能效果等级!B3464,技能效果!B:B,0))</f>
        <v>0</v>
      </c>
      <c r="I3464" s="97"/>
      <c r="J3464" s="97"/>
      <c r="K3464" s="97"/>
      <c r="L3464" s="97"/>
      <c r="M3464" s="97"/>
      <c r="N3464" s="96">
        <f>IF(INDEX(技能效果!L:L,MATCH(技能效果等级!B3464,技能效果!B:B,0))="","",INDEX(技能效果!L:L,MATCH(技能效果等级!B3464,技能效果!B:B,0)))</f>
        <v>101</v>
      </c>
      <c r="O3464" s="95">
        <f>IF(INDEX(技能效果!N:N,MATCH(B3464,技能效果!B:B,0))=0,INDEX(技能效果!M:M,MATCH(技能效果等级!B3464,技能效果!B:B,0)),INDEX(技能效果!M:M,MATCH(技能效果等级!B3464,技能效果!B:B,0))*VLOOKUP(E3464,技能数值计算!$C$19:$D$28,2,FALSE))</f>
        <v>0.5</v>
      </c>
      <c r="P3464" s="97"/>
      <c r="Q3464" s="97"/>
      <c r="R3464" s="95">
        <f>IF(INDEX(技能效果!O:O,MATCH(技能效果等级!B3464,技能效果!B:B,0))="","",INDEX(技能效果!O:O,MATCH(技能效果等级!B3464,技能效果!B:B,0)))</f>
        <v>103</v>
      </c>
      <c r="S3464" s="97"/>
      <c r="T3464" s="97"/>
      <c r="U3464" s="97"/>
      <c r="V3464" s="96" t="str">
        <f>IF(INDEX(技能效果!AF:AF,MATCH(技能效果等级!B3464,技能效果!B:B,0))="","",INDEX(技能效果!AF:AF,MATCH(技能效果等级!B3464,技能效果!B:B,0)))</f>
        <v/>
      </c>
      <c r="W3464" s="95">
        <f t="shared" si="52"/>
        <v>337</v>
      </c>
    </row>
    <row r="3465" spans="1:23" ht="16.5" x14ac:dyDescent="0.2">
      <c r="A3465" s="62">
        <v>3462</v>
      </c>
      <c r="B3465" s="95">
        <f>INDEX(技能效果!B:B,MATCH(技能效果等级!W3465,技能效果!AE:AE,0))</f>
        <v>210301604</v>
      </c>
      <c r="C3465" s="95" t="str">
        <f>INDEX(技能效果!C:C,MATCH(技能效果等级!B3465,技能效果!B:B,0))</f>
        <v>西方龙满星效果(教学)</v>
      </c>
      <c r="D3465" s="96" t="s">
        <v>873</v>
      </c>
      <c r="E3465" s="95">
        <v>8</v>
      </c>
      <c r="F3465" s="95">
        <f>INDEX(技能效果!H:H,MATCH(技能效果等级!B3465,技能效果!B:B,0))</f>
        <v>1003</v>
      </c>
      <c r="G3465" s="95">
        <f>IF(INDEX(技能效果!K:K,MATCH(B3465,技能效果!B:B,0))=0,INDEX(技能效果!I:I,MATCH(技能效果等级!B3465,技能效果!B:B,0)),INDEX(技能效果!I:I,MATCH(技能效果等级!B3465,技能效果!B:B,0))*VLOOKUP(E3465,技能数值计算!$C$19:$D$28,2,FALSE))</f>
        <v>0.1</v>
      </c>
      <c r="H3465" s="95">
        <f>INDEX(技能效果!J:J,MATCH(技能效果等级!B3465,技能效果!B:B,0))</f>
        <v>0</v>
      </c>
      <c r="I3465" s="97"/>
      <c r="J3465" s="97"/>
      <c r="K3465" s="97"/>
      <c r="L3465" s="97"/>
      <c r="M3465" s="97"/>
      <c r="N3465" s="96">
        <f>IF(INDEX(技能效果!L:L,MATCH(技能效果等级!B3465,技能效果!B:B,0))="","",INDEX(技能效果!L:L,MATCH(技能效果等级!B3465,技能效果!B:B,0)))</f>
        <v>101</v>
      </c>
      <c r="O3465" s="95">
        <f>IF(INDEX(技能效果!N:N,MATCH(B3465,技能效果!B:B,0))=0,INDEX(技能效果!M:M,MATCH(技能效果等级!B3465,技能效果!B:B,0)),INDEX(技能效果!M:M,MATCH(技能效果等级!B3465,技能效果!B:B,0))*VLOOKUP(E3465,技能数值计算!$C$19:$D$28,2,FALSE))</f>
        <v>0.5</v>
      </c>
      <c r="P3465" s="97"/>
      <c r="Q3465" s="97"/>
      <c r="R3465" s="95">
        <f>IF(INDEX(技能效果!O:O,MATCH(技能效果等级!B3465,技能效果!B:B,0))="","",INDEX(技能效果!O:O,MATCH(技能效果等级!B3465,技能效果!B:B,0)))</f>
        <v>103</v>
      </c>
      <c r="S3465" s="97"/>
      <c r="T3465" s="97"/>
      <c r="U3465" s="97"/>
      <c r="V3465" s="96" t="str">
        <f>IF(INDEX(技能效果!AF:AF,MATCH(技能效果等级!B3465,技能效果!B:B,0))="","",INDEX(技能效果!AF:AF,MATCH(技能效果等级!B3465,技能效果!B:B,0)))</f>
        <v/>
      </c>
      <c r="W3465" s="95">
        <f t="shared" si="52"/>
        <v>337</v>
      </c>
    </row>
    <row r="3466" spans="1:23" ht="16.5" x14ac:dyDescent="0.2">
      <c r="A3466" s="62">
        <v>3463</v>
      </c>
      <c r="B3466" s="95">
        <f>INDEX(技能效果!B:B,MATCH(技能效果等级!W3466,技能效果!AE:AE,0))</f>
        <v>210301604</v>
      </c>
      <c r="C3466" s="95" t="str">
        <f>INDEX(技能效果!C:C,MATCH(技能效果等级!B3466,技能效果!B:B,0))</f>
        <v>西方龙满星效果(教学)</v>
      </c>
      <c r="D3466" s="96" t="s">
        <v>873</v>
      </c>
      <c r="E3466" s="95">
        <v>9</v>
      </c>
      <c r="F3466" s="95">
        <f>INDEX(技能效果!H:H,MATCH(技能效果等级!B3466,技能效果!B:B,0))</f>
        <v>1003</v>
      </c>
      <c r="G3466" s="95">
        <f>IF(INDEX(技能效果!K:K,MATCH(B3466,技能效果!B:B,0))=0,INDEX(技能效果!I:I,MATCH(技能效果等级!B3466,技能效果!B:B,0)),INDEX(技能效果!I:I,MATCH(技能效果等级!B3466,技能效果!B:B,0))*VLOOKUP(E3466,技能数值计算!$C$19:$D$28,2,FALSE))</f>
        <v>0.1</v>
      </c>
      <c r="H3466" s="95">
        <f>INDEX(技能效果!J:J,MATCH(技能效果等级!B3466,技能效果!B:B,0))</f>
        <v>0</v>
      </c>
      <c r="I3466" s="97"/>
      <c r="J3466" s="97"/>
      <c r="K3466" s="97"/>
      <c r="L3466" s="97"/>
      <c r="M3466" s="97"/>
      <c r="N3466" s="96">
        <f>IF(INDEX(技能效果!L:L,MATCH(技能效果等级!B3466,技能效果!B:B,0))="","",INDEX(技能效果!L:L,MATCH(技能效果等级!B3466,技能效果!B:B,0)))</f>
        <v>101</v>
      </c>
      <c r="O3466" s="95">
        <f>IF(INDEX(技能效果!N:N,MATCH(B3466,技能效果!B:B,0))=0,INDEX(技能效果!M:M,MATCH(技能效果等级!B3466,技能效果!B:B,0)),INDEX(技能效果!M:M,MATCH(技能效果等级!B3466,技能效果!B:B,0))*VLOOKUP(E3466,技能数值计算!$C$19:$D$28,2,FALSE))</f>
        <v>0.5</v>
      </c>
      <c r="P3466" s="97"/>
      <c r="Q3466" s="97"/>
      <c r="R3466" s="95">
        <f>IF(INDEX(技能效果!O:O,MATCH(技能效果等级!B3466,技能效果!B:B,0))="","",INDEX(技能效果!O:O,MATCH(技能效果等级!B3466,技能效果!B:B,0)))</f>
        <v>103</v>
      </c>
      <c r="S3466" s="97"/>
      <c r="T3466" s="97"/>
      <c r="U3466" s="97"/>
      <c r="V3466" s="96" t="str">
        <f>IF(INDEX(技能效果!AF:AF,MATCH(技能效果等级!B3466,技能效果!B:B,0))="","",INDEX(技能效果!AF:AF,MATCH(技能效果等级!B3466,技能效果!B:B,0)))</f>
        <v/>
      </c>
      <c r="W3466" s="95">
        <f t="shared" si="52"/>
        <v>337</v>
      </c>
    </row>
    <row r="3467" spans="1:23" ht="16.5" x14ac:dyDescent="0.2">
      <c r="A3467" s="62">
        <v>3464</v>
      </c>
      <c r="B3467" s="95">
        <f>INDEX(技能效果!B:B,MATCH(技能效果等级!W3467,技能效果!AE:AE,0))</f>
        <v>210301604</v>
      </c>
      <c r="C3467" s="95" t="str">
        <f>INDEX(技能效果!C:C,MATCH(技能效果等级!B3467,技能效果!B:B,0))</f>
        <v>西方龙满星效果(教学)</v>
      </c>
      <c r="D3467" s="96" t="s">
        <v>873</v>
      </c>
      <c r="E3467" s="95">
        <v>10</v>
      </c>
      <c r="F3467" s="95">
        <f>INDEX(技能效果!H:H,MATCH(技能效果等级!B3467,技能效果!B:B,0))</f>
        <v>1003</v>
      </c>
      <c r="G3467" s="95">
        <f>IF(INDEX(技能效果!K:K,MATCH(B3467,技能效果!B:B,0))=0,INDEX(技能效果!I:I,MATCH(技能效果等级!B3467,技能效果!B:B,0)),INDEX(技能效果!I:I,MATCH(技能效果等级!B3467,技能效果!B:B,0))*VLOOKUP(E3467,技能数值计算!$C$19:$D$28,2,FALSE))</f>
        <v>0.1</v>
      </c>
      <c r="H3467" s="95">
        <f>INDEX(技能效果!J:J,MATCH(技能效果等级!B3467,技能效果!B:B,0))</f>
        <v>0</v>
      </c>
      <c r="I3467" s="97"/>
      <c r="J3467" s="97"/>
      <c r="K3467" s="97"/>
      <c r="L3467" s="97"/>
      <c r="M3467" s="97"/>
      <c r="N3467" s="96">
        <f>IF(INDEX(技能效果!L:L,MATCH(技能效果等级!B3467,技能效果!B:B,0))="","",INDEX(技能效果!L:L,MATCH(技能效果等级!B3467,技能效果!B:B,0)))</f>
        <v>101</v>
      </c>
      <c r="O3467" s="95">
        <f>IF(INDEX(技能效果!N:N,MATCH(B3467,技能效果!B:B,0))=0,INDEX(技能效果!M:M,MATCH(技能效果等级!B3467,技能效果!B:B,0)),INDEX(技能效果!M:M,MATCH(技能效果等级!B3467,技能效果!B:B,0))*VLOOKUP(E3467,技能数值计算!$C$19:$D$28,2,FALSE))</f>
        <v>0.5</v>
      </c>
      <c r="P3467" s="97"/>
      <c r="Q3467" s="97"/>
      <c r="R3467" s="95">
        <f>IF(INDEX(技能效果!O:O,MATCH(技能效果等级!B3467,技能效果!B:B,0))="","",INDEX(技能效果!O:O,MATCH(技能效果等级!B3467,技能效果!B:B,0)))</f>
        <v>103</v>
      </c>
      <c r="S3467" s="97"/>
      <c r="T3467" s="97"/>
      <c r="U3467" s="97"/>
      <c r="V3467" s="96" t="str">
        <f>IF(INDEX(技能效果!AF:AF,MATCH(技能效果等级!B3467,技能效果!B:B,0))="","",INDEX(技能效果!AF:AF,MATCH(技能效果等级!B3467,技能效果!B:B,0)))</f>
        <v/>
      </c>
      <c r="W3467" s="95">
        <f t="shared" si="52"/>
        <v>337</v>
      </c>
    </row>
    <row r="3468" spans="1:23" ht="16.5" x14ac:dyDescent="0.2">
      <c r="A3468" s="62">
        <v>3465</v>
      </c>
      <c r="B3468" s="95">
        <f>INDEX(技能效果!B:B,MATCH(技能效果等级!W3468,技能效果!AE:AE,0))</f>
        <v>210301701</v>
      </c>
      <c r="C3468" s="95" t="str">
        <f>INDEX(技能效果!C:C,MATCH(技能效果等级!B3468,技能效果!B:B,0))</f>
        <v>飞廉技能伤害(教学)</v>
      </c>
      <c r="D3468" s="96" t="s">
        <v>873</v>
      </c>
      <c r="E3468" s="95">
        <v>1</v>
      </c>
      <c r="F3468" s="95">
        <f>INDEX(技能效果!H:H,MATCH(技能效果等级!B3468,技能效果!B:B,0))</f>
        <v>1001</v>
      </c>
      <c r="G3468" s="95">
        <f>IF(INDEX(技能效果!K:K,MATCH(B3468,技能效果!B:B,0))=0,INDEX(技能效果!I:I,MATCH(技能效果等级!B3468,技能效果!B:B,0)),INDEX(技能效果!I:I,MATCH(技能效果等级!B3468,技能效果!B:B,0))*VLOOKUP(E3468,技能数值计算!$C$19:$D$28,2,FALSE))</f>
        <v>1.5</v>
      </c>
      <c r="H3468" s="95">
        <f>INDEX(技能效果!J:J,MATCH(技能效果等级!B3468,技能效果!B:B,0))</f>
        <v>0</v>
      </c>
      <c r="I3468" s="97"/>
      <c r="J3468" s="97"/>
      <c r="K3468" s="97"/>
      <c r="L3468" s="97"/>
      <c r="M3468" s="97"/>
      <c r="N3468" s="96" t="str">
        <f>IF(INDEX(技能效果!L:L,MATCH(技能效果等级!B3468,技能效果!B:B,0))="","",INDEX(技能效果!L:L,MATCH(技能效果等级!B3468,技能效果!B:B,0)))</f>
        <v/>
      </c>
      <c r="O3468" s="95">
        <f>IF(INDEX(技能效果!N:N,MATCH(B3468,技能效果!B:B,0))=0,INDEX(技能效果!M:M,MATCH(技能效果等级!B3468,技能效果!B:B,0)),INDEX(技能效果!M:M,MATCH(技能效果等级!B3468,技能效果!B:B,0))*VLOOKUP(E3468,技能数值计算!$C$19:$D$28,2,FALSE))</f>
        <v>0</v>
      </c>
      <c r="P3468" s="97"/>
      <c r="Q3468" s="97"/>
      <c r="R3468" s="95" t="str">
        <f>IF(INDEX(技能效果!O:O,MATCH(技能效果等级!B3468,技能效果!B:B,0))="","",INDEX(技能效果!O:O,MATCH(技能效果等级!B3468,技能效果!B:B,0)))</f>
        <v/>
      </c>
      <c r="S3468" s="97"/>
      <c r="T3468" s="97"/>
      <c r="U3468" s="97"/>
      <c r="V3468" s="96" t="str">
        <f>IF(INDEX(技能效果!AF:AF,MATCH(技能效果等级!B3468,技能效果!B:B,0))="","",INDEX(技能效果!AF:AF,MATCH(技能效果等级!B3468,技能效果!B:B,0)))</f>
        <v/>
      </c>
      <c r="W3468" s="95">
        <f t="shared" si="52"/>
        <v>338</v>
      </c>
    </row>
    <row r="3469" spans="1:23" ht="16.5" x14ac:dyDescent="0.2">
      <c r="A3469" s="62">
        <v>3466</v>
      </c>
      <c r="B3469" s="95">
        <f>INDEX(技能效果!B:B,MATCH(技能效果等级!W3469,技能效果!AE:AE,0))</f>
        <v>210301701</v>
      </c>
      <c r="C3469" s="95" t="str">
        <f>INDEX(技能效果!C:C,MATCH(技能效果等级!B3469,技能效果!B:B,0))</f>
        <v>飞廉技能伤害(教学)</v>
      </c>
      <c r="D3469" s="96" t="s">
        <v>873</v>
      </c>
      <c r="E3469" s="95">
        <v>2</v>
      </c>
      <c r="F3469" s="95">
        <f>INDEX(技能效果!H:H,MATCH(技能效果等级!B3469,技能效果!B:B,0))</f>
        <v>1001</v>
      </c>
      <c r="G3469" s="95">
        <f>IF(INDEX(技能效果!K:K,MATCH(B3469,技能效果!B:B,0))=0,INDEX(技能效果!I:I,MATCH(技能效果等级!B3469,技能效果!B:B,0)),INDEX(技能效果!I:I,MATCH(技能效果等级!B3469,技能效果!B:B,0))*VLOOKUP(E3469,技能数值计算!$C$19:$D$28,2,FALSE))</f>
        <v>1.62</v>
      </c>
      <c r="H3469" s="95">
        <f>INDEX(技能效果!J:J,MATCH(技能效果等级!B3469,技能效果!B:B,0))</f>
        <v>0</v>
      </c>
      <c r="I3469" s="97"/>
      <c r="J3469" s="97"/>
      <c r="K3469" s="97"/>
      <c r="L3469" s="97"/>
      <c r="M3469" s="97"/>
      <c r="N3469" s="96" t="str">
        <f>IF(INDEX(技能效果!L:L,MATCH(技能效果等级!B3469,技能效果!B:B,0))="","",INDEX(技能效果!L:L,MATCH(技能效果等级!B3469,技能效果!B:B,0)))</f>
        <v/>
      </c>
      <c r="O3469" s="95">
        <f>IF(INDEX(技能效果!N:N,MATCH(B3469,技能效果!B:B,0))=0,INDEX(技能效果!M:M,MATCH(技能效果等级!B3469,技能效果!B:B,0)),INDEX(技能效果!M:M,MATCH(技能效果等级!B3469,技能效果!B:B,0))*VLOOKUP(E3469,技能数值计算!$C$19:$D$28,2,FALSE))</f>
        <v>0</v>
      </c>
      <c r="P3469" s="97"/>
      <c r="Q3469" s="97"/>
      <c r="R3469" s="95" t="str">
        <f>IF(INDEX(技能效果!O:O,MATCH(技能效果等级!B3469,技能效果!B:B,0))="","",INDEX(技能效果!O:O,MATCH(技能效果等级!B3469,技能效果!B:B,0)))</f>
        <v/>
      </c>
      <c r="S3469" s="97"/>
      <c r="T3469" s="97"/>
      <c r="U3469" s="97"/>
      <c r="V3469" s="96" t="str">
        <f>IF(INDEX(技能效果!AF:AF,MATCH(技能效果等级!B3469,技能效果!B:B,0))="","",INDEX(技能效果!AF:AF,MATCH(技能效果等级!B3469,技能效果!B:B,0)))</f>
        <v/>
      </c>
      <c r="W3469" s="95">
        <f t="shared" si="52"/>
        <v>338</v>
      </c>
    </row>
    <row r="3470" spans="1:23" ht="16.5" x14ac:dyDescent="0.2">
      <c r="A3470" s="62">
        <v>3467</v>
      </c>
      <c r="B3470" s="95">
        <f>INDEX(技能效果!B:B,MATCH(技能效果等级!W3470,技能效果!AE:AE,0))</f>
        <v>210301701</v>
      </c>
      <c r="C3470" s="95" t="str">
        <f>INDEX(技能效果!C:C,MATCH(技能效果等级!B3470,技能效果!B:B,0))</f>
        <v>飞廉技能伤害(教学)</v>
      </c>
      <c r="D3470" s="96" t="s">
        <v>873</v>
      </c>
      <c r="E3470" s="95">
        <v>3</v>
      </c>
      <c r="F3470" s="95">
        <f>INDEX(技能效果!H:H,MATCH(技能效果等级!B3470,技能效果!B:B,0))</f>
        <v>1001</v>
      </c>
      <c r="G3470" s="95">
        <f>IF(INDEX(技能效果!K:K,MATCH(B3470,技能效果!B:B,0))=0,INDEX(技能效果!I:I,MATCH(技能效果等级!B3470,技能效果!B:B,0)),INDEX(技能效果!I:I,MATCH(技能效果等级!B3470,技能效果!B:B,0))*VLOOKUP(E3470,技能数值计算!$C$19:$D$28,2,FALSE))</f>
        <v>1.7399999999999998</v>
      </c>
      <c r="H3470" s="95">
        <f>INDEX(技能效果!J:J,MATCH(技能效果等级!B3470,技能效果!B:B,0))</f>
        <v>0</v>
      </c>
      <c r="I3470" s="97"/>
      <c r="J3470" s="97"/>
      <c r="K3470" s="97"/>
      <c r="L3470" s="97"/>
      <c r="M3470" s="97"/>
      <c r="N3470" s="96" t="str">
        <f>IF(INDEX(技能效果!L:L,MATCH(技能效果等级!B3470,技能效果!B:B,0))="","",INDEX(技能效果!L:L,MATCH(技能效果等级!B3470,技能效果!B:B,0)))</f>
        <v/>
      </c>
      <c r="O3470" s="95">
        <f>IF(INDEX(技能效果!N:N,MATCH(B3470,技能效果!B:B,0))=0,INDEX(技能效果!M:M,MATCH(技能效果等级!B3470,技能效果!B:B,0)),INDEX(技能效果!M:M,MATCH(技能效果等级!B3470,技能效果!B:B,0))*VLOOKUP(E3470,技能数值计算!$C$19:$D$28,2,FALSE))</f>
        <v>0</v>
      </c>
      <c r="P3470" s="97"/>
      <c r="Q3470" s="97"/>
      <c r="R3470" s="95" t="str">
        <f>IF(INDEX(技能效果!O:O,MATCH(技能效果等级!B3470,技能效果!B:B,0))="","",INDEX(技能效果!O:O,MATCH(技能效果等级!B3470,技能效果!B:B,0)))</f>
        <v/>
      </c>
      <c r="S3470" s="97"/>
      <c r="T3470" s="97"/>
      <c r="U3470" s="97"/>
      <c r="V3470" s="96" t="str">
        <f>IF(INDEX(技能效果!AF:AF,MATCH(技能效果等级!B3470,技能效果!B:B,0))="","",INDEX(技能效果!AF:AF,MATCH(技能效果等级!B3470,技能效果!B:B,0)))</f>
        <v/>
      </c>
      <c r="W3470" s="95">
        <f t="shared" si="52"/>
        <v>338</v>
      </c>
    </row>
    <row r="3471" spans="1:23" ht="16.5" x14ac:dyDescent="0.2">
      <c r="A3471" s="62">
        <v>3468</v>
      </c>
      <c r="B3471" s="95">
        <f>INDEX(技能效果!B:B,MATCH(技能效果等级!W3471,技能效果!AE:AE,0))</f>
        <v>210301701</v>
      </c>
      <c r="C3471" s="95" t="str">
        <f>INDEX(技能效果!C:C,MATCH(技能效果等级!B3471,技能效果!B:B,0))</f>
        <v>飞廉技能伤害(教学)</v>
      </c>
      <c r="D3471" s="96" t="s">
        <v>873</v>
      </c>
      <c r="E3471" s="95">
        <v>4</v>
      </c>
      <c r="F3471" s="95">
        <f>INDEX(技能效果!H:H,MATCH(技能效果等级!B3471,技能效果!B:B,0))</f>
        <v>1001</v>
      </c>
      <c r="G3471" s="95">
        <f>IF(INDEX(技能效果!K:K,MATCH(B3471,技能效果!B:B,0))=0,INDEX(技能效果!I:I,MATCH(技能效果等级!B3471,技能效果!B:B,0)),INDEX(技能效果!I:I,MATCH(技能效果等级!B3471,技能效果!B:B,0))*VLOOKUP(E3471,技能数值计算!$C$19:$D$28,2,FALSE))</f>
        <v>1.8599999999999999</v>
      </c>
      <c r="H3471" s="95">
        <f>INDEX(技能效果!J:J,MATCH(技能效果等级!B3471,技能效果!B:B,0))</f>
        <v>0</v>
      </c>
      <c r="I3471" s="97"/>
      <c r="J3471" s="97"/>
      <c r="K3471" s="97"/>
      <c r="L3471" s="97"/>
      <c r="M3471" s="97"/>
      <c r="N3471" s="96" t="str">
        <f>IF(INDEX(技能效果!L:L,MATCH(技能效果等级!B3471,技能效果!B:B,0))="","",INDEX(技能效果!L:L,MATCH(技能效果等级!B3471,技能效果!B:B,0)))</f>
        <v/>
      </c>
      <c r="O3471" s="95">
        <f>IF(INDEX(技能效果!N:N,MATCH(B3471,技能效果!B:B,0))=0,INDEX(技能效果!M:M,MATCH(技能效果等级!B3471,技能效果!B:B,0)),INDEX(技能效果!M:M,MATCH(技能效果等级!B3471,技能效果!B:B,0))*VLOOKUP(E3471,技能数值计算!$C$19:$D$28,2,FALSE))</f>
        <v>0</v>
      </c>
      <c r="P3471" s="97"/>
      <c r="Q3471" s="97"/>
      <c r="R3471" s="95" t="str">
        <f>IF(INDEX(技能效果!O:O,MATCH(技能效果等级!B3471,技能效果!B:B,0))="","",INDEX(技能效果!O:O,MATCH(技能效果等级!B3471,技能效果!B:B,0)))</f>
        <v/>
      </c>
      <c r="S3471" s="97"/>
      <c r="T3471" s="97"/>
      <c r="U3471" s="97"/>
      <c r="V3471" s="96" t="str">
        <f>IF(INDEX(技能效果!AF:AF,MATCH(技能效果等级!B3471,技能效果!B:B,0))="","",INDEX(技能效果!AF:AF,MATCH(技能效果等级!B3471,技能效果!B:B,0)))</f>
        <v/>
      </c>
      <c r="W3471" s="95">
        <f t="shared" si="52"/>
        <v>338</v>
      </c>
    </row>
    <row r="3472" spans="1:23" ht="16.5" x14ac:dyDescent="0.2">
      <c r="A3472" s="62">
        <v>3469</v>
      </c>
      <c r="B3472" s="95">
        <f>INDEX(技能效果!B:B,MATCH(技能效果等级!W3472,技能效果!AE:AE,0))</f>
        <v>210301701</v>
      </c>
      <c r="C3472" s="95" t="str">
        <f>INDEX(技能效果!C:C,MATCH(技能效果等级!B3472,技能效果!B:B,0))</f>
        <v>飞廉技能伤害(教学)</v>
      </c>
      <c r="D3472" s="96" t="s">
        <v>873</v>
      </c>
      <c r="E3472" s="95">
        <v>5</v>
      </c>
      <c r="F3472" s="95">
        <f>INDEX(技能效果!H:H,MATCH(技能效果等级!B3472,技能效果!B:B,0))</f>
        <v>1001</v>
      </c>
      <c r="G3472" s="95">
        <f>IF(INDEX(技能效果!K:K,MATCH(B3472,技能效果!B:B,0))=0,INDEX(技能效果!I:I,MATCH(技能效果等级!B3472,技能效果!B:B,0)),INDEX(技能效果!I:I,MATCH(技能效果等级!B3472,技能效果!B:B,0))*VLOOKUP(E3472,技能数值计算!$C$19:$D$28,2,FALSE))</f>
        <v>1.98</v>
      </c>
      <c r="H3472" s="95">
        <f>INDEX(技能效果!J:J,MATCH(技能效果等级!B3472,技能效果!B:B,0))</f>
        <v>0</v>
      </c>
      <c r="I3472" s="97"/>
      <c r="J3472" s="97"/>
      <c r="K3472" s="97"/>
      <c r="L3472" s="97"/>
      <c r="M3472" s="97"/>
      <c r="N3472" s="96" t="str">
        <f>IF(INDEX(技能效果!L:L,MATCH(技能效果等级!B3472,技能效果!B:B,0))="","",INDEX(技能效果!L:L,MATCH(技能效果等级!B3472,技能效果!B:B,0)))</f>
        <v/>
      </c>
      <c r="O3472" s="95">
        <f>IF(INDEX(技能效果!N:N,MATCH(B3472,技能效果!B:B,0))=0,INDEX(技能效果!M:M,MATCH(技能效果等级!B3472,技能效果!B:B,0)),INDEX(技能效果!M:M,MATCH(技能效果等级!B3472,技能效果!B:B,0))*VLOOKUP(E3472,技能数值计算!$C$19:$D$28,2,FALSE))</f>
        <v>0</v>
      </c>
      <c r="P3472" s="97"/>
      <c r="Q3472" s="97"/>
      <c r="R3472" s="95" t="str">
        <f>IF(INDEX(技能效果!O:O,MATCH(技能效果等级!B3472,技能效果!B:B,0))="","",INDEX(技能效果!O:O,MATCH(技能效果等级!B3472,技能效果!B:B,0)))</f>
        <v/>
      </c>
      <c r="S3472" s="97"/>
      <c r="T3472" s="97"/>
      <c r="U3472" s="97"/>
      <c r="V3472" s="96" t="str">
        <f>IF(INDEX(技能效果!AF:AF,MATCH(技能效果等级!B3472,技能效果!B:B,0))="","",INDEX(技能效果!AF:AF,MATCH(技能效果等级!B3472,技能效果!B:B,0)))</f>
        <v/>
      </c>
      <c r="W3472" s="95">
        <f t="shared" si="52"/>
        <v>338</v>
      </c>
    </row>
    <row r="3473" spans="1:23" ht="16.5" x14ac:dyDescent="0.2">
      <c r="A3473" s="62">
        <v>3470</v>
      </c>
      <c r="B3473" s="95">
        <f>INDEX(技能效果!B:B,MATCH(技能效果等级!W3473,技能效果!AE:AE,0))</f>
        <v>210301701</v>
      </c>
      <c r="C3473" s="95" t="str">
        <f>INDEX(技能效果!C:C,MATCH(技能效果等级!B3473,技能效果!B:B,0))</f>
        <v>飞廉技能伤害(教学)</v>
      </c>
      <c r="D3473" s="96" t="s">
        <v>873</v>
      </c>
      <c r="E3473" s="95">
        <v>6</v>
      </c>
      <c r="F3473" s="95">
        <f>INDEX(技能效果!H:H,MATCH(技能效果等级!B3473,技能效果!B:B,0))</f>
        <v>1001</v>
      </c>
      <c r="G3473" s="95">
        <f>IF(INDEX(技能效果!K:K,MATCH(B3473,技能效果!B:B,0))=0,INDEX(技能效果!I:I,MATCH(技能效果等级!B3473,技能效果!B:B,0)),INDEX(技能效果!I:I,MATCH(技能效果等级!B3473,技能效果!B:B,0))*VLOOKUP(E3473,技能数值计算!$C$19:$D$28,2,FALSE))</f>
        <v>2.16</v>
      </c>
      <c r="H3473" s="95">
        <f>INDEX(技能效果!J:J,MATCH(技能效果等级!B3473,技能效果!B:B,0))</f>
        <v>0</v>
      </c>
      <c r="I3473" s="97"/>
      <c r="J3473" s="97"/>
      <c r="K3473" s="97"/>
      <c r="L3473" s="97"/>
      <c r="M3473" s="97"/>
      <c r="N3473" s="96" t="str">
        <f>IF(INDEX(技能效果!L:L,MATCH(技能效果等级!B3473,技能效果!B:B,0))="","",INDEX(技能效果!L:L,MATCH(技能效果等级!B3473,技能效果!B:B,0)))</f>
        <v/>
      </c>
      <c r="O3473" s="95">
        <f>IF(INDEX(技能效果!N:N,MATCH(B3473,技能效果!B:B,0))=0,INDEX(技能效果!M:M,MATCH(技能效果等级!B3473,技能效果!B:B,0)),INDEX(技能效果!M:M,MATCH(技能效果等级!B3473,技能效果!B:B,0))*VLOOKUP(E3473,技能数值计算!$C$19:$D$28,2,FALSE))</f>
        <v>0</v>
      </c>
      <c r="P3473" s="97"/>
      <c r="Q3473" s="97"/>
      <c r="R3473" s="95" t="str">
        <f>IF(INDEX(技能效果!O:O,MATCH(技能效果等级!B3473,技能效果!B:B,0))="","",INDEX(技能效果!O:O,MATCH(技能效果等级!B3473,技能效果!B:B,0)))</f>
        <v/>
      </c>
      <c r="S3473" s="97"/>
      <c r="T3473" s="97"/>
      <c r="U3473" s="97"/>
      <c r="V3473" s="96" t="str">
        <f>IF(INDEX(技能效果!AF:AF,MATCH(技能效果等级!B3473,技能效果!B:B,0))="","",INDEX(技能效果!AF:AF,MATCH(技能效果等级!B3473,技能效果!B:B,0)))</f>
        <v/>
      </c>
      <c r="W3473" s="95">
        <f t="shared" si="52"/>
        <v>338</v>
      </c>
    </row>
    <row r="3474" spans="1:23" ht="16.5" x14ac:dyDescent="0.2">
      <c r="A3474" s="62">
        <v>3471</v>
      </c>
      <c r="B3474" s="95">
        <f>INDEX(技能效果!B:B,MATCH(技能效果等级!W3474,技能效果!AE:AE,0))</f>
        <v>210301701</v>
      </c>
      <c r="C3474" s="95" t="str">
        <f>INDEX(技能效果!C:C,MATCH(技能效果等级!B3474,技能效果!B:B,0))</f>
        <v>飞廉技能伤害(教学)</v>
      </c>
      <c r="D3474" s="96" t="s">
        <v>873</v>
      </c>
      <c r="E3474" s="95">
        <v>7</v>
      </c>
      <c r="F3474" s="95">
        <f>INDEX(技能效果!H:H,MATCH(技能效果等级!B3474,技能效果!B:B,0))</f>
        <v>1001</v>
      </c>
      <c r="G3474" s="95">
        <f>IF(INDEX(技能效果!K:K,MATCH(B3474,技能效果!B:B,0))=0,INDEX(技能效果!I:I,MATCH(技能效果等级!B3474,技能效果!B:B,0)),INDEX(技能效果!I:I,MATCH(技能效果等级!B3474,技能效果!B:B,0))*VLOOKUP(E3474,技能数值计算!$C$19:$D$28,2,FALSE))</f>
        <v>2.34</v>
      </c>
      <c r="H3474" s="95">
        <f>INDEX(技能效果!J:J,MATCH(技能效果等级!B3474,技能效果!B:B,0))</f>
        <v>0</v>
      </c>
      <c r="I3474" s="97"/>
      <c r="J3474" s="97"/>
      <c r="K3474" s="97"/>
      <c r="L3474" s="97"/>
      <c r="M3474" s="97"/>
      <c r="N3474" s="96" t="str">
        <f>IF(INDEX(技能效果!L:L,MATCH(技能效果等级!B3474,技能效果!B:B,0))="","",INDEX(技能效果!L:L,MATCH(技能效果等级!B3474,技能效果!B:B,0)))</f>
        <v/>
      </c>
      <c r="O3474" s="95">
        <f>IF(INDEX(技能效果!N:N,MATCH(B3474,技能效果!B:B,0))=0,INDEX(技能效果!M:M,MATCH(技能效果等级!B3474,技能效果!B:B,0)),INDEX(技能效果!M:M,MATCH(技能效果等级!B3474,技能效果!B:B,0))*VLOOKUP(E3474,技能数值计算!$C$19:$D$28,2,FALSE))</f>
        <v>0</v>
      </c>
      <c r="P3474" s="97"/>
      <c r="Q3474" s="97"/>
      <c r="R3474" s="95" t="str">
        <f>IF(INDEX(技能效果!O:O,MATCH(技能效果等级!B3474,技能效果!B:B,0))="","",INDEX(技能效果!O:O,MATCH(技能效果等级!B3474,技能效果!B:B,0)))</f>
        <v/>
      </c>
      <c r="S3474" s="97"/>
      <c r="T3474" s="97"/>
      <c r="U3474" s="97"/>
      <c r="V3474" s="96" t="str">
        <f>IF(INDEX(技能效果!AF:AF,MATCH(技能效果等级!B3474,技能效果!B:B,0))="","",INDEX(技能效果!AF:AF,MATCH(技能效果等级!B3474,技能效果!B:B,0)))</f>
        <v/>
      </c>
      <c r="W3474" s="95">
        <f t="shared" si="52"/>
        <v>338</v>
      </c>
    </row>
    <row r="3475" spans="1:23" ht="16.5" x14ac:dyDescent="0.2">
      <c r="A3475" s="62">
        <v>3472</v>
      </c>
      <c r="B3475" s="95">
        <f>INDEX(技能效果!B:B,MATCH(技能效果等级!W3475,技能效果!AE:AE,0))</f>
        <v>210301701</v>
      </c>
      <c r="C3475" s="95" t="str">
        <f>INDEX(技能效果!C:C,MATCH(技能效果等级!B3475,技能效果!B:B,0))</f>
        <v>飞廉技能伤害(教学)</v>
      </c>
      <c r="D3475" s="96" t="s">
        <v>873</v>
      </c>
      <c r="E3475" s="95">
        <v>8</v>
      </c>
      <c r="F3475" s="95">
        <f>INDEX(技能效果!H:H,MATCH(技能效果等级!B3475,技能效果!B:B,0))</f>
        <v>1001</v>
      </c>
      <c r="G3475" s="95">
        <f>IF(INDEX(技能效果!K:K,MATCH(B3475,技能效果!B:B,0))=0,INDEX(技能效果!I:I,MATCH(技能效果等级!B3475,技能效果!B:B,0)),INDEX(技能效果!I:I,MATCH(技能效果等级!B3475,技能效果!B:B,0))*VLOOKUP(E3475,技能数值计算!$C$19:$D$28,2,FALSE))</f>
        <v>2.52</v>
      </c>
      <c r="H3475" s="95">
        <f>INDEX(技能效果!J:J,MATCH(技能效果等级!B3475,技能效果!B:B,0))</f>
        <v>0</v>
      </c>
      <c r="I3475" s="97"/>
      <c r="J3475" s="97"/>
      <c r="K3475" s="97"/>
      <c r="L3475" s="97"/>
      <c r="M3475" s="97"/>
      <c r="N3475" s="96" t="str">
        <f>IF(INDEX(技能效果!L:L,MATCH(技能效果等级!B3475,技能效果!B:B,0))="","",INDEX(技能效果!L:L,MATCH(技能效果等级!B3475,技能效果!B:B,0)))</f>
        <v/>
      </c>
      <c r="O3475" s="95">
        <f>IF(INDEX(技能效果!N:N,MATCH(B3475,技能效果!B:B,0))=0,INDEX(技能效果!M:M,MATCH(技能效果等级!B3475,技能效果!B:B,0)),INDEX(技能效果!M:M,MATCH(技能效果等级!B3475,技能效果!B:B,0))*VLOOKUP(E3475,技能数值计算!$C$19:$D$28,2,FALSE))</f>
        <v>0</v>
      </c>
      <c r="P3475" s="97"/>
      <c r="Q3475" s="97"/>
      <c r="R3475" s="95" t="str">
        <f>IF(INDEX(技能效果!O:O,MATCH(技能效果等级!B3475,技能效果!B:B,0))="","",INDEX(技能效果!O:O,MATCH(技能效果等级!B3475,技能效果!B:B,0)))</f>
        <v/>
      </c>
      <c r="S3475" s="97"/>
      <c r="T3475" s="97"/>
      <c r="U3475" s="97"/>
      <c r="V3475" s="96" t="str">
        <f>IF(INDEX(技能效果!AF:AF,MATCH(技能效果等级!B3475,技能效果!B:B,0))="","",INDEX(技能效果!AF:AF,MATCH(技能效果等级!B3475,技能效果!B:B,0)))</f>
        <v/>
      </c>
      <c r="W3475" s="95">
        <f t="shared" si="52"/>
        <v>338</v>
      </c>
    </row>
    <row r="3476" spans="1:23" ht="16.5" x14ac:dyDescent="0.2">
      <c r="A3476" s="62">
        <v>3473</v>
      </c>
      <c r="B3476" s="95">
        <f>INDEX(技能效果!B:B,MATCH(技能效果等级!W3476,技能效果!AE:AE,0))</f>
        <v>210301701</v>
      </c>
      <c r="C3476" s="95" t="str">
        <f>INDEX(技能效果!C:C,MATCH(技能效果等级!B3476,技能效果!B:B,0))</f>
        <v>飞廉技能伤害(教学)</v>
      </c>
      <c r="D3476" s="96" t="s">
        <v>873</v>
      </c>
      <c r="E3476" s="95">
        <v>9</v>
      </c>
      <c r="F3476" s="95">
        <f>INDEX(技能效果!H:H,MATCH(技能效果等级!B3476,技能效果!B:B,0))</f>
        <v>1001</v>
      </c>
      <c r="G3476" s="95">
        <f>IF(INDEX(技能效果!K:K,MATCH(B3476,技能效果!B:B,0))=0,INDEX(技能效果!I:I,MATCH(技能效果等级!B3476,技能效果!B:B,0)),INDEX(技能效果!I:I,MATCH(技能效果等级!B3476,技能效果!B:B,0))*VLOOKUP(E3476,技能数值计算!$C$19:$D$28,2,FALSE))</f>
        <v>2.7600000000000002</v>
      </c>
      <c r="H3476" s="95">
        <f>INDEX(技能效果!J:J,MATCH(技能效果等级!B3476,技能效果!B:B,0))</f>
        <v>0</v>
      </c>
      <c r="I3476" s="97"/>
      <c r="J3476" s="97"/>
      <c r="K3476" s="97"/>
      <c r="L3476" s="97"/>
      <c r="M3476" s="97"/>
      <c r="N3476" s="96" t="str">
        <f>IF(INDEX(技能效果!L:L,MATCH(技能效果等级!B3476,技能效果!B:B,0))="","",INDEX(技能效果!L:L,MATCH(技能效果等级!B3476,技能效果!B:B,0)))</f>
        <v/>
      </c>
      <c r="O3476" s="95">
        <f>IF(INDEX(技能效果!N:N,MATCH(B3476,技能效果!B:B,0))=0,INDEX(技能效果!M:M,MATCH(技能效果等级!B3476,技能效果!B:B,0)),INDEX(技能效果!M:M,MATCH(技能效果等级!B3476,技能效果!B:B,0))*VLOOKUP(E3476,技能数值计算!$C$19:$D$28,2,FALSE))</f>
        <v>0</v>
      </c>
      <c r="P3476" s="97"/>
      <c r="Q3476" s="97"/>
      <c r="R3476" s="95" t="str">
        <f>IF(INDEX(技能效果!O:O,MATCH(技能效果等级!B3476,技能效果!B:B,0))="","",INDEX(技能效果!O:O,MATCH(技能效果等级!B3476,技能效果!B:B,0)))</f>
        <v/>
      </c>
      <c r="S3476" s="97"/>
      <c r="T3476" s="97"/>
      <c r="U3476" s="97"/>
      <c r="V3476" s="96" t="str">
        <f>IF(INDEX(技能效果!AF:AF,MATCH(技能效果等级!B3476,技能效果!B:B,0))="","",INDEX(技能效果!AF:AF,MATCH(技能效果等级!B3476,技能效果!B:B,0)))</f>
        <v/>
      </c>
      <c r="W3476" s="95">
        <f t="shared" si="52"/>
        <v>338</v>
      </c>
    </row>
    <row r="3477" spans="1:23" ht="16.5" x14ac:dyDescent="0.2">
      <c r="A3477" s="62">
        <v>3474</v>
      </c>
      <c r="B3477" s="95">
        <f>INDEX(技能效果!B:B,MATCH(技能效果等级!W3477,技能效果!AE:AE,0))</f>
        <v>210301701</v>
      </c>
      <c r="C3477" s="95" t="str">
        <f>INDEX(技能效果!C:C,MATCH(技能效果等级!B3477,技能效果!B:B,0))</f>
        <v>飞廉技能伤害(教学)</v>
      </c>
      <c r="D3477" s="96" t="s">
        <v>873</v>
      </c>
      <c r="E3477" s="95">
        <v>10</v>
      </c>
      <c r="F3477" s="95">
        <f>INDEX(技能效果!H:H,MATCH(技能效果等级!B3477,技能效果!B:B,0))</f>
        <v>1001</v>
      </c>
      <c r="G3477" s="95">
        <f>IF(INDEX(技能效果!K:K,MATCH(B3477,技能效果!B:B,0))=0,INDEX(技能效果!I:I,MATCH(技能效果等级!B3477,技能效果!B:B,0)),INDEX(技能效果!I:I,MATCH(技能效果等级!B3477,技能效果!B:B,0))*VLOOKUP(E3477,技能数值计算!$C$19:$D$28,2,FALSE))</f>
        <v>3</v>
      </c>
      <c r="H3477" s="95">
        <f>INDEX(技能效果!J:J,MATCH(技能效果等级!B3477,技能效果!B:B,0))</f>
        <v>0</v>
      </c>
      <c r="I3477" s="97"/>
      <c r="J3477" s="97"/>
      <c r="K3477" s="97"/>
      <c r="L3477" s="97"/>
      <c r="M3477" s="97"/>
      <c r="N3477" s="96" t="str">
        <f>IF(INDEX(技能效果!L:L,MATCH(技能效果等级!B3477,技能效果!B:B,0))="","",INDEX(技能效果!L:L,MATCH(技能效果等级!B3477,技能效果!B:B,0)))</f>
        <v/>
      </c>
      <c r="O3477" s="95">
        <f>IF(INDEX(技能效果!N:N,MATCH(B3477,技能效果!B:B,0))=0,INDEX(技能效果!M:M,MATCH(技能效果等级!B3477,技能效果!B:B,0)),INDEX(技能效果!M:M,MATCH(技能效果等级!B3477,技能效果!B:B,0))*VLOOKUP(E3477,技能数值计算!$C$19:$D$28,2,FALSE))</f>
        <v>0</v>
      </c>
      <c r="P3477" s="97"/>
      <c r="Q3477" s="97"/>
      <c r="R3477" s="95" t="str">
        <f>IF(INDEX(技能效果!O:O,MATCH(技能效果等级!B3477,技能效果!B:B,0))="","",INDEX(技能效果!O:O,MATCH(技能效果等级!B3477,技能效果!B:B,0)))</f>
        <v/>
      </c>
      <c r="S3477" s="97"/>
      <c r="T3477" s="97"/>
      <c r="U3477" s="97"/>
      <c r="V3477" s="96" t="str">
        <f>IF(INDEX(技能效果!AF:AF,MATCH(技能效果等级!B3477,技能效果!B:B,0))="","",INDEX(技能效果!AF:AF,MATCH(技能效果等级!B3477,技能效果!B:B,0)))</f>
        <v/>
      </c>
      <c r="W3477" s="95">
        <f t="shared" si="52"/>
        <v>338</v>
      </c>
    </row>
    <row r="3478" spans="1:23" ht="16.5" x14ac:dyDescent="0.2">
      <c r="A3478" s="62">
        <v>3475</v>
      </c>
      <c r="B3478" s="95">
        <f>INDEX(技能效果!B:B,MATCH(技能效果等级!W3478,技能效果!AE:AE,0))</f>
        <v>210301702</v>
      </c>
      <c r="C3478" s="95" t="str">
        <f>INDEX(技能效果!C:C,MATCH(技能效果等级!B3478,技能效果!B:B,0))</f>
        <v>飞廉技能刷新技能(教学)</v>
      </c>
      <c r="D3478" s="96" t="s">
        <v>873</v>
      </c>
      <c r="E3478" s="95">
        <v>1</v>
      </c>
      <c r="F3478" s="95">
        <f>INDEX(技能效果!H:H,MATCH(技能效果等级!B3478,技能效果!B:B,0))</f>
        <v>4010</v>
      </c>
      <c r="G3478" s="95">
        <f>IF(INDEX(技能效果!K:K,MATCH(B3478,技能效果!B:B,0))=0,INDEX(技能效果!I:I,MATCH(技能效果等级!B3478,技能效果!B:B,0)),INDEX(技能效果!I:I,MATCH(技能效果等级!B3478,技能效果!B:B,0))*VLOOKUP(E3478,技能数值计算!$C$19:$D$28,2,FALSE))</f>
        <v>0</v>
      </c>
      <c r="H3478" s="95">
        <f>INDEX(技能效果!J:J,MATCH(技能效果等级!B3478,技能效果!B:B,0))</f>
        <v>0</v>
      </c>
      <c r="I3478" s="97"/>
      <c r="J3478" s="97"/>
      <c r="K3478" s="97"/>
      <c r="L3478" s="97"/>
      <c r="M3478" s="97"/>
      <c r="N3478" s="96">
        <f>IF(INDEX(技能效果!L:L,MATCH(技能效果等级!B3478,技能效果!B:B,0))="","",INDEX(技能效果!L:L,MATCH(技能效果等级!B3478,技能效果!B:B,0)))</f>
        <v>101</v>
      </c>
      <c r="O3478" s="95">
        <f>IF(INDEX(技能效果!N:N,MATCH(B3478,技能效果!B:B,0))=0,INDEX(技能效果!M:M,MATCH(技能效果等级!B3478,技能效果!B:B,0)),INDEX(技能效果!M:M,MATCH(技能效果等级!B3478,技能效果!B:B,0))*VLOOKUP(E3478,技能数值计算!$C$19:$D$28,2,FALSE))</f>
        <v>0.25</v>
      </c>
      <c r="P3478" s="97"/>
      <c r="Q3478" s="97"/>
      <c r="R3478" s="95">
        <f>IF(INDEX(技能效果!O:O,MATCH(技能效果等级!B3478,技能效果!B:B,0))="","",INDEX(技能效果!O:O,MATCH(技能效果等级!B3478,技能效果!B:B,0)))</f>
        <v>103</v>
      </c>
      <c r="S3478" s="97"/>
      <c r="T3478" s="97"/>
      <c r="U3478" s="97"/>
      <c r="V3478" s="96" t="str">
        <f>IF(INDEX(技能效果!AF:AF,MATCH(技能效果等级!B3478,技能效果!B:B,0))="","",INDEX(技能效果!AF:AF,MATCH(技能效果等级!B3478,技能效果!B:B,0)))</f>
        <v/>
      </c>
      <c r="W3478" s="95">
        <f t="shared" si="52"/>
        <v>339</v>
      </c>
    </row>
    <row r="3479" spans="1:23" ht="16.5" x14ac:dyDescent="0.2">
      <c r="A3479" s="62">
        <v>3476</v>
      </c>
      <c r="B3479" s="95">
        <f>INDEX(技能效果!B:B,MATCH(技能效果等级!W3479,技能效果!AE:AE,0))</f>
        <v>210301702</v>
      </c>
      <c r="C3479" s="95" t="str">
        <f>INDEX(技能效果!C:C,MATCH(技能效果等级!B3479,技能效果!B:B,0))</f>
        <v>飞廉技能刷新技能(教学)</v>
      </c>
      <c r="D3479" s="96" t="s">
        <v>873</v>
      </c>
      <c r="E3479" s="95">
        <v>2</v>
      </c>
      <c r="F3479" s="95">
        <f>INDEX(技能效果!H:H,MATCH(技能效果等级!B3479,技能效果!B:B,0))</f>
        <v>4010</v>
      </c>
      <c r="G3479" s="95">
        <f>IF(INDEX(技能效果!K:K,MATCH(B3479,技能效果!B:B,0))=0,INDEX(技能效果!I:I,MATCH(技能效果等级!B3479,技能效果!B:B,0)),INDEX(技能效果!I:I,MATCH(技能效果等级!B3479,技能效果!B:B,0))*VLOOKUP(E3479,技能数值计算!$C$19:$D$28,2,FALSE))</f>
        <v>0</v>
      </c>
      <c r="H3479" s="95">
        <f>INDEX(技能效果!J:J,MATCH(技能效果等级!B3479,技能效果!B:B,0))</f>
        <v>0</v>
      </c>
      <c r="I3479" s="97"/>
      <c r="J3479" s="97"/>
      <c r="K3479" s="97"/>
      <c r="L3479" s="97"/>
      <c r="M3479" s="97"/>
      <c r="N3479" s="96">
        <f>IF(INDEX(技能效果!L:L,MATCH(技能效果等级!B3479,技能效果!B:B,0))="","",INDEX(技能效果!L:L,MATCH(技能效果等级!B3479,技能效果!B:B,0)))</f>
        <v>101</v>
      </c>
      <c r="O3479" s="95">
        <f>IF(INDEX(技能效果!N:N,MATCH(B3479,技能效果!B:B,0))=0,INDEX(技能效果!M:M,MATCH(技能效果等级!B3479,技能效果!B:B,0)),INDEX(技能效果!M:M,MATCH(技能效果等级!B3479,技能效果!B:B,0))*VLOOKUP(E3479,技能数值计算!$C$19:$D$28,2,FALSE))</f>
        <v>0.27</v>
      </c>
      <c r="P3479" s="97"/>
      <c r="Q3479" s="97"/>
      <c r="R3479" s="95">
        <f>IF(INDEX(技能效果!O:O,MATCH(技能效果等级!B3479,技能效果!B:B,0))="","",INDEX(技能效果!O:O,MATCH(技能效果等级!B3479,技能效果!B:B,0)))</f>
        <v>103</v>
      </c>
      <c r="S3479" s="97"/>
      <c r="T3479" s="97"/>
      <c r="U3479" s="97"/>
      <c r="V3479" s="96" t="str">
        <f>IF(INDEX(技能效果!AF:AF,MATCH(技能效果等级!B3479,技能效果!B:B,0))="","",INDEX(技能效果!AF:AF,MATCH(技能效果等级!B3479,技能效果!B:B,0)))</f>
        <v/>
      </c>
      <c r="W3479" s="95">
        <f t="shared" si="52"/>
        <v>339</v>
      </c>
    </row>
    <row r="3480" spans="1:23" ht="16.5" x14ac:dyDescent="0.2">
      <c r="A3480" s="62">
        <v>3477</v>
      </c>
      <c r="B3480" s="95">
        <f>INDEX(技能效果!B:B,MATCH(技能效果等级!W3480,技能效果!AE:AE,0))</f>
        <v>210301702</v>
      </c>
      <c r="C3480" s="95" t="str">
        <f>INDEX(技能效果!C:C,MATCH(技能效果等级!B3480,技能效果!B:B,0))</f>
        <v>飞廉技能刷新技能(教学)</v>
      </c>
      <c r="D3480" s="96" t="s">
        <v>873</v>
      </c>
      <c r="E3480" s="95">
        <v>3</v>
      </c>
      <c r="F3480" s="95">
        <f>INDEX(技能效果!H:H,MATCH(技能效果等级!B3480,技能效果!B:B,0))</f>
        <v>4010</v>
      </c>
      <c r="G3480" s="95">
        <f>IF(INDEX(技能效果!K:K,MATCH(B3480,技能效果!B:B,0))=0,INDEX(技能效果!I:I,MATCH(技能效果等级!B3480,技能效果!B:B,0)),INDEX(技能效果!I:I,MATCH(技能效果等级!B3480,技能效果!B:B,0))*VLOOKUP(E3480,技能数值计算!$C$19:$D$28,2,FALSE))</f>
        <v>0</v>
      </c>
      <c r="H3480" s="95">
        <f>INDEX(技能效果!J:J,MATCH(技能效果等级!B3480,技能效果!B:B,0))</f>
        <v>0</v>
      </c>
      <c r="I3480" s="97"/>
      <c r="J3480" s="97"/>
      <c r="K3480" s="97"/>
      <c r="L3480" s="97"/>
      <c r="M3480" s="97"/>
      <c r="N3480" s="96">
        <f>IF(INDEX(技能效果!L:L,MATCH(技能效果等级!B3480,技能效果!B:B,0))="","",INDEX(技能效果!L:L,MATCH(技能效果等级!B3480,技能效果!B:B,0)))</f>
        <v>101</v>
      </c>
      <c r="O3480" s="95">
        <f>IF(INDEX(技能效果!N:N,MATCH(B3480,技能效果!B:B,0))=0,INDEX(技能效果!M:M,MATCH(技能效果等级!B3480,技能效果!B:B,0)),INDEX(技能效果!M:M,MATCH(技能效果等级!B3480,技能效果!B:B,0))*VLOOKUP(E3480,技能数值计算!$C$19:$D$28,2,FALSE))</f>
        <v>0.28999999999999998</v>
      </c>
      <c r="P3480" s="97"/>
      <c r="Q3480" s="97"/>
      <c r="R3480" s="95">
        <f>IF(INDEX(技能效果!O:O,MATCH(技能效果等级!B3480,技能效果!B:B,0))="","",INDEX(技能效果!O:O,MATCH(技能效果等级!B3480,技能效果!B:B,0)))</f>
        <v>103</v>
      </c>
      <c r="S3480" s="97"/>
      <c r="T3480" s="97"/>
      <c r="U3480" s="97"/>
      <c r="V3480" s="96" t="str">
        <f>IF(INDEX(技能效果!AF:AF,MATCH(技能效果等级!B3480,技能效果!B:B,0))="","",INDEX(技能效果!AF:AF,MATCH(技能效果等级!B3480,技能效果!B:B,0)))</f>
        <v/>
      </c>
      <c r="W3480" s="95">
        <f t="shared" si="52"/>
        <v>339</v>
      </c>
    </row>
    <row r="3481" spans="1:23" ht="16.5" x14ac:dyDescent="0.2">
      <c r="A3481" s="62">
        <v>3478</v>
      </c>
      <c r="B3481" s="95">
        <f>INDEX(技能效果!B:B,MATCH(技能效果等级!W3481,技能效果!AE:AE,0))</f>
        <v>210301702</v>
      </c>
      <c r="C3481" s="95" t="str">
        <f>INDEX(技能效果!C:C,MATCH(技能效果等级!B3481,技能效果!B:B,0))</f>
        <v>飞廉技能刷新技能(教学)</v>
      </c>
      <c r="D3481" s="96" t="s">
        <v>873</v>
      </c>
      <c r="E3481" s="95">
        <v>4</v>
      </c>
      <c r="F3481" s="95">
        <f>INDEX(技能效果!H:H,MATCH(技能效果等级!B3481,技能效果!B:B,0))</f>
        <v>4010</v>
      </c>
      <c r="G3481" s="95">
        <f>IF(INDEX(技能效果!K:K,MATCH(B3481,技能效果!B:B,0))=0,INDEX(技能效果!I:I,MATCH(技能效果等级!B3481,技能效果!B:B,0)),INDEX(技能效果!I:I,MATCH(技能效果等级!B3481,技能效果!B:B,0))*VLOOKUP(E3481,技能数值计算!$C$19:$D$28,2,FALSE))</f>
        <v>0</v>
      </c>
      <c r="H3481" s="95">
        <f>INDEX(技能效果!J:J,MATCH(技能效果等级!B3481,技能效果!B:B,0))</f>
        <v>0</v>
      </c>
      <c r="I3481" s="97"/>
      <c r="J3481" s="97"/>
      <c r="K3481" s="97"/>
      <c r="L3481" s="97"/>
      <c r="M3481" s="97"/>
      <c r="N3481" s="96">
        <f>IF(INDEX(技能效果!L:L,MATCH(技能效果等级!B3481,技能效果!B:B,0))="","",INDEX(技能效果!L:L,MATCH(技能效果等级!B3481,技能效果!B:B,0)))</f>
        <v>101</v>
      </c>
      <c r="O3481" s="95">
        <f>IF(INDEX(技能效果!N:N,MATCH(B3481,技能效果!B:B,0))=0,INDEX(技能效果!M:M,MATCH(技能效果等级!B3481,技能效果!B:B,0)),INDEX(技能效果!M:M,MATCH(技能效果等级!B3481,技能效果!B:B,0))*VLOOKUP(E3481,技能数值计算!$C$19:$D$28,2,FALSE))</f>
        <v>0.31</v>
      </c>
      <c r="P3481" s="97"/>
      <c r="Q3481" s="97"/>
      <c r="R3481" s="95">
        <f>IF(INDEX(技能效果!O:O,MATCH(技能效果等级!B3481,技能效果!B:B,0))="","",INDEX(技能效果!O:O,MATCH(技能效果等级!B3481,技能效果!B:B,0)))</f>
        <v>103</v>
      </c>
      <c r="S3481" s="97"/>
      <c r="T3481" s="97"/>
      <c r="U3481" s="97"/>
      <c r="V3481" s="96" t="str">
        <f>IF(INDEX(技能效果!AF:AF,MATCH(技能效果等级!B3481,技能效果!B:B,0))="","",INDEX(技能效果!AF:AF,MATCH(技能效果等级!B3481,技能效果!B:B,0)))</f>
        <v/>
      </c>
      <c r="W3481" s="95">
        <f t="shared" si="52"/>
        <v>339</v>
      </c>
    </row>
    <row r="3482" spans="1:23" ht="16.5" x14ac:dyDescent="0.2">
      <c r="A3482" s="62">
        <v>3479</v>
      </c>
      <c r="B3482" s="95">
        <f>INDEX(技能效果!B:B,MATCH(技能效果等级!W3482,技能效果!AE:AE,0))</f>
        <v>210301702</v>
      </c>
      <c r="C3482" s="95" t="str">
        <f>INDEX(技能效果!C:C,MATCH(技能效果等级!B3482,技能效果!B:B,0))</f>
        <v>飞廉技能刷新技能(教学)</v>
      </c>
      <c r="D3482" s="96" t="s">
        <v>873</v>
      </c>
      <c r="E3482" s="95">
        <v>5</v>
      </c>
      <c r="F3482" s="95">
        <f>INDEX(技能效果!H:H,MATCH(技能效果等级!B3482,技能效果!B:B,0))</f>
        <v>4010</v>
      </c>
      <c r="G3482" s="95">
        <f>IF(INDEX(技能效果!K:K,MATCH(B3482,技能效果!B:B,0))=0,INDEX(技能效果!I:I,MATCH(技能效果等级!B3482,技能效果!B:B,0)),INDEX(技能效果!I:I,MATCH(技能效果等级!B3482,技能效果!B:B,0))*VLOOKUP(E3482,技能数值计算!$C$19:$D$28,2,FALSE))</f>
        <v>0</v>
      </c>
      <c r="H3482" s="95">
        <f>INDEX(技能效果!J:J,MATCH(技能效果等级!B3482,技能效果!B:B,0))</f>
        <v>0</v>
      </c>
      <c r="I3482" s="97"/>
      <c r="J3482" s="97"/>
      <c r="K3482" s="97"/>
      <c r="L3482" s="97"/>
      <c r="M3482" s="97"/>
      <c r="N3482" s="96">
        <f>IF(INDEX(技能效果!L:L,MATCH(技能效果等级!B3482,技能效果!B:B,0))="","",INDEX(技能效果!L:L,MATCH(技能效果等级!B3482,技能效果!B:B,0)))</f>
        <v>101</v>
      </c>
      <c r="O3482" s="95">
        <f>IF(INDEX(技能效果!N:N,MATCH(B3482,技能效果!B:B,0))=0,INDEX(技能效果!M:M,MATCH(技能效果等级!B3482,技能效果!B:B,0)),INDEX(技能效果!M:M,MATCH(技能效果等级!B3482,技能效果!B:B,0))*VLOOKUP(E3482,技能数值计算!$C$19:$D$28,2,FALSE))</f>
        <v>0.33</v>
      </c>
      <c r="P3482" s="97"/>
      <c r="Q3482" s="97"/>
      <c r="R3482" s="95">
        <f>IF(INDEX(技能效果!O:O,MATCH(技能效果等级!B3482,技能效果!B:B,0))="","",INDEX(技能效果!O:O,MATCH(技能效果等级!B3482,技能效果!B:B,0)))</f>
        <v>103</v>
      </c>
      <c r="S3482" s="97"/>
      <c r="T3482" s="97"/>
      <c r="U3482" s="97"/>
      <c r="V3482" s="96" t="str">
        <f>IF(INDEX(技能效果!AF:AF,MATCH(技能效果等级!B3482,技能效果!B:B,0))="","",INDEX(技能效果!AF:AF,MATCH(技能效果等级!B3482,技能效果!B:B,0)))</f>
        <v/>
      </c>
      <c r="W3482" s="95">
        <f t="shared" si="52"/>
        <v>339</v>
      </c>
    </row>
    <row r="3483" spans="1:23" ht="16.5" x14ac:dyDescent="0.2">
      <c r="A3483" s="62">
        <v>3480</v>
      </c>
      <c r="B3483" s="95">
        <f>INDEX(技能效果!B:B,MATCH(技能效果等级!W3483,技能效果!AE:AE,0))</f>
        <v>210301702</v>
      </c>
      <c r="C3483" s="95" t="str">
        <f>INDEX(技能效果!C:C,MATCH(技能效果等级!B3483,技能效果!B:B,0))</f>
        <v>飞廉技能刷新技能(教学)</v>
      </c>
      <c r="D3483" s="96" t="s">
        <v>873</v>
      </c>
      <c r="E3483" s="95">
        <v>6</v>
      </c>
      <c r="F3483" s="95">
        <f>INDEX(技能效果!H:H,MATCH(技能效果等级!B3483,技能效果!B:B,0))</f>
        <v>4010</v>
      </c>
      <c r="G3483" s="95">
        <f>IF(INDEX(技能效果!K:K,MATCH(B3483,技能效果!B:B,0))=0,INDEX(技能效果!I:I,MATCH(技能效果等级!B3483,技能效果!B:B,0)),INDEX(技能效果!I:I,MATCH(技能效果等级!B3483,技能效果!B:B,0))*VLOOKUP(E3483,技能数值计算!$C$19:$D$28,2,FALSE))</f>
        <v>0</v>
      </c>
      <c r="H3483" s="95">
        <f>INDEX(技能效果!J:J,MATCH(技能效果等级!B3483,技能效果!B:B,0))</f>
        <v>0</v>
      </c>
      <c r="I3483" s="97"/>
      <c r="J3483" s="97"/>
      <c r="K3483" s="97"/>
      <c r="L3483" s="97"/>
      <c r="M3483" s="97"/>
      <c r="N3483" s="96">
        <f>IF(INDEX(技能效果!L:L,MATCH(技能效果等级!B3483,技能效果!B:B,0))="","",INDEX(技能效果!L:L,MATCH(技能效果等级!B3483,技能效果!B:B,0)))</f>
        <v>101</v>
      </c>
      <c r="O3483" s="95">
        <f>IF(INDEX(技能效果!N:N,MATCH(B3483,技能效果!B:B,0))=0,INDEX(技能效果!M:M,MATCH(技能效果等级!B3483,技能效果!B:B,0)),INDEX(技能效果!M:M,MATCH(技能效果等级!B3483,技能效果!B:B,0))*VLOOKUP(E3483,技能数值计算!$C$19:$D$28,2,FALSE))</f>
        <v>0.36</v>
      </c>
      <c r="P3483" s="97"/>
      <c r="Q3483" s="97"/>
      <c r="R3483" s="95">
        <f>IF(INDEX(技能效果!O:O,MATCH(技能效果等级!B3483,技能效果!B:B,0))="","",INDEX(技能效果!O:O,MATCH(技能效果等级!B3483,技能效果!B:B,0)))</f>
        <v>103</v>
      </c>
      <c r="S3483" s="97"/>
      <c r="T3483" s="97"/>
      <c r="U3483" s="97"/>
      <c r="V3483" s="96" t="str">
        <f>IF(INDEX(技能效果!AF:AF,MATCH(技能效果等级!B3483,技能效果!B:B,0))="","",INDEX(技能效果!AF:AF,MATCH(技能效果等级!B3483,技能效果!B:B,0)))</f>
        <v/>
      </c>
      <c r="W3483" s="95">
        <f t="shared" si="52"/>
        <v>339</v>
      </c>
    </row>
    <row r="3484" spans="1:23" ht="16.5" x14ac:dyDescent="0.2">
      <c r="A3484" s="62">
        <v>3481</v>
      </c>
      <c r="B3484" s="95">
        <f>INDEX(技能效果!B:B,MATCH(技能效果等级!W3484,技能效果!AE:AE,0))</f>
        <v>210301702</v>
      </c>
      <c r="C3484" s="95" t="str">
        <f>INDEX(技能效果!C:C,MATCH(技能效果等级!B3484,技能效果!B:B,0))</f>
        <v>飞廉技能刷新技能(教学)</v>
      </c>
      <c r="D3484" s="96" t="s">
        <v>873</v>
      </c>
      <c r="E3484" s="95">
        <v>7</v>
      </c>
      <c r="F3484" s="95">
        <f>INDEX(技能效果!H:H,MATCH(技能效果等级!B3484,技能效果!B:B,0))</f>
        <v>4010</v>
      </c>
      <c r="G3484" s="95">
        <f>IF(INDEX(技能效果!K:K,MATCH(B3484,技能效果!B:B,0))=0,INDEX(技能效果!I:I,MATCH(技能效果等级!B3484,技能效果!B:B,0)),INDEX(技能效果!I:I,MATCH(技能效果等级!B3484,技能效果!B:B,0))*VLOOKUP(E3484,技能数值计算!$C$19:$D$28,2,FALSE))</f>
        <v>0</v>
      </c>
      <c r="H3484" s="95">
        <f>INDEX(技能效果!J:J,MATCH(技能效果等级!B3484,技能效果!B:B,0))</f>
        <v>0</v>
      </c>
      <c r="I3484" s="97"/>
      <c r="J3484" s="97"/>
      <c r="K3484" s="97"/>
      <c r="L3484" s="97"/>
      <c r="M3484" s="97"/>
      <c r="N3484" s="96">
        <f>IF(INDEX(技能效果!L:L,MATCH(技能效果等级!B3484,技能效果!B:B,0))="","",INDEX(技能效果!L:L,MATCH(技能效果等级!B3484,技能效果!B:B,0)))</f>
        <v>101</v>
      </c>
      <c r="O3484" s="95">
        <f>IF(INDEX(技能效果!N:N,MATCH(B3484,技能效果!B:B,0))=0,INDEX(技能效果!M:M,MATCH(技能效果等级!B3484,技能效果!B:B,0)),INDEX(技能效果!M:M,MATCH(技能效果等级!B3484,技能效果!B:B,0))*VLOOKUP(E3484,技能数值计算!$C$19:$D$28,2,FALSE))</f>
        <v>0.39</v>
      </c>
      <c r="P3484" s="97"/>
      <c r="Q3484" s="97"/>
      <c r="R3484" s="95">
        <f>IF(INDEX(技能效果!O:O,MATCH(技能效果等级!B3484,技能效果!B:B,0))="","",INDEX(技能效果!O:O,MATCH(技能效果等级!B3484,技能效果!B:B,0)))</f>
        <v>103</v>
      </c>
      <c r="S3484" s="97"/>
      <c r="T3484" s="97"/>
      <c r="U3484" s="97"/>
      <c r="V3484" s="96" t="str">
        <f>IF(INDEX(技能效果!AF:AF,MATCH(技能效果等级!B3484,技能效果!B:B,0))="","",INDEX(技能效果!AF:AF,MATCH(技能效果等级!B3484,技能效果!B:B,0)))</f>
        <v/>
      </c>
      <c r="W3484" s="95">
        <f t="shared" si="52"/>
        <v>339</v>
      </c>
    </row>
    <row r="3485" spans="1:23" ht="16.5" x14ac:dyDescent="0.2">
      <c r="A3485" s="62">
        <v>3482</v>
      </c>
      <c r="B3485" s="95">
        <f>INDEX(技能效果!B:B,MATCH(技能效果等级!W3485,技能效果!AE:AE,0))</f>
        <v>210301702</v>
      </c>
      <c r="C3485" s="95" t="str">
        <f>INDEX(技能效果!C:C,MATCH(技能效果等级!B3485,技能效果!B:B,0))</f>
        <v>飞廉技能刷新技能(教学)</v>
      </c>
      <c r="D3485" s="96" t="s">
        <v>873</v>
      </c>
      <c r="E3485" s="95">
        <v>8</v>
      </c>
      <c r="F3485" s="95">
        <f>INDEX(技能效果!H:H,MATCH(技能效果等级!B3485,技能效果!B:B,0))</f>
        <v>4010</v>
      </c>
      <c r="G3485" s="95">
        <f>IF(INDEX(技能效果!K:K,MATCH(B3485,技能效果!B:B,0))=0,INDEX(技能效果!I:I,MATCH(技能效果等级!B3485,技能效果!B:B,0)),INDEX(技能效果!I:I,MATCH(技能效果等级!B3485,技能效果!B:B,0))*VLOOKUP(E3485,技能数值计算!$C$19:$D$28,2,FALSE))</f>
        <v>0</v>
      </c>
      <c r="H3485" s="95">
        <f>INDEX(技能效果!J:J,MATCH(技能效果等级!B3485,技能效果!B:B,0))</f>
        <v>0</v>
      </c>
      <c r="I3485" s="97"/>
      <c r="J3485" s="97"/>
      <c r="K3485" s="97"/>
      <c r="L3485" s="97"/>
      <c r="M3485" s="97"/>
      <c r="N3485" s="96">
        <f>IF(INDEX(技能效果!L:L,MATCH(技能效果等级!B3485,技能效果!B:B,0))="","",INDEX(技能效果!L:L,MATCH(技能效果等级!B3485,技能效果!B:B,0)))</f>
        <v>101</v>
      </c>
      <c r="O3485" s="95">
        <f>IF(INDEX(技能效果!N:N,MATCH(B3485,技能效果!B:B,0))=0,INDEX(技能效果!M:M,MATCH(技能效果等级!B3485,技能效果!B:B,0)),INDEX(技能效果!M:M,MATCH(技能效果等级!B3485,技能效果!B:B,0))*VLOOKUP(E3485,技能数值计算!$C$19:$D$28,2,FALSE))</f>
        <v>0.42</v>
      </c>
      <c r="P3485" s="97"/>
      <c r="Q3485" s="97"/>
      <c r="R3485" s="95">
        <f>IF(INDEX(技能效果!O:O,MATCH(技能效果等级!B3485,技能效果!B:B,0))="","",INDEX(技能效果!O:O,MATCH(技能效果等级!B3485,技能效果!B:B,0)))</f>
        <v>103</v>
      </c>
      <c r="S3485" s="97"/>
      <c r="T3485" s="97"/>
      <c r="U3485" s="97"/>
      <c r="V3485" s="96" t="str">
        <f>IF(INDEX(技能效果!AF:AF,MATCH(技能效果等级!B3485,技能效果!B:B,0))="","",INDEX(技能效果!AF:AF,MATCH(技能效果等级!B3485,技能效果!B:B,0)))</f>
        <v/>
      </c>
      <c r="W3485" s="95">
        <f t="shared" si="52"/>
        <v>339</v>
      </c>
    </row>
    <row r="3486" spans="1:23" ht="16.5" x14ac:dyDescent="0.2">
      <c r="A3486" s="62">
        <v>3483</v>
      </c>
      <c r="B3486" s="95">
        <f>INDEX(技能效果!B:B,MATCH(技能效果等级!W3486,技能效果!AE:AE,0))</f>
        <v>210301702</v>
      </c>
      <c r="C3486" s="95" t="str">
        <f>INDEX(技能效果!C:C,MATCH(技能效果等级!B3486,技能效果!B:B,0))</f>
        <v>飞廉技能刷新技能(教学)</v>
      </c>
      <c r="D3486" s="96" t="s">
        <v>873</v>
      </c>
      <c r="E3486" s="95">
        <v>9</v>
      </c>
      <c r="F3486" s="95">
        <f>INDEX(技能效果!H:H,MATCH(技能效果等级!B3486,技能效果!B:B,0))</f>
        <v>4010</v>
      </c>
      <c r="G3486" s="95">
        <f>IF(INDEX(技能效果!K:K,MATCH(B3486,技能效果!B:B,0))=0,INDEX(技能效果!I:I,MATCH(技能效果等级!B3486,技能效果!B:B,0)),INDEX(技能效果!I:I,MATCH(技能效果等级!B3486,技能效果!B:B,0))*VLOOKUP(E3486,技能数值计算!$C$19:$D$28,2,FALSE))</f>
        <v>0</v>
      </c>
      <c r="H3486" s="95">
        <f>INDEX(技能效果!J:J,MATCH(技能效果等级!B3486,技能效果!B:B,0))</f>
        <v>0</v>
      </c>
      <c r="I3486" s="97"/>
      <c r="J3486" s="97"/>
      <c r="K3486" s="97"/>
      <c r="L3486" s="97"/>
      <c r="M3486" s="97"/>
      <c r="N3486" s="96">
        <f>IF(INDEX(技能效果!L:L,MATCH(技能效果等级!B3486,技能效果!B:B,0))="","",INDEX(技能效果!L:L,MATCH(技能效果等级!B3486,技能效果!B:B,0)))</f>
        <v>101</v>
      </c>
      <c r="O3486" s="95">
        <f>IF(INDEX(技能效果!N:N,MATCH(B3486,技能效果!B:B,0))=0,INDEX(技能效果!M:M,MATCH(技能效果等级!B3486,技能效果!B:B,0)),INDEX(技能效果!M:M,MATCH(技能效果等级!B3486,技能效果!B:B,0))*VLOOKUP(E3486,技能数值计算!$C$19:$D$28,2,FALSE))</f>
        <v>0.46</v>
      </c>
      <c r="P3486" s="97"/>
      <c r="Q3486" s="97"/>
      <c r="R3486" s="95">
        <f>IF(INDEX(技能效果!O:O,MATCH(技能效果等级!B3486,技能效果!B:B,0))="","",INDEX(技能效果!O:O,MATCH(技能效果等级!B3486,技能效果!B:B,0)))</f>
        <v>103</v>
      </c>
      <c r="S3486" s="97"/>
      <c r="T3486" s="97"/>
      <c r="U3486" s="97"/>
      <c r="V3486" s="96" t="str">
        <f>IF(INDEX(技能效果!AF:AF,MATCH(技能效果等级!B3486,技能效果!B:B,0))="","",INDEX(技能效果!AF:AF,MATCH(技能效果等级!B3486,技能效果!B:B,0)))</f>
        <v/>
      </c>
      <c r="W3486" s="95">
        <f t="shared" si="52"/>
        <v>339</v>
      </c>
    </row>
    <row r="3487" spans="1:23" ht="16.5" x14ac:dyDescent="0.2">
      <c r="A3487" s="62">
        <v>3484</v>
      </c>
      <c r="B3487" s="95">
        <f>INDEX(技能效果!B:B,MATCH(技能效果等级!W3487,技能效果!AE:AE,0))</f>
        <v>210301702</v>
      </c>
      <c r="C3487" s="95" t="str">
        <f>INDEX(技能效果!C:C,MATCH(技能效果等级!B3487,技能效果!B:B,0))</f>
        <v>飞廉技能刷新技能(教学)</v>
      </c>
      <c r="D3487" s="96" t="s">
        <v>873</v>
      </c>
      <c r="E3487" s="95">
        <v>10</v>
      </c>
      <c r="F3487" s="95">
        <f>INDEX(技能效果!H:H,MATCH(技能效果等级!B3487,技能效果!B:B,0))</f>
        <v>4010</v>
      </c>
      <c r="G3487" s="95">
        <f>IF(INDEX(技能效果!K:K,MATCH(B3487,技能效果!B:B,0))=0,INDEX(技能效果!I:I,MATCH(技能效果等级!B3487,技能效果!B:B,0)),INDEX(技能效果!I:I,MATCH(技能效果等级!B3487,技能效果!B:B,0))*VLOOKUP(E3487,技能数值计算!$C$19:$D$28,2,FALSE))</f>
        <v>0</v>
      </c>
      <c r="H3487" s="95">
        <f>INDEX(技能效果!J:J,MATCH(技能效果等级!B3487,技能效果!B:B,0))</f>
        <v>0</v>
      </c>
      <c r="I3487" s="97"/>
      <c r="J3487" s="97"/>
      <c r="K3487" s="97"/>
      <c r="L3487" s="97"/>
      <c r="M3487" s="97"/>
      <c r="N3487" s="96">
        <f>IF(INDEX(技能效果!L:L,MATCH(技能效果等级!B3487,技能效果!B:B,0))="","",INDEX(技能效果!L:L,MATCH(技能效果等级!B3487,技能效果!B:B,0)))</f>
        <v>101</v>
      </c>
      <c r="O3487" s="95">
        <f>IF(INDEX(技能效果!N:N,MATCH(B3487,技能效果!B:B,0))=0,INDEX(技能效果!M:M,MATCH(技能效果等级!B3487,技能效果!B:B,0)),INDEX(技能效果!M:M,MATCH(技能效果等级!B3487,技能效果!B:B,0))*VLOOKUP(E3487,技能数值计算!$C$19:$D$28,2,FALSE))</f>
        <v>0.5</v>
      </c>
      <c r="P3487" s="97"/>
      <c r="Q3487" s="97"/>
      <c r="R3487" s="95">
        <f>IF(INDEX(技能效果!O:O,MATCH(技能效果等级!B3487,技能效果!B:B,0))="","",INDEX(技能效果!O:O,MATCH(技能效果等级!B3487,技能效果!B:B,0)))</f>
        <v>103</v>
      </c>
      <c r="S3487" s="97"/>
      <c r="T3487" s="97"/>
      <c r="U3487" s="97"/>
      <c r="V3487" s="96" t="str">
        <f>IF(INDEX(技能效果!AF:AF,MATCH(技能效果等级!B3487,技能效果!B:B,0))="","",INDEX(技能效果!AF:AF,MATCH(技能效果等级!B3487,技能效果!B:B,0)))</f>
        <v/>
      </c>
      <c r="W3487" s="95">
        <f t="shared" si="52"/>
        <v>339</v>
      </c>
    </row>
    <row r="3488" spans="1:23" ht="16.5" x14ac:dyDescent="0.2">
      <c r="A3488" s="62">
        <v>3485</v>
      </c>
      <c r="B3488" s="95">
        <f>INDEX(技能效果!B:B,MATCH(技能效果等级!W3488,技能效果!AE:AE,0))</f>
        <v>210301703</v>
      </c>
      <c r="C3488" s="95" t="str">
        <f>INDEX(技能效果!C:C,MATCH(技能效果等级!B3488,技能效果!B:B,0))</f>
        <v>飞廉专属武器效果(教学)</v>
      </c>
      <c r="D3488" s="96" t="s">
        <v>873</v>
      </c>
      <c r="E3488" s="95">
        <v>1</v>
      </c>
      <c r="F3488" s="95">
        <f>INDEX(技能效果!H:H,MATCH(技能效果等级!B3488,技能效果!B:B,0))</f>
        <v>4101</v>
      </c>
      <c r="G3488" s="95">
        <f>IF(INDEX(技能效果!K:K,MATCH(B3488,技能效果!B:B,0))=0,INDEX(技能效果!I:I,MATCH(技能效果等级!B3488,技能效果!B:B,0)),INDEX(技能效果!I:I,MATCH(技能效果等级!B3488,技能效果!B:B,0))*VLOOKUP(E3488,技能数值计算!$C$19:$D$28,2,FALSE))</f>
        <v>0</v>
      </c>
      <c r="H3488" s="95">
        <f>INDEX(技能效果!J:J,MATCH(技能效果等级!B3488,技能效果!B:B,0))</f>
        <v>0</v>
      </c>
      <c r="I3488" s="97"/>
      <c r="J3488" s="97"/>
      <c r="K3488" s="97"/>
      <c r="L3488" s="97"/>
      <c r="M3488" s="97"/>
      <c r="N3488" s="96" t="str">
        <f>IF(INDEX(技能效果!L:L,MATCH(技能效果等级!B3488,技能效果!B:B,0))="","",INDEX(技能效果!L:L,MATCH(技能效果等级!B3488,技能效果!B:B,0)))</f>
        <v/>
      </c>
      <c r="O3488" s="95">
        <f>IF(INDEX(技能效果!N:N,MATCH(B3488,技能效果!B:B,0))=0,INDEX(技能效果!M:M,MATCH(技能效果等级!B3488,技能效果!B:B,0)),INDEX(技能效果!M:M,MATCH(技能效果等级!B3488,技能效果!B:B,0))*VLOOKUP(E3488,技能数值计算!$C$19:$D$28,2,FALSE))</f>
        <v>0</v>
      </c>
      <c r="P3488" s="97"/>
      <c r="Q3488" s="97"/>
      <c r="R3488" s="95" t="str">
        <f>IF(INDEX(技能效果!O:O,MATCH(技能效果等级!B3488,技能效果!B:B,0))="","",INDEX(技能效果!O:O,MATCH(技能效果等级!B3488,技能效果!B:B,0)))</f>
        <v/>
      </c>
      <c r="S3488" s="97"/>
      <c r="T3488" s="97"/>
      <c r="U3488" s="97"/>
      <c r="V3488" s="96" t="str">
        <f>IF(INDEX(技能效果!AF:AF,MATCH(技能效果等级!B3488,技能效果!B:B,0))="","",INDEX(技能效果!AF:AF,MATCH(技能效果等级!B3488,技能效果!B:B,0)))</f>
        <v>为目标施加风神印记，持续2回合</v>
      </c>
      <c r="W3488" s="95">
        <f t="shared" si="52"/>
        <v>340</v>
      </c>
    </row>
    <row r="3489" spans="1:23" ht="16.5" x14ac:dyDescent="0.2">
      <c r="A3489" s="62">
        <v>3486</v>
      </c>
      <c r="B3489" s="95">
        <f>INDEX(技能效果!B:B,MATCH(技能效果等级!W3489,技能效果!AE:AE,0))</f>
        <v>210301703</v>
      </c>
      <c r="C3489" s="95" t="str">
        <f>INDEX(技能效果!C:C,MATCH(技能效果等级!B3489,技能效果!B:B,0))</f>
        <v>飞廉专属武器效果(教学)</v>
      </c>
      <c r="D3489" s="96" t="s">
        <v>873</v>
      </c>
      <c r="E3489" s="95">
        <v>2</v>
      </c>
      <c r="F3489" s="95">
        <f>INDEX(技能效果!H:H,MATCH(技能效果等级!B3489,技能效果!B:B,0))</f>
        <v>4101</v>
      </c>
      <c r="G3489" s="95">
        <f>IF(INDEX(技能效果!K:K,MATCH(B3489,技能效果!B:B,0))=0,INDEX(技能效果!I:I,MATCH(技能效果等级!B3489,技能效果!B:B,0)),INDEX(技能效果!I:I,MATCH(技能效果等级!B3489,技能效果!B:B,0))*VLOOKUP(E3489,技能数值计算!$C$19:$D$28,2,FALSE))</f>
        <v>0</v>
      </c>
      <c r="H3489" s="95">
        <f>INDEX(技能效果!J:J,MATCH(技能效果等级!B3489,技能效果!B:B,0))</f>
        <v>0</v>
      </c>
      <c r="I3489" s="97"/>
      <c r="J3489" s="97"/>
      <c r="K3489" s="97"/>
      <c r="L3489" s="97"/>
      <c r="M3489" s="97"/>
      <c r="N3489" s="96" t="str">
        <f>IF(INDEX(技能效果!L:L,MATCH(技能效果等级!B3489,技能效果!B:B,0))="","",INDEX(技能效果!L:L,MATCH(技能效果等级!B3489,技能效果!B:B,0)))</f>
        <v/>
      </c>
      <c r="O3489" s="95">
        <f>IF(INDEX(技能效果!N:N,MATCH(B3489,技能效果!B:B,0))=0,INDEX(技能效果!M:M,MATCH(技能效果等级!B3489,技能效果!B:B,0)),INDEX(技能效果!M:M,MATCH(技能效果等级!B3489,技能效果!B:B,0))*VLOOKUP(E3489,技能数值计算!$C$19:$D$28,2,FALSE))</f>
        <v>0</v>
      </c>
      <c r="P3489" s="97"/>
      <c r="Q3489" s="97"/>
      <c r="R3489" s="95" t="str">
        <f>IF(INDEX(技能效果!O:O,MATCH(技能效果等级!B3489,技能效果!B:B,0))="","",INDEX(技能效果!O:O,MATCH(技能效果等级!B3489,技能效果!B:B,0)))</f>
        <v/>
      </c>
      <c r="S3489" s="97"/>
      <c r="T3489" s="97"/>
      <c r="U3489" s="97"/>
      <c r="V3489" s="96" t="str">
        <f>IF(INDEX(技能效果!AF:AF,MATCH(技能效果等级!B3489,技能效果!B:B,0))="","",INDEX(技能效果!AF:AF,MATCH(技能效果等级!B3489,技能效果!B:B,0)))</f>
        <v>为目标施加风神印记，持续2回合</v>
      </c>
      <c r="W3489" s="95">
        <f t="shared" si="52"/>
        <v>340</v>
      </c>
    </row>
    <row r="3490" spans="1:23" ht="16.5" x14ac:dyDescent="0.2">
      <c r="A3490" s="62">
        <v>3487</v>
      </c>
      <c r="B3490" s="95">
        <f>INDEX(技能效果!B:B,MATCH(技能效果等级!W3490,技能效果!AE:AE,0))</f>
        <v>210301703</v>
      </c>
      <c r="C3490" s="95" t="str">
        <f>INDEX(技能效果!C:C,MATCH(技能效果等级!B3490,技能效果!B:B,0))</f>
        <v>飞廉专属武器效果(教学)</v>
      </c>
      <c r="D3490" s="96" t="s">
        <v>873</v>
      </c>
      <c r="E3490" s="95">
        <v>3</v>
      </c>
      <c r="F3490" s="95">
        <f>INDEX(技能效果!H:H,MATCH(技能效果等级!B3490,技能效果!B:B,0))</f>
        <v>4101</v>
      </c>
      <c r="G3490" s="95">
        <f>IF(INDEX(技能效果!K:K,MATCH(B3490,技能效果!B:B,0))=0,INDEX(技能效果!I:I,MATCH(技能效果等级!B3490,技能效果!B:B,0)),INDEX(技能效果!I:I,MATCH(技能效果等级!B3490,技能效果!B:B,0))*VLOOKUP(E3490,技能数值计算!$C$19:$D$28,2,FALSE))</f>
        <v>0</v>
      </c>
      <c r="H3490" s="95">
        <f>INDEX(技能效果!J:J,MATCH(技能效果等级!B3490,技能效果!B:B,0))</f>
        <v>0</v>
      </c>
      <c r="I3490" s="97"/>
      <c r="J3490" s="97"/>
      <c r="K3490" s="97"/>
      <c r="L3490" s="97"/>
      <c r="M3490" s="97"/>
      <c r="N3490" s="96" t="str">
        <f>IF(INDEX(技能效果!L:L,MATCH(技能效果等级!B3490,技能效果!B:B,0))="","",INDEX(技能效果!L:L,MATCH(技能效果等级!B3490,技能效果!B:B,0)))</f>
        <v/>
      </c>
      <c r="O3490" s="95">
        <f>IF(INDEX(技能效果!N:N,MATCH(B3490,技能效果!B:B,0))=0,INDEX(技能效果!M:M,MATCH(技能效果等级!B3490,技能效果!B:B,0)),INDEX(技能效果!M:M,MATCH(技能效果等级!B3490,技能效果!B:B,0))*VLOOKUP(E3490,技能数值计算!$C$19:$D$28,2,FALSE))</f>
        <v>0</v>
      </c>
      <c r="P3490" s="97"/>
      <c r="Q3490" s="97"/>
      <c r="R3490" s="95" t="str">
        <f>IF(INDEX(技能效果!O:O,MATCH(技能效果等级!B3490,技能效果!B:B,0))="","",INDEX(技能效果!O:O,MATCH(技能效果等级!B3490,技能效果!B:B,0)))</f>
        <v/>
      </c>
      <c r="S3490" s="97"/>
      <c r="T3490" s="97"/>
      <c r="U3490" s="97"/>
      <c r="V3490" s="96" t="str">
        <f>IF(INDEX(技能效果!AF:AF,MATCH(技能效果等级!B3490,技能效果!B:B,0))="","",INDEX(技能效果!AF:AF,MATCH(技能效果等级!B3490,技能效果!B:B,0)))</f>
        <v>为目标施加风神印记，持续2回合</v>
      </c>
      <c r="W3490" s="95">
        <f t="shared" si="52"/>
        <v>340</v>
      </c>
    </row>
    <row r="3491" spans="1:23" ht="16.5" x14ac:dyDescent="0.2">
      <c r="A3491" s="62">
        <v>3488</v>
      </c>
      <c r="B3491" s="95">
        <f>INDEX(技能效果!B:B,MATCH(技能效果等级!W3491,技能效果!AE:AE,0))</f>
        <v>210301703</v>
      </c>
      <c r="C3491" s="95" t="str">
        <f>INDEX(技能效果!C:C,MATCH(技能效果等级!B3491,技能效果!B:B,0))</f>
        <v>飞廉专属武器效果(教学)</v>
      </c>
      <c r="D3491" s="96" t="s">
        <v>873</v>
      </c>
      <c r="E3491" s="95">
        <v>4</v>
      </c>
      <c r="F3491" s="95">
        <f>INDEX(技能效果!H:H,MATCH(技能效果等级!B3491,技能效果!B:B,0))</f>
        <v>4101</v>
      </c>
      <c r="G3491" s="95">
        <f>IF(INDEX(技能效果!K:K,MATCH(B3491,技能效果!B:B,0))=0,INDEX(技能效果!I:I,MATCH(技能效果等级!B3491,技能效果!B:B,0)),INDEX(技能效果!I:I,MATCH(技能效果等级!B3491,技能效果!B:B,0))*VLOOKUP(E3491,技能数值计算!$C$19:$D$28,2,FALSE))</f>
        <v>0</v>
      </c>
      <c r="H3491" s="95">
        <f>INDEX(技能效果!J:J,MATCH(技能效果等级!B3491,技能效果!B:B,0))</f>
        <v>0</v>
      </c>
      <c r="I3491" s="97"/>
      <c r="J3491" s="97"/>
      <c r="K3491" s="97"/>
      <c r="L3491" s="97"/>
      <c r="M3491" s="97"/>
      <c r="N3491" s="96" t="str">
        <f>IF(INDEX(技能效果!L:L,MATCH(技能效果等级!B3491,技能效果!B:B,0))="","",INDEX(技能效果!L:L,MATCH(技能效果等级!B3491,技能效果!B:B,0)))</f>
        <v/>
      </c>
      <c r="O3491" s="95">
        <f>IF(INDEX(技能效果!N:N,MATCH(B3491,技能效果!B:B,0))=0,INDEX(技能效果!M:M,MATCH(技能效果等级!B3491,技能效果!B:B,0)),INDEX(技能效果!M:M,MATCH(技能效果等级!B3491,技能效果!B:B,0))*VLOOKUP(E3491,技能数值计算!$C$19:$D$28,2,FALSE))</f>
        <v>0</v>
      </c>
      <c r="P3491" s="97"/>
      <c r="Q3491" s="97"/>
      <c r="R3491" s="95" t="str">
        <f>IF(INDEX(技能效果!O:O,MATCH(技能效果等级!B3491,技能效果!B:B,0))="","",INDEX(技能效果!O:O,MATCH(技能效果等级!B3491,技能效果!B:B,0)))</f>
        <v/>
      </c>
      <c r="S3491" s="97"/>
      <c r="T3491" s="97"/>
      <c r="U3491" s="97"/>
      <c r="V3491" s="96" t="str">
        <f>IF(INDEX(技能效果!AF:AF,MATCH(技能效果等级!B3491,技能效果!B:B,0))="","",INDEX(技能效果!AF:AF,MATCH(技能效果等级!B3491,技能效果!B:B,0)))</f>
        <v>为目标施加风神印记，持续2回合</v>
      </c>
      <c r="W3491" s="95">
        <f t="shared" si="52"/>
        <v>340</v>
      </c>
    </row>
    <row r="3492" spans="1:23" ht="16.5" x14ac:dyDescent="0.2">
      <c r="A3492" s="62">
        <v>3489</v>
      </c>
      <c r="B3492" s="95">
        <f>INDEX(技能效果!B:B,MATCH(技能效果等级!W3492,技能效果!AE:AE,0))</f>
        <v>210301703</v>
      </c>
      <c r="C3492" s="95" t="str">
        <f>INDEX(技能效果!C:C,MATCH(技能效果等级!B3492,技能效果!B:B,0))</f>
        <v>飞廉专属武器效果(教学)</v>
      </c>
      <c r="D3492" s="96" t="s">
        <v>873</v>
      </c>
      <c r="E3492" s="95">
        <v>5</v>
      </c>
      <c r="F3492" s="95">
        <f>INDEX(技能效果!H:H,MATCH(技能效果等级!B3492,技能效果!B:B,0))</f>
        <v>4101</v>
      </c>
      <c r="G3492" s="95">
        <f>IF(INDEX(技能效果!K:K,MATCH(B3492,技能效果!B:B,0))=0,INDEX(技能效果!I:I,MATCH(技能效果等级!B3492,技能效果!B:B,0)),INDEX(技能效果!I:I,MATCH(技能效果等级!B3492,技能效果!B:B,0))*VLOOKUP(E3492,技能数值计算!$C$19:$D$28,2,FALSE))</f>
        <v>0</v>
      </c>
      <c r="H3492" s="95">
        <f>INDEX(技能效果!J:J,MATCH(技能效果等级!B3492,技能效果!B:B,0))</f>
        <v>0</v>
      </c>
      <c r="I3492" s="97"/>
      <c r="J3492" s="97"/>
      <c r="K3492" s="97"/>
      <c r="L3492" s="97"/>
      <c r="M3492" s="97"/>
      <c r="N3492" s="96" t="str">
        <f>IF(INDEX(技能效果!L:L,MATCH(技能效果等级!B3492,技能效果!B:B,0))="","",INDEX(技能效果!L:L,MATCH(技能效果等级!B3492,技能效果!B:B,0)))</f>
        <v/>
      </c>
      <c r="O3492" s="95">
        <f>IF(INDEX(技能效果!N:N,MATCH(B3492,技能效果!B:B,0))=0,INDEX(技能效果!M:M,MATCH(技能效果等级!B3492,技能效果!B:B,0)),INDEX(技能效果!M:M,MATCH(技能效果等级!B3492,技能效果!B:B,0))*VLOOKUP(E3492,技能数值计算!$C$19:$D$28,2,FALSE))</f>
        <v>0</v>
      </c>
      <c r="P3492" s="97"/>
      <c r="Q3492" s="97"/>
      <c r="R3492" s="95" t="str">
        <f>IF(INDEX(技能效果!O:O,MATCH(技能效果等级!B3492,技能效果!B:B,0))="","",INDEX(技能效果!O:O,MATCH(技能效果等级!B3492,技能效果!B:B,0)))</f>
        <v/>
      </c>
      <c r="S3492" s="97"/>
      <c r="T3492" s="97"/>
      <c r="U3492" s="97"/>
      <c r="V3492" s="96" t="str">
        <f>IF(INDEX(技能效果!AF:AF,MATCH(技能效果等级!B3492,技能效果!B:B,0))="","",INDEX(技能效果!AF:AF,MATCH(技能效果等级!B3492,技能效果!B:B,0)))</f>
        <v>为目标施加风神印记，持续2回合</v>
      </c>
      <c r="W3492" s="95">
        <f t="shared" si="52"/>
        <v>340</v>
      </c>
    </row>
    <row r="3493" spans="1:23" ht="16.5" x14ac:dyDescent="0.2">
      <c r="A3493" s="62">
        <v>3490</v>
      </c>
      <c r="B3493" s="95">
        <f>INDEX(技能效果!B:B,MATCH(技能效果等级!W3493,技能效果!AE:AE,0))</f>
        <v>210301703</v>
      </c>
      <c r="C3493" s="95" t="str">
        <f>INDEX(技能效果!C:C,MATCH(技能效果等级!B3493,技能效果!B:B,0))</f>
        <v>飞廉专属武器效果(教学)</v>
      </c>
      <c r="D3493" s="96" t="s">
        <v>873</v>
      </c>
      <c r="E3493" s="95">
        <v>6</v>
      </c>
      <c r="F3493" s="95">
        <f>INDEX(技能效果!H:H,MATCH(技能效果等级!B3493,技能效果!B:B,0))</f>
        <v>4101</v>
      </c>
      <c r="G3493" s="95">
        <f>IF(INDEX(技能效果!K:K,MATCH(B3493,技能效果!B:B,0))=0,INDEX(技能效果!I:I,MATCH(技能效果等级!B3493,技能效果!B:B,0)),INDEX(技能效果!I:I,MATCH(技能效果等级!B3493,技能效果!B:B,0))*VLOOKUP(E3493,技能数值计算!$C$19:$D$28,2,FALSE))</f>
        <v>0</v>
      </c>
      <c r="H3493" s="95">
        <f>INDEX(技能效果!J:J,MATCH(技能效果等级!B3493,技能效果!B:B,0))</f>
        <v>0</v>
      </c>
      <c r="I3493" s="97"/>
      <c r="J3493" s="97"/>
      <c r="K3493" s="97"/>
      <c r="L3493" s="97"/>
      <c r="M3493" s="97"/>
      <c r="N3493" s="96" t="str">
        <f>IF(INDEX(技能效果!L:L,MATCH(技能效果等级!B3493,技能效果!B:B,0))="","",INDEX(技能效果!L:L,MATCH(技能效果等级!B3493,技能效果!B:B,0)))</f>
        <v/>
      </c>
      <c r="O3493" s="95">
        <f>IF(INDEX(技能效果!N:N,MATCH(B3493,技能效果!B:B,0))=0,INDEX(技能效果!M:M,MATCH(技能效果等级!B3493,技能效果!B:B,0)),INDEX(技能效果!M:M,MATCH(技能效果等级!B3493,技能效果!B:B,0))*VLOOKUP(E3493,技能数值计算!$C$19:$D$28,2,FALSE))</f>
        <v>0</v>
      </c>
      <c r="P3493" s="97"/>
      <c r="Q3493" s="97"/>
      <c r="R3493" s="95" t="str">
        <f>IF(INDEX(技能效果!O:O,MATCH(技能效果等级!B3493,技能效果!B:B,0))="","",INDEX(技能效果!O:O,MATCH(技能效果等级!B3493,技能效果!B:B,0)))</f>
        <v/>
      </c>
      <c r="S3493" s="97"/>
      <c r="T3493" s="97"/>
      <c r="U3493" s="97"/>
      <c r="V3493" s="96" t="str">
        <f>IF(INDEX(技能效果!AF:AF,MATCH(技能效果等级!B3493,技能效果!B:B,0))="","",INDEX(技能效果!AF:AF,MATCH(技能效果等级!B3493,技能效果!B:B,0)))</f>
        <v>为目标施加风神印记，持续2回合</v>
      </c>
      <c r="W3493" s="95">
        <f t="shared" si="52"/>
        <v>340</v>
      </c>
    </row>
    <row r="3494" spans="1:23" ht="16.5" x14ac:dyDescent="0.2">
      <c r="A3494" s="62">
        <v>3491</v>
      </c>
      <c r="B3494" s="95">
        <f>INDEX(技能效果!B:B,MATCH(技能效果等级!W3494,技能效果!AE:AE,0))</f>
        <v>210301703</v>
      </c>
      <c r="C3494" s="95" t="str">
        <f>INDEX(技能效果!C:C,MATCH(技能效果等级!B3494,技能效果!B:B,0))</f>
        <v>飞廉专属武器效果(教学)</v>
      </c>
      <c r="D3494" s="96" t="s">
        <v>873</v>
      </c>
      <c r="E3494" s="95">
        <v>7</v>
      </c>
      <c r="F3494" s="95">
        <f>INDEX(技能效果!H:H,MATCH(技能效果等级!B3494,技能效果!B:B,0))</f>
        <v>4101</v>
      </c>
      <c r="G3494" s="95">
        <f>IF(INDEX(技能效果!K:K,MATCH(B3494,技能效果!B:B,0))=0,INDEX(技能效果!I:I,MATCH(技能效果等级!B3494,技能效果!B:B,0)),INDEX(技能效果!I:I,MATCH(技能效果等级!B3494,技能效果!B:B,0))*VLOOKUP(E3494,技能数值计算!$C$19:$D$28,2,FALSE))</f>
        <v>0</v>
      </c>
      <c r="H3494" s="95">
        <f>INDEX(技能效果!J:J,MATCH(技能效果等级!B3494,技能效果!B:B,0))</f>
        <v>0</v>
      </c>
      <c r="I3494" s="97"/>
      <c r="J3494" s="97"/>
      <c r="K3494" s="97"/>
      <c r="L3494" s="97"/>
      <c r="M3494" s="97"/>
      <c r="N3494" s="96" t="str">
        <f>IF(INDEX(技能效果!L:L,MATCH(技能效果等级!B3494,技能效果!B:B,0))="","",INDEX(技能效果!L:L,MATCH(技能效果等级!B3494,技能效果!B:B,0)))</f>
        <v/>
      </c>
      <c r="O3494" s="95">
        <f>IF(INDEX(技能效果!N:N,MATCH(B3494,技能效果!B:B,0))=0,INDEX(技能效果!M:M,MATCH(技能效果等级!B3494,技能效果!B:B,0)),INDEX(技能效果!M:M,MATCH(技能效果等级!B3494,技能效果!B:B,0))*VLOOKUP(E3494,技能数值计算!$C$19:$D$28,2,FALSE))</f>
        <v>0</v>
      </c>
      <c r="P3494" s="97"/>
      <c r="Q3494" s="97"/>
      <c r="R3494" s="95" t="str">
        <f>IF(INDEX(技能效果!O:O,MATCH(技能效果等级!B3494,技能效果!B:B,0))="","",INDEX(技能效果!O:O,MATCH(技能效果等级!B3494,技能效果!B:B,0)))</f>
        <v/>
      </c>
      <c r="S3494" s="97"/>
      <c r="T3494" s="97"/>
      <c r="U3494" s="97"/>
      <c r="V3494" s="96" t="str">
        <f>IF(INDEX(技能效果!AF:AF,MATCH(技能效果等级!B3494,技能效果!B:B,0))="","",INDEX(技能效果!AF:AF,MATCH(技能效果等级!B3494,技能效果!B:B,0)))</f>
        <v>为目标施加风神印记，持续2回合</v>
      </c>
      <c r="W3494" s="95">
        <f t="shared" si="52"/>
        <v>340</v>
      </c>
    </row>
    <row r="3495" spans="1:23" ht="16.5" x14ac:dyDescent="0.2">
      <c r="A3495" s="62">
        <v>3492</v>
      </c>
      <c r="B3495" s="95">
        <f>INDEX(技能效果!B:B,MATCH(技能效果等级!W3495,技能效果!AE:AE,0))</f>
        <v>210301703</v>
      </c>
      <c r="C3495" s="95" t="str">
        <f>INDEX(技能效果!C:C,MATCH(技能效果等级!B3495,技能效果!B:B,0))</f>
        <v>飞廉专属武器效果(教学)</v>
      </c>
      <c r="D3495" s="96" t="s">
        <v>873</v>
      </c>
      <c r="E3495" s="95">
        <v>8</v>
      </c>
      <c r="F3495" s="95">
        <f>INDEX(技能效果!H:H,MATCH(技能效果等级!B3495,技能效果!B:B,0))</f>
        <v>4101</v>
      </c>
      <c r="G3495" s="95">
        <f>IF(INDEX(技能效果!K:K,MATCH(B3495,技能效果!B:B,0))=0,INDEX(技能效果!I:I,MATCH(技能效果等级!B3495,技能效果!B:B,0)),INDEX(技能效果!I:I,MATCH(技能效果等级!B3495,技能效果!B:B,0))*VLOOKUP(E3495,技能数值计算!$C$19:$D$28,2,FALSE))</f>
        <v>0</v>
      </c>
      <c r="H3495" s="95">
        <f>INDEX(技能效果!J:J,MATCH(技能效果等级!B3495,技能效果!B:B,0))</f>
        <v>0</v>
      </c>
      <c r="I3495" s="97"/>
      <c r="J3495" s="97"/>
      <c r="K3495" s="97"/>
      <c r="L3495" s="97"/>
      <c r="M3495" s="97"/>
      <c r="N3495" s="96" t="str">
        <f>IF(INDEX(技能效果!L:L,MATCH(技能效果等级!B3495,技能效果!B:B,0))="","",INDEX(技能效果!L:L,MATCH(技能效果等级!B3495,技能效果!B:B,0)))</f>
        <v/>
      </c>
      <c r="O3495" s="95">
        <f>IF(INDEX(技能效果!N:N,MATCH(B3495,技能效果!B:B,0))=0,INDEX(技能效果!M:M,MATCH(技能效果等级!B3495,技能效果!B:B,0)),INDEX(技能效果!M:M,MATCH(技能效果等级!B3495,技能效果!B:B,0))*VLOOKUP(E3495,技能数值计算!$C$19:$D$28,2,FALSE))</f>
        <v>0</v>
      </c>
      <c r="P3495" s="97"/>
      <c r="Q3495" s="97"/>
      <c r="R3495" s="95" t="str">
        <f>IF(INDEX(技能效果!O:O,MATCH(技能效果等级!B3495,技能效果!B:B,0))="","",INDEX(技能效果!O:O,MATCH(技能效果等级!B3495,技能效果!B:B,0)))</f>
        <v/>
      </c>
      <c r="S3495" s="97"/>
      <c r="T3495" s="97"/>
      <c r="U3495" s="97"/>
      <c r="V3495" s="96" t="str">
        <f>IF(INDEX(技能效果!AF:AF,MATCH(技能效果等级!B3495,技能效果!B:B,0))="","",INDEX(技能效果!AF:AF,MATCH(技能效果等级!B3495,技能效果!B:B,0)))</f>
        <v>为目标施加风神印记，持续2回合</v>
      </c>
      <c r="W3495" s="95">
        <f t="shared" si="52"/>
        <v>340</v>
      </c>
    </row>
    <row r="3496" spans="1:23" ht="16.5" x14ac:dyDescent="0.2">
      <c r="A3496" s="62">
        <v>3493</v>
      </c>
      <c r="B3496" s="95">
        <f>INDEX(技能效果!B:B,MATCH(技能效果等级!W3496,技能效果!AE:AE,0))</f>
        <v>210301703</v>
      </c>
      <c r="C3496" s="95" t="str">
        <f>INDEX(技能效果!C:C,MATCH(技能效果等级!B3496,技能效果!B:B,0))</f>
        <v>飞廉专属武器效果(教学)</v>
      </c>
      <c r="D3496" s="96" t="s">
        <v>873</v>
      </c>
      <c r="E3496" s="95">
        <v>9</v>
      </c>
      <c r="F3496" s="95">
        <f>INDEX(技能效果!H:H,MATCH(技能效果等级!B3496,技能效果!B:B,0))</f>
        <v>4101</v>
      </c>
      <c r="G3496" s="95">
        <f>IF(INDEX(技能效果!K:K,MATCH(B3496,技能效果!B:B,0))=0,INDEX(技能效果!I:I,MATCH(技能效果等级!B3496,技能效果!B:B,0)),INDEX(技能效果!I:I,MATCH(技能效果等级!B3496,技能效果!B:B,0))*VLOOKUP(E3496,技能数值计算!$C$19:$D$28,2,FALSE))</f>
        <v>0</v>
      </c>
      <c r="H3496" s="95">
        <f>INDEX(技能效果!J:J,MATCH(技能效果等级!B3496,技能效果!B:B,0))</f>
        <v>0</v>
      </c>
      <c r="I3496" s="97"/>
      <c r="J3496" s="97"/>
      <c r="K3496" s="97"/>
      <c r="L3496" s="97"/>
      <c r="M3496" s="97"/>
      <c r="N3496" s="96" t="str">
        <f>IF(INDEX(技能效果!L:L,MATCH(技能效果等级!B3496,技能效果!B:B,0))="","",INDEX(技能效果!L:L,MATCH(技能效果等级!B3496,技能效果!B:B,0)))</f>
        <v/>
      </c>
      <c r="O3496" s="95">
        <f>IF(INDEX(技能效果!N:N,MATCH(B3496,技能效果!B:B,0))=0,INDEX(技能效果!M:M,MATCH(技能效果等级!B3496,技能效果!B:B,0)),INDEX(技能效果!M:M,MATCH(技能效果等级!B3496,技能效果!B:B,0))*VLOOKUP(E3496,技能数值计算!$C$19:$D$28,2,FALSE))</f>
        <v>0</v>
      </c>
      <c r="P3496" s="97"/>
      <c r="Q3496" s="97"/>
      <c r="R3496" s="95" t="str">
        <f>IF(INDEX(技能效果!O:O,MATCH(技能效果等级!B3496,技能效果!B:B,0))="","",INDEX(技能效果!O:O,MATCH(技能效果等级!B3496,技能效果!B:B,0)))</f>
        <v/>
      </c>
      <c r="S3496" s="97"/>
      <c r="T3496" s="97"/>
      <c r="U3496" s="97"/>
      <c r="V3496" s="96" t="str">
        <f>IF(INDEX(技能效果!AF:AF,MATCH(技能效果等级!B3496,技能效果!B:B,0))="","",INDEX(技能效果!AF:AF,MATCH(技能效果等级!B3496,技能效果!B:B,0)))</f>
        <v>为目标施加风神印记，持续2回合</v>
      </c>
      <c r="W3496" s="95">
        <f t="shared" si="52"/>
        <v>340</v>
      </c>
    </row>
    <row r="3497" spans="1:23" ht="16.5" x14ac:dyDescent="0.2">
      <c r="A3497" s="62">
        <v>3494</v>
      </c>
      <c r="B3497" s="95">
        <f>INDEX(技能效果!B:B,MATCH(技能效果等级!W3497,技能效果!AE:AE,0))</f>
        <v>210301703</v>
      </c>
      <c r="C3497" s="95" t="str">
        <f>INDEX(技能效果!C:C,MATCH(技能效果等级!B3497,技能效果!B:B,0))</f>
        <v>飞廉专属武器效果(教学)</v>
      </c>
      <c r="D3497" s="96" t="s">
        <v>873</v>
      </c>
      <c r="E3497" s="95">
        <v>10</v>
      </c>
      <c r="F3497" s="95">
        <f>INDEX(技能效果!H:H,MATCH(技能效果等级!B3497,技能效果!B:B,0))</f>
        <v>4101</v>
      </c>
      <c r="G3497" s="95">
        <f>IF(INDEX(技能效果!K:K,MATCH(B3497,技能效果!B:B,0))=0,INDEX(技能效果!I:I,MATCH(技能效果等级!B3497,技能效果!B:B,0)),INDEX(技能效果!I:I,MATCH(技能效果等级!B3497,技能效果!B:B,0))*VLOOKUP(E3497,技能数值计算!$C$19:$D$28,2,FALSE))</f>
        <v>0</v>
      </c>
      <c r="H3497" s="95">
        <f>INDEX(技能效果!J:J,MATCH(技能效果等级!B3497,技能效果!B:B,0))</f>
        <v>0</v>
      </c>
      <c r="I3497" s="97"/>
      <c r="J3497" s="97"/>
      <c r="K3497" s="97"/>
      <c r="L3497" s="97"/>
      <c r="M3497" s="97"/>
      <c r="N3497" s="96" t="str">
        <f>IF(INDEX(技能效果!L:L,MATCH(技能效果等级!B3497,技能效果!B:B,0))="","",INDEX(技能效果!L:L,MATCH(技能效果等级!B3497,技能效果!B:B,0)))</f>
        <v/>
      </c>
      <c r="O3497" s="95">
        <f>IF(INDEX(技能效果!N:N,MATCH(B3497,技能效果!B:B,0))=0,INDEX(技能效果!M:M,MATCH(技能效果等级!B3497,技能效果!B:B,0)),INDEX(技能效果!M:M,MATCH(技能效果等级!B3497,技能效果!B:B,0))*VLOOKUP(E3497,技能数值计算!$C$19:$D$28,2,FALSE))</f>
        <v>0</v>
      </c>
      <c r="P3497" s="97"/>
      <c r="Q3497" s="97"/>
      <c r="R3497" s="95" t="str">
        <f>IF(INDEX(技能效果!O:O,MATCH(技能效果等级!B3497,技能效果!B:B,0))="","",INDEX(技能效果!O:O,MATCH(技能效果等级!B3497,技能效果!B:B,0)))</f>
        <v/>
      </c>
      <c r="S3497" s="97"/>
      <c r="T3497" s="97"/>
      <c r="U3497" s="97"/>
      <c r="V3497" s="96" t="str">
        <f>IF(INDEX(技能效果!AF:AF,MATCH(技能效果等级!B3497,技能效果!B:B,0))="","",INDEX(技能效果!AF:AF,MATCH(技能效果等级!B3497,技能效果!B:B,0)))</f>
        <v>为目标施加风神印记，持续2回合</v>
      </c>
      <c r="W3497" s="95">
        <f t="shared" si="52"/>
        <v>340</v>
      </c>
    </row>
    <row r="3498" spans="1:23" ht="16.5" x14ac:dyDescent="0.2">
      <c r="A3498" s="62">
        <v>3495</v>
      </c>
      <c r="B3498" s="95">
        <f>INDEX(技能效果!B:B,MATCH(技能效果等级!W3498,技能效果!AE:AE,0))</f>
        <v>210301704</v>
      </c>
      <c r="C3498" s="95" t="str">
        <f>INDEX(技能效果!C:C,MATCH(技能效果等级!B3498,技能效果!B:B,0))</f>
        <v>飞廉满星效果(教学)</v>
      </c>
      <c r="D3498" s="96" t="s">
        <v>873</v>
      </c>
      <c r="E3498" s="95">
        <v>1</v>
      </c>
      <c r="F3498" s="95">
        <f>INDEX(技能效果!H:H,MATCH(技能效果等级!B3498,技能效果!B:B,0))</f>
        <v>4029</v>
      </c>
      <c r="G3498" s="95">
        <f>IF(INDEX(技能效果!K:K,MATCH(B3498,技能效果!B:B,0))=0,INDEX(技能效果!I:I,MATCH(技能效果等级!B3498,技能效果!B:B,0)),INDEX(技能效果!I:I,MATCH(技能效果等级!B3498,技能效果!B:B,0))*VLOOKUP(E3498,技能数值计算!$C$19:$D$28,2,FALSE))</f>
        <v>0.3</v>
      </c>
      <c r="H3498" s="95">
        <f>INDEX(技能效果!J:J,MATCH(技能效果等级!B3498,技能效果!B:B,0))</f>
        <v>0</v>
      </c>
      <c r="I3498" s="97"/>
      <c r="J3498" s="97"/>
      <c r="K3498" s="97"/>
      <c r="L3498" s="97"/>
      <c r="M3498" s="97"/>
      <c r="N3498" s="96" t="str">
        <f>IF(INDEX(技能效果!L:L,MATCH(技能效果等级!B3498,技能效果!B:B,0))="","",INDEX(技能效果!L:L,MATCH(技能效果等级!B3498,技能效果!B:B,0)))</f>
        <v/>
      </c>
      <c r="O3498" s="95">
        <f>IF(INDEX(技能效果!N:N,MATCH(B3498,技能效果!B:B,0))=0,INDEX(技能效果!M:M,MATCH(技能效果等级!B3498,技能效果!B:B,0)),INDEX(技能效果!M:M,MATCH(技能效果等级!B3498,技能效果!B:B,0))*VLOOKUP(E3498,技能数值计算!$C$19:$D$28,2,FALSE))</f>
        <v>0</v>
      </c>
      <c r="P3498" s="97"/>
      <c r="Q3498" s="97"/>
      <c r="R3498" s="95" t="str">
        <f>IF(INDEX(技能效果!O:O,MATCH(技能效果等级!B3498,技能效果!B:B,0))="","",INDEX(技能效果!O:O,MATCH(技能效果等级!B3498,技能效果!B:B,0)))</f>
        <v/>
      </c>
      <c r="S3498" s="97"/>
      <c r="T3498" s="97"/>
      <c r="U3498" s="97"/>
      <c r="V3498" s="96" t="str">
        <f>IF(INDEX(技能效果!AF:AF,MATCH(技能效果等级!B3498,技能效果!B:B,0))="","",INDEX(技能效果!AF:AF,MATCH(技能效果等级!B3498,技能效果!B:B,0)))</f>
        <v/>
      </c>
      <c r="W3498" s="95">
        <f t="shared" si="52"/>
        <v>341</v>
      </c>
    </row>
    <row r="3499" spans="1:23" ht="16.5" x14ac:dyDescent="0.2">
      <c r="A3499" s="62">
        <v>3496</v>
      </c>
      <c r="B3499" s="95">
        <f>INDEX(技能效果!B:B,MATCH(技能效果等级!W3499,技能效果!AE:AE,0))</f>
        <v>210301704</v>
      </c>
      <c r="C3499" s="95" t="str">
        <f>INDEX(技能效果!C:C,MATCH(技能效果等级!B3499,技能效果!B:B,0))</f>
        <v>飞廉满星效果(教学)</v>
      </c>
      <c r="D3499" s="96" t="s">
        <v>873</v>
      </c>
      <c r="E3499" s="95">
        <v>2</v>
      </c>
      <c r="F3499" s="95">
        <f>INDEX(技能效果!H:H,MATCH(技能效果等级!B3499,技能效果!B:B,0))</f>
        <v>4029</v>
      </c>
      <c r="G3499" s="95">
        <f>IF(INDEX(技能效果!K:K,MATCH(B3499,技能效果!B:B,0))=0,INDEX(技能效果!I:I,MATCH(技能效果等级!B3499,技能效果!B:B,0)),INDEX(技能效果!I:I,MATCH(技能效果等级!B3499,技能效果!B:B,0))*VLOOKUP(E3499,技能数值计算!$C$19:$D$28,2,FALSE))</f>
        <v>0.3</v>
      </c>
      <c r="H3499" s="95">
        <f>INDEX(技能效果!J:J,MATCH(技能效果等级!B3499,技能效果!B:B,0))</f>
        <v>0</v>
      </c>
      <c r="I3499" s="97"/>
      <c r="J3499" s="97"/>
      <c r="K3499" s="97"/>
      <c r="L3499" s="97"/>
      <c r="M3499" s="97"/>
      <c r="N3499" s="96" t="str">
        <f>IF(INDEX(技能效果!L:L,MATCH(技能效果等级!B3499,技能效果!B:B,0))="","",INDEX(技能效果!L:L,MATCH(技能效果等级!B3499,技能效果!B:B,0)))</f>
        <v/>
      </c>
      <c r="O3499" s="95">
        <f>IF(INDEX(技能效果!N:N,MATCH(B3499,技能效果!B:B,0))=0,INDEX(技能效果!M:M,MATCH(技能效果等级!B3499,技能效果!B:B,0)),INDEX(技能效果!M:M,MATCH(技能效果等级!B3499,技能效果!B:B,0))*VLOOKUP(E3499,技能数值计算!$C$19:$D$28,2,FALSE))</f>
        <v>0</v>
      </c>
      <c r="P3499" s="97"/>
      <c r="Q3499" s="97"/>
      <c r="R3499" s="95" t="str">
        <f>IF(INDEX(技能效果!O:O,MATCH(技能效果等级!B3499,技能效果!B:B,0))="","",INDEX(技能效果!O:O,MATCH(技能效果等级!B3499,技能效果!B:B,0)))</f>
        <v/>
      </c>
      <c r="S3499" s="97"/>
      <c r="T3499" s="97"/>
      <c r="U3499" s="97"/>
      <c r="V3499" s="96" t="str">
        <f>IF(INDEX(技能效果!AF:AF,MATCH(技能效果等级!B3499,技能效果!B:B,0))="","",INDEX(技能效果!AF:AF,MATCH(技能效果等级!B3499,技能效果!B:B,0)))</f>
        <v/>
      </c>
      <c r="W3499" s="95">
        <f t="shared" si="52"/>
        <v>341</v>
      </c>
    </row>
    <row r="3500" spans="1:23" ht="16.5" x14ac:dyDescent="0.2">
      <c r="A3500" s="62">
        <v>3497</v>
      </c>
      <c r="B3500" s="95">
        <f>INDEX(技能效果!B:B,MATCH(技能效果等级!W3500,技能效果!AE:AE,0))</f>
        <v>210301704</v>
      </c>
      <c r="C3500" s="95" t="str">
        <f>INDEX(技能效果!C:C,MATCH(技能效果等级!B3500,技能效果!B:B,0))</f>
        <v>飞廉满星效果(教学)</v>
      </c>
      <c r="D3500" s="96" t="s">
        <v>873</v>
      </c>
      <c r="E3500" s="95">
        <v>3</v>
      </c>
      <c r="F3500" s="95">
        <f>INDEX(技能效果!H:H,MATCH(技能效果等级!B3500,技能效果!B:B,0))</f>
        <v>4029</v>
      </c>
      <c r="G3500" s="95">
        <f>IF(INDEX(技能效果!K:K,MATCH(B3500,技能效果!B:B,0))=0,INDEX(技能效果!I:I,MATCH(技能效果等级!B3500,技能效果!B:B,0)),INDEX(技能效果!I:I,MATCH(技能效果等级!B3500,技能效果!B:B,0))*VLOOKUP(E3500,技能数值计算!$C$19:$D$28,2,FALSE))</f>
        <v>0.3</v>
      </c>
      <c r="H3500" s="95">
        <f>INDEX(技能效果!J:J,MATCH(技能效果等级!B3500,技能效果!B:B,0))</f>
        <v>0</v>
      </c>
      <c r="I3500" s="97"/>
      <c r="J3500" s="97"/>
      <c r="K3500" s="97"/>
      <c r="L3500" s="97"/>
      <c r="M3500" s="97"/>
      <c r="N3500" s="96" t="str">
        <f>IF(INDEX(技能效果!L:L,MATCH(技能效果等级!B3500,技能效果!B:B,0))="","",INDEX(技能效果!L:L,MATCH(技能效果等级!B3500,技能效果!B:B,0)))</f>
        <v/>
      </c>
      <c r="O3500" s="95">
        <f>IF(INDEX(技能效果!N:N,MATCH(B3500,技能效果!B:B,0))=0,INDEX(技能效果!M:M,MATCH(技能效果等级!B3500,技能效果!B:B,0)),INDEX(技能效果!M:M,MATCH(技能效果等级!B3500,技能效果!B:B,0))*VLOOKUP(E3500,技能数值计算!$C$19:$D$28,2,FALSE))</f>
        <v>0</v>
      </c>
      <c r="P3500" s="97"/>
      <c r="Q3500" s="97"/>
      <c r="R3500" s="95" t="str">
        <f>IF(INDEX(技能效果!O:O,MATCH(技能效果等级!B3500,技能效果!B:B,0))="","",INDEX(技能效果!O:O,MATCH(技能效果等级!B3500,技能效果!B:B,0)))</f>
        <v/>
      </c>
      <c r="S3500" s="97"/>
      <c r="T3500" s="97"/>
      <c r="U3500" s="97"/>
      <c r="V3500" s="96" t="str">
        <f>IF(INDEX(技能效果!AF:AF,MATCH(技能效果等级!B3500,技能效果!B:B,0))="","",INDEX(技能效果!AF:AF,MATCH(技能效果等级!B3500,技能效果!B:B,0)))</f>
        <v/>
      </c>
      <c r="W3500" s="95">
        <f t="shared" si="52"/>
        <v>341</v>
      </c>
    </row>
    <row r="3501" spans="1:23" ht="16.5" x14ac:dyDescent="0.2">
      <c r="A3501" s="62">
        <v>3498</v>
      </c>
      <c r="B3501" s="95">
        <f>INDEX(技能效果!B:B,MATCH(技能效果等级!W3501,技能效果!AE:AE,0))</f>
        <v>210301704</v>
      </c>
      <c r="C3501" s="95" t="str">
        <f>INDEX(技能效果!C:C,MATCH(技能效果等级!B3501,技能效果!B:B,0))</f>
        <v>飞廉满星效果(教学)</v>
      </c>
      <c r="D3501" s="96" t="s">
        <v>873</v>
      </c>
      <c r="E3501" s="95">
        <v>4</v>
      </c>
      <c r="F3501" s="95">
        <f>INDEX(技能效果!H:H,MATCH(技能效果等级!B3501,技能效果!B:B,0))</f>
        <v>4029</v>
      </c>
      <c r="G3501" s="95">
        <f>IF(INDEX(技能效果!K:K,MATCH(B3501,技能效果!B:B,0))=0,INDEX(技能效果!I:I,MATCH(技能效果等级!B3501,技能效果!B:B,0)),INDEX(技能效果!I:I,MATCH(技能效果等级!B3501,技能效果!B:B,0))*VLOOKUP(E3501,技能数值计算!$C$19:$D$28,2,FALSE))</f>
        <v>0.3</v>
      </c>
      <c r="H3501" s="95">
        <f>INDEX(技能效果!J:J,MATCH(技能效果等级!B3501,技能效果!B:B,0))</f>
        <v>0</v>
      </c>
      <c r="I3501" s="97"/>
      <c r="J3501" s="97"/>
      <c r="K3501" s="97"/>
      <c r="L3501" s="97"/>
      <c r="M3501" s="97"/>
      <c r="N3501" s="96" t="str">
        <f>IF(INDEX(技能效果!L:L,MATCH(技能效果等级!B3501,技能效果!B:B,0))="","",INDEX(技能效果!L:L,MATCH(技能效果等级!B3501,技能效果!B:B,0)))</f>
        <v/>
      </c>
      <c r="O3501" s="95">
        <f>IF(INDEX(技能效果!N:N,MATCH(B3501,技能效果!B:B,0))=0,INDEX(技能效果!M:M,MATCH(技能效果等级!B3501,技能效果!B:B,0)),INDEX(技能效果!M:M,MATCH(技能效果等级!B3501,技能效果!B:B,0))*VLOOKUP(E3501,技能数值计算!$C$19:$D$28,2,FALSE))</f>
        <v>0</v>
      </c>
      <c r="P3501" s="97"/>
      <c r="Q3501" s="97"/>
      <c r="R3501" s="95" t="str">
        <f>IF(INDEX(技能效果!O:O,MATCH(技能效果等级!B3501,技能效果!B:B,0))="","",INDEX(技能效果!O:O,MATCH(技能效果等级!B3501,技能效果!B:B,0)))</f>
        <v/>
      </c>
      <c r="S3501" s="97"/>
      <c r="T3501" s="97"/>
      <c r="U3501" s="97"/>
      <c r="V3501" s="96" t="str">
        <f>IF(INDEX(技能效果!AF:AF,MATCH(技能效果等级!B3501,技能效果!B:B,0))="","",INDEX(技能效果!AF:AF,MATCH(技能效果等级!B3501,技能效果!B:B,0)))</f>
        <v/>
      </c>
      <c r="W3501" s="95">
        <f t="shared" ref="W3501:W3564" si="53">W3491+1</f>
        <v>341</v>
      </c>
    </row>
    <row r="3502" spans="1:23" ht="16.5" x14ac:dyDescent="0.2">
      <c r="A3502" s="62">
        <v>3499</v>
      </c>
      <c r="B3502" s="95">
        <f>INDEX(技能效果!B:B,MATCH(技能效果等级!W3502,技能效果!AE:AE,0))</f>
        <v>210301704</v>
      </c>
      <c r="C3502" s="95" t="str">
        <f>INDEX(技能效果!C:C,MATCH(技能效果等级!B3502,技能效果!B:B,0))</f>
        <v>飞廉满星效果(教学)</v>
      </c>
      <c r="D3502" s="96" t="s">
        <v>873</v>
      </c>
      <c r="E3502" s="95">
        <v>5</v>
      </c>
      <c r="F3502" s="95">
        <f>INDEX(技能效果!H:H,MATCH(技能效果等级!B3502,技能效果!B:B,0))</f>
        <v>4029</v>
      </c>
      <c r="G3502" s="95">
        <f>IF(INDEX(技能效果!K:K,MATCH(B3502,技能效果!B:B,0))=0,INDEX(技能效果!I:I,MATCH(技能效果等级!B3502,技能效果!B:B,0)),INDEX(技能效果!I:I,MATCH(技能效果等级!B3502,技能效果!B:B,0))*VLOOKUP(E3502,技能数值计算!$C$19:$D$28,2,FALSE))</f>
        <v>0.3</v>
      </c>
      <c r="H3502" s="95">
        <f>INDEX(技能效果!J:J,MATCH(技能效果等级!B3502,技能效果!B:B,0))</f>
        <v>0</v>
      </c>
      <c r="I3502" s="97"/>
      <c r="J3502" s="97"/>
      <c r="K3502" s="97"/>
      <c r="L3502" s="97"/>
      <c r="M3502" s="97"/>
      <c r="N3502" s="96" t="str">
        <f>IF(INDEX(技能效果!L:L,MATCH(技能效果等级!B3502,技能效果!B:B,0))="","",INDEX(技能效果!L:L,MATCH(技能效果等级!B3502,技能效果!B:B,0)))</f>
        <v/>
      </c>
      <c r="O3502" s="95">
        <f>IF(INDEX(技能效果!N:N,MATCH(B3502,技能效果!B:B,0))=0,INDEX(技能效果!M:M,MATCH(技能效果等级!B3502,技能效果!B:B,0)),INDEX(技能效果!M:M,MATCH(技能效果等级!B3502,技能效果!B:B,0))*VLOOKUP(E3502,技能数值计算!$C$19:$D$28,2,FALSE))</f>
        <v>0</v>
      </c>
      <c r="P3502" s="97"/>
      <c r="Q3502" s="97"/>
      <c r="R3502" s="95" t="str">
        <f>IF(INDEX(技能效果!O:O,MATCH(技能效果等级!B3502,技能效果!B:B,0))="","",INDEX(技能效果!O:O,MATCH(技能效果等级!B3502,技能效果!B:B,0)))</f>
        <v/>
      </c>
      <c r="S3502" s="97"/>
      <c r="T3502" s="97"/>
      <c r="U3502" s="97"/>
      <c r="V3502" s="96" t="str">
        <f>IF(INDEX(技能效果!AF:AF,MATCH(技能效果等级!B3502,技能效果!B:B,0))="","",INDEX(技能效果!AF:AF,MATCH(技能效果等级!B3502,技能效果!B:B,0)))</f>
        <v/>
      </c>
      <c r="W3502" s="95">
        <f t="shared" si="53"/>
        <v>341</v>
      </c>
    </row>
    <row r="3503" spans="1:23" ht="16.5" x14ac:dyDescent="0.2">
      <c r="A3503" s="62">
        <v>3500</v>
      </c>
      <c r="B3503" s="95">
        <f>INDEX(技能效果!B:B,MATCH(技能效果等级!W3503,技能效果!AE:AE,0))</f>
        <v>210301704</v>
      </c>
      <c r="C3503" s="95" t="str">
        <f>INDEX(技能效果!C:C,MATCH(技能效果等级!B3503,技能效果!B:B,0))</f>
        <v>飞廉满星效果(教学)</v>
      </c>
      <c r="D3503" s="96" t="s">
        <v>873</v>
      </c>
      <c r="E3503" s="95">
        <v>6</v>
      </c>
      <c r="F3503" s="95">
        <f>INDEX(技能效果!H:H,MATCH(技能效果等级!B3503,技能效果!B:B,0))</f>
        <v>4029</v>
      </c>
      <c r="G3503" s="95">
        <f>IF(INDEX(技能效果!K:K,MATCH(B3503,技能效果!B:B,0))=0,INDEX(技能效果!I:I,MATCH(技能效果等级!B3503,技能效果!B:B,0)),INDEX(技能效果!I:I,MATCH(技能效果等级!B3503,技能效果!B:B,0))*VLOOKUP(E3503,技能数值计算!$C$19:$D$28,2,FALSE))</f>
        <v>0.3</v>
      </c>
      <c r="H3503" s="95">
        <f>INDEX(技能效果!J:J,MATCH(技能效果等级!B3503,技能效果!B:B,0))</f>
        <v>0</v>
      </c>
      <c r="I3503" s="97"/>
      <c r="J3503" s="97"/>
      <c r="K3503" s="97"/>
      <c r="L3503" s="97"/>
      <c r="M3503" s="97"/>
      <c r="N3503" s="96" t="str">
        <f>IF(INDEX(技能效果!L:L,MATCH(技能效果等级!B3503,技能效果!B:B,0))="","",INDEX(技能效果!L:L,MATCH(技能效果等级!B3503,技能效果!B:B,0)))</f>
        <v/>
      </c>
      <c r="O3503" s="95">
        <f>IF(INDEX(技能效果!N:N,MATCH(B3503,技能效果!B:B,0))=0,INDEX(技能效果!M:M,MATCH(技能效果等级!B3503,技能效果!B:B,0)),INDEX(技能效果!M:M,MATCH(技能效果等级!B3503,技能效果!B:B,0))*VLOOKUP(E3503,技能数值计算!$C$19:$D$28,2,FALSE))</f>
        <v>0</v>
      </c>
      <c r="P3503" s="97"/>
      <c r="Q3503" s="97"/>
      <c r="R3503" s="95" t="str">
        <f>IF(INDEX(技能效果!O:O,MATCH(技能效果等级!B3503,技能效果!B:B,0))="","",INDEX(技能效果!O:O,MATCH(技能效果等级!B3503,技能效果!B:B,0)))</f>
        <v/>
      </c>
      <c r="S3503" s="97"/>
      <c r="T3503" s="97"/>
      <c r="U3503" s="97"/>
      <c r="V3503" s="96" t="str">
        <f>IF(INDEX(技能效果!AF:AF,MATCH(技能效果等级!B3503,技能效果!B:B,0))="","",INDEX(技能效果!AF:AF,MATCH(技能效果等级!B3503,技能效果!B:B,0)))</f>
        <v/>
      </c>
      <c r="W3503" s="95">
        <f t="shared" si="53"/>
        <v>341</v>
      </c>
    </row>
    <row r="3504" spans="1:23" ht="16.5" x14ac:dyDescent="0.2">
      <c r="A3504" s="62">
        <v>3501</v>
      </c>
      <c r="B3504" s="95">
        <f>INDEX(技能效果!B:B,MATCH(技能效果等级!W3504,技能效果!AE:AE,0))</f>
        <v>210301704</v>
      </c>
      <c r="C3504" s="95" t="str">
        <f>INDEX(技能效果!C:C,MATCH(技能效果等级!B3504,技能效果!B:B,0))</f>
        <v>飞廉满星效果(教学)</v>
      </c>
      <c r="D3504" s="96" t="s">
        <v>873</v>
      </c>
      <c r="E3504" s="95">
        <v>7</v>
      </c>
      <c r="F3504" s="95">
        <f>INDEX(技能效果!H:H,MATCH(技能效果等级!B3504,技能效果!B:B,0))</f>
        <v>4029</v>
      </c>
      <c r="G3504" s="95">
        <f>IF(INDEX(技能效果!K:K,MATCH(B3504,技能效果!B:B,0))=0,INDEX(技能效果!I:I,MATCH(技能效果等级!B3504,技能效果!B:B,0)),INDEX(技能效果!I:I,MATCH(技能效果等级!B3504,技能效果!B:B,0))*VLOOKUP(E3504,技能数值计算!$C$19:$D$28,2,FALSE))</f>
        <v>0.3</v>
      </c>
      <c r="H3504" s="95">
        <f>INDEX(技能效果!J:J,MATCH(技能效果等级!B3504,技能效果!B:B,0))</f>
        <v>0</v>
      </c>
      <c r="I3504" s="97"/>
      <c r="J3504" s="97"/>
      <c r="K3504" s="97"/>
      <c r="L3504" s="97"/>
      <c r="M3504" s="97"/>
      <c r="N3504" s="96" t="str">
        <f>IF(INDEX(技能效果!L:L,MATCH(技能效果等级!B3504,技能效果!B:B,0))="","",INDEX(技能效果!L:L,MATCH(技能效果等级!B3504,技能效果!B:B,0)))</f>
        <v/>
      </c>
      <c r="O3504" s="95">
        <f>IF(INDEX(技能效果!N:N,MATCH(B3504,技能效果!B:B,0))=0,INDEX(技能效果!M:M,MATCH(技能效果等级!B3504,技能效果!B:B,0)),INDEX(技能效果!M:M,MATCH(技能效果等级!B3504,技能效果!B:B,0))*VLOOKUP(E3504,技能数值计算!$C$19:$D$28,2,FALSE))</f>
        <v>0</v>
      </c>
      <c r="P3504" s="97"/>
      <c r="Q3504" s="97"/>
      <c r="R3504" s="95" t="str">
        <f>IF(INDEX(技能效果!O:O,MATCH(技能效果等级!B3504,技能效果!B:B,0))="","",INDEX(技能效果!O:O,MATCH(技能效果等级!B3504,技能效果!B:B,0)))</f>
        <v/>
      </c>
      <c r="S3504" s="97"/>
      <c r="T3504" s="97"/>
      <c r="U3504" s="97"/>
      <c r="V3504" s="96" t="str">
        <f>IF(INDEX(技能效果!AF:AF,MATCH(技能效果等级!B3504,技能效果!B:B,0))="","",INDEX(技能效果!AF:AF,MATCH(技能效果等级!B3504,技能效果!B:B,0)))</f>
        <v/>
      </c>
      <c r="W3504" s="95">
        <f t="shared" si="53"/>
        <v>341</v>
      </c>
    </row>
    <row r="3505" spans="1:23" ht="16.5" x14ac:dyDescent="0.2">
      <c r="A3505" s="62">
        <v>3502</v>
      </c>
      <c r="B3505" s="95">
        <f>INDEX(技能效果!B:B,MATCH(技能效果等级!W3505,技能效果!AE:AE,0))</f>
        <v>210301704</v>
      </c>
      <c r="C3505" s="95" t="str">
        <f>INDEX(技能效果!C:C,MATCH(技能效果等级!B3505,技能效果!B:B,0))</f>
        <v>飞廉满星效果(教学)</v>
      </c>
      <c r="D3505" s="96" t="s">
        <v>873</v>
      </c>
      <c r="E3505" s="95">
        <v>8</v>
      </c>
      <c r="F3505" s="95">
        <f>INDEX(技能效果!H:H,MATCH(技能效果等级!B3505,技能效果!B:B,0))</f>
        <v>4029</v>
      </c>
      <c r="G3505" s="95">
        <f>IF(INDEX(技能效果!K:K,MATCH(B3505,技能效果!B:B,0))=0,INDEX(技能效果!I:I,MATCH(技能效果等级!B3505,技能效果!B:B,0)),INDEX(技能效果!I:I,MATCH(技能效果等级!B3505,技能效果!B:B,0))*VLOOKUP(E3505,技能数值计算!$C$19:$D$28,2,FALSE))</f>
        <v>0.3</v>
      </c>
      <c r="H3505" s="95">
        <f>INDEX(技能效果!J:J,MATCH(技能效果等级!B3505,技能效果!B:B,0))</f>
        <v>0</v>
      </c>
      <c r="I3505" s="97"/>
      <c r="J3505" s="97"/>
      <c r="K3505" s="97"/>
      <c r="L3505" s="97"/>
      <c r="M3505" s="97"/>
      <c r="N3505" s="96" t="str">
        <f>IF(INDEX(技能效果!L:L,MATCH(技能效果等级!B3505,技能效果!B:B,0))="","",INDEX(技能效果!L:L,MATCH(技能效果等级!B3505,技能效果!B:B,0)))</f>
        <v/>
      </c>
      <c r="O3505" s="95">
        <f>IF(INDEX(技能效果!N:N,MATCH(B3505,技能效果!B:B,0))=0,INDEX(技能效果!M:M,MATCH(技能效果等级!B3505,技能效果!B:B,0)),INDEX(技能效果!M:M,MATCH(技能效果等级!B3505,技能效果!B:B,0))*VLOOKUP(E3505,技能数值计算!$C$19:$D$28,2,FALSE))</f>
        <v>0</v>
      </c>
      <c r="P3505" s="97"/>
      <c r="Q3505" s="97"/>
      <c r="R3505" s="95" t="str">
        <f>IF(INDEX(技能效果!O:O,MATCH(技能效果等级!B3505,技能效果!B:B,0))="","",INDEX(技能效果!O:O,MATCH(技能效果等级!B3505,技能效果!B:B,0)))</f>
        <v/>
      </c>
      <c r="S3505" s="97"/>
      <c r="T3505" s="97"/>
      <c r="U3505" s="97"/>
      <c r="V3505" s="96" t="str">
        <f>IF(INDEX(技能效果!AF:AF,MATCH(技能效果等级!B3505,技能效果!B:B,0))="","",INDEX(技能效果!AF:AF,MATCH(技能效果等级!B3505,技能效果!B:B,0)))</f>
        <v/>
      </c>
      <c r="W3505" s="95">
        <f t="shared" si="53"/>
        <v>341</v>
      </c>
    </row>
    <row r="3506" spans="1:23" ht="16.5" x14ac:dyDescent="0.2">
      <c r="A3506" s="62">
        <v>3503</v>
      </c>
      <c r="B3506" s="95">
        <f>INDEX(技能效果!B:B,MATCH(技能效果等级!W3506,技能效果!AE:AE,0))</f>
        <v>210301704</v>
      </c>
      <c r="C3506" s="95" t="str">
        <f>INDEX(技能效果!C:C,MATCH(技能效果等级!B3506,技能效果!B:B,0))</f>
        <v>飞廉满星效果(教学)</v>
      </c>
      <c r="D3506" s="96" t="s">
        <v>873</v>
      </c>
      <c r="E3506" s="95">
        <v>9</v>
      </c>
      <c r="F3506" s="95">
        <f>INDEX(技能效果!H:H,MATCH(技能效果等级!B3506,技能效果!B:B,0))</f>
        <v>4029</v>
      </c>
      <c r="G3506" s="95">
        <f>IF(INDEX(技能效果!K:K,MATCH(B3506,技能效果!B:B,0))=0,INDEX(技能效果!I:I,MATCH(技能效果等级!B3506,技能效果!B:B,0)),INDEX(技能效果!I:I,MATCH(技能效果等级!B3506,技能效果!B:B,0))*VLOOKUP(E3506,技能数值计算!$C$19:$D$28,2,FALSE))</f>
        <v>0.3</v>
      </c>
      <c r="H3506" s="95">
        <f>INDEX(技能效果!J:J,MATCH(技能效果等级!B3506,技能效果!B:B,0))</f>
        <v>0</v>
      </c>
      <c r="I3506" s="97"/>
      <c r="J3506" s="97"/>
      <c r="K3506" s="97"/>
      <c r="L3506" s="97"/>
      <c r="M3506" s="97"/>
      <c r="N3506" s="96" t="str">
        <f>IF(INDEX(技能效果!L:L,MATCH(技能效果等级!B3506,技能效果!B:B,0))="","",INDEX(技能效果!L:L,MATCH(技能效果等级!B3506,技能效果!B:B,0)))</f>
        <v/>
      </c>
      <c r="O3506" s="95">
        <f>IF(INDEX(技能效果!N:N,MATCH(B3506,技能效果!B:B,0))=0,INDEX(技能效果!M:M,MATCH(技能效果等级!B3506,技能效果!B:B,0)),INDEX(技能效果!M:M,MATCH(技能效果等级!B3506,技能效果!B:B,0))*VLOOKUP(E3506,技能数值计算!$C$19:$D$28,2,FALSE))</f>
        <v>0</v>
      </c>
      <c r="P3506" s="97"/>
      <c r="Q3506" s="97"/>
      <c r="R3506" s="95" t="str">
        <f>IF(INDEX(技能效果!O:O,MATCH(技能效果等级!B3506,技能效果!B:B,0))="","",INDEX(技能效果!O:O,MATCH(技能效果等级!B3506,技能效果!B:B,0)))</f>
        <v/>
      </c>
      <c r="S3506" s="97"/>
      <c r="T3506" s="97"/>
      <c r="U3506" s="97"/>
      <c r="V3506" s="96" t="str">
        <f>IF(INDEX(技能效果!AF:AF,MATCH(技能效果等级!B3506,技能效果!B:B,0))="","",INDEX(技能效果!AF:AF,MATCH(技能效果等级!B3506,技能效果!B:B,0)))</f>
        <v/>
      </c>
      <c r="W3506" s="95">
        <f t="shared" si="53"/>
        <v>341</v>
      </c>
    </row>
    <row r="3507" spans="1:23" ht="16.5" x14ac:dyDescent="0.2">
      <c r="A3507" s="62">
        <v>3504</v>
      </c>
      <c r="B3507" s="95">
        <f>INDEX(技能效果!B:B,MATCH(技能效果等级!W3507,技能效果!AE:AE,0))</f>
        <v>210301704</v>
      </c>
      <c r="C3507" s="95" t="str">
        <f>INDEX(技能效果!C:C,MATCH(技能效果等级!B3507,技能效果!B:B,0))</f>
        <v>飞廉满星效果(教学)</v>
      </c>
      <c r="D3507" s="96" t="s">
        <v>873</v>
      </c>
      <c r="E3507" s="95">
        <v>10</v>
      </c>
      <c r="F3507" s="95">
        <f>INDEX(技能效果!H:H,MATCH(技能效果等级!B3507,技能效果!B:B,0))</f>
        <v>4029</v>
      </c>
      <c r="G3507" s="95">
        <f>IF(INDEX(技能效果!K:K,MATCH(B3507,技能效果!B:B,0))=0,INDEX(技能效果!I:I,MATCH(技能效果等级!B3507,技能效果!B:B,0)),INDEX(技能效果!I:I,MATCH(技能效果等级!B3507,技能效果!B:B,0))*VLOOKUP(E3507,技能数值计算!$C$19:$D$28,2,FALSE))</f>
        <v>0.3</v>
      </c>
      <c r="H3507" s="95">
        <f>INDEX(技能效果!J:J,MATCH(技能效果等级!B3507,技能效果!B:B,0))</f>
        <v>0</v>
      </c>
      <c r="I3507" s="97"/>
      <c r="J3507" s="97"/>
      <c r="K3507" s="97"/>
      <c r="L3507" s="97"/>
      <c r="M3507" s="97"/>
      <c r="N3507" s="96" t="str">
        <f>IF(INDEX(技能效果!L:L,MATCH(技能效果等级!B3507,技能效果!B:B,0))="","",INDEX(技能效果!L:L,MATCH(技能效果等级!B3507,技能效果!B:B,0)))</f>
        <v/>
      </c>
      <c r="O3507" s="95">
        <f>IF(INDEX(技能效果!N:N,MATCH(B3507,技能效果!B:B,0))=0,INDEX(技能效果!M:M,MATCH(技能效果等级!B3507,技能效果!B:B,0)),INDEX(技能效果!M:M,MATCH(技能效果等级!B3507,技能效果!B:B,0))*VLOOKUP(E3507,技能数值计算!$C$19:$D$28,2,FALSE))</f>
        <v>0</v>
      </c>
      <c r="P3507" s="97"/>
      <c r="Q3507" s="97"/>
      <c r="R3507" s="95" t="str">
        <f>IF(INDEX(技能效果!O:O,MATCH(技能效果等级!B3507,技能效果!B:B,0))="","",INDEX(技能效果!O:O,MATCH(技能效果等级!B3507,技能效果!B:B,0)))</f>
        <v/>
      </c>
      <c r="S3507" s="97"/>
      <c r="T3507" s="97"/>
      <c r="U3507" s="97"/>
      <c r="V3507" s="96" t="str">
        <f>IF(INDEX(技能效果!AF:AF,MATCH(技能效果等级!B3507,技能效果!B:B,0))="","",INDEX(技能效果!AF:AF,MATCH(技能效果等级!B3507,技能效果!B:B,0)))</f>
        <v/>
      </c>
      <c r="W3507" s="95">
        <f t="shared" si="53"/>
        <v>341</v>
      </c>
    </row>
    <row r="3508" spans="1:23" ht="16.5" x14ac:dyDescent="0.2">
      <c r="A3508" s="62">
        <v>3505</v>
      </c>
      <c r="B3508" s="95">
        <f>INDEX(技能效果!B:B,MATCH(技能效果等级!W3508,技能效果!AE:AE,0))</f>
        <v>210301802</v>
      </c>
      <c r="C3508" s="95" t="str">
        <f>INDEX(技能效果!C:C,MATCH(技能效果等级!B3508,技能效果!B:B,0))</f>
        <v>噬日技能消耗生命(教学)</v>
      </c>
      <c r="D3508" s="96" t="s">
        <v>873</v>
      </c>
      <c r="E3508" s="95">
        <v>1</v>
      </c>
      <c r="F3508" s="95">
        <f>INDEX(技能效果!H:H,MATCH(技能效果等级!B3508,技能效果!B:B,0))</f>
        <v>1006</v>
      </c>
      <c r="G3508" s="95">
        <f>IF(INDEX(技能效果!K:K,MATCH(B3508,技能效果!B:B,0))=0,INDEX(技能效果!I:I,MATCH(技能效果等级!B3508,技能效果!B:B,0)),INDEX(技能效果!I:I,MATCH(技能效果等级!B3508,技能效果!B:B,0))*VLOOKUP(E3508,技能数值计算!$C$19:$D$28,2,FALSE))</f>
        <v>0.5</v>
      </c>
      <c r="H3508" s="95">
        <f>INDEX(技能效果!J:J,MATCH(技能效果等级!B3508,技能效果!B:B,0))</f>
        <v>0</v>
      </c>
      <c r="I3508" s="97"/>
      <c r="J3508" s="97"/>
      <c r="K3508" s="97"/>
      <c r="L3508" s="97"/>
      <c r="M3508" s="97"/>
      <c r="N3508" s="96" t="str">
        <f>IF(INDEX(技能效果!L:L,MATCH(技能效果等级!B3508,技能效果!B:B,0))="","",INDEX(技能效果!L:L,MATCH(技能效果等级!B3508,技能效果!B:B,0)))</f>
        <v/>
      </c>
      <c r="O3508" s="95">
        <f>IF(INDEX(技能效果!N:N,MATCH(B3508,技能效果!B:B,0))=0,INDEX(技能效果!M:M,MATCH(技能效果等级!B3508,技能效果!B:B,0)),INDEX(技能效果!M:M,MATCH(技能效果等级!B3508,技能效果!B:B,0))*VLOOKUP(E3508,技能数值计算!$C$19:$D$28,2,FALSE))</f>
        <v>0</v>
      </c>
      <c r="P3508" s="97"/>
      <c r="Q3508" s="97"/>
      <c r="R3508" s="95" t="str">
        <f>IF(INDEX(技能效果!O:O,MATCH(技能效果等级!B3508,技能效果!B:B,0))="","",INDEX(技能效果!O:O,MATCH(技能效果等级!B3508,技能效果!B:B,0)))</f>
        <v/>
      </c>
      <c r="S3508" s="97"/>
      <c r="T3508" s="97"/>
      <c r="U3508" s="97"/>
      <c r="V3508" s="96" t="str">
        <f>IF(INDEX(技能效果!AF:AF,MATCH(技能效果等级!B3508,技能效果!B:B,0))="","",INDEX(技能效果!AF:AF,MATCH(技能效果等级!B3508,技能效果!B:B,0)))</f>
        <v/>
      </c>
      <c r="W3508" s="95">
        <f t="shared" si="53"/>
        <v>342</v>
      </c>
    </row>
    <row r="3509" spans="1:23" ht="16.5" x14ac:dyDescent="0.2">
      <c r="A3509" s="62">
        <v>3506</v>
      </c>
      <c r="B3509" s="95">
        <f>INDEX(技能效果!B:B,MATCH(技能效果等级!W3509,技能效果!AE:AE,0))</f>
        <v>210301802</v>
      </c>
      <c r="C3509" s="95" t="str">
        <f>INDEX(技能效果!C:C,MATCH(技能效果等级!B3509,技能效果!B:B,0))</f>
        <v>噬日技能消耗生命(教学)</v>
      </c>
      <c r="D3509" s="96" t="s">
        <v>873</v>
      </c>
      <c r="E3509" s="95">
        <v>2</v>
      </c>
      <c r="F3509" s="95">
        <f>INDEX(技能效果!H:H,MATCH(技能效果等级!B3509,技能效果!B:B,0))</f>
        <v>1006</v>
      </c>
      <c r="G3509" s="95">
        <f>IF(INDEX(技能效果!K:K,MATCH(B3509,技能效果!B:B,0))=0,INDEX(技能效果!I:I,MATCH(技能效果等级!B3509,技能效果!B:B,0)),INDEX(技能效果!I:I,MATCH(技能效果等级!B3509,技能效果!B:B,0))*VLOOKUP(E3509,技能数值计算!$C$19:$D$28,2,FALSE))</f>
        <v>0.5</v>
      </c>
      <c r="H3509" s="95">
        <f>INDEX(技能效果!J:J,MATCH(技能效果等级!B3509,技能效果!B:B,0))</f>
        <v>0</v>
      </c>
      <c r="I3509" s="97"/>
      <c r="J3509" s="97"/>
      <c r="K3509" s="97"/>
      <c r="L3509" s="97"/>
      <c r="M3509" s="97"/>
      <c r="N3509" s="96" t="str">
        <f>IF(INDEX(技能效果!L:L,MATCH(技能效果等级!B3509,技能效果!B:B,0))="","",INDEX(技能效果!L:L,MATCH(技能效果等级!B3509,技能效果!B:B,0)))</f>
        <v/>
      </c>
      <c r="O3509" s="95">
        <f>IF(INDEX(技能效果!N:N,MATCH(B3509,技能效果!B:B,0))=0,INDEX(技能效果!M:M,MATCH(技能效果等级!B3509,技能效果!B:B,0)),INDEX(技能效果!M:M,MATCH(技能效果等级!B3509,技能效果!B:B,0))*VLOOKUP(E3509,技能数值计算!$C$19:$D$28,2,FALSE))</f>
        <v>0</v>
      </c>
      <c r="P3509" s="97"/>
      <c r="Q3509" s="97"/>
      <c r="R3509" s="95" t="str">
        <f>IF(INDEX(技能效果!O:O,MATCH(技能效果等级!B3509,技能效果!B:B,0))="","",INDEX(技能效果!O:O,MATCH(技能效果等级!B3509,技能效果!B:B,0)))</f>
        <v/>
      </c>
      <c r="S3509" s="97"/>
      <c r="T3509" s="97"/>
      <c r="U3509" s="97"/>
      <c r="V3509" s="96" t="str">
        <f>IF(INDEX(技能效果!AF:AF,MATCH(技能效果等级!B3509,技能效果!B:B,0))="","",INDEX(技能效果!AF:AF,MATCH(技能效果等级!B3509,技能效果!B:B,0)))</f>
        <v/>
      </c>
      <c r="W3509" s="95">
        <f t="shared" si="53"/>
        <v>342</v>
      </c>
    </row>
    <row r="3510" spans="1:23" ht="16.5" x14ac:dyDescent="0.2">
      <c r="A3510" s="62">
        <v>3507</v>
      </c>
      <c r="B3510" s="95">
        <f>INDEX(技能效果!B:B,MATCH(技能效果等级!W3510,技能效果!AE:AE,0))</f>
        <v>210301802</v>
      </c>
      <c r="C3510" s="95" t="str">
        <f>INDEX(技能效果!C:C,MATCH(技能效果等级!B3510,技能效果!B:B,0))</f>
        <v>噬日技能消耗生命(教学)</v>
      </c>
      <c r="D3510" s="96" t="s">
        <v>873</v>
      </c>
      <c r="E3510" s="95">
        <v>3</v>
      </c>
      <c r="F3510" s="95">
        <f>INDEX(技能效果!H:H,MATCH(技能效果等级!B3510,技能效果!B:B,0))</f>
        <v>1006</v>
      </c>
      <c r="G3510" s="95">
        <f>IF(INDEX(技能效果!K:K,MATCH(B3510,技能效果!B:B,0))=0,INDEX(技能效果!I:I,MATCH(技能效果等级!B3510,技能效果!B:B,0)),INDEX(技能效果!I:I,MATCH(技能效果等级!B3510,技能效果!B:B,0))*VLOOKUP(E3510,技能数值计算!$C$19:$D$28,2,FALSE))</f>
        <v>0.5</v>
      </c>
      <c r="H3510" s="95">
        <f>INDEX(技能效果!J:J,MATCH(技能效果等级!B3510,技能效果!B:B,0))</f>
        <v>0</v>
      </c>
      <c r="I3510" s="97"/>
      <c r="J3510" s="97"/>
      <c r="K3510" s="97"/>
      <c r="L3510" s="97"/>
      <c r="M3510" s="97"/>
      <c r="N3510" s="96" t="str">
        <f>IF(INDEX(技能效果!L:L,MATCH(技能效果等级!B3510,技能效果!B:B,0))="","",INDEX(技能效果!L:L,MATCH(技能效果等级!B3510,技能效果!B:B,0)))</f>
        <v/>
      </c>
      <c r="O3510" s="95">
        <f>IF(INDEX(技能效果!N:N,MATCH(B3510,技能效果!B:B,0))=0,INDEX(技能效果!M:M,MATCH(技能效果等级!B3510,技能效果!B:B,0)),INDEX(技能效果!M:M,MATCH(技能效果等级!B3510,技能效果!B:B,0))*VLOOKUP(E3510,技能数值计算!$C$19:$D$28,2,FALSE))</f>
        <v>0</v>
      </c>
      <c r="P3510" s="97"/>
      <c r="Q3510" s="97"/>
      <c r="R3510" s="95" t="str">
        <f>IF(INDEX(技能效果!O:O,MATCH(技能效果等级!B3510,技能效果!B:B,0))="","",INDEX(技能效果!O:O,MATCH(技能效果等级!B3510,技能效果!B:B,0)))</f>
        <v/>
      </c>
      <c r="S3510" s="97"/>
      <c r="T3510" s="97"/>
      <c r="U3510" s="97"/>
      <c r="V3510" s="96" t="str">
        <f>IF(INDEX(技能效果!AF:AF,MATCH(技能效果等级!B3510,技能效果!B:B,0))="","",INDEX(技能效果!AF:AF,MATCH(技能效果等级!B3510,技能效果!B:B,0)))</f>
        <v/>
      </c>
      <c r="W3510" s="95">
        <f t="shared" si="53"/>
        <v>342</v>
      </c>
    </row>
    <row r="3511" spans="1:23" ht="16.5" x14ac:dyDescent="0.2">
      <c r="A3511" s="62">
        <v>3508</v>
      </c>
      <c r="B3511" s="95">
        <f>INDEX(技能效果!B:B,MATCH(技能效果等级!W3511,技能效果!AE:AE,0))</f>
        <v>210301802</v>
      </c>
      <c r="C3511" s="95" t="str">
        <f>INDEX(技能效果!C:C,MATCH(技能效果等级!B3511,技能效果!B:B,0))</f>
        <v>噬日技能消耗生命(教学)</v>
      </c>
      <c r="D3511" s="96" t="s">
        <v>873</v>
      </c>
      <c r="E3511" s="95">
        <v>4</v>
      </c>
      <c r="F3511" s="95">
        <f>INDEX(技能效果!H:H,MATCH(技能效果等级!B3511,技能效果!B:B,0))</f>
        <v>1006</v>
      </c>
      <c r="G3511" s="95">
        <f>IF(INDEX(技能效果!K:K,MATCH(B3511,技能效果!B:B,0))=0,INDEX(技能效果!I:I,MATCH(技能效果等级!B3511,技能效果!B:B,0)),INDEX(技能效果!I:I,MATCH(技能效果等级!B3511,技能效果!B:B,0))*VLOOKUP(E3511,技能数值计算!$C$19:$D$28,2,FALSE))</f>
        <v>0.5</v>
      </c>
      <c r="H3511" s="95">
        <f>INDEX(技能效果!J:J,MATCH(技能效果等级!B3511,技能效果!B:B,0))</f>
        <v>0</v>
      </c>
      <c r="I3511" s="97"/>
      <c r="J3511" s="97"/>
      <c r="K3511" s="97"/>
      <c r="L3511" s="97"/>
      <c r="M3511" s="97"/>
      <c r="N3511" s="96" t="str">
        <f>IF(INDEX(技能效果!L:L,MATCH(技能效果等级!B3511,技能效果!B:B,0))="","",INDEX(技能效果!L:L,MATCH(技能效果等级!B3511,技能效果!B:B,0)))</f>
        <v/>
      </c>
      <c r="O3511" s="95">
        <f>IF(INDEX(技能效果!N:N,MATCH(B3511,技能效果!B:B,0))=0,INDEX(技能效果!M:M,MATCH(技能效果等级!B3511,技能效果!B:B,0)),INDEX(技能效果!M:M,MATCH(技能效果等级!B3511,技能效果!B:B,0))*VLOOKUP(E3511,技能数值计算!$C$19:$D$28,2,FALSE))</f>
        <v>0</v>
      </c>
      <c r="P3511" s="97"/>
      <c r="Q3511" s="97"/>
      <c r="R3511" s="95" t="str">
        <f>IF(INDEX(技能效果!O:O,MATCH(技能效果等级!B3511,技能效果!B:B,0))="","",INDEX(技能效果!O:O,MATCH(技能效果等级!B3511,技能效果!B:B,0)))</f>
        <v/>
      </c>
      <c r="S3511" s="97"/>
      <c r="T3511" s="97"/>
      <c r="U3511" s="97"/>
      <c r="V3511" s="96" t="str">
        <f>IF(INDEX(技能效果!AF:AF,MATCH(技能效果等级!B3511,技能效果!B:B,0))="","",INDEX(技能效果!AF:AF,MATCH(技能效果等级!B3511,技能效果!B:B,0)))</f>
        <v/>
      </c>
      <c r="W3511" s="95">
        <f t="shared" si="53"/>
        <v>342</v>
      </c>
    </row>
    <row r="3512" spans="1:23" ht="16.5" x14ac:dyDescent="0.2">
      <c r="A3512" s="62">
        <v>3509</v>
      </c>
      <c r="B3512" s="95">
        <f>INDEX(技能效果!B:B,MATCH(技能效果等级!W3512,技能效果!AE:AE,0))</f>
        <v>210301802</v>
      </c>
      <c r="C3512" s="95" t="str">
        <f>INDEX(技能效果!C:C,MATCH(技能效果等级!B3512,技能效果!B:B,0))</f>
        <v>噬日技能消耗生命(教学)</v>
      </c>
      <c r="D3512" s="96" t="s">
        <v>873</v>
      </c>
      <c r="E3512" s="95">
        <v>5</v>
      </c>
      <c r="F3512" s="95">
        <f>INDEX(技能效果!H:H,MATCH(技能效果等级!B3512,技能效果!B:B,0))</f>
        <v>1006</v>
      </c>
      <c r="G3512" s="95">
        <f>IF(INDEX(技能效果!K:K,MATCH(B3512,技能效果!B:B,0))=0,INDEX(技能效果!I:I,MATCH(技能效果等级!B3512,技能效果!B:B,0)),INDEX(技能效果!I:I,MATCH(技能效果等级!B3512,技能效果!B:B,0))*VLOOKUP(E3512,技能数值计算!$C$19:$D$28,2,FALSE))</f>
        <v>0.5</v>
      </c>
      <c r="H3512" s="95">
        <f>INDEX(技能效果!J:J,MATCH(技能效果等级!B3512,技能效果!B:B,0))</f>
        <v>0</v>
      </c>
      <c r="I3512" s="97"/>
      <c r="J3512" s="97"/>
      <c r="K3512" s="97"/>
      <c r="L3512" s="97"/>
      <c r="M3512" s="97"/>
      <c r="N3512" s="96" t="str">
        <f>IF(INDEX(技能效果!L:L,MATCH(技能效果等级!B3512,技能效果!B:B,0))="","",INDEX(技能效果!L:L,MATCH(技能效果等级!B3512,技能效果!B:B,0)))</f>
        <v/>
      </c>
      <c r="O3512" s="95">
        <f>IF(INDEX(技能效果!N:N,MATCH(B3512,技能效果!B:B,0))=0,INDEX(技能效果!M:M,MATCH(技能效果等级!B3512,技能效果!B:B,0)),INDEX(技能效果!M:M,MATCH(技能效果等级!B3512,技能效果!B:B,0))*VLOOKUP(E3512,技能数值计算!$C$19:$D$28,2,FALSE))</f>
        <v>0</v>
      </c>
      <c r="P3512" s="97"/>
      <c r="Q3512" s="97"/>
      <c r="R3512" s="95" t="str">
        <f>IF(INDEX(技能效果!O:O,MATCH(技能效果等级!B3512,技能效果!B:B,0))="","",INDEX(技能效果!O:O,MATCH(技能效果等级!B3512,技能效果!B:B,0)))</f>
        <v/>
      </c>
      <c r="S3512" s="97"/>
      <c r="T3512" s="97"/>
      <c r="U3512" s="97"/>
      <c r="V3512" s="96" t="str">
        <f>IF(INDEX(技能效果!AF:AF,MATCH(技能效果等级!B3512,技能效果!B:B,0))="","",INDEX(技能效果!AF:AF,MATCH(技能效果等级!B3512,技能效果!B:B,0)))</f>
        <v/>
      </c>
      <c r="W3512" s="95">
        <f t="shared" si="53"/>
        <v>342</v>
      </c>
    </row>
    <row r="3513" spans="1:23" ht="16.5" x14ac:dyDescent="0.2">
      <c r="A3513" s="62">
        <v>3510</v>
      </c>
      <c r="B3513" s="95">
        <f>INDEX(技能效果!B:B,MATCH(技能效果等级!W3513,技能效果!AE:AE,0))</f>
        <v>210301802</v>
      </c>
      <c r="C3513" s="95" t="str">
        <f>INDEX(技能效果!C:C,MATCH(技能效果等级!B3513,技能效果!B:B,0))</f>
        <v>噬日技能消耗生命(教学)</v>
      </c>
      <c r="D3513" s="96" t="s">
        <v>873</v>
      </c>
      <c r="E3513" s="95">
        <v>6</v>
      </c>
      <c r="F3513" s="95">
        <f>INDEX(技能效果!H:H,MATCH(技能效果等级!B3513,技能效果!B:B,0))</f>
        <v>1006</v>
      </c>
      <c r="G3513" s="95">
        <f>IF(INDEX(技能效果!K:K,MATCH(B3513,技能效果!B:B,0))=0,INDEX(技能效果!I:I,MATCH(技能效果等级!B3513,技能效果!B:B,0)),INDEX(技能效果!I:I,MATCH(技能效果等级!B3513,技能效果!B:B,0))*VLOOKUP(E3513,技能数值计算!$C$19:$D$28,2,FALSE))</f>
        <v>0.5</v>
      </c>
      <c r="H3513" s="95">
        <f>INDEX(技能效果!J:J,MATCH(技能效果等级!B3513,技能效果!B:B,0))</f>
        <v>0</v>
      </c>
      <c r="I3513" s="97"/>
      <c r="J3513" s="97"/>
      <c r="K3513" s="97"/>
      <c r="L3513" s="97"/>
      <c r="M3513" s="97"/>
      <c r="N3513" s="96" t="str">
        <f>IF(INDEX(技能效果!L:L,MATCH(技能效果等级!B3513,技能效果!B:B,0))="","",INDEX(技能效果!L:L,MATCH(技能效果等级!B3513,技能效果!B:B,0)))</f>
        <v/>
      </c>
      <c r="O3513" s="95">
        <f>IF(INDEX(技能效果!N:N,MATCH(B3513,技能效果!B:B,0))=0,INDEX(技能效果!M:M,MATCH(技能效果等级!B3513,技能效果!B:B,0)),INDEX(技能效果!M:M,MATCH(技能效果等级!B3513,技能效果!B:B,0))*VLOOKUP(E3513,技能数值计算!$C$19:$D$28,2,FALSE))</f>
        <v>0</v>
      </c>
      <c r="P3513" s="97"/>
      <c r="Q3513" s="97"/>
      <c r="R3513" s="95" t="str">
        <f>IF(INDEX(技能效果!O:O,MATCH(技能效果等级!B3513,技能效果!B:B,0))="","",INDEX(技能效果!O:O,MATCH(技能效果等级!B3513,技能效果!B:B,0)))</f>
        <v/>
      </c>
      <c r="S3513" s="97"/>
      <c r="T3513" s="97"/>
      <c r="U3513" s="97"/>
      <c r="V3513" s="96" t="str">
        <f>IF(INDEX(技能效果!AF:AF,MATCH(技能效果等级!B3513,技能效果!B:B,0))="","",INDEX(技能效果!AF:AF,MATCH(技能效果等级!B3513,技能效果!B:B,0)))</f>
        <v/>
      </c>
      <c r="W3513" s="95">
        <f t="shared" si="53"/>
        <v>342</v>
      </c>
    </row>
    <row r="3514" spans="1:23" ht="16.5" x14ac:dyDescent="0.2">
      <c r="A3514" s="62">
        <v>3511</v>
      </c>
      <c r="B3514" s="95">
        <f>INDEX(技能效果!B:B,MATCH(技能效果等级!W3514,技能效果!AE:AE,0))</f>
        <v>210301802</v>
      </c>
      <c r="C3514" s="95" t="str">
        <f>INDEX(技能效果!C:C,MATCH(技能效果等级!B3514,技能效果!B:B,0))</f>
        <v>噬日技能消耗生命(教学)</v>
      </c>
      <c r="D3514" s="96" t="s">
        <v>873</v>
      </c>
      <c r="E3514" s="95">
        <v>7</v>
      </c>
      <c r="F3514" s="95">
        <f>INDEX(技能效果!H:H,MATCH(技能效果等级!B3514,技能效果!B:B,0))</f>
        <v>1006</v>
      </c>
      <c r="G3514" s="95">
        <f>IF(INDEX(技能效果!K:K,MATCH(B3514,技能效果!B:B,0))=0,INDEX(技能效果!I:I,MATCH(技能效果等级!B3514,技能效果!B:B,0)),INDEX(技能效果!I:I,MATCH(技能效果等级!B3514,技能效果!B:B,0))*VLOOKUP(E3514,技能数值计算!$C$19:$D$28,2,FALSE))</f>
        <v>0.5</v>
      </c>
      <c r="H3514" s="95">
        <f>INDEX(技能效果!J:J,MATCH(技能效果等级!B3514,技能效果!B:B,0))</f>
        <v>0</v>
      </c>
      <c r="I3514" s="97"/>
      <c r="J3514" s="97"/>
      <c r="K3514" s="97"/>
      <c r="L3514" s="97"/>
      <c r="M3514" s="97"/>
      <c r="N3514" s="96" t="str">
        <f>IF(INDEX(技能效果!L:L,MATCH(技能效果等级!B3514,技能效果!B:B,0))="","",INDEX(技能效果!L:L,MATCH(技能效果等级!B3514,技能效果!B:B,0)))</f>
        <v/>
      </c>
      <c r="O3514" s="95">
        <f>IF(INDEX(技能效果!N:N,MATCH(B3514,技能效果!B:B,0))=0,INDEX(技能效果!M:M,MATCH(技能效果等级!B3514,技能效果!B:B,0)),INDEX(技能效果!M:M,MATCH(技能效果等级!B3514,技能效果!B:B,0))*VLOOKUP(E3514,技能数值计算!$C$19:$D$28,2,FALSE))</f>
        <v>0</v>
      </c>
      <c r="P3514" s="97"/>
      <c r="Q3514" s="97"/>
      <c r="R3514" s="95" t="str">
        <f>IF(INDEX(技能效果!O:O,MATCH(技能效果等级!B3514,技能效果!B:B,0))="","",INDEX(技能效果!O:O,MATCH(技能效果等级!B3514,技能效果!B:B,0)))</f>
        <v/>
      </c>
      <c r="S3514" s="97"/>
      <c r="T3514" s="97"/>
      <c r="U3514" s="97"/>
      <c r="V3514" s="96" t="str">
        <f>IF(INDEX(技能效果!AF:AF,MATCH(技能效果等级!B3514,技能效果!B:B,0))="","",INDEX(技能效果!AF:AF,MATCH(技能效果等级!B3514,技能效果!B:B,0)))</f>
        <v/>
      </c>
      <c r="W3514" s="95">
        <f t="shared" si="53"/>
        <v>342</v>
      </c>
    </row>
    <row r="3515" spans="1:23" ht="16.5" x14ac:dyDescent="0.2">
      <c r="A3515" s="62">
        <v>3512</v>
      </c>
      <c r="B3515" s="95">
        <f>INDEX(技能效果!B:B,MATCH(技能效果等级!W3515,技能效果!AE:AE,0))</f>
        <v>210301802</v>
      </c>
      <c r="C3515" s="95" t="str">
        <f>INDEX(技能效果!C:C,MATCH(技能效果等级!B3515,技能效果!B:B,0))</f>
        <v>噬日技能消耗生命(教学)</v>
      </c>
      <c r="D3515" s="96" t="s">
        <v>873</v>
      </c>
      <c r="E3515" s="95">
        <v>8</v>
      </c>
      <c r="F3515" s="95">
        <f>INDEX(技能效果!H:H,MATCH(技能效果等级!B3515,技能效果!B:B,0))</f>
        <v>1006</v>
      </c>
      <c r="G3515" s="95">
        <f>IF(INDEX(技能效果!K:K,MATCH(B3515,技能效果!B:B,0))=0,INDEX(技能效果!I:I,MATCH(技能效果等级!B3515,技能效果!B:B,0)),INDEX(技能效果!I:I,MATCH(技能效果等级!B3515,技能效果!B:B,0))*VLOOKUP(E3515,技能数值计算!$C$19:$D$28,2,FALSE))</f>
        <v>0.5</v>
      </c>
      <c r="H3515" s="95">
        <f>INDEX(技能效果!J:J,MATCH(技能效果等级!B3515,技能效果!B:B,0))</f>
        <v>0</v>
      </c>
      <c r="I3515" s="97"/>
      <c r="J3515" s="97"/>
      <c r="K3515" s="97"/>
      <c r="L3515" s="97"/>
      <c r="M3515" s="97"/>
      <c r="N3515" s="96" t="str">
        <f>IF(INDEX(技能效果!L:L,MATCH(技能效果等级!B3515,技能效果!B:B,0))="","",INDEX(技能效果!L:L,MATCH(技能效果等级!B3515,技能效果!B:B,0)))</f>
        <v/>
      </c>
      <c r="O3515" s="95">
        <f>IF(INDEX(技能效果!N:N,MATCH(B3515,技能效果!B:B,0))=0,INDEX(技能效果!M:M,MATCH(技能效果等级!B3515,技能效果!B:B,0)),INDEX(技能效果!M:M,MATCH(技能效果等级!B3515,技能效果!B:B,0))*VLOOKUP(E3515,技能数值计算!$C$19:$D$28,2,FALSE))</f>
        <v>0</v>
      </c>
      <c r="P3515" s="97"/>
      <c r="Q3515" s="97"/>
      <c r="R3515" s="95" t="str">
        <f>IF(INDEX(技能效果!O:O,MATCH(技能效果等级!B3515,技能效果!B:B,0))="","",INDEX(技能效果!O:O,MATCH(技能效果等级!B3515,技能效果!B:B,0)))</f>
        <v/>
      </c>
      <c r="S3515" s="97"/>
      <c r="T3515" s="97"/>
      <c r="U3515" s="97"/>
      <c r="V3515" s="96" t="str">
        <f>IF(INDEX(技能效果!AF:AF,MATCH(技能效果等级!B3515,技能效果!B:B,0))="","",INDEX(技能效果!AF:AF,MATCH(技能效果等级!B3515,技能效果!B:B,0)))</f>
        <v/>
      </c>
      <c r="W3515" s="95">
        <f t="shared" si="53"/>
        <v>342</v>
      </c>
    </row>
    <row r="3516" spans="1:23" ht="16.5" x14ac:dyDescent="0.2">
      <c r="A3516" s="62">
        <v>3513</v>
      </c>
      <c r="B3516" s="95">
        <f>INDEX(技能效果!B:B,MATCH(技能效果等级!W3516,技能效果!AE:AE,0))</f>
        <v>210301802</v>
      </c>
      <c r="C3516" s="95" t="str">
        <f>INDEX(技能效果!C:C,MATCH(技能效果等级!B3516,技能效果!B:B,0))</f>
        <v>噬日技能消耗生命(教学)</v>
      </c>
      <c r="D3516" s="96" t="s">
        <v>873</v>
      </c>
      <c r="E3516" s="95">
        <v>9</v>
      </c>
      <c r="F3516" s="95">
        <f>INDEX(技能效果!H:H,MATCH(技能效果等级!B3516,技能效果!B:B,0))</f>
        <v>1006</v>
      </c>
      <c r="G3516" s="95">
        <f>IF(INDEX(技能效果!K:K,MATCH(B3516,技能效果!B:B,0))=0,INDEX(技能效果!I:I,MATCH(技能效果等级!B3516,技能效果!B:B,0)),INDEX(技能效果!I:I,MATCH(技能效果等级!B3516,技能效果!B:B,0))*VLOOKUP(E3516,技能数值计算!$C$19:$D$28,2,FALSE))</f>
        <v>0.5</v>
      </c>
      <c r="H3516" s="95">
        <f>INDEX(技能效果!J:J,MATCH(技能效果等级!B3516,技能效果!B:B,0))</f>
        <v>0</v>
      </c>
      <c r="I3516" s="97"/>
      <c r="J3516" s="97"/>
      <c r="K3516" s="97"/>
      <c r="L3516" s="97"/>
      <c r="M3516" s="97"/>
      <c r="N3516" s="96" t="str">
        <f>IF(INDEX(技能效果!L:L,MATCH(技能效果等级!B3516,技能效果!B:B,0))="","",INDEX(技能效果!L:L,MATCH(技能效果等级!B3516,技能效果!B:B,0)))</f>
        <v/>
      </c>
      <c r="O3516" s="95">
        <f>IF(INDEX(技能效果!N:N,MATCH(B3516,技能效果!B:B,0))=0,INDEX(技能效果!M:M,MATCH(技能效果等级!B3516,技能效果!B:B,0)),INDEX(技能效果!M:M,MATCH(技能效果等级!B3516,技能效果!B:B,0))*VLOOKUP(E3516,技能数值计算!$C$19:$D$28,2,FALSE))</f>
        <v>0</v>
      </c>
      <c r="P3516" s="97"/>
      <c r="Q3516" s="97"/>
      <c r="R3516" s="95" t="str">
        <f>IF(INDEX(技能效果!O:O,MATCH(技能效果等级!B3516,技能效果!B:B,0))="","",INDEX(技能效果!O:O,MATCH(技能效果等级!B3516,技能效果!B:B,0)))</f>
        <v/>
      </c>
      <c r="S3516" s="97"/>
      <c r="T3516" s="97"/>
      <c r="U3516" s="97"/>
      <c r="V3516" s="96" t="str">
        <f>IF(INDEX(技能效果!AF:AF,MATCH(技能效果等级!B3516,技能效果!B:B,0))="","",INDEX(技能效果!AF:AF,MATCH(技能效果等级!B3516,技能效果!B:B,0)))</f>
        <v/>
      </c>
      <c r="W3516" s="95">
        <f t="shared" si="53"/>
        <v>342</v>
      </c>
    </row>
    <row r="3517" spans="1:23" ht="16.5" x14ac:dyDescent="0.2">
      <c r="A3517" s="62">
        <v>3514</v>
      </c>
      <c r="B3517" s="95">
        <f>INDEX(技能效果!B:B,MATCH(技能效果等级!W3517,技能效果!AE:AE,0))</f>
        <v>210301802</v>
      </c>
      <c r="C3517" s="95" t="str">
        <f>INDEX(技能效果!C:C,MATCH(技能效果等级!B3517,技能效果!B:B,0))</f>
        <v>噬日技能消耗生命(教学)</v>
      </c>
      <c r="D3517" s="96" t="s">
        <v>873</v>
      </c>
      <c r="E3517" s="95">
        <v>10</v>
      </c>
      <c r="F3517" s="95">
        <f>INDEX(技能效果!H:H,MATCH(技能效果等级!B3517,技能效果!B:B,0))</f>
        <v>1006</v>
      </c>
      <c r="G3517" s="95">
        <f>IF(INDEX(技能效果!K:K,MATCH(B3517,技能效果!B:B,0))=0,INDEX(技能效果!I:I,MATCH(技能效果等级!B3517,技能效果!B:B,0)),INDEX(技能效果!I:I,MATCH(技能效果等级!B3517,技能效果!B:B,0))*VLOOKUP(E3517,技能数值计算!$C$19:$D$28,2,FALSE))</f>
        <v>0.5</v>
      </c>
      <c r="H3517" s="95">
        <f>INDEX(技能效果!J:J,MATCH(技能效果等级!B3517,技能效果!B:B,0))</f>
        <v>0</v>
      </c>
      <c r="I3517" s="97"/>
      <c r="J3517" s="97"/>
      <c r="K3517" s="97"/>
      <c r="L3517" s="97"/>
      <c r="M3517" s="97"/>
      <c r="N3517" s="96" t="str">
        <f>IF(INDEX(技能效果!L:L,MATCH(技能效果等级!B3517,技能效果!B:B,0))="","",INDEX(技能效果!L:L,MATCH(技能效果等级!B3517,技能效果!B:B,0)))</f>
        <v/>
      </c>
      <c r="O3517" s="95">
        <f>IF(INDEX(技能效果!N:N,MATCH(B3517,技能效果!B:B,0))=0,INDEX(技能效果!M:M,MATCH(技能效果等级!B3517,技能效果!B:B,0)),INDEX(技能效果!M:M,MATCH(技能效果等级!B3517,技能效果!B:B,0))*VLOOKUP(E3517,技能数值计算!$C$19:$D$28,2,FALSE))</f>
        <v>0</v>
      </c>
      <c r="P3517" s="97"/>
      <c r="Q3517" s="97"/>
      <c r="R3517" s="95" t="str">
        <f>IF(INDEX(技能效果!O:O,MATCH(技能效果等级!B3517,技能效果!B:B,0))="","",INDEX(技能效果!O:O,MATCH(技能效果等级!B3517,技能效果!B:B,0)))</f>
        <v/>
      </c>
      <c r="S3517" s="97"/>
      <c r="T3517" s="97"/>
      <c r="U3517" s="97"/>
      <c r="V3517" s="96" t="str">
        <f>IF(INDEX(技能效果!AF:AF,MATCH(技能效果等级!B3517,技能效果!B:B,0))="","",INDEX(技能效果!AF:AF,MATCH(技能效果等级!B3517,技能效果!B:B,0)))</f>
        <v/>
      </c>
      <c r="W3517" s="95">
        <f t="shared" si="53"/>
        <v>342</v>
      </c>
    </row>
    <row r="3518" spans="1:23" ht="16.5" x14ac:dyDescent="0.2">
      <c r="A3518" s="62">
        <v>3515</v>
      </c>
      <c r="B3518" s="95">
        <f>INDEX(技能效果!B:B,MATCH(技能效果等级!W3518,技能效果!AE:AE,0))</f>
        <v>210301801</v>
      </c>
      <c r="C3518" s="95" t="str">
        <f>INDEX(技能效果!C:C,MATCH(技能效果等级!B3518,技能效果!B:B,0))</f>
        <v>噬日技能伤害(教学)</v>
      </c>
      <c r="D3518" s="96" t="s">
        <v>873</v>
      </c>
      <c r="E3518" s="95">
        <v>1</v>
      </c>
      <c r="F3518" s="95">
        <f>INDEX(技能效果!H:H,MATCH(技能效果等级!B3518,技能效果!B:B,0))</f>
        <v>1001</v>
      </c>
      <c r="G3518" s="95">
        <f>IF(INDEX(技能效果!K:K,MATCH(B3518,技能效果!B:B,0))=0,INDEX(技能效果!I:I,MATCH(技能效果等级!B3518,技能效果!B:B,0)),INDEX(技能效果!I:I,MATCH(技能效果等级!B3518,技能效果!B:B,0))*VLOOKUP(E3518,技能数值计算!$C$19:$D$28,2,FALSE))</f>
        <v>1.5</v>
      </c>
      <c r="H3518" s="95">
        <f>INDEX(技能效果!J:J,MATCH(技能效果等级!B3518,技能效果!B:B,0))</f>
        <v>0</v>
      </c>
      <c r="I3518" s="97"/>
      <c r="J3518" s="97"/>
      <c r="K3518" s="97"/>
      <c r="L3518" s="97"/>
      <c r="M3518" s="97"/>
      <c r="N3518" s="96" t="str">
        <f>IF(INDEX(技能效果!L:L,MATCH(技能效果等级!B3518,技能效果!B:B,0))="","",INDEX(技能效果!L:L,MATCH(技能效果等级!B3518,技能效果!B:B,0)))</f>
        <v/>
      </c>
      <c r="O3518" s="95">
        <f>IF(INDEX(技能效果!N:N,MATCH(B3518,技能效果!B:B,0))=0,INDEX(技能效果!M:M,MATCH(技能效果等级!B3518,技能效果!B:B,0)),INDEX(技能效果!M:M,MATCH(技能效果等级!B3518,技能效果!B:B,0))*VLOOKUP(E3518,技能数值计算!$C$19:$D$28,2,FALSE))</f>
        <v>0</v>
      </c>
      <c r="P3518" s="97"/>
      <c r="Q3518" s="97"/>
      <c r="R3518" s="95" t="str">
        <f>IF(INDEX(技能效果!O:O,MATCH(技能效果等级!B3518,技能效果!B:B,0))="","",INDEX(技能效果!O:O,MATCH(技能效果等级!B3518,技能效果!B:B,0)))</f>
        <v/>
      </c>
      <c r="S3518" s="97"/>
      <c r="T3518" s="97"/>
      <c r="U3518" s="97"/>
      <c r="V3518" s="96" t="str">
        <f>IF(INDEX(技能效果!AF:AF,MATCH(技能效果等级!B3518,技能效果!B:B,0))="","",INDEX(技能效果!AF:AF,MATCH(技能效果等级!B3518,技能效果!B:B,0)))</f>
        <v/>
      </c>
      <c r="W3518" s="95">
        <f t="shared" si="53"/>
        <v>343</v>
      </c>
    </row>
    <row r="3519" spans="1:23" ht="16.5" x14ac:dyDescent="0.2">
      <c r="A3519" s="62">
        <v>3516</v>
      </c>
      <c r="B3519" s="95">
        <f>INDEX(技能效果!B:B,MATCH(技能效果等级!W3519,技能效果!AE:AE,0))</f>
        <v>210301801</v>
      </c>
      <c r="C3519" s="95" t="str">
        <f>INDEX(技能效果!C:C,MATCH(技能效果等级!B3519,技能效果!B:B,0))</f>
        <v>噬日技能伤害(教学)</v>
      </c>
      <c r="D3519" s="96" t="s">
        <v>873</v>
      </c>
      <c r="E3519" s="95">
        <v>2</v>
      </c>
      <c r="F3519" s="95">
        <f>INDEX(技能效果!H:H,MATCH(技能效果等级!B3519,技能效果!B:B,0))</f>
        <v>1001</v>
      </c>
      <c r="G3519" s="95">
        <f>IF(INDEX(技能效果!K:K,MATCH(B3519,技能效果!B:B,0))=0,INDEX(技能效果!I:I,MATCH(技能效果等级!B3519,技能效果!B:B,0)),INDEX(技能效果!I:I,MATCH(技能效果等级!B3519,技能效果!B:B,0))*VLOOKUP(E3519,技能数值计算!$C$19:$D$28,2,FALSE))</f>
        <v>1.62</v>
      </c>
      <c r="H3519" s="95">
        <f>INDEX(技能效果!J:J,MATCH(技能效果等级!B3519,技能效果!B:B,0))</f>
        <v>0</v>
      </c>
      <c r="I3519" s="97"/>
      <c r="J3519" s="97"/>
      <c r="K3519" s="97"/>
      <c r="L3519" s="97"/>
      <c r="M3519" s="97"/>
      <c r="N3519" s="96" t="str">
        <f>IF(INDEX(技能效果!L:L,MATCH(技能效果等级!B3519,技能效果!B:B,0))="","",INDEX(技能效果!L:L,MATCH(技能效果等级!B3519,技能效果!B:B,0)))</f>
        <v/>
      </c>
      <c r="O3519" s="95">
        <f>IF(INDEX(技能效果!N:N,MATCH(B3519,技能效果!B:B,0))=0,INDEX(技能效果!M:M,MATCH(技能效果等级!B3519,技能效果!B:B,0)),INDEX(技能效果!M:M,MATCH(技能效果等级!B3519,技能效果!B:B,0))*VLOOKUP(E3519,技能数值计算!$C$19:$D$28,2,FALSE))</f>
        <v>0</v>
      </c>
      <c r="P3519" s="97"/>
      <c r="Q3519" s="97"/>
      <c r="R3519" s="95" t="str">
        <f>IF(INDEX(技能效果!O:O,MATCH(技能效果等级!B3519,技能效果!B:B,0))="","",INDEX(技能效果!O:O,MATCH(技能效果等级!B3519,技能效果!B:B,0)))</f>
        <v/>
      </c>
      <c r="S3519" s="97"/>
      <c r="T3519" s="97"/>
      <c r="U3519" s="97"/>
      <c r="V3519" s="96" t="str">
        <f>IF(INDEX(技能效果!AF:AF,MATCH(技能效果等级!B3519,技能效果!B:B,0))="","",INDEX(技能效果!AF:AF,MATCH(技能效果等级!B3519,技能效果!B:B,0)))</f>
        <v/>
      </c>
      <c r="W3519" s="95">
        <f t="shared" si="53"/>
        <v>343</v>
      </c>
    </row>
    <row r="3520" spans="1:23" ht="16.5" x14ac:dyDescent="0.2">
      <c r="A3520" s="62">
        <v>3517</v>
      </c>
      <c r="B3520" s="95">
        <f>INDEX(技能效果!B:B,MATCH(技能效果等级!W3520,技能效果!AE:AE,0))</f>
        <v>210301801</v>
      </c>
      <c r="C3520" s="95" t="str">
        <f>INDEX(技能效果!C:C,MATCH(技能效果等级!B3520,技能效果!B:B,0))</f>
        <v>噬日技能伤害(教学)</v>
      </c>
      <c r="D3520" s="96" t="s">
        <v>873</v>
      </c>
      <c r="E3520" s="95">
        <v>3</v>
      </c>
      <c r="F3520" s="95">
        <f>INDEX(技能效果!H:H,MATCH(技能效果等级!B3520,技能效果!B:B,0))</f>
        <v>1001</v>
      </c>
      <c r="G3520" s="95">
        <f>IF(INDEX(技能效果!K:K,MATCH(B3520,技能效果!B:B,0))=0,INDEX(技能效果!I:I,MATCH(技能效果等级!B3520,技能效果!B:B,0)),INDEX(技能效果!I:I,MATCH(技能效果等级!B3520,技能效果!B:B,0))*VLOOKUP(E3520,技能数值计算!$C$19:$D$28,2,FALSE))</f>
        <v>1.7399999999999998</v>
      </c>
      <c r="H3520" s="95">
        <f>INDEX(技能效果!J:J,MATCH(技能效果等级!B3520,技能效果!B:B,0))</f>
        <v>0</v>
      </c>
      <c r="I3520" s="97"/>
      <c r="J3520" s="97"/>
      <c r="K3520" s="97"/>
      <c r="L3520" s="97"/>
      <c r="M3520" s="97"/>
      <c r="N3520" s="96" t="str">
        <f>IF(INDEX(技能效果!L:L,MATCH(技能效果等级!B3520,技能效果!B:B,0))="","",INDEX(技能效果!L:L,MATCH(技能效果等级!B3520,技能效果!B:B,0)))</f>
        <v/>
      </c>
      <c r="O3520" s="95">
        <f>IF(INDEX(技能效果!N:N,MATCH(B3520,技能效果!B:B,0))=0,INDEX(技能效果!M:M,MATCH(技能效果等级!B3520,技能效果!B:B,0)),INDEX(技能效果!M:M,MATCH(技能效果等级!B3520,技能效果!B:B,0))*VLOOKUP(E3520,技能数值计算!$C$19:$D$28,2,FALSE))</f>
        <v>0</v>
      </c>
      <c r="P3520" s="97"/>
      <c r="Q3520" s="97"/>
      <c r="R3520" s="95" t="str">
        <f>IF(INDEX(技能效果!O:O,MATCH(技能效果等级!B3520,技能效果!B:B,0))="","",INDEX(技能效果!O:O,MATCH(技能效果等级!B3520,技能效果!B:B,0)))</f>
        <v/>
      </c>
      <c r="S3520" s="97"/>
      <c r="T3520" s="97"/>
      <c r="U3520" s="97"/>
      <c r="V3520" s="96" t="str">
        <f>IF(INDEX(技能效果!AF:AF,MATCH(技能效果等级!B3520,技能效果!B:B,0))="","",INDEX(技能效果!AF:AF,MATCH(技能效果等级!B3520,技能效果!B:B,0)))</f>
        <v/>
      </c>
      <c r="W3520" s="95">
        <f t="shared" si="53"/>
        <v>343</v>
      </c>
    </row>
    <row r="3521" spans="1:23" ht="16.5" x14ac:dyDescent="0.2">
      <c r="A3521" s="62">
        <v>3518</v>
      </c>
      <c r="B3521" s="95">
        <f>INDEX(技能效果!B:B,MATCH(技能效果等级!W3521,技能效果!AE:AE,0))</f>
        <v>210301801</v>
      </c>
      <c r="C3521" s="95" t="str">
        <f>INDEX(技能效果!C:C,MATCH(技能效果等级!B3521,技能效果!B:B,0))</f>
        <v>噬日技能伤害(教学)</v>
      </c>
      <c r="D3521" s="96" t="s">
        <v>873</v>
      </c>
      <c r="E3521" s="95">
        <v>4</v>
      </c>
      <c r="F3521" s="95">
        <f>INDEX(技能效果!H:H,MATCH(技能效果等级!B3521,技能效果!B:B,0))</f>
        <v>1001</v>
      </c>
      <c r="G3521" s="95">
        <f>IF(INDEX(技能效果!K:K,MATCH(B3521,技能效果!B:B,0))=0,INDEX(技能效果!I:I,MATCH(技能效果等级!B3521,技能效果!B:B,0)),INDEX(技能效果!I:I,MATCH(技能效果等级!B3521,技能效果!B:B,0))*VLOOKUP(E3521,技能数值计算!$C$19:$D$28,2,FALSE))</f>
        <v>1.8599999999999999</v>
      </c>
      <c r="H3521" s="95">
        <f>INDEX(技能效果!J:J,MATCH(技能效果等级!B3521,技能效果!B:B,0))</f>
        <v>0</v>
      </c>
      <c r="I3521" s="97"/>
      <c r="J3521" s="97"/>
      <c r="K3521" s="97"/>
      <c r="L3521" s="97"/>
      <c r="M3521" s="97"/>
      <c r="N3521" s="96" t="str">
        <f>IF(INDEX(技能效果!L:L,MATCH(技能效果等级!B3521,技能效果!B:B,0))="","",INDEX(技能效果!L:L,MATCH(技能效果等级!B3521,技能效果!B:B,0)))</f>
        <v/>
      </c>
      <c r="O3521" s="95">
        <f>IF(INDEX(技能效果!N:N,MATCH(B3521,技能效果!B:B,0))=0,INDEX(技能效果!M:M,MATCH(技能效果等级!B3521,技能效果!B:B,0)),INDEX(技能效果!M:M,MATCH(技能效果等级!B3521,技能效果!B:B,0))*VLOOKUP(E3521,技能数值计算!$C$19:$D$28,2,FALSE))</f>
        <v>0</v>
      </c>
      <c r="P3521" s="97"/>
      <c r="Q3521" s="97"/>
      <c r="R3521" s="95" t="str">
        <f>IF(INDEX(技能效果!O:O,MATCH(技能效果等级!B3521,技能效果!B:B,0))="","",INDEX(技能效果!O:O,MATCH(技能效果等级!B3521,技能效果!B:B,0)))</f>
        <v/>
      </c>
      <c r="S3521" s="97"/>
      <c r="T3521" s="97"/>
      <c r="U3521" s="97"/>
      <c r="V3521" s="96" t="str">
        <f>IF(INDEX(技能效果!AF:AF,MATCH(技能效果等级!B3521,技能效果!B:B,0))="","",INDEX(技能效果!AF:AF,MATCH(技能效果等级!B3521,技能效果!B:B,0)))</f>
        <v/>
      </c>
      <c r="W3521" s="95">
        <f t="shared" si="53"/>
        <v>343</v>
      </c>
    </row>
    <row r="3522" spans="1:23" ht="16.5" x14ac:dyDescent="0.2">
      <c r="A3522" s="62">
        <v>3519</v>
      </c>
      <c r="B3522" s="95">
        <f>INDEX(技能效果!B:B,MATCH(技能效果等级!W3522,技能效果!AE:AE,0))</f>
        <v>210301801</v>
      </c>
      <c r="C3522" s="95" t="str">
        <f>INDEX(技能效果!C:C,MATCH(技能效果等级!B3522,技能效果!B:B,0))</f>
        <v>噬日技能伤害(教学)</v>
      </c>
      <c r="D3522" s="96" t="s">
        <v>873</v>
      </c>
      <c r="E3522" s="95">
        <v>5</v>
      </c>
      <c r="F3522" s="95">
        <f>INDEX(技能效果!H:H,MATCH(技能效果等级!B3522,技能效果!B:B,0))</f>
        <v>1001</v>
      </c>
      <c r="G3522" s="95">
        <f>IF(INDEX(技能效果!K:K,MATCH(B3522,技能效果!B:B,0))=0,INDEX(技能效果!I:I,MATCH(技能效果等级!B3522,技能效果!B:B,0)),INDEX(技能效果!I:I,MATCH(技能效果等级!B3522,技能效果!B:B,0))*VLOOKUP(E3522,技能数值计算!$C$19:$D$28,2,FALSE))</f>
        <v>1.98</v>
      </c>
      <c r="H3522" s="95">
        <f>INDEX(技能效果!J:J,MATCH(技能效果等级!B3522,技能效果!B:B,0))</f>
        <v>0</v>
      </c>
      <c r="I3522" s="97"/>
      <c r="J3522" s="97"/>
      <c r="K3522" s="97"/>
      <c r="L3522" s="97"/>
      <c r="M3522" s="97"/>
      <c r="N3522" s="96" t="str">
        <f>IF(INDEX(技能效果!L:L,MATCH(技能效果等级!B3522,技能效果!B:B,0))="","",INDEX(技能效果!L:L,MATCH(技能效果等级!B3522,技能效果!B:B,0)))</f>
        <v/>
      </c>
      <c r="O3522" s="95">
        <f>IF(INDEX(技能效果!N:N,MATCH(B3522,技能效果!B:B,0))=0,INDEX(技能效果!M:M,MATCH(技能效果等级!B3522,技能效果!B:B,0)),INDEX(技能效果!M:M,MATCH(技能效果等级!B3522,技能效果!B:B,0))*VLOOKUP(E3522,技能数值计算!$C$19:$D$28,2,FALSE))</f>
        <v>0</v>
      </c>
      <c r="P3522" s="97"/>
      <c r="Q3522" s="97"/>
      <c r="R3522" s="95" t="str">
        <f>IF(INDEX(技能效果!O:O,MATCH(技能效果等级!B3522,技能效果!B:B,0))="","",INDEX(技能效果!O:O,MATCH(技能效果等级!B3522,技能效果!B:B,0)))</f>
        <v/>
      </c>
      <c r="S3522" s="97"/>
      <c r="T3522" s="97"/>
      <c r="U3522" s="97"/>
      <c r="V3522" s="96" t="str">
        <f>IF(INDEX(技能效果!AF:AF,MATCH(技能效果等级!B3522,技能效果!B:B,0))="","",INDEX(技能效果!AF:AF,MATCH(技能效果等级!B3522,技能效果!B:B,0)))</f>
        <v/>
      </c>
      <c r="W3522" s="95">
        <f t="shared" si="53"/>
        <v>343</v>
      </c>
    </row>
    <row r="3523" spans="1:23" ht="16.5" x14ac:dyDescent="0.2">
      <c r="A3523" s="62">
        <v>3520</v>
      </c>
      <c r="B3523" s="95">
        <f>INDEX(技能效果!B:B,MATCH(技能效果等级!W3523,技能效果!AE:AE,0))</f>
        <v>210301801</v>
      </c>
      <c r="C3523" s="95" t="str">
        <f>INDEX(技能效果!C:C,MATCH(技能效果等级!B3523,技能效果!B:B,0))</f>
        <v>噬日技能伤害(教学)</v>
      </c>
      <c r="D3523" s="96" t="s">
        <v>873</v>
      </c>
      <c r="E3523" s="95">
        <v>6</v>
      </c>
      <c r="F3523" s="95">
        <f>INDEX(技能效果!H:H,MATCH(技能效果等级!B3523,技能效果!B:B,0))</f>
        <v>1001</v>
      </c>
      <c r="G3523" s="95">
        <f>IF(INDEX(技能效果!K:K,MATCH(B3523,技能效果!B:B,0))=0,INDEX(技能效果!I:I,MATCH(技能效果等级!B3523,技能效果!B:B,0)),INDEX(技能效果!I:I,MATCH(技能效果等级!B3523,技能效果!B:B,0))*VLOOKUP(E3523,技能数值计算!$C$19:$D$28,2,FALSE))</f>
        <v>2.16</v>
      </c>
      <c r="H3523" s="95">
        <f>INDEX(技能效果!J:J,MATCH(技能效果等级!B3523,技能效果!B:B,0))</f>
        <v>0</v>
      </c>
      <c r="I3523" s="97"/>
      <c r="J3523" s="97"/>
      <c r="K3523" s="97"/>
      <c r="L3523" s="97"/>
      <c r="M3523" s="97"/>
      <c r="N3523" s="96" t="str">
        <f>IF(INDEX(技能效果!L:L,MATCH(技能效果等级!B3523,技能效果!B:B,0))="","",INDEX(技能效果!L:L,MATCH(技能效果等级!B3523,技能效果!B:B,0)))</f>
        <v/>
      </c>
      <c r="O3523" s="95">
        <f>IF(INDEX(技能效果!N:N,MATCH(B3523,技能效果!B:B,0))=0,INDEX(技能效果!M:M,MATCH(技能效果等级!B3523,技能效果!B:B,0)),INDEX(技能效果!M:M,MATCH(技能效果等级!B3523,技能效果!B:B,0))*VLOOKUP(E3523,技能数值计算!$C$19:$D$28,2,FALSE))</f>
        <v>0</v>
      </c>
      <c r="P3523" s="97"/>
      <c r="Q3523" s="97"/>
      <c r="R3523" s="95" t="str">
        <f>IF(INDEX(技能效果!O:O,MATCH(技能效果等级!B3523,技能效果!B:B,0))="","",INDEX(技能效果!O:O,MATCH(技能效果等级!B3523,技能效果!B:B,0)))</f>
        <v/>
      </c>
      <c r="S3523" s="97"/>
      <c r="T3523" s="97"/>
      <c r="U3523" s="97"/>
      <c r="V3523" s="96" t="str">
        <f>IF(INDEX(技能效果!AF:AF,MATCH(技能效果等级!B3523,技能效果!B:B,0))="","",INDEX(技能效果!AF:AF,MATCH(技能效果等级!B3523,技能效果!B:B,0)))</f>
        <v/>
      </c>
      <c r="W3523" s="95">
        <f t="shared" si="53"/>
        <v>343</v>
      </c>
    </row>
    <row r="3524" spans="1:23" ht="16.5" x14ac:dyDescent="0.2">
      <c r="A3524" s="62">
        <v>3521</v>
      </c>
      <c r="B3524" s="95">
        <f>INDEX(技能效果!B:B,MATCH(技能效果等级!W3524,技能效果!AE:AE,0))</f>
        <v>210301801</v>
      </c>
      <c r="C3524" s="95" t="str">
        <f>INDEX(技能效果!C:C,MATCH(技能效果等级!B3524,技能效果!B:B,0))</f>
        <v>噬日技能伤害(教学)</v>
      </c>
      <c r="D3524" s="96" t="s">
        <v>873</v>
      </c>
      <c r="E3524" s="95">
        <v>7</v>
      </c>
      <c r="F3524" s="95">
        <f>INDEX(技能效果!H:H,MATCH(技能效果等级!B3524,技能效果!B:B,0))</f>
        <v>1001</v>
      </c>
      <c r="G3524" s="95">
        <f>IF(INDEX(技能效果!K:K,MATCH(B3524,技能效果!B:B,0))=0,INDEX(技能效果!I:I,MATCH(技能效果等级!B3524,技能效果!B:B,0)),INDEX(技能效果!I:I,MATCH(技能效果等级!B3524,技能效果!B:B,0))*VLOOKUP(E3524,技能数值计算!$C$19:$D$28,2,FALSE))</f>
        <v>2.34</v>
      </c>
      <c r="H3524" s="95">
        <f>INDEX(技能效果!J:J,MATCH(技能效果等级!B3524,技能效果!B:B,0))</f>
        <v>0</v>
      </c>
      <c r="I3524" s="97"/>
      <c r="J3524" s="97"/>
      <c r="K3524" s="97"/>
      <c r="L3524" s="97"/>
      <c r="M3524" s="97"/>
      <c r="N3524" s="96" t="str">
        <f>IF(INDEX(技能效果!L:L,MATCH(技能效果等级!B3524,技能效果!B:B,0))="","",INDEX(技能效果!L:L,MATCH(技能效果等级!B3524,技能效果!B:B,0)))</f>
        <v/>
      </c>
      <c r="O3524" s="95">
        <f>IF(INDEX(技能效果!N:N,MATCH(B3524,技能效果!B:B,0))=0,INDEX(技能效果!M:M,MATCH(技能效果等级!B3524,技能效果!B:B,0)),INDEX(技能效果!M:M,MATCH(技能效果等级!B3524,技能效果!B:B,0))*VLOOKUP(E3524,技能数值计算!$C$19:$D$28,2,FALSE))</f>
        <v>0</v>
      </c>
      <c r="P3524" s="97"/>
      <c r="Q3524" s="97"/>
      <c r="R3524" s="95" t="str">
        <f>IF(INDEX(技能效果!O:O,MATCH(技能效果等级!B3524,技能效果!B:B,0))="","",INDEX(技能效果!O:O,MATCH(技能效果等级!B3524,技能效果!B:B,0)))</f>
        <v/>
      </c>
      <c r="S3524" s="97"/>
      <c r="T3524" s="97"/>
      <c r="U3524" s="97"/>
      <c r="V3524" s="96" t="str">
        <f>IF(INDEX(技能效果!AF:AF,MATCH(技能效果等级!B3524,技能效果!B:B,0))="","",INDEX(技能效果!AF:AF,MATCH(技能效果等级!B3524,技能效果!B:B,0)))</f>
        <v/>
      </c>
      <c r="W3524" s="95">
        <f t="shared" si="53"/>
        <v>343</v>
      </c>
    </row>
    <row r="3525" spans="1:23" ht="16.5" x14ac:dyDescent="0.2">
      <c r="A3525" s="62">
        <v>3522</v>
      </c>
      <c r="B3525" s="95">
        <f>INDEX(技能效果!B:B,MATCH(技能效果等级!W3525,技能效果!AE:AE,0))</f>
        <v>210301801</v>
      </c>
      <c r="C3525" s="95" t="str">
        <f>INDEX(技能效果!C:C,MATCH(技能效果等级!B3525,技能效果!B:B,0))</f>
        <v>噬日技能伤害(教学)</v>
      </c>
      <c r="D3525" s="96" t="s">
        <v>873</v>
      </c>
      <c r="E3525" s="95">
        <v>8</v>
      </c>
      <c r="F3525" s="95">
        <f>INDEX(技能效果!H:H,MATCH(技能效果等级!B3525,技能效果!B:B,0))</f>
        <v>1001</v>
      </c>
      <c r="G3525" s="95">
        <f>IF(INDEX(技能效果!K:K,MATCH(B3525,技能效果!B:B,0))=0,INDEX(技能效果!I:I,MATCH(技能效果等级!B3525,技能效果!B:B,0)),INDEX(技能效果!I:I,MATCH(技能效果等级!B3525,技能效果!B:B,0))*VLOOKUP(E3525,技能数值计算!$C$19:$D$28,2,FALSE))</f>
        <v>2.52</v>
      </c>
      <c r="H3525" s="95">
        <f>INDEX(技能效果!J:J,MATCH(技能效果等级!B3525,技能效果!B:B,0))</f>
        <v>0</v>
      </c>
      <c r="I3525" s="97"/>
      <c r="J3525" s="97"/>
      <c r="K3525" s="97"/>
      <c r="L3525" s="97"/>
      <c r="M3525" s="97"/>
      <c r="N3525" s="96" t="str">
        <f>IF(INDEX(技能效果!L:L,MATCH(技能效果等级!B3525,技能效果!B:B,0))="","",INDEX(技能效果!L:L,MATCH(技能效果等级!B3525,技能效果!B:B,0)))</f>
        <v/>
      </c>
      <c r="O3525" s="95">
        <f>IF(INDEX(技能效果!N:N,MATCH(B3525,技能效果!B:B,0))=0,INDEX(技能效果!M:M,MATCH(技能效果等级!B3525,技能效果!B:B,0)),INDEX(技能效果!M:M,MATCH(技能效果等级!B3525,技能效果!B:B,0))*VLOOKUP(E3525,技能数值计算!$C$19:$D$28,2,FALSE))</f>
        <v>0</v>
      </c>
      <c r="P3525" s="97"/>
      <c r="Q3525" s="97"/>
      <c r="R3525" s="95" t="str">
        <f>IF(INDEX(技能效果!O:O,MATCH(技能效果等级!B3525,技能效果!B:B,0))="","",INDEX(技能效果!O:O,MATCH(技能效果等级!B3525,技能效果!B:B,0)))</f>
        <v/>
      </c>
      <c r="S3525" s="97"/>
      <c r="T3525" s="97"/>
      <c r="U3525" s="97"/>
      <c r="V3525" s="96" t="str">
        <f>IF(INDEX(技能效果!AF:AF,MATCH(技能效果等级!B3525,技能效果!B:B,0))="","",INDEX(技能效果!AF:AF,MATCH(技能效果等级!B3525,技能效果!B:B,0)))</f>
        <v/>
      </c>
      <c r="W3525" s="95">
        <f t="shared" si="53"/>
        <v>343</v>
      </c>
    </row>
    <row r="3526" spans="1:23" ht="16.5" x14ac:dyDescent="0.2">
      <c r="A3526" s="62">
        <v>3523</v>
      </c>
      <c r="B3526" s="95">
        <f>INDEX(技能效果!B:B,MATCH(技能效果等级!W3526,技能效果!AE:AE,0))</f>
        <v>210301801</v>
      </c>
      <c r="C3526" s="95" t="str">
        <f>INDEX(技能效果!C:C,MATCH(技能效果等级!B3526,技能效果!B:B,0))</f>
        <v>噬日技能伤害(教学)</v>
      </c>
      <c r="D3526" s="96" t="s">
        <v>873</v>
      </c>
      <c r="E3526" s="95">
        <v>9</v>
      </c>
      <c r="F3526" s="95">
        <f>INDEX(技能效果!H:H,MATCH(技能效果等级!B3526,技能效果!B:B,0))</f>
        <v>1001</v>
      </c>
      <c r="G3526" s="95">
        <f>IF(INDEX(技能效果!K:K,MATCH(B3526,技能效果!B:B,0))=0,INDEX(技能效果!I:I,MATCH(技能效果等级!B3526,技能效果!B:B,0)),INDEX(技能效果!I:I,MATCH(技能效果等级!B3526,技能效果!B:B,0))*VLOOKUP(E3526,技能数值计算!$C$19:$D$28,2,FALSE))</f>
        <v>2.7600000000000002</v>
      </c>
      <c r="H3526" s="95">
        <f>INDEX(技能效果!J:J,MATCH(技能效果等级!B3526,技能效果!B:B,0))</f>
        <v>0</v>
      </c>
      <c r="I3526" s="97"/>
      <c r="J3526" s="97"/>
      <c r="K3526" s="97"/>
      <c r="L3526" s="97"/>
      <c r="M3526" s="97"/>
      <c r="N3526" s="96" t="str">
        <f>IF(INDEX(技能效果!L:L,MATCH(技能效果等级!B3526,技能效果!B:B,0))="","",INDEX(技能效果!L:L,MATCH(技能效果等级!B3526,技能效果!B:B,0)))</f>
        <v/>
      </c>
      <c r="O3526" s="95">
        <f>IF(INDEX(技能效果!N:N,MATCH(B3526,技能效果!B:B,0))=0,INDEX(技能效果!M:M,MATCH(技能效果等级!B3526,技能效果!B:B,0)),INDEX(技能效果!M:M,MATCH(技能效果等级!B3526,技能效果!B:B,0))*VLOOKUP(E3526,技能数值计算!$C$19:$D$28,2,FALSE))</f>
        <v>0</v>
      </c>
      <c r="P3526" s="97"/>
      <c r="Q3526" s="97"/>
      <c r="R3526" s="95" t="str">
        <f>IF(INDEX(技能效果!O:O,MATCH(技能效果等级!B3526,技能效果!B:B,0))="","",INDEX(技能效果!O:O,MATCH(技能效果等级!B3526,技能效果!B:B,0)))</f>
        <v/>
      </c>
      <c r="S3526" s="97"/>
      <c r="T3526" s="97"/>
      <c r="U3526" s="97"/>
      <c r="V3526" s="96" t="str">
        <f>IF(INDEX(技能效果!AF:AF,MATCH(技能效果等级!B3526,技能效果!B:B,0))="","",INDEX(技能效果!AF:AF,MATCH(技能效果等级!B3526,技能效果!B:B,0)))</f>
        <v/>
      </c>
      <c r="W3526" s="95">
        <f t="shared" si="53"/>
        <v>343</v>
      </c>
    </row>
    <row r="3527" spans="1:23" ht="16.5" x14ac:dyDescent="0.2">
      <c r="A3527" s="62">
        <v>3524</v>
      </c>
      <c r="B3527" s="95">
        <f>INDEX(技能效果!B:B,MATCH(技能效果等级!W3527,技能效果!AE:AE,0))</f>
        <v>210301801</v>
      </c>
      <c r="C3527" s="95" t="str">
        <f>INDEX(技能效果!C:C,MATCH(技能效果等级!B3527,技能效果!B:B,0))</f>
        <v>噬日技能伤害(教学)</v>
      </c>
      <c r="D3527" s="96" t="s">
        <v>873</v>
      </c>
      <c r="E3527" s="95">
        <v>10</v>
      </c>
      <c r="F3527" s="95">
        <f>INDEX(技能效果!H:H,MATCH(技能效果等级!B3527,技能效果!B:B,0))</f>
        <v>1001</v>
      </c>
      <c r="G3527" s="95">
        <f>IF(INDEX(技能效果!K:K,MATCH(B3527,技能效果!B:B,0))=0,INDEX(技能效果!I:I,MATCH(技能效果等级!B3527,技能效果!B:B,0)),INDEX(技能效果!I:I,MATCH(技能效果等级!B3527,技能效果!B:B,0))*VLOOKUP(E3527,技能数值计算!$C$19:$D$28,2,FALSE))</f>
        <v>3</v>
      </c>
      <c r="H3527" s="95">
        <f>INDEX(技能效果!J:J,MATCH(技能效果等级!B3527,技能效果!B:B,0))</f>
        <v>0</v>
      </c>
      <c r="I3527" s="97"/>
      <c r="J3527" s="97"/>
      <c r="K3527" s="97"/>
      <c r="L3527" s="97"/>
      <c r="M3527" s="97"/>
      <c r="N3527" s="96" t="str">
        <f>IF(INDEX(技能效果!L:L,MATCH(技能效果等级!B3527,技能效果!B:B,0))="","",INDEX(技能效果!L:L,MATCH(技能效果等级!B3527,技能效果!B:B,0)))</f>
        <v/>
      </c>
      <c r="O3527" s="95">
        <f>IF(INDEX(技能效果!N:N,MATCH(B3527,技能效果!B:B,0))=0,INDEX(技能效果!M:M,MATCH(技能效果等级!B3527,技能效果!B:B,0)),INDEX(技能效果!M:M,MATCH(技能效果等级!B3527,技能效果!B:B,0))*VLOOKUP(E3527,技能数值计算!$C$19:$D$28,2,FALSE))</f>
        <v>0</v>
      </c>
      <c r="P3527" s="97"/>
      <c r="Q3527" s="97"/>
      <c r="R3527" s="95" t="str">
        <f>IF(INDEX(技能效果!O:O,MATCH(技能效果等级!B3527,技能效果!B:B,0))="","",INDEX(技能效果!O:O,MATCH(技能效果等级!B3527,技能效果!B:B,0)))</f>
        <v/>
      </c>
      <c r="S3527" s="97"/>
      <c r="T3527" s="97"/>
      <c r="U3527" s="97"/>
      <c r="V3527" s="96" t="str">
        <f>IF(INDEX(技能效果!AF:AF,MATCH(技能效果等级!B3527,技能效果!B:B,0))="","",INDEX(技能效果!AF:AF,MATCH(技能效果等级!B3527,技能效果!B:B,0)))</f>
        <v/>
      </c>
      <c r="W3527" s="95">
        <f t="shared" si="53"/>
        <v>343</v>
      </c>
    </row>
    <row r="3528" spans="1:23" ht="16.5" x14ac:dyDescent="0.2">
      <c r="A3528" s="62">
        <v>3525</v>
      </c>
      <c r="B3528" s="95">
        <f>INDEX(技能效果!B:B,MATCH(技能效果等级!W3528,技能效果!AE:AE,0))</f>
        <v>210301803</v>
      </c>
      <c r="C3528" s="95" t="str">
        <f>INDEX(技能效果!C:C,MATCH(技能效果等级!B3528,技能效果!B:B,0))</f>
        <v>噬日专属武器效果(教学)</v>
      </c>
      <c r="D3528" s="96" t="s">
        <v>873</v>
      </c>
      <c r="E3528" s="95">
        <v>1</v>
      </c>
      <c r="F3528" s="95">
        <f>INDEX(技能效果!H:H,MATCH(技能效果等级!B3528,技能效果!B:B,0))</f>
        <v>4031</v>
      </c>
      <c r="G3528" s="95">
        <f>IF(INDEX(技能效果!K:K,MATCH(B3528,技能效果!B:B,0))=0,INDEX(技能效果!I:I,MATCH(技能效果等级!B3528,技能效果!B:B,0)),INDEX(技能效果!I:I,MATCH(技能效果等级!B3528,技能效果!B:B,0))*VLOOKUP(E3528,技能数值计算!$C$19:$D$28,2,FALSE))</f>
        <v>0</v>
      </c>
      <c r="H3528" s="95">
        <f>INDEX(技能效果!J:J,MATCH(技能效果等级!B3528,技能效果!B:B,0))</f>
        <v>0</v>
      </c>
      <c r="I3528" s="97"/>
      <c r="J3528" s="97"/>
      <c r="K3528" s="97"/>
      <c r="L3528" s="97"/>
      <c r="M3528" s="97"/>
      <c r="N3528" s="96" t="str">
        <f>IF(INDEX(技能效果!L:L,MATCH(技能效果等级!B3528,技能效果!B:B,0))="","",INDEX(技能效果!L:L,MATCH(技能效果等级!B3528,技能效果!B:B,0)))</f>
        <v/>
      </c>
      <c r="O3528" s="95">
        <f>IF(INDEX(技能效果!N:N,MATCH(B3528,技能效果!B:B,0))=0,INDEX(技能效果!M:M,MATCH(技能效果等级!B3528,技能效果!B:B,0)),INDEX(技能效果!M:M,MATCH(技能效果等级!B3528,技能效果!B:B,0))*VLOOKUP(E3528,技能数值计算!$C$19:$D$28,2,FALSE))</f>
        <v>0</v>
      </c>
      <c r="P3528" s="97"/>
      <c r="Q3528" s="97"/>
      <c r="R3528" s="95" t="str">
        <f>IF(INDEX(技能效果!O:O,MATCH(技能效果等级!B3528,技能效果!B:B,0))="","",INDEX(技能效果!O:O,MATCH(技能效果等级!B3528,技能效果!B:B,0)))</f>
        <v/>
      </c>
      <c r="S3528" s="97"/>
      <c r="T3528" s="97"/>
      <c r="U3528" s="97"/>
      <c r="V3528" s="96" t="str">
        <f>IF(INDEX(技能效果!AF:AF,MATCH(技能效果等级!B3528,技能效果!B:B,0))="","",INDEX(技能效果!AF:AF,MATCH(技能效果等级!B3528,技能效果!B:B,0)))</f>
        <v>被召唤出场时立即释放绝技</v>
      </c>
      <c r="W3528" s="95">
        <f t="shared" si="53"/>
        <v>344</v>
      </c>
    </row>
    <row r="3529" spans="1:23" ht="16.5" x14ac:dyDescent="0.2">
      <c r="A3529" s="62">
        <v>3526</v>
      </c>
      <c r="B3529" s="95">
        <f>INDEX(技能效果!B:B,MATCH(技能效果等级!W3529,技能效果!AE:AE,0))</f>
        <v>210301803</v>
      </c>
      <c r="C3529" s="95" t="str">
        <f>INDEX(技能效果!C:C,MATCH(技能效果等级!B3529,技能效果!B:B,0))</f>
        <v>噬日专属武器效果(教学)</v>
      </c>
      <c r="D3529" s="96" t="s">
        <v>873</v>
      </c>
      <c r="E3529" s="95">
        <v>2</v>
      </c>
      <c r="F3529" s="95">
        <f>INDEX(技能效果!H:H,MATCH(技能效果等级!B3529,技能效果!B:B,0))</f>
        <v>4031</v>
      </c>
      <c r="G3529" s="95">
        <f>IF(INDEX(技能效果!K:K,MATCH(B3529,技能效果!B:B,0))=0,INDEX(技能效果!I:I,MATCH(技能效果等级!B3529,技能效果!B:B,0)),INDEX(技能效果!I:I,MATCH(技能效果等级!B3529,技能效果!B:B,0))*VLOOKUP(E3529,技能数值计算!$C$19:$D$28,2,FALSE))</f>
        <v>0</v>
      </c>
      <c r="H3529" s="95">
        <f>INDEX(技能效果!J:J,MATCH(技能效果等级!B3529,技能效果!B:B,0))</f>
        <v>0</v>
      </c>
      <c r="I3529" s="97"/>
      <c r="J3529" s="97"/>
      <c r="K3529" s="97"/>
      <c r="L3529" s="97"/>
      <c r="M3529" s="97"/>
      <c r="N3529" s="96" t="str">
        <f>IF(INDEX(技能效果!L:L,MATCH(技能效果等级!B3529,技能效果!B:B,0))="","",INDEX(技能效果!L:L,MATCH(技能效果等级!B3529,技能效果!B:B,0)))</f>
        <v/>
      </c>
      <c r="O3529" s="95">
        <f>IF(INDEX(技能效果!N:N,MATCH(B3529,技能效果!B:B,0))=0,INDEX(技能效果!M:M,MATCH(技能效果等级!B3529,技能效果!B:B,0)),INDEX(技能效果!M:M,MATCH(技能效果等级!B3529,技能效果!B:B,0))*VLOOKUP(E3529,技能数值计算!$C$19:$D$28,2,FALSE))</f>
        <v>0</v>
      </c>
      <c r="P3529" s="97"/>
      <c r="Q3529" s="97"/>
      <c r="R3529" s="95" t="str">
        <f>IF(INDEX(技能效果!O:O,MATCH(技能效果等级!B3529,技能效果!B:B,0))="","",INDEX(技能效果!O:O,MATCH(技能效果等级!B3529,技能效果!B:B,0)))</f>
        <v/>
      </c>
      <c r="S3529" s="97"/>
      <c r="T3529" s="97"/>
      <c r="U3529" s="97"/>
      <c r="V3529" s="96" t="str">
        <f>IF(INDEX(技能效果!AF:AF,MATCH(技能效果等级!B3529,技能效果!B:B,0))="","",INDEX(技能效果!AF:AF,MATCH(技能效果等级!B3529,技能效果!B:B,0)))</f>
        <v>被召唤出场时立即释放绝技</v>
      </c>
      <c r="W3529" s="95">
        <f t="shared" si="53"/>
        <v>344</v>
      </c>
    </row>
    <row r="3530" spans="1:23" ht="16.5" x14ac:dyDescent="0.2">
      <c r="A3530" s="62">
        <v>3527</v>
      </c>
      <c r="B3530" s="95">
        <f>INDEX(技能效果!B:B,MATCH(技能效果等级!W3530,技能效果!AE:AE,0))</f>
        <v>210301803</v>
      </c>
      <c r="C3530" s="95" t="str">
        <f>INDEX(技能效果!C:C,MATCH(技能效果等级!B3530,技能效果!B:B,0))</f>
        <v>噬日专属武器效果(教学)</v>
      </c>
      <c r="D3530" s="96" t="s">
        <v>873</v>
      </c>
      <c r="E3530" s="95">
        <v>3</v>
      </c>
      <c r="F3530" s="95">
        <f>INDEX(技能效果!H:H,MATCH(技能效果等级!B3530,技能效果!B:B,0))</f>
        <v>4031</v>
      </c>
      <c r="G3530" s="95">
        <f>IF(INDEX(技能效果!K:K,MATCH(B3530,技能效果!B:B,0))=0,INDEX(技能效果!I:I,MATCH(技能效果等级!B3530,技能效果!B:B,0)),INDEX(技能效果!I:I,MATCH(技能效果等级!B3530,技能效果!B:B,0))*VLOOKUP(E3530,技能数值计算!$C$19:$D$28,2,FALSE))</f>
        <v>0</v>
      </c>
      <c r="H3530" s="95">
        <f>INDEX(技能效果!J:J,MATCH(技能效果等级!B3530,技能效果!B:B,0))</f>
        <v>0</v>
      </c>
      <c r="I3530" s="97"/>
      <c r="J3530" s="97"/>
      <c r="K3530" s="97"/>
      <c r="L3530" s="97"/>
      <c r="M3530" s="97"/>
      <c r="N3530" s="96" t="str">
        <f>IF(INDEX(技能效果!L:L,MATCH(技能效果等级!B3530,技能效果!B:B,0))="","",INDEX(技能效果!L:L,MATCH(技能效果等级!B3530,技能效果!B:B,0)))</f>
        <v/>
      </c>
      <c r="O3530" s="95">
        <f>IF(INDEX(技能效果!N:N,MATCH(B3530,技能效果!B:B,0))=0,INDEX(技能效果!M:M,MATCH(技能效果等级!B3530,技能效果!B:B,0)),INDEX(技能效果!M:M,MATCH(技能效果等级!B3530,技能效果!B:B,0))*VLOOKUP(E3530,技能数值计算!$C$19:$D$28,2,FALSE))</f>
        <v>0</v>
      </c>
      <c r="P3530" s="97"/>
      <c r="Q3530" s="97"/>
      <c r="R3530" s="95" t="str">
        <f>IF(INDEX(技能效果!O:O,MATCH(技能效果等级!B3530,技能效果!B:B,0))="","",INDEX(技能效果!O:O,MATCH(技能效果等级!B3530,技能效果!B:B,0)))</f>
        <v/>
      </c>
      <c r="S3530" s="97"/>
      <c r="T3530" s="97"/>
      <c r="U3530" s="97"/>
      <c r="V3530" s="96" t="str">
        <f>IF(INDEX(技能效果!AF:AF,MATCH(技能效果等级!B3530,技能效果!B:B,0))="","",INDEX(技能效果!AF:AF,MATCH(技能效果等级!B3530,技能效果!B:B,0)))</f>
        <v>被召唤出场时立即释放绝技</v>
      </c>
      <c r="W3530" s="95">
        <f t="shared" si="53"/>
        <v>344</v>
      </c>
    </row>
    <row r="3531" spans="1:23" ht="16.5" x14ac:dyDescent="0.2">
      <c r="A3531" s="62">
        <v>3528</v>
      </c>
      <c r="B3531" s="95">
        <f>INDEX(技能效果!B:B,MATCH(技能效果等级!W3531,技能效果!AE:AE,0))</f>
        <v>210301803</v>
      </c>
      <c r="C3531" s="95" t="str">
        <f>INDEX(技能效果!C:C,MATCH(技能效果等级!B3531,技能效果!B:B,0))</f>
        <v>噬日专属武器效果(教学)</v>
      </c>
      <c r="D3531" s="96" t="s">
        <v>873</v>
      </c>
      <c r="E3531" s="95">
        <v>4</v>
      </c>
      <c r="F3531" s="95">
        <f>INDEX(技能效果!H:H,MATCH(技能效果等级!B3531,技能效果!B:B,0))</f>
        <v>4031</v>
      </c>
      <c r="G3531" s="95">
        <f>IF(INDEX(技能效果!K:K,MATCH(B3531,技能效果!B:B,0))=0,INDEX(技能效果!I:I,MATCH(技能效果等级!B3531,技能效果!B:B,0)),INDEX(技能效果!I:I,MATCH(技能效果等级!B3531,技能效果!B:B,0))*VLOOKUP(E3531,技能数值计算!$C$19:$D$28,2,FALSE))</f>
        <v>0</v>
      </c>
      <c r="H3531" s="95">
        <f>INDEX(技能效果!J:J,MATCH(技能效果等级!B3531,技能效果!B:B,0))</f>
        <v>0</v>
      </c>
      <c r="I3531" s="97"/>
      <c r="J3531" s="97"/>
      <c r="K3531" s="97"/>
      <c r="L3531" s="97"/>
      <c r="M3531" s="97"/>
      <c r="N3531" s="96" t="str">
        <f>IF(INDEX(技能效果!L:L,MATCH(技能效果等级!B3531,技能效果!B:B,0))="","",INDEX(技能效果!L:L,MATCH(技能效果等级!B3531,技能效果!B:B,0)))</f>
        <v/>
      </c>
      <c r="O3531" s="95">
        <f>IF(INDEX(技能效果!N:N,MATCH(B3531,技能效果!B:B,0))=0,INDEX(技能效果!M:M,MATCH(技能效果等级!B3531,技能效果!B:B,0)),INDEX(技能效果!M:M,MATCH(技能效果等级!B3531,技能效果!B:B,0))*VLOOKUP(E3531,技能数值计算!$C$19:$D$28,2,FALSE))</f>
        <v>0</v>
      </c>
      <c r="P3531" s="97"/>
      <c r="Q3531" s="97"/>
      <c r="R3531" s="95" t="str">
        <f>IF(INDEX(技能效果!O:O,MATCH(技能效果等级!B3531,技能效果!B:B,0))="","",INDEX(技能效果!O:O,MATCH(技能效果等级!B3531,技能效果!B:B,0)))</f>
        <v/>
      </c>
      <c r="S3531" s="97"/>
      <c r="T3531" s="97"/>
      <c r="U3531" s="97"/>
      <c r="V3531" s="96" t="str">
        <f>IF(INDEX(技能效果!AF:AF,MATCH(技能效果等级!B3531,技能效果!B:B,0))="","",INDEX(技能效果!AF:AF,MATCH(技能效果等级!B3531,技能效果!B:B,0)))</f>
        <v>被召唤出场时立即释放绝技</v>
      </c>
      <c r="W3531" s="95">
        <f t="shared" si="53"/>
        <v>344</v>
      </c>
    </row>
    <row r="3532" spans="1:23" ht="16.5" x14ac:dyDescent="0.2">
      <c r="A3532" s="62">
        <v>3529</v>
      </c>
      <c r="B3532" s="95">
        <f>INDEX(技能效果!B:B,MATCH(技能效果等级!W3532,技能效果!AE:AE,0))</f>
        <v>210301803</v>
      </c>
      <c r="C3532" s="95" t="str">
        <f>INDEX(技能效果!C:C,MATCH(技能效果等级!B3532,技能效果!B:B,0))</f>
        <v>噬日专属武器效果(教学)</v>
      </c>
      <c r="D3532" s="96" t="s">
        <v>873</v>
      </c>
      <c r="E3532" s="95">
        <v>5</v>
      </c>
      <c r="F3532" s="95">
        <f>INDEX(技能效果!H:H,MATCH(技能效果等级!B3532,技能效果!B:B,0))</f>
        <v>4031</v>
      </c>
      <c r="G3532" s="95">
        <f>IF(INDEX(技能效果!K:K,MATCH(B3532,技能效果!B:B,0))=0,INDEX(技能效果!I:I,MATCH(技能效果等级!B3532,技能效果!B:B,0)),INDEX(技能效果!I:I,MATCH(技能效果等级!B3532,技能效果!B:B,0))*VLOOKUP(E3532,技能数值计算!$C$19:$D$28,2,FALSE))</f>
        <v>0</v>
      </c>
      <c r="H3532" s="95">
        <f>INDEX(技能效果!J:J,MATCH(技能效果等级!B3532,技能效果!B:B,0))</f>
        <v>0</v>
      </c>
      <c r="I3532" s="97"/>
      <c r="J3532" s="97"/>
      <c r="K3532" s="97"/>
      <c r="L3532" s="97"/>
      <c r="M3532" s="97"/>
      <c r="N3532" s="96" t="str">
        <f>IF(INDEX(技能效果!L:L,MATCH(技能效果等级!B3532,技能效果!B:B,0))="","",INDEX(技能效果!L:L,MATCH(技能效果等级!B3532,技能效果!B:B,0)))</f>
        <v/>
      </c>
      <c r="O3532" s="95">
        <f>IF(INDEX(技能效果!N:N,MATCH(B3532,技能效果!B:B,0))=0,INDEX(技能效果!M:M,MATCH(技能效果等级!B3532,技能效果!B:B,0)),INDEX(技能效果!M:M,MATCH(技能效果等级!B3532,技能效果!B:B,0))*VLOOKUP(E3532,技能数值计算!$C$19:$D$28,2,FALSE))</f>
        <v>0</v>
      </c>
      <c r="P3532" s="97"/>
      <c r="Q3532" s="97"/>
      <c r="R3532" s="95" t="str">
        <f>IF(INDEX(技能效果!O:O,MATCH(技能效果等级!B3532,技能效果!B:B,0))="","",INDEX(技能效果!O:O,MATCH(技能效果等级!B3532,技能效果!B:B,0)))</f>
        <v/>
      </c>
      <c r="S3532" s="97"/>
      <c r="T3532" s="97"/>
      <c r="U3532" s="97"/>
      <c r="V3532" s="96" t="str">
        <f>IF(INDEX(技能效果!AF:AF,MATCH(技能效果等级!B3532,技能效果!B:B,0))="","",INDEX(技能效果!AF:AF,MATCH(技能效果等级!B3532,技能效果!B:B,0)))</f>
        <v>被召唤出场时立即释放绝技</v>
      </c>
      <c r="W3532" s="95">
        <f t="shared" si="53"/>
        <v>344</v>
      </c>
    </row>
    <row r="3533" spans="1:23" ht="16.5" x14ac:dyDescent="0.2">
      <c r="A3533" s="62">
        <v>3530</v>
      </c>
      <c r="B3533" s="95">
        <f>INDEX(技能效果!B:B,MATCH(技能效果等级!W3533,技能效果!AE:AE,0))</f>
        <v>210301803</v>
      </c>
      <c r="C3533" s="95" t="str">
        <f>INDEX(技能效果!C:C,MATCH(技能效果等级!B3533,技能效果!B:B,0))</f>
        <v>噬日专属武器效果(教学)</v>
      </c>
      <c r="D3533" s="96" t="s">
        <v>873</v>
      </c>
      <c r="E3533" s="95">
        <v>6</v>
      </c>
      <c r="F3533" s="95">
        <f>INDEX(技能效果!H:H,MATCH(技能效果等级!B3533,技能效果!B:B,0))</f>
        <v>4031</v>
      </c>
      <c r="G3533" s="95">
        <f>IF(INDEX(技能效果!K:K,MATCH(B3533,技能效果!B:B,0))=0,INDEX(技能效果!I:I,MATCH(技能效果等级!B3533,技能效果!B:B,0)),INDEX(技能效果!I:I,MATCH(技能效果等级!B3533,技能效果!B:B,0))*VLOOKUP(E3533,技能数值计算!$C$19:$D$28,2,FALSE))</f>
        <v>0</v>
      </c>
      <c r="H3533" s="95">
        <f>INDEX(技能效果!J:J,MATCH(技能效果等级!B3533,技能效果!B:B,0))</f>
        <v>0</v>
      </c>
      <c r="I3533" s="97"/>
      <c r="J3533" s="97"/>
      <c r="K3533" s="97"/>
      <c r="L3533" s="97"/>
      <c r="M3533" s="97"/>
      <c r="N3533" s="96" t="str">
        <f>IF(INDEX(技能效果!L:L,MATCH(技能效果等级!B3533,技能效果!B:B,0))="","",INDEX(技能效果!L:L,MATCH(技能效果等级!B3533,技能效果!B:B,0)))</f>
        <v/>
      </c>
      <c r="O3533" s="95">
        <f>IF(INDEX(技能效果!N:N,MATCH(B3533,技能效果!B:B,0))=0,INDEX(技能效果!M:M,MATCH(技能效果等级!B3533,技能效果!B:B,0)),INDEX(技能效果!M:M,MATCH(技能效果等级!B3533,技能效果!B:B,0))*VLOOKUP(E3533,技能数值计算!$C$19:$D$28,2,FALSE))</f>
        <v>0</v>
      </c>
      <c r="P3533" s="97"/>
      <c r="Q3533" s="97"/>
      <c r="R3533" s="95" t="str">
        <f>IF(INDEX(技能效果!O:O,MATCH(技能效果等级!B3533,技能效果!B:B,0))="","",INDEX(技能效果!O:O,MATCH(技能效果等级!B3533,技能效果!B:B,0)))</f>
        <v/>
      </c>
      <c r="S3533" s="97"/>
      <c r="T3533" s="97"/>
      <c r="U3533" s="97"/>
      <c r="V3533" s="96" t="str">
        <f>IF(INDEX(技能效果!AF:AF,MATCH(技能效果等级!B3533,技能效果!B:B,0))="","",INDEX(技能效果!AF:AF,MATCH(技能效果等级!B3533,技能效果!B:B,0)))</f>
        <v>被召唤出场时立即释放绝技</v>
      </c>
      <c r="W3533" s="95">
        <f t="shared" si="53"/>
        <v>344</v>
      </c>
    </row>
    <row r="3534" spans="1:23" ht="16.5" x14ac:dyDescent="0.2">
      <c r="A3534" s="62">
        <v>3531</v>
      </c>
      <c r="B3534" s="95">
        <f>INDEX(技能效果!B:B,MATCH(技能效果等级!W3534,技能效果!AE:AE,0))</f>
        <v>210301803</v>
      </c>
      <c r="C3534" s="95" t="str">
        <f>INDEX(技能效果!C:C,MATCH(技能效果等级!B3534,技能效果!B:B,0))</f>
        <v>噬日专属武器效果(教学)</v>
      </c>
      <c r="D3534" s="96" t="s">
        <v>873</v>
      </c>
      <c r="E3534" s="95">
        <v>7</v>
      </c>
      <c r="F3534" s="95">
        <f>INDEX(技能效果!H:H,MATCH(技能效果等级!B3534,技能效果!B:B,0))</f>
        <v>4031</v>
      </c>
      <c r="G3534" s="95">
        <f>IF(INDEX(技能效果!K:K,MATCH(B3534,技能效果!B:B,0))=0,INDEX(技能效果!I:I,MATCH(技能效果等级!B3534,技能效果!B:B,0)),INDEX(技能效果!I:I,MATCH(技能效果等级!B3534,技能效果!B:B,0))*VLOOKUP(E3534,技能数值计算!$C$19:$D$28,2,FALSE))</f>
        <v>0</v>
      </c>
      <c r="H3534" s="95">
        <f>INDEX(技能效果!J:J,MATCH(技能效果等级!B3534,技能效果!B:B,0))</f>
        <v>0</v>
      </c>
      <c r="I3534" s="97"/>
      <c r="J3534" s="97"/>
      <c r="K3534" s="97"/>
      <c r="L3534" s="97"/>
      <c r="M3534" s="97"/>
      <c r="N3534" s="96" t="str">
        <f>IF(INDEX(技能效果!L:L,MATCH(技能效果等级!B3534,技能效果!B:B,0))="","",INDEX(技能效果!L:L,MATCH(技能效果等级!B3534,技能效果!B:B,0)))</f>
        <v/>
      </c>
      <c r="O3534" s="95">
        <f>IF(INDEX(技能效果!N:N,MATCH(B3534,技能效果!B:B,0))=0,INDEX(技能效果!M:M,MATCH(技能效果等级!B3534,技能效果!B:B,0)),INDEX(技能效果!M:M,MATCH(技能效果等级!B3534,技能效果!B:B,0))*VLOOKUP(E3534,技能数值计算!$C$19:$D$28,2,FALSE))</f>
        <v>0</v>
      </c>
      <c r="P3534" s="97"/>
      <c r="Q3534" s="97"/>
      <c r="R3534" s="95" t="str">
        <f>IF(INDEX(技能效果!O:O,MATCH(技能效果等级!B3534,技能效果!B:B,0))="","",INDEX(技能效果!O:O,MATCH(技能效果等级!B3534,技能效果!B:B,0)))</f>
        <v/>
      </c>
      <c r="S3534" s="97"/>
      <c r="T3534" s="97"/>
      <c r="U3534" s="97"/>
      <c r="V3534" s="96" t="str">
        <f>IF(INDEX(技能效果!AF:AF,MATCH(技能效果等级!B3534,技能效果!B:B,0))="","",INDEX(技能效果!AF:AF,MATCH(技能效果等级!B3534,技能效果!B:B,0)))</f>
        <v>被召唤出场时立即释放绝技</v>
      </c>
      <c r="W3534" s="95">
        <f t="shared" si="53"/>
        <v>344</v>
      </c>
    </row>
    <row r="3535" spans="1:23" ht="16.5" x14ac:dyDescent="0.2">
      <c r="A3535" s="62">
        <v>3532</v>
      </c>
      <c r="B3535" s="95">
        <f>INDEX(技能效果!B:B,MATCH(技能效果等级!W3535,技能效果!AE:AE,0))</f>
        <v>210301803</v>
      </c>
      <c r="C3535" s="95" t="str">
        <f>INDEX(技能效果!C:C,MATCH(技能效果等级!B3535,技能效果!B:B,0))</f>
        <v>噬日专属武器效果(教学)</v>
      </c>
      <c r="D3535" s="96" t="s">
        <v>873</v>
      </c>
      <c r="E3535" s="95">
        <v>8</v>
      </c>
      <c r="F3535" s="95">
        <f>INDEX(技能效果!H:H,MATCH(技能效果等级!B3535,技能效果!B:B,0))</f>
        <v>4031</v>
      </c>
      <c r="G3535" s="95">
        <f>IF(INDEX(技能效果!K:K,MATCH(B3535,技能效果!B:B,0))=0,INDEX(技能效果!I:I,MATCH(技能效果等级!B3535,技能效果!B:B,0)),INDEX(技能效果!I:I,MATCH(技能效果等级!B3535,技能效果!B:B,0))*VLOOKUP(E3535,技能数值计算!$C$19:$D$28,2,FALSE))</f>
        <v>0</v>
      </c>
      <c r="H3535" s="95">
        <f>INDEX(技能效果!J:J,MATCH(技能效果等级!B3535,技能效果!B:B,0))</f>
        <v>0</v>
      </c>
      <c r="I3535" s="97"/>
      <c r="J3535" s="97"/>
      <c r="K3535" s="97"/>
      <c r="L3535" s="97"/>
      <c r="M3535" s="97"/>
      <c r="N3535" s="96" t="str">
        <f>IF(INDEX(技能效果!L:L,MATCH(技能效果等级!B3535,技能效果!B:B,0))="","",INDEX(技能效果!L:L,MATCH(技能效果等级!B3535,技能效果!B:B,0)))</f>
        <v/>
      </c>
      <c r="O3535" s="95">
        <f>IF(INDEX(技能效果!N:N,MATCH(B3535,技能效果!B:B,0))=0,INDEX(技能效果!M:M,MATCH(技能效果等级!B3535,技能效果!B:B,0)),INDEX(技能效果!M:M,MATCH(技能效果等级!B3535,技能效果!B:B,0))*VLOOKUP(E3535,技能数值计算!$C$19:$D$28,2,FALSE))</f>
        <v>0</v>
      </c>
      <c r="P3535" s="97"/>
      <c r="Q3535" s="97"/>
      <c r="R3535" s="95" t="str">
        <f>IF(INDEX(技能效果!O:O,MATCH(技能效果等级!B3535,技能效果!B:B,0))="","",INDEX(技能效果!O:O,MATCH(技能效果等级!B3535,技能效果!B:B,0)))</f>
        <v/>
      </c>
      <c r="S3535" s="97"/>
      <c r="T3535" s="97"/>
      <c r="U3535" s="97"/>
      <c r="V3535" s="96" t="str">
        <f>IF(INDEX(技能效果!AF:AF,MATCH(技能效果等级!B3535,技能效果!B:B,0))="","",INDEX(技能效果!AF:AF,MATCH(技能效果等级!B3535,技能效果!B:B,0)))</f>
        <v>被召唤出场时立即释放绝技</v>
      </c>
      <c r="W3535" s="95">
        <f t="shared" si="53"/>
        <v>344</v>
      </c>
    </row>
    <row r="3536" spans="1:23" ht="16.5" x14ac:dyDescent="0.2">
      <c r="A3536" s="62">
        <v>3533</v>
      </c>
      <c r="B3536" s="95">
        <f>INDEX(技能效果!B:B,MATCH(技能效果等级!W3536,技能效果!AE:AE,0))</f>
        <v>210301803</v>
      </c>
      <c r="C3536" s="95" t="str">
        <f>INDEX(技能效果!C:C,MATCH(技能效果等级!B3536,技能效果!B:B,0))</f>
        <v>噬日专属武器效果(教学)</v>
      </c>
      <c r="D3536" s="96" t="s">
        <v>873</v>
      </c>
      <c r="E3536" s="95">
        <v>9</v>
      </c>
      <c r="F3536" s="95">
        <f>INDEX(技能效果!H:H,MATCH(技能效果等级!B3536,技能效果!B:B,0))</f>
        <v>4031</v>
      </c>
      <c r="G3536" s="95">
        <f>IF(INDEX(技能效果!K:K,MATCH(B3536,技能效果!B:B,0))=0,INDEX(技能效果!I:I,MATCH(技能效果等级!B3536,技能效果!B:B,0)),INDEX(技能效果!I:I,MATCH(技能效果等级!B3536,技能效果!B:B,0))*VLOOKUP(E3536,技能数值计算!$C$19:$D$28,2,FALSE))</f>
        <v>0</v>
      </c>
      <c r="H3536" s="95">
        <f>INDEX(技能效果!J:J,MATCH(技能效果等级!B3536,技能效果!B:B,0))</f>
        <v>0</v>
      </c>
      <c r="I3536" s="97"/>
      <c r="J3536" s="97"/>
      <c r="K3536" s="97"/>
      <c r="L3536" s="97"/>
      <c r="M3536" s="97"/>
      <c r="N3536" s="96" t="str">
        <f>IF(INDEX(技能效果!L:L,MATCH(技能效果等级!B3536,技能效果!B:B,0))="","",INDEX(技能效果!L:L,MATCH(技能效果等级!B3536,技能效果!B:B,0)))</f>
        <v/>
      </c>
      <c r="O3536" s="95">
        <f>IF(INDEX(技能效果!N:N,MATCH(B3536,技能效果!B:B,0))=0,INDEX(技能效果!M:M,MATCH(技能效果等级!B3536,技能效果!B:B,0)),INDEX(技能效果!M:M,MATCH(技能效果等级!B3536,技能效果!B:B,0))*VLOOKUP(E3536,技能数值计算!$C$19:$D$28,2,FALSE))</f>
        <v>0</v>
      </c>
      <c r="P3536" s="97"/>
      <c r="Q3536" s="97"/>
      <c r="R3536" s="95" t="str">
        <f>IF(INDEX(技能效果!O:O,MATCH(技能效果等级!B3536,技能效果!B:B,0))="","",INDEX(技能效果!O:O,MATCH(技能效果等级!B3536,技能效果!B:B,0)))</f>
        <v/>
      </c>
      <c r="S3536" s="97"/>
      <c r="T3536" s="97"/>
      <c r="U3536" s="97"/>
      <c r="V3536" s="96" t="str">
        <f>IF(INDEX(技能效果!AF:AF,MATCH(技能效果等级!B3536,技能效果!B:B,0))="","",INDEX(技能效果!AF:AF,MATCH(技能效果等级!B3536,技能效果!B:B,0)))</f>
        <v>被召唤出场时立即释放绝技</v>
      </c>
      <c r="W3536" s="95">
        <f t="shared" si="53"/>
        <v>344</v>
      </c>
    </row>
    <row r="3537" spans="1:23" ht="16.5" x14ac:dyDescent="0.2">
      <c r="A3537" s="62">
        <v>3534</v>
      </c>
      <c r="B3537" s="95">
        <f>INDEX(技能效果!B:B,MATCH(技能效果等级!W3537,技能效果!AE:AE,0))</f>
        <v>210301803</v>
      </c>
      <c r="C3537" s="95" t="str">
        <f>INDEX(技能效果!C:C,MATCH(技能效果等级!B3537,技能效果!B:B,0))</f>
        <v>噬日专属武器效果(教学)</v>
      </c>
      <c r="D3537" s="96" t="s">
        <v>873</v>
      </c>
      <c r="E3537" s="95">
        <v>10</v>
      </c>
      <c r="F3537" s="95">
        <f>INDEX(技能效果!H:H,MATCH(技能效果等级!B3537,技能效果!B:B,0))</f>
        <v>4031</v>
      </c>
      <c r="G3537" s="95">
        <f>IF(INDEX(技能效果!K:K,MATCH(B3537,技能效果!B:B,0))=0,INDEX(技能效果!I:I,MATCH(技能效果等级!B3537,技能效果!B:B,0)),INDEX(技能效果!I:I,MATCH(技能效果等级!B3537,技能效果!B:B,0))*VLOOKUP(E3537,技能数值计算!$C$19:$D$28,2,FALSE))</f>
        <v>0</v>
      </c>
      <c r="H3537" s="95">
        <f>INDEX(技能效果!J:J,MATCH(技能效果等级!B3537,技能效果!B:B,0))</f>
        <v>0</v>
      </c>
      <c r="I3537" s="97"/>
      <c r="J3537" s="97"/>
      <c r="K3537" s="97"/>
      <c r="L3537" s="97"/>
      <c r="M3537" s="97"/>
      <c r="N3537" s="96" t="str">
        <f>IF(INDEX(技能效果!L:L,MATCH(技能效果等级!B3537,技能效果!B:B,0))="","",INDEX(技能效果!L:L,MATCH(技能效果等级!B3537,技能效果!B:B,0)))</f>
        <v/>
      </c>
      <c r="O3537" s="95">
        <f>IF(INDEX(技能效果!N:N,MATCH(B3537,技能效果!B:B,0))=0,INDEX(技能效果!M:M,MATCH(技能效果等级!B3537,技能效果!B:B,0)),INDEX(技能效果!M:M,MATCH(技能效果等级!B3537,技能效果!B:B,0))*VLOOKUP(E3537,技能数值计算!$C$19:$D$28,2,FALSE))</f>
        <v>0</v>
      </c>
      <c r="P3537" s="97"/>
      <c r="Q3537" s="97"/>
      <c r="R3537" s="95" t="str">
        <f>IF(INDEX(技能效果!O:O,MATCH(技能效果等级!B3537,技能效果!B:B,0))="","",INDEX(技能效果!O:O,MATCH(技能效果等级!B3537,技能效果!B:B,0)))</f>
        <v/>
      </c>
      <c r="S3537" s="97"/>
      <c r="T3537" s="97"/>
      <c r="U3537" s="97"/>
      <c r="V3537" s="96" t="str">
        <f>IF(INDEX(技能效果!AF:AF,MATCH(技能效果等级!B3537,技能效果!B:B,0))="","",INDEX(技能效果!AF:AF,MATCH(技能效果等级!B3537,技能效果!B:B,0)))</f>
        <v>被召唤出场时立即释放绝技</v>
      </c>
      <c r="W3537" s="95">
        <f t="shared" si="53"/>
        <v>344</v>
      </c>
    </row>
    <row r="3538" spans="1:23" ht="16.5" x14ac:dyDescent="0.2">
      <c r="A3538" s="62">
        <v>3535</v>
      </c>
      <c r="B3538" s="95">
        <f>INDEX(技能效果!B:B,MATCH(技能效果等级!W3538,技能效果!AE:AE,0))</f>
        <v>210301901</v>
      </c>
      <c r="C3538" s="95" t="str">
        <f>INDEX(技能效果!C:C,MATCH(技能效果等级!B3538,技能效果!B:B,0))</f>
        <v>食火蜥技能护盾(教学)</v>
      </c>
      <c r="D3538" s="96" t="s">
        <v>873</v>
      </c>
      <c r="E3538" s="95">
        <v>1</v>
      </c>
      <c r="F3538" s="95">
        <f>INDEX(技能效果!H:H,MATCH(技能效果等级!B3538,技能效果!B:B,0))</f>
        <v>4005</v>
      </c>
      <c r="G3538" s="95">
        <f>IF(INDEX(技能效果!K:K,MATCH(B3538,技能效果!B:B,0))=0,INDEX(技能效果!I:I,MATCH(技能效果等级!B3538,技能效果!B:B,0)),INDEX(技能效果!I:I,MATCH(技能效果等级!B3538,技能效果!B:B,0))*VLOOKUP(E3538,技能数值计算!$C$19:$D$28,2,FALSE))</f>
        <v>1</v>
      </c>
      <c r="H3538" s="95">
        <f>INDEX(技能效果!J:J,MATCH(技能效果等级!B3538,技能效果!B:B,0))</f>
        <v>0</v>
      </c>
      <c r="I3538" s="97"/>
      <c r="J3538" s="97"/>
      <c r="K3538" s="97"/>
      <c r="L3538" s="97"/>
      <c r="M3538" s="97"/>
      <c r="N3538" s="96" t="str">
        <f>IF(INDEX(技能效果!L:L,MATCH(技能效果等级!B3538,技能效果!B:B,0))="","",INDEX(技能效果!L:L,MATCH(技能效果等级!B3538,技能效果!B:B,0)))</f>
        <v/>
      </c>
      <c r="O3538" s="95">
        <f>IF(INDEX(技能效果!N:N,MATCH(B3538,技能效果!B:B,0))=0,INDEX(技能效果!M:M,MATCH(技能效果等级!B3538,技能效果!B:B,0)),INDEX(技能效果!M:M,MATCH(技能效果等级!B3538,技能效果!B:B,0))*VLOOKUP(E3538,技能数值计算!$C$19:$D$28,2,FALSE))</f>
        <v>0</v>
      </c>
      <c r="P3538" s="97"/>
      <c r="Q3538" s="97"/>
      <c r="R3538" s="95" t="str">
        <f>IF(INDEX(技能效果!O:O,MATCH(技能效果等级!B3538,技能效果!B:B,0))="","",INDEX(技能效果!O:O,MATCH(技能效果等级!B3538,技能效果!B:B,0)))</f>
        <v/>
      </c>
      <c r="S3538" s="97"/>
      <c r="T3538" s="97"/>
      <c r="U3538" s="97"/>
      <c r="V3538" s="96" t="str">
        <f>IF(INDEX(技能效果!AF:AF,MATCH(技能效果等级!B3538,技能效果!B:B,0))="","",INDEX(技能效果!AF:AF,MATCH(技能效果等级!B3538,技能效果!B:B,0)))</f>
        <v/>
      </c>
      <c r="W3538" s="95">
        <f t="shared" si="53"/>
        <v>345</v>
      </c>
    </row>
    <row r="3539" spans="1:23" ht="16.5" x14ac:dyDescent="0.2">
      <c r="A3539" s="62">
        <v>3536</v>
      </c>
      <c r="B3539" s="95">
        <f>INDEX(技能效果!B:B,MATCH(技能效果等级!W3539,技能效果!AE:AE,0))</f>
        <v>210301901</v>
      </c>
      <c r="C3539" s="95" t="str">
        <f>INDEX(技能效果!C:C,MATCH(技能效果等级!B3539,技能效果!B:B,0))</f>
        <v>食火蜥技能护盾(教学)</v>
      </c>
      <c r="D3539" s="96" t="s">
        <v>873</v>
      </c>
      <c r="E3539" s="95">
        <v>2</v>
      </c>
      <c r="F3539" s="95">
        <f>INDEX(技能效果!H:H,MATCH(技能效果等级!B3539,技能效果!B:B,0))</f>
        <v>4005</v>
      </c>
      <c r="G3539" s="95">
        <f>IF(INDEX(技能效果!K:K,MATCH(B3539,技能效果!B:B,0))=0,INDEX(技能效果!I:I,MATCH(技能效果等级!B3539,技能效果!B:B,0)),INDEX(技能效果!I:I,MATCH(技能效果等级!B3539,技能效果!B:B,0))*VLOOKUP(E3539,技能数值计算!$C$19:$D$28,2,FALSE))</f>
        <v>1.08</v>
      </c>
      <c r="H3539" s="95">
        <f>INDEX(技能效果!J:J,MATCH(技能效果等级!B3539,技能效果!B:B,0))</f>
        <v>0</v>
      </c>
      <c r="I3539" s="97"/>
      <c r="J3539" s="97"/>
      <c r="K3539" s="97"/>
      <c r="L3539" s="97"/>
      <c r="M3539" s="97"/>
      <c r="N3539" s="96" t="str">
        <f>IF(INDEX(技能效果!L:L,MATCH(技能效果等级!B3539,技能效果!B:B,0))="","",INDEX(技能效果!L:L,MATCH(技能效果等级!B3539,技能效果!B:B,0)))</f>
        <v/>
      </c>
      <c r="O3539" s="95">
        <f>IF(INDEX(技能效果!N:N,MATCH(B3539,技能效果!B:B,0))=0,INDEX(技能效果!M:M,MATCH(技能效果等级!B3539,技能效果!B:B,0)),INDEX(技能效果!M:M,MATCH(技能效果等级!B3539,技能效果!B:B,0))*VLOOKUP(E3539,技能数值计算!$C$19:$D$28,2,FALSE))</f>
        <v>0</v>
      </c>
      <c r="P3539" s="97"/>
      <c r="Q3539" s="97"/>
      <c r="R3539" s="95" t="str">
        <f>IF(INDEX(技能效果!O:O,MATCH(技能效果等级!B3539,技能效果!B:B,0))="","",INDEX(技能效果!O:O,MATCH(技能效果等级!B3539,技能效果!B:B,0)))</f>
        <v/>
      </c>
      <c r="S3539" s="97"/>
      <c r="T3539" s="97"/>
      <c r="U3539" s="97"/>
      <c r="V3539" s="96" t="str">
        <f>IF(INDEX(技能效果!AF:AF,MATCH(技能效果等级!B3539,技能效果!B:B,0))="","",INDEX(技能效果!AF:AF,MATCH(技能效果等级!B3539,技能效果!B:B,0)))</f>
        <v/>
      </c>
      <c r="W3539" s="95">
        <f t="shared" si="53"/>
        <v>345</v>
      </c>
    </row>
    <row r="3540" spans="1:23" ht="16.5" x14ac:dyDescent="0.2">
      <c r="A3540" s="62">
        <v>3537</v>
      </c>
      <c r="B3540" s="95">
        <f>INDEX(技能效果!B:B,MATCH(技能效果等级!W3540,技能效果!AE:AE,0))</f>
        <v>210301901</v>
      </c>
      <c r="C3540" s="95" t="str">
        <f>INDEX(技能效果!C:C,MATCH(技能效果等级!B3540,技能效果!B:B,0))</f>
        <v>食火蜥技能护盾(教学)</v>
      </c>
      <c r="D3540" s="96" t="s">
        <v>873</v>
      </c>
      <c r="E3540" s="95">
        <v>3</v>
      </c>
      <c r="F3540" s="95">
        <f>INDEX(技能效果!H:H,MATCH(技能效果等级!B3540,技能效果!B:B,0))</f>
        <v>4005</v>
      </c>
      <c r="G3540" s="95">
        <f>IF(INDEX(技能效果!K:K,MATCH(B3540,技能效果!B:B,0))=0,INDEX(技能效果!I:I,MATCH(技能效果等级!B3540,技能效果!B:B,0)),INDEX(技能效果!I:I,MATCH(技能效果等级!B3540,技能效果!B:B,0))*VLOOKUP(E3540,技能数值计算!$C$19:$D$28,2,FALSE))</f>
        <v>1.1599999999999999</v>
      </c>
      <c r="H3540" s="95">
        <f>INDEX(技能效果!J:J,MATCH(技能效果等级!B3540,技能效果!B:B,0))</f>
        <v>0</v>
      </c>
      <c r="I3540" s="97"/>
      <c r="J3540" s="97"/>
      <c r="K3540" s="97"/>
      <c r="L3540" s="97"/>
      <c r="M3540" s="97"/>
      <c r="N3540" s="96" t="str">
        <f>IF(INDEX(技能效果!L:L,MATCH(技能效果等级!B3540,技能效果!B:B,0))="","",INDEX(技能效果!L:L,MATCH(技能效果等级!B3540,技能效果!B:B,0)))</f>
        <v/>
      </c>
      <c r="O3540" s="95">
        <f>IF(INDEX(技能效果!N:N,MATCH(B3540,技能效果!B:B,0))=0,INDEX(技能效果!M:M,MATCH(技能效果等级!B3540,技能效果!B:B,0)),INDEX(技能效果!M:M,MATCH(技能效果等级!B3540,技能效果!B:B,0))*VLOOKUP(E3540,技能数值计算!$C$19:$D$28,2,FALSE))</f>
        <v>0</v>
      </c>
      <c r="P3540" s="97"/>
      <c r="Q3540" s="97"/>
      <c r="R3540" s="95" t="str">
        <f>IF(INDEX(技能效果!O:O,MATCH(技能效果等级!B3540,技能效果!B:B,0))="","",INDEX(技能效果!O:O,MATCH(技能效果等级!B3540,技能效果!B:B,0)))</f>
        <v/>
      </c>
      <c r="S3540" s="97"/>
      <c r="T3540" s="97"/>
      <c r="U3540" s="97"/>
      <c r="V3540" s="96" t="str">
        <f>IF(INDEX(技能效果!AF:AF,MATCH(技能效果等级!B3540,技能效果!B:B,0))="","",INDEX(技能效果!AF:AF,MATCH(技能效果等级!B3540,技能效果!B:B,0)))</f>
        <v/>
      </c>
      <c r="W3540" s="95">
        <f t="shared" si="53"/>
        <v>345</v>
      </c>
    </row>
    <row r="3541" spans="1:23" ht="16.5" x14ac:dyDescent="0.2">
      <c r="A3541" s="62">
        <v>3538</v>
      </c>
      <c r="B3541" s="95">
        <f>INDEX(技能效果!B:B,MATCH(技能效果等级!W3541,技能效果!AE:AE,0))</f>
        <v>210301901</v>
      </c>
      <c r="C3541" s="95" t="str">
        <f>INDEX(技能效果!C:C,MATCH(技能效果等级!B3541,技能效果!B:B,0))</f>
        <v>食火蜥技能护盾(教学)</v>
      </c>
      <c r="D3541" s="96" t="s">
        <v>873</v>
      </c>
      <c r="E3541" s="95">
        <v>4</v>
      </c>
      <c r="F3541" s="95">
        <f>INDEX(技能效果!H:H,MATCH(技能效果等级!B3541,技能效果!B:B,0))</f>
        <v>4005</v>
      </c>
      <c r="G3541" s="95">
        <f>IF(INDEX(技能效果!K:K,MATCH(B3541,技能效果!B:B,0))=0,INDEX(技能效果!I:I,MATCH(技能效果等级!B3541,技能效果!B:B,0)),INDEX(技能效果!I:I,MATCH(技能效果等级!B3541,技能效果!B:B,0))*VLOOKUP(E3541,技能数值计算!$C$19:$D$28,2,FALSE))</f>
        <v>1.24</v>
      </c>
      <c r="H3541" s="95">
        <f>INDEX(技能效果!J:J,MATCH(技能效果等级!B3541,技能效果!B:B,0))</f>
        <v>0</v>
      </c>
      <c r="I3541" s="97"/>
      <c r="J3541" s="97"/>
      <c r="K3541" s="97"/>
      <c r="L3541" s="97"/>
      <c r="M3541" s="97"/>
      <c r="N3541" s="96" t="str">
        <f>IF(INDEX(技能效果!L:L,MATCH(技能效果等级!B3541,技能效果!B:B,0))="","",INDEX(技能效果!L:L,MATCH(技能效果等级!B3541,技能效果!B:B,0)))</f>
        <v/>
      </c>
      <c r="O3541" s="95">
        <f>IF(INDEX(技能效果!N:N,MATCH(B3541,技能效果!B:B,0))=0,INDEX(技能效果!M:M,MATCH(技能效果等级!B3541,技能效果!B:B,0)),INDEX(技能效果!M:M,MATCH(技能效果等级!B3541,技能效果!B:B,0))*VLOOKUP(E3541,技能数值计算!$C$19:$D$28,2,FALSE))</f>
        <v>0</v>
      </c>
      <c r="P3541" s="97"/>
      <c r="Q3541" s="97"/>
      <c r="R3541" s="95" t="str">
        <f>IF(INDEX(技能效果!O:O,MATCH(技能效果等级!B3541,技能效果!B:B,0))="","",INDEX(技能效果!O:O,MATCH(技能效果等级!B3541,技能效果!B:B,0)))</f>
        <v/>
      </c>
      <c r="S3541" s="97"/>
      <c r="T3541" s="97"/>
      <c r="U3541" s="97"/>
      <c r="V3541" s="96" t="str">
        <f>IF(INDEX(技能效果!AF:AF,MATCH(技能效果等级!B3541,技能效果!B:B,0))="","",INDEX(技能效果!AF:AF,MATCH(技能效果等级!B3541,技能效果!B:B,0)))</f>
        <v/>
      </c>
      <c r="W3541" s="95">
        <f t="shared" si="53"/>
        <v>345</v>
      </c>
    </row>
    <row r="3542" spans="1:23" ht="16.5" x14ac:dyDescent="0.2">
      <c r="A3542" s="62">
        <v>3539</v>
      </c>
      <c r="B3542" s="95">
        <f>INDEX(技能效果!B:B,MATCH(技能效果等级!W3542,技能效果!AE:AE,0))</f>
        <v>210301901</v>
      </c>
      <c r="C3542" s="95" t="str">
        <f>INDEX(技能效果!C:C,MATCH(技能效果等级!B3542,技能效果!B:B,0))</f>
        <v>食火蜥技能护盾(教学)</v>
      </c>
      <c r="D3542" s="96" t="s">
        <v>873</v>
      </c>
      <c r="E3542" s="95">
        <v>5</v>
      </c>
      <c r="F3542" s="95">
        <f>INDEX(技能效果!H:H,MATCH(技能效果等级!B3542,技能效果!B:B,0))</f>
        <v>4005</v>
      </c>
      <c r="G3542" s="95">
        <f>IF(INDEX(技能效果!K:K,MATCH(B3542,技能效果!B:B,0))=0,INDEX(技能效果!I:I,MATCH(技能效果等级!B3542,技能效果!B:B,0)),INDEX(技能效果!I:I,MATCH(技能效果等级!B3542,技能效果!B:B,0))*VLOOKUP(E3542,技能数值计算!$C$19:$D$28,2,FALSE))</f>
        <v>1.32</v>
      </c>
      <c r="H3542" s="95">
        <f>INDEX(技能效果!J:J,MATCH(技能效果等级!B3542,技能效果!B:B,0))</f>
        <v>0</v>
      </c>
      <c r="I3542" s="97"/>
      <c r="J3542" s="97"/>
      <c r="K3542" s="97"/>
      <c r="L3542" s="97"/>
      <c r="M3542" s="97"/>
      <c r="N3542" s="96" t="str">
        <f>IF(INDEX(技能效果!L:L,MATCH(技能效果等级!B3542,技能效果!B:B,0))="","",INDEX(技能效果!L:L,MATCH(技能效果等级!B3542,技能效果!B:B,0)))</f>
        <v/>
      </c>
      <c r="O3542" s="95">
        <f>IF(INDEX(技能效果!N:N,MATCH(B3542,技能效果!B:B,0))=0,INDEX(技能效果!M:M,MATCH(技能效果等级!B3542,技能效果!B:B,0)),INDEX(技能效果!M:M,MATCH(技能效果等级!B3542,技能效果!B:B,0))*VLOOKUP(E3542,技能数值计算!$C$19:$D$28,2,FALSE))</f>
        <v>0</v>
      </c>
      <c r="P3542" s="97"/>
      <c r="Q3542" s="97"/>
      <c r="R3542" s="95" t="str">
        <f>IF(INDEX(技能效果!O:O,MATCH(技能效果等级!B3542,技能效果!B:B,0))="","",INDEX(技能效果!O:O,MATCH(技能效果等级!B3542,技能效果!B:B,0)))</f>
        <v/>
      </c>
      <c r="S3542" s="97"/>
      <c r="T3542" s="97"/>
      <c r="U3542" s="97"/>
      <c r="V3542" s="96" t="str">
        <f>IF(INDEX(技能效果!AF:AF,MATCH(技能效果等级!B3542,技能效果!B:B,0))="","",INDEX(技能效果!AF:AF,MATCH(技能效果等级!B3542,技能效果!B:B,0)))</f>
        <v/>
      </c>
      <c r="W3542" s="95">
        <f t="shared" si="53"/>
        <v>345</v>
      </c>
    </row>
    <row r="3543" spans="1:23" ht="16.5" x14ac:dyDescent="0.2">
      <c r="A3543" s="62">
        <v>3540</v>
      </c>
      <c r="B3543" s="95">
        <f>INDEX(技能效果!B:B,MATCH(技能效果等级!W3543,技能效果!AE:AE,0))</f>
        <v>210301901</v>
      </c>
      <c r="C3543" s="95" t="str">
        <f>INDEX(技能效果!C:C,MATCH(技能效果等级!B3543,技能效果!B:B,0))</f>
        <v>食火蜥技能护盾(教学)</v>
      </c>
      <c r="D3543" s="96" t="s">
        <v>873</v>
      </c>
      <c r="E3543" s="95">
        <v>6</v>
      </c>
      <c r="F3543" s="95">
        <f>INDEX(技能效果!H:H,MATCH(技能效果等级!B3543,技能效果!B:B,0))</f>
        <v>4005</v>
      </c>
      <c r="G3543" s="95">
        <f>IF(INDEX(技能效果!K:K,MATCH(B3543,技能效果!B:B,0))=0,INDEX(技能效果!I:I,MATCH(技能效果等级!B3543,技能效果!B:B,0)),INDEX(技能效果!I:I,MATCH(技能效果等级!B3543,技能效果!B:B,0))*VLOOKUP(E3543,技能数值计算!$C$19:$D$28,2,FALSE))</f>
        <v>1.44</v>
      </c>
      <c r="H3543" s="95">
        <f>INDEX(技能效果!J:J,MATCH(技能效果等级!B3543,技能效果!B:B,0))</f>
        <v>0</v>
      </c>
      <c r="I3543" s="97"/>
      <c r="J3543" s="97"/>
      <c r="K3543" s="97"/>
      <c r="L3543" s="97"/>
      <c r="M3543" s="97"/>
      <c r="N3543" s="96" t="str">
        <f>IF(INDEX(技能效果!L:L,MATCH(技能效果等级!B3543,技能效果!B:B,0))="","",INDEX(技能效果!L:L,MATCH(技能效果等级!B3543,技能效果!B:B,0)))</f>
        <v/>
      </c>
      <c r="O3543" s="95">
        <f>IF(INDEX(技能效果!N:N,MATCH(B3543,技能效果!B:B,0))=0,INDEX(技能效果!M:M,MATCH(技能效果等级!B3543,技能效果!B:B,0)),INDEX(技能效果!M:M,MATCH(技能效果等级!B3543,技能效果!B:B,0))*VLOOKUP(E3543,技能数值计算!$C$19:$D$28,2,FALSE))</f>
        <v>0</v>
      </c>
      <c r="P3543" s="97"/>
      <c r="Q3543" s="97"/>
      <c r="R3543" s="95" t="str">
        <f>IF(INDEX(技能效果!O:O,MATCH(技能效果等级!B3543,技能效果!B:B,0))="","",INDEX(技能效果!O:O,MATCH(技能效果等级!B3543,技能效果!B:B,0)))</f>
        <v/>
      </c>
      <c r="S3543" s="97"/>
      <c r="T3543" s="97"/>
      <c r="U3543" s="97"/>
      <c r="V3543" s="96" t="str">
        <f>IF(INDEX(技能效果!AF:AF,MATCH(技能效果等级!B3543,技能效果!B:B,0))="","",INDEX(技能效果!AF:AF,MATCH(技能效果等级!B3543,技能效果!B:B,0)))</f>
        <v/>
      </c>
      <c r="W3543" s="95">
        <f t="shared" si="53"/>
        <v>345</v>
      </c>
    </row>
    <row r="3544" spans="1:23" ht="16.5" x14ac:dyDescent="0.2">
      <c r="A3544" s="62">
        <v>3541</v>
      </c>
      <c r="B3544" s="95">
        <f>INDEX(技能效果!B:B,MATCH(技能效果等级!W3544,技能效果!AE:AE,0))</f>
        <v>210301901</v>
      </c>
      <c r="C3544" s="95" t="str">
        <f>INDEX(技能效果!C:C,MATCH(技能效果等级!B3544,技能效果!B:B,0))</f>
        <v>食火蜥技能护盾(教学)</v>
      </c>
      <c r="D3544" s="96" t="s">
        <v>873</v>
      </c>
      <c r="E3544" s="95">
        <v>7</v>
      </c>
      <c r="F3544" s="95">
        <f>INDEX(技能效果!H:H,MATCH(技能效果等级!B3544,技能效果!B:B,0))</f>
        <v>4005</v>
      </c>
      <c r="G3544" s="95">
        <f>IF(INDEX(技能效果!K:K,MATCH(B3544,技能效果!B:B,0))=0,INDEX(技能效果!I:I,MATCH(技能效果等级!B3544,技能效果!B:B,0)),INDEX(技能效果!I:I,MATCH(技能效果等级!B3544,技能效果!B:B,0))*VLOOKUP(E3544,技能数值计算!$C$19:$D$28,2,FALSE))</f>
        <v>1.56</v>
      </c>
      <c r="H3544" s="95">
        <f>INDEX(技能效果!J:J,MATCH(技能效果等级!B3544,技能效果!B:B,0))</f>
        <v>0</v>
      </c>
      <c r="I3544" s="97"/>
      <c r="J3544" s="97"/>
      <c r="K3544" s="97"/>
      <c r="L3544" s="97"/>
      <c r="M3544" s="97"/>
      <c r="N3544" s="96" t="str">
        <f>IF(INDEX(技能效果!L:L,MATCH(技能效果等级!B3544,技能效果!B:B,0))="","",INDEX(技能效果!L:L,MATCH(技能效果等级!B3544,技能效果!B:B,0)))</f>
        <v/>
      </c>
      <c r="O3544" s="95">
        <f>IF(INDEX(技能效果!N:N,MATCH(B3544,技能效果!B:B,0))=0,INDEX(技能效果!M:M,MATCH(技能效果等级!B3544,技能效果!B:B,0)),INDEX(技能效果!M:M,MATCH(技能效果等级!B3544,技能效果!B:B,0))*VLOOKUP(E3544,技能数值计算!$C$19:$D$28,2,FALSE))</f>
        <v>0</v>
      </c>
      <c r="P3544" s="97"/>
      <c r="Q3544" s="97"/>
      <c r="R3544" s="95" t="str">
        <f>IF(INDEX(技能效果!O:O,MATCH(技能效果等级!B3544,技能效果!B:B,0))="","",INDEX(技能效果!O:O,MATCH(技能效果等级!B3544,技能效果!B:B,0)))</f>
        <v/>
      </c>
      <c r="S3544" s="97"/>
      <c r="T3544" s="97"/>
      <c r="U3544" s="97"/>
      <c r="V3544" s="96" t="str">
        <f>IF(INDEX(技能效果!AF:AF,MATCH(技能效果等级!B3544,技能效果!B:B,0))="","",INDEX(技能效果!AF:AF,MATCH(技能效果等级!B3544,技能效果!B:B,0)))</f>
        <v/>
      </c>
      <c r="W3544" s="95">
        <f t="shared" si="53"/>
        <v>345</v>
      </c>
    </row>
    <row r="3545" spans="1:23" ht="16.5" x14ac:dyDescent="0.2">
      <c r="A3545" s="62">
        <v>3542</v>
      </c>
      <c r="B3545" s="95">
        <f>INDEX(技能效果!B:B,MATCH(技能效果等级!W3545,技能效果!AE:AE,0))</f>
        <v>210301901</v>
      </c>
      <c r="C3545" s="95" t="str">
        <f>INDEX(技能效果!C:C,MATCH(技能效果等级!B3545,技能效果!B:B,0))</f>
        <v>食火蜥技能护盾(教学)</v>
      </c>
      <c r="D3545" s="96" t="s">
        <v>873</v>
      </c>
      <c r="E3545" s="95">
        <v>8</v>
      </c>
      <c r="F3545" s="95">
        <f>INDEX(技能效果!H:H,MATCH(技能效果等级!B3545,技能效果!B:B,0))</f>
        <v>4005</v>
      </c>
      <c r="G3545" s="95">
        <f>IF(INDEX(技能效果!K:K,MATCH(B3545,技能效果!B:B,0))=0,INDEX(技能效果!I:I,MATCH(技能效果等级!B3545,技能效果!B:B,0)),INDEX(技能效果!I:I,MATCH(技能效果等级!B3545,技能效果!B:B,0))*VLOOKUP(E3545,技能数值计算!$C$19:$D$28,2,FALSE))</f>
        <v>1.68</v>
      </c>
      <c r="H3545" s="95">
        <f>INDEX(技能效果!J:J,MATCH(技能效果等级!B3545,技能效果!B:B,0))</f>
        <v>0</v>
      </c>
      <c r="I3545" s="97"/>
      <c r="J3545" s="97"/>
      <c r="K3545" s="97"/>
      <c r="L3545" s="97"/>
      <c r="M3545" s="97"/>
      <c r="N3545" s="96" t="str">
        <f>IF(INDEX(技能效果!L:L,MATCH(技能效果等级!B3545,技能效果!B:B,0))="","",INDEX(技能效果!L:L,MATCH(技能效果等级!B3545,技能效果!B:B,0)))</f>
        <v/>
      </c>
      <c r="O3545" s="95">
        <f>IF(INDEX(技能效果!N:N,MATCH(B3545,技能效果!B:B,0))=0,INDEX(技能效果!M:M,MATCH(技能效果等级!B3545,技能效果!B:B,0)),INDEX(技能效果!M:M,MATCH(技能效果等级!B3545,技能效果!B:B,0))*VLOOKUP(E3545,技能数值计算!$C$19:$D$28,2,FALSE))</f>
        <v>0</v>
      </c>
      <c r="P3545" s="97"/>
      <c r="Q3545" s="97"/>
      <c r="R3545" s="95" t="str">
        <f>IF(INDEX(技能效果!O:O,MATCH(技能效果等级!B3545,技能效果!B:B,0))="","",INDEX(技能效果!O:O,MATCH(技能效果等级!B3545,技能效果!B:B,0)))</f>
        <v/>
      </c>
      <c r="S3545" s="97"/>
      <c r="T3545" s="97"/>
      <c r="U3545" s="97"/>
      <c r="V3545" s="96" t="str">
        <f>IF(INDEX(技能效果!AF:AF,MATCH(技能效果等级!B3545,技能效果!B:B,0))="","",INDEX(技能效果!AF:AF,MATCH(技能效果等级!B3545,技能效果!B:B,0)))</f>
        <v/>
      </c>
      <c r="W3545" s="95">
        <f t="shared" si="53"/>
        <v>345</v>
      </c>
    </row>
    <row r="3546" spans="1:23" ht="16.5" x14ac:dyDescent="0.2">
      <c r="A3546" s="62">
        <v>3543</v>
      </c>
      <c r="B3546" s="95">
        <f>INDEX(技能效果!B:B,MATCH(技能效果等级!W3546,技能效果!AE:AE,0))</f>
        <v>210301901</v>
      </c>
      <c r="C3546" s="95" t="str">
        <f>INDEX(技能效果!C:C,MATCH(技能效果等级!B3546,技能效果!B:B,0))</f>
        <v>食火蜥技能护盾(教学)</v>
      </c>
      <c r="D3546" s="96" t="s">
        <v>873</v>
      </c>
      <c r="E3546" s="95">
        <v>9</v>
      </c>
      <c r="F3546" s="95">
        <f>INDEX(技能效果!H:H,MATCH(技能效果等级!B3546,技能效果!B:B,0))</f>
        <v>4005</v>
      </c>
      <c r="G3546" s="95">
        <f>IF(INDEX(技能效果!K:K,MATCH(B3546,技能效果!B:B,0))=0,INDEX(技能效果!I:I,MATCH(技能效果等级!B3546,技能效果!B:B,0)),INDEX(技能效果!I:I,MATCH(技能效果等级!B3546,技能效果!B:B,0))*VLOOKUP(E3546,技能数值计算!$C$19:$D$28,2,FALSE))</f>
        <v>1.84</v>
      </c>
      <c r="H3546" s="95">
        <f>INDEX(技能效果!J:J,MATCH(技能效果等级!B3546,技能效果!B:B,0))</f>
        <v>0</v>
      </c>
      <c r="I3546" s="97"/>
      <c r="J3546" s="97"/>
      <c r="K3546" s="97"/>
      <c r="L3546" s="97"/>
      <c r="M3546" s="97"/>
      <c r="N3546" s="96" t="str">
        <f>IF(INDEX(技能效果!L:L,MATCH(技能效果等级!B3546,技能效果!B:B,0))="","",INDEX(技能效果!L:L,MATCH(技能效果等级!B3546,技能效果!B:B,0)))</f>
        <v/>
      </c>
      <c r="O3546" s="95">
        <f>IF(INDEX(技能效果!N:N,MATCH(B3546,技能效果!B:B,0))=0,INDEX(技能效果!M:M,MATCH(技能效果等级!B3546,技能效果!B:B,0)),INDEX(技能效果!M:M,MATCH(技能效果等级!B3546,技能效果!B:B,0))*VLOOKUP(E3546,技能数值计算!$C$19:$D$28,2,FALSE))</f>
        <v>0</v>
      </c>
      <c r="P3546" s="97"/>
      <c r="Q3546" s="97"/>
      <c r="R3546" s="95" t="str">
        <f>IF(INDEX(技能效果!O:O,MATCH(技能效果等级!B3546,技能效果!B:B,0))="","",INDEX(技能效果!O:O,MATCH(技能效果等级!B3546,技能效果!B:B,0)))</f>
        <v/>
      </c>
      <c r="S3546" s="97"/>
      <c r="T3546" s="97"/>
      <c r="U3546" s="97"/>
      <c r="V3546" s="96" t="str">
        <f>IF(INDEX(技能效果!AF:AF,MATCH(技能效果等级!B3546,技能效果!B:B,0))="","",INDEX(技能效果!AF:AF,MATCH(技能效果等级!B3546,技能效果!B:B,0)))</f>
        <v/>
      </c>
      <c r="W3546" s="95">
        <f t="shared" si="53"/>
        <v>345</v>
      </c>
    </row>
    <row r="3547" spans="1:23" ht="16.5" x14ac:dyDescent="0.2">
      <c r="A3547" s="62">
        <v>3544</v>
      </c>
      <c r="B3547" s="95">
        <f>INDEX(技能效果!B:B,MATCH(技能效果等级!W3547,技能效果!AE:AE,0))</f>
        <v>210301901</v>
      </c>
      <c r="C3547" s="95" t="str">
        <f>INDEX(技能效果!C:C,MATCH(技能效果等级!B3547,技能效果!B:B,0))</f>
        <v>食火蜥技能护盾(教学)</v>
      </c>
      <c r="D3547" s="96" t="s">
        <v>873</v>
      </c>
      <c r="E3547" s="95">
        <v>10</v>
      </c>
      <c r="F3547" s="95">
        <f>INDEX(技能效果!H:H,MATCH(技能效果等级!B3547,技能效果!B:B,0))</f>
        <v>4005</v>
      </c>
      <c r="G3547" s="95">
        <f>IF(INDEX(技能效果!K:K,MATCH(B3547,技能效果!B:B,0))=0,INDEX(技能效果!I:I,MATCH(技能效果等级!B3547,技能效果!B:B,0)),INDEX(技能效果!I:I,MATCH(技能效果等级!B3547,技能效果!B:B,0))*VLOOKUP(E3547,技能数值计算!$C$19:$D$28,2,FALSE))</f>
        <v>2</v>
      </c>
      <c r="H3547" s="95">
        <f>INDEX(技能效果!J:J,MATCH(技能效果等级!B3547,技能效果!B:B,0))</f>
        <v>0</v>
      </c>
      <c r="I3547" s="97"/>
      <c r="J3547" s="97"/>
      <c r="K3547" s="97"/>
      <c r="L3547" s="97"/>
      <c r="M3547" s="97"/>
      <c r="N3547" s="96" t="str">
        <f>IF(INDEX(技能效果!L:L,MATCH(技能效果等级!B3547,技能效果!B:B,0))="","",INDEX(技能效果!L:L,MATCH(技能效果等级!B3547,技能效果!B:B,0)))</f>
        <v/>
      </c>
      <c r="O3547" s="95">
        <f>IF(INDEX(技能效果!N:N,MATCH(B3547,技能效果!B:B,0))=0,INDEX(技能效果!M:M,MATCH(技能效果等级!B3547,技能效果!B:B,0)),INDEX(技能效果!M:M,MATCH(技能效果等级!B3547,技能效果!B:B,0))*VLOOKUP(E3547,技能数值计算!$C$19:$D$28,2,FALSE))</f>
        <v>0</v>
      </c>
      <c r="P3547" s="97"/>
      <c r="Q3547" s="97"/>
      <c r="R3547" s="95" t="str">
        <f>IF(INDEX(技能效果!O:O,MATCH(技能效果等级!B3547,技能效果!B:B,0))="","",INDEX(技能效果!O:O,MATCH(技能效果等级!B3547,技能效果!B:B,0)))</f>
        <v/>
      </c>
      <c r="S3547" s="97"/>
      <c r="T3547" s="97"/>
      <c r="U3547" s="97"/>
      <c r="V3547" s="96" t="str">
        <f>IF(INDEX(技能效果!AF:AF,MATCH(技能效果等级!B3547,技能效果!B:B,0))="","",INDEX(技能效果!AF:AF,MATCH(技能效果等级!B3547,技能效果!B:B,0)))</f>
        <v/>
      </c>
      <c r="W3547" s="95">
        <f t="shared" si="53"/>
        <v>345</v>
      </c>
    </row>
    <row r="3548" spans="1:23" ht="16.5" x14ac:dyDescent="0.2">
      <c r="A3548" s="62">
        <v>3545</v>
      </c>
      <c r="B3548" s="95">
        <f>INDEX(技能效果!B:B,MATCH(技能效果等级!W3548,技能效果!AE:AE,0))</f>
        <v>210301902</v>
      </c>
      <c r="C3548" s="95" t="str">
        <f>INDEX(技能效果!C:C,MATCH(技能效果等级!B3548,技能效果!B:B,0))</f>
        <v>食火蜥专属武器效果(教学)</v>
      </c>
      <c r="D3548" s="96" t="s">
        <v>873</v>
      </c>
      <c r="E3548" s="95">
        <v>1</v>
      </c>
      <c r="F3548" s="95">
        <f>INDEX(技能效果!H:H,MATCH(技能效果等级!B3548,技能效果!B:B,0))</f>
        <v>2001</v>
      </c>
      <c r="G3548" s="95">
        <f>IF(INDEX(技能效果!K:K,MATCH(B3548,技能效果!B:B,0))=0,INDEX(技能效果!I:I,MATCH(技能效果等级!B3548,技能效果!B:B,0)),INDEX(技能效果!I:I,MATCH(技能效果等级!B3548,技能效果!B:B,0))*VLOOKUP(E3548,技能数值计算!$C$19:$D$28,2,FALSE))</f>
        <v>0.1</v>
      </c>
      <c r="H3548" s="95">
        <f>INDEX(技能效果!J:J,MATCH(技能效果等级!B3548,技能效果!B:B,0))</f>
        <v>0</v>
      </c>
      <c r="I3548" s="97"/>
      <c r="J3548" s="97"/>
      <c r="K3548" s="97"/>
      <c r="L3548" s="97"/>
      <c r="M3548" s="97"/>
      <c r="N3548" s="96" t="str">
        <f>IF(INDEX(技能效果!L:L,MATCH(技能效果等级!B3548,技能效果!B:B,0))="","",INDEX(技能效果!L:L,MATCH(技能效果等级!B3548,技能效果!B:B,0)))</f>
        <v/>
      </c>
      <c r="O3548" s="95">
        <f>IF(INDEX(技能效果!N:N,MATCH(B3548,技能效果!B:B,0))=0,INDEX(技能效果!M:M,MATCH(技能效果等级!B3548,技能效果!B:B,0)),INDEX(技能效果!M:M,MATCH(技能效果等级!B3548,技能效果!B:B,0))*VLOOKUP(E3548,技能数值计算!$C$19:$D$28,2,FALSE))</f>
        <v>0</v>
      </c>
      <c r="P3548" s="97"/>
      <c r="Q3548" s="97"/>
      <c r="R3548" s="95" t="str">
        <f>IF(INDEX(技能效果!O:O,MATCH(技能效果等级!B3548,技能效果!B:B,0))="","",INDEX(技能效果!O:O,MATCH(技能效果等级!B3548,技能效果!B:B,0)))</f>
        <v/>
      </c>
      <c r="S3548" s="97"/>
      <c r="T3548" s="97"/>
      <c r="U3548" s="97"/>
      <c r="V3548" s="96" t="str">
        <f>IF(INDEX(技能效果!AF:AF,MATCH(技能效果等级!B3548,技能效果!B:B,0))="","",INDEX(技能效果!AF:AF,MATCH(技能效果等级!B3548,技能效果!B:B,0)))</f>
        <v>额外为目标恢复食火蜥生命最大值x%血量</v>
      </c>
      <c r="W3548" s="95">
        <f t="shared" si="53"/>
        <v>346</v>
      </c>
    </row>
    <row r="3549" spans="1:23" ht="16.5" x14ac:dyDescent="0.2">
      <c r="A3549" s="62">
        <v>3546</v>
      </c>
      <c r="B3549" s="95">
        <f>INDEX(技能效果!B:B,MATCH(技能效果等级!W3549,技能效果!AE:AE,0))</f>
        <v>210301902</v>
      </c>
      <c r="C3549" s="95" t="str">
        <f>INDEX(技能效果!C:C,MATCH(技能效果等级!B3549,技能效果!B:B,0))</f>
        <v>食火蜥专属武器效果(教学)</v>
      </c>
      <c r="D3549" s="96" t="s">
        <v>873</v>
      </c>
      <c r="E3549" s="95">
        <v>2</v>
      </c>
      <c r="F3549" s="95">
        <f>INDEX(技能效果!H:H,MATCH(技能效果等级!B3549,技能效果!B:B,0))</f>
        <v>2001</v>
      </c>
      <c r="G3549" s="95">
        <f>IF(INDEX(技能效果!K:K,MATCH(B3549,技能效果!B:B,0))=0,INDEX(技能效果!I:I,MATCH(技能效果等级!B3549,技能效果!B:B,0)),INDEX(技能效果!I:I,MATCH(技能效果等级!B3549,技能效果!B:B,0))*VLOOKUP(E3549,技能数值计算!$C$19:$D$28,2,FALSE))</f>
        <v>0.1</v>
      </c>
      <c r="H3549" s="95">
        <f>INDEX(技能效果!J:J,MATCH(技能效果等级!B3549,技能效果!B:B,0))</f>
        <v>0</v>
      </c>
      <c r="I3549" s="97"/>
      <c r="J3549" s="97"/>
      <c r="K3549" s="97"/>
      <c r="L3549" s="97"/>
      <c r="M3549" s="97"/>
      <c r="N3549" s="96" t="str">
        <f>IF(INDEX(技能效果!L:L,MATCH(技能效果等级!B3549,技能效果!B:B,0))="","",INDEX(技能效果!L:L,MATCH(技能效果等级!B3549,技能效果!B:B,0)))</f>
        <v/>
      </c>
      <c r="O3549" s="95">
        <f>IF(INDEX(技能效果!N:N,MATCH(B3549,技能效果!B:B,0))=0,INDEX(技能效果!M:M,MATCH(技能效果等级!B3549,技能效果!B:B,0)),INDEX(技能效果!M:M,MATCH(技能效果等级!B3549,技能效果!B:B,0))*VLOOKUP(E3549,技能数值计算!$C$19:$D$28,2,FALSE))</f>
        <v>0</v>
      </c>
      <c r="P3549" s="97"/>
      <c r="Q3549" s="97"/>
      <c r="R3549" s="95" t="str">
        <f>IF(INDEX(技能效果!O:O,MATCH(技能效果等级!B3549,技能效果!B:B,0))="","",INDEX(技能效果!O:O,MATCH(技能效果等级!B3549,技能效果!B:B,0)))</f>
        <v/>
      </c>
      <c r="S3549" s="97"/>
      <c r="T3549" s="97"/>
      <c r="U3549" s="97"/>
      <c r="V3549" s="96" t="str">
        <f>IF(INDEX(技能效果!AF:AF,MATCH(技能效果等级!B3549,技能效果!B:B,0))="","",INDEX(技能效果!AF:AF,MATCH(技能效果等级!B3549,技能效果!B:B,0)))</f>
        <v>额外为目标恢复食火蜥生命最大值x%血量</v>
      </c>
      <c r="W3549" s="95">
        <f t="shared" si="53"/>
        <v>346</v>
      </c>
    </row>
    <row r="3550" spans="1:23" ht="16.5" x14ac:dyDescent="0.2">
      <c r="A3550" s="62">
        <v>3547</v>
      </c>
      <c r="B3550" s="95">
        <f>INDEX(技能效果!B:B,MATCH(技能效果等级!W3550,技能效果!AE:AE,0))</f>
        <v>210301902</v>
      </c>
      <c r="C3550" s="95" t="str">
        <f>INDEX(技能效果!C:C,MATCH(技能效果等级!B3550,技能效果!B:B,0))</f>
        <v>食火蜥专属武器效果(教学)</v>
      </c>
      <c r="D3550" s="96" t="s">
        <v>873</v>
      </c>
      <c r="E3550" s="95">
        <v>3</v>
      </c>
      <c r="F3550" s="95">
        <f>INDEX(技能效果!H:H,MATCH(技能效果等级!B3550,技能效果!B:B,0))</f>
        <v>2001</v>
      </c>
      <c r="G3550" s="95">
        <f>IF(INDEX(技能效果!K:K,MATCH(B3550,技能效果!B:B,0))=0,INDEX(技能效果!I:I,MATCH(技能效果等级!B3550,技能效果!B:B,0)),INDEX(技能效果!I:I,MATCH(技能效果等级!B3550,技能效果!B:B,0))*VLOOKUP(E3550,技能数值计算!$C$19:$D$28,2,FALSE))</f>
        <v>0.1</v>
      </c>
      <c r="H3550" s="95">
        <f>INDEX(技能效果!J:J,MATCH(技能效果等级!B3550,技能效果!B:B,0))</f>
        <v>0</v>
      </c>
      <c r="I3550" s="97"/>
      <c r="J3550" s="97"/>
      <c r="K3550" s="97"/>
      <c r="L3550" s="97"/>
      <c r="M3550" s="97"/>
      <c r="N3550" s="96" t="str">
        <f>IF(INDEX(技能效果!L:L,MATCH(技能效果等级!B3550,技能效果!B:B,0))="","",INDEX(技能效果!L:L,MATCH(技能效果等级!B3550,技能效果!B:B,0)))</f>
        <v/>
      </c>
      <c r="O3550" s="95">
        <f>IF(INDEX(技能效果!N:N,MATCH(B3550,技能效果!B:B,0))=0,INDEX(技能效果!M:M,MATCH(技能效果等级!B3550,技能效果!B:B,0)),INDEX(技能效果!M:M,MATCH(技能效果等级!B3550,技能效果!B:B,0))*VLOOKUP(E3550,技能数值计算!$C$19:$D$28,2,FALSE))</f>
        <v>0</v>
      </c>
      <c r="P3550" s="97"/>
      <c r="Q3550" s="97"/>
      <c r="R3550" s="95" t="str">
        <f>IF(INDEX(技能效果!O:O,MATCH(技能效果等级!B3550,技能效果!B:B,0))="","",INDEX(技能效果!O:O,MATCH(技能效果等级!B3550,技能效果!B:B,0)))</f>
        <v/>
      </c>
      <c r="S3550" s="97"/>
      <c r="T3550" s="97"/>
      <c r="U3550" s="97"/>
      <c r="V3550" s="96" t="str">
        <f>IF(INDEX(技能效果!AF:AF,MATCH(技能效果等级!B3550,技能效果!B:B,0))="","",INDEX(技能效果!AF:AF,MATCH(技能效果等级!B3550,技能效果!B:B,0)))</f>
        <v>额外为目标恢复食火蜥生命最大值x%血量</v>
      </c>
      <c r="W3550" s="95">
        <f t="shared" si="53"/>
        <v>346</v>
      </c>
    </row>
    <row r="3551" spans="1:23" ht="16.5" x14ac:dyDescent="0.2">
      <c r="A3551" s="62">
        <v>3548</v>
      </c>
      <c r="B3551" s="95">
        <f>INDEX(技能效果!B:B,MATCH(技能效果等级!W3551,技能效果!AE:AE,0))</f>
        <v>210301902</v>
      </c>
      <c r="C3551" s="95" t="str">
        <f>INDEX(技能效果!C:C,MATCH(技能效果等级!B3551,技能效果!B:B,0))</f>
        <v>食火蜥专属武器效果(教学)</v>
      </c>
      <c r="D3551" s="96" t="s">
        <v>873</v>
      </c>
      <c r="E3551" s="95">
        <v>4</v>
      </c>
      <c r="F3551" s="95">
        <f>INDEX(技能效果!H:H,MATCH(技能效果等级!B3551,技能效果!B:B,0))</f>
        <v>2001</v>
      </c>
      <c r="G3551" s="95">
        <f>IF(INDEX(技能效果!K:K,MATCH(B3551,技能效果!B:B,0))=0,INDEX(技能效果!I:I,MATCH(技能效果等级!B3551,技能效果!B:B,0)),INDEX(技能效果!I:I,MATCH(技能效果等级!B3551,技能效果!B:B,0))*VLOOKUP(E3551,技能数值计算!$C$19:$D$28,2,FALSE))</f>
        <v>0.1</v>
      </c>
      <c r="H3551" s="95">
        <f>INDEX(技能效果!J:J,MATCH(技能效果等级!B3551,技能效果!B:B,0))</f>
        <v>0</v>
      </c>
      <c r="I3551" s="97"/>
      <c r="J3551" s="97"/>
      <c r="K3551" s="97"/>
      <c r="L3551" s="97"/>
      <c r="M3551" s="97"/>
      <c r="N3551" s="96" t="str">
        <f>IF(INDEX(技能效果!L:L,MATCH(技能效果等级!B3551,技能效果!B:B,0))="","",INDEX(技能效果!L:L,MATCH(技能效果等级!B3551,技能效果!B:B,0)))</f>
        <v/>
      </c>
      <c r="O3551" s="95">
        <f>IF(INDEX(技能效果!N:N,MATCH(B3551,技能效果!B:B,0))=0,INDEX(技能效果!M:M,MATCH(技能效果等级!B3551,技能效果!B:B,0)),INDEX(技能效果!M:M,MATCH(技能效果等级!B3551,技能效果!B:B,0))*VLOOKUP(E3551,技能数值计算!$C$19:$D$28,2,FALSE))</f>
        <v>0</v>
      </c>
      <c r="P3551" s="97"/>
      <c r="Q3551" s="97"/>
      <c r="R3551" s="95" t="str">
        <f>IF(INDEX(技能效果!O:O,MATCH(技能效果等级!B3551,技能效果!B:B,0))="","",INDEX(技能效果!O:O,MATCH(技能效果等级!B3551,技能效果!B:B,0)))</f>
        <v/>
      </c>
      <c r="S3551" s="97"/>
      <c r="T3551" s="97"/>
      <c r="U3551" s="97"/>
      <c r="V3551" s="96" t="str">
        <f>IF(INDEX(技能效果!AF:AF,MATCH(技能效果等级!B3551,技能效果!B:B,0))="","",INDEX(技能效果!AF:AF,MATCH(技能效果等级!B3551,技能效果!B:B,0)))</f>
        <v>额外为目标恢复食火蜥生命最大值x%血量</v>
      </c>
      <c r="W3551" s="95">
        <f t="shared" si="53"/>
        <v>346</v>
      </c>
    </row>
    <row r="3552" spans="1:23" ht="16.5" x14ac:dyDescent="0.2">
      <c r="A3552" s="62">
        <v>3549</v>
      </c>
      <c r="B3552" s="95">
        <f>INDEX(技能效果!B:B,MATCH(技能效果等级!W3552,技能效果!AE:AE,0))</f>
        <v>210301902</v>
      </c>
      <c r="C3552" s="95" t="str">
        <f>INDEX(技能效果!C:C,MATCH(技能效果等级!B3552,技能效果!B:B,0))</f>
        <v>食火蜥专属武器效果(教学)</v>
      </c>
      <c r="D3552" s="96" t="s">
        <v>873</v>
      </c>
      <c r="E3552" s="95">
        <v>5</v>
      </c>
      <c r="F3552" s="95">
        <f>INDEX(技能效果!H:H,MATCH(技能效果等级!B3552,技能效果!B:B,0))</f>
        <v>2001</v>
      </c>
      <c r="G3552" s="95">
        <f>IF(INDEX(技能效果!K:K,MATCH(B3552,技能效果!B:B,0))=0,INDEX(技能效果!I:I,MATCH(技能效果等级!B3552,技能效果!B:B,0)),INDEX(技能效果!I:I,MATCH(技能效果等级!B3552,技能效果!B:B,0))*VLOOKUP(E3552,技能数值计算!$C$19:$D$28,2,FALSE))</f>
        <v>0.1</v>
      </c>
      <c r="H3552" s="95">
        <f>INDEX(技能效果!J:J,MATCH(技能效果等级!B3552,技能效果!B:B,0))</f>
        <v>0</v>
      </c>
      <c r="I3552" s="97"/>
      <c r="J3552" s="97"/>
      <c r="K3552" s="97"/>
      <c r="L3552" s="97"/>
      <c r="M3552" s="97"/>
      <c r="N3552" s="96" t="str">
        <f>IF(INDEX(技能效果!L:L,MATCH(技能效果等级!B3552,技能效果!B:B,0))="","",INDEX(技能效果!L:L,MATCH(技能效果等级!B3552,技能效果!B:B,0)))</f>
        <v/>
      </c>
      <c r="O3552" s="95">
        <f>IF(INDEX(技能效果!N:N,MATCH(B3552,技能效果!B:B,0))=0,INDEX(技能效果!M:M,MATCH(技能效果等级!B3552,技能效果!B:B,0)),INDEX(技能效果!M:M,MATCH(技能效果等级!B3552,技能效果!B:B,0))*VLOOKUP(E3552,技能数值计算!$C$19:$D$28,2,FALSE))</f>
        <v>0</v>
      </c>
      <c r="P3552" s="97"/>
      <c r="Q3552" s="97"/>
      <c r="R3552" s="95" t="str">
        <f>IF(INDEX(技能效果!O:O,MATCH(技能效果等级!B3552,技能效果!B:B,0))="","",INDEX(技能效果!O:O,MATCH(技能效果等级!B3552,技能效果!B:B,0)))</f>
        <v/>
      </c>
      <c r="S3552" s="97"/>
      <c r="T3552" s="97"/>
      <c r="U3552" s="97"/>
      <c r="V3552" s="96" t="str">
        <f>IF(INDEX(技能效果!AF:AF,MATCH(技能效果等级!B3552,技能效果!B:B,0))="","",INDEX(技能效果!AF:AF,MATCH(技能效果等级!B3552,技能效果!B:B,0)))</f>
        <v>额外为目标恢复食火蜥生命最大值x%血量</v>
      </c>
      <c r="W3552" s="95">
        <f t="shared" si="53"/>
        <v>346</v>
      </c>
    </row>
    <row r="3553" spans="1:23" ht="16.5" x14ac:dyDescent="0.2">
      <c r="A3553" s="62">
        <v>3550</v>
      </c>
      <c r="B3553" s="95">
        <f>INDEX(技能效果!B:B,MATCH(技能效果等级!W3553,技能效果!AE:AE,0))</f>
        <v>210301902</v>
      </c>
      <c r="C3553" s="95" t="str">
        <f>INDEX(技能效果!C:C,MATCH(技能效果等级!B3553,技能效果!B:B,0))</f>
        <v>食火蜥专属武器效果(教学)</v>
      </c>
      <c r="D3553" s="96" t="s">
        <v>873</v>
      </c>
      <c r="E3553" s="95">
        <v>6</v>
      </c>
      <c r="F3553" s="95">
        <f>INDEX(技能效果!H:H,MATCH(技能效果等级!B3553,技能效果!B:B,0))</f>
        <v>2001</v>
      </c>
      <c r="G3553" s="95">
        <f>IF(INDEX(技能效果!K:K,MATCH(B3553,技能效果!B:B,0))=0,INDEX(技能效果!I:I,MATCH(技能效果等级!B3553,技能效果!B:B,0)),INDEX(技能效果!I:I,MATCH(技能效果等级!B3553,技能效果!B:B,0))*VLOOKUP(E3553,技能数值计算!$C$19:$D$28,2,FALSE))</f>
        <v>0.1</v>
      </c>
      <c r="H3553" s="95">
        <f>INDEX(技能效果!J:J,MATCH(技能效果等级!B3553,技能效果!B:B,0))</f>
        <v>0</v>
      </c>
      <c r="I3553" s="97"/>
      <c r="J3553" s="97"/>
      <c r="K3553" s="97"/>
      <c r="L3553" s="97"/>
      <c r="M3553" s="97"/>
      <c r="N3553" s="96" t="str">
        <f>IF(INDEX(技能效果!L:L,MATCH(技能效果等级!B3553,技能效果!B:B,0))="","",INDEX(技能效果!L:L,MATCH(技能效果等级!B3553,技能效果!B:B,0)))</f>
        <v/>
      </c>
      <c r="O3553" s="95">
        <f>IF(INDEX(技能效果!N:N,MATCH(B3553,技能效果!B:B,0))=0,INDEX(技能效果!M:M,MATCH(技能效果等级!B3553,技能效果!B:B,0)),INDEX(技能效果!M:M,MATCH(技能效果等级!B3553,技能效果!B:B,0))*VLOOKUP(E3553,技能数值计算!$C$19:$D$28,2,FALSE))</f>
        <v>0</v>
      </c>
      <c r="P3553" s="97"/>
      <c r="Q3553" s="97"/>
      <c r="R3553" s="95" t="str">
        <f>IF(INDEX(技能效果!O:O,MATCH(技能效果等级!B3553,技能效果!B:B,0))="","",INDEX(技能效果!O:O,MATCH(技能效果等级!B3553,技能效果!B:B,0)))</f>
        <v/>
      </c>
      <c r="S3553" s="97"/>
      <c r="T3553" s="97"/>
      <c r="U3553" s="97"/>
      <c r="V3553" s="96" t="str">
        <f>IF(INDEX(技能效果!AF:AF,MATCH(技能效果等级!B3553,技能效果!B:B,0))="","",INDEX(技能效果!AF:AF,MATCH(技能效果等级!B3553,技能效果!B:B,0)))</f>
        <v>额外为目标恢复食火蜥生命最大值x%血量</v>
      </c>
      <c r="W3553" s="95">
        <f t="shared" si="53"/>
        <v>346</v>
      </c>
    </row>
    <row r="3554" spans="1:23" ht="16.5" x14ac:dyDescent="0.2">
      <c r="A3554" s="62">
        <v>3551</v>
      </c>
      <c r="B3554" s="95">
        <f>INDEX(技能效果!B:B,MATCH(技能效果等级!W3554,技能效果!AE:AE,0))</f>
        <v>210301902</v>
      </c>
      <c r="C3554" s="95" t="str">
        <f>INDEX(技能效果!C:C,MATCH(技能效果等级!B3554,技能效果!B:B,0))</f>
        <v>食火蜥专属武器效果(教学)</v>
      </c>
      <c r="D3554" s="96" t="s">
        <v>873</v>
      </c>
      <c r="E3554" s="95">
        <v>7</v>
      </c>
      <c r="F3554" s="95">
        <f>INDEX(技能效果!H:H,MATCH(技能效果等级!B3554,技能效果!B:B,0))</f>
        <v>2001</v>
      </c>
      <c r="G3554" s="95">
        <f>IF(INDEX(技能效果!K:K,MATCH(B3554,技能效果!B:B,0))=0,INDEX(技能效果!I:I,MATCH(技能效果等级!B3554,技能效果!B:B,0)),INDEX(技能效果!I:I,MATCH(技能效果等级!B3554,技能效果!B:B,0))*VLOOKUP(E3554,技能数值计算!$C$19:$D$28,2,FALSE))</f>
        <v>0.1</v>
      </c>
      <c r="H3554" s="95">
        <f>INDEX(技能效果!J:J,MATCH(技能效果等级!B3554,技能效果!B:B,0))</f>
        <v>0</v>
      </c>
      <c r="I3554" s="97"/>
      <c r="J3554" s="97"/>
      <c r="K3554" s="97"/>
      <c r="L3554" s="97"/>
      <c r="M3554" s="97"/>
      <c r="N3554" s="96" t="str">
        <f>IF(INDEX(技能效果!L:L,MATCH(技能效果等级!B3554,技能效果!B:B,0))="","",INDEX(技能效果!L:L,MATCH(技能效果等级!B3554,技能效果!B:B,0)))</f>
        <v/>
      </c>
      <c r="O3554" s="95">
        <f>IF(INDEX(技能效果!N:N,MATCH(B3554,技能效果!B:B,0))=0,INDEX(技能效果!M:M,MATCH(技能效果等级!B3554,技能效果!B:B,0)),INDEX(技能效果!M:M,MATCH(技能效果等级!B3554,技能效果!B:B,0))*VLOOKUP(E3554,技能数值计算!$C$19:$D$28,2,FALSE))</f>
        <v>0</v>
      </c>
      <c r="P3554" s="97"/>
      <c r="Q3554" s="97"/>
      <c r="R3554" s="95" t="str">
        <f>IF(INDEX(技能效果!O:O,MATCH(技能效果等级!B3554,技能效果!B:B,0))="","",INDEX(技能效果!O:O,MATCH(技能效果等级!B3554,技能效果!B:B,0)))</f>
        <v/>
      </c>
      <c r="S3554" s="97"/>
      <c r="T3554" s="97"/>
      <c r="U3554" s="97"/>
      <c r="V3554" s="96" t="str">
        <f>IF(INDEX(技能效果!AF:AF,MATCH(技能效果等级!B3554,技能效果!B:B,0))="","",INDEX(技能效果!AF:AF,MATCH(技能效果等级!B3554,技能效果!B:B,0)))</f>
        <v>额外为目标恢复食火蜥生命最大值x%血量</v>
      </c>
      <c r="W3554" s="95">
        <f t="shared" si="53"/>
        <v>346</v>
      </c>
    </row>
    <row r="3555" spans="1:23" ht="16.5" x14ac:dyDescent="0.2">
      <c r="A3555" s="62">
        <v>3552</v>
      </c>
      <c r="B3555" s="95">
        <f>INDEX(技能效果!B:B,MATCH(技能效果等级!W3555,技能效果!AE:AE,0))</f>
        <v>210301902</v>
      </c>
      <c r="C3555" s="95" t="str">
        <f>INDEX(技能效果!C:C,MATCH(技能效果等级!B3555,技能效果!B:B,0))</f>
        <v>食火蜥专属武器效果(教学)</v>
      </c>
      <c r="D3555" s="96" t="s">
        <v>873</v>
      </c>
      <c r="E3555" s="95">
        <v>8</v>
      </c>
      <c r="F3555" s="95">
        <f>INDEX(技能效果!H:H,MATCH(技能效果等级!B3555,技能效果!B:B,0))</f>
        <v>2001</v>
      </c>
      <c r="G3555" s="95">
        <f>IF(INDEX(技能效果!K:K,MATCH(B3555,技能效果!B:B,0))=0,INDEX(技能效果!I:I,MATCH(技能效果等级!B3555,技能效果!B:B,0)),INDEX(技能效果!I:I,MATCH(技能效果等级!B3555,技能效果!B:B,0))*VLOOKUP(E3555,技能数值计算!$C$19:$D$28,2,FALSE))</f>
        <v>0.1</v>
      </c>
      <c r="H3555" s="95">
        <f>INDEX(技能效果!J:J,MATCH(技能效果等级!B3555,技能效果!B:B,0))</f>
        <v>0</v>
      </c>
      <c r="I3555" s="97"/>
      <c r="J3555" s="97"/>
      <c r="K3555" s="97"/>
      <c r="L3555" s="97"/>
      <c r="M3555" s="97"/>
      <c r="N3555" s="96" t="str">
        <f>IF(INDEX(技能效果!L:L,MATCH(技能效果等级!B3555,技能效果!B:B,0))="","",INDEX(技能效果!L:L,MATCH(技能效果等级!B3555,技能效果!B:B,0)))</f>
        <v/>
      </c>
      <c r="O3555" s="95">
        <f>IF(INDEX(技能效果!N:N,MATCH(B3555,技能效果!B:B,0))=0,INDEX(技能效果!M:M,MATCH(技能效果等级!B3555,技能效果!B:B,0)),INDEX(技能效果!M:M,MATCH(技能效果等级!B3555,技能效果!B:B,0))*VLOOKUP(E3555,技能数值计算!$C$19:$D$28,2,FALSE))</f>
        <v>0</v>
      </c>
      <c r="P3555" s="97"/>
      <c r="Q3555" s="97"/>
      <c r="R3555" s="95" t="str">
        <f>IF(INDEX(技能效果!O:O,MATCH(技能效果等级!B3555,技能效果!B:B,0))="","",INDEX(技能效果!O:O,MATCH(技能效果等级!B3555,技能效果!B:B,0)))</f>
        <v/>
      </c>
      <c r="S3555" s="97"/>
      <c r="T3555" s="97"/>
      <c r="U3555" s="97"/>
      <c r="V3555" s="96" t="str">
        <f>IF(INDEX(技能效果!AF:AF,MATCH(技能效果等级!B3555,技能效果!B:B,0))="","",INDEX(技能效果!AF:AF,MATCH(技能效果等级!B3555,技能效果!B:B,0)))</f>
        <v>额外为目标恢复食火蜥生命最大值x%血量</v>
      </c>
      <c r="W3555" s="95">
        <f t="shared" si="53"/>
        <v>346</v>
      </c>
    </row>
    <row r="3556" spans="1:23" ht="16.5" x14ac:dyDescent="0.2">
      <c r="A3556" s="62">
        <v>3553</v>
      </c>
      <c r="B3556" s="95">
        <f>INDEX(技能效果!B:B,MATCH(技能效果等级!W3556,技能效果!AE:AE,0))</f>
        <v>210301902</v>
      </c>
      <c r="C3556" s="95" t="str">
        <f>INDEX(技能效果!C:C,MATCH(技能效果等级!B3556,技能效果!B:B,0))</f>
        <v>食火蜥专属武器效果(教学)</v>
      </c>
      <c r="D3556" s="96" t="s">
        <v>873</v>
      </c>
      <c r="E3556" s="95">
        <v>9</v>
      </c>
      <c r="F3556" s="95">
        <f>INDEX(技能效果!H:H,MATCH(技能效果等级!B3556,技能效果!B:B,0))</f>
        <v>2001</v>
      </c>
      <c r="G3556" s="95">
        <f>IF(INDEX(技能效果!K:K,MATCH(B3556,技能效果!B:B,0))=0,INDEX(技能效果!I:I,MATCH(技能效果等级!B3556,技能效果!B:B,0)),INDEX(技能效果!I:I,MATCH(技能效果等级!B3556,技能效果!B:B,0))*VLOOKUP(E3556,技能数值计算!$C$19:$D$28,2,FALSE))</f>
        <v>0.1</v>
      </c>
      <c r="H3556" s="95">
        <f>INDEX(技能效果!J:J,MATCH(技能效果等级!B3556,技能效果!B:B,0))</f>
        <v>0</v>
      </c>
      <c r="I3556" s="97"/>
      <c r="J3556" s="97"/>
      <c r="K3556" s="97"/>
      <c r="L3556" s="97"/>
      <c r="M3556" s="97"/>
      <c r="N3556" s="96" t="str">
        <f>IF(INDEX(技能效果!L:L,MATCH(技能效果等级!B3556,技能效果!B:B,0))="","",INDEX(技能效果!L:L,MATCH(技能效果等级!B3556,技能效果!B:B,0)))</f>
        <v/>
      </c>
      <c r="O3556" s="95">
        <f>IF(INDEX(技能效果!N:N,MATCH(B3556,技能效果!B:B,0))=0,INDEX(技能效果!M:M,MATCH(技能效果等级!B3556,技能效果!B:B,0)),INDEX(技能效果!M:M,MATCH(技能效果等级!B3556,技能效果!B:B,0))*VLOOKUP(E3556,技能数值计算!$C$19:$D$28,2,FALSE))</f>
        <v>0</v>
      </c>
      <c r="P3556" s="97"/>
      <c r="Q3556" s="97"/>
      <c r="R3556" s="95" t="str">
        <f>IF(INDEX(技能效果!O:O,MATCH(技能效果等级!B3556,技能效果!B:B,0))="","",INDEX(技能效果!O:O,MATCH(技能效果等级!B3556,技能效果!B:B,0)))</f>
        <v/>
      </c>
      <c r="S3556" s="97"/>
      <c r="T3556" s="97"/>
      <c r="U3556" s="97"/>
      <c r="V3556" s="96" t="str">
        <f>IF(INDEX(技能效果!AF:AF,MATCH(技能效果等级!B3556,技能效果!B:B,0))="","",INDEX(技能效果!AF:AF,MATCH(技能效果等级!B3556,技能效果!B:B,0)))</f>
        <v>额外为目标恢复食火蜥生命最大值x%血量</v>
      </c>
      <c r="W3556" s="95">
        <f t="shared" si="53"/>
        <v>346</v>
      </c>
    </row>
    <row r="3557" spans="1:23" ht="16.5" x14ac:dyDescent="0.2">
      <c r="A3557" s="62">
        <v>3554</v>
      </c>
      <c r="B3557" s="95">
        <f>INDEX(技能效果!B:B,MATCH(技能效果等级!W3557,技能效果!AE:AE,0))</f>
        <v>210301902</v>
      </c>
      <c r="C3557" s="95" t="str">
        <f>INDEX(技能效果!C:C,MATCH(技能效果等级!B3557,技能效果!B:B,0))</f>
        <v>食火蜥专属武器效果(教学)</v>
      </c>
      <c r="D3557" s="96" t="s">
        <v>873</v>
      </c>
      <c r="E3557" s="95">
        <v>10</v>
      </c>
      <c r="F3557" s="95">
        <f>INDEX(技能效果!H:H,MATCH(技能效果等级!B3557,技能效果!B:B,0))</f>
        <v>2001</v>
      </c>
      <c r="G3557" s="95">
        <f>IF(INDEX(技能效果!K:K,MATCH(B3557,技能效果!B:B,0))=0,INDEX(技能效果!I:I,MATCH(技能效果等级!B3557,技能效果!B:B,0)),INDEX(技能效果!I:I,MATCH(技能效果等级!B3557,技能效果!B:B,0))*VLOOKUP(E3557,技能数值计算!$C$19:$D$28,2,FALSE))</f>
        <v>0.1</v>
      </c>
      <c r="H3557" s="95">
        <f>INDEX(技能效果!J:J,MATCH(技能效果等级!B3557,技能效果!B:B,0))</f>
        <v>0</v>
      </c>
      <c r="I3557" s="97"/>
      <c r="J3557" s="97"/>
      <c r="K3557" s="97"/>
      <c r="L3557" s="97"/>
      <c r="M3557" s="97"/>
      <c r="N3557" s="96" t="str">
        <f>IF(INDEX(技能效果!L:L,MATCH(技能效果等级!B3557,技能效果!B:B,0))="","",INDEX(技能效果!L:L,MATCH(技能效果等级!B3557,技能效果!B:B,0)))</f>
        <v/>
      </c>
      <c r="O3557" s="95">
        <f>IF(INDEX(技能效果!N:N,MATCH(B3557,技能效果!B:B,0))=0,INDEX(技能效果!M:M,MATCH(技能效果等级!B3557,技能效果!B:B,0)),INDEX(技能效果!M:M,MATCH(技能效果等级!B3557,技能效果!B:B,0))*VLOOKUP(E3557,技能数值计算!$C$19:$D$28,2,FALSE))</f>
        <v>0</v>
      </c>
      <c r="P3557" s="97"/>
      <c r="Q3557" s="97"/>
      <c r="R3557" s="95" t="str">
        <f>IF(INDEX(技能效果!O:O,MATCH(技能效果等级!B3557,技能效果!B:B,0))="","",INDEX(技能效果!O:O,MATCH(技能效果等级!B3557,技能效果!B:B,0)))</f>
        <v/>
      </c>
      <c r="S3557" s="97"/>
      <c r="T3557" s="97"/>
      <c r="U3557" s="97"/>
      <c r="V3557" s="96" t="str">
        <f>IF(INDEX(技能效果!AF:AF,MATCH(技能效果等级!B3557,技能效果!B:B,0))="","",INDEX(技能效果!AF:AF,MATCH(技能效果等级!B3557,技能效果!B:B,0)))</f>
        <v>额外为目标恢复食火蜥生命最大值x%血量</v>
      </c>
      <c r="W3557" s="95">
        <f t="shared" si="53"/>
        <v>346</v>
      </c>
    </row>
    <row r="3558" spans="1:23" ht="16.5" x14ac:dyDescent="0.2">
      <c r="A3558" s="62">
        <v>3555</v>
      </c>
      <c r="B3558" s="95">
        <f>INDEX(技能效果!B:B,MATCH(技能效果等级!W3558,技能效果!AE:AE,0))</f>
        <v>210302001</v>
      </c>
      <c r="C3558" s="95" t="str">
        <f>INDEX(技能效果!C:C,MATCH(技能效果等级!B3558,技能效果!B:B,0))</f>
        <v>高顺技能基础伤害(教学)</v>
      </c>
      <c r="D3558" s="96" t="s">
        <v>873</v>
      </c>
      <c r="E3558" s="95">
        <v>1</v>
      </c>
      <c r="F3558" s="95">
        <f>INDEX(技能效果!H:H,MATCH(技能效果等级!B3558,技能效果!B:B,0))</f>
        <v>1001</v>
      </c>
      <c r="G3558" s="95">
        <f>IF(INDEX(技能效果!K:K,MATCH(B3558,技能效果!B:B,0))=0,INDEX(技能效果!I:I,MATCH(技能效果等级!B3558,技能效果!B:B,0)),INDEX(技能效果!I:I,MATCH(技能效果等级!B3558,技能效果!B:B,0))*VLOOKUP(E3558,技能数值计算!$C$19:$D$28,2,FALSE))</f>
        <v>1.5</v>
      </c>
      <c r="H3558" s="95">
        <f>INDEX(技能效果!J:J,MATCH(技能效果等级!B3558,技能效果!B:B,0))</f>
        <v>0</v>
      </c>
      <c r="I3558" s="97"/>
      <c r="J3558" s="97"/>
      <c r="K3558" s="97"/>
      <c r="L3558" s="97"/>
      <c r="M3558" s="97"/>
      <c r="N3558" s="96" t="str">
        <f>IF(INDEX(技能效果!L:L,MATCH(技能效果等级!B3558,技能效果!B:B,0))="","",INDEX(技能效果!L:L,MATCH(技能效果等级!B3558,技能效果!B:B,0)))</f>
        <v/>
      </c>
      <c r="O3558" s="95">
        <f>IF(INDEX(技能效果!N:N,MATCH(B3558,技能效果!B:B,0))=0,INDEX(技能效果!M:M,MATCH(技能效果等级!B3558,技能效果!B:B,0)),INDEX(技能效果!M:M,MATCH(技能效果等级!B3558,技能效果!B:B,0))*VLOOKUP(E3558,技能数值计算!$C$19:$D$28,2,FALSE))</f>
        <v>0</v>
      </c>
      <c r="P3558" s="97"/>
      <c r="Q3558" s="97"/>
      <c r="R3558" s="95" t="str">
        <f>IF(INDEX(技能效果!O:O,MATCH(技能效果等级!B3558,技能效果!B:B,0))="","",INDEX(技能效果!O:O,MATCH(技能效果等级!B3558,技能效果!B:B,0)))</f>
        <v/>
      </c>
      <c r="S3558" s="97"/>
      <c r="T3558" s="97"/>
      <c r="U3558" s="97"/>
      <c r="V3558" s="96" t="str">
        <f>IF(INDEX(技能效果!AF:AF,MATCH(技能效果等级!B3558,技能效果!B:B,0))="","",INDEX(技能效果!AF:AF,MATCH(技能效果等级!B3558,技能效果!B:B,0)))</f>
        <v/>
      </c>
      <c r="W3558" s="95">
        <f t="shared" si="53"/>
        <v>347</v>
      </c>
    </row>
    <row r="3559" spans="1:23" ht="16.5" x14ac:dyDescent="0.2">
      <c r="A3559" s="62">
        <v>3556</v>
      </c>
      <c r="B3559" s="95">
        <f>INDEX(技能效果!B:B,MATCH(技能效果等级!W3559,技能效果!AE:AE,0))</f>
        <v>210302001</v>
      </c>
      <c r="C3559" s="95" t="str">
        <f>INDEX(技能效果!C:C,MATCH(技能效果等级!B3559,技能效果!B:B,0))</f>
        <v>高顺技能基础伤害(教学)</v>
      </c>
      <c r="D3559" s="96" t="s">
        <v>873</v>
      </c>
      <c r="E3559" s="95">
        <v>2</v>
      </c>
      <c r="F3559" s="95">
        <f>INDEX(技能效果!H:H,MATCH(技能效果等级!B3559,技能效果!B:B,0))</f>
        <v>1001</v>
      </c>
      <c r="G3559" s="95">
        <f>IF(INDEX(技能效果!K:K,MATCH(B3559,技能效果!B:B,0))=0,INDEX(技能效果!I:I,MATCH(技能效果等级!B3559,技能效果!B:B,0)),INDEX(技能效果!I:I,MATCH(技能效果等级!B3559,技能效果!B:B,0))*VLOOKUP(E3559,技能数值计算!$C$19:$D$28,2,FALSE))</f>
        <v>1.62</v>
      </c>
      <c r="H3559" s="95">
        <f>INDEX(技能效果!J:J,MATCH(技能效果等级!B3559,技能效果!B:B,0))</f>
        <v>0</v>
      </c>
      <c r="I3559" s="97"/>
      <c r="J3559" s="97"/>
      <c r="K3559" s="97"/>
      <c r="L3559" s="97"/>
      <c r="M3559" s="97"/>
      <c r="N3559" s="96" t="str">
        <f>IF(INDEX(技能效果!L:L,MATCH(技能效果等级!B3559,技能效果!B:B,0))="","",INDEX(技能效果!L:L,MATCH(技能效果等级!B3559,技能效果!B:B,0)))</f>
        <v/>
      </c>
      <c r="O3559" s="95">
        <f>IF(INDEX(技能效果!N:N,MATCH(B3559,技能效果!B:B,0))=0,INDEX(技能效果!M:M,MATCH(技能效果等级!B3559,技能效果!B:B,0)),INDEX(技能效果!M:M,MATCH(技能效果等级!B3559,技能效果!B:B,0))*VLOOKUP(E3559,技能数值计算!$C$19:$D$28,2,FALSE))</f>
        <v>0</v>
      </c>
      <c r="P3559" s="97"/>
      <c r="Q3559" s="97"/>
      <c r="R3559" s="95" t="str">
        <f>IF(INDEX(技能效果!O:O,MATCH(技能效果等级!B3559,技能效果!B:B,0))="","",INDEX(技能效果!O:O,MATCH(技能效果等级!B3559,技能效果!B:B,0)))</f>
        <v/>
      </c>
      <c r="S3559" s="97"/>
      <c r="T3559" s="97"/>
      <c r="U3559" s="97"/>
      <c r="V3559" s="96" t="str">
        <f>IF(INDEX(技能效果!AF:AF,MATCH(技能效果等级!B3559,技能效果!B:B,0))="","",INDEX(技能效果!AF:AF,MATCH(技能效果等级!B3559,技能效果!B:B,0)))</f>
        <v/>
      </c>
      <c r="W3559" s="95">
        <f t="shared" si="53"/>
        <v>347</v>
      </c>
    </row>
    <row r="3560" spans="1:23" ht="16.5" x14ac:dyDescent="0.2">
      <c r="A3560" s="62">
        <v>3557</v>
      </c>
      <c r="B3560" s="95">
        <f>INDEX(技能效果!B:B,MATCH(技能效果等级!W3560,技能效果!AE:AE,0))</f>
        <v>210302001</v>
      </c>
      <c r="C3560" s="95" t="str">
        <f>INDEX(技能效果!C:C,MATCH(技能效果等级!B3560,技能效果!B:B,0))</f>
        <v>高顺技能基础伤害(教学)</v>
      </c>
      <c r="D3560" s="96" t="s">
        <v>873</v>
      </c>
      <c r="E3560" s="95">
        <v>3</v>
      </c>
      <c r="F3560" s="95">
        <f>INDEX(技能效果!H:H,MATCH(技能效果等级!B3560,技能效果!B:B,0))</f>
        <v>1001</v>
      </c>
      <c r="G3560" s="95">
        <f>IF(INDEX(技能效果!K:K,MATCH(B3560,技能效果!B:B,0))=0,INDEX(技能效果!I:I,MATCH(技能效果等级!B3560,技能效果!B:B,0)),INDEX(技能效果!I:I,MATCH(技能效果等级!B3560,技能效果!B:B,0))*VLOOKUP(E3560,技能数值计算!$C$19:$D$28,2,FALSE))</f>
        <v>1.7399999999999998</v>
      </c>
      <c r="H3560" s="95">
        <f>INDEX(技能效果!J:J,MATCH(技能效果等级!B3560,技能效果!B:B,0))</f>
        <v>0</v>
      </c>
      <c r="I3560" s="97"/>
      <c r="J3560" s="97"/>
      <c r="K3560" s="97"/>
      <c r="L3560" s="97"/>
      <c r="M3560" s="97"/>
      <c r="N3560" s="96" t="str">
        <f>IF(INDEX(技能效果!L:L,MATCH(技能效果等级!B3560,技能效果!B:B,0))="","",INDEX(技能效果!L:L,MATCH(技能效果等级!B3560,技能效果!B:B,0)))</f>
        <v/>
      </c>
      <c r="O3560" s="95">
        <f>IF(INDEX(技能效果!N:N,MATCH(B3560,技能效果!B:B,0))=0,INDEX(技能效果!M:M,MATCH(技能效果等级!B3560,技能效果!B:B,0)),INDEX(技能效果!M:M,MATCH(技能效果等级!B3560,技能效果!B:B,0))*VLOOKUP(E3560,技能数值计算!$C$19:$D$28,2,FALSE))</f>
        <v>0</v>
      </c>
      <c r="P3560" s="97"/>
      <c r="Q3560" s="97"/>
      <c r="R3560" s="95" t="str">
        <f>IF(INDEX(技能效果!O:O,MATCH(技能效果等级!B3560,技能效果!B:B,0))="","",INDEX(技能效果!O:O,MATCH(技能效果等级!B3560,技能效果!B:B,0)))</f>
        <v/>
      </c>
      <c r="S3560" s="97"/>
      <c r="T3560" s="97"/>
      <c r="U3560" s="97"/>
      <c r="V3560" s="96" t="str">
        <f>IF(INDEX(技能效果!AF:AF,MATCH(技能效果等级!B3560,技能效果!B:B,0))="","",INDEX(技能效果!AF:AF,MATCH(技能效果等级!B3560,技能效果!B:B,0)))</f>
        <v/>
      </c>
      <c r="W3560" s="95">
        <f t="shared" si="53"/>
        <v>347</v>
      </c>
    </row>
    <row r="3561" spans="1:23" ht="16.5" x14ac:dyDescent="0.2">
      <c r="A3561" s="62">
        <v>3558</v>
      </c>
      <c r="B3561" s="95">
        <f>INDEX(技能效果!B:B,MATCH(技能效果等级!W3561,技能效果!AE:AE,0))</f>
        <v>210302001</v>
      </c>
      <c r="C3561" s="95" t="str">
        <f>INDEX(技能效果!C:C,MATCH(技能效果等级!B3561,技能效果!B:B,0))</f>
        <v>高顺技能基础伤害(教学)</v>
      </c>
      <c r="D3561" s="96" t="s">
        <v>873</v>
      </c>
      <c r="E3561" s="95">
        <v>4</v>
      </c>
      <c r="F3561" s="95">
        <f>INDEX(技能效果!H:H,MATCH(技能效果等级!B3561,技能效果!B:B,0))</f>
        <v>1001</v>
      </c>
      <c r="G3561" s="95">
        <f>IF(INDEX(技能效果!K:K,MATCH(B3561,技能效果!B:B,0))=0,INDEX(技能效果!I:I,MATCH(技能效果等级!B3561,技能效果!B:B,0)),INDEX(技能效果!I:I,MATCH(技能效果等级!B3561,技能效果!B:B,0))*VLOOKUP(E3561,技能数值计算!$C$19:$D$28,2,FALSE))</f>
        <v>1.8599999999999999</v>
      </c>
      <c r="H3561" s="95">
        <f>INDEX(技能效果!J:J,MATCH(技能效果等级!B3561,技能效果!B:B,0))</f>
        <v>0</v>
      </c>
      <c r="I3561" s="97"/>
      <c r="J3561" s="97"/>
      <c r="K3561" s="97"/>
      <c r="L3561" s="97"/>
      <c r="M3561" s="97"/>
      <c r="N3561" s="96" t="str">
        <f>IF(INDEX(技能效果!L:L,MATCH(技能效果等级!B3561,技能效果!B:B,0))="","",INDEX(技能效果!L:L,MATCH(技能效果等级!B3561,技能效果!B:B,0)))</f>
        <v/>
      </c>
      <c r="O3561" s="95">
        <f>IF(INDEX(技能效果!N:N,MATCH(B3561,技能效果!B:B,0))=0,INDEX(技能效果!M:M,MATCH(技能效果等级!B3561,技能效果!B:B,0)),INDEX(技能效果!M:M,MATCH(技能效果等级!B3561,技能效果!B:B,0))*VLOOKUP(E3561,技能数值计算!$C$19:$D$28,2,FALSE))</f>
        <v>0</v>
      </c>
      <c r="P3561" s="97"/>
      <c r="Q3561" s="97"/>
      <c r="R3561" s="95" t="str">
        <f>IF(INDEX(技能效果!O:O,MATCH(技能效果等级!B3561,技能效果!B:B,0))="","",INDEX(技能效果!O:O,MATCH(技能效果等级!B3561,技能效果!B:B,0)))</f>
        <v/>
      </c>
      <c r="S3561" s="97"/>
      <c r="T3561" s="97"/>
      <c r="U3561" s="97"/>
      <c r="V3561" s="96" t="str">
        <f>IF(INDEX(技能效果!AF:AF,MATCH(技能效果等级!B3561,技能效果!B:B,0))="","",INDEX(技能效果!AF:AF,MATCH(技能效果等级!B3561,技能效果!B:B,0)))</f>
        <v/>
      </c>
      <c r="W3561" s="95">
        <f t="shared" si="53"/>
        <v>347</v>
      </c>
    </row>
    <row r="3562" spans="1:23" ht="16.5" x14ac:dyDescent="0.2">
      <c r="A3562" s="62">
        <v>3559</v>
      </c>
      <c r="B3562" s="95">
        <f>INDEX(技能效果!B:B,MATCH(技能效果等级!W3562,技能效果!AE:AE,0))</f>
        <v>210302001</v>
      </c>
      <c r="C3562" s="95" t="str">
        <f>INDEX(技能效果!C:C,MATCH(技能效果等级!B3562,技能效果!B:B,0))</f>
        <v>高顺技能基础伤害(教学)</v>
      </c>
      <c r="D3562" s="96" t="s">
        <v>873</v>
      </c>
      <c r="E3562" s="95">
        <v>5</v>
      </c>
      <c r="F3562" s="95">
        <f>INDEX(技能效果!H:H,MATCH(技能效果等级!B3562,技能效果!B:B,0))</f>
        <v>1001</v>
      </c>
      <c r="G3562" s="95">
        <f>IF(INDEX(技能效果!K:K,MATCH(B3562,技能效果!B:B,0))=0,INDEX(技能效果!I:I,MATCH(技能效果等级!B3562,技能效果!B:B,0)),INDEX(技能效果!I:I,MATCH(技能效果等级!B3562,技能效果!B:B,0))*VLOOKUP(E3562,技能数值计算!$C$19:$D$28,2,FALSE))</f>
        <v>1.98</v>
      </c>
      <c r="H3562" s="95">
        <f>INDEX(技能效果!J:J,MATCH(技能效果等级!B3562,技能效果!B:B,0))</f>
        <v>0</v>
      </c>
      <c r="I3562" s="97"/>
      <c r="J3562" s="97"/>
      <c r="K3562" s="97"/>
      <c r="L3562" s="97"/>
      <c r="M3562" s="97"/>
      <c r="N3562" s="96" t="str">
        <f>IF(INDEX(技能效果!L:L,MATCH(技能效果等级!B3562,技能效果!B:B,0))="","",INDEX(技能效果!L:L,MATCH(技能效果等级!B3562,技能效果!B:B,0)))</f>
        <v/>
      </c>
      <c r="O3562" s="95">
        <f>IF(INDEX(技能效果!N:N,MATCH(B3562,技能效果!B:B,0))=0,INDEX(技能效果!M:M,MATCH(技能效果等级!B3562,技能效果!B:B,0)),INDEX(技能效果!M:M,MATCH(技能效果等级!B3562,技能效果!B:B,0))*VLOOKUP(E3562,技能数值计算!$C$19:$D$28,2,FALSE))</f>
        <v>0</v>
      </c>
      <c r="P3562" s="97"/>
      <c r="Q3562" s="97"/>
      <c r="R3562" s="95" t="str">
        <f>IF(INDEX(技能效果!O:O,MATCH(技能效果等级!B3562,技能效果!B:B,0))="","",INDEX(技能效果!O:O,MATCH(技能效果等级!B3562,技能效果!B:B,0)))</f>
        <v/>
      </c>
      <c r="S3562" s="97"/>
      <c r="T3562" s="97"/>
      <c r="U3562" s="97"/>
      <c r="V3562" s="96" t="str">
        <f>IF(INDEX(技能效果!AF:AF,MATCH(技能效果等级!B3562,技能效果!B:B,0))="","",INDEX(技能效果!AF:AF,MATCH(技能效果等级!B3562,技能效果!B:B,0)))</f>
        <v/>
      </c>
      <c r="W3562" s="95">
        <f t="shared" si="53"/>
        <v>347</v>
      </c>
    </row>
    <row r="3563" spans="1:23" ht="16.5" x14ac:dyDescent="0.2">
      <c r="A3563" s="62">
        <v>3560</v>
      </c>
      <c r="B3563" s="95">
        <f>INDEX(技能效果!B:B,MATCH(技能效果等级!W3563,技能效果!AE:AE,0))</f>
        <v>210302001</v>
      </c>
      <c r="C3563" s="95" t="str">
        <f>INDEX(技能效果!C:C,MATCH(技能效果等级!B3563,技能效果!B:B,0))</f>
        <v>高顺技能基础伤害(教学)</v>
      </c>
      <c r="D3563" s="96" t="s">
        <v>873</v>
      </c>
      <c r="E3563" s="95">
        <v>6</v>
      </c>
      <c r="F3563" s="95">
        <f>INDEX(技能效果!H:H,MATCH(技能效果等级!B3563,技能效果!B:B,0))</f>
        <v>1001</v>
      </c>
      <c r="G3563" s="95">
        <f>IF(INDEX(技能效果!K:K,MATCH(B3563,技能效果!B:B,0))=0,INDEX(技能效果!I:I,MATCH(技能效果等级!B3563,技能效果!B:B,0)),INDEX(技能效果!I:I,MATCH(技能效果等级!B3563,技能效果!B:B,0))*VLOOKUP(E3563,技能数值计算!$C$19:$D$28,2,FALSE))</f>
        <v>2.16</v>
      </c>
      <c r="H3563" s="95">
        <f>INDEX(技能效果!J:J,MATCH(技能效果等级!B3563,技能效果!B:B,0))</f>
        <v>0</v>
      </c>
      <c r="I3563" s="97"/>
      <c r="J3563" s="97"/>
      <c r="K3563" s="97"/>
      <c r="L3563" s="97"/>
      <c r="M3563" s="97"/>
      <c r="N3563" s="96" t="str">
        <f>IF(INDEX(技能效果!L:L,MATCH(技能效果等级!B3563,技能效果!B:B,0))="","",INDEX(技能效果!L:L,MATCH(技能效果等级!B3563,技能效果!B:B,0)))</f>
        <v/>
      </c>
      <c r="O3563" s="95">
        <f>IF(INDEX(技能效果!N:N,MATCH(B3563,技能效果!B:B,0))=0,INDEX(技能效果!M:M,MATCH(技能效果等级!B3563,技能效果!B:B,0)),INDEX(技能效果!M:M,MATCH(技能效果等级!B3563,技能效果!B:B,0))*VLOOKUP(E3563,技能数值计算!$C$19:$D$28,2,FALSE))</f>
        <v>0</v>
      </c>
      <c r="P3563" s="97"/>
      <c r="Q3563" s="97"/>
      <c r="R3563" s="95" t="str">
        <f>IF(INDEX(技能效果!O:O,MATCH(技能效果等级!B3563,技能效果!B:B,0))="","",INDEX(技能效果!O:O,MATCH(技能效果等级!B3563,技能效果!B:B,0)))</f>
        <v/>
      </c>
      <c r="S3563" s="97"/>
      <c r="T3563" s="97"/>
      <c r="U3563" s="97"/>
      <c r="V3563" s="96" t="str">
        <f>IF(INDEX(技能效果!AF:AF,MATCH(技能效果等级!B3563,技能效果!B:B,0))="","",INDEX(技能效果!AF:AF,MATCH(技能效果等级!B3563,技能效果!B:B,0)))</f>
        <v/>
      </c>
      <c r="W3563" s="95">
        <f t="shared" si="53"/>
        <v>347</v>
      </c>
    </row>
    <row r="3564" spans="1:23" ht="16.5" x14ac:dyDescent="0.2">
      <c r="A3564" s="62">
        <v>3561</v>
      </c>
      <c r="B3564" s="95">
        <f>INDEX(技能效果!B:B,MATCH(技能效果等级!W3564,技能效果!AE:AE,0))</f>
        <v>210302001</v>
      </c>
      <c r="C3564" s="95" t="str">
        <f>INDEX(技能效果!C:C,MATCH(技能效果等级!B3564,技能效果!B:B,0))</f>
        <v>高顺技能基础伤害(教学)</v>
      </c>
      <c r="D3564" s="96" t="s">
        <v>873</v>
      </c>
      <c r="E3564" s="95">
        <v>7</v>
      </c>
      <c r="F3564" s="95">
        <f>INDEX(技能效果!H:H,MATCH(技能效果等级!B3564,技能效果!B:B,0))</f>
        <v>1001</v>
      </c>
      <c r="G3564" s="95">
        <f>IF(INDEX(技能效果!K:K,MATCH(B3564,技能效果!B:B,0))=0,INDEX(技能效果!I:I,MATCH(技能效果等级!B3564,技能效果!B:B,0)),INDEX(技能效果!I:I,MATCH(技能效果等级!B3564,技能效果!B:B,0))*VLOOKUP(E3564,技能数值计算!$C$19:$D$28,2,FALSE))</f>
        <v>2.34</v>
      </c>
      <c r="H3564" s="95">
        <f>INDEX(技能效果!J:J,MATCH(技能效果等级!B3564,技能效果!B:B,0))</f>
        <v>0</v>
      </c>
      <c r="I3564" s="97"/>
      <c r="J3564" s="97"/>
      <c r="K3564" s="97"/>
      <c r="L3564" s="97"/>
      <c r="M3564" s="97"/>
      <c r="N3564" s="96" t="str">
        <f>IF(INDEX(技能效果!L:L,MATCH(技能效果等级!B3564,技能效果!B:B,0))="","",INDEX(技能效果!L:L,MATCH(技能效果等级!B3564,技能效果!B:B,0)))</f>
        <v/>
      </c>
      <c r="O3564" s="95">
        <f>IF(INDEX(技能效果!N:N,MATCH(B3564,技能效果!B:B,0))=0,INDEX(技能效果!M:M,MATCH(技能效果等级!B3564,技能效果!B:B,0)),INDEX(技能效果!M:M,MATCH(技能效果等级!B3564,技能效果!B:B,0))*VLOOKUP(E3564,技能数值计算!$C$19:$D$28,2,FALSE))</f>
        <v>0</v>
      </c>
      <c r="P3564" s="97"/>
      <c r="Q3564" s="97"/>
      <c r="R3564" s="95" t="str">
        <f>IF(INDEX(技能效果!O:O,MATCH(技能效果等级!B3564,技能效果!B:B,0))="","",INDEX(技能效果!O:O,MATCH(技能效果等级!B3564,技能效果!B:B,0)))</f>
        <v/>
      </c>
      <c r="S3564" s="97"/>
      <c r="T3564" s="97"/>
      <c r="U3564" s="97"/>
      <c r="V3564" s="96" t="str">
        <f>IF(INDEX(技能效果!AF:AF,MATCH(技能效果等级!B3564,技能效果!B:B,0))="","",INDEX(技能效果!AF:AF,MATCH(技能效果等级!B3564,技能效果!B:B,0)))</f>
        <v/>
      </c>
      <c r="W3564" s="95">
        <f t="shared" si="53"/>
        <v>347</v>
      </c>
    </row>
    <row r="3565" spans="1:23" ht="16.5" x14ac:dyDescent="0.2">
      <c r="A3565" s="62">
        <v>3562</v>
      </c>
      <c r="B3565" s="95">
        <f>INDEX(技能效果!B:B,MATCH(技能效果等级!W3565,技能效果!AE:AE,0))</f>
        <v>210302001</v>
      </c>
      <c r="C3565" s="95" t="str">
        <f>INDEX(技能效果!C:C,MATCH(技能效果等级!B3565,技能效果!B:B,0))</f>
        <v>高顺技能基础伤害(教学)</v>
      </c>
      <c r="D3565" s="96" t="s">
        <v>873</v>
      </c>
      <c r="E3565" s="95">
        <v>8</v>
      </c>
      <c r="F3565" s="95">
        <f>INDEX(技能效果!H:H,MATCH(技能效果等级!B3565,技能效果!B:B,0))</f>
        <v>1001</v>
      </c>
      <c r="G3565" s="95">
        <f>IF(INDEX(技能效果!K:K,MATCH(B3565,技能效果!B:B,0))=0,INDEX(技能效果!I:I,MATCH(技能效果等级!B3565,技能效果!B:B,0)),INDEX(技能效果!I:I,MATCH(技能效果等级!B3565,技能效果!B:B,0))*VLOOKUP(E3565,技能数值计算!$C$19:$D$28,2,FALSE))</f>
        <v>2.52</v>
      </c>
      <c r="H3565" s="95">
        <f>INDEX(技能效果!J:J,MATCH(技能效果等级!B3565,技能效果!B:B,0))</f>
        <v>0</v>
      </c>
      <c r="I3565" s="97"/>
      <c r="J3565" s="97"/>
      <c r="K3565" s="97"/>
      <c r="L3565" s="97"/>
      <c r="M3565" s="97"/>
      <c r="N3565" s="96" t="str">
        <f>IF(INDEX(技能效果!L:L,MATCH(技能效果等级!B3565,技能效果!B:B,0))="","",INDEX(技能效果!L:L,MATCH(技能效果等级!B3565,技能效果!B:B,0)))</f>
        <v/>
      </c>
      <c r="O3565" s="95">
        <f>IF(INDEX(技能效果!N:N,MATCH(B3565,技能效果!B:B,0))=0,INDEX(技能效果!M:M,MATCH(技能效果等级!B3565,技能效果!B:B,0)),INDEX(技能效果!M:M,MATCH(技能效果等级!B3565,技能效果!B:B,0))*VLOOKUP(E3565,技能数值计算!$C$19:$D$28,2,FALSE))</f>
        <v>0</v>
      </c>
      <c r="P3565" s="97"/>
      <c r="Q3565" s="97"/>
      <c r="R3565" s="95" t="str">
        <f>IF(INDEX(技能效果!O:O,MATCH(技能效果等级!B3565,技能效果!B:B,0))="","",INDEX(技能效果!O:O,MATCH(技能效果等级!B3565,技能效果!B:B,0)))</f>
        <v/>
      </c>
      <c r="S3565" s="97"/>
      <c r="T3565" s="97"/>
      <c r="U3565" s="97"/>
      <c r="V3565" s="96" t="str">
        <f>IF(INDEX(技能效果!AF:AF,MATCH(技能效果等级!B3565,技能效果!B:B,0))="","",INDEX(技能效果!AF:AF,MATCH(技能效果等级!B3565,技能效果!B:B,0)))</f>
        <v/>
      </c>
      <c r="W3565" s="95">
        <f t="shared" ref="W3565:W3628" si="54">W3555+1</f>
        <v>347</v>
      </c>
    </row>
    <row r="3566" spans="1:23" ht="16.5" x14ac:dyDescent="0.2">
      <c r="A3566" s="62">
        <v>3563</v>
      </c>
      <c r="B3566" s="95">
        <f>INDEX(技能效果!B:B,MATCH(技能效果等级!W3566,技能效果!AE:AE,0))</f>
        <v>210302001</v>
      </c>
      <c r="C3566" s="95" t="str">
        <f>INDEX(技能效果!C:C,MATCH(技能效果等级!B3566,技能效果!B:B,0))</f>
        <v>高顺技能基础伤害(教学)</v>
      </c>
      <c r="D3566" s="96" t="s">
        <v>873</v>
      </c>
      <c r="E3566" s="95">
        <v>9</v>
      </c>
      <c r="F3566" s="95">
        <f>INDEX(技能效果!H:H,MATCH(技能效果等级!B3566,技能效果!B:B,0))</f>
        <v>1001</v>
      </c>
      <c r="G3566" s="95">
        <f>IF(INDEX(技能效果!K:K,MATCH(B3566,技能效果!B:B,0))=0,INDEX(技能效果!I:I,MATCH(技能效果等级!B3566,技能效果!B:B,0)),INDEX(技能效果!I:I,MATCH(技能效果等级!B3566,技能效果!B:B,0))*VLOOKUP(E3566,技能数值计算!$C$19:$D$28,2,FALSE))</f>
        <v>2.7600000000000002</v>
      </c>
      <c r="H3566" s="95">
        <f>INDEX(技能效果!J:J,MATCH(技能效果等级!B3566,技能效果!B:B,0))</f>
        <v>0</v>
      </c>
      <c r="I3566" s="97"/>
      <c r="J3566" s="97"/>
      <c r="K3566" s="97"/>
      <c r="L3566" s="97"/>
      <c r="M3566" s="97"/>
      <c r="N3566" s="96" t="str">
        <f>IF(INDEX(技能效果!L:L,MATCH(技能效果等级!B3566,技能效果!B:B,0))="","",INDEX(技能效果!L:L,MATCH(技能效果等级!B3566,技能效果!B:B,0)))</f>
        <v/>
      </c>
      <c r="O3566" s="95">
        <f>IF(INDEX(技能效果!N:N,MATCH(B3566,技能效果!B:B,0))=0,INDEX(技能效果!M:M,MATCH(技能效果等级!B3566,技能效果!B:B,0)),INDEX(技能效果!M:M,MATCH(技能效果等级!B3566,技能效果!B:B,0))*VLOOKUP(E3566,技能数值计算!$C$19:$D$28,2,FALSE))</f>
        <v>0</v>
      </c>
      <c r="P3566" s="97"/>
      <c r="Q3566" s="97"/>
      <c r="R3566" s="95" t="str">
        <f>IF(INDEX(技能效果!O:O,MATCH(技能效果等级!B3566,技能效果!B:B,0))="","",INDEX(技能效果!O:O,MATCH(技能效果等级!B3566,技能效果!B:B,0)))</f>
        <v/>
      </c>
      <c r="S3566" s="97"/>
      <c r="T3566" s="97"/>
      <c r="U3566" s="97"/>
      <c r="V3566" s="96" t="str">
        <f>IF(INDEX(技能效果!AF:AF,MATCH(技能效果等级!B3566,技能效果!B:B,0))="","",INDEX(技能效果!AF:AF,MATCH(技能效果等级!B3566,技能效果!B:B,0)))</f>
        <v/>
      </c>
      <c r="W3566" s="95">
        <f t="shared" si="54"/>
        <v>347</v>
      </c>
    </row>
    <row r="3567" spans="1:23" ht="16.5" x14ac:dyDescent="0.2">
      <c r="A3567" s="62">
        <v>3564</v>
      </c>
      <c r="B3567" s="95">
        <f>INDEX(技能效果!B:B,MATCH(技能效果等级!W3567,技能效果!AE:AE,0))</f>
        <v>210302001</v>
      </c>
      <c r="C3567" s="95" t="str">
        <f>INDEX(技能效果!C:C,MATCH(技能效果等级!B3567,技能效果!B:B,0))</f>
        <v>高顺技能基础伤害(教学)</v>
      </c>
      <c r="D3567" s="96" t="s">
        <v>873</v>
      </c>
      <c r="E3567" s="95">
        <v>10</v>
      </c>
      <c r="F3567" s="95">
        <f>INDEX(技能效果!H:H,MATCH(技能效果等级!B3567,技能效果!B:B,0))</f>
        <v>1001</v>
      </c>
      <c r="G3567" s="95">
        <f>IF(INDEX(技能效果!K:K,MATCH(B3567,技能效果!B:B,0))=0,INDEX(技能效果!I:I,MATCH(技能效果等级!B3567,技能效果!B:B,0)),INDEX(技能效果!I:I,MATCH(技能效果等级!B3567,技能效果!B:B,0))*VLOOKUP(E3567,技能数值计算!$C$19:$D$28,2,FALSE))</f>
        <v>3</v>
      </c>
      <c r="H3567" s="95">
        <f>INDEX(技能效果!J:J,MATCH(技能效果等级!B3567,技能效果!B:B,0))</f>
        <v>0</v>
      </c>
      <c r="I3567" s="97"/>
      <c r="J3567" s="97"/>
      <c r="K3567" s="97"/>
      <c r="L3567" s="97"/>
      <c r="M3567" s="97"/>
      <c r="N3567" s="96" t="str">
        <f>IF(INDEX(技能效果!L:L,MATCH(技能效果等级!B3567,技能效果!B:B,0))="","",INDEX(技能效果!L:L,MATCH(技能效果等级!B3567,技能效果!B:B,0)))</f>
        <v/>
      </c>
      <c r="O3567" s="95">
        <f>IF(INDEX(技能效果!N:N,MATCH(B3567,技能效果!B:B,0))=0,INDEX(技能效果!M:M,MATCH(技能效果等级!B3567,技能效果!B:B,0)),INDEX(技能效果!M:M,MATCH(技能效果等级!B3567,技能效果!B:B,0))*VLOOKUP(E3567,技能数值计算!$C$19:$D$28,2,FALSE))</f>
        <v>0</v>
      </c>
      <c r="P3567" s="97"/>
      <c r="Q3567" s="97"/>
      <c r="R3567" s="95" t="str">
        <f>IF(INDEX(技能效果!O:O,MATCH(技能效果等级!B3567,技能效果!B:B,0))="","",INDEX(技能效果!O:O,MATCH(技能效果等级!B3567,技能效果!B:B,0)))</f>
        <v/>
      </c>
      <c r="S3567" s="97"/>
      <c r="T3567" s="97"/>
      <c r="U3567" s="97"/>
      <c r="V3567" s="96" t="str">
        <f>IF(INDEX(技能效果!AF:AF,MATCH(技能效果等级!B3567,技能效果!B:B,0))="","",INDEX(技能效果!AF:AF,MATCH(技能效果等级!B3567,技能效果!B:B,0)))</f>
        <v/>
      </c>
      <c r="W3567" s="95">
        <f t="shared" si="54"/>
        <v>347</v>
      </c>
    </row>
    <row r="3568" spans="1:23" ht="16.5" x14ac:dyDescent="0.2">
      <c r="A3568" s="62">
        <v>3565</v>
      </c>
      <c r="B3568" s="95">
        <f>INDEX(技能效果!B:B,MATCH(技能效果等级!W3568,技能效果!AE:AE,0))</f>
        <v>210302002</v>
      </c>
      <c r="C3568" s="95" t="str">
        <f>INDEX(技能效果!C:C,MATCH(技能效果等级!B3568,技能效果!B:B,0))</f>
        <v>高顺技能额外伤害(教学)</v>
      </c>
      <c r="D3568" s="96" t="s">
        <v>873</v>
      </c>
      <c r="E3568" s="95">
        <v>1</v>
      </c>
      <c r="F3568" s="95">
        <f>INDEX(技能效果!H:H,MATCH(技能效果等级!B3568,技能效果!B:B,0))</f>
        <v>1001</v>
      </c>
      <c r="G3568" s="95">
        <f>IF(INDEX(技能效果!K:K,MATCH(B3568,技能效果!B:B,0))=0,INDEX(技能效果!I:I,MATCH(技能效果等级!B3568,技能效果!B:B,0)),INDEX(技能效果!I:I,MATCH(技能效果等级!B3568,技能效果!B:B,0))*VLOOKUP(E3568,技能数值计算!$C$19:$D$28,2,FALSE))</f>
        <v>0.5</v>
      </c>
      <c r="H3568" s="95">
        <f>INDEX(技能效果!J:J,MATCH(技能效果等级!B3568,技能效果!B:B,0))</f>
        <v>0</v>
      </c>
      <c r="I3568" s="97"/>
      <c r="J3568" s="97"/>
      <c r="K3568" s="97"/>
      <c r="L3568" s="97"/>
      <c r="M3568" s="97"/>
      <c r="N3568" s="96">
        <f>IF(INDEX(技能效果!L:L,MATCH(技能效果等级!B3568,技能效果!B:B,0))="","",INDEX(技能效果!L:L,MATCH(技能效果等级!B3568,技能效果!B:B,0)))</f>
        <v>107</v>
      </c>
      <c r="O3568" s="95">
        <f>IF(INDEX(技能效果!N:N,MATCH(B3568,技能效果!B:B,0))=0,INDEX(技能效果!M:M,MATCH(技能效果等级!B3568,技能效果!B:B,0)),INDEX(技能效果!M:M,MATCH(技能效果等级!B3568,技能效果!B:B,0))*VLOOKUP(E3568,技能数值计算!$C$19:$D$28,2,FALSE))</f>
        <v>0</v>
      </c>
      <c r="P3568" s="97"/>
      <c r="Q3568" s="97"/>
      <c r="R3568" s="95" t="str">
        <f>IF(INDEX(技能效果!O:O,MATCH(技能效果等级!B3568,技能效果!B:B,0))="","",INDEX(技能效果!O:O,MATCH(技能效果等级!B3568,技能效果!B:B,0)))</f>
        <v/>
      </c>
      <c r="S3568" s="97"/>
      <c r="T3568" s="97"/>
      <c r="U3568" s="97"/>
      <c r="V3568" s="96" t="str">
        <f>IF(INDEX(技能效果!AF:AF,MATCH(技能效果等级!B3568,技能效果!B:B,0))="","",INDEX(技能效果!AF:AF,MATCH(技能效果等级!B3568,技能效果!B:B,0)))</f>
        <v/>
      </c>
      <c r="W3568" s="95">
        <f t="shared" si="54"/>
        <v>348</v>
      </c>
    </row>
    <row r="3569" spans="1:23" ht="16.5" x14ac:dyDescent="0.2">
      <c r="A3569" s="62">
        <v>3566</v>
      </c>
      <c r="B3569" s="95">
        <f>INDEX(技能效果!B:B,MATCH(技能效果等级!W3569,技能效果!AE:AE,0))</f>
        <v>210302002</v>
      </c>
      <c r="C3569" s="95" t="str">
        <f>INDEX(技能效果!C:C,MATCH(技能效果等级!B3569,技能效果!B:B,0))</f>
        <v>高顺技能额外伤害(教学)</v>
      </c>
      <c r="D3569" s="96" t="s">
        <v>873</v>
      </c>
      <c r="E3569" s="95">
        <v>2</v>
      </c>
      <c r="F3569" s="95">
        <f>INDEX(技能效果!H:H,MATCH(技能效果等级!B3569,技能效果!B:B,0))</f>
        <v>1001</v>
      </c>
      <c r="G3569" s="95">
        <f>IF(INDEX(技能效果!K:K,MATCH(B3569,技能效果!B:B,0))=0,INDEX(技能效果!I:I,MATCH(技能效果等级!B3569,技能效果!B:B,0)),INDEX(技能效果!I:I,MATCH(技能效果等级!B3569,技能效果!B:B,0))*VLOOKUP(E3569,技能数值计算!$C$19:$D$28,2,FALSE))</f>
        <v>0.54</v>
      </c>
      <c r="H3569" s="95">
        <f>INDEX(技能效果!J:J,MATCH(技能效果等级!B3569,技能效果!B:B,0))</f>
        <v>0</v>
      </c>
      <c r="I3569" s="97"/>
      <c r="J3569" s="97"/>
      <c r="K3569" s="97"/>
      <c r="L3569" s="97"/>
      <c r="M3569" s="97"/>
      <c r="N3569" s="96">
        <f>IF(INDEX(技能效果!L:L,MATCH(技能效果等级!B3569,技能效果!B:B,0))="","",INDEX(技能效果!L:L,MATCH(技能效果等级!B3569,技能效果!B:B,0)))</f>
        <v>107</v>
      </c>
      <c r="O3569" s="95">
        <f>IF(INDEX(技能效果!N:N,MATCH(B3569,技能效果!B:B,0))=0,INDEX(技能效果!M:M,MATCH(技能效果等级!B3569,技能效果!B:B,0)),INDEX(技能效果!M:M,MATCH(技能效果等级!B3569,技能效果!B:B,0))*VLOOKUP(E3569,技能数值计算!$C$19:$D$28,2,FALSE))</f>
        <v>0</v>
      </c>
      <c r="P3569" s="97"/>
      <c r="Q3569" s="97"/>
      <c r="R3569" s="95" t="str">
        <f>IF(INDEX(技能效果!O:O,MATCH(技能效果等级!B3569,技能效果!B:B,0))="","",INDEX(技能效果!O:O,MATCH(技能效果等级!B3569,技能效果!B:B,0)))</f>
        <v/>
      </c>
      <c r="S3569" s="97"/>
      <c r="T3569" s="97"/>
      <c r="U3569" s="97"/>
      <c r="V3569" s="96" t="str">
        <f>IF(INDEX(技能效果!AF:AF,MATCH(技能效果等级!B3569,技能效果!B:B,0))="","",INDEX(技能效果!AF:AF,MATCH(技能效果等级!B3569,技能效果!B:B,0)))</f>
        <v/>
      </c>
      <c r="W3569" s="95">
        <f t="shared" si="54"/>
        <v>348</v>
      </c>
    </row>
    <row r="3570" spans="1:23" ht="16.5" x14ac:dyDescent="0.2">
      <c r="A3570" s="62">
        <v>3567</v>
      </c>
      <c r="B3570" s="95">
        <f>INDEX(技能效果!B:B,MATCH(技能效果等级!W3570,技能效果!AE:AE,0))</f>
        <v>210302002</v>
      </c>
      <c r="C3570" s="95" t="str">
        <f>INDEX(技能效果!C:C,MATCH(技能效果等级!B3570,技能效果!B:B,0))</f>
        <v>高顺技能额外伤害(教学)</v>
      </c>
      <c r="D3570" s="96" t="s">
        <v>873</v>
      </c>
      <c r="E3570" s="95">
        <v>3</v>
      </c>
      <c r="F3570" s="95">
        <f>INDEX(技能效果!H:H,MATCH(技能效果等级!B3570,技能效果!B:B,0))</f>
        <v>1001</v>
      </c>
      <c r="G3570" s="95">
        <f>IF(INDEX(技能效果!K:K,MATCH(B3570,技能效果!B:B,0))=0,INDEX(技能效果!I:I,MATCH(技能效果等级!B3570,技能效果!B:B,0)),INDEX(技能效果!I:I,MATCH(技能效果等级!B3570,技能效果!B:B,0))*VLOOKUP(E3570,技能数值计算!$C$19:$D$28,2,FALSE))</f>
        <v>0.57999999999999996</v>
      </c>
      <c r="H3570" s="95">
        <f>INDEX(技能效果!J:J,MATCH(技能效果等级!B3570,技能效果!B:B,0))</f>
        <v>0</v>
      </c>
      <c r="I3570" s="97"/>
      <c r="J3570" s="97"/>
      <c r="K3570" s="97"/>
      <c r="L3570" s="97"/>
      <c r="M3570" s="97"/>
      <c r="N3570" s="96">
        <f>IF(INDEX(技能效果!L:L,MATCH(技能效果等级!B3570,技能效果!B:B,0))="","",INDEX(技能效果!L:L,MATCH(技能效果等级!B3570,技能效果!B:B,0)))</f>
        <v>107</v>
      </c>
      <c r="O3570" s="95">
        <f>IF(INDEX(技能效果!N:N,MATCH(B3570,技能效果!B:B,0))=0,INDEX(技能效果!M:M,MATCH(技能效果等级!B3570,技能效果!B:B,0)),INDEX(技能效果!M:M,MATCH(技能效果等级!B3570,技能效果!B:B,0))*VLOOKUP(E3570,技能数值计算!$C$19:$D$28,2,FALSE))</f>
        <v>0</v>
      </c>
      <c r="P3570" s="97"/>
      <c r="Q3570" s="97"/>
      <c r="R3570" s="95" t="str">
        <f>IF(INDEX(技能效果!O:O,MATCH(技能效果等级!B3570,技能效果!B:B,0))="","",INDEX(技能效果!O:O,MATCH(技能效果等级!B3570,技能效果!B:B,0)))</f>
        <v/>
      </c>
      <c r="S3570" s="97"/>
      <c r="T3570" s="97"/>
      <c r="U3570" s="97"/>
      <c r="V3570" s="96" t="str">
        <f>IF(INDEX(技能效果!AF:AF,MATCH(技能效果等级!B3570,技能效果!B:B,0))="","",INDEX(技能效果!AF:AF,MATCH(技能效果等级!B3570,技能效果!B:B,0)))</f>
        <v/>
      </c>
      <c r="W3570" s="95">
        <f t="shared" si="54"/>
        <v>348</v>
      </c>
    </row>
    <row r="3571" spans="1:23" ht="16.5" x14ac:dyDescent="0.2">
      <c r="A3571" s="62">
        <v>3568</v>
      </c>
      <c r="B3571" s="95">
        <f>INDEX(技能效果!B:B,MATCH(技能效果等级!W3571,技能效果!AE:AE,0))</f>
        <v>210302002</v>
      </c>
      <c r="C3571" s="95" t="str">
        <f>INDEX(技能效果!C:C,MATCH(技能效果等级!B3571,技能效果!B:B,0))</f>
        <v>高顺技能额外伤害(教学)</v>
      </c>
      <c r="D3571" s="96" t="s">
        <v>873</v>
      </c>
      <c r="E3571" s="95">
        <v>4</v>
      </c>
      <c r="F3571" s="95">
        <f>INDEX(技能效果!H:H,MATCH(技能效果等级!B3571,技能效果!B:B,0))</f>
        <v>1001</v>
      </c>
      <c r="G3571" s="95">
        <f>IF(INDEX(技能效果!K:K,MATCH(B3571,技能效果!B:B,0))=0,INDEX(技能效果!I:I,MATCH(技能效果等级!B3571,技能效果!B:B,0)),INDEX(技能效果!I:I,MATCH(技能效果等级!B3571,技能效果!B:B,0))*VLOOKUP(E3571,技能数值计算!$C$19:$D$28,2,FALSE))</f>
        <v>0.62</v>
      </c>
      <c r="H3571" s="95">
        <f>INDEX(技能效果!J:J,MATCH(技能效果等级!B3571,技能效果!B:B,0))</f>
        <v>0</v>
      </c>
      <c r="I3571" s="97"/>
      <c r="J3571" s="97"/>
      <c r="K3571" s="97"/>
      <c r="L3571" s="97"/>
      <c r="M3571" s="97"/>
      <c r="N3571" s="96">
        <f>IF(INDEX(技能效果!L:L,MATCH(技能效果等级!B3571,技能效果!B:B,0))="","",INDEX(技能效果!L:L,MATCH(技能效果等级!B3571,技能效果!B:B,0)))</f>
        <v>107</v>
      </c>
      <c r="O3571" s="95">
        <f>IF(INDEX(技能效果!N:N,MATCH(B3571,技能效果!B:B,0))=0,INDEX(技能效果!M:M,MATCH(技能效果等级!B3571,技能效果!B:B,0)),INDEX(技能效果!M:M,MATCH(技能效果等级!B3571,技能效果!B:B,0))*VLOOKUP(E3571,技能数值计算!$C$19:$D$28,2,FALSE))</f>
        <v>0</v>
      </c>
      <c r="P3571" s="97"/>
      <c r="Q3571" s="97"/>
      <c r="R3571" s="95" t="str">
        <f>IF(INDEX(技能效果!O:O,MATCH(技能效果等级!B3571,技能效果!B:B,0))="","",INDEX(技能效果!O:O,MATCH(技能效果等级!B3571,技能效果!B:B,0)))</f>
        <v/>
      </c>
      <c r="S3571" s="97"/>
      <c r="T3571" s="97"/>
      <c r="U3571" s="97"/>
      <c r="V3571" s="96" t="str">
        <f>IF(INDEX(技能效果!AF:AF,MATCH(技能效果等级!B3571,技能效果!B:B,0))="","",INDEX(技能效果!AF:AF,MATCH(技能效果等级!B3571,技能效果!B:B,0)))</f>
        <v/>
      </c>
      <c r="W3571" s="95">
        <f t="shared" si="54"/>
        <v>348</v>
      </c>
    </row>
    <row r="3572" spans="1:23" ht="16.5" x14ac:dyDescent="0.2">
      <c r="A3572" s="62">
        <v>3569</v>
      </c>
      <c r="B3572" s="95">
        <f>INDEX(技能效果!B:B,MATCH(技能效果等级!W3572,技能效果!AE:AE,0))</f>
        <v>210302002</v>
      </c>
      <c r="C3572" s="95" t="str">
        <f>INDEX(技能效果!C:C,MATCH(技能效果等级!B3572,技能效果!B:B,0))</f>
        <v>高顺技能额外伤害(教学)</v>
      </c>
      <c r="D3572" s="96" t="s">
        <v>873</v>
      </c>
      <c r="E3572" s="95">
        <v>5</v>
      </c>
      <c r="F3572" s="95">
        <f>INDEX(技能效果!H:H,MATCH(技能效果等级!B3572,技能效果!B:B,0))</f>
        <v>1001</v>
      </c>
      <c r="G3572" s="95">
        <f>IF(INDEX(技能效果!K:K,MATCH(B3572,技能效果!B:B,0))=0,INDEX(技能效果!I:I,MATCH(技能效果等级!B3572,技能效果!B:B,0)),INDEX(技能效果!I:I,MATCH(技能效果等级!B3572,技能效果!B:B,0))*VLOOKUP(E3572,技能数值计算!$C$19:$D$28,2,FALSE))</f>
        <v>0.66</v>
      </c>
      <c r="H3572" s="95">
        <f>INDEX(技能效果!J:J,MATCH(技能效果等级!B3572,技能效果!B:B,0))</f>
        <v>0</v>
      </c>
      <c r="I3572" s="97"/>
      <c r="J3572" s="97"/>
      <c r="K3572" s="97"/>
      <c r="L3572" s="97"/>
      <c r="M3572" s="97"/>
      <c r="N3572" s="96">
        <f>IF(INDEX(技能效果!L:L,MATCH(技能效果等级!B3572,技能效果!B:B,0))="","",INDEX(技能效果!L:L,MATCH(技能效果等级!B3572,技能效果!B:B,0)))</f>
        <v>107</v>
      </c>
      <c r="O3572" s="95">
        <f>IF(INDEX(技能效果!N:N,MATCH(B3572,技能效果!B:B,0))=0,INDEX(技能效果!M:M,MATCH(技能效果等级!B3572,技能效果!B:B,0)),INDEX(技能效果!M:M,MATCH(技能效果等级!B3572,技能效果!B:B,0))*VLOOKUP(E3572,技能数值计算!$C$19:$D$28,2,FALSE))</f>
        <v>0</v>
      </c>
      <c r="P3572" s="97"/>
      <c r="Q3572" s="97"/>
      <c r="R3572" s="95" t="str">
        <f>IF(INDEX(技能效果!O:O,MATCH(技能效果等级!B3572,技能效果!B:B,0))="","",INDEX(技能效果!O:O,MATCH(技能效果等级!B3572,技能效果!B:B,0)))</f>
        <v/>
      </c>
      <c r="S3572" s="97"/>
      <c r="T3572" s="97"/>
      <c r="U3572" s="97"/>
      <c r="V3572" s="96" t="str">
        <f>IF(INDEX(技能效果!AF:AF,MATCH(技能效果等级!B3572,技能效果!B:B,0))="","",INDEX(技能效果!AF:AF,MATCH(技能效果等级!B3572,技能效果!B:B,0)))</f>
        <v/>
      </c>
      <c r="W3572" s="95">
        <f t="shared" si="54"/>
        <v>348</v>
      </c>
    </row>
    <row r="3573" spans="1:23" ht="16.5" x14ac:dyDescent="0.2">
      <c r="A3573" s="62">
        <v>3570</v>
      </c>
      <c r="B3573" s="95">
        <f>INDEX(技能效果!B:B,MATCH(技能效果等级!W3573,技能效果!AE:AE,0))</f>
        <v>210302002</v>
      </c>
      <c r="C3573" s="95" t="str">
        <f>INDEX(技能效果!C:C,MATCH(技能效果等级!B3573,技能效果!B:B,0))</f>
        <v>高顺技能额外伤害(教学)</v>
      </c>
      <c r="D3573" s="96" t="s">
        <v>873</v>
      </c>
      <c r="E3573" s="95">
        <v>6</v>
      </c>
      <c r="F3573" s="95">
        <f>INDEX(技能效果!H:H,MATCH(技能效果等级!B3573,技能效果!B:B,0))</f>
        <v>1001</v>
      </c>
      <c r="G3573" s="95">
        <f>IF(INDEX(技能效果!K:K,MATCH(B3573,技能效果!B:B,0))=0,INDEX(技能效果!I:I,MATCH(技能效果等级!B3573,技能效果!B:B,0)),INDEX(技能效果!I:I,MATCH(技能效果等级!B3573,技能效果!B:B,0))*VLOOKUP(E3573,技能数值计算!$C$19:$D$28,2,FALSE))</f>
        <v>0.72</v>
      </c>
      <c r="H3573" s="95">
        <f>INDEX(技能效果!J:J,MATCH(技能效果等级!B3573,技能效果!B:B,0))</f>
        <v>0</v>
      </c>
      <c r="I3573" s="97"/>
      <c r="J3573" s="97"/>
      <c r="K3573" s="97"/>
      <c r="L3573" s="97"/>
      <c r="M3573" s="97"/>
      <c r="N3573" s="96">
        <f>IF(INDEX(技能效果!L:L,MATCH(技能效果等级!B3573,技能效果!B:B,0))="","",INDEX(技能效果!L:L,MATCH(技能效果等级!B3573,技能效果!B:B,0)))</f>
        <v>107</v>
      </c>
      <c r="O3573" s="95">
        <f>IF(INDEX(技能效果!N:N,MATCH(B3573,技能效果!B:B,0))=0,INDEX(技能效果!M:M,MATCH(技能效果等级!B3573,技能效果!B:B,0)),INDEX(技能效果!M:M,MATCH(技能效果等级!B3573,技能效果!B:B,0))*VLOOKUP(E3573,技能数值计算!$C$19:$D$28,2,FALSE))</f>
        <v>0</v>
      </c>
      <c r="P3573" s="97"/>
      <c r="Q3573" s="97"/>
      <c r="R3573" s="95" t="str">
        <f>IF(INDEX(技能效果!O:O,MATCH(技能效果等级!B3573,技能效果!B:B,0))="","",INDEX(技能效果!O:O,MATCH(技能效果等级!B3573,技能效果!B:B,0)))</f>
        <v/>
      </c>
      <c r="S3573" s="97"/>
      <c r="T3573" s="97"/>
      <c r="U3573" s="97"/>
      <c r="V3573" s="96" t="str">
        <f>IF(INDEX(技能效果!AF:AF,MATCH(技能效果等级!B3573,技能效果!B:B,0))="","",INDEX(技能效果!AF:AF,MATCH(技能效果等级!B3573,技能效果!B:B,0)))</f>
        <v/>
      </c>
      <c r="W3573" s="95">
        <f t="shared" si="54"/>
        <v>348</v>
      </c>
    </row>
    <row r="3574" spans="1:23" ht="16.5" x14ac:dyDescent="0.2">
      <c r="A3574" s="62">
        <v>3571</v>
      </c>
      <c r="B3574" s="95">
        <f>INDEX(技能效果!B:B,MATCH(技能效果等级!W3574,技能效果!AE:AE,0))</f>
        <v>210302002</v>
      </c>
      <c r="C3574" s="95" t="str">
        <f>INDEX(技能效果!C:C,MATCH(技能效果等级!B3574,技能效果!B:B,0))</f>
        <v>高顺技能额外伤害(教学)</v>
      </c>
      <c r="D3574" s="96" t="s">
        <v>873</v>
      </c>
      <c r="E3574" s="95">
        <v>7</v>
      </c>
      <c r="F3574" s="95">
        <f>INDEX(技能效果!H:H,MATCH(技能效果等级!B3574,技能效果!B:B,0))</f>
        <v>1001</v>
      </c>
      <c r="G3574" s="95">
        <f>IF(INDEX(技能效果!K:K,MATCH(B3574,技能效果!B:B,0))=0,INDEX(技能效果!I:I,MATCH(技能效果等级!B3574,技能效果!B:B,0)),INDEX(技能效果!I:I,MATCH(技能效果等级!B3574,技能效果!B:B,0))*VLOOKUP(E3574,技能数值计算!$C$19:$D$28,2,FALSE))</f>
        <v>0.78</v>
      </c>
      <c r="H3574" s="95">
        <f>INDEX(技能效果!J:J,MATCH(技能效果等级!B3574,技能效果!B:B,0))</f>
        <v>0</v>
      </c>
      <c r="I3574" s="97"/>
      <c r="J3574" s="97"/>
      <c r="K3574" s="97"/>
      <c r="L3574" s="97"/>
      <c r="M3574" s="97"/>
      <c r="N3574" s="96">
        <f>IF(INDEX(技能效果!L:L,MATCH(技能效果等级!B3574,技能效果!B:B,0))="","",INDEX(技能效果!L:L,MATCH(技能效果等级!B3574,技能效果!B:B,0)))</f>
        <v>107</v>
      </c>
      <c r="O3574" s="95">
        <f>IF(INDEX(技能效果!N:N,MATCH(B3574,技能效果!B:B,0))=0,INDEX(技能效果!M:M,MATCH(技能效果等级!B3574,技能效果!B:B,0)),INDEX(技能效果!M:M,MATCH(技能效果等级!B3574,技能效果!B:B,0))*VLOOKUP(E3574,技能数值计算!$C$19:$D$28,2,FALSE))</f>
        <v>0</v>
      </c>
      <c r="P3574" s="97"/>
      <c r="Q3574" s="97"/>
      <c r="R3574" s="95" t="str">
        <f>IF(INDEX(技能效果!O:O,MATCH(技能效果等级!B3574,技能效果!B:B,0))="","",INDEX(技能效果!O:O,MATCH(技能效果等级!B3574,技能效果!B:B,0)))</f>
        <v/>
      </c>
      <c r="S3574" s="97"/>
      <c r="T3574" s="97"/>
      <c r="U3574" s="97"/>
      <c r="V3574" s="96" t="str">
        <f>IF(INDEX(技能效果!AF:AF,MATCH(技能效果等级!B3574,技能效果!B:B,0))="","",INDEX(技能效果!AF:AF,MATCH(技能效果等级!B3574,技能效果!B:B,0)))</f>
        <v/>
      </c>
      <c r="W3574" s="95">
        <f t="shared" si="54"/>
        <v>348</v>
      </c>
    </row>
    <row r="3575" spans="1:23" ht="16.5" x14ac:dyDescent="0.2">
      <c r="A3575" s="62">
        <v>3572</v>
      </c>
      <c r="B3575" s="95">
        <f>INDEX(技能效果!B:B,MATCH(技能效果等级!W3575,技能效果!AE:AE,0))</f>
        <v>210302002</v>
      </c>
      <c r="C3575" s="95" t="str">
        <f>INDEX(技能效果!C:C,MATCH(技能效果等级!B3575,技能效果!B:B,0))</f>
        <v>高顺技能额外伤害(教学)</v>
      </c>
      <c r="D3575" s="96" t="s">
        <v>873</v>
      </c>
      <c r="E3575" s="95">
        <v>8</v>
      </c>
      <c r="F3575" s="95">
        <f>INDEX(技能效果!H:H,MATCH(技能效果等级!B3575,技能效果!B:B,0))</f>
        <v>1001</v>
      </c>
      <c r="G3575" s="95">
        <f>IF(INDEX(技能效果!K:K,MATCH(B3575,技能效果!B:B,0))=0,INDEX(技能效果!I:I,MATCH(技能效果等级!B3575,技能效果!B:B,0)),INDEX(技能效果!I:I,MATCH(技能效果等级!B3575,技能效果!B:B,0))*VLOOKUP(E3575,技能数值计算!$C$19:$D$28,2,FALSE))</f>
        <v>0.84</v>
      </c>
      <c r="H3575" s="95">
        <f>INDEX(技能效果!J:J,MATCH(技能效果等级!B3575,技能效果!B:B,0))</f>
        <v>0</v>
      </c>
      <c r="I3575" s="97"/>
      <c r="J3575" s="97"/>
      <c r="K3575" s="97"/>
      <c r="L3575" s="97"/>
      <c r="M3575" s="97"/>
      <c r="N3575" s="96">
        <f>IF(INDEX(技能效果!L:L,MATCH(技能效果等级!B3575,技能效果!B:B,0))="","",INDEX(技能效果!L:L,MATCH(技能效果等级!B3575,技能效果!B:B,0)))</f>
        <v>107</v>
      </c>
      <c r="O3575" s="95">
        <f>IF(INDEX(技能效果!N:N,MATCH(B3575,技能效果!B:B,0))=0,INDEX(技能效果!M:M,MATCH(技能效果等级!B3575,技能效果!B:B,0)),INDEX(技能效果!M:M,MATCH(技能效果等级!B3575,技能效果!B:B,0))*VLOOKUP(E3575,技能数值计算!$C$19:$D$28,2,FALSE))</f>
        <v>0</v>
      </c>
      <c r="P3575" s="97"/>
      <c r="Q3575" s="97"/>
      <c r="R3575" s="95" t="str">
        <f>IF(INDEX(技能效果!O:O,MATCH(技能效果等级!B3575,技能效果!B:B,0))="","",INDEX(技能效果!O:O,MATCH(技能效果等级!B3575,技能效果!B:B,0)))</f>
        <v/>
      </c>
      <c r="S3575" s="97"/>
      <c r="T3575" s="97"/>
      <c r="U3575" s="97"/>
      <c r="V3575" s="96" t="str">
        <f>IF(INDEX(技能效果!AF:AF,MATCH(技能效果等级!B3575,技能效果!B:B,0))="","",INDEX(技能效果!AF:AF,MATCH(技能效果等级!B3575,技能效果!B:B,0)))</f>
        <v/>
      </c>
      <c r="W3575" s="95">
        <f t="shared" si="54"/>
        <v>348</v>
      </c>
    </row>
    <row r="3576" spans="1:23" ht="16.5" x14ac:dyDescent="0.2">
      <c r="A3576" s="62">
        <v>3573</v>
      </c>
      <c r="B3576" s="95">
        <f>INDEX(技能效果!B:B,MATCH(技能效果等级!W3576,技能效果!AE:AE,0))</f>
        <v>210302002</v>
      </c>
      <c r="C3576" s="95" t="str">
        <f>INDEX(技能效果!C:C,MATCH(技能效果等级!B3576,技能效果!B:B,0))</f>
        <v>高顺技能额外伤害(教学)</v>
      </c>
      <c r="D3576" s="96" t="s">
        <v>873</v>
      </c>
      <c r="E3576" s="95">
        <v>9</v>
      </c>
      <c r="F3576" s="95">
        <f>INDEX(技能效果!H:H,MATCH(技能效果等级!B3576,技能效果!B:B,0))</f>
        <v>1001</v>
      </c>
      <c r="G3576" s="95">
        <f>IF(INDEX(技能效果!K:K,MATCH(B3576,技能效果!B:B,0))=0,INDEX(技能效果!I:I,MATCH(技能效果等级!B3576,技能效果!B:B,0)),INDEX(技能效果!I:I,MATCH(技能效果等级!B3576,技能效果!B:B,0))*VLOOKUP(E3576,技能数值计算!$C$19:$D$28,2,FALSE))</f>
        <v>0.92</v>
      </c>
      <c r="H3576" s="95">
        <f>INDEX(技能效果!J:J,MATCH(技能效果等级!B3576,技能效果!B:B,0))</f>
        <v>0</v>
      </c>
      <c r="I3576" s="97"/>
      <c r="J3576" s="97"/>
      <c r="K3576" s="97"/>
      <c r="L3576" s="97"/>
      <c r="M3576" s="97"/>
      <c r="N3576" s="96">
        <f>IF(INDEX(技能效果!L:L,MATCH(技能效果等级!B3576,技能效果!B:B,0))="","",INDEX(技能效果!L:L,MATCH(技能效果等级!B3576,技能效果!B:B,0)))</f>
        <v>107</v>
      </c>
      <c r="O3576" s="95">
        <f>IF(INDEX(技能效果!N:N,MATCH(B3576,技能效果!B:B,0))=0,INDEX(技能效果!M:M,MATCH(技能效果等级!B3576,技能效果!B:B,0)),INDEX(技能效果!M:M,MATCH(技能效果等级!B3576,技能效果!B:B,0))*VLOOKUP(E3576,技能数值计算!$C$19:$D$28,2,FALSE))</f>
        <v>0</v>
      </c>
      <c r="P3576" s="97"/>
      <c r="Q3576" s="97"/>
      <c r="R3576" s="95" t="str">
        <f>IF(INDEX(技能效果!O:O,MATCH(技能效果等级!B3576,技能效果!B:B,0))="","",INDEX(技能效果!O:O,MATCH(技能效果等级!B3576,技能效果!B:B,0)))</f>
        <v/>
      </c>
      <c r="S3576" s="97"/>
      <c r="T3576" s="97"/>
      <c r="U3576" s="97"/>
      <c r="V3576" s="96" t="str">
        <f>IF(INDEX(技能效果!AF:AF,MATCH(技能效果等级!B3576,技能效果!B:B,0))="","",INDEX(技能效果!AF:AF,MATCH(技能效果等级!B3576,技能效果!B:B,0)))</f>
        <v/>
      </c>
      <c r="W3576" s="95">
        <f t="shared" si="54"/>
        <v>348</v>
      </c>
    </row>
    <row r="3577" spans="1:23" ht="16.5" x14ac:dyDescent="0.2">
      <c r="A3577" s="62">
        <v>3574</v>
      </c>
      <c r="B3577" s="95">
        <f>INDEX(技能效果!B:B,MATCH(技能效果等级!W3577,技能效果!AE:AE,0))</f>
        <v>210302002</v>
      </c>
      <c r="C3577" s="95" t="str">
        <f>INDEX(技能效果!C:C,MATCH(技能效果等级!B3577,技能效果!B:B,0))</f>
        <v>高顺技能额外伤害(教学)</v>
      </c>
      <c r="D3577" s="96" t="s">
        <v>873</v>
      </c>
      <c r="E3577" s="95">
        <v>10</v>
      </c>
      <c r="F3577" s="95">
        <f>INDEX(技能效果!H:H,MATCH(技能效果等级!B3577,技能效果!B:B,0))</f>
        <v>1001</v>
      </c>
      <c r="G3577" s="95">
        <f>IF(INDEX(技能效果!K:K,MATCH(B3577,技能效果!B:B,0))=0,INDEX(技能效果!I:I,MATCH(技能效果等级!B3577,技能效果!B:B,0)),INDEX(技能效果!I:I,MATCH(技能效果等级!B3577,技能效果!B:B,0))*VLOOKUP(E3577,技能数值计算!$C$19:$D$28,2,FALSE))</f>
        <v>1</v>
      </c>
      <c r="H3577" s="95">
        <f>INDEX(技能效果!J:J,MATCH(技能效果等级!B3577,技能效果!B:B,0))</f>
        <v>0</v>
      </c>
      <c r="I3577" s="97"/>
      <c r="J3577" s="97"/>
      <c r="K3577" s="97"/>
      <c r="L3577" s="97"/>
      <c r="M3577" s="97"/>
      <c r="N3577" s="96">
        <f>IF(INDEX(技能效果!L:L,MATCH(技能效果等级!B3577,技能效果!B:B,0))="","",INDEX(技能效果!L:L,MATCH(技能效果等级!B3577,技能效果!B:B,0)))</f>
        <v>107</v>
      </c>
      <c r="O3577" s="95">
        <f>IF(INDEX(技能效果!N:N,MATCH(B3577,技能效果!B:B,0))=0,INDEX(技能效果!M:M,MATCH(技能效果等级!B3577,技能效果!B:B,0)),INDEX(技能效果!M:M,MATCH(技能效果等级!B3577,技能效果!B:B,0))*VLOOKUP(E3577,技能数值计算!$C$19:$D$28,2,FALSE))</f>
        <v>0</v>
      </c>
      <c r="P3577" s="97"/>
      <c r="Q3577" s="97"/>
      <c r="R3577" s="95" t="str">
        <f>IF(INDEX(技能效果!O:O,MATCH(技能效果等级!B3577,技能效果!B:B,0))="","",INDEX(技能效果!O:O,MATCH(技能效果等级!B3577,技能效果!B:B,0)))</f>
        <v/>
      </c>
      <c r="S3577" s="97"/>
      <c r="T3577" s="97"/>
      <c r="U3577" s="97"/>
      <c r="V3577" s="96" t="str">
        <f>IF(INDEX(技能效果!AF:AF,MATCH(技能效果等级!B3577,技能效果!B:B,0))="","",INDEX(技能效果!AF:AF,MATCH(技能效果等级!B3577,技能效果!B:B,0)))</f>
        <v/>
      </c>
      <c r="W3577" s="95">
        <f t="shared" si="54"/>
        <v>348</v>
      </c>
    </row>
    <row r="3578" spans="1:23" ht="16.5" x14ac:dyDescent="0.2">
      <c r="A3578" s="62">
        <v>3575</v>
      </c>
      <c r="B3578" s="95">
        <f>INDEX(技能效果!B:B,MATCH(技能效果等级!W3578,技能效果!AE:AE,0))</f>
        <v>210302003</v>
      </c>
      <c r="C3578" s="95" t="str">
        <f>INDEX(技能效果!C:C,MATCH(技能效果等级!B3578,技能效果!B:B,0))</f>
        <v>高顺技能伤害降低(教学)</v>
      </c>
      <c r="D3578" s="96" t="s">
        <v>873</v>
      </c>
      <c r="E3578" s="95">
        <v>1</v>
      </c>
      <c r="F3578" s="95">
        <f>INDEX(技能效果!H:H,MATCH(技能效果等级!B3578,技能效果!B:B,0))</f>
        <v>4026</v>
      </c>
      <c r="G3578" s="95">
        <f>IF(INDEX(技能效果!K:K,MATCH(B3578,技能效果!B:B,0))=0,INDEX(技能效果!I:I,MATCH(技能效果等级!B3578,技能效果!B:B,0)),INDEX(技能效果!I:I,MATCH(技能效果等级!B3578,技能效果!B:B,0))*VLOOKUP(E3578,技能数值计算!$C$19:$D$28,2,FALSE))</f>
        <v>0.3</v>
      </c>
      <c r="H3578" s="95">
        <f>INDEX(技能效果!J:J,MATCH(技能效果等级!B3578,技能效果!B:B,0))</f>
        <v>0</v>
      </c>
      <c r="I3578" s="97"/>
      <c r="J3578" s="97"/>
      <c r="K3578" s="97"/>
      <c r="L3578" s="97"/>
      <c r="M3578" s="97"/>
      <c r="N3578" s="96" t="str">
        <f>IF(INDEX(技能效果!L:L,MATCH(技能效果等级!B3578,技能效果!B:B,0))="","",INDEX(技能效果!L:L,MATCH(技能效果等级!B3578,技能效果!B:B,0)))</f>
        <v/>
      </c>
      <c r="O3578" s="95">
        <f>IF(INDEX(技能效果!N:N,MATCH(B3578,技能效果!B:B,0))=0,INDEX(技能效果!M:M,MATCH(技能效果等级!B3578,技能效果!B:B,0)),INDEX(技能效果!M:M,MATCH(技能效果等级!B3578,技能效果!B:B,0))*VLOOKUP(E3578,技能数值计算!$C$19:$D$28,2,FALSE))</f>
        <v>0</v>
      </c>
      <c r="P3578" s="97"/>
      <c r="Q3578" s="97"/>
      <c r="R3578" s="95" t="str">
        <f>IF(INDEX(技能效果!O:O,MATCH(技能效果等级!B3578,技能效果!B:B,0))="","",INDEX(技能效果!O:O,MATCH(技能效果等级!B3578,技能效果!B:B,0)))</f>
        <v/>
      </c>
      <c r="S3578" s="97"/>
      <c r="T3578" s="97"/>
      <c r="U3578" s="97"/>
      <c r="V3578" s="96" t="str">
        <f>IF(INDEX(技能效果!AF:AF,MATCH(技能效果等级!B3578,技能效果!B:B,0))="","",INDEX(技能效果!AF:AF,MATCH(技能效果等级!B3578,技能效果!B:B,0)))</f>
        <v/>
      </c>
      <c r="W3578" s="95">
        <f t="shared" si="54"/>
        <v>349</v>
      </c>
    </row>
    <row r="3579" spans="1:23" ht="16.5" x14ac:dyDescent="0.2">
      <c r="A3579" s="62">
        <v>3576</v>
      </c>
      <c r="B3579" s="95">
        <f>INDEX(技能效果!B:B,MATCH(技能效果等级!W3579,技能效果!AE:AE,0))</f>
        <v>210302003</v>
      </c>
      <c r="C3579" s="95" t="str">
        <f>INDEX(技能效果!C:C,MATCH(技能效果等级!B3579,技能效果!B:B,0))</f>
        <v>高顺技能伤害降低(教学)</v>
      </c>
      <c r="D3579" s="96" t="s">
        <v>873</v>
      </c>
      <c r="E3579" s="95">
        <v>2</v>
      </c>
      <c r="F3579" s="95">
        <f>INDEX(技能效果!H:H,MATCH(技能效果等级!B3579,技能效果!B:B,0))</f>
        <v>4026</v>
      </c>
      <c r="G3579" s="95">
        <f>IF(INDEX(技能效果!K:K,MATCH(B3579,技能效果!B:B,0))=0,INDEX(技能效果!I:I,MATCH(技能效果等级!B3579,技能效果!B:B,0)),INDEX(技能效果!I:I,MATCH(技能效果等级!B3579,技能效果!B:B,0))*VLOOKUP(E3579,技能数值计算!$C$19:$D$28,2,FALSE))</f>
        <v>0.3</v>
      </c>
      <c r="H3579" s="95">
        <f>INDEX(技能效果!J:J,MATCH(技能效果等级!B3579,技能效果!B:B,0))</f>
        <v>0</v>
      </c>
      <c r="I3579" s="97"/>
      <c r="J3579" s="97"/>
      <c r="K3579" s="97"/>
      <c r="L3579" s="97"/>
      <c r="M3579" s="97"/>
      <c r="N3579" s="96" t="str">
        <f>IF(INDEX(技能效果!L:L,MATCH(技能效果等级!B3579,技能效果!B:B,0))="","",INDEX(技能效果!L:L,MATCH(技能效果等级!B3579,技能效果!B:B,0)))</f>
        <v/>
      </c>
      <c r="O3579" s="95">
        <f>IF(INDEX(技能效果!N:N,MATCH(B3579,技能效果!B:B,0))=0,INDEX(技能效果!M:M,MATCH(技能效果等级!B3579,技能效果!B:B,0)),INDEX(技能效果!M:M,MATCH(技能效果等级!B3579,技能效果!B:B,0))*VLOOKUP(E3579,技能数值计算!$C$19:$D$28,2,FALSE))</f>
        <v>0</v>
      </c>
      <c r="P3579" s="97"/>
      <c r="Q3579" s="97"/>
      <c r="R3579" s="95" t="str">
        <f>IF(INDEX(技能效果!O:O,MATCH(技能效果等级!B3579,技能效果!B:B,0))="","",INDEX(技能效果!O:O,MATCH(技能效果等级!B3579,技能效果!B:B,0)))</f>
        <v/>
      </c>
      <c r="S3579" s="97"/>
      <c r="T3579" s="97"/>
      <c r="U3579" s="97"/>
      <c r="V3579" s="96" t="str">
        <f>IF(INDEX(技能效果!AF:AF,MATCH(技能效果等级!B3579,技能效果!B:B,0))="","",INDEX(技能效果!AF:AF,MATCH(技能效果等级!B3579,技能效果!B:B,0)))</f>
        <v/>
      </c>
      <c r="W3579" s="95">
        <f t="shared" si="54"/>
        <v>349</v>
      </c>
    </row>
    <row r="3580" spans="1:23" ht="16.5" x14ac:dyDescent="0.2">
      <c r="A3580" s="62">
        <v>3577</v>
      </c>
      <c r="B3580" s="95">
        <f>INDEX(技能效果!B:B,MATCH(技能效果等级!W3580,技能效果!AE:AE,0))</f>
        <v>210302003</v>
      </c>
      <c r="C3580" s="95" t="str">
        <f>INDEX(技能效果!C:C,MATCH(技能效果等级!B3580,技能效果!B:B,0))</f>
        <v>高顺技能伤害降低(教学)</v>
      </c>
      <c r="D3580" s="96" t="s">
        <v>873</v>
      </c>
      <c r="E3580" s="95">
        <v>3</v>
      </c>
      <c r="F3580" s="95">
        <f>INDEX(技能效果!H:H,MATCH(技能效果等级!B3580,技能效果!B:B,0))</f>
        <v>4026</v>
      </c>
      <c r="G3580" s="95">
        <f>IF(INDEX(技能效果!K:K,MATCH(B3580,技能效果!B:B,0))=0,INDEX(技能效果!I:I,MATCH(技能效果等级!B3580,技能效果!B:B,0)),INDEX(技能效果!I:I,MATCH(技能效果等级!B3580,技能效果!B:B,0))*VLOOKUP(E3580,技能数值计算!$C$19:$D$28,2,FALSE))</f>
        <v>0.3</v>
      </c>
      <c r="H3580" s="95">
        <f>INDEX(技能效果!J:J,MATCH(技能效果等级!B3580,技能效果!B:B,0))</f>
        <v>0</v>
      </c>
      <c r="I3580" s="97"/>
      <c r="J3580" s="97"/>
      <c r="K3580" s="97"/>
      <c r="L3580" s="97"/>
      <c r="M3580" s="97"/>
      <c r="N3580" s="96" t="str">
        <f>IF(INDEX(技能效果!L:L,MATCH(技能效果等级!B3580,技能效果!B:B,0))="","",INDEX(技能效果!L:L,MATCH(技能效果等级!B3580,技能效果!B:B,0)))</f>
        <v/>
      </c>
      <c r="O3580" s="95">
        <f>IF(INDEX(技能效果!N:N,MATCH(B3580,技能效果!B:B,0))=0,INDEX(技能效果!M:M,MATCH(技能效果等级!B3580,技能效果!B:B,0)),INDEX(技能效果!M:M,MATCH(技能效果等级!B3580,技能效果!B:B,0))*VLOOKUP(E3580,技能数值计算!$C$19:$D$28,2,FALSE))</f>
        <v>0</v>
      </c>
      <c r="P3580" s="97"/>
      <c r="Q3580" s="97"/>
      <c r="R3580" s="95" t="str">
        <f>IF(INDEX(技能效果!O:O,MATCH(技能效果等级!B3580,技能效果!B:B,0))="","",INDEX(技能效果!O:O,MATCH(技能效果等级!B3580,技能效果!B:B,0)))</f>
        <v/>
      </c>
      <c r="S3580" s="97"/>
      <c r="T3580" s="97"/>
      <c r="U3580" s="97"/>
      <c r="V3580" s="96" t="str">
        <f>IF(INDEX(技能效果!AF:AF,MATCH(技能效果等级!B3580,技能效果!B:B,0))="","",INDEX(技能效果!AF:AF,MATCH(技能效果等级!B3580,技能效果!B:B,0)))</f>
        <v/>
      </c>
      <c r="W3580" s="95">
        <f t="shared" si="54"/>
        <v>349</v>
      </c>
    </row>
    <row r="3581" spans="1:23" ht="16.5" x14ac:dyDescent="0.2">
      <c r="A3581" s="62">
        <v>3578</v>
      </c>
      <c r="B3581" s="95">
        <f>INDEX(技能效果!B:B,MATCH(技能效果等级!W3581,技能效果!AE:AE,0))</f>
        <v>210302003</v>
      </c>
      <c r="C3581" s="95" t="str">
        <f>INDEX(技能效果!C:C,MATCH(技能效果等级!B3581,技能效果!B:B,0))</f>
        <v>高顺技能伤害降低(教学)</v>
      </c>
      <c r="D3581" s="96" t="s">
        <v>873</v>
      </c>
      <c r="E3581" s="95">
        <v>4</v>
      </c>
      <c r="F3581" s="95">
        <f>INDEX(技能效果!H:H,MATCH(技能效果等级!B3581,技能效果!B:B,0))</f>
        <v>4026</v>
      </c>
      <c r="G3581" s="95">
        <f>IF(INDEX(技能效果!K:K,MATCH(B3581,技能效果!B:B,0))=0,INDEX(技能效果!I:I,MATCH(技能效果等级!B3581,技能效果!B:B,0)),INDEX(技能效果!I:I,MATCH(技能效果等级!B3581,技能效果!B:B,0))*VLOOKUP(E3581,技能数值计算!$C$19:$D$28,2,FALSE))</f>
        <v>0.3</v>
      </c>
      <c r="H3581" s="95">
        <f>INDEX(技能效果!J:J,MATCH(技能效果等级!B3581,技能效果!B:B,0))</f>
        <v>0</v>
      </c>
      <c r="I3581" s="97"/>
      <c r="J3581" s="97"/>
      <c r="K3581" s="97"/>
      <c r="L3581" s="97"/>
      <c r="M3581" s="97"/>
      <c r="N3581" s="96" t="str">
        <f>IF(INDEX(技能效果!L:L,MATCH(技能效果等级!B3581,技能效果!B:B,0))="","",INDEX(技能效果!L:L,MATCH(技能效果等级!B3581,技能效果!B:B,0)))</f>
        <v/>
      </c>
      <c r="O3581" s="95">
        <f>IF(INDEX(技能效果!N:N,MATCH(B3581,技能效果!B:B,0))=0,INDEX(技能效果!M:M,MATCH(技能效果等级!B3581,技能效果!B:B,0)),INDEX(技能效果!M:M,MATCH(技能效果等级!B3581,技能效果!B:B,0))*VLOOKUP(E3581,技能数值计算!$C$19:$D$28,2,FALSE))</f>
        <v>0</v>
      </c>
      <c r="P3581" s="97"/>
      <c r="Q3581" s="97"/>
      <c r="R3581" s="95" t="str">
        <f>IF(INDEX(技能效果!O:O,MATCH(技能效果等级!B3581,技能效果!B:B,0))="","",INDEX(技能效果!O:O,MATCH(技能效果等级!B3581,技能效果!B:B,0)))</f>
        <v/>
      </c>
      <c r="S3581" s="97"/>
      <c r="T3581" s="97"/>
      <c r="U3581" s="97"/>
      <c r="V3581" s="96" t="str">
        <f>IF(INDEX(技能效果!AF:AF,MATCH(技能效果等级!B3581,技能效果!B:B,0))="","",INDEX(技能效果!AF:AF,MATCH(技能效果等级!B3581,技能效果!B:B,0)))</f>
        <v/>
      </c>
      <c r="W3581" s="95">
        <f t="shared" si="54"/>
        <v>349</v>
      </c>
    </row>
    <row r="3582" spans="1:23" ht="16.5" x14ac:dyDescent="0.2">
      <c r="A3582" s="62">
        <v>3579</v>
      </c>
      <c r="B3582" s="95">
        <f>INDEX(技能效果!B:B,MATCH(技能效果等级!W3582,技能效果!AE:AE,0))</f>
        <v>210302003</v>
      </c>
      <c r="C3582" s="95" t="str">
        <f>INDEX(技能效果!C:C,MATCH(技能效果等级!B3582,技能效果!B:B,0))</f>
        <v>高顺技能伤害降低(教学)</v>
      </c>
      <c r="D3582" s="96" t="s">
        <v>873</v>
      </c>
      <c r="E3582" s="95">
        <v>5</v>
      </c>
      <c r="F3582" s="95">
        <f>INDEX(技能效果!H:H,MATCH(技能效果等级!B3582,技能效果!B:B,0))</f>
        <v>4026</v>
      </c>
      <c r="G3582" s="95">
        <f>IF(INDEX(技能效果!K:K,MATCH(B3582,技能效果!B:B,0))=0,INDEX(技能效果!I:I,MATCH(技能效果等级!B3582,技能效果!B:B,0)),INDEX(技能效果!I:I,MATCH(技能效果等级!B3582,技能效果!B:B,0))*VLOOKUP(E3582,技能数值计算!$C$19:$D$28,2,FALSE))</f>
        <v>0.3</v>
      </c>
      <c r="H3582" s="95">
        <f>INDEX(技能效果!J:J,MATCH(技能效果等级!B3582,技能效果!B:B,0))</f>
        <v>0</v>
      </c>
      <c r="I3582" s="97"/>
      <c r="J3582" s="97"/>
      <c r="K3582" s="97"/>
      <c r="L3582" s="97"/>
      <c r="M3582" s="97"/>
      <c r="N3582" s="96" t="str">
        <f>IF(INDEX(技能效果!L:L,MATCH(技能效果等级!B3582,技能效果!B:B,0))="","",INDEX(技能效果!L:L,MATCH(技能效果等级!B3582,技能效果!B:B,0)))</f>
        <v/>
      </c>
      <c r="O3582" s="95">
        <f>IF(INDEX(技能效果!N:N,MATCH(B3582,技能效果!B:B,0))=0,INDEX(技能效果!M:M,MATCH(技能效果等级!B3582,技能效果!B:B,0)),INDEX(技能效果!M:M,MATCH(技能效果等级!B3582,技能效果!B:B,0))*VLOOKUP(E3582,技能数值计算!$C$19:$D$28,2,FALSE))</f>
        <v>0</v>
      </c>
      <c r="P3582" s="97"/>
      <c r="Q3582" s="97"/>
      <c r="R3582" s="95" t="str">
        <f>IF(INDEX(技能效果!O:O,MATCH(技能效果等级!B3582,技能效果!B:B,0))="","",INDEX(技能效果!O:O,MATCH(技能效果等级!B3582,技能效果!B:B,0)))</f>
        <v/>
      </c>
      <c r="S3582" s="97"/>
      <c r="T3582" s="97"/>
      <c r="U3582" s="97"/>
      <c r="V3582" s="96" t="str">
        <f>IF(INDEX(技能效果!AF:AF,MATCH(技能效果等级!B3582,技能效果!B:B,0))="","",INDEX(技能效果!AF:AF,MATCH(技能效果等级!B3582,技能效果!B:B,0)))</f>
        <v/>
      </c>
      <c r="W3582" s="95">
        <f t="shared" si="54"/>
        <v>349</v>
      </c>
    </row>
    <row r="3583" spans="1:23" ht="16.5" x14ac:dyDescent="0.2">
      <c r="A3583" s="62">
        <v>3580</v>
      </c>
      <c r="B3583" s="95">
        <f>INDEX(技能效果!B:B,MATCH(技能效果等级!W3583,技能效果!AE:AE,0))</f>
        <v>210302003</v>
      </c>
      <c r="C3583" s="95" t="str">
        <f>INDEX(技能效果!C:C,MATCH(技能效果等级!B3583,技能效果!B:B,0))</f>
        <v>高顺技能伤害降低(教学)</v>
      </c>
      <c r="D3583" s="96" t="s">
        <v>873</v>
      </c>
      <c r="E3583" s="95">
        <v>6</v>
      </c>
      <c r="F3583" s="95">
        <f>INDEX(技能效果!H:H,MATCH(技能效果等级!B3583,技能效果!B:B,0))</f>
        <v>4026</v>
      </c>
      <c r="G3583" s="95">
        <f>IF(INDEX(技能效果!K:K,MATCH(B3583,技能效果!B:B,0))=0,INDEX(技能效果!I:I,MATCH(技能效果等级!B3583,技能效果!B:B,0)),INDEX(技能效果!I:I,MATCH(技能效果等级!B3583,技能效果!B:B,0))*VLOOKUP(E3583,技能数值计算!$C$19:$D$28,2,FALSE))</f>
        <v>0.3</v>
      </c>
      <c r="H3583" s="95">
        <f>INDEX(技能效果!J:J,MATCH(技能效果等级!B3583,技能效果!B:B,0))</f>
        <v>0</v>
      </c>
      <c r="I3583" s="97"/>
      <c r="J3583" s="97"/>
      <c r="K3583" s="97"/>
      <c r="L3583" s="97"/>
      <c r="M3583" s="97"/>
      <c r="N3583" s="96" t="str">
        <f>IF(INDEX(技能效果!L:L,MATCH(技能效果等级!B3583,技能效果!B:B,0))="","",INDEX(技能效果!L:L,MATCH(技能效果等级!B3583,技能效果!B:B,0)))</f>
        <v/>
      </c>
      <c r="O3583" s="95">
        <f>IF(INDEX(技能效果!N:N,MATCH(B3583,技能效果!B:B,0))=0,INDEX(技能效果!M:M,MATCH(技能效果等级!B3583,技能效果!B:B,0)),INDEX(技能效果!M:M,MATCH(技能效果等级!B3583,技能效果!B:B,0))*VLOOKUP(E3583,技能数值计算!$C$19:$D$28,2,FALSE))</f>
        <v>0</v>
      </c>
      <c r="P3583" s="97"/>
      <c r="Q3583" s="97"/>
      <c r="R3583" s="95" t="str">
        <f>IF(INDEX(技能效果!O:O,MATCH(技能效果等级!B3583,技能效果!B:B,0))="","",INDEX(技能效果!O:O,MATCH(技能效果等级!B3583,技能效果!B:B,0)))</f>
        <v/>
      </c>
      <c r="S3583" s="97"/>
      <c r="T3583" s="97"/>
      <c r="U3583" s="97"/>
      <c r="V3583" s="96" t="str">
        <f>IF(INDEX(技能效果!AF:AF,MATCH(技能效果等级!B3583,技能效果!B:B,0))="","",INDEX(技能效果!AF:AF,MATCH(技能效果等级!B3583,技能效果!B:B,0)))</f>
        <v/>
      </c>
      <c r="W3583" s="95">
        <f t="shared" si="54"/>
        <v>349</v>
      </c>
    </row>
    <row r="3584" spans="1:23" ht="16.5" x14ac:dyDescent="0.2">
      <c r="A3584" s="62">
        <v>3581</v>
      </c>
      <c r="B3584" s="95">
        <f>INDEX(技能效果!B:B,MATCH(技能效果等级!W3584,技能效果!AE:AE,0))</f>
        <v>210302003</v>
      </c>
      <c r="C3584" s="95" t="str">
        <f>INDEX(技能效果!C:C,MATCH(技能效果等级!B3584,技能效果!B:B,0))</f>
        <v>高顺技能伤害降低(教学)</v>
      </c>
      <c r="D3584" s="96" t="s">
        <v>873</v>
      </c>
      <c r="E3584" s="95">
        <v>7</v>
      </c>
      <c r="F3584" s="95">
        <f>INDEX(技能效果!H:H,MATCH(技能效果等级!B3584,技能效果!B:B,0))</f>
        <v>4026</v>
      </c>
      <c r="G3584" s="95">
        <f>IF(INDEX(技能效果!K:K,MATCH(B3584,技能效果!B:B,0))=0,INDEX(技能效果!I:I,MATCH(技能效果等级!B3584,技能效果!B:B,0)),INDEX(技能效果!I:I,MATCH(技能效果等级!B3584,技能效果!B:B,0))*VLOOKUP(E3584,技能数值计算!$C$19:$D$28,2,FALSE))</f>
        <v>0.3</v>
      </c>
      <c r="H3584" s="95">
        <f>INDEX(技能效果!J:J,MATCH(技能效果等级!B3584,技能效果!B:B,0))</f>
        <v>0</v>
      </c>
      <c r="I3584" s="97"/>
      <c r="J3584" s="97"/>
      <c r="K3584" s="97"/>
      <c r="L3584" s="97"/>
      <c r="M3584" s="97"/>
      <c r="N3584" s="96" t="str">
        <f>IF(INDEX(技能效果!L:L,MATCH(技能效果等级!B3584,技能效果!B:B,0))="","",INDEX(技能效果!L:L,MATCH(技能效果等级!B3584,技能效果!B:B,0)))</f>
        <v/>
      </c>
      <c r="O3584" s="95">
        <f>IF(INDEX(技能效果!N:N,MATCH(B3584,技能效果!B:B,0))=0,INDEX(技能效果!M:M,MATCH(技能效果等级!B3584,技能效果!B:B,0)),INDEX(技能效果!M:M,MATCH(技能效果等级!B3584,技能效果!B:B,0))*VLOOKUP(E3584,技能数值计算!$C$19:$D$28,2,FALSE))</f>
        <v>0</v>
      </c>
      <c r="P3584" s="97"/>
      <c r="Q3584" s="97"/>
      <c r="R3584" s="95" t="str">
        <f>IF(INDEX(技能效果!O:O,MATCH(技能效果等级!B3584,技能效果!B:B,0))="","",INDEX(技能效果!O:O,MATCH(技能效果等级!B3584,技能效果!B:B,0)))</f>
        <v/>
      </c>
      <c r="S3584" s="97"/>
      <c r="T3584" s="97"/>
      <c r="U3584" s="97"/>
      <c r="V3584" s="96" t="str">
        <f>IF(INDEX(技能效果!AF:AF,MATCH(技能效果等级!B3584,技能效果!B:B,0))="","",INDEX(技能效果!AF:AF,MATCH(技能效果等级!B3584,技能效果!B:B,0)))</f>
        <v/>
      </c>
      <c r="W3584" s="95">
        <f t="shared" si="54"/>
        <v>349</v>
      </c>
    </row>
    <row r="3585" spans="1:23" ht="16.5" x14ac:dyDescent="0.2">
      <c r="A3585" s="62">
        <v>3582</v>
      </c>
      <c r="B3585" s="95">
        <f>INDEX(技能效果!B:B,MATCH(技能效果等级!W3585,技能效果!AE:AE,0))</f>
        <v>210302003</v>
      </c>
      <c r="C3585" s="95" t="str">
        <f>INDEX(技能效果!C:C,MATCH(技能效果等级!B3585,技能效果!B:B,0))</f>
        <v>高顺技能伤害降低(教学)</v>
      </c>
      <c r="D3585" s="96" t="s">
        <v>873</v>
      </c>
      <c r="E3585" s="95">
        <v>8</v>
      </c>
      <c r="F3585" s="95">
        <f>INDEX(技能效果!H:H,MATCH(技能效果等级!B3585,技能效果!B:B,0))</f>
        <v>4026</v>
      </c>
      <c r="G3585" s="95">
        <f>IF(INDEX(技能效果!K:K,MATCH(B3585,技能效果!B:B,0))=0,INDEX(技能效果!I:I,MATCH(技能效果等级!B3585,技能效果!B:B,0)),INDEX(技能效果!I:I,MATCH(技能效果等级!B3585,技能效果!B:B,0))*VLOOKUP(E3585,技能数值计算!$C$19:$D$28,2,FALSE))</f>
        <v>0.3</v>
      </c>
      <c r="H3585" s="95">
        <f>INDEX(技能效果!J:J,MATCH(技能效果等级!B3585,技能效果!B:B,0))</f>
        <v>0</v>
      </c>
      <c r="I3585" s="97"/>
      <c r="J3585" s="97"/>
      <c r="K3585" s="97"/>
      <c r="L3585" s="97"/>
      <c r="M3585" s="97"/>
      <c r="N3585" s="96" t="str">
        <f>IF(INDEX(技能效果!L:L,MATCH(技能效果等级!B3585,技能效果!B:B,0))="","",INDEX(技能效果!L:L,MATCH(技能效果等级!B3585,技能效果!B:B,0)))</f>
        <v/>
      </c>
      <c r="O3585" s="95">
        <f>IF(INDEX(技能效果!N:N,MATCH(B3585,技能效果!B:B,0))=0,INDEX(技能效果!M:M,MATCH(技能效果等级!B3585,技能效果!B:B,0)),INDEX(技能效果!M:M,MATCH(技能效果等级!B3585,技能效果!B:B,0))*VLOOKUP(E3585,技能数值计算!$C$19:$D$28,2,FALSE))</f>
        <v>0</v>
      </c>
      <c r="P3585" s="97"/>
      <c r="Q3585" s="97"/>
      <c r="R3585" s="95" t="str">
        <f>IF(INDEX(技能效果!O:O,MATCH(技能效果等级!B3585,技能效果!B:B,0))="","",INDEX(技能效果!O:O,MATCH(技能效果等级!B3585,技能效果!B:B,0)))</f>
        <v/>
      </c>
      <c r="S3585" s="97"/>
      <c r="T3585" s="97"/>
      <c r="U3585" s="97"/>
      <c r="V3585" s="96" t="str">
        <f>IF(INDEX(技能效果!AF:AF,MATCH(技能效果等级!B3585,技能效果!B:B,0))="","",INDEX(技能效果!AF:AF,MATCH(技能效果等级!B3585,技能效果!B:B,0)))</f>
        <v/>
      </c>
      <c r="W3585" s="95">
        <f t="shared" si="54"/>
        <v>349</v>
      </c>
    </row>
    <row r="3586" spans="1:23" ht="16.5" x14ac:dyDescent="0.2">
      <c r="A3586" s="62">
        <v>3583</v>
      </c>
      <c r="B3586" s="95">
        <f>INDEX(技能效果!B:B,MATCH(技能效果等级!W3586,技能效果!AE:AE,0))</f>
        <v>210302003</v>
      </c>
      <c r="C3586" s="95" t="str">
        <f>INDEX(技能效果!C:C,MATCH(技能效果等级!B3586,技能效果!B:B,0))</f>
        <v>高顺技能伤害降低(教学)</v>
      </c>
      <c r="D3586" s="96" t="s">
        <v>873</v>
      </c>
      <c r="E3586" s="95">
        <v>9</v>
      </c>
      <c r="F3586" s="95">
        <f>INDEX(技能效果!H:H,MATCH(技能效果等级!B3586,技能效果!B:B,0))</f>
        <v>4026</v>
      </c>
      <c r="G3586" s="95">
        <f>IF(INDEX(技能效果!K:K,MATCH(B3586,技能效果!B:B,0))=0,INDEX(技能效果!I:I,MATCH(技能效果等级!B3586,技能效果!B:B,0)),INDEX(技能效果!I:I,MATCH(技能效果等级!B3586,技能效果!B:B,0))*VLOOKUP(E3586,技能数值计算!$C$19:$D$28,2,FALSE))</f>
        <v>0.3</v>
      </c>
      <c r="H3586" s="95">
        <f>INDEX(技能效果!J:J,MATCH(技能效果等级!B3586,技能效果!B:B,0))</f>
        <v>0</v>
      </c>
      <c r="I3586" s="97"/>
      <c r="J3586" s="97"/>
      <c r="K3586" s="97"/>
      <c r="L3586" s="97"/>
      <c r="M3586" s="97"/>
      <c r="N3586" s="96" t="str">
        <f>IF(INDEX(技能效果!L:L,MATCH(技能效果等级!B3586,技能效果!B:B,0))="","",INDEX(技能效果!L:L,MATCH(技能效果等级!B3586,技能效果!B:B,0)))</f>
        <v/>
      </c>
      <c r="O3586" s="95">
        <f>IF(INDEX(技能效果!N:N,MATCH(B3586,技能效果!B:B,0))=0,INDEX(技能效果!M:M,MATCH(技能效果等级!B3586,技能效果!B:B,0)),INDEX(技能效果!M:M,MATCH(技能效果等级!B3586,技能效果!B:B,0))*VLOOKUP(E3586,技能数值计算!$C$19:$D$28,2,FALSE))</f>
        <v>0</v>
      </c>
      <c r="P3586" s="97"/>
      <c r="Q3586" s="97"/>
      <c r="R3586" s="95" t="str">
        <f>IF(INDEX(技能效果!O:O,MATCH(技能效果等级!B3586,技能效果!B:B,0))="","",INDEX(技能效果!O:O,MATCH(技能效果等级!B3586,技能效果!B:B,0)))</f>
        <v/>
      </c>
      <c r="S3586" s="97"/>
      <c r="T3586" s="97"/>
      <c r="U3586" s="97"/>
      <c r="V3586" s="96" t="str">
        <f>IF(INDEX(技能效果!AF:AF,MATCH(技能效果等级!B3586,技能效果!B:B,0))="","",INDEX(技能效果!AF:AF,MATCH(技能效果等级!B3586,技能效果!B:B,0)))</f>
        <v/>
      </c>
      <c r="W3586" s="95">
        <f t="shared" si="54"/>
        <v>349</v>
      </c>
    </row>
    <row r="3587" spans="1:23" ht="16.5" x14ac:dyDescent="0.2">
      <c r="A3587" s="62">
        <v>3584</v>
      </c>
      <c r="B3587" s="95">
        <f>INDEX(技能效果!B:B,MATCH(技能效果等级!W3587,技能效果!AE:AE,0))</f>
        <v>210302003</v>
      </c>
      <c r="C3587" s="95" t="str">
        <f>INDEX(技能效果!C:C,MATCH(技能效果等级!B3587,技能效果!B:B,0))</f>
        <v>高顺技能伤害降低(教学)</v>
      </c>
      <c r="D3587" s="96" t="s">
        <v>873</v>
      </c>
      <c r="E3587" s="95">
        <v>10</v>
      </c>
      <c r="F3587" s="95">
        <f>INDEX(技能效果!H:H,MATCH(技能效果等级!B3587,技能效果!B:B,0))</f>
        <v>4026</v>
      </c>
      <c r="G3587" s="95">
        <f>IF(INDEX(技能效果!K:K,MATCH(B3587,技能效果!B:B,0))=0,INDEX(技能效果!I:I,MATCH(技能效果等级!B3587,技能效果!B:B,0)),INDEX(技能效果!I:I,MATCH(技能效果等级!B3587,技能效果!B:B,0))*VLOOKUP(E3587,技能数值计算!$C$19:$D$28,2,FALSE))</f>
        <v>0.3</v>
      </c>
      <c r="H3587" s="95">
        <f>INDEX(技能效果!J:J,MATCH(技能效果等级!B3587,技能效果!B:B,0))</f>
        <v>0</v>
      </c>
      <c r="I3587" s="97"/>
      <c r="J3587" s="97"/>
      <c r="K3587" s="97"/>
      <c r="L3587" s="97"/>
      <c r="M3587" s="97"/>
      <c r="N3587" s="96" t="str">
        <f>IF(INDEX(技能效果!L:L,MATCH(技能效果等级!B3587,技能效果!B:B,0))="","",INDEX(技能效果!L:L,MATCH(技能效果等级!B3587,技能效果!B:B,0)))</f>
        <v/>
      </c>
      <c r="O3587" s="95">
        <f>IF(INDEX(技能效果!N:N,MATCH(B3587,技能效果!B:B,0))=0,INDEX(技能效果!M:M,MATCH(技能效果等级!B3587,技能效果!B:B,0)),INDEX(技能效果!M:M,MATCH(技能效果等级!B3587,技能效果!B:B,0))*VLOOKUP(E3587,技能数值计算!$C$19:$D$28,2,FALSE))</f>
        <v>0</v>
      </c>
      <c r="P3587" s="97"/>
      <c r="Q3587" s="97"/>
      <c r="R3587" s="95" t="str">
        <f>IF(INDEX(技能效果!O:O,MATCH(技能效果等级!B3587,技能效果!B:B,0))="","",INDEX(技能效果!O:O,MATCH(技能效果等级!B3587,技能效果!B:B,0)))</f>
        <v/>
      </c>
      <c r="S3587" s="97"/>
      <c r="T3587" s="97"/>
      <c r="U3587" s="97"/>
      <c r="V3587" s="96" t="str">
        <f>IF(INDEX(技能效果!AF:AF,MATCH(技能效果等级!B3587,技能效果!B:B,0))="","",INDEX(技能效果!AF:AF,MATCH(技能效果等级!B3587,技能效果!B:B,0)))</f>
        <v/>
      </c>
      <c r="W3587" s="95">
        <f t="shared" si="54"/>
        <v>349</v>
      </c>
    </row>
    <row r="3588" spans="1:23" ht="16.5" x14ac:dyDescent="0.2">
      <c r="A3588" s="62">
        <v>3585</v>
      </c>
      <c r="B3588" s="95">
        <f>INDEX(技能效果!B:B,MATCH(技能效果等级!W3588,技能效果!AE:AE,0))</f>
        <v>210302004</v>
      </c>
      <c r="C3588" s="95" t="str">
        <f>INDEX(技能效果!C:C,MATCH(技能效果等级!B3588,技能效果!B:B,0))</f>
        <v>高顺专属武器效果(教学)</v>
      </c>
      <c r="D3588" s="96" t="s">
        <v>873</v>
      </c>
      <c r="E3588" s="95">
        <v>1</v>
      </c>
      <c r="F3588" s="95">
        <f>INDEX(技能效果!H:H,MATCH(技能效果等级!B3588,技能效果!B:B,0))</f>
        <v>1010</v>
      </c>
      <c r="G3588" s="95">
        <f>IF(INDEX(技能效果!K:K,MATCH(B3588,技能效果!B:B,0))=0,INDEX(技能效果!I:I,MATCH(技能效果等级!B3588,技能效果!B:B,0)),INDEX(技能效果!I:I,MATCH(技能效果等级!B3588,技能效果!B:B,0))*VLOOKUP(E3588,技能数值计算!$C$19:$D$28,2,FALSE))</f>
        <v>1</v>
      </c>
      <c r="H3588" s="95">
        <f>INDEX(技能效果!J:J,MATCH(技能效果等级!B3588,技能效果!B:B,0))</f>
        <v>0</v>
      </c>
      <c r="I3588" s="97"/>
      <c r="J3588" s="97"/>
      <c r="K3588" s="97"/>
      <c r="L3588" s="97"/>
      <c r="M3588" s="97"/>
      <c r="N3588" s="96" t="str">
        <f>IF(INDEX(技能效果!L:L,MATCH(技能效果等级!B3588,技能效果!B:B,0))="","",INDEX(技能效果!L:L,MATCH(技能效果等级!B3588,技能效果!B:B,0)))</f>
        <v/>
      </c>
      <c r="O3588" s="95">
        <f>IF(INDEX(技能效果!N:N,MATCH(B3588,技能效果!B:B,0))=0,INDEX(技能效果!M:M,MATCH(技能效果等级!B3588,技能效果!B:B,0)),INDEX(技能效果!M:M,MATCH(技能效果等级!B3588,技能效果!B:B,0))*VLOOKUP(E3588,技能数值计算!$C$19:$D$28,2,FALSE))</f>
        <v>0</v>
      </c>
      <c r="P3588" s="97"/>
      <c r="Q3588" s="97"/>
      <c r="R3588" s="95" t="str">
        <f>IF(INDEX(技能效果!O:O,MATCH(技能效果等级!B3588,技能效果!B:B,0))="","",INDEX(技能效果!O:O,MATCH(技能效果等级!B3588,技能效果!B:B,0)))</f>
        <v/>
      </c>
      <c r="S3588" s="97"/>
      <c r="T3588" s="97"/>
      <c r="U3588" s="97"/>
      <c r="V3588" s="96" t="str">
        <f>IF(INDEX(技能效果!AF:AF,MATCH(技能效果等级!B3588,技能效果!B:B,0))="","",INDEX(技能效果!AF:AF,MATCH(技能效果等级!B3588,技能效果!B:B,0)))</f>
        <v>若本次攻击击杀了目标，则对另一名生命值比例最低的敌方追加一次攻击</v>
      </c>
      <c r="W3588" s="95">
        <f t="shared" si="54"/>
        <v>350</v>
      </c>
    </row>
    <row r="3589" spans="1:23" ht="16.5" x14ac:dyDescent="0.2">
      <c r="A3589" s="62">
        <v>3586</v>
      </c>
      <c r="B3589" s="95">
        <f>INDEX(技能效果!B:B,MATCH(技能效果等级!W3589,技能效果!AE:AE,0))</f>
        <v>210302004</v>
      </c>
      <c r="C3589" s="95" t="str">
        <f>INDEX(技能效果!C:C,MATCH(技能效果等级!B3589,技能效果!B:B,0))</f>
        <v>高顺专属武器效果(教学)</v>
      </c>
      <c r="D3589" s="96" t="s">
        <v>873</v>
      </c>
      <c r="E3589" s="95">
        <v>2</v>
      </c>
      <c r="F3589" s="95">
        <f>INDEX(技能效果!H:H,MATCH(技能效果等级!B3589,技能效果!B:B,0))</f>
        <v>1010</v>
      </c>
      <c r="G3589" s="95">
        <f>IF(INDEX(技能效果!K:K,MATCH(B3589,技能效果!B:B,0))=0,INDEX(技能效果!I:I,MATCH(技能效果等级!B3589,技能效果!B:B,0)),INDEX(技能效果!I:I,MATCH(技能效果等级!B3589,技能效果!B:B,0))*VLOOKUP(E3589,技能数值计算!$C$19:$D$28,2,FALSE))</f>
        <v>1</v>
      </c>
      <c r="H3589" s="95">
        <f>INDEX(技能效果!J:J,MATCH(技能效果等级!B3589,技能效果!B:B,0))</f>
        <v>0</v>
      </c>
      <c r="I3589" s="97"/>
      <c r="J3589" s="97"/>
      <c r="K3589" s="97"/>
      <c r="L3589" s="97"/>
      <c r="M3589" s="97"/>
      <c r="N3589" s="96" t="str">
        <f>IF(INDEX(技能效果!L:L,MATCH(技能效果等级!B3589,技能效果!B:B,0))="","",INDEX(技能效果!L:L,MATCH(技能效果等级!B3589,技能效果!B:B,0)))</f>
        <v/>
      </c>
      <c r="O3589" s="95">
        <f>IF(INDEX(技能效果!N:N,MATCH(B3589,技能效果!B:B,0))=0,INDEX(技能效果!M:M,MATCH(技能效果等级!B3589,技能效果!B:B,0)),INDEX(技能效果!M:M,MATCH(技能效果等级!B3589,技能效果!B:B,0))*VLOOKUP(E3589,技能数值计算!$C$19:$D$28,2,FALSE))</f>
        <v>0</v>
      </c>
      <c r="P3589" s="97"/>
      <c r="Q3589" s="97"/>
      <c r="R3589" s="95" t="str">
        <f>IF(INDEX(技能效果!O:O,MATCH(技能效果等级!B3589,技能效果!B:B,0))="","",INDEX(技能效果!O:O,MATCH(技能效果等级!B3589,技能效果!B:B,0)))</f>
        <v/>
      </c>
      <c r="S3589" s="97"/>
      <c r="T3589" s="97"/>
      <c r="U3589" s="97"/>
      <c r="V3589" s="96" t="str">
        <f>IF(INDEX(技能效果!AF:AF,MATCH(技能效果等级!B3589,技能效果!B:B,0))="","",INDEX(技能效果!AF:AF,MATCH(技能效果等级!B3589,技能效果!B:B,0)))</f>
        <v>若本次攻击击杀了目标，则对另一名生命值比例最低的敌方追加一次攻击</v>
      </c>
      <c r="W3589" s="95">
        <f t="shared" si="54"/>
        <v>350</v>
      </c>
    </row>
    <row r="3590" spans="1:23" ht="16.5" x14ac:dyDescent="0.2">
      <c r="A3590" s="62">
        <v>3587</v>
      </c>
      <c r="B3590" s="95">
        <f>INDEX(技能效果!B:B,MATCH(技能效果等级!W3590,技能效果!AE:AE,0))</f>
        <v>210302004</v>
      </c>
      <c r="C3590" s="95" t="str">
        <f>INDEX(技能效果!C:C,MATCH(技能效果等级!B3590,技能效果!B:B,0))</f>
        <v>高顺专属武器效果(教学)</v>
      </c>
      <c r="D3590" s="96" t="s">
        <v>873</v>
      </c>
      <c r="E3590" s="95">
        <v>3</v>
      </c>
      <c r="F3590" s="95">
        <f>INDEX(技能效果!H:H,MATCH(技能效果等级!B3590,技能效果!B:B,0))</f>
        <v>1010</v>
      </c>
      <c r="G3590" s="95">
        <f>IF(INDEX(技能效果!K:K,MATCH(B3590,技能效果!B:B,0))=0,INDEX(技能效果!I:I,MATCH(技能效果等级!B3590,技能效果!B:B,0)),INDEX(技能效果!I:I,MATCH(技能效果等级!B3590,技能效果!B:B,0))*VLOOKUP(E3590,技能数值计算!$C$19:$D$28,2,FALSE))</f>
        <v>1</v>
      </c>
      <c r="H3590" s="95">
        <f>INDEX(技能效果!J:J,MATCH(技能效果等级!B3590,技能效果!B:B,0))</f>
        <v>0</v>
      </c>
      <c r="I3590" s="97"/>
      <c r="J3590" s="97"/>
      <c r="K3590" s="97"/>
      <c r="L3590" s="97"/>
      <c r="M3590" s="97"/>
      <c r="N3590" s="96" t="str">
        <f>IF(INDEX(技能效果!L:L,MATCH(技能效果等级!B3590,技能效果!B:B,0))="","",INDEX(技能效果!L:L,MATCH(技能效果等级!B3590,技能效果!B:B,0)))</f>
        <v/>
      </c>
      <c r="O3590" s="95">
        <f>IF(INDEX(技能效果!N:N,MATCH(B3590,技能效果!B:B,0))=0,INDEX(技能效果!M:M,MATCH(技能效果等级!B3590,技能效果!B:B,0)),INDEX(技能效果!M:M,MATCH(技能效果等级!B3590,技能效果!B:B,0))*VLOOKUP(E3590,技能数值计算!$C$19:$D$28,2,FALSE))</f>
        <v>0</v>
      </c>
      <c r="P3590" s="97"/>
      <c r="Q3590" s="97"/>
      <c r="R3590" s="95" t="str">
        <f>IF(INDEX(技能效果!O:O,MATCH(技能效果等级!B3590,技能效果!B:B,0))="","",INDEX(技能效果!O:O,MATCH(技能效果等级!B3590,技能效果!B:B,0)))</f>
        <v/>
      </c>
      <c r="S3590" s="97"/>
      <c r="T3590" s="97"/>
      <c r="U3590" s="97"/>
      <c r="V3590" s="96" t="str">
        <f>IF(INDEX(技能效果!AF:AF,MATCH(技能效果等级!B3590,技能效果!B:B,0))="","",INDEX(技能效果!AF:AF,MATCH(技能效果等级!B3590,技能效果!B:B,0)))</f>
        <v>若本次攻击击杀了目标，则对另一名生命值比例最低的敌方追加一次攻击</v>
      </c>
      <c r="W3590" s="95">
        <f t="shared" si="54"/>
        <v>350</v>
      </c>
    </row>
    <row r="3591" spans="1:23" ht="16.5" x14ac:dyDescent="0.2">
      <c r="A3591" s="62">
        <v>3588</v>
      </c>
      <c r="B3591" s="95">
        <f>INDEX(技能效果!B:B,MATCH(技能效果等级!W3591,技能效果!AE:AE,0))</f>
        <v>210302004</v>
      </c>
      <c r="C3591" s="95" t="str">
        <f>INDEX(技能效果!C:C,MATCH(技能效果等级!B3591,技能效果!B:B,0))</f>
        <v>高顺专属武器效果(教学)</v>
      </c>
      <c r="D3591" s="96" t="s">
        <v>873</v>
      </c>
      <c r="E3591" s="95">
        <v>4</v>
      </c>
      <c r="F3591" s="95">
        <f>INDEX(技能效果!H:H,MATCH(技能效果等级!B3591,技能效果!B:B,0))</f>
        <v>1010</v>
      </c>
      <c r="G3591" s="95">
        <f>IF(INDEX(技能效果!K:K,MATCH(B3591,技能效果!B:B,0))=0,INDEX(技能效果!I:I,MATCH(技能效果等级!B3591,技能效果!B:B,0)),INDEX(技能效果!I:I,MATCH(技能效果等级!B3591,技能效果!B:B,0))*VLOOKUP(E3591,技能数值计算!$C$19:$D$28,2,FALSE))</f>
        <v>1</v>
      </c>
      <c r="H3591" s="95">
        <f>INDEX(技能效果!J:J,MATCH(技能效果等级!B3591,技能效果!B:B,0))</f>
        <v>0</v>
      </c>
      <c r="I3591" s="97"/>
      <c r="J3591" s="97"/>
      <c r="K3591" s="97"/>
      <c r="L3591" s="97"/>
      <c r="M3591" s="97"/>
      <c r="N3591" s="96" t="str">
        <f>IF(INDEX(技能效果!L:L,MATCH(技能效果等级!B3591,技能效果!B:B,0))="","",INDEX(技能效果!L:L,MATCH(技能效果等级!B3591,技能效果!B:B,0)))</f>
        <v/>
      </c>
      <c r="O3591" s="95">
        <f>IF(INDEX(技能效果!N:N,MATCH(B3591,技能效果!B:B,0))=0,INDEX(技能效果!M:M,MATCH(技能效果等级!B3591,技能效果!B:B,0)),INDEX(技能效果!M:M,MATCH(技能效果等级!B3591,技能效果!B:B,0))*VLOOKUP(E3591,技能数值计算!$C$19:$D$28,2,FALSE))</f>
        <v>0</v>
      </c>
      <c r="P3591" s="97"/>
      <c r="Q3591" s="97"/>
      <c r="R3591" s="95" t="str">
        <f>IF(INDEX(技能效果!O:O,MATCH(技能效果等级!B3591,技能效果!B:B,0))="","",INDEX(技能效果!O:O,MATCH(技能效果等级!B3591,技能效果!B:B,0)))</f>
        <v/>
      </c>
      <c r="S3591" s="97"/>
      <c r="T3591" s="97"/>
      <c r="U3591" s="97"/>
      <c r="V3591" s="96" t="str">
        <f>IF(INDEX(技能效果!AF:AF,MATCH(技能效果等级!B3591,技能效果!B:B,0))="","",INDEX(技能效果!AF:AF,MATCH(技能效果等级!B3591,技能效果!B:B,0)))</f>
        <v>若本次攻击击杀了目标，则对另一名生命值比例最低的敌方追加一次攻击</v>
      </c>
      <c r="W3591" s="95">
        <f t="shared" si="54"/>
        <v>350</v>
      </c>
    </row>
    <row r="3592" spans="1:23" ht="16.5" x14ac:dyDescent="0.2">
      <c r="A3592" s="62">
        <v>3589</v>
      </c>
      <c r="B3592" s="95">
        <f>INDEX(技能效果!B:B,MATCH(技能效果等级!W3592,技能效果!AE:AE,0))</f>
        <v>210302004</v>
      </c>
      <c r="C3592" s="95" t="str">
        <f>INDEX(技能效果!C:C,MATCH(技能效果等级!B3592,技能效果!B:B,0))</f>
        <v>高顺专属武器效果(教学)</v>
      </c>
      <c r="D3592" s="96" t="s">
        <v>873</v>
      </c>
      <c r="E3592" s="95">
        <v>5</v>
      </c>
      <c r="F3592" s="95">
        <f>INDEX(技能效果!H:H,MATCH(技能效果等级!B3592,技能效果!B:B,0))</f>
        <v>1010</v>
      </c>
      <c r="G3592" s="95">
        <f>IF(INDEX(技能效果!K:K,MATCH(B3592,技能效果!B:B,0))=0,INDEX(技能效果!I:I,MATCH(技能效果等级!B3592,技能效果!B:B,0)),INDEX(技能效果!I:I,MATCH(技能效果等级!B3592,技能效果!B:B,0))*VLOOKUP(E3592,技能数值计算!$C$19:$D$28,2,FALSE))</f>
        <v>1</v>
      </c>
      <c r="H3592" s="95">
        <f>INDEX(技能效果!J:J,MATCH(技能效果等级!B3592,技能效果!B:B,0))</f>
        <v>0</v>
      </c>
      <c r="I3592" s="97"/>
      <c r="J3592" s="97"/>
      <c r="K3592" s="97"/>
      <c r="L3592" s="97"/>
      <c r="M3592" s="97"/>
      <c r="N3592" s="96" t="str">
        <f>IF(INDEX(技能效果!L:L,MATCH(技能效果等级!B3592,技能效果!B:B,0))="","",INDEX(技能效果!L:L,MATCH(技能效果等级!B3592,技能效果!B:B,0)))</f>
        <v/>
      </c>
      <c r="O3592" s="95">
        <f>IF(INDEX(技能效果!N:N,MATCH(B3592,技能效果!B:B,0))=0,INDEX(技能效果!M:M,MATCH(技能效果等级!B3592,技能效果!B:B,0)),INDEX(技能效果!M:M,MATCH(技能效果等级!B3592,技能效果!B:B,0))*VLOOKUP(E3592,技能数值计算!$C$19:$D$28,2,FALSE))</f>
        <v>0</v>
      </c>
      <c r="P3592" s="97"/>
      <c r="Q3592" s="97"/>
      <c r="R3592" s="95" t="str">
        <f>IF(INDEX(技能效果!O:O,MATCH(技能效果等级!B3592,技能效果!B:B,0))="","",INDEX(技能效果!O:O,MATCH(技能效果等级!B3592,技能效果!B:B,0)))</f>
        <v/>
      </c>
      <c r="S3592" s="97"/>
      <c r="T3592" s="97"/>
      <c r="U3592" s="97"/>
      <c r="V3592" s="96" t="str">
        <f>IF(INDEX(技能效果!AF:AF,MATCH(技能效果等级!B3592,技能效果!B:B,0))="","",INDEX(技能效果!AF:AF,MATCH(技能效果等级!B3592,技能效果!B:B,0)))</f>
        <v>若本次攻击击杀了目标，则对另一名生命值比例最低的敌方追加一次攻击</v>
      </c>
      <c r="W3592" s="95">
        <f t="shared" si="54"/>
        <v>350</v>
      </c>
    </row>
    <row r="3593" spans="1:23" ht="16.5" x14ac:dyDescent="0.2">
      <c r="A3593" s="62">
        <v>3590</v>
      </c>
      <c r="B3593" s="95">
        <f>INDEX(技能效果!B:B,MATCH(技能效果等级!W3593,技能效果!AE:AE,0))</f>
        <v>210302004</v>
      </c>
      <c r="C3593" s="95" t="str">
        <f>INDEX(技能效果!C:C,MATCH(技能效果等级!B3593,技能效果!B:B,0))</f>
        <v>高顺专属武器效果(教学)</v>
      </c>
      <c r="D3593" s="96" t="s">
        <v>873</v>
      </c>
      <c r="E3593" s="95">
        <v>6</v>
      </c>
      <c r="F3593" s="95">
        <f>INDEX(技能效果!H:H,MATCH(技能效果等级!B3593,技能效果!B:B,0))</f>
        <v>1010</v>
      </c>
      <c r="G3593" s="95">
        <f>IF(INDEX(技能效果!K:K,MATCH(B3593,技能效果!B:B,0))=0,INDEX(技能效果!I:I,MATCH(技能效果等级!B3593,技能效果!B:B,0)),INDEX(技能效果!I:I,MATCH(技能效果等级!B3593,技能效果!B:B,0))*VLOOKUP(E3593,技能数值计算!$C$19:$D$28,2,FALSE))</f>
        <v>1</v>
      </c>
      <c r="H3593" s="95">
        <f>INDEX(技能效果!J:J,MATCH(技能效果等级!B3593,技能效果!B:B,0))</f>
        <v>0</v>
      </c>
      <c r="I3593" s="97"/>
      <c r="J3593" s="97"/>
      <c r="K3593" s="97"/>
      <c r="L3593" s="97"/>
      <c r="M3593" s="97"/>
      <c r="N3593" s="96" t="str">
        <f>IF(INDEX(技能效果!L:L,MATCH(技能效果等级!B3593,技能效果!B:B,0))="","",INDEX(技能效果!L:L,MATCH(技能效果等级!B3593,技能效果!B:B,0)))</f>
        <v/>
      </c>
      <c r="O3593" s="95">
        <f>IF(INDEX(技能效果!N:N,MATCH(B3593,技能效果!B:B,0))=0,INDEX(技能效果!M:M,MATCH(技能效果等级!B3593,技能效果!B:B,0)),INDEX(技能效果!M:M,MATCH(技能效果等级!B3593,技能效果!B:B,0))*VLOOKUP(E3593,技能数值计算!$C$19:$D$28,2,FALSE))</f>
        <v>0</v>
      </c>
      <c r="P3593" s="97"/>
      <c r="Q3593" s="97"/>
      <c r="R3593" s="95" t="str">
        <f>IF(INDEX(技能效果!O:O,MATCH(技能效果等级!B3593,技能效果!B:B,0))="","",INDEX(技能效果!O:O,MATCH(技能效果等级!B3593,技能效果!B:B,0)))</f>
        <v/>
      </c>
      <c r="S3593" s="97"/>
      <c r="T3593" s="97"/>
      <c r="U3593" s="97"/>
      <c r="V3593" s="96" t="str">
        <f>IF(INDEX(技能效果!AF:AF,MATCH(技能效果等级!B3593,技能效果!B:B,0))="","",INDEX(技能效果!AF:AF,MATCH(技能效果等级!B3593,技能效果!B:B,0)))</f>
        <v>若本次攻击击杀了目标，则对另一名生命值比例最低的敌方追加一次攻击</v>
      </c>
      <c r="W3593" s="95">
        <f t="shared" si="54"/>
        <v>350</v>
      </c>
    </row>
    <row r="3594" spans="1:23" ht="16.5" x14ac:dyDescent="0.2">
      <c r="A3594" s="62">
        <v>3591</v>
      </c>
      <c r="B3594" s="95">
        <f>INDEX(技能效果!B:B,MATCH(技能效果等级!W3594,技能效果!AE:AE,0))</f>
        <v>210302004</v>
      </c>
      <c r="C3594" s="95" t="str">
        <f>INDEX(技能效果!C:C,MATCH(技能效果等级!B3594,技能效果!B:B,0))</f>
        <v>高顺专属武器效果(教学)</v>
      </c>
      <c r="D3594" s="96" t="s">
        <v>873</v>
      </c>
      <c r="E3594" s="95">
        <v>7</v>
      </c>
      <c r="F3594" s="95">
        <f>INDEX(技能效果!H:H,MATCH(技能效果等级!B3594,技能效果!B:B,0))</f>
        <v>1010</v>
      </c>
      <c r="G3594" s="95">
        <f>IF(INDEX(技能效果!K:K,MATCH(B3594,技能效果!B:B,0))=0,INDEX(技能效果!I:I,MATCH(技能效果等级!B3594,技能效果!B:B,0)),INDEX(技能效果!I:I,MATCH(技能效果等级!B3594,技能效果!B:B,0))*VLOOKUP(E3594,技能数值计算!$C$19:$D$28,2,FALSE))</f>
        <v>1</v>
      </c>
      <c r="H3594" s="95">
        <f>INDEX(技能效果!J:J,MATCH(技能效果等级!B3594,技能效果!B:B,0))</f>
        <v>0</v>
      </c>
      <c r="I3594" s="97"/>
      <c r="J3594" s="97"/>
      <c r="K3594" s="97"/>
      <c r="L3594" s="97"/>
      <c r="M3594" s="97"/>
      <c r="N3594" s="96" t="str">
        <f>IF(INDEX(技能效果!L:L,MATCH(技能效果等级!B3594,技能效果!B:B,0))="","",INDEX(技能效果!L:L,MATCH(技能效果等级!B3594,技能效果!B:B,0)))</f>
        <v/>
      </c>
      <c r="O3594" s="95">
        <f>IF(INDEX(技能效果!N:N,MATCH(B3594,技能效果!B:B,0))=0,INDEX(技能效果!M:M,MATCH(技能效果等级!B3594,技能效果!B:B,0)),INDEX(技能效果!M:M,MATCH(技能效果等级!B3594,技能效果!B:B,0))*VLOOKUP(E3594,技能数值计算!$C$19:$D$28,2,FALSE))</f>
        <v>0</v>
      </c>
      <c r="P3594" s="97"/>
      <c r="Q3594" s="97"/>
      <c r="R3594" s="95" t="str">
        <f>IF(INDEX(技能效果!O:O,MATCH(技能效果等级!B3594,技能效果!B:B,0))="","",INDEX(技能效果!O:O,MATCH(技能效果等级!B3594,技能效果!B:B,0)))</f>
        <v/>
      </c>
      <c r="S3594" s="97"/>
      <c r="T3594" s="97"/>
      <c r="U3594" s="97"/>
      <c r="V3594" s="96" t="str">
        <f>IF(INDEX(技能效果!AF:AF,MATCH(技能效果等级!B3594,技能效果!B:B,0))="","",INDEX(技能效果!AF:AF,MATCH(技能效果等级!B3594,技能效果!B:B,0)))</f>
        <v>若本次攻击击杀了目标，则对另一名生命值比例最低的敌方追加一次攻击</v>
      </c>
      <c r="W3594" s="95">
        <f t="shared" si="54"/>
        <v>350</v>
      </c>
    </row>
    <row r="3595" spans="1:23" ht="16.5" x14ac:dyDescent="0.2">
      <c r="A3595" s="62">
        <v>3592</v>
      </c>
      <c r="B3595" s="95">
        <f>INDEX(技能效果!B:B,MATCH(技能效果等级!W3595,技能效果!AE:AE,0))</f>
        <v>210302004</v>
      </c>
      <c r="C3595" s="95" t="str">
        <f>INDEX(技能效果!C:C,MATCH(技能效果等级!B3595,技能效果!B:B,0))</f>
        <v>高顺专属武器效果(教学)</v>
      </c>
      <c r="D3595" s="96" t="s">
        <v>873</v>
      </c>
      <c r="E3595" s="95">
        <v>8</v>
      </c>
      <c r="F3595" s="95">
        <f>INDEX(技能效果!H:H,MATCH(技能效果等级!B3595,技能效果!B:B,0))</f>
        <v>1010</v>
      </c>
      <c r="G3595" s="95">
        <f>IF(INDEX(技能效果!K:K,MATCH(B3595,技能效果!B:B,0))=0,INDEX(技能效果!I:I,MATCH(技能效果等级!B3595,技能效果!B:B,0)),INDEX(技能效果!I:I,MATCH(技能效果等级!B3595,技能效果!B:B,0))*VLOOKUP(E3595,技能数值计算!$C$19:$D$28,2,FALSE))</f>
        <v>1</v>
      </c>
      <c r="H3595" s="95">
        <f>INDEX(技能效果!J:J,MATCH(技能效果等级!B3595,技能效果!B:B,0))</f>
        <v>0</v>
      </c>
      <c r="I3595" s="97"/>
      <c r="J3595" s="97"/>
      <c r="K3595" s="97"/>
      <c r="L3595" s="97"/>
      <c r="M3595" s="97"/>
      <c r="N3595" s="96" t="str">
        <f>IF(INDEX(技能效果!L:L,MATCH(技能效果等级!B3595,技能效果!B:B,0))="","",INDEX(技能效果!L:L,MATCH(技能效果等级!B3595,技能效果!B:B,0)))</f>
        <v/>
      </c>
      <c r="O3595" s="95">
        <f>IF(INDEX(技能效果!N:N,MATCH(B3595,技能效果!B:B,0))=0,INDEX(技能效果!M:M,MATCH(技能效果等级!B3595,技能效果!B:B,0)),INDEX(技能效果!M:M,MATCH(技能效果等级!B3595,技能效果!B:B,0))*VLOOKUP(E3595,技能数值计算!$C$19:$D$28,2,FALSE))</f>
        <v>0</v>
      </c>
      <c r="P3595" s="97"/>
      <c r="Q3595" s="97"/>
      <c r="R3595" s="95" t="str">
        <f>IF(INDEX(技能效果!O:O,MATCH(技能效果等级!B3595,技能效果!B:B,0))="","",INDEX(技能效果!O:O,MATCH(技能效果等级!B3595,技能效果!B:B,0)))</f>
        <v/>
      </c>
      <c r="S3595" s="97"/>
      <c r="T3595" s="97"/>
      <c r="U3595" s="97"/>
      <c r="V3595" s="96" t="str">
        <f>IF(INDEX(技能效果!AF:AF,MATCH(技能效果等级!B3595,技能效果!B:B,0))="","",INDEX(技能效果!AF:AF,MATCH(技能效果等级!B3595,技能效果!B:B,0)))</f>
        <v>若本次攻击击杀了目标，则对另一名生命值比例最低的敌方追加一次攻击</v>
      </c>
      <c r="W3595" s="95">
        <f t="shared" si="54"/>
        <v>350</v>
      </c>
    </row>
    <row r="3596" spans="1:23" ht="16.5" x14ac:dyDescent="0.2">
      <c r="A3596" s="62">
        <v>3593</v>
      </c>
      <c r="B3596" s="95">
        <f>INDEX(技能效果!B:B,MATCH(技能效果等级!W3596,技能效果!AE:AE,0))</f>
        <v>210302004</v>
      </c>
      <c r="C3596" s="95" t="str">
        <f>INDEX(技能效果!C:C,MATCH(技能效果等级!B3596,技能效果!B:B,0))</f>
        <v>高顺专属武器效果(教学)</v>
      </c>
      <c r="D3596" s="96" t="s">
        <v>873</v>
      </c>
      <c r="E3596" s="95">
        <v>9</v>
      </c>
      <c r="F3596" s="95">
        <f>INDEX(技能效果!H:H,MATCH(技能效果等级!B3596,技能效果!B:B,0))</f>
        <v>1010</v>
      </c>
      <c r="G3596" s="95">
        <f>IF(INDEX(技能效果!K:K,MATCH(B3596,技能效果!B:B,0))=0,INDEX(技能效果!I:I,MATCH(技能效果等级!B3596,技能效果!B:B,0)),INDEX(技能效果!I:I,MATCH(技能效果等级!B3596,技能效果!B:B,0))*VLOOKUP(E3596,技能数值计算!$C$19:$D$28,2,FALSE))</f>
        <v>1</v>
      </c>
      <c r="H3596" s="95">
        <f>INDEX(技能效果!J:J,MATCH(技能效果等级!B3596,技能效果!B:B,0))</f>
        <v>0</v>
      </c>
      <c r="I3596" s="97"/>
      <c r="J3596" s="97"/>
      <c r="K3596" s="97"/>
      <c r="L3596" s="97"/>
      <c r="M3596" s="97"/>
      <c r="N3596" s="96" t="str">
        <f>IF(INDEX(技能效果!L:L,MATCH(技能效果等级!B3596,技能效果!B:B,0))="","",INDEX(技能效果!L:L,MATCH(技能效果等级!B3596,技能效果!B:B,0)))</f>
        <v/>
      </c>
      <c r="O3596" s="95">
        <f>IF(INDEX(技能效果!N:N,MATCH(B3596,技能效果!B:B,0))=0,INDEX(技能效果!M:M,MATCH(技能效果等级!B3596,技能效果!B:B,0)),INDEX(技能效果!M:M,MATCH(技能效果等级!B3596,技能效果!B:B,0))*VLOOKUP(E3596,技能数值计算!$C$19:$D$28,2,FALSE))</f>
        <v>0</v>
      </c>
      <c r="P3596" s="97"/>
      <c r="Q3596" s="97"/>
      <c r="R3596" s="95" t="str">
        <f>IF(INDEX(技能效果!O:O,MATCH(技能效果等级!B3596,技能效果!B:B,0))="","",INDEX(技能效果!O:O,MATCH(技能效果等级!B3596,技能效果!B:B,0)))</f>
        <v/>
      </c>
      <c r="S3596" s="97"/>
      <c r="T3596" s="97"/>
      <c r="U3596" s="97"/>
      <c r="V3596" s="96" t="str">
        <f>IF(INDEX(技能效果!AF:AF,MATCH(技能效果等级!B3596,技能效果!B:B,0))="","",INDEX(技能效果!AF:AF,MATCH(技能效果等级!B3596,技能效果!B:B,0)))</f>
        <v>若本次攻击击杀了目标，则对另一名生命值比例最低的敌方追加一次攻击</v>
      </c>
      <c r="W3596" s="95">
        <f t="shared" si="54"/>
        <v>350</v>
      </c>
    </row>
    <row r="3597" spans="1:23" ht="16.5" x14ac:dyDescent="0.2">
      <c r="A3597" s="62">
        <v>3594</v>
      </c>
      <c r="B3597" s="95">
        <f>INDEX(技能效果!B:B,MATCH(技能效果等级!W3597,技能效果!AE:AE,0))</f>
        <v>210302004</v>
      </c>
      <c r="C3597" s="95" t="str">
        <f>INDEX(技能效果!C:C,MATCH(技能效果等级!B3597,技能效果!B:B,0))</f>
        <v>高顺专属武器效果(教学)</v>
      </c>
      <c r="D3597" s="96" t="s">
        <v>873</v>
      </c>
      <c r="E3597" s="95">
        <v>10</v>
      </c>
      <c r="F3597" s="95">
        <f>INDEX(技能效果!H:H,MATCH(技能效果等级!B3597,技能效果!B:B,0))</f>
        <v>1010</v>
      </c>
      <c r="G3597" s="95">
        <f>IF(INDEX(技能效果!K:K,MATCH(B3597,技能效果!B:B,0))=0,INDEX(技能效果!I:I,MATCH(技能效果等级!B3597,技能效果!B:B,0)),INDEX(技能效果!I:I,MATCH(技能效果等级!B3597,技能效果!B:B,0))*VLOOKUP(E3597,技能数值计算!$C$19:$D$28,2,FALSE))</f>
        <v>1</v>
      </c>
      <c r="H3597" s="95">
        <f>INDEX(技能效果!J:J,MATCH(技能效果等级!B3597,技能效果!B:B,0))</f>
        <v>0</v>
      </c>
      <c r="I3597" s="97"/>
      <c r="J3597" s="97"/>
      <c r="K3597" s="97"/>
      <c r="L3597" s="97"/>
      <c r="M3597" s="97"/>
      <c r="N3597" s="96" t="str">
        <f>IF(INDEX(技能效果!L:L,MATCH(技能效果等级!B3597,技能效果!B:B,0))="","",INDEX(技能效果!L:L,MATCH(技能效果等级!B3597,技能效果!B:B,0)))</f>
        <v/>
      </c>
      <c r="O3597" s="95">
        <f>IF(INDEX(技能效果!N:N,MATCH(B3597,技能效果!B:B,0))=0,INDEX(技能效果!M:M,MATCH(技能效果等级!B3597,技能效果!B:B,0)),INDEX(技能效果!M:M,MATCH(技能效果等级!B3597,技能效果!B:B,0))*VLOOKUP(E3597,技能数值计算!$C$19:$D$28,2,FALSE))</f>
        <v>0</v>
      </c>
      <c r="P3597" s="97"/>
      <c r="Q3597" s="97"/>
      <c r="R3597" s="95" t="str">
        <f>IF(INDEX(技能效果!O:O,MATCH(技能效果等级!B3597,技能效果!B:B,0))="","",INDEX(技能效果!O:O,MATCH(技能效果等级!B3597,技能效果!B:B,0)))</f>
        <v/>
      </c>
      <c r="S3597" s="97"/>
      <c r="T3597" s="97"/>
      <c r="U3597" s="97"/>
      <c r="V3597" s="96" t="str">
        <f>IF(INDEX(技能效果!AF:AF,MATCH(技能效果等级!B3597,技能效果!B:B,0))="","",INDEX(技能效果!AF:AF,MATCH(技能效果等级!B3597,技能效果!B:B,0)))</f>
        <v>若本次攻击击杀了目标，则对另一名生命值比例最低的敌方追加一次攻击</v>
      </c>
      <c r="W3597" s="95">
        <f t="shared" si="54"/>
        <v>350</v>
      </c>
    </row>
    <row r="3598" spans="1:23" ht="16.5" x14ac:dyDescent="0.2">
      <c r="A3598" s="62">
        <v>3595</v>
      </c>
      <c r="B3598" s="95">
        <f>INDEX(技能效果!B:B,MATCH(技能效果等级!W3598,技能效果!AE:AE,0))</f>
        <v>210302005</v>
      </c>
      <c r="C3598" s="95" t="str">
        <f>INDEX(技能效果!C:C,MATCH(技能效果等级!B3598,技能效果!B:B,0))</f>
        <v>高顺满星效果(教学)</v>
      </c>
      <c r="D3598" s="96" t="s">
        <v>873</v>
      </c>
      <c r="E3598" s="95">
        <v>1</v>
      </c>
      <c r="F3598" s="95">
        <f>INDEX(技能效果!H:H,MATCH(技能效果等级!B3598,技能效果!B:B,0))</f>
        <v>4034</v>
      </c>
      <c r="G3598" s="95">
        <f>IF(INDEX(技能效果!K:K,MATCH(B3598,技能效果!B:B,0))=0,INDEX(技能效果!I:I,MATCH(技能效果等级!B3598,技能效果!B:B,0)),INDEX(技能效果!I:I,MATCH(技能效果等级!B3598,技能效果!B:B,0))*VLOOKUP(E3598,技能数值计算!$C$19:$D$28,2,FALSE))</f>
        <v>0</v>
      </c>
      <c r="H3598" s="95">
        <f>INDEX(技能效果!J:J,MATCH(技能效果等级!B3598,技能效果!B:B,0))</f>
        <v>0</v>
      </c>
      <c r="I3598" s="97"/>
      <c r="J3598" s="97"/>
      <c r="K3598" s="97"/>
      <c r="L3598" s="97"/>
      <c r="M3598" s="97"/>
      <c r="N3598" s="96" t="str">
        <f>IF(INDEX(技能效果!L:L,MATCH(技能效果等级!B3598,技能效果!B:B,0))="","",INDEX(技能效果!L:L,MATCH(技能效果等级!B3598,技能效果!B:B,0)))</f>
        <v/>
      </c>
      <c r="O3598" s="95">
        <f>IF(INDEX(技能效果!N:N,MATCH(B3598,技能效果!B:B,0))=0,INDEX(技能效果!M:M,MATCH(技能效果等级!B3598,技能效果!B:B,0)),INDEX(技能效果!M:M,MATCH(技能效果等级!B3598,技能效果!B:B,0))*VLOOKUP(E3598,技能数值计算!$C$19:$D$28,2,FALSE))</f>
        <v>0</v>
      </c>
      <c r="P3598" s="97"/>
      <c r="Q3598" s="97"/>
      <c r="R3598" s="95" t="str">
        <f>IF(INDEX(技能效果!O:O,MATCH(技能效果等级!B3598,技能效果!B:B,0))="","",INDEX(技能效果!O:O,MATCH(技能效果等级!B3598,技能效果!B:B,0)))</f>
        <v/>
      </c>
      <c r="S3598" s="97"/>
      <c r="T3598" s="97"/>
      <c r="U3598" s="97"/>
      <c r="V3598" s="96" t="str">
        <f>IF(INDEX(技能效果!AF:AF,MATCH(技能效果等级!B3598,技能效果!B:B,0))="","",INDEX(技能效果!AF:AF,MATCH(技能效果等级!B3598,技能效果!B:B,0)))</f>
        <v/>
      </c>
      <c r="W3598" s="95">
        <f t="shared" si="54"/>
        <v>351</v>
      </c>
    </row>
    <row r="3599" spans="1:23" ht="16.5" x14ac:dyDescent="0.2">
      <c r="A3599" s="62">
        <v>3596</v>
      </c>
      <c r="B3599" s="95">
        <f>INDEX(技能效果!B:B,MATCH(技能效果等级!W3599,技能效果!AE:AE,0))</f>
        <v>210302005</v>
      </c>
      <c r="C3599" s="95" t="str">
        <f>INDEX(技能效果!C:C,MATCH(技能效果等级!B3599,技能效果!B:B,0))</f>
        <v>高顺满星效果(教学)</v>
      </c>
      <c r="D3599" s="96" t="s">
        <v>873</v>
      </c>
      <c r="E3599" s="95">
        <v>2</v>
      </c>
      <c r="F3599" s="95">
        <f>INDEX(技能效果!H:H,MATCH(技能效果等级!B3599,技能效果!B:B,0))</f>
        <v>4034</v>
      </c>
      <c r="G3599" s="95">
        <f>IF(INDEX(技能效果!K:K,MATCH(B3599,技能效果!B:B,0))=0,INDEX(技能效果!I:I,MATCH(技能效果等级!B3599,技能效果!B:B,0)),INDEX(技能效果!I:I,MATCH(技能效果等级!B3599,技能效果!B:B,0))*VLOOKUP(E3599,技能数值计算!$C$19:$D$28,2,FALSE))</f>
        <v>0</v>
      </c>
      <c r="H3599" s="95">
        <f>INDEX(技能效果!J:J,MATCH(技能效果等级!B3599,技能效果!B:B,0))</f>
        <v>0</v>
      </c>
      <c r="I3599" s="97"/>
      <c r="J3599" s="97"/>
      <c r="K3599" s="97"/>
      <c r="L3599" s="97"/>
      <c r="M3599" s="97"/>
      <c r="N3599" s="96" t="str">
        <f>IF(INDEX(技能效果!L:L,MATCH(技能效果等级!B3599,技能效果!B:B,0))="","",INDEX(技能效果!L:L,MATCH(技能效果等级!B3599,技能效果!B:B,0)))</f>
        <v/>
      </c>
      <c r="O3599" s="95">
        <f>IF(INDEX(技能效果!N:N,MATCH(B3599,技能效果!B:B,0))=0,INDEX(技能效果!M:M,MATCH(技能效果等级!B3599,技能效果!B:B,0)),INDEX(技能效果!M:M,MATCH(技能效果等级!B3599,技能效果!B:B,0))*VLOOKUP(E3599,技能数值计算!$C$19:$D$28,2,FALSE))</f>
        <v>0</v>
      </c>
      <c r="P3599" s="97"/>
      <c r="Q3599" s="97"/>
      <c r="R3599" s="95" t="str">
        <f>IF(INDEX(技能效果!O:O,MATCH(技能效果等级!B3599,技能效果!B:B,0))="","",INDEX(技能效果!O:O,MATCH(技能效果等级!B3599,技能效果!B:B,0)))</f>
        <v/>
      </c>
      <c r="S3599" s="97"/>
      <c r="T3599" s="97"/>
      <c r="U3599" s="97"/>
      <c r="V3599" s="96" t="str">
        <f>IF(INDEX(技能效果!AF:AF,MATCH(技能效果等级!B3599,技能效果!B:B,0))="","",INDEX(技能效果!AF:AF,MATCH(技能效果等级!B3599,技能效果!B:B,0)))</f>
        <v/>
      </c>
      <c r="W3599" s="95">
        <f t="shared" si="54"/>
        <v>351</v>
      </c>
    </row>
    <row r="3600" spans="1:23" ht="16.5" x14ac:dyDescent="0.2">
      <c r="A3600" s="62">
        <v>3597</v>
      </c>
      <c r="B3600" s="95">
        <f>INDEX(技能效果!B:B,MATCH(技能效果等级!W3600,技能效果!AE:AE,0))</f>
        <v>210302005</v>
      </c>
      <c r="C3600" s="95" t="str">
        <f>INDEX(技能效果!C:C,MATCH(技能效果等级!B3600,技能效果!B:B,0))</f>
        <v>高顺满星效果(教学)</v>
      </c>
      <c r="D3600" s="96" t="s">
        <v>873</v>
      </c>
      <c r="E3600" s="95">
        <v>3</v>
      </c>
      <c r="F3600" s="95">
        <f>INDEX(技能效果!H:H,MATCH(技能效果等级!B3600,技能效果!B:B,0))</f>
        <v>4034</v>
      </c>
      <c r="G3600" s="95">
        <f>IF(INDEX(技能效果!K:K,MATCH(B3600,技能效果!B:B,0))=0,INDEX(技能效果!I:I,MATCH(技能效果等级!B3600,技能效果!B:B,0)),INDEX(技能效果!I:I,MATCH(技能效果等级!B3600,技能效果!B:B,0))*VLOOKUP(E3600,技能数值计算!$C$19:$D$28,2,FALSE))</f>
        <v>0</v>
      </c>
      <c r="H3600" s="95">
        <f>INDEX(技能效果!J:J,MATCH(技能效果等级!B3600,技能效果!B:B,0))</f>
        <v>0</v>
      </c>
      <c r="I3600" s="97"/>
      <c r="J3600" s="97"/>
      <c r="K3600" s="97"/>
      <c r="L3600" s="97"/>
      <c r="M3600" s="97"/>
      <c r="N3600" s="96" t="str">
        <f>IF(INDEX(技能效果!L:L,MATCH(技能效果等级!B3600,技能效果!B:B,0))="","",INDEX(技能效果!L:L,MATCH(技能效果等级!B3600,技能效果!B:B,0)))</f>
        <v/>
      </c>
      <c r="O3600" s="95">
        <f>IF(INDEX(技能效果!N:N,MATCH(B3600,技能效果!B:B,0))=0,INDEX(技能效果!M:M,MATCH(技能效果等级!B3600,技能效果!B:B,0)),INDEX(技能效果!M:M,MATCH(技能效果等级!B3600,技能效果!B:B,0))*VLOOKUP(E3600,技能数值计算!$C$19:$D$28,2,FALSE))</f>
        <v>0</v>
      </c>
      <c r="P3600" s="97"/>
      <c r="Q3600" s="97"/>
      <c r="R3600" s="95" t="str">
        <f>IF(INDEX(技能效果!O:O,MATCH(技能效果等级!B3600,技能效果!B:B,0))="","",INDEX(技能效果!O:O,MATCH(技能效果等级!B3600,技能效果!B:B,0)))</f>
        <v/>
      </c>
      <c r="S3600" s="97"/>
      <c r="T3600" s="97"/>
      <c r="U3600" s="97"/>
      <c r="V3600" s="96" t="str">
        <f>IF(INDEX(技能效果!AF:AF,MATCH(技能效果等级!B3600,技能效果!B:B,0))="","",INDEX(技能效果!AF:AF,MATCH(技能效果等级!B3600,技能效果!B:B,0)))</f>
        <v/>
      </c>
      <c r="W3600" s="95">
        <f t="shared" si="54"/>
        <v>351</v>
      </c>
    </row>
    <row r="3601" spans="1:23" ht="16.5" x14ac:dyDescent="0.2">
      <c r="A3601" s="62">
        <v>3598</v>
      </c>
      <c r="B3601" s="95">
        <f>INDEX(技能效果!B:B,MATCH(技能效果等级!W3601,技能效果!AE:AE,0))</f>
        <v>210302005</v>
      </c>
      <c r="C3601" s="95" t="str">
        <f>INDEX(技能效果!C:C,MATCH(技能效果等级!B3601,技能效果!B:B,0))</f>
        <v>高顺满星效果(教学)</v>
      </c>
      <c r="D3601" s="96" t="s">
        <v>873</v>
      </c>
      <c r="E3601" s="95">
        <v>4</v>
      </c>
      <c r="F3601" s="95">
        <f>INDEX(技能效果!H:H,MATCH(技能效果等级!B3601,技能效果!B:B,0))</f>
        <v>4034</v>
      </c>
      <c r="G3601" s="95">
        <f>IF(INDEX(技能效果!K:K,MATCH(B3601,技能效果!B:B,0))=0,INDEX(技能效果!I:I,MATCH(技能效果等级!B3601,技能效果!B:B,0)),INDEX(技能效果!I:I,MATCH(技能效果等级!B3601,技能效果!B:B,0))*VLOOKUP(E3601,技能数值计算!$C$19:$D$28,2,FALSE))</f>
        <v>0</v>
      </c>
      <c r="H3601" s="95">
        <f>INDEX(技能效果!J:J,MATCH(技能效果等级!B3601,技能效果!B:B,0))</f>
        <v>0</v>
      </c>
      <c r="I3601" s="97"/>
      <c r="J3601" s="97"/>
      <c r="K3601" s="97"/>
      <c r="L3601" s="97"/>
      <c r="M3601" s="97"/>
      <c r="N3601" s="96" t="str">
        <f>IF(INDEX(技能效果!L:L,MATCH(技能效果等级!B3601,技能效果!B:B,0))="","",INDEX(技能效果!L:L,MATCH(技能效果等级!B3601,技能效果!B:B,0)))</f>
        <v/>
      </c>
      <c r="O3601" s="95">
        <f>IF(INDEX(技能效果!N:N,MATCH(B3601,技能效果!B:B,0))=0,INDEX(技能效果!M:M,MATCH(技能效果等级!B3601,技能效果!B:B,0)),INDEX(技能效果!M:M,MATCH(技能效果等级!B3601,技能效果!B:B,0))*VLOOKUP(E3601,技能数值计算!$C$19:$D$28,2,FALSE))</f>
        <v>0</v>
      </c>
      <c r="P3601" s="97"/>
      <c r="Q3601" s="97"/>
      <c r="R3601" s="95" t="str">
        <f>IF(INDEX(技能效果!O:O,MATCH(技能效果等级!B3601,技能效果!B:B,0))="","",INDEX(技能效果!O:O,MATCH(技能效果等级!B3601,技能效果!B:B,0)))</f>
        <v/>
      </c>
      <c r="S3601" s="97"/>
      <c r="T3601" s="97"/>
      <c r="U3601" s="97"/>
      <c r="V3601" s="96" t="str">
        <f>IF(INDEX(技能效果!AF:AF,MATCH(技能效果等级!B3601,技能效果!B:B,0))="","",INDEX(技能效果!AF:AF,MATCH(技能效果等级!B3601,技能效果!B:B,0)))</f>
        <v/>
      </c>
      <c r="W3601" s="95">
        <f t="shared" si="54"/>
        <v>351</v>
      </c>
    </row>
    <row r="3602" spans="1:23" ht="16.5" x14ac:dyDescent="0.2">
      <c r="A3602" s="62">
        <v>3599</v>
      </c>
      <c r="B3602" s="95">
        <f>INDEX(技能效果!B:B,MATCH(技能效果等级!W3602,技能效果!AE:AE,0))</f>
        <v>210302005</v>
      </c>
      <c r="C3602" s="95" t="str">
        <f>INDEX(技能效果!C:C,MATCH(技能效果等级!B3602,技能效果!B:B,0))</f>
        <v>高顺满星效果(教学)</v>
      </c>
      <c r="D3602" s="96" t="s">
        <v>873</v>
      </c>
      <c r="E3602" s="95">
        <v>5</v>
      </c>
      <c r="F3602" s="95">
        <f>INDEX(技能效果!H:H,MATCH(技能效果等级!B3602,技能效果!B:B,0))</f>
        <v>4034</v>
      </c>
      <c r="G3602" s="95">
        <f>IF(INDEX(技能效果!K:K,MATCH(B3602,技能效果!B:B,0))=0,INDEX(技能效果!I:I,MATCH(技能效果等级!B3602,技能效果!B:B,0)),INDEX(技能效果!I:I,MATCH(技能效果等级!B3602,技能效果!B:B,0))*VLOOKUP(E3602,技能数值计算!$C$19:$D$28,2,FALSE))</f>
        <v>0</v>
      </c>
      <c r="H3602" s="95">
        <f>INDEX(技能效果!J:J,MATCH(技能效果等级!B3602,技能效果!B:B,0))</f>
        <v>0</v>
      </c>
      <c r="I3602" s="97"/>
      <c r="J3602" s="97"/>
      <c r="K3602" s="97"/>
      <c r="L3602" s="97"/>
      <c r="M3602" s="97"/>
      <c r="N3602" s="96" t="str">
        <f>IF(INDEX(技能效果!L:L,MATCH(技能效果等级!B3602,技能效果!B:B,0))="","",INDEX(技能效果!L:L,MATCH(技能效果等级!B3602,技能效果!B:B,0)))</f>
        <v/>
      </c>
      <c r="O3602" s="95">
        <f>IF(INDEX(技能效果!N:N,MATCH(B3602,技能效果!B:B,0))=0,INDEX(技能效果!M:M,MATCH(技能效果等级!B3602,技能效果!B:B,0)),INDEX(技能效果!M:M,MATCH(技能效果等级!B3602,技能效果!B:B,0))*VLOOKUP(E3602,技能数值计算!$C$19:$D$28,2,FALSE))</f>
        <v>0</v>
      </c>
      <c r="P3602" s="97"/>
      <c r="Q3602" s="97"/>
      <c r="R3602" s="95" t="str">
        <f>IF(INDEX(技能效果!O:O,MATCH(技能效果等级!B3602,技能效果!B:B,0))="","",INDEX(技能效果!O:O,MATCH(技能效果等级!B3602,技能效果!B:B,0)))</f>
        <v/>
      </c>
      <c r="S3602" s="97"/>
      <c r="T3602" s="97"/>
      <c r="U3602" s="97"/>
      <c r="V3602" s="96" t="str">
        <f>IF(INDEX(技能效果!AF:AF,MATCH(技能效果等级!B3602,技能效果!B:B,0))="","",INDEX(技能效果!AF:AF,MATCH(技能效果等级!B3602,技能效果!B:B,0)))</f>
        <v/>
      </c>
      <c r="W3602" s="95">
        <f t="shared" si="54"/>
        <v>351</v>
      </c>
    </row>
    <row r="3603" spans="1:23" ht="16.5" x14ac:dyDescent="0.2">
      <c r="A3603" s="62">
        <v>3600</v>
      </c>
      <c r="B3603" s="95">
        <f>INDEX(技能效果!B:B,MATCH(技能效果等级!W3603,技能效果!AE:AE,0))</f>
        <v>210302005</v>
      </c>
      <c r="C3603" s="95" t="str">
        <f>INDEX(技能效果!C:C,MATCH(技能效果等级!B3603,技能效果!B:B,0))</f>
        <v>高顺满星效果(教学)</v>
      </c>
      <c r="D3603" s="96" t="s">
        <v>873</v>
      </c>
      <c r="E3603" s="95">
        <v>6</v>
      </c>
      <c r="F3603" s="95">
        <f>INDEX(技能效果!H:H,MATCH(技能效果等级!B3603,技能效果!B:B,0))</f>
        <v>4034</v>
      </c>
      <c r="G3603" s="95">
        <f>IF(INDEX(技能效果!K:K,MATCH(B3603,技能效果!B:B,0))=0,INDEX(技能效果!I:I,MATCH(技能效果等级!B3603,技能效果!B:B,0)),INDEX(技能效果!I:I,MATCH(技能效果等级!B3603,技能效果!B:B,0))*VLOOKUP(E3603,技能数值计算!$C$19:$D$28,2,FALSE))</f>
        <v>0</v>
      </c>
      <c r="H3603" s="95">
        <f>INDEX(技能效果!J:J,MATCH(技能效果等级!B3603,技能效果!B:B,0))</f>
        <v>0</v>
      </c>
      <c r="I3603" s="97"/>
      <c r="J3603" s="97"/>
      <c r="K3603" s="97"/>
      <c r="L3603" s="97"/>
      <c r="M3603" s="97"/>
      <c r="N3603" s="96" t="str">
        <f>IF(INDEX(技能效果!L:L,MATCH(技能效果等级!B3603,技能效果!B:B,0))="","",INDEX(技能效果!L:L,MATCH(技能效果等级!B3603,技能效果!B:B,0)))</f>
        <v/>
      </c>
      <c r="O3603" s="95">
        <f>IF(INDEX(技能效果!N:N,MATCH(B3603,技能效果!B:B,0))=0,INDEX(技能效果!M:M,MATCH(技能效果等级!B3603,技能效果!B:B,0)),INDEX(技能效果!M:M,MATCH(技能效果等级!B3603,技能效果!B:B,0))*VLOOKUP(E3603,技能数值计算!$C$19:$D$28,2,FALSE))</f>
        <v>0</v>
      </c>
      <c r="P3603" s="97"/>
      <c r="Q3603" s="97"/>
      <c r="R3603" s="95" t="str">
        <f>IF(INDEX(技能效果!O:O,MATCH(技能效果等级!B3603,技能效果!B:B,0))="","",INDEX(技能效果!O:O,MATCH(技能效果等级!B3603,技能效果!B:B,0)))</f>
        <v/>
      </c>
      <c r="S3603" s="97"/>
      <c r="T3603" s="97"/>
      <c r="U3603" s="97"/>
      <c r="V3603" s="96" t="str">
        <f>IF(INDEX(技能效果!AF:AF,MATCH(技能效果等级!B3603,技能效果!B:B,0))="","",INDEX(技能效果!AF:AF,MATCH(技能效果等级!B3603,技能效果!B:B,0)))</f>
        <v/>
      </c>
      <c r="W3603" s="95">
        <f t="shared" si="54"/>
        <v>351</v>
      </c>
    </row>
    <row r="3604" spans="1:23" ht="16.5" x14ac:dyDescent="0.2">
      <c r="A3604" s="62">
        <v>3601</v>
      </c>
      <c r="B3604" s="95">
        <f>INDEX(技能效果!B:B,MATCH(技能效果等级!W3604,技能效果!AE:AE,0))</f>
        <v>210302005</v>
      </c>
      <c r="C3604" s="95" t="str">
        <f>INDEX(技能效果!C:C,MATCH(技能效果等级!B3604,技能效果!B:B,0))</f>
        <v>高顺满星效果(教学)</v>
      </c>
      <c r="D3604" s="96" t="s">
        <v>873</v>
      </c>
      <c r="E3604" s="95">
        <v>7</v>
      </c>
      <c r="F3604" s="95">
        <f>INDEX(技能效果!H:H,MATCH(技能效果等级!B3604,技能效果!B:B,0))</f>
        <v>4034</v>
      </c>
      <c r="G3604" s="95">
        <f>IF(INDEX(技能效果!K:K,MATCH(B3604,技能效果!B:B,0))=0,INDEX(技能效果!I:I,MATCH(技能效果等级!B3604,技能效果!B:B,0)),INDEX(技能效果!I:I,MATCH(技能效果等级!B3604,技能效果!B:B,0))*VLOOKUP(E3604,技能数值计算!$C$19:$D$28,2,FALSE))</f>
        <v>0</v>
      </c>
      <c r="H3604" s="95">
        <f>INDEX(技能效果!J:J,MATCH(技能效果等级!B3604,技能效果!B:B,0))</f>
        <v>0</v>
      </c>
      <c r="I3604" s="97"/>
      <c r="J3604" s="97"/>
      <c r="K3604" s="97"/>
      <c r="L3604" s="97"/>
      <c r="M3604" s="97"/>
      <c r="N3604" s="96" t="str">
        <f>IF(INDEX(技能效果!L:L,MATCH(技能效果等级!B3604,技能效果!B:B,0))="","",INDEX(技能效果!L:L,MATCH(技能效果等级!B3604,技能效果!B:B,0)))</f>
        <v/>
      </c>
      <c r="O3604" s="95">
        <f>IF(INDEX(技能效果!N:N,MATCH(B3604,技能效果!B:B,0))=0,INDEX(技能效果!M:M,MATCH(技能效果等级!B3604,技能效果!B:B,0)),INDEX(技能效果!M:M,MATCH(技能效果等级!B3604,技能效果!B:B,0))*VLOOKUP(E3604,技能数值计算!$C$19:$D$28,2,FALSE))</f>
        <v>0</v>
      </c>
      <c r="P3604" s="97"/>
      <c r="Q3604" s="97"/>
      <c r="R3604" s="95" t="str">
        <f>IF(INDEX(技能效果!O:O,MATCH(技能效果等级!B3604,技能效果!B:B,0))="","",INDEX(技能效果!O:O,MATCH(技能效果等级!B3604,技能效果!B:B,0)))</f>
        <v/>
      </c>
      <c r="S3604" s="97"/>
      <c r="T3604" s="97"/>
      <c r="U3604" s="97"/>
      <c r="V3604" s="96" t="str">
        <f>IF(INDEX(技能效果!AF:AF,MATCH(技能效果等级!B3604,技能效果!B:B,0))="","",INDEX(技能效果!AF:AF,MATCH(技能效果等级!B3604,技能效果!B:B,0)))</f>
        <v/>
      </c>
      <c r="W3604" s="95">
        <f t="shared" si="54"/>
        <v>351</v>
      </c>
    </row>
    <row r="3605" spans="1:23" ht="16.5" x14ac:dyDescent="0.2">
      <c r="A3605" s="62">
        <v>3602</v>
      </c>
      <c r="B3605" s="95">
        <f>INDEX(技能效果!B:B,MATCH(技能效果等级!W3605,技能效果!AE:AE,0))</f>
        <v>210302005</v>
      </c>
      <c r="C3605" s="95" t="str">
        <f>INDEX(技能效果!C:C,MATCH(技能效果等级!B3605,技能效果!B:B,0))</f>
        <v>高顺满星效果(教学)</v>
      </c>
      <c r="D3605" s="96" t="s">
        <v>873</v>
      </c>
      <c r="E3605" s="95">
        <v>8</v>
      </c>
      <c r="F3605" s="95">
        <f>INDEX(技能效果!H:H,MATCH(技能效果等级!B3605,技能效果!B:B,0))</f>
        <v>4034</v>
      </c>
      <c r="G3605" s="95">
        <f>IF(INDEX(技能效果!K:K,MATCH(B3605,技能效果!B:B,0))=0,INDEX(技能效果!I:I,MATCH(技能效果等级!B3605,技能效果!B:B,0)),INDEX(技能效果!I:I,MATCH(技能效果等级!B3605,技能效果!B:B,0))*VLOOKUP(E3605,技能数值计算!$C$19:$D$28,2,FALSE))</f>
        <v>0</v>
      </c>
      <c r="H3605" s="95">
        <f>INDEX(技能效果!J:J,MATCH(技能效果等级!B3605,技能效果!B:B,0))</f>
        <v>0</v>
      </c>
      <c r="I3605" s="97"/>
      <c r="J3605" s="97"/>
      <c r="K3605" s="97"/>
      <c r="L3605" s="97"/>
      <c r="M3605" s="97"/>
      <c r="N3605" s="96" t="str">
        <f>IF(INDEX(技能效果!L:L,MATCH(技能效果等级!B3605,技能效果!B:B,0))="","",INDEX(技能效果!L:L,MATCH(技能效果等级!B3605,技能效果!B:B,0)))</f>
        <v/>
      </c>
      <c r="O3605" s="95">
        <f>IF(INDEX(技能效果!N:N,MATCH(B3605,技能效果!B:B,0))=0,INDEX(技能效果!M:M,MATCH(技能效果等级!B3605,技能效果!B:B,0)),INDEX(技能效果!M:M,MATCH(技能效果等级!B3605,技能效果!B:B,0))*VLOOKUP(E3605,技能数值计算!$C$19:$D$28,2,FALSE))</f>
        <v>0</v>
      </c>
      <c r="P3605" s="97"/>
      <c r="Q3605" s="97"/>
      <c r="R3605" s="95" t="str">
        <f>IF(INDEX(技能效果!O:O,MATCH(技能效果等级!B3605,技能效果!B:B,0))="","",INDEX(技能效果!O:O,MATCH(技能效果等级!B3605,技能效果!B:B,0)))</f>
        <v/>
      </c>
      <c r="S3605" s="97"/>
      <c r="T3605" s="97"/>
      <c r="U3605" s="97"/>
      <c r="V3605" s="96" t="str">
        <f>IF(INDEX(技能效果!AF:AF,MATCH(技能效果等级!B3605,技能效果!B:B,0))="","",INDEX(技能效果!AF:AF,MATCH(技能效果等级!B3605,技能效果!B:B,0)))</f>
        <v/>
      </c>
      <c r="W3605" s="95">
        <f t="shared" si="54"/>
        <v>351</v>
      </c>
    </row>
    <row r="3606" spans="1:23" ht="16.5" x14ac:dyDescent="0.2">
      <c r="A3606" s="62">
        <v>3603</v>
      </c>
      <c r="B3606" s="95">
        <f>INDEX(技能效果!B:B,MATCH(技能效果等级!W3606,技能效果!AE:AE,0))</f>
        <v>210302005</v>
      </c>
      <c r="C3606" s="95" t="str">
        <f>INDEX(技能效果!C:C,MATCH(技能效果等级!B3606,技能效果!B:B,0))</f>
        <v>高顺满星效果(教学)</v>
      </c>
      <c r="D3606" s="96" t="s">
        <v>873</v>
      </c>
      <c r="E3606" s="95">
        <v>9</v>
      </c>
      <c r="F3606" s="95">
        <f>INDEX(技能效果!H:H,MATCH(技能效果等级!B3606,技能效果!B:B,0))</f>
        <v>4034</v>
      </c>
      <c r="G3606" s="95">
        <f>IF(INDEX(技能效果!K:K,MATCH(B3606,技能效果!B:B,0))=0,INDEX(技能效果!I:I,MATCH(技能效果等级!B3606,技能效果!B:B,0)),INDEX(技能效果!I:I,MATCH(技能效果等级!B3606,技能效果!B:B,0))*VLOOKUP(E3606,技能数值计算!$C$19:$D$28,2,FALSE))</f>
        <v>0</v>
      </c>
      <c r="H3606" s="95">
        <f>INDEX(技能效果!J:J,MATCH(技能效果等级!B3606,技能效果!B:B,0))</f>
        <v>0</v>
      </c>
      <c r="I3606" s="97"/>
      <c r="J3606" s="97"/>
      <c r="K3606" s="97"/>
      <c r="L3606" s="97"/>
      <c r="M3606" s="97"/>
      <c r="N3606" s="96" t="str">
        <f>IF(INDEX(技能效果!L:L,MATCH(技能效果等级!B3606,技能效果!B:B,0))="","",INDEX(技能效果!L:L,MATCH(技能效果等级!B3606,技能效果!B:B,0)))</f>
        <v/>
      </c>
      <c r="O3606" s="95">
        <f>IF(INDEX(技能效果!N:N,MATCH(B3606,技能效果!B:B,0))=0,INDEX(技能效果!M:M,MATCH(技能效果等级!B3606,技能效果!B:B,0)),INDEX(技能效果!M:M,MATCH(技能效果等级!B3606,技能效果!B:B,0))*VLOOKUP(E3606,技能数值计算!$C$19:$D$28,2,FALSE))</f>
        <v>0</v>
      </c>
      <c r="P3606" s="97"/>
      <c r="Q3606" s="97"/>
      <c r="R3606" s="95" t="str">
        <f>IF(INDEX(技能效果!O:O,MATCH(技能效果等级!B3606,技能效果!B:B,0))="","",INDEX(技能效果!O:O,MATCH(技能效果等级!B3606,技能效果!B:B,0)))</f>
        <v/>
      </c>
      <c r="S3606" s="97"/>
      <c r="T3606" s="97"/>
      <c r="U3606" s="97"/>
      <c r="V3606" s="96" t="str">
        <f>IF(INDEX(技能效果!AF:AF,MATCH(技能效果等级!B3606,技能效果!B:B,0))="","",INDEX(技能效果!AF:AF,MATCH(技能效果等级!B3606,技能效果!B:B,0)))</f>
        <v/>
      </c>
      <c r="W3606" s="95">
        <f t="shared" si="54"/>
        <v>351</v>
      </c>
    </row>
    <row r="3607" spans="1:23" ht="16.5" x14ac:dyDescent="0.2">
      <c r="A3607" s="62">
        <v>3604</v>
      </c>
      <c r="B3607" s="95">
        <f>INDEX(技能效果!B:B,MATCH(技能效果等级!W3607,技能效果!AE:AE,0))</f>
        <v>210302005</v>
      </c>
      <c r="C3607" s="95" t="str">
        <f>INDEX(技能效果!C:C,MATCH(技能效果等级!B3607,技能效果!B:B,0))</f>
        <v>高顺满星效果(教学)</v>
      </c>
      <c r="D3607" s="96" t="s">
        <v>873</v>
      </c>
      <c r="E3607" s="95">
        <v>10</v>
      </c>
      <c r="F3607" s="95">
        <f>INDEX(技能效果!H:H,MATCH(技能效果等级!B3607,技能效果!B:B,0))</f>
        <v>4034</v>
      </c>
      <c r="G3607" s="95">
        <f>IF(INDEX(技能效果!K:K,MATCH(B3607,技能效果!B:B,0))=0,INDEX(技能效果!I:I,MATCH(技能效果等级!B3607,技能效果!B:B,0)),INDEX(技能效果!I:I,MATCH(技能效果等级!B3607,技能效果!B:B,0))*VLOOKUP(E3607,技能数值计算!$C$19:$D$28,2,FALSE))</f>
        <v>0</v>
      </c>
      <c r="H3607" s="95">
        <f>INDEX(技能效果!J:J,MATCH(技能效果等级!B3607,技能效果!B:B,0))</f>
        <v>0</v>
      </c>
      <c r="I3607" s="97"/>
      <c r="J3607" s="97"/>
      <c r="K3607" s="97"/>
      <c r="L3607" s="97"/>
      <c r="M3607" s="97"/>
      <c r="N3607" s="96" t="str">
        <f>IF(INDEX(技能效果!L:L,MATCH(技能效果等级!B3607,技能效果!B:B,0))="","",INDEX(技能效果!L:L,MATCH(技能效果等级!B3607,技能效果!B:B,0)))</f>
        <v/>
      </c>
      <c r="O3607" s="95">
        <f>IF(INDEX(技能效果!N:N,MATCH(B3607,技能效果!B:B,0))=0,INDEX(技能效果!M:M,MATCH(技能效果等级!B3607,技能效果!B:B,0)),INDEX(技能效果!M:M,MATCH(技能效果等级!B3607,技能效果!B:B,0))*VLOOKUP(E3607,技能数值计算!$C$19:$D$28,2,FALSE))</f>
        <v>0</v>
      </c>
      <c r="P3607" s="97"/>
      <c r="Q3607" s="97"/>
      <c r="R3607" s="95" t="str">
        <f>IF(INDEX(技能效果!O:O,MATCH(技能效果等级!B3607,技能效果!B:B,0))="","",INDEX(技能效果!O:O,MATCH(技能效果等级!B3607,技能效果!B:B,0)))</f>
        <v/>
      </c>
      <c r="S3607" s="97"/>
      <c r="T3607" s="97"/>
      <c r="U3607" s="97"/>
      <c r="V3607" s="96" t="str">
        <f>IF(INDEX(技能效果!AF:AF,MATCH(技能效果等级!B3607,技能效果!B:B,0))="","",INDEX(技能效果!AF:AF,MATCH(技能效果等级!B3607,技能效果!B:B,0)))</f>
        <v/>
      </c>
      <c r="W3607" s="95">
        <f t="shared" si="54"/>
        <v>351</v>
      </c>
    </row>
    <row r="3608" spans="1:23" ht="16.5" x14ac:dyDescent="0.2">
      <c r="A3608" s="62">
        <v>3605</v>
      </c>
      <c r="B3608" s="95">
        <f>INDEX(技能效果!B:B,MATCH(技能效果等级!W3608,技能效果!AE:AE,0))</f>
        <v>210302101</v>
      </c>
      <c r="C3608" s="95" t="str">
        <f>INDEX(技能效果!C:C,MATCH(技能效果等级!B3608,技能效果!B:B,0))</f>
        <v>烈风螳螂技能伤害(教学)</v>
      </c>
      <c r="D3608" s="96" t="s">
        <v>873</v>
      </c>
      <c r="E3608" s="95">
        <v>1</v>
      </c>
      <c r="F3608" s="95">
        <f>INDEX(技能效果!H:H,MATCH(技能效果等级!B3608,技能效果!B:B,0))</f>
        <v>1012</v>
      </c>
      <c r="G3608" s="95">
        <f>IF(INDEX(技能效果!K:K,MATCH(B3608,技能效果!B:B,0))=0,INDEX(技能效果!I:I,MATCH(技能效果等级!B3608,技能效果!B:B,0)),INDEX(技能效果!I:I,MATCH(技能效果等级!B3608,技能效果!B:B,0))*VLOOKUP(E3608,技能数值计算!$C$19:$D$28,2,FALSE))</f>
        <v>1.5</v>
      </c>
      <c r="H3608" s="95">
        <f>INDEX(技能效果!J:J,MATCH(技能效果等级!B3608,技能效果!B:B,0))</f>
        <v>0</v>
      </c>
      <c r="I3608" s="97"/>
      <c r="J3608" s="97"/>
      <c r="K3608" s="97"/>
      <c r="L3608" s="97"/>
      <c r="M3608" s="97"/>
      <c r="N3608" s="96" t="str">
        <f>IF(INDEX(技能效果!L:L,MATCH(技能效果等级!B3608,技能效果!B:B,0))="","",INDEX(技能效果!L:L,MATCH(技能效果等级!B3608,技能效果!B:B,0)))</f>
        <v/>
      </c>
      <c r="O3608" s="95">
        <f>IF(INDEX(技能效果!N:N,MATCH(B3608,技能效果!B:B,0))=0,INDEX(技能效果!M:M,MATCH(技能效果等级!B3608,技能效果!B:B,0)),INDEX(技能效果!M:M,MATCH(技能效果等级!B3608,技能效果!B:B,0))*VLOOKUP(E3608,技能数值计算!$C$19:$D$28,2,FALSE))</f>
        <v>0</v>
      </c>
      <c r="P3608" s="97"/>
      <c r="Q3608" s="97"/>
      <c r="R3608" s="95" t="str">
        <f>IF(INDEX(技能效果!O:O,MATCH(技能效果等级!B3608,技能效果!B:B,0))="","",INDEX(技能效果!O:O,MATCH(技能效果等级!B3608,技能效果!B:B,0)))</f>
        <v/>
      </c>
      <c r="S3608" s="97"/>
      <c r="T3608" s="97"/>
      <c r="U3608" s="97"/>
      <c r="V3608" s="96" t="str">
        <f>IF(INDEX(技能效果!AF:AF,MATCH(技能效果等级!B3608,技能效果!B:B,0))="","",INDEX(技能效果!AF:AF,MATCH(技能效果等级!B3608,技能效果!B:B,0)))</f>
        <v/>
      </c>
      <c r="W3608" s="95">
        <f t="shared" si="54"/>
        <v>352</v>
      </c>
    </row>
    <row r="3609" spans="1:23" ht="16.5" x14ac:dyDescent="0.2">
      <c r="A3609" s="62">
        <v>3606</v>
      </c>
      <c r="B3609" s="95">
        <f>INDEX(技能效果!B:B,MATCH(技能效果等级!W3609,技能效果!AE:AE,0))</f>
        <v>210302101</v>
      </c>
      <c r="C3609" s="95" t="str">
        <f>INDEX(技能效果!C:C,MATCH(技能效果等级!B3609,技能效果!B:B,0))</f>
        <v>烈风螳螂技能伤害(教学)</v>
      </c>
      <c r="D3609" s="96" t="s">
        <v>873</v>
      </c>
      <c r="E3609" s="95">
        <v>2</v>
      </c>
      <c r="F3609" s="95">
        <f>INDEX(技能效果!H:H,MATCH(技能效果等级!B3609,技能效果!B:B,0))</f>
        <v>1012</v>
      </c>
      <c r="G3609" s="95">
        <f>IF(INDEX(技能效果!K:K,MATCH(B3609,技能效果!B:B,0))=0,INDEX(技能效果!I:I,MATCH(技能效果等级!B3609,技能效果!B:B,0)),INDEX(技能效果!I:I,MATCH(技能效果等级!B3609,技能效果!B:B,0))*VLOOKUP(E3609,技能数值计算!$C$19:$D$28,2,FALSE))</f>
        <v>1.62</v>
      </c>
      <c r="H3609" s="95">
        <f>INDEX(技能效果!J:J,MATCH(技能效果等级!B3609,技能效果!B:B,0))</f>
        <v>0</v>
      </c>
      <c r="I3609" s="97"/>
      <c r="J3609" s="97"/>
      <c r="K3609" s="97"/>
      <c r="L3609" s="97"/>
      <c r="M3609" s="97"/>
      <c r="N3609" s="96" t="str">
        <f>IF(INDEX(技能效果!L:L,MATCH(技能效果等级!B3609,技能效果!B:B,0))="","",INDEX(技能效果!L:L,MATCH(技能效果等级!B3609,技能效果!B:B,0)))</f>
        <v/>
      </c>
      <c r="O3609" s="95">
        <f>IF(INDEX(技能效果!N:N,MATCH(B3609,技能效果!B:B,0))=0,INDEX(技能效果!M:M,MATCH(技能效果等级!B3609,技能效果!B:B,0)),INDEX(技能效果!M:M,MATCH(技能效果等级!B3609,技能效果!B:B,0))*VLOOKUP(E3609,技能数值计算!$C$19:$D$28,2,FALSE))</f>
        <v>0</v>
      </c>
      <c r="P3609" s="97"/>
      <c r="Q3609" s="97"/>
      <c r="R3609" s="95" t="str">
        <f>IF(INDEX(技能效果!O:O,MATCH(技能效果等级!B3609,技能效果!B:B,0))="","",INDEX(技能效果!O:O,MATCH(技能效果等级!B3609,技能效果!B:B,0)))</f>
        <v/>
      </c>
      <c r="S3609" s="97"/>
      <c r="T3609" s="97"/>
      <c r="U3609" s="97"/>
      <c r="V3609" s="96" t="str">
        <f>IF(INDEX(技能效果!AF:AF,MATCH(技能效果等级!B3609,技能效果!B:B,0))="","",INDEX(技能效果!AF:AF,MATCH(技能效果等级!B3609,技能效果!B:B,0)))</f>
        <v/>
      </c>
      <c r="W3609" s="95">
        <f t="shared" si="54"/>
        <v>352</v>
      </c>
    </row>
    <row r="3610" spans="1:23" ht="16.5" x14ac:dyDescent="0.2">
      <c r="A3610" s="62">
        <v>3607</v>
      </c>
      <c r="B3610" s="95">
        <f>INDEX(技能效果!B:B,MATCH(技能效果等级!W3610,技能效果!AE:AE,0))</f>
        <v>210302101</v>
      </c>
      <c r="C3610" s="95" t="str">
        <f>INDEX(技能效果!C:C,MATCH(技能效果等级!B3610,技能效果!B:B,0))</f>
        <v>烈风螳螂技能伤害(教学)</v>
      </c>
      <c r="D3610" s="96" t="s">
        <v>873</v>
      </c>
      <c r="E3610" s="95">
        <v>3</v>
      </c>
      <c r="F3610" s="95">
        <f>INDEX(技能效果!H:H,MATCH(技能效果等级!B3610,技能效果!B:B,0))</f>
        <v>1012</v>
      </c>
      <c r="G3610" s="95">
        <f>IF(INDEX(技能效果!K:K,MATCH(B3610,技能效果!B:B,0))=0,INDEX(技能效果!I:I,MATCH(技能效果等级!B3610,技能效果!B:B,0)),INDEX(技能效果!I:I,MATCH(技能效果等级!B3610,技能效果!B:B,0))*VLOOKUP(E3610,技能数值计算!$C$19:$D$28,2,FALSE))</f>
        <v>1.7399999999999998</v>
      </c>
      <c r="H3610" s="95">
        <f>INDEX(技能效果!J:J,MATCH(技能效果等级!B3610,技能效果!B:B,0))</f>
        <v>0</v>
      </c>
      <c r="I3610" s="97"/>
      <c r="J3610" s="97"/>
      <c r="K3610" s="97"/>
      <c r="L3610" s="97"/>
      <c r="M3610" s="97"/>
      <c r="N3610" s="96" t="str">
        <f>IF(INDEX(技能效果!L:L,MATCH(技能效果等级!B3610,技能效果!B:B,0))="","",INDEX(技能效果!L:L,MATCH(技能效果等级!B3610,技能效果!B:B,0)))</f>
        <v/>
      </c>
      <c r="O3610" s="95">
        <f>IF(INDEX(技能效果!N:N,MATCH(B3610,技能效果!B:B,0))=0,INDEX(技能效果!M:M,MATCH(技能效果等级!B3610,技能效果!B:B,0)),INDEX(技能效果!M:M,MATCH(技能效果等级!B3610,技能效果!B:B,0))*VLOOKUP(E3610,技能数值计算!$C$19:$D$28,2,FALSE))</f>
        <v>0</v>
      </c>
      <c r="P3610" s="97"/>
      <c r="Q3610" s="97"/>
      <c r="R3610" s="95" t="str">
        <f>IF(INDEX(技能效果!O:O,MATCH(技能效果等级!B3610,技能效果!B:B,0))="","",INDEX(技能效果!O:O,MATCH(技能效果等级!B3610,技能效果!B:B,0)))</f>
        <v/>
      </c>
      <c r="S3610" s="97"/>
      <c r="T3610" s="97"/>
      <c r="U3610" s="97"/>
      <c r="V3610" s="96" t="str">
        <f>IF(INDEX(技能效果!AF:AF,MATCH(技能效果等级!B3610,技能效果!B:B,0))="","",INDEX(技能效果!AF:AF,MATCH(技能效果等级!B3610,技能效果!B:B,0)))</f>
        <v/>
      </c>
      <c r="W3610" s="95">
        <f t="shared" si="54"/>
        <v>352</v>
      </c>
    </row>
    <row r="3611" spans="1:23" ht="16.5" x14ac:dyDescent="0.2">
      <c r="A3611" s="62">
        <v>3608</v>
      </c>
      <c r="B3611" s="95">
        <f>INDEX(技能效果!B:B,MATCH(技能效果等级!W3611,技能效果!AE:AE,0))</f>
        <v>210302101</v>
      </c>
      <c r="C3611" s="95" t="str">
        <f>INDEX(技能效果!C:C,MATCH(技能效果等级!B3611,技能效果!B:B,0))</f>
        <v>烈风螳螂技能伤害(教学)</v>
      </c>
      <c r="D3611" s="96" t="s">
        <v>873</v>
      </c>
      <c r="E3611" s="95">
        <v>4</v>
      </c>
      <c r="F3611" s="95">
        <f>INDEX(技能效果!H:H,MATCH(技能效果等级!B3611,技能效果!B:B,0))</f>
        <v>1012</v>
      </c>
      <c r="G3611" s="95">
        <f>IF(INDEX(技能效果!K:K,MATCH(B3611,技能效果!B:B,0))=0,INDEX(技能效果!I:I,MATCH(技能效果等级!B3611,技能效果!B:B,0)),INDEX(技能效果!I:I,MATCH(技能效果等级!B3611,技能效果!B:B,0))*VLOOKUP(E3611,技能数值计算!$C$19:$D$28,2,FALSE))</f>
        <v>1.8599999999999999</v>
      </c>
      <c r="H3611" s="95">
        <f>INDEX(技能效果!J:J,MATCH(技能效果等级!B3611,技能效果!B:B,0))</f>
        <v>0</v>
      </c>
      <c r="I3611" s="97"/>
      <c r="J3611" s="97"/>
      <c r="K3611" s="97"/>
      <c r="L3611" s="97"/>
      <c r="M3611" s="97"/>
      <c r="N3611" s="96" t="str">
        <f>IF(INDEX(技能效果!L:L,MATCH(技能效果等级!B3611,技能效果!B:B,0))="","",INDEX(技能效果!L:L,MATCH(技能效果等级!B3611,技能效果!B:B,0)))</f>
        <v/>
      </c>
      <c r="O3611" s="95">
        <f>IF(INDEX(技能效果!N:N,MATCH(B3611,技能效果!B:B,0))=0,INDEX(技能效果!M:M,MATCH(技能效果等级!B3611,技能效果!B:B,0)),INDEX(技能效果!M:M,MATCH(技能效果等级!B3611,技能效果!B:B,0))*VLOOKUP(E3611,技能数值计算!$C$19:$D$28,2,FALSE))</f>
        <v>0</v>
      </c>
      <c r="P3611" s="97"/>
      <c r="Q3611" s="97"/>
      <c r="R3611" s="95" t="str">
        <f>IF(INDEX(技能效果!O:O,MATCH(技能效果等级!B3611,技能效果!B:B,0))="","",INDEX(技能效果!O:O,MATCH(技能效果等级!B3611,技能效果!B:B,0)))</f>
        <v/>
      </c>
      <c r="S3611" s="97"/>
      <c r="T3611" s="97"/>
      <c r="U3611" s="97"/>
      <c r="V3611" s="96" t="str">
        <f>IF(INDEX(技能效果!AF:AF,MATCH(技能效果等级!B3611,技能效果!B:B,0))="","",INDEX(技能效果!AF:AF,MATCH(技能效果等级!B3611,技能效果!B:B,0)))</f>
        <v/>
      </c>
      <c r="W3611" s="95">
        <f t="shared" si="54"/>
        <v>352</v>
      </c>
    </row>
    <row r="3612" spans="1:23" ht="16.5" x14ac:dyDescent="0.2">
      <c r="A3612" s="62">
        <v>3609</v>
      </c>
      <c r="B3612" s="95">
        <f>INDEX(技能效果!B:B,MATCH(技能效果等级!W3612,技能效果!AE:AE,0))</f>
        <v>210302101</v>
      </c>
      <c r="C3612" s="95" t="str">
        <f>INDEX(技能效果!C:C,MATCH(技能效果等级!B3612,技能效果!B:B,0))</f>
        <v>烈风螳螂技能伤害(教学)</v>
      </c>
      <c r="D3612" s="96" t="s">
        <v>873</v>
      </c>
      <c r="E3612" s="95">
        <v>5</v>
      </c>
      <c r="F3612" s="95">
        <f>INDEX(技能效果!H:H,MATCH(技能效果等级!B3612,技能效果!B:B,0))</f>
        <v>1012</v>
      </c>
      <c r="G3612" s="95">
        <f>IF(INDEX(技能效果!K:K,MATCH(B3612,技能效果!B:B,0))=0,INDEX(技能效果!I:I,MATCH(技能效果等级!B3612,技能效果!B:B,0)),INDEX(技能效果!I:I,MATCH(技能效果等级!B3612,技能效果!B:B,0))*VLOOKUP(E3612,技能数值计算!$C$19:$D$28,2,FALSE))</f>
        <v>1.98</v>
      </c>
      <c r="H3612" s="95">
        <f>INDEX(技能效果!J:J,MATCH(技能效果等级!B3612,技能效果!B:B,0))</f>
        <v>0</v>
      </c>
      <c r="I3612" s="97"/>
      <c r="J3612" s="97"/>
      <c r="K3612" s="97"/>
      <c r="L3612" s="97"/>
      <c r="M3612" s="97"/>
      <c r="N3612" s="96" t="str">
        <f>IF(INDEX(技能效果!L:L,MATCH(技能效果等级!B3612,技能效果!B:B,0))="","",INDEX(技能效果!L:L,MATCH(技能效果等级!B3612,技能效果!B:B,0)))</f>
        <v/>
      </c>
      <c r="O3612" s="95">
        <f>IF(INDEX(技能效果!N:N,MATCH(B3612,技能效果!B:B,0))=0,INDEX(技能效果!M:M,MATCH(技能效果等级!B3612,技能效果!B:B,0)),INDEX(技能效果!M:M,MATCH(技能效果等级!B3612,技能效果!B:B,0))*VLOOKUP(E3612,技能数值计算!$C$19:$D$28,2,FALSE))</f>
        <v>0</v>
      </c>
      <c r="P3612" s="97"/>
      <c r="Q3612" s="97"/>
      <c r="R3612" s="95" t="str">
        <f>IF(INDEX(技能效果!O:O,MATCH(技能效果等级!B3612,技能效果!B:B,0))="","",INDEX(技能效果!O:O,MATCH(技能效果等级!B3612,技能效果!B:B,0)))</f>
        <v/>
      </c>
      <c r="S3612" s="97"/>
      <c r="T3612" s="97"/>
      <c r="U3612" s="97"/>
      <c r="V3612" s="96" t="str">
        <f>IF(INDEX(技能效果!AF:AF,MATCH(技能效果等级!B3612,技能效果!B:B,0))="","",INDEX(技能效果!AF:AF,MATCH(技能效果等级!B3612,技能效果!B:B,0)))</f>
        <v/>
      </c>
      <c r="W3612" s="95">
        <f t="shared" si="54"/>
        <v>352</v>
      </c>
    </row>
    <row r="3613" spans="1:23" ht="16.5" x14ac:dyDescent="0.2">
      <c r="A3613" s="62">
        <v>3610</v>
      </c>
      <c r="B3613" s="95">
        <f>INDEX(技能效果!B:B,MATCH(技能效果等级!W3613,技能效果!AE:AE,0))</f>
        <v>210302101</v>
      </c>
      <c r="C3613" s="95" t="str">
        <f>INDEX(技能效果!C:C,MATCH(技能效果等级!B3613,技能效果!B:B,0))</f>
        <v>烈风螳螂技能伤害(教学)</v>
      </c>
      <c r="D3613" s="96" t="s">
        <v>873</v>
      </c>
      <c r="E3613" s="95">
        <v>6</v>
      </c>
      <c r="F3613" s="95">
        <f>INDEX(技能效果!H:H,MATCH(技能效果等级!B3613,技能效果!B:B,0))</f>
        <v>1012</v>
      </c>
      <c r="G3613" s="95">
        <f>IF(INDEX(技能效果!K:K,MATCH(B3613,技能效果!B:B,0))=0,INDEX(技能效果!I:I,MATCH(技能效果等级!B3613,技能效果!B:B,0)),INDEX(技能效果!I:I,MATCH(技能效果等级!B3613,技能效果!B:B,0))*VLOOKUP(E3613,技能数值计算!$C$19:$D$28,2,FALSE))</f>
        <v>2.16</v>
      </c>
      <c r="H3613" s="95">
        <f>INDEX(技能效果!J:J,MATCH(技能效果等级!B3613,技能效果!B:B,0))</f>
        <v>0</v>
      </c>
      <c r="I3613" s="97"/>
      <c r="J3613" s="97"/>
      <c r="K3613" s="97"/>
      <c r="L3613" s="97"/>
      <c r="M3613" s="97"/>
      <c r="N3613" s="96" t="str">
        <f>IF(INDEX(技能效果!L:L,MATCH(技能效果等级!B3613,技能效果!B:B,0))="","",INDEX(技能效果!L:L,MATCH(技能效果等级!B3613,技能效果!B:B,0)))</f>
        <v/>
      </c>
      <c r="O3613" s="95">
        <f>IF(INDEX(技能效果!N:N,MATCH(B3613,技能效果!B:B,0))=0,INDEX(技能效果!M:M,MATCH(技能效果等级!B3613,技能效果!B:B,0)),INDEX(技能效果!M:M,MATCH(技能效果等级!B3613,技能效果!B:B,0))*VLOOKUP(E3613,技能数值计算!$C$19:$D$28,2,FALSE))</f>
        <v>0</v>
      </c>
      <c r="P3613" s="97"/>
      <c r="Q3613" s="97"/>
      <c r="R3613" s="95" t="str">
        <f>IF(INDEX(技能效果!O:O,MATCH(技能效果等级!B3613,技能效果!B:B,0))="","",INDEX(技能效果!O:O,MATCH(技能效果等级!B3613,技能效果!B:B,0)))</f>
        <v/>
      </c>
      <c r="S3613" s="97"/>
      <c r="T3613" s="97"/>
      <c r="U3613" s="97"/>
      <c r="V3613" s="96" t="str">
        <f>IF(INDEX(技能效果!AF:AF,MATCH(技能效果等级!B3613,技能效果!B:B,0))="","",INDEX(技能效果!AF:AF,MATCH(技能效果等级!B3613,技能效果!B:B,0)))</f>
        <v/>
      </c>
      <c r="W3613" s="95">
        <f t="shared" si="54"/>
        <v>352</v>
      </c>
    </row>
    <row r="3614" spans="1:23" ht="16.5" x14ac:dyDescent="0.2">
      <c r="A3614" s="62">
        <v>3611</v>
      </c>
      <c r="B3614" s="95">
        <f>INDEX(技能效果!B:B,MATCH(技能效果等级!W3614,技能效果!AE:AE,0))</f>
        <v>210302101</v>
      </c>
      <c r="C3614" s="95" t="str">
        <f>INDEX(技能效果!C:C,MATCH(技能效果等级!B3614,技能效果!B:B,0))</f>
        <v>烈风螳螂技能伤害(教学)</v>
      </c>
      <c r="D3614" s="96" t="s">
        <v>873</v>
      </c>
      <c r="E3614" s="95">
        <v>7</v>
      </c>
      <c r="F3614" s="95">
        <f>INDEX(技能效果!H:H,MATCH(技能效果等级!B3614,技能效果!B:B,0))</f>
        <v>1012</v>
      </c>
      <c r="G3614" s="95">
        <f>IF(INDEX(技能效果!K:K,MATCH(B3614,技能效果!B:B,0))=0,INDEX(技能效果!I:I,MATCH(技能效果等级!B3614,技能效果!B:B,0)),INDEX(技能效果!I:I,MATCH(技能效果等级!B3614,技能效果!B:B,0))*VLOOKUP(E3614,技能数值计算!$C$19:$D$28,2,FALSE))</f>
        <v>2.34</v>
      </c>
      <c r="H3614" s="95">
        <f>INDEX(技能效果!J:J,MATCH(技能效果等级!B3614,技能效果!B:B,0))</f>
        <v>0</v>
      </c>
      <c r="I3614" s="97"/>
      <c r="J3614" s="97"/>
      <c r="K3614" s="97"/>
      <c r="L3614" s="97"/>
      <c r="M3614" s="97"/>
      <c r="N3614" s="96" t="str">
        <f>IF(INDEX(技能效果!L:L,MATCH(技能效果等级!B3614,技能效果!B:B,0))="","",INDEX(技能效果!L:L,MATCH(技能效果等级!B3614,技能效果!B:B,0)))</f>
        <v/>
      </c>
      <c r="O3614" s="95">
        <f>IF(INDEX(技能效果!N:N,MATCH(B3614,技能效果!B:B,0))=0,INDEX(技能效果!M:M,MATCH(技能效果等级!B3614,技能效果!B:B,0)),INDEX(技能效果!M:M,MATCH(技能效果等级!B3614,技能效果!B:B,0))*VLOOKUP(E3614,技能数值计算!$C$19:$D$28,2,FALSE))</f>
        <v>0</v>
      </c>
      <c r="P3614" s="97"/>
      <c r="Q3614" s="97"/>
      <c r="R3614" s="95" t="str">
        <f>IF(INDEX(技能效果!O:O,MATCH(技能效果等级!B3614,技能效果!B:B,0))="","",INDEX(技能效果!O:O,MATCH(技能效果等级!B3614,技能效果!B:B,0)))</f>
        <v/>
      </c>
      <c r="S3614" s="97"/>
      <c r="T3614" s="97"/>
      <c r="U3614" s="97"/>
      <c r="V3614" s="96" t="str">
        <f>IF(INDEX(技能效果!AF:AF,MATCH(技能效果等级!B3614,技能效果!B:B,0))="","",INDEX(技能效果!AF:AF,MATCH(技能效果等级!B3614,技能效果!B:B,0)))</f>
        <v/>
      </c>
      <c r="W3614" s="95">
        <f t="shared" si="54"/>
        <v>352</v>
      </c>
    </row>
    <row r="3615" spans="1:23" ht="16.5" x14ac:dyDescent="0.2">
      <c r="A3615" s="62">
        <v>3612</v>
      </c>
      <c r="B3615" s="95">
        <f>INDEX(技能效果!B:B,MATCH(技能效果等级!W3615,技能效果!AE:AE,0))</f>
        <v>210302101</v>
      </c>
      <c r="C3615" s="95" t="str">
        <f>INDEX(技能效果!C:C,MATCH(技能效果等级!B3615,技能效果!B:B,0))</f>
        <v>烈风螳螂技能伤害(教学)</v>
      </c>
      <c r="D3615" s="96" t="s">
        <v>873</v>
      </c>
      <c r="E3615" s="95">
        <v>8</v>
      </c>
      <c r="F3615" s="95">
        <f>INDEX(技能效果!H:H,MATCH(技能效果等级!B3615,技能效果!B:B,0))</f>
        <v>1012</v>
      </c>
      <c r="G3615" s="95">
        <f>IF(INDEX(技能效果!K:K,MATCH(B3615,技能效果!B:B,0))=0,INDEX(技能效果!I:I,MATCH(技能效果等级!B3615,技能效果!B:B,0)),INDEX(技能效果!I:I,MATCH(技能效果等级!B3615,技能效果!B:B,0))*VLOOKUP(E3615,技能数值计算!$C$19:$D$28,2,FALSE))</f>
        <v>2.52</v>
      </c>
      <c r="H3615" s="95">
        <f>INDEX(技能效果!J:J,MATCH(技能效果等级!B3615,技能效果!B:B,0))</f>
        <v>0</v>
      </c>
      <c r="I3615" s="97"/>
      <c r="J3615" s="97"/>
      <c r="K3615" s="97"/>
      <c r="L3615" s="97"/>
      <c r="M3615" s="97"/>
      <c r="N3615" s="96" t="str">
        <f>IF(INDEX(技能效果!L:L,MATCH(技能效果等级!B3615,技能效果!B:B,0))="","",INDEX(技能效果!L:L,MATCH(技能效果等级!B3615,技能效果!B:B,0)))</f>
        <v/>
      </c>
      <c r="O3615" s="95">
        <f>IF(INDEX(技能效果!N:N,MATCH(B3615,技能效果!B:B,0))=0,INDEX(技能效果!M:M,MATCH(技能效果等级!B3615,技能效果!B:B,0)),INDEX(技能效果!M:M,MATCH(技能效果等级!B3615,技能效果!B:B,0))*VLOOKUP(E3615,技能数值计算!$C$19:$D$28,2,FALSE))</f>
        <v>0</v>
      </c>
      <c r="P3615" s="97"/>
      <c r="Q3615" s="97"/>
      <c r="R3615" s="95" t="str">
        <f>IF(INDEX(技能效果!O:O,MATCH(技能效果等级!B3615,技能效果!B:B,0))="","",INDEX(技能效果!O:O,MATCH(技能效果等级!B3615,技能效果!B:B,0)))</f>
        <v/>
      </c>
      <c r="S3615" s="97"/>
      <c r="T3615" s="97"/>
      <c r="U3615" s="97"/>
      <c r="V3615" s="96" t="str">
        <f>IF(INDEX(技能效果!AF:AF,MATCH(技能效果等级!B3615,技能效果!B:B,0))="","",INDEX(技能效果!AF:AF,MATCH(技能效果等级!B3615,技能效果!B:B,0)))</f>
        <v/>
      </c>
      <c r="W3615" s="95">
        <f t="shared" si="54"/>
        <v>352</v>
      </c>
    </row>
    <row r="3616" spans="1:23" ht="16.5" x14ac:dyDescent="0.2">
      <c r="A3616" s="62">
        <v>3613</v>
      </c>
      <c r="B3616" s="95">
        <f>INDEX(技能效果!B:B,MATCH(技能效果等级!W3616,技能效果!AE:AE,0))</f>
        <v>210302101</v>
      </c>
      <c r="C3616" s="95" t="str">
        <f>INDEX(技能效果!C:C,MATCH(技能效果等级!B3616,技能效果!B:B,0))</f>
        <v>烈风螳螂技能伤害(教学)</v>
      </c>
      <c r="D3616" s="96" t="s">
        <v>873</v>
      </c>
      <c r="E3616" s="95">
        <v>9</v>
      </c>
      <c r="F3616" s="95">
        <f>INDEX(技能效果!H:H,MATCH(技能效果等级!B3616,技能效果!B:B,0))</f>
        <v>1012</v>
      </c>
      <c r="G3616" s="95">
        <f>IF(INDEX(技能效果!K:K,MATCH(B3616,技能效果!B:B,0))=0,INDEX(技能效果!I:I,MATCH(技能效果等级!B3616,技能效果!B:B,0)),INDEX(技能效果!I:I,MATCH(技能效果等级!B3616,技能效果!B:B,0))*VLOOKUP(E3616,技能数值计算!$C$19:$D$28,2,FALSE))</f>
        <v>2.7600000000000002</v>
      </c>
      <c r="H3616" s="95">
        <f>INDEX(技能效果!J:J,MATCH(技能效果等级!B3616,技能效果!B:B,0))</f>
        <v>0</v>
      </c>
      <c r="I3616" s="97"/>
      <c r="J3616" s="97"/>
      <c r="K3616" s="97"/>
      <c r="L3616" s="97"/>
      <c r="M3616" s="97"/>
      <c r="N3616" s="96" t="str">
        <f>IF(INDEX(技能效果!L:L,MATCH(技能效果等级!B3616,技能效果!B:B,0))="","",INDEX(技能效果!L:L,MATCH(技能效果等级!B3616,技能效果!B:B,0)))</f>
        <v/>
      </c>
      <c r="O3616" s="95">
        <f>IF(INDEX(技能效果!N:N,MATCH(B3616,技能效果!B:B,0))=0,INDEX(技能效果!M:M,MATCH(技能效果等级!B3616,技能效果!B:B,0)),INDEX(技能效果!M:M,MATCH(技能效果等级!B3616,技能效果!B:B,0))*VLOOKUP(E3616,技能数值计算!$C$19:$D$28,2,FALSE))</f>
        <v>0</v>
      </c>
      <c r="P3616" s="97"/>
      <c r="Q3616" s="97"/>
      <c r="R3616" s="95" t="str">
        <f>IF(INDEX(技能效果!O:O,MATCH(技能效果等级!B3616,技能效果!B:B,0))="","",INDEX(技能效果!O:O,MATCH(技能效果等级!B3616,技能效果!B:B,0)))</f>
        <v/>
      </c>
      <c r="S3616" s="97"/>
      <c r="T3616" s="97"/>
      <c r="U3616" s="97"/>
      <c r="V3616" s="96" t="str">
        <f>IF(INDEX(技能效果!AF:AF,MATCH(技能效果等级!B3616,技能效果!B:B,0))="","",INDEX(技能效果!AF:AF,MATCH(技能效果等级!B3616,技能效果!B:B,0)))</f>
        <v/>
      </c>
      <c r="W3616" s="95">
        <f t="shared" si="54"/>
        <v>352</v>
      </c>
    </row>
    <row r="3617" spans="1:23" ht="16.5" x14ac:dyDescent="0.2">
      <c r="A3617" s="62">
        <v>3614</v>
      </c>
      <c r="B3617" s="95">
        <f>INDEX(技能效果!B:B,MATCH(技能效果等级!W3617,技能效果!AE:AE,0))</f>
        <v>210302101</v>
      </c>
      <c r="C3617" s="95" t="str">
        <f>INDEX(技能效果!C:C,MATCH(技能效果等级!B3617,技能效果!B:B,0))</f>
        <v>烈风螳螂技能伤害(教学)</v>
      </c>
      <c r="D3617" s="96" t="s">
        <v>873</v>
      </c>
      <c r="E3617" s="95">
        <v>10</v>
      </c>
      <c r="F3617" s="95">
        <f>INDEX(技能效果!H:H,MATCH(技能效果等级!B3617,技能效果!B:B,0))</f>
        <v>1012</v>
      </c>
      <c r="G3617" s="95">
        <f>IF(INDEX(技能效果!K:K,MATCH(B3617,技能效果!B:B,0))=0,INDEX(技能效果!I:I,MATCH(技能效果等级!B3617,技能效果!B:B,0)),INDEX(技能效果!I:I,MATCH(技能效果等级!B3617,技能效果!B:B,0))*VLOOKUP(E3617,技能数值计算!$C$19:$D$28,2,FALSE))</f>
        <v>3</v>
      </c>
      <c r="H3617" s="95">
        <f>INDEX(技能效果!J:J,MATCH(技能效果等级!B3617,技能效果!B:B,0))</f>
        <v>0</v>
      </c>
      <c r="I3617" s="97"/>
      <c r="J3617" s="97"/>
      <c r="K3617" s="97"/>
      <c r="L3617" s="97"/>
      <c r="M3617" s="97"/>
      <c r="N3617" s="96" t="str">
        <f>IF(INDEX(技能效果!L:L,MATCH(技能效果等级!B3617,技能效果!B:B,0))="","",INDEX(技能效果!L:L,MATCH(技能效果等级!B3617,技能效果!B:B,0)))</f>
        <v/>
      </c>
      <c r="O3617" s="95">
        <f>IF(INDEX(技能效果!N:N,MATCH(B3617,技能效果!B:B,0))=0,INDEX(技能效果!M:M,MATCH(技能效果等级!B3617,技能效果!B:B,0)),INDEX(技能效果!M:M,MATCH(技能效果等级!B3617,技能效果!B:B,0))*VLOOKUP(E3617,技能数值计算!$C$19:$D$28,2,FALSE))</f>
        <v>0</v>
      </c>
      <c r="P3617" s="97"/>
      <c r="Q3617" s="97"/>
      <c r="R3617" s="95" t="str">
        <f>IF(INDEX(技能效果!O:O,MATCH(技能效果等级!B3617,技能效果!B:B,0))="","",INDEX(技能效果!O:O,MATCH(技能效果等级!B3617,技能效果!B:B,0)))</f>
        <v/>
      </c>
      <c r="S3617" s="97"/>
      <c r="T3617" s="97"/>
      <c r="U3617" s="97"/>
      <c r="V3617" s="96" t="str">
        <f>IF(INDEX(技能效果!AF:AF,MATCH(技能效果等级!B3617,技能效果!B:B,0))="","",INDEX(技能效果!AF:AF,MATCH(技能效果等级!B3617,技能效果!B:B,0)))</f>
        <v/>
      </c>
      <c r="W3617" s="95">
        <f t="shared" si="54"/>
        <v>352</v>
      </c>
    </row>
    <row r="3618" spans="1:23" ht="16.5" x14ac:dyDescent="0.2">
      <c r="A3618" s="62">
        <v>3615</v>
      </c>
      <c r="B3618" s="95">
        <f>INDEX(技能效果!B:B,MATCH(技能效果等级!W3618,技能效果!AE:AE,0))</f>
        <v>210302102</v>
      </c>
      <c r="C3618" s="95" t="str">
        <f>INDEX(技能效果!C:C,MATCH(技能效果等级!B3618,技能效果!B:B,0))</f>
        <v>烈风螳螂技能加攻击(教学)</v>
      </c>
      <c r="D3618" s="96" t="s">
        <v>873</v>
      </c>
      <c r="E3618" s="95">
        <v>1</v>
      </c>
      <c r="F3618" s="95">
        <f>INDEX(技能效果!H:H,MATCH(技能效果等级!B3618,技能效果!B:B,0))</f>
        <v>4106</v>
      </c>
      <c r="G3618" s="95">
        <f>IF(INDEX(技能效果!K:K,MATCH(B3618,技能效果!B:B,0))=0,INDEX(技能效果!I:I,MATCH(技能效果等级!B3618,技能效果!B:B,0)),INDEX(技能效果!I:I,MATCH(技能效果等级!B3618,技能效果!B:B,0))*VLOOKUP(E3618,技能数值计算!$C$19:$D$28,2,FALSE))</f>
        <v>7.4999999999999997E-2</v>
      </c>
      <c r="H3618" s="95">
        <f>INDEX(技能效果!J:J,MATCH(技能效果等级!B3618,技能效果!B:B,0))</f>
        <v>0</v>
      </c>
      <c r="I3618" s="97"/>
      <c r="J3618" s="97"/>
      <c r="K3618" s="97"/>
      <c r="L3618" s="97"/>
      <c r="M3618" s="97"/>
      <c r="N3618" s="96" t="str">
        <f>IF(INDEX(技能效果!L:L,MATCH(技能效果等级!B3618,技能效果!B:B,0))="","",INDEX(技能效果!L:L,MATCH(技能效果等级!B3618,技能效果!B:B,0)))</f>
        <v/>
      </c>
      <c r="O3618" s="95">
        <f>IF(INDEX(技能效果!N:N,MATCH(B3618,技能效果!B:B,0))=0,INDEX(技能效果!M:M,MATCH(技能效果等级!B3618,技能效果!B:B,0)),INDEX(技能效果!M:M,MATCH(技能效果等级!B3618,技能效果!B:B,0))*VLOOKUP(E3618,技能数值计算!$C$19:$D$28,2,FALSE))</f>
        <v>0</v>
      </c>
      <c r="P3618" s="97"/>
      <c r="Q3618" s="97"/>
      <c r="R3618" s="95" t="str">
        <f>IF(INDEX(技能效果!O:O,MATCH(技能效果等级!B3618,技能效果!B:B,0))="","",INDEX(技能效果!O:O,MATCH(技能效果等级!B3618,技能效果!B:B,0)))</f>
        <v/>
      </c>
      <c r="S3618" s="97"/>
      <c r="T3618" s="97"/>
      <c r="U3618" s="97"/>
      <c r="V3618" s="96" t="str">
        <f>IF(INDEX(技能效果!AF:AF,MATCH(技能效果等级!B3618,技能效果!B:B,0))="","",INDEX(技能效果!AF:AF,MATCH(技能效果等级!B3618,技能效果!B:B,0)))</f>
        <v/>
      </c>
      <c r="W3618" s="95">
        <f t="shared" si="54"/>
        <v>353</v>
      </c>
    </row>
    <row r="3619" spans="1:23" ht="16.5" x14ac:dyDescent="0.2">
      <c r="A3619" s="62">
        <v>3616</v>
      </c>
      <c r="B3619" s="95">
        <f>INDEX(技能效果!B:B,MATCH(技能效果等级!W3619,技能效果!AE:AE,0))</f>
        <v>210302102</v>
      </c>
      <c r="C3619" s="95" t="str">
        <f>INDEX(技能效果!C:C,MATCH(技能效果等级!B3619,技能效果!B:B,0))</f>
        <v>烈风螳螂技能加攻击(教学)</v>
      </c>
      <c r="D3619" s="96" t="s">
        <v>873</v>
      </c>
      <c r="E3619" s="95">
        <v>2</v>
      </c>
      <c r="F3619" s="95">
        <f>INDEX(技能效果!H:H,MATCH(技能效果等级!B3619,技能效果!B:B,0))</f>
        <v>4106</v>
      </c>
      <c r="G3619" s="95">
        <f>IF(INDEX(技能效果!K:K,MATCH(B3619,技能效果!B:B,0))=0,INDEX(技能效果!I:I,MATCH(技能效果等级!B3619,技能效果!B:B,0)),INDEX(技能效果!I:I,MATCH(技能效果等级!B3619,技能效果!B:B,0))*VLOOKUP(E3619,技能数值计算!$C$19:$D$28,2,FALSE))</f>
        <v>8.1000000000000003E-2</v>
      </c>
      <c r="H3619" s="95">
        <f>INDEX(技能效果!J:J,MATCH(技能效果等级!B3619,技能效果!B:B,0))</f>
        <v>0</v>
      </c>
      <c r="I3619" s="97"/>
      <c r="J3619" s="97"/>
      <c r="K3619" s="97"/>
      <c r="L3619" s="97"/>
      <c r="M3619" s="97"/>
      <c r="N3619" s="96" t="str">
        <f>IF(INDEX(技能效果!L:L,MATCH(技能效果等级!B3619,技能效果!B:B,0))="","",INDEX(技能效果!L:L,MATCH(技能效果等级!B3619,技能效果!B:B,0)))</f>
        <v/>
      </c>
      <c r="O3619" s="95">
        <f>IF(INDEX(技能效果!N:N,MATCH(B3619,技能效果!B:B,0))=0,INDEX(技能效果!M:M,MATCH(技能效果等级!B3619,技能效果!B:B,0)),INDEX(技能效果!M:M,MATCH(技能效果等级!B3619,技能效果!B:B,0))*VLOOKUP(E3619,技能数值计算!$C$19:$D$28,2,FALSE))</f>
        <v>0</v>
      </c>
      <c r="P3619" s="97"/>
      <c r="Q3619" s="97"/>
      <c r="R3619" s="95" t="str">
        <f>IF(INDEX(技能效果!O:O,MATCH(技能效果等级!B3619,技能效果!B:B,0))="","",INDEX(技能效果!O:O,MATCH(技能效果等级!B3619,技能效果!B:B,0)))</f>
        <v/>
      </c>
      <c r="S3619" s="97"/>
      <c r="T3619" s="97"/>
      <c r="U3619" s="97"/>
      <c r="V3619" s="96" t="str">
        <f>IF(INDEX(技能效果!AF:AF,MATCH(技能效果等级!B3619,技能效果!B:B,0))="","",INDEX(技能效果!AF:AF,MATCH(技能效果等级!B3619,技能效果!B:B,0)))</f>
        <v/>
      </c>
      <c r="W3619" s="95">
        <f t="shared" si="54"/>
        <v>353</v>
      </c>
    </row>
    <row r="3620" spans="1:23" ht="16.5" x14ac:dyDescent="0.2">
      <c r="A3620" s="62">
        <v>3617</v>
      </c>
      <c r="B3620" s="95">
        <f>INDEX(技能效果!B:B,MATCH(技能效果等级!W3620,技能效果!AE:AE,0))</f>
        <v>210302102</v>
      </c>
      <c r="C3620" s="95" t="str">
        <f>INDEX(技能效果!C:C,MATCH(技能效果等级!B3620,技能效果!B:B,0))</f>
        <v>烈风螳螂技能加攻击(教学)</v>
      </c>
      <c r="D3620" s="96" t="s">
        <v>873</v>
      </c>
      <c r="E3620" s="95">
        <v>3</v>
      </c>
      <c r="F3620" s="95">
        <f>INDEX(技能效果!H:H,MATCH(技能效果等级!B3620,技能效果!B:B,0))</f>
        <v>4106</v>
      </c>
      <c r="G3620" s="95">
        <f>IF(INDEX(技能效果!K:K,MATCH(B3620,技能效果!B:B,0))=0,INDEX(技能效果!I:I,MATCH(技能效果等级!B3620,技能效果!B:B,0)),INDEX(技能效果!I:I,MATCH(技能效果等级!B3620,技能效果!B:B,0))*VLOOKUP(E3620,技能数值计算!$C$19:$D$28,2,FALSE))</f>
        <v>8.6999999999999994E-2</v>
      </c>
      <c r="H3620" s="95">
        <f>INDEX(技能效果!J:J,MATCH(技能效果等级!B3620,技能效果!B:B,0))</f>
        <v>0</v>
      </c>
      <c r="I3620" s="97"/>
      <c r="J3620" s="97"/>
      <c r="K3620" s="97"/>
      <c r="L3620" s="97"/>
      <c r="M3620" s="97"/>
      <c r="N3620" s="96" t="str">
        <f>IF(INDEX(技能效果!L:L,MATCH(技能效果等级!B3620,技能效果!B:B,0))="","",INDEX(技能效果!L:L,MATCH(技能效果等级!B3620,技能效果!B:B,0)))</f>
        <v/>
      </c>
      <c r="O3620" s="95">
        <f>IF(INDEX(技能效果!N:N,MATCH(B3620,技能效果!B:B,0))=0,INDEX(技能效果!M:M,MATCH(技能效果等级!B3620,技能效果!B:B,0)),INDEX(技能效果!M:M,MATCH(技能效果等级!B3620,技能效果!B:B,0))*VLOOKUP(E3620,技能数值计算!$C$19:$D$28,2,FALSE))</f>
        <v>0</v>
      </c>
      <c r="P3620" s="97"/>
      <c r="Q3620" s="97"/>
      <c r="R3620" s="95" t="str">
        <f>IF(INDEX(技能效果!O:O,MATCH(技能效果等级!B3620,技能效果!B:B,0))="","",INDEX(技能效果!O:O,MATCH(技能效果等级!B3620,技能效果!B:B,0)))</f>
        <v/>
      </c>
      <c r="S3620" s="97"/>
      <c r="T3620" s="97"/>
      <c r="U3620" s="97"/>
      <c r="V3620" s="96" t="str">
        <f>IF(INDEX(技能效果!AF:AF,MATCH(技能效果等级!B3620,技能效果!B:B,0))="","",INDEX(技能效果!AF:AF,MATCH(技能效果等级!B3620,技能效果!B:B,0)))</f>
        <v/>
      </c>
      <c r="W3620" s="95">
        <f t="shared" si="54"/>
        <v>353</v>
      </c>
    </row>
    <row r="3621" spans="1:23" ht="16.5" x14ac:dyDescent="0.2">
      <c r="A3621" s="62">
        <v>3618</v>
      </c>
      <c r="B3621" s="95">
        <f>INDEX(技能效果!B:B,MATCH(技能效果等级!W3621,技能效果!AE:AE,0))</f>
        <v>210302102</v>
      </c>
      <c r="C3621" s="95" t="str">
        <f>INDEX(技能效果!C:C,MATCH(技能效果等级!B3621,技能效果!B:B,0))</f>
        <v>烈风螳螂技能加攻击(教学)</v>
      </c>
      <c r="D3621" s="96" t="s">
        <v>873</v>
      </c>
      <c r="E3621" s="95">
        <v>4</v>
      </c>
      <c r="F3621" s="95">
        <f>INDEX(技能效果!H:H,MATCH(技能效果等级!B3621,技能效果!B:B,0))</f>
        <v>4106</v>
      </c>
      <c r="G3621" s="95">
        <f>IF(INDEX(技能效果!K:K,MATCH(B3621,技能效果!B:B,0))=0,INDEX(技能效果!I:I,MATCH(技能效果等级!B3621,技能效果!B:B,0)),INDEX(技能效果!I:I,MATCH(技能效果等级!B3621,技能效果!B:B,0))*VLOOKUP(E3621,技能数值计算!$C$19:$D$28,2,FALSE))</f>
        <v>9.2999999999999999E-2</v>
      </c>
      <c r="H3621" s="95">
        <f>INDEX(技能效果!J:J,MATCH(技能效果等级!B3621,技能效果!B:B,0))</f>
        <v>0</v>
      </c>
      <c r="I3621" s="97"/>
      <c r="J3621" s="97"/>
      <c r="K3621" s="97"/>
      <c r="L3621" s="97"/>
      <c r="M3621" s="97"/>
      <c r="N3621" s="96" t="str">
        <f>IF(INDEX(技能效果!L:L,MATCH(技能效果等级!B3621,技能效果!B:B,0))="","",INDEX(技能效果!L:L,MATCH(技能效果等级!B3621,技能效果!B:B,0)))</f>
        <v/>
      </c>
      <c r="O3621" s="95">
        <f>IF(INDEX(技能效果!N:N,MATCH(B3621,技能效果!B:B,0))=0,INDEX(技能效果!M:M,MATCH(技能效果等级!B3621,技能效果!B:B,0)),INDEX(技能效果!M:M,MATCH(技能效果等级!B3621,技能效果!B:B,0))*VLOOKUP(E3621,技能数值计算!$C$19:$D$28,2,FALSE))</f>
        <v>0</v>
      </c>
      <c r="P3621" s="97"/>
      <c r="Q3621" s="97"/>
      <c r="R3621" s="95" t="str">
        <f>IF(INDEX(技能效果!O:O,MATCH(技能效果等级!B3621,技能效果!B:B,0))="","",INDEX(技能效果!O:O,MATCH(技能效果等级!B3621,技能效果!B:B,0)))</f>
        <v/>
      </c>
      <c r="S3621" s="97"/>
      <c r="T3621" s="97"/>
      <c r="U3621" s="97"/>
      <c r="V3621" s="96" t="str">
        <f>IF(INDEX(技能效果!AF:AF,MATCH(技能效果等级!B3621,技能效果!B:B,0))="","",INDEX(技能效果!AF:AF,MATCH(技能效果等级!B3621,技能效果!B:B,0)))</f>
        <v/>
      </c>
      <c r="W3621" s="95">
        <f t="shared" si="54"/>
        <v>353</v>
      </c>
    </row>
    <row r="3622" spans="1:23" ht="16.5" x14ac:dyDescent="0.2">
      <c r="A3622" s="62">
        <v>3619</v>
      </c>
      <c r="B3622" s="95">
        <f>INDEX(技能效果!B:B,MATCH(技能效果等级!W3622,技能效果!AE:AE,0))</f>
        <v>210302102</v>
      </c>
      <c r="C3622" s="95" t="str">
        <f>INDEX(技能效果!C:C,MATCH(技能效果等级!B3622,技能效果!B:B,0))</f>
        <v>烈风螳螂技能加攻击(教学)</v>
      </c>
      <c r="D3622" s="96" t="s">
        <v>873</v>
      </c>
      <c r="E3622" s="95">
        <v>5</v>
      </c>
      <c r="F3622" s="95">
        <f>INDEX(技能效果!H:H,MATCH(技能效果等级!B3622,技能效果!B:B,0))</f>
        <v>4106</v>
      </c>
      <c r="G3622" s="95">
        <f>IF(INDEX(技能效果!K:K,MATCH(B3622,技能效果!B:B,0))=0,INDEX(技能效果!I:I,MATCH(技能效果等级!B3622,技能效果!B:B,0)),INDEX(技能效果!I:I,MATCH(技能效果等级!B3622,技能效果!B:B,0))*VLOOKUP(E3622,技能数值计算!$C$19:$D$28,2,FALSE))</f>
        <v>9.9000000000000005E-2</v>
      </c>
      <c r="H3622" s="95">
        <f>INDEX(技能效果!J:J,MATCH(技能效果等级!B3622,技能效果!B:B,0))</f>
        <v>0</v>
      </c>
      <c r="I3622" s="97"/>
      <c r="J3622" s="97"/>
      <c r="K3622" s="97"/>
      <c r="L3622" s="97"/>
      <c r="M3622" s="97"/>
      <c r="N3622" s="96" t="str">
        <f>IF(INDEX(技能效果!L:L,MATCH(技能效果等级!B3622,技能效果!B:B,0))="","",INDEX(技能效果!L:L,MATCH(技能效果等级!B3622,技能效果!B:B,0)))</f>
        <v/>
      </c>
      <c r="O3622" s="95">
        <f>IF(INDEX(技能效果!N:N,MATCH(B3622,技能效果!B:B,0))=0,INDEX(技能效果!M:M,MATCH(技能效果等级!B3622,技能效果!B:B,0)),INDEX(技能效果!M:M,MATCH(技能效果等级!B3622,技能效果!B:B,0))*VLOOKUP(E3622,技能数值计算!$C$19:$D$28,2,FALSE))</f>
        <v>0</v>
      </c>
      <c r="P3622" s="97"/>
      <c r="Q3622" s="97"/>
      <c r="R3622" s="95" t="str">
        <f>IF(INDEX(技能效果!O:O,MATCH(技能效果等级!B3622,技能效果!B:B,0))="","",INDEX(技能效果!O:O,MATCH(技能效果等级!B3622,技能效果!B:B,0)))</f>
        <v/>
      </c>
      <c r="S3622" s="97"/>
      <c r="T3622" s="97"/>
      <c r="U3622" s="97"/>
      <c r="V3622" s="96" t="str">
        <f>IF(INDEX(技能效果!AF:AF,MATCH(技能效果等级!B3622,技能效果!B:B,0))="","",INDEX(技能效果!AF:AF,MATCH(技能效果等级!B3622,技能效果!B:B,0)))</f>
        <v/>
      </c>
      <c r="W3622" s="95">
        <f t="shared" si="54"/>
        <v>353</v>
      </c>
    </row>
    <row r="3623" spans="1:23" ht="16.5" x14ac:dyDescent="0.2">
      <c r="A3623" s="62">
        <v>3620</v>
      </c>
      <c r="B3623" s="95">
        <f>INDEX(技能效果!B:B,MATCH(技能效果等级!W3623,技能效果!AE:AE,0))</f>
        <v>210302102</v>
      </c>
      <c r="C3623" s="95" t="str">
        <f>INDEX(技能效果!C:C,MATCH(技能效果等级!B3623,技能效果!B:B,0))</f>
        <v>烈风螳螂技能加攻击(教学)</v>
      </c>
      <c r="D3623" s="96" t="s">
        <v>873</v>
      </c>
      <c r="E3623" s="95">
        <v>6</v>
      </c>
      <c r="F3623" s="95">
        <f>INDEX(技能效果!H:H,MATCH(技能效果等级!B3623,技能效果!B:B,0))</f>
        <v>4106</v>
      </c>
      <c r="G3623" s="95">
        <f>IF(INDEX(技能效果!K:K,MATCH(B3623,技能效果!B:B,0))=0,INDEX(技能效果!I:I,MATCH(技能效果等级!B3623,技能效果!B:B,0)),INDEX(技能效果!I:I,MATCH(技能效果等级!B3623,技能效果!B:B,0))*VLOOKUP(E3623,技能数值计算!$C$19:$D$28,2,FALSE))</f>
        <v>0.108</v>
      </c>
      <c r="H3623" s="95">
        <f>INDEX(技能效果!J:J,MATCH(技能效果等级!B3623,技能效果!B:B,0))</f>
        <v>0</v>
      </c>
      <c r="I3623" s="97"/>
      <c r="J3623" s="97"/>
      <c r="K3623" s="97"/>
      <c r="L3623" s="97"/>
      <c r="M3623" s="97"/>
      <c r="N3623" s="96" t="str">
        <f>IF(INDEX(技能效果!L:L,MATCH(技能效果等级!B3623,技能效果!B:B,0))="","",INDEX(技能效果!L:L,MATCH(技能效果等级!B3623,技能效果!B:B,0)))</f>
        <v/>
      </c>
      <c r="O3623" s="95">
        <f>IF(INDEX(技能效果!N:N,MATCH(B3623,技能效果!B:B,0))=0,INDEX(技能效果!M:M,MATCH(技能效果等级!B3623,技能效果!B:B,0)),INDEX(技能效果!M:M,MATCH(技能效果等级!B3623,技能效果!B:B,0))*VLOOKUP(E3623,技能数值计算!$C$19:$D$28,2,FALSE))</f>
        <v>0</v>
      </c>
      <c r="P3623" s="97"/>
      <c r="Q3623" s="97"/>
      <c r="R3623" s="95" t="str">
        <f>IF(INDEX(技能效果!O:O,MATCH(技能效果等级!B3623,技能效果!B:B,0))="","",INDEX(技能效果!O:O,MATCH(技能效果等级!B3623,技能效果!B:B,0)))</f>
        <v/>
      </c>
      <c r="S3623" s="97"/>
      <c r="T3623" s="97"/>
      <c r="U3623" s="97"/>
      <c r="V3623" s="96" t="str">
        <f>IF(INDEX(技能效果!AF:AF,MATCH(技能效果等级!B3623,技能效果!B:B,0))="","",INDEX(技能效果!AF:AF,MATCH(技能效果等级!B3623,技能效果!B:B,0)))</f>
        <v/>
      </c>
      <c r="W3623" s="95">
        <f t="shared" si="54"/>
        <v>353</v>
      </c>
    </row>
    <row r="3624" spans="1:23" ht="16.5" x14ac:dyDescent="0.2">
      <c r="A3624" s="62">
        <v>3621</v>
      </c>
      <c r="B3624" s="95">
        <f>INDEX(技能效果!B:B,MATCH(技能效果等级!W3624,技能效果!AE:AE,0))</f>
        <v>210302102</v>
      </c>
      <c r="C3624" s="95" t="str">
        <f>INDEX(技能效果!C:C,MATCH(技能效果等级!B3624,技能效果!B:B,0))</f>
        <v>烈风螳螂技能加攻击(教学)</v>
      </c>
      <c r="D3624" s="96" t="s">
        <v>873</v>
      </c>
      <c r="E3624" s="95">
        <v>7</v>
      </c>
      <c r="F3624" s="95">
        <f>INDEX(技能效果!H:H,MATCH(技能效果等级!B3624,技能效果!B:B,0))</f>
        <v>4106</v>
      </c>
      <c r="G3624" s="95">
        <f>IF(INDEX(技能效果!K:K,MATCH(B3624,技能效果!B:B,0))=0,INDEX(技能效果!I:I,MATCH(技能效果等级!B3624,技能效果!B:B,0)),INDEX(技能效果!I:I,MATCH(技能效果等级!B3624,技能效果!B:B,0))*VLOOKUP(E3624,技能数值计算!$C$19:$D$28,2,FALSE))</f>
        <v>0.11699999999999999</v>
      </c>
      <c r="H3624" s="95">
        <f>INDEX(技能效果!J:J,MATCH(技能效果等级!B3624,技能效果!B:B,0))</f>
        <v>0</v>
      </c>
      <c r="I3624" s="97"/>
      <c r="J3624" s="97"/>
      <c r="K3624" s="97"/>
      <c r="L3624" s="97"/>
      <c r="M3624" s="97"/>
      <c r="N3624" s="96" t="str">
        <f>IF(INDEX(技能效果!L:L,MATCH(技能效果等级!B3624,技能效果!B:B,0))="","",INDEX(技能效果!L:L,MATCH(技能效果等级!B3624,技能效果!B:B,0)))</f>
        <v/>
      </c>
      <c r="O3624" s="95">
        <f>IF(INDEX(技能效果!N:N,MATCH(B3624,技能效果!B:B,0))=0,INDEX(技能效果!M:M,MATCH(技能效果等级!B3624,技能效果!B:B,0)),INDEX(技能效果!M:M,MATCH(技能效果等级!B3624,技能效果!B:B,0))*VLOOKUP(E3624,技能数值计算!$C$19:$D$28,2,FALSE))</f>
        <v>0</v>
      </c>
      <c r="P3624" s="97"/>
      <c r="Q3624" s="97"/>
      <c r="R3624" s="95" t="str">
        <f>IF(INDEX(技能效果!O:O,MATCH(技能效果等级!B3624,技能效果!B:B,0))="","",INDEX(技能效果!O:O,MATCH(技能效果等级!B3624,技能效果!B:B,0)))</f>
        <v/>
      </c>
      <c r="S3624" s="97"/>
      <c r="T3624" s="97"/>
      <c r="U3624" s="97"/>
      <c r="V3624" s="96" t="str">
        <f>IF(INDEX(技能效果!AF:AF,MATCH(技能效果等级!B3624,技能效果!B:B,0))="","",INDEX(技能效果!AF:AF,MATCH(技能效果等级!B3624,技能效果!B:B,0)))</f>
        <v/>
      </c>
      <c r="W3624" s="95">
        <f t="shared" si="54"/>
        <v>353</v>
      </c>
    </row>
    <row r="3625" spans="1:23" ht="16.5" x14ac:dyDescent="0.2">
      <c r="A3625" s="62">
        <v>3622</v>
      </c>
      <c r="B3625" s="95">
        <f>INDEX(技能效果!B:B,MATCH(技能效果等级!W3625,技能效果!AE:AE,0))</f>
        <v>210302102</v>
      </c>
      <c r="C3625" s="95" t="str">
        <f>INDEX(技能效果!C:C,MATCH(技能效果等级!B3625,技能效果!B:B,0))</f>
        <v>烈风螳螂技能加攻击(教学)</v>
      </c>
      <c r="D3625" s="96" t="s">
        <v>873</v>
      </c>
      <c r="E3625" s="95">
        <v>8</v>
      </c>
      <c r="F3625" s="95">
        <f>INDEX(技能效果!H:H,MATCH(技能效果等级!B3625,技能效果!B:B,0))</f>
        <v>4106</v>
      </c>
      <c r="G3625" s="95">
        <f>IF(INDEX(技能效果!K:K,MATCH(B3625,技能效果!B:B,0))=0,INDEX(技能效果!I:I,MATCH(技能效果等级!B3625,技能效果!B:B,0)),INDEX(技能效果!I:I,MATCH(技能效果等级!B3625,技能效果!B:B,0))*VLOOKUP(E3625,技能数值计算!$C$19:$D$28,2,FALSE))</f>
        <v>0.126</v>
      </c>
      <c r="H3625" s="95">
        <f>INDEX(技能效果!J:J,MATCH(技能效果等级!B3625,技能效果!B:B,0))</f>
        <v>0</v>
      </c>
      <c r="I3625" s="97"/>
      <c r="J3625" s="97"/>
      <c r="K3625" s="97"/>
      <c r="L3625" s="97"/>
      <c r="M3625" s="97"/>
      <c r="N3625" s="96" t="str">
        <f>IF(INDEX(技能效果!L:L,MATCH(技能效果等级!B3625,技能效果!B:B,0))="","",INDEX(技能效果!L:L,MATCH(技能效果等级!B3625,技能效果!B:B,0)))</f>
        <v/>
      </c>
      <c r="O3625" s="95">
        <f>IF(INDEX(技能效果!N:N,MATCH(B3625,技能效果!B:B,0))=0,INDEX(技能效果!M:M,MATCH(技能效果等级!B3625,技能效果!B:B,0)),INDEX(技能效果!M:M,MATCH(技能效果等级!B3625,技能效果!B:B,0))*VLOOKUP(E3625,技能数值计算!$C$19:$D$28,2,FALSE))</f>
        <v>0</v>
      </c>
      <c r="P3625" s="97"/>
      <c r="Q3625" s="97"/>
      <c r="R3625" s="95" t="str">
        <f>IF(INDEX(技能效果!O:O,MATCH(技能效果等级!B3625,技能效果!B:B,0))="","",INDEX(技能效果!O:O,MATCH(技能效果等级!B3625,技能效果!B:B,0)))</f>
        <v/>
      </c>
      <c r="S3625" s="97"/>
      <c r="T3625" s="97"/>
      <c r="U3625" s="97"/>
      <c r="V3625" s="96" t="str">
        <f>IF(INDEX(技能效果!AF:AF,MATCH(技能效果等级!B3625,技能效果!B:B,0))="","",INDEX(技能效果!AF:AF,MATCH(技能效果等级!B3625,技能效果!B:B,0)))</f>
        <v/>
      </c>
      <c r="W3625" s="95">
        <f t="shared" si="54"/>
        <v>353</v>
      </c>
    </row>
    <row r="3626" spans="1:23" ht="16.5" x14ac:dyDescent="0.2">
      <c r="A3626" s="62">
        <v>3623</v>
      </c>
      <c r="B3626" s="95">
        <f>INDEX(技能效果!B:B,MATCH(技能效果等级!W3626,技能效果!AE:AE,0))</f>
        <v>210302102</v>
      </c>
      <c r="C3626" s="95" t="str">
        <f>INDEX(技能效果!C:C,MATCH(技能效果等级!B3626,技能效果!B:B,0))</f>
        <v>烈风螳螂技能加攻击(教学)</v>
      </c>
      <c r="D3626" s="96" t="s">
        <v>873</v>
      </c>
      <c r="E3626" s="95">
        <v>9</v>
      </c>
      <c r="F3626" s="95">
        <f>INDEX(技能效果!H:H,MATCH(技能效果等级!B3626,技能效果!B:B,0))</f>
        <v>4106</v>
      </c>
      <c r="G3626" s="95">
        <f>IF(INDEX(技能效果!K:K,MATCH(B3626,技能效果!B:B,0))=0,INDEX(技能效果!I:I,MATCH(技能效果等级!B3626,技能效果!B:B,0)),INDEX(技能效果!I:I,MATCH(技能效果等级!B3626,技能效果!B:B,0))*VLOOKUP(E3626,技能数值计算!$C$19:$D$28,2,FALSE))</f>
        <v>0.13800000000000001</v>
      </c>
      <c r="H3626" s="95">
        <f>INDEX(技能效果!J:J,MATCH(技能效果等级!B3626,技能效果!B:B,0))</f>
        <v>0</v>
      </c>
      <c r="I3626" s="97"/>
      <c r="J3626" s="97"/>
      <c r="K3626" s="97"/>
      <c r="L3626" s="97"/>
      <c r="M3626" s="97"/>
      <c r="N3626" s="96" t="str">
        <f>IF(INDEX(技能效果!L:L,MATCH(技能效果等级!B3626,技能效果!B:B,0))="","",INDEX(技能效果!L:L,MATCH(技能效果等级!B3626,技能效果!B:B,0)))</f>
        <v/>
      </c>
      <c r="O3626" s="95">
        <f>IF(INDEX(技能效果!N:N,MATCH(B3626,技能效果!B:B,0))=0,INDEX(技能效果!M:M,MATCH(技能效果等级!B3626,技能效果!B:B,0)),INDEX(技能效果!M:M,MATCH(技能效果等级!B3626,技能效果!B:B,0))*VLOOKUP(E3626,技能数值计算!$C$19:$D$28,2,FALSE))</f>
        <v>0</v>
      </c>
      <c r="P3626" s="97"/>
      <c r="Q3626" s="97"/>
      <c r="R3626" s="95" t="str">
        <f>IF(INDEX(技能效果!O:O,MATCH(技能效果等级!B3626,技能效果!B:B,0))="","",INDEX(技能效果!O:O,MATCH(技能效果等级!B3626,技能效果!B:B,0)))</f>
        <v/>
      </c>
      <c r="S3626" s="97"/>
      <c r="T3626" s="97"/>
      <c r="U3626" s="97"/>
      <c r="V3626" s="96" t="str">
        <f>IF(INDEX(技能效果!AF:AF,MATCH(技能效果等级!B3626,技能效果!B:B,0))="","",INDEX(技能效果!AF:AF,MATCH(技能效果等级!B3626,技能效果!B:B,0)))</f>
        <v/>
      </c>
      <c r="W3626" s="95">
        <f t="shared" si="54"/>
        <v>353</v>
      </c>
    </row>
    <row r="3627" spans="1:23" ht="16.5" x14ac:dyDescent="0.2">
      <c r="A3627" s="62">
        <v>3624</v>
      </c>
      <c r="B3627" s="95">
        <f>INDEX(技能效果!B:B,MATCH(技能效果等级!W3627,技能效果!AE:AE,0))</f>
        <v>210302102</v>
      </c>
      <c r="C3627" s="95" t="str">
        <f>INDEX(技能效果!C:C,MATCH(技能效果等级!B3627,技能效果!B:B,0))</f>
        <v>烈风螳螂技能加攻击(教学)</v>
      </c>
      <c r="D3627" s="96" t="s">
        <v>873</v>
      </c>
      <c r="E3627" s="95">
        <v>10</v>
      </c>
      <c r="F3627" s="95">
        <f>INDEX(技能效果!H:H,MATCH(技能效果等级!B3627,技能效果!B:B,0))</f>
        <v>4106</v>
      </c>
      <c r="G3627" s="95">
        <f>IF(INDEX(技能效果!K:K,MATCH(B3627,技能效果!B:B,0))=0,INDEX(技能效果!I:I,MATCH(技能效果等级!B3627,技能效果!B:B,0)),INDEX(技能效果!I:I,MATCH(技能效果等级!B3627,技能效果!B:B,0))*VLOOKUP(E3627,技能数值计算!$C$19:$D$28,2,FALSE))</f>
        <v>0.15</v>
      </c>
      <c r="H3627" s="95">
        <f>INDEX(技能效果!J:J,MATCH(技能效果等级!B3627,技能效果!B:B,0))</f>
        <v>0</v>
      </c>
      <c r="I3627" s="97"/>
      <c r="J3627" s="97"/>
      <c r="K3627" s="97"/>
      <c r="L3627" s="97"/>
      <c r="M3627" s="97"/>
      <c r="N3627" s="96" t="str">
        <f>IF(INDEX(技能效果!L:L,MATCH(技能效果等级!B3627,技能效果!B:B,0))="","",INDEX(技能效果!L:L,MATCH(技能效果等级!B3627,技能效果!B:B,0)))</f>
        <v/>
      </c>
      <c r="O3627" s="95">
        <f>IF(INDEX(技能效果!N:N,MATCH(B3627,技能效果!B:B,0))=0,INDEX(技能效果!M:M,MATCH(技能效果等级!B3627,技能效果!B:B,0)),INDEX(技能效果!M:M,MATCH(技能效果等级!B3627,技能效果!B:B,0))*VLOOKUP(E3627,技能数值计算!$C$19:$D$28,2,FALSE))</f>
        <v>0</v>
      </c>
      <c r="P3627" s="97"/>
      <c r="Q3627" s="97"/>
      <c r="R3627" s="95" t="str">
        <f>IF(INDEX(技能效果!O:O,MATCH(技能效果等级!B3627,技能效果!B:B,0))="","",INDEX(技能效果!O:O,MATCH(技能效果等级!B3627,技能效果!B:B,0)))</f>
        <v/>
      </c>
      <c r="S3627" s="97"/>
      <c r="T3627" s="97"/>
      <c r="U3627" s="97"/>
      <c r="V3627" s="96" t="str">
        <f>IF(INDEX(技能效果!AF:AF,MATCH(技能效果等级!B3627,技能效果!B:B,0))="","",INDEX(技能效果!AF:AF,MATCH(技能效果等级!B3627,技能效果!B:B,0)))</f>
        <v/>
      </c>
      <c r="W3627" s="95">
        <f t="shared" si="54"/>
        <v>353</v>
      </c>
    </row>
    <row r="3628" spans="1:23" ht="16.5" x14ac:dyDescent="0.2">
      <c r="A3628" s="62">
        <v>3625</v>
      </c>
      <c r="B3628" s="95">
        <f>INDEX(技能效果!B:B,MATCH(技能效果等级!W3628,技能效果!AE:AE,0))</f>
        <v>210302103</v>
      </c>
      <c r="C3628" s="95" t="str">
        <f>INDEX(技能效果!C:C,MATCH(技能效果等级!B3628,技能效果!B:B,0))</f>
        <v>烈风螳螂专属武器效果(教学)</v>
      </c>
      <c r="D3628" s="96" t="s">
        <v>873</v>
      </c>
      <c r="E3628" s="95">
        <v>1</v>
      </c>
      <c r="F3628" s="95">
        <f>INDEX(技能效果!H:H,MATCH(技能效果等级!B3628,技能效果!B:B,0))</f>
        <v>4018</v>
      </c>
      <c r="G3628" s="95">
        <f>IF(INDEX(技能效果!K:K,MATCH(B3628,技能效果!B:B,0))=0,INDEX(技能效果!I:I,MATCH(技能效果等级!B3628,技能效果!B:B,0)),INDEX(技能效果!I:I,MATCH(技能效果等级!B3628,技能效果!B:B,0))*VLOOKUP(E3628,技能数值计算!$C$19:$D$28,2,FALSE))</f>
        <v>0.15</v>
      </c>
      <c r="H3628" s="95">
        <f>INDEX(技能效果!J:J,MATCH(技能效果等级!B3628,技能效果!B:B,0))</f>
        <v>0</v>
      </c>
      <c r="I3628" s="97"/>
      <c r="J3628" s="97"/>
      <c r="K3628" s="97"/>
      <c r="L3628" s="97"/>
      <c r="M3628" s="97"/>
      <c r="N3628" s="96" t="str">
        <f>IF(INDEX(技能效果!L:L,MATCH(技能效果等级!B3628,技能效果!B:B,0))="","",INDEX(技能效果!L:L,MATCH(技能效果等级!B3628,技能效果!B:B,0)))</f>
        <v/>
      </c>
      <c r="O3628" s="95">
        <f>IF(INDEX(技能效果!N:N,MATCH(B3628,技能效果!B:B,0))=0,INDEX(技能效果!M:M,MATCH(技能效果等级!B3628,技能效果!B:B,0)),INDEX(技能效果!M:M,MATCH(技能效果等级!B3628,技能效果!B:B,0))*VLOOKUP(E3628,技能数值计算!$C$19:$D$28,2,FALSE))</f>
        <v>0</v>
      </c>
      <c r="P3628" s="97"/>
      <c r="Q3628" s="97"/>
      <c r="R3628" s="95" t="str">
        <f>IF(INDEX(技能效果!O:O,MATCH(技能效果等级!B3628,技能效果!B:B,0))="","",INDEX(技能效果!O:O,MATCH(技能效果等级!B3628,技能效果!B:B,0)))</f>
        <v/>
      </c>
      <c r="S3628" s="97"/>
      <c r="T3628" s="97"/>
      <c r="U3628" s="97"/>
      <c r="V3628" s="96" t="str">
        <f>IF(INDEX(技能效果!AF:AF,MATCH(技能效果等级!B3628,技能效果!B:B,0))="","",INDEX(技能效果!AF:AF,MATCH(技能效果等级!B3628,技能效果!B:B,0)))</f>
        <v>每一枚印记同时为寄灵人增加x%攻击</v>
      </c>
      <c r="W3628" s="95">
        <f t="shared" si="54"/>
        <v>354</v>
      </c>
    </row>
    <row r="3629" spans="1:23" ht="16.5" x14ac:dyDescent="0.2">
      <c r="A3629" s="62">
        <v>3626</v>
      </c>
      <c r="B3629" s="95">
        <f>INDEX(技能效果!B:B,MATCH(技能效果等级!W3629,技能效果!AE:AE,0))</f>
        <v>210302103</v>
      </c>
      <c r="C3629" s="95" t="str">
        <f>INDEX(技能效果!C:C,MATCH(技能效果等级!B3629,技能效果!B:B,0))</f>
        <v>烈风螳螂专属武器效果(教学)</v>
      </c>
      <c r="D3629" s="96" t="s">
        <v>873</v>
      </c>
      <c r="E3629" s="95">
        <v>2</v>
      </c>
      <c r="F3629" s="95">
        <f>INDEX(技能效果!H:H,MATCH(技能效果等级!B3629,技能效果!B:B,0))</f>
        <v>4018</v>
      </c>
      <c r="G3629" s="95">
        <f>IF(INDEX(技能效果!K:K,MATCH(B3629,技能效果!B:B,0))=0,INDEX(技能效果!I:I,MATCH(技能效果等级!B3629,技能效果!B:B,0)),INDEX(技能效果!I:I,MATCH(技能效果等级!B3629,技能效果!B:B,0))*VLOOKUP(E3629,技能数值计算!$C$19:$D$28,2,FALSE))</f>
        <v>0.15</v>
      </c>
      <c r="H3629" s="95">
        <f>INDEX(技能效果!J:J,MATCH(技能效果等级!B3629,技能效果!B:B,0))</f>
        <v>0</v>
      </c>
      <c r="I3629" s="97"/>
      <c r="J3629" s="97"/>
      <c r="K3629" s="97"/>
      <c r="L3629" s="97"/>
      <c r="M3629" s="97"/>
      <c r="N3629" s="96" t="str">
        <f>IF(INDEX(技能效果!L:L,MATCH(技能效果等级!B3629,技能效果!B:B,0))="","",INDEX(技能效果!L:L,MATCH(技能效果等级!B3629,技能效果!B:B,0)))</f>
        <v/>
      </c>
      <c r="O3629" s="95">
        <f>IF(INDEX(技能效果!N:N,MATCH(B3629,技能效果!B:B,0))=0,INDEX(技能效果!M:M,MATCH(技能效果等级!B3629,技能效果!B:B,0)),INDEX(技能效果!M:M,MATCH(技能效果等级!B3629,技能效果!B:B,0))*VLOOKUP(E3629,技能数值计算!$C$19:$D$28,2,FALSE))</f>
        <v>0</v>
      </c>
      <c r="P3629" s="97"/>
      <c r="Q3629" s="97"/>
      <c r="R3629" s="95" t="str">
        <f>IF(INDEX(技能效果!O:O,MATCH(技能效果等级!B3629,技能效果!B:B,0))="","",INDEX(技能效果!O:O,MATCH(技能效果等级!B3629,技能效果!B:B,0)))</f>
        <v/>
      </c>
      <c r="S3629" s="97"/>
      <c r="T3629" s="97"/>
      <c r="U3629" s="97"/>
      <c r="V3629" s="96" t="str">
        <f>IF(INDEX(技能效果!AF:AF,MATCH(技能效果等级!B3629,技能效果!B:B,0))="","",INDEX(技能效果!AF:AF,MATCH(技能效果等级!B3629,技能效果!B:B,0)))</f>
        <v>每一枚印记同时为寄灵人增加x%攻击</v>
      </c>
      <c r="W3629" s="95">
        <f t="shared" ref="W3629:W3692" si="55">W3619+1</f>
        <v>354</v>
      </c>
    </row>
    <row r="3630" spans="1:23" ht="16.5" x14ac:dyDescent="0.2">
      <c r="A3630" s="62">
        <v>3627</v>
      </c>
      <c r="B3630" s="95">
        <f>INDEX(技能效果!B:B,MATCH(技能效果等级!W3630,技能效果!AE:AE,0))</f>
        <v>210302103</v>
      </c>
      <c r="C3630" s="95" t="str">
        <f>INDEX(技能效果!C:C,MATCH(技能效果等级!B3630,技能效果!B:B,0))</f>
        <v>烈风螳螂专属武器效果(教学)</v>
      </c>
      <c r="D3630" s="96" t="s">
        <v>873</v>
      </c>
      <c r="E3630" s="95">
        <v>3</v>
      </c>
      <c r="F3630" s="95">
        <f>INDEX(技能效果!H:H,MATCH(技能效果等级!B3630,技能效果!B:B,0))</f>
        <v>4018</v>
      </c>
      <c r="G3630" s="95">
        <f>IF(INDEX(技能效果!K:K,MATCH(B3630,技能效果!B:B,0))=0,INDEX(技能效果!I:I,MATCH(技能效果等级!B3630,技能效果!B:B,0)),INDEX(技能效果!I:I,MATCH(技能效果等级!B3630,技能效果!B:B,0))*VLOOKUP(E3630,技能数值计算!$C$19:$D$28,2,FALSE))</f>
        <v>0.15</v>
      </c>
      <c r="H3630" s="95">
        <f>INDEX(技能效果!J:J,MATCH(技能效果等级!B3630,技能效果!B:B,0))</f>
        <v>0</v>
      </c>
      <c r="I3630" s="97"/>
      <c r="J3630" s="97"/>
      <c r="K3630" s="97"/>
      <c r="L3630" s="97"/>
      <c r="M3630" s="97"/>
      <c r="N3630" s="96" t="str">
        <f>IF(INDEX(技能效果!L:L,MATCH(技能效果等级!B3630,技能效果!B:B,0))="","",INDEX(技能效果!L:L,MATCH(技能效果等级!B3630,技能效果!B:B,0)))</f>
        <v/>
      </c>
      <c r="O3630" s="95">
        <f>IF(INDEX(技能效果!N:N,MATCH(B3630,技能效果!B:B,0))=0,INDEX(技能效果!M:M,MATCH(技能效果等级!B3630,技能效果!B:B,0)),INDEX(技能效果!M:M,MATCH(技能效果等级!B3630,技能效果!B:B,0))*VLOOKUP(E3630,技能数值计算!$C$19:$D$28,2,FALSE))</f>
        <v>0</v>
      </c>
      <c r="P3630" s="97"/>
      <c r="Q3630" s="97"/>
      <c r="R3630" s="95" t="str">
        <f>IF(INDEX(技能效果!O:O,MATCH(技能效果等级!B3630,技能效果!B:B,0))="","",INDEX(技能效果!O:O,MATCH(技能效果等级!B3630,技能效果!B:B,0)))</f>
        <v/>
      </c>
      <c r="S3630" s="97"/>
      <c r="T3630" s="97"/>
      <c r="U3630" s="97"/>
      <c r="V3630" s="96" t="str">
        <f>IF(INDEX(技能效果!AF:AF,MATCH(技能效果等级!B3630,技能效果!B:B,0))="","",INDEX(技能效果!AF:AF,MATCH(技能效果等级!B3630,技能效果!B:B,0)))</f>
        <v>每一枚印记同时为寄灵人增加x%攻击</v>
      </c>
      <c r="W3630" s="95">
        <f t="shared" si="55"/>
        <v>354</v>
      </c>
    </row>
    <row r="3631" spans="1:23" ht="16.5" x14ac:dyDescent="0.2">
      <c r="A3631" s="62">
        <v>3628</v>
      </c>
      <c r="B3631" s="95">
        <f>INDEX(技能效果!B:B,MATCH(技能效果等级!W3631,技能效果!AE:AE,0))</f>
        <v>210302103</v>
      </c>
      <c r="C3631" s="95" t="str">
        <f>INDEX(技能效果!C:C,MATCH(技能效果等级!B3631,技能效果!B:B,0))</f>
        <v>烈风螳螂专属武器效果(教学)</v>
      </c>
      <c r="D3631" s="96" t="s">
        <v>873</v>
      </c>
      <c r="E3631" s="95">
        <v>4</v>
      </c>
      <c r="F3631" s="95">
        <f>INDEX(技能效果!H:H,MATCH(技能效果等级!B3631,技能效果!B:B,0))</f>
        <v>4018</v>
      </c>
      <c r="G3631" s="95">
        <f>IF(INDEX(技能效果!K:K,MATCH(B3631,技能效果!B:B,0))=0,INDEX(技能效果!I:I,MATCH(技能效果等级!B3631,技能效果!B:B,0)),INDEX(技能效果!I:I,MATCH(技能效果等级!B3631,技能效果!B:B,0))*VLOOKUP(E3631,技能数值计算!$C$19:$D$28,2,FALSE))</f>
        <v>0.15</v>
      </c>
      <c r="H3631" s="95">
        <f>INDEX(技能效果!J:J,MATCH(技能效果等级!B3631,技能效果!B:B,0))</f>
        <v>0</v>
      </c>
      <c r="I3631" s="97"/>
      <c r="J3631" s="97"/>
      <c r="K3631" s="97"/>
      <c r="L3631" s="97"/>
      <c r="M3631" s="97"/>
      <c r="N3631" s="96" t="str">
        <f>IF(INDEX(技能效果!L:L,MATCH(技能效果等级!B3631,技能效果!B:B,0))="","",INDEX(技能效果!L:L,MATCH(技能效果等级!B3631,技能效果!B:B,0)))</f>
        <v/>
      </c>
      <c r="O3631" s="95">
        <f>IF(INDEX(技能效果!N:N,MATCH(B3631,技能效果!B:B,0))=0,INDEX(技能效果!M:M,MATCH(技能效果等级!B3631,技能效果!B:B,0)),INDEX(技能效果!M:M,MATCH(技能效果等级!B3631,技能效果!B:B,0))*VLOOKUP(E3631,技能数值计算!$C$19:$D$28,2,FALSE))</f>
        <v>0</v>
      </c>
      <c r="P3631" s="97"/>
      <c r="Q3631" s="97"/>
      <c r="R3631" s="95" t="str">
        <f>IF(INDEX(技能效果!O:O,MATCH(技能效果等级!B3631,技能效果!B:B,0))="","",INDEX(技能效果!O:O,MATCH(技能效果等级!B3631,技能效果!B:B,0)))</f>
        <v/>
      </c>
      <c r="S3631" s="97"/>
      <c r="T3631" s="97"/>
      <c r="U3631" s="97"/>
      <c r="V3631" s="96" t="str">
        <f>IF(INDEX(技能效果!AF:AF,MATCH(技能效果等级!B3631,技能效果!B:B,0))="","",INDEX(技能效果!AF:AF,MATCH(技能效果等级!B3631,技能效果!B:B,0)))</f>
        <v>每一枚印记同时为寄灵人增加x%攻击</v>
      </c>
      <c r="W3631" s="95">
        <f t="shared" si="55"/>
        <v>354</v>
      </c>
    </row>
    <row r="3632" spans="1:23" ht="16.5" x14ac:dyDescent="0.2">
      <c r="A3632" s="62">
        <v>3629</v>
      </c>
      <c r="B3632" s="95">
        <f>INDEX(技能效果!B:B,MATCH(技能效果等级!W3632,技能效果!AE:AE,0))</f>
        <v>210302103</v>
      </c>
      <c r="C3632" s="95" t="str">
        <f>INDEX(技能效果!C:C,MATCH(技能效果等级!B3632,技能效果!B:B,0))</f>
        <v>烈风螳螂专属武器效果(教学)</v>
      </c>
      <c r="D3632" s="96" t="s">
        <v>873</v>
      </c>
      <c r="E3632" s="95">
        <v>5</v>
      </c>
      <c r="F3632" s="95">
        <f>INDEX(技能效果!H:H,MATCH(技能效果等级!B3632,技能效果!B:B,0))</f>
        <v>4018</v>
      </c>
      <c r="G3632" s="95">
        <f>IF(INDEX(技能效果!K:K,MATCH(B3632,技能效果!B:B,0))=0,INDEX(技能效果!I:I,MATCH(技能效果等级!B3632,技能效果!B:B,0)),INDEX(技能效果!I:I,MATCH(技能效果等级!B3632,技能效果!B:B,0))*VLOOKUP(E3632,技能数值计算!$C$19:$D$28,2,FALSE))</f>
        <v>0.15</v>
      </c>
      <c r="H3632" s="95">
        <f>INDEX(技能效果!J:J,MATCH(技能效果等级!B3632,技能效果!B:B,0))</f>
        <v>0</v>
      </c>
      <c r="I3632" s="97"/>
      <c r="J3632" s="97"/>
      <c r="K3632" s="97"/>
      <c r="L3632" s="97"/>
      <c r="M3632" s="97"/>
      <c r="N3632" s="96" t="str">
        <f>IF(INDEX(技能效果!L:L,MATCH(技能效果等级!B3632,技能效果!B:B,0))="","",INDEX(技能效果!L:L,MATCH(技能效果等级!B3632,技能效果!B:B,0)))</f>
        <v/>
      </c>
      <c r="O3632" s="95">
        <f>IF(INDEX(技能效果!N:N,MATCH(B3632,技能效果!B:B,0))=0,INDEX(技能效果!M:M,MATCH(技能效果等级!B3632,技能效果!B:B,0)),INDEX(技能效果!M:M,MATCH(技能效果等级!B3632,技能效果!B:B,0))*VLOOKUP(E3632,技能数值计算!$C$19:$D$28,2,FALSE))</f>
        <v>0</v>
      </c>
      <c r="P3632" s="97"/>
      <c r="Q3632" s="97"/>
      <c r="R3632" s="95" t="str">
        <f>IF(INDEX(技能效果!O:O,MATCH(技能效果等级!B3632,技能效果!B:B,0))="","",INDEX(技能效果!O:O,MATCH(技能效果等级!B3632,技能效果!B:B,0)))</f>
        <v/>
      </c>
      <c r="S3632" s="97"/>
      <c r="T3632" s="97"/>
      <c r="U3632" s="97"/>
      <c r="V3632" s="96" t="str">
        <f>IF(INDEX(技能效果!AF:AF,MATCH(技能效果等级!B3632,技能效果!B:B,0))="","",INDEX(技能效果!AF:AF,MATCH(技能效果等级!B3632,技能效果!B:B,0)))</f>
        <v>每一枚印记同时为寄灵人增加x%攻击</v>
      </c>
      <c r="W3632" s="95">
        <f t="shared" si="55"/>
        <v>354</v>
      </c>
    </row>
    <row r="3633" spans="1:23" ht="16.5" x14ac:dyDescent="0.2">
      <c r="A3633" s="62">
        <v>3630</v>
      </c>
      <c r="B3633" s="95">
        <f>INDEX(技能效果!B:B,MATCH(技能效果等级!W3633,技能效果!AE:AE,0))</f>
        <v>210302103</v>
      </c>
      <c r="C3633" s="95" t="str">
        <f>INDEX(技能效果!C:C,MATCH(技能效果等级!B3633,技能效果!B:B,0))</f>
        <v>烈风螳螂专属武器效果(教学)</v>
      </c>
      <c r="D3633" s="96" t="s">
        <v>873</v>
      </c>
      <c r="E3633" s="95">
        <v>6</v>
      </c>
      <c r="F3633" s="95">
        <f>INDEX(技能效果!H:H,MATCH(技能效果等级!B3633,技能效果!B:B,0))</f>
        <v>4018</v>
      </c>
      <c r="G3633" s="95">
        <f>IF(INDEX(技能效果!K:K,MATCH(B3633,技能效果!B:B,0))=0,INDEX(技能效果!I:I,MATCH(技能效果等级!B3633,技能效果!B:B,0)),INDEX(技能效果!I:I,MATCH(技能效果等级!B3633,技能效果!B:B,0))*VLOOKUP(E3633,技能数值计算!$C$19:$D$28,2,FALSE))</f>
        <v>0.15</v>
      </c>
      <c r="H3633" s="95">
        <f>INDEX(技能效果!J:J,MATCH(技能效果等级!B3633,技能效果!B:B,0))</f>
        <v>0</v>
      </c>
      <c r="I3633" s="97"/>
      <c r="J3633" s="97"/>
      <c r="K3633" s="97"/>
      <c r="L3633" s="97"/>
      <c r="M3633" s="97"/>
      <c r="N3633" s="96" t="str">
        <f>IF(INDEX(技能效果!L:L,MATCH(技能效果等级!B3633,技能效果!B:B,0))="","",INDEX(技能效果!L:L,MATCH(技能效果等级!B3633,技能效果!B:B,0)))</f>
        <v/>
      </c>
      <c r="O3633" s="95">
        <f>IF(INDEX(技能效果!N:N,MATCH(B3633,技能效果!B:B,0))=0,INDEX(技能效果!M:M,MATCH(技能效果等级!B3633,技能效果!B:B,0)),INDEX(技能效果!M:M,MATCH(技能效果等级!B3633,技能效果!B:B,0))*VLOOKUP(E3633,技能数值计算!$C$19:$D$28,2,FALSE))</f>
        <v>0</v>
      </c>
      <c r="P3633" s="97"/>
      <c r="Q3633" s="97"/>
      <c r="R3633" s="95" t="str">
        <f>IF(INDEX(技能效果!O:O,MATCH(技能效果等级!B3633,技能效果!B:B,0))="","",INDEX(技能效果!O:O,MATCH(技能效果等级!B3633,技能效果!B:B,0)))</f>
        <v/>
      </c>
      <c r="S3633" s="97"/>
      <c r="T3633" s="97"/>
      <c r="U3633" s="97"/>
      <c r="V3633" s="96" t="str">
        <f>IF(INDEX(技能效果!AF:AF,MATCH(技能效果等级!B3633,技能效果!B:B,0))="","",INDEX(技能效果!AF:AF,MATCH(技能效果等级!B3633,技能效果!B:B,0)))</f>
        <v>每一枚印记同时为寄灵人增加x%攻击</v>
      </c>
      <c r="W3633" s="95">
        <f t="shared" si="55"/>
        <v>354</v>
      </c>
    </row>
    <row r="3634" spans="1:23" ht="16.5" x14ac:dyDescent="0.2">
      <c r="A3634" s="62">
        <v>3631</v>
      </c>
      <c r="B3634" s="95">
        <f>INDEX(技能效果!B:B,MATCH(技能效果等级!W3634,技能效果!AE:AE,0))</f>
        <v>210302103</v>
      </c>
      <c r="C3634" s="95" t="str">
        <f>INDEX(技能效果!C:C,MATCH(技能效果等级!B3634,技能效果!B:B,0))</f>
        <v>烈风螳螂专属武器效果(教学)</v>
      </c>
      <c r="D3634" s="96" t="s">
        <v>873</v>
      </c>
      <c r="E3634" s="95">
        <v>7</v>
      </c>
      <c r="F3634" s="95">
        <f>INDEX(技能效果!H:H,MATCH(技能效果等级!B3634,技能效果!B:B,0))</f>
        <v>4018</v>
      </c>
      <c r="G3634" s="95">
        <f>IF(INDEX(技能效果!K:K,MATCH(B3634,技能效果!B:B,0))=0,INDEX(技能效果!I:I,MATCH(技能效果等级!B3634,技能效果!B:B,0)),INDEX(技能效果!I:I,MATCH(技能效果等级!B3634,技能效果!B:B,0))*VLOOKUP(E3634,技能数值计算!$C$19:$D$28,2,FALSE))</f>
        <v>0.15</v>
      </c>
      <c r="H3634" s="95">
        <f>INDEX(技能效果!J:J,MATCH(技能效果等级!B3634,技能效果!B:B,0))</f>
        <v>0</v>
      </c>
      <c r="I3634" s="97"/>
      <c r="J3634" s="97"/>
      <c r="K3634" s="97"/>
      <c r="L3634" s="97"/>
      <c r="M3634" s="97"/>
      <c r="N3634" s="96" t="str">
        <f>IF(INDEX(技能效果!L:L,MATCH(技能效果等级!B3634,技能效果!B:B,0))="","",INDEX(技能效果!L:L,MATCH(技能效果等级!B3634,技能效果!B:B,0)))</f>
        <v/>
      </c>
      <c r="O3634" s="95">
        <f>IF(INDEX(技能效果!N:N,MATCH(B3634,技能效果!B:B,0))=0,INDEX(技能效果!M:M,MATCH(技能效果等级!B3634,技能效果!B:B,0)),INDEX(技能效果!M:M,MATCH(技能效果等级!B3634,技能效果!B:B,0))*VLOOKUP(E3634,技能数值计算!$C$19:$D$28,2,FALSE))</f>
        <v>0</v>
      </c>
      <c r="P3634" s="97"/>
      <c r="Q3634" s="97"/>
      <c r="R3634" s="95" t="str">
        <f>IF(INDEX(技能效果!O:O,MATCH(技能效果等级!B3634,技能效果!B:B,0))="","",INDEX(技能效果!O:O,MATCH(技能效果等级!B3634,技能效果!B:B,0)))</f>
        <v/>
      </c>
      <c r="S3634" s="97"/>
      <c r="T3634" s="97"/>
      <c r="U3634" s="97"/>
      <c r="V3634" s="96" t="str">
        <f>IF(INDEX(技能效果!AF:AF,MATCH(技能效果等级!B3634,技能效果!B:B,0))="","",INDEX(技能效果!AF:AF,MATCH(技能效果等级!B3634,技能效果!B:B,0)))</f>
        <v>每一枚印记同时为寄灵人增加x%攻击</v>
      </c>
      <c r="W3634" s="95">
        <f t="shared" si="55"/>
        <v>354</v>
      </c>
    </row>
    <row r="3635" spans="1:23" ht="16.5" x14ac:dyDescent="0.2">
      <c r="A3635" s="62">
        <v>3632</v>
      </c>
      <c r="B3635" s="95">
        <f>INDEX(技能效果!B:B,MATCH(技能效果等级!W3635,技能效果!AE:AE,0))</f>
        <v>210302103</v>
      </c>
      <c r="C3635" s="95" t="str">
        <f>INDEX(技能效果!C:C,MATCH(技能效果等级!B3635,技能效果!B:B,0))</f>
        <v>烈风螳螂专属武器效果(教学)</v>
      </c>
      <c r="D3635" s="96" t="s">
        <v>873</v>
      </c>
      <c r="E3635" s="95">
        <v>8</v>
      </c>
      <c r="F3635" s="95">
        <f>INDEX(技能效果!H:H,MATCH(技能效果等级!B3635,技能效果!B:B,0))</f>
        <v>4018</v>
      </c>
      <c r="G3635" s="95">
        <f>IF(INDEX(技能效果!K:K,MATCH(B3635,技能效果!B:B,0))=0,INDEX(技能效果!I:I,MATCH(技能效果等级!B3635,技能效果!B:B,0)),INDEX(技能效果!I:I,MATCH(技能效果等级!B3635,技能效果!B:B,0))*VLOOKUP(E3635,技能数值计算!$C$19:$D$28,2,FALSE))</f>
        <v>0.15</v>
      </c>
      <c r="H3635" s="95">
        <f>INDEX(技能效果!J:J,MATCH(技能效果等级!B3635,技能效果!B:B,0))</f>
        <v>0</v>
      </c>
      <c r="I3635" s="97"/>
      <c r="J3635" s="97"/>
      <c r="K3635" s="97"/>
      <c r="L3635" s="97"/>
      <c r="M3635" s="97"/>
      <c r="N3635" s="96" t="str">
        <f>IF(INDEX(技能效果!L:L,MATCH(技能效果等级!B3635,技能效果!B:B,0))="","",INDEX(技能效果!L:L,MATCH(技能效果等级!B3635,技能效果!B:B,0)))</f>
        <v/>
      </c>
      <c r="O3635" s="95">
        <f>IF(INDEX(技能效果!N:N,MATCH(B3635,技能效果!B:B,0))=0,INDEX(技能效果!M:M,MATCH(技能效果等级!B3635,技能效果!B:B,0)),INDEX(技能效果!M:M,MATCH(技能效果等级!B3635,技能效果!B:B,0))*VLOOKUP(E3635,技能数值计算!$C$19:$D$28,2,FALSE))</f>
        <v>0</v>
      </c>
      <c r="P3635" s="97"/>
      <c r="Q3635" s="97"/>
      <c r="R3635" s="95" t="str">
        <f>IF(INDEX(技能效果!O:O,MATCH(技能效果等级!B3635,技能效果!B:B,0))="","",INDEX(技能效果!O:O,MATCH(技能效果等级!B3635,技能效果!B:B,0)))</f>
        <v/>
      </c>
      <c r="S3635" s="97"/>
      <c r="T3635" s="97"/>
      <c r="U3635" s="97"/>
      <c r="V3635" s="96" t="str">
        <f>IF(INDEX(技能效果!AF:AF,MATCH(技能效果等级!B3635,技能效果!B:B,0))="","",INDEX(技能效果!AF:AF,MATCH(技能效果等级!B3635,技能效果!B:B,0)))</f>
        <v>每一枚印记同时为寄灵人增加x%攻击</v>
      </c>
      <c r="W3635" s="95">
        <f t="shared" si="55"/>
        <v>354</v>
      </c>
    </row>
    <row r="3636" spans="1:23" ht="16.5" x14ac:dyDescent="0.2">
      <c r="A3636" s="62">
        <v>3633</v>
      </c>
      <c r="B3636" s="95">
        <f>INDEX(技能效果!B:B,MATCH(技能效果等级!W3636,技能效果!AE:AE,0))</f>
        <v>210302103</v>
      </c>
      <c r="C3636" s="95" t="str">
        <f>INDEX(技能效果!C:C,MATCH(技能效果等级!B3636,技能效果!B:B,0))</f>
        <v>烈风螳螂专属武器效果(教学)</v>
      </c>
      <c r="D3636" s="96" t="s">
        <v>873</v>
      </c>
      <c r="E3636" s="95">
        <v>9</v>
      </c>
      <c r="F3636" s="95">
        <f>INDEX(技能效果!H:H,MATCH(技能效果等级!B3636,技能效果!B:B,0))</f>
        <v>4018</v>
      </c>
      <c r="G3636" s="95">
        <f>IF(INDEX(技能效果!K:K,MATCH(B3636,技能效果!B:B,0))=0,INDEX(技能效果!I:I,MATCH(技能效果等级!B3636,技能效果!B:B,0)),INDEX(技能效果!I:I,MATCH(技能效果等级!B3636,技能效果!B:B,0))*VLOOKUP(E3636,技能数值计算!$C$19:$D$28,2,FALSE))</f>
        <v>0.15</v>
      </c>
      <c r="H3636" s="95">
        <f>INDEX(技能效果!J:J,MATCH(技能效果等级!B3636,技能效果!B:B,0))</f>
        <v>0</v>
      </c>
      <c r="I3636" s="97"/>
      <c r="J3636" s="97"/>
      <c r="K3636" s="97"/>
      <c r="L3636" s="97"/>
      <c r="M3636" s="97"/>
      <c r="N3636" s="96" t="str">
        <f>IF(INDEX(技能效果!L:L,MATCH(技能效果等级!B3636,技能效果!B:B,0))="","",INDEX(技能效果!L:L,MATCH(技能效果等级!B3636,技能效果!B:B,0)))</f>
        <v/>
      </c>
      <c r="O3636" s="95">
        <f>IF(INDEX(技能效果!N:N,MATCH(B3636,技能效果!B:B,0))=0,INDEX(技能效果!M:M,MATCH(技能效果等级!B3636,技能效果!B:B,0)),INDEX(技能效果!M:M,MATCH(技能效果等级!B3636,技能效果!B:B,0))*VLOOKUP(E3636,技能数值计算!$C$19:$D$28,2,FALSE))</f>
        <v>0</v>
      </c>
      <c r="P3636" s="97"/>
      <c r="Q3636" s="97"/>
      <c r="R3636" s="95" t="str">
        <f>IF(INDEX(技能效果!O:O,MATCH(技能效果等级!B3636,技能效果!B:B,0))="","",INDEX(技能效果!O:O,MATCH(技能效果等级!B3636,技能效果!B:B,0)))</f>
        <v/>
      </c>
      <c r="S3636" s="97"/>
      <c r="T3636" s="97"/>
      <c r="U3636" s="97"/>
      <c r="V3636" s="96" t="str">
        <f>IF(INDEX(技能效果!AF:AF,MATCH(技能效果等级!B3636,技能效果!B:B,0))="","",INDEX(技能效果!AF:AF,MATCH(技能效果等级!B3636,技能效果!B:B,0)))</f>
        <v>每一枚印记同时为寄灵人增加x%攻击</v>
      </c>
      <c r="W3636" s="95">
        <f t="shared" si="55"/>
        <v>354</v>
      </c>
    </row>
    <row r="3637" spans="1:23" ht="16.5" x14ac:dyDescent="0.2">
      <c r="A3637" s="62">
        <v>3634</v>
      </c>
      <c r="B3637" s="95">
        <f>INDEX(技能效果!B:B,MATCH(技能效果等级!W3637,技能效果!AE:AE,0))</f>
        <v>210302103</v>
      </c>
      <c r="C3637" s="95" t="str">
        <f>INDEX(技能效果!C:C,MATCH(技能效果等级!B3637,技能效果!B:B,0))</f>
        <v>烈风螳螂专属武器效果(教学)</v>
      </c>
      <c r="D3637" s="96" t="s">
        <v>873</v>
      </c>
      <c r="E3637" s="95">
        <v>10</v>
      </c>
      <c r="F3637" s="95">
        <f>INDEX(技能效果!H:H,MATCH(技能效果等级!B3637,技能效果!B:B,0))</f>
        <v>4018</v>
      </c>
      <c r="G3637" s="95">
        <f>IF(INDEX(技能效果!K:K,MATCH(B3637,技能效果!B:B,0))=0,INDEX(技能效果!I:I,MATCH(技能效果等级!B3637,技能效果!B:B,0)),INDEX(技能效果!I:I,MATCH(技能效果等级!B3637,技能效果!B:B,0))*VLOOKUP(E3637,技能数值计算!$C$19:$D$28,2,FALSE))</f>
        <v>0.15</v>
      </c>
      <c r="H3637" s="95">
        <f>INDEX(技能效果!J:J,MATCH(技能效果等级!B3637,技能效果!B:B,0))</f>
        <v>0</v>
      </c>
      <c r="I3637" s="97"/>
      <c r="J3637" s="97"/>
      <c r="K3637" s="97"/>
      <c r="L3637" s="97"/>
      <c r="M3637" s="97"/>
      <c r="N3637" s="96" t="str">
        <f>IF(INDEX(技能效果!L:L,MATCH(技能效果等级!B3637,技能效果!B:B,0))="","",INDEX(技能效果!L:L,MATCH(技能效果等级!B3637,技能效果!B:B,0)))</f>
        <v/>
      </c>
      <c r="O3637" s="95">
        <f>IF(INDEX(技能效果!N:N,MATCH(B3637,技能效果!B:B,0))=0,INDEX(技能效果!M:M,MATCH(技能效果等级!B3637,技能效果!B:B,0)),INDEX(技能效果!M:M,MATCH(技能效果等级!B3637,技能效果!B:B,0))*VLOOKUP(E3637,技能数值计算!$C$19:$D$28,2,FALSE))</f>
        <v>0</v>
      </c>
      <c r="P3637" s="97"/>
      <c r="Q3637" s="97"/>
      <c r="R3637" s="95" t="str">
        <f>IF(INDEX(技能效果!O:O,MATCH(技能效果等级!B3637,技能效果!B:B,0))="","",INDEX(技能效果!O:O,MATCH(技能效果等级!B3637,技能效果!B:B,0)))</f>
        <v/>
      </c>
      <c r="S3637" s="97"/>
      <c r="T3637" s="97"/>
      <c r="U3637" s="97"/>
      <c r="V3637" s="96" t="str">
        <f>IF(INDEX(技能效果!AF:AF,MATCH(技能效果等级!B3637,技能效果!B:B,0))="","",INDEX(技能效果!AF:AF,MATCH(技能效果等级!B3637,技能效果!B:B,0)))</f>
        <v>每一枚印记同时为寄灵人增加x%攻击</v>
      </c>
      <c r="W3637" s="95">
        <f t="shared" si="55"/>
        <v>354</v>
      </c>
    </row>
    <row r="3638" spans="1:23" ht="16.5" x14ac:dyDescent="0.2">
      <c r="A3638" s="62">
        <v>3635</v>
      </c>
      <c r="B3638" s="95">
        <f>INDEX(技能效果!B:B,MATCH(技能效果等级!W3638,技能效果!AE:AE,0))</f>
        <v>210400101</v>
      </c>
      <c r="C3638" s="95" t="str">
        <f>INDEX(技能效果!C:C,MATCH(技能效果等级!B3638,技能效果!B:B,0))</f>
        <v>插槽1主动伤害(教学)</v>
      </c>
      <c r="D3638" s="96" t="s">
        <v>873</v>
      </c>
      <c r="E3638" s="95">
        <v>1</v>
      </c>
      <c r="F3638" s="95">
        <f>INDEX(技能效果!H:H,MATCH(技能效果等级!B3638,技能效果!B:B,0))</f>
        <v>1001</v>
      </c>
      <c r="G3638" s="95">
        <f>IF(INDEX(技能效果!K:K,MATCH(B3638,技能效果!B:B,0))=0,INDEX(技能效果!I:I,MATCH(技能效果等级!B3638,技能效果!B:B,0)),INDEX(技能效果!I:I,MATCH(技能效果等级!B3638,技能效果!B:B,0))*VLOOKUP(E3638,技能数值计算!$C$19:$D$28,2,FALSE))</f>
        <v>0.5</v>
      </c>
      <c r="H3638" s="95">
        <f>INDEX(技能效果!J:J,MATCH(技能效果等级!B3638,技能效果!B:B,0))</f>
        <v>0</v>
      </c>
      <c r="I3638" s="97"/>
      <c r="J3638" s="97"/>
      <c r="K3638" s="97"/>
      <c r="L3638" s="97"/>
      <c r="M3638" s="97"/>
      <c r="N3638" s="96" t="str">
        <f>IF(INDEX(技能效果!L:L,MATCH(技能效果等级!B3638,技能效果!B:B,0))="","",INDEX(技能效果!L:L,MATCH(技能效果等级!B3638,技能效果!B:B,0)))</f>
        <v/>
      </c>
      <c r="O3638" s="95">
        <f>IF(INDEX(技能效果!N:N,MATCH(B3638,技能效果!B:B,0))=0,INDEX(技能效果!M:M,MATCH(技能效果等级!B3638,技能效果!B:B,0)),INDEX(技能效果!M:M,MATCH(技能效果等级!B3638,技能效果!B:B,0))*VLOOKUP(E3638,技能数值计算!$C$19:$D$28,2,FALSE))</f>
        <v>0</v>
      </c>
      <c r="P3638" s="97"/>
      <c r="Q3638" s="97"/>
      <c r="R3638" s="95" t="str">
        <f>IF(INDEX(技能效果!O:O,MATCH(技能效果等级!B3638,技能效果!B:B,0))="","",INDEX(技能效果!O:O,MATCH(技能效果等级!B3638,技能效果!B:B,0)))</f>
        <v/>
      </c>
      <c r="S3638" s="97"/>
      <c r="T3638" s="97"/>
      <c r="U3638" s="97"/>
      <c r="V3638" s="96" t="str">
        <f>IF(INDEX(技能效果!AF:AF,MATCH(技能效果等级!B3638,技能效果!B:B,0))="","",INDEX(技能效果!AF:AF,MATCH(技能效果等级!B3638,技能效果!B:B,0)))</f>
        <v/>
      </c>
      <c r="W3638" s="95">
        <f t="shared" si="55"/>
        <v>355</v>
      </c>
    </row>
    <row r="3639" spans="1:23" ht="16.5" x14ac:dyDescent="0.2">
      <c r="A3639" s="62">
        <v>3636</v>
      </c>
      <c r="B3639" s="95">
        <f>INDEX(技能效果!B:B,MATCH(技能效果等级!W3639,技能效果!AE:AE,0))</f>
        <v>210400101</v>
      </c>
      <c r="C3639" s="95" t="str">
        <f>INDEX(技能效果!C:C,MATCH(技能效果等级!B3639,技能效果!B:B,0))</f>
        <v>插槽1主动伤害(教学)</v>
      </c>
      <c r="D3639" s="96" t="s">
        <v>873</v>
      </c>
      <c r="E3639" s="95">
        <v>2</v>
      </c>
      <c r="F3639" s="95">
        <f>INDEX(技能效果!H:H,MATCH(技能效果等级!B3639,技能效果!B:B,0))</f>
        <v>1001</v>
      </c>
      <c r="G3639" s="95">
        <f>IF(INDEX(技能效果!K:K,MATCH(B3639,技能效果!B:B,0))=0,INDEX(技能效果!I:I,MATCH(技能效果等级!B3639,技能效果!B:B,0)),INDEX(技能效果!I:I,MATCH(技能效果等级!B3639,技能效果!B:B,0))*VLOOKUP(E3639,技能数值计算!$C$19:$D$28,2,FALSE))</f>
        <v>0.54</v>
      </c>
      <c r="H3639" s="95">
        <f>INDEX(技能效果!J:J,MATCH(技能效果等级!B3639,技能效果!B:B,0))</f>
        <v>0</v>
      </c>
      <c r="I3639" s="97"/>
      <c r="J3639" s="97"/>
      <c r="K3639" s="97"/>
      <c r="L3639" s="97"/>
      <c r="M3639" s="97"/>
      <c r="N3639" s="96" t="str">
        <f>IF(INDEX(技能效果!L:L,MATCH(技能效果等级!B3639,技能效果!B:B,0))="","",INDEX(技能效果!L:L,MATCH(技能效果等级!B3639,技能效果!B:B,0)))</f>
        <v/>
      </c>
      <c r="O3639" s="95">
        <f>IF(INDEX(技能效果!N:N,MATCH(B3639,技能效果!B:B,0))=0,INDEX(技能效果!M:M,MATCH(技能效果等级!B3639,技能效果!B:B,0)),INDEX(技能效果!M:M,MATCH(技能效果等级!B3639,技能效果!B:B,0))*VLOOKUP(E3639,技能数值计算!$C$19:$D$28,2,FALSE))</f>
        <v>0</v>
      </c>
      <c r="P3639" s="97"/>
      <c r="Q3639" s="97"/>
      <c r="R3639" s="95" t="str">
        <f>IF(INDEX(技能效果!O:O,MATCH(技能效果等级!B3639,技能效果!B:B,0))="","",INDEX(技能效果!O:O,MATCH(技能效果等级!B3639,技能效果!B:B,0)))</f>
        <v/>
      </c>
      <c r="S3639" s="97"/>
      <c r="T3639" s="97"/>
      <c r="U3639" s="97"/>
      <c r="V3639" s="96" t="str">
        <f>IF(INDEX(技能效果!AF:AF,MATCH(技能效果等级!B3639,技能效果!B:B,0))="","",INDEX(技能效果!AF:AF,MATCH(技能效果等级!B3639,技能效果!B:B,0)))</f>
        <v/>
      </c>
      <c r="W3639" s="95">
        <f t="shared" si="55"/>
        <v>355</v>
      </c>
    </row>
    <row r="3640" spans="1:23" ht="16.5" x14ac:dyDescent="0.2">
      <c r="A3640" s="62">
        <v>3637</v>
      </c>
      <c r="B3640" s="95">
        <f>INDEX(技能效果!B:B,MATCH(技能效果等级!W3640,技能效果!AE:AE,0))</f>
        <v>210400101</v>
      </c>
      <c r="C3640" s="95" t="str">
        <f>INDEX(技能效果!C:C,MATCH(技能效果等级!B3640,技能效果!B:B,0))</f>
        <v>插槽1主动伤害(教学)</v>
      </c>
      <c r="D3640" s="96" t="s">
        <v>873</v>
      </c>
      <c r="E3640" s="95">
        <v>3</v>
      </c>
      <c r="F3640" s="95">
        <f>INDEX(技能效果!H:H,MATCH(技能效果等级!B3640,技能效果!B:B,0))</f>
        <v>1001</v>
      </c>
      <c r="G3640" s="95">
        <f>IF(INDEX(技能效果!K:K,MATCH(B3640,技能效果!B:B,0))=0,INDEX(技能效果!I:I,MATCH(技能效果等级!B3640,技能效果!B:B,0)),INDEX(技能效果!I:I,MATCH(技能效果等级!B3640,技能效果!B:B,0))*VLOOKUP(E3640,技能数值计算!$C$19:$D$28,2,FALSE))</f>
        <v>0.57999999999999996</v>
      </c>
      <c r="H3640" s="95">
        <f>INDEX(技能效果!J:J,MATCH(技能效果等级!B3640,技能效果!B:B,0))</f>
        <v>0</v>
      </c>
      <c r="I3640" s="97"/>
      <c r="J3640" s="97"/>
      <c r="K3640" s="97"/>
      <c r="L3640" s="97"/>
      <c r="M3640" s="97"/>
      <c r="N3640" s="96" t="str">
        <f>IF(INDEX(技能效果!L:L,MATCH(技能效果等级!B3640,技能效果!B:B,0))="","",INDEX(技能效果!L:L,MATCH(技能效果等级!B3640,技能效果!B:B,0)))</f>
        <v/>
      </c>
      <c r="O3640" s="95">
        <f>IF(INDEX(技能效果!N:N,MATCH(B3640,技能效果!B:B,0))=0,INDEX(技能效果!M:M,MATCH(技能效果等级!B3640,技能效果!B:B,0)),INDEX(技能效果!M:M,MATCH(技能效果等级!B3640,技能效果!B:B,0))*VLOOKUP(E3640,技能数值计算!$C$19:$D$28,2,FALSE))</f>
        <v>0</v>
      </c>
      <c r="P3640" s="97"/>
      <c r="Q3640" s="97"/>
      <c r="R3640" s="95" t="str">
        <f>IF(INDEX(技能效果!O:O,MATCH(技能效果等级!B3640,技能效果!B:B,0))="","",INDEX(技能效果!O:O,MATCH(技能效果等级!B3640,技能效果!B:B,0)))</f>
        <v/>
      </c>
      <c r="S3640" s="97"/>
      <c r="T3640" s="97"/>
      <c r="U3640" s="97"/>
      <c r="V3640" s="96" t="str">
        <f>IF(INDEX(技能效果!AF:AF,MATCH(技能效果等级!B3640,技能效果!B:B,0))="","",INDEX(技能效果!AF:AF,MATCH(技能效果等级!B3640,技能效果!B:B,0)))</f>
        <v/>
      </c>
      <c r="W3640" s="95">
        <f t="shared" si="55"/>
        <v>355</v>
      </c>
    </row>
    <row r="3641" spans="1:23" ht="16.5" x14ac:dyDescent="0.2">
      <c r="A3641" s="62">
        <v>3638</v>
      </c>
      <c r="B3641" s="95">
        <f>INDEX(技能效果!B:B,MATCH(技能效果等级!W3641,技能效果!AE:AE,0))</f>
        <v>210400101</v>
      </c>
      <c r="C3641" s="95" t="str">
        <f>INDEX(技能效果!C:C,MATCH(技能效果等级!B3641,技能效果!B:B,0))</f>
        <v>插槽1主动伤害(教学)</v>
      </c>
      <c r="D3641" s="96" t="s">
        <v>873</v>
      </c>
      <c r="E3641" s="95">
        <v>4</v>
      </c>
      <c r="F3641" s="95">
        <f>INDEX(技能效果!H:H,MATCH(技能效果等级!B3641,技能效果!B:B,0))</f>
        <v>1001</v>
      </c>
      <c r="G3641" s="95">
        <f>IF(INDEX(技能效果!K:K,MATCH(B3641,技能效果!B:B,0))=0,INDEX(技能效果!I:I,MATCH(技能效果等级!B3641,技能效果!B:B,0)),INDEX(技能效果!I:I,MATCH(技能效果等级!B3641,技能效果!B:B,0))*VLOOKUP(E3641,技能数值计算!$C$19:$D$28,2,FALSE))</f>
        <v>0.62</v>
      </c>
      <c r="H3641" s="95">
        <f>INDEX(技能效果!J:J,MATCH(技能效果等级!B3641,技能效果!B:B,0))</f>
        <v>0</v>
      </c>
      <c r="I3641" s="97"/>
      <c r="J3641" s="97"/>
      <c r="K3641" s="97"/>
      <c r="L3641" s="97"/>
      <c r="M3641" s="97"/>
      <c r="N3641" s="96" t="str">
        <f>IF(INDEX(技能效果!L:L,MATCH(技能效果等级!B3641,技能效果!B:B,0))="","",INDEX(技能效果!L:L,MATCH(技能效果等级!B3641,技能效果!B:B,0)))</f>
        <v/>
      </c>
      <c r="O3641" s="95">
        <f>IF(INDEX(技能效果!N:N,MATCH(B3641,技能效果!B:B,0))=0,INDEX(技能效果!M:M,MATCH(技能效果等级!B3641,技能效果!B:B,0)),INDEX(技能效果!M:M,MATCH(技能效果等级!B3641,技能效果!B:B,0))*VLOOKUP(E3641,技能数值计算!$C$19:$D$28,2,FALSE))</f>
        <v>0</v>
      </c>
      <c r="P3641" s="97"/>
      <c r="Q3641" s="97"/>
      <c r="R3641" s="95" t="str">
        <f>IF(INDEX(技能效果!O:O,MATCH(技能效果等级!B3641,技能效果!B:B,0))="","",INDEX(技能效果!O:O,MATCH(技能效果等级!B3641,技能效果!B:B,0)))</f>
        <v/>
      </c>
      <c r="S3641" s="97"/>
      <c r="T3641" s="97"/>
      <c r="U3641" s="97"/>
      <c r="V3641" s="96" t="str">
        <f>IF(INDEX(技能效果!AF:AF,MATCH(技能效果等级!B3641,技能效果!B:B,0))="","",INDEX(技能效果!AF:AF,MATCH(技能效果等级!B3641,技能效果!B:B,0)))</f>
        <v/>
      </c>
      <c r="W3641" s="95">
        <f t="shared" si="55"/>
        <v>355</v>
      </c>
    </row>
    <row r="3642" spans="1:23" ht="16.5" x14ac:dyDescent="0.2">
      <c r="A3642" s="62">
        <v>3639</v>
      </c>
      <c r="B3642" s="95">
        <f>INDEX(技能效果!B:B,MATCH(技能效果等级!W3642,技能效果!AE:AE,0))</f>
        <v>210400101</v>
      </c>
      <c r="C3642" s="95" t="str">
        <f>INDEX(技能效果!C:C,MATCH(技能效果等级!B3642,技能效果!B:B,0))</f>
        <v>插槽1主动伤害(教学)</v>
      </c>
      <c r="D3642" s="96" t="s">
        <v>873</v>
      </c>
      <c r="E3642" s="95">
        <v>5</v>
      </c>
      <c r="F3642" s="95">
        <f>INDEX(技能效果!H:H,MATCH(技能效果等级!B3642,技能效果!B:B,0))</f>
        <v>1001</v>
      </c>
      <c r="G3642" s="95">
        <f>IF(INDEX(技能效果!K:K,MATCH(B3642,技能效果!B:B,0))=0,INDEX(技能效果!I:I,MATCH(技能效果等级!B3642,技能效果!B:B,0)),INDEX(技能效果!I:I,MATCH(技能效果等级!B3642,技能效果!B:B,0))*VLOOKUP(E3642,技能数值计算!$C$19:$D$28,2,FALSE))</f>
        <v>0.66</v>
      </c>
      <c r="H3642" s="95">
        <f>INDEX(技能效果!J:J,MATCH(技能效果等级!B3642,技能效果!B:B,0))</f>
        <v>0</v>
      </c>
      <c r="I3642" s="97"/>
      <c r="J3642" s="97"/>
      <c r="K3642" s="97"/>
      <c r="L3642" s="97"/>
      <c r="M3642" s="97"/>
      <c r="N3642" s="96" t="str">
        <f>IF(INDEX(技能效果!L:L,MATCH(技能效果等级!B3642,技能效果!B:B,0))="","",INDEX(技能效果!L:L,MATCH(技能效果等级!B3642,技能效果!B:B,0)))</f>
        <v/>
      </c>
      <c r="O3642" s="95">
        <f>IF(INDEX(技能效果!N:N,MATCH(B3642,技能效果!B:B,0))=0,INDEX(技能效果!M:M,MATCH(技能效果等级!B3642,技能效果!B:B,0)),INDEX(技能效果!M:M,MATCH(技能效果等级!B3642,技能效果!B:B,0))*VLOOKUP(E3642,技能数值计算!$C$19:$D$28,2,FALSE))</f>
        <v>0</v>
      </c>
      <c r="P3642" s="97"/>
      <c r="Q3642" s="97"/>
      <c r="R3642" s="95" t="str">
        <f>IF(INDEX(技能效果!O:O,MATCH(技能效果等级!B3642,技能效果!B:B,0))="","",INDEX(技能效果!O:O,MATCH(技能效果等级!B3642,技能效果!B:B,0)))</f>
        <v/>
      </c>
      <c r="S3642" s="97"/>
      <c r="T3642" s="97"/>
      <c r="U3642" s="97"/>
      <c r="V3642" s="96" t="str">
        <f>IF(INDEX(技能效果!AF:AF,MATCH(技能效果等级!B3642,技能效果!B:B,0))="","",INDEX(技能效果!AF:AF,MATCH(技能效果等级!B3642,技能效果!B:B,0)))</f>
        <v/>
      </c>
      <c r="W3642" s="95">
        <f t="shared" si="55"/>
        <v>355</v>
      </c>
    </row>
    <row r="3643" spans="1:23" ht="16.5" x14ac:dyDescent="0.2">
      <c r="A3643" s="62">
        <v>3640</v>
      </c>
      <c r="B3643" s="95">
        <f>INDEX(技能效果!B:B,MATCH(技能效果等级!W3643,技能效果!AE:AE,0))</f>
        <v>210400101</v>
      </c>
      <c r="C3643" s="95" t="str">
        <f>INDEX(技能效果!C:C,MATCH(技能效果等级!B3643,技能效果!B:B,0))</f>
        <v>插槽1主动伤害(教学)</v>
      </c>
      <c r="D3643" s="96" t="s">
        <v>873</v>
      </c>
      <c r="E3643" s="95">
        <v>6</v>
      </c>
      <c r="F3643" s="95">
        <f>INDEX(技能效果!H:H,MATCH(技能效果等级!B3643,技能效果!B:B,0))</f>
        <v>1001</v>
      </c>
      <c r="G3643" s="95">
        <f>IF(INDEX(技能效果!K:K,MATCH(B3643,技能效果!B:B,0))=0,INDEX(技能效果!I:I,MATCH(技能效果等级!B3643,技能效果!B:B,0)),INDEX(技能效果!I:I,MATCH(技能效果等级!B3643,技能效果!B:B,0))*VLOOKUP(E3643,技能数值计算!$C$19:$D$28,2,FALSE))</f>
        <v>0.72</v>
      </c>
      <c r="H3643" s="95">
        <f>INDEX(技能效果!J:J,MATCH(技能效果等级!B3643,技能效果!B:B,0))</f>
        <v>0</v>
      </c>
      <c r="I3643" s="97"/>
      <c r="J3643" s="97"/>
      <c r="K3643" s="97"/>
      <c r="L3643" s="97"/>
      <c r="M3643" s="97"/>
      <c r="N3643" s="96" t="str">
        <f>IF(INDEX(技能效果!L:L,MATCH(技能效果等级!B3643,技能效果!B:B,0))="","",INDEX(技能效果!L:L,MATCH(技能效果等级!B3643,技能效果!B:B,0)))</f>
        <v/>
      </c>
      <c r="O3643" s="95">
        <f>IF(INDEX(技能效果!N:N,MATCH(B3643,技能效果!B:B,0))=0,INDEX(技能效果!M:M,MATCH(技能效果等级!B3643,技能效果!B:B,0)),INDEX(技能效果!M:M,MATCH(技能效果等级!B3643,技能效果!B:B,0))*VLOOKUP(E3643,技能数值计算!$C$19:$D$28,2,FALSE))</f>
        <v>0</v>
      </c>
      <c r="P3643" s="97"/>
      <c r="Q3643" s="97"/>
      <c r="R3643" s="95" t="str">
        <f>IF(INDEX(技能效果!O:O,MATCH(技能效果等级!B3643,技能效果!B:B,0))="","",INDEX(技能效果!O:O,MATCH(技能效果等级!B3643,技能效果!B:B,0)))</f>
        <v/>
      </c>
      <c r="S3643" s="97"/>
      <c r="T3643" s="97"/>
      <c r="U3643" s="97"/>
      <c r="V3643" s="96" t="str">
        <f>IF(INDEX(技能效果!AF:AF,MATCH(技能效果等级!B3643,技能效果!B:B,0))="","",INDEX(技能效果!AF:AF,MATCH(技能效果等级!B3643,技能效果!B:B,0)))</f>
        <v/>
      </c>
      <c r="W3643" s="95">
        <f t="shared" si="55"/>
        <v>355</v>
      </c>
    </row>
    <row r="3644" spans="1:23" ht="16.5" x14ac:dyDescent="0.2">
      <c r="A3644" s="62">
        <v>3641</v>
      </c>
      <c r="B3644" s="95">
        <f>INDEX(技能效果!B:B,MATCH(技能效果等级!W3644,技能效果!AE:AE,0))</f>
        <v>210400101</v>
      </c>
      <c r="C3644" s="95" t="str">
        <f>INDEX(技能效果!C:C,MATCH(技能效果等级!B3644,技能效果!B:B,0))</f>
        <v>插槽1主动伤害(教学)</v>
      </c>
      <c r="D3644" s="96" t="s">
        <v>873</v>
      </c>
      <c r="E3644" s="95">
        <v>7</v>
      </c>
      <c r="F3644" s="95">
        <f>INDEX(技能效果!H:H,MATCH(技能效果等级!B3644,技能效果!B:B,0))</f>
        <v>1001</v>
      </c>
      <c r="G3644" s="95">
        <f>IF(INDEX(技能效果!K:K,MATCH(B3644,技能效果!B:B,0))=0,INDEX(技能效果!I:I,MATCH(技能效果等级!B3644,技能效果!B:B,0)),INDEX(技能效果!I:I,MATCH(技能效果等级!B3644,技能效果!B:B,0))*VLOOKUP(E3644,技能数值计算!$C$19:$D$28,2,FALSE))</f>
        <v>0.78</v>
      </c>
      <c r="H3644" s="95">
        <f>INDEX(技能效果!J:J,MATCH(技能效果等级!B3644,技能效果!B:B,0))</f>
        <v>0</v>
      </c>
      <c r="I3644" s="97"/>
      <c r="J3644" s="97"/>
      <c r="K3644" s="97"/>
      <c r="L3644" s="97"/>
      <c r="M3644" s="97"/>
      <c r="N3644" s="96" t="str">
        <f>IF(INDEX(技能效果!L:L,MATCH(技能效果等级!B3644,技能效果!B:B,0))="","",INDEX(技能效果!L:L,MATCH(技能效果等级!B3644,技能效果!B:B,0)))</f>
        <v/>
      </c>
      <c r="O3644" s="95">
        <f>IF(INDEX(技能效果!N:N,MATCH(B3644,技能效果!B:B,0))=0,INDEX(技能效果!M:M,MATCH(技能效果等级!B3644,技能效果!B:B,0)),INDEX(技能效果!M:M,MATCH(技能效果等级!B3644,技能效果!B:B,0))*VLOOKUP(E3644,技能数值计算!$C$19:$D$28,2,FALSE))</f>
        <v>0</v>
      </c>
      <c r="P3644" s="97"/>
      <c r="Q3644" s="97"/>
      <c r="R3644" s="95" t="str">
        <f>IF(INDEX(技能效果!O:O,MATCH(技能效果等级!B3644,技能效果!B:B,0))="","",INDEX(技能效果!O:O,MATCH(技能效果等级!B3644,技能效果!B:B,0)))</f>
        <v/>
      </c>
      <c r="S3644" s="97"/>
      <c r="T3644" s="97"/>
      <c r="U3644" s="97"/>
      <c r="V3644" s="96" t="str">
        <f>IF(INDEX(技能效果!AF:AF,MATCH(技能效果等级!B3644,技能效果!B:B,0))="","",INDEX(技能效果!AF:AF,MATCH(技能效果等级!B3644,技能效果!B:B,0)))</f>
        <v/>
      </c>
      <c r="W3644" s="95">
        <f t="shared" si="55"/>
        <v>355</v>
      </c>
    </row>
    <row r="3645" spans="1:23" ht="16.5" x14ac:dyDescent="0.2">
      <c r="A3645" s="62">
        <v>3642</v>
      </c>
      <c r="B3645" s="95">
        <f>INDEX(技能效果!B:B,MATCH(技能效果等级!W3645,技能效果!AE:AE,0))</f>
        <v>210400101</v>
      </c>
      <c r="C3645" s="95" t="str">
        <f>INDEX(技能效果!C:C,MATCH(技能效果等级!B3645,技能效果!B:B,0))</f>
        <v>插槽1主动伤害(教学)</v>
      </c>
      <c r="D3645" s="96" t="s">
        <v>873</v>
      </c>
      <c r="E3645" s="95">
        <v>8</v>
      </c>
      <c r="F3645" s="95">
        <f>INDEX(技能效果!H:H,MATCH(技能效果等级!B3645,技能效果!B:B,0))</f>
        <v>1001</v>
      </c>
      <c r="G3645" s="95">
        <f>IF(INDEX(技能效果!K:K,MATCH(B3645,技能效果!B:B,0))=0,INDEX(技能效果!I:I,MATCH(技能效果等级!B3645,技能效果!B:B,0)),INDEX(技能效果!I:I,MATCH(技能效果等级!B3645,技能效果!B:B,0))*VLOOKUP(E3645,技能数值计算!$C$19:$D$28,2,FALSE))</f>
        <v>0.84</v>
      </c>
      <c r="H3645" s="95">
        <f>INDEX(技能效果!J:J,MATCH(技能效果等级!B3645,技能效果!B:B,0))</f>
        <v>0</v>
      </c>
      <c r="I3645" s="97"/>
      <c r="J3645" s="97"/>
      <c r="K3645" s="97"/>
      <c r="L3645" s="97"/>
      <c r="M3645" s="97"/>
      <c r="N3645" s="96" t="str">
        <f>IF(INDEX(技能效果!L:L,MATCH(技能效果等级!B3645,技能效果!B:B,0))="","",INDEX(技能效果!L:L,MATCH(技能效果等级!B3645,技能效果!B:B,0)))</f>
        <v/>
      </c>
      <c r="O3645" s="95">
        <f>IF(INDEX(技能效果!N:N,MATCH(B3645,技能效果!B:B,0))=0,INDEX(技能效果!M:M,MATCH(技能效果等级!B3645,技能效果!B:B,0)),INDEX(技能效果!M:M,MATCH(技能效果等级!B3645,技能效果!B:B,0))*VLOOKUP(E3645,技能数值计算!$C$19:$D$28,2,FALSE))</f>
        <v>0</v>
      </c>
      <c r="P3645" s="97"/>
      <c r="Q3645" s="97"/>
      <c r="R3645" s="95" t="str">
        <f>IF(INDEX(技能效果!O:O,MATCH(技能效果等级!B3645,技能效果!B:B,0))="","",INDEX(技能效果!O:O,MATCH(技能效果等级!B3645,技能效果!B:B,0)))</f>
        <v/>
      </c>
      <c r="S3645" s="97"/>
      <c r="T3645" s="97"/>
      <c r="U3645" s="97"/>
      <c r="V3645" s="96" t="str">
        <f>IF(INDEX(技能效果!AF:AF,MATCH(技能效果等级!B3645,技能效果!B:B,0))="","",INDEX(技能效果!AF:AF,MATCH(技能效果等级!B3645,技能效果!B:B,0)))</f>
        <v/>
      </c>
      <c r="W3645" s="95">
        <f t="shared" si="55"/>
        <v>355</v>
      </c>
    </row>
    <row r="3646" spans="1:23" ht="16.5" x14ac:dyDescent="0.2">
      <c r="A3646" s="62">
        <v>3643</v>
      </c>
      <c r="B3646" s="95">
        <f>INDEX(技能效果!B:B,MATCH(技能效果等级!W3646,技能效果!AE:AE,0))</f>
        <v>210400101</v>
      </c>
      <c r="C3646" s="95" t="str">
        <f>INDEX(技能效果!C:C,MATCH(技能效果等级!B3646,技能效果!B:B,0))</f>
        <v>插槽1主动伤害(教学)</v>
      </c>
      <c r="D3646" s="96" t="s">
        <v>873</v>
      </c>
      <c r="E3646" s="95">
        <v>9</v>
      </c>
      <c r="F3646" s="95">
        <f>INDEX(技能效果!H:H,MATCH(技能效果等级!B3646,技能效果!B:B,0))</f>
        <v>1001</v>
      </c>
      <c r="G3646" s="95">
        <f>IF(INDEX(技能效果!K:K,MATCH(B3646,技能效果!B:B,0))=0,INDEX(技能效果!I:I,MATCH(技能效果等级!B3646,技能效果!B:B,0)),INDEX(技能效果!I:I,MATCH(技能效果等级!B3646,技能效果!B:B,0))*VLOOKUP(E3646,技能数值计算!$C$19:$D$28,2,FALSE))</f>
        <v>0.92</v>
      </c>
      <c r="H3646" s="95">
        <f>INDEX(技能效果!J:J,MATCH(技能效果等级!B3646,技能效果!B:B,0))</f>
        <v>0</v>
      </c>
      <c r="I3646" s="97"/>
      <c r="J3646" s="97"/>
      <c r="K3646" s="97"/>
      <c r="L3646" s="97"/>
      <c r="M3646" s="97"/>
      <c r="N3646" s="96" t="str">
        <f>IF(INDEX(技能效果!L:L,MATCH(技能效果等级!B3646,技能效果!B:B,0))="","",INDEX(技能效果!L:L,MATCH(技能效果等级!B3646,技能效果!B:B,0)))</f>
        <v/>
      </c>
      <c r="O3646" s="95">
        <f>IF(INDEX(技能效果!N:N,MATCH(B3646,技能效果!B:B,0))=0,INDEX(技能效果!M:M,MATCH(技能效果等级!B3646,技能效果!B:B,0)),INDEX(技能效果!M:M,MATCH(技能效果等级!B3646,技能效果!B:B,0))*VLOOKUP(E3646,技能数值计算!$C$19:$D$28,2,FALSE))</f>
        <v>0</v>
      </c>
      <c r="P3646" s="97"/>
      <c r="Q3646" s="97"/>
      <c r="R3646" s="95" t="str">
        <f>IF(INDEX(技能效果!O:O,MATCH(技能效果等级!B3646,技能效果!B:B,0))="","",INDEX(技能效果!O:O,MATCH(技能效果等级!B3646,技能效果!B:B,0)))</f>
        <v/>
      </c>
      <c r="S3646" s="97"/>
      <c r="T3646" s="97"/>
      <c r="U3646" s="97"/>
      <c r="V3646" s="96" t="str">
        <f>IF(INDEX(技能效果!AF:AF,MATCH(技能效果等级!B3646,技能效果!B:B,0))="","",INDEX(技能效果!AF:AF,MATCH(技能效果等级!B3646,技能效果!B:B,0)))</f>
        <v/>
      </c>
      <c r="W3646" s="95">
        <f t="shared" si="55"/>
        <v>355</v>
      </c>
    </row>
    <row r="3647" spans="1:23" ht="16.5" x14ac:dyDescent="0.2">
      <c r="A3647" s="62">
        <v>3644</v>
      </c>
      <c r="B3647" s="95">
        <f>INDEX(技能效果!B:B,MATCH(技能效果等级!W3647,技能效果!AE:AE,0))</f>
        <v>210400101</v>
      </c>
      <c r="C3647" s="95" t="str">
        <f>INDEX(技能效果!C:C,MATCH(技能效果等级!B3647,技能效果!B:B,0))</f>
        <v>插槽1主动伤害(教学)</v>
      </c>
      <c r="D3647" s="96" t="s">
        <v>873</v>
      </c>
      <c r="E3647" s="95">
        <v>10</v>
      </c>
      <c r="F3647" s="95">
        <f>INDEX(技能效果!H:H,MATCH(技能效果等级!B3647,技能效果!B:B,0))</f>
        <v>1001</v>
      </c>
      <c r="G3647" s="95">
        <f>IF(INDEX(技能效果!K:K,MATCH(B3647,技能效果!B:B,0))=0,INDEX(技能效果!I:I,MATCH(技能效果等级!B3647,技能效果!B:B,0)),INDEX(技能效果!I:I,MATCH(技能效果等级!B3647,技能效果!B:B,0))*VLOOKUP(E3647,技能数值计算!$C$19:$D$28,2,FALSE))</f>
        <v>1</v>
      </c>
      <c r="H3647" s="95">
        <f>INDEX(技能效果!J:J,MATCH(技能效果等级!B3647,技能效果!B:B,0))</f>
        <v>0</v>
      </c>
      <c r="I3647" s="97"/>
      <c r="J3647" s="97"/>
      <c r="K3647" s="97"/>
      <c r="L3647" s="97"/>
      <c r="M3647" s="97"/>
      <c r="N3647" s="96" t="str">
        <f>IF(INDEX(技能效果!L:L,MATCH(技能效果等级!B3647,技能效果!B:B,0))="","",INDEX(技能效果!L:L,MATCH(技能效果等级!B3647,技能效果!B:B,0)))</f>
        <v/>
      </c>
      <c r="O3647" s="95">
        <f>IF(INDEX(技能效果!N:N,MATCH(B3647,技能效果!B:B,0))=0,INDEX(技能效果!M:M,MATCH(技能效果等级!B3647,技能效果!B:B,0)),INDEX(技能效果!M:M,MATCH(技能效果等级!B3647,技能效果!B:B,0))*VLOOKUP(E3647,技能数值计算!$C$19:$D$28,2,FALSE))</f>
        <v>0</v>
      </c>
      <c r="P3647" s="97"/>
      <c r="Q3647" s="97"/>
      <c r="R3647" s="95" t="str">
        <f>IF(INDEX(技能效果!O:O,MATCH(技能效果等级!B3647,技能效果!B:B,0))="","",INDEX(技能效果!O:O,MATCH(技能效果等级!B3647,技能效果!B:B,0)))</f>
        <v/>
      </c>
      <c r="S3647" s="97"/>
      <c r="T3647" s="97"/>
      <c r="U3647" s="97"/>
      <c r="V3647" s="96" t="str">
        <f>IF(INDEX(技能效果!AF:AF,MATCH(技能效果等级!B3647,技能效果!B:B,0))="","",INDEX(技能效果!AF:AF,MATCH(技能效果等级!B3647,技能效果!B:B,0)))</f>
        <v/>
      </c>
      <c r="W3647" s="95">
        <f t="shared" si="55"/>
        <v>355</v>
      </c>
    </row>
    <row r="3648" spans="1:23" ht="16.5" x14ac:dyDescent="0.2">
      <c r="A3648" s="62">
        <v>3645</v>
      </c>
      <c r="B3648" s="95">
        <f>INDEX(技能效果!B:B,MATCH(技能效果等级!W3648,技能效果!AE:AE,0))</f>
        <v>210400102</v>
      </c>
      <c r="C3648" s="95" t="str">
        <f>INDEX(技能效果!C:C,MATCH(技能效果等级!B3648,技能效果!B:B,0))</f>
        <v>插槽1连击伤害(教学)</v>
      </c>
      <c r="D3648" s="96" t="s">
        <v>873</v>
      </c>
      <c r="E3648" s="95">
        <v>1</v>
      </c>
      <c r="F3648" s="95">
        <f>INDEX(技能效果!H:H,MATCH(技能效果等级!B3648,技能效果!B:B,0))</f>
        <v>1001</v>
      </c>
      <c r="G3648" s="95">
        <f>IF(INDEX(技能效果!K:K,MATCH(B3648,技能效果!B:B,0))=0,INDEX(技能效果!I:I,MATCH(技能效果等级!B3648,技能效果!B:B,0)),INDEX(技能效果!I:I,MATCH(技能效果等级!B3648,技能效果!B:B,0))*VLOOKUP(E3648,技能数值计算!$C$19:$D$28,2,FALSE))</f>
        <v>0.5</v>
      </c>
      <c r="H3648" s="95">
        <f>INDEX(技能效果!J:J,MATCH(技能效果等级!B3648,技能效果!B:B,0))</f>
        <v>0</v>
      </c>
      <c r="I3648" s="97"/>
      <c r="J3648" s="97"/>
      <c r="K3648" s="97"/>
      <c r="L3648" s="97"/>
      <c r="M3648" s="97"/>
      <c r="N3648" s="96" t="str">
        <f>IF(INDEX(技能效果!L:L,MATCH(技能效果等级!B3648,技能效果!B:B,0))="","",INDEX(技能效果!L:L,MATCH(技能效果等级!B3648,技能效果!B:B,0)))</f>
        <v/>
      </c>
      <c r="O3648" s="95">
        <f>IF(INDEX(技能效果!N:N,MATCH(B3648,技能效果!B:B,0))=0,INDEX(技能效果!M:M,MATCH(技能效果等级!B3648,技能效果!B:B,0)),INDEX(技能效果!M:M,MATCH(技能效果等级!B3648,技能效果!B:B,0))*VLOOKUP(E3648,技能数值计算!$C$19:$D$28,2,FALSE))</f>
        <v>0</v>
      </c>
      <c r="P3648" s="97"/>
      <c r="Q3648" s="97"/>
      <c r="R3648" s="95" t="str">
        <f>IF(INDEX(技能效果!O:O,MATCH(技能效果等级!B3648,技能效果!B:B,0))="","",INDEX(技能效果!O:O,MATCH(技能效果等级!B3648,技能效果!B:B,0)))</f>
        <v/>
      </c>
      <c r="S3648" s="97"/>
      <c r="T3648" s="97"/>
      <c r="U3648" s="97"/>
      <c r="V3648" s="96" t="str">
        <f>IF(INDEX(技能效果!AF:AF,MATCH(技能效果等级!B3648,技能效果!B:B,0))="","",INDEX(技能效果!AF:AF,MATCH(技能效果等级!B3648,技能效果!B:B,0)))</f>
        <v/>
      </c>
      <c r="W3648" s="95">
        <f t="shared" si="55"/>
        <v>356</v>
      </c>
    </row>
    <row r="3649" spans="1:23" ht="16.5" x14ac:dyDescent="0.2">
      <c r="A3649" s="62">
        <v>3646</v>
      </c>
      <c r="B3649" s="95">
        <f>INDEX(技能效果!B:B,MATCH(技能效果等级!W3649,技能效果!AE:AE,0))</f>
        <v>210400102</v>
      </c>
      <c r="C3649" s="95" t="str">
        <f>INDEX(技能效果!C:C,MATCH(技能效果等级!B3649,技能效果!B:B,0))</f>
        <v>插槽1连击伤害(教学)</v>
      </c>
      <c r="D3649" s="96" t="s">
        <v>873</v>
      </c>
      <c r="E3649" s="95">
        <v>2</v>
      </c>
      <c r="F3649" s="95">
        <f>INDEX(技能效果!H:H,MATCH(技能效果等级!B3649,技能效果!B:B,0))</f>
        <v>1001</v>
      </c>
      <c r="G3649" s="95">
        <f>IF(INDEX(技能效果!K:K,MATCH(B3649,技能效果!B:B,0))=0,INDEX(技能效果!I:I,MATCH(技能效果等级!B3649,技能效果!B:B,0)),INDEX(技能效果!I:I,MATCH(技能效果等级!B3649,技能效果!B:B,0))*VLOOKUP(E3649,技能数值计算!$C$19:$D$28,2,FALSE))</f>
        <v>0.54</v>
      </c>
      <c r="H3649" s="95">
        <f>INDEX(技能效果!J:J,MATCH(技能效果等级!B3649,技能效果!B:B,0))</f>
        <v>0</v>
      </c>
      <c r="I3649" s="97"/>
      <c r="J3649" s="97"/>
      <c r="K3649" s="97"/>
      <c r="L3649" s="97"/>
      <c r="M3649" s="97"/>
      <c r="N3649" s="96" t="str">
        <f>IF(INDEX(技能效果!L:L,MATCH(技能效果等级!B3649,技能效果!B:B,0))="","",INDEX(技能效果!L:L,MATCH(技能效果等级!B3649,技能效果!B:B,0)))</f>
        <v/>
      </c>
      <c r="O3649" s="95">
        <f>IF(INDEX(技能效果!N:N,MATCH(B3649,技能效果!B:B,0))=0,INDEX(技能效果!M:M,MATCH(技能效果等级!B3649,技能效果!B:B,0)),INDEX(技能效果!M:M,MATCH(技能效果等级!B3649,技能效果!B:B,0))*VLOOKUP(E3649,技能数值计算!$C$19:$D$28,2,FALSE))</f>
        <v>0</v>
      </c>
      <c r="P3649" s="97"/>
      <c r="Q3649" s="97"/>
      <c r="R3649" s="95" t="str">
        <f>IF(INDEX(技能效果!O:O,MATCH(技能效果等级!B3649,技能效果!B:B,0))="","",INDEX(技能效果!O:O,MATCH(技能效果等级!B3649,技能效果!B:B,0)))</f>
        <v/>
      </c>
      <c r="S3649" s="97"/>
      <c r="T3649" s="97"/>
      <c r="U3649" s="97"/>
      <c r="V3649" s="96" t="str">
        <f>IF(INDEX(技能效果!AF:AF,MATCH(技能效果等级!B3649,技能效果!B:B,0))="","",INDEX(技能效果!AF:AF,MATCH(技能效果等级!B3649,技能效果!B:B,0)))</f>
        <v/>
      </c>
      <c r="W3649" s="95">
        <f t="shared" si="55"/>
        <v>356</v>
      </c>
    </row>
    <row r="3650" spans="1:23" ht="16.5" x14ac:dyDescent="0.2">
      <c r="A3650" s="62">
        <v>3647</v>
      </c>
      <c r="B3650" s="95">
        <f>INDEX(技能效果!B:B,MATCH(技能效果等级!W3650,技能效果!AE:AE,0))</f>
        <v>210400102</v>
      </c>
      <c r="C3650" s="95" t="str">
        <f>INDEX(技能效果!C:C,MATCH(技能效果等级!B3650,技能效果!B:B,0))</f>
        <v>插槽1连击伤害(教学)</v>
      </c>
      <c r="D3650" s="96" t="s">
        <v>873</v>
      </c>
      <c r="E3650" s="95">
        <v>3</v>
      </c>
      <c r="F3650" s="95">
        <f>INDEX(技能效果!H:H,MATCH(技能效果等级!B3650,技能效果!B:B,0))</f>
        <v>1001</v>
      </c>
      <c r="G3650" s="95">
        <f>IF(INDEX(技能效果!K:K,MATCH(B3650,技能效果!B:B,0))=0,INDEX(技能效果!I:I,MATCH(技能效果等级!B3650,技能效果!B:B,0)),INDEX(技能效果!I:I,MATCH(技能效果等级!B3650,技能效果!B:B,0))*VLOOKUP(E3650,技能数值计算!$C$19:$D$28,2,FALSE))</f>
        <v>0.57999999999999996</v>
      </c>
      <c r="H3650" s="95">
        <f>INDEX(技能效果!J:J,MATCH(技能效果等级!B3650,技能效果!B:B,0))</f>
        <v>0</v>
      </c>
      <c r="I3650" s="97"/>
      <c r="J3650" s="97"/>
      <c r="K3650" s="97"/>
      <c r="L3650" s="97"/>
      <c r="M3650" s="97"/>
      <c r="N3650" s="96" t="str">
        <f>IF(INDEX(技能效果!L:L,MATCH(技能效果等级!B3650,技能效果!B:B,0))="","",INDEX(技能效果!L:L,MATCH(技能效果等级!B3650,技能效果!B:B,0)))</f>
        <v/>
      </c>
      <c r="O3650" s="95">
        <f>IF(INDEX(技能效果!N:N,MATCH(B3650,技能效果!B:B,0))=0,INDEX(技能效果!M:M,MATCH(技能效果等级!B3650,技能效果!B:B,0)),INDEX(技能效果!M:M,MATCH(技能效果等级!B3650,技能效果!B:B,0))*VLOOKUP(E3650,技能数值计算!$C$19:$D$28,2,FALSE))</f>
        <v>0</v>
      </c>
      <c r="P3650" s="97"/>
      <c r="Q3650" s="97"/>
      <c r="R3650" s="95" t="str">
        <f>IF(INDEX(技能效果!O:O,MATCH(技能效果等级!B3650,技能效果!B:B,0))="","",INDEX(技能效果!O:O,MATCH(技能效果等级!B3650,技能效果!B:B,0)))</f>
        <v/>
      </c>
      <c r="S3650" s="97"/>
      <c r="T3650" s="97"/>
      <c r="U3650" s="97"/>
      <c r="V3650" s="96" t="str">
        <f>IF(INDEX(技能效果!AF:AF,MATCH(技能效果等级!B3650,技能效果!B:B,0))="","",INDEX(技能效果!AF:AF,MATCH(技能效果等级!B3650,技能效果!B:B,0)))</f>
        <v/>
      </c>
      <c r="W3650" s="95">
        <f t="shared" si="55"/>
        <v>356</v>
      </c>
    </row>
    <row r="3651" spans="1:23" ht="16.5" x14ac:dyDescent="0.2">
      <c r="A3651" s="62">
        <v>3648</v>
      </c>
      <c r="B3651" s="95">
        <f>INDEX(技能效果!B:B,MATCH(技能效果等级!W3651,技能效果!AE:AE,0))</f>
        <v>210400102</v>
      </c>
      <c r="C3651" s="95" t="str">
        <f>INDEX(技能效果!C:C,MATCH(技能效果等级!B3651,技能效果!B:B,0))</f>
        <v>插槽1连击伤害(教学)</v>
      </c>
      <c r="D3651" s="96" t="s">
        <v>873</v>
      </c>
      <c r="E3651" s="95">
        <v>4</v>
      </c>
      <c r="F3651" s="95">
        <f>INDEX(技能效果!H:H,MATCH(技能效果等级!B3651,技能效果!B:B,0))</f>
        <v>1001</v>
      </c>
      <c r="G3651" s="95">
        <f>IF(INDEX(技能效果!K:K,MATCH(B3651,技能效果!B:B,0))=0,INDEX(技能效果!I:I,MATCH(技能效果等级!B3651,技能效果!B:B,0)),INDEX(技能效果!I:I,MATCH(技能效果等级!B3651,技能效果!B:B,0))*VLOOKUP(E3651,技能数值计算!$C$19:$D$28,2,FALSE))</f>
        <v>0.62</v>
      </c>
      <c r="H3651" s="95">
        <f>INDEX(技能效果!J:J,MATCH(技能效果等级!B3651,技能效果!B:B,0))</f>
        <v>0</v>
      </c>
      <c r="I3651" s="97"/>
      <c r="J3651" s="97"/>
      <c r="K3651" s="97"/>
      <c r="L3651" s="97"/>
      <c r="M3651" s="97"/>
      <c r="N3651" s="96" t="str">
        <f>IF(INDEX(技能效果!L:L,MATCH(技能效果等级!B3651,技能效果!B:B,0))="","",INDEX(技能效果!L:L,MATCH(技能效果等级!B3651,技能效果!B:B,0)))</f>
        <v/>
      </c>
      <c r="O3651" s="95">
        <f>IF(INDEX(技能效果!N:N,MATCH(B3651,技能效果!B:B,0))=0,INDEX(技能效果!M:M,MATCH(技能效果等级!B3651,技能效果!B:B,0)),INDEX(技能效果!M:M,MATCH(技能效果等级!B3651,技能效果!B:B,0))*VLOOKUP(E3651,技能数值计算!$C$19:$D$28,2,FALSE))</f>
        <v>0</v>
      </c>
      <c r="P3651" s="97"/>
      <c r="Q3651" s="97"/>
      <c r="R3651" s="95" t="str">
        <f>IF(INDEX(技能效果!O:O,MATCH(技能效果等级!B3651,技能效果!B:B,0))="","",INDEX(技能效果!O:O,MATCH(技能效果等级!B3651,技能效果!B:B,0)))</f>
        <v/>
      </c>
      <c r="S3651" s="97"/>
      <c r="T3651" s="97"/>
      <c r="U3651" s="97"/>
      <c r="V3651" s="96" t="str">
        <f>IF(INDEX(技能效果!AF:AF,MATCH(技能效果等级!B3651,技能效果!B:B,0))="","",INDEX(技能效果!AF:AF,MATCH(技能效果等级!B3651,技能效果!B:B,0)))</f>
        <v/>
      </c>
      <c r="W3651" s="95">
        <f t="shared" si="55"/>
        <v>356</v>
      </c>
    </row>
    <row r="3652" spans="1:23" ht="16.5" x14ac:dyDescent="0.2">
      <c r="A3652" s="62">
        <v>3649</v>
      </c>
      <c r="B3652" s="95">
        <f>INDEX(技能效果!B:B,MATCH(技能效果等级!W3652,技能效果!AE:AE,0))</f>
        <v>210400102</v>
      </c>
      <c r="C3652" s="95" t="str">
        <f>INDEX(技能效果!C:C,MATCH(技能效果等级!B3652,技能效果!B:B,0))</f>
        <v>插槽1连击伤害(教学)</v>
      </c>
      <c r="D3652" s="96" t="s">
        <v>873</v>
      </c>
      <c r="E3652" s="95">
        <v>5</v>
      </c>
      <c r="F3652" s="95">
        <f>INDEX(技能效果!H:H,MATCH(技能效果等级!B3652,技能效果!B:B,0))</f>
        <v>1001</v>
      </c>
      <c r="G3652" s="95">
        <f>IF(INDEX(技能效果!K:K,MATCH(B3652,技能效果!B:B,0))=0,INDEX(技能效果!I:I,MATCH(技能效果等级!B3652,技能效果!B:B,0)),INDEX(技能效果!I:I,MATCH(技能效果等级!B3652,技能效果!B:B,0))*VLOOKUP(E3652,技能数值计算!$C$19:$D$28,2,FALSE))</f>
        <v>0.66</v>
      </c>
      <c r="H3652" s="95">
        <f>INDEX(技能效果!J:J,MATCH(技能效果等级!B3652,技能效果!B:B,0))</f>
        <v>0</v>
      </c>
      <c r="I3652" s="97"/>
      <c r="J3652" s="97"/>
      <c r="K3652" s="97"/>
      <c r="L3652" s="97"/>
      <c r="M3652" s="97"/>
      <c r="N3652" s="96" t="str">
        <f>IF(INDEX(技能效果!L:L,MATCH(技能效果等级!B3652,技能效果!B:B,0))="","",INDEX(技能效果!L:L,MATCH(技能效果等级!B3652,技能效果!B:B,0)))</f>
        <v/>
      </c>
      <c r="O3652" s="95">
        <f>IF(INDEX(技能效果!N:N,MATCH(B3652,技能效果!B:B,0))=0,INDEX(技能效果!M:M,MATCH(技能效果等级!B3652,技能效果!B:B,0)),INDEX(技能效果!M:M,MATCH(技能效果等级!B3652,技能效果!B:B,0))*VLOOKUP(E3652,技能数值计算!$C$19:$D$28,2,FALSE))</f>
        <v>0</v>
      </c>
      <c r="P3652" s="97"/>
      <c r="Q3652" s="97"/>
      <c r="R3652" s="95" t="str">
        <f>IF(INDEX(技能效果!O:O,MATCH(技能效果等级!B3652,技能效果!B:B,0))="","",INDEX(技能效果!O:O,MATCH(技能效果等级!B3652,技能效果!B:B,0)))</f>
        <v/>
      </c>
      <c r="S3652" s="97"/>
      <c r="T3652" s="97"/>
      <c r="U3652" s="97"/>
      <c r="V3652" s="96" t="str">
        <f>IF(INDEX(技能效果!AF:AF,MATCH(技能效果等级!B3652,技能效果!B:B,0))="","",INDEX(技能效果!AF:AF,MATCH(技能效果等级!B3652,技能效果!B:B,0)))</f>
        <v/>
      </c>
      <c r="W3652" s="95">
        <f t="shared" si="55"/>
        <v>356</v>
      </c>
    </row>
    <row r="3653" spans="1:23" ht="16.5" x14ac:dyDescent="0.2">
      <c r="A3653" s="62">
        <v>3650</v>
      </c>
      <c r="B3653" s="95">
        <f>INDEX(技能效果!B:B,MATCH(技能效果等级!W3653,技能效果!AE:AE,0))</f>
        <v>210400102</v>
      </c>
      <c r="C3653" s="95" t="str">
        <f>INDEX(技能效果!C:C,MATCH(技能效果等级!B3653,技能效果!B:B,0))</f>
        <v>插槽1连击伤害(教学)</v>
      </c>
      <c r="D3653" s="96" t="s">
        <v>873</v>
      </c>
      <c r="E3653" s="95">
        <v>6</v>
      </c>
      <c r="F3653" s="95">
        <f>INDEX(技能效果!H:H,MATCH(技能效果等级!B3653,技能效果!B:B,0))</f>
        <v>1001</v>
      </c>
      <c r="G3653" s="95">
        <f>IF(INDEX(技能效果!K:K,MATCH(B3653,技能效果!B:B,0))=0,INDEX(技能效果!I:I,MATCH(技能效果等级!B3653,技能效果!B:B,0)),INDEX(技能效果!I:I,MATCH(技能效果等级!B3653,技能效果!B:B,0))*VLOOKUP(E3653,技能数值计算!$C$19:$D$28,2,FALSE))</f>
        <v>0.72</v>
      </c>
      <c r="H3653" s="95">
        <f>INDEX(技能效果!J:J,MATCH(技能效果等级!B3653,技能效果!B:B,0))</f>
        <v>0</v>
      </c>
      <c r="I3653" s="97"/>
      <c r="J3653" s="97"/>
      <c r="K3653" s="97"/>
      <c r="L3653" s="97"/>
      <c r="M3653" s="97"/>
      <c r="N3653" s="96" t="str">
        <f>IF(INDEX(技能效果!L:L,MATCH(技能效果等级!B3653,技能效果!B:B,0))="","",INDEX(技能效果!L:L,MATCH(技能效果等级!B3653,技能效果!B:B,0)))</f>
        <v/>
      </c>
      <c r="O3653" s="95">
        <f>IF(INDEX(技能效果!N:N,MATCH(B3653,技能效果!B:B,0))=0,INDEX(技能效果!M:M,MATCH(技能效果等级!B3653,技能效果!B:B,0)),INDEX(技能效果!M:M,MATCH(技能效果等级!B3653,技能效果!B:B,0))*VLOOKUP(E3653,技能数值计算!$C$19:$D$28,2,FALSE))</f>
        <v>0</v>
      </c>
      <c r="P3653" s="97"/>
      <c r="Q3653" s="97"/>
      <c r="R3653" s="95" t="str">
        <f>IF(INDEX(技能效果!O:O,MATCH(技能效果等级!B3653,技能效果!B:B,0))="","",INDEX(技能效果!O:O,MATCH(技能效果等级!B3653,技能效果!B:B,0)))</f>
        <v/>
      </c>
      <c r="S3653" s="97"/>
      <c r="T3653" s="97"/>
      <c r="U3653" s="97"/>
      <c r="V3653" s="96" t="str">
        <f>IF(INDEX(技能效果!AF:AF,MATCH(技能效果等级!B3653,技能效果!B:B,0))="","",INDEX(技能效果!AF:AF,MATCH(技能效果等级!B3653,技能效果!B:B,0)))</f>
        <v/>
      </c>
      <c r="W3653" s="95">
        <f t="shared" si="55"/>
        <v>356</v>
      </c>
    </row>
    <row r="3654" spans="1:23" ht="16.5" x14ac:dyDescent="0.2">
      <c r="A3654" s="62">
        <v>3651</v>
      </c>
      <c r="B3654" s="95">
        <f>INDEX(技能效果!B:B,MATCH(技能效果等级!W3654,技能效果!AE:AE,0))</f>
        <v>210400102</v>
      </c>
      <c r="C3654" s="95" t="str">
        <f>INDEX(技能效果!C:C,MATCH(技能效果等级!B3654,技能效果!B:B,0))</f>
        <v>插槽1连击伤害(教学)</v>
      </c>
      <c r="D3654" s="96" t="s">
        <v>873</v>
      </c>
      <c r="E3654" s="95">
        <v>7</v>
      </c>
      <c r="F3654" s="95">
        <f>INDEX(技能效果!H:H,MATCH(技能效果等级!B3654,技能效果!B:B,0))</f>
        <v>1001</v>
      </c>
      <c r="G3654" s="95">
        <f>IF(INDEX(技能效果!K:K,MATCH(B3654,技能效果!B:B,0))=0,INDEX(技能效果!I:I,MATCH(技能效果等级!B3654,技能效果!B:B,0)),INDEX(技能效果!I:I,MATCH(技能效果等级!B3654,技能效果!B:B,0))*VLOOKUP(E3654,技能数值计算!$C$19:$D$28,2,FALSE))</f>
        <v>0.78</v>
      </c>
      <c r="H3654" s="95">
        <f>INDEX(技能效果!J:J,MATCH(技能效果等级!B3654,技能效果!B:B,0))</f>
        <v>0</v>
      </c>
      <c r="I3654" s="97"/>
      <c r="J3654" s="97"/>
      <c r="K3654" s="97"/>
      <c r="L3654" s="97"/>
      <c r="M3654" s="97"/>
      <c r="N3654" s="96" t="str">
        <f>IF(INDEX(技能效果!L:L,MATCH(技能效果等级!B3654,技能效果!B:B,0))="","",INDEX(技能效果!L:L,MATCH(技能效果等级!B3654,技能效果!B:B,0)))</f>
        <v/>
      </c>
      <c r="O3654" s="95">
        <f>IF(INDEX(技能效果!N:N,MATCH(B3654,技能效果!B:B,0))=0,INDEX(技能效果!M:M,MATCH(技能效果等级!B3654,技能效果!B:B,0)),INDEX(技能效果!M:M,MATCH(技能效果等级!B3654,技能效果!B:B,0))*VLOOKUP(E3654,技能数值计算!$C$19:$D$28,2,FALSE))</f>
        <v>0</v>
      </c>
      <c r="P3654" s="97"/>
      <c r="Q3654" s="97"/>
      <c r="R3654" s="95" t="str">
        <f>IF(INDEX(技能效果!O:O,MATCH(技能效果等级!B3654,技能效果!B:B,0))="","",INDEX(技能效果!O:O,MATCH(技能效果等级!B3654,技能效果!B:B,0)))</f>
        <v/>
      </c>
      <c r="S3654" s="97"/>
      <c r="T3654" s="97"/>
      <c r="U3654" s="97"/>
      <c r="V3654" s="96" t="str">
        <f>IF(INDEX(技能效果!AF:AF,MATCH(技能效果等级!B3654,技能效果!B:B,0))="","",INDEX(技能效果!AF:AF,MATCH(技能效果等级!B3654,技能效果!B:B,0)))</f>
        <v/>
      </c>
      <c r="W3654" s="95">
        <f t="shared" si="55"/>
        <v>356</v>
      </c>
    </row>
    <row r="3655" spans="1:23" ht="16.5" x14ac:dyDescent="0.2">
      <c r="A3655" s="62">
        <v>3652</v>
      </c>
      <c r="B3655" s="95">
        <f>INDEX(技能效果!B:B,MATCH(技能效果等级!W3655,技能效果!AE:AE,0))</f>
        <v>210400102</v>
      </c>
      <c r="C3655" s="95" t="str">
        <f>INDEX(技能效果!C:C,MATCH(技能效果等级!B3655,技能效果!B:B,0))</f>
        <v>插槽1连击伤害(教学)</v>
      </c>
      <c r="D3655" s="96" t="s">
        <v>873</v>
      </c>
      <c r="E3655" s="95">
        <v>8</v>
      </c>
      <c r="F3655" s="95">
        <f>INDEX(技能效果!H:H,MATCH(技能效果等级!B3655,技能效果!B:B,0))</f>
        <v>1001</v>
      </c>
      <c r="G3655" s="95">
        <f>IF(INDEX(技能效果!K:K,MATCH(B3655,技能效果!B:B,0))=0,INDEX(技能效果!I:I,MATCH(技能效果等级!B3655,技能效果!B:B,0)),INDEX(技能效果!I:I,MATCH(技能效果等级!B3655,技能效果!B:B,0))*VLOOKUP(E3655,技能数值计算!$C$19:$D$28,2,FALSE))</f>
        <v>0.84</v>
      </c>
      <c r="H3655" s="95">
        <f>INDEX(技能效果!J:J,MATCH(技能效果等级!B3655,技能效果!B:B,0))</f>
        <v>0</v>
      </c>
      <c r="I3655" s="97"/>
      <c r="J3655" s="97"/>
      <c r="K3655" s="97"/>
      <c r="L3655" s="97"/>
      <c r="M3655" s="97"/>
      <c r="N3655" s="96" t="str">
        <f>IF(INDEX(技能效果!L:L,MATCH(技能效果等级!B3655,技能效果!B:B,0))="","",INDEX(技能效果!L:L,MATCH(技能效果等级!B3655,技能效果!B:B,0)))</f>
        <v/>
      </c>
      <c r="O3655" s="95">
        <f>IF(INDEX(技能效果!N:N,MATCH(B3655,技能效果!B:B,0))=0,INDEX(技能效果!M:M,MATCH(技能效果等级!B3655,技能效果!B:B,0)),INDEX(技能效果!M:M,MATCH(技能效果等级!B3655,技能效果!B:B,0))*VLOOKUP(E3655,技能数值计算!$C$19:$D$28,2,FALSE))</f>
        <v>0</v>
      </c>
      <c r="P3655" s="97"/>
      <c r="Q3655" s="97"/>
      <c r="R3655" s="95" t="str">
        <f>IF(INDEX(技能效果!O:O,MATCH(技能效果等级!B3655,技能效果!B:B,0))="","",INDEX(技能效果!O:O,MATCH(技能效果等级!B3655,技能效果!B:B,0)))</f>
        <v/>
      </c>
      <c r="S3655" s="97"/>
      <c r="T3655" s="97"/>
      <c r="U3655" s="97"/>
      <c r="V3655" s="96" t="str">
        <f>IF(INDEX(技能效果!AF:AF,MATCH(技能效果等级!B3655,技能效果!B:B,0))="","",INDEX(技能效果!AF:AF,MATCH(技能效果等级!B3655,技能效果!B:B,0)))</f>
        <v/>
      </c>
      <c r="W3655" s="95">
        <f t="shared" si="55"/>
        <v>356</v>
      </c>
    </row>
    <row r="3656" spans="1:23" ht="16.5" x14ac:dyDescent="0.2">
      <c r="A3656" s="62">
        <v>3653</v>
      </c>
      <c r="B3656" s="95">
        <f>INDEX(技能效果!B:B,MATCH(技能效果等级!W3656,技能效果!AE:AE,0))</f>
        <v>210400102</v>
      </c>
      <c r="C3656" s="95" t="str">
        <f>INDEX(技能效果!C:C,MATCH(技能效果等级!B3656,技能效果!B:B,0))</f>
        <v>插槽1连击伤害(教学)</v>
      </c>
      <c r="D3656" s="96" t="s">
        <v>873</v>
      </c>
      <c r="E3656" s="95">
        <v>9</v>
      </c>
      <c r="F3656" s="95">
        <f>INDEX(技能效果!H:H,MATCH(技能效果等级!B3656,技能效果!B:B,0))</f>
        <v>1001</v>
      </c>
      <c r="G3656" s="95">
        <f>IF(INDEX(技能效果!K:K,MATCH(B3656,技能效果!B:B,0))=0,INDEX(技能效果!I:I,MATCH(技能效果等级!B3656,技能效果!B:B,0)),INDEX(技能效果!I:I,MATCH(技能效果等级!B3656,技能效果!B:B,0))*VLOOKUP(E3656,技能数值计算!$C$19:$D$28,2,FALSE))</f>
        <v>0.92</v>
      </c>
      <c r="H3656" s="95">
        <f>INDEX(技能效果!J:J,MATCH(技能效果等级!B3656,技能效果!B:B,0))</f>
        <v>0</v>
      </c>
      <c r="I3656" s="97"/>
      <c r="J3656" s="97"/>
      <c r="K3656" s="97"/>
      <c r="L3656" s="97"/>
      <c r="M3656" s="97"/>
      <c r="N3656" s="96" t="str">
        <f>IF(INDEX(技能效果!L:L,MATCH(技能效果等级!B3656,技能效果!B:B,0))="","",INDEX(技能效果!L:L,MATCH(技能效果等级!B3656,技能效果!B:B,0)))</f>
        <v/>
      </c>
      <c r="O3656" s="95">
        <f>IF(INDEX(技能效果!N:N,MATCH(B3656,技能效果!B:B,0))=0,INDEX(技能效果!M:M,MATCH(技能效果等级!B3656,技能效果!B:B,0)),INDEX(技能效果!M:M,MATCH(技能效果等级!B3656,技能效果!B:B,0))*VLOOKUP(E3656,技能数值计算!$C$19:$D$28,2,FALSE))</f>
        <v>0</v>
      </c>
      <c r="P3656" s="97"/>
      <c r="Q3656" s="97"/>
      <c r="R3656" s="95" t="str">
        <f>IF(INDEX(技能效果!O:O,MATCH(技能效果等级!B3656,技能效果!B:B,0))="","",INDEX(技能效果!O:O,MATCH(技能效果等级!B3656,技能效果!B:B,0)))</f>
        <v/>
      </c>
      <c r="S3656" s="97"/>
      <c r="T3656" s="97"/>
      <c r="U3656" s="97"/>
      <c r="V3656" s="96" t="str">
        <f>IF(INDEX(技能效果!AF:AF,MATCH(技能效果等级!B3656,技能效果!B:B,0))="","",INDEX(技能效果!AF:AF,MATCH(技能效果等级!B3656,技能效果!B:B,0)))</f>
        <v/>
      </c>
      <c r="W3656" s="95">
        <f t="shared" si="55"/>
        <v>356</v>
      </c>
    </row>
    <row r="3657" spans="1:23" ht="16.5" x14ac:dyDescent="0.2">
      <c r="A3657" s="62">
        <v>3654</v>
      </c>
      <c r="B3657" s="95">
        <f>INDEX(技能效果!B:B,MATCH(技能效果等级!W3657,技能效果!AE:AE,0))</f>
        <v>210400102</v>
      </c>
      <c r="C3657" s="95" t="str">
        <f>INDEX(技能效果!C:C,MATCH(技能效果等级!B3657,技能效果!B:B,0))</f>
        <v>插槽1连击伤害(教学)</v>
      </c>
      <c r="D3657" s="96" t="s">
        <v>873</v>
      </c>
      <c r="E3657" s="95">
        <v>10</v>
      </c>
      <c r="F3657" s="95">
        <f>INDEX(技能效果!H:H,MATCH(技能效果等级!B3657,技能效果!B:B,0))</f>
        <v>1001</v>
      </c>
      <c r="G3657" s="95">
        <f>IF(INDEX(技能效果!K:K,MATCH(B3657,技能效果!B:B,0))=0,INDEX(技能效果!I:I,MATCH(技能效果等级!B3657,技能效果!B:B,0)),INDEX(技能效果!I:I,MATCH(技能效果等级!B3657,技能效果!B:B,0))*VLOOKUP(E3657,技能数值计算!$C$19:$D$28,2,FALSE))</f>
        <v>1</v>
      </c>
      <c r="H3657" s="95">
        <f>INDEX(技能效果!J:J,MATCH(技能效果等级!B3657,技能效果!B:B,0))</f>
        <v>0</v>
      </c>
      <c r="I3657" s="97"/>
      <c r="J3657" s="97"/>
      <c r="K3657" s="97"/>
      <c r="L3657" s="97"/>
      <c r="M3657" s="97"/>
      <c r="N3657" s="96" t="str">
        <f>IF(INDEX(技能效果!L:L,MATCH(技能效果等级!B3657,技能效果!B:B,0))="","",INDEX(技能效果!L:L,MATCH(技能效果等级!B3657,技能效果!B:B,0)))</f>
        <v/>
      </c>
      <c r="O3657" s="95">
        <f>IF(INDEX(技能效果!N:N,MATCH(B3657,技能效果!B:B,0))=0,INDEX(技能效果!M:M,MATCH(技能效果等级!B3657,技能效果!B:B,0)),INDEX(技能效果!M:M,MATCH(技能效果等级!B3657,技能效果!B:B,0))*VLOOKUP(E3657,技能数值计算!$C$19:$D$28,2,FALSE))</f>
        <v>0</v>
      </c>
      <c r="P3657" s="97"/>
      <c r="Q3657" s="97"/>
      <c r="R3657" s="95" t="str">
        <f>IF(INDEX(技能效果!O:O,MATCH(技能效果等级!B3657,技能效果!B:B,0))="","",INDEX(技能效果!O:O,MATCH(技能效果等级!B3657,技能效果!B:B,0)))</f>
        <v/>
      </c>
      <c r="S3657" s="97"/>
      <c r="T3657" s="97"/>
      <c r="U3657" s="97"/>
      <c r="V3657" s="96" t="str">
        <f>IF(INDEX(技能效果!AF:AF,MATCH(技能效果等级!B3657,技能效果!B:B,0))="","",INDEX(技能效果!AF:AF,MATCH(技能效果等级!B3657,技能效果!B:B,0)))</f>
        <v/>
      </c>
      <c r="W3657" s="95">
        <f t="shared" si="55"/>
        <v>356</v>
      </c>
    </row>
    <row r="3658" spans="1:23" ht="16.5" x14ac:dyDescent="0.2">
      <c r="A3658" s="62">
        <v>3655</v>
      </c>
      <c r="B3658" s="95">
        <f>INDEX(技能效果!B:B,MATCH(技能效果等级!W3658,技能效果!AE:AE,0))</f>
        <v>210400103</v>
      </c>
      <c r="C3658" s="95" t="str">
        <f>INDEX(技能效果!C:C,MATCH(技能效果等级!B3658,技能效果!B:B,0))</f>
        <v>插槽1获得水晶(教学)</v>
      </c>
      <c r="D3658" s="96" t="s">
        <v>873</v>
      </c>
      <c r="E3658" s="95">
        <v>1</v>
      </c>
      <c r="F3658" s="95">
        <f>INDEX(技能效果!H:H,MATCH(技能效果等级!B3658,技能效果!B:B,0))</f>
        <v>3006</v>
      </c>
      <c r="G3658" s="95">
        <f>IF(INDEX(技能效果!K:K,MATCH(B3658,技能效果!B:B,0))=0,INDEX(技能效果!I:I,MATCH(技能效果等级!B3658,技能效果!B:B,0)),INDEX(技能效果!I:I,MATCH(技能效果等级!B3658,技能效果!B:B,0))*VLOOKUP(E3658,技能数值计算!$C$19:$D$28,2,FALSE))</f>
        <v>3</v>
      </c>
      <c r="H3658" s="95">
        <f>INDEX(技能效果!J:J,MATCH(技能效果等级!B3658,技能效果!B:B,0))</f>
        <v>0</v>
      </c>
      <c r="I3658" s="97"/>
      <c r="J3658" s="97"/>
      <c r="K3658" s="97"/>
      <c r="L3658" s="97"/>
      <c r="M3658" s="97"/>
      <c r="N3658" s="96" t="str">
        <f>IF(INDEX(技能效果!L:L,MATCH(技能效果等级!B3658,技能效果!B:B,0))="","",INDEX(技能效果!L:L,MATCH(技能效果等级!B3658,技能效果!B:B,0)))</f>
        <v/>
      </c>
      <c r="O3658" s="95">
        <f>IF(INDEX(技能效果!N:N,MATCH(B3658,技能效果!B:B,0))=0,INDEX(技能效果!M:M,MATCH(技能效果等级!B3658,技能效果!B:B,0)),INDEX(技能效果!M:M,MATCH(技能效果等级!B3658,技能效果!B:B,0))*VLOOKUP(E3658,技能数值计算!$C$19:$D$28,2,FALSE))</f>
        <v>0</v>
      </c>
      <c r="P3658" s="97"/>
      <c r="Q3658" s="97"/>
      <c r="R3658" s="95" t="str">
        <f>IF(INDEX(技能效果!O:O,MATCH(技能效果等级!B3658,技能效果!B:B,0))="","",INDEX(技能效果!O:O,MATCH(技能效果等级!B3658,技能效果!B:B,0)))</f>
        <v/>
      </c>
      <c r="S3658" s="97"/>
      <c r="T3658" s="97"/>
      <c r="U3658" s="97"/>
      <c r="V3658" s="96" t="str">
        <f>IF(INDEX(技能效果!AF:AF,MATCH(技能效果等级!B3658,技能效果!B:B,0))="","",INDEX(技能效果!AF:AF,MATCH(技能效果等级!B3658,技能效果!B:B,0)))</f>
        <v/>
      </c>
      <c r="W3658" s="95">
        <f t="shared" si="55"/>
        <v>357</v>
      </c>
    </row>
    <row r="3659" spans="1:23" ht="16.5" x14ac:dyDescent="0.2">
      <c r="A3659" s="62">
        <v>3656</v>
      </c>
      <c r="B3659" s="95">
        <f>INDEX(技能效果!B:B,MATCH(技能效果等级!W3659,技能效果!AE:AE,0))</f>
        <v>210400103</v>
      </c>
      <c r="C3659" s="95" t="str">
        <f>INDEX(技能效果!C:C,MATCH(技能效果等级!B3659,技能效果!B:B,0))</f>
        <v>插槽1获得水晶(教学)</v>
      </c>
      <c r="D3659" s="96" t="s">
        <v>873</v>
      </c>
      <c r="E3659" s="95">
        <v>2</v>
      </c>
      <c r="F3659" s="95">
        <f>INDEX(技能效果!H:H,MATCH(技能效果等级!B3659,技能效果!B:B,0))</f>
        <v>3006</v>
      </c>
      <c r="G3659" s="95">
        <f>IF(INDEX(技能效果!K:K,MATCH(B3659,技能效果!B:B,0))=0,INDEX(技能效果!I:I,MATCH(技能效果等级!B3659,技能效果!B:B,0)),INDEX(技能效果!I:I,MATCH(技能效果等级!B3659,技能效果!B:B,0))*VLOOKUP(E3659,技能数值计算!$C$19:$D$28,2,FALSE))</f>
        <v>3</v>
      </c>
      <c r="H3659" s="95">
        <f>INDEX(技能效果!J:J,MATCH(技能效果等级!B3659,技能效果!B:B,0))</f>
        <v>0</v>
      </c>
      <c r="I3659" s="97"/>
      <c r="J3659" s="97"/>
      <c r="K3659" s="97"/>
      <c r="L3659" s="97"/>
      <c r="M3659" s="97"/>
      <c r="N3659" s="96" t="str">
        <f>IF(INDEX(技能效果!L:L,MATCH(技能效果等级!B3659,技能效果!B:B,0))="","",INDEX(技能效果!L:L,MATCH(技能效果等级!B3659,技能效果!B:B,0)))</f>
        <v/>
      </c>
      <c r="O3659" s="95">
        <f>IF(INDEX(技能效果!N:N,MATCH(B3659,技能效果!B:B,0))=0,INDEX(技能效果!M:M,MATCH(技能效果等级!B3659,技能效果!B:B,0)),INDEX(技能效果!M:M,MATCH(技能效果等级!B3659,技能效果!B:B,0))*VLOOKUP(E3659,技能数值计算!$C$19:$D$28,2,FALSE))</f>
        <v>0</v>
      </c>
      <c r="P3659" s="97"/>
      <c r="Q3659" s="97"/>
      <c r="R3659" s="95" t="str">
        <f>IF(INDEX(技能效果!O:O,MATCH(技能效果等级!B3659,技能效果!B:B,0))="","",INDEX(技能效果!O:O,MATCH(技能效果等级!B3659,技能效果!B:B,0)))</f>
        <v/>
      </c>
      <c r="S3659" s="97"/>
      <c r="T3659" s="97"/>
      <c r="U3659" s="97"/>
      <c r="V3659" s="96" t="str">
        <f>IF(INDEX(技能效果!AF:AF,MATCH(技能效果等级!B3659,技能效果!B:B,0))="","",INDEX(技能效果!AF:AF,MATCH(技能效果等级!B3659,技能效果!B:B,0)))</f>
        <v/>
      </c>
      <c r="W3659" s="95">
        <f t="shared" si="55"/>
        <v>357</v>
      </c>
    </row>
    <row r="3660" spans="1:23" ht="16.5" x14ac:dyDescent="0.2">
      <c r="A3660" s="62">
        <v>3657</v>
      </c>
      <c r="B3660" s="95">
        <f>INDEX(技能效果!B:B,MATCH(技能效果等级!W3660,技能效果!AE:AE,0))</f>
        <v>210400103</v>
      </c>
      <c r="C3660" s="95" t="str">
        <f>INDEX(技能效果!C:C,MATCH(技能效果等级!B3660,技能效果!B:B,0))</f>
        <v>插槽1获得水晶(教学)</v>
      </c>
      <c r="D3660" s="96" t="s">
        <v>873</v>
      </c>
      <c r="E3660" s="95">
        <v>3</v>
      </c>
      <c r="F3660" s="95">
        <f>INDEX(技能效果!H:H,MATCH(技能效果等级!B3660,技能效果!B:B,0))</f>
        <v>3006</v>
      </c>
      <c r="G3660" s="95">
        <f>IF(INDEX(技能效果!K:K,MATCH(B3660,技能效果!B:B,0))=0,INDEX(技能效果!I:I,MATCH(技能效果等级!B3660,技能效果!B:B,0)),INDEX(技能效果!I:I,MATCH(技能效果等级!B3660,技能效果!B:B,0))*VLOOKUP(E3660,技能数值计算!$C$19:$D$28,2,FALSE))</f>
        <v>3</v>
      </c>
      <c r="H3660" s="95">
        <f>INDEX(技能效果!J:J,MATCH(技能效果等级!B3660,技能效果!B:B,0))</f>
        <v>0</v>
      </c>
      <c r="I3660" s="97"/>
      <c r="J3660" s="97"/>
      <c r="K3660" s="97"/>
      <c r="L3660" s="97"/>
      <c r="M3660" s="97"/>
      <c r="N3660" s="96" t="str">
        <f>IF(INDEX(技能效果!L:L,MATCH(技能效果等级!B3660,技能效果!B:B,0))="","",INDEX(技能效果!L:L,MATCH(技能效果等级!B3660,技能效果!B:B,0)))</f>
        <v/>
      </c>
      <c r="O3660" s="95">
        <f>IF(INDEX(技能效果!N:N,MATCH(B3660,技能效果!B:B,0))=0,INDEX(技能效果!M:M,MATCH(技能效果等级!B3660,技能效果!B:B,0)),INDEX(技能效果!M:M,MATCH(技能效果等级!B3660,技能效果!B:B,0))*VLOOKUP(E3660,技能数值计算!$C$19:$D$28,2,FALSE))</f>
        <v>0</v>
      </c>
      <c r="P3660" s="97"/>
      <c r="Q3660" s="97"/>
      <c r="R3660" s="95" t="str">
        <f>IF(INDEX(技能效果!O:O,MATCH(技能效果等级!B3660,技能效果!B:B,0))="","",INDEX(技能效果!O:O,MATCH(技能效果等级!B3660,技能效果!B:B,0)))</f>
        <v/>
      </c>
      <c r="S3660" s="97"/>
      <c r="T3660" s="97"/>
      <c r="U3660" s="97"/>
      <c r="V3660" s="96" t="str">
        <f>IF(INDEX(技能效果!AF:AF,MATCH(技能效果等级!B3660,技能效果!B:B,0))="","",INDEX(技能效果!AF:AF,MATCH(技能效果等级!B3660,技能效果!B:B,0)))</f>
        <v/>
      </c>
      <c r="W3660" s="95">
        <f t="shared" si="55"/>
        <v>357</v>
      </c>
    </row>
    <row r="3661" spans="1:23" ht="16.5" x14ac:dyDescent="0.2">
      <c r="A3661" s="62">
        <v>3658</v>
      </c>
      <c r="B3661" s="95">
        <f>INDEX(技能效果!B:B,MATCH(技能效果等级!W3661,技能效果!AE:AE,0))</f>
        <v>210400103</v>
      </c>
      <c r="C3661" s="95" t="str">
        <f>INDEX(技能效果!C:C,MATCH(技能效果等级!B3661,技能效果!B:B,0))</f>
        <v>插槽1获得水晶(教学)</v>
      </c>
      <c r="D3661" s="96" t="s">
        <v>873</v>
      </c>
      <c r="E3661" s="95">
        <v>4</v>
      </c>
      <c r="F3661" s="95">
        <f>INDEX(技能效果!H:H,MATCH(技能效果等级!B3661,技能效果!B:B,0))</f>
        <v>3006</v>
      </c>
      <c r="G3661" s="95">
        <f>IF(INDEX(技能效果!K:K,MATCH(B3661,技能效果!B:B,0))=0,INDEX(技能效果!I:I,MATCH(技能效果等级!B3661,技能效果!B:B,0)),INDEX(技能效果!I:I,MATCH(技能效果等级!B3661,技能效果!B:B,0))*VLOOKUP(E3661,技能数值计算!$C$19:$D$28,2,FALSE))</f>
        <v>3</v>
      </c>
      <c r="H3661" s="95">
        <f>INDEX(技能效果!J:J,MATCH(技能效果等级!B3661,技能效果!B:B,0))</f>
        <v>0</v>
      </c>
      <c r="I3661" s="97"/>
      <c r="J3661" s="97"/>
      <c r="K3661" s="97"/>
      <c r="L3661" s="97"/>
      <c r="M3661" s="97"/>
      <c r="N3661" s="96" t="str">
        <f>IF(INDEX(技能效果!L:L,MATCH(技能效果等级!B3661,技能效果!B:B,0))="","",INDEX(技能效果!L:L,MATCH(技能效果等级!B3661,技能效果!B:B,0)))</f>
        <v/>
      </c>
      <c r="O3661" s="95">
        <f>IF(INDEX(技能效果!N:N,MATCH(B3661,技能效果!B:B,0))=0,INDEX(技能效果!M:M,MATCH(技能效果等级!B3661,技能效果!B:B,0)),INDEX(技能效果!M:M,MATCH(技能效果等级!B3661,技能效果!B:B,0))*VLOOKUP(E3661,技能数值计算!$C$19:$D$28,2,FALSE))</f>
        <v>0</v>
      </c>
      <c r="P3661" s="97"/>
      <c r="Q3661" s="97"/>
      <c r="R3661" s="95" t="str">
        <f>IF(INDEX(技能效果!O:O,MATCH(技能效果等级!B3661,技能效果!B:B,0))="","",INDEX(技能效果!O:O,MATCH(技能效果等级!B3661,技能效果!B:B,0)))</f>
        <v/>
      </c>
      <c r="S3661" s="97"/>
      <c r="T3661" s="97"/>
      <c r="U3661" s="97"/>
      <c r="V3661" s="96" t="str">
        <f>IF(INDEX(技能效果!AF:AF,MATCH(技能效果等级!B3661,技能效果!B:B,0))="","",INDEX(技能效果!AF:AF,MATCH(技能效果等级!B3661,技能效果!B:B,0)))</f>
        <v/>
      </c>
      <c r="W3661" s="95">
        <f t="shared" si="55"/>
        <v>357</v>
      </c>
    </row>
    <row r="3662" spans="1:23" ht="16.5" x14ac:dyDescent="0.2">
      <c r="A3662" s="62">
        <v>3659</v>
      </c>
      <c r="B3662" s="95">
        <f>INDEX(技能效果!B:B,MATCH(技能效果等级!W3662,技能效果!AE:AE,0))</f>
        <v>210400103</v>
      </c>
      <c r="C3662" s="95" t="str">
        <f>INDEX(技能效果!C:C,MATCH(技能效果等级!B3662,技能效果!B:B,0))</f>
        <v>插槽1获得水晶(教学)</v>
      </c>
      <c r="D3662" s="96" t="s">
        <v>873</v>
      </c>
      <c r="E3662" s="95">
        <v>5</v>
      </c>
      <c r="F3662" s="95">
        <f>INDEX(技能效果!H:H,MATCH(技能效果等级!B3662,技能效果!B:B,0))</f>
        <v>3006</v>
      </c>
      <c r="G3662" s="95">
        <f>IF(INDEX(技能效果!K:K,MATCH(B3662,技能效果!B:B,0))=0,INDEX(技能效果!I:I,MATCH(技能效果等级!B3662,技能效果!B:B,0)),INDEX(技能效果!I:I,MATCH(技能效果等级!B3662,技能效果!B:B,0))*VLOOKUP(E3662,技能数值计算!$C$19:$D$28,2,FALSE))</f>
        <v>3</v>
      </c>
      <c r="H3662" s="95">
        <f>INDEX(技能效果!J:J,MATCH(技能效果等级!B3662,技能效果!B:B,0))</f>
        <v>0</v>
      </c>
      <c r="I3662" s="97"/>
      <c r="J3662" s="97"/>
      <c r="K3662" s="97"/>
      <c r="L3662" s="97"/>
      <c r="M3662" s="97"/>
      <c r="N3662" s="96" t="str">
        <f>IF(INDEX(技能效果!L:L,MATCH(技能效果等级!B3662,技能效果!B:B,0))="","",INDEX(技能效果!L:L,MATCH(技能效果等级!B3662,技能效果!B:B,0)))</f>
        <v/>
      </c>
      <c r="O3662" s="95">
        <f>IF(INDEX(技能效果!N:N,MATCH(B3662,技能效果!B:B,0))=0,INDEX(技能效果!M:M,MATCH(技能效果等级!B3662,技能效果!B:B,0)),INDEX(技能效果!M:M,MATCH(技能效果等级!B3662,技能效果!B:B,0))*VLOOKUP(E3662,技能数值计算!$C$19:$D$28,2,FALSE))</f>
        <v>0</v>
      </c>
      <c r="P3662" s="97"/>
      <c r="Q3662" s="97"/>
      <c r="R3662" s="95" t="str">
        <f>IF(INDEX(技能效果!O:O,MATCH(技能效果等级!B3662,技能效果!B:B,0))="","",INDEX(技能效果!O:O,MATCH(技能效果等级!B3662,技能效果!B:B,0)))</f>
        <v/>
      </c>
      <c r="S3662" s="97"/>
      <c r="T3662" s="97"/>
      <c r="U3662" s="97"/>
      <c r="V3662" s="96" t="str">
        <f>IF(INDEX(技能效果!AF:AF,MATCH(技能效果等级!B3662,技能效果!B:B,0))="","",INDEX(技能效果!AF:AF,MATCH(技能效果等级!B3662,技能效果!B:B,0)))</f>
        <v/>
      </c>
      <c r="W3662" s="95">
        <f t="shared" si="55"/>
        <v>357</v>
      </c>
    </row>
    <row r="3663" spans="1:23" ht="16.5" x14ac:dyDescent="0.2">
      <c r="A3663" s="62">
        <v>3660</v>
      </c>
      <c r="B3663" s="95">
        <f>INDEX(技能效果!B:B,MATCH(技能效果等级!W3663,技能效果!AE:AE,0))</f>
        <v>210400103</v>
      </c>
      <c r="C3663" s="95" t="str">
        <f>INDEX(技能效果!C:C,MATCH(技能效果等级!B3663,技能效果!B:B,0))</f>
        <v>插槽1获得水晶(教学)</v>
      </c>
      <c r="D3663" s="96" t="s">
        <v>873</v>
      </c>
      <c r="E3663" s="95">
        <v>6</v>
      </c>
      <c r="F3663" s="95">
        <f>INDEX(技能效果!H:H,MATCH(技能效果等级!B3663,技能效果!B:B,0))</f>
        <v>3006</v>
      </c>
      <c r="G3663" s="95">
        <f>IF(INDEX(技能效果!K:K,MATCH(B3663,技能效果!B:B,0))=0,INDEX(技能效果!I:I,MATCH(技能效果等级!B3663,技能效果!B:B,0)),INDEX(技能效果!I:I,MATCH(技能效果等级!B3663,技能效果!B:B,0))*VLOOKUP(E3663,技能数值计算!$C$19:$D$28,2,FALSE))</f>
        <v>3</v>
      </c>
      <c r="H3663" s="95">
        <f>INDEX(技能效果!J:J,MATCH(技能效果等级!B3663,技能效果!B:B,0))</f>
        <v>0</v>
      </c>
      <c r="I3663" s="97"/>
      <c r="J3663" s="97"/>
      <c r="K3663" s="97"/>
      <c r="L3663" s="97"/>
      <c r="M3663" s="97"/>
      <c r="N3663" s="96" t="str">
        <f>IF(INDEX(技能效果!L:L,MATCH(技能效果等级!B3663,技能效果!B:B,0))="","",INDEX(技能效果!L:L,MATCH(技能效果等级!B3663,技能效果!B:B,0)))</f>
        <v/>
      </c>
      <c r="O3663" s="95">
        <f>IF(INDEX(技能效果!N:N,MATCH(B3663,技能效果!B:B,0))=0,INDEX(技能效果!M:M,MATCH(技能效果等级!B3663,技能效果!B:B,0)),INDEX(技能效果!M:M,MATCH(技能效果等级!B3663,技能效果!B:B,0))*VLOOKUP(E3663,技能数值计算!$C$19:$D$28,2,FALSE))</f>
        <v>0</v>
      </c>
      <c r="P3663" s="97"/>
      <c r="Q3663" s="97"/>
      <c r="R3663" s="95" t="str">
        <f>IF(INDEX(技能效果!O:O,MATCH(技能效果等级!B3663,技能效果!B:B,0))="","",INDEX(技能效果!O:O,MATCH(技能效果等级!B3663,技能效果!B:B,0)))</f>
        <v/>
      </c>
      <c r="S3663" s="97"/>
      <c r="T3663" s="97"/>
      <c r="U3663" s="97"/>
      <c r="V3663" s="96" t="str">
        <f>IF(INDEX(技能效果!AF:AF,MATCH(技能效果等级!B3663,技能效果!B:B,0))="","",INDEX(技能效果!AF:AF,MATCH(技能效果等级!B3663,技能效果!B:B,0)))</f>
        <v/>
      </c>
      <c r="W3663" s="95">
        <f t="shared" si="55"/>
        <v>357</v>
      </c>
    </row>
    <row r="3664" spans="1:23" ht="16.5" x14ac:dyDescent="0.2">
      <c r="A3664" s="62">
        <v>3661</v>
      </c>
      <c r="B3664" s="95">
        <f>INDEX(技能效果!B:B,MATCH(技能效果等级!W3664,技能效果!AE:AE,0))</f>
        <v>210400103</v>
      </c>
      <c r="C3664" s="95" t="str">
        <f>INDEX(技能效果!C:C,MATCH(技能效果等级!B3664,技能效果!B:B,0))</f>
        <v>插槽1获得水晶(教学)</v>
      </c>
      <c r="D3664" s="96" t="s">
        <v>873</v>
      </c>
      <c r="E3664" s="95">
        <v>7</v>
      </c>
      <c r="F3664" s="95">
        <f>INDEX(技能效果!H:H,MATCH(技能效果等级!B3664,技能效果!B:B,0))</f>
        <v>3006</v>
      </c>
      <c r="G3664" s="95">
        <f>IF(INDEX(技能效果!K:K,MATCH(B3664,技能效果!B:B,0))=0,INDEX(技能效果!I:I,MATCH(技能效果等级!B3664,技能效果!B:B,0)),INDEX(技能效果!I:I,MATCH(技能效果等级!B3664,技能效果!B:B,0))*VLOOKUP(E3664,技能数值计算!$C$19:$D$28,2,FALSE))</f>
        <v>3</v>
      </c>
      <c r="H3664" s="95">
        <f>INDEX(技能效果!J:J,MATCH(技能效果等级!B3664,技能效果!B:B,0))</f>
        <v>0</v>
      </c>
      <c r="I3664" s="97"/>
      <c r="J3664" s="97"/>
      <c r="K3664" s="97"/>
      <c r="L3664" s="97"/>
      <c r="M3664" s="97"/>
      <c r="N3664" s="96" t="str">
        <f>IF(INDEX(技能效果!L:L,MATCH(技能效果等级!B3664,技能效果!B:B,0))="","",INDEX(技能效果!L:L,MATCH(技能效果等级!B3664,技能效果!B:B,0)))</f>
        <v/>
      </c>
      <c r="O3664" s="95">
        <f>IF(INDEX(技能效果!N:N,MATCH(B3664,技能效果!B:B,0))=0,INDEX(技能效果!M:M,MATCH(技能效果等级!B3664,技能效果!B:B,0)),INDEX(技能效果!M:M,MATCH(技能效果等级!B3664,技能效果!B:B,0))*VLOOKUP(E3664,技能数值计算!$C$19:$D$28,2,FALSE))</f>
        <v>0</v>
      </c>
      <c r="P3664" s="97"/>
      <c r="Q3664" s="97"/>
      <c r="R3664" s="95" t="str">
        <f>IF(INDEX(技能效果!O:O,MATCH(技能效果等级!B3664,技能效果!B:B,0))="","",INDEX(技能效果!O:O,MATCH(技能效果等级!B3664,技能效果!B:B,0)))</f>
        <v/>
      </c>
      <c r="S3664" s="97"/>
      <c r="T3664" s="97"/>
      <c r="U3664" s="97"/>
      <c r="V3664" s="96" t="str">
        <f>IF(INDEX(技能效果!AF:AF,MATCH(技能效果等级!B3664,技能效果!B:B,0))="","",INDEX(技能效果!AF:AF,MATCH(技能效果等级!B3664,技能效果!B:B,0)))</f>
        <v/>
      </c>
      <c r="W3664" s="95">
        <f t="shared" si="55"/>
        <v>357</v>
      </c>
    </row>
    <row r="3665" spans="1:23" ht="16.5" x14ac:dyDescent="0.2">
      <c r="A3665" s="62">
        <v>3662</v>
      </c>
      <c r="B3665" s="95">
        <f>INDEX(技能效果!B:B,MATCH(技能效果等级!W3665,技能效果!AE:AE,0))</f>
        <v>210400103</v>
      </c>
      <c r="C3665" s="95" t="str">
        <f>INDEX(技能效果!C:C,MATCH(技能效果等级!B3665,技能效果!B:B,0))</f>
        <v>插槽1获得水晶(教学)</v>
      </c>
      <c r="D3665" s="96" t="s">
        <v>873</v>
      </c>
      <c r="E3665" s="95">
        <v>8</v>
      </c>
      <c r="F3665" s="95">
        <f>INDEX(技能效果!H:H,MATCH(技能效果等级!B3665,技能效果!B:B,0))</f>
        <v>3006</v>
      </c>
      <c r="G3665" s="95">
        <f>IF(INDEX(技能效果!K:K,MATCH(B3665,技能效果!B:B,0))=0,INDEX(技能效果!I:I,MATCH(技能效果等级!B3665,技能效果!B:B,0)),INDEX(技能效果!I:I,MATCH(技能效果等级!B3665,技能效果!B:B,0))*VLOOKUP(E3665,技能数值计算!$C$19:$D$28,2,FALSE))</f>
        <v>3</v>
      </c>
      <c r="H3665" s="95">
        <f>INDEX(技能效果!J:J,MATCH(技能效果等级!B3665,技能效果!B:B,0))</f>
        <v>0</v>
      </c>
      <c r="I3665" s="97"/>
      <c r="J3665" s="97"/>
      <c r="K3665" s="97"/>
      <c r="L3665" s="97"/>
      <c r="M3665" s="97"/>
      <c r="N3665" s="96" t="str">
        <f>IF(INDEX(技能效果!L:L,MATCH(技能效果等级!B3665,技能效果!B:B,0))="","",INDEX(技能效果!L:L,MATCH(技能效果等级!B3665,技能效果!B:B,0)))</f>
        <v/>
      </c>
      <c r="O3665" s="95">
        <f>IF(INDEX(技能效果!N:N,MATCH(B3665,技能效果!B:B,0))=0,INDEX(技能效果!M:M,MATCH(技能效果等级!B3665,技能效果!B:B,0)),INDEX(技能效果!M:M,MATCH(技能效果等级!B3665,技能效果!B:B,0))*VLOOKUP(E3665,技能数值计算!$C$19:$D$28,2,FALSE))</f>
        <v>0</v>
      </c>
      <c r="P3665" s="97"/>
      <c r="Q3665" s="97"/>
      <c r="R3665" s="95" t="str">
        <f>IF(INDEX(技能效果!O:O,MATCH(技能效果等级!B3665,技能效果!B:B,0))="","",INDEX(技能效果!O:O,MATCH(技能效果等级!B3665,技能效果!B:B,0)))</f>
        <v/>
      </c>
      <c r="S3665" s="97"/>
      <c r="T3665" s="97"/>
      <c r="U3665" s="97"/>
      <c r="V3665" s="96" t="str">
        <f>IF(INDEX(技能效果!AF:AF,MATCH(技能效果等级!B3665,技能效果!B:B,0))="","",INDEX(技能效果!AF:AF,MATCH(技能效果等级!B3665,技能效果!B:B,0)))</f>
        <v/>
      </c>
      <c r="W3665" s="95">
        <f t="shared" si="55"/>
        <v>357</v>
      </c>
    </row>
    <row r="3666" spans="1:23" ht="16.5" x14ac:dyDescent="0.2">
      <c r="A3666" s="62">
        <v>3663</v>
      </c>
      <c r="B3666" s="95">
        <f>INDEX(技能效果!B:B,MATCH(技能效果等级!W3666,技能效果!AE:AE,0))</f>
        <v>210400103</v>
      </c>
      <c r="C3666" s="95" t="str">
        <f>INDEX(技能效果!C:C,MATCH(技能效果等级!B3666,技能效果!B:B,0))</f>
        <v>插槽1获得水晶(教学)</v>
      </c>
      <c r="D3666" s="96" t="s">
        <v>873</v>
      </c>
      <c r="E3666" s="95">
        <v>9</v>
      </c>
      <c r="F3666" s="95">
        <f>INDEX(技能效果!H:H,MATCH(技能效果等级!B3666,技能效果!B:B,0))</f>
        <v>3006</v>
      </c>
      <c r="G3666" s="95">
        <f>IF(INDEX(技能效果!K:K,MATCH(B3666,技能效果!B:B,0))=0,INDEX(技能效果!I:I,MATCH(技能效果等级!B3666,技能效果!B:B,0)),INDEX(技能效果!I:I,MATCH(技能效果等级!B3666,技能效果!B:B,0))*VLOOKUP(E3666,技能数值计算!$C$19:$D$28,2,FALSE))</f>
        <v>3</v>
      </c>
      <c r="H3666" s="95">
        <f>INDEX(技能效果!J:J,MATCH(技能效果等级!B3666,技能效果!B:B,0))</f>
        <v>0</v>
      </c>
      <c r="I3666" s="97"/>
      <c r="J3666" s="97"/>
      <c r="K3666" s="97"/>
      <c r="L3666" s="97"/>
      <c r="M3666" s="97"/>
      <c r="N3666" s="96" t="str">
        <f>IF(INDEX(技能效果!L:L,MATCH(技能效果等级!B3666,技能效果!B:B,0))="","",INDEX(技能效果!L:L,MATCH(技能效果等级!B3666,技能效果!B:B,0)))</f>
        <v/>
      </c>
      <c r="O3666" s="95">
        <f>IF(INDEX(技能效果!N:N,MATCH(B3666,技能效果!B:B,0))=0,INDEX(技能效果!M:M,MATCH(技能效果等级!B3666,技能效果!B:B,0)),INDEX(技能效果!M:M,MATCH(技能效果等级!B3666,技能效果!B:B,0))*VLOOKUP(E3666,技能数值计算!$C$19:$D$28,2,FALSE))</f>
        <v>0</v>
      </c>
      <c r="P3666" s="97"/>
      <c r="Q3666" s="97"/>
      <c r="R3666" s="95" t="str">
        <f>IF(INDEX(技能效果!O:O,MATCH(技能效果等级!B3666,技能效果!B:B,0))="","",INDEX(技能效果!O:O,MATCH(技能效果等级!B3666,技能效果!B:B,0)))</f>
        <v/>
      </c>
      <c r="S3666" s="97"/>
      <c r="T3666" s="97"/>
      <c r="U3666" s="97"/>
      <c r="V3666" s="96" t="str">
        <f>IF(INDEX(技能效果!AF:AF,MATCH(技能效果等级!B3666,技能效果!B:B,0))="","",INDEX(技能效果!AF:AF,MATCH(技能效果等级!B3666,技能效果!B:B,0)))</f>
        <v/>
      </c>
      <c r="W3666" s="95">
        <f t="shared" si="55"/>
        <v>357</v>
      </c>
    </row>
    <row r="3667" spans="1:23" ht="16.5" x14ac:dyDescent="0.2">
      <c r="A3667" s="62">
        <v>3664</v>
      </c>
      <c r="B3667" s="95">
        <f>INDEX(技能效果!B:B,MATCH(技能效果等级!W3667,技能效果!AE:AE,0))</f>
        <v>210400103</v>
      </c>
      <c r="C3667" s="95" t="str">
        <f>INDEX(技能效果!C:C,MATCH(技能效果等级!B3667,技能效果!B:B,0))</f>
        <v>插槽1获得水晶(教学)</v>
      </c>
      <c r="D3667" s="96" t="s">
        <v>873</v>
      </c>
      <c r="E3667" s="95">
        <v>10</v>
      </c>
      <c r="F3667" s="95">
        <f>INDEX(技能效果!H:H,MATCH(技能效果等级!B3667,技能效果!B:B,0))</f>
        <v>3006</v>
      </c>
      <c r="G3667" s="95">
        <f>IF(INDEX(技能效果!K:K,MATCH(B3667,技能效果!B:B,0))=0,INDEX(技能效果!I:I,MATCH(技能效果等级!B3667,技能效果!B:B,0)),INDEX(技能效果!I:I,MATCH(技能效果等级!B3667,技能效果!B:B,0))*VLOOKUP(E3667,技能数值计算!$C$19:$D$28,2,FALSE))</f>
        <v>3</v>
      </c>
      <c r="H3667" s="95">
        <f>INDEX(技能效果!J:J,MATCH(技能效果等级!B3667,技能效果!B:B,0))</f>
        <v>0</v>
      </c>
      <c r="I3667" s="97"/>
      <c r="J3667" s="97"/>
      <c r="K3667" s="97"/>
      <c r="L3667" s="97"/>
      <c r="M3667" s="97"/>
      <c r="N3667" s="96" t="str">
        <f>IF(INDEX(技能效果!L:L,MATCH(技能效果等级!B3667,技能效果!B:B,0))="","",INDEX(技能效果!L:L,MATCH(技能效果等级!B3667,技能效果!B:B,0)))</f>
        <v/>
      </c>
      <c r="O3667" s="95">
        <f>IF(INDEX(技能效果!N:N,MATCH(B3667,技能效果!B:B,0))=0,INDEX(技能效果!M:M,MATCH(技能效果等级!B3667,技能效果!B:B,0)),INDEX(技能效果!M:M,MATCH(技能效果等级!B3667,技能效果!B:B,0))*VLOOKUP(E3667,技能数值计算!$C$19:$D$28,2,FALSE))</f>
        <v>0</v>
      </c>
      <c r="P3667" s="97"/>
      <c r="Q3667" s="97"/>
      <c r="R3667" s="95" t="str">
        <f>IF(INDEX(技能效果!O:O,MATCH(技能效果等级!B3667,技能效果!B:B,0))="","",INDEX(技能效果!O:O,MATCH(技能效果等级!B3667,技能效果!B:B,0)))</f>
        <v/>
      </c>
      <c r="S3667" s="97"/>
      <c r="T3667" s="97"/>
      <c r="U3667" s="97"/>
      <c r="V3667" s="96" t="str">
        <f>IF(INDEX(技能效果!AF:AF,MATCH(技能效果等级!B3667,技能效果!B:B,0))="","",INDEX(技能效果!AF:AF,MATCH(技能效果等级!B3667,技能效果!B:B,0)))</f>
        <v/>
      </c>
      <c r="W3667" s="95">
        <f t="shared" si="55"/>
        <v>357</v>
      </c>
    </row>
    <row r="3668" spans="1:23" ht="16.5" x14ac:dyDescent="0.2">
      <c r="A3668" s="62">
        <v>3665</v>
      </c>
      <c r="B3668" s="95">
        <f>INDEX(技能效果!B:B,MATCH(技能效果等级!W3668,技能效果!AE:AE,0))</f>
        <v>210400201</v>
      </c>
      <c r="C3668" s="95" t="str">
        <f>INDEX(技能效果!C:C,MATCH(技能效果等级!B3668,技能效果!B:B,0))</f>
        <v>插槽2主动伤害(教学)</v>
      </c>
      <c r="D3668" s="96" t="s">
        <v>873</v>
      </c>
      <c r="E3668" s="95">
        <v>1</v>
      </c>
      <c r="F3668" s="95">
        <f>INDEX(技能效果!H:H,MATCH(技能效果等级!B3668,技能效果!B:B,0))</f>
        <v>1001</v>
      </c>
      <c r="G3668" s="95">
        <f>IF(INDEX(技能效果!K:K,MATCH(B3668,技能效果!B:B,0))=0,INDEX(技能效果!I:I,MATCH(技能效果等级!B3668,技能效果!B:B,0)),INDEX(技能效果!I:I,MATCH(技能效果等级!B3668,技能效果!B:B,0))*VLOOKUP(E3668,技能数值计算!$C$19:$D$28,2,FALSE))</f>
        <v>0.5</v>
      </c>
      <c r="H3668" s="95">
        <f>INDEX(技能效果!J:J,MATCH(技能效果等级!B3668,技能效果!B:B,0))</f>
        <v>0</v>
      </c>
      <c r="I3668" s="97"/>
      <c r="J3668" s="97"/>
      <c r="K3668" s="97"/>
      <c r="L3668" s="97"/>
      <c r="M3668" s="97"/>
      <c r="N3668" s="96" t="str">
        <f>IF(INDEX(技能效果!L:L,MATCH(技能效果等级!B3668,技能效果!B:B,0))="","",INDEX(技能效果!L:L,MATCH(技能效果等级!B3668,技能效果!B:B,0)))</f>
        <v/>
      </c>
      <c r="O3668" s="95">
        <f>IF(INDEX(技能效果!N:N,MATCH(B3668,技能效果!B:B,0))=0,INDEX(技能效果!M:M,MATCH(技能效果等级!B3668,技能效果!B:B,0)),INDEX(技能效果!M:M,MATCH(技能效果等级!B3668,技能效果!B:B,0))*VLOOKUP(E3668,技能数值计算!$C$19:$D$28,2,FALSE))</f>
        <v>0</v>
      </c>
      <c r="P3668" s="97"/>
      <c r="Q3668" s="97"/>
      <c r="R3668" s="95" t="str">
        <f>IF(INDEX(技能效果!O:O,MATCH(技能效果等级!B3668,技能效果!B:B,0))="","",INDEX(技能效果!O:O,MATCH(技能效果等级!B3668,技能效果!B:B,0)))</f>
        <v/>
      </c>
      <c r="S3668" s="97"/>
      <c r="T3668" s="97"/>
      <c r="U3668" s="97"/>
      <c r="V3668" s="96" t="str">
        <f>IF(INDEX(技能效果!AF:AF,MATCH(技能效果等级!B3668,技能效果!B:B,0))="","",INDEX(技能效果!AF:AF,MATCH(技能效果等级!B3668,技能效果!B:B,0)))</f>
        <v/>
      </c>
      <c r="W3668" s="95">
        <f t="shared" si="55"/>
        <v>358</v>
      </c>
    </row>
    <row r="3669" spans="1:23" ht="16.5" x14ac:dyDescent="0.2">
      <c r="A3669" s="62">
        <v>3666</v>
      </c>
      <c r="B3669" s="95">
        <f>INDEX(技能效果!B:B,MATCH(技能效果等级!W3669,技能效果!AE:AE,0))</f>
        <v>210400201</v>
      </c>
      <c r="C3669" s="95" t="str">
        <f>INDEX(技能效果!C:C,MATCH(技能效果等级!B3669,技能效果!B:B,0))</f>
        <v>插槽2主动伤害(教学)</v>
      </c>
      <c r="D3669" s="96" t="s">
        <v>873</v>
      </c>
      <c r="E3669" s="95">
        <v>2</v>
      </c>
      <c r="F3669" s="95">
        <f>INDEX(技能效果!H:H,MATCH(技能效果等级!B3669,技能效果!B:B,0))</f>
        <v>1001</v>
      </c>
      <c r="G3669" s="95">
        <f>IF(INDEX(技能效果!K:K,MATCH(B3669,技能效果!B:B,0))=0,INDEX(技能效果!I:I,MATCH(技能效果等级!B3669,技能效果!B:B,0)),INDEX(技能效果!I:I,MATCH(技能效果等级!B3669,技能效果!B:B,0))*VLOOKUP(E3669,技能数值计算!$C$19:$D$28,2,FALSE))</f>
        <v>0.54</v>
      </c>
      <c r="H3669" s="95">
        <f>INDEX(技能效果!J:J,MATCH(技能效果等级!B3669,技能效果!B:B,0))</f>
        <v>0</v>
      </c>
      <c r="I3669" s="97"/>
      <c r="J3669" s="97"/>
      <c r="K3669" s="97"/>
      <c r="L3669" s="97"/>
      <c r="M3669" s="97"/>
      <c r="N3669" s="96" t="str">
        <f>IF(INDEX(技能效果!L:L,MATCH(技能效果等级!B3669,技能效果!B:B,0))="","",INDEX(技能效果!L:L,MATCH(技能效果等级!B3669,技能效果!B:B,0)))</f>
        <v/>
      </c>
      <c r="O3669" s="95">
        <f>IF(INDEX(技能效果!N:N,MATCH(B3669,技能效果!B:B,0))=0,INDEX(技能效果!M:M,MATCH(技能效果等级!B3669,技能效果!B:B,0)),INDEX(技能效果!M:M,MATCH(技能效果等级!B3669,技能效果!B:B,0))*VLOOKUP(E3669,技能数值计算!$C$19:$D$28,2,FALSE))</f>
        <v>0</v>
      </c>
      <c r="P3669" s="97"/>
      <c r="Q3669" s="97"/>
      <c r="R3669" s="95" t="str">
        <f>IF(INDEX(技能效果!O:O,MATCH(技能效果等级!B3669,技能效果!B:B,0))="","",INDEX(技能效果!O:O,MATCH(技能效果等级!B3669,技能效果!B:B,0)))</f>
        <v/>
      </c>
      <c r="S3669" s="97"/>
      <c r="T3669" s="97"/>
      <c r="U3669" s="97"/>
      <c r="V3669" s="96" t="str">
        <f>IF(INDEX(技能效果!AF:AF,MATCH(技能效果等级!B3669,技能效果!B:B,0))="","",INDEX(技能效果!AF:AF,MATCH(技能效果等级!B3669,技能效果!B:B,0)))</f>
        <v/>
      </c>
      <c r="W3669" s="95">
        <f t="shared" si="55"/>
        <v>358</v>
      </c>
    </row>
    <row r="3670" spans="1:23" ht="16.5" x14ac:dyDescent="0.2">
      <c r="A3670" s="62">
        <v>3667</v>
      </c>
      <c r="B3670" s="95">
        <f>INDEX(技能效果!B:B,MATCH(技能效果等级!W3670,技能效果!AE:AE,0))</f>
        <v>210400201</v>
      </c>
      <c r="C3670" s="95" t="str">
        <f>INDEX(技能效果!C:C,MATCH(技能效果等级!B3670,技能效果!B:B,0))</f>
        <v>插槽2主动伤害(教学)</v>
      </c>
      <c r="D3670" s="96" t="s">
        <v>873</v>
      </c>
      <c r="E3670" s="95">
        <v>3</v>
      </c>
      <c r="F3670" s="95">
        <f>INDEX(技能效果!H:H,MATCH(技能效果等级!B3670,技能效果!B:B,0))</f>
        <v>1001</v>
      </c>
      <c r="G3670" s="95">
        <f>IF(INDEX(技能效果!K:K,MATCH(B3670,技能效果!B:B,0))=0,INDEX(技能效果!I:I,MATCH(技能效果等级!B3670,技能效果!B:B,0)),INDEX(技能效果!I:I,MATCH(技能效果等级!B3670,技能效果!B:B,0))*VLOOKUP(E3670,技能数值计算!$C$19:$D$28,2,FALSE))</f>
        <v>0.57999999999999996</v>
      </c>
      <c r="H3670" s="95">
        <f>INDEX(技能效果!J:J,MATCH(技能效果等级!B3670,技能效果!B:B,0))</f>
        <v>0</v>
      </c>
      <c r="I3670" s="97"/>
      <c r="J3670" s="97"/>
      <c r="K3670" s="97"/>
      <c r="L3670" s="97"/>
      <c r="M3670" s="97"/>
      <c r="N3670" s="96" t="str">
        <f>IF(INDEX(技能效果!L:L,MATCH(技能效果等级!B3670,技能效果!B:B,0))="","",INDEX(技能效果!L:L,MATCH(技能效果等级!B3670,技能效果!B:B,0)))</f>
        <v/>
      </c>
      <c r="O3670" s="95">
        <f>IF(INDEX(技能效果!N:N,MATCH(B3670,技能效果!B:B,0))=0,INDEX(技能效果!M:M,MATCH(技能效果等级!B3670,技能效果!B:B,0)),INDEX(技能效果!M:M,MATCH(技能效果等级!B3670,技能效果!B:B,0))*VLOOKUP(E3670,技能数值计算!$C$19:$D$28,2,FALSE))</f>
        <v>0</v>
      </c>
      <c r="P3670" s="97"/>
      <c r="Q3670" s="97"/>
      <c r="R3670" s="95" t="str">
        <f>IF(INDEX(技能效果!O:O,MATCH(技能效果等级!B3670,技能效果!B:B,0))="","",INDEX(技能效果!O:O,MATCH(技能效果等级!B3670,技能效果!B:B,0)))</f>
        <v/>
      </c>
      <c r="S3670" s="97"/>
      <c r="T3670" s="97"/>
      <c r="U3670" s="97"/>
      <c r="V3670" s="96" t="str">
        <f>IF(INDEX(技能效果!AF:AF,MATCH(技能效果等级!B3670,技能效果!B:B,0))="","",INDEX(技能效果!AF:AF,MATCH(技能效果等级!B3670,技能效果!B:B,0)))</f>
        <v/>
      </c>
      <c r="W3670" s="95">
        <f t="shared" si="55"/>
        <v>358</v>
      </c>
    </row>
    <row r="3671" spans="1:23" ht="16.5" x14ac:dyDescent="0.2">
      <c r="A3671" s="62">
        <v>3668</v>
      </c>
      <c r="B3671" s="95">
        <f>INDEX(技能效果!B:B,MATCH(技能效果等级!W3671,技能效果!AE:AE,0))</f>
        <v>210400201</v>
      </c>
      <c r="C3671" s="95" t="str">
        <f>INDEX(技能效果!C:C,MATCH(技能效果等级!B3671,技能效果!B:B,0))</f>
        <v>插槽2主动伤害(教学)</v>
      </c>
      <c r="D3671" s="96" t="s">
        <v>873</v>
      </c>
      <c r="E3671" s="95">
        <v>4</v>
      </c>
      <c r="F3671" s="95">
        <f>INDEX(技能效果!H:H,MATCH(技能效果等级!B3671,技能效果!B:B,0))</f>
        <v>1001</v>
      </c>
      <c r="G3671" s="95">
        <f>IF(INDEX(技能效果!K:K,MATCH(B3671,技能效果!B:B,0))=0,INDEX(技能效果!I:I,MATCH(技能效果等级!B3671,技能效果!B:B,0)),INDEX(技能效果!I:I,MATCH(技能效果等级!B3671,技能效果!B:B,0))*VLOOKUP(E3671,技能数值计算!$C$19:$D$28,2,FALSE))</f>
        <v>0.62</v>
      </c>
      <c r="H3671" s="95">
        <f>INDEX(技能效果!J:J,MATCH(技能效果等级!B3671,技能效果!B:B,0))</f>
        <v>0</v>
      </c>
      <c r="I3671" s="97"/>
      <c r="J3671" s="97"/>
      <c r="K3671" s="97"/>
      <c r="L3671" s="97"/>
      <c r="M3671" s="97"/>
      <c r="N3671" s="96" t="str">
        <f>IF(INDEX(技能效果!L:L,MATCH(技能效果等级!B3671,技能效果!B:B,0))="","",INDEX(技能效果!L:L,MATCH(技能效果等级!B3671,技能效果!B:B,0)))</f>
        <v/>
      </c>
      <c r="O3671" s="95">
        <f>IF(INDEX(技能效果!N:N,MATCH(B3671,技能效果!B:B,0))=0,INDEX(技能效果!M:M,MATCH(技能效果等级!B3671,技能效果!B:B,0)),INDEX(技能效果!M:M,MATCH(技能效果等级!B3671,技能效果!B:B,0))*VLOOKUP(E3671,技能数值计算!$C$19:$D$28,2,FALSE))</f>
        <v>0</v>
      </c>
      <c r="P3671" s="97"/>
      <c r="Q3671" s="97"/>
      <c r="R3671" s="95" t="str">
        <f>IF(INDEX(技能效果!O:O,MATCH(技能效果等级!B3671,技能效果!B:B,0))="","",INDEX(技能效果!O:O,MATCH(技能效果等级!B3671,技能效果!B:B,0)))</f>
        <v/>
      </c>
      <c r="S3671" s="97"/>
      <c r="T3671" s="97"/>
      <c r="U3671" s="97"/>
      <c r="V3671" s="96" t="str">
        <f>IF(INDEX(技能效果!AF:AF,MATCH(技能效果等级!B3671,技能效果!B:B,0))="","",INDEX(技能效果!AF:AF,MATCH(技能效果等级!B3671,技能效果!B:B,0)))</f>
        <v/>
      </c>
      <c r="W3671" s="95">
        <f t="shared" si="55"/>
        <v>358</v>
      </c>
    </row>
    <row r="3672" spans="1:23" ht="16.5" x14ac:dyDescent="0.2">
      <c r="A3672" s="62">
        <v>3669</v>
      </c>
      <c r="B3672" s="95">
        <f>INDEX(技能效果!B:B,MATCH(技能效果等级!W3672,技能效果!AE:AE,0))</f>
        <v>210400201</v>
      </c>
      <c r="C3672" s="95" t="str">
        <f>INDEX(技能效果!C:C,MATCH(技能效果等级!B3672,技能效果!B:B,0))</f>
        <v>插槽2主动伤害(教学)</v>
      </c>
      <c r="D3672" s="96" t="s">
        <v>873</v>
      </c>
      <c r="E3672" s="95">
        <v>5</v>
      </c>
      <c r="F3672" s="95">
        <f>INDEX(技能效果!H:H,MATCH(技能效果等级!B3672,技能效果!B:B,0))</f>
        <v>1001</v>
      </c>
      <c r="G3672" s="95">
        <f>IF(INDEX(技能效果!K:K,MATCH(B3672,技能效果!B:B,0))=0,INDEX(技能效果!I:I,MATCH(技能效果等级!B3672,技能效果!B:B,0)),INDEX(技能效果!I:I,MATCH(技能效果等级!B3672,技能效果!B:B,0))*VLOOKUP(E3672,技能数值计算!$C$19:$D$28,2,FALSE))</f>
        <v>0.66</v>
      </c>
      <c r="H3672" s="95">
        <f>INDEX(技能效果!J:J,MATCH(技能效果等级!B3672,技能效果!B:B,0))</f>
        <v>0</v>
      </c>
      <c r="I3672" s="97"/>
      <c r="J3672" s="97"/>
      <c r="K3672" s="97"/>
      <c r="L3672" s="97"/>
      <c r="M3672" s="97"/>
      <c r="N3672" s="96" t="str">
        <f>IF(INDEX(技能效果!L:L,MATCH(技能效果等级!B3672,技能效果!B:B,0))="","",INDEX(技能效果!L:L,MATCH(技能效果等级!B3672,技能效果!B:B,0)))</f>
        <v/>
      </c>
      <c r="O3672" s="95">
        <f>IF(INDEX(技能效果!N:N,MATCH(B3672,技能效果!B:B,0))=0,INDEX(技能效果!M:M,MATCH(技能效果等级!B3672,技能效果!B:B,0)),INDEX(技能效果!M:M,MATCH(技能效果等级!B3672,技能效果!B:B,0))*VLOOKUP(E3672,技能数值计算!$C$19:$D$28,2,FALSE))</f>
        <v>0</v>
      </c>
      <c r="P3672" s="97"/>
      <c r="Q3672" s="97"/>
      <c r="R3672" s="95" t="str">
        <f>IF(INDEX(技能效果!O:O,MATCH(技能效果等级!B3672,技能效果!B:B,0))="","",INDEX(技能效果!O:O,MATCH(技能效果等级!B3672,技能效果!B:B,0)))</f>
        <v/>
      </c>
      <c r="S3672" s="97"/>
      <c r="T3672" s="97"/>
      <c r="U3672" s="97"/>
      <c r="V3672" s="96" t="str">
        <f>IF(INDEX(技能效果!AF:AF,MATCH(技能效果等级!B3672,技能效果!B:B,0))="","",INDEX(技能效果!AF:AF,MATCH(技能效果等级!B3672,技能效果!B:B,0)))</f>
        <v/>
      </c>
      <c r="W3672" s="95">
        <f t="shared" si="55"/>
        <v>358</v>
      </c>
    </row>
    <row r="3673" spans="1:23" ht="16.5" x14ac:dyDescent="0.2">
      <c r="A3673" s="62">
        <v>3670</v>
      </c>
      <c r="B3673" s="95">
        <f>INDEX(技能效果!B:B,MATCH(技能效果等级!W3673,技能效果!AE:AE,0))</f>
        <v>210400201</v>
      </c>
      <c r="C3673" s="95" t="str">
        <f>INDEX(技能效果!C:C,MATCH(技能效果等级!B3673,技能效果!B:B,0))</f>
        <v>插槽2主动伤害(教学)</v>
      </c>
      <c r="D3673" s="96" t="s">
        <v>873</v>
      </c>
      <c r="E3673" s="95">
        <v>6</v>
      </c>
      <c r="F3673" s="95">
        <f>INDEX(技能效果!H:H,MATCH(技能效果等级!B3673,技能效果!B:B,0))</f>
        <v>1001</v>
      </c>
      <c r="G3673" s="95">
        <f>IF(INDEX(技能效果!K:K,MATCH(B3673,技能效果!B:B,0))=0,INDEX(技能效果!I:I,MATCH(技能效果等级!B3673,技能效果!B:B,0)),INDEX(技能效果!I:I,MATCH(技能效果等级!B3673,技能效果!B:B,0))*VLOOKUP(E3673,技能数值计算!$C$19:$D$28,2,FALSE))</f>
        <v>0.72</v>
      </c>
      <c r="H3673" s="95">
        <f>INDEX(技能效果!J:J,MATCH(技能效果等级!B3673,技能效果!B:B,0))</f>
        <v>0</v>
      </c>
      <c r="I3673" s="97"/>
      <c r="J3673" s="97"/>
      <c r="K3673" s="97"/>
      <c r="L3673" s="97"/>
      <c r="M3673" s="97"/>
      <c r="N3673" s="96" t="str">
        <f>IF(INDEX(技能效果!L:L,MATCH(技能效果等级!B3673,技能效果!B:B,0))="","",INDEX(技能效果!L:L,MATCH(技能效果等级!B3673,技能效果!B:B,0)))</f>
        <v/>
      </c>
      <c r="O3673" s="95">
        <f>IF(INDEX(技能效果!N:N,MATCH(B3673,技能效果!B:B,0))=0,INDEX(技能效果!M:M,MATCH(技能效果等级!B3673,技能效果!B:B,0)),INDEX(技能效果!M:M,MATCH(技能效果等级!B3673,技能效果!B:B,0))*VLOOKUP(E3673,技能数值计算!$C$19:$D$28,2,FALSE))</f>
        <v>0</v>
      </c>
      <c r="P3673" s="97"/>
      <c r="Q3673" s="97"/>
      <c r="R3673" s="95" t="str">
        <f>IF(INDEX(技能效果!O:O,MATCH(技能效果等级!B3673,技能效果!B:B,0))="","",INDEX(技能效果!O:O,MATCH(技能效果等级!B3673,技能效果!B:B,0)))</f>
        <v/>
      </c>
      <c r="S3673" s="97"/>
      <c r="T3673" s="97"/>
      <c r="U3673" s="97"/>
      <c r="V3673" s="96" t="str">
        <f>IF(INDEX(技能效果!AF:AF,MATCH(技能效果等级!B3673,技能效果!B:B,0))="","",INDEX(技能效果!AF:AF,MATCH(技能效果等级!B3673,技能效果!B:B,0)))</f>
        <v/>
      </c>
      <c r="W3673" s="95">
        <f t="shared" si="55"/>
        <v>358</v>
      </c>
    </row>
    <row r="3674" spans="1:23" ht="16.5" x14ac:dyDescent="0.2">
      <c r="A3674" s="62">
        <v>3671</v>
      </c>
      <c r="B3674" s="95">
        <f>INDEX(技能效果!B:B,MATCH(技能效果等级!W3674,技能效果!AE:AE,0))</f>
        <v>210400201</v>
      </c>
      <c r="C3674" s="95" t="str">
        <f>INDEX(技能效果!C:C,MATCH(技能效果等级!B3674,技能效果!B:B,0))</f>
        <v>插槽2主动伤害(教学)</v>
      </c>
      <c r="D3674" s="96" t="s">
        <v>873</v>
      </c>
      <c r="E3674" s="95">
        <v>7</v>
      </c>
      <c r="F3674" s="95">
        <f>INDEX(技能效果!H:H,MATCH(技能效果等级!B3674,技能效果!B:B,0))</f>
        <v>1001</v>
      </c>
      <c r="G3674" s="95">
        <f>IF(INDEX(技能效果!K:K,MATCH(B3674,技能效果!B:B,0))=0,INDEX(技能效果!I:I,MATCH(技能效果等级!B3674,技能效果!B:B,0)),INDEX(技能效果!I:I,MATCH(技能效果等级!B3674,技能效果!B:B,0))*VLOOKUP(E3674,技能数值计算!$C$19:$D$28,2,FALSE))</f>
        <v>0.78</v>
      </c>
      <c r="H3674" s="95">
        <f>INDEX(技能效果!J:J,MATCH(技能效果等级!B3674,技能效果!B:B,0))</f>
        <v>0</v>
      </c>
      <c r="I3674" s="97"/>
      <c r="J3674" s="97"/>
      <c r="K3674" s="97"/>
      <c r="L3674" s="97"/>
      <c r="M3674" s="97"/>
      <c r="N3674" s="96" t="str">
        <f>IF(INDEX(技能效果!L:L,MATCH(技能效果等级!B3674,技能效果!B:B,0))="","",INDEX(技能效果!L:L,MATCH(技能效果等级!B3674,技能效果!B:B,0)))</f>
        <v/>
      </c>
      <c r="O3674" s="95">
        <f>IF(INDEX(技能效果!N:N,MATCH(B3674,技能效果!B:B,0))=0,INDEX(技能效果!M:M,MATCH(技能效果等级!B3674,技能效果!B:B,0)),INDEX(技能效果!M:M,MATCH(技能效果等级!B3674,技能效果!B:B,0))*VLOOKUP(E3674,技能数值计算!$C$19:$D$28,2,FALSE))</f>
        <v>0</v>
      </c>
      <c r="P3674" s="97"/>
      <c r="Q3674" s="97"/>
      <c r="R3674" s="95" t="str">
        <f>IF(INDEX(技能效果!O:O,MATCH(技能效果等级!B3674,技能效果!B:B,0))="","",INDEX(技能效果!O:O,MATCH(技能效果等级!B3674,技能效果!B:B,0)))</f>
        <v/>
      </c>
      <c r="S3674" s="97"/>
      <c r="T3674" s="97"/>
      <c r="U3674" s="97"/>
      <c r="V3674" s="96" t="str">
        <f>IF(INDEX(技能效果!AF:AF,MATCH(技能效果等级!B3674,技能效果!B:B,0))="","",INDEX(技能效果!AF:AF,MATCH(技能效果等级!B3674,技能效果!B:B,0)))</f>
        <v/>
      </c>
      <c r="W3674" s="95">
        <f t="shared" si="55"/>
        <v>358</v>
      </c>
    </row>
    <row r="3675" spans="1:23" ht="16.5" x14ac:dyDescent="0.2">
      <c r="A3675" s="62">
        <v>3672</v>
      </c>
      <c r="B3675" s="95">
        <f>INDEX(技能效果!B:B,MATCH(技能效果等级!W3675,技能效果!AE:AE,0))</f>
        <v>210400201</v>
      </c>
      <c r="C3675" s="95" t="str">
        <f>INDEX(技能效果!C:C,MATCH(技能效果等级!B3675,技能效果!B:B,0))</f>
        <v>插槽2主动伤害(教学)</v>
      </c>
      <c r="D3675" s="96" t="s">
        <v>873</v>
      </c>
      <c r="E3675" s="95">
        <v>8</v>
      </c>
      <c r="F3675" s="95">
        <f>INDEX(技能效果!H:H,MATCH(技能效果等级!B3675,技能效果!B:B,0))</f>
        <v>1001</v>
      </c>
      <c r="G3675" s="95">
        <f>IF(INDEX(技能效果!K:K,MATCH(B3675,技能效果!B:B,0))=0,INDEX(技能效果!I:I,MATCH(技能效果等级!B3675,技能效果!B:B,0)),INDEX(技能效果!I:I,MATCH(技能效果等级!B3675,技能效果!B:B,0))*VLOOKUP(E3675,技能数值计算!$C$19:$D$28,2,FALSE))</f>
        <v>0.84</v>
      </c>
      <c r="H3675" s="95">
        <f>INDEX(技能效果!J:J,MATCH(技能效果等级!B3675,技能效果!B:B,0))</f>
        <v>0</v>
      </c>
      <c r="I3675" s="97"/>
      <c r="J3675" s="97"/>
      <c r="K3675" s="97"/>
      <c r="L3675" s="97"/>
      <c r="M3675" s="97"/>
      <c r="N3675" s="96" t="str">
        <f>IF(INDEX(技能效果!L:L,MATCH(技能效果等级!B3675,技能效果!B:B,0))="","",INDEX(技能效果!L:L,MATCH(技能效果等级!B3675,技能效果!B:B,0)))</f>
        <v/>
      </c>
      <c r="O3675" s="95">
        <f>IF(INDEX(技能效果!N:N,MATCH(B3675,技能效果!B:B,0))=0,INDEX(技能效果!M:M,MATCH(技能效果等级!B3675,技能效果!B:B,0)),INDEX(技能效果!M:M,MATCH(技能效果等级!B3675,技能效果!B:B,0))*VLOOKUP(E3675,技能数值计算!$C$19:$D$28,2,FALSE))</f>
        <v>0</v>
      </c>
      <c r="P3675" s="97"/>
      <c r="Q3675" s="97"/>
      <c r="R3675" s="95" t="str">
        <f>IF(INDEX(技能效果!O:O,MATCH(技能效果等级!B3675,技能效果!B:B,0))="","",INDEX(技能效果!O:O,MATCH(技能效果等级!B3675,技能效果!B:B,0)))</f>
        <v/>
      </c>
      <c r="S3675" s="97"/>
      <c r="T3675" s="97"/>
      <c r="U3675" s="97"/>
      <c r="V3675" s="96" t="str">
        <f>IF(INDEX(技能效果!AF:AF,MATCH(技能效果等级!B3675,技能效果!B:B,0))="","",INDEX(技能效果!AF:AF,MATCH(技能效果等级!B3675,技能效果!B:B,0)))</f>
        <v/>
      </c>
      <c r="W3675" s="95">
        <f t="shared" si="55"/>
        <v>358</v>
      </c>
    </row>
    <row r="3676" spans="1:23" ht="16.5" x14ac:dyDescent="0.2">
      <c r="A3676" s="62">
        <v>3673</v>
      </c>
      <c r="B3676" s="95">
        <f>INDEX(技能效果!B:B,MATCH(技能效果等级!W3676,技能效果!AE:AE,0))</f>
        <v>210400201</v>
      </c>
      <c r="C3676" s="95" t="str">
        <f>INDEX(技能效果!C:C,MATCH(技能效果等级!B3676,技能效果!B:B,0))</f>
        <v>插槽2主动伤害(教学)</v>
      </c>
      <c r="D3676" s="96" t="s">
        <v>873</v>
      </c>
      <c r="E3676" s="95">
        <v>9</v>
      </c>
      <c r="F3676" s="95">
        <f>INDEX(技能效果!H:H,MATCH(技能效果等级!B3676,技能效果!B:B,0))</f>
        <v>1001</v>
      </c>
      <c r="G3676" s="95">
        <f>IF(INDEX(技能效果!K:K,MATCH(B3676,技能效果!B:B,0))=0,INDEX(技能效果!I:I,MATCH(技能效果等级!B3676,技能效果!B:B,0)),INDEX(技能效果!I:I,MATCH(技能效果等级!B3676,技能效果!B:B,0))*VLOOKUP(E3676,技能数值计算!$C$19:$D$28,2,FALSE))</f>
        <v>0.92</v>
      </c>
      <c r="H3676" s="95">
        <f>INDEX(技能效果!J:J,MATCH(技能效果等级!B3676,技能效果!B:B,0))</f>
        <v>0</v>
      </c>
      <c r="I3676" s="97"/>
      <c r="J3676" s="97"/>
      <c r="K3676" s="97"/>
      <c r="L3676" s="97"/>
      <c r="M3676" s="97"/>
      <c r="N3676" s="96" t="str">
        <f>IF(INDEX(技能效果!L:L,MATCH(技能效果等级!B3676,技能效果!B:B,0))="","",INDEX(技能效果!L:L,MATCH(技能效果等级!B3676,技能效果!B:B,0)))</f>
        <v/>
      </c>
      <c r="O3676" s="95">
        <f>IF(INDEX(技能效果!N:N,MATCH(B3676,技能效果!B:B,0))=0,INDEX(技能效果!M:M,MATCH(技能效果等级!B3676,技能效果!B:B,0)),INDEX(技能效果!M:M,MATCH(技能效果等级!B3676,技能效果!B:B,0))*VLOOKUP(E3676,技能数值计算!$C$19:$D$28,2,FALSE))</f>
        <v>0</v>
      </c>
      <c r="P3676" s="97"/>
      <c r="Q3676" s="97"/>
      <c r="R3676" s="95" t="str">
        <f>IF(INDEX(技能效果!O:O,MATCH(技能效果等级!B3676,技能效果!B:B,0))="","",INDEX(技能效果!O:O,MATCH(技能效果等级!B3676,技能效果!B:B,0)))</f>
        <v/>
      </c>
      <c r="S3676" s="97"/>
      <c r="T3676" s="97"/>
      <c r="U3676" s="97"/>
      <c r="V3676" s="96" t="str">
        <f>IF(INDEX(技能效果!AF:AF,MATCH(技能效果等级!B3676,技能效果!B:B,0))="","",INDEX(技能效果!AF:AF,MATCH(技能效果等级!B3676,技能效果!B:B,0)))</f>
        <v/>
      </c>
      <c r="W3676" s="95">
        <f t="shared" si="55"/>
        <v>358</v>
      </c>
    </row>
    <row r="3677" spans="1:23" ht="16.5" x14ac:dyDescent="0.2">
      <c r="A3677" s="62">
        <v>3674</v>
      </c>
      <c r="B3677" s="95">
        <f>INDEX(技能效果!B:B,MATCH(技能效果等级!W3677,技能效果!AE:AE,0))</f>
        <v>210400201</v>
      </c>
      <c r="C3677" s="95" t="str">
        <f>INDEX(技能效果!C:C,MATCH(技能效果等级!B3677,技能效果!B:B,0))</f>
        <v>插槽2主动伤害(教学)</v>
      </c>
      <c r="D3677" s="96" t="s">
        <v>873</v>
      </c>
      <c r="E3677" s="95">
        <v>10</v>
      </c>
      <c r="F3677" s="95">
        <f>INDEX(技能效果!H:H,MATCH(技能效果等级!B3677,技能效果!B:B,0))</f>
        <v>1001</v>
      </c>
      <c r="G3677" s="95">
        <f>IF(INDEX(技能效果!K:K,MATCH(B3677,技能效果!B:B,0))=0,INDEX(技能效果!I:I,MATCH(技能效果等级!B3677,技能效果!B:B,0)),INDEX(技能效果!I:I,MATCH(技能效果等级!B3677,技能效果!B:B,0))*VLOOKUP(E3677,技能数值计算!$C$19:$D$28,2,FALSE))</f>
        <v>1</v>
      </c>
      <c r="H3677" s="95">
        <f>INDEX(技能效果!J:J,MATCH(技能效果等级!B3677,技能效果!B:B,0))</f>
        <v>0</v>
      </c>
      <c r="I3677" s="97"/>
      <c r="J3677" s="97"/>
      <c r="K3677" s="97"/>
      <c r="L3677" s="97"/>
      <c r="M3677" s="97"/>
      <c r="N3677" s="96" t="str">
        <f>IF(INDEX(技能效果!L:L,MATCH(技能效果等级!B3677,技能效果!B:B,0))="","",INDEX(技能效果!L:L,MATCH(技能效果等级!B3677,技能效果!B:B,0)))</f>
        <v/>
      </c>
      <c r="O3677" s="95">
        <f>IF(INDEX(技能效果!N:N,MATCH(B3677,技能效果!B:B,0))=0,INDEX(技能效果!M:M,MATCH(技能效果等级!B3677,技能效果!B:B,0)),INDEX(技能效果!M:M,MATCH(技能效果等级!B3677,技能效果!B:B,0))*VLOOKUP(E3677,技能数值计算!$C$19:$D$28,2,FALSE))</f>
        <v>0</v>
      </c>
      <c r="P3677" s="97"/>
      <c r="Q3677" s="97"/>
      <c r="R3677" s="95" t="str">
        <f>IF(INDEX(技能效果!O:O,MATCH(技能效果等级!B3677,技能效果!B:B,0))="","",INDEX(技能效果!O:O,MATCH(技能效果等级!B3677,技能效果!B:B,0)))</f>
        <v/>
      </c>
      <c r="S3677" s="97"/>
      <c r="T3677" s="97"/>
      <c r="U3677" s="97"/>
      <c r="V3677" s="96" t="str">
        <f>IF(INDEX(技能效果!AF:AF,MATCH(技能效果等级!B3677,技能效果!B:B,0))="","",INDEX(技能效果!AF:AF,MATCH(技能效果等级!B3677,技能效果!B:B,0)))</f>
        <v/>
      </c>
      <c r="W3677" s="95">
        <f t="shared" si="55"/>
        <v>358</v>
      </c>
    </row>
    <row r="3678" spans="1:23" ht="16.5" x14ac:dyDescent="0.2">
      <c r="A3678" s="62">
        <v>3675</v>
      </c>
      <c r="B3678" s="95">
        <f>INDEX(技能效果!B:B,MATCH(技能效果等级!W3678,技能效果!AE:AE,0))</f>
        <v>210400202</v>
      </c>
      <c r="C3678" s="95" t="str">
        <f>INDEX(技能效果!C:C,MATCH(技能效果等级!B3678,技能效果!B:B,0))</f>
        <v>插槽2连击伤害(教学)</v>
      </c>
      <c r="D3678" s="96" t="s">
        <v>873</v>
      </c>
      <c r="E3678" s="95">
        <v>1</v>
      </c>
      <c r="F3678" s="95">
        <f>INDEX(技能效果!H:H,MATCH(技能效果等级!B3678,技能效果!B:B,0))</f>
        <v>1001</v>
      </c>
      <c r="G3678" s="95">
        <f>IF(INDEX(技能效果!K:K,MATCH(B3678,技能效果!B:B,0))=0,INDEX(技能效果!I:I,MATCH(技能效果等级!B3678,技能效果!B:B,0)),INDEX(技能效果!I:I,MATCH(技能效果等级!B3678,技能效果!B:B,0))*VLOOKUP(E3678,技能数值计算!$C$19:$D$28,2,FALSE))</f>
        <v>0.5</v>
      </c>
      <c r="H3678" s="95">
        <f>INDEX(技能效果!J:J,MATCH(技能效果等级!B3678,技能效果!B:B,0))</f>
        <v>0</v>
      </c>
      <c r="I3678" s="97"/>
      <c r="J3678" s="97"/>
      <c r="K3678" s="97"/>
      <c r="L3678" s="97"/>
      <c r="M3678" s="97"/>
      <c r="N3678" s="96" t="str">
        <f>IF(INDEX(技能效果!L:L,MATCH(技能效果等级!B3678,技能效果!B:B,0))="","",INDEX(技能效果!L:L,MATCH(技能效果等级!B3678,技能效果!B:B,0)))</f>
        <v/>
      </c>
      <c r="O3678" s="95">
        <f>IF(INDEX(技能效果!N:N,MATCH(B3678,技能效果!B:B,0))=0,INDEX(技能效果!M:M,MATCH(技能效果等级!B3678,技能效果!B:B,0)),INDEX(技能效果!M:M,MATCH(技能效果等级!B3678,技能效果!B:B,0))*VLOOKUP(E3678,技能数值计算!$C$19:$D$28,2,FALSE))</f>
        <v>0</v>
      </c>
      <c r="P3678" s="97"/>
      <c r="Q3678" s="97"/>
      <c r="R3678" s="95" t="str">
        <f>IF(INDEX(技能效果!O:O,MATCH(技能效果等级!B3678,技能效果!B:B,0))="","",INDEX(技能效果!O:O,MATCH(技能效果等级!B3678,技能效果!B:B,0)))</f>
        <v/>
      </c>
      <c r="S3678" s="97"/>
      <c r="T3678" s="97"/>
      <c r="U3678" s="97"/>
      <c r="V3678" s="96" t="str">
        <f>IF(INDEX(技能效果!AF:AF,MATCH(技能效果等级!B3678,技能效果!B:B,0))="","",INDEX(技能效果!AF:AF,MATCH(技能效果等级!B3678,技能效果!B:B,0)))</f>
        <v/>
      </c>
      <c r="W3678" s="95">
        <f t="shared" si="55"/>
        <v>359</v>
      </c>
    </row>
    <row r="3679" spans="1:23" ht="16.5" x14ac:dyDescent="0.2">
      <c r="A3679" s="62">
        <v>3676</v>
      </c>
      <c r="B3679" s="95">
        <f>INDEX(技能效果!B:B,MATCH(技能效果等级!W3679,技能效果!AE:AE,0))</f>
        <v>210400202</v>
      </c>
      <c r="C3679" s="95" t="str">
        <f>INDEX(技能效果!C:C,MATCH(技能效果等级!B3679,技能效果!B:B,0))</f>
        <v>插槽2连击伤害(教学)</v>
      </c>
      <c r="D3679" s="96" t="s">
        <v>873</v>
      </c>
      <c r="E3679" s="95">
        <v>2</v>
      </c>
      <c r="F3679" s="95">
        <f>INDEX(技能效果!H:H,MATCH(技能效果等级!B3679,技能效果!B:B,0))</f>
        <v>1001</v>
      </c>
      <c r="G3679" s="95">
        <f>IF(INDEX(技能效果!K:K,MATCH(B3679,技能效果!B:B,0))=0,INDEX(技能效果!I:I,MATCH(技能效果等级!B3679,技能效果!B:B,0)),INDEX(技能效果!I:I,MATCH(技能效果等级!B3679,技能效果!B:B,0))*VLOOKUP(E3679,技能数值计算!$C$19:$D$28,2,FALSE))</f>
        <v>0.54</v>
      </c>
      <c r="H3679" s="95">
        <f>INDEX(技能效果!J:J,MATCH(技能效果等级!B3679,技能效果!B:B,0))</f>
        <v>0</v>
      </c>
      <c r="I3679" s="97"/>
      <c r="J3679" s="97"/>
      <c r="K3679" s="97"/>
      <c r="L3679" s="97"/>
      <c r="M3679" s="97"/>
      <c r="N3679" s="96" t="str">
        <f>IF(INDEX(技能效果!L:L,MATCH(技能效果等级!B3679,技能效果!B:B,0))="","",INDEX(技能效果!L:L,MATCH(技能效果等级!B3679,技能效果!B:B,0)))</f>
        <v/>
      </c>
      <c r="O3679" s="95">
        <f>IF(INDEX(技能效果!N:N,MATCH(B3679,技能效果!B:B,0))=0,INDEX(技能效果!M:M,MATCH(技能效果等级!B3679,技能效果!B:B,0)),INDEX(技能效果!M:M,MATCH(技能效果等级!B3679,技能效果!B:B,0))*VLOOKUP(E3679,技能数值计算!$C$19:$D$28,2,FALSE))</f>
        <v>0</v>
      </c>
      <c r="P3679" s="97"/>
      <c r="Q3679" s="97"/>
      <c r="R3679" s="95" t="str">
        <f>IF(INDEX(技能效果!O:O,MATCH(技能效果等级!B3679,技能效果!B:B,0))="","",INDEX(技能效果!O:O,MATCH(技能效果等级!B3679,技能效果!B:B,0)))</f>
        <v/>
      </c>
      <c r="S3679" s="97"/>
      <c r="T3679" s="97"/>
      <c r="U3679" s="97"/>
      <c r="V3679" s="96" t="str">
        <f>IF(INDEX(技能效果!AF:AF,MATCH(技能效果等级!B3679,技能效果!B:B,0))="","",INDEX(技能效果!AF:AF,MATCH(技能效果等级!B3679,技能效果!B:B,0)))</f>
        <v/>
      </c>
      <c r="W3679" s="95">
        <f t="shared" si="55"/>
        <v>359</v>
      </c>
    </row>
    <row r="3680" spans="1:23" ht="16.5" x14ac:dyDescent="0.2">
      <c r="A3680" s="62">
        <v>3677</v>
      </c>
      <c r="B3680" s="95">
        <f>INDEX(技能效果!B:B,MATCH(技能效果等级!W3680,技能效果!AE:AE,0))</f>
        <v>210400202</v>
      </c>
      <c r="C3680" s="95" t="str">
        <f>INDEX(技能效果!C:C,MATCH(技能效果等级!B3680,技能效果!B:B,0))</f>
        <v>插槽2连击伤害(教学)</v>
      </c>
      <c r="D3680" s="96" t="s">
        <v>873</v>
      </c>
      <c r="E3680" s="95">
        <v>3</v>
      </c>
      <c r="F3680" s="95">
        <f>INDEX(技能效果!H:H,MATCH(技能效果等级!B3680,技能效果!B:B,0))</f>
        <v>1001</v>
      </c>
      <c r="G3680" s="95">
        <f>IF(INDEX(技能效果!K:K,MATCH(B3680,技能效果!B:B,0))=0,INDEX(技能效果!I:I,MATCH(技能效果等级!B3680,技能效果!B:B,0)),INDEX(技能效果!I:I,MATCH(技能效果等级!B3680,技能效果!B:B,0))*VLOOKUP(E3680,技能数值计算!$C$19:$D$28,2,FALSE))</f>
        <v>0.57999999999999996</v>
      </c>
      <c r="H3680" s="95">
        <f>INDEX(技能效果!J:J,MATCH(技能效果等级!B3680,技能效果!B:B,0))</f>
        <v>0</v>
      </c>
      <c r="I3680" s="97"/>
      <c r="J3680" s="97"/>
      <c r="K3680" s="97"/>
      <c r="L3680" s="97"/>
      <c r="M3680" s="97"/>
      <c r="N3680" s="96" t="str">
        <f>IF(INDEX(技能效果!L:L,MATCH(技能效果等级!B3680,技能效果!B:B,0))="","",INDEX(技能效果!L:L,MATCH(技能效果等级!B3680,技能效果!B:B,0)))</f>
        <v/>
      </c>
      <c r="O3680" s="95">
        <f>IF(INDEX(技能效果!N:N,MATCH(B3680,技能效果!B:B,0))=0,INDEX(技能效果!M:M,MATCH(技能效果等级!B3680,技能效果!B:B,0)),INDEX(技能效果!M:M,MATCH(技能效果等级!B3680,技能效果!B:B,0))*VLOOKUP(E3680,技能数值计算!$C$19:$D$28,2,FALSE))</f>
        <v>0</v>
      </c>
      <c r="P3680" s="97"/>
      <c r="Q3680" s="97"/>
      <c r="R3680" s="95" t="str">
        <f>IF(INDEX(技能效果!O:O,MATCH(技能效果等级!B3680,技能效果!B:B,0))="","",INDEX(技能效果!O:O,MATCH(技能效果等级!B3680,技能效果!B:B,0)))</f>
        <v/>
      </c>
      <c r="S3680" s="97"/>
      <c r="T3680" s="97"/>
      <c r="U3680" s="97"/>
      <c r="V3680" s="96" t="str">
        <f>IF(INDEX(技能效果!AF:AF,MATCH(技能效果等级!B3680,技能效果!B:B,0))="","",INDEX(技能效果!AF:AF,MATCH(技能效果等级!B3680,技能效果!B:B,0)))</f>
        <v/>
      </c>
      <c r="W3680" s="95">
        <f t="shared" si="55"/>
        <v>359</v>
      </c>
    </row>
    <row r="3681" spans="1:23" ht="16.5" x14ac:dyDescent="0.2">
      <c r="A3681" s="62">
        <v>3678</v>
      </c>
      <c r="B3681" s="95">
        <f>INDEX(技能效果!B:B,MATCH(技能效果等级!W3681,技能效果!AE:AE,0))</f>
        <v>210400202</v>
      </c>
      <c r="C3681" s="95" t="str">
        <f>INDEX(技能效果!C:C,MATCH(技能效果等级!B3681,技能效果!B:B,0))</f>
        <v>插槽2连击伤害(教学)</v>
      </c>
      <c r="D3681" s="96" t="s">
        <v>873</v>
      </c>
      <c r="E3681" s="95">
        <v>4</v>
      </c>
      <c r="F3681" s="95">
        <f>INDEX(技能效果!H:H,MATCH(技能效果等级!B3681,技能效果!B:B,0))</f>
        <v>1001</v>
      </c>
      <c r="G3681" s="95">
        <f>IF(INDEX(技能效果!K:K,MATCH(B3681,技能效果!B:B,0))=0,INDEX(技能效果!I:I,MATCH(技能效果等级!B3681,技能效果!B:B,0)),INDEX(技能效果!I:I,MATCH(技能效果等级!B3681,技能效果!B:B,0))*VLOOKUP(E3681,技能数值计算!$C$19:$D$28,2,FALSE))</f>
        <v>0.62</v>
      </c>
      <c r="H3681" s="95">
        <f>INDEX(技能效果!J:J,MATCH(技能效果等级!B3681,技能效果!B:B,0))</f>
        <v>0</v>
      </c>
      <c r="I3681" s="97"/>
      <c r="J3681" s="97"/>
      <c r="K3681" s="97"/>
      <c r="L3681" s="97"/>
      <c r="M3681" s="97"/>
      <c r="N3681" s="96" t="str">
        <f>IF(INDEX(技能效果!L:L,MATCH(技能效果等级!B3681,技能效果!B:B,0))="","",INDEX(技能效果!L:L,MATCH(技能效果等级!B3681,技能效果!B:B,0)))</f>
        <v/>
      </c>
      <c r="O3681" s="95">
        <f>IF(INDEX(技能效果!N:N,MATCH(B3681,技能效果!B:B,0))=0,INDEX(技能效果!M:M,MATCH(技能效果等级!B3681,技能效果!B:B,0)),INDEX(技能效果!M:M,MATCH(技能效果等级!B3681,技能效果!B:B,0))*VLOOKUP(E3681,技能数值计算!$C$19:$D$28,2,FALSE))</f>
        <v>0</v>
      </c>
      <c r="P3681" s="97"/>
      <c r="Q3681" s="97"/>
      <c r="R3681" s="95" t="str">
        <f>IF(INDEX(技能效果!O:O,MATCH(技能效果等级!B3681,技能效果!B:B,0))="","",INDEX(技能效果!O:O,MATCH(技能效果等级!B3681,技能效果!B:B,0)))</f>
        <v/>
      </c>
      <c r="S3681" s="97"/>
      <c r="T3681" s="97"/>
      <c r="U3681" s="97"/>
      <c r="V3681" s="96" t="str">
        <f>IF(INDEX(技能效果!AF:AF,MATCH(技能效果等级!B3681,技能效果!B:B,0))="","",INDEX(技能效果!AF:AF,MATCH(技能效果等级!B3681,技能效果!B:B,0)))</f>
        <v/>
      </c>
      <c r="W3681" s="95">
        <f t="shared" si="55"/>
        <v>359</v>
      </c>
    </row>
    <row r="3682" spans="1:23" ht="16.5" x14ac:dyDescent="0.2">
      <c r="A3682" s="62">
        <v>3679</v>
      </c>
      <c r="B3682" s="95">
        <f>INDEX(技能效果!B:B,MATCH(技能效果等级!W3682,技能效果!AE:AE,0))</f>
        <v>210400202</v>
      </c>
      <c r="C3682" s="95" t="str">
        <f>INDEX(技能效果!C:C,MATCH(技能效果等级!B3682,技能效果!B:B,0))</f>
        <v>插槽2连击伤害(教学)</v>
      </c>
      <c r="D3682" s="96" t="s">
        <v>873</v>
      </c>
      <c r="E3682" s="95">
        <v>5</v>
      </c>
      <c r="F3682" s="95">
        <f>INDEX(技能效果!H:H,MATCH(技能效果等级!B3682,技能效果!B:B,0))</f>
        <v>1001</v>
      </c>
      <c r="G3682" s="95">
        <f>IF(INDEX(技能效果!K:K,MATCH(B3682,技能效果!B:B,0))=0,INDEX(技能效果!I:I,MATCH(技能效果等级!B3682,技能效果!B:B,0)),INDEX(技能效果!I:I,MATCH(技能效果等级!B3682,技能效果!B:B,0))*VLOOKUP(E3682,技能数值计算!$C$19:$D$28,2,FALSE))</f>
        <v>0.66</v>
      </c>
      <c r="H3682" s="95">
        <f>INDEX(技能效果!J:J,MATCH(技能效果等级!B3682,技能效果!B:B,0))</f>
        <v>0</v>
      </c>
      <c r="I3682" s="97"/>
      <c r="J3682" s="97"/>
      <c r="K3682" s="97"/>
      <c r="L3682" s="97"/>
      <c r="M3682" s="97"/>
      <c r="N3682" s="96" t="str">
        <f>IF(INDEX(技能效果!L:L,MATCH(技能效果等级!B3682,技能效果!B:B,0))="","",INDEX(技能效果!L:L,MATCH(技能效果等级!B3682,技能效果!B:B,0)))</f>
        <v/>
      </c>
      <c r="O3682" s="95">
        <f>IF(INDEX(技能效果!N:N,MATCH(B3682,技能效果!B:B,0))=0,INDEX(技能效果!M:M,MATCH(技能效果等级!B3682,技能效果!B:B,0)),INDEX(技能效果!M:M,MATCH(技能效果等级!B3682,技能效果!B:B,0))*VLOOKUP(E3682,技能数值计算!$C$19:$D$28,2,FALSE))</f>
        <v>0</v>
      </c>
      <c r="P3682" s="97"/>
      <c r="Q3682" s="97"/>
      <c r="R3682" s="95" t="str">
        <f>IF(INDEX(技能效果!O:O,MATCH(技能效果等级!B3682,技能效果!B:B,0))="","",INDEX(技能效果!O:O,MATCH(技能效果等级!B3682,技能效果!B:B,0)))</f>
        <v/>
      </c>
      <c r="S3682" s="97"/>
      <c r="T3682" s="97"/>
      <c r="U3682" s="97"/>
      <c r="V3682" s="96" t="str">
        <f>IF(INDEX(技能效果!AF:AF,MATCH(技能效果等级!B3682,技能效果!B:B,0))="","",INDEX(技能效果!AF:AF,MATCH(技能效果等级!B3682,技能效果!B:B,0)))</f>
        <v/>
      </c>
      <c r="W3682" s="95">
        <f t="shared" si="55"/>
        <v>359</v>
      </c>
    </row>
    <row r="3683" spans="1:23" ht="16.5" x14ac:dyDescent="0.2">
      <c r="A3683" s="62">
        <v>3680</v>
      </c>
      <c r="B3683" s="95">
        <f>INDEX(技能效果!B:B,MATCH(技能效果等级!W3683,技能效果!AE:AE,0))</f>
        <v>210400202</v>
      </c>
      <c r="C3683" s="95" t="str">
        <f>INDEX(技能效果!C:C,MATCH(技能效果等级!B3683,技能效果!B:B,0))</f>
        <v>插槽2连击伤害(教学)</v>
      </c>
      <c r="D3683" s="96" t="s">
        <v>873</v>
      </c>
      <c r="E3683" s="95">
        <v>6</v>
      </c>
      <c r="F3683" s="95">
        <f>INDEX(技能效果!H:H,MATCH(技能效果等级!B3683,技能效果!B:B,0))</f>
        <v>1001</v>
      </c>
      <c r="G3683" s="95">
        <f>IF(INDEX(技能效果!K:K,MATCH(B3683,技能效果!B:B,0))=0,INDEX(技能效果!I:I,MATCH(技能效果等级!B3683,技能效果!B:B,0)),INDEX(技能效果!I:I,MATCH(技能效果等级!B3683,技能效果!B:B,0))*VLOOKUP(E3683,技能数值计算!$C$19:$D$28,2,FALSE))</f>
        <v>0.72</v>
      </c>
      <c r="H3683" s="95">
        <f>INDEX(技能效果!J:J,MATCH(技能效果等级!B3683,技能效果!B:B,0))</f>
        <v>0</v>
      </c>
      <c r="I3683" s="97"/>
      <c r="J3683" s="97"/>
      <c r="K3683" s="97"/>
      <c r="L3683" s="97"/>
      <c r="M3683" s="97"/>
      <c r="N3683" s="96" t="str">
        <f>IF(INDEX(技能效果!L:L,MATCH(技能效果等级!B3683,技能效果!B:B,0))="","",INDEX(技能效果!L:L,MATCH(技能效果等级!B3683,技能效果!B:B,0)))</f>
        <v/>
      </c>
      <c r="O3683" s="95">
        <f>IF(INDEX(技能效果!N:N,MATCH(B3683,技能效果!B:B,0))=0,INDEX(技能效果!M:M,MATCH(技能效果等级!B3683,技能效果!B:B,0)),INDEX(技能效果!M:M,MATCH(技能效果等级!B3683,技能效果!B:B,0))*VLOOKUP(E3683,技能数值计算!$C$19:$D$28,2,FALSE))</f>
        <v>0</v>
      </c>
      <c r="P3683" s="97"/>
      <c r="Q3683" s="97"/>
      <c r="R3683" s="95" t="str">
        <f>IF(INDEX(技能效果!O:O,MATCH(技能效果等级!B3683,技能效果!B:B,0))="","",INDEX(技能效果!O:O,MATCH(技能效果等级!B3683,技能效果!B:B,0)))</f>
        <v/>
      </c>
      <c r="S3683" s="97"/>
      <c r="T3683" s="97"/>
      <c r="U3683" s="97"/>
      <c r="V3683" s="96" t="str">
        <f>IF(INDEX(技能效果!AF:AF,MATCH(技能效果等级!B3683,技能效果!B:B,0))="","",INDEX(技能效果!AF:AF,MATCH(技能效果等级!B3683,技能效果!B:B,0)))</f>
        <v/>
      </c>
      <c r="W3683" s="95">
        <f t="shared" si="55"/>
        <v>359</v>
      </c>
    </row>
    <row r="3684" spans="1:23" ht="16.5" x14ac:dyDescent="0.2">
      <c r="A3684" s="62">
        <v>3681</v>
      </c>
      <c r="B3684" s="95">
        <f>INDEX(技能效果!B:B,MATCH(技能效果等级!W3684,技能效果!AE:AE,0))</f>
        <v>210400202</v>
      </c>
      <c r="C3684" s="95" t="str">
        <f>INDEX(技能效果!C:C,MATCH(技能效果等级!B3684,技能效果!B:B,0))</f>
        <v>插槽2连击伤害(教学)</v>
      </c>
      <c r="D3684" s="96" t="s">
        <v>873</v>
      </c>
      <c r="E3684" s="95">
        <v>7</v>
      </c>
      <c r="F3684" s="95">
        <f>INDEX(技能效果!H:H,MATCH(技能效果等级!B3684,技能效果!B:B,0))</f>
        <v>1001</v>
      </c>
      <c r="G3684" s="95">
        <f>IF(INDEX(技能效果!K:K,MATCH(B3684,技能效果!B:B,0))=0,INDEX(技能效果!I:I,MATCH(技能效果等级!B3684,技能效果!B:B,0)),INDEX(技能效果!I:I,MATCH(技能效果等级!B3684,技能效果!B:B,0))*VLOOKUP(E3684,技能数值计算!$C$19:$D$28,2,FALSE))</f>
        <v>0.78</v>
      </c>
      <c r="H3684" s="95">
        <f>INDEX(技能效果!J:J,MATCH(技能效果等级!B3684,技能效果!B:B,0))</f>
        <v>0</v>
      </c>
      <c r="I3684" s="97"/>
      <c r="J3684" s="97"/>
      <c r="K3684" s="97"/>
      <c r="L3684" s="97"/>
      <c r="M3684" s="97"/>
      <c r="N3684" s="96" t="str">
        <f>IF(INDEX(技能效果!L:L,MATCH(技能效果等级!B3684,技能效果!B:B,0))="","",INDEX(技能效果!L:L,MATCH(技能效果等级!B3684,技能效果!B:B,0)))</f>
        <v/>
      </c>
      <c r="O3684" s="95">
        <f>IF(INDEX(技能效果!N:N,MATCH(B3684,技能效果!B:B,0))=0,INDEX(技能效果!M:M,MATCH(技能效果等级!B3684,技能效果!B:B,0)),INDEX(技能效果!M:M,MATCH(技能效果等级!B3684,技能效果!B:B,0))*VLOOKUP(E3684,技能数值计算!$C$19:$D$28,2,FALSE))</f>
        <v>0</v>
      </c>
      <c r="P3684" s="97"/>
      <c r="Q3684" s="97"/>
      <c r="R3684" s="95" t="str">
        <f>IF(INDEX(技能效果!O:O,MATCH(技能效果等级!B3684,技能效果!B:B,0))="","",INDEX(技能效果!O:O,MATCH(技能效果等级!B3684,技能效果!B:B,0)))</f>
        <v/>
      </c>
      <c r="S3684" s="97"/>
      <c r="T3684" s="97"/>
      <c r="U3684" s="97"/>
      <c r="V3684" s="96" t="str">
        <f>IF(INDEX(技能效果!AF:AF,MATCH(技能效果等级!B3684,技能效果!B:B,0))="","",INDEX(技能效果!AF:AF,MATCH(技能效果等级!B3684,技能效果!B:B,0)))</f>
        <v/>
      </c>
      <c r="W3684" s="95">
        <f t="shared" si="55"/>
        <v>359</v>
      </c>
    </row>
    <row r="3685" spans="1:23" ht="16.5" x14ac:dyDescent="0.2">
      <c r="A3685" s="62">
        <v>3682</v>
      </c>
      <c r="B3685" s="95">
        <f>INDEX(技能效果!B:B,MATCH(技能效果等级!W3685,技能效果!AE:AE,0))</f>
        <v>210400202</v>
      </c>
      <c r="C3685" s="95" t="str">
        <f>INDEX(技能效果!C:C,MATCH(技能效果等级!B3685,技能效果!B:B,0))</f>
        <v>插槽2连击伤害(教学)</v>
      </c>
      <c r="D3685" s="96" t="s">
        <v>873</v>
      </c>
      <c r="E3685" s="95">
        <v>8</v>
      </c>
      <c r="F3685" s="95">
        <f>INDEX(技能效果!H:H,MATCH(技能效果等级!B3685,技能效果!B:B,0))</f>
        <v>1001</v>
      </c>
      <c r="G3685" s="95">
        <f>IF(INDEX(技能效果!K:K,MATCH(B3685,技能效果!B:B,0))=0,INDEX(技能效果!I:I,MATCH(技能效果等级!B3685,技能效果!B:B,0)),INDEX(技能效果!I:I,MATCH(技能效果等级!B3685,技能效果!B:B,0))*VLOOKUP(E3685,技能数值计算!$C$19:$D$28,2,FALSE))</f>
        <v>0.84</v>
      </c>
      <c r="H3685" s="95">
        <f>INDEX(技能效果!J:J,MATCH(技能效果等级!B3685,技能效果!B:B,0))</f>
        <v>0</v>
      </c>
      <c r="I3685" s="97"/>
      <c r="J3685" s="97"/>
      <c r="K3685" s="97"/>
      <c r="L3685" s="97"/>
      <c r="M3685" s="97"/>
      <c r="N3685" s="96" t="str">
        <f>IF(INDEX(技能效果!L:L,MATCH(技能效果等级!B3685,技能效果!B:B,0))="","",INDEX(技能效果!L:L,MATCH(技能效果等级!B3685,技能效果!B:B,0)))</f>
        <v/>
      </c>
      <c r="O3685" s="95">
        <f>IF(INDEX(技能效果!N:N,MATCH(B3685,技能效果!B:B,0))=0,INDEX(技能效果!M:M,MATCH(技能效果等级!B3685,技能效果!B:B,0)),INDEX(技能效果!M:M,MATCH(技能效果等级!B3685,技能效果!B:B,0))*VLOOKUP(E3685,技能数值计算!$C$19:$D$28,2,FALSE))</f>
        <v>0</v>
      </c>
      <c r="P3685" s="97"/>
      <c r="Q3685" s="97"/>
      <c r="R3685" s="95" t="str">
        <f>IF(INDEX(技能效果!O:O,MATCH(技能效果等级!B3685,技能效果!B:B,0))="","",INDEX(技能效果!O:O,MATCH(技能效果等级!B3685,技能效果!B:B,0)))</f>
        <v/>
      </c>
      <c r="S3685" s="97"/>
      <c r="T3685" s="97"/>
      <c r="U3685" s="97"/>
      <c r="V3685" s="96" t="str">
        <f>IF(INDEX(技能效果!AF:AF,MATCH(技能效果等级!B3685,技能效果!B:B,0))="","",INDEX(技能效果!AF:AF,MATCH(技能效果等级!B3685,技能效果!B:B,0)))</f>
        <v/>
      </c>
      <c r="W3685" s="95">
        <f t="shared" si="55"/>
        <v>359</v>
      </c>
    </row>
    <row r="3686" spans="1:23" ht="16.5" x14ac:dyDescent="0.2">
      <c r="A3686" s="62">
        <v>3683</v>
      </c>
      <c r="B3686" s="95">
        <f>INDEX(技能效果!B:B,MATCH(技能效果等级!W3686,技能效果!AE:AE,0))</f>
        <v>210400202</v>
      </c>
      <c r="C3686" s="95" t="str">
        <f>INDEX(技能效果!C:C,MATCH(技能效果等级!B3686,技能效果!B:B,0))</f>
        <v>插槽2连击伤害(教学)</v>
      </c>
      <c r="D3686" s="96" t="s">
        <v>873</v>
      </c>
      <c r="E3686" s="95">
        <v>9</v>
      </c>
      <c r="F3686" s="95">
        <f>INDEX(技能效果!H:H,MATCH(技能效果等级!B3686,技能效果!B:B,0))</f>
        <v>1001</v>
      </c>
      <c r="G3686" s="95">
        <f>IF(INDEX(技能效果!K:K,MATCH(B3686,技能效果!B:B,0))=0,INDEX(技能效果!I:I,MATCH(技能效果等级!B3686,技能效果!B:B,0)),INDEX(技能效果!I:I,MATCH(技能效果等级!B3686,技能效果!B:B,0))*VLOOKUP(E3686,技能数值计算!$C$19:$D$28,2,FALSE))</f>
        <v>0.92</v>
      </c>
      <c r="H3686" s="95">
        <f>INDEX(技能效果!J:J,MATCH(技能效果等级!B3686,技能效果!B:B,0))</f>
        <v>0</v>
      </c>
      <c r="I3686" s="97"/>
      <c r="J3686" s="97"/>
      <c r="K3686" s="97"/>
      <c r="L3686" s="97"/>
      <c r="M3686" s="97"/>
      <c r="N3686" s="96" t="str">
        <f>IF(INDEX(技能效果!L:L,MATCH(技能效果等级!B3686,技能效果!B:B,0))="","",INDEX(技能效果!L:L,MATCH(技能效果等级!B3686,技能效果!B:B,0)))</f>
        <v/>
      </c>
      <c r="O3686" s="95">
        <f>IF(INDEX(技能效果!N:N,MATCH(B3686,技能效果!B:B,0))=0,INDEX(技能效果!M:M,MATCH(技能效果等级!B3686,技能效果!B:B,0)),INDEX(技能效果!M:M,MATCH(技能效果等级!B3686,技能效果!B:B,0))*VLOOKUP(E3686,技能数值计算!$C$19:$D$28,2,FALSE))</f>
        <v>0</v>
      </c>
      <c r="P3686" s="97"/>
      <c r="Q3686" s="97"/>
      <c r="R3686" s="95" t="str">
        <f>IF(INDEX(技能效果!O:O,MATCH(技能效果等级!B3686,技能效果!B:B,0))="","",INDEX(技能效果!O:O,MATCH(技能效果等级!B3686,技能效果!B:B,0)))</f>
        <v/>
      </c>
      <c r="S3686" s="97"/>
      <c r="T3686" s="97"/>
      <c r="U3686" s="97"/>
      <c r="V3686" s="96" t="str">
        <f>IF(INDEX(技能效果!AF:AF,MATCH(技能效果等级!B3686,技能效果!B:B,0))="","",INDEX(技能效果!AF:AF,MATCH(技能效果等级!B3686,技能效果!B:B,0)))</f>
        <v/>
      </c>
      <c r="W3686" s="95">
        <f t="shared" si="55"/>
        <v>359</v>
      </c>
    </row>
    <row r="3687" spans="1:23" ht="16.5" x14ac:dyDescent="0.2">
      <c r="A3687" s="62">
        <v>3684</v>
      </c>
      <c r="B3687" s="95">
        <f>INDEX(技能效果!B:B,MATCH(技能效果等级!W3687,技能效果!AE:AE,0))</f>
        <v>210400202</v>
      </c>
      <c r="C3687" s="95" t="str">
        <f>INDEX(技能效果!C:C,MATCH(技能效果等级!B3687,技能效果!B:B,0))</f>
        <v>插槽2连击伤害(教学)</v>
      </c>
      <c r="D3687" s="96" t="s">
        <v>873</v>
      </c>
      <c r="E3687" s="95">
        <v>10</v>
      </c>
      <c r="F3687" s="95">
        <f>INDEX(技能效果!H:H,MATCH(技能效果等级!B3687,技能效果!B:B,0))</f>
        <v>1001</v>
      </c>
      <c r="G3687" s="95">
        <f>IF(INDEX(技能效果!K:K,MATCH(B3687,技能效果!B:B,0))=0,INDEX(技能效果!I:I,MATCH(技能效果等级!B3687,技能效果!B:B,0)),INDEX(技能效果!I:I,MATCH(技能效果等级!B3687,技能效果!B:B,0))*VLOOKUP(E3687,技能数值计算!$C$19:$D$28,2,FALSE))</f>
        <v>1</v>
      </c>
      <c r="H3687" s="95">
        <f>INDEX(技能效果!J:J,MATCH(技能效果等级!B3687,技能效果!B:B,0))</f>
        <v>0</v>
      </c>
      <c r="I3687" s="97"/>
      <c r="J3687" s="97"/>
      <c r="K3687" s="97"/>
      <c r="L3687" s="97"/>
      <c r="M3687" s="97"/>
      <c r="N3687" s="96" t="str">
        <f>IF(INDEX(技能效果!L:L,MATCH(技能效果等级!B3687,技能效果!B:B,0))="","",INDEX(技能效果!L:L,MATCH(技能效果等级!B3687,技能效果!B:B,0)))</f>
        <v/>
      </c>
      <c r="O3687" s="95">
        <f>IF(INDEX(技能效果!N:N,MATCH(B3687,技能效果!B:B,0))=0,INDEX(技能效果!M:M,MATCH(技能效果等级!B3687,技能效果!B:B,0)),INDEX(技能效果!M:M,MATCH(技能效果等级!B3687,技能效果!B:B,0))*VLOOKUP(E3687,技能数值计算!$C$19:$D$28,2,FALSE))</f>
        <v>0</v>
      </c>
      <c r="P3687" s="97"/>
      <c r="Q3687" s="97"/>
      <c r="R3687" s="95" t="str">
        <f>IF(INDEX(技能效果!O:O,MATCH(技能效果等级!B3687,技能效果!B:B,0))="","",INDEX(技能效果!O:O,MATCH(技能效果等级!B3687,技能效果!B:B,0)))</f>
        <v/>
      </c>
      <c r="S3687" s="97"/>
      <c r="T3687" s="97"/>
      <c r="U3687" s="97"/>
      <c r="V3687" s="96" t="str">
        <f>IF(INDEX(技能效果!AF:AF,MATCH(技能效果等级!B3687,技能效果!B:B,0))="","",INDEX(技能效果!AF:AF,MATCH(技能效果等级!B3687,技能效果!B:B,0)))</f>
        <v/>
      </c>
      <c r="W3687" s="95">
        <f t="shared" si="55"/>
        <v>359</v>
      </c>
    </row>
    <row r="3688" spans="1:23" ht="16.5" x14ac:dyDescent="0.2">
      <c r="A3688" s="62">
        <v>3685</v>
      </c>
      <c r="B3688" s="95">
        <f>INDEX(技能效果!B:B,MATCH(技能效果等级!W3688,技能效果!AE:AE,0))</f>
        <v>210400203</v>
      </c>
      <c r="C3688" s="95" t="str">
        <f>INDEX(技能效果!C:C,MATCH(技能效果等级!B3688,技能效果!B:B,0))</f>
        <v>插槽2连击禁锢额外伤害(教学)</v>
      </c>
      <c r="D3688" s="96" t="s">
        <v>873</v>
      </c>
      <c r="E3688" s="95">
        <v>1</v>
      </c>
      <c r="F3688" s="95">
        <f>INDEX(技能效果!H:H,MATCH(技能效果等级!B3688,技能效果!B:B,0))</f>
        <v>1001</v>
      </c>
      <c r="G3688" s="95">
        <f>IF(INDEX(技能效果!K:K,MATCH(B3688,技能效果!B:B,0))=0,INDEX(技能效果!I:I,MATCH(技能效果等级!B3688,技能效果!B:B,0)),INDEX(技能效果!I:I,MATCH(技能效果等级!B3688,技能效果!B:B,0))*VLOOKUP(E3688,技能数值计算!$C$19:$D$28,2,FALSE))</f>
        <v>0.5</v>
      </c>
      <c r="H3688" s="95">
        <f>INDEX(技能效果!J:J,MATCH(技能效果等级!B3688,技能效果!B:B,0))</f>
        <v>0</v>
      </c>
      <c r="I3688" s="97"/>
      <c r="J3688" s="97"/>
      <c r="K3688" s="97"/>
      <c r="L3688" s="97"/>
      <c r="M3688" s="97"/>
      <c r="N3688" s="96" t="str">
        <f>IF(INDEX(技能效果!L:L,MATCH(技能效果等级!B3688,技能效果!B:B,0))="","",INDEX(技能效果!L:L,MATCH(技能效果等级!B3688,技能效果!B:B,0)))</f>
        <v/>
      </c>
      <c r="O3688" s="95">
        <f>IF(INDEX(技能效果!N:N,MATCH(B3688,技能效果!B:B,0))=0,INDEX(技能效果!M:M,MATCH(技能效果等级!B3688,技能效果!B:B,0)),INDEX(技能效果!M:M,MATCH(技能效果等级!B3688,技能效果!B:B,0))*VLOOKUP(E3688,技能数值计算!$C$19:$D$28,2,FALSE))</f>
        <v>0</v>
      </c>
      <c r="P3688" s="97"/>
      <c r="Q3688" s="97"/>
      <c r="R3688" s="95" t="str">
        <f>IF(INDEX(技能效果!O:O,MATCH(技能效果等级!B3688,技能效果!B:B,0))="","",INDEX(技能效果!O:O,MATCH(技能效果等级!B3688,技能效果!B:B,0)))</f>
        <v/>
      </c>
      <c r="S3688" s="97"/>
      <c r="T3688" s="97"/>
      <c r="U3688" s="97"/>
      <c r="V3688" s="96" t="str">
        <f>IF(INDEX(技能效果!AF:AF,MATCH(技能效果等级!B3688,技能效果!B:B,0))="","",INDEX(技能效果!AF:AF,MATCH(技能效果等级!B3688,技能效果!B:B,0)))</f>
        <v/>
      </c>
      <c r="W3688" s="95">
        <f t="shared" si="55"/>
        <v>360</v>
      </c>
    </row>
    <row r="3689" spans="1:23" ht="16.5" x14ac:dyDescent="0.2">
      <c r="A3689" s="62">
        <v>3686</v>
      </c>
      <c r="B3689" s="95">
        <f>INDEX(技能效果!B:B,MATCH(技能效果等级!W3689,技能效果!AE:AE,0))</f>
        <v>210400203</v>
      </c>
      <c r="C3689" s="95" t="str">
        <f>INDEX(技能效果!C:C,MATCH(技能效果等级!B3689,技能效果!B:B,0))</f>
        <v>插槽2连击禁锢额外伤害(教学)</v>
      </c>
      <c r="D3689" s="96" t="s">
        <v>873</v>
      </c>
      <c r="E3689" s="95">
        <v>2</v>
      </c>
      <c r="F3689" s="95">
        <f>INDEX(技能效果!H:H,MATCH(技能效果等级!B3689,技能效果!B:B,0))</f>
        <v>1001</v>
      </c>
      <c r="G3689" s="95">
        <f>IF(INDEX(技能效果!K:K,MATCH(B3689,技能效果!B:B,0))=0,INDEX(技能效果!I:I,MATCH(技能效果等级!B3689,技能效果!B:B,0)),INDEX(技能效果!I:I,MATCH(技能效果等级!B3689,技能效果!B:B,0))*VLOOKUP(E3689,技能数值计算!$C$19:$D$28,2,FALSE))</f>
        <v>0.54</v>
      </c>
      <c r="H3689" s="95">
        <f>INDEX(技能效果!J:J,MATCH(技能效果等级!B3689,技能效果!B:B,0))</f>
        <v>0</v>
      </c>
      <c r="I3689" s="97"/>
      <c r="J3689" s="97"/>
      <c r="K3689" s="97"/>
      <c r="L3689" s="97"/>
      <c r="M3689" s="97"/>
      <c r="N3689" s="96" t="str">
        <f>IF(INDEX(技能效果!L:L,MATCH(技能效果等级!B3689,技能效果!B:B,0))="","",INDEX(技能效果!L:L,MATCH(技能效果等级!B3689,技能效果!B:B,0)))</f>
        <v/>
      </c>
      <c r="O3689" s="95">
        <f>IF(INDEX(技能效果!N:N,MATCH(B3689,技能效果!B:B,0))=0,INDEX(技能效果!M:M,MATCH(技能效果等级!B3689,技能效果!B:B,0)),INDEX(技能效果!M:M,MATCH(技能效果等级!B3689,技能效果!B:B,0))*VLOOKUP(E3689,技能数值计算!$C$19:$D$28,2,FALSE))</f>
        <v>0</v>
      </c>
      <c r="P3689" s="97"/>
      <c r="Q3689" s="97"/>
      <c r="R3689" s="95" t="str">
        <f>IF(INDEX(技能效果!O:O,MATCH(技能效果等级!B3689,技能效果!B:B,0))="","",INDEX(技能效果!O:O,MATCH(技能效果等级!B3689,技能效果!B:B,0)))</f>
        <v/>
      </c>
      <c r="S3689" s="97"/>
      <c r="T3689" s="97"/>
      <c r="U3689" s="97"/>
      <c r="V3689" s="96" t="str">
        <f>IF(INDEX(技能效果!AF:AF,MATCH(技能效果等级!B3689,技能效果!B:B,0))="","",INDEX(技能效果!AF:AF,MATCH(技能效果等级!B3689,技能效果!B:B,0)))</f>
        <v/>
      </c>
      <c r="W3689" s="95">
        <f t="shared" si="55"/>
        <v>360</v>
      </c>
    </row>
    <row r="3690" spans="1:23" ht="16.5" x14ac:dyDescent="0.2">
      <c r="A3690" s="62">
        <v>3687</v>
      </c>
      <c r="B3690" s="95">
        <f>INDEX(技能效果!B:B,MATCH(技能效果等级!W3690,技能效果!AE:AE,0))</f>
        <v>210400203</v>
      </c>
      <c r="C3690" s="95" t="str">
        <f>INDEX(技能效果!C:C,MATCH(技能效果等级!B3690,技能效果!B:B,0))</f>
        <v>插槽2连击禁锢额外伤害(教学)</v>
      </c>
      <c r="D3690" s="96" t="s">
        <v>873</v>
      </c>
      <c r="E3690" s="95">
        <v>3</v>
      </c>
      <c r="F3690" s="95">
        <f>INDEX(技能效果!H:H,MATCH(技能效果等级!B3690,技能效果!B:B,0))</f>
        <v>1001</v>
      </c>
      <c r="G3690" s="95">
        <f>IF(INDEX(技能效果!K:K,MATCH(B3690,技能效果!B:B,0))=0,INDEX(技能效果!I:I,MATCH(技能效果等级!B3690,技能效果!B:B,0)),INDEX(技能效果!I:I,MATCH(技能效果等级!B3690,技能效果!B:B,0))*VLOOKUP(E3690,技能数值计算!$C$19:$D$28,2,FALSE))</f>
        <v>0.57999999999999996</v>
      </c>
      <c r="H3690" s="95">
        <f>INDEX(技能效果!J:J,MATCH(技能效果等级!B3690,技能效果!B:B,0))</f>
        <v>0</v>
      </c>
      <c r="I3690" s="97"/>
      <c r="J3690" s="97"/>
      <c r="K3690" s="97"/>
      <c r="L3690" s="97"/>
      <c r="M3690" s="97"/>
      <c r="N3690" s="96" t="str">
        <f>IF(INDEX(技能效果!L:L,MATCH(技能效果等级!B3690,技能效果!B:B,0))="","",INDEX(技能效果!L:L,MATCH(技能效果等级!B3690,技能效果!B:B,0)))</f>
        <v/>
      </c>
      <c r="O3690" s="95">
        <f>IF(INDEX(技能效果!N:N,MATCH(B3690,技能效果!B:B,0))=0,INDEX(技能效果!M:M,MATCH(技能效果等级!B3690,技能效果!B:B,0)),INDEX(技能效果!M:M,MATCH(技能效果等级!B3690,技能效果!B:B,0))*VLOOKUP(E3690,技能数值计算!$C$19:$D$28,2,FALSE))</f>
        <v>0</v>
      </c>
      <c r="P3690" s="97"/>
      <c r="Q3690" s="97"/>
      <c r="R3690" s="95" t="str">
        <f>IF(INDEX(技能效果!O:O,MATCH(技能效果等级!B3690,技能效果!B:B,0))="","",INDEX(技能效果!O:O,MATCH(技能效果等级!B3690,技能效果!B:B,0)))</f>
        <v/>
      </c>
      <c r="S3690" s="97"/>
      <c r="T3690" s="97"/>
      <c r="U3690" s="97"/>
      <c r="V3690" s="96" t="str">
        <f>IF(INDEX(技能效果!AF:AF,MATCH(技能效果等级!B3690,技能效果!B:B,0))="","",INDEX(技能效果!AF:AF,MATCH(技能效果等级!B3690,技能效果!B:B,0)))</f>
        <v/>
      </c>
      <c r="W3690" s="95">
        <f t="shared" si="55"/>
        <v>360</v>
      </c>
    </row>
    <row r="3691" spans="1:23" ht="16.5" x14ac:dyDescent="0.2">
      <c r="A3691" s="62">
        <v>3688</v>
      </c>
      <c r="B3691" s="95">
        <f>INDEX(技能效果!B:B,MATCH(技能效果等级!W3691,技能效果!AE:AE,0))</f>
        <v>210400203</v>
      </c>
      <c r="C3691" s="95" t="str">
        <f>INDEX(技能效果!C:C,MATCH(技能效果等级!B3691,技能效果!B:B,0))</f>
        <v>插槽2连击禁锢额外伤害(教学)</v>
      </c>
      <c r="D3691" s="96" t="s">
        <v>873</v>
      </c>
      <c r="E3691" s="95">
        <v>4</v>
      </c>
      <c r="F3691" s="95">
        <f>INDEX(技能效果!H:H,MATCH(技能效果等级!B3691,技能效果!B:B,0))</f>
        <v>1001</v>
      </c>
      <c r="G3691" s="95">
        <f>IF(INDEX(技能效果!K:K,MATCH(B3691,技能效果!B:B,0))=0,INDEX(技能效果!I:I,MATCH(技能效果等级!B3691,技能效果!B:B,0)),INDEX(技能效果!I:I,MATCH(技能效果等级!B3691,技能效果!B:B,0))*VLOOKUP(E3691,技能数值计算!$C$19:$D$28,2,FALSE))</f>
        <v>0.62</v>
      </c>
      <c r="H3691" s="95">
        <f>INDEX(技能效果!J:J,MATCH(技能效果等级!B3691,技能效果!B:B,0))</f>
        <v>0</v>
      </c>
      <c r="I3691" s="97"/>
      <c r="J3691" s="97"/>
      <c r="K3691" s="97"/>
      <c r="L3691" s="97"/>
      <c r="M3691" s="97"/>
      <c r="N3691" s="96" t="str">
        <f>IF(INDEX(技能效果!L:L,MATCH(技能效果等级!B3691,技能效果!B:B,0))="","",INDEX(技能效果!L:L,MATCH(技能效果等级!B3691,技能效果!B:B,0)))</f>
        <v/>
      </c>
      <c r="O3691" s="95">
        <f>IF(INDEX(技能效果!N:N,MATCH(B3691,技能效果!B:B,0))=0,INDEX(技能效果!M:M,MATCH(技能效果等级!B3691,技能效果!B:B,0)),INDEX(技能效果!M:M,MATCH(技能效果等级!B3691,技能效果!B:B,0))*VLOOKUP(E3691,技能数值计算!$C$19:$D$28,2,FALSE))</f>
        <v>0</v>
      </c>
      <c r="P3691" s="97"/>
      <c r="Q3691" s="97"/>
      <c r="R3691" s="95" t="str">
        <f>IF(INDEX(技能效果!O:O,MATCH(技能效果等级!B3691,技能效果!B:B,0))="","",INDEX(技能效果!O:O,MATCH(技能效果等级!B3691,技能效果!B:B,0)))</f>
        <v/>
      </c>
      <c r="S3691" s="97"/>
      <c r="T3691" s="97"/>
      <c r="U3691" s="97"/>
      <c r="V3691" s="96" t="str">
        <f>IF(INDEX(技能效果!AF:AF,MATCH(技能效果等级!B3691,技能效果!B:B,0))="","",INDEX(技能效果!AF:AF,MATCH(技能效果等级!B3691,技能效果!B:B,0)))</f>
        <v/>
      </c>
      <c r="W3691" s="95">
        <f t="shared" si="55"/>
        <v>360</v>
      </c>
    </row>
    <row r="3692" spans="1:23" ht="16.5" x14ac:dyDescent="0.2">
      <c r="A3692" s="62">
        <v>3689</v>
      </c>
      <c r="B3692" s="95">
        <f>INDEX(技能效果!B:B,MATCH(技能效果等级!W3692,技能效果!AE:AE,0))</f>
        <v>210400203</v>
      </c>
      <c r="C3692" s="95" t="str">
        <f>INDEX(技能效果!C:C,MATCH(技能效果等级!B3692,技能效果!B:B,0))</f>
        <v>插槽2连击禁锢额外伤害(教学)</v>
      </c>
      <c r="D3692" s="96" t="s">
        <v>873</v>
      </c>
      <c r="E3692" s="95">
        <v>5</v>
      </c>
      <c r="F3692" s="95">
        <f>INDEX(技能效果!H:H,MATCH(技能效果等级!B3692,技能效果!B:B,0))</f>
        <v>1001</v>
      </c>
      <c r="G3692" s="95">
        <f>IF(INDEX(技能效果!K:K,MATCH(B3692,技能效果!B:B,0))=0,INDEX(技能效果!I:I,MATCH(技能效果等级!B3692,技能效果!B:B,0)),INDEX(技能效果!I:I,MATCH(技能效果等级!B3692,技能效果!B:B,0))*VLOOKUP(E3692,技能数值计算!$C$19:$D$28,2,FALSE))</f>
        <v>0.66</v>
      </c>
      <c r="H3692" s="95">
        <f>INDEX(技能效果!J:J,MATCH(技能效果等级!B3692,技能效果!B:B,0))</f>
        <v>0</v>
      </c>
      <c r="I3692" s="97"/>
      <c r="J3692" s="97"/>
      <c r="K3692" s="97"/>
      <c r="L3692" s="97"/>
      <c r="M3692" s="97"/>
      <c r="N3692" s="96" t="str">
        <f>IF(INDEX(技能效果!L:L,MATCH(技能效果等级!B3692,技能效果!B:B,0))="","",INDEX(技能效果!L:L,MATCH(技能效果等级!B3692,技能效果!B:B,0)))</f>
        <v/>
      </c>
      <c r="O3692" s="95">
        <f>IF(INDEX(技能效果!N:N,MATCH(B3692,技能效果!B:B,0))=0,INDEX(技能效果!M:M,MATCH(技能效果等级!B3692,技能效果!B:B,0)),INDEX(技能效果!M:M,MATCH(技能效果等级!B3692,技能效果!B:B,0))*VLOOKUP(E3692,技能数值计算!$C$19:$D$28,2,FALSE))</f>
        <v>0</v>
      </c>
      <c r="P3692" s="97"/>
      <c r="Q3692" s="97"/>
      <c r="R3692" s="95" t="str">
        <f>IF(INDEX(技能效果!O:O,MATCH(技能效果等级!B3692,技能效果!B:B,0))="","",INDEX(技能效果!O:O,MATCH(技能效果等级!B3692,技能效果!B:B,0)))</f>
        <v/>
      </c>
      <c r="S3692" s="97"/>
      <c r="T3692" s="97"/>
      <c r="U3692" s="97"/>
      <c r="V3692" s="96" t="str">
        <f>IF(INDEX(技能效果!AF:AF,MATCH(技能效果等级!B3692,技能效果!B:B,0))="","",INDEX(技能效果!AF:AF,MATCH(技能效果等级!B3692,技能效果!B:B,0)))</f>
        <v/>
      </c>
      <c r="W3692" s="95">
        <f t="shared" si="55"/>
        <v>360</v>
      </c>
    </row>
    <row r="3693" spans="1:23" ht="16.5" x14ac:dyDescent="0.2">
      <c r="A3693" s="62">
        <v>3690</v>
      </c>
      <c r="B3693" s="95">
        <f>INDEX(技能效果!B:B,MATCH(技能效果等级!W3693,技能效果!AE:AE,0))</f>
        <v>210400203</v>
      </c>
      <c r="C3693" s="95" t="str">
        <f>INDEX(技能效果!C:C,MATCH(技能效果等级!B3693,技能效果!B:B,0))</f>
        <v>插槽2连击禁锢额外伤害(教学)</v>
      </c>
      <c r="D3693" s="96" t="s">
        <v>873</v>
      </c>
      <c r="E3693" s="95">
        <v>6</v>
      </c>
      <c r="F3693" s="95">
        <f>INDEX(技能效果!H:H,MATCH(技能效果等级!B3693,技能效果!B:B,0))</f>
        <v>1001</v>
      </c>
      <c r="G3693" s="95">
        <f>IF(INDEX(技能效果!K:K,MATCH(B3693,技能效果!B:B,0))=0,INDEX(技能效果!I:I,MATCH(技能效果等级!B3693,技能效果!B:B,0)),INDEX(技能效果!I:I,MATCH(技能效果等级!B3693,技能效果!B:B,0))*VLOOKUP(E3693,技能数值计算!$C$19:$D$28,2,FALSE))</f>
        <v>0.72</v>
      </c>
      <c r="H3693" s="95">
        <f>INDEX(技能效果!J:J,MATCH(技能效果等级!B3693,技能效果!B:B,0))</f>
        <v>0</v>
      </c>
      <c r="I3693" s="97"/>
      <c r="J3693" s="97"/>
      <c r="K3693" s="97"/>
      <c r="L3693" s="97"/>
      <c r="M3693" s="97"/>
      <c r="N3693" s="96" t="str">
        <f>IF(INDEX(技能效果!L:L,MATCH(技能效果等级!B3693,技能效果!B:B,0))="","",INDEX(技能效果!L:L,MATCH(技能效果等级!B3693,技能效果!B:B,0)))</f>
        <v/>
      </c>
      <c r="O3693" s="95">
        <f>IF(INDEX(技能效果!N:N,MATCH(B3693,技能效果!B:B,0))=0,INDEX(技能效果!M:M,MATCH(技能效果等级!B3693,技能效果!B:B,0)),INDEX(技能效果!M:M,MATCH(技能效果等级!B3693,技能效果!B:B,0))*VLOOKUP(E3693,技能数值计算!$C$19:$D$28,2,FALSE))</f>
        <v>0</v>
      </c>
      <c r="P3693" s="97"/>
      <c r="Q3693" s="97"/>
      <c r="R3693" s="95" t="str">
        <f>IF(INDEX(技能效果!O:O,MATCH(技能效果等级!B3693,技能效果!B:B,0))="","",INDEX(技能效果!O:O,MATCH(技能效果等级!B3693,技能效果!B:B,0)))</f>
        <v/>
      </c>
      <c r="S3693" s="97"/>
      <c r="T3693" s="97"/>
      <c r="U3693" s="97"/>
      <c r="V3693" s="96" t="str">
        <f>IF(INDEX(技能效果!AF:AF,MATCH(技能效果等级!B3693,技能效果!B:B,0))="","",INDEX(技能效果!AF:AF,MATCH(技能效果等级!B3693,技能效果!B:B,0)))</f>
        <v/>
      </c>
      <c r="W3693" s="95">
        <f t="shared" ref="W3693:W3756" si="56">W3683+1</f>
        <v>360</v>
      </c>
    </row>
    <row r="3694" spans="1:23" ht="16.5" x14ac:dyDescent="0.2">
      <c r="A3694" s="62">
        <v>3691</v>
      </c>
      <c r="B3694" s="95">
        <f>INDEX(技能效果!B:B,MATCH(技能效果等级!W3694,技能效果!AE:AE,0))</f>
        <v>210400203</v>
      </c>
      <c r="C3694" s="95" t="str">
        <f>INDEX(技能效果!C:C,MATCH(技能效果等级!B3694,技能效果!B:B,0))</f>
        <v>插槽2连击禁锢额外伤害(教学)</v>
      </c>
      <c r="D3694" s="96" t="s">
        <v>873</v>
      </c>
      <c r="E3694" s="95">
        <v>7</v>
      </c>
      <c r="F3694" s="95">
        <f>INDEX(技能效果!H:H,MATCH(技能效果等级!B3694,技能效果!B:B,0))</f>
        <v>1001</v>
      </c>
      <c r="G3694" s="95">
        <f>IF(INDEX(技能效果!K:K,MATCH(B3694,技能效果!B:B,0))=0,INDEX(技能效果!I:I,MATCH(技能效果等级!B3694,技能效果!B:B,0)),INDEX(技能效果!I:I,MATCH(技能效果等级!B3694,技能效果!B:B,0))*VLOOKUP(E3694,技能数值计算!$C$19:$D$28,2,FALSE))</f>
        <v>0.78</v>
      </c>
      <c r="H3694" s="95">
        <f>INDEX(技能效果!J:J,MATCH(技能效果等级!B3694,技能效果!B:B,0))</f>
        <v>0</v>
      </c>
      <c r="I3694" s="97"/>
      <c r="J3694" s="97"/>
      <c r="K3694" s="97"/>
      <c r="L3694" s="97"/>
      <c r="M3694" s="97"/>
      <c r="N3694" s="96" t="str">
        <f>IF(INDEX(技能效果!L:L,MATCH(技能效果等级!B3694,技能效果!B:B,0))="","",INDEX(技能效果!L:L,MATCH(技能效果等级!B3694,技能效果!B:B,0)))</f>
        <v/>
      </c>
      <c r="O3694" s="95">
        <f>IF(INDEX(技能效果!N:N,MATCH(B3694,技能效果!B:B,0))=0,INDEX(技能效果!M:M,MATCH(技能效果等级!B3694,技能效果!B:B,0)),INDEX(技能效果!M:M,MATCH(技能效果等级!B3694,技能效果!B:B,0))*VLOOKUP(E3694,技能数值计算!$C$19:$D$28,2,FALSE))</f>
        <v>0</v>
      </c>
      <c r="P3694" s="97"/>
      <c r="Q3694" s="97"/>
      <c r="R3694" s="95" t="str">
        <f>IF(INDEX(技能效果!O:O,MATCH(技能效果等级!B3694,技能效果!B:B,0))="","",INDEX(技能效果!O:O,MATCH(技能效果等级!B3694,技能效果!B:B,0)))</f>
        <v/>
      </c>
      <c r="S3694" s="97"/>
      <c r="T3694" s="97"/>
      <c r="U3694" s="97"/>
      <c r="V3694" s="96" t="str">
        <f>IF(INDEX(技能效果!AF:AF,MATCH(技能效果等级!B3694,技能效果!B:B,0))="","",INDEX(技能效果!AF:AF,MATCH(技能效果等级!B3694,技能效果!B:B,0)))</f>
        <v/>
      </c>
      <c r="W3694" s="95">
        <f t="shared" si="56"/>
        <v>360</v>
      </c>
    </row>
    <row r="3695" spans="1:23" ht="16.5" x14ac:dyDescent="0.2">
      <c r="A3695" s="62">
        <v>3692</v>
      </c>
      <c r="B3695" s="95">
        <f>INDEX(技能效果!B:B,MATCH(技能效果等级!W3695,技能效果!AE:AE,0))</f>
        <v>210400203</v>
      </c>
      <c r="C3695" s="95" t="str">
        <f>INDEX(技能效果!C:C,MATCH(技能效果等级!B3695,技能效果!B:B,0))</f>
        <v>插槽2连击禁锢额外伤害(教学)</v>
      </c>
      <c r="D3695" s="96" t="s">
        <v>873</v>
      </c>
      <c r="E3695" s="95">
        <v>8</v>
      </c>
      <c r="F3695" s="95">
        <f>INDEX(技能效果!H:H,MATCH(技能效果等级!B3695,技能效果!B:B,0))</f>
        <v>1001</v>
      </c>
      <c r="G3695" s="95">
        <f>IF(INDEX(技能效果!K:K,MATCH(B3695,技能效果!B:B,0))=0,INDEX(技能效果!I:I,MATCH(技能效果等级!B3695,技能效果!B:B,0)),INDEX(技能效果!I:I,MATCH(技能效果等级!B3695,技能效果!B:B,0))*VLOOKUP(E3695,技能数值计算!$C$19:$D$28,2,FALSE))</f>
        <v>0.84</v>
      </c>
      <c r="H3695" s="95">
        <f>INDEX(技能效果!J:J,MATCH(技能效果等级!B3695,技能效果!B:B,0))</f>
        <v>0</v>
      </c>
      <c r="I3695" s="97"/>
      <c r="J3695" s="97"/>
      <c r="K3695" s="97"/>
      <c r="L3695" s="97"/>
      <c r="M3695" s="97"/>
      <c r="N3695" s="96" t="str">
        <f>IF(INDEX(技能效果!L:L,MATCH(技能效果等级!B3695,技能效果!B:B,0))="","",INDEX(技能效果!L:L,MATCH(技能效果等级!B3695,技能效果!B:B,0)))</f>
        <v/>
      </c>
      <c r="O3695" s="95">
        <f>IF(INDEX(技能效果!N:N,MATCH(B3695,技能效果!B:B,0))=0,INDEX(技能效果!M:M,MATCH(技能效果等级!B3695,技能效果!B:B,0)),INDEX(技能效果!M:M,MATCH(技能效果等级!B3695,技能效果!B:B,0))*VLOOKUP(E3695,技能数值计算!$C$19:$D$28,2,FALSE))</f>
        <v>0</v>
      </c>
      <c r="P3695" s="97"/>
      <c r="Q3695" s="97"/>
      <c r="R3695" s="95" t="str">
        <f>IF(INDEX(技能效果!O:O,MATCH(技能效果等级!B3695,技能效果!B:B,0))="","",INDEX(技能效果!O:O,MATCH(技能效果等级!B3695,技能效果!B:B,0)))</f>
        <v/>
      </c>
      <c r="S3695" s="97"/>
      <c r="T3695" s="97"/>
      <c r="U3695" s="97"/>
      <c r="V3695" s="96" t="str">
        <f>IF(INDEX(技能效果!AF:AF,MATCH(技能效果等级!B3695,技能效果!B:B,0))="","",INDEX(技能效果!AF:AF,MATCH(技能效果等级!B3695,技能效果!B:B,0)))</f>
        <v/>
      </c>
      <c r="W3695" s="95">
        <f t="shared" si="56"/>
        <v>360</v>
      </c>
    </row>
    <row r="3696" spans="1:23" ht="16.5" x14ac:dyDescent="0.2">
      <c r="A3696" s="62">
        <v>3693</v>
      </c>
      <c r="B3696" s="95">
        <f>INDEX(技能效果!B:B,MATCH(技能效果等级!W3696,技能效果!AE:AE,0))</f>
        <v>210400203</v>
      </c>
      <c r="C3696" s="95" t="str">
        <f>INDEX(技能效果!C:C,MATCH(技能效果等级!B3696,技能效果!B:B,0))</f>
        <v>插槽2连击禁锢额外伤害(教学)</v>
      </c>
      <c r="D3696" s="96" t="s">
        <v>873</v>
      </c>
      <c r="E3696" s="95">
        <v>9</v>
      </c>
      <c r="F3696" s="95">
        <f>INDEX(技能效果!H:H,MATCH(技能效果等级!B3696,技能效果!B:B,0))</f>
        <v>1001</v>
      </c>
      <c r="G3696" s="95">
        <f>IF(INDEX(技能效果!K:K,MATCH(B3696,技能效果!B:B,0))=0,INDEX(技能效果!I:I,MATCH(技能效果等级!B3696,技能效果!B:B,0)),INDEX(技能效果!I:I,MATCH(技能效果等级!B3696,技能效果!B:B,0))*VLOOKUP(E3696,技能数值计算!$C$19:$D$28,2,FALSE))</f>
        <v>0.92</v>
      </c>
      <c r="H3696" s="95">
        <f>INDEX(技能效果!J:J,MATCH(技能效果等级!B3696,技能效果!B:B,0))</f>
        <v>0</v>
      </c>
      <c r="I3696" s="97"/>
      <c r="J3696" s="97"/>
      <c r="K3696" s="97"/>
      <c r="L3696" s="97"/>
      <c r="M3696" s="97"/>
      <c r="N3696" s="96" t="str">
        <f>IF(INDEX(技能效果!L:L,MATCH(技能效果等级!B3696,技能效果!B:B,0))="","",INDEX(技能效果!L:L,MATCH(技能效果等级!B3696,技能效果!B:B,0)))</f>
        <v/>
      </c>
      <c r="O3696" s="95">
        <f>IF(INDEX(技能效果!N:N,MATCH(B3696,技能效果!B:B,0))=0,INDEX(技能效果!M:M,MATCH(技能效果等级!B3696,技能效果!B:B,0)),INDEX(技能效果!M:M,MATCH(技能效果等级!B3696,技能效果!B:B,0))*VLOOKUP(E3696,技能数值计算!$C$19:$D$28,2,FALSE))</f>
        <v>0</v>
      </c>
      <c r="P3696" s="97"/>
      <c r="Q3696" s="97"/>
      <c r="R3696" s="95" t="str">
        <f>IF(INDEX(技能效果!O:O,MATCH(技能效果等级!B3696,技能效果!B:B,0))="","",INDEX(技能效果!O:O,MATCH(技能效果等级!B3696,技能效果!B:B,0)))</f>
        <v/>
      </c>
      <c r="S3696" s="97"/>
      <c r="T3696" s="97"/>
      <c r="U3696" s="97"/>
      <c r="V3696" s="96" t="str">
        <f>IF(INDEX(技能效果!AF:AF,MATCH(技能效果等级!B3696,技能效果!B:B,0))="","",INDEX(技能效果!AF:AF,MATCH(技能效果等级!B3696,技能效果!B:B,0)))</f>
        <v/>
      </c>
      <c r="W3696" s="95">
        <f t="shared" si="56"/>
        <v>360</v>
      </c>
    </row>
    <row r="3697" spans="1:23" ht="16.5" x14ac:dyDescent="0.2">
      <c r="A3697" s="62">
        <v>3694</v>
      </c>
      <c r="B3697" s="95">
        <f>INDEX(技能效果!B:B,MATCH(技能效果等级!W3697,技能效果!AE:AE,0))</f>
        <v>210400203</v>
      </c>
      <c r="C3697" s="95" t="str">
        <f>INDEX(技能效果!C:C,MATCH(技能效果等级!B3697,技能效果!B:B,0))</f>
        <v>插槽2连击禁锢额外伤害(教学)</v>
      </c>
      <c r="D3697" s="96" t="s">
        <v>873</v>
      </c>
      <c r="E3697" s="95">
        <v>10</v>
      </c>
      <c r="F3697" s="95">
        <f>INDEX(技能效果!H:H,MATCH(技能效果等级!B3697,技能效果!B:B,0))</f>
        <v>1001</v>
      </c>
      <c r="G3697" s="95">
        <f>IF(INDEX(技能效果!K:K,MATCH(B3697,技能效果!B:B,0))=0,INDEX(技能效果!I:I,MATCH(技能效果等级!B3697,技能效果!B:B,0)),INDEX(技能效果!I:I,MATCH(技能效果等级!B3697,技能效果!B:B,0))*VLOOKUP(E3697,技能数值计算!$C$19:$D$28,2,FALSE))</f>
        <v>1</v>
      </c>
      <c r="H3697" s="95">
        <f>INDEX(技能效果!J:J,MATCH(技能效果等级!B3697,技能效果!B:B,0))</f>
        <v>0</v>
      </c>
      <c r="I3697" s="97"/>
      <c r="J3697" s="97"/>
      <c r="K3697" s="97"/>
      <c r="L3697" s="97"/>
      <c r="M3697" s="97"/>
      <c r="N3697" s="96" t="str">
        <f>IF(INDEX(技能效果!L:L,MATCH(技能效果等级!B3697,技能效果!B:B,0))="","",INDEX(技能效果!L:L,MATCH(技能效果等级!B3697,技能效果!B:B,0)))</f>
        <v/>
      </c>
      <c r="O3697" s="95">
        <f>IF(INDEX(技能效果!N:N,MATCH(B3697,技能效果!B:B,0))=0,INDEX(技能效果!M:M,MATCH(技能效果等级!B3697,技能效果!B:B,0)),INDEX(技能效果!M:M,MATCH(技能效果等级!B3697,技能效果!B:B,0))*VLOOKUP(E3697,技能数值计算!$C$19:$D$28,2,FALSE))</f>
        <v>0</v>
      </c>
      <c r="P3697" s="97"/>
      <c r="Q3697" s="97"/>
      <c r="R3697" s="95" t="str">
        <f>IF(INDEX(技能效果!O:O,MATCH(技能效果等级!B3697,技能效果!B:B,0))="","",INDEX(技能效果!O:O,MATCH(技能效果等级!B3697,技能效果!B:B,0)))</f>
        <v/>
      </c>
      <c r="S3697" s="97"/>
      <c r="T3697" s="97"/>
      <c r="U3697" s="97"/>
      <c r="V3697" s="96" t="str">
        <f>IF(INDEX(技能效果!AF:AF,MATCH(技能效果等级!B3697,技能效果!B:B,0))="","",INDEX(技能效果!AF:AF,MATCH(技能效果等级!B3697,技能效果!B:B,0)))</f>
        <v/>
      </c>
      <c r="W3697" s="95">
        <f t="shared" si="56"/>
        <v>360</v>
      </c>
    </row>
    <row r="3698" spans="1:23" ht="16.5" x14ac:dyDescent="0.2">
      <c r="A3698" s="62">
        <v>3695</v>
      </c>
      <c r="B3698" s="95">
        <f>INDEX(技能效果!B:B,MATCH(技能效果等级!W3698,技能效果!AE:AE,0))</f>
        <v>210400301</v>
      </c>
      <c r="C3698" s="95" t="str">
        <f>INDEX(技能效果!C:C,MATCH(技能效果等级!B3698,技能效果!B:B,0))</f>
        <v>插槽3主动伤害(教学)</v>
      </c>
      <c r="D3698" s="96" t="s">
        <v>873</v>
      </c>
      <c r="E3698" s="95">
        <v>1</v>
      </c>
      <c r="F3698" s="95">
        <f>INDEX(技能效果!H:H,MATCH(技能效果等级!B3698,技能效果!B:B,0))</f>
        <v>1001</v>
      </c>
      <c r="G3698" s="95">
        <f>IF(INDEX(技能效果!K:K,MATCH(B3698,技能效果!B:B,0))=0,INDEX(技能效果!I:I,MATCH(技能效果等级!B3698,技能效果!B:B,0)),INDEX(技能效果!I:I,MATCH(技能效果等级!B3698,技能效果!B:B,0))*VLOOKUP(E3698,技能数值计算!$C$19:$D$28,2,FALSE))</f>
        <v>0.5</v>
      </c>
      <c r="H3698" s="95">
        <f>INDEX(技能效果!J:J,MATCH(技能效果等级!B3698,技能效果!B:B,0))</f>
        <v>0</v>
      </c>
      <c r="I3698" s="97"/>
      <c r="J3698" s="97"/>
      <c r="K3698" s="97"/>
      <c r="L3698" s="97"/>
      <c r="M3698" s="97"/>
      <c r="N3698" s="96" t="str">
        <f>IF(INDEX(技能效果!L:L,MATCH(技能效果等级!B3698,技能效果!B:B,0))="","",INDEX(技能效果!L:L,MATCH(技能效果等级!B3698,技能效果!B:B,0)))</f>
        <v/>
      </c>
      <c r="O3698" s="95">
        <f>IF(INDEX(技能效果!N:N,MATCH(B3698,技能效果!B:B,0))=0,INDEX(技能效果!M:M,MATCH(技能效果等级!B3698,技能效果!B:B,0)),INDEX(技能效果!M:M,MATCH(技能效果等级!B3698,技能效果!B:B,0))*VLOOKUP(E3698,技能数值计算!$C$19:$D$28,2,FALSE))</f>
        <v>0</v>
      </c>
      <c r="P3698" s="97"/>
      <c r="Q3698" s="97"/>
      <c r="R3698" s="95" t="str">
        <f>IF(INDEX(技能效果!O:O,MATCH(技能效果等级!B3698,技能效果!B:B,0))="","",INDEX(技能效果!O:O,MATCH(技能效果等级!B3698,技能效果!B:B,0)))</f>
        <v/>
      </c>
      <c r="S3698" s="97"/>
      <c r="T3698" s="97"/>
      <c r="U3698" s="97"/>
      <c r="V3698" s="96" t="str">
        <f>IF(INDEX(技能效果!AF:AF,MATCH(技能效果等级!B3698,技能效果!B:B,0))="","",INDEX(技能效果!AF:AF,MATCH(技能效果等级!B3698,技能效果!B:B,0)))</f>
        <v/>
      </c>
      <c r="W3698" s="95">
        <f t="shared" si="56"/>
        <v>361</v>
      </c>
    </row>
    <row r="3699" spans="1:23" ht="16.5" x14ac:dyDescent="0.2">
      <c r="A3699" s="62">
        <v>3696</v>
      </c>
      <c r="B3699" s="95">
        <f>INDEX(技能效果!B:B,MATCH(技能效果等级!W3699,技能效果!AE:AE,0))</f>
        <v>210400301</v>
      </c>
      <c r="C3699" s="95" t="str">
        <f>INDEX(技能效果!C:C,MATCH(技能效果等级!B3699,技能效果!B:B,0))</f>
        <v>插槽3主动伤害(教学)</v>
      </c>
      <c r="D3699" s="96" t="s">
        <v>873</v>
      </c>
      <c r="E3699" s="95">
        <v>2</v>
      </c>
      <c r="F3699" s="95">
        <f>INDEX(技能效果!H:H,MATCH(技能效果等级!B3699,技能效果!B:B,0))</f>
        <v>1001</v>
      </c>
      <c r="G3699" s="95">
        <f>IF(INDEX(技能效果!K:K,MATCH(B3699,技能效果!B:B,0))=0,INDEX(技能效果!I:I,MATCH(技能效果等级!B3699,技能效果!B:B,0)),INDEX(技能效果!I:I,MATCH(技能效果等级!B3699,技能效果!B:B,0))*VLOOKUP(E3699,技能数值计算!$C$19:$D$28,2,FALSE))</f>
        <v>0.54</v>
      </c>
      <c r="H3699" s="95">
        <f>INDEX(技能效果!J:J,MATCH(技能效果等级!B3699,技能效果!B:B,0))</f>
        <v>0</v>
      </c>
      <c r="I3699" s="97"/>
      <c r="J3699" s="97"/>
      <c r="K3699" s="97"/>
      <c r="L3699" s="97"/>
      <c r="M3699" s="97"/>
      <c r="N3699" s="96" t="str">
        <f>IF(INDEX(技能效果!L:L,MATCH(技能效果等级!B3699,技能效果!B:B,0))="","",INDEX(技能效果!L:L,MATCH(技能效果等级!B3699,技能效果!B:B,0)))</f>
        <v/>
      </c>
      <c r="O3699" s="95">
        <f>IF(INDEX(技能效果!N:N,MATCH(B3699,技能效果!B:B,0))=0,INDEX(技能效果!M:M,MATCH(技能效果等级!B3699,技能效果!B:B,0)),INDEX(技能效果!M:M,MATCH(技能效果等级!B3699,技能效果!B:B,0))*VLOOKUP(E3699,技能数值计算!$C$19:$D$28,2,FALSE))</f>
        <v>0</v>
      </c>
      <c r="P3699" s="97"/>
      <c r="Q3699" s="97"/>
      <c r="R3699" s="95" t="str">
        <f>IF(INDEX(技能效果!O:O,MATCH(技能效果等级!B3699,技能效果!B:B,0))="","",INDEX(技能效果!O:O,MATCH(技能效果等级!B3699,技能效果!B:B,0)))</f>
        <v/>
      </c>
      <c r="S3699" s="97"/>
      <c r="T3699" s="97"/>
      <c r="U3699" s="97"/>
      <c r="V3699" s="96" t="str">
        <f>IF(INDEX(技能效果!AF:AF,MATCH(技能效果等级!B3699,技能效果!B:B,0))="","",INDEX(技能效果!AF:AF,MATCH(技能效果等级!B3699,技能效果!B:B,0)))</f>
        <v/>
      </c>
      <c r="W3699" s="95">
        <f t="shared" si="56"/>
        <v>361</v>
      </c>
    </row>
    <row r="3700" spans="1:23" ht="16.5" x14ac:dyDescent="0.2">
      <c r="A3700" s="62">
        <v>3697</v>
      </c>
      <c r="B3700" s="95">
        <f>INDEX(技能效果!B:B,MATCH(技能效果等级!W3700,技能效果!AE:AE,0))</f>
        <v>210400301</v>
      </c>
      <c r="C3700" s="95" t="str">
        <f>INDEX(技能效果!C:C,MATCH(技能效果等级!B3700,技能效果!B:B,0))</f>
        <v>插槽3主动伤害(教学)</v>
      </c>
      <c r="D3700" s="96" t="s">
        <v>873</v>
      </c>
      <c r="E3700" s="95">
        <v>3</v>
      </c>
      <c r="F3700" s="95">
        <f>INDEX(技能效果!H:H,MATCH(技能效果等级!B3700,技能效果!B:B,0))</f>
        <v>1001</v>
      </c>
      <c r="G3700" s="95">
        <f>IF(INDEX(技能效果!K:K,MATCH(B3700,技能效果!B:B,0))=0,INDEX(技能效果!I:I,MATCH(技能效果等级!B3700,技能效果!B:B,0)),INDEX(技能效果!I:I,MATCH(技能效果等级!B3700,技能效果!B:B,0))*VLOOKUP(E3700,技能数值计算!$C$19:$D$28,2,FALSE))</f>
        <v>0.57999999999999996</v>
      </c>
      <c r="H3700" s="95">
        <f>INDEX(技能效果!J:J,MATCH(技能效果等级!B3700,技能效果!B:B,0))</f>
        <v>0</v>
      </c>
      <c r="I3700" s="97"/>
      <c r="J3700" s="97"/>
      <c r="K3700" s="97"/>
      <c r="L3700" s="97"/>
      <c r="M3700" s="97"/>
      <c r="N3700" s="96" t="str">
        <f>IF(INDEX(技能效果!L:L,MATCH(技能效果等级!B3700,技能效果!B:B,0))="","",INDEX(技能效果!L:L,MATCH(技能效果等级!B3700,技能效果!B:B,0)))</f>
        <v/>
      </c>
      <c r="O3700" s="95">
        <f>IF(INDEX(技能效果!N:N,MATCH(B3700,技能效果!B:B,0))=0,INDEX(技能效果!M:M,MATCH(技能效果等级!B3700,技能效果!B:B,0)),INDEX(技能效果!M:M,MATCH(技能效果等级!B3700,技能效果!B:B,0))*VLOOKUP(E3700,技能数值计算!$C$19:$D$28,2,FALSE))</f>
        <v>0</v>
      </c>
      <c r="P3700" s="97"/>
      <c r="Q3700" s="97"/>
      <c r="R3700" s="95" t="str">
        <f>IF(INDEX(技能效果!O:O,MATCH(技能效果等级!B3700,技能效果!B:B,0))="","",INDEX(技能效果!O:O,MATCH(技能效果等级!B3700,技能效果!B:B,0)))</f>
        <v/>
      </c>
      <c r="S3700" s="97"/>
      <c r="T3700" s="97"/>
      <c r="U3700" s="97"/>
      <c r="V3700" s="96" t="str">
        <f>IF(INDEX(技能效果!AF:AF,MATCH(技能效果等级!B3700,技能效果!B:B,0))="","",INDEX(技能效果!AF:AF,MATCH(技能效果等级!B3700,技能效果!B:B,0)))</f>
        <v/>
      </c>
      <c r="W3700" s="95">
        <f t="shared" si="56"/>
        <v>361</v>
      </c>
    </row>
    <row r="3701" spans="1:23" ht="16.5" x14ac:dyDescent="0.2">
      <c r="A3701" s="62">
        <v>3698</v>
      </c>
      <c r="B3701" s="95">
        <f>INDEX(技能效果!B:B,MATCH(技能效果等级!W3701,技能效果!AE:AE,0))</f>
        <v>210400301</v>
      </c>
      <c r="C3701" s="95" t="str">
        <f>INDEX(技能效果!C:C,MATCH(技能效果等级!B3701,技能效果!B:B,0))</f>
        <v>插槽3主动伤害(教学)</v>
      </c>
      <c r="D3701" s="96" t="s">
        <v>873</v>
      </c>
      <c r="E3701" s="95">
        <v>4</v>
      </c>
      <c r="F3701" s="95">
        <f>INDEX(技能效果!H:H,MATCH(技能效果等级!B3701,技能效果!B:B,0))</f>
        <v>1001</v>
      </c>
      <c r="G3701" s="95">
        <f>IF(INDEX(技能效果!K:K,MATCH(B3701,技能效果!B:B,0))=0,INDEX(技能效果!I:I,MATCH(技能效果等级!B3701,技能效果!B:B,0)),INDEX(技能效果!I:I,MATCH(技能效果等级!B3701,技能效果!B:B,0))*VLOOKUP(E3701,技能数值计算!$C$19:$D$28,2,FALSE))</f>
        <v>0.62</v>
      </c>
      <c r="H3701" s="95">
        <f>INDEX(技能效果!J:J,MATCH(技能效果等级!B3701,技能效果!B:B,0))</f>
        <v>0</v>
      </c>
      <c r="I3701" s="97"/>
      <c r="J3701" s="97"/>
      <c r="K3701" s="97"/>
      <c r="L3701" s="97"/>
      <c r="M3701" s="97"/>
      <c r="N3701" s="96" t="str">
        <f>IF(INDEX(技能效果!L:L,MATCH(技能效果等级!B3701,技能效果!B:B,0))="","",INDEX(技能效果!L:L,MATCH(技能效果等级!B3701,技能效果!B:B,0)))</f>
        <v/>
      </c>
      <c r="O3701" s="95">
        <f>IF(INDEX(技能效果!N:N,MATCH(B3701,技能效果!B:B,0))=0,INDEX(技能效果!M:M,MATCH(技能效果等级!B3701,技能效果!B:B,0)),INDEX(技能效果!M:M,MATCH(技能效果等级!B3701,技能效果!B:B,0))*VLOOKUP(E3701,技能数值计算!$C$19:$D$28,2,FALSE))</f>
        <v>0</v>
      </c>
      <c r="P3701" s="97"/>
      <c r="Q3701" s="97"/>
      <c r="R3701" s="95" t="str">
        <f>IF(INDEX(技能效果!O:O,MATCH(技能效果等级!B3701,技能效果!B:B,0))="","",INDEX(技能效果!O:O,MATCH(技能效果等级!B3701,技能效果!B:B,0)))</f>
        <v/>
      </c>
      <c r="S3701" s="97"/>
      <c r="T3701" s="97"/>
      <c r="U3701" s="97"/>
      <c r="V3701" s="96" t="str">
        <f>IF(INDEX(技能效果!AF:AF,MATCH(技能效果等级!B3701,技能效果!B:B,0))="","",INDEX(技能效果!AF:AF,MATCH(技能效果等级!B3701,技能效果!B:B,0)))</f>
        <v/>
      </c>
      <c r="W3701" s="95">
        <f t="shared" si="56"/>
        <v>361</v>
      </c>
    </row>
    <row r="3702" spans="1:23" ht="16.5" x14ac:dyDescent="0.2">
      <c r="A3702" s="62">
        <v>3699</v>
      </c>
      <c r="B3702" s="95">
        <f>INDEX(技能效果!B:B,MATCH(技能效果等级!W3702,技能效果!AE:AE,0))</f>
        <v>210400301</v>
      </c>
      <c r="C3702" s="95" t="str">
        <f>INDEX(技能效果!C:C,MATCH(技能效果等级!B3702,技能效果!B:B,0))</f>
        <v>插槽3主动伤害(教学)</v>
      </c>
      <c r="D3702" s="96" t="s">
        <v>873</v>
      </c>
      <c r="E3702" s="95">
        <v>5</v>
      </c>
      <c r="F3702" s="95">
        <f>INDEX(技能效果!H:H,MATCH(技能效果等级!B3702,技能效果!B:B,0))</f>
        <v>1001</v>
      </c>
      <c r="G3702" s="95">
        <f>IF(INDEX(技能效果!K:K,MATCH(B3702,技能效果!B:B,0))=0,INDEX(技能效果!I:I,MATCH(技能效果等级!B3702,技能效果!B:B,0)),INDEX(技能效果!I:I,MATCH(技能效果等级!B3702,技能效果!B:B,0))*VLOOKUP(E3702,技能数值计算!$C$19:$D$28,2,FALSE))</f>
        <v>0.66</v>
      </c>
      <c r="H3702" s="95">
        <f>INDEX(技能效果!J:J,MATCH(技能效果等级!B3702,技能效果!B:B,0))</f>
        <v>0</v>
      </c>
      <c r="I3702" s="97"/>
      <c r="J3702" s="97"/>
      <c r="K3702" s="97"/>
      <c r="L3702" s="97"/>
      <c r="M3702" s="97"/>
      <c r="N3702" s="96" t="str">
        <f>IF(INDEX(技能效果!L:L,MATCH(技能效果等级!B3702,技能效果!B:B,0))="","",INDEX(技能效果!L:L,MATCH(技能效果等级!B3702,技能效果!B:B,0)))</f>
        <v/>
      </c>
      <c r="O3702" s="95">
        <f>IF(INDEX(技能效果!N:N,MATCH(B3702,技能效果!B:B,0))=0,INDEX(技能效果!M:M,MATCH(技能效果等级!B3702,技能效果!B:B,0)),INDEX(技能效果!M:M,MATCH(技能效果等级!B3702,技能效果!B:B,0))*VLOOKUP(E3702,技能数值计算!$C$19:$D$28,2,FALSE))</f>
        <v>0</v>
      </c>
      <c r="P3702" s="97"/>
      <c r="Q3702" s="97"/>
      <c r="R3702" s="95" t="str">
        <f>IF(INDEX(技能效果!O:O,MATCH(技能效果等级!B3702,技能效果!B:B,0))="","",INDEX(技能效果!O:O,MATCH(技能效果等级!B3702,技能效果!B:B,0)))</f>
        <v/>
      </c>
      <c r="S3702" s="97"/>
      <c r="T3702" s="97"/>
      <c r="U3702" s="97"/>
      <c r="V3702" s="96" t="str">
        <f>IF(INDEX(技能效果!AF:AF,MATCH(技能效果等级!B3702,技能效果!B:B,0))="","",INDEX(技能效果!AF:AF,MATCH(技能效果等级!B3702,技能效果!B:B,0)))</f>
        <v/>
      </c>
      <c r="W3702" s="95">
        <f t="shared" si="56"/>
        <v>361</v>
      </c>
    </row>
    <row r="3703" spans="1:23" ht="16.5" x14ac:dyDescent="0.2">
      <c r="A3703" s="62">
        <v>3700</v>
      </c>
      <c r="B3703" s="95">
        <f>INDEX(技能效果!B:B,MATCH(技能效果等级!W3703,技能效果!AE:AE,0))</f>
        <v>210400301</v>
      </c>
      <c r="C3703" s="95" t="str">
        <f>INDEX(技能效果!C:C,MATCH(技能效果等级!B3703,技能效果!B:B,0))</f>
        <v>插槽3主动伤害(教学)</v>
      </c>
      <c r="D3703" s="96" t="s">
        <v>873</v>
      </c>
      <c r="E3703" s="95">
        <v>6</v>
      </c>
      <c r="F3703" s="95">
        <f>INDEX(技能效果!H:H,MATCH(技能效果等级!B3703,技能效果!B:B,0))</f>
        <v>1001</v>
      </c>
      <c r="G3703" s="95">
        <f>IF(INDEX(技能效果!K:K,MATCH(B3703,技能效果!B:B,0))=0,INDEX(技能效果!I:I,MATCH(技能效果等级!B3703,技能效果!B:B,0)),INDEX(技能效果!I:I,MATCH(技能效果等级!B3703,技能效果!B:B,0))*VLOOKUP(E3703,技能数值计算!$C$19:$D$28,2,FALSE))</f>
        <v>0.72</v>
      </c>
      <c r="H3703" s="95">
        <f>INDEX(技能效果!J:J,MATCH(技能效果等级!B3703,技能效果!B:B,0))</f>
        <v>0</v>
      </c>
      <c r="I3703" s="97"/>
      <c r="J3703" s="97"/>
      <c r="K3703" s="97"/>
      <c r="L3703" s="97"/>
      <c r="M3703" s="97"/>
      <c r="N3703" s="96" t="str">
        <f>IF(INDEX(技能效果!L:L,MATCH(技能效果等级!B3703,技能效果!B:B,0))="","",INDEX(技能效果!L:L,MATCH(技能效果等级!B3703,技能效果!B:B,0)))</f>
        <v/>
      </c>
      <c r="O3703" s="95">
        <f>IF(INDEX(技能效果!N:N,MATCH(B3703,技能效果!B:B,0))=0,INDEX(技能效果!M:M,MATCH(技能效果等级!B3703,技能效果!B:B,0)),INDEX(技能效果!M:M,MATCH(技能效果等级!B3703,技能效果!B:B,0))*VLOOKUP(E3703,技能数值计算!$C$19:$D$28,2,FALSE))</f>
        <v>0</v>
      </c>
      <c r="P3703" s="97"/>
      <c r="Q3703" s="97"/>
      <c r="R3703" s="95" t="str">
        <f>IF(INDEX(技能效果!O:O,MATCH(技能效果等级!B3703,技能效果!B:B,0))="","",INDEX(技能效果!O:O,MATCH(技能效果等级!B3703,技能效果!B:B,0)))</f>
        <v/>
      </c>
      <c r="S3703" s="97"/>
      <c r="T3703" s="97"/>
      <c r="U3703" s="97"/>
      <c r="V3703" s="96" t="str">
        <f>IF(INDEX(技能效果!AF:AF,MATCH(技能效果等级!B3703,技能效果!B:B,0))="","",INDEX(技能效果!AF:AF,MATCH(技能效果等级!B3703,技能效果!B:B,0)))</f>
        <v/>
      </c>
      <c r="W3703" s="95">
        <f t="shared" si="56"/>
        <v>361</v>
      </c>
    </row>
    <row r="3704" spans="1:23" ht="16.5" x14ac:dyDescent="0.2">
      <c r="A3704" s="62">
        <v>3701</v>
      </c>
      <c r="B3704" s="95">
        <f>INDEX(技能效果!B:B,MATCH(技能效果等级!W3704,技能效果!AE:AE,0))</f>
        <v>210400301</v>
      </c>
      <c r="C3704" s="95" t="str">
        <f>INDEX(技能效果!C:C,MATCH(技能效果等级!B3704,技能效果!B:B,0))</f>
        <v>插槽3主动伤害(教学)</v>
      </c>
      <c r="D3704" s="96" t="s">
        <v>873</v>
      </c>
      <c r="E3704" s="95">
        <v>7</v>
      </c>
      <c r="F3704" s="95">
        <f>INDEX(技能效果!H:H,MATCH(技能效果等级!B3704,技能效果!B:B,0))</f>
        <v>1001</v>
      </c>
      <c r="G3704" s="95">
        <f>IF(INDEX(技能效果!K:K,MATCH(B3704,技能效果!B:B,0))=0,INDEX(技能效果!I:I,MATCH(技能效果等级!B3704,技能效果!B:B,0)),INDEX(技能效果!I:I,MATCH(技能效果等级!B3704,技能效果!B:B,0))*VLOOKUP(E3704,技能数值计算!$C$19:$D$28,2,FALSE))</f>
        <v>0.78</v>
      </c>
      <c r="H3704" s="95">
        <f>INDEX(技能效果!J:J,MATCH(技能效果等级!B3704,技能效果!B:B,0))</f>
        <v>0</v>
      </c>
      <c r="I3704" s="97"/>
      <c r="J3704" s="97"/>
      <c r="K3704" s="97"/>
      <c r="L3704" s="97"/>
      <c r="M3704" s="97"/>
      <c r="N3704" s="96" t="str">
        <f>IF(INDEX(技能效果!L:L,MATCH(技能效果等级!B3704,技能效果!B:B,0))="","",INDEX(技能效果!L:L,MATCH(技能效果等级!B3704,技能效果!B:B,0)))</f>
        <v/>
      </c>
      <c r="O3704" s="95">
        <f>IF(INDEX(技能效果!N:N,MATCH(B3704,技能效果!B:B,0))=0,INDEX(技能效果!M:M,MATCH(技能效果等级!B3704,技能效果!B:B,0)),INDEX(技能效果!M:M,MATCH(技能效果等级!B3704,技能效果!B:B,0))*VLOOKUP(E3704,技能数值计算!$C$19:$D$28,2,FALSE))</f>
        <v>0</v>
      </c>
      <c r="P3704" s="97"/>
      <c r="Q3704" s="97"/>
      <c r="R3704" s="95" t="str">
        <f>IF(INDEX(技能效果!O:O,MATCH(技能效果等级!B3704,技能效果!B:B,0))="","",INDEX(技能效果!O:O,MATCH(技能效果等级!B3704,技能效果!B:B,0)))</f>
        <v/>
      </c>
      <c r="S3704" s="97"/>
      <c r="T3704" s="97"/>
      <c r="U3704" s="97"/>
      <c r="V3704" s="96" t="str">
        <f>IF(INDEX(技能效果!AF:AF,MATCH(技能效果等级!B3704,技能效果!B:B,0))="","",INDEX(技能效果!AF:AF,MATCH(技能效果等级!B3704,技能效果!B:B,0)))</f>
        <v/>
      </c>
      <c r="W3704" s="95">
        <f t="shared" si="56"/>
        <v>361</v>
      </c>
    </row>
    <row r="3705" spans="1:23" ht="16.5" x14ac:dyDescent="0.2">
      <c r="A3705" s="62">
        <v>3702</v>
      </c>
      <c r="B3705" s="95">
        <f>INDEX(技能效果!B:B,MATCH(技能效果等级!W3705,技能效果!AE:AE,0))</f>
        <v>210400301</v>
      </c>
      <c r="C3705" s="95" t="str">
        <f>INDEX(技能效果!C:C,MATCH(技能效果等级!B3705,技能效果!B:B,0))</f>
        <v>插槽3主动伤害(教学)</v>
      </c>
      <c r="D3705" s="96" t="s">
        <v>873</v>
      </c>
      <c r="E3705" s="95">
        <v>8</v>
      </c>
      <c r="F3705" s="95">
        <f>INDEX(技能效果!H:H,MATCH(技能效果等级!B3705,技能效果!B:B,0))</f>
        <v>1001</v>
      </c>
      <c r="G3705" s="95">
        <f>IF(INDEX(技能效果!K:K,MATCH(B3705,技能效果!B:B,0))=0,INDEX(技能效果!I:I,MATCH(技能效果等级!B3705,技能效果!B:B,0)),INDEX(技能效果!I:I,MATCH(技能效果等级!B3705,技能效果!B:B,0))*VLOOKUP(E3705,技能数值计算!$C$19:$D$28,2,FALSE))</f>
        <v>0.84</v>
      </c>
      <c r="H3705" s="95">
        <f>INDEX(技能效果!J:J,MATCH(技能效果等级!B3705,技能效果!B:B,0))</f>
        <v>0</v>
      </c>
      <c r="I3705" s="97"/>
      <c r="J3705" s="97"/>
      <c r="K3705" s="97"/>
      <c r="L3705" s="97"/>
      <c r="M3705" s="97"/>
      <c r="N3705" s="96" t="str">
        <f>IF(INDEX(技能效果!L:L,MATCH(技能效果等级!B3705,技能效果!B:B,0))="","",INDEX(技能效果!L:L,MATCH(技能效果等级!B3705,技能效果!B:B,0)))</f>
        <v/>
      </c>
      <c r="O3705" s="95">
        <f>IF(INDEX(技能效果!N:N,MATCH(B3705,技能效果!B:B,0))=0,INDEX(技能效果!M:M,MATCH(技能效果等级!B3705,技能效果!B:B,0)),INDEX(技能效果!M:M,MATCH(技能效果等级!B3705,技能效果!B:B,0))*VLOOKUP(E3705,技能数值计算!$C$19:$D$28,2,FALSE))</f>
        <v>0</v>
      </c>
      <c r="P3705" s="97"/>
      <c r="Q3705" s="97"/>
      <c r="R3705" s="95" t="str">
        <f>IF(INDEX(技能效果!O:O,MATCH(技能效果等级!B3705,技能效果!B:B,0))="","",INDEX(技能效果!O:O,MATCH(技能效果等级!B3705,技能效果!B:B,0)))</f>
        <v/>
      </c>
      <c r="S3705" s="97"/>
      <c r="T3705" s="97"/>
      <c r="U3705" s="97"/>
      <c r="V3705" s="96" t="str">
        <f>IF(INDEX(技能效果!AF:AF,MATCH(技能效果等级!B3705,技能效果!B:B,0))="","",INDEX(技能效果!AF:AF,MATCH(技能效果等级!B3705,技能效果!B:B,0)))</f>
        <v/>
      </c>
      <c r="W3705" s="95">
        <f t="shared" si="56"/>
        <v>361</v>
      </c>
    </row>
    <row r="3706" spans="1:23" ht="16.5" x14ac:dyDescent="0.2">
      <c r="A3706" s="62">
        <v>3703</v>
      </c>
      <c r="B3706" s="95">
        <f>INDEX(技能效果!B:B,MATCH(技能效果等级!W3706,技能效果!AE:AE,0))</f>
        <v>210400301</v>
      </c>
      <c r="C3706" s="95" t="str">
        <f>INDEX(技能效果!C:C,MATCH(技能效果等级!B3706,技能效果!B:B,0))</f>
        <v>插槽3主动伤害(教学)</v>
      </c>
      <c r="D3706" s="96" t="s">
        <v>873</v>
      </c>
      <c r="E3706" s="95">
        <v>9</v>
      </c>
      <c r="F3706" s="95">
        <f>INDEX(技能效果!H:H,MATCH(技能效果等级!B3706,技能效果!B:B,0))</f>
        <v>1001</v>
      </c>
      <c r="G3706" s="95">
        <f>IF(INDEX(技能效果!K:K,MATCH(B3706,技能效果!B:B,0))=0,INDEX(技能效果!I:I,MATCH(技能效果等级!B3706,技能效果!B:B,0)),INDEX(技能效果!I:I,MATCH(技能效果等级!B3706,技能效果!B:B,0))*VLOOKUP(E3706,技能数值计算!$C$19:$D$28,2,FALSE))</f>
        <v>0.92</v>
      </c>
      <c r="H3706" s="95">
        <f>INDEX(技能效果!J:J,MATCH(技能效果等级!B3706,技能效果!B:B,0))</f>
        <v>0</v>
      </c>
      <c r="I3706" s="97"/>
      <c r="J3706" s="97"/>
      <c r="K3706" s="97"/>
      <c r="L3706" s="97"/>
      <c r="M3706" s="97"/>
      <c r="N3706" s="96" t="str">
        <f>IF(INDEX(技能效果!L:L,MATCH(技能效果等级!B3706,技能效果!B:B,0))="","",INDEX(技能效果!L:L,MATCH(技能效果等级!B3706,技能效果!B:B,0)))</f>
        <v/>
      </c>
      <c r="O3706" s="95">
        <f>IF(INDEX(技能效果!N:N,MATCH(B3706,技能效果!B:B,0))=0,INDEX(技能效果!M:M,MATCH(技能效果等级!B3706,技能效果!B:B,0)),INDEX(技能效果!M:M,MATCH(技能效果等级!B3706,技能效果!B:B,0))*VLOOKUP(E3706,技能数值计算!$C$19:$D$28,2,FALSE))</f>
        <v>0</v>
      </c>
      <c r="P3706" s="97"/>
      <c r="Q3706" s="97"/>
      <c r="R3706" s="95" t="str">
        <f>IF(INDEX(技能效果!O:O,MATCH(技能效果等级!B3706,技能效果!B:B,0))="","",INDEX(技能效果!O:O,MATCH(技能效果等级!B3706,技能效果!B:B,0)))</f>
        <v/>
      </c>
      <c r="S3706" s="97"/>
      <c r="T3706" s="97"/>
      <c r="U3706" s="97"/>
      <c r="V3706" s="96" t="str">
        <f>IF(INDEX(技能效果!AF:AF,MATCH(技能效果等级!B3706,技能效果!B:B,0))="","",INDEX(技能效果!AF:AF,MATCH(技能效果等级!B3706,技能效果!B:B,0)))</f>
        <v/>
      </c>
      <c r="W3706" s="95">
        <f t="shared" si="56"/>
        <v>361</v>
      </c>
    </row>
    <row r="3707" spans="1:23" ht="16.5" x14ac:dyDescent="0.2">
      <c r="A3707" s="62">
        <v>3704</v>
      </c>
      <c r="B3707" s="95">
        <f>INDEX(技能效果!B:B,MATCH(技能效果等级!W3707,技能效果!AE:AE,0))</f>
        <v>210400301</v>
      </c>
      <c r="C3707" s="95" t="str">
        <f>INDEX(技能效果!C:C,MATCH(技能效果等级!B3707,技能效果!B:B,0))</f>
        <v>插槽3主动伤害(教学)</v>
      </c>
      <c r="D3707" s="96" t="s">
        <v>873</v>
      </c>
      <c r="E3707" s="95">
        <v>10</v>
      </c>
      <c r="F3707" s="95">
        <f>INDEX(技能效果!H:H,MATCH(技能效果等级!B3707,技能效果!B:B,0))</f>
        <v>1001</v>
      </c>
      <c r="G3707" s="95">
        <f>IF(INDEX(技能效果!K:K,MATCH(B3707,技能效果!B:B,0))=0,INDEX(技能效果!I:I,MATCH(技能效果等级!B3707,技能效果!B:B,0)),INDEX(技能效果!I:I,MATCH(技能效果等级!B3707,技能效果!B:B,0))*VLOOKUP(E3707,技能数值计算!$C$19:$D$28,2,FALSE))</f>
        <v>1</v>
      </c>
      <c r="H3707" s="95">
        <f>INDEX(技能效果!J:J,MATCH(技能效果等级!B3707,技能效果!B:B,0))</f>
        <v>0</v>
      </c>
      <c r="I3707" s="97"/>
      <c r="J3707" s="97"/>
      <c r="K3707" s="97"/>
      <c r="L3707" s="97"/>
      <c r="M3707" s="97"/>
      <c r="N3707" s="96" t="str">
        <f>IF(INDEX(技能效果!L:L,MATCH(技能效果等级!B3707,技能效果!B:B,0))="","",INDEX(技能效果!L:L,MATCH(技能效果等级!B3707,技能效果!B:B,0)))</f>
        <v/>
      </c>
      <c r="O3707" s="95">
        <f>IF(INDEX(技能效果!N:N,MATCH(B3707,技能效果!B:B,0))=0,INDEX(技能效果!M:M,MATCH(技能效果等级!B3707,技能效果!B:B,0)),INDEX(技能效果!M:M,MATCH(技能效果等级!B3707,技能效果!B:B,0))*VLOOKUP(E3707,技能数值计算!$C$19:$D$28,2,FALSE))</f>
        <v>0</v>
      </c>
      <c r="P3707" s="97"/>
      <c r="Q3707" s="97"/>
      <c r="R3707" s="95" t="str">
        <f>IF(INDEX(技能效果!O:O,MATCH(技能效果等级!B3707,技能效果!B:B,0))="","",INDEX(技能效果!O:O,MATCH(技能效果等级!B3707,技能效果!B:B,0)))</f>
        <v/>
      </c>
      <c r="S3707" s="97"/>
      <c r="T3707" s="97"/>
      <c r="U3707" s="97"/>
      <c r="V3707" s="96" t="str">
        <f>IF(INDEX(技能效果!AF:AF,MATCH(技能效果等级!B3707,技能效果!B:B,0))="","",INDEX(技能效果!AF:AF,MATCH(技能效果等级!B3707,技能效果!B:B,0)))</f>
        <v/>
      </c>
      <c r="W3707" s="95">
        <f t="shared" si="56"/>
        <v>361</v>
      </c>
    </row>
    <row r="3708" spans="1:23" ht="16.5" x14ac:dyDescent="0.2">
      <c r="A3708" s="62">
        <v>3705</v>
      </c>
      <c r="B3708" s="95">
        <f>INDEX(技能效果!B:B,MATCH(技能效果等级!W3708,技能效果!AE:AE,0))</f>
        <v>210400302</v>
      </c>
      <c r="C3708" s="95" t="str">
        <f>INDEX(技能效果!C:C,MATCH(技能效果等级!B3708,技能效果!B:B,0))</f>
        <v>插槽3连击伤害(教学)</v>
      </c>
      <c r="D3708" s="96" t="s">
        <v>873</v>
      </c>
      <c r="E3708" s="95">
        <v>1</v>
      </c>
      <c r="F3708" s="95">
        <f>INDEX(技能效果!H:H,MATCH(技能效果等级!B3708,技能效果!B:B,0))</f>
        <v>1001</v>
      </c>
      <c r="G3708" s="95">
        <f>IF(INDEX(技能效果!K:K,MATCH(B3708,技能效果!B:B,0))=0,INDEX(技能效果!I:I,MATCH(技能效果等级!B3708,技能效果!B:B,0)),INDEX(技能效果!I:I,MATCH(技能效果等级!B3708,技能效果!B:B,0))*VLOOKUP(E3708,技能数值计算!$C$19:$D$28,2,FALSE))</f>
        <v>0.5</v>
      </c>
      <c r="H3708" s="95">
        <f>INDEX(技能效果!J:J,MATCH(技能效果等级!B3708,技能效果!B:B,0))</f>
        <v>0</v>
      </c>
      <c r="I3708" s="97"/>
      <c r="J3708" s="97"/>
      <c r="K3708" s="97"/>
      <c r="L3708" s="97"/>
      <c r="M3708" s="97"/>
      <c r="N3708" s="96" t="str">
        <f>IF(INDEX(技能效果!L:L,MATCH(技能效果等级!B3708,技能效果!B:B,0))="","",INDEX(技能效果!L:L,MATCH(技能效果等级!B3708,技能效果!B:B,0)))</f>
        <v/>
      </c>
      <c r="O3708" s="95">
        <f>IF(INDEX(技能效果!N:N,MATCH(B3708,技能效果!B:B,0))=0,INDEX(技能效果!M:M,MATCH(技能效果等级!B3708,技能效果!B:B,0)),INDEX(技能效果!M:M,MATCH(技能效果等级!B3708,技能效果!B:B,0))*VLOOKUP(E3708,技能数值计算!$C$19:$D$28,2,FALSE))</f>
        <v>0</v>
      </c>
      <c r="P3708" s="97"/>
      <c r="Q3708" s="97"/>
      <c r="R3708" s="95" t="str">
        <f>IF(INDEX(技能效果!O:O,MATCH(技能效果等级!B3708,技能效果!B:B,0))="","",INDEX(技能效果!O:O,MATCH(技能效果等级!B3708,技能效果!B:B,0)))</f>
        <v/>
      </c>
      <c r="S3708" s="97"/>
      <c r="T3708" s="97"/>
      <c r="U3708" s="97"/>
      <c r="V3708" s="96" t="str">
        <f>IF(INDEX(技能效果!AF:AF,MATCH(技能效果等级!B3708,技能效果!B:B,0))="","",INDEX(技能效果!AF:AF,MATCH(技能效果等级!B3708,技能效果!B:B,0)))</f>
        <v/>
      </c>
      <c r="W3708" s="95">
        <f t="shared" si="56"/>
        <v>362</v>
      </c>
    </row>
    <row r="3709" spans="1:23" ht="16.5" x14ac:dyDescent="0.2">
      <c r="A3709" s="62">
        <v>3706</v>
      </c>
      <c r="B3709" s="95">
        <f>INDEX(技能效果!B:B,MATCH(技能效果等级!W3709,技能效果!AE:AE,0))</f>
        <v>210400302</v>
      </c>
      <c r="C3709" s="95" t="str">
        <f>INDEX(技能效果!C:C,MATCH(技能效果等级!B3709,技能效果!B:B,0))</f>
        <v>插槽3连击伤害(教学)</v>
      </c>
      <c r="D3709" s="96" t="s">
        <v>873</v>
      </c>
      <c r="E3709" s="95">
        <v>2</v>
      </c>
      <c r="F3709" s="95">
        <f>INDEX(技能效果!H:H,MATCH(技能效果等级!B3709,技能效果!B:B,0))</f>
        <v>1001</v>
      </c>
      <c r="G3709" s="95">
        <f>IF(INDEX(技能效果!K:K,MATCH(B3709,技能效果!B:B,0))=0,INDEX(技能效果!I:I,MATCH(技能效果等级!B3709,技能效果!B:B,0)),INDEX(技能效果!I:I,MATCH(技能效果等级!B3709,技能效果!B:B,0))*VLOOKUP(E3709,技能数值计算!$C$19:$D$28,2,FALSE))</f>
        <v>0.54</v>
      </c>
      <c r="H3709" s="95">
        <f>INDEX(技能效果!J:J,MATCH(技能效果等级!B3709,技能效果!B:B,0))</f>
        <v>0</v>
      </c>
      <c r="I3709" s="97"/>
      <c r="J3709" s="97"/>
      <c r="K3709" s="97"/>
      <c r="L3709" s="97"/>
      <c r="M3709" s="97"/>
      <c r="N3709" s="96" t="str">
        <f>IF(INDEX(技能效果!L:L,MATCH(技能效果等级!B3709,技能效果!B:B,0))="","",INDEX(技能效果!L:L,MATCH(技能效果等级!B3709,技能效果!B:B,0)))</f>
        <v/>
      </c>
      <c r="O3709" s="95">
        <f>IF(INDEX(技能效果!N:N,MATCH(B3709,技能效果!B:B,0))=0,INDEX(技能效果!M:M,MATCH(技能效果等级!B3709,技能效果!B:B,0)),INDEX(技能效果!M:M,MATCH(技能效果等级!B3709,技能效果!B:B,0))*VLOOKUP(E3709,技能数值计算!$C$19:$D$28,2,FALSE))</f>
        <v>0</v>
      </c>
      <c r="P3709" s="97"/>
      <c r="Q3709" s="97"/>
      <c r="R3709" s="95" t="str">
        <f>IF(INDEX(技能效果!O:O,MATCH(技能效果等级!B3709,技能效果!B:B,0))="","",INDEX(技能效果!O:O,MATCH(技能效果等级!B3709,技能效果!B:B,0)))</f>
        <v/>
      </c>
      <c r="S3709" s="97"/>
      <c r="T3709" s="97"/>
      <c r="U3709" s="97"/>
      <c r="V3709" s="96" t="str">
        <f>IF(INDEX(技能效果!AF:AF,MATCH(技能效果等级!B3709,技能效果!B:B,0))="","",INDEX(技能效果!AF:AF,MATCH(技能效果等级!B3709,技能效果!B:B,0)))</f>
        <v/>
      </c>
      <c r="W3709" s="95">
        <f t="shared" si="56"/>
        <v>362</v>
      </c>
    </row>
    <row r="3710" spans="1:23" ht="16.5" x14ac:dyDescent="0.2">
      <c r="A3710" s="62">
        <v>3707</v>
      </c>
      <c r="B3710" s="95">
        <f>INDEX(技能效果!B:B,MATCH(技能效果等级!W3710,技能效果!AE:AE,0))</f>
        <v>210400302</v>
      </c>
      <c r="C3710" s="95" t="str">
        <f>INDEX(技能效果!C:C,MATCH(技能效果等级!B3710,技能效果!B:B,0))</f>
        <v>插槽3连击伤害(教学)</v>
      </c>
      <c r="D3710" s="96" t="s">
        <v>873</v>
      </c>
      <c r="E3710" s="95">
        <v>3</v>
      </c>
      <c r="F3710" s="95">
        <f>INDEX(技能效果!H:H,MATCH(技能效果等级!B3710,技能效果!B:B,0))</f>
        <v>1001</v>
      </c>
      <c r="G3710" s="95">
        <f>IF(INDEX(技能效果!K:K,MATCH(B3710,技能效果!B:B,0))=0,INDEX(技能效果!I:I,MATCH(技能效果等级!B3710,技能效果!B:B,0)),INDEX(技能效果!I:I,MATCH(技能效果等级!B3710,技能效果!B:B,0))*VLOOKUP(E3710,技能数值计算!$C$19:$D$28,2,FALSE))</f>
        <v>0.57999999999999996</v>
      </c>
      <c r="H3710" s="95">
        <f>INDEX(技能效果!J:J,MATCH(技能效果等级!B3710,技能效果!B:B,0))</f>
        <v>0</v>
      </c>
      <c r="I3710" s="97"/>
      <c r="J3710" s="97"/>
      <c r="K3710" s="97"/>
      <c r="L3710" s="97"/>
      <c r="M3710" s="97"/>
      <c r="N3710" s="96" t="str">
        <f>IF(INDEX(技能效果!L:L,MATCH(技能效果等级!B3710,技能效果!B:B,0))="","",INDEX(技能效果!L:L,MATCH(技能效果等级!B3710,技能效果!B:B,0)))</f>
        <v/>
      </c>
      <c r="O3710" s="95">
        <f>IF(INDEX(技能效果!N:N,MATCH(B3710,技能效果!B:B,0))=0,INDEX(技能效果!M:M,MATCH(技能效果等级!B3710,技能效果!B:B,0)),INDEX(技能效果!M:M,MATCH(技能效果等级!B3710,技能效果!B:B,0))*VLOOKUP(E3710,技能数值计算!$C$19:$D$28,2,FALSE))</f>
        <v>0</v>
      </c>
      <c r="P3710" s="97"/>
      <c r="Q3710" s="97"/>
      <c r="R3710" s="95" t="str">
        <f>IF(INDEX(技能效果!O:O,MATCH(技能效果等级!B3710,技能效果!B:B,0))="","",INDEX(技能效果!O:O,MATCH(技能效果等级!B3710,技能效果!B:B,0)))</f>
        <v/>
      </c>
      <c r="S3710" s="97"/>
      <c r="T3710" s="97"/>
      <c r="U3710" s="97"/>
      <c r="V3710" s="96" t="str">
        <f>IF(INDEX(技能效果!AF:AF,MATCH(技能效果等级!B3710,技能效果!B:B,0))="","",INDEX(技能效果!AF:AF,MATCH(技能效果等级!B3710,技能效果!B:B,0)))</f>
        <v/>
      </c>
      <c r="W3710" s="95">
        <f t="shared" si="56"/>
        <v>362</v>
      </c>
    </row>
    <row r="3711" spans="1:23" ht="16.5" x14ac:dyDescent="0.2">
      <c r="A3711" s="62">
        <v>3708</v>
      </c>
      <c r="B3711" s="95">
        <f>INDEX(技能效果!B:B,MATCH(技能效果等级!W3711,技能效果!AE:AE,0))</f>
        <v>210400302</v>
      </c>
      <c r="C3711" s="95" t="str">
        <f>INDEX(技能效果!C:C,MATCH(技能效果等级!B3711,技能效果!B:B,0))</f>
        <v>插槽3连击伤害(教学)</v>
      </c>
      <c r="D3711" s="96" t="s">
        <v>873</v>
      </c>
      <c r="E3711" s="95">
        <v>4</v>
      </c>
      <c r="F3711" s="95">
        <f>INDEX(技能效果!H:H,MATCH(技能效果等级!B3711,技能效果!B:B,0))</f>
        <v>1001</v>
      </c>
      <c r="G3711" s="95">
        <f>IF(INDEX(技能效果!K:K,MATCH(B3711,技能效果!B:B,0))=0,INDEX(技能效果!I:I,MATCH(技能效果等级!B3711,技能效果!B:B,0)),INDEX(技能效果!I:I,MATCH(技能效果等级!B3711,技能效果!B:B,0))*VLOOKUP(E3711,技能数值计算!$C$19:$D$28,2,FALSE))</f>
        <v>0.62</v>
      </c>
      <c r="H3711" s="95">
        <f>INDEX(技能效果!J:J,MATCH(技能效果等级!B3711,技能效果!B:B,0))</f>
        <v>0</v>
      </c>
      <c r="I3711" s="97"/>
      <c r="J3711" s="97"/>
      <c r="K3711" s="97"/>
      <c r="L3711" s="97"/>
      <c r="M3711" s="97"/>
      <c r="N3711" s="96" t="str">
        <f>IF(INDEX(技能效果!L:L,MATCH(技能效果等级!B3711,技能效果!B:B,0))="","",INDEX(技能效果!L:L,MATCH(技能效果等级!B3711,技能效果!B:B,0)))</f>
        <v/>
      </c>
      <c r="O3711" s="95">
        <f>IF(INDEX(技能效果!N:N,MATCH(B3711,技能效果!B:B,0))=0,INDEX(技能效果!M:M,MATCH(技能效果等级!B3711,技能效果!B:B,0)),INDEX(技能效果!M:M,MATCH(技能效果等级!B3711,技能效果!B:B,0))*VLOOKUP(E3711,技能数值计算!$C$19:$D$28,2,FALSE))</f>
        <v>0</v>
      </c>
      <c r="P3711" s="97"/>
      <c r="Q3711" s="97"/>
      <c r="R3711" s="95" t="str">
        <f>IF(INDEX(技能效果!O:O,MATCH(技能效果等级!B3711,技能效果!B:B,0))="","",INDEX(技能效果!O:O,MATCH(技能效果等级!B3711,技能效果!B:B,0)))</f>
        <v/>
      </c>
      <c r="S3711" s="97"/>
      <c r="T3711" s="97"/>
      <c r="U3711" s="97"/>
      <c r="V3711" s="96" t="str">
        <f>IF(INDEX(技能效果!AF:AF,MATCH(技能效果等级!B3711,技能效果!B:B,0))="","",INDEX(技能效果!AF:AF,MATCH(技能效果等级!B3711,技能效果!B:B,0)))</f>
        <v/>
      </c>
      <c r="W3711" s="95">
        <f t="shared" si="56"/>
        <v>362</v>
      </c>
    </row>
    <row r="3712" spans="1:23" ht="16.5" x14ac:dyDescent="0.2">
      <c r="A3712" s="62">
        <v>3709</v>
      </c>
      <c r="B3712" s="95">
        <f>INDEX(技能效果!B:B,MATCH(技能效果等级!W3712,技能效果!AE:AE,0))</f>
        <v>210400302</v>
      </c>
      <c r="C3712" s="95" t="str">
        <f>INDEX(技能效果!C:C,MATCH(技能效果等级!B3712,技能效果!B:B,0))</f>
        <v>插槽3连击伤害(教学)</v>
      </c>
      <c r="D3712" s="96" t="s">
        <v>873</v>
      </c>
      <c r="E3712" s="95">
        <v>5</v>
      </c>
      <c r="F3712" s="95">
        <f>INDEX(技能效果!H:H,MATCH(技能效果等级!B3712,技能效果!B:B,0))</f>
        <v>1001</v>
      </c>
      <c r="G3712" s="95">
        <f>IF(INDEX(技能效果!K:K,MATCH(B3712,技能效果!B:B,0))=0,INDEX(技能效果!I:I,MATCH(技能效果等级!B3712,技能效果!B:B,0)),INDEX(技能效果!I:I,MATCH(技能效果等级!B3712,技能效果!B:B,0))*VLOOKUP(E3712,技能数值计算!$C$19:$D$28,2,FALSE))</f>
        <v>0.66</v>
      </c>
      <c r="H3712" s="95">
        <f>INDEX(技能效果!J:J,MATCH(技能效果等级!B3712,技能效果!B:B,0))</f>
        <v>0</v>
      </c>
      <c r="I3712" s="97"/>
      <c r="J3712" s="97"/>
      <c r="K3712" s="97"/>
      <c r="L3712" s="97"/>
      <c r="M3712" s="97"/>
      <c r="N3712" s="96" t="str">
        <f>IF(INDEX(技能效果!L:L,MATCH(技能效果等级!B3712,技能效果!B:B,0))="","",INDEX(技能效果!L:L,MATCH(技能效果等级!B3712,技能效果!B:B,0)))</f>
        <v/>
      </c>
      <c r="O3712" s="95">
        <f>IF(INDEX(技能效果!N:N,MATCH(B3712,技能效果!B:B,0))=0,INDEX(技能效果!M:M,MATCH(技能效果等级!B3712,技能效果!B:B,0)),INDEX(技能效果!M:M,MATCH(技能效果等级!B3712,技能效果!B:B,0))*VLOOKUP(E3712,技能数值计算!$C$19:$D$28,2,FALSE))</f>
        <v>0</v>
      </c>
      <c r="P3712" s="97"/>
      <c r="Q3712" s="97"/>
      <c r="R3712" s="95" t="str">
        <f>IF(INDEX(技能效果!O:O,MATCH(技能效果等级!B3712,技能效果!B:B,0))="","",INDEX(技能效果!O:O,MATCH(技能效果等级!B3712,技能效果!B:B,0)))</f>
        <v/>
      </c>
      <c r="S3712" s="97"/>
      <c r="T3712" s="97"/>
      <c r="U3712" s="97"/>
      <c r="V3712" s="96" t="str">
        <f>IF(INDEX(技能效果!AF:AF,MATCH(技能效果等级!B3712,技能效果!B:B,0))="","",INDEX(技能效果!AF:AF,MATCH(技能效果等级!B3712,技能效果!B:B,0)))</f>
        <v/>
      </c>
      <c r="W3712" s="95">
        <f t="shared" si="56"/>
        <v>362</v>
      </c>
    </row>
    <row r="3713" spans="1:23" ht="16.5" x14ac:dyDescent="0.2">
      <c r="A3713" s="62">
        <v>3710</v>
      </c>
      <c r="B3713" s="95">
        <f>INDEX(技能效果!B:B,MATCH(技能效果等级!W3713,技能效果!AE:AE,0))</f>
        <v>210400302</v>
      </c>
      <c r="C3713" s="95" t="str">
        <f>INDEX(技能效果!C:C,MATCH(技能效果等级!B3713,技能效果!B:B,0))</f>
        <v>插槽3连击伤害(教学)</v>
      </c>
      <c r="D3713" s="96" t="s">
        <v>873</v>
      </c>
      <c r="E3713" s="95">
        <v>6</v>
      </c>
      <c r="F3713" s="95">
        <f>INDEX(技能效果!H:H,MATCH(技能效果等级!B3713,技能效果!B:B,0))</f>
        <v>1001</v>
      </c>
      <c r="G3713" s="95">
        <f>IF(INDEX(技能效果!K:K,MATCH(B3713,技能效果!B:B,0))=0,INDEX(技能效果!I:I,MATCH(技能效果等级!B3713,技能效果!B:B,0)),INDEX(技能效果!I:I,MATCH(技能效果等级!B3713,技能效果!B:B,0))*VLOOKUP(E3713,技能数值计算!$C$19:$D$28,2,FALSE))</f>
        <v>0.72</v>
      </c>
      <c r="H3713" s="95">
        <f>INDEX(技能效果!J:J,MATCH(技能效果等级!B3713,技能效果!B:B,0))</f>
        <v>0</v>
      </c>
      <c r="I3713" s="97"/>
      <c r="J3713" s="97"/>
      <c r="K3713" s="97"/>
      <c r="L3713" s="97"/>
      <c r="M3713" s="97"/>
      <c r="N3713" s="96" t="str">
        <f>IF(INDEX(技能效果!L:L,MATCH(技能效果等级!B3713,技能效果!B:B,0))="","",INDEX(技能效果!L:L,MATCH(技能效果等级!B3713,技能效果!B:B,0)))</f>
        <v/>
      </c>
      <c r="O3713" s="95">
        <f>IF(INDEX(技能效果!N:N,MATCH(B3713,技能效果!B:B,0))=0,INDEX(技能效果!M:M,MATCH(技能效果等级!B3713,技能效果!B:B,0)),INDEX(技能效果!M:M,MATCH(技能效果等级!B3713,技能效果!B:B,0))*VLOOKUP(E3713,技能数值计算!$C$19:$D$28,2,FALSE))</f>
        <v>0</v>
      </c>
      <c r="P3713" s="97"/>
      <c r="Q3713" s="97"/>
      <c r="R3713" s="95" t="str">
        <f>IF(INDEX(技能效果!O:O,MATCH(技能效果等级!B3713,技能效果!B:B,0))="","",INDEX(技能效果!O:O,MATCH(技能效果等级!B3713,技能效果!B:B,0)))</f>
        <v/>
      </c>
      <c r="S3713" s="97"/>
      <c r="T3713" s="97"/>
      <c r="U3713" s="97"/>
      <c r="V3713" s="96" t="str">
        <f>IF(INDEX(技能效果!AF:AF,MATCH(技能效果等级!B3713,技能效果!B:B,0))="","",INDEX(技能效果!AF:AF,MATCH(技能效果等级!B3713,技能效果!B:B,0)))</f>
        <v/>
      </c>
      <c r="W3713" s="95">
        <f t="shared" si="56"/>
        <v>362</v>
      </c>
    </row>
    <row r="3714" spans="1:23" ht="16.5" x14ac:dyDescent="0.2">
      <c r="A3714" s="62">
        <v>3711</v>
      </c>
      <c r="B3714" s="95">
        <f>INDEX(技能效果!B:B,MATCH(技能效果等级!W3714,技能效果!AE:AE,0))</f>
        <v>210400302</v>
      </c>
      <c r="C3714" s="95" t="str">
        <f>INDEX(技能效果!C:C,MATCH(技能效果等级!B3714,技能效果!B:B,0))</f>
        <v>插槽3连击伤害(教学)</v>
      </c>
      <c r="D3714" s="96" t="s">
        <v>873</v>
      </c>
      <c r="E3714" s="95">
        <v>7</v>
      </c>
      <c r="F3714" s="95">
        <f>INDEX(技能效果!H:H,MATCH(技能效果等级!B3714,技能效果!B:B,0))</f>
        <v>1001</v>
      </c>
      <c r="G3714" s="95">
        <f>IF(INDEX(技能效果!K:K,MATCH(B3714,技能效果!B:B,0))=0,INDEX(技能效果!I:I,MATCH(技能效果等级!B3714,技能效果!B:B,0)),INDEX(技能效果!I:I,MATCH(技能效果等级!B3714,技能效果!B:B,0))*VLOOKUP(E3714,技能数值计算!$C$19:$D$28,2,FALSE))</f>
        <v>0.78</v>
      </c>
      <c r="H3714" s="95">
        <f>INDEX(技能效果!J:J,MATCH(技能效果等级!B3714,技能效果!B:B,0))</f>
        <v>0</v>
      </c>
      <c r="I3714" s="97"/>
      <c r="J3714" s="97"/>
      <c r="K3714" s="97"/>
      <c r="L3714" s="97"/>
      <c r="M3714" s="97"/>
      <c r="N3714" s="96" t="str">
        <f>IF(INDEX(技能效果!L:L,MATCH(技能效果等级!B3714,技能效果!B:B,0))="","",INDEX(技能效果!L:L,MATCH(技能效果等级!B3714,技能效果!B:B,0)))</f>
        <v/>
      </c>
      <c r="O3714" s="95">
        <f>IF(INDEX(技能效果!N:N,MATCH(B3714,技能效果!B:B,0))=0,INDEX(技能效果!M:M,MATCH(技能效果等级!B3714,技能效果!B:B,0)),INDEX(技能效果!M:M,MATCH(技能效果等级!B3714,技能效果!B:B,0))*VLOOKUP(E3714,技能数值计算!$C$19:$D$28,2,FALSE))</f>
        <v>0</v>
      </c>
      <c r="P3714" s="97"/>
      <c r="Q3714" s="97"/>
      <c r="R3714" s="95" t="str">
        <f>IF(INDEX(技能效果!O:O,MATCH(技能效果等级!B3714,技能效果!B:B,0))="","",INDEX(技能效果!O:O,MATCH(技能效果等级!B3714,技能效果!B:B,0)))</f>
        <v/>
      </c>
      <c r="S3714" s="97"/>
      <c r="T3714" s="97"/>
      <c r="U3714" s="97"/>
      <c r="V3714" s="96" t="str">
        <f>IF(INDEX(技能效果!AF:AF,MATCH(技能效果等级!B3714,技能效果!B:B,0))="","",INDEX(技能效果!AF:AF,MATCH(技能效果等级!B3714,技能效果!B:B,0)))</f>
        <v/>
      </c>
      <c r="W3714" s="95">
        <f t="shared" si="56"/>
        <v>362</v>
      </c>
    </row>
    <row r="3715" spans="1:23" ht="16.5" x14ac:dyDescent="0.2">
      <c r="A3715" s="62">
        <v>3712</v>
      </c>
      <c r="B3715" s="95">
        <f>INDEX(技能效果!B:B,MATCH(技能效果等级!W3715,技能效果!AE:AE,0))</f>
        <v>210400302</v>
      </c>
      <c r="C3715" s="95" t="str">
        <f>INDEX(技能效果!C:C,MATCH(技能效果等级!B3715,技能效果!B:B,0))</f>
        <v>插槽3连击伤害(教学)</v>
      </c>
      <c r="D3715" s="96" t="s">
        <v>873</v>
      </c>
      <c r="E3715" s="95">
        <v>8</v>
      </c>
      <c r="F3715" s="95">
        <f>INDEX(技能效果!H:H,MATCH(技能效果等级!B3715,技能效果!B:B,0))</f>
        <v>1001</v>
      </c>
      <c r="G3715" s="95">
        <f>IF(INDEX(技能效果!K:K,MATCH(B3715,技能效果!B:B,0))=0,INDEX(技能效果!I:I,MATCH(技能效果等级!B3715,技能效果!B:B,0)),INDEX(技能效果!I:I,MATCH(技能效果等级!B3715,技能效果!B:B,0))*VLOOKUP(E3715,技能数值计算!$C$19:$D$28,2,FALSE))</f>
        <v>0.84</v>
      </c>
      <c r="H3715" s="95">
        <f>INDEX(技能效果!J:J,MATCH(技能效果等级!B3715,技能效果!B:B,0))</f>
        <v>0</v>
      </c>
      <c r="I3715" s="97"/>
      <c r="J3715" s="97"/>
      <c r="K3715" s="97"/>
      <c r="L3715" s="97"/>
      <c r="M3715" s="97"/>
      <c r="N3715" s="96" t="str">
        <f>IF(INDEX(技能效果!L:L,MATCH(技能效果等级!B3715,技能效果!B:B,0))="","",INDEX(技能效果!L:L,MATCH(技能效果等级!B3715,技能效果!B:B,0)))</f>
        <v/>
      </c>
      <c r="O3715" s="95">
        <f>IF(INDEX(技能效果!N:N,MATCH(B3715,技能效果!B:B,0))=0,INDEX(技能效果!M:M,MATCH(技能效果等级!B3715,技能效果!B:B,0)),INDEX(技能效果!M:M,MATCH(技能效果等级!B3715,技能效果!B:B,0))*VLOOKUP(E3715,技能数值计算!$C$19:$D$28,2,FALSE))</f>
        <v>0</v>
      </c>
      <c r="P3715" s="97"/>
      <c r="Q3715" s="97"/>
      <c r="R3715" s="95" t="str">
        <f>IF(INDEX(技能效果!O:O,MATCH(技能效果等级!B3715,技能效果!B:B,0))="","",INDEX(技能效果!O:O,MATCH(技能效果等级!B3715,技能效果!B:B,0)))</f>
        <v/>
      </c>
      <c r="S3715" s="97"/>
      <c r="T3715" s="97"/>
      <c r="U3715" s="97"/>
      <c r="V3715" s="96" t="str">
        <f>IF(INDEX(技能效果!AF:AF,MATCH(技能效果等级!B3715,技能效果!B:B,0))="","",INDEX(技能效果!AF:AF,MATCH(技能效果等级!B3715,技能效果!B:B,0)))</f>
        <v/>
      </c>
      <c r="W3715" s="95">
        <f t="shared" si="56"/>
        <v>362</v>
      </c>
    </row>
    <row r="3716" spans="1:23" ht="16.5" x14ac:dyDescent="0.2">
      <c r="A3716" s="62">
        <v>3713</v>
      </c>
      <c r="B3716" s="95">
        <f>INDEX(技能效果!B:B,MATCH(技能效果等级!W3716,技能效果!AE:AE,0))</f>
        <v>210400302</v>
      </c>
      <c r="C3716" s="95" t="str">
        <f>INDEX(技能效果!C:C,MATCH(技能效果等级!B3716,技能效果!B:B,0))</f>
        <v>插槽3连击伤害(教学)</v>
      </c>
      <c r="D3716" s="96" t="s">
        <v>873</v>
      </c>
      <c r="E3716" s="95">
        <v>9</v>
      </c>
      <c r="F3716" s="95">
        <f>INDEX(技能效果!H:H,MATCH(技能效果等级!B3716,技能效果!B:B,0))</f>
        <v>1001</v>
      </c>
      <c r="G3716" s="95">
        <f>IF(INDEX(技能效果!K:K,MATCH(B3716,技能效果!B:B,0))=0,INDEX(技能效果!I:I,MATCH(技能效果等级!B3716,技能效果!B:B,0)),INDEX(技能效果!I:I,MATCH(技能效果等级!B3716,技能效果!B:B,0))*VLOOKUP(E3716,技能数值计算!$C$19:$D$28,2,FALSE))</f>
        <v>0.92</v>
      </c>
      <c r="H3716" s="95">
        <f>INDEX(技能效果!J:J,MATCH(技能效果等级!B3716,技能效果!B:B,0))</f>
        <v>0</v>
      </c>
      <c r="I3716" s="97"/>
      <c r="J3716" s="97"/>
      <c r="K3716" s="97"/>
      <c r="L3716" s="97"/>
      <c r="M3716" s="97"/>
      <c r="N3716" s="96" t="str">
        <f>IF(INDEX(技能效果!L:L,MATCH(技能效果等级!B3716,技能效果!B:B,0))="","",INDEX(技能效果!L:L,MATCH(技能效果等级!B3716,技能效果!B:B,0)))</f>
        <v/>
      </c>
      <c r="O3716" s="95">
        <f>IF(INDEX(技能效果!N:N,MATCH(B3716,技能效果!B:B,0))=0,INDEX(技能效果!M:M,MATCH(技能效果等级!B3716,技能效果!B:B,0)),INDEX(技能效果!M:M,MATCH(技能效果等级!B3716,技能效果!B:B,0))*VLOOKUP(E3716,技能数值计算!$C$19:$D$28,2,FALSE))</f>
        <v>0</v>
      </c>
      <c r="P3716" s="97"/>
      <c r="Q3716" s="97"/>
      <c r="R3716" s="95" t="str">
        <f>IF(INDEX(技能效果!O:O,MATCH(技能效果等级!B3716,技能效果!B:B,0))="","",INDEX(技能效果!O:O,MATCH(技能效果等级!B3716,技能效果!B:B,0)))</f>
        <v/>
      </c>
      <c r="S3716" s="97"/>
      <c r="T3716" s="97"/>
      <c r="U3716" s="97"/>
      <c r="V3716" s="96" t="str">
        <f>IF(INDEX(技能效果!AF:AF,MATCH(技能效果等级!B3716,技能效果!B:B,0))="","",INDEX(技能效果!AF:AF,MATCH(技能效果等级!B3716,技能效果!B:B,0)))</f>
        <v/>
      </c>
      <c r="W3716" s="95">
        <f t="shared" si="56"/>
        <v>362</v>
      </c>
    </row>
    <row r="3717" spans="1:23" ht="16.5" x14ac:dyDescent="0.2">
      <c r="A3717" s="62">
        <v>3714</v>
      </c>
      <c r="B3717" s="95">
        <f>INDEX(技能效果!B:B,MATCH(技能效果等级!W3717,技能效果!AE:AE,0))</f>
        <v>210400302</v>
      </c>
      <c r="C3717" s="95" t="str">
        <f>INDEX(技能效果!C:C,MATCH(技能效果等级!B3717,技能效果!B:B,0))</f>
        <v>插槽3连击伤害(教学)</v>
      </c>
      <c r="D3717" s="96" t="s">
        <v>873</v>
      </c>
      <c r="E3717" s="95">
        <v>10</v>
      </c>
      <c r="F3717" s="95">
        <f>INDEX(技能效果!H:H,MATCH(技能效果等级!B3717,技能效果!B:B,0))</f>
        <v>1001</v>
      </c>
      <c r="G3717" s="95">
        <f>IF(INDEX(技能效果!K:K,MATCH(B3717,技能效果!B:B,0))=0,INDEX(技能效果!I:I,MATCH(技能效果等级!B3717,技能效果!B:B,0)),INDEX(技能效果!I:I,MATCH(技能效果等级!B3717,技能效果!B:B,0))*VLOOKUP(E3717,技能数值计算!$C$19:$D$28,2,FALSE))</f>
        <v>1</v>
      </c>
      <c r="H3717" s="95">
        <f>INDEX(技能效果!J:J,MATCH(技能效果等级!B3717,技能效果!B:B,0))</f>
        <v>0</v>
      </c>
      <c r="I3717" s="97"/>
      <c r="J3717" s="97"/>
      <c r="K3717" s="97"/>
      <c r="L3717" s="97"/>
      <c r="M3717" s="97"/>
      <c r="N3717" s="96" t="str">
        <f>IF(INDEX(技能效果!L:L,MATCH(技能效果等级!B3717,技能效果!B:B,0))="","",INDEX(技能效果!L:L,MATCH(技能效果等级!B3717,技能效果!B:B,0)))</f>
        <v/>
      </c>
      <c r="O3717" s="95">
        <f>IF(INDEX(技能效果!N:N,MATCH(B3717,技能效果!B:B,0))=0,INDEX(技能效果!M:M,MATCH(技能效果等级!B3717,技能效果!B:B,0)),INDEX(技能效果!M:M,MATCH(技能效果等级!B3717,技能效果!B:B,0))*VLOOKUP(E3717,技能数值计算!$C$19:$D$28,2,FALSE))</f>
        <v>0</v>
      </c>
      <c r="P3717" s="97"/>
      <c r="Q3717" s="97"/>
      <c r="R3717" s="95" t="str">
        <f>IF(INDEX(技能效果!O:O,MATCH(技能效果等级!B3717,技能效果!B:B,0))="","",INDEX(技能效果!O:O,MATCH(技能效果等级!B3717,技能效果!B:B,0)))</f>
        <v/>
      </c>
      <c r="S3717" s="97"/>
      <c r="T3717" s="97"/>
      <c r="U3717" s="97"/>
      <c r="V3717" s="96" t="str">
        <f>IF(INDEX(技能效果!AF:AF,MATCH(技能效果等级!B3717,技能效果!B:B,0))="","",INDEX(技能效果!AF:AF,MATCH(技能效果等级!B3717,技能效果!B:B,0)))</f>
        <v/>
      </c>
      <c r="W3717" s="95">
        <f t="shared" si="56"/>
        <v>362</v>
      </c>
    </row>
    <row r="3718" spans="1:23" ht="16.5" x14ac:dyDescent="0.2">
      <c r="A3718" s="62">
        <v>3715</v>
      </c>
      <c r="B3718" s="95">
        <f>INDEX(技能效果!B:B,MATCH(技能效果等级!W3718,技能效果!AE:AE,0))</f>
        <v>210400303</v>
      </c>
      <c r="C3718" s="95" t="str">
        <f>INDEX(技能效果!C:C,MATCH(技能效果等级!B3718,技能效果!B:B,0))</f>
        <v>插槽3额外伤害(教学)</v>
      </c>
      <c r="D3718" s="96" t="s">
        <v>873</v>
      </c>
      <c r="E3718" s="95">
        <v>1</v>
      </c>
      <c r="F3718" s="95">
        <f>INDEX(技能效果!H:H,MATCH(技能效果等级!B3718,技能效果!B:B,0))</f>
        <v>1001</v>
      </c>
      <c r="G3718" s="95">
        <f>IF(INDEX(技能效果!K:K,MATCH(B3718,技能效果!B:B,0))=0,INDEX(技能效果!I:I,MATCH(技能效果等级!B3718,技能效果!B:B,0)),INDEX(技能效果!I:I,MATCH(技能效果等级!B3718,技能效果!B:B,0))*VLOOKUP(E3718,技能数值计算!$C$19:$D$28,2,FALSE))</f>
        <v>0.5</v>
      </c>
      <c r="H3718" s="95">
        <f>INDEX(技能效果!J:J,MATCH(技能效果等级!B3718,技能效果!B:B,0))</f>
        <v>0</v>
      </c>
      <c r="I3718" s="97"/>
      <c r="J3718" s="97"/>
      <c r="K3718" s="97"/>
      <c r="L3718" s="97"/>
      <c r="M3718" s="97"/>
      <c r="N3718" s="96">
        <f>IF(INDEX(技能效果!L:L,MATCH(技能效果等级!B3718,技能效果!B:B,0))="","",INDEX(技能效果!L:L,MATCH(技能效果等级!B3718,技能效果!B:B,0)))</f>
        <v>126</v>
      </c>
      <c r="O3718" s="95">
        <f>IF(INDEX(技能效果!N:N,MATCH(B3718,技能效果!B:B,0))=0,INDEX(技能效果!M:M,MATCH(技能效果等级!B3718,技能效果!B:B,0)),INDEX(技能效果!M:M,MATCH(技能效果等级!B3718,技能效果!B:B,0))*VLOOKUP(E3718,技能数值计算!$C$19:$D$28,2,FALSE))</f>
        <v>0</v>
      </c>
      <c r="P3718" s="97"/>
      <c r="Q3718" s="97"/>
      <c r="R3718" s="95" t="str">
        <f>IF(INDEX(技能效果!O:O,MATCH(技能效果等级!B3718,技能效果!B:B,0))="","",INDEX(技能效果!O:O,MATCH(技能效果等级!B3718,技能效果!B:B,0)))</f>
        <v/>
      </c>
      <c r="S3718" s="97"/>
      <c r="T3718" s="97"/>
      <c r="U3718" s="97"/>
      <c r="V3718" s="96" t="str">
        <f>IF(INDEX(技能效果!AF:AF,MATCH(技能效果等级!B3718,技能效果!B:B,0))="","",INDEX(技能效果!AF:AF,MATCH(技能效果等级!B3718,技能效果!B:B,0)))</f>
        <v/>
      </c>
      <c r="W3718" s="95">
        <f t="shared" si="56"/>
        <v>363</v>
      </c>
    </row>
    <row r="3719" spans="1:23" ht="16.5" x14ac:dyDescent="0.2">
      <c r="A3719" s="62">
        <v>3716</v>
      </c>
      <c r="B3719" s="95">
        <f>INDEX(技能效果!B:B,MATCH(技能效果等级!W3719,技能效果!AE:AE,0))</f>
        <v>210400303</v>
      </c>
      <c r="C3719" s="95" t="str">
        <f>INDEX(技能效果!C:C,MATCH(技能效果等级!B3719,技能效果!B:B,0))</f>
        <v>插槽3额外伤害(教学)</v>
      </c>
      <c r="D3719" s="96" t="s">
        <v>873</v>
      </c>
      <c r="E3719" s="95">
        <v>2</v>
      </c>
      <c r="F3719" s="95">
        <f>INDEX(技能效果!H:H,MATCH(技能效果等级!B3719,技能效果!B:B,0))</f>
        <v>1001</v>
      </c>
      <c r="G3719" s="95">
        <f>IF(INDEX(技能效果!K:K,MATCH(B3719,技能效果!B:B,0))=0,INDEX(技能效果!I:I,MATCH(技能效果等级!B3719,技能效果!B:B,0)),INDEX(技能效果!I:I,MATCH(技能效果等级!B3719,技能效果!B:B,0))*VLOOKUP(E3719,技能数值计算!$C$19:$D$28,2,FALSE))</f>
        <v>0.54</v>
      </c>
      <c r="H3719" s="95">
        <f>INDEX(技能效果!J:J,MATCH(技能效果等级!B3719,技能效果!B:B,0))</f>
        <v>0</v>
      </c>
      <c r="I3719" s="97"/>
      <c r="J3719" s="97"/>
      <c r="K3719" s="97"/>
      <c r="L3719" s="97"/>
      <c r="M3719" s="97"/>
      <c r="N3719" s="96">
        <f>IF(INDEX(技能效果!L:L,MATCH(技能效果等级!B3719,技能效果!B:B,0))="","",INDEX(技能效果!L:L,MATCH(技能效果等级!B3719,技能效果!B:B,0)))</f>
        <v>126</v>
      </c>
      <c r="O3719" s="95">
        <f>IF(INDEX(技能效果!N:N,MATCH(B3719,技能效果!B:B,0))=0,INDEX(技能效果!M:M,MATCH(技能效果等级!B3719,技能效果!B:B,0)),INDEX(技能效果!M:M,MATCH(技能效果等级!B3719,技能效果!B:B,0))*VLOOKUP(E3719,技能数值计算!$C$19:$D$28,2,FALSE))</f>
        <v>0</v>
      </c>
      <c r="P3719" s="97"/>
      <c r="Q3719" s="97"/>
      <c r="R3719" s="95" t="str">
        <f>IF(INDEX(技能效果!O:O,MATCH(技能效果等级!B3719,技能效果!B:B,0))="","",INDEX(技能效果!O:O,MATCH(技能效果等级!B3719,技能效果!B:B,0)))</f>
        <v/>
      </c>
      <c r="S3719" s="97"/>
      <c r="T3719" s="97"/>
      <c r="U3719" s="97"/>
      <c r="V3719" s="96" t="str">
        <f>IF(INDEX(技能效果!AF:AF,MATCH(技能效果等级!B3719,技能效果!B:B,0))="","",INDEX(技能效果!AF:AF,MATCH(技能效果等级!B3719,技能效果!B:B,0)))</f>
        <v/>
      </c>
      <c r="W3719" s="95">
        <f t="shared" si="56"/>
        <v>363</v>
      </c>
    </row>
    <row r="3720" spans="1:23" ht="16.5" x14ac:dyDescent="0.2">
      <c r="A3720" s="62">
        <v>3717</v>
      </c>
      <c r="B3720" s="95">
        <f>INDEX(技能效果!B:B,MATCH(技能效果等级!W3720,技能效果!AE:AE,0))</f>
        <v>210400303</v>
      </c>
      <c r="C3720" s="95" t="str">
        <f>INDEX(技能效果!C:C,MATCH(技能效果等级!B3720,技能效果!B:B,0))</f>
        <v>插槽3额外伤害(教学)</v>
      </c>
      <c r="D3720" s="96" t="s">
        <v>873</v>
      </c>
      <c r="E3720" s="95">
        <v>3</v>
      </c>
      <c r="F3720" s="95">
        <f>INDEX(技能效果!H:H,MATCH(技能效果等级!B3720,技能效果!B:B,0))</f>
        <v>1001</v>
      </c>
      <c r="G3720" s="95">
        <f>IF(INDEX(技能效果!K:K,MATCH(B3720,技能效果!B:B,0))=0,INDEX(技能效果!I:I,MATCH(技能效果等级!B3720,技能效果!B:B,0)),INDEX(技能效果!I:I,MATCH(技能效果等级!B3720,技能效果!B:B,0))*VLOOKUP(E3720,技能数值计算!$C$19:$D$28,2,FALSE))</f>
        <v>0.57999999999999996</v>
      </c>
      <c r="H3720" s="95">
        <f>INDEX(技能效果!J:J,MATCH(技能效果等级!B3720,技能效果!B:B,0))</f>
        <v>0</v>
      </c>
      <c r="I3720" s="97"/>
      <c r="J3720" s="97"/>
      <c r="K3720" s="97"/>
      <c r="L3720" s="97"/>
      <c r="M3720" s="97"/>
      <c r="N3720" s="96">
        <f>IF(INDEX(技能效果!L:L,MATCH(技能效果等级!B3720,技能效果!B:B,0))="","",INDEX(技能效果!L:L,MATCH(技能效果等级!B3720,技能效果!B:B,0)))</f>
        <v>126</v>
      </c>
      <c r="O3720" s="95">
        <f>IF(INDEX(技能效果!N:N,MATCH(B3720,技能效果!B:B,0))=0,INDEX(技能效果!M:M,MATCH(技能效果等级!B3720,技能效果!B:B,0)),INDEX(技能效果!M:M,MATCH(技能效果等级!B3720,技能效果!B:B,0))*VLOOKUP(E3720,技能数值计算!$C$19:$D$28,2,FALSE))</f>
        <v>0</v>
      </c>
      <c r="P3720" s="97"/>
      <c r="Q3720" s="97"/>
      <c r="R3720" s="95" t="str">
        <f>IF(INDEX(技能效果!O:O,MATCH(技能效果等级!B3720,技能效果!B:B,0))="","",INDEX(技能效果!O:O,MATCH(技能效果等级!B3720,技能效果!B:B,0)))</f>
        <v/>
      </c>
      <c r="S3720" s="97"/>
      <c r="T3720" s="97"/>
      <c r="U3720" s="97"/>
      <c r="V3720" s="96" t="str">
        <f>IF(INDEX(技能效果!AF:AF,MATCH(技能效果等级!B3720,技能效果!B:B,0))="","",INDEX(技能效果!AF:AF,MATCH(技能效果等级!B3720,技能效果!B:B,0)))</f>
        <v/>
      </c>
      <c r="W3720" s="95">
        <f t="shared" si="56"/>
        <v>363</v>
      </c>
    </row>
    <row r="3721" spans="1:23" ht="16.5" x14ac:dyDescent="0.2">
      <c r="A3721" s="62">
        <v>3718</v>
      </c>
      <c r="B3721" s="95">
        <f>INDEX(技能效果!B:B,MATCH(技能效果等级!W3721,技能效果!AE:AE,0))</f>
        <v>210400303</v>
      </c>
      <c r="C3721" s="95" t="str">
        <f>INDEX(技能效果!C:C,MATCH(技能效果等级!B3721,技能效果!B:B,0))</f>
        <v>插槽3额外伤害(教学)</v>
      </c>
      <c r="D3721" s="96" t="s">
        <v>873</v>
      </c>
      <c r="E3721" s="95">
        <v>4</v>
      </c>
      <c r="F3721" s="95">
        <f>INDEX(技能效果!H:H,MATCH(技能效果等级!B3721,技能效果!B:B,0))</f>
        <v>1001</v>
      </c>
      <c r="G3721" s="95">
        <f>IF(INDEX(技能效果!K:K,MATCH(B3721,技能效果!B:B,0))=0,INDEX(技能效果!I:I,MATCH(技能效果等级!B3721,技能效果!B:B,0)),INDEX(技能效果!I:I,MATCH(技能效果等级!B3721,技能效果!B:B,0))*VLOOKUP(E3721,技能数值计算!$C$19:$D$28,2,FALSE))</f>
        <v>0.62</v>
      </c>
      <c r="H3721" s="95">
        <f>INDEX(技能效果!J:J,MATCH(技能效果等级!B3721,技能效果!B:B,0))</f>
        <v>0</v>
      </c>
      <c r="I3721" s="97"/>
      <c r="J3721" s="97"/>
      <c r="K3721" s="97"/>
      <c r="L3721" s="97"/>
      <c r="M3721" s="97"/>
      <c r="N3721" s="96">
        <f>IF(INDEX(技能效果!L:L,MATCH(技能效果等级!B3721,技能效果!B:B,0))="","",INDEX(技能效果!L:L,MATCH(技能效果等级!B3721,技能效果!B:B,0)))</f>
        <v>126</v>
      </c>
      <c r="O3721" s="95">
        <f>IF(INDEX(技能效果!N:N,MATCH(B3721,技能效果!B:B,0))=0,INDEX(技能效果!M:M,MATCH(技能效果等级!B3721,技能效果!B:B,0)),INDEX(技能效果!M:M,MATCH(技能效果等级!B3721,技能效果!B:B,0))*VLOOKUP(E3721,技能数值计算!$C$19:$D$28,2,FALSE))</f>
        <v>0</v>
      </c>
      <c r="P3721" s="97"/>
      <c r="Q3721" s="97"/>
      <c r="R3721" s="95" t="str">
        <f>IF(INDEX(技能效果!O:O,MATCH(技能效果等级!B3721,技能效果!B:B,0))="","",INDEX(技能效果!O:O,MATCH(技能效果等级!B3721,技能效果!B:B,0)))</f>
        <v/>
      </c>
      <c r="S3721" s="97"/>
      <c r="T3721" s="97"/>
      <c r="U3721" s="97"/>
      <c r="V3721" s="96" t="str">
        <f>IF(INDEX(技能效果!AF:AF,MATCH(技能效果等级!B3721,技能效果!B:B,0))="","",INDEX(技能效果!AF:AF,MATCH(技能效果等级!B3721,技能效果!B:B,0)))</f>
        <v/>
      </c>
      <c r="W3721" s="95">
        <f t="shared" si="56"/>
        <v>363</v>
      </c>
    </row>
    <row r="3722" spans="1:23" ht="16.5" x14ac:dyDescent="0.2">
      <c r="A3722" s="62">
        <v>3719</v>
      </c>
      <c r="B3722" s="95">
        <f>INDEX(技能效果!B:B,MATCH(技能效果等级!W3722,技能效果!AE:AE,0))</f>
        <v>210400303</v>
      </c>
      <c r="C3722" s="95" t="str">
        <f>INDEX(技能效果!C:C,MATCH(技能效果等级!B3722,技能效果!B:B,0))</f>
        <v>插槽3额外伤害(教学)</v>
      </c>
      <c r="D3722" s="96" t="s">
        <v>873</v>
      </c>
      <c r="E3722" s="95">
        <v>5</v>
      </c>
      <c r="F3722" s="95">
        <f>INDEX(技能效果!H:H,MATCH(技能效果等级!B3722,技能效果!B:B,0))</f>
        <v>1001</v>
      </c>
      <c r="G3722" s="95">
        <f>IF(INDEX(技能效果!K:K,MATCH(B3722,技能效果!B:B,0))=0,INDEX(技能效果!I:I,MATCH(技能效果等级!B3722,技能效果!B:B,0)),INDEX(技能效果!I:I,MATCH(技能效果等级!B3722,技能效果!B:B,0))*VLOOKUP(E3722,技能数值计算!$C$19:$D$28,2,FALSE))</f>
        <v>0.66</v>
      </c>
      <c r="H3722" s="95">
        <f>INDEX(技能效果!J:J,MATCH(技能效果等级!B3722,技能效果!B:B,0))</f>
        <v>0</v>
      </c>
      <c r="I3722" s="97"/>
      <c r="J3722" s="97"/>
      <c r="K3722" s="97"/>
      <c r="L3722" s="97"/>
      <c r="M3722" s="97"/>
      <c r="N3722" s="96">
        <f>IF(INDEX(技能效果!L:L,MATCH(技能效果等级!B3722,技能效果!B:B,0))="","",INDEX(技能效果!L:L,MATCH(技能效果等级!B3722,技能效果!B:B,0)))</f>
        <v>126</v>
      </c>
      <c r="O3722" s="95">
        <f>IF(INDEX(技能效果!N:N,MATCH(B3722,技能效果!B:B,0))=0,INDEX(技能效果!M:M,MATCH(技能效果等级!B3722,技能效果!B:B,0)),INDEX(技能效果!M:M,MATCH(技能效果等级!B3722,技能效果!B:B,0))*VLOOKUP(E3722,技能数值计算!$C$19:$D$28,2,FALSE))</f>
        <v>0</v>
      </c>
      <c r="P3722" s="97"/>
      <c r="Q3722" s="97"/>
      <c r="R3722" s="95" t="str">
        <f>IF(INDEX(技能效果!O:O,MATCH(技能效果等级!B3722,技能效果!B:B,0))="","",INDEX(技能效果!O:O,MATCH(技能效果等级!B3722,技能效果!B:B,0)))</f>
        <v/>
      </c>
      <c r="S3722" s="97"/>
      <c r="T3722" s="97"/>
      <c r="U3722" s="97"/>
      <c r="V3722" s="96" t="str">
        <f>IF(INDEX(技能效果!AF:AF,MATCH(技能效果等级!B3722,技能效果!B:B,0))="","",INDEX(技能效果!AF:AF,MATCH(技能效果等级!B3722,技能效果!B:B,0)))</f>
        <v/>
      </c>
      <c r="W3722" s="95">
        <f t="shared" si="56"/>
        <v>363</v>
      </c>
    </row>
    <row r="3723" spans="1:23" ht="16.5" x14ac:dyDescent="0.2">
      <c r="A3723" s="62">
        <v>3720</v>
      </c>
      <c r="B3723" s="95">
        <f>INDEX(技能效果!B:B,MATCH(技能效果等级!W3723,技能效果!AE:AE,0))</f>
        <v>210400303</v>
      </c>
      <c r="C3723" s="95" t="str">
        <f>INDEX(技能效果!C:C,MATCH(技能效果等级!B3723,技能效果!B:B,0))</f>
        <v>插槽3额外伤害(教学)</v>
      </c>
      <c r="D3723" s="96" t="s">
        <v>873</v>
      </c>
      <c r="E3723" s="95">
        <v>6</v>
      </c>
      <c r="F3723" s="95">
        <f>INDEX(技能效果!H:H,MATCH(技能效果等级!B3723,技能效果!B:B,0))</f>
        <v>1001</v>
      </c>
      <c r="G3723" s="95">
        <f>IF(INDEX(技能效果!K:K,MATCH(B3723,技能效果!B:B,0))=0,INDEX(技能效果!I:I,MATCH(技能效果等级!B3723,技能效果!B:B,0)),INDEX(技能效果!I:I,MATCH(技能效果等级!B3723,技能效果!B:B,0))*VLOOKUP(E3723,技能数值计算!$C$19:$D$28,2,FALSE))</f>
        <v>0.72</v>
      </c>
      <c r="H3723" s="95">
        <f>INDEX(技能效果!J:J,MATCH(技能效果等级!B3723,技能效果!B:B,0))</f>
        <v>0</v>
      </c>
      <c r="I3723" s="97"/>
      <c r="J3723" s="97"/>
      <c r="K3723" s="97"/>
      <c r="L3723" s="97"/>
      <c r="M3723" s="97"/>
      <c r="N3723" s="96">
        <f>IF(INDEX(技能效果!L:L,MATCH(技能效果等级!B3723,技能效果!B:B,0))="","",INDEX(技能效果!L:L,MATCH(技能效果等级!B3723,技能效果!B:B,0)))</f>
        <v>126</v>
      </c>
      <c r="O3723" s="95">
        <f>IF(INDEX(技能效果!N:N,MATCH(B3723,技能效果!B:B,0))=0,INDEX(技能效果!M:M,MATCH(技能效果等级!B3723,技能效果!B:B,0)),INDEX(技能效果!M:M,MATCH(技能效果等级!B3723,技能效果!B:B,0))*VLOOKUP(E3723,技能数值计算!$C$19:$D$28,2,FALSE))</f>
        <v>0</v>
      </c>
      <c r="P3723" s="97"/>
      <c r="Q3723" s="97"/>
      <c r="R3723" s="95" t="str">
        <f>IF(INDEX(技能效果!O:O,MATCH(技能效果等级!B3723,技能效果!B:B,0))="","",INDEX(技能效果!O:O,MATCH(技能效果等级!B3723,技能效果!B:B,0)))</f>
        <v/>
      </c>
      <c r="S3723" s="97"/>
      <c r="T3723" s="97"/>
      <c r="U3723" s="97"/>
      <c r="V3723" s="96" t="str">
        <f>IF(INDEX(技能效果!AF:AF,MATCH(技能效果等级!B3723,技能效果!B:B,0))="","",INDEX(技能效果!AF:AF,MATCH(技能效果等级!B3723,技能效果!B:B,0)))</f>
        <v/>
      </c>
      <c r="W3723" s="95">
        <f t="shared" si="56"/>
        <v>363</v>
      </c>
    </row>
    <row r="3724" spans="1:23" ht="16.5" x14ac:dyDescent="0.2">
      <c r="A3724" s="62">
        <v>3721</v>
      </c>
      <c r="B3724" s="95">
        <f>INDEX(技能效果!B:B,MATCH(技能效果等级!W3724,技能效果!AE:AE,0))</f>
        <v>210400303</v>
      </c>
      <c r="C3724" s="95" t="str">
        <f>INDEX(技能效果!C:C,MATCH(技能效果等级!B3724,技能效果!B:B,0))</f>
        <v>插槽3额外伤害(教学)</v>
      </c>
      <c r="D3724" s="96" t="s">
        <v>873</v>
      </c>
      <c r="E3724" s="95">
        <v>7</v>
      </c>
      <c r="F3724" s="95">
        <f>INDEX(技能效果!H:H,MATCH(技能效果等级!B3724,技能效果!B:B,0))</f>
        <v>1001</v>
      </c>
      <c r="G3724" s="95">
        <f>IF(INDEX(技能效果!K:K,MATCH(B3724,技能效果!B:B,0))=0,INDEX(技能效果!I:I,MATCH(技能效果等级!B3724,技能效果!B:B,0)),INDEX(技能效果!I:I,MATCH(技能效果等级!B3724,技能效果!B:B,0))*VLOOKUP(E3724,技能数值计算!$C$19:$D$28,2,FALSE))</f>
        <v>0.78</v>
      </c>
      <c r="H3724" s="95">
        <f>INDEX(技能效果!J:J,MATCH(技能效果等级!B3724,技能效果!B:B,0))</f>
        <v>0</v>
      </c>
      <c r="I3724" s="97"/>
      <c r="J3724" s="97"/>
      <c r="K3724" s="97"/>
      <c r="L3724" s="97"/>
      <c r="M3724" s="97"/>
      <c r="N3724" s="96">
        <f>IF(INDEX(技能效果!L:L,MATCH(技能效果等级!B3724,技能效果!B:B,0))="","",INDEX(技能效果!L:L,MATCH(技能效果等级!B3724,技能效果!B:B,0)))</f>
        <v>126</v>
      </c>
      <c r="O3724" s="95">
        <f>IF(INDEX(技能效果!N:N,MATCH(B3724,技能效果!B:B,0))=0,INDEX(技能效果!M:M,MATCH(技能效果等级!B3724,技能效果!B:B,0)),INDEX(技能效果!M:M,MATCH(技能效果等级!B3724,技能效果!B:B,0))*VLOOKUP(E3724,技能数值计算!$C$19:$D$28,2,FALSE))</f>
        <v>0</v>
      </c>
      <c r="P3724" s="97"/>
      <c r="Q3724" s="97"/>
      <c r="R3724" s="95" t="str">
        <f>IF(INDEX(技能效果!O:O,MATCH(技能效果等级!B3724,技能效果!B:B,0))="","",INDEX(技能效果!O:O,MATCH(技能效果等级!B3724,技能效果!B:B,0)))</f>
        <v/>
      </c>
      <c r="S3724" s="97"/>
      <c r="T3724" s="97"/>
      <c r="U3724" s="97"/>
      <c r="V3724" s="96" t="str">
        <f>IF(INDEX(技能效果!AF:AF,MATCH(技能效果等级!B3724,技能效果!B:B,0))="","",INDEX(技能效果!AF:AF,MATCH(技能效果等级!B3724,技能效果!B:B,0)))</f>
        <v/>
      </c>
      <c r="W3724" s="95">
        <f t="shared" si="56"/>
        <v>363</v>
      </c>
    </row>
    <row r="3725" spans="1:23" ht="16.5" x14ac:dyDescent="0.2">
      <c r="A3725" s="62">
        <v>3722</v>
      </c>
      <c r="B3725" s="95">
        <f>INDEX(技能效果!B:B,MATCH(技能效果等级!W3725,技能效果!AE:AE,0))</f>
        <v>210400303</v>
      </c>
      <c r="C3725" s="95" t="str">
        <f>INDEX(技能效果!C:C,MATCH(技能效果等级!B3725,技能效果!B:B,0))</f>
        <v>插槽3额外伤害(教学)</v>
      </c>
      <c r="D3725" s="96" t="s">
        <v>873</v>
      </c>
      <c r="E3725" s="95">
        <v>8</v>
      </c>
      <c r="F3725" s="95">
        <f>INDEX(技能效果!H:H,MATCH(技能效果等级!B3725,技能效果!B:B,0))</f>
        <v>1001</v>
      </c>
      <c r="G3725" s="95">
        <f>IF(INDEX(技能效果!K:K,MATCH(B3725,技能效果!B:B,0))=0,INDEX(技能效果!I:I,MATCH(技能效果等级!B3725,技能效果!B:B,0)),INDEX(技能效果!I:I,MATCH(技能效果等级!B3725,技能效果!B:B,0))*VLOOKUP(E3725,技能数值计算!$C$19:$D$28,2,FALSE))</f>
        <v>0.84</v>
      </c>
      <c r="H3725" s="95">
        <f>INDEX(技能效果!J:J,MATCH(技能效果等级!B3725,技能效果!B:B,0))</f>
        <v>0</v>
      </c>
      <c r="I3725" s="97"/>
      <c r="J3725" s="97"/>
      <c r="K3725" s="97"/>
      <c r="L3725" s="97"/>
      <c r="M3725" s="97"/>
      <c r="N3725" s="96">
        <f>IF(INDEX(技能效果!L:L,MATCH(技能效果等级!B3725,技能效果!B:B,0))="","",INDEX(技能效果!L:L,MATCH(技能效果等级!B3725,技能效果!B:B,0)))</f>
        <v>126</v>
      </c>
      <c r="O3725" s="95">
        <f>IF(INDEX(技能效果!N:N,MATCH(B3725,技能效果!B:B,0))=0,INDEX(技能效果!M:M,MATCH(技能效果等级!B3725,技能效果!B:B,0)),INDEX(技能效果!M:M,MATCH(技能效果等级!B3725,技能效果!B:B,0))*VLOOKUP(E3725,技能数值计算!$C$19:$D$28,2,FALSE))</f>
        <v>0</v>
      </c>
      <c r="P3725" s="97"/>
      <c r="Q3725" s="97"/>
      <c r="R3725" s="95" t="str">
        <f>IF(INDEX(技能效果!O:O,MATCH(技能效果等级!B3725,技能效果!B:B,0))="","",INDEX(技能效果!O:O,MATCH(技能效果等级!B3725,技能效果!B:B,0)))</f>
        <v/>
      </c>
      <c r="S3725" s="97"/>
      <c r="T3725" s="97"/>
      <c r="U3725" s="97"/>
      <c r="V3725" s="96" t="str">
        <f>IF(INDEX(技能效果!AF:AF,MATCH(技能效果等级!B3725,技能效果!B:B,0))="","",INDEX(技能效果!AF:AF,MATCH(技能效果等级!B3725,技能效果!B:B,0)))</f>
        <v/>
      </c>
      <c r="W3725" s="95">
        <f t="shared" si="56"/>
        <v>363</v>
      </c>
    </row>
    <row r="3726" spans="1:23" ht="16.5" x14ac:dyDescent="0.2">
      <c r="A3726" s="62">
        <v>3723</v>
      </c>
      <c r="B3726" s="95">
        <f>INDEX(技能效果!B:B,MATCH(技能效果等级!W3726,技能效果!AE:AE,0))</f>
        <v>210400303</v>
      </c>
      <c r="C3726" s="95" t="str">
        <f>INDEX(技能效果!C:C,MATCH(技能效果等级!B3726,技能效果!B:B,0))</f>
        <v>插槽3额外伤害(教学)</v>
      </c>
      <c r="D3726" s="96" t="s">
        <v>873</v>
      </c>
      <c r="E3726" s="95">
        <v>9</v>
      </c>
      <c r="F3726" s="95">
        <f>INDEX(技能效果!H:H,MATCH(技能效果等级!B3726,技能效果!B:B,0))</f>
        <v>1001</v>
      </c>
      <c r="G3726" s="95">
        <f>IF(INDEX(技能效果!K:K,MATCH(B3726,技能效果!B:B,0))=0,INDEX(技能效果!I:I,MATCH(技能效果等级!B3726,技能效果!B:B,0)),INDEX(技能效果!I:I,MATCH(技能效果等级!B3726,技能效果!B:B,0))*VLOOKUP(E3726,技能数值计算!$C$19:$D$28,2,FALSE))</f>
        <v>0.92</v>
      </c>
      <c r="H3726" s="95">
        <f>INDEX(技能效果!J:J,MATCH(技能效果等级!B3726,技能效果!B:B,0))</f>
        <v>0</v>
      </c>
      <c r="I3726" s="97"/>
      <c r="J3726" s="97"/>
      <c r="K3726" s="97"/>
      <c r="L3726" s="97"/>
      <c r="M3726" s="97"/>
      <c r="N3726" s="96">
        <f>IF(INDEX(技能效果!L:L,MATCH(技能效果等级!B3726,技能效果!B:B,0))="","",INDEX(技能效果!L:L,MATCH(技能效果等级!B3726,技能效果!B:B,0)))</f>
        <v>126</v>
      </c>
      <c r="O3726" s="95">
        <f>IF(INDEX(技能效果!N:N,MATCH(B3726,技能效果!B:B,0))=0,INDEX(技能效果!M:M,MATCH(技能效果等级!B3726,技能效果!B:B,0)),INDEX(技能效果!M:M,MATCH(技能效果等级!B3726,技能效果!B:B,0))*VLOOKUP(E3726,技能数值计算!$C$19:$D$28,2,FALSE))</f>
        <v>0</v>
      </c>
      <c r="P3726" s="97"/>
      <c r="Q3726" s="97"/>
      <c r="R3726" s="95" t="str">
        <f>IF(INDEX(技能效果!O:O,MATCH(技能效果等级!B3726,技能效果!B:B,0))="","",INDEX(技能效果!O:O,MATCH(技能效果等级!B3726,技能效果!B:B,0)))</f>
        <v/>
      </c>
      <c r="S3726" s="97"/>
      <c r="T3726" s="97"/>
      <c r="U3726" s="97"/>
      <c r="V3726" s="96" t="str">
        <f>IF(INDEX(技能效果!AF:AF,MATCH(技能效果等级!B3726,技能效果!B:B,0))="","",INDEX(技能效果!AF:AF,MATCH(技能效果等级!B3726,技能效果!B:B,0)))</f>
        <v/>
      </c>
      <c r="W3726" s="95">
        <f t="shared" si="56"/>
        <v>363</v>
      </c>
    </row>
    <row r="3727" spans="1:23" ht="16.5" x14ac:dyDescent="0.2">
      <c r="A3727" s="62">
        <v>3724</v>
      </c>
      <c r="B3727" s="95">
        <f>INDEX(技能效果!B:B,MATCH(技能效果等级!W3727,技能效果!AE:AE,0))</f>
        <v>210400303</v>
      </c>
      <c r="C3727" s="95" t="str">
        <f>INDEX(技能效果!C:C,MATCH(技能效果等级!B3727,技能效果!B:B,0))</f>
        <v>插槽3额外伤害(教学)</v>
      </c>
      <c r="D3727" s="96" t="s">
        <v>873</v>
      </c>
      <c r="E3727" s="95">
        <v>10</v>
      </c>
      <c r="F3727" s="95">
        <f>INDEX(技能效果!H:H,MATCH(技能效果等级!B3727,技能效果!B:B,0))</f>
        <v>1001</v>
      </c>
      <c r="G3727" s="95">
        <f>IF(INDEX(技能效果!K:K,MATCH(B3727,技能效果!B:B,0))=0,INDEX(技能效果!I:I,MATCH(技能效果等级!B3727,技能效果!B:B,0)),INDEX(技能效果!I:I,MATCH(技能效果等级!B3727,技能效果!B:B,0))*VLOOKUP(E3727,技能数值计算!$C$19:$D$28,2,FALSE))</f>
        <v>1</v>
      </c>
      <c r="H3727" s="95">
        <f>INDEX(技能效果!J:J,MATCH(技能效果等级!B3727,技能效果!B:B,0))</f>
        <v>0</v>
      </c>
      <c r="I3727" s="97"/>
      <c r="J3727" s="97"/>
      <c r="K3727" s="97"/>
      <c r="L3727" s="97"/>
      <c r="M3727" s="97"/>
      <c r="N3727" s="96">
        <f>IF(INDEX(技能效果!L:L,MATCH(技能效果等级!B3727,技能效果!B:B,0))="","",INDEX(技能效果!L:L,MATCH(技能效果等级!B3727,技能效果!B:B,0)))</f>
        <v>126</v>
      </c>
      <c r="O3727" s="95">
        <f>IF(INDEX(技能效果!N:N,MATCH(B3727,技能效果!B:B,0))=0,INDEX(技能效果!M:M,MATCH(技能效果等级!B3727,技能效果!B:B,0)),INDEX(技能效果!M:M,MATCH(技能效果等级!B3727,技能效果!B:B,0))*VLOOKUP(E3727,技能数值计算!$C$19:$D$28,2,FALSE))</f>
        <v>0</v>
      </c>
      <c r="P3727" s="97"/>
      <c r="Q3727" s="97"/>
      <c r="R3727" s="95" t="str">
        <f>IF(INDEX(技能效果!O:O,MATCH(技能效果等级!B3727,技能效果!B:B,0))="","",INDEX(技能效果!O:O,MATCH(技能效果等级!B3727,技能效果!B:B,0)))</f>
        <v/>
      </c>
      <c r="S3727" s="97"/>
      <c r="T3727" s="97"/>
      <c r="U3727" s="97"/>
      <c r="V3727" s="96" t="str">
        <f>IF(INDEX(技能效果!AF:AF,MATCH(技能效果等级!B3727,技能效果!B:B,0))="","",INDEX(技能效果!AF:AF,MATCH(技能效果等级!B3727,技能效果!B:B,0)))</f>
        <v/>
      </c>
      <c r="W3727" s="95">
        <f t="shared" si="56"/>
        <v>363</v>
      </c>
    </row>
    <row r="3728" spans="1:23" ht="16.5" x14ac:dyDescent="0.2">
      <c r="A3728" s="62">
        <v>3725</v>
      </c>
      <c r="B3728" s="95">
        <f>INDEX(技能效果!B:B,MATCH(技能效果等级!W3728,技能效果!AE:AE,0))</f>
        <v>210400401</v>
      </c>
      <c r="C3728" s="95" t="str">
        <f>INDEX(技能效果!C:C,MATCH(技能效果等级!B3728,技能效果!B:B,0))</f>
        <v>插槽4主动伤害(教学)</v>
      </c>
      <c r="D3728" s="96" t="s">
        <v>873</v>
      </c>
      <c r="E3728" s="95">
        <v>1</v>
      </c>
      <c r="F3728" s="95">
        <f>INDEX(技能效果!H:H,MATCH(技能效果等级!B3728,技能效果!B:B,0))</f>
        <v>1001</v>
      </c>
      <c r="G3728" s="95">
        <f>IF(INDEX(技能效果!K:K,MATCH(B3728,技能效果!B:B,0))=0,INDEX(技能效果!I:I,MATCH(技能效果等级!B3728,技能效果!B:B,0)),INDEX(技能效果!I:I,MATCH(技能效果等级!B3728,技能效果!B:B,0))*VLOOKUP(E3728,技能数值计算!$C$19:$D$28,2,FALSE))</f>
        <v>0.5</v>
      </c>
      <c r="H3728" s="95">
        <f>INDEX(技能效果!J:J,MATCH(技能效果等级!B3728,技能效果!B:B,0))</f>
        <v>0</v>
      </c>
      <c r="I3728" s="97"/>
      <c r="J3728" s="97"/>
      <c r="K3728" s="97"/>
      <c r="L3728" s="97"/>
      <c r="M3728" s="97"/>
      <c r="N3728" s="96" t="str">
        <f>IF(INDEX(技能效果!L:L,MATCH(技能效果等级!B3728,技能效果!B:B,0))="","",INDEX(技能效果!L:L,MATCH(技能效果等级!B3728,技能效果!B:B,0)))</f>
        <v/>
      </c>
      <c r="O3728" s="95">
        <f>IF(INDEX(技能效果!N:N,MATCH(B3728,技能效果!B:B,0))=0,INDEX(技能效果!M:M,MATCH(技能效果等级!B3728,技能效果!B:B,0)),INDEX(技能效果!M:M,MATCH(技能效果等级!B3728,技能效果!B:B,0))*VLOOKUP(E3728,技能数值计算!$C$19:$D$28,2,FALSE))</f>
        <v>0</v>
      </c>
      <c r="P3728" s="97"/>
      <c r="Q3728" s="97"/>
      <c r="R3728" s="95" t="str">
        <f>IF(INDEX(技能效果!O:O,MATCH(技能效果等级!B3728,技能效果!B:B,0))="","",INDEX(技能效果!O:O,MATCH(技能效果等级!B3728,技能效果!B:B,0)))</f>
        <v/>
      </c>
      <c r="S3728" s="97"/>
      <c r="T3728" s="97"/>
      <c r="U3728" s="97"/>
      <c r="V3728" s="96" t="str">
        <f>IF(INDEX(技能效果!AF:AF,MATCH(技能效果等级!B3728,技能效果!B:B,0))="","",INDEX(技能效果!AF:AF,MATCH(技能效果等级!B3728,技能效果!B:B,0)))</f>
        <v/>
      </c>
      <c r="W3728" s="95">
        <f t="shared" si="56"/>
        <v>364</v>
      </c>
    </row>
    <row r="3729" spans="1:23" ht="16.5" x14ac:dyDescent="0.2">
      <c r="A3729" s="62">
        <v>3726</v>
      </c>
      <c r="B3729" s="95">
        <f>INDEX(技能效果!B:B,MATCH(技能效果等级!W3729,技能效果!AE:AE,0))</f>
        <v>210400401</v>
      </c>
      <c r="C3729" s="95" t="str">
        <f>INDEX(技能效果!C:C,MATCH(技能效果等级!B3729,技能效果!B:B,0))</f>
        <v>插槽4主动伤害(教学)</v>
      </c>
      <c r="D3729" s="96" t="s">
        <v>873</v>
      </c>
      <c r="E3729" s="95">
        <v>2</v>
      </c>
      <c r="F3729" s="95">
        <f>INDEX(技能效果!H:H,MATCH(技能效果等级!B3729,技能效果!B:B,0))</f>
        <v>1001</v>
      </c>
      <c r="G3729" s="95">
        <f>IF(INDEX(技能效果!K:K,MATCH(B3729,技能效果!B:B,0))=0,INDEX(技能效果!I:I,MATCH(技能效果等级!B3729,技能效果!B:B,0)),INDEX(技能效果!I:I,MATCH(技能效果等级!B3729,技能效果!B:B,0))*VLOOKUP(E3729,技能数值计算!$C$19:$D$28,2,FALSE))</f>
        <v>0.54</v>
      </c>
      <c r="H3729" s="95">
        <f>INDEX(技能效果!J:J,MATCH(技能效果等级!B3729,技能效果!B:B,0))</f>
        <v>0</v>
      </c>
      <c r="I3729" s="97"/>
      <c r="J3729" s="97"/>
      <c r="K3729" s="97"/>
      <c r="L3729" s="97"/>
      <c r="M3729" s="97"/>
      <c r="N3729" s="96" t="str">
        <f>IF(INDEX(技能效果!L:L,MATCH(技能效果等级!B3729,技能效果!B:B,0))="","",INDEX(技能效果!L:L,MATCH(技能效果等级!B3729,技能效果!B:B,0)))</f>
        <v/>
      </c>
      <c r="O3729" s="95">
        <f>IF(INDEX(技能效果!N:N,MATCH(B3729,技能效果!B:B,0))=0,INDEX(技能效果!M:M,MATCH(技能效果等级!B3729,技能效果!B:B,0)),INDEX(技能效果!M:M,MATCH(技能效果等级!B3729,技能效果!B:B,0))*VLOOKUP(E3729,技能数值计算!$C$19:$D$28,2,FALSE))</f>
        <v>0</v>
      </c>
      <c r="P3729" s="97"/>
      <c r="Q3729" s="97"/>
      <c r="R3729" s="95" t="str">
        <f>IF(INDEX(技能效果!O:O,MATCH(技能效果等级!B3729,技能效果!B:B,0))="","",INDEX(技能效果!O:O,MATCH(技能效果等级!B3729,技能效果!B:B,0)))</f>
        <v/>
      </c>
      <c r="S3729" s="97"/>
      <c r="T3729" s="97"/>
      <c r="U3729" s="97"/>
      <c r="V3729" s="96" t="str">
        <f>IF(INDEX(技能效果!AF:AF,MATCH(技能效果等级!B3729,技能效果!B:B,0))="","",INDEX(技能效果!AF:AF,MATCH(技能效果等级!B3729,技能效果!B:B,0)))</f>
        <v/>
      </c>
      <c r="W3729" s="95">
        <f t="shared" si="56"/>
        <v>364</v>
      </c>
    </row>
    <row r="3730" spans="1:23" ht="16.5" x14ac:dyDescent="0.2">
      <c r="A3730" s="62">
        <v>3727</v>
      </c>
      <c r="B3730" s="95">
        <f>INDEX(技能效果!B:B,MATCH(技能效果等级!W3730,技能效果!AE:AE,0))</f>
        <v>210400401</v>
      </c>
      <c r="C3730" s="95" t="str">
        <f>INDEX(技能效果!C:C,MATCH(技能效果等级!B3730,技能效果!B:B,0))</f>
        <v>插槽4主动伤害(教学)</v>
      </c>
      <c r="D3730" s="96" t="s">
        <v>873</v>
      </c>
      <c r="E3730" s="95">
        <v>3</v>
      </c>
      <c r="F3730" s="95">
        <f>INDEX(技能效果!H:H,MATCH(技能效果等级!B3730,技能效果!B:B,0))</f>
        <v>1001</v>
      </c>
      <c r="G3730" s="95">
        <f>IF(INDEX(技能效果!K:K,MATCH(B3730,技能效果!B:B,0))=0,INDEX(技能效果!I:I,MATCH(技能效果等级!B3730,技能效果!B:B,0)),INDEX(技能效果!I:I,MATCH(技能效果等级!B3730,技能效果!B:B,0))*VLOOKUP(E3730,技能数值计算!$C$19:$D$28,2,FALSE))</f>
        <v>0.57999999999999996</v>
      </c>
      <c r="H3730" s="95">
        <f>INDEX(技能效果!J:J,MATCH(技能效果等级!B3730,技能效果!B:B,0))</f>
        <v>0</v>
      </c>
      <c r="I3730" s="97"/>
      <c r="J3730" s="97"/>
      <c r="K3730" s="97"/>
      <c r="L3730" s="97"/>
      <c r="M3730" s="97"/>
      <c r="N3730" s="96" t="str">
        <f>IF(INDEX(技能效果!L:L,MATCH(技能效果等级!B3730,技能效果!B:B,0))="","",INDEX(技能效果!L:L,MATCH(技能效果等级!B3730,技能效果!B:B,0)))</f>
        <v/>
      </c>
      <c r="O3730" s="95">
        <f>IF(INDEX(技能效果!N:N,MATCH(B3730,技能效果!B:B,0))=0,INDEX(技能效果!M:M,MATCH(技能效果等级!B3730,技能效果!B:B,0)),INDEX(技能效果!M:M,MATCH(技能效果等级!B3730,技能效果!B:B,0))*VLOOKUP(E3730,技能数值计算!$C$19:$D$28,2,FALSE))</f>
        <v>0</v>
      </c>
      <c r="P3730" s="97"/>
      <c r="Q3730" s="97"/>
      <c r="R3730" s="95" t="str">
        <f>IF(INDEX(技能效果!O:O,MATCH(技能效果等级!B3730,技能效果!B:B,0))="","",INDEX(技能效果!O:O,MATCH(技能效果等级!B3730,技能效果!B:B,0)))</f>
        <v/>
      </c>
      <c r="S3730" s="97"/>
      <c r="T3730" s="97"/>
      <c r="U3730" s="97"/>
      <c r="V3730" s="96" t="str">
        <f>IF(INDEX(技能效果!AF:AF,MATCH(技能效果等级!B3730,技能效果!B:B,0))="","",INDEX(技能效果!AF:AF,MATCH(技能效果等级!B3730,技能效果!B:B,0)))</f>
        <v/>
      </c>
      <c r="W3730" s="95">
        <f t="shared" si="56"/>
        <v>364</v>
      </c>
    </row>
    <row r="3731" spans="1:23" ht="16.5" x14ac:dyDescent="0.2">
      <c r="A3731" s="62">
        <v>3728</v>
      </c>
      <c r="B3731" s="95">
        <f>INDEX(技能效果!B:B,MATCH(技能效果等级!W3731,技能效果!AE:AE,0))</f>
        <v>210400401</v>
      </c>
      <c r="C3731" s="95" t="str">
        <f>INDEX(技能效果!C:C,MATCH(技能效果等级!B3731,技能效果!B:B,0))</f>
        <v>插槽4主动伤害(教学)</v>
      </c>
      <c r="D3731" s="96" t="s">
        <v>873</v>
      </c>
      <c r="E3731" s="95">
        <v>4</v>
      </c>
      <c r="F3731" s="95">
        <f>INDEX(技能效果!H:H,MATCH(技能效果等级!B3731,技能效果!B:B,0))</f>
        <v>1001</v>
      </c>
      <c r="G3731" s="95">
        <f>IF(INDEX(技能效果!K:K,MATCH(B3731,技能效果!B:B,0))=0,INDEX(技能效果!I:I,MATCH(技能效果等级!B3731,技能效果!B:B,0)),INDEX(技能效果!I:I,MATCH(技能效果等级!B3731,技能效果!B:B,0))*VLOOKUP(E3731,技能数值计算!$C$19:$D$28,2,FALSE))</f>
        <v>0.62</v>
      </c>
      <c r="H3731" s="95">
        <f>INDEX(技能效果!J:J,MATCH(技能效果等级!B3731,技能效果!B:B,0))</f>
        <v>0</v>
      </c>
      <c r="I3731" s="97"/>
      <c r="J3731" s="97"/>
      <c r="K3731" s="97"/>
      <c r="L3731" s="97"/>
      <c r="M3731" s="97"/>
      <c r="N3731" s="96" t="str">
        <f>IF(INDEX(技能效果!L:L,MATCH(技能效果等级!B3731,技能效果!B:B,0))="","",INDEX(技能效果!L:L,MATCH(技能效果等级!B3731,技能效果!B:B,0)))</f>
        <v/>
      </c>
      <c r="O3731" s="95">
        <f>IF(INDEX(技能效果!N:N,MATCH(B3731,技能效果!B:B,0))=0,INDEX(技能效果!M:M,MATCH(技能效果等级!B3731,技能效果!B:B,0)),INDEX(技能效果!M:M,MATCH(技能效果等级!B3731,技能效果!B:B,0))*VLOOKUP(E3731,技能数值计算!$C$19:$D$28,2,FALSE))</f>
        <v>0</v>
      </c>
      <c r="P3731" s="97"/>
      <c r="Q3731" s="97"/>
      <c r="R3731" s="95" t="str">
        <f>IF(INDEX(技能效果!O:O,MATCH(技能效果等级!B3731,技能效果!B:B,0))="","",INDEX(技能效果!O:O,MATCH(技能效果等级!B3731,技能效果!B:B,0)))</f>
        <v/>
      </c>
      <c r="S3731" s="97"/>
      <c r="T3731" s="97"/>
      <c r="U3731" s="97"/>
      <c r="V3731" s="96" t="str">
        <f>IF(INDEX(技能效果!AF:AF,MATCH(技能效果等级!B3731,技能效果!B:B,0))="","",INDEX(技能效果!AF:AF,MATCH(技能效果等级!B3731,技能效果!B:B,0)))</f>
        <v/>
      </c>
      <c r="W3731" s="95">
        <f t="shared" si="56"/>
        <v>364</v>
      </c>
    </row>
    <row r="3732" spans="1:23" ht="16.5" x14ac:dyDescent="0.2">
      <c r="A3732" s="62">
        <v>3729</v>
      </c>
      <c r="B3732" s="95">
        <f>INDEX(技能效果!B:B,MATCH(技能效果等级!W3732,技能效果!AE:AE,0))</f>
        <v>210400401</v>
      </c>
      <c r="C3732" s="95" t="str">
        <f>INDEX(技能效果!C:C,MATCH(技能效果等级!B3732,技能效果!B:B,0))</f>
        <v>插槽4主动伤害(教学)</v>
      </c>
      <c r="D3732" s="96" t="s">
        <v>873</v>
      </c>
      <c r="E3732" s="95">
        <v>5</v>
      </c>
      <c r="F3732" s="95">
        <f>INDEX(技能效果!H:H,MATCH(技能效果等级!B3732,技能效果!B:B,0))</f>
        <v>1001</v>
      </c>
      <c r="G3732" s="95">
        <f>IF(INDEX(技能效果!K:K,MATCH(B3732,技能效果!B:B,0))=0,INDEX(技能效果!I:I,MATCH(技能效果等级!B3732,技能效果!B:B,0)),INDEX(技能效果!I:I,MATCH(技能效果等级!B3732,技能效果!B:B,0))*VLOOKUP(E3732,技能数值计算!$C$19:$D$28,2,FALSE))</f>
        <v>0.66</v>
      </c>
      <c r="H3732" s="95">
        <f>INDEX(技能效果!J:J,MATCH(技能效果等级!B3732,技能效果!B:B,0))</f>
        <v>0</v>
      </c>
      <c r="I3732" s="97"/>
      <c r="J3732" s="97"/>
      <c r="K3732" s="97"/>
      <c r="L3732" s="97"/>
      <c r="M3732" s="97"/>
      <c r="N3732" s="96" t="str">
        <f>IF(INDEX(技能效果!L:L,MATCH(技能效果等级!B3732,技能效果!B:B,0))="","",INDEX(技能效果!L:L,MATCH(技能效果等级!B3732,技能效果!B:B,0)))</f>
        <v/>
      </c>
      <c r="O3732" s="95">
        <f>IF(INDEX(技能效果!N:N,MATCH(B3732,技能效果!B:B,0))=0,INDEX(技能效果!M:M,MATCH(技能效果等级!B3732,技能效果!B:B,0)),INDEX(技能效果!M:M,MATCH(技能效果等级!B3732,技能效果!B:B,0))*VLOOKUP(E3732,技能数值计算!$C$19:$D$28,2,FALSE))</f>
        <v>0</v>
      </c>
      <c r="P3732" s="97"/>
      <c r="Q3732" s="97"/>
      <c r="R3732" s="95" t="str">
        <f>IF(INDEX(技能效果!O:O,MATCH(技能效果等级!B3732,技能效果!B:B,0))="","",INDEX(技能效果!O:O,MATCH(技能效果等级!B3732,技能效果!B:B,0)))</f>
        <v/>
      </c>
      <c r="S3732" s="97"/>
      <c r="T3732" s="97"/>
      <c r="U3732" s="97"/>
      <c r="V3732" s="96" t="str">
        <f>IF(INDEX(技能效果!AF:AF,MATCH(技能效果等级!B3732,技能效果!B:B,0))="","",INDEX(技能效果!AF:AF,MATCH(技能效果等级!B3732,技能效果!B:B,0)))</f>
        <v/>
      </c>
      <c r="W3732" s="95">
        <f t="shared" si="56"/>
        <v>364</v>
      </c>
    </row>
    <row r="3733" spans="1:23" ht="16.5" x14ac:dyDescent="0.2">
      <c r="A3733" s="62">
        <v>3730</v>
      </c>
      <c r="B3733" s="95">
        <f>INDEX(技能效果!B:B,MATCH(技能效果等级!W3733,技能效果!AE:AE,0))</f>
        <v>210400401</v>
      </c>
      <c r="C3733" s="95" t="str">
        <f>INDEX(技能效果!C:C,MATCH(技能效果等级!B3733,技能效果!B:B,0))</f>
        <v>插槽4主动伤害(教学)</v>
      </c>
      <c r="D3733" s="96" t="s">
        <v>873</v>
      </c>
      <c r="E3733" s="95">
        <v>6</v>
      </c>
      <c r="F3733" s="95">
        <f>INDEX(技能效果!H:H,MATCH(技能效果等级!B3733,技能效果!B:B,0))</f>
        <v>1001</v>
      </c>
      <c r="G3733" s="95">
        <f>IF(INDEX(技能效果!K:K,MATCH(B3733,技能效果!B:B,0))=0,INDEX(技能效果!I:I,MATCH(技能效果等级!B3733,技能效果!B:B,0)),INDEX(技能效果!I:I,MATCH(技能效果等级!B3733,技能效果!B:B,0))*VLOOKUP(E3733,技能数值计算!$C$19:$D$28,2,FALSE))</f>
        <v>0.72</v>
      </c>
      <c r="H3733" s="95">
        <f>INDEX(技能效果!J:J,MATCH(技能效果等级!B3733,技能效果!B:B,0))</f>
        <v>0</v>
      </c>
      <c r="I3733" s="97"/>
      <c r="J3733" s="97"/>
      <c r="K3733" s="97"/>
      <c r="L3733" s="97"/>
      <c r="M3733" s="97"/>
      <c r="N3733" s="96" t="str">
        <f>IF(INDEX(技能效果!L:L,MATCH(技能效果等级!B3733,技能效果!B:B,0))="","",INDEX(技能效果!L:L,MATCH(技能效果等级!B3733,技能效果!B:B,0)))</f>
        <v/>
      </c>
      <c r="O3733" s="95">
        <f>IF(INDEX(技能效果!N:N,MATCH(B3733,技能效果!B:B,0))=0,INDEX(技能效果!M:M,MATCH(技能效果等级!B3733,技能效果!B:B,0)),INDEX(技能效果!M:M,MATCH(技能效果等级!B3733,技能效果!B:B,0))*VLOOKUP(E3733,技能数值计算!$C$19:$D$28,2,FALSE))</f>
        <v>0</v>
      </c>
      <c r="P3733" s="97"/>
      <c r="Q3733" s="97"/>
      <c r="R3733" s="95" t="str">
        <f>IF(INDEX(技能效果!O:O,MATCH(技能效果等级!B3733,技能效果!B:B,0))="","",INDEX(技能效果!O:O,MATCH(技能效果等级!B3733,技能效果!B:B,0)))</f>
        <v/>
      </c>
      <c r="S3733" s="97"/>
      <c r="T3733" s="97"/>
      <c r="U3733" s="97"/>
      <c r="V3733" s="96" t="str">
        <f>IF(INDEX(技能效果!AF:AF,MATCH(技能效果等级!B3733,技能效果!B:B,0))="","",INDEX(技能效果!AF:AF,MATCH(技能效果等级!B3733,技能效果!B:B,0)))</f>
        <v/>
      </c>
      <c r="W3733" s="95">
        <f t="shared" si="56"/>
        <v>364</v>
      </c>
    </row>
    <row r="3734" spans="1:23" ht="16.5" x14ac:dyDescent="0.2">
      <c r="A3734" s="62">
        <v>3731</v>
      </c>
      <c r="B3734" s="95">
        <f>INDEX(技能效果!B:B,MATCH(技能效果等级!W3734,技能效果!AE:AE,0))</f>
        <v>210400401</v>
      </c>
      <c r="C3734" s="95" t="str">
        <f>INDEX(技能效果!C:C,MATCH(技能效果等级!B3734,技能效果!B:B,0))</f>
        <v>插槽4主动伤害(教学)</v>
      </c>
      <c r="D3734" s="96" t="s">
        <v>873</v>
      </c>
      <c r="E3734" s="95">
        <v>7</v>
      </c>
      <c r="F3734" s="95">
        <f>INDEX(技能效果!H:H,MATCH(技能效果等级!B3734,技能效果!B:B,0))</f>
        <v>1001</v>
      </c>
      <c r="G3734" s="95">
        <f>IF(INDEX(技能效果!K:K,MATCH(B3734,技能效果!B:B,0))=0,INDEX(技能效果!I:I,MATCH(技能效果等级!B3734,技能效果!B:B,0)),INDEX(技能效果!I:I,MATCH(技能效果等级!B3734,技能效果!B:B,0))*VLOOKUP(E3734,技能数值计算!$C$19:$D$28,2,FALSE))</f>
        <v>0.78</v>
      </c>
      <c r="H3734" s="95">
        <f>INDEX(技能效果!J:J,MATCH(技能效果等级!B3734,技能效果!B:B,0))</f>
        <v>0</v>
      </c>
      <c r="I3734" s="97"/>
      <c r="J3734" s="97"/>
      <c r="K3734" s="97"/>
      <c r="L3734" s="97"/>
      <c r="M3734" s="97"/>
      <c r="N3734" s="96" t="str">
        <f>IF(INDEX(技能效果!L:L,MATCH(技能效果等级!B3734,技能效果!B:B,0))="","",INDEX(技能效果!L:L,MATCH(技能效果等级!B3734,技能效果!B:B,0)))</f>
        <v/>
      </c>
      <c r="O3734" s="95">
        <f>IF(INDEX(技能效果!N:N,MATCH(B3734,技能效果!B:B,0))=0,INDEX(技能效果!M:M,MATCH(技能效果等级!B3734,技能效果!B:B,0)),INDEX(技能效果!M:M,MATCH(技能效果等级!B3734,技能效果!B:B,0))*VLOOKUP(E3734,技能数值计算!$C$19:$D$28,2,FALSE))</f>
        <v>0</v>
      </c>
      <c r="P3734" s="97"/>
      <c r="Q3734" s="97"/>
      <c r="R3734" s="95" t="str">
        <f>IF(INDEX(技能效果!O:O,MATCH(技能效果等级!B3734,技能效果!B:B,0))="","",INDEX(技能效果!O:O,MATCH(技能效果等级!B3734,技能效果!B:B,0)))</f>
        <v/>
      </c>
      <c r="S3734" s="97"/>
      <c r="T3734" s="97"/>
      <c r="U3734" s="97"/>
      <c r="V3734" s="96" t="str">
        <f>IF(INDEX(技能效果!AF:AF,MATCH(技能效果等级!B3734,技能效果!B:B,0))="","",INDEX(技能效果!AF:AF,MATCH(技能效果等级!B3734,技能效果!B:B,0)))</f>
        <v/>
      </c>
      <c r="W3734" s="95">
        <f t="shared" si="56"/>
        <v>364</v>
      </c>
    </row>
    <row r="3735" spans="1:23" ht="16.5" x14ac:dyDescent="0.2">
      <c r="A3735" s="62">
        <v>3732</v>
      </c>
      <c r="B3735" s="95">
        <f>INDEX(技能效果!B:B,MATCH(技能效果等级!W3735,技能效果!AE:AE,0))</f>
        <v>210400401</v>
      </c>
      <c r="C3735" s="95" t="str">
        <f>INDEX(技能效果!C:C,MATCH(技能效果等级!B3735,技能效果!B:B,0))</f>
        <v>插槽4主动伤害(教学)</v>
      </c>
      <c r="D3735" s="96" t="s">
        <v>873</v>
      </c>
      <c r="E3735" s="95">
        <v>8</v>
      </c>
      <c r="F3735" s="95">
        <f>INDEX(技能效果!H:H,MATCH(技能效果等级!B3735,技能效果!B:B,0))</f>
        <v>1001</v>
      </c>
      <c r="G3735" s="95">
        <f>IF(INDEX(技能效果!K:K,MATCH(B3735,技能效果!B:B,0))=0,INDEX(技能效果!I:I,MATCH(技能效果等级!B3735,技能效果!B:B,0)),INDEX(技能效果!I:I,MATCH(技能效果等级!B3735,技能效果!B:B,0))*VLOOKUP(E3735,技能数值计算!$C$19:$D$28,2,FALSE))</f>
        <v>0.84</v>
      </c>
      <c r="H3735" s="95">
        <f>INDEX(技能效果!J:J,MATCH(技能效果等级!B3735,技能效果!B:B,0))</f>
        <v>0</v>
      </c>
      <c r="I3735" s="97"/>
      <c r="J3735" s="97"/>
      <c r="K3735" s="97"/>
      <c r="L3735" s="97"/>
      <c r="M3735" s="97"/>
      <c r="N3735" s="96" t="str">
        <f>IF(INDEX(技能效果!L:L,MATCH(技能效果等级!B3735,技能效果!B:B,0))="","",INDEX(技能效果!L:L,MATCH(技能效果等级!B3735,技能效果!B:B,0)))</f>
        <v/>
      </c>
      <c r="O3735" s="95">
        <f>IF(INDEX(技能效果!N:N,MATCH(B3735,技能效果!B:B,0))=0,INDEX(技能效果!M:M,MATCH(技能效果等级!B3735,技能效果!B:B,0)),INDEX(技能效果!M:M,MATCH(技能效果等级!B3735,技能效果!B:B,0))*VLOOKUP(E3735,技能数值计算!$C$19:$D$28,2,FALSE))</f>
        <v>0</v>
      </c>
      <c r="P3735" s="97"/>
      <c r="Q3735" s="97"/>
      <c r="R3735" s="95" t="str">
        <f>IF(INDEX(技能效果!O:O,MATCH(技能效果等级!B3735,技能效果!B:B,0))="","",INDEX(技能效果!O:O,MATCH(技能效果等级!B3735,技能效果!B:B,0)))</f>
        <v/>
      </c>
      <c r="S3735" s="97"/>
      <c r="T3735" s="97"/>
      <c r="U3735" s="97"/>
      <c r="V3735" s="96" t="str">
        <f>IF(INDEX(技能效果!AF:AF,MATCH(技能效果等级!B3735,技能效果!B:B,0))="","",INDEX(技能效果!AF:AF,MATCH(技能效果等级!B3735,技能效果!B:B,0)))</f>
        <v/>
      </c>
      <c r="W3735" s="95">
        <f t="shared" si="56"/>
        <v>364</v>
      </c>
    </row>
    <row r="3736" spans="1:23" ht="16.5" x14ac:dyDescent="0.2">
      <c r="A3736" s="62">
        <v>3733</v>
      </c>
      <c r="B3736" s="95">
        <f>INDEX(技能效果!B:B,MATCH(技能效果等级!W3736,技能效果!AE:AE,0))</f>
        <v>210400401</v>
      </c>
      <c r="C3736" s="95" t="str">
        <f>INDEX(技能效果!C:C,MATCH(技能效果等级!B3736,技能效果!B:B,0))</f>
        <v>插槽4主动伤害(教学)</v>
      </c>
      <c r="D3736" s="96" t="s">
        <v>873</v>
      </c>
      <c r="E3736" s="95">
        <v>9</v>
      </c>
      <c r="F3736" s="95">
        <f>INDEX(技能效果!H:H,MATCH(技能效果等级!B3736,技能效果!B:B,0))</f>
        <v>1001</v>
      </c>
      <c r="G3736" s="95">
        <f>IF(INDEX(技能效果!K:K,MATCH(B3736,技能效果!B:B,0))=0,INDEX(技能效果!I:I,MATCH(技能效果等级!B3736,技能效果!B:B,0)),INDEX(技能效果!I:I,MATCH(技能效果等级!B3736,技能效果!B:B,0))*VLOOKUP(E3736,技能数值计算!$C$19:$D$28,2,FALSE))</f>
        <v>0.92</v>
      </c>
      <c r="H3736" s="95">
        <f>INDEX(技能效果!J:J,MATCH(技能效果等级!B3736,技能效果!B:B,0))</f>
        <v>0</v>
      </c>
      <c r="I3736" s="97"/>
      <c r="J3736" s="97"/>
      <c r="K3736" s="97"/>
      <c r="L3736" s="97"/>
      <c r="M3736" s="97"/>
      <c r="N3736" s="96" t="str">
        <f>IF(INDEX(技能效果!L:L,MATCH(技能效果等级!B3736,技能效果!B:B,0))="","",INDEX(技能效果!L:L,MATCH(技能效果等级!B3736,技能效果!B:B,0)))</f>
        <v/>
      </c>
      <c r="O3736" s="95">
        <f>IF(INDEX(技能效果!N:N,MATCH(B3736,技能效果!B:B,0))=0,INDEX(技能效果!M:M,MATCH(技能效果等级!B3736,技能效果!B:B,0)),INDEX(技能效果!M:M,MATCH(技能效果等级!B3736,技能效果!B:B,0))*VLOOKUP(E3736,技能数值计算!$C$19:$D$28,2,FALSE))</f>
        <v>0</v>
      </c>
      <c r="P3736" s="97"/>
      <c r="Q3736" s="97"/>
      <c r="R3736" s="95" t="str">
        <f>IF(INDEX(技能效果!O:O,MATCH(技能效果等级!B3736,技能效果!B:B,0))="","",INDEX(技能效果!O:O,MATCH(技能效果等级!B3736,技能效果!B:B,0)))</f>
        <v/>
      </c>
      <c r="S3736" s="97"/>
      <c r="T3736" s="97"/>
      <c r="U3736" s="97"/>
      <c r="V3736" s="96" t="str">
        <f>IF(INDEX(技能效果!AF:AF,MATCH(技能效果等级!B3736,技能效果!B:B,0))="","",INDEX(技能效果!AF:AF,MATCH(技能效果等级!B3736,技能效果!B:B,0)))</f>
        <v/>
      </c>
      <c r="W3736" s="95">
        <f t="shared" si="56"/>
        <v>364</v>
      </c>
    </row>
    <row r="3737" spans="1:23" ht="16.5" x14ac:dyDescent="0.2">
      <c r="A3737" s="62">
        <v>3734</v>
      </c>
      <c r="B3737" s="95">
        <f>INDEX(技能效果!B:B,MATCH(技能效果等级!W3737,技能效果!AE:AE,0))</f>
        <v>210400401</v>
      </c>
      <c r="C3737" s="95" t="str">
        <f>INDEX(技能效果!C:C,MATCH(技能效果等级!B3737,技能效果!B:B,0))</f>
        <v>插槽4主动伤害(教学)</v>
      </c>
      <c r="D3737" s="96" t="s">
        <v>873</v>
      </c>
      <c r="E3737" s="95">
        <v>10</v>
      </c>
      <c r="F3737" s="95">
        <f>INDEX(技能效果!H:H,MATCH(技能效果等级!B3737,技能效果!B:B,0))</f>
        <v>1001</v>
      </c>
      <c r="G3737" s="95">
        <f>IF(INDEX(技能效果!K:K,MATCH(B3737,技能效果!B:B,0))=0,INDEX(技能效果!I:I,MATCH(技能效果等级!B3737,技能效果!B:B,0)),INDEX(技能效果!I:I,MATCH(技能效果等级!B3737,技能效果!B:B,0))*VLOOKUP(E3737,技能数值计算!$C$19:$D$28,2,FALSE))</f>
        <v>1</v>
      </c>
      <c r="H3737" s="95">
        <f>INDEX(技能效果!J:J,MATCH(技能效果等级!B3737,技能效果!B:B,0))</f>
        <v>0</v>
      </c>
      <c r="I3737" s="97"/>
      <c r="J3737" s="97"/>
      <c r="K3737" s="97"/>
      <c r="L3737" s="97"/>
      <c r="M3737" s="97"/>
      <c r="N3737" s="96" t="str">
        <f>IF(INDEX(技能效果!L:L,MATCH(技能效果等级!B3737,技能效果!B:B,0))="","",INDEX(技能效果!L:L,MATCH(技能效果等级!B3737,技能效果!B:B,0)))</f>
        <v/>
      </c>
      <c r="O3737" s="95">
        <f>IF(INDEX(技能效果!N:N,MATCH(B3737,技能效果!B:B,0))=0,INDEX(技能效果!M:M,MATCH(技能效果等级!B3737,技能效果!B:B,0)),INDEX(技能效果!M:M,MATCH(技能效果等级!B3737,技能效果!B:B,0))*VLOOKUP(E3737,技能数值计算!$C$19:$D$28,2,FALSE))</f>
        <v>0</v>
      </c>
      <c r="P3737" s="97"/>
      <c r="Q3737" s="97"/>
      <c r="R3737" s="95" t="str">
        <f>IF(INDEX(技能效果!O:O,MATCH(技能效果等级!B3737,技能效果!B:B,0))="","",INDEX(技能效果!O:O,MATCH(技能效果等级!B3737,技能效果!B:B,0)))</f>
        <v/>
      </c>
      <c r="S3737" s="97"/>
      <c r="T3737" s="97"/>
      <c r="U3737" s="97"/>
      <c r="V3737" s="96" t="str">
        <f>IF(INDEX(技能效果!AF:AF,MATCH(技能效果等级!B3737,技能效果!B:B,0))="","",INDEX(技能效果!AF:AF,MATCH(技能效果等级!B3737,技能效果!B:B,0)))</f>
        <v/>
      </c>
      <c r="W3737" s="95">
        <f t="shared" si="56"/>
        <v>364</v>
      </c>
    </row>
    <row r="3738" spans="1:23" ht="16.5" x14ac:dyDescent="0.2">
      <c r="A3738" s="62">
        <v>3735</v>
      </c>
      <c r="B3738" s="95">
        <f>INDEX(技能效果!B:B,MATCH(技能效果等级!W3738,技能效果!AE:AE,0))</f>
        <v>210400402</v>
      </c>
      <c r="C3738" s="95" t="str">
        <f>INDEX(技能效果!C:C,MATCH(技能效果等级!B3738,技能效果!B:B,0))</f>
        <v>插槽4连击伤害(教学)</v>
      </c>
      <c r="D3738" s="96" t="s">
        <v>873</v>
      </c>
      <c r="E3738" s="95">
        <v>1</v>
      </c>
      <c r="F3738" s="95">
        <f>INDEX(技能效果!H:H,MATCH(技能效果等级!B3738,技能效果!B:B,0))</f>
        <v>1001</v>
      </c>
      <c r="G3738" s="95">
        <f>IF(INDEX(技能效果!K:K,MATCH(B3738,技能效果!B:B,0))=0,INDEX(技能效果!I:I,MATCH(技能效果等级!B3738,技能效果!B:B,0)),INDEX(技能效果!I:I,MATCH(技能效果等级!B3738,技能效果!B:B,0))*VLOOKUP(E3738,技能数值计算!$C$19:$D$28,2,FALSE))</f>
        <v>0.5</v>
      </c>
      <c r="H3738" s="95">
        <f>INDEX(技能效果!J:J,MATCH(技能效果等级!B3738,技能效果!B:B,0))</f>
        <v>0</v>
      </c>
      <c r="I3738" s="97"/>
      <c r="J3738" s="97"/>
      <c r="K3738" s="97"/>
      <c r="L3738" s="97"/>
      <c r="M3738" s="97"/>
      <c r="N3738" s="96" t="str">
        <f>IF(INDEX(技能效果!L:L,MATCH(技能效果等级!B3738,技能效果!B:B,0))="","",INDEX(技能效果!L:L,MATCH(技能效果等级!B3738,技能效果!B:B,0)))</f>
        <v/>
      </c>
      <c r="O3738" s="95">
        <f>IF(INDEX(技能效果!N:N,MATCH(B3738,技能效果!B:B,0))=0,INDEX(技能效果!M:M,MATCH(技能效果等级!B3738,技能效果!B:B,0)),INDEX(技能效果!M:M,MATCH(技能效果等级!B3738,技能效果!B:B,0))*VLOOKUP(E3738,技能数值计算!$C$19:$D$28,2,FALSE))</f>
        <v>0</v>
      </c>
      <c r="P3738" s="97"/>
      <c r="Q3738" s="97"/>
      <c r="R3738" s="95" t="str">
        <f>IF(INDEX(技能效果!O:O,MATCH(技能效果等级!B3738,技能效果!B:B,0))="","",INDEX(技能效果!O:O,MATCH(技能效果等级!B3738,技能效果!B:B,0)))</f>
        <v/>
      </c>
      <c r="S3738" s="97"/>
      <c r="T3738" s="97"/>
      <c r="U3738" s="97"/>
      <c r="V3738" s="96" t="str">
        <f>IF(INDEX(技能效果!AF:AF,MATCH(技能效果等级!B3738,技能效果!B:B,0))="","",INDEX(技能效果!AF:AF,MATCH(技能效果等级!B3738,技能效果!B:B,0)))</f>
        <v/>
      </c>
      <c r="W3738" s="95">
        <f t="shared" si="56"/>
        <v>365</v>
      </c>
    </row>
    <row r="3739" spans="1:23" ht="16.5" x14ac:dyDescent="0.2">
      <c r="A3739" s="62">
        <v>3736</v>
      </c>
      <c r="B3739" s="95">
        <f>INDEX(技能效果!B:B,MATCH(技能效果等级!W3739,技能效果!AE:AE,0))</f>
        <v>210400402</v>
      </c>
      <c r="C3739" s="95" t="str">
        <f>INDEX(技能效果!C:C,MATCH(技能效果等级!B3739,技能效果!B:B,0))</f>
        <v>插槽4连击伤害(教学)</v>
      </c>
      <c r="D3739" s="96" t="s">
        <v>873</v>
      </c>
      <c r="E3739" s="95">
        <v>2</v>
      </c>
      <c r="F3739" s="95">
        <f>INDEX(技能效果!H:H,MATCH(技能效果等级!B3739,技能效果!B:B,0))</f>
        <v>1001</v>
      </c>
      <c r="G3739" s="95">
        <f>IF(INDEX(技能效果!K:K,MATCH(B3739,技能效果!B:B,0))=0,INDEX(技能效果!I:I,MATCH(技能效果等级!B3739,技能效果!B:B,0)),INDEX(技能效果!I:I,MATCH(技能效果等级!B3739,技能效果!B:B,0))*VLOOKUP(E3739,技能数值计算!$C$19:$D$28,2,FALSE))</f>
        <v>0.54</v>
      </c>
      <c r="H3739" s="95">
        <f>INDEX(技能效果!J:J,MATCH(技能效果等级!B3739,技能效果!B:B,0))</f>
        <v>0</v>
      </c>
      <c r="I3739" s="97"/>
      <c r="J3739" s="97"/>
      <c r="K3739" s="97"/>
      <c r="L3739" s="97"/>
      <c r="M3739" s="97"/>
      <c r="N3739" s="96" t="str">
        <f>IF(INDEX(技能效果!L:L,MATCH(技能效果等级!B3739,技能效果!B:B,0))="","",INDEX(技能效果!L:L,MATCH(技能效果等级!B3739,技能效果!B:B,0)))</f>
        <v/>
      </c>
      <c r="O3739" s="95">
        <f>IF(INDEX(技能效果!N:N,MATCH(B3739,技能效果!B:B,0))=0,INDEX(技能效果!M:M,MATCH(技能效果等级!B3739,技能效果!B:B,0)),INDEX(技能效果!M:M,MATCH(技能效果等级!B3739,技能效果!B:B,0))*VLOOKUP(E3739,技能数值计算!$C$19:$D$28,2,FALSE))</f>
        <v>0</v>
      </c>
      <c r="P3739" s="97"/>
      <c r="Q3739" s="97"/>
      <c r="R3739" s="95" t="str">
        <f>IF(INDEX(技能效果!O:O,MATCH(技能效果等级!B3739,技能效果!B:B,0))="","",INDEX(技能效果!O:O,MATCH(技能效果等级!B3739,技能效果!B:B,0)))</f>
        <v/>
      </c>
      <c r="S3739" s="97"/>
      <c r="T3739" s="97"/>
      <c r="U3739" s="97"/>
      <c r="V3739" s="96" t="str">
        <f>IF(INDEX(技能效果!AF:AF,MATCH(技能效果等级!B3739,技能效果!B:B,0))="","",INDEX(技能效果!AF:AF,MATCH(技能效果等级!B3739,技能效果!B:B,0)))</f>
        <v/>
      </c>
      <c r="W3739" s="95">
        <f t="shared" si="56"/>
        <v>365</v>
      </c>
    </row>
    <row r="3740" spans="1:23" ht="16.5" x14ac:dyDescent="0.2">
      <c r="A3740" s="62">
        <v>3737</v>
      </c>
      <c r="B3740" s="95">
        <f>INDEX(技能效果!B:B,MATCH(技能效果等级!W3740,技能效果!AE:AE,0))</f>
        <v>210400402</v>
      </c>
      <c r="C3740" s="95" t="str">
        <f>INDEX(技能效果!C:C,MATCH(技能效果等级!B3740,技能效果!B:B,0))</f>
        <v>插槽4连击伤害(教学)</v>
      </c>
      <c r="D3740" s="96" t="s">
        <v>873</v>
      </c>
      <c r="E3740" s="95">
        <v>3</v>
      </c>
      <c r="F3740" s="95">
        <f>INDEX(技能效果!H:H,MATCH(技能效果等级!B3740,技能效果!B:B,0))</f>
        <v>1001</v>
      </c>
      <c r="G3740" s="95">
        <f>IF(INDEX(技能效果!K:K,MATCH(B3740,技能效果!B:B,0))=0,INDEX(技能效果!I:I,MATCH(技能效果等级!B3740,技能效果!B:B,0)),INDEX(技能效果!I:I,MATCH(技能效果等级!B3740,技能效果!B:B,0))*VLOOKUP(E3740,技能数值计算!$C$19:$D$28,2,FALSE))</f>
        <v>0.57999999999999996</v>
      </c>
      <c r="H3740" s="95">
        <f>INDEX(技能效果!J:J,MATCH(技能效果等级!B3740,技能效果!B:B,0))</f>
        <v>0</v>
      </c>
      <c r="I3740" s="97"/>
      <c r="J3740" s="97"/>
      <c r="K3740" s="97"/>
      <c r="L3740" s="97"/>
      <c r="M3740" s="97"/>
      <c r="N3740" s="96" t="str">
        <f>IF(INDEX(技能效果!L:L,MATCH(技能效果等级!B3740,技能效果!B:B,0))="","",INDEX(技能效果!L:L,MATCH(技能效果等级!B3740,技能效果!B:B,0)))</f>
        <v/>
      </c>
      <c r="O3740" s="95">
        <f>IF(INDEX(技能效果!N:N,MATCH(B3740,技能效果!B:B,0))=0,INDEX(技能效果!M:M,MATCH(技能效果等级!B3740,技能效果!B:B,0)),INDEX(技能效果!M:M,MATCH(技能效果等级!B3740,技能效果!B:B,0))*VLOOKUP(E3740,技能数值计算!$C$19:$D$28,2,FALSE))</f>
        <v>0</v>
      </c>
      <c r="P3740" s="97"/>
      <c r="Q3740" s="97"/>
      <c r="R3740" s="95" t="str">
        <f>IF(INDEX(技能效果!O:O,MATCH(技能效果等级!B3740,技能效果!B:B,0))="","",INDEX(技能效果!O:O,MATCH(技能效果等级!B3740,技能效果!B:B,0)))</f>
        <v/>
      </c>
      <c r="S3740" s="97"/>
      <c r="T3740" s="97"/>
      <c r="U3740" s="97"/>
      <c r="V3740" s="96" t="str">
        <f>IF(INDEX(技能效果!AF:AF,MATCH(技能效果等级!B3740,技能效果!B:B,0))="","",INDEX(技能效果!AF:AF,MATCH(技能效果等级!B3740,技能效果!B:B,0)))</f>
        <v/>
      </c>
      <c r="W3740" s="95">
        <f t="shared" si="56"/>
        <v>365</v>
      </c>
    </row>
    <row r="3741" spans="1:23" ht="16.5" x14ac:dyDescent="0.2">
      <c r="A3741" s="62">
        <v>3738</v>
      </c>
      <c r="B3741" s="95">
        <f>INDEX(技能效果!B:B,MATCH(技能效果等级!W3741,技能效果!AE:AE,0))</f>
        <v>210400402</v>
      </c>
      <c r="C3741" s="95" t="str">
        <f>INDEX(技能效果!C:C,MATCH(技能效果等级!B3741,技能效果!B:B,0))</f>
        <v>插槽4连击伤害(教学)</v>
      </c>
      <c r="D3741" s="96" t="s">
        <v>873</v>
      </c>
      <c r="E3741" s="95">
        <v>4</v>
      </c>
      <c r="F3741" s="95">
        <f>INDEX(技能效果!H:H,MATCH(技能效果等级!B3741,技能效果!B:B,0))</f>
        <v>1001</v>
      </c>
      <c r="G3741" s="95">
        <f>IF(INDEX(技能效果!K:K,MATCH(B3741,技能效果!B:B,0))=0,INDEX(技能效果!I:I,MATCH(技能效果等级!B3741,技能效果!B:B,0)),INDEX(技能效果!I:I,MATCH(技能效果等级!B3741,技能效果!B:B,0))*VLOOKUP(E3741,技能数值计算!$C$19:$D$28,2,FALSE))</f>
        <v>0.62</v>
      </c>
      <c r="H3741" s="95">
        <f>INDEX(技能效果!J:J,MATCH(技能效果等级!B3741,技能效果!B:B,0))</f>
        <v>0</v>
      </c>
      <c r="I3741" s="97"/>
      <c r="J3741" s="97"/>
      <c r="K3741" s="97"/>
      <c r="L3741" s="97"/>
      <c r="M3741" s="97"/>
      <c r="N3741" s="96" t="str">
        <f>IF(INDEX(技能效果!L:L,MATCH(技能效果等级!B3741,技能效果!B:B,0))="","",INDEX(技能效果!L:L,MATCH(技能效果等级!B3741,技能效果!B:B,0)))</f>
        <v/>
      </c>
      <c r="O3741" s="95">
        <f>IF(INDEX(技能效果!N:N,MATCH(B3741,技能效果!B:B,0))=0,INDEX(技能效果!M:M,MATCH(技能效果等级!B3741,技能效果!B:B,0)),INDEX(技能效果!M:M,MATCH(技能效果等级!B3741,技能效果!B:B,0))*VLOOKUP(E3741,技能数值计算!$C$19:$D$28,2,FALSE))</f>
        <v>0</v>
      </c>
      <c r="P3741" s="97"/>
      <c r="Q3741" s="97"/>
      <c r="R3741" s="95" t="str">
        <f>IF(INDEX(技能效果!O:O,MATCH(技能效果等级!B3741,技能效果!B:B,0))="","",INDEX(技能效果!O:O,MATCH(技能效果等级!B3741,技能效果!B:B,0)))</f>
        <v/>
      </c>
      <c r="S3741" s="97"/>
      <c r="T3741" s="97"/>
      <c r="U3741" s="97"/>
      <c r="V3741" s="96" t="str">
        <f>IF(INDEX(技能效果!AF:AF,MATCH(技能效果等级!B3741,技能效果!B:B,0))="","",INDEX(技能效果!AF:AF,MATCH(技能效果等级!B3741,技能效果!B:B,0)))</f>
        <v/>
      </c>
      <c r="W3741" s="95">
        <f t="shared" si="56"/>
        <v>365</v>
      </c>
    </row>
    <row r="3742" spans="1:23" ht="16.5" x14ac:dyDescent="0.2">
      <c r="A3742" s="62">
        <v>3739</v>
      </c>
      <c r="B3742" s="95">
        <f>INDEX(技能效果!B:B,MATCH(技能效果等级!W3742,技能效果!AE:AE,0))</f>
        <v>210400402</v>
      </c>
      <c r="C3742" s="95" t="str">
        <f>INDEX(技能效果!C:C,MATCH(技能效果等级!B3742,技能效果!B:B,0))</f>
        <v>插槽4连击伤害(教学)</v>
      </c>
      <c r="D3742" s="96" t="s">
        <v>873</v>
      </c>
      <c r="E3742" s="95">
        <v>5</v>
      </c>
      <c r="F3742" s="95">
        <f>INDEX(技能效果!H:H,MATCH(技能效果等级!B3742,技能效果!B:B,0))</f>
        <v>1001</v>
      </c>
      <c r="G3742" s="95">
        <f>IF(INDEX(技能效果!K:K,MATCH(B3742,技能效果!B:B,0))=0,INDEX(技能效果!I:I,MATCH(技能效果等级!B3742,技能效果!B:B,0)),INDEX(技能效果!I:I,MATCH(技能效果等级!B3742,技能效果!B:B,0))*VLOOKUP(E3742,技能数值计算!$C$19:$D$28,2,FALSE))</f>
        <v>0.66</v>
      </c>
      <c r="H3742" s="95">
        <f>INDEX(技能效果!J:J,MATCH(技能效果等级!B3742,技能效果!B:B,0))</f>
        <v>0</v>
      </c>
      <c r="I3742" s="97"/>
      <c r="J3742" s="97"/>
      <c r="K3742" s="97"/>
      <c r="L3742" s="97"/>
      <c r="M3742" s="97"/>
      <c r="N3742" s="96" t="str">
        <f>IF(INDEX(技能效果!L:L,MATCH(技能效果等级!B3742,技能效果!B:B,0))="","",INDEX(技能效果!L:L,MATCH(技能效果等级!B3742,技能效果!B:B,0)))</f>
        <v/>
      </c>
      <c r="O3742" s="95">
        <f>IF(INDEX(技能效果!N:N,MATCH(B3742,技能效果!B:B,0))=0,INDEX(技能效果!M:M,MATCH(技能效果等级!B3742,技能效果!B:B,0)),INDEX(技能效果!M:M,MATCH(技能效果等级!B3742,技能效果!B:B,0))*VLOOKUP(E3742,技能数值计算!$C$19:$D$28,2,FALSE))</f>
        <v>0</v>
      </c>
      <c r="P3742" s="97"/>
      <c r="Q3742" s="97"/>
      <c r="R3742" s="95" t="str">
        <f>IF(INDEX(技能效果!O:O,MATCH(技能效果等级!B3742,技能效果!B:B,0))="","",INDEX(技能效果!O:O,MATCH(技能效果等级!B3742,技能效果!B:B,0)))</f>
        <v/>
      </c>
      <c r="S3742" s="97"/>
      <c r="T3742" s="97"/>
      <c r="U3742" s="97"/>
      <c r="V3742" s="96" t="str">
        <f>IF(INDEX(技能效果!AF:AF,MATCH(技能效果等级!B3742,技能效果!B:B,0))="","",INDEX(技能效果!AF:AF,MATCH(技能效果等级!B3742,技能效果!B:B,0)))</f>
        <v/>
      </c>
      <c r="W3742" s="95">
        <f t="shared" si="56"/>
        <v>365</v>
      </c>
    </row>
    <row r="3743" spans="1:23" ht="16.5" x14ac:dyDescent="0.2">
      <c r="A3743" s="62">
        <v>3740</v>
      </c>
      <c r="B3743" s="95">
        <f>INDEX(技能效果!B:B,MATCH(技能效果等级!W3743,技能效果!AE:AE,0))</f>
        <v>210400402</v>
      </c>
      <c r="C3743" s="95" t="str">
        <f>INDEX(技能效果!C:C,MATCH(技能效果等级!B3743,技能效果!B:B,0))</f>
        <v>插槽4连击伤害(教学)</v>
      </c>
      <c r="D3743" s="96" t="s">
        <v>873</v>
      </c>
      <c r="E3743" s="95">
        <v>6</v>
      </c>
      <c r="F3743" s="95">
        <f>INDEX(技能效果!H:H,MATCH(技能效果等级!B3743,技能效果!B:B,0))</f>
        <v>1001</v>
      </c>
      <c r="G3743" s="95">
        <f>IF(INDEX(技能效果!K:K,MATCH(B3743,技能效果!B:B,0))=0,INDEX(技能效果!I:I,MATCH(技能效果等级!B3743,技能效果!B:B,0)),INDEX(技能效果!I:I,MATCH(技能效果等级!B3743,技能效果!B:B,0))*VLOOKUP(E3743,技能数值计算!$C$19:$D$28,2,FALSE))</f>
        <v>0.72</v>
      </c>
      <c r="H3743" s="95">
        <f>INDEX(技能效果!J:J,MATCH(技能效果等级!B3743,技能效果!B:B,0))</f>
        <v>0</v>
      </c>
      <c r="I3743" s="97"/>
      <c r="J3743" s="97"/>
      <c r="K3743" s="97"/>
      <c r="L3743" s="97"/>
      <c r="M3743" s="97"/>
      <c r="N3743" s="96" t="str">
        <f>IF(INDEX(技能效果!L:L,MATCH(技能效果等级!B3743,技能效果!B:B,0))="","",INDEX(技能效果!L:L,MATCH(技能效果等级!B3743,技能效果!B:B,0)))</f>
        <v/>
      </c>
      <c r="O3743" s="95">
        <f>IF(INDEX(技能效果!N:N,MATCH(B3743,技能效果!B:B,0))=0,INDEX(技能效果!M:M,MATCH(技能效果等级!B3743,技能效果!B:B,0)),INDEX(技能效果!M:M,MATCH(技能效果等级!B3743,技能效果!B:B,0))*VLOOKUP(E3743,技能数值计算!$C$19:$D$28,2,FALSE))</f>
        <v>0</v>
      </c>
      <c r="P3743" s="97"/>
      <c r="Q3743" s="97"/>
      <c r="R3743" s="95" t="str">
        <f>IF(INDEX(技能效果!O:O,MATCH(技能效果等级!B3743,技能效果!B:B,0))="","",INDEX(技能效果!O:O,MATCH(技能效果等级!B3743,技能效果!B:B,0)))</f>
        <v/>
      </c>
      <c r="S3743" s="97"/>
      <c r="T3743" s="97"/>
      <c r="U3743" s="97"/>
      <c r="V3743" s="96" t="str">
        <f>IF(INDEX(技能效果!AF:AF,MATCH(技能效果等级!B3743,技能效果!B:B,0))="","",INDEX(技能效果!AF:AF,MATCH(技能效果等级!B3743,技能效果!B:B,0)))</f>
        <v/>
      </c>
      <c r="W3743" s="95">
        <f t="shared" si="56"/>
        <v>365</v>
      </c>
    </row>
    <row r="3744" spans="1:23" ht="16.5" x14ac:dyDescent="0.2">
      <c r="A3744" s="62">
        <v>3741</v>
      </c>
      <c r="B3744" s="95">
        <f>INDEX(技能效果!B:B,MATCH(技能效果等级!W3744,技能效果!AE:AE,0))</f>
        <v>210400402</v>
      </c>
      <c r="C3744" s="95" t="str">
        <f>INDEX(技能效果!C:C,MATCH(技能效果等级!B3744,技能效果!B:B,0))</f>
        <v>插槽4连击伤害(教学)</v>
      </c>
      <c r="D3744" s="96" t="s">
        <v>873</v>
      </c>
      <c r="E3744" s="95">
        <v>7</v>
      </c>
      <c r="F3744" s="95">
        <f>INDEX(技能效果!H:H,MATCH(技能效果等级!B3744,技能效果!B:B,0))</f>
        <v>1001</v>
      </c>
      <c r="G3744" s="95">
        <f>IF(INDEX(技能效果!K:K,MATCH(B3744,技能效果!B:B,0))=0,INDEX(技能效果!I:I,MATCH(技能效果等级!B3744,技能效果!B:B,0)),INDEX(技能效果!I:I,MATCH(技能效果等级!B3744,技能效果!B:B,0))*VLOOKUP(E3744,技能数值计算!$C$19:$D$28,2,FALSE))</f>
        <v>0.78</v>
      </c>
      <c r="H3744" s="95">
        <f>INDEX(技能效果!J:J,MATCH(技能效果等级!B3744,技能效果!B:B,0))</f>
        <v>0</v>
      </c>
      <c r="I3744" s="97"/>
      <c r="J3744" s="97"/>
      <c r="K3744" s="97"/>
      <c r="L3744" s="97"/>
      <c r="M3744" s="97"/>
      <c r="N3744" s="96" t="str">
        <f>IF(INDEX(技能效果!L:L,MATCH(技能效果等级!B3744,技能效果!B:B,0))="","",INDEX(技能效果!L:L,MATCH(技能效果等级!B3744,技能效果!B:B,0)))</f>
        <v/>
      </c>
      <c r="O3744" s="95">
        <f>IF(INDEX(技能效果!N:N,MATCH(B3744,技能效果!B:B,0))=0,INDEX(技能效果!M:M,MATCH(技能效果等级!B3744,技能效果!B:B,0)),INDEX(技能效果!M:M,MATCH(技能效果等级!B3744,技能效果!B:B,0))*VLOOKUP(E3744,技能数值计算!$C$19:$D$28,2,FALSE))</f>
        <v>0</v>
      </c>
      <c r="P3744" s="97"/>
      <c r="Q3744" s="97"/>
      <c r="R3744" s="95" t="str">
        <f>IF(INDEX(技能效果!O:O,MATCH(技能效果等级!B3744,技能效果!B:B,0))="","",INDEX(技能效果!O:O,MATCH(技能效果等级!B3744,技能效果!B:B,0)))</f>
        <v/>
      </c>
      <c r="S3744" s="97"/>
      <c r="T3744" s="97"/>
      <c r="U3744" s="97"/>
      <c r="V3744" s="96" t="str">
        <f>IF(INDEX(技能效果!AF:AF,MATCH(技能效果等级!B3744,技能效果!B:B,0))="","",INDEX(技能效果!AF:AF,MATCH(技能效果等级!B3744,技能效果!B:B,0)))</f>
        <v/>
      </c>
      <c r="W3744" s="95">
        <f t="shared" si="56"/>
        <v>365</v>
      </c>
    </row>
    <row r="3745" spans="1:23" ht="16.5" x14ac:dyDescent="0.2">
      <c r="A3745" s="62">
        <v>3742</v>
      </c>
      <c r="B3745" s="95">
        <f>INDEX(技能效果!B:B,MATCH(技能效果等级!W3745,技能效果!AE:AE,0))</f>
        <v>210400402</v>
      </c>
      <c r="C3745" s="95" t="str">
        <f>INDEX(技能效果!C:C,MATCH(技能效果等级!B3745,技能效果!B:B,0))</f>
        <v>插槽4连击伤害(教学)</v>
      </c>
      <c r="D3745" s="96" t="s">
        <v>873</v>
      </c>
      <c r="E3745" s="95">
        <v>8</v>
      </c>
      <c r="F3745" s="95">
        <f>INDEX(技能效果!H:H,MATCH(技能效果等级!B3745,技能效果!B:B,0))</f>
        <v>1001</v>
      </c>
      <c r="G3745" s="95">
        <f>IF(INDEX(技能效果!K:K,MATCH(B3745,技能效果!B:B,0))=0,INDEX(技能效果!I:I,MATCH(技能效果等级!B3745,技能效果!B:B,0)),INDEX(技能效果!I:I,MATCH(技能效果等级!B3745,技能效果!B:B,0))*VLOOKUP(E3745,技能数值计算!$C$19:$D$28,2,FALSE))</f>
        <v>0.84</v>
      </c>
      <c r="H3745" s="95">
        <f>INDEX(技能效果!J:J,MATCH(技能效果等级!B3745,技能效果!B:B,0))</f>
        <v>0</v>
      </c>
      <c r="I3745" s="97"/>
      <c r="J3745" s="97"/>
      <c r="K3745" s="97"/>
      <c r="L3745" s="97"/>
      <c r="M3745" s="97"/>
      <c r="N3745" s="96" t="str">
        <f>IF(INDEX(技能效果!L:L,MATCH(技能效果等级!B3745,技能效果!B:B,0))="","",INDEX(技能效果!L:L,MATCH(技能效果等级!B3745,技能效果!B:B,0)))</f>
        <v/>
      </c>
      <c r="O3745" s="95">
        <f>IF(INDEX(技能效果!N:N,MATCH(B3745,技能效果!B:B,0))=0,INDEX(技能效果!M:M,MATCH(技能效果等级!B3745,技能效果!B:B,0)),INDEX(技能效果!M:M,MATCH(技能效果等级!B3745,技能效果!B:B,0))*VLOOKUP(E3745,技能数值计算!$C$19:$D$28,2,FALSE))</f>
        <v>0</v>
      </c>
      <c r="P3745" s="97"/>
      <c r="Q3745" s="97"/>
      <c r="R3745" s="95" t="str">
        <f>IF(INDEX(技能效果!O:O,MATCH(技能效果等级!B3745,技能效果!B:B,0))="","",INDEX(技能效果!O:O,MATCH(技能效果等级!B3745,技能效果!B:B,0)))</f>
        <v/>
      </c>
      <c r="S3745" s="97"/>
      <c r="T3745" s="97"/>
      <c r="U3745" s="97"/>
      <c r="V3745" s="96" t="str">
        <f>IF(INDEX(技能效果!AF:AF,MATCH(技能效果等级!B3745,技能效果!B:B,0))="","",INDEX(技能效果!AF:AF,MATCH(技能效果等级!B3745,技能效果!B:B,0)))</f>
        <v/>
      </c>
      <c r="W3745" s="95">
        <f t="shared" si="56"/>
        <v>365</v>
      </c>
    </row>
    <row r="3746" spans="1:23" ht="16.5" x14ac:dyDescent="0.2">
      <c r="A3746" s="62">
        <v>3743</v>
      </c>
      <c r="B3746" s="95">
        <f>INDEX(技能效果!B:B,MATCH(技能效果等级!W3746,技能效果!AE:AE,0))</f>
        <v>210400402</v>
      </c>
      <c r="C3746" s="95" t="str">
        <f>INDEX(技能效果!C:C,MATCH(技能效果等级!B3746,技能效果!B:B,0))</f>
        <v>插槽4连击伤害(教学)</v>
      </c>
      <c r="D3746" s="96" t="s">
        <v>873</v>
      </c>
      <c r="E3746" s="95">
        <v>9</v>
      </c>
      <c r="F3746" s="95">
        <f>INDEX(技能效果!H:H,MATCH(技能效果等级!B3746,技能效果!B:B,0))</f>
        <v>1001</v>
      </c>
      <c r="G3746" s="95">
        <f>IF(INDEX(技能效果!K:K,MATCH(B3746,技能效果!B:B,0))=0,INDEX(技能效果!I:I,MATCH(技能效果等级!B3746,技能效果!B:B,0)),INDEX(技能效果!I:I,MATCH(技能效果等级!B3746,技能效果!B:B,0))*VLOOKUP(E3746,技能数值计算!$C$19:$D$28,2,FALSE))</f>
        <v>0.92</v>
      </c>
      <c r="H3746" s="95">
        <f>INDEX(技能效果!J:J,MATCH(技能效果等级!B3746,技能效果!B:B,0))</f>
        <v>0</v>
      </c>
      <c r="I3746" s="97"/>
      <c r="J3746" s="97"/>
      <c r="K3746" s="97"/>
      <c r="L3746" s="97"/>
      <c r="M3746" s="97"/>
      <c r="N3746" s="96" t="str">
        <f>IF(INDEX(技能效果!L:L,MATCH(技能效果等级!B3746,技能效果!B:B,0))="","",INDEX(技能效果!L:L,MATCH(技能效果等级!B3746,技能效果!B:B,0)))</f>
        <v/>
      </c>
      <c r="O3746" s="95">
        <f>IF(INDEX(技能效果!N:N,MATCH(B3746,技能效果!B:B,0))=0,INDEX(技能效果!M:M,MATCH(技能效果等级!B3746,技能效果!B:B,0)),INDEX(技能效果!M:M,MATCH(技能效果等级!B3746,技能效果!B:B,0))*VLOOKUP(E3746,技能数值计算!$C$19:$D$28,2,FALSE))</f>
        <v>0</v>
      </c>
      <c r="P3746" s="97"/>
      <c r="Q3746" s="97"/>
      <c r="R3746" s="95" t="str">
        <f>IF(INDEX(技能效果!O:O,MATCH(技能效果等级!B3746,技能效果!B:B,0))="","",INDEX(技能效果!O:O,MATCH(技能效果等级!B3746,技能效果!B:B,0)))</f>
        <v/>
      </c>
      <c r="S3746" s="97"/>
      <c r="T3746" s="97"/>
      <c r="U3746" s="97"/>
      <c r="V3746" s="96" t="str">
        <f>IF(INDEX(技能效果!AF:AF,MATCH(技能效果等级!B3746,技能效果!B:B,0))="","",INDEX(技能效果!AF:AF,MATCH(技能效果等级!B3746,技能效果!B:B,0)))</f>
        <v/>
      </c>
      <c r="W3746" s="95">
        <f t="shared" si="56"/>
        <v>365</v>
      </c>
    </row>
    <row r="3747" spans="1:23" ht="16.5" x14ac:dyDescent="0.2">
      <c r="A3747" s="62">
        <v>3744</v>
      </c>
      <c r="B3747" s="95">
        <f>INDEX(技能效果!B:B,MATCH(技能效果等级!W3747,技能效果!AE:AE,0))</f>
        <v>210400402</v>
      </c>
      <c r="C3747" s="95" t="str">
        <f>INDEX(技能效果!C:C,MATCH(技能效果等级!B3747,技能效果!B:B,0))</f>
        <v>插槽4连击伤害(教学)</v>
      </c>
      <c r="D3747" s="96" t="s">
        <v>873</v>
      </c>
      <c r="E3747" s="95">
        <v>10</v>
      </c>
      <c r="F3747" s="95">
        <f>INDEX(技能效果!H:H,MATCH(技能效果等级!B3747,技能效果!B:B,0))</f>
        <v>1001</v>
      </c>
      <c r="G3747" s="95">
        <f>IF(INDEX(技能效果!K:K,MATCH(B3747,技能效果!B:B,0))=0,INDEX(技能效果!I:I,MATCH(技能效果等级!B3747,技能效果!B:B,0)),INDEX(技能效果!I:I,MATCH(技能效果等级!B3747,技能效果!B:B,0))*VLOOKUP(E3747,技能数值计算!$C$19:$D$28,2,FALSE))</f>
        <v>1</v>
      </c>
      <c r="H3747" s="95">
        <f>INDEX(技能效果!J:J,MATCH(技能效果等级!B3747,技能效果!B:B,0))</f>
        <v>0</v>
      </c>
      <c r="I3747" s="97"/>
      <c r="J3747" s="97"/>
      <c r="K3747" s="97"/>
      <c r="L3747" s="97"/>
      <c r="M3747" s="97"/>
      <c r="N3747" s="96" t="str">
        <f>IF(INDEX(技能效果!L:L,MATCH(技能效果等级!B3747,技能效果!B:B,0))="","",INDEX(技能效果!L:L,MATCH(技能效果等级!B3747,技能效果!B:B,0)))</f>
        <v/>
      </c>
      <c r="O3747" s="95">
        <f>IF(INDEX(技能效果!N:N,MATCH(B3747,技能效果!B:B,0))=0,INDEX(技能效果!M:M,MATCH(技能效果等级!B3747,技能效果!B:B,0)),INDEX(技能效果!M:M,MATCH(技能效果等级!B3747,技能效果!B:B,0))*VLOOKUP(E3747,技能数值计算!$C$19:$D$28,2,FALSE))</f>
        <v>0</v>
      </c>
      <c r="P3747" s="97"/>
      <c r="Q3747" s="97"/>
      <c r="R3747" s="95" t="str">
        <f>IF(INDEX(技能效果!O:O,MATCH(技能效果等级!B3747,技能效果!B:B,0))="","",INDEX(技能效果!O:O,MATCH(技能效果等级!B3747,技能效果!B:B,0)))</f>
        <v/>
      </c>
      <c r="S3747" s="97"/>
      <c r="T3747" s="97"/>
      <c r="U3747" s="97"/>
      <c r="V3747" s="96" t="str">
        <f>IF(INDEX(技能效果!AF:AF,MATCH(技能效果等级!B3747,技能效果!B:B,0))="","",INDEX(技能效果!AF:AF,MATCH(技能效果等级!B3747,技能效果!B:B,0)))</f>
        <v/>
      </c>
      <c r="W3747" s="95">
        <f t="shared" si="56"/>
        <v>365</v>
      </c>
    </row>
    <row r="3748" spans="1:23" ht="16.5" x14ac:dyDescent="0.2">
      <c r="A3748" s="62">
        <v>3745</v>
      </c>
      <c r="B3748" s="95">
        <f>INDEX(技能效果!B:B,MATCH(技能效果等级!W3748,技能效果!AE:AE,0))</f>
        <v>210400403</v>
      </c>
      <c r="C3748" s="95" t="str">
        <f>INDEX(技能效果!C:C,MATCH(技能效果等级!B3748,技能效果!B:B,0))</f>
        <v>插槽4额外伤害(教学)</v>
      </c>
      <c r="D3748" s="96" t="s">
        <v>873</v>
      </c>
      <c r="E3748" s="95">
        <v>1</v>
      </c>
      <c r="F3748" s="95">
        <f>INDEX(技能效果!H:H,MATCH(技能效果等级!B3748,技能效果!B:B,0))</f>
        <v>1001</v>
      </c>
      <c r="G3748" s="95">
        <f>IF(INDEX(技能效果!K:K,MATCH(B3748,技能效果!B:B,0))=0,INDEX(技能效果!I:I,MATCH(技能效果等级!B3748,技能效果!B:B,0)),INDEX(技能效果!I:I,MATCH(技能效果等级!B3748,技能效果!B:B,0))*VLOOKUP(E3748,技能数值计算!$C$19:$D$28,2,FALSE))</f>
        <v>0.5</v>
      </c>
      <c r="H3748" s="95">
        <f>INDEX(技能效果!J:J,MATCH(技能效果等级!B3748,技能效果!B:B,0))</f>
        <v>0</v>
      </c>
      <c r="I3748" s="97"/>
      <c r="J3748" s="97"/>
      <c r="K3748" s="97"/>
      <c r="L3748" s="97"/>
      <c r="M3748" s="97"/>
      <c r="N3748" s="96">
        <f>IF(INDEX(技能效果!L:L,MATCH(技能效果等级!B3748,技能效果!B:B,0))="","",INDEX(技能效果!L:L,MATCH(技能效果等级!B3748,技能效果!B:B,0)))</f>
        <v>128</v>
      </c>
      <c r="O3748" s="95">
        <f>IF(INDEX(技能效果!N:N,MATCH(B3748,技能效果!B:B,0))=0,INDEX(技能效果!M:M,MATCH(技能效果等级!B3748,技能效果!B:B,0)),INDEX(技能效果!M:M,MATCH(技能效果等级!B3748,技能效果!B:B,0))*VLOOKUP(E3748,技能数值计算!$C$19:$D$28,2,FALSE))</f>
        <v>0.3</v>
      </c>
      <c r="P3748" s="97"/>
      <c r="Q3748" s="97"/>
      <c r="R3748" s="95" t="str">
        <f>IF(INDEX(技能效果!O:O,MATCH(技能效果等级!B3748,技能效果!B:B,0))="","",INDEX(技能效果!O:O,MATCH(技能效果等级!B3748,技能效果!B:B,0)))</f>
        <v/>
      </c>
      <c r="S3748" s="97"/>
      <c r="T3748" s="97"/>
      <c r="U3748" s="97"/>
      <c r="V3748" s="96" t="str">
        <f>IF(INDEX(技能效果!AF:AF,MATCH(技能效果等级!B3748,技能效果!B:B,0))="","",INDEX(技能效果!AF:AF,MATCH(技能效果等级!B3748,技能效果!B:B,0)))</f>
        <v/>
      </c>
      <c r="W3748" s="95">
        <f t="shared" si="56"/>
        <v>366</v>
      </c>
    </row>
    <row r="3749" spans="1:23" ht="16.5" x14ac:dyDescent="0.2">
      <c r="A3749" s="62">
        <v>3746</v>
      </c>
      <c r="B3749" s="95">
        <f>INDEX(技能效果!B:B,MATCH(技能效果等级!W3749,技能效果!AE:AE,0))</f>
        <v>210400403</v>
      </c>
      <c r="C3749" s="95" t="str">
        <f>INDEX(技能效果!C:C,MATCH(技能效果等级!B3749,技能效果!B:B,0))</f>
        <v>插槽4额外伤害(教学)</v>
      </c>
      <c r="D3749" s="96" t="s">
        <v>873</v>
      </c>
      <c r="E3749" s="95">
        <v>2</v>
      </c>
      <c r="F3749" s="95">
        <f>INDEX(技能效果!H:H,MATCH(技能效果等级!B3749,技能效果!B:B,0))</f>
        <v>1001</v>
      </c>
      <c r="G3749" s="95">
        <f>IF(INDEX(技能效果!K:K,MATCH(B3749,技能效果!B:B,0))=0,INDEX(技能效果!I:I,MATCH(技能效果等级!B3749,技能效果!B:B,0)),INDEX(技能效果!I:I,MATCH(技能效果等级!B3749,技能效果!B:B,0))*VLOOKUP(E3749,技能数值计算!$C$19:$D$28,2,FALSE))</f>
        <v>0.54</v>
      </c>
      <c r="H3749" s="95">
        <f>INDEX(技能效果!J:J,MATCH(技能效果等级!B3749,技能效果!B:B,0))</f>
        <v>0</v>
      </c>
      <c r="I3749" s="97"/>
      <c r="J3749" s="97"/>
      <c r="K3749" s="97"/>
      <c r="L3749" s="97"/>
      <c r="M3749" s="97"/>
      <c r="N3749" s="96">
        <f>IF(INDEX(技能效果!L:L,MATCH(技能效果等级!B3749,技能效果!B:B,0))="","",INDEX(技能效果!L:L,MATCH(技能效果等级!B3749,技能效果!B:B,0)))</f>
        <v>128</v>
      </c>
      <c r="O3749" s="95">
        <f>IF(INDEX(技能效果!N:N,MATCH(B3749,技能效果!B:B,0))=0,INDEX(技能效果!M:M,MATCH(技能效果等级!B3749,技能效果!B:B,0)),INDEX(技能效果!M:M,MATCH(技能效果等级!B3749,技能效果!B:B,0))*VLOOKUP(E3749,技能数值计算!$C$19:$D$28,2,FALSE))</f>
        <v>0.3</v>
      </c>
      <c r="P3749" s="97"/>
      <c r="Q3749" s="97"/>
      <c r="R3749" s="95" t="str">
        <f>IF(INDEX(技能效果!O:O,MATCH(技能效果等级!B3749,技能效果!B:B,0))="","",INDEX(技能效果!O:O,MATCH(技能效果等级!B3749,技能效果!B:B,0)))</f>
        <v/>
      </c>
      <c r="S3749" s="97"/>
      <c r="T3749" s="97"/>
      <c r="U3749" s="97"/>
      <c r="V3749" s="96" t="str">
        <f>IF(INDEX(技能效果!AF:AF,MATCH(技能效果等级!B3749,技能效果!B:B,0))="","",INDEX(技能效果!AF:AF,MATCH(技能效果等级!B3749,技能效果!B:B,0)))</f>
        <v/>
      </c>
      <c r="W3749" s="95">
        <f t="shared" si="56"/>
        <v>366</v>
      </c>
    </row>
    <row r="3750" spans="1:23" ht="16.5" x14ac:dyDescent="0.2">
      <c r="A3750" s="62">
        <v>3747</v>
      </c>
      <c r="B3750" s="95">
        <f>INDEX(技能效果!B:B,MATCH(技能效果等级!W3750,技能效果!AE:AE,0))</f>
        <v>210400403</v>
      </c>
      <c r="C3750" s="95" t="str">
        <f>INDEX(技能效果!C:C,MATCH(技能效果等级!B3750,技能效果!B:B,0))</f>
        <v>插槽4额外伤害(教学)</v>
      </c>
      <c r="D3750" s="96" t="s">
        <v>873</v>
      </c>
      <c r="E3750" s="95">
        <v>3</v>
      </c>
      <c r="F3750" s="95">
        <f>INDEX(技能效果!H:H,MATCH(技能效果等级!B3750,技能效果!B:B,0))</f>
        <v>1001</v>
      </c>
      <c r="G3750" s="95">
        <f>IF(INDEX(技能效果!K:K,MATCH(B3750,技能效果!B:B,0))=0,INDEX(技能效果!I:I,MATCH(技能效果等级!B3750,技能效果!B:B,0)),INDEX(技能效果!I:I,MATCH(技能效果等级!B3750,技能效果!B:B,0))*VLOOKUP(E3750,技能数值计算!$C$19:$D$28,2,FALSE))</f>
        <v>0.57999999999999996</v>
      </c>
      <c r="H3750" s="95">
        <f>INDEX(技能效果!J:J,MATCH(技能效果等级!B3750,技能效果!B:B,0))</f>
        <v>0</v>
      </c>
      <c r="I3750" s="97"/>
      <c r="J3750" s="97"/>
      <c r="K3750" s="97"/>
      <c r="L3750" s="97"/>
      <c r="M3750" s="97"/>
      <c r="N3750" s="96">
        <f>IF(INDEX(技能效果!L:L,MATCH(技能效果等级!B3750,技能效果!B:B,0))="","",INDEX(技能效果!L:L,MATCH(技能效果等级!B3750,技能效果!B:B,0)))</f>
        <v>128</v>
      </c>
      <c r="O3750" s="95">
        <f>IF(INDEX(技能效果!N:N,MATCH(B3750,技能效果!B:B,0))=0,INDEX(技能效果!M:M,MATCH(技能效果等级!B3750,技能效果!B:B,0)),INDEX(技能效果!M:M,MATCH(技能效果等级!B3750,技能效果!B:B,0))*VLOOKUP(E3750,技能数值计算!$C$19:$D$28,2,FALSE))</f>
        <v>0.3</v>
      </c>
      <c r="P3750" s="97"/>
      <c r="Q3750" s="97"/>
      <c r="R3750" s="95" t="str">
        <f>IF(INDEX(技能效果!O:O,MATCH(技能效果等级!B3750,技能效果!B:B,0))="","",INDEX(技能效果!O:O,MATCH(技能效果等级!B3750,技能效果!B:B,0)))</f>
        <v/>
      </c>
      <c r="S3750" s="97"/>
      <c r="T3750" s="97"/>
      <c r="U3750" s="97"/>
      <c r="V3750" s="96" t="str">
        <f>IF(INDEX(技能效果!AF:AF,MATCH(技能效果等级!B3750,技能效果!B:B,0))="","",INDEX(技能效果!AF:AF,MATCH(技能效果等级!B3750,技能效果!B:B,0)))</f>
        <v/>
      </c>
      <c r="W3750" s="95">
        <f t="shared" si="56"/>
        <v>366</v>
      </c>
    </row>
    <row r="3751" spans="1:23" ht="16.5" x14ac:dyDescent="0.2">
      <c r="A3751" s="62">
        <v>3748</v>
      </c>
      <c r="B3751" s="95">
        <f>INDEX(技能效果!B:B,MATCH(技能效果等级!W3751,技能效果!AE:AE,0))</f>
        <v>210400403</v>
      </c>
      <c r="C3751" s="95" t="str">
        <f>INDEX(技能效果!C:C,MATCH(技能效果等级!B3751,技能效果!B:B,0))</f>
        <v>插槽4额外伤害(教学)</v>
      </c>
      <c r="D3751" s="96" t="s">
        <v>873</v>
      </c>
      <c r="E3751" s="95">
        <v>4</v>
      </c>
      <c r="F3751" s="95">
        <f>INDEX(技能效果!H:H,MATCH(技能效果等级!B3751,技能效果!B:B,0))</f>
        <v>1001</v>
      </c>
      <c r="G3751" s="95">
        <f>IF(INDEX(技能效果!K:K,MATCH(B3751,技能效果!B:B,0))=0,INDEX(技能效果!I:I,MATCH(技能效果等级!B3751,技能效果!B:B,0)),INDEX(技能效果!I:I,MATCH(技能效果等级!B3751,技能效果!B:B,0))*VLOOKUP(E3751,技能数值计算!$C$19:$D$28,2,FALSE))</f>
        <v>0.62</v>
      </c>
      <c r="H3751" s="95">
        <f>INDEX(技能效果!J:J,MATCH(技能效果等级!B3751,技能效果!B:B,0))</f>
        <v>0</v>
      </c>
      <c r="I3751" s="97"/>
      <c r="J3751" s="97"/>
      <c r="K3751" s="97"/>
      <c r="L3751" s="97"/>
      <c r="M3751" s="97"/>
      <c r="N3751" s="96">
        <f>IF(INDEX(技能效果!L:L,MATCH(技能效果等级!B3751,技能效果!B:B,0))="","",INDEX(技能效果!L:L,MATCH(技能效果等级!B3751,技能效果!B:B,0)))</f>
        <v>128</v>
      </c>
      <c r="O3751" s="95">
        <f>IF(INDEX(技能效果!N:N,MATCH(B3751,技能效果!B:B,0))=0,INDEX(技能效果!M:M,MATCH(技能效果等级!B3751,技能效果!B:B,0)),INDEX(技能效果!M:M,MATCH(技能效果等级!B3751,技能效果!B:B,0))*VLOOKUP(E3751,技能数值计算!$C$19:$D$28,2,FALSE))</f>
        <v>0.3</v>
      </c>
      <c r="P3751" s="97"/>
      <c r="Q3751" s="97"/>
      <c r="R3751" s="95" t="str">
        <f>IF(INDEX(技能效果!O:O,MATCH(技能效果等级!B3751,技能效果!B:B,0))="","",INDEX(技能效果!O:O,MATCH(技能效果等级!B3751,技能效果!B:B,0)))</f>
        <v/>
      </c>
      <c r="S3751" s="97"/>
      <c r="T3751" s="97"/>
      <c r="U3751" s="97"/>
      <c r="V3751" s="96" t="str">
        <f>IF(INDEX(技能效果!AF:AF,MATCH(技能效果等级!B3751,技能效果!B:B,0))="","",INDEX(技能效果!AF:AF,MATCH(技能效果等级!B3751,技能效果!B:B,0)))</f>
        <v/>
      </c>
      <c r="W3751" s="95">
        <f t="shared" si="56"/>
        <v>366</v>
      </c>
    </row>
    <row r="3752" spans="1:23" ht="16.5" x14ac:dyDescent="0.2">
      <c r="A3752" s="62">
        <v>3749</v>
      </c>
      <c r="B3752" s="95">
        <f>INDEX(技能效果!B:B,MATCH(技能效果等级!W3752,技能效果!AE:AE,0))</f>
        <v>210400403</v>
      </c>
      <c r="C3752" s="95" t="str">
        <f>INDEX(技能效果!C:C,MATCH(技能效果等级!B3752,技能效果!B:B,0))</f>
        <v>插槽4额外伤害(教学)</v>
      </c>
      <c r="D3752" s="96" t="s">
        <v>873</v>
      </c>
      <c r="E3752" s="95">
        <v>5</v>
      </c>
      <c r="F3752" s="95">
        <f>INDEX(技能效果!H:H,MATCH(技能效果等级!B3752,技能效果!B:B,0))</f>
        <v>1001</v>
      </c>
      <c r="G3752" s="95">
        <f>IF(INDEX(技能效果!K:K,MATCH(B3752,技能效果!B:B,0))=0,INDEX(技能效果!I:I,MATCH(技能效果等级!B3752,技能效果!B:B,0)),INDEX(技能效果!I:I,MATCH(技能效果等级!B3752,技能效果!B:B,0))*VLOOKUP(E3752,技能数值计算!$C$19:$D$28,2,FALSE))</f>
        <v>0.66</v>
      </c>
      <c r="H3752" s="95">
        <f>INDEX(技能效果!J:J,MATCH(技能效果等级!B3752,技能效果!B:B,0))</f>
        <v>0</v>
      </c>
      <c r="I3752" s="97"/>
      <c r="J3752" s="97"/>
      <c r="K3752" s="97"/>
      <c r="L3752" s="97"/>
      <c r="M3752" s="97"/>
      <c r="N3752" s="96">
        <f>IF(INDEX(技能效果!L:L,MATCH(技能效果等级!B3752,技能效果!B:B,0))="","",INDEX(技能效果!L:L,MATCH(技能效果等级!B3752,技能效果!B:B,0)))</f>
        <v>128</v>
      </c>
      <c r="O3752" s="95">
        <f>IF(INDEX(技能效果!N:N,MATCH(B3752,技能效果!B:B,0))=0,INDEX(技能效果!M:M,MATCH(技能效果等级!B3752,技能效果!B:B,0)),INDEX(技能效果!M:M,MATCH(技能效果等级!B3752,技能效果!B:B,0))*VLOOKUP(E3752,技能数值计算!$C$19:$D$28,2,FALSE))</f>
        <v>0.3</v>
      </c>
      <c r="P3752" s="97"/>
      <c r="Q3752" s="97"/>
      <c r="R3752" s="95" t="str">
        <f>IF(INDEX(技能效果!O:O,MATCH(技能效果等级!B3752,技能效果!B:B,0))="","",INDEX(技能效果!O:O,MATCH(技能效果等级!B3752,技能效果!B:B,0)))</f>
        <v/>
      </c>
      <c r="S3752" s="97"/>
      <c r="T3752" s="97"/>
      <c r="U3752" s="97"/>
      <c r="V3752" s="96" t="str">
        <f>IF(INDEX(技能效果!AF:AF,MATCH(技能效果等级!B3752,技能效果!B:B,0))="","",INDEX(技能效果!AF:AF,MATCH(技能效果等级!B3752,技能效果!B:B,0)))</f>
        <v/>
      </c>
      <c r="W3752" s="95">
        <f t="shared" si="56"/>
        <v>366</v>
      </c>
    </row>
    <row r="3753" spans="1:23" ht="16.5" x14ac:dyDescent="0.2">
      <c r="A3753" s="62">
        <v>3750</v>
      </c>
      <c r="B3753" s="95">
        <f>INDEX(技能效果!B:B,MATCH(技能效果等级!W3753,技能效果!AE:AE,0))</f>
        <v>210400403</v>
      </c>
      <c r="C3753" s="95" t="str">
        <f>INDEX(技能效果!C:C,MATCH(技能效果等级!B3753,技能效果!B:B,0))</f>
        <v>插槽4额外伤害(教学)</v>
      </c>
      <c r="D3753" s="96" t="s">
        <v>873</v>
      </c>
      <c r="E3753" s="95">
        <v>6</v>
      </c>
      <c r="F3753" s="95">
        <f>INDEX(技能效果!H:H,MATCH(技能效果等级!B3753,技能效果!B:B,0))</f>
        <v>1001</v>
      </c>
      <c r="G3753" s="95">
        <f>IF(INDEX(技能效果!K:K,MATCH(B3753,技能效果!B:B,0))=0,INDEX(技能效果!I:I,MATCH(技能效果等级!B3753,技能效果!B:B,0)),INDEX(技能效果!I:I,MATCH(技能效果等级!B3753,技能效果!B:B,0))*VLOOKUP(E3753,技能数值计算!$C$19:$D$28,2,FALSE))</f>
        <v>0.72</v>
      </c>
      <c r="H3753" s="95">
        <f>INDEX(技能效果!J:J,MATCH(技能效果等级!B3753,技能效果!B:B,0))</f>
        <v>0</v>
      </c>
      <c r="I3753" s="97"/>
      <c r="J3753" s="97"/>
      <c r="K3753" s="97"/>
      <c r="L3753" s="97"/>
      <c r="M3753" s="97"/>
      <c r="N3753" s="96">
        <f>IF(INDEX(技能效果!L:L,MATCH(技能效果等级!B3753,技能效果!B:B,0))="","",INDEX(技能效果!L:L,MATCH(技能效果等级!B3753,技能效果!B:B,0)))</f>
        <v>128</v>
      </c>
      <c r="O3753" s="95">
        <f>IF(INDEX(技能效果!N:N,MATCH(B3753,技能效果!B:B,0))=0,INDEX(技能效果!M:M,MATCH(技能效果等级!B3753,技能效果!B:B,0)),INDEX(技能效果!M:M,MATCH(技能效果等级!B3753,技能效果!B:B,0))*VLOOKUP(E3753,技能数值计算!$C$19:$D$28,2,FALSE))</f>
        <v>0.3</v>
      </c>
      <c r="P3753" s="97"/>
      <c r="Q3753" s="97"/>
      <c r="R3753" s="95" t="str">
        <f>IF(INDEX(技能效果!O:O,MATCH(技能效果等级!B3753,技能效果!B:B,0))="","",INDEX(技能效果!O:O,MATCH(技能效果等级!B3753,技能效果!B:B,0)))</f>
        <v/>
      </c>
      <c r="S3753" s="97"/>
      <c r="T3753" s="97"/>
      <c r="U3753" s="97"/>
      <c r="V3753" s="96" t="str">
        <f>IF(INDEX(技能效果!AF:AF,MATCH(技能效果等级!B3753,技能效果!B:B,0))="","",INDEX(技能效果!AF:AF,MATCH(技能效果等级!B3753,技能效果!B:B,0)))</f>
        <v/>
      </c>
      <c r="W3753" s="95">
        <f t="shared" si="56"/>
        <v>366</v>
      </c>
    </row>
    <row r="3754" spans="1:23" ht="16.5" x14ac:dyDescent="0.2">
      <c r="A3754" s="62">
        <v>3751</v>
      </c>
      <c r="B3754" s="95">
        <f>INDEX(技能效果!B:B,MATCH(技能效果等级!W3754,技能效果!AE:AE,0))</f>
        <v>210400403</v>
      </c>
      <c r="C3754" s="95" t="str">
        <f>INDEX(技能效果!C:C,MATCH(技能效果等级!B3754,技能效果!B:B,0))</f>
        <v>插槽4额外伤害(教学)</v>
      </c>
      <c r="D3754" s="96" t="s">
        <v>873</v>
      </c>
      <c r="E3754" s="95">
        <v>7</v>
      </c>
      <c r="F3754" s="95">
        <f>INDEX(技能效果!H:H,MATCH(技能效果等级!B3754,技能效果!B:B,0))</f>
        <v>1001</v>
      </c>
      <c r="G3754" s="95">
        <f>IF(INDEX(技能效果!K:K,MATCH(B3754,技能效果!B:B,0))=0,INDEX(技能效果!I:I,MATCH(技能效果等级!B3754,技能效果!B:B,0)),INDEX(技能效果!I:I,MATCH(技能效果等级!B3754,技能效果!B:B,0))*VLOOKUP(E3754,技能数值计算!$C$19:$D$28,2,FALSE))</f>
        <v>0.78</v>
      </c>
      <c r="H3754" s="95">
        <f>INDEX(技能效果!J:J,MATCH(技能效果等级!B3754,技能效果!B:B,0))</f>
        <v>0</v>
      </c>
      <c r="I3754" s="97"/>
      <c r="J3754" s="97"/>
      <c r="K3754" s="97"/>
      <c r="L3754" s="97"/>
      <c r="M3754" s="97"/>
      <c r="N3754" s="96">
        <f>IF(INDEX(技能效果!L:L,MATCH(技能效果等级!B3754,技能效果!B:B,0))="","",INDEX(技能效果!L:L,MATCH(技能效果等级!B3754,技能效果!B:B,0)))</f>
        <v>128</v>
      </c>
      <c r="O3754" s="95">
        <f>IF(INDEX(技能效果!N:N,MATCH(B3754,技能效果!B:B,0))=0,INDEX(技能效果!M:M,MATCH(技能效果等级!B3754,技能效果!B:B,0)),INDEX(技能效果!M:M,MATCH(技能效果等级!B3754,技能效果!B:B,0))*VLOOKUP(E3754,技能数值计算!$C$19:$D$28,2,FALSE))</f>
        <v>0.3</v>
      </c>
      <c r="P3754" s="97"/>
      <c r="Q3754" s="97"/>
      <c r="R3754" s="95" t="str">
        <f>IF(INDEX(技能效果!O:O,MATCH(技能效果等级!B3754,技能效果!B:B,0))="","",INDEX(技能效果!O:O,MATCH(技能效果等级!B3754,技能效果!B:B,0)))</f>
        <v/>
      </c>
      <c r="S3754" s="97"/>
      <c r="T3754" s="97"/>
      <c r="U3754" s="97"/>
      <c r="V3754" s="96" t="str">
        <f>IF(INDEX(技能效果!AF:AF,MATCH(技能效果等级!B3754,技能效果!B:B,0))="","",INDEX(技能效果!AF:AF,MATCH(技能效果等级!B3754,技能效果!B:B,0)))</f>
        <v/>
      </c>
      <c r="W3754" s="95">
        <f t="shared" si="56"/>
        <v>366</v>
      </c>
    </row>
    <row r="3755" spans="1:23" ht="16.5" x14ac:dyDescent="0.2">
      <c r="A3755" s="62">
        <v>3752</v>
      </c>
      <c r="B3755" s="95">
        <f>INDEX(技能效果!B:B,MATCH(技能效果等级!W3755,技能效果!AE:AE,0))</f>
        <v>210400403</v>
      </c>
      <c r="C3755" s="95" t="str">
        <f>INDEX(技能效果!C:C,MATCH(技能效果等级!B3755,技能效果!B:B,0))</f>
        <v>插槽4额外伤害(教学)</v>
      </c>
      <c r="D3755" s="96" t="s">
        <v>873</v>
      </c>
      <c r="E3755" s="95">
        <v>8</v>
      </c>
      <c r="F3755" s="95">
        <f>INDEX(技能效果!H:H,MATCH(技能效果等级!B3755,技能效果!B:B,0))</f>
        <v>1001</v>
      </c>
      <c r="G3755" s="95">
        <f>IF(INDEX(技能效果!K:K,MATCH(B3755,技能效果!B:B,0))=0,INDEX(技能效果!I:I,MATCH(技能效果等级!B3755,技能效果!B:B,0)),INDEX(技能效果!I:I,MATCH(技能效果等级!B3755,技能效果!B:B,0))*VLOOKUP(E3755,技能数值计算!$C$19:$D$28,2,FALSE))</f>
        <v>0.84</v>
      </c>
      <c r="H3755" s="95">
        <f>INDEX(技能效果!J:J,MATCH(技能效果等级!B3755,技能效果!B:B,0))</f>
        <v>0</v>
      </c>
      <c r="I3755" s="97"/>
      <c r="J3755" s="97"/>
      <c r="K3755" s="97"/>
      <c r="L3755" s="97"/>
      <c r="M3755" s="97"/>
      <c r="N3755" s="96">
        <f>IF(INDEX(技能效果!L:L,MATCH(技能效果等级!B3755,技能效果!B:B,0))="","",INDEX(技能效果!L:L,MATCH(技能效果等级!B3755,技能效果!B:B,0)))</f>
        <v>128</v>
      </c>
      <c r="O3755" s="95">
        <f>IF(INDEX(技能效果!N:N,MATCH(B3755,技能效果!B:B,0))=0,INDEX(技能效果!M:M,MATCH(技能效果等级!B3755,技能效果!B:B,0)),INDEX(技能效果!M:M,MATCH(技能效果等级!B3755,技能效果!B:B,0))*VLOOKUP(E3755,技能数值计算!$C$19:$D$28,2,FALSE))</f>
        <v>0.3</v>
      </c>
      <c r="P3755" s="97"/>
      <c r="Q3755" s="97"/>
      <c r="R3755" s="95" t="str">
        <f>IF(INDEX(技能效果!O:O,MATCH(技能效果等级!B3755,技能效果!B:B,0))="","",INDEX(技能效果!O:O,MATCH(技能效果等级!B3755,技能效果!B:B,0)))</f>
        <v/>
      </c>
      <c r="S3755" s="97"/>
      <c r="T3755" s="97"/>
      <c r="U3755" s="97"/>
      <c r="V3755" s="96" t="str">
        <f>IF(INDEX(技能效果!AF:AF,MATCH(技能效果等级!B3755,技能效果!B:B,0))="","",INDEX(技能效果!AF:AF,MATCH(技能效果等级!B3755,技能效果!B:B,0)))</f>
        <v/>
      </c>
      <c r="W3755" s="95">
        <f t="shared" si="56"/>
        <v>366</v>
      </c>
    </row>
    <row r="3756" spans="1:23" ht="16.5" x14ac:dyDescent="0.2">
      <c r="A3756" s="62">
        <v>3753</v>
      </c>
      <c r="B3756" s="95">
        <f>INDEX(技能效果!B:B,MATCH(技能效果等级!W3756,技能效果!AE:AE,0))</f>
        <v>210400403</v>
      </c>
      <c r="C3756" s="95" t="str">
        <f>INDEX(技能效果!C:C,MATCH(技能效果等级!B3756,技能效果!B:B,0))</f>
        <v>插槽4额外伤害(教学)</v>
      </c>
      <c r="D3756" s="96" t="s">
        <v>873</v>
      </c>
      <c r="E3756" s="95">
        <v>9</v>
      </c>
      <c r="F3756" s="95">
        <f>INDEX(技能效果!H:H,MATCH(技能效果等级!B3756,技能效果!B:B,0))</f>
        <v>1001</v>
      </c>
      <c r="G3756" s="95">
        <f>IF(INDEX(技能效果!K:K,MATCH(B3756,技能效果!B:B,0))=0,INDEX(技能效果!I:I,MATCH(技能效果等级!B3756,技能效果!B:B,0)),INDEX(技能效果!I:I,MATCH(技能效果等级!B3756,技能效果!B:B,0))*VLOOKUP(E3756,技能数值计算!$C$19:$D$28,2,FALSE))</f>
        <v>0.92</v>
      </c>
      <c r="H3756" s="95">
        <f>INDEX(技能效果!J:J,MATCH(技能效果等级!B3756,技能效果!B:B,0))</f>
        <v>0</v>
      </c>
      <c r="I3756" s="97"/>
      <c r="J3756" s="97"/>
      <c r="K3756" s="97"/>
      <c r="L3756" s="97"/>
      <c r="M3756" s="97"/>
      <c r="N3756" s="96">
        <f>IF(INDEX(技能效果!L:L,MATCH(技能效果等级!B3756,技能效果!B:B,0))="","",INDEX(技能效果!L:L,MATCH(技能效果等级!B3756,技能效果!B:B,0)))</f>
        <v>128</v>
      </c>
      <c r="O3756" s="95">
        <f>IF(INDEX(技能效果!N:N,MATCH(B3756,技能效果!B:B,0))=0,INDEX(技能效果!M:M,MATCH(技能效果等级!B3756,技能效果!B:B,0)),INDEX(技能效果!M:M,MATCH(技能效果等级!B3756,技能效果!B:B,0))*VLOOKUP(E3756,技能数值计算!$C$19:$D$28,2,FALSE))</f>
        <v>0.3</v>
      </c>
      <c r="P3756" s="97"/>
      <c r="Q3756" s="97"/>
      <c r="R3756" s="95" t="str">
        <f>IF(INDEX(技能效果!O:O,MATCH(技能效果等级!B3756,技能效果!B:B,0))="","",INDEX(技能效果!O:O,MATCH(技能效果等级!B3756,技能效果!B:B,0)))</f>
        <v/>
      </c>
      <c r="S3756" s="97"/>
      <c r="T3756" s="97"/>
      <c r="U3756" s="97"/>
      <c r="V3756" s="96" t="str">
        <f>IF(INDEX(技能效果!AF:AF,MATCH(技能效果等级!B3756,技能效果!B:B,0))="","",INDEX(技能效果!AF:AF,MATCH(技能效果等级!B3756,技能效果!B:B,0)))</f>
        <v/>
      </c>
      <c r="W3756" s="95">
        <f t="shared" si="56"/>
        <v>366</v>
      </c>
    </row>
    <row r="3757" spans="1:23" ht="16.5" x14ac:dyDescent="0.2">
      <c r="A3757" s="62">
        <v>3754</v>
      </c>
      <c r="B3757" s="95">
        <f>INDEX(技能效果!B:B,MATCH(技能效果等级!W3757,技能效果!AE:AE,0))</f>
        <v>210400403</v>
      </c>
      <c r="C3757" s="95" t="str">
        <f>INDEX(技能效果!C:C,MATCH(技能效果等级!B3757,技能效果!B:B,0))</f>
        <v>插槽4额外伤害(教学)</v>
      </c>
      <c r="D3757" s="96" t="s">
        <v>873</v>
      </c>
      <c r="E3757" s="95">
        <v>10</v>
      </c>
      <c r="F3757" s="95">
        <f>INDEX(技能效果!H:H,MATCH(技能效果等级!B3757,技能效果!B:B,0))</f>
        <v>1001</v>
      </c>
      <c r="G3757" s="95">
        <f>IF(INDEX(技能效果!K:K,MATCH(B3757,技能效果!B:B,0))=0,INDEX(技能效果!I:I,MATCH(技能效果等级!B3757,技能效果!B:B,0)),INDEX(技能效果!I:I,MATCH(技能效果等级!B3757,技能效果!B:B,0))*VLOOKUP(E3757,技能数值计算!$C$19:$D$28,2,FALSE))</f>
        <v>1</v>
      </c>
      <c r="H3757" s="95">
        <f>INDEX(技能效果!J:J,MATCH(技能效果等级!B3757,技能效果!B:B,0))</f>
        <v>0</v>
      </c>
      <c r="I3757" s="97"/>
      <c r="J3757" s="97"/>
      <c r="K3757" s="97"/>
      <c r="L3757" s="97"/>
      <c r="M3757" s="97"/>
      <c r="N3757" s="96">
        <f>IF(INDEX(技能效果!L:L,MATCH(技能效果等级!B3757,技能效果!B:B,0))="","",INDEX(技能效果!L:L,MATCH(技能效果等级!B3757,技能效果!B:B,0)))</f>
        <v>128</v>
      </c>
      <c r="O3757" s="95">
        <f>IF(INDEX(技能效果!N:N,MATCH(B3757,技能效果!B:B,0))=0,INDEX(技能效果!M:M,MATCH(技能效果等级!B3757,技能效果!B:B,0)),INDEX(技能效果!M:M,MATCH(技能效果等级!B3757,技能效果!B:B,0))*VLOOKUP(E3757,技能数值计算!$C$19:$D$28,2,FALSE))</f>
        <v>0.3</v>
      </c>
      <c r="P3757" s="97"/>
      <c r="Q3757" s="97"/>
      <c r="R3757" s="95" t="str">
        <f>IF(INDEX(技能效果!O:O,MATCH(技能效果等级!B3757,技能效果!B:B,0))="","",INDEX(技能效果!O:O,MATCH(技能效果等级!B3757,技能效果!B:B,0)))</f>
        <v/>
      </c>
      <c r="S3757" s="97"/>
      <c r="T3757" s="97"/>
      <c r="U3757" s="97"/>
      <c r="V3757" s="96" t="str">
        <f>IF(INDEX(技能效果!AF:AF,MATCH(技能效果等级!B3757,技能效果!B:B,0))="","",INDEX(技能效果!AF:AF,MATCH(技能效果等级!B3757,技能效果!B:B,0)))</f>
        <v/>
      </c>
      <c r="W3757" s="95">
        <f t="shared" ref="W3757:W3820" si="57">W3747+1</f>
        <v>366</v>
      </c>
    </row>
    <row r="3758" spans="1:23" ht="16.5" x14ac:dyDescent="0.2">
      <c r="A3758" s="62">
        <v>3755</v>
      </c>
      <c r="B3758" s="95">
        <f>INDEX(技能效果!B:B,MATCH(技能效果等级!W3758,技能效果!AE:AE,0))</f>
        <v>210400501</v>
      </c>
      <c r="C3758" s="95" t="str">
        <f>INDEX(技能效果!C:C,MATCH(技能效果等级!B3758,技能效果!B:B,0))</f>
        <v>插槽5主动伤害(教学)</v>
      </c>
      <c r="D3758" s="96" t="s">
        <v>873</v>
      </c>
      <c r="E3758" s="95">
        <v>1</v>
      </c>
      <c r="F3758" s="95">
        <f>INDEX(技能效果!H:H,MATCH(技能效果等级!B3758,技能效果!B:B,0))</f>
        <v>1001</v>
      </c>
      <c r="G3758" s="95">
        <f>IF(INDEX(技能效果!K:K,MATCH(B3758,技能效果!B:B,0))=0,INDEX(技能效果!I:I,MATCH(技能效果等级!B3758,技能效果!B:B,0)),INDEX(技能效果!I:I,MATCH(技能效果等级!B3758,技能效果!B:B,0))*VLOOKUP(E3758,技能数值计算!$C$19:$D$28,2,FALSE))</f>
        <v>0.5</v>
      </c>
      <c r="H3758" s="95">
        <f>INDEX(技能效果!J:J,MATCH(技能效果等级!B3758,技能效果!B:B,0))</f>
        <v>0</v>
      </c>
      <c r="I3758" s="97"/>
      <c r="J3758" s="97"/>
      <c r="K3758" s="97"/>
      <c r="L3758" s="97"/>
      <c r="M3758" s="97"/>
      <c r="N3758" s="96" t="str">
        <f>IF(INDEX(技能效果!L:L,MATCH(技能效果等级!B3758,技能效果!B:B,0))="","",INDEX(技能效果!L:L,MATCH(技能效果等级!B3758,技能效果!B:B,0)))</f>
        <v/>
      </c>
      <c r="O3758" s="95">
        <f>IF(INDEX(技能效果!N:N,MATCH(B3758,技能效果!B:B,0))=0,INDEX(技能效果!M:M,MATCH(技能效果等级!B3758,技能效果!B:B,0)),INDEX(技能效果!M:M,MATCH(技能效果等级!B3758,技能效果!B:B,0))*VLOOKUP(E3758,技能数值计算!$C$19:$D$28,2,FALSE))</f>
        <v>0</v>
      </c>
      <c r="P3758" s="97"/>
      <c r="Q3758" s="97"/>
      <c r="R3758" s="95" t="str">
        <f>IF(INDEX(技能效果!O:O,MATCH(技能效果等级!B3758,技能效果!B:B,0))="","",INDEX(技能效果!O:O,MATCH(技能效果等级!B3758,技能效果!B:B,0)))</f>
        <v/>
      </c>
      <c r="S3758" s="97"/>
      <c r="T3758" s="97"/>
      <c r="U3758" s="97"/>
      <c r="V3758" s="96" t="str">
        <f>IF(INDEX(技能效果!AF:AF,MATCH(技能效果等级!B3758,技能效果!B:B,0))="","",INDEX(技能效果!AF:AF,MATCH(技能效果等级!B3758,技能效果!B:B,0)))</f>
        <v/>
      </c>
      <c r="W3758" s="95">
        <f t="shared" si="57"/>
        <v>367</v>
      </c>
    </row>
    <row r="3759" spans="1:23" ht="16.5" x14ac:dyDescent="0.2">
      <c r="A3759" s="62">
        <v>3756</v>
      </c>
      <c r="B3759" s="95">
        <f>INDEX(技能效果!B:B,MATCH(技能效果等级!W3759,技能效果!AE:AE,0))</f>
        <v>210400501</v>
      </c>
      <c r="C3759" s="95" t="str">
        <f>INDEX(技能效果!C:C,MATCH(技能效果等级!B3759,技能效果!B:B,0))</f>
        <v>插槽5主动伤害(教学)</v>
      </c>
      <c r="D3759" s="96" t="s">
        <v>873</v>
      </c>
      <c r="E3759" s="95">
        <v>2</v>
      </c>
      <c r="F3759" s="95">
        <f>INDEX(技能效果!H:H,MATCH(技能效果等级!B3759,技能效果!B:B,0))</f>
        <v>1001</v>
      </c>
      <c r="G3759" s="95">
        <f>IF(INDEX(技能效果!K:K,MATCH(B3759,技能效果!B:B,0))=0,INDEX(技能效果!I:I,MATCH(技能效果等级!B3759,技能效果!B:B,0)),INDEX(技能效果!I:I,MATCH(技能效果等级!B3759,技能效果!B:B,0))*VLOOKUP(E3759,技能数值计算!$C$19:$D$28,2,FALSE))</f>
        <v>0.54</v>
      </c>
      <c r="H3759" s="95">
        <f>INDEX(技能效果!J:J,MATCH(技能效果等级!B3759,技能效果!B:B,0))</f>
        <v>0</v>
      </c>
      <c r="I3759" s="97"/>
      <c r="J3759" s="97"/>
      <c r="K3759" s="97"/>
      <c r="L3759" s="97"/>
      <c r="M3759" s="97"/>
      <c r="N3759" s="96" t="str">
        <f>IF(INDEX(技能效果!L:L,MATCH(技能效果等级!B3759,技能效果!B:B,0))="","",INDEX(技能效果!L:L,MATCH(技能效果等级!B3759,技能效果!B:B,0)))</f>
        <v/>
      </c>
      <c r="O3759" s="95">
        <f>IF(INDEX(技能效果!N:N,MATCH(B3759,技能效果!B:B,0))=0,INDEX(技能效果!M:M,MATCH(技能效果等级!B3759,技能效果!B:B,0)),INDEX(技能效果!M:M,MATCH(技能效果等级!B3759,技能效果!B:B,0))*VLOOKUP(E3759,技能数值计算!$C$19:$D$28,2,FALSE))</f>
        <v>0</v>
      </c>
      <c r="P3759" s="97"/>
      <c r="Q3759" s="97"/>
      <c r="R3759" s="95" t="str">
        <f>IF(INDEX(技能效果!O:O,MATCH(技能效果等级!B3759,技能效果!B:B,0))="","",INDEX(技能效果!O:O,MATCH(技能效果等级!B3759,技能效果!B:B,0)))</f>
        <v/>
      </c>
      <c r="S3759" s="97"/>
      <c r="T3759" s="97"/>
      <c r="U3759" s="97"/>
      <c r="V3759" s="96" t="str">
        <f>IF(INDEX(技能效果!AF:AF,MATCH(技能效果等级!B3759,技能效果!B:B,0))="","",INDEX(技能效果!AF:AF,MATCH(技能效果等级!B3759,技能效果!B:B,0)))</f>
        <v/>
      </c>
      <c r="W3759" s="95">
        <f t="shared" si="57"/>
        <v>367</v>
      </c>
    </row>
    <row r="3760" spans="1:23" ht="16.5" x14ac:dyDescent="0.2">
      <c r="A3760" s="62">
        <v>3757</v>
      </c>
      <c r="B3760" s="95">
        <f>INDEX(技能效果!B:B,MATCH(技能效果等级!W3760,技能效果!AE:AE,0))</f>
        <v>210400501</v>
      </c>
      <c r="C3760" s="95" t="str">
        <f>INDEX(技能效果!C:C,MATCH(技能效果等级!B3760,技能效果!B:B,0))</f>
        <v>插槽5主动伤害(教学)</v>
      </c>
      <c r="D3760" s="96" t="s">
        <v>873</v>
      </c>
      <c r="E3760" s="95">
        <v>3</v>
      </c>
      <c r="F3760" s="95">
        <f>INDEX(技能效果!H:H,MATCH(技能效果等级!B3760,技能效果!B:B,0))</f>
        <v>1001</v>
      </c>
      <c r="G3760" s="95">
        <f>IF(INDEX(技能效果!K:K,MATCH(B3760,技能效果!B:B,0))=0,INDEX(技能效果!I:I,MATCH(技能效果等级!B3760,技能效果!B:B,0)),INDEX(技能效果!I:I,MATCH(技能效果等级!B3760,技能效果!B:B,0))*VLOOKUP(E3760,技能数值计算!$C$19:$D$28,2,FALSE))</f>
        <v>0.57999999999999996</v>
      </c>
      <c r="H3760" s="95">
        <f>INDEX(技能效果!J:J,MATCH(技能效果等级!B3760,技能效果!B:B,0))</f>
        <v>0</v>
      </c>
      <c r="I3760" s="97"/>
      <c r="J3760" s="97"/>
      <c r="K3760" s="97"/>
      <c r="L3760" s="97"/>
      <c r="M3760" s="97"/>
      <c r="N3760" s="96" t="str">
        <f>IF(INDEX(技能效果!L:L,MATCH(技能效果等级!B3760,技能效果!B:B,0))="","",INDEX(技能效果!L:L,MATCH(技能效果等级!B3760,技能效果!B:B,0)))</f>
        <v/>
      </c>
      <c r="O3760" s="95">
        <f>IF(INDEX(技能效果!N:N,MATCH(B3760,技能效果!B:B,0))=0,INDEX(技能效果!M:M,MATCH(技能效果等级!B3760,技能效果!B:B,0)),INDEX(技能效果!M:M,MATCH(技能效果等级!B3760,技能效果!B:B,0))*VLOOKUP(E3760,技能数值计算!$C$19:$D$28,2,FALSE))</f>
        <v>0</v>
      </c>
      <c r="P3760" s="97"/>
      <c r="Q3760" s="97"/>
      <c r="R3760" s="95" t="str">
        <f>IF(INDEX(技能效果!O:O,MATCH(技能效果等级!B3760,技能效果!B:B,0))="","",INDEX(技能效果!O:O,MATCH(技能效果等级!B3760,技能效果!B:B,0)))</f>
        <v/>
      </c>
      <c r="S3760" s="97"/>
      <c r="T3760" s="97"/>
      <c r="U3760" s="97"/>
      <c r="V3760" s="96" t="str">
        <f>IF(INDEX(技能效果!AF:AF,MATCH(技能效果等级!B3760,技能效果!B:B,0))="","",INDEX(技能效果!AF:AF,MATCH(技能效果等级!B3760,技能效果!B:B,0)))</f>
        <v/>
      </c>
      <c r="W3760" s="95">
        <f t="shared" si="57"/>
        <v>367</v>
      </c>
    </row>
    <row r="3761" spans="1:23" ht="16.5" x14ac:dyDescent="0.2">
      <c r="A3761" s="62">
        <v>3758</v>
      </c>
      <c r="B3761" s="95">
        <f>INDEX(技能效果!B:B,MATCH(技能效果等级!W3761,技能效果!AE:AE,0))</f>
        <v>210400501</v>
      </c>
      <c r="C3761" s="95" t="str">
        <f>INDEX(技能效果!C:C,MATCH(技能效果等级!B3761,技能效果!B:B,0))</f>
        <v>插槽5主动伤害(教学)</v>
      </c>
      <c r="D3761" s="96" t="s">
        <v>873</v>
      </c>
      <c r="E3761" s="95">
        <v>4</v>
      </c>
      <c r="F3761" s="95">
        <f>INDEX(技能效果!H:H,MATCH(技能效果等级!B3761,技能效果!B:B,0))</f>
        <v>1001</v>
      </c>
      <c r="G3761" s="95">
        <f>IF(INDEX(技能效果!K:K,MATCH(B3761,技能效果!B:B,0))=0,INDEX(技能效果!I:I,MATCH(技能效果等级!B3761,技能效果!B:B,0)),INDEX(技能效果!I:I,MATCH(技能效果等级!B3761,技能效果!B:B,0))*VLOOKUP(E3761,技能数值计算!$C$19:$D$28,2,FALSE))</f>
        <v>0.62</v>
      </c>
      <c r="H3761" s="95">
        <f>INDEX(技能效果!J:J,MATCH(技能效果等级!B3761,技能效果!B:B,0))</f>
        <v>0</v>
      </c>
      <c r="I3761" s="97"/>
      <c r="J3761" s="97"/>
      <c r="K3761" s="97"/>
      <c r="L3761" s="97"/>
      <c r="M3761" s="97"/>
      <c r="N3761" s="96" t="str">
        <f>IF(INDEX(技能效果!L:L,MATCH(技能效果等级!B3761,技能效果!B:B,0))="","",INDEX(技能效果!L:L,MATCH(技能效果等级!B3761,技能效果!B:B,0)))</f>
        <v/>
      </c>
      <c r="O3761" s="95">
        <f>IF(INDEX(技能效果!N:N,MATCH(B3761,技能效果!B:B,0))=0,INDEX(技能效果!M:M,MATCH(技能效果等级!B3761,技能效果!B:B,0)),INDEX(技能效果!M:M,MATCH(技能效果等级!B3761,技能效果!B:B,0))*VLOOKUP(E3761,技能数值计算!$C$19:$D$28,2,FALSE))</f>
        <v>0</v>
      </c>
      <c r="P3761" s="97"/>
      <c r="Q3761" s="97"/>
      <c r="R3761" s="95" t="str">
        <f>IF(INDEX(技能效果!O:O,MATCH(技能效果等级!B3761,技能效果!B:B,0))="","",INDEX(技能效果!O:O,MATCH(技能效果等级!B3761,技能效果!B:B,0)))</f>
        <v/>
      </c>
      <c r="S3761" s="97"/>
      <c r="T3761" s="97"/>
      <c r="U3761" s="97"/>
      <c r="V3761" s="96" t="str">
        <f>IF(INDEX(技能效果!AF:AF,MATCH(技能效果等级!B3761,技能效果!B:B,0))="","",INDEX(技能效果!AF:AF,MATCH(技能效果等级!B3761,技能效果!B:B,0)))</f>
        <v/>
      </c>
      <c r="W3761" s="95">
        <f t="shared" si="57"/>
        <v>367</v>
      </c>
    </row>
    <row r="3762" spans="1:23" ht="16.5" x14ac:dyDescent="0.2">
      <c r="A3762" s="62">
        <v>3759</v>
      </c>
      <c r="B3762" s="95">
        <f>INDEX(技能效果!B:B,MATCH(技能效果等级!W3762,技能效果!AE:AE,0))</f>
        <v>210400501</v>
      </c>
      <c r="C3762" s="95" t="str">
        <f>INDEX(技能效果!C:C,MATCH(技能效果等级!B3762,技能效果!B:B,0))</f>
        <v>插槽5主动伤害(教学)</v>
      </c>
      <c r="D3762" s="96" t="s">
        <v>873</v>
      </c>
      <c r="E3762" s="95">
        <v>5</v>
      </c>
      <c r="F3762" s="95">
        <f>INDEX(技能效果!H:H,MATCH(技能效果等级!B3762,技能效果!B:B,0))</f>
        <v>1001</v>
      </c>
      <c r="G3762" s="95">
        <f>IF(INDEX(技能效果!K:K,MATCH(B3762,技能效果!B:B,0))=0,INDEX(技能效果!I:I,MATCH(技能效果等级!B3762,技能效果!B:B,0)),INDEX(技能效果!I:I,MATCH(技能效果等级!B3762,技能效果!B:B,0))*VLOOKUP(E3762,技能数值计算!$C$19:$D$28,2,FALSE))</f>
        <v>0.66</v>
      </c>
      <c r="H3762" s="95">
        <f>INDEX(技能效果!J:J,MATCH(技能效果等级!B3762,技能效果!B:B,0))</f>
        <v>0</v>
      </c>
      <c r="I3762" s="97"/>
      <c r="J3762" s="97"/>
      <c r="K3762" s="97"/>
      <c r="L3762" s="97"/>
      <c r="M3762" s="97"/>
      <c r="N3762" s="96" t="str">
        <f>IF(INDEX(技能效果!L:L,MATCH(技能效果等级!B3762,技能效果!B:B,0))="","",INDEX(技能效果!L:L,MATCH(技能效果等级!B3762,技能效果!B:B,0)))</f>
        <v/>
      </c>
      <c r="O3762" s="95">
        <f>IF(INDEX(技能效果!N:N,MATCH(B3762,技能效果!B:B,0))=0,INDEX(技能效果!M:M,MATCH(技能效果等级!B3762,技能效果!B:B,0)),INDEX(技能效果!M:M,MATCH(技能效果等级!B3762,技能效果!B:B,0))*VLOOKUP(E3762,技能数值计算!$C$19:$D$28,2,FALSE))</f>
        <v>0</v>
      </c>
      <c r="P3762" s="97"/>
      <c r="Q3762" s="97"/>
      <c r="R3762" s="95" t="str">
        <f>IF(INDEX(技能效果!O:O,MATCH(技能效果等级!B3762,技能效果!B:B,0))="","",INDEX(技能效果!O:O,MATCH(技能效果等级!B3762,技能效果!B:B,0)))</f>
        <v/>
      </c>
      <c r="S3762" s="97"/>
      <c r="T3762" s="97"/>
      <c r="U3762" s="97"/>
      <c r="V3762" s="96" t="str">
        <f>IF(INDEX(技能效果!AF:AF,MATCH(技能效果等级!B3762,技能效果!B:B,0))="","",INDEX(技能效果!AF:AF,MATCH(技能效果等级!B3762,技能效果!B:B,0)))</f>
        <v/>
      </c>
      <c r="W3762" s="95">
        <f t="shared" si="57"/>
        <v>367</v>
      </c>
    </row>
    <row r="3763" spans="1:23" ht="16.5" x14ac:dyDescent="0.2">
      <c r="A3763" s="62">
        <v>3760</v>
      </c>
      <c r="B3763" s="95">
        <f>INDEX(技能效果!B:B,MATCH(技能效果等级!W3763,技能效果!AE:AE,0))</f>
        <v>210400501</v>
      </c>
      <c r="C3763" s="95" t="str">
        <f>INDEX(技能效果!C:C,MATCH(技能效果等级!B3763,技能效果!B:B,0))</f>
        <v>插槽5主动伤害(教学)</v>
      </c>
      <c r="D3763" s="96" t="s">
        <v>873</v>
      </c>
      <c r="E3763" s="95">
        <v>6</v>
      </c>
      <c r="F3763" s="95">
        <f>INDEX(技能效果!H:H,MATCH(技能效果等级!B3763,技能效果!B:B,0))</f>
        <v>1001</v>
      </c>
      <c r="G3763" s="95">
        <f>IF(INDEX(技能效果!K:K,MATCH(B3763,技能效果!B:B,0))=0,INDEX(技能效果!I:I,MATCH(技能效果等级!B3763,技能效果!B:B,0)),INDEX(技能效果!I:I,MATCH(技能效果等级!B3763,技能效果!B:B,0))*VLOOKUP(E3763,技能数值计算!$C$19:$D$28,2,FALSE))</f>
        <v>0.72</v>
      </c>
      <c r="H3763" s="95">
        <f>INDEX(技能效果!J:J,MATCH(技能效果等级!B3763,技能效果!B:B,0))</f>
        <v>0</v>
      </c>
      <c r="I3763" s="97"/>
      <c r="J3763" s="97"/>
      <c r="K3763" s="97"/>
      <c r="L3763" s="97"/>
      <c r="M3763" s="97"/>
      <c r="N3763" s="96" t="str">
        <f>IF(INDEX(技能效果!L:L,MATCH(技能效果等级!B3763,技能效果!B:B,0))="","",INDEX(技能效果!L:L,MATCH(技能效果等级!B3763,技能效果!B:B,0)))</f>
        <v/>
      </c>
      <c r="O3763" s="95">
        <f>IF(INDEX(技能效果!N:N,MATCH(B3763,技能效果!B:B,0))=0,INDEX(技能效果!M:M,MATCH(技能效果等级!B3763,技能效果!B:B,0)),INDEX(技能效果!M:M,MATCH(技能效果等级!B3763,技能效果!B:B,0))*VLOOKUP(E3763,技能数值计算!$C$19:$D$28,2,FALSE))</f>
        <v>0</v>
      </c>
      <c r="P3763" s="97"/>
      <c r="Q3763" s="97"/>
      <c r="R3763" s="95" t="str">
        <f>IF(INDEX(技能效果!O:O,MATCH(技能效果等级!B3763,技能效果!B:B,0))="","",INDEX(技能效果!O:O,MATCH(技能效果等级!B3763,技能效果!B:B,0)))</f>
        <v/>
      </c>
      <c r="S3763" s="97"/>
      <c r="T3763" s="97"/>
      <c r="U3763" s="97"/>
      <c r="V3763" s="96" t="str">
        <f>IF(INDEX(技能效果!AF:AF,MATCH(技能效果等级!B3763,技能效果!B:B,0))="","",INDEX(技能效果!AF:AF,MATCH(技能效果等级!B3763,技能效果!B:B,0)))</f>
        <v/>
      </c>
      <c r="W3763" s="95">
        <f t="shared" si="57"/>
        <v>367</v>
      </c>
    </row>
    <row r="3764" spans="1:23" ht="16.5" x14ac:dyDescent="0.2">
      <c r="A3764" s="62">
        <v>3761</v>
      </c>
      <c r="B3764" s="95">
        <f>INDEX(技能效果!B:B,MATCH(技能效果等级!W3764,技能效果!AE:AE,0))</f>
        <v>210400501</v>
      </c>
      <c r="C3764" s="95" t="str">
        <f>INDEX(技能效果!C:C,MATCH(技能效果等级!B3764,技能效果!B:B,0))</f>
        <v>插槽5主动伤害(教学)</v>
      </c>
      <c r="D3764" s="96" t="s">
        <v>873</v>
      </c>
      <c r="E3764" s="95">
        <v>7</v>
      </c>
      <c r="F3764" s="95">
        <f>INDEX(技能效果!H:H,MATCH(技能效果等级!B3764,技能效果!B:B,0))</f>
        <v>1001</v>
      </c>
      <c r="G3764" s="95">
        <f>IF(INDEX(技能效果!K:K,MATCH(B3764,技能效果!B:B,0))=0,INDEX(技能效果!I:I,MATCH(技能效果等级!B3764,技能效果!B:B,0)),INDEX(技能效果!I:I,MATCH(技能效果等级!B3764,技能效果!B:B,0))*VLOOKUP(E3764,技能数值计算!$C$19:$D$28,2,FALSE))</f>
        <v>0.78</v>
      </c>
      <c r="H3764" s="95">
        <f>INDEX(技能效果!J:J,MATCH(技能效果等级!B3764,技能效果!B:B,0))</f>
        <v>0</v>
      </c>
      <c r="I3764" s="97"/>
      <c r="J3764" s="97"/>
      <c r="K3764" s="97"/>
      <c r="L3764" s="97"/>
      <c r="M3764" s="97"/>
      <c r="N3764" s="96" t="str">
        <f>IF(INDEX(技能效果!L:L,MATCH(技能效果等级!B3764,技能效果!B:B,0))="","",INDEX(技能效果!L:L,MATCH(技能效果等级!B3764,技能效果!B:B,0)))</f>
        <v/>
      </c>
      <c r="O3764" s="95">
        <f>IF(INDEX(技能效果!N:N,MATCH(B3764,技能效果!B:B,0))=0,INDEX(技能效果!M:M,MATCH(技能效果等级!B3764,技能效果!B:B,0)),INDEX(技能效果!M:M,MATCH(技能效果等级!B3764,技能效果!B:B,0))*VLOOKUP(E3764,技能数值计算!$C$19:$D$28,2,FALSE))</f>
        <v>0</v>
      </c>
      <c r="P3764" s="97"/>
      <c r="Q3764" s="97"/>
      <c r="R3764" s="95" t="str">
        <f>IF(INDEX(技能效果!O:O,MATCH(技能效果等级!B3764,技能效果!B:B,0))="","",INDEX(技能效果!O:O,MATCH(技能效果等级!B3764,技能效果!B:B,0)))</f>
        <v/>
      </c>
      <c r="S3764" s="97"/>
      <c r="T3764" s="97"/>
      <c r="U3764" s="97"/>
      <c r="V3764" s="96" t="str">
        <f>IF(INDEX(技能效果!AF:AF,MATCH(技能效果等级!B3764,技能效果!B:B,0))="","",INDEX(技能效果!AF:AF,MATCH(技能效果等级!B3764,技能效果!B:B,0)))</f>
        <v/>
      </c>
      <c r="W3764" s="95">
        <f t="shared" si="57"/>
        <v>367</v>
      </c>
    </row>
    <row r="3765" spans="1:23" ht="16.5" x14ac:dyDescent="0.2">
      <c r="A3765" s="62">
        <v>3762</v>
      </c>
      <c r="B3765" s="95">
        <f>INDEX(技能效果!B:B,MATCH(技能效果等级!W3765,技能效果!AE:AE,0))</f>
        <v>210400501</v>
      </c>
      <c r="C3765" s="95" t="str">
        <f>INDEX(技能效果!C:C,MATCH(技能效果等级!B3765,技能效果!B:B,0))</f>
        <v>插槽5主动伤害(教学)</v>
      </c>
      <c r="D3765" s="96" t="s">
        <v>873</v>
      </c>
      <c r="E3765" s="95">
        <v>8</v>
      </c>
      <c r="F3765" s="95">
        <f>INDEX(技能效果!H:H,MATCH(技能效果等级!B3765,技能效果!B:B,0))</f>
        <v>1001</v>
      </c>
      <c r="G3765" s="95">
        <f>IF(INDEX(技能效果!K:K,MATCH(B3765,技能效果!B:B,0))=0,INDEX(技能效果!I:I,MATCH(技能效果等级!B3765,技能效果!B:B,0)),INDEX(技能效果!I:I,MATCH(技能效果等级!B3765,技能效果!B:B,0))*VLOOKUP(E3765,技能数值计算!$C$19:$D$28,2,FALSE))</f>
        <v>0.84</v>
      </c>
      <c r="H3765" s="95">
        <f>INDEX(技能效果!J:J,MATCH(技能效果等级!B3765,技能效果!B:B,0))</f>
        <v>0</v>
      </c>
      <c r="I3765" s="97"/>
      <c r="J3765" s="97"/>
      <c r="K3765" s="97"/>
      <c r="L3765" s="97"/>
      <c r="M3765" s="97"/>
      <c r="N3765" s="96" t="str">
        <f>IF(INDEX(技能效果!L:L,MATCH(技能效果等级!B3765,技能效果!B:B,0))="","",INDEX(技能效果!L:L,MATCH(技能效果等级!B3765,技能效果!B:B,0)))</f>
        <v/>
      </c>
      <c r="O3765" s="95">
        <f>IF(INDEX(技能效果!N:N,MATCH(B3765,技能效果!B:B,0))=0,INDEX(技能效果!M:M,MATCH(技能效果等级!B3765,技能效果!B:B,0)),INDEX(技能效果!M:M,MATCH(技能效果等级!B3765,技能效果!B:B,0))*VLOOKUP(E3765,技能数值计算!$C$19:$D$28,2,FALSE))</f>
        <v>0</v>
      </c>
      <c r="P3765" s="97"/>
      <c r="Q3765" s="97"/>
      <c r="R3765" s="95" t="str">
        <f>IF(INDEX(技能效果!O:O,MATCH(技能效果等级!B3765,技能效果!B:B,0))="","",INDEX(技能效果!O:O,MATCH(技能效果等级!B3765,技能效果!B:B,0)))</f>
        <v/>
      </c>
      <c r="S3765" s="97"/>
      <c r="T3765" s="97"/>
      <c r="U3765" s="97"/>
      <c r="V3765" s="96" t="str">
        <f>IF(INDEX(技能效果!AF:AF,MATCH(技能效果等级!B3765,技能效果!B:B,0))="","",INDEX(技能效果!AF:AF,MATCH(技能效果等级!B3765,技能效果!B:B,0)))</f>
        <v/>
      </c>
      <c r="W3765" s="95">
        <f t="shared" si="57"/>
        <v>367</v>
      </c>
    </row>
    <row r="3766" spans="1:23" ht="16.5" x14ac:dyDescent="0.2">
      <c r="A3766" s="62">
        <v>3763</v>
      </c>
      <c r="B3766" s="95">
        <f>INDEX(技能效果!B:B,MATCH(技能效果等级!W3766,技能效果!AE:AE,0))</f>
        <v>210400501</v>
      </c>
      <c r="C3766" s="95" t="str">
        <f>INDEX(技能效果!C:C,MATCH(技能效果等级!B3766,技能效果!B:B,0))</f>
        <v>插槽5主动伤害(教学)</v>
      </c>
      <c r="D3766" s="96" t="s">
        <v>873</v>
      </c>
      <c r="E3766" s="95">
        <v>9</v>
      </c>
      <c r="F3766" s="95">
        <f>INDEX(技能效果!H:H,MATCH(技能效果等级!B3766,技能效果!B:B,0))</f>
        <v>1001</v>
      </c>
      <c r="G3766" s="95">
        <f>IF(INDEX(技能效果!K:K,MATCH(B3766,技能效果!B:B,0))=0,INDEX(技能效果!I:I,MATCH(技能效果等级!B3766,技能效果!B:B,0)),INDEX(技能效果!I:I,MATCH(技能效果等级!B3766,技能效果!B:B,0))*VLOOKUP(E3766,技能数值计算!$C$19:$D$28,2,FALSE))</f>
        <v>0.92</v>
      </c>
      <c r="H3766" s="95">
        <f>INDEX(技能效果!J:J,MATCH(技能效果等级!B3766,技能效果!B:B,0))</f>
        <v>0</v>
      </c>
      <c r="I3766" s="97"/>
      <c r="J3766" s="97"/>
      <c r="K3766" s="97"/>
      <c r="L3766" s="97"/>
      <c r="M3766" s="97"/>
      <c r="N3766" s="96" t="str">
        <f>IF(INDEX(技能效果!L:L,MATCH(技能效果等级!B3766,技能效果!B:B,0))="","",INDEX(技能效果!L:L,MATCH(技能效果等级!B3766,技能效果!B:B,0)))</f>
        <v/>
      </c>
      <c r="O3766" s="95">
        <f>IF(INDEX(技能效果!N:N,MATCH(B3766,技能效果!B:B,0))=0,INDEX(技能效果!M:M,MATCH(技能效果等级!B3766,技能效果!B:B,0)),INDEX(技能效果!M:M,MATCH(技能效果等级!B3766,技能效果!B:B,0))*VLOOKUP(E3766,技能数值计算!$C$19:$D$28,2,FALSE))</f>
        <v>0</v>
      </c>
      <c r="P3766" s="97"/>
      <c r="Q3766" s="97"/>
      <c r="R3766" s="95" t="str">
        <f>IF(INDEX(技能效果!O:O,MATCH(技能效果等级!B3766,技能效果!B:B,0))="","",INDEX(技能效果!O:O,MATCH(技能效果等级!B3766,技能效果!B:B,0)))</f>
        <v/>
      </c>
      <c r="S3766" s="97"/>
      <c r="T3766" s="97"/>
      <c r="U3766" s="97"/>
      <c r="V3766" s="96" t="str">
        <f>IF(INDEX(技能效果!AF:AF,MATCH(技能效果等级!B3766,技能效果!B:B,0))="","",INDEX(技能效果!AF:AF,MATCH(技能效果等级!B3766,技能效果!B:B,0)))</f>
        <v/>
      </c>
      <c r="W3766" s="95">
        <f t="shared" si="57"/>
        <v>367</v>
      </c>
    </row>
    <row r="3767" spans="1:23" ht="16.5" x14ac:dyDescent="0.2">
      <c r="A3767" s="62">
        <v>3764</v>
      </c>
      <c r="B3767" s="95">
        <f>INDEX(技能效果!B:B,MATCH(技能效果等级!W3767,技能效果!AE:AE,0))</f>
        <v>210400501</v>
      </c>
      <c r="C3767" s="95" t="str">
        <f>INDEX(技能效果!C:C,MATCH(技能效果等级!B3767,技能效果!B:B,0))</f>
        <v>插槽5主动伤害(教学)</v>
      </c>
      <c r="D3767" s="96" t="s">
        <v>873</v>
      </c>
      <c r="E3767" s="95">
        <v>10</v>
      </c>
      <c r="F3767" s="95">
        <f>INDEX(技能效果!H:H,MATCH(技能效果等级!B3767,技能效果!B:B,0))</f>
        <v>1001</v>
      </c>
      <c r="G3767" s="95">
        <f>IF(INDEX(技能效果!K:K,MATCH(B3767,技能效果!B:B,0))=0,INDEX(技能效果!I:I,MATCH(技能效果等级!B3767,技能效果!B:B,0)),INDEX(技能效果!I:I,MATCH(技能效果等级!B3767,技能效果!B:B,0))*VLOOKUP(E3767,技能数值计算!$C$19:$D$28,2,FALSE))</f>
        <v>1</v>
      </c>
      <c r="H3767" s="95">
        <f>INDEX(技能效果!J:J,MATCH(技能效果等级!B3767,技能效果!B:B,0))</f>
        <v>0</v>
      </c>
      <c r="I3767" s="97"/>
      <c r="J3767" s="97"/>
      <c r="K3767" s="97"/>
      <c r="L3767" s="97"/>
      <c r="M3767" s="97"/>
      <c r="N3767" s="96" t="str">
        <f>IF(INDEX(技能效果!L:L,MATCH(技能效果等级!B3767,技能效果!B:B,0))="","",INDEX(技能效果!L:L,MATCH(技能效果等级!B3767,技能效果!B:B,0)))</f>
        <v/>
      </c>
      <c r="O3767" s="95">
        <f>IF(INDEX(技能效果!N:N,MATCH(B3767,技能效果!B:B,0))=0,INDEX(技能效果!M:M,MATCH(技能效果等级!B3767,技能效果!B:B,0)),INDEX(技能效果!M:M,MATCH(技能效果等级!B3767,技能效果!B:B,0))*VLOOKUP(E3767,技能数值计算!$C$19:$D$28,2,FALSE))</f>
        <v>0</v>
      </c>
      <c r="P3767" s="97"/>
      <c r="Q3767" s="97"/>
      <c r="R3767" s="95" t="str">
        <f>IF(INDEX(技能效果!O:O,MATCH(技能效果等级!B3767,技能效果!B:B,0))="","",INDEX(技能效果!O:O,MATCH(技能效果等级!B3767,技能效果!B:B,0)))</f>
        <v/>
      </c>
      <c r="S3767" s="97"/>
      <c r="T3767" s="97"/>
      <c r="U3767" s="97"/>
      <c r="V3767" s="96" t="str">
        <f>IF(INDEX(技能效果!AF:AF,MATCH(技能效果等级!B3767,技能效果!B:B,0))="","",INDEX(技能效果!AF:AF,MATCH(技能效果等级!B3767,技能效果!B:B,0)))</f>
        <v/>
      </c>
      <c r="W3767" s="95">
        <f t="shared" si="57"/>
        <v>367</v>
      </c>
    </row>
    <row r="3768" spans="1:23" ht="16.5" x14ac:dyDescent="0.2">
      <c r="A3768" s="62">
        <v>3765</v>
      </c>
      <c r="B3768" s="95">
        <f>INDEX(技能效果!B:B,MATCH(技能效果等级!W3768,技能效果!AE:AE,0))</f>
        <v>210400502</v>
      </c>
      <c r="C3768" s="95" t="str">
        <f>INDEX(技能效果!C:C,MATCH(技能效果等级!B3768,技能效果!B:B,0))</f>
        <v>插槽5连击伤害(教学)</v>
      </c>
      <c r="D3768" s="96" t="s">
        <v>873</v>
      </c>
      <c r="E3768" s="95">
        <v>1</v>
      </c>
      <c r="F3768" s="95">
        <f>INDEX(技能效果!H:H,MATCH(技能效果等级!B3768,技能效果!B:B,0))</f>
        <v>1001</v>
      </c>
      <c r="G3768" s="95">
        <f>IF(INDEX(技能效果!K:K,MATCH(B3768,技能效果!B:B,0))=0,INDEX(技能效果!I:I,MATCH(技能效果等级!B3768,技能效果!B:B,0)),INDEX(技能效果!I:I,MATCH(技能效果等级!B3768,技能效果!B:B,0))*VLOOKUP(E3768,技能数值计算!$C$19:$D$28,2,FALSE))</f>
        <v>0.5</v>
      </c>
      <c r="H3768" s="95">
        <f>INDEX(技能效果!J:J,MATCH(技能效果等级!B3768,技能效果!B:B,0))</f>
        <v>0</v>
      </c>
      <c r="I3768" s="97"/>
      <c r="J3768" s="97"/>
      <c r="K3768" s="97"/>
      <c r="L3768" s="97"/>
      <c r="M3768" s="97"/>
      <c r="N3768" s="96" t="str">
        <f>IF(INDEX(技能效果!L:L,MATCH(技能效果等级!B3768,技能效果!B:B,0))="","",INDEX(技能效果!L:L,MATCH(技能效果等级!B3768,技能效果!B:B,0)))</f>
        <v/>
      </c>
      <c r="O3768" s="95">
        <f>IF(INDEX(技能效果!N:N,MATCH(B3768,技能效果!B:B,0))=0,INDEX(技能效果!M:M,MATCH(技能效果等级!B3768,技能效果!B:B,0)),INDEX(技能效果!M:M,MATCH(技能效果等级!B3768,技能效果!B:B,0))*VLOOKUP(E3768,技能数值计算!$C$19:$D$28,2,FALSE))</f>
        <v>0</v>
      </c>
      <c r="P3768" s="97"/>
      <c r="Q3768" s="97"/>
      <c r="R3768" s="95" t="str">
        <f>IF(INDEX(技能效果!O:O,MATCH(技能效果等级!B3768,技能效果!B:B,0))="","",INDEX(技能效果!O:O,MATCH(技能效果等级!B3768,技能效果!B:B,0)))</f>
        <v/>
      </c>
      <c r="S3768" s="97"/>
      <c r="T3768" s="97"/>
      <c r="U3768" s="97"/>
      <c r="V3768" s="96" t="str">
        <f>IF(INDEX(技能效果!AF:AF,MATCH(技能效果等级!B3768,技能效果!B:B,0))="","",INDEX(技能效果!AF:AF,MATCH(技能效果等级!B3768,技能效果!B:B,0)))</f>
        <v/>
      </c>
      <c r="W3768" s="95">
        <f t="shared" si="57"/>
        <v>368</v>
      </c>
    </row>
    <row r="3769" spans="1:23" ht="16.5" x14ac:dyDescent="0.2">
      <c r="A3769" s="62">
        <v>3766</v>
      </c>
      <c r="B3769" s="95">
        <f>INDEX(技能效果!B:B,MATCH(技能效果等级!W3769,技能效果!AE:AE,0))</f>
        <v>210400502</v>
      </c>
      <c r="C3769" s="95" t="str">
        <f>INDEX(技能效果!C:C,MATCH(技能效果等级!B3769,技能效果!B:B,0))</f>
        <v>插槽5连击伤害(教学)</v>
      </c>
      <c r="D3769" s="96" t="s">
        <v>873</v>
      </c>
      <c r="E3769" s="95">
        <v>2</v>
      </c>
      <c r="F3769" s="95">
        <f>INDEX(技能效果!H:H,MATCH(技能效果等级!B3769,技能效果!B:B,0))</f>
        <v>1001</v>
      </c>
      <c r="G3769" s="95">
        <f>IF(INDEX(技能效果!K:K,MATCH(B3769,技能效果!B:B,0))=0,INDEX(技能效果!I:I,MATCH(技能效果等级!B3769,技能效果!B:B,0)),INDEX(技能效果!I:I,MATCH(技能效果等级!B3769,技能效果!B:B,0))*VLOOKUP(E3769,技能数值计算!$C$19:$D$28,2,FALSE))</f>
        <v>0.54</v>
      </c>
      <c r="H3769" s="95">
        <f>INDEX(技能效果!J:J,MATCH(技能效果等级!B3769,技能效果!B:B,0))</f>
        <v>0</v>
      </c>
      <c r="I3769" s="97"/>
      <c r="J3769" s="97"/>
      <c r="K3769" s="97"/>
      <c r="L3769" s="97"/>
      <c r="M3769" s="97"/>
      <c r="N3769" s="96" t="str">
        <f>IF(INDEX(技能效果!L:L,MATCH(技能效果等级!B3769,技能效果!B:B,0))="","",INDEX(技能效果!L:L,MATCH(技能效果等级!B3769,技能效果!B:B,0)))</f>
        <v/>
      </c>
      <c r="O3769" s="95">
        <f>IF(INDEX(技能效果!N:N,MATCH(B3769,技能效果!B:B,0))=0,INDEX(技能效果!M:M,MATCH(技能效果等级!B3769,技能效果!B:B,0)),INDEX(技能效果!M:M,MATCH(技能效果等级!B3769,技能效果!B:B,0))*VLOOKUP(E3769,技能数值计算!$C$19:$D$28,2,FALSE))</f>
        <v>0</v>
      </c>
      <c r="P3769" s="97"/>
      <c r="Q3769" s="97"/>
      <c r="R3769" s="95" t="str">
        <f>IF(INDEX(技能效果!O:O,MATCH(技能效果等级!B3769,技能效果!B:B,0))="","",INDEX(技能效果!O:O,MATCH(技能效果等级!B3769,技能效果!B:B,0)))</f>
        <v/>
      </c>
      <c r="S3769" s="97"/>
      <c r="T3769" s="97"/>
      <c r="U3769" s="97"/>
      <c r="V3769" s="96" t="str">
        <f>IF(INDEX(技能效果!AF:AF,MATCH(技能效果等级!B3769,技能效果!B:B,0))="","",INDEX(技能效果!AF:AF,MATCH(技能效果等级!B3769,技能效果!B:B,0)))</f>
        <v/>
      </c>
      <c r="W3769" s="95">
        <f t="shared" si="57"/>
        <v>368</v>
      </c>
    </row>
    <row r="3770" spans="1:23" ht="16.5" x14ac:dyDescent="0.2">
      <c r="A3770" s="62">
        <v>3767</v>
      </c>
      <c r="B3770" s="95">
        <f>INDEX(技能效果!B:B,MATCH(技能效果等级!W3770,技能效果!AE:AE,0))</f>
        <v>210400502</v>
      </c>
      <c r="C3770" s="95" t="str">
        <f>INDEX(技能效果!C:C,MATCH(技能效果等级!B3770,技能效果!B:B,0))</f>
        <v>插槽5连击伤害(教学)</v>
      </c>
      <c r="D3770" s="96" t="s">
        <v>873</v>
      </c>
      <c r="E3770" s="95">
        <v>3</v>
      </c>
      <c r="F3770" s="95">
        <f>INDEX(技能效果!H:H,MATCH(技能效果等级!B3770,技能效果!B:B,0))</f>
        <v>1001</v>
      </c>
      <c r="G3770" s="95">
        <f>IF(INDEX(技能效果!K:K,MATCH(B3770,技能效果!B:B,0))=0,INDEX(技能效果!I:I,MATCH(技能效果等级!B3770,技能效果!B:B,0)),INDEX(技能效果!I:I,MATCH(技能效果等级!B3770,技能效果!B:B,0))*VLOOKUP(E3770,技能数值计算!$C$19:$D$28,2,FALSE))</f>
        <v>0.57999999999999996</v>
      </c>
      <c r="H3770" s="95">
        <f>INDEX(技能效果!J:J,MATCH(技能效果等级!B3770,技能效果!B:B,0))</f>
        <v>0</v>
      </c>
      <c r="I3770" s="97"/>
      <c r="J3770" s="97"/>
      <c r="K3770" s="97"/>
      <c r="L3770" s="97"/>
      <c r="M3770" s="97"/>
      <c r="N3770" s="96" t="str">
        <f>IF(INDEX(技能效果!L:L,MATCH(技能效果等级!B3770,技能效果!B:B,0))="","",INDEX(技能效果!L:L,MATCH(技能效果等级!B3770,技能效果!B:B,0)))</f>
        <v/>
      </c>
      <c r="O3770" s="95">
        <f>IF(INDEX(技能效果!N:N,MATCH(B3770,技能效果!B:B,0))=0,INDEX(技能效果!M:M,MATCH(技能效果等级!B3770,技能效果!B:B,0)),INDEX(技能效果!M:M,MATCH(技能效果等级!B3770,技能效果!B:B,0))*VLOOKUP(E3770,技能数值计算!$C$19:$D$28,2,FALSE))</f>
        <v>0</v>
      </c>
      <c r="P3770" s="97"/>
      <c r="Q3770" s="97"/>
      <c r="R3770" s="95" t="str">
        <f>IF(INDEX(技能效果!O:O,MATCH(技能效果等级!B3770,技能效果!B:B,0))="","",INDEX(技能效果!O:O,MATCH(技能效果等级!B3770,技能效果!B:B,0)))</f>
        <v/>
      </c>
      <c r="S3770" s="97"/>
      <c r="T3770" s="97"/>
      <c r="U3770" s="97"/>
      <c r="V3770" s="96" t="str">
        <f>IF(INDEX(技能效果!AF:AF,MATCH(技能效果等级!B3770,技能效果!B:B,0))="","",INDEX(技能效果!AF:AF,MATCH(技能效果等级!B3770,技能效果!B:B,0)))</f>
        <v/>
      </c>
      <c r="W3770" s="95">
        <f t="shared" si="57"/>
        <v>368</v>
      </c>
    </row>
    <row r="3771" spans="1:23" ht="16.5" x14ac:dyDescent="0.2">
      <c r="A3771" s="62">
        <v>3768</v>
      </c>
      <c r="B3771" s="95">
        <f>INDEX(技能效果!B:B,MATCH(技能效果等级!W3771,技能效果!AE:AE,0))</f>
        <v>210400502</v>
      </c>
      <c r="C3771" s="95" t="str">
        <f>INDEX(技能效果!C:C,MATCH(技能效果等级!B3771,技能效果!B:B,0))</f>
        <v>插槽5连击伤害(教学)</v>
      </c>
      <c r="D3771" s="96" t="s">
        <v>873</v>
      </c>
      <c r="E3771" s="95">
        <v>4</v>
      </c>
      <c r="F3771" s="95">
        <f>INDEX(技能效果!H:H,MATCH(技能效果等级!B3771,技能效果!B:B,0))</f>
        <v>1001</v>
      </c>
      <c r="G3771" s="95">
        <f>IF(INDEX(技能效果!K:K,MATCH(B3771,技能效果!B:B,0))=0,INDEX(技能效果!I:I,MATCH(技能效果等级!B3771,技能效果!B:B,0)),INDEX(技能效果!I:I,MATCH(技能效果等级!B3771,技能效果!B:B,0))*VLOOKUP(E3771,技能数值计算!$C$19:$D$28,2,FALSE))</f>
        <v>0.62</v>
      </c>
      <c r="H3771" s="95">
        <f>INDEX(技能效果!J:J,MATCH(技能效果等级!B3771,技能效果!B:B,0))</f>
        <v>0</v>
      </c>
      <c r="I3771" s="97"/>
      <c r="J3771" s="97"/>
      <c r="K3771" s="97"/>
      <c r="L3771" s="97"/>
      <c r="M3771" s="97"/>
      <c r="N3771" s="96" t="str">
        <f>IF(INDEX(技能效果!L:L,MATCH(技能效果等级!B3771,技能效果!B:B,0))="","",INDEX(技能效果!L:L,MATCH(技能效果等级!B3771,技能效果!B:B,0)))</f>
        <v/>
      </c>
      <c r="O3771" s="95">
        <f>IF(INDEX(技能效果!N:N,MATCH(B3771,技能效果!B:B,0))=0,INDEX(技能效果!M:M,MATCH(技能效果等级!B3771,技能效果!B:B,0)),INDEX(技能效果!M:M,MATCH(技能效果等级!B3771,技能效果!B:B,0))*VLOOKUP(E3771,技能数值计算!$C$19:$D$28,2,FALSE))</f>
        <v>0</v>
      </c>
      <c r="P3771" s="97"/>
      <c r="Q3771" s="97"/>
      <c r="R3771" s="95" t="str">
        <f>IF(INDEX(技能效果!O:O,MATCH(技能效果等级!B3771,技能效果!B:B,0))="","",INDEX(技能效果!O:O,MATCH(技能效果等级!B3771,技能效果!B:B,0)))</f>
        <v/>
      </c>
      <c r="S3771" s="97"/>
      <c r="T3771" s="97"/>
      <c r="U3771" s="97"/>
      <c r="V3771" s="96" t="str">
        <f>IF(INDEX(技能效果!AF:AF,MATCH(技能效果等级!B3771,技能效果!B:B,0))="","",INDEX(技能效果!AF:AF,MATCH(技能效果等级!B3771,技能效果!B:B,0)))</f>
        <v/>
      </c>
      <c r="W3771" s="95">
        <f t="shared" si="57"/>
        <v>368</v>
      </c>
    </row>
    <row r="3772" spans="1:23" ht="16.5" x14ac:dyDescent="0.2">
      <c r="A3772" s="62">
        <v>3769</v>
      </c>
      <c r="B3772" s="95">
        <f>INDEX(技能效果!B:B,MATCH(技能效果等级!W3772,技能效果!AE:AE,0))</f>
        <v>210400502</v>
      </c>
      <c r="C3772" s="95" t="str">
        <f>INDEX(技能效果!C:C,MATCH(技能效果等级!B3772,技能效果!B:B,0))</f>
        <v>插槽5连击伤害(教学)</v>
      </c>
      <c r="D3772" s="96" t="s">
        <v>873</v>
      </c>
      <c r="E3772" s="95">
        <v>5</v>
      </c>
      <c r="F3772" s="95">
        <f>INDEX(技能效果!H:H,MATCH(技能效果等级!B3772,技能效果!B:B,0))</f>
        <v>1001</v>
      </c>
      <c r="G3772" s="95">
        <f>IF(INDEX(技能效果!K:K,MATCH(B3772,技能效果!B:B,0))=0,INDEX(技能效果!I:I,MATCH(技能效果等级!B3772,技能效果!B:B,0)),INDEX(技能效果!I:I,MATCH(技能效果等级!B3772,技能效果!B:B,0))*VLOOKUP(E3772,技能数值计算!$C$19:$D$28,2,FALSE))</f>
        <v>0.66</v>
      </c>
      <c r="H3772" s="95">
        <f>INDEX(技能效果!J:J,MATCH(技能效果等级!B3772,技能效果!B:B,0))</f>
        <v>0</v>
      </c>
      <c r="I3772" s="97"/>
      <c r="J3772" s="97"/>
      <c r="K3772" s="97"/>
      <c r="L3772" s="97"/>
      <c r="M3772" s="97"/>
      <c r="N3772" s="96" t="str">
        <f>IF(INDEX(技能效果!L:L,MATCH(技能效果等级!B3772,技能效果!B:B,0))="","",INDEX(技能效果!L:L,MATCH(技能效果等级!B3772,技能效果!B:B,0)))</f>
        <v/>
      </c>
      <c r="O3772" s="95">
        <f>IF(INDEX(技能效果!N:N,MATCH(B3772,技能效果!B:B,0))=0,INDEX(技能效果!M:M,MATCH(技能效果等级!B3772,技能效果!B:B,0)),INDEX(技能效果!M:M,MATCH(技能效果等级!B3772,技能效果!B:B,0))*VLOOKUP(E3772,技能数值计算!$C$19:$D$28,2,FALSE))</f>
        <v>0</v>
      </c>
      <c r="P3772" s="97"/>
      <c r="Q3772" s="97"/>
      <c r="R3772" s="95" t="str">
        <f>IF(INDEX(技能效果!O:O,MATCH(技能效果等级!B3772,技能效果!B:B,0))="","",INDEX(技能效果!O:O,MATCH(技能效果等级!B3772,技能效果!B:B,0)))</f>
        <v/>
      </c>
      <c r="S3772" s="97"/>
      <c r="T3772" s="97"/>
      <c r="U3772" s="97"/>
      <c r="V3772" s="96" t="str">
        <f>IF(INDEX(技能效果!AF:AF,MATCH(技能效果等级!B3772,技能效果!B:B,0))="","",INDEX(技能效果!AF:AF,MATCH(技能效果等级!B3772,技能效果!B:B,0)))</f>
        <v/>
      </c>
      <c r="W3772" s="95">
        <f t="shared" si="57"/>
        <v>368</v>
      </c>
    </row>
    <row r="3773" spans="1:23" ht="16.5" x14ac:dyDescent="0.2">
      <c r="A3773" s="62">
        <v>3770</v>
      </c>
      <c r="B3773" s="95">
        <f>INDEX(技能效果!B:B,MATCH(技能效果等级!W3773,技能效果!AE:AE,0))</f>
        <v>210400502</v>
      </c>
      <c r="C3773" s="95" t="str">
        <f>INDEX(技能效果!C:C,MATCH(技能效果等级!B3773,技能效果!B:B,0))</f>
        <v>插槽5连击伤害(教学)</v>
      </c>
      <c r="D3773" s="96" t="s">
        <v>873</v>
      </c>
      <c r="E3773" s="95">
        <v>6</v>
      </c>
      <c r="F3773" s="95">
        <f>INDEX(技能效果!H:H,MATCH(技能效果等级!B3773,技能效果!B:B,0))</f>
        <v>1001</v>
      </c>
      <c r="G3773" s="95">
        <f>IF(INDEX(技能效果!K:K,MATCH(B3773,技能效果!B:B,0))=0,INDEX(技能效果!I:I,MATCH(技能效果等级!B3773,技能效果!B:B,0)),INDEX(技能效果!I:I,MATCH(技能效果等级!B3773,技能效果!B:B,0))*VLOOKUP(E3773,技能数值计算!$C$19:$D$28,2,FALSE))</f>
        <v>0.72</v>
      </c>
      <c r="H3773" s="95">
        <f>INDEX(技能效果!J:J,MATCH(技能效果等级!B3773,技能效果!B:B,0))</f>
        <v>0</v>
      </c>
      <c r="I3773" s="97"/>
      <c r="J3773" s="97"/>
      <c r="K3773" s="97"/>
      <c r="L3773" s="97"/>
      <c r="M3773" s="97"/>
      <c r="N3773" s="96" t="str">
        <f>IF(INDEX(技能效果!L:L,MATCH(技能效果等级!B3773,技能效果!B:B,0))="","",INDEX(技能效果!L:L,MATCH(技能效果等级!B3773,技能效果!B:B,0)))</f>
        <v/>
      </c>
      <c r="O3773" s="95">
        <f>IF(INDEX(技能效果!N:N,MATCH(B3773,技能效果!B:B,0))=0,INDEX(技能效果!M:M,MATCH(技能效果等级!B3773,技能效果!B:B,0)),INDEX(技能效果!M:M,MATCH(技能效果等级!B3773,技能效果!B:B,0))*VLOOKUP(E3773,技能数值计算!$C$19:$D$28,2,FALSE))</f>
        <v>0</v>
      </c>
      <c r="P3773" s="97"/>
      <c r="Q3773" s="97"/>
      <c r="R3773" s="95" t="str">
        <f>IF(INDEX(技能效果!O:O,MATCH(技能效果等级!B3773,技能效果!B:B,0))="","",INDEX(技能效果!O:O,MATCH(技能效果等级!B3773,技能效果!B:B,0)))</f>
        <v/>
      </c>
      <c r="S3773" s="97"/>
      <c r="T3773" s="97"/>
      <c r="U3773" s="97"/>
      <c r="V3773" s="96" t="str">
        <f>IF(INDEX(技能效果!AF:AF,MATCH(技能效果等级!B3773,技能效果!B:B,0))="","",INDEX(技能效果!AF:AF,MATCH(技能效果等级!B3773,技能效果!B:B,0)))</f>
        <v/>
      </c>
      <c r="W3773" s="95">
        <f t="shared" si="57"/>
        <v>368</v>
      </c>
    </row>
    <row r="3774" spans="1:23" ht="16.5" x14ac:dyDescent="0.2">
      <c r="A3774" s="62">
        <v>3771</v>
      </c>
      <c r="B3774" s="95">
        <f>INDEX(技能效果!B:B,MATCH(技能效果等级!W3774,技能效果!AE:AE,0))</f>
        <v>210400502</v>
      </c>
      <c r="C3774" s="95" t="str">
        <f>INDEX(技能效果!C:C,MATCH(技能效果等级!B3774,技能效果!B:B,0))</f>
        <v>插槽5连击伤害(教学)</v>
      </c>
      <c r="D3774" s="96" t="s">
        <v>873</v>
      </c>
      <c r="E3774" s="95">
        <v>7</v>
      </c>
      <c r="F3774" s="95">
        <f>INDEX(技能效果!H:H,MATCH(技能效果等级!B3774,技能效果!B:B,0))</f>
        <v>1001</v>
      </c>
      <c r="G3774" s="95">
        <f>IF(INDEX(技能效果!K:K,MATCH(B3774,技能效果!B:B,0))=0,INDEX(技能效果!I:I,MATCH(技能效果等级!B3774,技能效果!B:B,0)),INDEX(技能效果!I:I,MATCH(技能效果等级!B3774,技能效果!B:B,0))*VLOOKUP(E3774,技能数值计算!$C$19:$D$28,2,FALSE))</f>
        <v>0.78</v>
      </c>
      <c r="H3774" s="95">
        <f>INDEX(技能效果!J:J,MATCH(技能效果等级!B3774,技能效果!B:B,0))</f>
        <v>0</v>
      </c>
      <c r="I3774" s="97"/>
      <c r="J3774" s="97"/>
      <c r="K3774" s="97"/>
      <c r="L3774" s="97"/>
      <c r="M3774" s="97"/>
      <c r="N3774" s="96" t="str">
        <f>IF(INDEX(技能效果!L:L,MATCH(技能效果等级!B3774,技能效果!B:B,0))="","",INDEX(技能效果!L:L,MATCH(技能效果等级!B3774,技能效果!B:B,0)))</f>
        <v/>
      </c>
      <c r="O3774" s="95">
        <f>IF(INDEX(技能效果!N:N,MATCH(B3774,技能效果!B:B,0))=0,INDEX(技能效果!M:M,MATCH(技能效果等级!B3774,技能效果!B:B,0)),INDEX(技能效果!M:M,MATCH(技能效果等级!B3774,技能效果!B:B,0))*VLOOKUP(E3774,技能数值计算!$C$19:$D$28,2,FALSE))</f>
        <v>0</v>
      </c>
      <c r="P3774" s="97"/>
      <c r="Q3774" s="97"/>
      <c r="R3774" s="95" t="str">
        <f>IF(INDEX(技能效果!O:O,MATCH(技能效果等级!B3774,技能效果!B:B,0))="","",INDEX(技能效果!O:O,MATCH(技能效果等级!B3774,技能效果!B:B,0)))</f>
        <v/>
      </c>
      <c r="S3774" s="97"/>
      <c r="T3774" s="97"/>
      <c r="U3774" s="97"/>
      <c r="V3774" s="96" t="str">
        <f>IF(INDEX(技能效果!AF:AF,MATCH(技能效果等级!B3774,技能效果!B:B,0))="","",INDEX(技能效果!AF:AF,MATCH(技能效果等级!B3774,技能效果!B:B,0)))</f>
        <v/>
      </c>
      <c r="W3774" s="95">
        <f t="shared" si="57"/>
        <v>368</v>
      </c>
    </row>
    <row r="3775" spans="1:23" ht="16.5" x14ac:dyDescent="0.2">
      <c r="A3775" s="62">
        <v>3772</v>
      </c>
      <c r="B3775" s="95">
        <f>INDEX(技能效果!B:B,MATCH(技能效果等级!W3775,技能效果!AE:AE,0))</f>
        <v>210400502</v>
      </c>
      <c r="C3775" s="95" t="str">
        <f>INDEX(技能效果!C:C,MATCH(技能效果等级!B3775,技能效果!B:B,0))</f>
        <v>插槽5连击伤害(教学)</v>
      </c>
      <c r="D3775" s="96" t="s">
        <v>873</v>
      </c>
      <c r="E3775" s="95">
        <v>8</v>
      </c>
      <c r="F3775" s="95">
        <f>INDEX(技能效果!H:H,MATCH(技能效果等级!B3775,技能效果!B:B,0))</f>
        <v>1001</v>
      </c>
      <c r="G3775" s="95">
        <f>IF(INDEX(技能效果!K:K,MATCH(B3775,技能效果!B:B,0))=0,INDEX(技能效果!I:I,MATCH(技能效果等级!B3775,技能效果!B:B,0)),INDEX(技能效果!I:I,MATCH(技能效果等级!B3775,技能效果!B:B,0))*VLOOKUP(E3775,技能数值计算!$C$19:$D$28,2,FALSE))</f>
        <v>0.84</v>
      </c>
      <c r="H3775" s="95">
        <f>INDEX(技能效果!J:J,MATCH(技能效果等级!B3775,技能效果!B:B,0))</f>
        <v>0</v>
      </c>
      <c r="I3775" s="97"/>
      <c r="J3775" s="97"/>
      <c r="K3775" s="97"/>
      <c r="L3775" s="97"/>
      <c r="M3775" s="97"/>
      <c r="N3775" s="96" t="str">
        <f>IF(INDEX(技能效果!L:L,MATCH(技能效果等级!B3775,技能效果!B:B,0))="","",INDEX(技能效果!L:L,MATCH(技能效果等级!B3775,技能效果!B:B,0)))</f>
        <v/>
      </c>
      <c r="O3775" s="95">
        <f>IF(INDEX(技能效果!N:N,MATCH(B3775,技能效果!B:B,0))=0,INDEX(技能效果!M:M,MATCH(技能效果等级!B3775,技能效果!B:B,0)),INDEX(技能效果!M:M,MATCH(技能效果等级!B3775,技能效果!B:B,0))*VLOOKUP(E3775,技能数值计算!$C$19:$D$28,2,FALSE))</f>
        <v>0</v>
      </c>
      <c r="P3775" s="97"/>
      <c r="Q3775" s="97"/>
      <c r="R3775" s="95" t="str">
        <f>IF(INDEX(技能效果!O:O,MATCH(技能效果等级!B3775,技能效果!B:B,0))="","",INDEX(技能效果!O:O,MATCH(技能效果等级!B3775,技能效果!B:B,0)))</f>
        <v/>
      </c>
      <c r="S3775" s="97"/>
      <c r="T3775" s="97"/>
      <c r="U3775" s="97"/>
      <c r="V3775" s="96" t="str">
        <f>IF(INDEX(技能效果!AF:AF,MATCH(技能效果等级!B3775,技能效果!B:B,0))="","",INDEX(技能效果!AF:AF,MATCH(技能效果等级!B3775,技能效果!B:B,0)))</f>
        <v/>
      </c>
      <c r="W3775" s="95">
        <f t="shared" si="57"/>
        <v>368</v>
      </c>
    </row>
    <row r="3776" spans="1:23" ht="16.5" x14ac:dyDescent="0.2">
      <c r="A3776" s="62">
        <v>3773</v>
      </c>
      <c r="B3776" s="95">
        <f>INDEX(技能效果!B:B,MATCH(技能效果等级!W3776,技能效果!AE:AE,0))</f>
        <v>210400502</v>
      </c>
      <c r="C3776" s="95" t="str">
        <f>INDEX(技能效果!C:C,MATCH(技能效果等级!B3776,技能效果!B:B,0))</f>
        <v>插槽5连击伤害(教学)</v>
      </c>
      <c r="D3776" s="96" t="s">
        <v>873</v>
      </c>
      <c r="E3776" s="95">
        <v>9</v>
      </c>
      <c r="F3776" s="95">
        <f>INDEX(技能效果!H:H,MATCH(技能效果等级!B3776,技能效果!B:B,0))</f>
        <v>1001</v>
      </c>
      <c r="G3776" s="95">
        <f>IF(INDEX(技能效果!K:K,MATCH(B3776,技能效果!B:B,0))=0,INDEX(技能效果!I:I,MATCH(技能效果等级!B3776,技能效果!B:B,0)),INDEX(技能效果!I:I,MATCH(技能效果等级!B3776,技能效果!B:B,0))*VLOOKUP(E3776,技能数值计算!$C$19:$D$28,2,FALSE))</f>
        <v>0.92</v>
      </c>
      <c r="H3776" s="95">
        <f>INDEX(技能效果!J:J,MATCH(技能效果等级!B3776,技能效果!B:B,0))</f>
        <v>0</v>
      </c>
      <c r="I3776" s="97"/>
      <c r="J3776" s="97"/>
      <c r="K3776" s="97"/>
      <c r="L3776" s="97"/>
      <c r="M3776" s="97"/>
      <c r="N3776" s="96" t="str">
        <f>IF(INDEX(技能效果!L:L,MATCH(技能效果等级!B3776,技能效果!B:B,0))="","",INDEX(技能效果!L:L,MATCH(技能效果等级!B3776,技能效果!B:B,0)))</f>
        <v/>
      </c>
      <c r="O3776" s="95">
        <f>IF(INDEX(技能效果!N:N,MATCH(B3776,技能效果!B:B,0))=0,INDEX(技能效果!M:M,MATCH(技能效果等级!B3776,技能效果!B:B,0)),INDEX(技能效果!M:M,MATCH(技能效果等级!B3776,技能效果!B:B,0))*VLOOKUP(E3776,技能数值计算!$C$19:$D$28,2,FALSE))</f>
        <v>0</v>
      </c>
      <c r="P3776" s="97"/>
      <c r="Q3776" s="97"/>
      <c r="R3776" s="95" t="str">
        <f>IF(INDEX(技能效果!O:O,MATCH(技能效果等级!B3776,技能效果!B:B,0))="","",INDEX(技能效果!O:O,MATCH(技能效果等级!B3776,技能效果!B:B,0)))</f>
        <v/>
      </c>
      <c r="S3776" s="97"/>
      <c r="T3776" s="97"/>
      <c r="U3776" s="97"/>
      <c r="V3776" s="96" t="str">
        <f>IF(INDEX(技能效果!AF:AF,MATCH(技能效果等级!B3776,技能效果!B:B,0))="","",INDEX(技能效果!AF:AF,MATCH(技能效果等级!B3776,技能效果!B:B,0)))</f>
        <v/>
      </c>
      <c r="W3776" s="95">
        <f t="shared" si="57"/>
        <v>368</v>
      </c>
    </row>
    <row r="3777" spans="1:23" ht="16.5" x14ac:dyDescent="0.2">
      <c r="A3777" s="62">
        <v>3774</v>
      </c>
      <c r="B3777" s="95">
        <f>INDEX(技能效果!B:B,MATCH(技能效果等级!W3777,技能效果!AE:AE,0))</f>
        <v>210400502</v>
      </c>
      <c r="C3777" s="95" t="str">
        <f>INDEX(技能效果!C:C,MATCH(技能效果等级!B3777,技能效果!B:B,0))</f>
        <v>插槽5连击伤害(教学)</v>
      </c>
      <c r="D3777" s="96" t="s">
        <v>873</v>
      </c>
      <c r="E3777" s="95">
        <v>10</v>
      </c>
      <c r="F3777" s="95">
        <f>INDEX(技能效果!H:H,MATCH(技能效果等级!B3777,技能效果!B:B,0))</f>
        <v>1001</v>
      </c>
      <c r="G3777" s="95">
        <f>IF(INDEX(技能效果!K:K,MATCH(B3777,技能效果!B:B,0))=0,INDEX(技能效果!I:I,MATCH(技能效果等级!B3777,技能效果!B:B,0)),INDEX(技能效果!I:I,MATCH(技能效果等级!B3777,技能效果!B:B,0))*VLOOKUP(E3777,技能数值计算!$C$19:$D$28,2,FALSE))</f>
        <v>1</v>
      </c>
      <c r="H3777" s="95">
        <f>INDEX(技能效果!J:J,MATCH(技能效果等级!B3777,技能效果!B:B,0))</f>
        <v>0</v>
      </c>
      <c r="I3777" s="97"/>
      <c r="J3777" s="97"/>
      <c r="K3777" s="97"/>
      <c r="L3777" s="97"/>
      <c r="M3777" s="97"/>
      <c r="N3777" s="96" t="str">
        <f>IF(INDEX(技能效果!L:L,MATCH(技能效果等级!B3777,技能效果!B:B,0))="","",INDEX(技能效果!L:L,MATCH(技能效果等级!B3777,技能效果!B:B,0)))</f>
        <v/>
      </c>
      <c r="O3777" s="95">
        <f>IF(INDEX(技能效果!N:N,MATCH(B3777,技能效果!B:B,0))=0,INDEX(技能效果!M:M,MATCH(技能效果等级!B3777,技能效果!B:B,0)),INDEX(技能效果!M:M,MATCH(技能效果等级!B3777,技能效果!B:B,0))*VLOOKUP(E3777,技能数值计算!$C$19:$D$28,2,FALSE))</f>
        <v>0</v>
      </c>
      <c r="P3777" s="97"/>
      <c r="Q3777" s="97"/>
      <c r="R3777" s="95" t="str">
        <f>IF(INDEX(技能效果!O:O,MATCH(技能效果等级!B3777,技能效果!B:B,0))="","",INDEX(技能效果!O:O,MATCH(技能效果等级!B3777,技能效果!B:B,0)))</f>
        <v/>
      </c>
      <c r="S3777" s="97"/>
      <c r="T3777" s="97"/>
      <c r="U3777" s="97"/>
      <c r="V3777" s="96" t="str">
        <f>IF(INDEX(技能效果!AF:AF,MATCH(技能效果等级!B3777,技能效果!B:B,0))="","",INDEX(技能效果!AF:AF,MATCH(技能效果等级!B3777,技能效果!B:B,0)))</f>
        <v/>
      </c>
      <c r="W3777" s="95">
        <f t="shared" si="57"/>
        <v>368</v>
      </c>
    </row>
    <row r="3778" spans="1:23" ht="16.5" x14ac:dyDescent="0.2">
      <c r="A3778" s="62">
        <v>3775</v>
      </c>
      <c r="B3778" s="95">
        <f>INDEX(技能效果!B:B,MATCH(技能效果等级!W3778,技能效果!AE:AE,0))</f>
        <v>210400503</v>
      </c>
      <c r="C3778" s="95" t="str">
        <f>INDEX(技能效果!C:C,MATCH(技能效果等级!B3778,技能效果!B:B,0))</f>
        <v>插槽5吸血(教学)</v>
      </c>
      <c r="D3778" s="96" t="s">
        <v>873</v>
      </c>
      <c r="E3778" s="95">
        <v>1</v>
      </c>
      <c r="F3778" s="95">
        <f>INDEX(技能效果!H:H,MATCH(技能效果等级!B3778,技能效果!B:B,0))</f>
        <v>4019</v>
      </c>
      <c r="G3778" s="95">
        <f>IF(INDEX(技能效果!K:K,MATCH(B3778,技能效果!B:B,0))=0,INDEX(技能效果!I:I,MATCH(技能效果等级!B3778,技能效果!B:B,0)),INDEX(技能效果!I:I,MATCH(技能效果等级!B3778,技能效果!B:B,0))*VLOOKUP(E3778,技能数值计算!$C$19:$D$28,2,FALSE))</f>
        <v>0.5</v>
      </c>
      <c r="H3778" s="95">
        <f>INDEX(技能效果!J:J,MATCH(技能效果等级!B3778,技能效果!B:B,0))</f>
        <v>0</v>
      </c>
      <c r="I3778" s="97"/>
      <c r="J3778" s="97"/>
      <c r="K3778" s="97"/>
      <c r="L3778" s="97"/>
      <c r="M3778" s="97"/>
      <c r="N3778" s="96">
        <f>IF(INDEX(技能效果!L:L,MATCH(技能效果等级!B3778,技能效果!B:B,0))="","",INDEX(技能效果!L:L,MATCH(技能效果等级!B3778,技能效果!B:B,0)))</f>
        <v>128</v>
      </c>
      <c r="O3778" s="95">
        <f>IF(INDEX(技能效果!N:N,MATCH(B3778,技能效果!B:B,0))=0,INDEX(技能效果!M:M,MATCH(技能效果等级!B3778,技能效果!B:B,0)),INDEX(技能效果!M:M,MATCH(技能效果等级!B3778,技能效果!B:B,0))*VLOOKUP(E3778,技能数值计算!$C$19:$D$28,2,FALSE))</f>
        <v>0.3</v>
      </c>
      <c r="P3778" s="97"/>
      <c r="Q3778" s="97"/>
      <c r="R3778" s="95" t="str">
        <f>IF(INDEX(技能效果!O:O,MATCH(技能效果等级!B3778,技能效果!B:B,0))="","",INDEX(技能效果!O:O,MATCH(技能效果等级!B3778,技能效果!B:B,0)))</f>
        <v/>
      </c>
      <c r="S3778" s="97"/>
      <c r="T3778" s="97"/>
      <c r="U3778" s="97"/>
      <c r="V3778" s="96" t="str">
        <f>IF(INDEX(技能效果!AF:AF,MATCH(技能效果等级!B3778,技能效果!B:B,0))="","",INDEX(技能效果!AF:AF,MATCH(技能效果等级!B3778,技能效果!B:B,0)))</f>
        <v/>
      </c>
      <c r="W3778" s="95">
        <f t="shared" si="57"/>
        <v>369</v>
      </c>
    </row>
    <row r="3779" spans="1:23" ht="16.5" x14ac:dyDescent="0.2">
      <c r="A3779" s="62">
        <v>3776</v>
      </c>
      <c r="B3779" s="95">
        <f>INDEX(技能效果!B:B,MATCH(技能效果等级!W3779,技能效果!AE:AE,0))</f>
        <v>210400503</v>
      </c>
      <c r="C3779" s="95" t="str">
        <f>INDEX(技能效果!C:C,MATCH(技能效果等级!B3779,技能效果!B:B,0))</f>
        <v>插槽5吸血(教学)</v>
      </c>
      <c r="D3779" s="96" t="s">
        <v>873</v>
      </c>
      <c r="E3779" s="95">
        <v>2</v>
      </c>
      <c r="F3779" s="95">
        <f>INDEX(技能效果!H:H,MATCH(技能效果等级!B3779,技能效果!B:B,0))</f>
        <v>4019</v>
      </c>
      <c r="G3779" s="95">
        <f>IF(INDEX(技能效果!K:K,MATCH(B3779,技能效果!B:B,0))=0,INDEX(技能效果!I:I,MATCH(技能效果等级!B3779,技能效果!B:B,0)),INDEX(技能效果!I:I,MATCH(技能效果等级!B3779,技能效果!B:B,0))*VLOOKUP(E3779,技能数值计算!$C$19:$D$28,2,FALSE))</f>
        <v>0.5</v>
      </c>
      <c r="H3779" s="95">
        <f>INDEX(技能效果!J:J,MATCH(技能效果等级!B3779,技能效果!B:B,0))</f>
        <v>0</v>
      </c>
      <c r="I3779" s="97"/>
      <c r="J3779" s="97"/>
      <c r="K3779" s="97"/>
      <c r="L3779" s="97"/>
      <c r="M3779" s="97"/>
      <c r="N3779" s="96">
        <f>IF(INDEX(技能效果!L:L,MATCH(技能效果等级!B3779,技能效果!B:B,0))="","",INDEX(技能效果!L:L,MATCH(技能效果等级!B3779,技能效果!B:B,0)))</f>
        <v>128</v>
      </c>
      <c r="O3779" s="95">
        <f>IF(INDEX(技能效果!N:N,MATCH(B3779,技能效果!B:B,0))=0,INDEX(技能效果!M:M,MATCH(技能效果等级!B3779,技能效果!B:B,0)),INDEX(技能效果!M:M,MATCH(技能效果等级!B3779,技能效果!B:B,0))*VLOOKUP(E3779,技能数值计算!$C$19:$D$28,2,FALSE))</f>
        <v>0.3</v>
      </c>
      <c r="P3779" s="97"/>
      <c r="Q3779" s="97"/>
      <c r="R3779" s="95" t="str">
        <f>IF(INDEX(技能效果!O:O,MATCH(技能效果等级!B3779,技能效果!B:B,0))="","",INDEX(技能效果!O:O,MATCH(技能效果等级!B3779,技能效果!B:B,0)))</f>
        <v/>
      </c>
      <c r="S3779" s="97"/>
      <c r="T3779" s="97"/>
      <c r="U3779" s="97"/>
      <c r="V3779" s="96" t="str">
        <f>IF(INDEX(技能效果!AF:AF,MATCH(技能效果等级!B3779,技能效果!B:B,0))="","",INDEX(技能效果!AF:AF,MATCH(技能效果等级!B3779,技能效果!B:B,0)))</f>
        <v/>
      </c>
      <c r="W3779" s="95">
        <f t="shared" si="57"/>
        <v>369</v>
      </c>
    </row>
    <row r="3780" spans="1:23" ht="16.5" x14ac:dyDescent="0.2">
      <c r="A3780" s="62">
        <v>3777</v>
      </c>
      <c r="B3780" s="95">
        <f>INDEX(技能效果!B:B,MATCH(技能效果等级!W3780,技能效果!AE:AE,0))</f>
        <v>210400503</v>
      </c>
      <c r="C3780" s="95" t="str">
        <f>INDEX(技能效果!C:C,MATCH(技能效果等级!B3780,技能效果!B:B,0))</f>
        <v>插槽5吸血(教学)</v>
      </c>
      <c r="D3780" s="96" t="s">
        <v>873</v>
      </c>
      <c r="E3780" s="95">
        <v>3</v>
      </c>
      <c r="F3780" s="95">
        <f>INDEX(技能效果!H:H,MATCH(技能效果等级!B3780,技能效果!B:B,0))</f>
        <v>4019</v>
      </c>
      <c r="G3780" s="95">
        <f>IF(INDEX(技能效果!K:K,MATCH(B3780,技能效果!B:B,0))=0,INDEX(技能效果!I:I,MATCH(技能效果等级!B3780,技能效果!B:B,0)),INDEX(技能效果!I:I,MATCH(技能效果等级!B3780,技能效果!B:B,0))*VLOOKUP(E3780,技能数值计算!$C$19:$D$28,2,FALSE))</f>
        <v>0.5</v>
      </c>
      <c r="H3780" s="95">
        <f>INDEX(技能效果!J:J,MATCH(技能效果等级!B3780,技能效果!B:B,0))</f>
        <v>0</v>
      </c>
      <c r="I3780" s="97"/>
      <c r="J3780" s="97"/>
      <c r="K3780" s="97"/>
      <c r="L3780" s="97"/>
      <c r="M3780" s="97"/>
      <c r="N3780" s="96">
        <f>IF(INDEX(技能效果!L:L,MATCH(技能效果等级!B3780,技能效果!B:B,0))="","",INDEX(技能效果!L:L,MATCH(技能效果等级!B3780,技能效果!B:B,0)))</f>
        <v>128</v>
      </c>
      <c r="O3780" s="95">
        <f>IF(INDEX(技能效果!N:N,MATCH(B3780,技能效果!B:B,0))=0,INDEX(技能效果!M:M,MATCH(技能效果等级!B3780,技能效果!B:B,0)),INDEX(技能效果!M:M,MATCH(技能效果等级!B3780,技能效果!B:B,0))*VLOOKUP(E3780,技能数值计算!$C$19:$D$28,2,FALSE))</f>
        <v>0.3</v>
      </c>
      <c r="P3780" s="97"/>
      <c r="Q3780" s="97"/>
      <c r="R3780" s="95" t="str">
        <f>IF(INDEX(技能效果!O:O,MATCH(技能效果等级!B3780,技能效果!B:B,0))="","",INDEX(技能效果!O:O,MATCH(技能效果等级!B3780,技能效果!B:B,0)))</f>
        <v/>
      </c>
      <c r="S3780" s="97"/>
      <c r="T3780" s="97"/>
      <c r="U3780" s="97"/>
      <c r="V3780" s="96" t="str">
        <f>IF(INDEX(技能效果!AF:AF,MATCH(技能效果等级!B3780,技能效果!B:B,0))="","",INDEX(技能效果!AF:AF,MATCH(技能效果等级!B3780,技能效果!B:B,0)))</f>
        <v/>
      </c>
      <c r="W3780" s="95">
        <f t="shared" si="57"/>
        <v>369</v>
      </c>
    </row>
    <row r="3781" spans="1:23" ht="16.5" x14ac:dyDescent="0.2">
      <c r="A3781" s="62">
        <v>3778</v>
      </c>
      <c r="B3781" s="95">
        <f>INDEX(技能效果!B:B,MATCH(技能效果等级!W3781,技能效果!AE:AE,0))</f>
        <v>210400503</v>
      </c>
      <c r="C3781" s="95" t="str">
        <f>INDEX(技能效果!C:C,MATCH(技能效果等级!B3781,技能效果!B:B,0))</f>
        <v>插槽5吸血(教学)</v>
      </c>
      <c r="D3781" s="96" t="s">
        <v>873</v>
      </c>
      <c r="E3781" s="95">
        <v>4</v>
      </c>
      <c r="F3781" s="95">
        <f>INDEX(技能效果!H:H,MATCH(技能效果等级!B3781,技能效果!B:B,0))</f>
        <v>4019</v>
      </c>
      <c r="G3781" s="95">
        <f>IF(INDEX(技能效果!K:K,MATCH(B3781,技能效果!B:B,0))=0,INDEX(技能效果!I:I,MATCH(技能效果等级!B3781,技能效果!B:B,0)),INDEX(技能效果!I:I,MATCH(技能效果等级!B3781,技能效果!B:B,0))*VLOOKUP(E3781,技能数值计算!$C$19:$D$28,2,FALSE))</f>
        <v>0.5</v>
      </c>
      <c r="H3781" s="95">
        <f>INDEX(技能效果!J:J,MATCH(技能效果等级!B3781,技能效果!B:B,0))</f>
        <v>0</v>
      </c>
      <c r="I3781" s="97"/>
      <c r="J3781" s="97"/>
      <c r="K3781" s="97"/>
      <c r="L3781" s="97"/>
      <c r="M3781" s="97"/>
      <c r="N3781" s="96">
        <f>IF(INDEX(技能效果!L:L,MATCH(技能效果等级!B3781,技能效果!B:B,0))="","",INDEX(技能效果!L:L,MATCH(技能效果等级!B3781,技能效果!B:B,0)))</f>
        <v>128</v>
      </c>
      <c r="O3781" s="95">
        <f>IF(INDEX(技能效果!N:N,MATCH(B3781,技能效果!B:B,0))=0,INDEX(技能效果!M:M,MATCH(技能效果等级!B3781,技能效果!B:B,0)),INDEX(技能效果!M:M,MATCH(技能效果等级!B3781,技能效果!B:B,0))*VLOOKUP(E3781,技能数值计算!$C$19:$D$28,2,FALSE))</f>
        <v>0.3</v>
      </c>
      <c r="P3781" s="97"/>
      <c r="Q3781" s="97"/>
      <c r="R3781" s="95" t="str">
        <f>IF(INDEX(技能效果!O:O,MATCH(技能效果等级!B3781,技能效果!B:B,0))="","",INDEX(技能效果!O:O,MATCH(技能效果等级!B3781,技能效果!B:B,0)))</f>
        <v/>
      </c>
      <c r="S3781" s="97"/>
      <c r="T3781" s="97"/>
      <c r="U3781" s="97"/>
      <c r="V3781" s="96" t="str">
        <f>IF(INDEX(技能效果!AF:AF,MATCH(技能效果等级!B3781,技能效果!B:B,0))="","",INDEX(技能效果!AF:AF,MATCH(技能效果等级!B3781,技能效果!B:B,0)))</f>
        <v/>
      </c>
      <c r="W3781" s="95">
        <f t="shared" si="57"/>
        <v>369</v>
      </c>
    </row>
    <row r="3782" spans="1:23" ht="16.5" x14ac:dyDescent="0.2">
      <c r="A3782" s="62">
        <v>3779</v>
      </c>
      <c r="B3782" s="95">
        <f>INDEX(技能效果!B:B,MATCH(技能效果等级!W3782,技能效果!AE:AE,0))</f>
        <v>210400503</v>
      </c>
      <c r="C3782" s="95" t="str">
        <f>INDEX(技能效果!C:C,MATCH(技能效果等级!B3782,技能效果!B:B,0))</f>
        <v>插槽5吸血(教学)</v>
      </c>
      <c r="D3782" s="96" t="s">
        <v>873</v>
      </c>
      <c r="E3782" s="95">
        <v>5</v>
      </c>
      <c r="F3782" s="95">
        <f>INDEX(技能效果!H:H,MATCH(技能效果等级!B3782,技能效果!B:B,0))</f>
        <v>4019</v>
      </c>
      <c r="G3782" s="95">
        <f>IF(INDEX(技能效果!K:K,MATCH(B3782,技能效果!B:B,0))=0,INDEX(技能效果!I:I,MATCH(技能效果等级!B3782,技能效果!B:B,0)),INDEX(技能效果!I:I,MATCH(技能效果等级!B3782,技能效果!B:B,0))*VLOOKUP(E3782,技能数值计算!$C$19:$D$28,2,FALSE))</f>
        <v>0.5</v>
      </c>
      <c r="H3782" s="95">
        <f>INDEX(技能效果!J:J,MATCH(技能效果等级!B3782,技能效果!B:B,0))</f>
        <v>0</v>
      </c>
      <c r="I3782" s="97"/>
      <c r="J3782" s="97"/>
      <c r="K3782" s="97"/>
      <c r="L3782" s="97"/>
      <c r="M3782" s="97"/>
      <c r="N3782" s="96">
        <f>IF(INDEX(技能效果!L:L,MATCH(技能效果等级!B3782,技能效果!B:B,0))="","",INDEX(技能效果!L:L,MATCH(技能效果等级!B3782,技能效果!B:B,0)))</f>
        <v>128</v>
      </c>
      <c r="O3782" s="95">
        <f>IF(INDEX(技能效果!N:N,MATCH(B3782,技能效果!B:B,0))=0,INDEX(技能效果!M:M,MATCH(技能效果等级!B3782,技能效果!B:B,0)),INDEX(技能效果!M:M,MATCH(技能效果等级!B3782,技能效果!B:B,0))*VLOOKUP(E3782,技能数值计算!$C$19:$D$28,2,FALSE))</f>
        <v>0.3</v>
      </c>
      <c r="P3782" s="97"/>
      <c r="Q3782" s="97"/>
      <c r="R3782" s="95" t="str">
        <f>IF(INDEX(技能效果!O:O,MATCH(技能效果等级!B3782,技能效果!B:B,0))="","",INDEX(技能效果!O:O,MATCH(技能效果等级!B3782,技能效果!B:B,0)))</f>
        <v/>
      </c>
      <c r="S3782" s="97"/>
      <c r="T3782" s="97"/>
      <c r="U3782" s="97"/>
      <c r="V3782" s="96" t="str">
        <f>IF(INDEX(技能效果!AF:AF,MATCH(技能效果等级!B3782,技能效果!B:B,0))="","",INDEX(技能效果!AF:AF,MATCH(技能效果等级!B3782,技能效果!B:B,0)))</f>
        <v/>
      </c>
      <c r="W3782" s="95">
        <f t="shared" si="57"/>
        <v>369</v>
      </c>
    </row>
    <row r="3783" spans="1:23" ht="16.5" x14ac:dyDescent="0.2">
      <c r="A3783" s="62">
        <v>3780</v>
      </c>
      <c r="B3783" s="95">
        <f>INDEX(技能效果!B:B,MATCH(技能效果等级!W3783,技能效果!AE:AE,0))</f>
        <v>210400503</v>
      </c>
      <c r="C3783" s="95" t="str">
        <f>INDEX(技能效果!C:C,MATCH(技能效果等级!B3783,技能效果!B:B,0))</f>
        <v>插槽5吸血(教学)</v>
      </c>
      <c r="D3783" s="96" t="s">
        <v>873</v>
      </c>
      <c r="E3783" s="95">
        <v>6</v>
      </c>
      <c r="F3783" s="95">
        <f>INDEX(技能效果!H:H,MATCH(技能效果等级!B3783,技能效果!B:B,0))</f>
        <v>4019</v>
      </c>
      <c r="G3783" s="95">
        <f>IF(INDEX(技能效果!K:K,MATCH(B3783,技能效果!B:B,0))=0,INDEX(技能效果!I:I,MATCH(技能效果等级!B3783,技能效果!B:B,0)),INDEX(技能效果!I:I,MATCH(技能效果等级!B3783,技能效果!B:B,0))*VLOOKUP(E3783,技能数值计算!$C$19:$D$28,2,FALSE))</f>
        <v>0.5</v>
      </c>
      <c r="H3783" s="95">
        <f>INDEX(技能效果!J:J,MATCH(技能效果等级!B3783,技能效果!B:B,0))</f>
        <v>0</v>
      </c>
      <c r="I3783" s="97"/>
      <c r="J3783" s="97"/>
      <c r="K3783" s="97"/>
      <c r="L3783" s="97"/>
      <c r="M3783" s="97"/>
      <c r="N3783" s="96">
        <f>IF(INDEX(技能效果!L:L,MATCH(技能效果等级!B3783,技能效果!B:B,0))="","",INDEX(技能效果!L:L,MATCH(技能效果等级!B3783,技能效果!B:B,0)))</f>
        <v>128</v>
      </c>
      <c r="O3783" s="95">
        <f>IF(INDEX(技能效果!N:N,MATCH(B3783,技能效果!B:B,0))=0,INDEX(技能效果!M:M,MATCH(技能效果等级!B3783,技能效果!B:B,0)),INDEX(技能效果!M:M,MATCH(技能效果等级!B3783,技能效果!B:B,0))*VLOOKUP(E3783,技能数值计算!$C$19:$D$28,2,FALSE))</f>
        <v>0.3</v>
      </c>
      <c r="P3783" s="97"/>
      <c r="Q3783" s="97"/>
      <c r="R3783" s="95" t="str">
        <f>IF(INDEX(技能效果!O:O,MATCH(技能效果等级!B3783,技能效果!B:B,0))="","",INDEX(技能效果!O:O,MATCH(技能效果等级!B3783,技能效果!B:B,0)))</f>
        <v/>
      </c>
      <c r="S3783" s="97"/>
      <c r="T3783" s="97"/>
      <c r="U3783" s="97"/>
      <c r="V3783" s="96" t="str">
        <f>IF(INDEX(技能效果!AF:AF,MATCH(技能效果等级!B3783,技能效果!B:B,0))="","",INDEX(技能效果!AF:AF,MATCH(技能效果等级!B3783,技能效果!B:B,0)))</f>
        <v/>
      </c>
      <c r="W3783" s="95">
        <f t="shared" si="57"/>
        <v>369</v>
      </c>
    </row>
    <row r="3784" spans="1:23" ht="16.5" x14ac:dyDescent="0.2">
      <c r="A3784" s="62">
        <v>3781</v>
      </c>
      <c r="B3784" s="95">
        <f>INDEX(技能效果!B:B,MATCH(技能效果等级!W3784,技能效果!AE:AE,0))</f>
        <v>210400503</v>
      </c>
      <c r="C3784" s="95" t="str">
        <f>INDEX(技能效果!C:C,MATCH(技能效果等级!B3784,技能效果!B:B,0))</f>
        <v>插槽5吸血(教学)</v>
      </c>
      <c r="D3784" s="96" t="s">
        <v>873</v>
      </c>
      <c r="E3784" s="95">
        <v>7</v>
      </c>
      <c r="F3784" s="95">
        <f>INDEX(技能效果!H:H,MATCH(技能效果等级!B3784,技能效果!B:B,0))</f>
        <v>4019</v>
      </c>
      <c r="G3784" s="95">
        <f>IF(INDEX(技能效果!K:K,MATCH(B3784,技能效果!B:B,0))=0,INDEX(技能效果!I:I,MATCH(技能效果等级!B3784,技能效果!B:B,0)),INDEX(技能效果!I:I,MATCH(技能效果等级!B3784,技能效果!B:B,0))*VLOOKUP(E3784,技能数值计算!$C$19:$D$28,2,FALSE))</f>
        <v>0.5</v>
      </c>
      <c r="H3784" s="95">
        <f>INDEX(技能效果!J:J,MATCH(技能效果等级!B3784,技能效果!B:B,0))</f>
        <v>0</v>
      </c>
      <c r="I3784" s="97"/>
      <c r="J3784" s="97"/>
      <c r="K3784" s="97"/>
      <c r="L3784" s="97"/>
      <c r="M3784" s="97"/>
      <c r="N3784" s="96">
        <f>IF(INDEX(技能效果!L:L,MATCH(技能效果等级!B3784,技能效果!B:B,0))="","",INDEX(技能效果!L:L,MATCH(技能效果等级!B3784,技能效果!B:B,0)))</f>
        <v>128</v>
      </c>
      <c r="O3784" s="95">
        <f>IF(INDEX(技能效果!N:N,MATCH(B3784,技能效果!B:B,0))=0,INDEX(技能效果!M:M,MATCH(技能效果等级!B3784,技能效果!B:B,0)),INDEX(技能效果!M:M,MATCH(技能效果等级!B3784,技能效果!B:B,0))*VLOOKUP(E3784,技能数值计算!$C$19:$D$28,2,FALSE))</f>
        <v>0.3</v>
      </c>
      <c r="P3784" s="97"/>
      <c r="Q3784" s="97"/>
      <c r="R3784" s="95" t="str">
        <f>IF(INDEX(技能效果!O:O,MATCH(技能效果等级!B3784,技能效果!B:B,0))="","",INDEX(技能效果!O:O,MATCH(技能效果等级!B3784,技能效果!B:B,0)))</f>
        <v/>
      </c>
      <c r="S3784" s="97"/>
      <c r="T3784" s="97"/>
      <c r="U3784" s="97"/>
      <c r="V3784" s="96" t="str">
        <f>IF(INDEX(技能效果!AF:AF,MATCH(技能效果等级!B3784,技能效果!B:B,0))="","",INDEX(技能效果!AF:AF,MATCH(技能效果等级!B3784,技能效果!B:B,0)))</f>
        <v/>
      </c>
      <c r="W3784" s="95">
        <f t="shared" si="57"/>
        <v>369</v>
      </c>
    </row>
    <row r="3785" spans="1:23" ht="16.5" x14ac:dyDescent="0.2">
      <c r="A3785" s="62">
        <v>3782</v>
      </c>
      <c r="B3785" s="95">
        <f>INDEX(技能效果!B:B,MATCH(技能效果等级!W3785,技能效果!AE:AE,0))</f>
        <v>210400503</v>
      </c>
      <c r="C3785" s="95" t="str">
        <f>INDEX(技能效果!C:C,MATCH(技能效果等级!B3785,技能效果!B:B,0))</f>
        <v>插槽5吸血(教学)</v>
      </c>
      <c r="D3785" s="96" t="s">
        <v>873</v>
      </c>
      <c r="E3785" s="95">
        <v>8</v>
      </c>
      <c r="F3785" s="95">
        <f>INDEX(技能效果!H:H,MATCH(技能效果等级!B3785,技能效果!B:B,0))</f>
        <v>4019</v>
      </c>
      <c r="G3785" s="95">
        <f>IF(INDEX(技能效果!K:K,MATCH(B3785,技能效果!B:B,0))=0,INDEX(技能效果!I:I,MATCH(技能效果等级!B3785,技能效果!B:B,0)),INDEX(技能效果!I:I,MATCH(技能效果等级!B3785,技能效果!B:B,0))*VLOOKUP(E3785,技能数值计算!$C$19:$D$28,2,FALSE))</f>
        <v>0.5</v>
      </c>
      <c r="H3785" s="95">
        <f>INDEX(技能效果!J:J,MATCH(技能效果等级!B3785,技能效果!B:B,0))</f>
        <v>0</v>
      </c>
      <c r="I3785" s="97"/>
      <c r="J3785" s="97"/>
      <c r="K3785" s="97"/>
      <c r="L3785" s="97"/>
      <c r="M3785" s="97"/>
      <c r="N3785" s="96">
        <f>IF(INDEX(技能效果!L:L,MATCH(技能效果等级!B3785,技能效果!B:B,0))="","",INDEX(技能效果!L:L,MATCH(技能效果等级!B3785,技能效果!B:B,0)))</f>
        <v>128</v>
      </c>
      <c r="O3785" s="95">
        <f>IF(INDEX(技能效果!N:N,MATCH(B3785,技能效果!B:B,0))=0,INDEX(技能效果!M:M,MATCH(技能效果等级!B3785,技能效果!B:B,0)),INDEX(技能效果!M:M,MATCH(技能效果等级!B3785,技能效果!B:B,0))*VLOOKUP(E3785,技能数值计算!$C$19:$D$28,2,FALSE))</f>
        <v>0.3</v>
      </c>
      <c r="P3785" s="97"/>
      <c r="Q3785" s="97"/>
      <c r="R3785" s="95" t="str">
        <f>IF(INDEX(技能效果!O:O,MATCH(技能效果等级!B3785,技能效果!B:B,0))="","",INDEX(技能效果!O:O,MATCH(技能效果等级!B3785,技能效果!B:B,0)))</f>
        <v/>
      </c>
      <c r="S3785" s="97"/>
      <c r="T3785" s="97"/>
      <c r="U3785" s="97"/>
      <c r="V3785" s="96" t="str">
        <f>IF(INDEX(技能效果!AF:AF,MATCH(技能效果等级!B3785,技能效果!B:B,0))="","",INDEX(技能效果!AF:AF,MATCH(技能效果等级!B3785,技能效果!B:B,0)))</f>
        <v/>
      </c>
      <c r="W3785" s="95">
        <f t="shared" si="57"/>
        <v>369</v>
      </c>
    </row>
    <row r="3786" spans="1:23" ht="16.5" x14ac:dyDescent="0.2">
      <c r="A3786" s="62">
        <v>3783</v>
      </c>
      <c r="B3786" s="95">
        <f>INDEX(技能效果!B:B,MATCH(技能效果等级!W3786,技能效果!AE:AE,0))</f>
        <v>210400503</v>
      </c>
      <c r="C3786" s="95" t="str">
        <f>INDEX(技能效果!C:C,MATCH(技能效果等级!B3786,技能效果!B:B,0))</f>
        <v>插槽5吸血(教学)</v>
      </c>
      <c r="D3786" s="96" t="s">
        <v>873</v>
      </c>
      <c r="E3786" s="95">
        <v>9</v>
      </c>
      <c r="F3786" s="95">
        <f>INDEX(技能效果!H:H,MATCH(技能效果等级!B3786,技能效果!B:B,0))</f>
        <v>4019</v>
      </c>
      <c r="G3786" s="95">
        <f>IF(INDEX(技能效果!K:K,MATCH(B3786,技能效果!B:B,0))=0,INDEX(技能效果!I:I,MATCH(技能效果等级!B3786,技能效果!B:B,0)),INDEX(技能效果!I:I,MATCH(技能效果等级!B3786,技能效果!B:B,0))*VLOOKUP(E3786,技能数值计算!$C$19:$D$28,2,FALSE))</f>
        <v>0.5</v>
      </c>
      <c r="H3786" s="95">
        <f>INDEX(技能效果!J:J,MATCH(技能效果等级!B3786,技能效果!B:B,0))</f>
        <v>0</v>
      </c>
      <c r="I3786" s="97"/>
      <c r="J3786" s="97"/>
      <c r="K3786" s="97"/>
      <c r="L3786" s="97"/>
      <c r="M3786" s="97"/>
      <c r="N3786" s="96">
        <f>IF(INDEX(技能效果!L:L,MATCH(技能效果等级!B3786,技能效果!B:B,0))="","",INDEX(技能效果!L:L,MATCH(技能效果等级!B3786,技能效果!B:B,0)))</f>
        <v>128</v>
      </c>
      <c r="O3786" s="95">
        <f>IF(INDEX(技能效果!N:N,MATCH(B3786,技能效果!B:B,0))=0,INDEX(技能效果!M:M,MATCH(技能效果等级!B3786,技能效果!B:B,0)),INDEX(技能效果!M:M,MATCH(技能效果等级!B3786,技能效果!B:B,0))*VLOOKUP(E3786,技能数值计算!$C$19:$D$28,2,FALSE))</f>
        <v>0.3</v>
      </c>
      <c r="P3786" s="97"/>
      <c r="Q3786" s="97"/>
      <c r="R3786" s="95" t="str">
        <f>IF(INDEX(技能效果!O:O,MATCH(技能效果等级!B3786,技能效果!B:B,0))="","",INDEX(技能效果!O:O,MATCH(技能效果等级!B3786,技能效果!B:B,0)))</f>
        <v/>
      </c>
      <c r="S3786" s="97"/>
      <c r="T3786" s="97"/>
      <c r="U3786" s="97"/>
      <c r="V3786" s="96" t="str">
        <f>IF(INDEX(技能效果!AF:AF,MATCH(技能效果等级!B3786,技能效果!B:B,0))="","",INDEX(技能效果!AF:AF,MATCH(技能效果等级!B3786,技能效果!B:B,0)))</f>
        <v/>
      </c>
      <c r="W3786" s="95">
        <f t="shared" si="57"/>
        <v>369</v>
      </c>
    </row>
    <row r="3787" spans="1:23" ht="16.5" x14ac:dyDescent="0.2">
      <c r="A3787" s="62">
        <v>3784</v>
      </c>
      <c r="B3787" s="95">
        <f>INDEX(技能效果!B:B,MATCH(技能效果等级!W3787,技能效果!AE:AE,0))</f>
        <v>210400503</v>
      </c>
      <c r="C3787" s="95" t="str">
        <f>INDEX(技能效果!C:C,MATCH(技能效果等级!B3787,技能效果!B:B,0))</f>
        <v>插槽5吸血(教学)</v>
      </c>
      <c r="D3787" s="96" t="s">
        <v>873</v>
      </c>
      <c r="E3787" s="95">
        <v>10</v>
      </c>
      <c r="F3787" s="95">
        <f>INDEX(技能效果!H:H,MATCH(技能效果等级!B3787,技能效果!B:B,0))</f>
        <v>4019</v>
      </c>
      <c r="G3787" s="95">
        <f>IF(INDEX(技能效果!K:K,MATCH(B3787,技能效果!B:B,0))=0,INDEX(技能效果!I:I,MATCH(技能效果等级!B3787,技能效果!B:B,0)),INDEX(技能效果!I:I,MATCH(技能效果等级!B3787,技能效果!B:B,0))*VLOOKUP(E3787,技能数值计算!$C$19:$D$28,2,FALSE))</f>
        <v>0.5</v>
      </c>
      <c r="H3787" s="95">
        <f>INDEX(技能效果!J:J,MATCH(技能效果等级!B3787,技能效果!B:B,0))</f>
        <v>0</v>
      </c>
      <c r="I3787" s="97"/>
      <c r="J3787" s="97"/>
      <c r="K3787" s="97"/>
      <c r="L3787" s="97"/>
      <c r="M3787" s="97"/>
      <c r="N3787" s="96">
        <f>IF(INDEX(技能效果!L:L,MATCH(技能效果等级!B3787,技能效果!B:B,0))="","",INDEX(技能效果!L:L,MATCH(技能效果等级!B3787,技能效果!B:B,0)))</f>
        <v>128</v>
      </c>
      <c r="O3787" s="95">
        <f>IF(INDEX(技能效果!N:N,MATCH(B3787,技能效果!B:B,0))=0,INDEX(技能效果!M:M,MATCH(技能效果等级!B3787,技能效果!B:B,0)),INDEX(技能效果!M:M,MATCH(技能效果等级!B3787,技能效果!B:B,0))*VLOOKUP(E3787,技能数值计算!$C$19:$D$28,2,FALSE))</f>
        <v>0.3</v>
      </c>
      <c r="P3787" s="97"/>
      <c r="Q3787" s="97"/>
      <c r="R3787" s="95" t="str">
        <f>IF(INDEX(技能效果!O:O,MATCH(技能效果等级!B3787,技能效果!B:B,0))="","",INDEX(技能效果!O:O,MATCH(技能效果等级!B3787,技能效果!B:B,0)))</f>
        <v/>
      </c>
      <c r="S3787" s="97"/>
      <c r="T3787" s="97"/>
      <c r="U3787" s="97"/>
      <c r="V3787" s="96" t="str">
        <f>IF(INDEX(技能效果!AF:AF,MATCH(技能效果等级!B3787,技能效果!B:B,0))="","",INDEX(技能效果!AF:AF,MATCH(技能效果等级!B3787,技能效果!B:B,0)))</f>
        <v/>
      </c>
      <c r="W3787" s="95">
        <f t="shared" si="57"/>
        <v>369</v>
      </c>
    </row>
    <row r="3788" spans="1:23" ht="16.5" x14ac:dyDescent="0.2">
      <c r="A3788" s="62">
        <v>3785</v>
      </c>
      <c r="B3788" s="95">
        <f>INDEX(技能效果!B:B,MATCH(技能效果等级!W3788,技能效果!AE:AE,0))</f>
        <v>210400601</v>
      </c>
      <c r="C3788" s="95" t="str">
        <f>INDEX(技能效果!C:C,MATCH(技能效果等级!B3788,技能效果!B:B,0))</f>
        <v>插槽6主动伤害(教学)</v>
      </c>
      <c r="D3788" s="96" t="s">
        <v>873</v>
      </c>
      <c r="E3788" s="95">
        <v>1</v>
      </c>
      <c r="F3788" s="95">
        <f>INDEX(技能效果!H:H,MATCH(技能效果等级!B3788,技能效果!B:B,0))</f>
        <v>1001</v>
      </c>
      <c r="G3788" s="95">
        <f>IF(INDEX(技能效果!K:K,MATCH(B3788,技能效果!B:B,0))=0,INDEX(技能效果!I:I,MATCH(技能效果等级!B3788,技能效果!B:B,0)),INDEX(技能效果!I:I,MATCH(技能效果等级!B3788,技能效果!B:B,0))*VLOOKUP(E3788,技能数值计算!$C$19:$D$28,2,FALSE))</f>
        <v>0.5</v>
      </c>
      <c r="H3788" s="95">
        <f>INDEX(技能效果!J:J,MATCH(技能效果等级!B3788,技能效果!B:B,0))</f>
        <v>0</v>
      </c>
      <c r="I3788" s="97"/>
      <c r="J3788" s="97"/>
      <c r="K3788" s="97"/>
      <c r="L3788" s="97"/>
      <c r="M3788" s="97"/>
      <c r="N3788" s="96" t="str">
        <f>IF(INDEX(技能效果!L:L,MATCH(技能效果等级!B3788,技能效果!B:B,0))="","",INDEX(技能效果!L:L,MATCH(技能效果等级!B3788,技能效果!B:B,0)))</f>
        <v/>
      </c>
      <c r="O3788" s="95">
        <f>IF(INDEX(技能效果!N:N,MATCH(B3788,技能效果!B:B,0))=0,INDEX(技能效果!M:M,MATCH(技能效果等级!B3788,技能效果!B:B,0)),INDEX(技能效果!M:M,MATCH(技能效果等级!B3788,技能效果!B:B,0))*VLOOKUP(E3788,技能数值计算!$C$19:$D$28,2,FALSE))</f>
        <v>0</v>
      </c>
      <c r="P3788" s="97"/>
      <c r="Q3788" s="97"/>
      <c r="R3788" s="95" t="str">
        <f>IF(INDEX(技能效果!O:O,MATCH(技能效果等级!B3788,技能效果!B:B,0))="","",INDEX(技能效果!O:O,MATCH(技能效果等级!B3788,技能效果!B:B,0)))</f>
        <v/>
      </c>
      <c r="S3788" s="97"/>
      <c r="T3788" s="97"/>
      <c r="U3788" s="97"/>
      <c r="V3788" s="96" t="str">
        <f>IF(INDEX(技能效果!AF:AF,MATCH(技能效果等级!B3788,技能效果!B:B,0))="","",INDEX(技能效果!AF:AF,MATCH(技能效果等级!B3788,技能效果!B:B,0)))</f>
        <v/>
      </c>
      <c r="W3788" s="95">
        <f t="shared" si="57"/>
        <v>370</v>
      </c>
    </row>
    <row r="3789" spans="1:23" ht="16.5" x14ac:dyDescent="0.2">
      <c r="A3789" s="62">
        <v>3786</v>
      </c>
      <c r="B3789" s="95">
        <f>INDEX(技能效果!B:B,MATCH(技能效果等级!W3789,技能效果!AE:AE,0))</f>
        <v>210400601</v>
      </c>
      <c r="C3789" s="95" t="str">
        <f>INDEX(技能效果!C:C,MATCH(技能效果等级!B3789,技能效果!B:B,0))</f>
        <v>插槽6主动伤害(教学)</v>
      </c>
      <c r="D3789" s="96" t="s">
        <v>873</v>
      </c>
      <c r="E3789" s="95">
        <v>2</v>
      </c>
      <c r="F3789" s="95">
        <f>INDEX(技能效果!H:H,MATCH(技能效果等级!B3789,技能效果!B:B,0))</f>
        <v>1001</v>
      </c>
      <c r="G3789" s="95">
        <f>IF(INDEX(技能效果!K:K,MATCH(B3789,技能效果!B:B,0))=0,INDEX(技能效果!I:I,MATCH(技能效果等级!B3789,技能效果!B:B,0)),INDEX(技能效果!I:I,MATCH(技能效果等级!B3789,技能效果!B:B,0))*VLOOKUP(E3789,技能数值计算!$C$19:$D$28,2,FALSE))</f>
        <v>0.54</v>
      </c>
      <c r="H3789" s="95">
        <f>INDEX(技能效果!J:J,MATCH(技能效果等级!B3789,技能效果!B:B,0))</f>
        <v>0</v>
      </c>
      <c r="I3789" s="97"/>
      <c r="J3789" s="97"/>
      <c r="K3789" s="97"/>
      <c r="L3789" s="97"/>
      <c r="M3789" s="97"/>
      <c r="N3789" s="96" t="str">
        <f>IF(INDEX(技能效果!L:L,MATCH(技能效果等级!B3789,技能效果!B:B,0))="","",INDEX(技能效果!L:L,MATCH(技能效果等级!B3789,技能效果!B:B,0)))</f>
        <v/>
      </c>
      <c r="O3789" s="95">
        <f>IF(INDEX(技能效果!N:N,MATCH(B3789,技能效果!B:B,0))=0,INDEX(技能效果!M:M,MATCH(技能效果等级!B3789,技能效果!B:B,0)),INDEX(技能效果!M:M,MATCH(技能效果等级!B3789,技能效果!B:B,0))*VLOOKUP(E3789,技能数值计算!$C$19:$D$28,2,FALSE))</f>
        <v>0</v>
      </c>
      <c r="P3789" s="97"/>
      <c r="Q3789" s="97"/>
      <c r="R3789" s="95" t="str">
        <f>IF(INDEX(技能效果!O:O,MATCH(技能效果等级!B3789,技能效果!B:B,0))="","",INDEX(技能效果!O:O,MATCH(技能效果等级!B3789,技能效果!B:B,0)))</f>
        <v/>
      </c>
      <c r="S3789" s="97"/>
      <c r="T3789" s="97"/>
      <c r="U3789" s="97"/>
      <c r="V3789" s="96" t="str">
        <f>IF(INDEX(技能效果!AF:AF,MATCH(技能效果等级!B3789,技能效果!B:B,0))="","",INDEX(技能效果!AF:AF,MATCH(技能效果等级!B3789,技能效果!B:B,0)))</f>
        <v/>
      </c>
      <c r="W3789" s="95">
        <f t="shared" si="57"/>
        <v>370</v>
      </c>
    </row>
    <row r="3790" spans="1:23" ht="16.5" x14ac:dyDescent="0.2">
      <c r="A3790" s="62">
        <v>3787</v>
      </c>
      <c r="B3790" s="95">
        <f>INDEX(技能效果!B:B,MATCH(技能效果等级!W3790,技能效果!AE:AE,0))</f>
        <v>210400601</v>
      </c>
      <c r="C3790" s="95" t="str">
        <f>INDEX(技能效果!C:C,MATCH(技能效果等级!B3790,技能效果!B:B,0))</f>
        <v>插槽6主动伤害(教学)</v>
      </c>
      <c r="D3790" s="96" t="s">
        <v>873</v>
      </c>
      <c r="E3790" s="95">
        <v>3</v>
      </c>
      <c r="F3790" s="95">
        <f>INDEX(技能效果!H:H,MATCH(技能效果等级!B3790,技能效果!B:B,0))</f>
        <v>1001</v>
      </c>
      <c r="G3790" s="95">
        <f>IF(INDEX(技能效果!K:K,MATCH(B3790,技能效果!B:B,0))=0,INDEX(技能效果!I:I,MATCH(技能效果等级!B3790,技能效果!B:B,0)),INDEX(技能效果!I:I,MATCH(技能效果等级!B3790,技能效果!B:B,0))*VLOOKUP(E3790,技能数值计算!$C$19:$D$28,2,FALSE))</f>
        <v>0.57999999999999996</v>
      </c>
      <c r="H3790" s="95">
        <f>INDEX(技能效果!J:J,MATCH(技能效果等级!B3790,技能效果!B:B,0))</f>
        <v>0</v>
      </c>
      <c r="I3790" s="97"/>
      <c r="J3790" s="97"/>
      <c r="K3790" s="97"/>
      <c r="L3790" s="97"/>
      <c r="M3790" s="97"/>
      <c r="N3790" s="96" t="str">
        <f>IF(INDEX(技能效果!L:L,MATCH(技能效果等级!B3790,技能效果!B:B,0))="","",INDEX(技能效果!L:L,MATCH(技能效果等级!B3790,技能效果!B:B,0)))</f>
        <v/>
      </c>
      <c r="O3790" s="95">
        <f>IF(INDEX(技能效果!N:N,MATCH(B3790,技能效果!B:B,0))=0,INDEX(技能效果!M:M,MATCH(技能效果等级!B3790,技能效果!B:B,0)),INDEX(技能效果!M:M,MATCH(技能效果等级!B3790,技能效果!B:B,0))*VLOOKUP(E3790,技能数值计算!$C$19:$D$28,2,FALSE))</f>
        <v>0</v>
      </c>
      <c r="P3790" s="97"/>
      <c r="Q3790" s="97"/>
      <c r="R3790" s="95" t="str">
        <f>IF(INDEX(技能效果!O:O,MATCH(技能效果等级!B3790,技能效果!B:B,0))="","",INDEX(技能效果!O:O,MATCH(技能效果等级!B3790,技能效果!B:B,0)))</f>
        <v/>
      </c>
      <c r="S3790" s="97"/>
      <c r="T3790" s="97"/>
      <c r="U3790" s="97"/>
      <c r="V3790" s="96" t="str">
        <f>IF(INDEX(技能效果!AF:AF,MATCH(技能效果等级!B3790,技能效果!B:B,0))="","",INDEX(技能效果!AF:AF,MATCH(技能效果等级!B3790,技能效果!B:B,0)))</f>
        <v/>
      </c>
      <c r="W3790" s="95">
        <f t="shared" si="57"/>
        <v>370</v>
      </c>
    </row>
    <row r="3791" spans="1:23" ht="16.5" x14ac:dyDescent="0.2">
      <c r="A3791" s="62">
        <v>3788</v>
      </c>
      <c r="B3791" s="95">
        <f>INDEX(技能效果!B:B,MATCH(技能效果等级!W3791,技能效果!AE:AE,0))</f>
        <v>210400601</v>
      </c>
      <c r="C3791" s="95" t="str">
        <f>INDEX(技能效果!C:C,MATCH(技能效果等级!B3791,技能效果!B:B,0))</f>
        <v>插槽6主动伤害(教学)</v>
      </c>
      <c r="D3791" s="96" t="s">
        <v>873</v>
      </c>
      <c r="E3791" s="95">
        <v>4</v>
      </c>
      <c r="F3791" s="95">
        <f>INDEX(技能效果!H:H,MATCH(技能效果等级!B3791,技能效果!B:B,0))</f>
        <v>1001</v>
      </c>
      <c r="G3791" s="95">
        <f>IF(INDEX(技能效果!K:K,MATCH(B3791,技能效果!B:B,0))=0,INDEX(技能效果!I:I,MATCH(技能效果等级!B3791,技能效果!B:B,0)),INDEX(技能效果!I:I,MATCH(技能效果等级!B3791,技能效果!B:B,0))*VLOOKUP(E3791,技能数值计算!$C$19:$D$28,2,FALSE))</f>
        <v>0.62</v>
      </c>
      <c r="H3791" s="95">
        <f>INDEX(技能效果!J:J,MATCH(技能效果等级!B3791,技能效果!B:B,0))</f>
        <v>0</v>
      </c>
      <c r="I3791" s="97"/>
      <c r="J3791" s="97"/>
      <c r="K3791" s="97"/>
      <c r="L3791" s="97"/>
      <c r="M3791" s="97"/>
      <c r="N3791" s="96" t="str">
        <f>IF(INDEX(技能效果!L:L,MATCH(技能效果等级!B3791,技能效果!B:B,0))="","",INDEX(技能效果!L:L,MATCH(技能效果等级!B3791,技能效果!B:B,0)))</f>
        <v/>
      </c>
      <c r="O3791" s="95">
        <f>IF(INDEX(技能效果!N:N,MATCH(B3791,技能效果!B:B,0))=0,INDEX(技能效果!M:M,MATCH(技能效果等级!B3791,技能效果!B:B,0)),INDEX(技能效果!M:M,MATCH(技能效果等级!B3791,技能效果!B:B,0))*VLOOKUP(E3791,技能数值计算!$C$19:$D$28,2,FALSE))</f>
        <v>0</v>
      </c>
      <c r="P3791" s="97"/>
      <c r="Q3791" s="97"/>
      <c r="R3791" s="95" t="str">
        <f>IF(INDEX(技能效果!O:O,MATCH(技能效果等级!B3791,技能效果!B:B,0))="","",INDEX(技能效果!O:O,MATCH(技能效果等级!B3791,技能效果!B:B,0)))</f>
        <v/>
      </c>
      <c r="S3791" s="97"/>
      <c r="T3791" s="97"/>
      <c r="U3791" s="97"/>
      <c r="V3791" s="96" t="str">
        <f>IF(INDEX(技能效果!AF:AF,MATCH(技能效果等级!B3791,技能效果!B:B,0))="","",INDEX(技能效果!AF:AF,MATCH(技能效果等级!B3791,技能效果!B:B,0)))</f>
        <v/>
      </c>
      <c r="W3791" s="95">
        <f t="shared" si="57"/>
        <v>370</v>
      </c>
    </row>
    <row r="3792" spans="1:23" ht="16.5" x14ac:dyDescent="0.2">
      <c r="A3792" s="62">
        <v>3789</v>
      </c>
      <c r="B3792" s="95">
        <f>INDEX(技能效果!B:B,MATCH(技能效果等级!W3792,技能效果!AE:AE,0))</f>
        <v>210400601</v>
      </c>
      <c r="C3792" s="95" t="str">
        <f>INDEX(技能效果!C:C,MATCH(技能效果等级!B3792,技能效果!B:B,0))</f>
        <v>插槽6主动伤害(教学)</v>
      </c>
      <c r="D3792" s="96" t="s">
        <v>873</v>
      </c>
      <c r="E3792" s="95">
        <v>5</v>
      </c>
      <c r="F3792" s="95">
        <f>INDEX(技能效果!H:H,MATCH(技能效果等级!B3792,技能效果!B:B,0))</f>
        <v>1001</v>
      </c>
      <c r="G3792" s="95">
        <f>IF(INDEX(技能效果!K:K,MATCH(B3792,技能效果!B:B,0))=0,INDEX(技能效果!I:I,MATCH(技能效果等级!B3792,技能效果!B:B,0)),INDEX(技能效果!I:I,MATCH(技能效果等级!B3792,技能效果!B:B,0))*VLOOKUP(E3792,技能数值计算!$C$19:$D$28,2,FALSE))</f>
        <v>0.66</v>
      </c>
      <c r="H3792" s="95">
        <f>INDEX(技能效果!J:J,MATCH(技能效果等级!B3792,技能效果!B:B,0))</f>
        <v>0</v>
      </c>
      <c r="I3792" s="97"/>
      <c r="J3792" s="97"/>
      <c r="K3792" s="97"/>
      <c r="L3792" s="97"/>
      <c r="M3792" s="97"/>
      <c r="N3792" s="96" t="str">
        <f>IF(INDEX(技能效果!L:L,MATCH(技能效果等级!B3792,技能效果!B:B,0))="","",INDEX(技能效果!L:L,MATCH(技能效果等级!B3792,技能效果!B:B,0)))</f>
        <v/>
      </c>
      <c r="O3792" s="95">
        <f>IF(INDEX(技能效果!N:N,MATCH(B3792,技能效果!B:B,0))=0,INDEX(技能效果!M:M,MATCH(技能效果等级!B3792,技能效果!B:B,0)),INDEX(技能效果!M:M,MATCH(技能效果等级!B3792,技能效果!B:B,0))*VLOOKUP(E3792,技能数值计算!$C$19:$D$28,2,FALSE))</f>
        <v>0</v>
      </c>
      <c r="P3792" s="97"/>
      <c r="Q3792" s="97"/>
      <c r="R3792" s="95" t="str">
        <f>IF(INDEX(技能效果!O:O,MATCH(技能效果等级!B3792,技能效果!B:B,0))="","",INDEX(技能效果!O:O,MATCH(技能效果等级!B3792,技能效果!B:B,0)))</f>
        <v/>
      </c>
      <c r="S3792" s="97"/>
      <c r="T3792" s="97"/>
      <c r="U3792" s="97"/>
      <c r="V3792" s="96" t="str">
        <f>IF(INDEX(技能效果!AF:AF,MATCH(技能效果等级!B3792,技能效果!B:B,0))="","",INDEX(技能效果!AF:AF,MATCH(技能效果等级!B3792,技能效果!B:B,0)))</f>
        <v/>
      </c>
      <c r="W3792" s="95">
        <f t="shared" si="57"/>
        <v>370</v>
      </c>
    </row>
    <row r="3793" spans="1:23" ht="16.5" x14ac:dyDescent="0.2">
      <c r="A3793" s="62">
        <v>3790</v>
      </c>
      <c r="B3793" s="95">
        <f>INDEX(技能效果!B:B,MATCH(技能效果等级!W3793,技能效果!AE:AE,0))</f>
        <v>210400601</v>
      </c>
      <c r="C3793" s="95" t="str">
        <f>INDEX(技能效果!C:C,MATCH(技能效果等级!B3793,技能效果!B:B,0))</f>
        <v>插槽6主动伤害(教学)</v>
      </c>
      <c r="D3793" s="96" t="s">
        <v>873</v>
      </c>
      <c r="E3793" s="95">
        <v>6</v>
      </c>
      <c r="F3793" s="95">
        <f>INDEX(技能效果!H:H,MATCH(技能效果等级!B3793,技能效果!B:B,0))</f>
        <v>1001</v>
      </c>
      <c r="G3793" s="95">
        <f>IF(INDEX(技能效果!K:K,MATCH(B3793,技能效果!B:B,0))=0,INDEX(技能效果!I:I,MATCH(技能效果等级!B3793,技能效果!B:B,0)),INDEX(技能效果!I:I,MATCH(技能效果等级!B3793,技能效果!B:B,0))*VLOOKUP(E3793,技能数值计算!$C$19:$D$28,2,FALSE))</f>
        <v>0.72</v>
      </c>
      <c r="H3793" s="95">
        <f>INDEX(技能效果!J:J,MATCH(技能效果等级!B3793,技能效果!B:B,0))</f>
        <v>0</v>
      </c>
      <c r="I3793" s="97"/>
      <c r="J3793" s="97"/>
      <c r="K3793" s="97"/>
      <c r="L3793" s="97"/>
      <c r="M3793" s="97"/>
      <c r="N3793" s="96" t="str">
        <f>IF(INDEX(技能效果!L:L,MATCH(技能效果等级!B3793,技能效果!B:B,0))="","",INDEX(技能效果!L:L,MATCH(技能效果等级!B3793,技能效果!B:B,0)))</f>
        <v/>
      </c>
      <c r="O3793" s="95">
        <f>IF(INDEX(技能效果!N:N,MATCH(B3793,技能效果!B:B,0))=0,INDEX(技能效果!M:M,MATCH(技能效果等级!B3793,技能效果!B:B,0)),INDEX(技能效果!M:M,MATCH(技能效果等级!B3793,技能效果!B:B,0))*VLOOKUP(E3793,技能数值计算!$C$19:$D$28,2,FALSE))</f>
        <v>0</v>
      </c>
      <c r="P3793" s="97"/>
      <c r="Q3793" s="97"/>
      <c r="R3793" s="95" t="str">
        <f>IF(INDEX(技能效果!O:O,MATCH(技能效果等级!B3793,技能效果!B:B,0))="","",INDEX(技能效果!O:O,MATCH(技能效果等级!B3793,技能效果!B:B,0)))</f>
        <v/>
      </c>
      <c r="S3793" s="97"/>
      <c r="T3793" s="97"/>
      <c r="U3793" s="97"/>
      <c r="V3793" s="96" t="str">
        <f>IF(INDEX(技能效果!AF:AF,MATCH(技能效果等级!B3793,技能效果!B:B,0))="","",INDEX(技能效果!AF:AF,MATCH(技能效果等级!B3793,技能效果!B:B,0)))</f>
        <v/>
      </c>
      <c r="W3793" s="95">
        <f t="shared" si="57"/>
        <v>370</v>
      </c>
    </row>
    <row r="3794" spans="1:23" ht="16.5" x14ac:dyDescent="0.2">
      <c r="A3794" s="62">
        <v>3791</v>
      </c>
      <c r="B3794" s="95">
        <f>INDEX(技能效果!B:B,MATCH(技能效果等级!W3794,技能效果!AE:AE,0))</f>
        <v>210400601</v>
      </c>
      <c r="C3794" s="95" t="str">
        <f>INDEX(技能效果!C:C,MATCH(技能效果等级!B3794,技能效果!B:B,0))</f>
        <v>插槽6主动伤害(教学)</v>
      </c>
      <c r="D3794" s="96" t="s">
        <v>873</v>
      </c>
      <c r="E3794" s="95">
        <v>7</v>
      </c>
      <c r="F3794" s="95">
        <f>INDEX(技能效果!H:H,MATCH(技能效果等级!B3794,技能效果!B:B,0))</f>
        <v>1001</v>
      </c>
      <c r="G3794" s="95">
        <f>IF(INDEX(技能效果!K:K,MATCH(B3794,技能效果!B:B,0))=0,INDEX(技能效果!I:I,MATCH(技能效果等级!B3794,技能效果!B:B,0)),INDEX(技能效果!I:I,MATCH(技能效果等级!B3794,技能效果!B:B,0))*VLOOKUP(E3794,技能数值计算!$C$19:$D$28,2,FALSE))</f>
        <v>0.78</v>
      </c>
      <c r="H3794" s="95">
        <f>INDEX(技能效果!J:J,MATCH(技能效果等级!B3794,技能效果!B:B,0))</f>
        <v>0</v>
      </c>
      <c r="I3794" s="97"/>
      <c r="J3794" s="97"/>
      <c r="K3794" s="97"/>
      <c r="L3794" s="97"/>
      <c r="M3794" s="97"/>
      <c r="N3794" s="96" t="str">
        <f>IF(INDEX(技能效果!L:L,MATCH(技能效果等级!B3794,技能效果!B:B,0))="","",INDEX(技能效果!L:L,MATCH(技能效果等级!B3794,技能效果!B:B,0)))</f>
        <v/>
      </c>
      <c r="O3794" s="95">
        <f>IF(INDEX(技能效果!N:N,MATCH(B3794,技能效果!B:B,0))=0,INDEX(技能效果!M:M,MATCH(技能效果等级!B3794,技能效果!B:B,0)),INDEX(技能效果!M:M,MATCH(技能效果等级!B3794,技能效果!B:B,0))*VLOOKUP(E3794,技能数值计算!$C$19:$D$28,2,FALSE))</f>
        <v>0</v>
      </c>
      <c r="P3794" s="97"/>
      <c r="Q3794" s="97"/>
      <c r="R3794" s="95" t="str">
        <f>IF(INDEX(技能效果!O:O,MATCH(技能效果等级!B3794,技能效果!B:B,0))="","",INDEX(技能效果!O:O,MATCH(技能效果等级!B3794,技能效果!B:B,0)))</f>
        <v/>
      </c>
      <c r="S3794" s="97"/>
      <c r="T3794" s="97"/>
      <c r="U3794" s="97"/>
      <c r="V3794" s="96" t="str">
        <f>IF(INDEX(技能效果!AF:AF,MATCH(技能效果等级!B3794,技能效果!B:B,0))="","",INDEX(技能效果!AF:AF,MATCH(技能效果等级!B3794,技能效果!B:B,0)))</f>
        <v/>
      </c>
      <c r="W3794" s="95">
        <f t="shared" si="57"/>
        <v>370</v>
      </c>
    </row>
    <row r="3795" spans="1:23" ht="16.5" x14ac:dyDescent="0.2">
      <c r="A3795" s="62">
        <v>3792</v>
      </c>
      <c r="B3795" s="95">
        <f>INDEX(技能效果!B:B,MATCH(技能效果等级!W3795,技能效果!AE:AE,0))</f>
        <v>210400601</v>
      </c>
      <c r="C3795" s="95" t="str">
        <f>INDEX(技能效果!C:C,MATCH(技能效果等级!B3795,技能效果!B:B,0))</f>
        <v>插槽6主动伤害(教学)</v>
      </c>
      <c r="D3795" s="96" t="s">
        <v>873</v>
      </c>
      <c r="E3795" s="95">
        <v>8</v>
      </c>
      <c r="F3795" s="95">
        <f>INDEX(技能效果!H:H,MATCH(技能效果等级!B3795,技能效果!B:B,0))</f>
        <v>1001</v>
      </c>
      <c r="G3795" s="95">
        <f>IF(INDEX(技能效果!K:K,MATCH(B3795,技能效果!B:B,0))=0,INDEX(技能效果!I:I,MATCH(技能效果等级!B3795,技能效果!B:B,0)),INDEX(技能效果!I:I,MATCH(技能效果等级!B3795,技能效果!B:B,0))*VLOOKUP(E3795,技能数值计算!$C$19:$D$28,2,FALSE))</f>
        <v>0.84</v>
      </c>
      <c r="H3795" s="95">
        <f>INDEX(技能效果!J:J,MATCH(技能效果等级!B3795,技能效果!B:B,0))</f>
        <v>0</v>
      </c>
      <c r="I3795" s="97"/>
      <c r="J3795" s="97"/>
      <c r="K3795" s="97"/>
      <c r="L3795" s="97"/>
      <c r="M3795" s="97"/>
      <c r="N3795" s="96" t="str">
        <f>IF(INDEX(技能效果!L:L,MATCH(技能效果等级!B3795,技能效果!B:B,0))="","",INDEX(技能效果!L:L,MATCH(技能效果等级!B3795,技能效果!B:B,0)))</f>
        <v/>
      </c>
      <c r="O3795" s="95">
        <f>IF(INDEX(技能效果!N:N,MATCH(B3795,技能效果!B:B,0))=0,INDEX(技能效果!M:M,MATCH(技能效果等级!B3795,技能效果!B:B,0)),INDEX(技能效果!M:M,MATCH(技能效果等级!B3795,技能效果!B:B,0))*VLOOKUP(E3795,技能数值计算!$C$19:$D$28,2,FALSE))</f>
        <v>0</v>
      </c>
      <c r="P3795" s="97"/>
      <c r="Q3795" s="97"/>
      <c r="R3795" s="95" t="str">
        <f>IF(INDEX(技能效果!O:O,MATCH(技能效果等级!B3795,技能效果!B:B,0))="","",INDEX(技能效果!O:O,MATCH(技能效果等级!B3795,技能效果!B:B,0)))</f>
        <v/>
      </c>
      <c r="S3795" s="97"/>
      <c r="T3795" s="97"/>
      <c r="U3795" s="97"/>
      <c r="V3795" s="96" t="str">
        <f>IF(INDEX(技能效果!AF:AF,MATCH(技能效果等级!B3795,技能效果!B:B,0))="","",INDEX(技能效果!AF:AF,MATCH(技能效果等级!B3795,技能效果!B:B,0)))</f>
        <v/>
      </c>
      <c r="W3795" s="95">
        <f t="shared" si="57"/>
        <v>370</v>
      </c>
    </row>
    <row r="3796" spans="1:23" ht="16.5" x14ac:dyDescent="0.2">
      <c r="A3796" s="62">
        <v>3793</v>
      </c>
      <c r="B3796" s="95">
        <f>INDEX(技能效果!B:B,MATCH(技能效果等级!W3796,技能效果!AE:AE,0))</f>
        <v>210400601</v>
      </c>
      <c r="C3796" s="95" t="str">
        <f>INDEX(技能效果!C:C,MATCH(技能效果等级!B3796,技能效果!B:B,0))</f>
        <v>插槽6主动伤害(教学)</v>
      </c>
      <c r="D3796" s="96" t="s">
        <v>873</v>
      </c>
      <c r="E3796" s="95">
        <v>9</v>
      </c>
      <c r="F3796" s="95">
        <f>INDEX(技能效果!H:H,MATCH(技能效果等级!B3796,技能效果!B:B,0))</f>
        <v>1001</v>
      </c>
      <c r="G3796" s="95">
        <f>IF(INDEX(技能效果!K:K,MATCH(B3796,技能效果!B:B,0))=0,INDEX(技能效果!I:I,MATCH(技能效果等级!B3796,技能效果!B:B,0)),INDEX(技能效果!I:I,MATCH(技能效果等级!B3796,技能效果!B:B,0))*VLOOKUP(E3796,技能数值计算!$C$19:$D$28,2,FALSE))</f>
        <v>0.92</v>
      </c>
      <c r="H3796" s="95">
        <f>INDEX(技能效果!J:J,MATCH(技能效果等级!B3796,技能效果!B:B,0))</f>
        <v>0</v>
      </c>
      <c r="I3796" s="97"/>
      <c r="J3796" s="97"/>
      <c r="K3796" s="97"/>
      <c r="L3796" s="97"/>
      <c r="M3796" s="97"/>
      <c r="N3796" s="96" t="str">
        <f>IF(INDEX(技能效果!L:L,MATCH(技能效果等级!B3796,技能效果!B:B,0))="","",INDEX(技能效果!L:L,MATCH(技能效果等级!B3796,技能效果!B:B,0)))</f>
        <v/>
      </c>
      <c r="O3796" s="95">
        <f>IF(INDEX(技能效果!N:N,MATCH(B3796,技能效果!B:B,0))=0,INDEX(技能效果!M:M,MATCH(技能效果等级!B3796,技能效果!B:B,0)),INDEX(技能效果!M:M,MATCH(技能效果等级!B3796,技能效果!B:B,0))*VLOOKUP(E3796,技能数值计算!$C$19:$D$28,2,FALSE))</f>
        <v>0</v>
      </c>
      <c r="P3796" s="97"/>
      <c r="Q3796" s="97"/>
      <c r="R3796" s="95" t="str">
        <f>IF(INDEX(技能效果!O:O,MATCH(技能效果等级!B3796,技能效果!B:B,0))="","",INDEX(技能效果!O:O,MATCH(技能效果等级!B3796,技能效果!B:B,0)))</f>
        <v/>
      </c>
      <c r="S3796" s="97"/>
      <c r="T3796" s="97"/>
      <c r="U3796" s="97"/>
      <c r="V3796" s="96" t="str">
        <f>IF(INDEX(技能效果!AF:AF,MATCH(技能效果等级!B3796,技能效果!B:B,0))="","",INDEX(技能效果!AF:AF,MATCH(技能效果等级!B3796,技能效果!B:B,0)))</f>
        <v/>
      </c>
      <c r="W3796" s="95">
        <f t="shared" si="57"/>
        <v>370</v>
      </c>
    </row>
    <row r="3797" spans="1:23" ht="16.5" x14ac:dyDescent="0.2">
      <c r="A3797" s="62">
        <v>3794</v>
      </c>
      <c r="B3797" s="95">
        <f>INDEX(技能效果!B:B,MATCH(技能效果等级!W3797,技能效果!AE:AE,0))</f>
        <v>210400601</v>
      </c>
      <c r="C3797" s="95" t="str">
        <f>INDEX(技能效果!C:C,MATCH(技能效果等级!B3797,技能效果!B:B,0))</f>
        <v>插槽6主动伤害(教学)</v>
      </c>
      <c r="D3797" s="96" t="s">
        <v>873</v>
      </c>
      <c r="E3797" s="95">
        <v>10</v>
      </c>
      <c r="F3797" s="95">
        <f>INDEX(技能效果!H:H,MATCH(技能效果等级!B3797,技能效果!B:B,0))</f>
        <v>1001</v>
      </c>
      <c r="G3797" s="95">
        <f>IF(INDEX(技能效果!K:K,MATCH(B3797,技能效果!B:B,0))=0,INDEX(技能效果!I:I,MATCH(技能效果等级!B3797,技能效果!B:B,0)),INDEX(技能效果!I:I,MATCH(技能效果等级!B3797,技能效果!B:B,0))*VLOOKUP(E3797,技能数值计算!$C$19:$D$28,2,FALSE))</f>
        <v>1</v>
      </c>
      <c r="H3797" s="95">
        <f>INDEX(技能效果!J:J,MATCH(技能效果等级!B3797,技能效果!B:B,0))</f>
        <v>0</v>
      </c>
      <c r="I3797" s="97"/>
      <c r="J3797" s="97"/>
      <c r="K3797" s="97"/>
      <c r="L3797" s="97"/>
      <c r="M3797" s="97"/>
      <c r="N3797" s="96" t="str">
        <f>IF(INDEX(技能效果!L:L,MATCH(技能效果等级!B3797,技能效果!B:B,0))="","",INDEX(技能效果!L:L,MATCH(技能效果等级!B3797,技能效果!B:B,0)))</f>
        <v/>
      </c>
      <c r="O3797" s="95">
        <f>IF(INDEX(技能效果!N:N,MATCH(B3797,技能效果!B:B,0))=0,INDEX(技能效果!M:M,MATCH(技能效果等级!B3797,技能效果!B:B,0)),INDEX(技能效果!M:M,MATCH(技能效果等级!B3797,技能效果!B:B,0))*VLOOKUP(E3797,技能数值计算!$C$19:$D$28,2,FALSE))</f>
        <v>0</v>
      </c>
      <c r="P3797" s="97"/>
      <c r="Q3797" s="97"/>
      <c r="R3797" s="95" t="str">
        <f>IF(INDEX(技能效果!O:O,MATCH(技能效果等级!B3797,技能效果!B:B,0))="","",INDEX(技能效果!O:O,MATCH(技能效果等级!B3797,技能效果!B:B,0)))</f>
        <v/>
      </c>
      <c r="S3797" s="97"/>
      <c r="T3797" s="97"/>
      <c r="U3797" s="97"/>
      <c r="V3797" s="96" t="str">
        <f>IF(INDEX(技能效果!AF:AF,MATCH(技能效果等级!B3797,技能效果!B:B,0))="","",INDEX(技能效果!AF:AF,MATCH(技能效果等级!B3797,技能效果!B:B,0)))</f>
        <v/>
      </c>
      <c r="W3797" s="95">
        <f t="shared" si="57"/>
        <v>370</v>
      </c>
    </row>
    <row r="3798" spans="1:23" ht="16.5" x14ac:dyDescent="0.2">
      <c r="A3798" s="62">
        <v>3795</v>
      </c>
      <c r="B3798" s="95">
        <f>INDEX(技能效果!B:B,MATCH(技能效果等级!W3798,技能效果!AE:AE,0))</f>
        <v>210400602</v>
      </c>
      <c r="C3798" s="95" t="str">
        <f>INDEX(技能效果!C:C,MATCH(技能效果等级!B3798,技能效果!B:B,0))</f>
        <v>插槽6连击伤害(教学)</v>
      </c>
      <c r="D3798" s="96" t="s">
        <v>873</v>
      </c>
      <c r="E3798" s="95">
        <v>1</v>
      </c>
      <c r="F3798" s="95">
        <f>INDEX(技能效果!H:H,MATCH(技能效果等级!B3798,技能效果!B:B,0))</f>
        <v>1001</v>
      </c>
      <c r="G3798" s="95">
        <f>IF(INDEX(技能效果!K:K,MATCH(B3798,技能效果!B:B,0))=0,INDEX(技能效果!I:I,MATCH(技能效果等级!B3798,技能效果!B:B,0)),INDEX(技能效果!I:I,MATCH(技能效果等级!B3798,技能效果!B:B,0))*VLOOKUP(E3798,技能数值计算!$C$19:$D$28,2,FALSE))</f>
        <v>0.5</v>
      </c>
      <c r="H3798" s="95">
        <f>INDEX(技能效果!J:J,MATCH(技能效果等级!B3798,技能效果!B:B,0))</f>
        <v>0</v>
      </c>
      <c r="I3798" s="97"/>
      <c r="J3798" s="97"/>
      <c r="K3798" s="97"/>
      <c r="L3798" s="97"/>
      <c r="M3798" s="97"/>
      <c r="N3798" s="96" t="str">
        <f>IF(INDEX(技能效果!L:L,MATCH(技能效果等级!B3798,技能效果!B:B,0))="","",INDEX(技能效果!L:L,MATCH(技能效果等级!B3798,技能效果!B:B,0)))</f>
        <v/>
      </c>
      <c r="O3798" s="95">
        <f>IF(INDEX(技能效果!N:N,MATCH(B3798,技能效果!B:B,0))=0,INDEX(技能效果!M:M,MATCH(技能效果等级!B3798,技能效果!B:B,0)),INDEX(技能效果!M:M,MATCH(技能效果等级!B3798,技能效果!B:B,0))*VLOOKUP(E3798,技能数值计算!$C$19:$D$28,2,FALSE))</f>
        <v>0</v>
      </c>
      <c r="P3798" s="97"/>
      <c r="Q3798" s="97"/>
      <c r="R3798" s="95" t="str">
        <f>IF(INDEX(技能效果!O:O,MATCH(技能效果等级!B3798,技能效果!B:B,0))="","",INDEX(技能效果!O:O,MATCH(技能效果等级!B3798,技能效果!B:B,0)))</f>
        <v/>
      </c>
      <c r="S3798" s="97"/>
      <c r="T3798" s="97"/>
      <c r="U3798" s="97"/>
      <c r="V3798" s="96" t="str">
        <f>IF(INDEX(技能效果!AF:AF,MATCH(技能效果等级!B3798,技能效果!B:B,0))="","",INDEX(技能效果!AF:AF,MATCH(技能效果等级!B3798,技能效果!B:B,0)))</f>
        <v/>
      </c>
      <c r="W3798" s="95">
        <f t="shared" si="57"/>
        <v>371</v>
      </c>
    </row>
    <row r="3799" spans="1:23" ht="16.5" x14ac:dyDescent="0.2">
      <c r="A3799" s="62">
        <v>3796</v>
      </c>
      <c r="B3799" s="95">
        <f>INDEX(技能效果!B:B,MATCH(技能效果等级!W3799,技能效果!AE:AE,0))</f>
        <v>210400602</v>
      </c>
      <c r="C3799" s="95" t="str">
        <f>INDEX(技能效果!C:C,MATCH(技能效果等级!B3799,技能效果!B:B,0))</f>
        <v>插槽6连击伤害(教学)</v>
      </c>
      <c r="D3799" s="96" t="s">
        <v>873</v>
      </c>
      <c r="E3799" s="95">
        <v>2</v>
      </c>
      <c r="F3799" s="95">
        <f>INDEX(技能效果!H:H,MATCH(技能效果等级!B3799,技能效果!B:B,0))</f>
        <v>1001</v>
      </c>
      <c r="G3799" s="95">
        <f>IF(INDEX(技能效果!K:K,MATCH(B3799,技能效果!B:B,0))=0,INDEX(技能效果!I:I,MATCH(技能效果等级!B3799,技能效果!B:B,0)),INDEX(技能效果!I:I,MATCH(技能效果等级!B3799,技能效果!B:B,0))*VLOOKUP(E3799,技能数值计算!$C$19:$D$28,2,FALSE))</f>
        <v>0.54</v>
      </c>
      <c r="H3799" s="95">
        <f>INDEX(技能效果!J:J,MATCH(技能效果等级!B3799,技能效果!B:B,0))</f>
        <v>0</v>
      </c>
      <c r="I3799" s="97"/>
      <c r="J3799" s="97"/>
      <c r="K3799" s="97"/>
      <c r="L3799" s="97"/>
      <c r="M3799" s="97"/>
      <c r="N3799" s="96" t="str">
        <f>IF(INDEX(技能效果!L:L,MATCH(技能效果等级!B3799,技能效果!B:B,0))="","",INDEX(技能效果!L:L,MATCH(技能效果等级!B3799,技能效果!B:B,0)))</f>
        <v/>
      </c>
      <c r="O3799" s="95">
        <f>IF(INDEX(技能效果!N:N,MATCH(B3799,技能效果!B:B,0))=0,INDEX(技能效果!M:M,MATCH(技能效果等级!B3799,技能效果!B:B,0)),INDEX(技能效果!M:M,MATCH(技能效果等级!B3799,技能效果!B:B,0))*VLOOKUP(E3799,技能数值计算!$C$19:$D$28,2,FALSE))</f>
        <v>0</v>
      </c>
      <c r="P3799" s="97"/>
      <c r="Q3799" s="97"/>
      <c r="R3799" s="95" t="str">
        <f>IF(INDEX(技能效果!O:O,MATCH(技能效果等级!B3799,技能效果!B:B,0))="","",INDEX(技能效果!O:O,MATCH(技能效果等级!B3799,技能效果!B:B,0)))</f>
        <v/>
      </c>
      <c r="S3799" s="97"/>
      <c r="T3799" s="97"/>
      <c r="U3799" s="97"/>
      <c r="V3799" s="96" t="str">
        <f>IF(INDEX(技能效果!AF:AF,MATCH(技能效果等级!B3799,技能效果!B:B,0))="","",INDEX(技能效果!AF:AF,MATCH(技能效果等级!B3799,技能效果!B:B,0)))</f>
        <v/>
      </c>
      <c r="W3799" s="95">
        <f t="shared" si="57"/>
        <v>371</v>
      </c>
    </row>
    <row r="3800" spans="1:23" ht="16.5" x14ac:dyDescent="0.2">
      <c r="A3800" s="62">
        <v>3797</v>
      </c>
      <c r="B3800" s="95">
        <f>INDEX(技能效果!B:B,MATCH(技能效果等级!W3800,技能效果!AE:AE,0))</f>
        <v>210400602</v>
      </c>
      <c r="C3800" s="95" t="str">
        <f>INDEX(技能效果!C:C,MATCH(技能效果等级!B3800,技能效果!B:B,0))</f>
        <v>插槽6连击伤害(教学)</v>
      </c>
      <c r="D3800" s="96" t="s">
        <v>873</v>
      </c>
      <c r="E3800" s="95">
        <v>3</v>
      </c>
      <c r="F3800" s="95">
        <f>INDEX(技能效果!H:H,MATCH(技能效果等级!B3800,技能效果!B:B,0))</f>
        <v>1001</v>
      </c>
      <c r="G3800" s="95">
        <f>IF(INDEX(技能效果!K:K,MATCH(B3800,技能效果!B:B,0))=0,INDEX(技能效果!I:I,MATCH(技能效果等级!B3800,技能效果!B:B,0)),INDEX(技能效果!I:I,MATCH(技能效果等级!B3800,技能效果!B:B,0))*VLOOKUP(E3800,技能数值计算!$C$19:$D$28,2,FALSE))</f>
        <v>0.57999999999999996</v>
      </c>
      <c r="H3800" s="95">
        <f>INDEX(技能效果!J:J,MATCH(技能效果等级!B3800,技能效果!B:B,0))</f>
        <v>0</v>
      </c>
      <c r="I3800" s="97"/>
      <c r="J3800" s="97"/>
      <c r="K3800" s="97"/>
      <c r="L3800" s="97"/>
      <c r="M3800" s="97"/>
      <c r="N3800" s="96" t="str">
        <f>IF(INDEX(技能效果!L:L,MATCH(技能效果等级!B3800,技能效果!B:B,0))="","",INDEX(技能效果!L:L,MATCH(技能效果等级!B3800,技能效果!B:B,0)))</f>
        <v/>
      </c>
      <c r="O3800" s="95">
        <f>IF(INDEX(技能效果!N:N,MATCH(B3800,技能效果!B:B,0))=0,INDEX(技能效果!M:M,MATCH(技能效果等级!B3800,技能效果!B:B,0)),INDEX(技能效果!M:M,MATCH(技能效果等级!B3800,技能效果!B:B,0))*VLOOKUP(E3800,技能数值计算!$C$19:$D$28,2,FALSE))</f>
        <v>0</v>
      </c>
      <c r="P3800" s="97"/>
      <c r="Q3800" s="97"/>
      <c r="R3800" s="95" t="str">
        <f>IF(INDEX(技能效果!O:O,MATCH(技能效果等级!B3800,技能效果!B:B,0))="","",INDEX(技能效果!O:O,MATCH(技能效果等级!B3800,技能效果!B:B,0)))</f>
        <v/>
      </c>
      <c r="S3800" s="97"/>
      <c r="T3800" s="97"/>
      <c r="U3800" s="97"/>
      <c r="V3800" s="96" t="str">
        <f>IF(INDEX(技能效果!AF:AF,MATCH(技能效果等级!B3800,技能效果!B:B,0))="","",INDEX(技能效果!AF:AF,MATCH(技能效果等级!B3800,技能效果!B:B,0)))</f>
        <v/>
      </c>
      <c r="W3800" s="95">
        <f t="shared" si="57"/>
        <v>371</v>
      </c>
    </row>
    <row r="3801" spans="1:23" ht="16.5" x14ac:dyDescent="0.2">
      <c r="A3801" s="62">
        <v>3798</v>
      </c>
      <c r="B3801" s="95">
        <f>INDEX(技能效果!B:B,MATCH(技能效果等级!W3801,技能效果!AE:AE,0))</f>
        <v>210400602</v>
      </c>
      <c r="C3801" s="95" t="str">
        <f>INDEX(技能效果!C:C,MATCH(技能效果等级!B3801,技能效果!B:B,0))</f>
        <v>插槽6连击伤害(教学)</v>
      </c>
      <c r="D3801" s="96" t="s">
        <v>873</v>
      </c>
      <c r="E3801" s="95">
        <v>4</v>
      </c>
      <c r="F3801" s="95">
        <f>INDEX(技能效果!H:H,MATCH(技能效果等级!B3801,技能效果!B:B,0))</f>
        <v>1001</v>
      </c>
      <c r="G3801" s="95">
        <f>IF(INDEX(技能效果!K:K,MATCH(B3801,技能效果!B:B,0))=0,INDEX(技能效果!I:I,MATCH(技能效果等级!B3801,技能效果!B:B,0)),INDEX(技能效果!I:I,MATCH(技能效果等级!B3801,技能效果!B:B,0))*VLOOKUP(E3801,技能数值计算!$C$19:$D$28,2,FALSE))</f>
        <v>0.62</v>
      </c>
      <c r="H3801" s="95">
        <f>INDEX(技能效果!J:J,MATCH(技能效果等级!B3801,技能效果!B:B,0))</f>
        <v>0</v>
      </c>
      <c r="I3801" s="97"/>
      <c r="J3801" s="97"/>
      <c r="K3801" s="97"/>
      <c r="L3801" s="97"/>
      <c r="M3801" s="97"/>
      <c r="N3801" s="96" t="str">
        <f>IF(INDEX(技能效果!L:L,MATCH(技能效果等级!B3801,技能效果!B:B,0))="","",INDEX(技能效果!L:L,MATCH(技能效果等级!B3801,技能效果!B:B,0)))</f>
        <v/>
      </c>
      <c r="O3801" s="95">
        <f>IF(INDEX(技能效果!N:N,MATCH(B3801,技能效果!B:B,0))=0,INDEX(技能效果!M:M,MATCH(技能效果等级!B3801,技能效果!B:B,0)),INDEX(技能效果!M:M,MATCH(技能效果等级!B3801,技能效果!B:B,0))*VLOOKUP(E3801,技能数值计算!$C$19:$D$28,2,FALSE))</f>
        <v>0</v>
      </c>
      <c r="P3801" s="97"/>
      <c r="Q3801" s="97"/>
      <c r="R3801" s="95" t="str">
        <f>IF(INDEX(技能效果!O:O,MATCH(技能效果等级!B3801,技能效果!B:B,0))="","",INDEX(技能效果!O:O,MATCH(技能效果等级!B3801,技能效果!B:B,0)))</f>
        <v/>
      </c>
      <c r="S3801" s="97"/>
      <c r="T3801" s="97"/>
      <c r="U3801" s="97"/>
      <c r="V3801" s="96" t="str">
        <f>IF(INDEX(技能效果!AF:AF,MATCH(技能效果等级!B3801,技能效果!B:B,0))="","",INDEX(技能效果!AF:AF,MATCH(技能效果等级!B3801,技能效果!B:B,0)))</f>
        <v/>
      </c>
      <c r="W3801" s="95">
        <f t="shared" si="57"/>
        <v>371</v>
      </c>
    </row>
    <row r="3802" spans="1:23" ht="16.5" x14ac:dyDescent="0.2">
      <c r="A3802" s="62">
        <v>3799</v>
      </c>
      <c r="B3802" s="95">
        <f>INDEX(技能效果!B:B,MATCH(技能效果等级!W3802,技能效果!AE:AE,0))</f>
        <v>210400602</v>
      </c>
      <c r="C3802" s="95" t="str">
        <f>INDEX(技能效果!C:C,MATCH(技能效果等级!B3802,技能效果!B:B,0))</f>
        <v>插槽6连击伤害(教学)</v>
      </c>
      <c r="D3802" s="96" t="s">
        <v>873</v>
      </c>
      <c r="E3802" s="95">
        <v>5</v>
      </c>
      <c r="F3802" s="95">
        <f>INDEX(技能效果!H:H,MATCH(技能效果等级!B3802,技能效果!B:B,0))</f>
        <v>1001</v>
      </c>
      <c r="G3802" s="95">
        <f>IF(INDEX(技能效果!K:K,MATCH(B3802,技能效果!B:B,0))=0,INDEX(技能效果!I:I,MATCH(技能效果等级!B3802,技能效果!B:B,0)),INDEX(技能效果!I:I,MATCH(技能效果等级!B3802,技能效果!B:B,0))*VLOOKUP(E3802,技能数值计算!$C$19:$D$28,2,FALSE))</f>
        <v>0.66</v>
      </c>
      <c r="H3802" s="95">
        <f>INDEX(技能效果!J:J,MATCH(技能效果等级!B3802,技能效果!B:B,0))</f>
        <v>0</v>
      </c>
      <c r="I3802" s="97"/>
      <c r="J3802" s="97"/>
      <c r="K3802" s="97"/>
      <c r="L3802" s="97"/>
      <c r="M3802" s="97"/>
      <c r="N3802" s="96" t="str">
        <f>IF(INDEX(技能效果!L:L,MATCH(技能效果等级!B3802,技能效果!B:B,0))="","",INDEX(技能效果!L:L,MATCH(技能效果等级!B3802,技能效果!B:B,0)))</f>
        <v/>
      </c>
      <c r="O3802" s="95">
        <f>IF(INDEX(技能效果!N:N,MATCH(B3802,技能效果!B:B,0))=0,INDEX(技能效果!M:M,MATCH(技能效果等级!B3802,技能效果!B:B,0)),INDEX(技能效果!M:M,MATCH(技能效果等级!B3802,技能效果!B:B,0))*VLOOKUP(E3802,技能数值计算!$C$19:$D$28,2,FALSE))</f>
        <v>0</v>
      </c>
      <c r="P3802" s="97"/>
      <c r="Q3802" s="97"/>
      <c r="R3802" s="95" t="str">
        <f>IF(INDEX(技能效果!O:O,MATCH(技能效果等级!B3802,技能效果!B:B,0))="","",INDEX(技能效果!O:O,MATCH(技能效果等级!B3802,技能效果!B:B,0)))</f>
        <v/>
      </c>
      <c r="S3802" s="97"/>
      <c r="T3802" s="97"/>
      <c r="U3802" s="97"/>
      <c r="V3802" s="96" t="str">
        <f>IF(INDEX(技能效果!AF:AF,MATCH(技能效果等级!B3802,技能效果!B:B,0))="","",INDEX(技能效果!AF:AF,MATCH(技能效果等级!B3802,技能效果!B:B,0)))</f>
        <v/>
      </c>
      <c r="W3802" s="95">
        <f t="shared" si="57"/>
        <v>371</v>
      </c>
    </row>
    <row r="3803" spans="1:23" ht="16.5" x14ac:dyDescent="0.2">
      <c r="A3803" s="62">
        <v>3800</v>
      </c>
      <c r="B3803" s="95">
        <f>INDEX(技能效果!B:B,MATCH(技能效果等级!W3803,技能效果!AE:AE,0))</f>
        <v>210400602</v>
      </c>
      <c r="C3803" s="95" t="str">
        <f>INDEX(技能效果!C:C,MATCH(技能效果等级!B3803,技能效果!B:B,0))</f>
        <v>插槽6连击伤害(教学)</v>
      </c>
      <c r="D3803" s="96" t="s">
        <v>873</v>
      </c>
      <c r="E3803" s="95">
        <v>6</v>
      </c>
      <c r="F3803" s="95">
        <f>INDEX(技能效果!H:H,MATCH(技能效果等级!B3803,技能效果!B:B,0))</f>
        <v>1001</v>
      </c>
      <c r="G3803" s="95">
        <f>IF(INDEX(技能效果!K:K,MATCH(B3803,技能效果!B:B,0))=0,INDEX(技能效果!I:I,MATCH(技能效果等级!B3803,技能效果!B:B,0)),INDEX(技能效果!I:I,MATCH(技能效果等级!B3803,技能效果!B:B,0))*VLOOKUP(E3803,技能数值计算!$C$19:$D$28,2,FALSE))</f>
        <v>0.72</v>
      </c>
      <c r="H3803" s="95">
        <f>INDEX(技能效果!J:J,MATCH(技能效果等级!B3803,技能效果!B:B,0))</f>
        <v>0</v>
      </c>
      <c r="I3803" s="97"/>
      <c r="J3803" s="97"/>
      <c r="K3803" s="97"/>
      <c r="L3803" s="97"/>
      <c r="M3803" s="97"/>
      <c r="N3803" s="96" t="str">
        <f>IF(INDEX(技能效果!L:L,MATCH(技能效果等级!B3803,技能效果!B:B,0))="","",INDEX(技能效果!L:L,MATCH(技能效果等级!B3803,技能效果!B:B,0)))</f>
        <v/>
      </c>
      <c r="O3803" s="95">
        <f>IF(INDEX(技能效果!N:N,MATCH(B3803,技能效果!B:B,0))=0,INDEX(技能效果!M:M,MATCH(技能效果等级!B3803,技能效果!B:B,0)),INDEX(技能效果!M:M,MATCH(技能效果等级!B3803,技能效果!B:B,0))*VLOOKUP(E3803,技能数值计算!$C$19:$D$28,2,FALSE))</f>
        <v>0</v>
      </c>
      <c r="P3803" s="97"/>
      <c r="Q3803" s="97"/>
      <c r="R3803" s="95" t="str">
        <f>IF(INDEX(技能效果!O:O,MATCH(技能效果等级!B3803,技能效果!B:B,0))="","",INDEX(技能效果!O:O,MATCH(技能效果等级!B3803,技能效果!B:B,0)))</f>
        <v/>
      </c>
      <c r="S3803" s="97"/>
      <c r="T3803" s="97"/>
      <c r="U3803" s="97"/>
      <c r="V3803" s="96" t="str">
        <f>IF(INDEX(技能效果!AF:AF,MATCH(技能效果等级!B3803,技能效果!B:B,0))="","",INDEX(技能效果!AF:AF,MATCH(技能效果等级!B3803,技能效果!B:B,0)))</f>
        <v/>
      </c>
      <c r="W3803" s="95">
        <f t="shared" si="57"/>
        <v>371</v>
      </c>
    </row>
    <row r="3804" spans="1:23" ht="16.5" x14ac:dyDescent="0.2">
      <c r="A3804" s="62">
        <v>3801</v>
      </c>
      <c r="B3804" s="95">
        <f>INDEX(技能效果!B:B,MATCH(技能效果等级!W3804,技能效果!AE:AE,0))</f>
        <v>210400602</v>
      </c>
      <c r="C3804" s="95" t="str">
        <f>INDEX(技能效果!C:C,MATCH(技能效果等级!B3804,技能效果!B:B,0))</f>
        <v>插槽6连击伤害(教学)</v>
      </c>
      <c r="D3804" s="96" t="s">
        <v>873</v>
      </c>
      <c r="E3804" s="95">
        <v>7</v>
      </c>
      <c r="F3804" s="95">
        <f>INDEX(技能效果!H:H,MATCH(技能效果等级!B3804,技能效果!B:B,0))</f>
        <v>1001</v>
      </c>
      <c r="G3804" s="95">
        <f>IF(INDEX(技能效果!K:K,MATCH(B3804,技能效果!B:B,0))=0,INDEX(技能效果!I:I,MATCH(技能效果等级!B3804,技能效果!B:B,0)),INDEX(技能效果!I:I,MATCH(技能效果等级!B3804,技能效果!B:B,0))*VLOOKUP(E3804,技能数值计算!$C$19:$D$28,2,FALSE))</f>
        <v>0.78</v>
      </c>
      <c r="H3804" s="95">
        <f>INDEX(技能效果!J:J,MATCH(技能效果等级!B3804,技能效果!B:B,0))</f>
        <v>0</v>
      </c>
      <c r="I3804" s="97"/>
      <c r="J3804" s="97"/>
      <c r="K3804" s="97"/>
      <c r="L3804" s="97"/>
      <c r="M3804" s="97"/>
      <c r="N3804" s="96" t="str">
        <f>IF(INDEX(技能效果!L:L,MATCH(技能效果等级!B3804,技能效果!B:B,0))="","",INDEX(技能效果!L:L,MATCH(技能效果等级!B3804,技能效果!B:B,0)))</f>
        <v/>
      </c>
      <c r="O3804" s="95">
        <f>IF(INDEX(技能效果!N:N,MATCH(B3804,技能效果!B:B,0))=0,INDEX(技能效果!M:M,MATCH(技能效果等级!B3804,技能效果!B:B,0)),INDEX(技能效果!M:M,MATCH(技能效果等级!B3804,技能效果!B:B,0))*VLOOKUP(E3804,技能数值计算!$C$19:$D$28,2,FALSE))</f>
        <v>0</v>
      </c>
      <c r="P3804" s="97"/>
      <c r="Q3804" s="97"/>
      <c r="R3804" s="95" t="str">
        <f>IF(INDEX(技能效果!O:O,MATCH(技能效果等级!B3804,技能效果!B:B,0))="","",INDEX(技能效果!O:O,MATCH(技能效果等级!B3804,技能效果!B:B,0)))</f>
        <v/>
      </c>
      <c r="S3804" s="97"/>
      <c r="T3804" s="97"/>
      <c r="U3804" s="97"/>
      <c r="V3804" s="96" t="str">
        <f>IF(INDEX(技能效果!AF:AF,MATCH(技能效果等级!B3804,技能效果!B:B,0))="","",INDEX(技能效果!AF:AF,MATCH(技能效果等级!B3804,技能效果!B:B,0)))</f>
        <v/>
      </c>
      <c r="W3804" s="95">
        <f t="shared" si="57"/>
        <v>371</v>
      </c>
    </row>
    <row r="3805" spans="1:23" ht="16.5" x14ac:dyDescent="0.2">
      <c r="A3805" s="62">
        <v>3802</v>
      </c>
      <c r="B3805" s="95">
        <f>INDEX(技能效果!B:B,MATCH(技能效果等级!W3805,技能效果!AE:AE,0))</f>
        <v>210400602</v>
      </c>
      <c r="C3805" s="95" t="str">
        <f>INDEX(技能效果!C:C,MATCH(技能效果等级!B3805,技能效果!B:B,0))</f>
        <v>插槽6连击伤害(教学)</v>
      </c>
      <c r="D3805" s="96" t="s">
        <v>873</v>
      </c>
      <c r="E3805" s="95">
        <v>8</v>
      </c>
      <c r="F3805" s="95">
        <f>INDEX(技能效果!H:H,MATCH(技能效果等级!B3805,技能效果!B:B,0))</f>
        <v>1001</v>
      </c>
      <c r="G3805" s="95">
        <f>IF(INDEX(技能效果!K:K,MATCH(B3805,技能效果!B:B,0))=0,INDEX(技能效果!I:I,MATCH(技能效果等级!B3805,技能效果!B:B,0)),INDEX(技能效果!I:I,MATCH(技能效果等级!B3805,技能效果!B:B,0))*VLOOKUP(E3805,技能数值计算!$C$19:$D$28,2,FALSE))</f>
        <v>0.84</v>
      </c>
      <c r="H3805" s="95">
        <f>INDEX(技能效果!J:J,MATCH(技能效果等级!B3805,技能效果!B:B,0))</f>
        <v>0</v>
      </c>
      <c r="I3805" s="97"/>
      <c r="J3805" s="97"/>
      <c r="K3805" s="97"/>
      <c r="L3805" s="97"/>
      <c r="M3805" s="97"/>
      <c r="N3805" s="96" t="str">
        <f>IF(INDEX(技能效果!L:L,MATCH(技能效果等级!B3805,技能效果!B:B,0))="","",INDEX(技能效果!L:L,MATCH(技能效果等级!B3805,技能效果!B:B,0)))</f>
        <v/>
      </c>
      <c r="O3805" s="95">
        <f>IF(INDEX(技能效果!N:N,MATCH(B3805,技能效果!B:B,0))=0,INDEX(技能效果!M:M,MATCH(技能效果等级!B3805,技能效果!B:B,0)),INDEX(技能效果!M:M,MATCH(技能效果等级!B3805,技能效果!B:B,0))*VLOOKUP(E3805,技能数值计算!$C$19:$D$28,2,FALSE))</f>
        <v>0</v>
      </c>
      <c r="P3805" s="97"/>
      <c r="Q3805" s="97"/>
      <c r="R3805" s="95" t="str">
        <f>IF(INDEX(技能效果!O:O,MATCH(技能效果等级!B3805,技能效果!B:B,0))="","",INDEX(技能效果!O:O,MATCH(技能效果等级!B3805,技能效果!B:B,0)))</f>
        <v/>
      </c>
      <c r="S3805" s="97"/>
      <c r="T3805" s="97"/>
      <c r="U3805" s="97"/>
      <c r="V3805" s="96" t="str">
        <f>IF(INDEX(技能效果!AF:AF,MATCH(技能效果等级!B3805,技能效果!B:B,0))="","",INDEX(技能效果!AF:AF,MATCH(技能效果等级!B3805,技能效果!B:B,0)))</f>
        <v/>
      </c>
      <c r="W3805" s="95">
        <f t="shared" si="57"/>
        <v>371</v>
      </c>
    </row>
    <row r="3806" spans="1:23" ht="16.5" x14ac:dyDescent="0.2">
      <c r="A3806" s="62">
        <v>3803</v>
      </c>
      <c r="B3806" s="95">
        <f>INDEX(技能效果!B:B,MATCH(技能效果等级!W3806,技能效果!AE:AE,0))</f>
        <v>210400602</v>
      </c>
      <c r="C3806" s="95" t="str">
        <f>INDEX(技能效果!C:C,MATCH(技能效果等级!B3806,技能效果!B:B,0))</f>
        <v>插槽6连击伤害(教学)</v>
      </c>
      <c r="D3806" s="96" t="s">
        <v>873</v>
      </c>
      <c r="E3806" s="95">
        <v>9</v>
      </c>
      <c r="F3806" s="95">
        <f>INDEX(技能效果!H:H,MATCH(技能效果等级!B3806,技能效果!B:B,0))</f>
        <v>1001</v>
      </c>
      <c r="G3806" s="95">
        <f>IF(INDEX(技能效果!K:K,MATCH(B3806,技能效果!B:B,0))=0,INDEX(技能效果!I:I,MATCH(技能效果等级!B3806,技能效果!B:B,0)),INDEX(技能效果!I:I,MATCH(技能效果等级!B3806,技能效果!B:B,0))*VLOOKUP(E3806,技能数值计算!$C$19:$D$28,2,FALSE))</f>
        <v>0.92</v>
      </c>
      <c r="H3806" s="95">
        <f>INDEX(技能效果!J:J,MATCH(技能效果等级!B3806,技能效果!B:B,0))</f>
        <v>0</v>
      </c>
      <c r="I3806" s="97"/>
      <c r="J3806" s="97"/>
      <c r="K3806" s="97"/>
      <c r="L3806" s="97"/>
      <c r="M3806" s="97"/>
      <c r="N3806" s="96" t="str">
        <f>IF(INDEX(技能效果!L:L,MATCH(技能效果等级!B3806,技能效果!B:B,0))="","",INDEX(技能效果!L:L,MATCH(技能效果等级!B3806,技能效果!B:B,0)))</f>
        <v/>
      </c>
      <c r="O3806" s="95">
        <f>IF(INDEX(技能效果!N:N,MATCH(B3806,技能效果!B:B,0))=0,INDEX(技能效果!M:M,MATCH(技能效果等级!B3806,技能效果!B:B,0)),INDEX(技能效果!M:M,MATCH(技能效果等级!B3806,技能效果!B:B,0))*VLOOKUP(E3806,技能数值计算!$C$19:$D$28,2,FALSE))</f>
        <v>0</v>
      </c>
      <c r="P3806" s="97"/>
      <c r="Q3806" s="97"/>
      <c r="R3806" s="95" t="str">
        <f>IF(INDEX(技能效果!O:O,MATCH(技能效果等级!B3806,技能效果!B:B,0))="","",INDEX(技能效果!O:O,MATCH(技能效果等级!B3806,技能效果!B:B,0)))</f>
        <v/>
      </c>
      <c r="S3806" s="97"/>
      <c r="T3806" s="97"/>
      <c r="U3806" s="97"/>
      <c r="V3806" s="96" t="str">
        <f>IF(INDEX(技能效果!AF:AF,MATCH(技能效果等级!B3806,技能效果!B:B,0))="","",INDEX(技能效果!AF:AF,MATCH(技能效果等级!B3806,技能效果!B:B,0)))</f>
        <v/>
      </c>
      <c r="W3806" s="95">
        <f t="shared" si="57"/>
        <v>371</v>
      </c>
    </row>
    <row r="3807" spans="1:23" ht="16.5" x14ac:dyDescent="0.2">
      <c r="A3807" s="62">
        <v>3804</v>
      </c>
      <c r="B3807" s="95">
        <f>INDEX(技能效果!B:B,MATCH(技能效果等级!W3807,技能效果!AE:AE,0))</f>
        <v>210400602</v>
      </c>
      <c r="C3807" s="95" t="str">
        <f>INDEX(技能效果!C:C,MATCH(技能效果等级!B3807,技能效果!B:B,0))</f>
        <v>插槽6连击伤害(教学)</v>
      </c>
      <c r="D3807" s="96" t="s">
        <v>873</v>
      </c>
      <c r="E3807" s="95">
        <v>10</v>
      </c>
      <c r="F3807" s="95">
        <f>INDEX(技能效果!H:H,MATCH(技能效果等级!B3807,技能效果!B:B,0))</f>
        <v>1001</v>
      </c>
      <c r="G3807" s="95">
        <f>IF(INDEX(技能效果!K:K,MATCH(B3807,技能效果!B:B,0))=0,INDEX(技能效果!I:I,MATCH(技能效果等级!B3807,技能效果!B:B,0)),INDEX(技能效果!I:I,MATCH(技能效果等级!B3807,技能效果!B:B,0))*VLOOKUP(E3807,技能数值计算!$C$19:$D$28,2,FALSE))</f>
        <v>1</v>
      </c>
      <c r="H3807" s="95">
        <f>INDEX(技能效果!J:J,MATCH(技能效果等级!B3807,技能效果!B:B,0))</f>
        <v>0</v>
      </c>
      <c r="I3807" s="97"/>
      <c r="J3807" s="97"/>
      <c r="K3807" s="97"/>
      <c r="L3807" s="97"/>
      <c r="M3807" s="97"/>
      <c r="N3807" s="96" t="str">
        <f>IF(INDEX(技能效果!L:L,MATCH(技能效果等级!B3807,技能效果!B:B,0))="","",INDEX(技能效果!L:L,MATCH(技能效果等级!B3807,技能效果!B:B,0)))</f>
        <v/>
      </c>
      <c r="O3807" s="95">
        <f>IF(INDEX(技能效果!N:N,MATCH(B3807,技能效果!B:B,0))=0,INDEX(技能效果!M:M,MATCH(技能效果等级!B3807,技能效果!B:B,0)),INDEX(技能效果!M:M,MATCH(技能效果等级!B3807,技能效果!B:B,0))*VLOOKUP(E3807,技能数值计算!$C$19:$D$28,2,FALSE))</f>
        <v>0</v>
      </c>
      <c r="P3807" s="97"/>
      <c r="Q3807" s="97"/>
      <c r="R3807" s="95" t="str">
        <f>IF(INDEX(技能效果!O:O,MATCH(技能效果等级!B3807,技能效果!B:B,0))="","",INDEX(技能效果!O:O,MATCH(技能效果等级!B3807,技能效果!B:B,0)))</f>
        <v/>
      </c>
      <c r="S3807" s="97"/>
      <c r="T3807" s="97"/>
      <c r="U3807" s="97"/>
      <c r="V3807" s="96" t="str">
        <f>IF(INDEX(技能效果!AF:AF,MATCH(技能效果等级!B3807,技能效果!B:B,0))="","",INDEX(技能效果!AF:AF,MATCH(技能效果等级!B3807,技能效果!B:B,0)))</f>
        <v/>
      </c>
      <c r="W3807" s="95">
        <f t="shared" si="57"/>
        <v>371</v>
      </c>
    </row>
    <row r="3808" spans="1:23" ht="16.5" x14ac:dyDescent="0.2">
      <c r="A3808" s="62">
        <v>3805</v>
      </c>
      <c r="B3808" s="95">
        <f>INDEX(技能效果!B:B,MATCH(技能效果等级!W3808,技能效果!AE:AE,0))</f>
        <v>210400603</v>
      </c>
      <c r="C3808" s="95" t="str">
        <f>INDEX(技能效果!C:C,MATCH(技能效果等级!B3808,技能效果!B:B,0))</f>
        <v>插槽6获得自身颜色水晶(教学)</v>
      </c>
      <c r="D3808" s="96" t="s">
        <v>873</v>
      </c>
      <c r="E3808" s="95">
        <v>1</v>
      </c>
      <c r="F3808" s="95">
        <f>INDEX(技能效果!H:H,MATCH(技能效果等级!B3808,技能效果!B:B,0))</f>
        <v>3007</v>
      </c>
      <c r="G3808" s="95">
        <f>IF(INDEX(技能效果!K:K,MATCH(B3808,技能效果!B:B,0))=0,INDEX(技能效果!I:I,MATCH(技能效果等级!B3808,技能效果!B:B,0)),INDEX(技能效果!I:I,MATCH(技能效果等级!B3808,技能效果!B:B,0))*VLOOKUP(E3808,技能数值计算!$C$19:$D$28,2,FALSE))</f>
        <v>4</v>
      </c>
      <c r="H3808" s="95">
        <f>INDEX(技能效果!J:J,MATCH(技能效果等级!B3808,技能效果!B:B,0))</f>
        <v>0</v>
      </c>
      <c r="I3808" s="97"/>
      <c r="J3808" s="97"/>
      <c r="K3808" s="97"/>
      <c r="L3808" s="97"/>
      <c r="M3808" s="97"/>
      <c r="N3808" s="96" t="str">
        <f>IF(INDEX(技能效果!L:L,MATCH(技能效果等级!B3808,技能效果!B:B,0))="","",INDEX(技能效果!L:L,MATCH(技能效果等级!B3808,技能效果!B:B,0)))</f>
        <v/>
      </c>
      <c r="O3808" s="95">
        <f>IF(INDEX(技能效果!N:N,MATCH(B3808,技能效果!B:B,0))=0,INDEX(技能效果!M:M,MATCH(技能效果等级!B3808,技能效果!B:B,0)),INDEX(技能效果!M:M,MATCH(技能效果等级!B3808,技能效果!B:B,0))*VLOOKUP(E3808,技能数值计算!$C$19:$D$28,2,FALSE))</f>
        <v>0</v>
      </c>
      <c r="P3808" s="97"/>
      <c r="Q3808" s="97"/>
      <c r="R3808" s="95" t="str">
        <f>IF(INDEX(技能效果!O:O,MATCH(技能效果等级!B3808,技能效果!B:B,0))="","",INDEX(技能效果!O:O,MATCH(技能效果等级!B3808,技能效果!B:B,0)))</f>
        <v/>
      </c>
      <c r="S3808" s="97"/>
      <c r="T3808" s="97"/>
      <c r="U3808" s="97"/>
      <c r="V3808" s="96" t="str">
        <f>IF(INDEX(技能效果!AF:AF,MATCH(技能效果等级!B3808,技能效果!B:B,0))="","",INDEX(技能效果!AF:AF,MATCH(技能效果等级!B3808,技能效果!B:B,0)))</f>
        <v/>
      </c>
      <c r="W3808" s="95">
        <f t="shared" si="57"/>
        <v>372</v>
      </c>
    </row>
    <row r="3809" spans="1:23" ht="16.5" x14ac:dyDescent="0.2">
      <c r="A3809" s="62">
        <v>3806</v>
      </c>
      <c r="B3809" s="95">
        <f>INDEX(技能效果!B:B,MATCH(技能效果等级!W3809,技能效果!AE:AE,0))</f>
        <v>210400603</v>
      </c>
      <c r="C3809" s="95" t="str">
        <f>INDEX(技能效果!C:C,MATCH(技能效果等级!B3809,技能效果!B:B,0))</f>
        <v>插槽6获得自身颜色水晶(教学)</v>
      </c>
      <c r="D3809" s="96" t="s">
        <v>873</v>
      </c>
      <c r="E3809" s="95">
        <v>2</v>
      </c>
      <c r="F3809" s="95">
        <f>INDEX(技能效果!H:H,MATCH(技能效果等级!B3809,技能效果!B:B,0))</f>
        <v>3007</v>
      </c>
      <c r="G3809" s="95">
        <f>IF(INDEX(技能效果!K:K,MATCH(B3809,技能效果!B:B,0))=0,INDEX(技能效果!I:I,MATCH(技能效果等级!B3809,技能效果!B:B,0)),INDEX(技能效果!I:I,MATCH(技能效果等级!B3809,技能效果!B:B,0))*VLOOKUP(E3809,技能数值计算!$C$19:$D$28,2,FALSE))</f>
        <v>4</v>
      </c>
      <c r="H3809" s="95">
        <f>INDEX(技能效果!J:J,MATCH(技能效果等级!B3809,技能效果!B:B,0))</f>
        <v>0</v>
      </c>
      <c r="I3809" s="97"/>
      <c r="J3809" s="97"/>
      <c r="K3809" s="97"/>
      <c r="L3809" s="97"/>
      <c r="M3809" s="97"/>
      <c r="N3809" s="96" t="str">
        <f>IF(INDEX(技能效果!L:L,MATCH(技能效果等级!B3809,技能效果!B:B,0))="","",INDEX(技能效果!L:L,MATCH(技能效果等级!B3809,技能效果!B:B,0)))</f>
        <v/>
      </c>
      <c r="O3809" s="95">
        <f>IF(INDEX(技能效果!N:N,MATCH(B3809,技能效果!B:B,0))=0,INDEX(技能效果!M:M,MATCH(技能效果等级!B3809,技能效果!B:B,0)),INDEX(技能效果!M:M,MATCH(技能效果等级!B3809,技能效果!B:B,0))*VLOOKUP(E3809,技能数值计算!$C$19:$D$28,2,FALSE))</f>
        <v>0</v>
      </c>
      <c r="P3809" s="97"/>
      <c r="Q3809" s="97"/>
      <c r="R3809" s="95" t="str">
        <f>IF(INDEX(技能效果!O:O,MATCH(技能效果等级!B3809,技能效果!B:B,0))="","",INDEX(技能效果!O:O,MATCH(技能效果等级!B3809,技能效果!B:B,0)))</f>
        <v/>
      </c>
      <c r="S3809" s="97"/>
      <c r="T3809" s="97"/>
      <c r="U3809" s="97"/>
      <c r="V3809" s="96" t="str">
        <f>IF(INDEX(技能效果!AF:AF,MATCH(技能效果等级!B3809,技能效果!B:B,0))="","",INDEX(技能效果!AF:AF,MATCH(技能效果等级!B3809,技能效果!B:B,0)))</f>
        <v/>
      </c>
      <c r="W3809" s="95">
        <f t="shared" si="57"/>
        <v>372</v>
      </c>
    </row>
    <row r="3810" spans="1:23" ht="16.5" x14ac:dyDescent="0.2">
      <c r="A3810" s="62">
        <v>3807</v>
      </c>
      <c r="B3810" s="95">
        <f>INDEX(技能效果!B:B,MATCH(技能效果等级!W3810,技能效果!AE:AE,0))</f>
        <v>210400603</v>
      </c>
      <c r="C3810" s="95" t="str">
        <f>INDEX(技能效果!C:C,MATCH(技能效果等级!B3810,技能效果!B:B,0))</f>
        <v>插槽6获得自身颜色水晶(教学)</v>
      </c>
      <c r="D3810" s="96" t="s">
        <v>873</v>
      </c>
      <c r="E3810" s="95">
        <v>3</v>
      </c>
      <c r="F3810" s="95">
        <f>INDEX(技能效果!H:H,MATCH(技能效果等级!B3810,技能效果!B:B,0))</f>
        <v>3007</v>
      </c>
      <c r="G3810" s="95">
        <f>IF(INDEX(技能效果!K:K,MATCH(B3810,技能效果!B:B,0))=0,INDEX(技能效果!I:I,MATCH(技能效果等级!B3810,技能效果!B:B,0)),INDEX(技能效果!I:I,MATCH(技能效果等级!B3810,技能效果!B:B,0))*VLOOKUP(E3810,技能数值计算!$C$19:$D$28,2,FALSE))</f>
        <v>4</v>
      </c>
      <c r="H3810" s="95">
        <f>INDEX(技能效果!J:J,MATCH(技能效果等级!B3810,技能效果!B:B,0))</f>
        <v>0</v>
      </c>
      <c r="I3810" s="97"/>
      <c r="J3810" s="97"/>
      <c r="K3810" s="97"/>
      <c r="L3810" s="97"/>
      <c r="M3810" s="97"/>
      <c r="N3810" s="96" t="str">
        <f>IF(INDEX(技能效果!L:L,MATCH(技能效果等级!B3810,技能效果!B:B,0))="","",INDEX(技能效果!L:L,MATCH(技能效果等级!B3810,技能效果!B:B,0)))</f>
        <v/>
      </c>
      <c r="O3810" s="95">
        <f>IF(INDEX(技能效果!N:N,MATCH(B3810,技能效果!B:B,0))=0,INDEX(技能效果!M:M,MATCH(技能效果等级!B3810,技能效果!B:B,0)),INDEX(技能效果!M:M,MATCH(技能效果等级!B3810,技能效果!B:B,0))*VLOOKUP(E3810,技能数值计算!$C$19:$D$28,2,FALSE))</f>
        <v>0</v>
      </c>
      <c r="P3810" s="97"/>
      <c r="Q3810" s="97"/>
      <c r="R3810" s="95" t="str">
        <f>IF(INDEX(技能效果!O:O,MATCH(技能效果等级!B3810,技能效果!B:B,0))="","",INDEX(技能效果!O:O,MATCH(技能效果等级!B3810,技能效果!B:B,0)))</f>
        <v/>
      </c>
      <c r="S3810" s="97"/>
      <c r="T3810" s="97"/>
      <c r="U3810" s="97"/>
      <c r="V3810" s="96" t="str">
        <f>IF(INDEX(技能效果!AF:AF,MATCH(技能效果等级!B3810,技能效果!B:B,0))="","",INDEX(技能效果!AF:AF,MATCH(技能效果等级!B3810,技能效果!B:B,0)))</f>
        <v/>
      </c>
      <c r="W3810" s="95">
        <f t="shared" si="57"/>
        <v>372</v>
      </c>
    </row>
    <row r="3811" spans="1:23" ht="16.5" x14ac:dyDescent="0.2">
      <c r="A3811" s="62">
        <v>3808</v>
      </c>
      <c r="B3811" s="95">
        <f>INDEX(技能效果!B:B,MATCH(技能效果等级!W3811,技能效果!AE:AE,0))</f>
        <v>210400603</v>
      </c>
      <c r="C3811" s="95" t="str">
        <f>INDEX(技能效果!C:C,MATCH(技能效果等级!B3811,技能效果!B:B,0))</f>
        <v>插槽6获得自身颜色水晶(教学)</v>
      </c>
      <c r="D3811" s="96" t="s">
        <v>873</v>
      </c>
      <c r="E3811" s="95">
        <v>4</v>
      </c>
      <c r="F3811" s="95">
        <f>INDEX(技能效果!H:H,MATCH(技能效果等级!B3811,技能效果!B:B,0))</f>
        <v>3007</v>
      </c>
      <c r="G3811" s="95">
        <f>IF(INDEX(技能效果!K:K,MATCH(B3811,技能效果!B:B,0))=0,INDEX(技能效果!I:I,MATCH(技能效果等级!B3811,技能效果!B:B,0)),INDEX(技能效果!I:I,MATCH(技能效果等级!B3811,技能效果!B:B,0))*VLOOKUP(E3811,技能数值计算!$C$19:$D$28,2,FALSE))</f>
        <v>4</v>
      </c>
      <c r="H3811" s="95">
        <f>INDEX(技能效果!J:J,MATCH(技能效果等级!B3811,技能效果!B:B,0))</f>
        <v>0</v>
      </c>
      <c r="I3811" s="97"/>
      <c r="J3811" s="97"/>
      <c r="K3811" s="97"/>
      <c r="L3811" s="97"/>
      <c r="M3811" s="97"/>
      <c r="N3811" s="96" t="str">
        <f>IF(INDEX(技能效果!L:L,MATCH(技能效果等级!B3811,技能效果!B:B,0))="","",INDEX(技能效果!L:L,MATCH(技能效果等级!B3811,技能效果!B:B,0)))</f>
        <v/>
      </c>
      <c r="O3811" s="95">
        <f>IF(INDEX(技能效果!N:N,MATCH(B3811,技能效果!B:B,0))=0,INDEX(技能效果!M:M,MATCH(技能效果等级!B3811,技能效果!B:B,0)),INDEX(技能效果!M:M,MATCH(技能效果等级!B3811,技能效果!B:B,0))*VLOOKUP(E3811,技能数值计算!$C$19:$D$28,2,FALSE))</f>
        <v>0</v>
      </c>
      <c r="P3811" s="97"/>
      <c r="Q3811" s="97"/>
      <c r="R3811" s="95" t="str">
        <f>IF(INDEX(技能效果!O:O,MATCH(技能效果等级!B3811,技能效果!B:B,0))="","",INDEX(技能效果!O:O,MATCH(技能效果等级!B3811,技能效果!B:B,0)))</f>
        <v/>
      </c>
      <c r="S3811" s="97"/>
      <c r="T3811" s="97"/>
      <c r="U3811" s="97"/>
      <c r="V3811" s="96" t="str">
        <f>IF(INDEX(技能效果!AF:AF,MATCH(技能效果等级!B3811,技能效果!B:B,0))="","",INDEX(技能效果!AF:AF,MATCH(技能效果等级!B3811,技能效果!B:B,0)))</f>
        <v/>
      </c>
      <c r="W3811" s="95">
        <f t="shared" si="57"/>
        <v>372</v>
      </c>
    </row>
    <row r="3812" spans="1:23" ht="16.5" x14ac:dyDescent="0.2">
      <c r="A3812" s="62">
        <v>3809</v>
      </c>
      <c r="B3812" s="95">
        <f>INDEX(技能效果!B:B,MATCH(技能效果等级!W3812,技能效果!AE:AE,0))</f>
        <v>210400603</v>
      </c>
      <c r="C3812" s="95" t="str">
        <f>INDEX(技能效果!C:C,MATCH(技能效果等级!B3812,技能效果!B:B,0))</f>
        <v>插槽6获得自身颜色水晶(教学)</v>
      </c>
      <c r="D3812" s="96" t="s">
        <v>873</v>
      </c>
      <c r="E3812" s="95">
        <v>5</v>
      </c>
      <c r="F3812" s="95">
        <f>INDEX(技能效果!H:H,MATCH(技能效果等级!B3812,技能效果!B:B,0))</f>
        <v>3007</v>
      </c>
      <c r="G3812" s="95">
        <f>IF(INDEX(技能效果!K:K,MATCH(B3812,技能效果!B:B,0))=0,INDEX(技能效果!I:I,MATCH(技能效果等级!B3812,技能效果!B:B,0)),INDEX(技能效果!I:I,MATCH(技能效果等级!B3812,技能效果!B:B,0))*VLOOKUP(E3812,技能数值计算!$C$19:$D$28,2,FALSE))</f>
        <v>4</v>
      </c>
      <c r="H3812" s="95">
        <f>INDEX(技能效果!J:J,MATCH(技能效果等级!B3812,技能效果!B:B,0))</f>
        <v>0</v>
      </c>
      <c r="I3812" s="97"/>
      <c r="J3812" s="97"/>
      <c r="K3812" s="97"/>
      <c r="L3812" s="97"/>
      <c r="M3812" s="97"/>
      <c r="N3812" s="96" t="str">
        <f>IF(INDEX(技能效果!L:L,MATCH(技能效果等级!B3812,技能效果!B:B,0))="","",INDEX(技能效果!L:L,MATCH(技能效果等级!B3812,技能效果!B:B,0)))</f>
        <v/>
      </c>
      <c r="O3812" s="95">
        <f>IF(INDEX(技能效果!N:N,MATCH(B3812,技能效果!B:B,0))=0,INDEX(技能效果!M:M,MATCH(技能效果等级!B3812,技能效果!B:B,0)),INDEX(技能效果!M:M,MATCH(技能效果等级!B3812,技能效果!B:B,0))*VLOOKUP(E3812,技能数值计算!$C$19:$D$28,2,FALSE))</f>
        <v>0</v>
      </c>
      <c r="P3812" s="97"/>
      <c r="Q3812" s="97"/>
      <c r="R3812" s="95" t="str">
        <f>IF(INDEX(技能效果!O:O,MATCH(技能效果等级!B3812,技能效果!B:B,0))="","",INDEX(技能效果!O:O,MATCH(技能效果等级!B3812,技能效果!B:B,0)))</f>
        <v/>
      </c>
      <c r="S3812" s="97"/>
      <c r="T3812" s="97"/>
      <c r="U3812" s="97"/>
      <c r="V3812" s="96" t="str">
        <f>IF(INDEX(技能效果!AF:AF,MATCH(技能效果等级!B3812,技能效果!B:B,0))="","",INDEX(技能效果!AF:AF,MATCH(技能效果等级!B3812,技能效果!B:B,0)))</f>
        <v/>
      </c>
      <c r="W3812" s="95">
        <f t="shared" si="57"/>
        <v>372</v>
      </c>
    </row>
    <row r="3813" spans="1:23" ht="16.5" x14ac:dyDescent="0.2">
      <c r="A3813" s="62">
        <v>3810</v>
      </c>
      <c r="B3813" s="95">
        <f>INDEX(技能效果!B:B,MATCH(技能效果等级!W3813,技能效果!AE:AE,0))</f>
        <v>210400603</v>
      </c>
      <c r="C3813" s="95" t="str">
        <f>INDEX(技能效果!C:C,MATCH(技能效果等级!B3813,技能效果!B:B,0))</f>
        <v>插槽6获得自身颜色水晶(教学)</v>
      </c>
      <c r="D3813" s="96" t="s">
        <v>873</v>
      </c>
      <c r="E3813" s="95">
        <v>6</v>
      </c>
      <c r="F3813" s="95">
        <f>INDEX(技能效果!H:H,MATCH(技能效果等级!B3813,技能效果!B:B,0))</f>
        <v>3007</v>
      </c>
      <c r="G3813" s="95">
        <f>IF(INDEX(技能效果!K:K,MATCH(B3813,技能效果!B:B,0))=0,INDEX(技能效果!I:I,MATCH(技能效果等级!B3813,技能效果!B:B,0)),INDEX(技能效果!I:I,MATCH(技能效果等级!B3813,技能效果!B:B,0))*VLOOKUP(E3813,技能数值计算!$C$19:$D$28,2,FALSE))</f>
        <v>4</v>
      </c>
      <c r="H3813" s="95">
        <f>INDEX(技能效果!J:J,MATCH(技能效果等级!B3813,技能效果!B:B,0))</f>
        <v>0</v>
      </c>
      <c r="I3813" s="97"/>
      <c r="J3813" s="97"/>
      <c r="K3813" s="97"/>
      <c r="L3813" s="97"/>
      <c r="M3813" s="97"/>
      <c r="N3813" s="96" t="str">
        <f>IF(INDEX(技能效果!L:L,MATCH(技能效果等级!B3813,技能效果!B:B,0))="","",INDEX(技能效果!L:L,MATCH(技能效果等级!B3813,技能效果!B:B,0)))</f>
        <v/>
      </c>
      <c r="O3813" s="95">
        <f>IF(INDEX(技能效果!N:N,MATCH(B3813,技能效果!B:B,0))=0,INDEX(技能效果!M:M,MATCH(技能效果等级!B3813,技能效果!B:B,0)),INDEX(技能效果!M:M,MATCH(技能效果等级!B3813,技能效果!B:B,0))*VLOOKUP(E3813,技能数值计算!$C$19:$D$28,2,FALSE))</f>
        <v>0</v>
      </c>
      <c r="P3813" s="97"/>
      <c r="Q3813" s="97"/>
      <c r="R3813" s="95" t="str">
        <f>IF(INDEX(技能效果!O:O,MATCH(技能效果等级!B3813,技能效果!B:B,0))="","",INDEX(技能效果!O:O,MATCH(技能效果等级!B3813,技能效果!B:B,0)))</f>
        <v/>
      </c>
      <c r="S3813" s="97"/>
      <c r="T3813" s="97"/>
      <c r="U3813" s="97"/>
      <c r="V3813" s="96" t="str">
        <f>IF(INDEX(技能效果!AF:AF,MATCH(技能效果等级!B3813,技能效果!B:B,0))="","",INDEX(技能效果!AF:AF,MATCH(技能效果等级!B3813,技能效果!B:B,0)))</f>
        <v/>
      </c>
      <c r="W3813" s="95">
        <f t="shared" si="57"/>
        <v>372</v>
      </c>
    </row>
    <row r="3814" spans="1:23" ht="16.5" x14ac:dyDescent="0.2">
      <c r="A3814" s="62">
        <v>3811</v>
      </c>
      <c r="B3814" s="95">
        <f>INDEX(技能效果!B:B,MATCH(技能效果等级!W3814,技能效果!AE:AE,0))</f>
        <v>210400603</v>
      </c>
      <c r="C3814" s="95" t="str">
        <f>INDEX(技能效果!C:C,MATCH(技能效果等级!B3814,技能效果!B:B,0))</f>
        <v>插槽6获得自身颜色水晶(教学)</v>
      </c>
      <c r="D3814" s="96" t="s">
        <v>873</v>
      </c>
      <c r="E3814" s="95">
        <v>7</v>
      </c>
      <c r="F3814" s="95">
        <f>INDEX(技能效果!H:H,MATCH(技能效果等级!B3814,技能效果!B:B,0))</f>
        <v>3007</v>
      </c>
      <c r="G3814" s="95">
        <f>IF(INDEX(技能效果!K:K,MATCH(B3814,技能效果!B:B,0))=0,INDEX(技能效果!I:I,MATCH(技能效果等级!B3814,技能效果!B:B,0)),INDEX(技能效果!I:I,MATCH(技能效果等级!B3814,技能效果!B:B,0))*VLOOKUP(E3814,技能数值计算!$C$19:$D$28,2,FALSE))</f>
        <v>4</v>
      </c>
      <c r="H3814" s="95">
        <f>INDEX(技能效果!J:J,MATCH(技能效果等级!B3814,技能效果!B:B,0))</f>
        <v>0</v>
      </c>
      <c r="I3814" s="97"/>
      <c r="J3814" s="97"/>
      <c r="K3814" s="97"/>
      <c r="L3814" s="97"/>
      <c r="M3814" s="97"/>
      <c r="N3814" s="96" t="str">
        <f>IF(INDEX(技能效果!L:L,MATCH(技能效果等级!B3814,技能效果!B:B,0))="","",INDEX(技能效果!L:L,MATCH(技能效果等级!B3814,技能效果!B:B,0)))</f>
        <v/>
      </c>
      <c r="O3814" s="95">
        <f>IF(INDEX(技能效果!N:N,MATCH(B3814,技能效果!B:B,0))=0,INDEX(技能效果!M:M,MATCH(技能效果等级!B3814,技能效果!B:B,0)),INDEX(技能效果!M:M,MATCH(技能效果等级!B3814,技能效果!B:B,0))*VLOOKUP(E3814,技能数值计算!$C$19:$D$28,2,FALSE))</f>
        <v>0</v>
      </c>
      <c r="P3814" s="97"/>
      <c r="Q3814" s="97"/>
      <c r="R3814" s="95" t="str">
        <f>IF(INDEX(技能效果!O:O,MATCH(技能效果等级!B3814,技能效果!B:B,0))="","",INDEX(技能效果!O:O,MATCH(技能效果等级!B3814,技能效果!B:B,0)))</f>
        <v/>
      </c>
      <c r="S3814" s="97"/>
      <c r="T3814" s="97"/>
      <c r="U3814" s="97"/>
      <c r="V3814" s="96" t="str">
        <f>IF(INDEX(技能效果!AF:AF,MATCH(技能效果等级!B3814,技能效果!B:B,0))="","",INDEX(技能效果!AF:AF,MATCH(技能效果等级!B3814,技能效果!B:B,0)))</f>
        <v/>
      </c>
      <c r="W3814" s="95">
        <f t="shared" si="57"/>
        <v>372</v>
      </c>
    </row>
    <row r="3815" spans="1:23" ht="16.5" x14ac:dyDescent="0.2">
      <c r="A3815" s="62">
        <v>3812</v>
      </c>
      <c r="B3815" s="95">
        <f>INDEX(技能效果!B:B,MATCH(技能效果等级!W3815,技能效果!AE:AE,0))</f>
        <v>210400603</v>
      </c>
      <c r="C3815" s="95" t="str">
        <f>INDEX(技能效果!C:C,MATCH(技能效果等级!B3815,技能效果!B:B,0))</f>
        <v>插槽6获得自身颜色水晶(教学)</v>
      </c>
      <c r="D3815" s="96" t="s">
        <v>873</v>
      </c>
      <c r="E3815" s="95">
        <v>8</v>
      </c>
      <c r="F3815" s="95">
        <f>INDEX(技能效果!H:H,MATCH(技能效果等级!B3815,技能效果!B:B,0))</f>
        <v>3007</v>
      </c>
      <c r="G3815" s="95">
        <f>IF(INDEX(技能效果!K:K,MATCH(B3815,技能效果!B:B,0))=0,INDEX(技能效果!I:I,MATCH(技能效果等级!B3815,技能效果!B:B,0)),INDEX(技能效果!I:I,MATCH(技能效果等级!B3815,技能效果!B:B,0))*VLOOKUP(E3815,技能数值计算!$C$19:$D$28,2,FALSE))</f>
        <v>4</v>
      </c>
      <c r="H3815" s="95">
        <f>INDEX(技能效果!J:J,MATCH(技能效果等级!B3815,技能效果!B:B,0))</f>
        <v>0</v>
      </c>
      <c r="I3815" s="97"/>
      <c r="J3815" s="97"/>
      <c r="K3815" s="97"/>
      <c r="L3815" s="97"/>
      <c r="M3815" s="97"/>
      <c r="N3815" s="96" t="str">
        <f>IF(INDEX(技能效果!L:L,MATCH(技能效果等级!B3815,技能效果!B:B,0))="","",INDEX(技能效果!L:L,MATCH(技能效果等级!B3815,技能效果!B:B,0)))</f>
        <v/>
      </c>
      <c r="O3815" s="95">
        <f>IF(INDEX(技能效果!N:N,MATCH(B3815,技能效果!B:B,0))=0,INDEX(技能效果!M:M,MATCH(技能效果等级!B3815,技能效果!B:B,0)),INDEX(技能效果!M:M,MATCH(技能效果等级!B3815,技能效果!B:B,0))*VLOOKUP(E3815,技能数值计算!$C$19:$D$28,2,FALSE))</f>
        <v>0</v>
      </c>
      <c r="P3815" s="97"/>
      <c r="Q3815" s="97"/>
      <c r="R3815" s="95" t="str">
        <f>IF(INDEX(技能效果!O:O,MATCH(技能效果等级!B3815,技能效果!B:B,0))="","",INDEX(技能效果!O:O,MATCH(技能效果等级!B3815,技能效果!B:B,0)))</f>
        <v/>
      </c>
      <c r="S3815" s="97"/>
      <c r="T3815" s="97"/>
      <c r="U3815" s="97"/>
      <c r="V3815" s="96" t="str">
        <f>IF(INDEX(技能效果!AF:AF,MATCH(技能效果等级!B3815,技能效果!B:B,0))="","",INDEX(技能效果!AF:AF,MATCH(技能效果等级!B3815,技能效果!B:B,0)))</f>
        <v/>
      </c>
      <c r="W3815" s="95">
        <f t="shared" si="57"/>
        <v>372</v>
      </c>
    </row>
    <row r="3816" spans="1:23" ht="16.5" x14ac:dyDescent="0.2">
      <c r="A3816" s="62">
        <v>3813</v>
      </c>
      <c r="B3816" s="95">
        <f>INDEX(技能效果!B:B,MATCH(技能效果等级!W3816,技能效果!AE:AE,0))</f>
        <v>210400603</v>
      </c>
      <c r="C3816" s="95" t="str">
        <f>INDEX(技能效果!C:C,MATCH(技能效果等级!B3816,技能效果!B:B,0))</f>
        <v>插槽6获得自身颜色水晶(教学)</v>
      </c>
      <c r="D3816" s="96" t="s">
        <v>873</v>
      </c>
      <c r="E3816" s="95">
        <v>9</v>
      </c>
      <c r="F3816" s="95">
        <f>INDEX(技能效果!H:H,MATCH(技能效果等级!B3816,技能效果!B:B,0))</f>
        <v>3007</v>
      </c>
      <c r="G3816" s="95">
        <f>IF(INDEX(技能效果!K:K,MATCH(B3816,技能效果!B:B,0))=0,INDEX(技能效果!I:I,MATCH(技能效果等级!B3816,技能效果!B:B,0)),INDEX(技能效果!I:I,MATCH(技能效果等级!B3816,技能效果!B:B,0))*VLOOKUP(E3816,技能数值计算!$C$19:$D$28,2,FALSE))</f>
        <v>4</v>
      </c>
      <c r="H3816" s="95">
        <f>INDEX(技能效果!J:J,MATCH(技能效果等级!B3816,技能效果!B:B,0))</f>
        <v>0</v>
      </c>
      <c r="I3816" s="97"/>
      <c r="J3816" s="97"/>
      <c r="K3816" s="97"/>
      <c r="L3816" s="97"/>
      <c r="M3816" s="97"/>
      <c r="N3816" s="96" t="str">
        <f>IF(INDEX(技能效果!L:L,MATCH(技能效果等级!B3816,技能效果!B:B,0))="","",INDEX(技能效果!L:L,MATCH(技能效果等级!B3816,技能效果!B:B,0)))</f>
        <v/>
      </c>
      <c r="O3816" s="95">
        <f>IF(INDEX(技能效果!N:N,MATCH(B3816,技能效果!B:B,0))=0,INDEX(技能效果!M:M,MATCH(技能效果等级!B3816,技能效果!B:B,0)),INDEX(技能效果!M:M,MATCH(技能效果等级!B3816,技能效果!B:B,0))*VLOOKUP(E3816,技能数值计算!$C$19:$D$28,2,FALSE))</f>
        <v>0</v>
      </c>
      <c r="P3816" s="97"/>
      <c r="Q3816" s="97"/>
      <c r="R3816" s="95" t="str">
        <f>IF(INDEX(技能效果!O:O,MATCH(技能效果等级!B3816,技能效果!B:B,0))="","",INDEX(技能效果!O:O,MATCH(技能效果等级!B3816,技能效果!B:B,0)))</f>
        <v/>
      </c>
      <c r="S3816" s="97"/>
      <c r="T3816" s="97"/>
      <c r="U3816" s="97"/>
      <c r="V3816" s="96" t="str">
        <f>IF(INDEX(技能效果!AF:AF,MATCH(技能效果等级!B3816,技能效果!B:B,0))="","",INDEX(技能效果!AF:AF,MATCH(技能效果等级!B3816,技能效果!B:B,0)))</f>
        <v/>
      </c>
      <c r="W3816" s="95">
        <f t="shared" si="57"/>
        <v>372</v>
      </c>
    </row>
    <row r="3817" spans="1:23" ht="16.5" x14ac:dyDescent="0.2">
      <c r="A3817" s="62">
        <v>3814</v>
      </c>
      <c r="B3817" s="95">
        <f>INDEX(技能效果!B:B,MATCH(技能效果等级!W3817,技能效果!AE:AE,0))</f>
        <v>210400603</v>
      </c>
      <c r="C3817" s="95" t="str">
        <f>INDEX(技能效果!C:C,MATCH(技能效果等级!B3817,技能效果!B:B,0))</f>
        <v>插槽6获得自身颜色水晶(教学)</v>
      </c>
      <c r="D3817" s="96" t="s">
        <v>873</v>
      </c>
      <c r="E3817" s="95">
        <v>10</v>
      </c>
      <c r="F3817" s="95">
        <f>INDEX(技能效果!H:H,MATCH(技能效果等级!B3817,技能效果!B:B,0))</f>
        <v>3007</v>
      </c>
      <c r="G3817" s="95">
        <f>IF(INDEX(技能效果!K:K,MATCH(B3817,技能效果!B:B,0))=0,INDEX(技能效果!I:I,MATCH(技能效果等级!B3817,技能效果!B:B,0)),INDEX(技能效果!I:I,MATCH(技能效果等级!B3817,技能效果!B:B,0))*VLOOKUP(E3817,技能数值计算!$C$19:$D$28,2,FALSE))</f>
        <v>4</v>
      </c>
      <c r="H3817" s="95">
        <f>INDEX(技能效果!J:J,MATCH(技能效果等级!B3817,技能效果!B:B,0))</f>
        <v>0</v>
      </c>
      <c r="I3817" s="97"/>
      <c r="J3817" s="97"/>
      <c r="K3817" s="97"/>
      <c r="L3817" s="97"/>
      <c r="M3817" s="97"/>
      <c r="N3817" s="96" t="str">
        <f>IF(INDEX(技能效果!L:L,MATCH(技能效果等级!B3817,技能效果!B:B,0))="","",INDEX(技能效果!L:L,MATCH(技能效果等级!B3817,技能效果!B:B,0)))</f>
        <v/>
      </c>
      <c r="O3817" s="95">
        <f>IF(INDEX(技能效果!N:N,MATCH(B3817,技能效果!B:B,0))=0,INDEX(技能效果!M:M,MATCH(技能效果等级!B3817,技能效果!B:B,0)),INDEX(技能效果!M:M,MATCH(技能效果等级!B3817,技能效果!B:B,0))*VLOOKUP(E3817,技能数值计算!$C$19:$D$28,2,FALSE))</f>
        <v>0</v>
      </c>
      <c r="P3817" s="97"/>
      <c r="Q3817" s="97"/>
      <c r="R3817" s="95" t="str">
        <f>IF(INDEX(技能效果!O:O,MATCH(技能效果等级!B3817,技能效果!B:B,0))="","",INDEX(技能效果!O:O,MATCH(技能效果等级!B3817,技能效果!B:B,0)))</f>
        <v/>
      </c>
      <c r="S3817" s="97"/>
      <c r="T3817" s="97"/>
      <c r="U3817" s="97"/>
      <c r="V3817" s="96" t="str">
        <f>IF(INDEX(技能效果!AF:AF,MATCH(技能效果等级!B3817,技能效果!B:B,0))="","",INDEX(技能效果!AF:AF,MATCH(技能效果等级!B3817,技能效果!B:B,0)))</f>
        <v/>
      </c>
      <c r="W3817" s="95">
        <f t="shared" si="57"/>
        <v>372</v>
      </c>
    </row>
    <row r="3818" spans="1:23" ht="16.5" x14ac:dyDescent="0.2">
      <c r="A3818" s="62">
        <v>3815</v>
      </c>
      <c r="B3818" s="95">
        <f>INDEX(技能效果!B:B,MATCH(技能效果等级!W3818,技能效果!AE:AE,0))</f>
        <v>210400701</v>
      </c>
      <c r="C3818" s="95" t="str">
        <f>INDEX(技能效果!C:C,MATCH(技能效果等级!B3818,技能效果!B:B,0))</f>
        <v>插槽7主动伤害(教学)</v>
      </c>
      <c r="D3818" s="96" t="s">
        <v>873</v>
      </c>
      <c r="E3818" s="95">
        <v>1</v>
      </c>
      <c r="F3818" s="95">
        <f>INDEX(技能效果!H:H,MATCH(技能效果等级!B3818,技能效果!B:B,0))</f>
        <v>1001</v>
      </c>
      <c r="G3818" s="95">
        <f>IF(INDEX(技能效果!K:K,MATCH(B3818,技能效果!B:B,0))=0,INDEX(技能效果!I:I,MATCH(技能效果等级!B3818,技能效果!B:B,0)),INDEX(技能效果!I:I,MATCH(技能效果等级!B3818,技能效果!B:B,0))*VLOOKUP(E3818,技能数值计算!$C$19:$D$28,2,FALSE))</f>
        <v>0.5</v>
      </c>
      <c r="H3818" s="95">
        <f>INDEX(技能效果!J:J,MATCH(技能效果等级!B3818,技能效果!B:B,0))</f>
        <v>0</v>
      </c>
      <c r="I3818" s="97"/>
      <c r="J3818" s="97"/>
      <c r="K3818" s="97"/>
      <c r="L3818" s="97"/>
      <c r="M3818" s="97"/>
      <c r="N3818" s="96" t="str">
        <f>IF(INDEX(技能效果!L:L,MATCH(技能效果等级!B3818,技能效果!B:B,0))="","",INDEX(技能效果!L:L,MATCH(技能效果等级!B3818,技能效果!B:B,0)))</f>
        <v/>
      </c>
      <c r="O3818" s="95">
        <f>IF(INDEX(技能效果!N:N,MATCH(B3818,技能效果!B:B,0))=0,INDEX(技能效果!M:M,MATCH(技能效果等级!B3818,技能效果!B:B,0)),INDEX(技能效果!M:M,MATCH(技能效果等级!B3818,技能效果!B:B,0))*VLOOKUP(E3818,技能数值计算!$C$19:$D$28,2,FALSE))</f>
        <v>0</v>
      </c>
      <c r="P3818" s="97"/>
      <c r="Q3818" s="97"/>
      <c r="R3818" s="95" t="str">
        <f>IF(INDEX(技能效果!O:O,MATCH(技能效果等级!B3818,技能效果!B:B,0))="","",INDEX(技能效果!O:O,MATCH(技能效果等级!B3818,技能效果!B:B,0)))</f>
        <v/>
      </c>
      <c r="S3818" s="97"/>
      <c r="T3818" s="97"/>
      <c r="U3818" s="97"/>
      <c r="V3818" s="96" t="str">
        <f>IF(INDEX(技能效果!AF:AF,MATCH(技能效果等级!B3818,技能效果!B:B,0))="","",INDEX(技能效果!AF:AF,MATCH(技能效果等级!B3818,技能效果!B:B,0)))</f>
        <v/>
      </c>
      <c r="W3818" s="95">
        <f t="shared" si="57"/>
        <v>373</v>
      </c>
    </row>
    <row r="3819" spans="1:23" ht="16.5" x14ac:dyDescent="0.2">
      <c r="A3819" s="62">
        <v>3816</v>
      </c>
      <c r="B3819" s="95">
        <f>INDEX(技能效果!B:B,MATCH(技能效果等级!W3819,技能效果!AE:AE,0))</f>
        <v>210400701</v>
      </c>
      <c r="C3819" s="95" t="str">
        <f>INDEX(技能效果!C:C,MATCH(技能效果等级!B3819,技能效果!B:B,0))</f>
        <v>插槽7主动伤害(教学)</v>
      </c>
      <c r="D3819" s="96" t="s">
        <v>873</v>
      </c>
      <c r="E3819" s="95">
        <v>2</v>
      </c>
      <c r="F3819" s="95">
        <f>INDEX(技能效果!H:H,MATCH(技能效果等级!B3819,技能效果!B:B,0))</f>
        <v>1001</v>
      </c>
      <c r="G3819" s="95">
        <f>IF(INDEX(技能效果!K:K,MATCH(B3819,技能效果!B:B,0))=0,INDEX(技能效果!I:I,MATCH(技能效果等级!B3819,技能效果!B:B,0)),INDEX(技能效果!I:I,MATCH(技能效果等级!B3819,技能效果!B:B,0))*VLOOKUP(E3819,技能数值计算!$C$19:$D$28,2,FALSE))</f>
        <v>0.54</v>
      </c>
      <c r="H3819" s="95">
        <f>INDEX(技能效果!J:J,MATCH(技能效果等级!B3819,技能效果!B:B,0))</f>
        <v>0</v>
      </c>
      <c r="I3819" s="97"/>
      <c r="J3819" s="97"/>
      <c r="K3819" s="97"/>
      <c r="L3819" s="97"/>
      <c r="M3819" s="97"/>
      <c r="N3819" s="96" t="str">
        <f>IF(INDEX(技能效果!L:L,MATCH(技能效果等级!B3819,技能效果!B:B,0))="","",INDEX(技能效果!L:L,MATCH(技能效果等级!B3819,技能效果!B:B,0)))</f>
        <v/>
      </c>
      <c r="O3819" s="95">
        <f>IF(INDEX(技能效果!N:N,MATCH(B3819,技能效果!B:B,0))=0,INDEX(技能效果!M:M,MATCH(技能效果等级!B3819,技能效果!B:B,0)),INDEX(技能效果!M:M,MATCH(技能效果等级!B3819,技能效果!B:B,0))*VLOOKUP(E3819,技能数值计算!$C$19:$D$28,2,FALSE))</f>
        <v>0</v>
      </c>
      <c r="P3819" s="97"/>
      <c r="Q3819" s="97"/>
      <c r="R3819" s="95" t="str">
        <f>IF(INDEX(技能效果!O:O,MATCH(技能效果等级!B3819,技能效果!B:B,0))="","",INDEX(技能效果!O:O,MATCH(技能效果等级!B3819,技能效果!B:B,0)))</f>
        <v/>
      </c>
      <c r="S3819" s="97"/>
      <c r="T3819" s="97"/>
      <c r="U3819" s="97"/>
      <c r="V3819" s="96" t="str">
        <f>IF(INDEX(技能效果!AF:AF,MATCH(技能效果等级!B3819,技能效果!B:B,0))="","",INDEX(技能效果!AF:AF,MATCH(技能效果等级!B3819,技能效果!B:B,0)))</f>
        <v/>
      </c>
      <c r="W3819" s="95">
        <f t="shared" si="57"/>
        <v>373</v>
      </c>
    </row>
    <row r="3820" spans="1:23" ht="16.5" x14ac:dyDescent="0.2">
      <c r="A3820" s="62">
        <v>3817</v>
      </c>
      <c r="B3820" s="95">
        <f>INDEX(技能效果!B:B,MATCH(技能效果等级!W3820,技能效果!AE:AE,0))</f>
        <v>210400701</v>
      </c>
      <c r="C3820" s="95" t="str">
        <f>INDEX(技能效果!C:C,MATCH(技能效果等级!B3820,技能效果!B:B,0))</f>
        <v>插槽7主动伤害(教学)</v>
      </c>
      <c r="D3820" s="96" t="s">
        <v>873</v>
      </c>
      <c r="E3820" s="95">
        <v>3</v>
      </c>
      <c r="F3820" s="95">
        <f>INDEX(技能效果!H:H,MATCH(技能效果等级!B3820,技能效果!B:B,0))</f>
        <v>1001</v>
      </c>
      <c r="G3820" s="95">
        <f>IF(INDEX(技能效果!K:K,MATCH(B3820,技能效果!B:B,0))=0,INDEX(技能效果!I:I,MATCH(技能效果等级!B3820,技能效果!B:B,0)),INDEX(技能效果!I:I,MATCH(技能效果等级!B3820,技能效果!B:B,0))*VLOOKUP(E3820,技能数值计算!$C$19:$D$28,2,FALSE))</f>
        <v>0.57999999999999996</v>
      </c>
      <c r="H3820" s="95">
        <f>INDEX(技能效果!J:J,MATCH(技能效果等级!B3820,技能效果!B:B,0))</f>
        <v>0</v>
      </c>
      <c r="I3820" s="97"/>
      <c r="J3820" s="97"/>
      <c r="K3820" s="97"/>
      <c r="L3820" s="97"/>
      <c r="M3820" s="97"/>
      <c r="N3820" s="96" t="str">
        <f>IF(INDEX(技能效果!L:L,MATCH(技能效果等级!B3820,技能效果!B:B,0))="","",INDEX(技能效果!L:L,MATCH(技能效果等级!B3820,技能效果!B:B,0)))</f>
        <v/>
      </c>
      <c r="O3820" s="95">
        <f>IF(INDEX(技能效果!N:N,MATCH(B3820,技能效果!B:B,0))=0,INDEX(技能效果!M:M,MATCH(技能效果等级!B3820,技能效果!B:B,0)),INDEX(技能效果!M:M,MATCH(技能效果等级!B3820,技能效果!B:B,0))*VLOOKUP(E3820,技能数值计算!$C$19:$D$28,2,FALSE))</f>
        <v>0</v>
      </c>
      <c r="P3820" s="97"/>
      <c r="Q3820" s="97"/>
      <c r="R3820" s="95" t="str">
        <f>IF(INDEX(技能效果!O:O,MATCH(技能效果等级!B3820,技能效果!B:B,0))="","",INDEX(技能效果!O:O,MATCH(技能效果等级!B3820,技能效果!B:B,0)))</f>
        <v/>
      </c>
      <c r="S3820" s="97"/>
      <c r="T3820" s="97"/>
      <c r="U3820" s="97"/>
      <c r="V3820" s="96" t="str">
        <f>IF(INDEX(技能效果!AF:AF,MATCH(技能效果等级!B3820,技能效果!B:B,0))="","",INDEX(技能效果!AF:AF,MATCH(技能效果等级!B3820,技能效果!B:B,0)))</f>
        <v/>
      </c>
      <c r="W3820" s="95">
        <f t="shared" si="57"/>
        <v>373</v>
      </c>
    </row>
    <row r="3821" spans="1:23" ht="16.5" x14ac:dyDescent="0.2">
      <c r="A3821" s="62">
        <v>3818</v>
      </c>
      <c r="B3821" s="95">
        <f>INDEX(技能效果!B:B,MATCH(技能效果等级!W3821,技能效果!AE:AE,0))</f>
        <v>210400701</v>
      </c>
      <c r="C3821" s="95" t="str">
        <f>INDEX(技能效果!C:C,MATCH(技能效果等级!B3821,技能效果!B:B,0))</f>
        <v>插槽7主动伤害(教学)</v>
      </c>
      <c r="D3821" s="96" t="s">
        <v>873</v>
      </c>
      <c r="E3821" s="95">
        <v>4</v>
      </c>
      <c r="F3821" s="95">
        <f>INDEX(技能效果!H:H,MATCH(技能效果等级!B3821,技能效果!B:B,0))</f>
        <v>1001</v>
      </c>
      <c r="G3821" s="95">
        <f>IF(INDEX(技能效果!K:K,MATCH(B3821,技能效果!B:B,0))=0,INDEX(技能效果!I:I,MATCH(技能效果等级!B3821,技能效果!B:B,0)),INDEX(技能效果!I:I,MATCH(技能效果等级!B3821,技能效果!B:B,0))*VLOOKUP(E3821,技能数值计算!$C$19:$D$28,2,FALSE))</f>
        <v>0.62</v>
      </c>
      <c r="H3821" s="95">
        <f>INDEX(技能效果!J:J,MATCH(技能效果等级!B3821,技能效果!B:B,0))</f>
        <v>0</v>
      </c>
      <c r="I3821" s="97"/>
      <c r="J3821" s="97"/>
      <c r="K3821" s="97"/>
      <c r="L3821" s="97"/>
      <c r="M3821" s="97"/>
      <c r="N3821" s="96" t="str">
        <f>IF(INDEX(技能效果!L:L,MATCH(技能效果等级!B3821,技能效果!B:B,0))="","",INDEX(技能效果!L:L,MATCH(技能效果等级!B3821,技能效果!B:B,0)))</f>
        <v/>
      </c>
      <c r="O3821" s="95">
        <f>IF(INDEX(技能效果!N:N,MATCH(B3821,技能效果!B:B,0))=0,INDEX(技能效果!M:M,MATCH(技能效果等级!B3821,技能效果!B:B,0)),INDEX(技能效果!M:M,MATCH(技能效果等级!B3821,技能效果!B:B,0))*VLOOKUP(E3821,技能数值计算!$C$19:$D$28,2,FALSE))</f>
        <v>0</v>
      </c>
      <c r="P3821" s="97"/>
      <c r="Q3821" s="97"/>
      <c r="R3821" s="95" t="str">
        <f>IF(INDEX(技能效果!O:O,MATCH(技能效果等级!B3821,技能效果!B:B,0))="","",INDEX(技能效果!O:O,MATCH(技能效果等级!B3821,技能效果!B:B,0)))</f>
        <v/>
      </c>
      <c r="S3821" s="97"/>
      <c r="T3821" s="97"/>
      <c r="U3821" s="97"/>
      <c r="V3821" s="96" t="str">
        <f>IF(INDEX(技能效果!AF:AF,MATCH(技能效果等级!B3821,技能效果!B:B,0))="","",INDEX(技能效果!AF:AF,MATCH(技能效果等级!B3821,技能效果!B:B,0)))</f>
        <v/>
      </c>
      <c r="W3821" s="95">
        <f t="shared" ref="W3821:W3884" si="58">W3811+1</f>
        <v>373</v>
      </c>
    </row>
    <row r="3822" spans="1:23" ht="16.5" x14ac:dyDescent="0.2">
      <c r="A3822" s="62">
        <v>3819</v>
      </c>
      <c r="B3822" s="95">
        <f>INDEX(技能效果!B:B,MATCH(技能效果等级!W3822,技能效果!AE:AE,0))</f>
        <v>210400701</v>
      </c>
      <c r="C3822" s="95" t="str">
        <f>INDEX(技能效果!C:C,MATCH(技能效果等级!B3822,技能效果!B:B,0))</f>
        <v>插槽7主动伤害(教学)</v>
      </c>
      <c r="D3822" s="96" t="s">
        <v>873</v>
      </c>
      <c r="E3822" s="95">
        <v>5</v>
      </c>
      <c r="F3822" s="95">
        <f>INDEX(技能效果!H:H,MATCH(技能效果等级!B3822,技能效果!B:B,0))</f>
        <v>1001</v>
      </c>
      <c r="G3822" s="95">
        <f>IF(INDEX(技能效果!K:K,MATCH(B3822,技能效果!B:B,0))=0,INDEX(技能效果!I:I,MATCH(技能效果等级!B3822,技能效果!B:B,0)),INDEX(技能效果!I:I,MATCH(技能效果等级!B3822,技能效果!B:B,0))*VLOOKUP(E3822,技能数值计算!$C$19:$D$28,2,FALSE))</f>
        <v>0.66</v>
      </c>
      <c r="H3822" s="95">
        <f>INDEX(技能效果!J:J,MATCH(技能效果等级!B3822,技能效果!B:B,0))</f>
        <v>0</v>
      </c>
      <c r="I3822" s="97"/>
      <c r="J3822" s="97"/>
      <c r="K3822" s="97"/>
      <c r="L3822" s="97"/>
      <c r="M3822" s="97"/>
      <c r="N3822" s="96" t="str">
        <f>IF(INDEX(技能效果!L:L,MATCH(技能效果等级!B3822,技能效果!B:B,0))="","",INDEX(技能效果!L:L,MATCH(技能效果等级!B3822,技能效果!B:B,0)))</f>
        <v/>
      </c>
      <c r="O3822" s="95">
        <f>IF(INDEX(技能效果!N:N,MATCH(B3822,技能效果!B:B,0))=0,INDEX(技能效果!M:M,MATCH(技能效果等级!B3822,技能效果!B:B,0)),INDEX(技能效果!M:M,MATCH(技能效果等级!B3822,技能效果!B:B,0))*VLOOKUP(E3822,技能数值计算!$C$19:$D$28,2,FALSE))</f>
        <v>0</v>
      </c>
      <c r="P3822" s="97"/>
      <c r="Q3822" s="97"/>
      <c r="R3822" s="95" t="str">
        <f>IF(INDEX(技能效果!O:O,MATCH(技能效果等级!B3822,技能效果!B:B,0))="","",INDEX(技能效果!O:O,MATCH(技能效果等级!B3822,技能效果!B:B,0)))</f>
        <v/>
      </c>
      <c r="S3822" s="97"/>
      <c r="T3822" s="97"/>
      <c r="U3822" s="97"/>
      <c r="V3822" s="96" t="str">
        <f>IF(INDEX(技能效果!AF:AF,MATCH(技能效果等级!B3822,技能效果!B:B,0))="","",INDEX(技能效果!AF:AF,MATCH(技能效果等级!B3822,技能效果!B:B,0)))</f>
        <v/>
      </c>
      <c r="W3822" s="95">
        <f t="shared" si="58"/>
        <v>373</v>
      </c>
    </row>
    <row r="3823" spans="1:23" ht="16.5" x14ac:dyDescent="0.2">
      <c r="A3823" s="62">
        <v>3820</v>
      </c>
      <c r="B3823" s="95">
        <f>INDEX(技能效果!B:B,MATCH(技能效果等级!W3823,技能效果!AE:AE,0))</f>
        <v>210400701</v>
      </c>
      <c r="C3823" s="95" t="str">
        <f>INDEX(技能效果!C:C,MATCH(技能效果等级!B3823,技能效果!B:B,0))</f>
        <v>插槽7主动伤害(教学)</v>
      </c>
      <c r="D3823" s="96" t="s">
        <v>873</v>
      </c>
      <c r="E3823" s="95">
        <v>6</v>
      </c>
      <c r="F3823" s="95">
        <f>INDEX(技能效果!H:H,MATCH(技能效果等级!B3823,技能效果!B:B,0))</f>
        <v>1001</v>
      </c>
      <c r="G3823" s="95">
        <f>IF(INDEX(技能效果!K:K,MATCH(B3823,技能效果!B:B,0))=0,INDEX(技能效果!I:I,MATCH(技能效果等级!B3823,技能效果!B:B,0)),INDEX(技能效果!I:I,MATCH(技能效果等级!B3823,技能效果!B:B,0))*VLOOKUP(E3823,技能数值计算!$C$19:$D$28,2,FALSE))</f>
        <v>0.72</v>
      </c>
      <c r="H3823" s="95">
        <f>INDEX(技能效果!J:J,MATCH(技能效果等级!B3823,技能效果!B:B,0))</f>
        <v>0</v>
      </c>
      <c r="I3823" s="97"/>
      <c r="J3823" s="97"/>
      <c r="K3823" s="97"/>
      <c r="L3823" s="97"/>
      <c r="M3823" s="97"/>
      <c r="N3823" s="96" t="str">
        <f>IF(INDEX(技能效果!L:L,MATCH(技能效果等级!B3823,技能效果!B:B,0))="","",INDEX(技能效果!L:L,MATCH(技能效果等级!B3823,技能效果!B:B,0)))</f>
        <v/>
      </c>
      <c r="O3823" s="95">
        <f>IF(INDEX(技能效果!N:N,MATCH(B3823,技能效果!B:B,0))=0,INDEX(技能效果!M:M,MATCH(技能效果等级!B3823,技能效果!B:B,0)),INDEX(技能效果!M:M,MATCH(技能效果等级!B3823,技能效果!B:B,0))*VLOOKUP(E3823,技能数值计算!$C$19:$D$28,2,FALSE))</f>
        <v>0</v>
      </c>
      <c r="P3823" s="97"/>
      <c r="Q3823" s="97"/>
      <c r="R3823" s="95" t="str">
        <f>IF(INDEX(技能效果!O:O,MATCH(技能效果等级!B3823,技能效果!B:B,0))="","",INDEX(技能效果!O:O,MATCH(技能效果等级!B3823,技能效果!B:B,0)))</f>
        <v/>
      </c>
      <c r="S3823" s="97"/>
      <c r="T3823" s="97"/>
      <c r="U3823" s="97"/>
      <c r="V3823" s="96" t="str">
        <f>IF(INDEX(技能效果!AF:AF,MATCH(技能效果等级!B3823,技能效果!B:B,0))="","",INDEX(技能效果!AF:AF,MATCH(技能效果等级!B3823,技能效果!B:B,0)))</f>
        <v/>
      </c>
      <c r="W3823" s="95">
        <f t="shared" si="58"/>
        <v>373</v>
      </c>
    </row>
    <row r="3824" spans="1:23" ht="16.5" x14ac:dyDescent="0.2">
      <c r="A3824" s="62">
        <v>3821</v>
      </c>
      <c r="B3824" s="95">
        <f>INDEX(技能效果!B:B,MATCH(技能效果等级!W3824,技能效果!AE:AE,0))</f>
        <v>210400701</v>
      </c>
      <c r="C3824" s="95" t="str">
        <f>INDEX(技能效果!C:C,MATCH(技能效果等级!B3824,技能效果!B:B,0))</f>
        <v>插槽7主动伤害(教学)</v>
      </c>
      <c r="D3824" s="96" t="s">
        <v>873</v>
      </c>
      <c r="E3824" s="95">
        <v>7</v>
      </c>
      <c r="F3824" s="95">
        <f>INDEX(技能效果!H:H,MATCH(技能效果等级!B3824,技能效果!B:B,0))</f>
        <v>1001</v>
      </c>
      <c r="G3824" s="95">
        <f>IF(INDEX(技能效果!K:K,MATCH(B3824,技能效果!B:B,0))=0,INDEX(技能效果!I:I,MATCH(技能效果等级!B3824,技能效果!B:B,0)),INDEX(技能效果!I:I,MATCH(技能效果等级!B3824,技能效果!B:B,0))*VLOOKUP(E3824,技能数值计算!$C$19:$D$28,2,FALSE))</f>
        <v>0.78</v>
      </c>
      <c r="H3824" s="95">
        <f>INDEX(技能效果!J:J,MATCH(技能效果等级!B3824,技能效果!B:B,0))</f>
        <v>0</v>
      </c>
      <c r="I3824" s="97"/>
      <c r="J3824" s="97"/>
      <c r="K3824" s="97"/>
      <c r="L3824" s="97"/>
      <c r="M3824" s="97"/>
      <c r="N3824" s="96" t="str">
        <f>IF(INDEX(技能效果!L:L,MATCH(技能效果等级!B3824,技能效果!B:B,0))="","",INDEX(技能效果!L:L,MATCH(技能效果等级!B3824,技能效果!B:B,0)))</f>
        <v/>
      </c>
      <c r="O3824" s="95">
        <f>IF(INDEX(技能效果!N:N,MATCH(B3824,技能效果!B:B,0))=0,INDEX(技能效果!M:M,MATCH(技能效果等级!B3824,技能效果!B:B,0)),INDEX(技能效果!M:M,MATCH(技能效果等级!B3824,技能效果!B:B,0))*VLOOKUP(E3824,技能数值计算!$C$19:$D$28,2,FALSE))</f>
        <v>0</v>
      </c>
      <c r="P3824" s="97"/>
      <c r="Q3824" s="97"/>
      <c r="R3824" s="95" t="str">
        <f>IF(INDEX(技能效果!O:O,MATCH(技能效果等级!B3824,技能效果!B:B,0))="","",INDEX(技能效果!O:O,MATCH(技能效果等级!B3824,技能效果!B:B,0)))</f>
        <v/>
      </c>
      <c r="S3824" s="97"/>
      <c r="T3824" s="97"/>
      <c r="U3824" s="97"/>
      <c r="V3824" s="96" t="str">
        <f>IF(INDEX(技能效果!AF:AF,MATCH(技能效果等级!B3824,技能效果!B:B,0))="","",INDEX(技能效果!AF:AF,MATCH(技能效果等级!B3824,技能效果!B:B,0)))</f>
        <v/>
      </c>
      <c r="W3824" s="95">
        <f t="shared" si="58"/>
        <v>373</v>
      </c>
    </row>
    <row r="3825" spans="1:23" ht="16.5" x14ac:dyDescent="0.2">
      <c r="A3825" s="62">
        <v>3822</v>
      </c>
      <c r="B3825" s="95">
        <f>INDEX(技能效果!B:B,MATCH(技能效果等级!W3825,技能效果!AE:AE,0))</f>
        <v>210400701</v>
      </c>
      <c r="C3825" s="95" t="str">
        <f>INDEX(技能效果!C:C,MATCH(技能效果等级!B3825,技能效果!B:B,0))</f>
        <v>插槽7主动伤害(教学)</v>
      </c>
      <c r="D3825" s="96" t="s">
        <v>873</v>
      </c>
      <c r="E3825" s="95">
        <v>8</v>
      </c>
      <c r="F3825" s="95">
        <f>INDEX(技能效果!H:H,MATCH(技能效果等级!B3825,技能效果!B:B,0))</f>
        <v>1001</v>
      </c>
      <c r="G3825" s="95">
        <f>IF(INDEX(技能效果!K:K,MATCH(B3825,技能效果!B:B,0))=0,INDEX(技能效果!I:I,MATCH(技能效果等级!B3825,技能效果!B:B,0)),INDEX(技能效果!I:I,MATCH(技能效果等级!B3825,技能效果!B:B,0))*VLOOKUP(E3825,技能数值计算!$C$19:$D$28,2,FALSE))</f>
        <v>0.84</v>
      </c>
      <c r="H3825" s="95">
        <f>INDEX(技能效果!J:J,MATCH(技能效果等级!B3825,技能效果!B:B,0))</f>
        <v>0</v>
      </c>
      <c r="I3825" s="97"/>
      <c r="J3825" s="97"/>
      <c r="K3825" s="97"/>
      <c r="L3825" s="97"/>
      <c r="M3825" s="97"/>
      <c r="N3825" s="96" t="str">
        <f>IF(INDEX(技能效果!L:L,MATCH(技能效果等级!B3825,技能效果!B:B,0))="","",INDEX(技能效果!L:L,MATCH(技能效果等级!B3825,技能效果!B:B,0)))</f>
        <v/>
      </c>
      <c r="O3825" s="95">
        <f>IF(INDEX(技能效果!N:N,MATCH(B3825,技能效果!B:B,0))=0,INDEX(技能效果!M:M,MATCH(技能效果等级!B3825,技能效果!B:B,0)),INDEX(技能效果!M:M,MATCH(技能效果等级!B3825,技能效果!B:B,0))*VLOOKUP(E3825,技能数值计算!$C$19:$D$28,2,FALSE))</f>
        <v>0</v>
      </c>
      <c r="P3825" s="97"/>
      <c r="Q3825" s="97"/>
      <c r="R3825" s="95" t="str">
        <f>IF(INDEX(技能效果!O:O,MATCH(技能效果等级!B3825,技能效果!B:B,0))="","",INDEX(技能效果!O:O,MATCH(技能效果等级!B3825,技能效果!B:B,0)))</f>
        <v/>
      </c>
      <c r="S3825" s="97"/>
      <c r="T3825" s="97"/>
      <c r="U3825" s="97"/>
      <c r="V3825" s="96" t="str">
        <f>IF(INDEX(技能效果!AF:AF,MATCH(技能效果等级!B3825,技能效果!B:B,0))="","",INDEX(技能效果!AF:AF,MATCH(技能效果等级!B3825,技能效果!B:B,0)))</f>
        <v/>
      </c>
      <c r="W3825" s="95">
        <f t="shared" si="58"/>
        <v>373</v>
      </c>
    </row>
    <row r="3826" spans="1:23" ht="16.5" x14ac:dyDescent="0.2">
      <c r="A3826" s="62">
        <v>3823</v>
      </c>
      <c r="B3826" s="95">
        <f>INDEX(技能效果!B:B,MATCH(技能效果等级!W3826,技能效果!AE:AE,0))</f>
        <v>210400701</v>
      </c>
      <c r="C3826" s="95" t="str">
        <f>INDEX(技能效果!C:C,MATCH(技能效果等级!B3826,技能效果!B:B,0))</f>
        <v>插槽7主动伤害(教学)</v>
      </c>
      <c r="D3826" s="96" t="s">
        <v>873</v>
      </c>
      <c r="E3826" s="95">
        <v>9</v>
      </c>
      <c r="F3826" s="95">
        <f>INDEX(技能效果!H:H,MATCH(技能效果等级!B3826,技能效果!B:B,0))</f>
        <v>1001</v>
      </c>
      <c r="G3826" s="95">
        <f>IF(INDEX(技能效果!K:K,MATCH(B3826,技能效果!B:B,0))=0,INDEX(技能效果!I:I,MATCH(技能效果等级!B3826,技能效果!B:B,0)),INDEX(技能效果!I:I,MATCH(技能效果等级!B3826,技能效果!B:B,0))*VLOOKUP(E3826,技能数值计算!$C$19:$D$28,2,FALSE))</f>
        <v>0.92</v>
      </c>
      <c r="H3826" s="95">
        <f>INDEX(技能效果!J:J,MATCH(技能效果等级!B3826,技能效果!B:B,0))</f>
        <v>0</v>
      </c>
      <c r="I3826" s="97"/>
      <c r="J3826" s="97"/>
      <c r="K3826" s="97"/>
      <c r="L3826" s="97"/>
      <c r="M3826" s="97"/>
      <c r="N3826" s="96" t="str">
        <f>IF(INDEX(技能效果!L:L,MATCH(技能效果等级!B3826,技能效果!B:B,0))="","",INDEX(技能效果!L:L,MATCH(技能效果等级!B3826,技能效果!B:B,0)))</f>
        <v/>
      </c>
      <c r="O3826" s="95">
        <f>IF(INDEX(技能效果!N:N,MATCH(B3826,技能效果!B:B,0))=0,INDEX(技能效果!M:M,MATCH(技能效果等级!B3826,技能效果!B:B,0)),INDEX(技能效果!M:M,MATCH(技能效果等级!B3826,技能效果!B:B,0))*VLOOKUP(E3826,技能数值计算!$C$19:$D$28,2,FALSE))</f>
        <v>0</v>
      </c>
      <c r="P3826" s="97"/>
      <c r="Q3826" s="97"/>
      <c r="R3826" s="95" t="str">
        <f>IF(INDEX(技能效果!O:O,MATCH(技能效果等级!B3826,技能效果!B:B,0))="","",INDEX(技能效果!O:O,MATCH(技能效果等级!B3826,技能效果!B:B,0)))</f>
        <v/>
      </c>
      <c r="S3826" s="97"/>
      <c r="T3826" s="97"/>
      <c r="U3826" s="97"/>
      <c r="V3826" s="96" t="str">
        <f>IF(INDEX(技能效果!AF:AF,MATCH(技能效果等级!B3826,技能效果!B:B,0))="","",INDEX(技能效果!AF:AF,MATCH(技能效果等级!B3826,技能效果!B:B,0)))</f>
        <v/>
      </c>
      <c r="W3826" s="95">
        <f t="shared" si="58"/>
        <v>373</v>
      </c>
    </row>
    <row r="3827" spans="1:23" ht="16.5" x14ac:dyDescent="0.2">
      <c r="A3827" s="62">
        <v>3824</v>
      </c>
      <c r="B3827" s="95">
        <f>INDEX(技能效果!B:B,MATCH(技能效果等级!W3827,技能效果!AE:AE,0))</f>
        <v>210400701</v>
      </c>
      <c r="C3827" s="95" t="str">
        <f>INDEX(技能效果!C:C,MATCH(技能效果等级!B3827,技能效果!B:B,0))</f>
        <v>插槽7主动伤害(教学)</v>
      </c>
      <c r="D3827" s="96" t="s">
        <v>873</v>
      </c>
      <c r="E3827" s="95">
        <v>10</v>
      </c>
      <c r="F3827" s="95">
        <f>INDEX(技能效果!H:H,MATCH(技能效果等级!B3827,技能效果!B:B,0))</f>
        <v>1001</v>
      </c>
      <c r="G3827" s="95">
        <f>IF(INDEX(技能效果!K:K,MATCH(B3827,技能效果!B:B,0))=0,INDEX(技能效果!I:I,MATCH(技能效果等级!B3827,技能效果!B:B,0)),INDEX(技能效果!I:I,MATCH(技能效果等级!B3827,技能效果!B:B,0))*VLOOKUP(E3827,技能数值计算!$C$19:$D$28,2,FALSE))</f>
        <v>1</v>
      </c>
      <c r="H3827" s="95">
        <f>INDEX(技能效果!J:J,MATCH(技能效果等级!B3827,技能效果!B:B,0))</f>
        <v>0</v>
      </c>
      <c r="I3827" s="97"/>
      <c r="J3827" s="97"/>
      <c r="K3827" s="97"/>
      <c r="L3827" s="97"/>
      <c r="M3827" s="97"/>
      <c r="N3827" s="96" t="str">
        <f>IF(INDEX(技能效果!L:L,MATCH(技能效果等级!B3827,技能效果!B:B,0))="","",INDEX(技能效果!L:L,MATCH(技能效果等级!B3827,技能效果!B:B,0)))</f>
        <v/>
      </c>
      <c r="O3827" s="95">
        <f>IF(INDEX(技能效果!N:N,MATCH(B3827,技能效果!B:B,0))=0,INDEX(技能效果!M:M,MATCH(技能效果等级!B3827,技能效果!B:B,0)),INDEX(技能效果!M:M,MATCH(技能效果等级!B3827,技能效果!B:B,0))*VLOOKUP(E3827,技能数值计算!$C$19:$D$28,2,FALSE))</f>
        <v>0</v>
      </c>
      <c r="P3827" s="97"/>
      <c r="Q3827" s="97"/>
      <c r="R3827" s="95" t="str">
        <f>IF(INDEX(技能效果!O:O,MATCH(技能效果等级!B3827,技能效果!B:B,0))="","",INDEX(技能效果!O:O,MATCH(技能效果等级!B3827,技能效果!B:B,0)))</f>
        <v/>
      </c>
      <c r="S3827" s="97"/>
      <c r="T3827" s="97"/>
      <c r="U3827" s="97"/>
      <c r="V3827" s="96" t="str">
        <f>IF(INDEX(技能效果!AF:AF,MATCH(技能效果等级!B3827,技能效果!B:B,0))="","",INDEX(技能效果!AF:AF,MATCH(技能效果等级!B3827,技能效果!B:B,0)))</f>
        <v/>
      </c>
      <c r="W3827" s="95">
        <f t="shared" si="58"/>
        <v>373</v>
      </c>
    </row>
    <row r="3828" spans="1:23" ht="16.5" x14ac:dyDescent="0.2">
      <c r="A3828" s="62">
        <v>3825</v>
      </c>
      <c r="B3828" s="95">
        <f>INDEX(技能效果!B:B,MATCH(技能效果等级!W3828,技能效果!AE:AE,0))</f>
        <v>210400801</v>
      </c>
      <c r="C3828" s="95" t="str">
        <f>INDEX(技能效果!C:C,MATCH(技能效果等级!B3828,技能效果!B:B,0))</f>
        <v>插槽8主动伤害(教学)</v>
      </c>
      <c r="D3828" s="96" t="s">
        <v>873</v>
      </c>
      <c r="E3828" s="95">
        <v>1</v>
      </c>
      <c r="F3828" s="95">
        <f>INDEX(技能效果!H:H,MATCH(技能效果等级!B3828,技能效果!B:B,0))</f>
        <v>1001</v>
      </c>
      <c r="G3828" s="95">
        <f>IF(INDEX(技能效果!K:K,MATCH(B3828,技能效果!B:B,0))=0,INDEX(技能效果!I:I,MATCH(技能效果等级!B3828,技能效果!B:B,0)),INDEX(技能效果!I:I,MATCH(技能效果等级!B3828,技能效果!B:B,0))*VLOOKUP(E3828,技能数值计算!$C$19:$D$28,2,FALSE))</f>
        <v>0.5</v>
      </c>
      <c r="H3828" s="95">
        <f>INDEX(技能效果!J:J,MATCH(技能效果等级!B3828,技能效果!B:B,0))</f>
        <v>0</v>
      </c>
      <c r="I3828" s="97"/>
      <c r="J3828" s="97"/>
      <c r="K3828" s="97"/>
      <c r="L3828" s="97"/>
      <c r="M3828" s="97"/>
      <c r="N3828" s="96" t="str">
        <f>IF(INDEX(技能效果!L:L,MATCH(技能效果等级!B3828,技能效果!B:B,0))="","",INDEX(技能效果!L:L,MATCH(技能效果等级!B3828,技能效果!B:B,0)))</f>
        <v/>
      </c>
      <c r="O3828" s="95">
        <f>IF(INDEX(技能效果!N:N,MATCH(B3828,技能效果!B:B,0))=0,INDEX(技能效果!M:M,MATCH(技能效果等级!B3828,技能效果!B:B,0)),INDEX(技能效果!M:M,MATCH(技能效果等级!B3828,技能效果!B:B,0))*VLOOKUP(E3828,技能数值计算!$C$19:$D$28,2,FALSE))</f>
        <v>0</v>
      </c>
      <c r="P3828" s="97"/>
      <c r="Q3828" s="97"/>
      <c r="R3828" s="95" t="str">
        <f>IF(INDEX(技能效果!O:O,MATCH(技能效果等级!B3828,技能效果!B:B,0))="","",INDEX(技能效果!O:O,MATCH(技能效果等级!B3828,技能效果!B:B,0)))</f>
        <v/>
      </c>
      <c r="S3828" s="97"/>
      <c r="T3828" s="97"/>
      <c r="U3828" s="97"/>
      <c r="V3828" s="96" t="str">
        <f>IF(INDEX(技能效果!AF:AF,MATCH(技能效果等级!B3828,技能效果!B:B,0))="","",INDEX(技能效果!AF:AF,MATCH(技能效果等级!B3828,技能效果!B:B,0)))</f>
        <v/>
      </c>
      <c r="W3828" s="95">
        <f t="shared" si="58"/>
        <v>374</v>
      </c>
    </row>
    <row r="3829" spans="1:23" ht="16.5" x14ac:dyDescent="0.2">
      <c r="A3829" s="62">
        <v>3826</v>
      </c>
      <c r="B3829" s="95">
        <f>INDEX(技能效果!B:B,MATCH(技能效果等级!W3829,技能效果!AE:AE,0))</f>
        <v>210400801</v>
      </c>
      <c r="C3829" s="95" t="str">
        <f>INDEX(技能效果!C:C,MATCH(技能效果等级!B3829,技能效果!B:B,0))</f>
        <v>插槽8主动伤害(教学)</v>
      </c>
      <c r="D3829" s="96" t="s">
        <v>873</v>
      </c>
      <c r="E3829" s="95">
        <v>2</v>
      </c>
      <c r="F3829" s="95">
        <f>INDEX(技能效果!H:H,MATCH(技能效果等级!B3829,技能效果!B:B,0))</f>
        <v>1001</v>
      </c>
      <c r="G3829" s="95">
        <f>IF(INDEX(技能效果!K:K,MATCH(B3829,技能效果!B:B,0))=0,INDEX(技能效果!I:I,MATCH(技能效果等级!B3829,技能效果!B:B,0)),INDEX(技能效果!I:I,MATCH(技能效果等级!B3829,技能效果!B:B,0))*VLOOKUP(E3829,技能数值计算!$C$19:$D$28,2,FALSE))</f>
        <v>0.54</v>
      </c>
      <c r="H3829" s="95">
        <f>INDEX(技能效果!J:J,MATCH(技能效果等级!B3829,技能效果!B:B,0))</f>
        <v>0</v>
      </c>
      <c r="I3829" s="97"/>
      <c r="J3829" s="97"/>
      <c r="K3829" s="97"/>
      <c r="L3829" s="97"/>
      <c r="M3829" s="97"/>
      <c r="N3829" s="96" t="str">
        <f>IF(INDEX(技能效果!L:L,MATCH(技能效果等级!B3829,技能效果!B:B,0))="","",INDEX(技能效果!L:L,MATCH(技能效果等级!B3829,技能效果!B:B,0)))</f>
        <v/>
      </c>
      <c r="O3829" s="95">
        <f>IF(INDEX(技能效果!N:N,MATCH(B3829,技能效果!B:B,0))=0,INDEX(技能效果!M:M,MATCH(技能效果等级!B3829,技能效果!B:B,0)),INDEX(技能效果!M:M,MATCH(技能效果等级!B3829,技能效果!B:B,0))*VLOOKUP(E3829,技能数值计算!$C$19:$D$28,2,FALSE))</f>
        <v>0</v>
      </c>
      <c r="P3829" s="97"/>
      <c r="Q3829" s="97"/>
      <c r="R3829" s="95" t="str">
        <f>IF(INDEX(技能效果!O:O,MATCH(技能效果等级!B3829,技能效果!B:B,0))="","",INDEX(技能效果!O:O,MATCH(技能效果等级!B3829,技能效果!B:B,0)))</f>
        <v/>
      </c>
      <c r="S3829" s="97"/>
      <c r="T3829" s="97"/>
      <c r="U3829" s="97"/>
      <c r="V3829" s="96" t="str">
        <f>IF(INDEX(技能效果!AF:AF,MATCH(技能效果等级!B3829,技能效果!B:B,0))="","",INDEX(技能效果!AF:AF,MATCH(技能效果等级!B3829,技能效果!B:B,0)))</f>
        <v/>
      </c>
      <c r="W3829" s="95">
        <f t="shared" si="58"/>
        <v>374</v>
      </c>
    </row>
    <row r="3830" spans="1:23" ht="16.5" x14ac:dyDescent="0.2">
      <c r="A3830" s="62">
        <v>3827</v>
      </c>
      <c r="B3830" s="95">
        <f>INDEX(技能效果!B:B,MATCH(技能效果等级!W3830,技能效果!AE:AE,0))</f>
        <v>210400801</v>
      </c>
      <c r="C3830" s="95" t="str">
        <f>INDEX(技能效果!C:C,MATCH(技能效果等级!B3830,技能效果!B:B,0))</f>
        <v>插槽8主动伤害(教学)</v>
      </c>
      <c r="D3830" s="96" t="s">
        <v>873</v>
      </c>
      <c r="E3830" s="95">
        <v>3</v>
      </c>
      <c r="F3830" s="95">
        <f>INDEX(技能效果!H:H,MATCH(技能效果等级!B3830,技能效果!B:B,0))</f>
        <v>1001</v>
      </c>
      <c r="G3830" s="95">
        <f>IF(INDEX(技能效果!K:K,MATCH(B3830,技能效果!B:B,0))=0,INDEX(技能效果!I:I,MATCH(技能效果等级!B3830,技能效果!B:B,0)),INDEX(技能效果!I:I,MATCH(技能效果等级!B3830,技能效果!B:B,0))*VLOOKUP(E3830,技能数值计算!$C$19:$D$28,2,FALSE))</f>
        <v>0.57999999999999996</v>
      </c>
      <c r="H3830" s="95">
        <f>INDEX(技能效果!J:J,MATCH(技能效果等级!B3830,技能效果!B:B,0))</f>
        <v>0</v>
      </c>
      <c r="I3830" s="97"/>
      <c r="J3830" s="97"/>
      <c r="K3830" s="97"/>
      <c r="L3830" s="97"/>
      <c r="M3830" s="97"/>
      <c r="N3830" s="96" t="str">
        <f>IF(INDEX(技能效果!L:L,MATCH(技能效果等级!B3830,技能效果!B:B,0))="","",INDEX(技能效果!L:L,MATCH(技能效果等级!B3830,技能效果!B:B,0)))</f>
        <v/>
      </c>
      <c r="O3830" s="95">
        <f>IF(INDEX(技能效果!N:N,MATCH(B3830,技能效果!B:B,0))=0,INDEX(技能效果!M:M,MATCH(技能效果等级!B3830,技能效果!B:B,0)),INDEX(技能效果!M:M,MATCH(技能效果等级!B3830,技能效果!B:B,0))*VLOOKUP(E3830,技能数值计算!$C$19:$D$28,2,FALSE))</f>
        <v>0</v>
      </c>
      <c r="P3830" s="97"/>
      <c r="Q3830" s="97"/>
      <c r="R3830" s="95" t="str">
        <f>IF(INDEX(技能效果!O:O,MATCH(技能效果等级!B3830,技能效果!B:B,0))="","",INDEX(技能效果!O:O,MATCH(技能效果等级!B3830,技能效果!B:B,0)))</f>
        <v/>
      </c>
      <c r="S3830" s="97"/>
      <c r="T3830" s="97"/>
      <c r="U3830" s="97"/>
      <c r="V3830" s="96" t="str">
        <f>IF(INDEX(技能效果!AF:AF,MATCH(技能效果等级!B3830,技能效果!B:B,0))="","",INDEX(技能效果!AF:AF,MATCH(技能效果等级!B3830,技能效果!B:B,0)))</f>
        <v/>
      </c>
      <c r="W3830" s="95">
        <f t="shared" si="58"/>
        <v>374</v>
      </c>
    </row>
    <row r="3831" spans="1:23" ht="16.5" x14ac:dyDescent="0.2">
      <c r="A3831" s="62">
        <v>3828</v>
      </c>
      <c r="B3831" s="95">
        <f>INDEX(技能效果!B:B,MATCH(技能效果等级!W3831,技能效果!AE:AE,0))</f>
        <v>210400801</v>
      </c>
      <c r="C3831" s="95" t="str">
        <f>INDEX(技能效果!C:C,MATCH(技能效果等级!B3831,技能效果!B:B,0))</f>
        <v>插槽8主动伤害(教学)</v>
      </c>
      <c r="D3831" s="96" t="s">
        <v>873</v>
      </c>
      <c r="E3831" s="95">
        <v>4</v>
      </c>
      <c r="F3831" s="95">
        <f>INDEX(技能效果!H:H,MATCH(技能效果等级!B3831,技能效果!B:B,0))</f>
        <v>1001</v>
      </c>
      <c r="G3831" s="95">
        <f>IF(INDEX(技能效果!K:K,MATCH(B3831,技能效果!B:B,0))=0,INDEX(技能效果!I:I,MATCH(技能效果等级!B3831,技能效果!B:B,0)),INDEX(技能效果!I:I,MATCH(技能效果等级!B3831,技能效果!B:B,0))*VLOOKUP(E3831,技能数值计算!$C$19:$D$28,2,FALSE))</f>
        <v>0.62</v>
      </c>
      <c r="H3831" s="95">
        <f>INDEX(技能效果!J:J,MATCH(技能效果等级!B3831,技能效果!B:B,0))</f>
        <v>0</v>
      </c>
      <c r="I3831" s="97"/>
      <c r="J3831" s="97"/>
      <c r="K3831" s="97"/>
      <c r="L3831" s="97"/>
      <c r="M3831" s="97"/>
      <c r="N3831" s="96" t="str">
        <f>IF(INDEX(技能效果!L:L,MATCH(技能效果等级!B3831,技能效果!B:B,0))="","",INDEX(技能效果!L:L,MATCH(技能效果等级!B3831,技能效果!B:B,0)))</f>
        <v/>
      </c>
      <c r="O3831" s="95">
        <f>IF(INDEX(技能效果!N:N,MATCH(B3831,技能效果!B:B,0))=0,INDEX(技能效果!M:M,MATCH(技能效果等级!B3831,技能效果!B:B,0)),INDEX(技能效果!M:M,MATCH(技能效果等级!B3831,技能效果!B:B,0))*VLOOKUP(E3831,技能数值计算!$C$19:$D$28,2,FALSE))</f>
        <v>0</v>
      </c>
      <c r="P3831" s="97"/>
      <c r="Q3831" s="97"/>
      <c r="R3831" s="95" t="str">
        <f>IF(INDEX(技能效果!O:O,MATCH(技能效果等级!B3831,技能效果!B:B,0))="","",INDEX(技能效果!O:O,MATCH(技能效果等级!B3831,技能效果!B:B,0)))</f>
        <v/>
      </c>
      <c r="S3831" s="97"/>
      <c r="T3831" s="97"/>
      <c r="U3831" s="97"/>
      <c r="V3831" s="96" t="str">
        <f>IF(INDEX(技能效果!AF:AF,MATCH(技能效果等级!B3831,技能效果!B:B,0))="","",INDEX(技能效果!AF:AF,MATCH(技能效果等级!B3831,技能效果!B:B,0)))</f>
        <v/>
      </c>
      <c r="W3831" s="95">
        <f t="shared" si="58"/>
        <v>374</v>
      </c>
    </row>
    <row r="3832" spans="1:23" ht="16.5" x14ac:dyDescent="0.2">
      <c r="A3832" s="62">
        <v>3829</v>
      </c>
      <c r="B3832" s="95">
        <f>INDEX(技能效果!B:B,MATCH(技能效果等级!W3832,技能效果!AE:AE,0))</f>
        <v>210400801</v>
      </c>
      <c r="C3832" s="95" t="str">
        <f>INDEX(技能效果!C:C,MATCH(技能效果等级!B3832,技能效果!B:B,0))</f>
        <v>插槽8主动伤害(教学)</v>
      </c>
      <c r="D3832" s="96" t="s">
        <v>873</v>
      </c>
      <c r="E3832" s="95">
        <v>5</v>
      </c>
      <c r="F3832" s="95">
        <f>INDEX(技能效果!H:H,MATCH(技能效果等级!B3832,技能效果!B:B,0))</f>
        <v>1001</v>
      </c>
      <c r="G3832" s="95">
        <f>IF(INDEX(技能效果!K:K,MATCH(B3832,技能效果!B:B,0))=0,INDEX(技能效果!I:I,MATCH(技能效果等级!B3832,技能效果!B:B,0)),INDEX(技能效果!I:I,MATCH(技能效果等级!B3832,技能效果!B:B,0))*VLOOKUP(E3832,技能数值计算!$C$19:$D$28,2,FALSE))</f>
        <v>0.66</v>
      </c>
      <c r="H3832" s="95">
        <f>INDEX(技能效果!J:J,MATCH(技能效果等级!B3832,技能效果!B:B,0))</f>
        <v>0</v>
      </c>
      <c r="I3832" s="97"/>
      <c r="J3832" s="97"/>
      <c r="K3832" s="97"/>
      <c r="L3832" s="97"/>
      <c r="M3832" s="97"/>
      <c r="N3832" s="96" t="str">
        <f>IF(INDEX(技能效果!L:L,MATCH(技能效果等级!B3832,技能效果!B:B,0))="","",INDEX(技能效果!L:L,MATCH(技能效果等级!B3832,技能效果!B:B,0)))</f>
        <v/>
      </c>
      <c r="O3832" s="95">
        <f>IF(INDEX(技能效果!N:N,MATCH(B3832,技能效果!B:B,0))=0,INDEX(技能效果!M:M,MATCH(技能效果等级!B3832,技能效果!B:B,0)),INDEX(技能效果!M:M,MATCH(技能效果等级!B3832,技能效果!B:B,0))*VLOOKUP(E3832,技能数值计算!$C$19:$D$28,2,FALSE))</f>
        <v>0</v>
      </c>
      <c r="P3832" s="97"/>
      <c r="Q3832" s="97"/>
      <c r="R3832" s="95" t="str">
        <f>IF(INDEX(技能效果!O:O,MATCH(技能效果等级!B3832,技能效果!B:B,0))="","",INDEX(技能效果!O:O,MATCH(技能效果等级!B3832,技能效果!B:B,0)))</f>
        <v/>
      </c>
      <c r="S3832" s="97"/>
      <c r="T3832" s="97"/>
      <c r="U3832" s="97"/>
      <c r="V3832" s="96" t="str">
        <f>IF(INDEX(技能效果!AF:AF,MATCH(技能效果等级!B3832,技能效果!B:B,0))="","",INDEX(技能效果!AF:AF,MATCH(技能效果等级!B3832,技能效果!B:B,0)))</f>
        <v/>
      </c>
      <c r="W3832" s="95">
        <f t="shared" si="58"/>
        <v>374</v>
      </c>
    </row>
    <row r="3833" spans="1:23" ht="16.5" x14ac:dyDescent="0.2">
      <c r="A3833" s="62">
        <v>3830</v>
      </c>
      <c r="B3833" s="95">
        <f>INDEX(技能效果!B:B,MATCH(技能效果等级!W3833,技能效果!AE:AE,0))</f>
        <v>210400801</v>
      </c>
      <c r="C3833" s="95" t="str">
        <f>INDEX(技能效果!C:C,MATCH(技能效果等级!B3833,技能效果!B:B,0))</f>
        <v>插槽8主动伤害(教学)</v>
      </c>
      <c r="D3833" s="96" t="s">
        <v>873</v>
      </c>
      <c r="E3833" s="95">
        <v>6</v>
      </c>
      <c r="F3833" s="95">
        <f>INDEX(技能效果!H:H,MATCH(技能效果等级!B3833,技能效果!B:B,0))</f>
        <v>1001</v>
      </c>
      <c r="G3833" s="95">
        <f>IF(INDEX(技能效果!K:K,MATCH(B3833,技能效果!B:B,0))=0,INDEX(技能效果!I:I,MATCH(技能效果等级!B3833,技能效果!B:B,0)),INDEX(技能效果!I:I,MATCH(技能效果等级!B3833,技能效果!B:B,0))*VLOOKUP(E3833,技能数值计算!$C$19:$D$28,2,FALSE))</f>
        <v>0.72</v>
      </c>
      <c r="H3833" s="95">
        <f>INDEX(技能效果!J:J,MATCH(技能效果等级!B3833,技能效果!B:B,0))</f>
        <v>0</v>
      </c>
      <c r="I3833" s="97"/>
      <c r="J3833" s="97"/>
      <c r="K3833" s="97"/>
      <c r="L3833" s="97"/>
      <c r="M3833" s="97"/>
      <c r="N3833" s="96" t="str">
        <f>IF(INDEX(技能效果!L:L,MATCH(技能效果等级!B3833,技能效果!B:B,0))="","",INDEX(技能效果!L:L,MATCH(技能效果等级!B3833,技能效果!B:B,0)))</f>
        <v/>
      </c>
      <c r="O3833" s="95">
        <f>IF(INDEX(技能效果!N:N,MATCH(B3833,技能效果!B:B,0))=0,INDEX(技能效果!M:M,MATCH(技能效果等级!B3833,技能效果!B:B,0)),INDEX(技能效果!M:M,MATCH(技能效果等级!B3833,技能效果!B:B,0))*VLOOKUP(E3833,技能数值计算!$C$19:$D$28,2,FALSE))</f>
        <v>0</v>
      </c>
      <c r="P3833" s="97"/>
      <c r="Q3833" s="97"/>
      <c r="R3833" s="95" t="str">
        <f>IF(INDEX(技能效果!O:O,MATCH(技能效果等级!B3833,技能效果!B:B,0))="","",INDEX(技能效果!O:O,MATCH(技能效果等级!B3833,技能效果!B:B,0)))</f>
        <v/>
      </c>
      <c r="S3833" s="97"/>
      <c r="T3833" s="97"/>
      <c r="U3833" s="97"/>
      <c r="V3833" s="96" t="str">
        <f>IF(INDEX(技能效果!AF:AF,MATCH(技能效果等级!B3833,技能效果!B:B,0))="","",INDEX(技能效果!AF:AF,MATCH(技能效果等级!B3833,技能效果!B:B,0)))</f>
        <v/>
      </c>
      <c r="W3833" s="95">
        <f t="shared" si="58"/>
        <v>374</v>
      </c>
    </row>
    <row r="3834" spans="1:23" ht="16.5" x14ac:dyDescent="0.2">
      <c r="A3834" s="62">
        <v>3831</v>
      </c>
      <c r="B3834" s="95">
        <f>INDEX(技能效果!B:B,MATCH(技能效果等级!W3834,技能效果!AE:AE,0))</f>
        <v>210400801</v>
      </c>
      <c r="C3834" s="95" t="str">
        <f>INDEX(技能效果!C:C,MATCH(技能效果等级!B3834,技能效果!B:B,0))</f>
        <v>插槽8主动伤害(教学)</v>
      </c>
      <c r="D3834" s="96" t="s">
        <v>873</v>
      </c>
      <c r="E3834" s="95">
        <v>7</v>
      </c>
      <c r="F3834" s="95">
        <f>INDEX(技能效果!H:H,MATCH(技能效果等级!B3834,技能效果!B:B,0))</f>
        <v>1001</v>
      </c>
      <c r="G3834" s="95">
        <f>IF(INDEX(技能效果!K:K,MATCH(B3834,技能效果!B:B,0))=0,INDEX(技能效果!I:I,MATCH(技能效果等级!B3834,技能效果!B:B,0)),INDEX(技能效果!I:I,MATCH(技能效果等级!B3834,技能效果!B:B,0))*VLOOKUP(E3834,技能数值计算!$C$19:$D$28,2,FALSE))</f>
        <v>0.78</v>
      </c>
      <c r="H3834" s="95">
        <f>INDEX(技能效果!J:J,MATCH(技能效果等级!B3834,技能效果!B:B,0))</f>
        <v>0</v>
      </c>
      <c r="I3834" s="97"/>
      <c r="J3834" s="97"/>
      <c r="K3834" s="97"/>
      <c r="L3834" s="97"/>
      <c r="M3834" s="97"/>
      <c r="N3834" s="96" t="str">
        <f>IF(INDEX(技能效果!L:L,MATCH(技能效果等级!B3834,技能效果!B:B,0))="","",INDEX(技能效果!L:L,MATCH(技能效果等级!B3834,技能效果!B:B,0)))</f>
        <v/>
      </c>
      <c r="O3834" s="95">
        <f>IF(INDEX(技能效果!N:N,MATCH(B3834,技能效果!B:B,0))=0,INDEX(技能效果!M:M,MATCH(技能效果等级!B3834,技能效果!B:B,0)),INDEX(技能效果!M:M,MATCH(技能效果等级!B3834,技能效果!B:B,0))*VLOOKUP(E3834,技能数值计算!$C$19:$D$28,2,FALSE))</f>
        <v>0</v>
      </c>
      <c r="P3834" s="97"/>
      <c r="Q3834" s="97"/>
      <c r="R3834" s="95" t="str">
        <f>IF(INDEX(技能效果!O:O,MATCH(技能效果等级!B3834,技能效果!B:B,0))="","",INDEX(技能效果!O:O,MATCH(技能效果等级!B3834,技能效果!B:B,0)))</f>
        <v/>
      </c>
      <c r="S3834" s="97"/>
      <c r="T3834" s="97"/>
      <c r="U3834" s="97"/>
      <c r="V3834" s="96" t="str">
        <f>IF(INDEX(技能效果!AF:AF,MATCH(技能效果等级!B3834,技能效果!B:B,0))="","",INDEX(技能效果!AF:AF,MATCH(技能效果等级!B3834,技能效果!B:B,0)))</f>
        <v/>
      </c>
      <c r="W3834" s="95">
        <f t="shared" si="58"/>
        <v>374</v>
      </c>
    </row>
    <row r="3835" spans="1:23" ht="16.5" x14ac:dyDescent="0.2">
      <c r="A3835" s="62">
        <v>3832</v>
      </c>
      <c r="B3835" s="95">
        <f>INDEX(技能效果!B:B,MATCH(技能效果等级!W3835,技能效果!AE:AE,0))</f>
        <v>210400801</v>
      </c>
      <c r="C3835" s="95" t="str">
        <f>INDEX(技能效果!C:C,MATCH(技能效果等级!B3835,技能效果!B:B,0))</f>
        <v>插槽8主动伤害(教学)</v>
      </c>
      <c r="D3835" s="96" t="s">
        <v>873</v>
      </c>
      <c r="E3835" s="95">
        <v>8</v>
      </c>
      <c r="F3835" s="95">
        <f>INDEX(技能效果!H:H,MATCH(技能效果等级!B3835,技能效果!B:B,0))</f>
        <v>1001</v>
      </c>
      <c r="G3835" s="95">
        <f>IF(INDEX(技能效果!K:K,MATCH(B3835,技能效果!B:B,0))=0,INDEX(技能效果!I:I,MATCH(技能效果等级!B3835,技能效果!B:B,0)),INDEX(技能效果!I:I,MATCH(技能效果等级!B3835,技能效果!B:B,0))*VLOOKUP(E3835,技能数值计算!$C$19:$D$28,2,FALSE))</f>
        <v>0.84</v>
      </c>
      <c r="H3835" s="95">
        <f>INDEX(技能效果!J:J,MATCH(技能效果等级!B3835,技能效果!B:B,0))</f>
        <v>0</v>
      </c>
      <c r="I3835" s="97"/>
      <c r="J3835" s="97"/>
      <c r="K3835" s="97"/>
      <c r="L3835" s="97"/>
      <c r="M3835" s="97"/>
      <c r="N3835" s="96" t="str">
        <f>IF(INDEX(技能效果!L:L,MATCH(技能效果等级!B3835,技能效果!B:B,0))="","",INDEX(技能效果!L:L,MATCH(技能效果等级!B3835,技能效果!B:B,0)))</f>
        <v/>
      </c>
      <c r="O3835" s="95">
        <f>IF(INDEX(技能效果!N:N,MATCH(B3835,技能效果!B:B,0))=0,INDEX(技能效果!M:M,MATCH(技能效果等级!B3835,技能效果!B:B,0)),INDEX(技能效果!M:M,MATCH(技能效果等级!B3835,技能效果!B:B,0))*VLOOKUP(E3835,技能数值计算!$C$19:$D$28,2,FALSE))</f>
        <v>0</v>
      </c>
      <c r="P3835" s="97"/>
      <c r="Q3835" s="97"/>
      <c r="R3835" s="95" t="str">
        <f>IF(INDEX(技能效果!O:O,MATCH(技能效果等级!B3835,技能效果!B:B,0))="","",INDEX(技能效果!O:O,MATCH(技能效果等级!B3835,技能效果!B:B,0)))</f>
        <v/>
      </c>
      <c r="S3835" s="97"/>
      <c r="T3835" s="97"/>
      <c r="U3835" s="97"/>
      <c r="V3835" s="96" t="str">
        <f>IF(INDEX(技能效果!AF:AF,MATCH(技能效果等级!B3835,技能效果!B:B,0))="","",INDEX(技能效果!AF:AF,MATCH(技能效果等级!B3835,技能效果!B:B,0)))</f>
        <v/>
      </c>
      <c r="W3835" s="95">
        <f t="shared" si="58"/>
        <v>374</v>
      </c>
    </row>
    <row r="3836" spans="1:23" ht="16.5" x14ac:dyDescent="0.2">
      <c r="A3836" s="62">
        <v>3833</v>
      </c>
      <c r="B3836" s="95">
        <f>INDEX(技能效果!B:B,MATCH(技能效果等级!W3836,技能效果!AE:AE,0))</f>
        <v>210400801</v>
      </c>
      <c r="C3836" s="95" t="str">
        <f>INDEX(技能效果!C:C,MATCH(技能效果等级!B3836,技能效果!B:B,0))</f>
        <v>插槽8主动伤害(教学)</v>
      </c>
      <c r="D3836" s="96" t="s">
        <v>873</v>
      </c>
      <c r="E3836" s="95">
        <v>9</v>
      </c>
      <c r="F3836" s="95">
        <f>INDEX(技能效果!H:H,MATCH(技能效果等级!B3836,技能效果!B:B,0))</f>
        <v>1001</v>
      </c>
      <c r="G3836" s="95">
        <f>IF(INDEX(技能效果!K:K,MATCH(B3836,技能效果!B:B,0))=0,INDEX(技能效果!I:I,MATCH(技能效果等级!B3836,技能效果!B:B,0)),INDEX(技能效果!I:I,MATCH(技能效果等级!B3836,技能效果!B:B,0))*VLOOKUP(E3836,技能数值计算!$C$19:$D$28,2,FALSE))</f>
        <v>0.92</v>
      </c>
      <c r="H3836" s="95">
        <f>INDEX(技能效果!J:J,MATCH(技能效果等级!B3836,技能效果!B:B,0))</f>
        <v>0</v>
      </c>
      <c r="I3836" s="97"/>
      <c r="J3836" s="97"/>
      <c r="K3836" s="97"/>
      <c r="L3836" s="97"/>
      <c r="M3836" s="97"/>
      <c r="N3836" s="96" t="str">
        <f>IF(INDEX(技能效果!L:L,MATCH(技能效果等级!B3836,技能效果!B:B,0))="","",INDEX(技能效果!L:L,MATCH(技能效果等级!B3836,技能效果!B:B,0)))</f>
        <v/>
      </c>
      <c r="O3836" s="95">
        <f>IF(INDEX(技能效果!N:N,MATCH(B3836,技能效果!B:B,0))=0,INDEX(技能效果!M:M,MATCH(技能效果等级!B3836,技能效果!B:B,0)),INDEX(技能效果!M:M,MATCH(技能效果等级!B3836,技能效果!B:B,0))*VLOOKUP(E3836,技能数值计算!$C$19:$D$28,2,FALSE))</f>
        <v>0</v>
      </c>
      <c r="P3836" s="97"/>
      <c r="Q3836" s="97"/>
      <c r="R3836" s="95" t="str">
        <f>IF(INDEX(技能效果!O:O,MATCH(技能效果等级!B3836,技能效果!B:B,0))="","",INDEX(技能效果!O:O,MATCH(技能效果等级!B3836,技能效果!B:B,0)))</f>
        <v/>
      </c>
      <c r="S3836" s="97"/>
      <c r="T3836" s="97"/>
      <c r="U3836" s="97"/>
      <c r="V3836" s="96" t="str">
        <f>IF(INDEX(技能效果!AF:AF,MATCH(技能效果等级!B3836,技能效果!B:B,0))="","",INDEX(技能效果!AF:AF,MATCH(技能效果等级!B3836,技能效果!B:B,0)))</f>
        <v/>
      </c>
      <c r="W3836" s="95">
        <f t="shared" si="58"/>
        <v>374</v>
      </c>
    </row>
    <row r="3837" spans="1:23" ht="16.5" x14ac:dyDescent="0.2">
      <c r="A3837" s="62">
        <v>3834</v>
      </c>
      <c r="B3837" s="95">
        <f>INDEX(技能效果!B:B,MATCH(技能效果等级!W3837,技能效果!AE:AE,0))</f>
        <v>210400801</v>
      </c>
      <c r="C3837" s="95" t="str">
        <f>INDEX(技能效果!C:C,MATCH(技能效果等级!B3837,技能效果!B:B,0))</f>
        <v>插槽8主动伤害(教学)</v>
      </c>
      <c r="D3837" s="96" t="s">
        <v>873</v>
      </c>
      <c r="E3837" s="95">
        <v>10</v>
      </c>
      <c r="F3837" s="95">
        <f>INDEX(技能效果!H:H,MATCH(技能效果等级!B3837,技能效果!B:B,0))</f>
        <v>1001</v>
      </c>
      <c r="G3837" s="95">
        <f>IF(INDEX(技能效果!K:K,MATCH(B3837,技能效果!B:B,0))=0,INDEX(技能效果!I:I,MATCH(技能效果等级!B3837,技能效果!B:B,0)),INDEX(技能效果!I:I,MATCH(技能效果等级!B3837,技能效果!B:B,0))*VLOOKUP(E3837,技能数值计算!$C$19:$D$28,2,FALSE))</f>
        <v>1</v>
      </c>
      <c r="H3837" s="95">
        <f>INDEX(技能效果!J:J,MATCH(技能效果等级!B3837,技能效果!B:B,0))</f>
        <v>0</v>
      </c>
      <c r="I3837" s="97"/>
      <c r="J3837" s="97"/>
      <c r="K3837" s="97"/>
      <c r="L3837" s="97"/>
      <c r="M3837" s="97"/>
      <c r="N3837" s="96" t="str">
        <f>IF(INDEX(技能效果!L:L,MATCH(技能效果等级!B3837,技能效果!B:B,0))="","",INDEX(技能效果!L:L,MATCH(技能效果等级!B3837,技能效果!B:B,0)))</f>
        <v/>
      </c>
      <c r="O3837" s="95">
        <f>IF(INDEX(技能效果!N:N,MATCH(B3837,技能效果!B:B,0))=0,INDEX(技能效果!M:M,MATCH(技能效果等级!B3837,技能效果!B:B,0)),INDEX(技能效果!M:M,MATCH(技能效果等级!B3837,技能效果!B:B,0))*VLOOKUP(E3837,技能数值计算!$C$19:$D$28,2,FALSE))</f>
        <v>0</v>
      </c>
      <c r="P3837" s="97"/>
      <c r="Q3837" s="97"/>
      <c r="R3837" s="95" t="str">
        <f>IF(INDEX(技能效果!O:O,MATCH(技能效果等级!B3837,技能效果!B:B,0))="","",INDEX(技能效果!O:O,MATCH(技能效果等级!B3837,技能效果!B:B,0)))</f>
        <v/>
      </c>
      <c r="S3837" s="97"/>
      <c r="T3837" s="97"/>
      <c r="U3837" s="97"/>
      <c r="V3837" s="96" t="str">
        <f>IF(INDEX(技能效果!AF:AF,MATCH(技能效果等级!B3837,技能效果!B:B,0))="","",INDEX(技能效果!AF:AF,MATCH(技能效果等级!B3837,技能效果!B:B,0)))</f>
        <v/>
      </c>
      <c r="W3837" s="95">
        <f t="shared" si="58"/>
        <v>374</v>
      </c>
    </row>
    <row r="3838" spans="1:23" ht="16.5" x14ac:dyDescent="0.2">
      <c r="A3838" s="62">
        <v>3835</v>
      </c>
      <c r="B3838" s="95">
        <f>INDEX(技能效果!B:B,MATCH(技能效果等级!W3838,技能效果!AE:AE,0))</f>
        <v>210400802</v>
      </c>
      <c r="C3838" s="95" t="str">
        <f>INDEX(技能效果!C:C,MATCH(技能效果等级!B3838,技能效果!B:B,0))</f>
        <v>插槽8濒死斩杀(教学)</v>
      </c>
      <c r="D3838" s="96" t="s">
        <v>873</v>
      </c>
      <c r="E3838" s="95">
        <v>1</v>
      </c>
      <c r="F3838" s="95">
        <f>INDEX(技能效果!H:H,MATCH(技能效果等级!B3838,技能效果!B:B,0))</f>
        <v>4043</v>
      </c>
      <c r="G3838" s="95">
        <f>IF(INDEX(技能效果!K:K,MATCH(B3838,技能效果!B:B,0))=0,INDEX(技能效果!I:I,MATCH(技能效果等级!B3838,技能效果!B:B,0)),INDEX(技能效果!I:I,MATCH(技能效果等级!B3838,技能效果!B:B,0))*VLOOKUP(E3838,技能数值计算!$C$19:$D$28,2,FALSE))</f>
        <v>0</v>
      </c>
      <c r="H3838" s="95">
        <f>INDEX(技能效果!J:J,MATCH(技能效果等级!B3838,技能效果!B:B,0))</f>
        <v>0</v>
      </c>
      <c r="I3838" s="97"/>
      <c r="J3838" s="97"/>
      <c r="K3838" s="97"/>
      <c r="L3838" s="97"/>
      <c r="M3838" s="97"/>
      <c r="N3838" s="96" t="str">
        <f>IF(INDEX(技能效果!L:L,MATCH(技能效果等级!B3838,技能效果!B:B,0))="","",INDEX(技能效果!L:L,MATCH(技能效果等级!B3838,技能效果!B:B,0)))</f>
        <v/>
      </c>
      <c r="O3838" s="95">
        <f>IF(INDEX(技能效果!N:N,MATCH(B3838,技能效果!B:B,0))=0,INDEX(技能效果!M:M,MATCH(技能效果等级!B3838,技能效果!B:B,0)),INDEX(技能效果!M:M,MATCH(技能效果等级!B3838,技能效果!B:B,0))*VLOOKUP(E3838,技能数值计算!$C$19:$D$28,2,FALSE))</f>
        <v>0</v>
      </c>
      <c r="P3838" s="97"/>
      <c r="Q3838" s="97"/>
      <c r="R3838" s="95" t="str">
        <f>IF(INDEX(技能效果!O:O,MATCH(技能效果等级!B3838,技能效果!B:B,0))="","",INDEX(技能效果!O:O,MATCH(技能效果等级!B3838,技能效果!B:B,0)))</f>
        <v/>
      </c>
      <c r="S3838" s="97"/>
      <c r="T3838" s="97"/>
      <c r="U3838" s="97"/>
      <c r="V3838" s="96" t="str">
        <f>IF(INDEX(技能效果!AF:AF,MATCH(技能效果等级!B3838,技能效果!B:B,0))="","",INDEX(技能效果!AF:AF,MATCH(技能效果等级!B3838,技能效果!B:B,0)))</f>
        <v/>
      </c>
      <c r="W3838" s="95">
        <f t="shared" si="58"/>
        <v>375</v>
      </c>
    </row>
    <row r="3839" spans="1:23" ht="16.5" x14ac:dyDescent="0.2">
      <c r="A3839" s="62">
        <v>3836</v>
      </c>
      <c r="B3839" s="95">
        <f>INDEX(技能效果!B:B,MATCH(技能效果等级!W3839,技能效果!AE:AE,0))</f>
        <v>210400802</v>
      </c>
      <c r="C3839" s="95" t="str">
        <f>INDEX(技能效果!C:C,MATCH(技能效果等级!B3839,技能效果!B:B,0))</f>
        <v>插槽8濒死斩杀(教学)</v>
      </c>
      <c r="D3839" s="96" t="s">
        <v>873</v>
      </c>
      <c r="E3839" s="95">
        <v>2</v>
      </c>
      <c r="F3839" s="95">
        <f>INDEX(技能效果!H:H,MATCH(技能效果等级!B3839,技能效果!B:B,0))</f>
        <v>4043</v>
      </c>
      <c r="G3839" s="95">
        <f>IF(INDEX(技能效果!K:K,MATCH(B3839,技能效果!B:B,0))=0,INDEX(技能效果!I:I,MATCH(技能效果等级!B3839,技能效果!B:B,0)),INDEX(技能效果!I:I,MATCH(技能效果等级!B3839,技能效果!B:B,0))*VLOOKUP(E3839,技能数值计算!$C$19:$D$28,2,FALSE))</f>
        <v>0</v>
      </c>
      <c r="H3839" s="95">
        <f>INDEX(技能效果!J:J,MATCH(技能效果等级!B3839,技能效果!B:B,0))</f>
        <v>0</v>
      </c>
      <c r="I3839" s="97"/>
      <c r="J3839" s="97"/>
      <c r="K3839" s="97"/>
      <c r="L3839" s="97"/>
      <c r="M3839" s="97"/>
      <c r="N3839" s="96" t="str">
        <f>IF(INDEX(技能效果!L:L,MATCH(技能效果等级!B3839,技能效果!B:B,0))="","",INDEX(技能效果!L:L,MATCH(技能效果等级!B3839,技能效果!B:B,0)))</f>
        <v/>
      </c>
      <c r="O3839" s="95">
        <f>IF(INDEX(技能效果!N:N,MATCH(B3839,技能效果!B:B,0))=0,INDEX(技能效果!M:M,MATCH(技能效果等级!B3839,技能效果!B:B,0)),INDEX(技能效果!M:M,MATCH(技能效果等级!B3839,技能效果!B:B,0))*VLOOKUP(E3839,技能数值计算!$C$19:$D$28,2,FALSE))</f>
        <v>0</v>
      </c>
      <c r="P3839" s="97"/>
      <c r="Q3839" s="97"/>
      <c r="R3839" s="95" t="str">
        <f>IF(INDEX(技能效果!O:O,MATCH(技能效果等级!B3839,技能效果!B:B,0))="","",INDEX(技能效果!O:O,MATCH(技能效果等级!B3839,技能效果!B:B,0)))</f>
        <v/>
      </c>
      <c r="S3839" s="97"/>
      <c r="T3839" s="97"/>
      <c r="U3839" s="97"/>
      <c r="V3839" s="96" t="str">
        <f>IF(INDEX(技能效果!AF:AF,MATCH(技能效果等级!B3839,技能效果!B:B,0))="","",INDEX(技能效果!AF:AF,MATCH(技能效果等级!B3839,技能效果!B:B,0)))</f>
        <v/>
      </c>
      <c r="W3839" s="95">
        <f t="shared" si="58"/>
        <v>375</v>
      </c>
    </row>
    <row r="3840" spans="1:23" ht="16.5" x14ac:dyDescent="0.2">
      <c r="A3840" s="62">
        <v>3837</v>
      </c>
      <c r="B3840" s="95">
        <f>INDEX(技能效果!B:B,MATCH(技能效果等级!W3840,技能效果!AE:AE,0))</f>
        <v>210400802</v>
      </c>
      <c r="C3840" s="95" t="str">
        <f>INDEX(技能效果!C:C,MATCH(技能效果等级!B3840,技能效果!B:B,0))</f>
        <v>插槽8濒死斩杀(教学)</v>
      </c>
      <c r="D3840" s="96" t="s">
        <v>873</v>
      </c>
      <c r="E3840" s="95">
        <v>3</v>
      </c>
      <c r="F3840" s="95">
        <f>INDEX(技能效果!H:H,MATCH(技能效果等级!B3840,技能效果!B:B,0))</f>
        <v>4043</v>
      </c>
      <c r="G3840" s="95">
        <f>IF(INDEX(技能效果!K:K,MATCH(B3840,技能效果!B:B,0))=0,INDEX(技能效果!I:I,MATCH(技能效果等级!B3840,技能效果!B:B,0)),INDEX(技能效果!I:I,MATCH(技能效果等级!B3840,技能效果!B:B,0))*VLOOKUP(E3840,技能数值计算!$C$19:$D$28,2,FALSE))</f>
        <v>0</v>
      </c>
      <c r="H3840" s="95">
        <f>INDEX(技能效果!J:J,MATCH(技能效果等级!B3840,技能效果!B:B,0))</f>
        <v>0</v>
      </c>
      <c r="I3840" s="97"/>
      <c r="J3840" s="97"/>
      <c r="K3840" s="97"/>
      <c r="L3840" s="97"/>
      <c r="M3840" s="97"/>
      <c r="N3840" s="96" t="str">
        <f>IF(INDEX(技能效果!L:L,MATCH(技能效果等级!B3840,技能效果!B:B,0))="","",INDEX(技能效果!L:L,MATCH(技能效果等级!B3840,技能效果!B:B,0)))</f>
        <v/>
      </c>
      <c r="O3840" s="95">
        <f>IF(INDEX(技能效果!N:N,MATCH(B3840,技能效果!B:B,0))=0,INDEX(技能效果!M:M,MATCH(技能效果等级!B3840,技能效果!B:B,0)),INDEX(技能效果!M:M,MATCH(技能效果等级!B3840,技能效果!B:B,0))*VLOOKUP(E3840,技能数值计算!$C$19:$D$28,2,FALSE))</f>
        <v>0</v>
      </c>
      <c r="P3840" s="97"/>
      <c r="Q3840" s="97"/>
      <c r="R3840" s="95" t="str">
        <f>IF(INDEX(技能效果!O:O,MATCH(技能效果等级!B3840,技能效果!B:B,0))="","",INDEX(技能效果!O:O,MATCH(技能效果等级!B3840,技能效果!B:B,0)))</f>
        <v/>
      </c>
      <c r="S3840" s="97"/>
      <c r="T3840" s="97"/>
      <c r="U3840" s="97"/>
      <c r="V3840" s="96" t="str">
        <f>IF(INDEX(技能效果!AF:AF,MATCH(技能效果等级!B3840,技能效果!B:B,0))="","",INDEX(技能效果!AF:AF,MATCH(技能效果等级!B3840,技能效果!B:B,0)))</f>
        <v/>
      </c>
      <c r="W3840" s="95">
        <f t="shared" si="58"/>
        <v>375</v>
      </c>
    </row>
    <row r="3841" spans="1:23" ht="16.5" x14ac:dyDescent="0.2">
      <c r="A3841" s="62">
        <v>3838</v>
      </c>
      <c r="B3841" s="95">
        <f>INDEX(技能效果!B:B,MATCH(技能效果等级!W3841,技能效果!AE:AE,0))</f>
        <v>210400802</v>
      </c>
      <c r="C3841" s="95" t="str">
        <f>INDEX(技能效果!C:C,MATCH(技能效果等级!B3841,技能效果!B:B,0))</f>
        <v>插槽8濒死斩杀(教学)</v>
      </c>
      <c r="D3841" s="96" t="s">
        <v>873</v>
      </c>
      <c r="E3841" s="95">
        <v>4</v>
      </c>
      <c r="F3841" s="95">
        <f>INDEX(技能效果!H:H,MATCH(技能效果等级!B3841,技能效果!B:B,0))</f>
        <v>4043</v>
      </c>
      <c r="G3841" s="95">
        <f>IF(INDEX(技能效果!K:K,MATCH(B3841,技能效果!B:B,0))=0,INDEX(技能效果!I:I,MATCH(技能效果等级!B3841,技能效果!B:B,0)),INDEX(技能效果!I:I,MATCH(技能效果等级!B3841,技能效果!B:B,0))*VLOOKUP(E3841,技能数值计算!$C$19:$D$28,2,FALSE))</f>
        <v>0</v>
      </c>
      <c r="H3841" s="95">
        <f>INDEX(技能效果!J:J,MATCH(技能效果等级!B3841,技能效果!B:B,0))</f>
        <v>0</v>
      </c>
      <c r="I3841" s="97"/>
      <c r="J3841" s="97"/>
      <c r="K3841" s="97"/>
      <c r="L3841" s="97"/>
      <c r="M3841" s="97"/>
      <c r="N3841" s="96" t="str">
        <f>IF(INDEX(技能效果!L:L,MATCH(技能效果等级!B3841,技能效果!B:B,0))="","",INDEX(技能效果!L:L,MATCH(技能效果等级!B3841,技能效果!B:B,0)))</f>
        <v/>
      </c>
      <c r="O3841" s="95">
        <f>IF(INDEX(技能效果!N:N,MATCH(B3841,技能效果!B:B,0))=0,INDEX(技能效果!M:M,MATCH(技能效果等级!B3841,技能效果!B:B,0)),INDEX(技能效果!M:M,MATCH(技能效果等级!B3841,技能效果!B:B,0))*VLOOKUP(E3841,技能数值计算!$C$19:$D$28,2,FALSE))</f>
        <v>0</v>
      </c>
      <c r="P3841" s="97"/>
      <c r="Q3841" s="97"/>
      <c r="R3841" s="95" t="str">
        <f>IF(INDEX(技能效果!O:O,MATCH(技能效果等级!B3841,技能效果!B:B,0))="","",INDEX(技能效果!O:O,MATCH(技能效果等级!B3841,技能效果!B:B,0)))</f>
        <v/>
      </c>
      <c r="S3841" s="97"/>
      <c r="T3841" s="97"/>
      <c r="U3841" s="97"/>
      <c r="V3841" s="96" t="str">
        <f>IF(INDEX(技能效果!AF:AF,MATCH(技能效果等级!B3841,技能效果!B:B,0))="","",INDEX(技能效果!AF:AF,MATCH(技能效果等级!B3841,技能效果!B:B,0)))</f>
        <v/>
      </c>
      <c r="W3841" s="95">
        <f t="shared" si="58"/>
        <v>375</v>
      </c>
    </row>
    <row r="3842" spans="1:23" ht="16.5" x14ac:dyDescent="0.2">
      <c r="A3842" s="62">
        <v>3839</v>
      </c>
      <c r="B3842" s="95">
        <f>INDEX(技能效果!B:B,MATCH(技能效果等级!W3842,技能效果!AE:AE,0))</f>
        <v>210400802</v>
      </c>
      <c r="C3842" s="95" t="str">
        <f>INDEX(技能效果!C:C,MATCH(技能效果等级!B3842,技能效果!B:B,0))</f>
        <v>插槽8濒死斩杀(教学)</v>
      </c>
      <c r="D3842" s="96" t="s">
        <v>873</v>
      </c>
      <c r="E3842" s="95">
        <v>5</v>
      </c>
      <c r="F3842" s="95">
        <f>INDEX(技能效果!H:H,MATCH(技能效果等级!B3842,技能效果!B:B,0))</f>
        <v>4043</v>
      </c>
      <c r="G3842" s="95">
        <f>IF(INDEX(技能效果!K:K,MATCH(B3842,技能效果!B:B,0))=0,INDEX(技能效果!I:I,MATCH(技能效果等级!B3842,技能效果!B:B,0)),INDEX(技能效果!I:I,MATCH(技能效果等级!B3842,技能效果!B:B,0))*VLOOKUP(E3842,技能数值计算!$C$19:$D$28,2,FALSE))</f>
        <v>0</v>
      </c>
      <c r="H3842" s="95">
        <f>INDEX(技能效果!J:J,MATCH(技能效果等级!B3842,技能效果!B:B,0))</f>
        <v>0</v>
      </c>
      <c r="I3842" s="97"/>
      <c r="J3842" s="97"/>
      <c r="K3842" s="97"/>
      <c r="L3842" s="97"/>
      <c r="M3842" s="97"/>
      <c r="N3842" s="96" t="str">
        <f>IF(INDEX(技能效果!L:L,MATCH(技能效果等级!B3842,技能效果!B:B,0))="","",INDEX(技能效果!L:L,MATCH(技能效果等级!B3842,技能效果!B:B,0)))</f>
        <v/>
      </c>
      <c r="O3842" s="95">
        <f>IF(INDEX(技能效果!N:N,MATCH(B3842,技能效果!B:B,0))=0,INDEX(技能效果!M:M,MATCH(技能效果等级!B3842,技能效果!B:B,0)),INDEX(技能效果!M:M,MATCH(技能效果等级!B3842,技能效果!B:B,0))*VLOOKUP(E3842,技能数值计算!$C$19:$D$28,2,FALSE))</f>
        <v>0</v>
      </c>
      <c r="P3842" s="97"/>
      <c r="Q3842" s="97"/>
      <c r="R3842" s="95" t="str">
        <f>IF(INDEX(技能效果!O:O,MATCH(技能效果等级!B3842,技能效果!B:B,0))="","",INDEX(技能效果!O:O,MATCH(技能效果等级!B3842,技能效果!B:B,0)))</f>
        <v/>
      </c>
      <c r="S3842" s="97"/>
      <c r="T3842" s="97"/>
      <c r="U3842" s="97"/>
      <c r="V3842" s="96" t="str">
        <f>IF(INDEX(技能效果!AF:AF,MATCH(技能效果等级!B3842,技能效果!B:B,0))="","",INDEX(技能效果!AF:AF,MATCH(技能效果等级!B3842,技能效果!B:B,0)))</f>
        <v/>
      </c>
      <c r="W3842" s="95">
        <f t="shared" si="58"/>
        <v>375</v>
      </c>
    </row>
    <row r="3843" spans="1:23" ht="16.5" x14ac:dyDescent="0.2">
      <c r="A3843" s="62">
        <v>3840</v>
      </c>
      <c r="B3843" s="95">
        <f>INDEX(技能效果!B:B,MATCH(技能效果等级!W3843,技能效果!AE:AE,0))</f>
        <v>210400802</v>
      </c>
      <c r="C3843" s="95" t="str">
        <f>INDEX(技能效果!C:C,MATCH(技能效果等级!B3843,技能效果!B:B,0))</f>
        <v>插槽8濒死斩杀(教学)</v>
      </c>
      <c r="D3843" s="96" t="s">
        <v>873</v>
      </c>
      <c r="E3843" s="95">
        <v>6</v>
      </c>
      <c r="F3843" s="95">
        <f>INDEX(技能效果!H:H,MATCH(技能效果等级!B3843,技能效果!B:B,0))</f>
        <v>4043</v>
      </c>
      <c r="G3843" s="95">
        <f>IF(INDEX(技能效果!K:K,MATCH(B3843,技能效果!B:B,0))=0,INDEX(技能效果!I:I,MATCH(技能效果等级!B3843,技能效果!B:B,0)),INDEX(技能效果!I:I,MATCH(技能效果等级!B3843,技能效果!B:B,0))*VLOOKUP(E3843,技能数值计算!$C$19:$D$28,2,FALSE))</f>
        <v>0</v>
      </c>
      <c r="H3843" s="95">
        <f>INDEX(技能效果!J:J,MATCH(技能效果等级!B3843,技能效果!B:B,0))</f>
        <v>0</v>
      </c>
      <c r="I3843" s="97"/>
      <c r="J3843" s="97"/>
      <c r="K3843" s="97"/>
      <c r="L3843" s="97"/>
      <c r="M3843" s="97"/>
      <c r="N3843" s="96" t="str">
        <f>IF(INDEX(技能效果!L:L,MATCH(技能效果等级!B3843,技能效果!B:B,0))="","",INDEX(技能效果!L:L,MATCH(技能效果等级!B3843,技能效果!B:B,0)))</f>
        <v/>
      </c>
      <c r="O3843" s="95">
        <f>IF(INDEX(技能效果!N:N,MATCH(B3843,技能效果!B:B,0))=0,INDEX(技能效果!M:M,MATCH(技能效果等级!B3843,技能效果!B:B,0)),INDEX(技能效果!M:M,MATCH(技能效果等级!B3843,技能效果!B:B,0))*VLOOKUP(E3843,技能数值计算!$C$19:$D$28,2,FALSE))</f>
        <v>0</v>
      </c>
      <c r="P3843" s="97"/>
      <c r="Q3843" s="97"/>
      <c r="R3843" s="95" t="str">
        <f>IF(INDEX(技能效果!O:O,MATCH(技能效果等级!B3843,技能效果!B:B,0))="","",INDEX(技能效果!O:O,MATCH(技能效果等级!B3843,技能效果!B:B,0)))</f>
        <v/>
      </c>
      <c r="S3843" s="97"/>
      <c r="T3843" s="97"/>
      <c r="U3843" s="97"/>
      <c r="V3843" s="96" t="str">
        <f>IF(INDEX(技能效果!AF:AF,MATCH(技能效果等级!B3843,技能效果!B:B,0))="","",INDEX(技能效果!AF:AF,MATCH(技能效果等级!B3843,技能效果!B:B,0)))</f>
        <v/>
      </c>
      <c r="W3843" s="95">
        <f t="shared" si="58"/>
        <v>375</v>
      </c>
    </row>
    <row r="3844" spans="1:23" ht="16.5" x14ac:dyDescent="0.2">
      <c r="A3844" s="62">
        <v>3841</v>
      </c>
      <c r="B3844" s="95">
        <f>INDEX(技能效果!B:B,MATCH(技能效果等级!W3844,技能效果!AE:AE,0))</f>
        <v>210400802</v>
      </c>
      <c r="C3844" s="95" t="str">
        <f>INDEX(技能效果!C:C,MATCH(技能效果等级!B3844,技能效果!B:B,0))</f>
        <v>插槽8濒死斩杀(教学)</v>
      </c>
      <c r="D3844" s="96" t="s">
        <v>873</v>
      </c>
      <c r="E3844" s="95">
        <v>7</v>
      </c>
      <c r="F3844" s="95">
        <f>INDEX(技能效果!H:H,MATCH(技能效果等级!B3844,技能效果!B:B,0))</f>
        <v>4043</v>
      </c>
      <c r="G3844" s="95">
        <f>IF(INDEX(技能效果!K:K,MATCH(B3844,技能效果!B:B,0))=0,INDEX(技能效果!I:I,MATCH(技能效果等级!B3844,技能效果!B:B,0)),INDEX(技能效果!I:I,MATCH(技能效果等级!B3844,技能效果!B:B,0))*VLOOKUP(E3844,技能数值计算!$C$19:$D$28,2,FALSE))</f>
        <v>0</v>
      </c>
      <c r="H3844" s="95">
        <f>INDEX(技能效果!J:J,MATCH(技能效果等级!B3844,技能效果!B:B,0))</f>
        <v>0</v>
      </c>
      <c r="I3844" s="97"/>
      <c r="J3844" s="97"/>
      <c r="K3844" s="97"/>
      <c r="L3844" s="97"/>
      <c r="M3844" s="97"/>
      <c r="N3844" s="96" t="str">
        <f>IF(INDEX(技能效果!L:L,MATCH(技能效果等级!B3844,技能效果!B:B,0))="","",INDEX(技能效果!L:L,MATCH(技能效果等级!B3844,技能效果!B:B,0)))</f>
        <v/>
      </c>
      <c r="O3844" s="95">
        <f>IF(INDEX(技能效果!N:N,MATCH(B3844,技能效果!B:B,0))=0,INDEX(技能效果!M:M,MATCH(技能效果等级!B3844,技能效果!B:B,0)),INDEX(技能效果!M:M,MATCH(技能效果等级!B3844,技能效果!B:B,0))*VLOOKUP(E3844,技能数值计算!$C$19:$D$28,2,FALSE))</f>
        <v>0</v>
      </c>
      <c r="P3844" s="97"/>
      <c r="Q3844" s="97"/>
      <c r="R3844" s="95" t="str">
        <f>IF(INDEX(技能效果!O:O,MATCH(技能效果等级!B3844,技能效果!B:B,0))="","",INDEX(技能效果!O:O,MATCH(技能效果等级!B3844,技能效果!B:B,0)))</f>
        <v/>
      </c>
      <c r="S3844" s="97"/>
      <c r="T3844" s="97"/>
      <c r="U3844" s="97"/>
      <c r="V3844" s="96" t="str">
        <f>IF(INDEX(技能效果!AF:AF,MATCH(技能效果等级!B3844,技能效果!B:B,0))="","",INDEX(技能效果!AF:AF,MATCH(技能效果等级!B3844,技能效果!B:B,0)))</f>
        <v/>
      </c>
      <c r="W3844" s="95">
        <f t="shared" si="58"/>
        <v>375</v>
      </c>
    </row>
    <row r="3845" spans="1:23" ht="16.5" x14ac:dyDescent="0.2">
      <c r="A3845" s="62">
        <v>3842</v>
      </c>
      <c r="B3845" s="95">
        <f>INDEX(技能效果!B:B,MATCH(技能效果等级!W3845,技能效果!AE:AE,0))</f>
        <v>210400802</v>
      </c>
      <c r="C3845" s="95" t="str">
        <f>INDEX(技能效果!C:C,MATCH(技能效果等级!B3845,技能效果!B:B,0))</f>
        <v>插槽8濒死斩杀(教学)</v>
      </c>
      <c r="D3845" s="96" t="s">
        <v>873</v>
      </c>
      <c r="E3845" s="95">
        <v>8</v>
      </c>
      <c r="F3845" s="95">
        <f>INDEX(技能效果!H:H,MATCH(技能效果等级!B3845,技能效果!B:B,0))</f>
        <v>4043</v>
      </c>
      <c r="G3845" s="95">
        <f>IF(INDEX(技能效果!K:K,MATCH(B3845,技能效果!B:B,0))=0,INDEX(技能效果!I:I,MATCH(技能效果等级!B3845,技能效果!B:B,0)),INDEX(技能效果!I:I,MATCH(技能效果等级!B3845,技能效果!B:B,0))*VLOOKUP(E3845,技能数值计算!$C$19:$D$28,2,FALSE))</f>
        <v>0</v>
      </c>
      <c r="H3845" s="95">
        <f>INDEX(技能效果!J:J,MATCH(技能效果等级!B3845,技能效果!B:B,0))</f>
        <v>0</v>
      </c>
      <c r="I3845" s="97"/>
      <c r="J3845" s="97"/>
      <c r="K3845" s="97"/>
      <c r="L3845" s="97"/>
      <c r="M3845" s="97"/>
      <c r="N3845" s="96" t="str">
        <f>IF(INDEX(技能效果!L:L,MATCH(技能效果等级!B3845,技能效果!B:B,0))="","",INDEX(技能效果!L:L,MATCH(技能效果等级!B3845,技能效果!B:B,0)))</f>
        <v/>
      </c>
      <c r="O3845" s="95">
        <f>IF(INDEX(技能效果!N:N,MATCH(B3845,技能效果!B:B,0))=0,INDEX(技能效果!M:M,MATCH(技能效果等级!B3845,技能效果!B:B,0)),INDEX(技能效果!M:M,MATCH(技能效果等级!B3845,技能效果!B:B,0))*VLOOKUP(E3845,技能数值计算!$C$19:$D$28,2,FALSE))</f>
        <v>0</v>
      </c>
      <c r="P3845" s="97"/>
      <c r="Q3845" s="97"/>
      <c r="R3845" s="95" t="str">
        <f>IF(INDEX(技能效果!O:O,MATCH(技能效果等级!B3845,技能效果!B:B,0))="","",INDEX(技能效果!O:O,MATCH(技能效果等级!B3845,技能效果!B:B,0)))</f>
        <v/>
      </c>
      <c r="S3845" s="97"/>
      <c r="T3845" s="97"/>
      <c r="U3845" s="97"/>
      <c r="V3845" s="96" t="str">
        <f>IF(INDEX(技能效果!AF:AF,MATCH(技能效果等级!B3845,技能效果!B:B,0))="","",INDEX(技能效果!AF:AF,MATCH(技能效果等级!B3845,技能效果!B:B,0)))</f>
        <v/>
      </c>
      <c r="W3845" s="95">
        <f t="shared" si="58"/>
        <v>375</v>
      </c>
    </row>
    <row r="3846" spans="1:23" ht="16.5" x14ac:dyDescent="0.2">
      <c r="A3846" s="62">
        <v>3843</v>
      </c>
      <c r="B3846" s="95">
        <f>INDEX(技能效果!B:B,MATCH(技能效果等级!W3846,技能效果!AE:AE,0))</f>
        <v>210400802</v>
      </c>
      <c r="C3846" s="95" t="str">
        <f>INDEX(技能效果!C:C,MATCH(技能效果等级!B3846,技能效果!B:B,0))</f>
        <v>插槽8濒死斩杀(教学)</v>
      </c>
      <c r="D3846" s="96" t="s">
        <v>873</v>
      </c>
      <c r="E3846" s="95">
        <v>9</v>
      </c>
      <c r="F3846" s="95">
        <f>INDEX(技能效果!H:H,MATCH(技能效果等级!B3846,技能效果!B:B,0))</f>
        <v>4043</v>
      </c>
      <c r="G3846" s="95">
        <f>IF(INDEX(技能效果!K:K,MATCH(B3846,技能效果!B:B,0))=0,INDEX(技能效果!I:I,MATCH(技能效果等级!B3846,技能效果!B:B,0)),INDEX(技能效果!I:I,MATCH(技能效果等级!B3846,技能效果!B:B,0))*VLOOKUP(E3846,技能数值计算!$C$19:$D$28,2,FALSE))</f>
        <v>0</v>
      </c>
      <c r="H3846" s="95">
        <f>INDEX(技能效果!J:J,MATCH(技能效果等级!B3846,技能效果!B:B,0))</f>
        <v>0</v>
      </c>
      <c r="I3846" s="97"/>
      <c r="J3846" s="97"/>
      <c r="K3846" s="97"/>
      <c r="L3846" s="97"/>
      <c r="M3846" s="97"/>
      <c r="N3846" s="96" t="str">
        <f>IF(INDEX(技能效果!L:L,MATCH(技能效果等级!B3846,技能效果!B:B,0))="","",INDEX(技能效果!L:L,MATCH(技能效果等级!B3846,技能效果!B:B,0)))</f>
        <v/>
      </c>
      <c r="O3846" s="95">
        <f>IF(INDEX(技能效果!N:N,MATCH(B3846,技能效果!B:B,0))=0,INDEX(技能效果!M:M,MATCH(技能效果等级!B3846,技能效果!B:B,0)),INDEX(技能效果!M:M,MATCH(技能效果等级!B3846,技能效果!B:B,0))*VLOOKUP(E3846,技能数值计算!$C$19:$D$28,2,FALSE))</f>
        <v>0</v>
      </c>
      <c r="P3846" s="97"/>
      <c r="Q3846" s="97"/>
      <c r="R3846" s="95" t="str">
        <f>IF(INDEX(技能效果!O:O,MATCH(技能效果等级!B3846,技能效果!B:B,0))="","",INDEX(技能效果!O:O,MATCH(技能效果等级!B3846,技能效果!B:B,0)))</f>
        <v/>
      </c>
      <c r="S3846" s="97"/>
      <c r="T3846" s="97"/>
      <c r="U3846" s="97"/>
      <c r="V3846" s="96" t="str">
        <f>IF(INDEX(技能效果!AF:AF,MATCH(技能效果等级!B3846,技能效果!B:B,0))="","",INDEX(技能效果!AF:AF,MATCH(技能效果等级!B3846,技能效果!B:B,0)))</f>
        <v/>
      </c>
      <c r="W3846" s="95">
        <f t="shared" si="58"/>
        <v>375</v>
      </c>
    </row>
    <row r="3847" spans="1:23" ht="16.5" x14ac:dyDescent="0.2">
      <c r="A3847" s="62">
        <v>3844</v>
      </c>
      <c r="B3847" s="95">
        <f>INDEX(技能效果!B:B,MATCH(技能效果等级!W3847,技能效果!AE:AE,0))</f>
        <v>210400802</v>
      </c>
      <c r="C3847" s="95" t="str">
        <f>INDEX(技能效果!C:C,MATCH(技能效果等级!B3847,技能效果!B:B,0))</f>
        <v>插槽8濒死斩杀(教学)</v>
      </c>
      <c r="D3847" s="96" t="s">
        <v>873</v>
      </c>
      <c r="E3847" s="95">
        <v>10</v>
      </c>
      <c r="F3847" s="95">
        <f>INDEX(技能效果!H:H,MATCH(技能效果等级!B3847,技能效果!B:B,0))</f>
        <v>4043</v>
      </c>
      <c r="G3847" s="95">
        <f>IF(INDEX(技能效果!K:K,MATCH(B3847,技能效果!B:B,0))=0,INDEX(技能效果!I:I,MATCH(技能效果等级!B3847,技能效果!B:B,0)),INDEX(技能效果!I:I,MATCH(技能效果等级!B3847,技能效果!B:B,0))*VLOOKUP(E3847,技能数值计算!$C$19:$D$28,2,FALSE))</f>
        <v>0</v>
      </c>
      <c r="H3847" s="95">
        <f>INDEX(技能效果!J:J,MATCH(技能效果等级!B3847,技能效果!B:B,0))</f>
        <v>0</v>
      </c>
      <c r="I3847" s="97"/>
      <c r="J3847" s="97"/>
      <c r="K3847" s="97"/>
      <c r="L3847" s="97"/>
      <c r="M3847" s="97"/>
      <c r="N3847" s="96" t="str">
        <f>IF(INDEX(技能效果!L:L,MATCH(技能效果等级!B3847,技能效果!B:B,0))="","",INDEX(技能效果!L:L,MATCH(技能效果等级!B3847,技能效果!B:B,0)))</f>
        <v/>
      </c>
      <c r="O3847" s="95">
        <f>IF(INDEX(技能效果!N:N,MATCH(B3847,技能效果!B:B,0))=0,INDEX(技能效果!M:M,MATCH(技能效果等级!B3847,技能效果!B:B,0)),INDEX(技能效果!M:M,MATCH(技能效果等级!B3847,技能效果!B:B,0))*VLOOKUP(E3847,技能数值计算!$C$19:$D$28,2,FALSE))</f>
        <v>0</v>
      </c>
      <c r="P3847" s="97"/>
      <c r="Q3847" s="97"/>
      <c r="R3847" s="95" t="str">
        <f>IF(INDEX(技能效果!O:O,MATCH(技能效果等级!B3847,技能效果!B:B,0))="","",INDEX(技能效果!O:O,MATCH(技能效果等级!B3847,技能效果!B:B,0)))</f>
        <v/>
      </c>
      <c r="S3847" s="97"/>
      <c r="T3847" s="97"/>
      <c r="U3847" s="97"/>
      <c r="V3847" s="96" t="str">
        <f>IF(INDEX(技能效果!AF:AF,MATCH(技能效果等级!B3847,技能效果!B:B,0))="","",INDEX(技能效果!AF:AF,MATCH(技能效果等级!B3847,技能效果!B:B,0)))</f>
        <v/>
      </c>
      <c r="W3847" s="95">
        <f t="shared" si="58"/>
        <v>375</v>
      </c>
    </row>
    <row r="3848" spans="1:23" ht="16.5" x14ac:dyDescent="0.2">
      <c r="A3848" s="62">
        <v>3845</v>
      </c>
      <c r="B3848" s="95">
        <f>INDEX(技能效果!B:B,MATCH(技能效果等级!W3848,技能效果!AE:AE,0))</f>
        <v>210400901</v>
      </c>
      <c r="C3848" s="95" t="str">
        <f>INDEX(技能效果!C:C,MATCH(技能效果等级!B3848,技能效果!B:B,0))</f>
        <v>插槽9主动伤害(教学)</v>
      </c>
      <c r="D3848" s="96" t="s">
        <v>873</v>
      </c>
      <c r="E3848" s="95">
        <v>1</v>
      </c>
      <c r="F3848" s="95">
        <f>INDEX(技能效果!H:H,MATCH(技能效果等级!B3848,技能效果!B:B,0))</f>
        <v>1001</v>
      </c>
      <c r="G3848" s="95">
        <f>IF(INDEX(技能效果!K:K,MATCH(B3848,技能效果!B:B,0))=0,INDEX(技能效果!I:I,MATCH(技能效果等级!B3848,技能效果!B:B,0)),INDEX(技能效果!I:I,MATCH(技能效果等级!B3848,技能效果!B:B,0))*VLOOKUP(E3848,技能数值计算!$C$19:$D$28,2,FALSE))</f>
        <v>0.5</v>
      </c>
      <c r="H3848" s="95">
        <f>INDEX(技能效果!J:J,MATCH(技能效果等级!B3848,技能效果!B:B,0))</f>
        <v>0</v>
      </c>
      <c r="I3848" s="97"/>
      <c r="J3848" s="97"/>
      <c r="K3848" s="97"/>
      <c r="L3848" s="97"/>
      <c r="M3848" s="97"/>
      <c r="N3848" s="96" t="str">
        <f>IF(INDEX(技能效果!L:L,MATCH(技能效果等级!B3848,技能效果!B:B,0))="","",INDEX(技能效果!L:L,MATCH(技能效果等级!B3848,技能效果!B:B,0)))</f>
        <v/>
      </c>
      <c r="O3848" s="95">
        <f>IF(INDEX(技能效果!N:N,MATCH(B3848,技能效果!B:B,0))=0,INDEX(技能效果!M:M,MATCH(技能效果等级!B3848,技能效果!B:B,0)),INDEX(技能效果!M:M,MATCH(技能效果等级!B3848,技能效果!B:B,0))*VLOOKUP(E3848,技能数值计算!$C$19:$D$28,2,FALSE))</f>
        <v>0</v>
      </c>
      <c r="P3848" s="97"/>
      <c r="Q3848" s="97"/>
      <c r="R3848" s="95" t="str">
        <f>IF(INDEX(技能效果!O:O,MATCH(技能效果等级!B3848,技能效果!B:B,0))="","",INDEX(技能效果!O:O,MATCH(技能效果等级!B3848,技能效果!B:B,0)))</f>
        <v/>
      </c>
      <c r="S3848" s="97"/>
      <c r="T3848" s="97"/>
      <c r="U3848" s="97"/>
      <c r="V3848" s="96" t="str">
        <f>IF(INDEX(技能效果!AF:AF,MATCH(技能效果等级!B3848,技能效果!B:B,0))="","",INDEX(技能效果!AF:AF,MATCH(技能效果等级!B3848,技能效果!B:B,0)))</f>
        <v/>
      </c>
      <c r="W3848" s="95">
        <f t="shared" si="58"/>
        <v>376</v>
      </c>
    </row>
    <row r="3849" spans="1:23" ht="16.5" x14ac:dyDescent="0.2">
      <c r="A3849" s="62">
        <v>3846</v>
      </c>
      <c r="B3849" s="95">
        <f>INDEX(技能效果!B:B,MATCH(技能效果等级!W3849,技能效果!AE:AE,0))</f>
        <v>210400901</v>
      </c>
      <c r="C3849" s="95" t="str">
        <f>INDEX(技能效果!C:C,MATCH(技能效果等级!B3849,技能效果!B:B,0))</f>
        <v>插槽9主动伤害(教学)</v>
      </c>
      <c r="D3849" s="96" t="s">
        <v>873</v>
      </c>
      <c r="E3849" s="95">
        <v>2</v>
      </c>
      <c r="F3849" s="95">
        <f>INDEX(技能效果!H:H,MATCH(技能效果等级!B3849,技能效果!B:B,0))</f>
        <v>1001</v>
      </c>
      <c r="G3849" s="95">
        <f>IF(INDEX(技能效果!K:K,MATCH(B3849,技能效果!B:B,0))=0,INDEX(技能效果!I:I,MATCH(技能效果等级!B3849,技能效果!B:B,0)),INDEX(技能效果!I:I,MATCH(技能效果等级!B3849,技能效果!B:B,0))*VLOOKUP(E3849,技能数值计算!$C$19:$D$28,2,FALSE))</f>
        <v>0.54</v>
      </c>
      <c r="H3849" s="95">
        <f>INDEX(技能效果!J:J,MATCH(技能效果等级!B3849,技能效果!B:B,0))</f>
        <v>0</v>
      </c>
      <c r="I3849" s="97"/>
      <c r="J3849" s="97"/>
      <c r="K3849" s="97"/>
      <c r="L3849" s="97"/>
      <c r="M3849" s="97"/>
      <c r="N3849" s="96" t="str">
        <f>IF(INDEX(技能效果!L:L,MATCH(技能效果等级!B3849,技能效果!B:B,0))="","",INDEX(技能效果!L:L,MATCH(技能效果等级!B3849,技能效果!B:B,0)))</f>
        <v/>
      </c>
      <c r="O3849" s="95">
        <f>IF(INDEX(技能效果!N:N,MATCH(B3849,技能效果!B:B,0))=0,INDEX(技能效果!M:M,MATCH(技能效果等级!B3849,技能效果!B:B,0)),INDEX(技能效果!M:M,MATCH(技能效果等级!B3849,技能效果!B:B,0))*VLOOKUP(E3849,技能数值计算!$C$19:$D$28,2,FALSE))</f>
        <v>0</v>
      </c>
      <c r="P3849" s="97"/>
      <c r="Q3849" s="97"/>
      <c r="R3849" s="95" t="str">
        <f>IF(INDEX(技能效果!O:O,MATCH(技能效果等级!B3849,技能效果!B:B,0))="","",INDEX(技能效果!O:O,MATCH(技能效果等级!B3849,技能效果!B:B,0)))</f>
        <v/>
      </c>
      <c r="S3849" s="97"/>
      <c r="T3849" s="97"/>
      <c r="U3849" s="97"/>
      <c r="V3849" s="96" t="str">
        <f>IF(INDEX(技能效果!AF:AF,MATCH(技能效果等级!B3849,技能效果!B:B,0))="","",INDEX(技能效果!AF:AF,MATCH(技能效果等级!B3849,技能效果!B:B,0)))</f>
        <v/>
      </c>
      <c r="W3849" s="95">
        <f t="shared" si="58"/>
        <v>376</v>
      </c>
    </row>
    <row r="3850" spans="1:23" ht="16.5" x14ac:dyDescent="0.2">
      <c r="A3850" s="62">
        <v>3847</v>
      </c>
      <c r="B3850" s="95">
        <f>INDEX(技能效果!B:B,MATCH(技能效果等级!W3850,技能效果!AE:AE,0))</f>
        <v>210400901</v>
      </c>
      <c r="C3850" s="95" t="str">
        <f>INDEX(技能效果!C:C,MATCH(技能效果等级!B3850,技能效果!B:B,0))</f>
        <v>插槽9主动伤害(教学)</v>
      </c>
      <c r="D3850" s="96" t="s">
        <v>873</v>
      </c>
      <c r="E3850" s="95">
        <v>3</v>
      </c>
      <c r="F3850" s="95">
        <f>INDEX(技能效果!H:H,MATCH(技能效果等级!B3850,技能效果!B:B,0))</f>
        <v>1001</v>
      </c>
      <c r="G3850" s="95">
        <f>IF(INDEX(技能效果!K:K,MATCH(B3850,技能效果!B:B,0))=0,INDEX(技能效果!I:I,MATCH(技能效果等级!B3850,技能效果!B:B,0)),INDEX(技能效果!I:I,MATCH(技能效果等级!B3850,技能效果!B:B,0))*VLOOKUP(E3850,技能数值计算!$C$19:$D$28,2,FALSE))</f>
        <v>0.57999999999999996</v>
      </c>
      <c r="H3850" s="95">
        <f>INDEX(技能效果!J:J,MATCH(技能效果等级!B3850,技能效果!B:B,0))</f>
        <v>0</v>
      </c>
      <c r="I3850" s="97"/>
      <c r="J3850" s="97"/>
      <c r="K3850" s="97"/>
      <c r="L3850" s="97"/>
      <c r="M3850" s="97"/>
      <c r="N3850" s="96" t="str">
        <f>IF(INDEX(技能效果!L:L,MATCH(技能效果等级!B3850,技能效果!B:B,0))="","",INDEX(技能效果!L:L,MATCH(技能效果等级!B3850,技能效果!B:B,0)))</f>
        <v/>
      </c>
      <c r="O3850" s="95">
        <f>IF(INDEX(技能效果!N:N,MATCH(B3850,技能效果!B:B,0))=0,INDEX(技能效果!M:M,MATCH(技能效果等级!B3850,技能效果!B:B,0)),INDEX(技能效果!M:M,MATCH(技能效果等级!B3850,技能效果!B:B,0))*VLOOKUP(E3850,技能数值计算!$C$19:$D$28,2,FALSE))</f>
        <v>0</v>
      </c>
      <c r="P3850" s="97"/>
      <c r="Q3850" s="97"/>
      <c r="R3850" s="95" t="str">
        <f>IF(INDEX(技能效果!O:O,MATCH(技能效果等级!B3850,技能效果!B:B,0))="","",INDEX(技能效果!O:O,MATCH(技能效果等级!B3850,技能效果!B:B,0)))</f>
        <v/>
      </c>
      <c r="S3850" s="97"/>
      <c r="T3850" s="97"/>
      <c r="U3850" s="97"/>
      <c r="V3850" s="96" t="str">
        <f>IF(INDEX(技能效果!AF:AF,MATCH(技能效果等级!B3850,技能效果!B:B,0))="","",INDEX(技能效果!AF:AF,MATCH(技能效果等级!B3850,技能效果!B:B,0)))</f>
        <v/>
      </c>
      <c r="W3850" s="95">
        <f t="shared" si="58"/>
        <v>376</v>
      </c>
    </row>
    <row r="3851" spans="1:23" ht="16.5" x14ac:dyDescent="0.2">
      <c r="A3851" s="62">
        <v>3848</v>
      </c>
      <c r="B3851" s="95">
        <f>INDEX(技能效果!B:B,MATCH(技能效果等级!W3851,技能效果!AE:AE,0))</f>
        <v>210400901</v>
      </c>
      <c r="C3851" s="95" t="str">
        <f>INDEX(技能效果!C:C,MATCH(技能效果等级!B3851,技能效果!B:B,0))</f>
        <v>插槽9主动伤害(教学)</v>
      </c>
      <c r="D3851" s="96" t="s">
        <v>873</v>
      </c>
      <c r="E3851" s="95">
        <v>4</v>
      </c>
      <c r="F3851" s="95">
        <f>INDEX(技能效果!H:H,MATCH(技能效果等级!B3851,技能效果!B:B,0))</f>
        <v>1001</v>
      </c>
      <c r="G3851" s="95">
        <f>IF(INDEX(技能效果!K:K,MATCH(B3851,技能效果!B:B,0))=0,INDEX(技能效果!I:I,MATCH(技能效果等级!B3851,技能效果!B:B,0)),INDEX(技能效果!I:I,MATCH(技能效果等级!B3851,技能效果!B:B,0))*VLOOKUP(E3851,技能数值计算!$C$19:$D$28,2,FALSE))</f>
        <v>0.62</v>
      </c>
      <c r="H3851" s="95">
        <f>INDEX(技能效果!J:J,MATCH(技能效果等级!B3851,技能效果!B:B,0))</f>
        <v>0</v>
      </c>
      <c r="I3851" s="97"/>
      <c r="J3851" s="97"/>
      <c r="K3851" s="97"/>
      <c r="L3851" s="97"/>
      <c r="M3851" s="97"/>
      <c r="N3851" s="96" t="str">
        <f>IF(INDEX(技能效果!L:L,MATCH(技能效果等级!B3851,技能效果!B:B,0))="","",INDEX(技能效果!L:L,MATCH(技能效果等级!B3851,技能效果!B:B,0)))</f>
        <v/>
      </c>
      <c r="O3851" s="95">
        <f>IF(INDEX(技能效果!N:N,MATCH(B3851,技能效果!B:B,0))=0,INDEX(技能效果!M:M,MATCH(技能效果等级!B3851,技能效果!B:B,0)),INDEX(技能效果!M:M,MATCH(技能效果等级!B3851,技能效果!B:B,0))*VLOOKUP(E3851,技能数值计算!$C$19:$D$28,2,FALSE))</f>
        <v>0</v>
      </c>
      <c r="P3851" s="97"/>
      <c r="Q3851" s="97"/>
      <c r="R3851" s="95" t="str">
        <f>IF(INDEX(技能效果!O:O,MATCH(技能效果等级!B3851,技能效果!B:B,0))="","",INDEX(技能效果!O:O,MATCH(技能效果等级!B3851,技能效果!B:B,0)))</f>
        <v/>
      </c>
      <c r="S3851" s="97"/>
      <c r="T3851" s="97"/>
      <c r="U3851" s="97"/>
      <c r="V3851" s="96" t="str">
        <f>IF(INDEX(技能效果!AF:AF,MATCH(技能效果等级!B3851,技能效果!B:B,0))="","",INDEX(技能效果!AF:AF,MATCH(技能效果等级!B3851,技能效果!B:B,0)))</f>
        <v/>
      </c>
      <c r="W3851" s="95">
        <f t="shared" si="58"/>
        <v>376</v>
      </c>
    </row>
    <row r="3852" spans="1:23" ht="16.5" x14ac:dyDescent="0.2">
      <c r="A3852" s="62">
        <v>3849</v>
      </c>
      <c r="B3852" s="95">
        <f>INDEX(技能效果!B:B,MATCH(技能效果等级!W3852,技能效果!AE:AE,0))</f>
        <v>210400901</v>
      </c>
      <c r="C3852" s="95" t="str">
        <f>INDEX(技能效果!C:C,MATCH(技能效果等级!B3852,技能效果!B:B,0))</f>
        <v>插槽9主动伤害(教学)</v>
      </c>
      <c r="D3852" s="96" t="s">
        <v>873</v>
      </c>
      <c r="E3852" s="95">
        <v>5</v>
      </c>
      <c r="F3852" s="95">
        <f>INDEX(技能效果!H:H,MATCH(技能效果等级!B3852,技能效果!B:B,0))</f>
        <v>1001</v>
      </c>
      <c r="G3852" s="95">
        <f>IF(INDEX(技能效果!K:K,MATCH(B3852,技能效果!B:B,0))=0,INDEX(技能效果!I:I,MATCH(技能效果等级!B3852,技能效果!B:B,0)),INDEX(技能效果!I:I,MATCH(技能效果等级!B3852,技能效果!B:B,0))*VLOOKUP(E3852,技能数值计算!$C$19:$D$28,2,FALSE))</f>
        <v>0.66</v>
      </c>
      <c r="H3852" s="95">
        <f>INDEX(技能效果!J:J,MATCH(技能效果等级!B3852,技能效果!B:B,0))</f>
        <v>0</v>
      </c>
      <c r="I3852" s="97"/>
      <c r="J3852" s="97"/>
      <c r="K3852" s="97"/>
      <c r="L3852" s="97"/>
      <c r="M3852" s="97"/>
      <c r="N3852" s="96" t="str">
        <f>IF(INDEX(技能效果!L:L,MATCH(技能效果等级!B3852,技能效果!B:B,0))="","",INDEX(技能效果!L:L,MATCH(技能效果等级!B3852,技能效果!B:B,0)))</f>
        <v/>
      </c>
      <c r="O3852" s="95">
        <f>IF(INDEX(技能效果!N:N,MATCH(B3852,技能效果!B:B,0))=0,INDEX(技能效果!M:M,MATCH(技能效果等级!B3852,技能效果!B:B,0)),INDEX(技能效果!M:M,MATCH(技能效果等级!B3852,技能效果!B:B,0))*VLOOKUP(E3852,技能数值计算!$C$19:$D$28,2,FALSE))</f>
        <v>0</v>
      </c>
      <c r="P3852" s="97"/>
      <c r="Q3852" s="97"/>
      <c r="R3852" s="95" t="str">
        <f>IF(INDEX(技能效果!O:O,MATCH(技能效果等级!B3852,技能效果!B:B,0))="","",INDEX(技能效果!O:O,MATCH(技能效果等级!B3852,技能效果!B:B,0)))</f>
        <v/>
      </c>
      <c r="S3852" s="97"/>
      <c r="T3852" s="97"/>
      <c r="U3852" s="97"/>
      <c r="V3852" s="96" t="str">
        <f>IF(INDEX(技能效果!AF:AF,MATCH(技能效果等级!B3852,技能效果!B:B,0))="","",INDEX(技能效果!AF:AF,MATCH(技能效果等级!B3852,技能效果!B:B,0)))</f>
        <v/>
      </c>
      <c r="W3852" s="95">
        <f t="shared" si="58"/>
        <v>376</v>
      </c>
    </row>
    <row r="3853" spans="1:23" ht="16.5" x14ac:dyDescent="0.2">
      <c r="A3853" s="62">
        <v>3850</v>
      </c>
      <c r="B3853" s="95">
        <f>INDEX(技能效果!B:B,MATCH(技能效果等级!W3853,技能效果!AE:AE,0))</f>
        <v>210400901</v>
      </c>
      <c r="C3853" s="95" t="str">
        <f>INDEX(技能效果!C:C,MATCH(技能效果等级!B3853,技能效果!B:B,0))</f>
        <v>插槽9主动伤害(教学)</v>
      </c>
      <c r="D3853" s="96" t="s">
        <v>873</v>
      </c>
      <c r="E3853" s="95">
        <v>6</v>
      </c>
      <c r="F3853" s="95">
        <f>INDEX(技能效果!H:H,MATCH(技能效果等级!B3853,技能效果!B:B,0))</f>
        <v>1001</v>
      </c>
      <c r="G3853" s="95">
        <f>IF(INDEX(技能效果!K:K,MATCH(B3853,技能效果!B:B,0))=0,INDEX(技能效果!I:I,MATCH(技能效果等级!B3853,技能效果!B:B,0)),INDEX(技能效果!I:I,MATCH(技能效果等级!B3853,技能效果!B:B,0))*VLOOKUP(E3853,技能数值计算!$C$19:$D$28,2,FALSE))</f>
        <v>0.72</v>
      </c>
      <c r="H3853" s="95">
        <f>INDEX(技能效果!J:J,MATCH(技能效果等级!B3853,技能效果!B:B,0))</f>
        <v>0</v>
      </c>
      <c r="I3853" s="97"/>
      <c r="J3853" s="97"/>
      <c r="K3853" s="97"/>
      <c r="L3853" s="97"/>
      <c r="M3853" s="97"/>
      <c r="N3853" s="96" t="str">
        <f>IF(INDEX(技能效果!L:L,MATCH(技能效果等级!B3853,技能效果!B:B,0))="","",INDEX(技能效果!L:L,MATCH(技能效果等级!B3853,技能效果!B:B,0)))</f>
        <v/>
      </c>
      <c r="O3853" s="95">
        <f>IF(INDEX(技能效果!N:N,MATCH(B3853,技能效果!B:B,0))=0,INDEX(技能效果!M:M,MATCH(技能效果等级!B3853,技能效果!B:B,0)),INDEX(技能效果!M:M,MATCH(技能效果等级!B3853,技能效果!B:B,0))*VLOOKUP(E3853,技能数值计算!$C$19:$D$28,2,FALSE))</f>
        <v>0</v>
      </c>
      <c r="P3853" s="97"/>
      <c r="Q3853" s="97"/>
      <c r="R3853" s="95" t="str">
        <f>IF(INDEX(技能效果!O:O,MATCH(技能效果等级!B3853,技能效果!B:B,0))="","",INDEX(技能效果!O:O,MATCH(技能效果等级!B3853,技能效果!B:B,0)))</f>
        <v/>
      </c>
      <c r="S3853" s="97"/>
      <c r="T3853" s="97"/>
      <c r="U3853" s="97"/>
      <c r="V3853" s="96" t="str">
        <f>IF(INDEX(技能效果!AF:AF,MATCH(技能效果等级!B3853,技能效果!B:B,0))="","",INDEX(技能效果!AF:AF,MATCH(技能效果等级!B3853,技能效果!B:B,0)))</f>
        <v/>
      </c>
      <c r="W3853" s="95">
        <f t="shared" si="58"/>
        <v>376</v>
      </c>
    </row>
    <row r="3854" spans="1:23" ht="16.5" x14ac:dyDescent="0.2">
      <c r="A3854" s="62">
        <v>3851</v>
      </c>
      <c r="B3854" s="95">
        <f>INDEX(技能效果!B:B,MATCH(技能效果等级!W3854,技能效果!AE:AE,0))</f>
        <v>210400901</v>
      </c>
      <c r="C3854" s="95" t="str">
        <f>INDEX(技能效果!C:C,MATCH(技能效果等级!B3854,技能效果!B:B,0))</f>
        <v>插槽9主动伤害(教学)</v>
      </c>
      <c r="D3854" s="96" t="s">
        <v>873</v>
      </c>
      <c r="E3854" s="95">
        <v>7</v>
      </c>
      <c r="F3854" s="95">
        <f>INDEX(技能效果!H:H,MATCH(技能效果等级!B3854,技能效果!B:B,0))</f>
        <v>1001</v>
      </c>
      <c r="G3854" s="95">
        <f>IF(INDEX(技能效果!K:K,MATCH(B3854,技能效果!B:B,0))=0,INDEX(技能效果!I:I,MATCH(技能效果等级!B3854,技能效果!B:B,0)),INDEX(技能效果!I:I,MATCH(技能效果等级!B3854,技能效果!B:B,0))*VLOOKUP(E3854,技能数值计算!$C$19:$D$28,2,FALSE))</f>
        <v>0.78</v>
      </c>
      <c r="H3854" s="95">
        <f>INDEX(技能效果!J:J,MATCH(技能效果等级!B3854,技能效果!B:B,0))</f>
        <v>0</v>
      </c>
      <c r="I3854" s="97"/>
      <c r="J3854" s="97"/>
      <c r="K3854" s="97"/>
      <c r="L3854" s="97"/>
      <c r="M3854" s="97"/>
      <c r="N3854" s="96" t="str">
        <f>IF(INDEX(技能效果!L:L,MATCH(技能效果等级!B3854,技能效果!B:B,0))="","",INDEX(技能效果!L:L,MATCH(技能效果等级!B3854,技能效果!B:B,0)))</f>
        <v/>
      </c>
      <c r="O3854" s="95">
        <f>IF(INDEX(技能效果!N:N,MATCH(B3854,技能效果!B:B,0))=0,INDEX(技能效果!M:M,MATCH(技能效果等级!B3854,技能效果!B:B,0)),INDEX(技能效果!M:M,MATCH(技能效果等级!B3854,技能效果!B:B,0))*VLOOKUP(E3854,技能数值计算!$C$19:$D$28,2,FALSE))</f>
        <v>0</v>
      </c>
      <c r="P3854" s="97"/>
      <c r="Q3854" s="97"/>
      <c r="R3854" s="95" t="str">
        <f>IF(INDEX(技能效果!O:O,MATCH(技能效果等级!B3854,技能效果!B:B,0))="","",INDEX(技能效果!O:O,MATCH(技能效果等级!B3854,技能效果!B:B,0)))</f>
        <v/>
      </c>
      <c r="S3854" s="97"/>
      <c r="T3854" s="97"/>
      <c r="U3854" s="97"/>
      <c r="V3854" s="96" t="str">
        <f>IF(INDEX(技能效果!AF:AF,MATCH(技能效果等级!B3854,技能效果!B:B,0))="","",INDEX(技能效果!AF:AF,MATCH(技能效果等级!B3854,技能效果!B:B,0)))</f>
        <v/>
      </c>
      <c r="W3854" s="95">
        <f t="shared" si="58"/>
        <v>376</v>
      </c>
    </row>
    <row r="3855" spans="1:23" ht="16.5" x14ac:dyDescent="0.2">
      <c r="A3855" s="62">
        <v>3852</v>
      </c>
      <c r="B3855" s="95">
        <f>INDEX(技能效果!B:B,MATCH(技能效果等级!W3855,技能效果!AE:AE,0))</f>
        <v>210400901</v>
      </c>
      <c r="C3855" s="95" t="str">
        <f>INDEX(技能效果!C:C,MATCH(技能效果等级!B3855,技能效果!B:B,0))</f>
        <v>插槽9主动伤害(教学)</v>
      </c>
      <c r="D3855" s="96" t="s">
        <v>873</v>
      </c>
      <c r="E3855" s="95">
        <v>8</v>
      </c>
      <c r="F3855" s="95">
        <f>INDEX(技能效果!H:H,MATCH(技能效果等级!B3855,技能效果!B:B,0))</f>
        <v>1001</v>
      </c>
      <c r="G3855" s="95">
        <f>IF(INDEX(技能效果!K:K,MATCH(B3855,技能效果!B:B,0))=0,INDEX(技能效果!I:I,MATCH(技能效果等级!B3855,技能效果!B:B,0)),INDEX(技能效果!I:I,MATCH(技能效果等级!B3855,技能效果!B:B,0))*VLOOKUP(E3855,技能数值计算!$C$19:$D$28,2,FALSE))</f>
        <v>0.84</v>
      </c>
      <c r="H3855" s="95">
        <f>INDEX(技能效果!J:J,MATCH(技能效果等级!B3855,技能效果!B:B,0))</f>
        <v>0</v>
      </c>
      <c r="I3855" s="97"/>
      <c r="J3855" s="97"/>
      <c r="K3855" s="97"/>
      <c r="L3855" s="97"/>
      <c r="M3855" s="97"/>
      <c r="N3855" s="96" t="str">
        <f>IF(INDEX(技能效果!L:L,MATCH(技能效果等级!B3855,技能效果!B:B,0))="","",INDEX(技能效果!L:L,MATCH(技能效果等级!B3855,技能效果!B:B,0)))</f>
        <v/>
      </c>
      <c r="O3855" s="95">
        <f>IF(INDEX(技能效果!N:N,MATCH(B3855,技能效果!B:B,0))=0,INDEX(技能效果!M:M,MATCH(技能效果等级!B3855,技能效果!B:B,0)),INDEX(技能效果!M:M,MATCH(技能效果等级!B3855,技能效果!B:B,0))*VLOOKUP(E3855,技能数值计算!$C$19:$D$28,2,FALSE))</f>
        <v>0</v>
      </c>
      <c r="P3855" s="97"/>
      <c r="Q3855" s="97"/>
      <c r="R3855" s="95" t="str">
        <f>IF(INDEX(技能效果!O:O,MATCH(技能效果等级!B3855,技能效果!B:B,0))="","",INDEX(技能效果!O:O,MATCH(技能效果等级!B3855,技能效果!B:B,0)))</f>
        <v/>
      </c>
      <c r="S3855" s="97"/>
      <c r="T3855" s="97"/>
      <c r="U3855" s="97"/>
      <c r="V3855" s="96" t="str">
        <f>IF(INDEX(技能效果!AF:AF,MATCH(技能效果等级!B3855,技能效果!B:B,0))="","",INDEX(技能效果!AF:AF,MATCH(技能效果等级!B3855,技能效果!B:B,0)))</f>
        <v/>
      </c>
      <c r="W3855" s="95">
        <f t="shared" si="58"/>
        <v>376</v>
      </c>
    </row>
    <row r="3856" spans="1:23" ht="16.5" x14ac:dyDescent="0.2">
      <c r="A3856" s="62">
        <v>3853</v>
      </c>
      <c r="B3856" s="95">
        <f>INDEX(技能效果!B:B,MATCH(技能效果等级!W3856,技能效果!AE:AE,0))</f>
        <v>210400901</v>
      </c>
      <c r="C3856" s="95" t="str">
        <f>INDEX(技能效果!C:C,MATCH(技能效果等级!B3856,技能效果!B:B,0))</f>
        <v>插槽9主动伤害(教学)</v>
      </c>
      <c r="D3856" s="96" t="s">
        <v>873</v>
      </c>
      <c r="E3856" s="95">
        <v>9</v>
      </c>
      <c r="F3856" s="95">
        <f>INDEX(技能效果!H:H,MATCH(技能效果等级!B3856,技能效果!B:B,0))</f>
        <v>1001</v>
      </c>
      <c r="G3856" s="95">
        <f>IF(INDEX(技能效果!K:K,MATCH(B3856,技能效果!B:B,0))=0,INDEX(技能效果!I:I,MATCH(技能效果等级!B3856,技能效果!B:B,0)),INDEX(技能效果!I:I,MATCH(技能效果等级!B3856,技能效果!B:B,0))*VLOOKUP(E3856,技能数值计算!$C$19:$D$28,2,FALSE))</f>
        <v>0.92</v>
      </c>
      <c r="H3856" s="95">
        <f>INDEX(技能效果!J:J,MATCH(技能效果等级!B3856,技能效果!B:B,0))</f>
        <v>0</v>
      </c>
      <c r="I3856" s="97"/>
      <c r="J3856" s="97"/>
      <c r="K3856" s="97"/>
      <c r="L3856" s="97"/>
      <c r="M3856" s="97"/>
      <c r="N3856" s="96" t="str">
        <f>IF(INDEX(技能效果!L:L,MATCH(技能效果等级!B3856,技能效果!B:B,0))="","",INDEX(技能效果!L:L,MATCH(技能效果等级!B3856,技能效果!B:B,0)))</f>
        <v/>
      </c>
      <c r="O3856" s="95">
        <f>IF(INDEX(技能效果!N:N,MATCH(B3856,技能效果!B:B,0))=0,INDEX(技能效果!M:M,MATCH(技能效果等级!B3856,技能效果!B:B,0)),INDEX(技能效果!M:M,MATCH(技能效果等级!B3856,技能效果!B:B,0))*VLOOKUP(E3856,技能数值计算!$C$19:$D$28,2,FALSE))</f>
        <v>0</v>
      </c>
      <c r="P3856" s="97"/>
      <c r="Q3856" s="97"/>
      <c r="R3856" s="95" t="str">
        <f>IF(INDEX(技能效果!O:O,MATCH(技能效果等级!B3856,技能效果!B:B,0))="","",INDEX(技能效果!O:O,MATCH(技能效果等级!B3856,技能效果!B:B,0)))</f>
        <v/>
      </c>
      <c r="S3856" s="97"/>
      <c r="T3856" s="97"/>
      <c r="U3856" s="97"/>
      <c r="V3856" s="96" t="str">
        <f>IF(INDEX(技能效果!AF:AF,MATCH(技能效果等级!B3856,技能效果!B:B,0))="","",INDEX(技能效果!AF:AF,MATCH(技能效果等级!B3856,技能效果!B:B,0)))</f>
        <v/>
      </c>
      <c r="W3856" s="95">
        <f t="shared" si="58"/>
        <v>376</v>
      </c>
    </row>
    <row r="3857" spans="1:23" ht="16.5" x14ac:dyDescent="0.2">
      <c r="A3857" s="62">
        <v>3854</v>
      </c>
      <c r="B3857" s="95">
        <f>INDEX(技能效果!B:B,MATCH(技能效果等级!W3857,技能效果!AE:AE,0))</f>
        <v>210400901</v>
      </c>
      <c r="C3857" s="95" t="str">
        <f>INDEX(技能效果!C:C,MATCH(技能效果等级!B3857,技能效果!B:B,0))</f>
        <v>插槽9主动伤害(教学)</v>
      </c>
      <c r="D3857" s="96" t="s">
        <v>873</v>
      </c>
      <c r="E3857" s="95">
        <v>10</v>
      </c>
      <c r="F3857" s="95">
        <f>INDEX(技能效果!H:H,MATCH(技能效果等级!B3857,技能效果!B:B,0))</f>
        <v>1001</v>
      </c>
      <c r="G3857" s="95">
        <f>IF(INDEX(技能效果!K:K,MATCH(B3857,技能效果!B:B,0))=0,INDEX(技能效果!I:I,MATCH(技能效果等级!B3857,技能效果!B:B,0)),INDEX(技能效果!I:I,MATCH(技能效果等级!B3857,技能效果!B:B,0))*VLOOKUP(E3857,技能数值计算!$C$19:$D$28,2,FALSE))</f>
        <v>1</v>
      </c>
      <c r="H3857" s="95">
        <f>INDEX(技能效果!J:J,MATCH(技能效果等级!B3857,技能效果!B:B,0))</f>
        <v>0</v>
      </c>
      <c r="I3857" s="97"/>
      <c r="J3857" s="97"/>
      <c r="K3857" s="97"/>
      <c r="L3857" s="97"/>
      <c r="M3857" s="97"/>
      <c r="N3857" s="96" t="str">
        <f>IF(INDEX(技能效果!L:L,MATCH(技能效果等级!B3857,技能效果!B:B,0))="","",INDEX(技能效果!L:L,MATCH(技能效果等级!B3857,技能效果!B:B,0)))</f>
        <v/>
      </c>
      <c r="O3857" s="95">
        <f>IF(INDEX(技能效果!N:N,MATCH(B3857,技能效果!B:B,0))=0,INDEX(技能效果!M:M,MATCH(技能效果等级!B3857,技能效果!B:B,0)),INDEX(技能效果!M:M,MATCH(技能效果等级!B3857,技能效果!B:B,0))*VLOOKUP(E3857,技能数值计算!$C$19:$D$28,2,FALSE))</f>
        <v>0</v>
      </c>
      <c r="P3857" s="97"/>
      <c r="Q3857" s="97"/>
      <c r="R3857" s="95" t="str">
        <f>IF(INDEX(技能效果!O:O,MATCH(技能效果等级!B3857,技能效果!B:B,0))="","",INDEX(技能效果!O:O,MATCH(技能效果等级!B3857,技能效果!B:B,0)))</f>
        <v/>
      </c>
      <c r="S3857" s="97"/>
      <c r="T3857" s="97"/>
      <c r="U3857" s="97"/>
      <c r="V3857" s="96" t="str">
        <f>IF(INDEX(技能效果!AF:AF,MATCH(技能效果等级!B3857,技能效果!B:B,0))="","",INDEX(技能效果!AF:AF,MATCH(技能效果等级!B3857,技能效果!B:B,0)))</f>
        <v/>
      </c>
      <c r="W3857" s="95">
        <f t="shared" si="58"/>
        <v>376</v>
      </c>
    </row>
    <row r="3858" spans="1:23" ht="16.5" x14ac:dyDescent="0.2">
      <c r="A3858" s="62">
        <v>3855</v>
      </c>
      <c r="B3858" s="95">
        <f>INDEX(技能效果!B:B,MATCH(技能效果等级!W3858,技能效果!AE:AE,0))</f>
        <v>210400902</v>
      </c>
      <c r="C3858" s="95" t="str">
        <f>INDEX(技能效果!C:C,MATCH(技能效果等级!B3858,技能效果!B:B,0))</f>
        <v>插槽9驱散正面效果(教学)</v>
      </c>
      <c r="D3858" s="96" t="s">
        <v>873</v>
      </c>
      <c r="E3858" s="95">
        <v>1</v>
      </c>
      <c r="F3858" s="95">
        <f>INDEX(技能效果!H:H,MATCH(技能效果等级!B3858,技能效果!B:B,0))</f>
        <v>4044</v>
      </c>
      <c r="G3858" s="95">
        <f>IF(INDEX(技能效果!K:K,MATCH(B3858,技能效果!B:B,0))=0,INDEX(技能效果!I:I,MATCH(技能效果等级!B3858,技能效果!B:B,0)),INDEX(技能效果!I:I,MATCH(技能效果等级!B3858,技能效果!B:B,0))*VLOOKUP(E3858,技能数值计算!$C$19:$D$28,2,FALSE))</f>
        <v>0</v>
      </c>
      <c r="H3858" s="95">
        <f>INDEX(技能效果!J:J,MATCH(技能效果等级!B3858,技能效果!B:B,0))</f>
        <v>0</v>
      </c>
      <c r="I3858" s="97"/>
      <c r="J3858" s="97"/>
      <c r="K3858" s="97"/>
      <c r="L3858" s="97"/>
      <c r="M3858" s="97"/>
      <c r="N3858" s="96" t="str">
        <f>IF(INDEX(技能效果!L:L,MATCH(技能效果等级!B3858,技能效果!B:B,0))="","",INDEX(技能效果!L:L,MATCH(技能效果等级!B3858,技能效果!B:B,0)))</f>
        <v/>
      </c>
      <c r="O3858" s="95">
        <f>IF(INDEX(技能效果!N:N,MATCH(B3858,技能效果!B:B,0))=0,INDEX(技能效果!M:M,MATCH(技能效果等级!B3858,技能效果!B:B,0)),INDEX(技能效果!M:M,MATCH(技能效果等级!B3858,技能效果!B:B,0))*VLOOKUP(E3858,技能数值计算!$C$19:$D$28,2,FALSE))</f>
        <v>0</v>
      </c>
      <c r="P3858" s="97"/>
      <c r="Q3858" s="97"/>
      <c r="R3858" s="95" t="str">
        <f>IF(INDEX(技能效果!O:O,MATCH(技能效果等级!B3858,技能效果!B:B,0))="","",INDEX(技能效果!O:O,MATCH(技能效果等级!B3858,技能效果!B:B,0)))</f>
        <v/>
      </c>
      <c r="S3858" s="97"/>
      <c r="T3858" s="97"/>
      <c r="U3858" s="97"/>
      <c r="V3858" s="96" t="str">
        <f>IF(INDEX(技能效果!AF:AF,MATCH(技能效果等级!B3858,技能效果!B:B,0))="","",INDEX(技能效果!AF:AF,MATCH(技能效果等级!B3858,技能效果!B:B,0)))</f>
        <v/>
      </c>
      <c r="W3858" s="95">
        <f t="shared" si="58"/>
        <v>377</v>
      </c>
    </row>
    <row r="3859" spans="1:23" ht="16.5" x14ac:dyDescent="0.2">
      <c r="A3859" s="62">
        <v>3856</v>
      </c>
      <c r="B3859" s="95">
        <f>INDEX(技能效果!B:B,MATCH(技能效果等级!W3859,技能效果!AE:AE,0))</f>
        <v>210400902</v>
      </c>
      <c r="C3859" s="95" t="str">
        <f>INDEX(技能效果!C:C,MATCH(技能效果等级!B3859,技能效果!B:B,0))</f>
        <v>插槽9驱散正面效果(教学)</v>
      </c>
      <c r="D3859" s="96" t="s">
        <v>873</v>
      </c>
      <c r="E3859" s="95">
        <v>2</v>
      </c>
      <c r="F3859" s="95">
        <f>INDEX(技能效果!H:H,MATCH(技能效果等级!B3859,技能效果!B:B,0))</f>
        <v>4044</v>
      </c>
      <c r="G3859" s="95">
        <f>IF(INDEX(技能效果!K:K,MATCH(B3859,技能效果!B:B,0))=0,INDEX(技能效果!I:I,MATCH(技能效果等级!B3859,技能效果!B:B,0)),INDEX(技能效果!I:I,MATCH(技能效果等级!B3859,技能效果!B:B,0))*VLOOKUP(E3859,技能数值计算!$C$19:$D$28,2,FALSE))</f>
        <v>0</v>
      </c>
      <c r="H3859" s="95">
        <f>INDEX(技能效果!J:J,MATCH(技能效果等级!B3859,技能效果!B:B,0))</f>
        <v>0</v>
      </c>
      <c r="I3859" s="97"/>
      <c r="J3859" s="97"/>
      <c r="K3859" s="97"/>
      <c r="L3859" s="97"/>
      <c r="M3859" s="97"/>
      <c r="N3859" s="96" t="str">
        <f>IF(INDEX(技能效果!L:L,MATCH(技能效果等级!B3859,技能效果!B:B,0))="","",INDEX(技能效果!L:L,MATCH(技能效果等级!B3859,技能效果!B:B,0)))</f>
        <v/>
      </c>
      <c r="O3859" s="95">
        <f>IF(INDEX(技能效果!N:N,MATCH(B3859,技能效果!B:B,0))=0,INDEX(技能效果!M:M,MATCH(技能效果等级!B3859,技能效果!B:B,0)),INDEX(技能效果!M:M,MATCH(技能效果等级!B3859,技能效果!B:B,0))*VLOOKUP(E3859,技能数值计算!$C$19:$D$28,2,FALSE))</f>
        <v>0</v>
      </c>
      <c r="P3859" s="97"/>
      <c r="Q3859" s="97"/>
      <c r="R3859" s="95" t="str">
        <f>IF(INDEX(技能效果!O:O,MATCH(技能效果等级!B3859,技能效果!B:B,0))="","",INDEX(技能效果!O:O,MATCH(技能效果等级!B3859,技能效果!B:B,0)))</f>
        <v/>
      </c>
      <c r="S3859" s="97"/>
      <c r="T3859" s="97"/>
      <c r="U3859" s="97"/>
      <c r="V3859" s="96" t="str">
        <f>IF(INDEX(技能效果!AF:AF,MATCH(技能效果等级!B3859,技能效果!B:B,0))="","",INDEX(技能效果!AF:AF,MATCH(技能效果等级!B3859,技能效果!B:B,0)))</f>
        <v/>
      </c>
      <c r="W3859" s="95">
        <f t="shared" si="58"/>
        <v>377</v>
      </c>
    </row>
    <row r="3860" spans="1:23" ht="16.5" x14ac:dyDescent="0.2">
      <c r="A3860" s="62">
        <v>3857</v>
      </c>
      <c r="B3860" s="95">
        <f>INDEX(技能效果!B:B,MATCH(技能效果等级!W3860,技能效果!AE:AE,0))</f>
        <v>210400902</v>
      </c>
      <c r="C3860" s="95" t="str">
        <f>INDEX(技能效果!C:C,MATCH(技能效果等级!B3860,技能效果!B:B,0))</f>
        <v>插槽9驱散正面效果(教学)</v>
      </c>
      <c r="D3860" s="96" t="s">
        <v>873</v>
      </c>
      <c r="E3860" s="95">
        <v>3</v>
      </c>
      <c r="F3860" s="95">
        <f>INDEX(技能效果!H:H,MATCH(技能效果等级!B3860,技能效果!B:B,0))</f>
        <v>4044</v>
      </c>
      <c r="G3860" s="95">
        <f>IF(INDEX(技能效果!K:K,MATCH(B3860,技能效果!B:B,0))=0,INDEX(技能效果!I:I,MATCH(技能效果等级!B3860,技能效果!B:B,0)),INDEX(技能效果!I:I,MATCH(技能效果等级!B3860,技能效果!B:B,0))*VLOOKUP(E3860,技能数值计算!$C$19:$D$28,2,FALSE))</f>
        <v>0</v>
      </c>
      <c r="H3860" s="95">
        <f>INDEX(技能效果!J:J,MATCH(技能效果等级!B3860,技能效果!B:B,0))</f>
        <v>0</v>
      </c>
      <c r="I3860" s="97"/>
      <c r="J3860" s="97"/>
      <c r="K3860" s="97"/>
      <c r="L3860" s="97"/>
      <c r="M3860" s="97"/>
      <c r="N3860" s="96" t="str">
        <f>IF(INDEX(技能效果!L:L,MATCH(技能效果等级!B3860,技能效果!B:B,0))="","",INDEX(技能效果!L:L,MATCH(技能效果等级!B3860,技能效果!B:B,0)))</f>
        <v/>
      </c>
      <c r="O3860" s="95">
        <f>IF(INDEX(技能效果!N:N,MATCH(B3860,技能效果!B:B,0))=0,INDEX(技能效果!M:M,MATCH(技能效果等级!B3860,技能效果!B:B,0)),INDEX(技能效果!M:M,MATCH(技能效果等级!B3860,技能效果!B:B,0))*VLOOKUP(E3860,技能数值计算!$C$19:$D$28,2,FALSE))</f>
        <v>0</v>
      </c>
      <c r="P3860" s="97"/>
      <c r="Q3860" s="97"/>
      <c r="R3860" s="95" t="str">
        <f>IF(INDEX(技能效果!O:O,MATCH(技能效果等级!B3860,技能效果!B:B,0))="","",INDEX(技能效果!O:O,MATCH(技能效果等级!B3860,技能效果!B:B,0)))</f>
        <v/>
      </c>
      <c r="S3860" s="97"/>
      <c r="T3860" s="97"/>
      <c r="U3860" s="97"/>
      <c r="V3860" s="96" t="str">
        <f>IF(INDEX(技能效果!AF:AF,MATCH(技能效果等级!B3860,技能效果!B:B,0))="","",INDEX(技能效果!AF:AF,MATCH(技能效果等级!B3860,技能效果!B:B,0)))</f>
        <v/>
      </c>
      <c r="W3860" s="95">
        <f t="shared" si="58"/>
        <v>377</v>
      </c>
    </row>
    <row r="3861" spans="1:23" ht="16.5" x14ac:dyDescent="0.2">
      <c r="A3861" s="62">
        <v>3858</v>
      </c>
      <c r="B3861" s="95">
        <f>INDEX(技能效果!B:B,MATCH(技能效果等级!W3861,技能效果!AE:AE,0))</f>
        <v>210400902</v>
      </c>
      <c r="C3861" s="95" t="str">
        <f>INDEX(技能效果!C:C,MATCH(技能效果等级!B3861,技能效果!B:B,0))</f>
        <v>插槽9驱散正面效果(教学)</v>
      </c>
      <c r="D3861" s="96" t="s">
        <v>873</v>
      </c>
      <c r="E3861" s="95">
        <v>4</v>
      </c>
      <c r="F3861" s="95">
        <f>INDEX(技能效果!H:H,MATCH(技能效果等级!B3861,技能效果!B:B,0))</f>
        <v>4044</v>
      </c>
      <c r="G3861" s="95">
        <f>IF(INDEX(技能效果!K:K,MATCH(B3861,技能效果!B:B,0))=0,INDEX(技能效果!I:I,MATCH(技能效果等级!B3861,技能效果!B:B,0)),INDEX(技能效果!I:I,MATCH(技能效果等级!B3861,技能效果!B:B,0))*VLOOKUP(E3861,技能数值计算!$C$19:$D$28,2,FALSE))</f>
        <v>0</v>
      </c>
      <c r="H3861" s="95">
        <f>INDEX(技能效果!J:J,MATCH(技能效果等级!B3861,技能效果!B:B,0))</f>
        <v>0</v>
      </c>
      <c r="I3861" s="97"/>
      <c r="J3861" s="97"/>
      <c r="K3861" s="97"/>
      <c r="L3861" s="97"/>
      <c r="M3861" s="97"/>
      <c r="N3861" s="96" t="str">
        <f>IF(INDEX(技能效果!L:L,MATCH(技能效果等级!B3861,技能效果!B:B,0))="","",INDEX(技能效果!L:L,MATCH(技能效果等级!B3861,技能效果!B:B,0)))</f>
        <v/>
      </c>
      <c r="O3861" s="95">
        <f>IF(INDEX(技能效果!N:N,MATCH(B3861,技能效果!B:B,0))=0,INDEX(技能效果!M:M,MATCH(技能效果等级!B3861,技能效果!B:B,0)),INDEX(技能效果!M:M,MATCH(技能效果等级!B3861,技能效果!B:B,0))*VLOOKUP(E3861,技能数值计算!$C$19:$D$28,2,FALSE))</f>
        <v>0</v>
      </c>
      <c r="P3861" s="97"/>
      <c r="Q3861" s="97"/>
      <c r="R3861" s="95" t="str">
        <f>IF(INDEX(技能效果!O:O,MATCH(技能效果等级!B3861,技能效果!B:B,0))="","",INDEX(技能效果!O:O,MATCH(技能效果等级!B3861,技能效果!B:B,0)))</f>
        <v/>
      </c>
      <c r="S3861" s="97"/>
      <c r="T3861" s="97"/>
      <c r="U3861" s="97"/>
      <c r="V3861" s="96" t="str">
        <f>IF(INDEX(技能效果!AF:AF,MATCH(技能效果等级!B3861,技能效果!B:B,0))="","",INDEX(技能效果!AF:AF,MATCH(技能效果等级!B3861,技能效果!B:B,0)))</f>
        <v/>
      </c>
      <c r="W3861" s="95">
        <f t="shared" si="58"/>
        <v>377</v>
      </c>
    </row>
    <row r="3862" spans="1:23" ht="16.5" x14ac:dyDescent="0.2">
      <c r="A3862" s="62">
        <v>3859</v>
      </c>
      <c r="B3862" s="95">
        <f>INDEX(技能效果!B:B,MATCH(技能效果等级!W3862,技能效果!AE:AE,0))</f>
        <v>210400902</v>
      </c>
      <c r="C3862" s="95" t="str">
        <f>INDEX(技能效果!C:C,MATCH(技能效果等级!B3862,技能效果!B:B,0))</f>
        <v>插槽9驱散正面效果(教学)</v>
      </c>
      <c r="D3862" s="96" t="s">
        <v>873</v>
      </c>
      <c r="E3862" s="95">
        <v>5</v>
      </c>
      <c r="F3862" s="95">
        <f>INDEX(技能效果!H:H,MATCH(技能效果等级!B3862,技能效果!B:B,0))</f>
        <v>4044</v>
      </c>
      <c r="G3862" s="95">
        <f>IF(INDEX(技能效果!K:K,MATCH(B3862,技能效果!B:B,0))=0,INDEX(技能效果!I:I,MATCH(技能效果等级!B3862,技能效果!B:B,0)),INDEX(技能效果!I:I,MATCH(技能效果等级!B3862,技能效果!B:B,0))*VLOOKUP(E3862,技能数值计算!$C$19:$D$28,2,FALSE))</f>
        <v>0</v>
      </c>
      <c r="H3862" s="95">
        <f>INDEX(技能效果!J:J,MATCH(技能效果等级!B3862,技能效果!B:B,0))</f>
        <v>0</v>
      </c>
      <c r="I3862" s="97"/>
      <c r="J3862" s="97"/>
      <c r="K3862" s="97"/>
      <c r="L3862" s="97"/>
      <c r="M3862" s="97"/>
      <c r="N3862" s="96" t="str">
        <f>IF(INDEX(技能效果!L:L,MATCH(技能效果等级!B3862,技能效果!B:B,0))="","",INDEX(技能效果!L:L,MATCH(技能效果等级!B3862,技能效果!B:B,0)))</f>
        <v/>
      </c>
      <c r="O3862" s="95">
        <f>IF(INDEX(技能效果!N:N,MATCH(B3862,技能效果!B:B,0))=0,INDEX(技能效果!M:M,MATCH(技能效果等级!B3862,技能效果!B:B,0)),INDEX(技能效果!M:M,MATCH(技能效果等级!B3862,技能效果!B:B,0))*VLOOKUP(E3862,技能数值计算!$C$19:$D$28,2,FALSE))</f>
        <v>0</v>
      </c>
      <c r="P3862" s="97"/>
      <c r="Q3862" s="97"/>
      <c r="R3862" s="95" t="str">
        <f>IF(INDEX(技能效果!O:O,MATCH(技能效果等级!B3862,技能效果!B:B,0))="","",INDEX(技能效果!O:O,MATCH(技能效果等级!B3862,技能效果!B:B,0)))</f>
        <v/>
      </c>
      <c r="S3862" s="97"/>
      <c r="T3862" s="97"/>
      <c r="U3862" s="97"/>
      <c r="V3862" s="96" t="str">
        <f>IF(INDEX(技能效果!AF:AF,MATCH(技能效果等级!B3862,技能效果!B:B,0))="","",INDEX(技能效果!AF:AF,MATCH(技能效果等级!B3862,技能效果!B:B,0)))</f>
        <v/>
      </c>
      <c r="W3862" s="95">
        <f t="shared" si="58"/>
        <v>377</v>
      </c>
    </row>
    <row r="3863" spans="1:23" ht="16.5" x14ac:dyDescent="0.2">
      <c r="A3863" s="62">
        <v>3860</v>
      </c>
      <c r="B3863" s="95">
        <f>INDEX(技能效果!B:B,MATCH(技能效果等级!W3863,技能效果!AE:AE,0))</f>
        <v>210400902</v>
      </c>
      <c r="C3863" s="95" t="str">
        <f>INDEX(技能效果!C:C,MATCH(技能效果等级!B3863,技能效果!B:B,0))</f>
        <v>插槽9驱散正面效果(教学)</v>
      </c>
      <c r="D3863" s="96" t="s">
        <v>873</v>
      </c>
      <c r="E3863" s="95">
        <v>6</v>
      </c>
      <c r="F3863" s="95">
        <f>INDEX(技能效果!H:H,MATCH(技能效果等级!B3863,技能效果!B:B,0))</f>
        <v>4044</v>
      </c>
      <c r="G3863" s="95">
        <f>IF(INDEX(技能效果!K:K,MATCH(B3863,技能效果!B:B,0))=0,INDEX(技能效果!I:I,MATCH(技能效果等级!B3863,技能效果!B:B,0)),INDEX(技能效果!I:I,MATCH(技能效果等级!B3863,技能效果!B:B,0))*VLOOKUP(E3863,技能数值计算!$C$19:$D$28,2,FALSE))</f>
        <v>0</v>
      </c>
      <c r="H3863" s="95">
        <f>INDEX(技能效果!J:J,MATCH(技能效果等级!B3863,技能效果!B:B,0))</f>
        <v>0</v>
      </c>
      <c r="I3863" s="97"/>
      <c r="J3863" s="97"/>
      <c r="K3863" s="97"/>
      <c r="L3863" s="97"/>
      <c r="M3863" s="97"/>
      <c r="N3863" s="96" t="str">
        <f>IF(INDEX(技能效果!L:L,MATCH(技能效果等级!B3863,技能效果!B:B,0))="","",INDEX(技能效果!L:L,MATCH(技能效果等级!B3863,技能效果!B:B,0)))</f>
        <v/>
      </c>
      <c r="O3863" s="95">
        <f>IF(INDEX(技能效果!N:N,MATCH(B3863,技能效果!B:B,0))=0,INDEX(技能效果!M:M,MATCH(技能效果等级!B3863,技能效果!B:B,0)),INDEX(技能效果!M:M,MATCH(技能效果等级!B3863,技能效果!B:B,0))*VLOOKUP(E3863,技能数值计算!$C$19:$D$28,2,FALSE))</f>
        <v>0</v>
      </c>
      <c r="P3863" s="97"/>
      <c r="Q3863" s="97"/>
      <c r="R3863" s="95" t="str">
        <f>IF(INDEX(技能效果!O:O,MATCH(技能效果等级!B3863,技能效果!B:B,0))="","",INDEX(技能效果!O:O,MATCH(技能效果等级!B3863,技能效果!B:B,0)))</f>
        <v/>
      </c>
      <c r="S3863" s="97"/>
      <c r="T3863" s="97"/>
      <c r="U3863" s="97"/>
      <c r="V3863" s="96" t="str">
        <f>IF(INDEX(技能效果!AF:AF,MATCH(技能效果等级!B3863,技能效果!B:B,0))="","",INDEX(技能效果!AF:AF,MATCH(技能效果等级!B3863,技能效果!B:B,0)))</f>
        <v/>
      </c>
      <c r="W3863" s="95">
        <f t="shared" si="58"/>
        <v>377</v>
      </c>
    </row>
    <row r="3864" spans="1:23" ht="16.5" x14ac:dyDescent="0.2">
      <c r="A3864" s="62">
        <v>3861</v>
      </c>
      <c r="B3864" s="95">
        <f>INDEX(技能效果!B:B,MATCH(技能效果等级!W3864,技能效果!AE:AE,0))</f>
        <v>210400902</v>
      </c>
      <c r="C3864" s="95" t="str">
        <f>INDEX(技能效果!C:C,MATCH(技能效果等级!B3864,技能效果!B:B,0))</f>
        <v>插槽9驱散正面效果(教学)</v>
      </c>
      <c r="D3864" s="96" t="s">
        <v>873</v>
      </c>
      <c r="E3864" s="95">
        <v>7</v>
      </c>
      <c r="F3864" s="95">
        <f>INDEX(技能效果!H:H,MATCH(技能效果等级!B3864,技能效果!B:B,0))</f>
        <v>4044</v>
      </c>
      <c r="G3864" s="95">
        <f>IF(INDEX(技能效果!K:K,MATCH(B3864,技能效果!B:B,0))=0,INDEX(技能效果!I:I,MATCH(技能效果等级!B3864,技能效果!B:B,0)),INDEX(技能效果!I:I,MATCH(技能效果等级!B3864,技能效果!B:B,0))*VLOOKUP(E3864,技能数值计算!$C$19:$D$28,2,FALSE))</f>
        <v>0</v>
      </c>
      <c r="H3864" s="95">
        <f>INDEX(技能效果!J:J,MATCH(技能效果等级!B3864,技能效果!B:B,0))</f>
        <v>0</v>
      </c>
      <c r="I3864" s="97"/>
      <c r="J3864" s="97"/>
      <c r="K3864" s="97"/>
      <c r="L3864" s="97"/>
      <c r="M3864" s="97"/>
      <c r="N3864" s="96" t="str">
        <f>IF(INDEX(技能效果!L:L,MATCH(技能效果等级!B3864,技能效果!B:B,0))="","",INDEX(技能效果!L:L,MATCH(技能效果等级!B3864,技能效果!B:B,0)))</f>
        <v/>
      </c>
      <c r="O3864" s="95">
        <f>IF(INDEX(技能效果!N:N,MATCH(B3864,技能效果!B:B,0))=0,INDEX(技能效果!M:M,MATCH(技能效果等级!B3864,技能效果!B:B,0)),INDEX(技能效果!M:M,MATCH(技能效果等级!B3864,技能效果!B:B,0))*VLOOKUP(E3864,技能数值计算!$C$19:$D$28,2,FALSE))</f>
        <v>0</v>
      </c>
      <c r="P3864" s="97"/>
      <c r="Q3864" s="97"/>
      <c r="R3864" s="95" t="str">
        <f>IF(INDEX(技能效果!O:O,MATCH(技能效果等级!B3864,技能效果!B:B,0))="","",INDEX(技能效果!O:O,MATCH(技能效果等级!B3864,技能效果!B:B,0)))</f>
        <v/>
      </c>
      <c r="S3864" s="97"/>
      <c r="T3864" s="97"/>
      <c r="U3864" s="97"/>
      <c r="V3864" s="96" t="str">
        <f>IF(INDEX(技能效果!AF:AF,MATCH(技能效果等级!B3864,技能效果!B:B,0))="","",INDEX(技能效果!AF:AF,MATCH(技能效果等级!B3864,技能效果!B:B,0)))</f>
        <v/>
      </c>
      <c r="W3864" s="95">
        <f t="shared" si="58"/>
        <v>377</v>
      </c>
    </row>
    <row r="3865" spans="1:23" ht="16.5" x14ac:dyDescent="0.2">
      <c r="A3865" s="62">
        <v>3862</v>
      </c>
      <c r="B3865" s="95">
        <f>INDEX(技能效果!B:B,MATCH(技能效果等级!W3865,技能效果!AE:AE,0))</f>
        <v>210400902</v>
      </c>
      <c r="C3865" s="95" t="str">
        <f>INDEX(技能效果!C:C,MATCH(技能效果等级!B3865,技能效果!B:B,0))</f>
        <v>插槽9驱散正面效果(教学)</v>
      </c>
      <c r="D3865" s="96" t="s">
        <v>873</v>
      </c>
      <c r="E3865" s="95">
        <v>8</v>
      </c>
      <c r="F3865" s="95">
        <f>INDEX(技能效果!H:H,MATCH(技能效果等级!B3865,技能效果!B:B,0))</f>
        <v>4044</v>
      </c>
      <c r="G3865" s="95">
        <f>IF(INDEX(技能效果!K:K,MATCH(B3865,技能效果!B:B,0))=0,INDEX(技能效果!I:I,MATCH(技能效果等级!B3865,技能效果!B:B,0)),INDEX(技能效果!I:I,MATCH(技能效果等级!B3865,技能效果!B:B,0))*VLOOKUP(E3865,技能数值计算!$C$19:$D$28,2,FALSE))</f>
        <v>0</v>
      </c>
      <c r="H3865" s="95">
        <f>INDEX(技能效果!J:J,MATCH(技能效果等级!B3865,技能效果!B:B,0))</f>
        <v>0</v>
      </c>
      <c r="I3865" s="97"/>
      <c r="J3865" s="97"/>
      <c r="K3865" s="97"/>
      <c r="L3865" s="97"/>
      <c r="M3865" s="97"/>
      <c r="N3865" s="96" t="str">
        <f>IF(INDEX(技能效果!L:L,MATCH(技能效果等级!B3865,技能效果!B:B,0))="","",INDEX(技能效果!L:L,MATCH(技能效果等级!B3865,技能效果!B:B,0)))</f>
        <v/>
      </c>
      <c r="O3865" s="95">
        <f>IF(INDEX(技能效果!N:N,MATCH(B3865,技能效果!B:B,0))=0,INDEX(技能效果!M:M,MATCH(技能效果等级!B3865,技能效果!B:B,0)),INDEX(技能效果!M:M,MATCH(技能效果等级!B3865,技能效果!B:B,0))*VLOOKUP(E3865,技能数值计算!$C$19:$D$28,2,FALSE))</f>
        <v>0</v>
      </c>
      <c r="P3865" s="97"/>
      <c r="Q3865" s="97"/>
      <c r="R3865" s="95" t="str">
        <f>IF(INDEX(技能效果!O:O,MATCH(技能效果等级!B3865,技能效果!B:B,0))="","",INDEX(技能效果!O:O,MATCH(技能效果等级!B3865,技能效果!B:B,0)))</f>
        <v/>
      </c>
      <c r="S3865" s="97"/>
      <c r="T3865" s="97"/>
      <c r="U3865" s="97"/>
      <c r="V3865" s="96" t="str">
        <f>IF(INDEX(技能效果!AF:AF,MATCH(技能效果等级!B3865,技能效果!B:B,0))="","",INDEX(技能效果!AF:AF,MATCH(技能效果等级!B3865,技能效果!B:B,0)))</f>
        <v/>
      </c>
      <c r="W3865" s="95">
        <f t="shared" si="58"/>
        <v>377</v>
      </c>
    </row>
    <row r="3866" spans="1:23" ht="16.5" x14ac:dyDescent="0.2">
      <c r="A3866" s="62">
        <v>3863</v>
      </c>
      <c r="B3866" s="95">
        <f>INDEX(技能效果!B:B,MATCH(技能效果等级!W3866,技能效果!AE:AE,0))</f>
        <v>210400902</v>
      </c>
      <c r="C3866" s="95" t="str">
        <f>INDEX(技能效果!C:C,MATCH(技能效果等级!B3866,技能效果!B:B,0))</f>
        <v>插槽9驱散正面效果(教学)</v>
      </c>
      <c r="D3866" s="96" t="s">
        <v>873</v>
      </c>
      <c r="E3866" s="95">
        <v>9</v>
      </c>
      <c r="F3866" s="95">
        <f>INDEX(技能效果!H:H,MATCH(技能效果等级!B3866,技能效果!B:B,0))</f>
        <v>4044</v>
      </c>
      <c r="G3866" s="95">
        <f>IF(INDEX(技能效果!K:K,MATCH(B3866,技能效果!B:B,0))=0,INDEX(技能效果!I:I,MATCH(技能效果等级!B3866,技能效果!B:B,0)),INDEX(技能效果!I:I,MATCH(技能效果等级!B3866,技能效果!B:B,0))*VLOOKUP(E3866,技能数值计算!$C$19:$D$28,2,FALSE))</f>
        <v>0</v>
      </c>
      <c r="H3866" s="95">
        <f>INDEX(技能效果!J:J,MATCH(技能效果等级!B3866,技能效果!B:B,0))</f>
        <v>0</v>
      </c>
      <c r="I3866" s="97"/>
      <c r="J3866" s="97"/>
      <c r="K3866" s="97"/>
      <c r="L3866" s="97"/>
      <c r="M3866" s="97"/>
      <c r="N3866" s="96" t="str">
        <f>IF(INDEX(技能效果!L:L,MATCH(技能效果等级!B3866,技能效果!B:B,0))="","",INDEX(技能效果!L:L,MATCH(技能效果等级!B3866,技能效果!B:B,0)))</f>
        <v/>
      </c>
      <c r="O3866" s="95">
        <f>IF(INDEX(技能效果!N:N,MATCH(B3866,技能效果!B:B,0))=0,INDEX(技能效果!M:M,MATCH(技能效果等级!B3866,技能效果!B:B,0)),INDEX(技能效果!M:M,MATCH(技能效果等级!B3866,技能效果!B:B,0))*VLOOKUP(E3866,技能数值计算!$C$19:$D$28,2,FALSE))</f>
        <v>0</v>
      </c>
      <c r="P3866" s="97"/>
      <c r="Q3866" s="97"/>
      <c r="R3866" s="95" t="str">
        <f>IF(INDEX(技能效果!O:O,MATCH(技能效果等级!B3866,技能效果!B:B,0))="","",INDEX(技能效果!O:O,MATCH(技能效果等级!B3866,技能效果!B:B,0)))</f>
        <v/>
      </c>
      <c r="S3866" s="97"/>
      <c r="T3866" s="97"/>
      <c r="U3866" s="97"/>
      <c r="V3866" s="96" t="str">
        <f>IF(INDEX(技能效果!AF:AF,MATCH(技能效果等级!B3866,技能效果!B:B,0))="","",INDEX(技能效果!AF:AF,MATCH(技能效果等级!B3866,技能效果!B:B,0)))</f>
        <v/>
      </c>
      <c r="W3866" s="95">
        <f t="shared" si="58"/>
        <v>377</v>
      </c>
    </row>
    <row r="3867" spans="1:23" ht="16.5" x14ac:dyDescent="0.2">
      <c r="A3867" s="62">
        <v>3864</v>
      </c>
      <c r="B3867" s="95">
        <f>INDEX(技能效果!B:B,MATCH(技能效果等级!W3867,技能效果!AE:AE,0))</f>
        <v>210400902</v>
      </c>
      <c r="C3867" s="95" t="str">
        <f>INDEX(技能效果!C:C,MATCH(技能效果等级!B3867,技能效果!B:B,0))</f>
        <v>插槽9驱散正面效果(教学)</v>
      </c>
      <c r="D3867" s="96" t="s">
        <v>873</v>
      </c>
      <c r="E3867" s="95">
        <v>10</v>
      </c>
      <c r="F3867" s="95">
        <f>INDEX(技能效果!H:H,MATCH(技能效果等级!B3867,技能效果!B:B,0))</f>
        <v>4044</v>
      </c>
      <c r="G3867" s="95">
        <f>IF(INDEX(技能效果!K:K,MATCH(B3867,技能效果!B:B,0))=0,INDEX(技能效果!I:I,MATCH(技能效果等级!B3867,技能效果!B:B,0)),INDEX(技能效果!I:I,MATCH(技能效果等级!B3867,技能效果!B:B,0))*VLOOKUP(E3867,技能数值计算!$C$19:$D$28,2,FALSE))</f>
        <v>0</v>
      </c>
      <c r="H3867" s="95">
        <f>INDEX(技能效果!J:J,MATCH(技能效果等级!B3867,技能效果!B:B,0))</f>
        <v>0</v>
      </c>
      <c r="I3867" s="97"/>
      <c r="J3867" s="97"/>
      <c r="K3867" s="97"/>
      <c r="L3867" s="97"/>
      <c r="M3867" s="97"/>
      <c r="N3867" s="96" t="str">
        <f>IF(INDEX(技能效果!L:L,MATCH(技能效果等级!B3867,技能效果!B:B,0))="","",INDEX(技能效果!L:L,MATCH(技能效果等级!B3867,技能效果!B:B,0)))</f>
        <v/>
      </c>
      <c r="O3867" s="95">
        <f>IF(INDEX(技能效果!N:N,MATCH(B3867,技能效果!B:B,0))=0,INDEX(技能效果!M:M,MATCH(技能效果等级!B3867,技能效果!B:B,0)),INDEX(技能效果!M:M,MATCH(技能效果等级!B3867,技能效果!B:B,0))*VLOOKUP(E3867,技能数值计算!$C$19:$D$28,2,FALSE))</f>
        <v>0</v>
      </c>
      <c r="P3867" s="97"/>
      <c r="Q3867" s="97"/>
      <c r="R3867" s="95" t="str">
        <f>IF(INDEX(技能效果!O:O,MATCH(技能效果等级!B3867,技能效果!B:B,0))="","",INDEX(技能效果!O:O,MATCH(技能效果等级!B3867,技能效果!B:B,0)))</f>
        <v/>
      </c>
      <c r="S3867" s="97"/>
      <c r="T3867" s="97"/>
      <c r="U3867" s="97"/>
      <c r="V3867" s="96" t="str">
        <f>IF(INDEX(技能效果!AF:AF,MATCH(技能效果等级!B3867,技能效果!B:B,0))="","",INDEX(技能效果!AF:AF,MATCH(技能效果等级!B3867,技能效果!B:B,0)))</f>
        <v/>
      </c>
      <c r="W3867" s="95">
        <f t="shared" si="58"/>
        <v>377</v>
      </c>
    </row>
    <row r="3868" spans="1:23" ht="16.5" x14ac:dyDescent="0.2">
      <c r="A3868" s="62">
        <v>3865</v>
      </c>
      <c r="B3868" s="95">
        <f>INDEX(技能效果!B:B,MATCH(技能效果等级!W3868,技能效果!AE:AE,0))</f>
        <v>210401001</v>
      </c>
      <c r="C3868" s="95" t="str">
        <f>INDEX(技能效果!C:C,MATCH(技能效果等级!B3868,技能效果!B:B,0))</f>
        <v>插槽10主动伤害(教学)</v>
      </c>
      <c r="D3868" s="96" t="s">
        <v>873</v>
      </c>
      <c r="E3868" s="95">
        <v>1</v>
      </c>
      <c r="F3868" s="95">
        <f>INDEX(技能效果!H:H,MATCH(技能效果等级!B3868,技能效果!B:B,0))</f>
        <v>1001</v>
      </c>
      <c r="G3868" s="95">
        <f>IF(INDEX(技能效果!K:K,MATCH(B3868,技能效果!B:B,0))=0,INDEX(技能效果!I:I,MATCH(技能效果等级!B3868,技能效果!B:B,0)),INDEX(技能效果!I:I,MATCH(技能效果等级!B3868,技能效果!B:B,0))*VLOOKUP(E3868,技能数值计算!$C$19:$D$28,2,FALSE))</f>
        <v>0.5</v>
      </c>
      <c r="H3868" s="95">
        <f>INDEX(技能效果!J:J,MATCH(技能效果等级!B3868,技能效果!B:B,0))</f>
        <v>0</v>
      </c>
      <c r="I3868" s="97"/>
      <c r="J3868" s="97"/>
      <c r="K3868" s="97"/>
      <c r="L3868" s="97"/>
      <c r="M3868" s="97"/>
      <c r="N3868" s="96" t="str">
        <f>IF(INDEX(技能效果!L:L,MATCH(技能效果等级!B3868,技能效果!B:B,0))="","",INDEX(技能效果!L:L,MATCH(技能效果等级!B3868,技能效果!B:B,0)))</f>
        <v/>
      </c>
      <c r="O3868" s="95">
        <f>IF(INDEX(技能效果!N:N,MATCH(B3868,技能效果!B:B,0))=0,INDEX(技能效果!M:M,MATCH(技能效果等级!B3868,技能效果!B:B,0)),INDEX(技能效果!M:M,MATCH(技能效果等级!B3868,技能效果!B:B,0))*VLOOKUP(E3868,技能数值计算!$C$19:$D$28,2,FALSE))</f>
        <v>0</v>
      </c>
      <c r="P3868" s="97"/>
      <c r="Q3868" s="97"/>
      <c r="R3868" s="95" t="str">
        <f>IF(INDEX(技能效果!O:O,MATCH(技能效果等级!B3868,技能效果!B:B,0))="","",INDEX(技能效果!O:O,MATCH(技能效果等级!B3868,技能效果!B:B,0)))</f>
        <v/>
      </c>
      <c r="S3868" s="97"/>
      <c r="T3868" s="97"/>
      <c r="U3868" s="97"/>
      <c r="V3868" s="96" t="str">
        <f>IF(INDEX(技能效果!AF:AF,MATCH(技能效果等级!B3868,技能效果!B:B,0))="","",INDEX(技能效果!AF:AF,MATCH(技能效果等级!B3868,技能效果!B:B,0)))</f>
        <v/>
      </c>
      <c r="W3868" s="95">
        <f t="shared" si="58"/>
        <v>378</v>
      </c>
    </row>
    <row r="3869" spans="1:23" ht="16.5" x14ac:dyDescent="0.2">
      <c r="A3869" s="62">
        <v>3866</v>
      </c>
      <c r="B3869" s="95">
        <f>INDEX(技能效果!B:B,MATCH(技能效果等级!W3869,技能效果!AE:AE,0))</f>
        <v>210401001</v>
      </c>
      <c r="C3869" s="95" t="str">
        <f>INDEX(技能效果!C:C,MATCH(技能效果等级!B3869,技能效果!B:B,0))</f>
        <v>插槽10主动伤害(教学)</v>
      </c>
      <c r="D3869" s="96" t="s">
        <v>873</v>
      </c>
      <c r="E3869" s="95">
        <v>2</v>
      </c>
      <c r="F3869" s="95">
        <f>INDEX(技能效果!H:H,MATCH(技能效果等级!B3869,技能效果!B:B,0))</f>
        <v>1001</v>
      </c>
      <c r="G3869" s="95">
        <f>IF(INDEX(技能效果!K:K,MATCH(B3869,技能效果!B:B,0))=0,INDEX(技能效果!I:I,MATCH(技能效果等级!B3869,技能效果!B:B,0)),INDEX(技能效果!I:I,MATCH(技能效果等级!B3869,技能效果!B:B,0))*VLOOKUP(E3869,技能数值计算!$C$19:$D$28,2,FALSE))</f>
        <v>0.54</v>
      </c>
      <c r="H3869" s="95">
        <f>INDEX(技能效果!J:J,MATCH(技能效果等级!B3869,技能效果!B:B,0))</f>
        <v>0</v>
      </c>
      <c r="I3869" s="97"/>
      <c r="J3869" s="97"/>
      <c r="K3869" s="97"/>
      <c r="L3869" s="97"/>
      <c r="M3869" s="97"/>
      <c r="N3869" s="96" t="str">
        <f>IF(INDEX(技能效果!L:L,MATCH(技能效果等级!B3869,技能效果!B:B,0))="","",INDEX(技能效果!L:L,MATCH(技能效果等级!B3869,技能效果!B:B,0)))</f>
        <v/>
      </c>
      <c r="O3869" s="95">
        <f>IF(INDEX(技能效果!N:N,MATCH(B3869,技能效果!B:B,0))=0,INDEX(技能效果!M:M,MATCH(技能效果等级!B3869,技能效果!B:B,0)),INDEX(技能效果!M:M,MATCH(技能效果等级!B3869,技能效果!B:B,0))*VLOOKUP(E3869,技能数值计算!$C$19:$D$28,2,FALSE))</f>
        <v>0</v>
      </c>
      <c r="P3869" s="97"/>
      <c r="Q3869" s="97"/>
      <c r="R3869" s="95" t="str">
        <f>IF(INDEX(技能效果!O:O,MATCH(技能效果等级!B3869,技能效果!B:B,0))="","",INDEX(技能效果!O:O,MATCH(技能效果等级!B3869,技能效果!B:B,0)))</f>
        <v/>
      </c>
      <c r="S3869" s="97"/>
      <c r="T3869" s="97"/>
      <c r="U3869" s="97"/>
      <c r="V3869" s="96" t="str">
        <f>IF(INDEX(技能效果!AF:AF,MATCH(技能效果等级!B3869,技能效果!B:B,0))="","",INDEX(技能效果!AF:AF,MATCH(技能效果等级!B3869,技能效果!B:B,0)))</f>
        <v/>
      </c>
      <c r="W3869" s="95">
        <f t="shared" si="58"/>
        <v>378</v>
      </c>
    </row>
    <row r="3870" spans="1:23" ht="16.5" x14ac:dyDescent="0.2">
      <c r="A3870" s="62">
        <v>3867</v>
      </c>
      <c r="B3870" s="95">
        <f>INDEX(技能效果!B:B,MATCH(技能效果等级!W3870,技能效果!AE:AE,0))</f>
        <v>210401001</v>
      </c>
      <c r="C3870" s="95" t="str">
        <f>INDEX(技能效果!C:C,MATCH(技能效果等级!B3870,技能效果!B:B,0))</f>
        <v>插槽10主动伤害(教学)</v>
      </c>
      <c r="D3870" s="96" t="s">
        <v>873</v>
      </c>
      <c r="E3870" s="95">
        <v>3</v>
      </c>
      <c r="F3870" s="95">
        <f>INDEX(技能效果!H:H,MATCH(技能效果等级!B3870,技能效果!B:B,0))</f>
        <v>1001</v>
      </c>
      <c r="G3870" s="95">
        <f>IF(INDEX(技能效果!K:K,MATCH(B3870,技能效果!B:B,0))=0,INDEX(技能效果!I:I,MATCH(技能效果等级!B3870,技能效果!B:B,0)),INDEX(技能效果!I:I,MATCH(技能效果等级!B3870,技能效果!B:B,0))*VLOOKUP(E3870,技能数值计算!$C$19:$D$28,2,FALSE))</f>
        <v>0.57999999999999996</v>
      </c>
      <c r="H3870" s="95">
        <f>INDEX(技能效果!J:J,MATCH(技能效果等级!B3870,技能效果!B:B,0))</f>
        <v>0</v>
      </c>
      <c r="I3870" s="97"/>
      <c r="J3870" s="97"/>
      <c r="K3870" s="97"/>
      <c r="L3870" s="97"/>
      <c r="M3870" s="97"/>
      <c r="N3870" s="96" t="str">
        <f>IF(INDEX(技能效果!L:L,MATCH(技能效果等级!B3870,技能效果!B:B,0))="","",INDEX(技能效果!L:L,MATCH(技能效果等级!B3870,技能效果!B:B,0)))</f>
        <v/>
      </c>
      <c r="O3870" s="95">
        <f>IF(INDEX(技能效果!N:N,MATCH(B3870,技能效果!B:B,0))=0,INDEX(技能效果!M:M,MATCH(技能效果等级!B3870,技能效果!B:B,0)),INDEX(技能效果!M:M,MATCH(技能效果等级!B3870,技能效果!B:B,0))*VLOOKUP(E3870,技能数值计算!$C$19:$D$28,2,FALSE))</f>
        <v>0</v>
      </c>
      <c r="P3870" s="97"/>
      <c r="Q3870" s="97"/>
      <c r="R3870" s="95" t="str">
        <f>IF(INDEX(技能效果!O:O,MATCH(技能效果等级!B3870,技能效果!B:B,0))="","",INDEX(技能效果!O:O,MATCH(技能效果等级!B3870,技能效果!B:B,0)))</f>
        <v/>
      </c>
      <c r="S3870" s="97"/>
      <c r="T3870" s="97"/>
      <c r="U3870" s="97"/>
      <c r="V3870" s="96" t="str">
        <f>IF(INDEX(技能效果!AF:AF,MATCH(技能效果等级!B3870,技能效果!B:B,0))="","",INDEX(技能效果!AF:AF,MATCH(技能效果等级!B3870,技能效果!B:B,0)))</f>
        <v/>
      </c>
      <c r="W3870" s="95">
        <f t="shared" si="58"/>
        <v>378</v>
      </c>
    </row>
    <row r="3871" spans="1:23" ht="16.5" x14ac:dyDescent="0.2">
      <c r="A3871" s="62">
        <v>3868</v>
      </c>
      <c r="B3871" s="95">
        <f>INDEX(技能效果!B:B,MATCH(技能效果等级!W3871,技能效果!AE:AE,0))</f>
        <v>210401001</v>
      </c>
      <c r="C3871" s="95" t="str">
        <f>INDEX(技能效果!C:C,MATCH(技能效果等级!B3871,技能效果!B:B,0))</f>
        <v>插槽10主动伤害(教学)</v>
      </c>
      <c r="D3871" s="96" t="s">
        <v>873</v>
      </c>
      <c r="E3871" s="95">
        <v>4</v>
      </c>
      <c r="F3871" s="95">
        <f>INDEX(技能效果!H:H,MATCH(技能效果等级!B3871,技能效果!B:B,0))</f>
        <v>1001</v>
      </c>
      <c r="G3871" s="95">
        <f>IF(INDEX(技能效果!K:K,MATCH(B3871,技能效果!B:B,0))=0,INDEX(技能效果!I:I,MATCH(技能效果等级!B3871,技能效果!B:B,0)),INDEX(技能效果!I:I,MATCH(技能效果等级!B3871,技能效果!B:B,0))*VLOOKUP(E3871,技能数值计算!$C$19:$D$28,2,FALSE))</f>
        <v>0.62</v>
      </c>
      <c r="H3871" s="95">
        <f>INDEX(技能效果!J:J,MATCH(技能效果等级!B3871,技能效果!B:B,0))</f>
        <v>0</v>
      </c>
      <c r="I3871" s="97"/>
      <c r="J3871" s="97"/>
      <c r="K3871" s="97"/>
      <c r="L3871" s="97"/>
      <c r="M3871" s="97"/>
      <c r="N3871" s="96" t="str">
        <f>IF(INDEX(技能效果!L:L,MATCH(技能效果等级!B3871,技能效果!B:B,0))="","",INDEX(技能效果!L:L,MATCH(技能效果等级!B3871,技能效果!B:B,0)))</f>
        <v/>
      </c>
      <c r="O3871" s="95">
        <f>IF(INDEX(技能效果!N:N,MATCH(B3871,技能效果!B:B,0))=0,INDEX(技能效果!M:M,MATCH(技能效果等级!B3871,技能效果!B:B,0)),INDEX(技能效果!M:M,MATCH(技能效果等级!B3871,技能效果!B:B,0))*VLOOKUP(E3871,技能数值计算!$C$19:$D$28,2,FALSE))</f>
        <v>0</v>
      </c>
      <c r="P3871" s="97"/>
      <c r="Q3871" s="97"/>
      <c r="R3871" s="95" t="str">
        <f>IF(INDEX(技能效果!O:O,MATCH(技能效果等级!B3871,技能效果!B:B,0))="","",INDEX(技能效果!O:O,MATCH(技能效果等级!B3871,技能效果!B:B,0)))</f>
        <v/>
      </c>
      <c r="S3871" s="97"/>
      <c r="T3871" s="97"/>
      <c r="U3871" s="97"/>
      <c r="V3871" s="96" t="str">
        <f>IF(INDEX(技能效果!AF:AF,MATCH(技能效果等级!B3871,技能效果!B:B,0))="","",INDEX(技能效果!AF:AF,MATCH(技能效果等级!B3871,技能效果!B:B,0)))</f>
        <v/>
      </c>
      <c r="W3871" s="95">
        <f t="shared" si="58"/>
        <v>378</v>
      </c>
    </row>
    <row r="3872" spans="1:23" ht="16.5" x14ac:dyDescent="0.2">
      <c r="A3872" s="62">
        <v>3869</v>
      </c>
      <c r="B3872" s="95">
        <f>INDEX(技能效果!B:B,MATCH(技能效果等级!W3872,技能效果!AE:AE,0))</f>
        <v>210401001</v>
      </c>
      <c r="C3872" s="95" t="str">
        <f>INDEX(技能效果!C:C,MATCH(技能效果等级!B3872,技能效果!B:B,0))</f>
        <v>插槽10主动伤害(教学)</v>
      </c>
      <c r="D3872" s="96" t="s">
        <v>873</v>
      </c>
      <c r="E3872" s="95">
        <v>5</v>
      </c>
      <c r="F3872" s="95">
        <f>INDEX(技能效果!H:H,MATCH(技能效果等级!B3872,技能效果!B:B,0))</f>
        <v>1001</v>
      </c>
      <c r="G3872" s="95">
        <f>IF(INDEX(技能效果!K:K,MATCH(B3872,技能效果!B:B,0))=0,INDEX(技能效果!I:I,MATCH(技能效果等级!B3872,技能效果!B:B,0)),INDEX(技能效果!I:I,MATCH(技能效果等级!B3872,技能效果!B:B,0))*VLOOKUP(E3872,技能数值计算!$C$19:$D$28,2,FALSE))</f>
        <v>0.66</v>
      </c>
      <c r="H3872" s="95">
        <f>INDEX(技能效果!J:J,MATCH(技能效果等级!B3872,技能效果!B:B,0))</f>
        <v>0</v>
      </c>
      <c r="I3872" s="97"/>
      <c r="J3872" s="97"/>
      <c r="K3872" s="97"/>
      <c r="L3872" s="97"/>
      <c r="M3872" s="97"/>
      <c r="N3872" s="96" t="str">
        <f>IF(INDEX(技能效果!L:L,MATCH(技能效果等级!B3872,技能效果!B:B,0))="","",INDEX(技能效果!L:L,MATCH(技能效果等级!B3872,技能效果!B:B,0)))</f>
        <v/>
      </c>
      <c r="O3872" s="95">
        <f>IF(INDEX(技能效果!N:N,MATCH(B3872,技能效果!B:B,0))=0,INDEX(技能效果!M:M,MATCH(技能效果等级!B3872,技能效果!B:B,0)),INDEX(技能效果!M:M,MATCH(技能效果等级!B3872,技能效果!B:B,0))*VLOOKUP(E3872,技能数值计算!$C$19:$D$28,2,FALSE))</f>
        <v>0</v>
      </c>
      <c r="P3872" s="97"/>
      <c r="Q3872" s="97"/>
      <c r="R3872" s="95" t="str">
        <f>IF(INDEX(技能效果!O:O,MATCH(技能效果等级!B3872,技能效果!B:B,0))="","",INDEX(技能效果!O:O,MATCH(技能效果等级!B3872,技能效果!B:B,0)))</f>
        <v/>
      </c>
      <c r="S3872" s="97"/>
      <c r="T3872" s="97"/>
      <c r="U3872" s="97"/>
      <c r="V3872" s="96" t="str">
        <f>IF(INDEX(技能效果!AF:AF,MATCH(技能效果等级!B3872,技能效果!B:B,0))="","",INDEX(技能效果!AF:AF,MATCH(技能效果等级!B3872,技能效果!B:B,0)))</f>
        <v/>
      </c>
      <c r="W3872" s="95">
        <f t="shared" si="58"/>
        <v>378</v>
      </c>
    </row>
    <row r="3873" spans="1:23" ht="16.5" x14ac:dyDescent="0.2">
      <c r="A3873" s="62">
        <v>3870</v>
      </c>
      <c r="B3873" s="95">
        <f>INDEX(技能效果!B:B,MATCH(技能效果等级!W3873,技能效果!AE:AE,0))</f>
        <v>210401001</v>
      </c>
      <c r="C3873" s="95" t="str">
        <f>INDEX(技能效果!C:C,MATCH(技能效果等级!B3873,技能效果!B:B,0))</f>
        <v>插槽10主动伤害(教学)</v>
      </c>
      <c r="D3873" s="96" t="s">
        <v>873</v>
      </c>
      <c r="E3873" s="95">
        <v>6</v>
      </c>
      <c r="F3873" s="95">
        <f>INDEX(技能效果!H:H,MATCH(技能效果等级!B3873,技能效果!B:B,0))</f>
        <v>1001</v>
      </c>
      <c r="G3873" s="95">
        <f>IF(INDEX(技能效果!K:K,MATCH(B3873,技能效果!B:B,0))=0,INDEX(技能效果!I:I,MATCH(技能效果等级!B3873,技能效果!B:B,0)),INDEX(技能效果!I:I,MATCH(技能效果等级!B3873,技能效果!B:B,0))*VLOOKUP(E3873,技能数值计算!$C$19:$D$28,2,FALSE))</f>
        <v>0.72</v>
      </c>
      <c r="H3873" s="95">
        <f>INDEX(技能效果!J:J,MATCH(技能效果等级!B3873,技能效果!B:B,0))</f>
        <v>0</v>
      </c>
      <c r="I3873" s="97"/>
      <c r="J3873" s="97"/>
      <c r="K3873" s="97"/>
      <c r="L3873" s="97"/>
      <c r="M3873" s="97"/>
      <c r="N3873" s="96" t="str">
        <f>IF(INDEX(技能效果!L:L,MATCH(技能效果等级!B3873,技能效果!B:B,0))="","",INDEX(技能效果!L:L,MATCH(技能效果等级!B3873,技能效果!B:B,0)))</f>
        <v/>
      </c>
      <c r="O3873" s="95">
        <f>IF(INDEX(技能效果!N:N,MATCH(B3873,技能效果!B:B,0))=0,INDEX(技能效果!M:M,MATCH(技能效果等级!B3873,技能效果!B:B,0)),INDEX(技能效果!M:M,MATCH(技能效果等级!B3873,技能效果!B:B,0))*VLOOKUP(E3873,技能数值计算!$C$19:$D$28,2,FALSE))</f>
        <v>0</v>
      </c>
      <c r="P3873" s="97"/>
      <c r="Q3873" s="97"/>
      <c r="R3873" s="95" t="str">
        <f>IF(INDEX(技能效果!O:O,MATCH(技能效果等级!B3873,技能效果!B:B,0))="","",INDEX(技能效果!O:O,MATCH(技能效果等级!B3873,技能效果!B:B,0)))</f>
        <v/>
      </c>
      <c r="S3873" s="97"/>
      <c r="T3873" s="97"/>
      <c r="U3873" s="97"/>
      <c r="V3873" s="96" t="str">
        <f>IF(INDEX(技能效果!AF:AF,MATCH(技能效果等级!B3873,技能效果!B:B,0))="","",INDEX(技能效果!AF:AF,MATCH(技能效果等级!B3873,技能效果!B:B,0)))</f>
        <v/>
      </c>
      <c r="W3873" s="95">
        <f t="shared" si="58"/>
        <v>378</v>
      </c>
    </row>
    <row r="3874" spans="1:23" ht="16.5" x14ac:dyDescent="0.2">
      <c r="A3874" s="62">
        <v>3871</v>
      </c>
      <c r="B3874" s="95">
        <f>INDEX(技能效果!B:B,MATCH(技能效果等级!W3874,技能效果!AE:AE,0))</f>
        <v>210401001</v>
      </c>
      <c r="C3874" s="95" t="str">
        <f>INDEX(技能效果!C:C,MATCH(技能效果等级!B3874,技能效果!B:B,0))</f>
        <v>插槽10主动伤害(教学)</v>
      </c>
      <c r="D3874" s="96" t="s">
        <v>873</v>
      </c>
      <c r="E3874" s="95">
        <v>7</v>
      </c>
      <c r="F3874" s="95">
        <f>INDEX(技能效果!H:H,MATCH(技能效果等级!B3874,技能效果!B:B,0))</f>
        <v>1001</v>
      </c>
      <c r="G3874" s="95">
        <f>IF(INDEX(技能效果!K:K,MATCH(B3874,技能效果!B:B,0))=0,INDEX(技能效果!I:I,MATCH(技能效果等级!B3874,技能效果!B:B,0)),INDEX(技能效果!I:I,MATCH(技能效果等级!B3874,技能效果!B:B,0))*VLOOKUP(E3874,技能数值计算!$C$19:$D$28,2,FALSE))</f>
        <v>0.78</v>
      </c>
      <c r="H3874" s="95">
        <f>INDEX(技能效果!J:J,MATCH(技能效果等级!B3874,技能效果!B:B,0))</f>
        <v>0</v>
      </c>
      <c r="I3874" s="97"/>
      <c r="J3874" s="97"/>
      <c r="K3874" s="97"/>
      <c r="L3874" s="97"/>
      <c r="M3874" s="97"/>
      <c r="N3874" s="96" t="str">
        <f>IF(INDEX(技能效果!L:L,MATCH(技能效果等级!B3874,技能效果!B:B,0))="","",INDEX(技能效果!L:L,MATCH(技能效果等级!B3874,技能效果!B:B,0)))</f>
        <v/>
      </c>
      <c r="O3874" s="95">
        <f>IF(INDEX(技能效果!N:N,MATCH(B3874,技能效果!B:B,0))=0,INDEX(技能效果!M:M,MATCH(技能效果等级!B3874,技能效果!B:B,0)),INDEX(技能效果!M:M,MATCH(技能效果等级!B3874,技能效果!B:B,0))*VLOOKUP(E3874,技能数值计算!$C$19:$D$28,2,FALSE))</f>
        <v>0</v>
      </c>
      <c r="P3874" s="97"/>
      <c r="Q3874" s="97"/>
      <c r="R3874" s="95" t="str">
        <f>IF(INDEX(技能效果!O:O,MATCH(技能效果等级!B3874,技能效果!B:B,0))="","",INDEX(技能效果!O:O,MATCH(技能效果等级!B3874,技能效果!B:B,0)))</f>
        <v/>
      </c>
      <c r="S3874" s="97"/>
      <c r="T3874" s="97"/>
      <c r="U3874" s="97"/>
      <c r="V3874" s="96" t="str">
        <f>IF(INDEX(技能效果!AF:AF,MATCH(技能效果等级!B3874,技能效果!B:B,0))="","",INDEX(技能效果!AF:AF,MATCH(技能效果等级!B3874,技能效果!B:B,0)))</f>
        <v/>
      </c>
      <c r="W3874" s="95">
        <f t="shared" si="58"/>
        <v>378</v>
      </c>
    </row>
    <row r="3875" spans="1:23" ht="16.5" x14ac:dyDescent="0.2">
      <c r="A3875" s="62">
        <v>3872</v>
      </c>
      <c r="B3875" s="95">
        <f>INDEX(技能效果!B:B,MATCH(技能效果等级!W3875,技能效果!AE:AE,0))</f>
        <v>210401001</v>
      </c>
      <c r="C3875" s="95" t="str">
        <f>INDEX(技能效果!C:C,MATCH(技能效果等级!B3875,技能效果!B:B,0))</f>
        <v>插槽10主动伤害(教学)</v>
      </c>
      <c r="D3875" s="96" t="s">
        <v>873</v>
      </c>
      <c r="E3875" s="95">
        <v>8</v>
      </c>
      <c r="F3875" s="95">
        <f>INDEX(技能效果!H:H,MATCH(技能效果等级!B3875,技能效果!B:B,0))</f>
        <v>1001</v>
      </c>
      <c r="G3875" s="95">
        <f>IF(INDEX(技能效果!K:K,MATCH(B3875,技能效果!B:B,0))=0,INDEX(技能效果!I:I,MATCH(技能效果等级!B3875,技能效果!B:B,0)),INDEX(技能效果!I:I,MATCH(技能效果等级!B3875,技能效果!B:B,0))*VLOOKUP(E3875,技能数值计算!$C$19:$D$28,2,FALSE))</f>
        <v>0.84</v>
      </c>
      <c r="H3875" s="95">
        <f>INDEX(技能效果!J:J,MATCH(技能效果等级!B3875,技能效果!B:B,0))</f>
        <v>0</v>
      </c>
      <c r="I3875" s="97"/>
      <c r="J3875" s="97"/>
      <c r="K3875" s="97"/>
      <c r="L3875" s="97"/>
      <c r="M3875" s="97"/>
      <c r="N3875" s="96" t="str">
        <f>IF(INDEX(技能效果!L:L,MATCH(技能效果等级!B3875,技能效果!B:B,0))="","",INDEX(技能效果!L:L,MATCH(技能效果等级!B3875,技能效果!B:B,0)))</f>
        <v/>
      </c>
      <c r="O3875" s="95">
        <f>IF(INDEX(技能效果!N:N,MATCH(B3875,技能效果!B:B,0))=0,INDEX(技能效果!M:M,MATCH(技能效果等级!B3875,技能效果!B:B,0)),INDEX(技能效果!M:M,MATCH(技能效果等级!B3875,技能效果!B:B,0))*VLOOKUP(E3875,技能数值计算!$C$19:$D$28,2,FALSE))</f>
        <v>0</v>
      </c>
      <c r="P3875" s="97"/>
      <c r="Q3875" s="97"/>
      <c r="R3875" s="95" t="str">
        <f>IF(INDEX(技能效果!O:O,MATCH(技能效果等级!B3875,技能效果!B:B,0))="","",INDEX(技能效果!O:O,MATCH(技能效果等级!B3875,技能效果!B:B,0)))</f>
        <v/>
      </c>
      <c r="S3875" s="97"/>
      <c r="T3875" s="97"/>
      <c r="U3875" s="97"/>
      <c r="V3875" s="96" t="str">
        <f>IF(INDEX(技能效果!AF:AF,MATCH(技能效果等级!B3875,技能效果!B:B,0))="","",INDEX(技能效果!AF:AF,MATCH(技能效果等级!B3875,技能效果!B:B,0)))</f>
        <v/>
      </c>
      <c r="W3875" s="95">
        <f t="shared" si="58"/>
        <v>378</v>
      </c>
    </row>
    <row r="3876" spans="1:23" ht="16.5" x14ac:dyDescent="0.2">
      <c r="A3876" s="62">
        <v>3873</v>
      </c>
      <c r="B3876" s="95">
        <f>INDEX(技能效果!B:B,MATCH(技能效果等级!W3876,技能效果!AE:AE,0))</f>
        <v>210401001</v>
      </c>
      <c r="C3876" s="95" t="str">
        <f>INDEX(技能效果!C:C,MATCH(技能效果等级!B3876,技能效果!B:B,0))</f>
        <v>插槽10主动伤害(教学)</v>
      </c>
      <c r="D3876" s="96" t="s">
        <v>873</v>
      </c>
      <c r="E3876" s="95">
        <v>9</v>
      </c>
      <c r="F3876" s="95">
        <f>INDEX(技能效果!H:H,MATCH(技能效果等级!B3876,技能效果!B:B,0))</f>
        <v>1001</v>
      </c>
      <c r="G3876" s="95">
        <f>IF(INDEX(技能效果!K:K,MATCH(B3876,技能效果!B:B,0))=0,INDEX(技能效果!I:I,MATCH(技能效果等级!B3876,技能效果!B:B,0)),INDEX(技能效果!I:I,MATCH(技能效果等级!B3876,技能效果!B:B,0))*VLOOKUP(E3876,技能数值计算!$C$19:$D$28,2,FALSE))</f>
        <v>0.92</v>
      </c>
      <c r="H3876" s="95">
        <f>INDEX(技能效果!J:J,MATCH(技能效果等级!B3876,技能效果!B:B,0))</f>
        <v>0</v>
      </c>
      <c r="I3876" s="97"/>
      <c r="J3876" s="97"/>
      <c r="K3876" s="97"/>
      <c r="L3876" s="97"/>
      <c r="M3876" s="97"/>
      <c r="N3876" s="96" t="str">
        <f>IF(INDEX(技能效果!L:L,MATCH(技能效果等级!B3876,技能效果!B:B,0))="","",INDEX(技能效果!L:L,MATCH(技能效果等级!B3876,技能效果!B:B,0)))</f>
        <v/>
      </c>
      <c r="O3876" s="95">
        <f>IF(INDEX(技能效果!N:N,MATCH(B3876,技能效果!B:B,0))=0,INDEX(技能效果!M:M,MATCH(技能效果等级!B3876,技能效果!B:B,0)),INDEX(技能效果!M:M,MATCH(技能效果等级!B3876,技能效果!B:B,0))*VLOOKUP(E3876,技能数值计算!$C$19:$D$28,2,FALSE))</f>
        <v>0</v>
      </c>
      <c r="P3876" s="97"/>
      <c r="Q3876" s="97"/>
      <c r="R3876" s="95" t="str">
        <f>IF(INDEX(技能效果!O:O,MATCH(技能效果等级!B3876,技能效果!B:B,0))="","",INDEX(技能效果!O:O,MATCH(技能效果等级!B3876,技能效果!B:B,0)))</f>
        <v/>
      </c>
      <c r="S3876" s="97"/>
      <c r="T3876" s="97"/>
      <c r="U3876" s="97"/>
      <c r="V3876" s="96" t="str">
        <f>IF(INDEX(技能效果!AF:AF,MATCH(技能效果等级!B3876,技能效果!B:B,0))="","",INDEX(技能效果!AF:AF,MATCH(技能效果等级!B3876,技能效果!B:B,0)))</f>
        <v/>
      </c>
      <c r="W3876" s="95">
        <f t="shared" si="58"/>
        <v>378</v>
      </c>
    </row>
    <row r="3877" spans="1:23" ht="16.5" x14ac:dyDescent="0.2">
      <c r="A3877" s="62">
        <v>3874</v>
      </c>
      <c r="B3877" s="95">
        <f>INDEX(技能效果!B:B,MATCH(技能效果等级!W3877,技能效果!AE:AE,0))</f>
        <v>210401001</v>
      </c>
      <c r="C3877" s="95" t="str">
        <f>INDEX(技能效果!C:C,MATCH(技能效果等级!B3877,技能效果!B:B,0))</f>
        <v>插槽10主动伤害(教学)</v>
      </c>
      <c r="D3877" s="96" t="s">
        <v>873</v>
      </c>
      <c r="E3877" s="95">
        <v>10</v>
      </c>
      <c r="F3877" s="95">
        <f>INDEX(技能效果!H:H,MATCH(技能效果等级!B3877,技能效果!B:B,0))</f>
        <v>1001</v>
      </c>
      <c r="G3877" s="95">
        <f>IF(INDEX(技能效果!K:K,MATCH(B3877,技能效果!B:B,0))=0,INDEX(技能效果!I:I,MATCH(技能效果等级!B3877,技能效果!B:B,0)),INDEX(技能效果!I:I,MATCH(技能效果等级!B3877,技能效果!B:B,0))*VLOOKUP(E3877,技能数值计算!$C$19:$D$28,2,FALSE))</f>
        <v>1</v>
      </c>
      <c r="H3877" s="95">
        <f>INDEX(技能效果!J:J,MATCH(技能效果等级!B3877,技能效果!B:B,0))</f>
        <v>0</v>
      </c>
      <c r="I3877" s="97"/>
      <c r="J3877" s="97"/>
      <c r="K3877" s="97"/>
      <c r="L3877" s="97"/>
      <c r="M3877" s="97"/>
      <c r="N3877" s="96" t="str">
        <f>IF(INDEX(技能效果!L:L,MATCH(技能效果等级!B3877,技能效果!B:B,0))="","",INDEX(技能效果!L:L,MATCH(技能效果等级!B3877,技能效果!B:B,0)))</f>
        <v/>
      </c>
      <c r="O3877" s="95">
        <f>IF(INDEX(技能效果!N:N,MATCH(B3877,技能效果!B:B,0))=0,INDEX(技能效果!M:M,MATCH(技能效果等级!B3877,技能效果!B:B,0)),INDEX(技能效果!M:M,MATCH(技能效果等级!B3877,技能效果!B:B,0))*VLOOKUP(E3877,技能数值计算!$C$19:$D$28,2,FALSE))</f>
        <v>0</v>
      </c>
      <c r="P3877" s="97"/>
      <c r="Q3877" s="97"/>
      <c r="R3877" s="95" t="str">
        <f>IF(INDEX(技能效果!O:O,MATCH(技能效果等级!B3877,技能效果!B:B,0))="","",INDEX(技能效果!O:O,MATCH(技能效果等级!B3877,技能效果!B:B,0)))</f>
        <v/>
      </c>
      <c r="S3877" s="97"/>
      <c r="T3877" s="97"/>
      <c r="U3877" s="97"/>
      <c r="V3877" s="96" t="str">
        <f>IF(INDEX(技能效果!AF:AF,MATCH(技能效果等级!B3877,技能效果!B:B,0))="","",INDEX(技能效果!AF:AF,MATCH(技能效果等级!B3877,技能效果!B:B,0)))</f>
        <v/>
      </c>
      <c r="W3877" s="95">
        <f t="shared" si="58"/>
        <v>378</v>
      </c>
    </row>
    <row r="3878" spans="1:23" ht="16.5" x14ac:dyDescent="0.2">
      <c r="A3878" s="62">
        <v>3875</v>
      </c>
      <c r="B3878" s="95">
        <f>INDEX(技能效果!B:B,MATCH(技能效果等级!W3878,技能效果!AE:AE,0))</f>
        <v>210401002</v>
      </c>
      <c r="C3878" s="95" t="str">
        <f>INDEX(技能效果!C:C,MATCH(技能效果等级!B3878,技能效果!B:B,0))</f>
        <v>插槽10增加暴击率(教学)</v>
      </c>
      <c r="D3878" s="96" t="s">
        <v>873</v>
      </c>
      <c r="E3878" s="95">
        <v>1</v>
      </c>
      <c r="F3878" s="95">
        <f>INDEX(技能效果!H:H,MATCH(技能效果等级!B3878,技能效果!B:B,0))</f>
        <v>4029</v>
      </c>
      <c r="G3878" s="95">
        <f>IF(INDEX(技能效果!K:K,MATCH(B3878,技能效果!B:B,0))=0,INDEX(技能效果!I:I,MATCH(技能效果等级!B3878,技能效果!B:B,0)),INDEX(技能效果!I:I,MATCH(技能效果等级!B3878,技能效果!B:B,0))*VLOOKUP(E3878,技能数值计算!$C$19:$D$28,2,FALSE))</f>
        <v>0.15</v>
      </c>
      <c r="H3878" s="95">
        <f>INDEX(技能效果!J:J,MATCH(技能效果等级!B3878,技能效果!B:B,0))</f>
        <v>0</v>
      </c>
      <c r="I3878" s="97"/>
      <c r="J3878" s="97"/>
      <c r="K3878" s="97"/>
      <c r="L3878" s="97"/>
      <c r="M3878" s="97"/>
      <c r="N3878" s="96" t="str">
        <f>IF(INDEX(技能效果!L:L,MATCH(技能效果等级!B3878,技能效果!B:B,0))="","",INDEX(技能效果!L:L,MATCH(技能效果等级!B3878,技能效果!B:B,0)))</f>
        <v/>
      </c>
      <c r="O3878" s="95">
        <f>IF(INDEX(技能效果!N:N,MATCH(B3878,技能效果!B:B,0))=0,INDEX(技能效果!M:M,MATCH(技能效果等级!B3878,技能效果!B:B,0)),INDEX(技能效果!M:M,MATCH(技能效果等级!B3878,技能效果!B:B,0))*VLOOKUP(E3878,技能数值计算!$C$19:$D$28,2,FALSE))</f>
        <v>0</v>
      </c>
      <c r="P3878" s="97"/>
      <c r="Q3878" s="97"/>
      <c r="R3878" s="95" t="str">
        <f>IF(INDEX(技能效果!O:O,MATCH(技能效果等级!B3878,技能效果!B:B,0))="","",INDEX(技能效果!O:O,MATCH(技能效果等级!B3878,技能效果!B:B,0)))</f>
        <v/>
      </c>
      <c r="S3878" s="97"/>
      <c r="T3878" s="97"/>
      <c r="U3878" s="97"/>
      <c r="V3878" s="96" t="str">
        <f>IF(INDEX(技能效果!AF:AF,MATCH(技能效果等级!B3878,技能效果!B:B,0))="","",INDEX(技能效果!AF:AF,MATCH(技能效果等级!B3878,技能效果!B:B,0)))</f>
        <v/>
      </c>
      <c r="W3878" s="95">
        <f t="shared" si="58"/>
        <v>379</v>
      </c>
    </row>
    <row r="3879" spans="1:23" ht="16.5" x14ac:dyDescent="0.2">
      <c r="A3879" s="62">
        <v>3876</v>
      </c>
      <c r="B3879" s="95">
        <f>INDEX(技能效果!B:B,MATCH(技能效果等级!W3879,技能效果!AE:AE,0))</f>
        <v>210401002</v>
      </c>
      <c r="C3879" s="95" t="str">
        <f>INDEX(技能效果!C:C,MATCH(技能效果等级!B3879,技能效果!B:B,0))</f>
        <v>插槽10增加暴击率(教学)</v>
      </c>
      <c r="D3879" s="96" t="s">
        <v>873</v>
      </c>
      <c r="E3879" s="95">
        <v>2</v>
      </c>
      <c r="F3879" s="95">
        <f>INDEX(技能效果!H:H,MATCH(技能效果等级!B3879,技能效果!B:B,0))</f>
        <v>4029</v>
      </c>
      <c r="G3879" s="95">
        <f>IF(INDEX(技能效果!K:K,MATCH(B3879,技能效果!B:B,0))=0,INDEX(技能效果!I:I,MATCH(技能效果等级!B3879,技能效果!B:B,0)),INDEX(技能效果!I:I,MATCH(技能效果等级!B3879,技能效果!B:B,0))*VLOOKUP(E3879,技能数值计算!$C$19:$D$28,2,FALSE))</f>
        <v>0.16200000000000001</v>
      </c>
      <c r="H3879" s="95">
        <f>INDEX(技能效果!J:J,MATCH(技能效果等级!B3879,技能效果!B:B,0))</f>
        <v>0</v>
      </c>
      <c r="I3879" s="97"/>
      <c r="J3879" s="97"/>
      <c r="K3879" s="97"/>
      <c r="L3879" s="97"/>
      <c r="M3879" s="97"/>
      <c r="N3879" s="96" t="str">
        <f>IF(INDEX(技能效果!L:L,MATCH(技能效果等级!B3879,技能效果!B:B,0))="","",INDEX(技能效果!L:L,MATCH(技能效果等级!B3879,技能效果!B:B,0)))</f>
        <v/>
      </c>
      <c r="O3879" s="95">
        <f>IF(INDEX(技能效果!N:N,MATCH(B3879,技能效果!B:B,0))=0,INDEX(技能效果!M:M,MATCH(技能效果等级!B3879,技能效果!B:B,0)),INDEX(技能效果!M:M,MATCH(技能效果等级!B3879,技能效果!B:B,0))*VLOOKUP(E3879,技能数值计算!$C$19:$D$28,2,FALSE))</f>
        <v>0</v>
      </c>
      <c r="P3879" s="97"/>
      <c r="Q3879" s="97"/>
      <c r="R3879" s="95" t="str">
        <f>IF(INDEX(技能效果!O:O,MATCH(技能效果等级!B3879,技能效果!B:B,0))="","",INDEX(技能效果!O:O,MATCH(技能效果等级!B3879,技能效果!B:B,0)))</f>
        <v/>
      </c>
      <c r="S3879" s="97"/>
      <c r="T3879" s="97"/>
      <c r="U3879" s="97"/>
      <c r="V3879" s="96" t="str">
        <f>IF(INDEX(技能效果!AF:AF,MATCH(技能效果等级!B3879,技能效果!B:B,0))="","",INDEX(技能效果!AF:AF,MATCH(技能效果等级!B3879,技能效果!B:B,0)))</f>
        <v/>
      </c>
      <c r="W3879" s="95">
        <f t="shared" si="58"/>
        <v>379</v>
      </c>
    </row>
    <row r="3880" spans="1:23" ht="16.5" x14ac:dyDescent="0.2">
      <c r="A3880" s="62">
        <v>3877</v>
      </c>
      <c r="B3880" s="95">
        <f>INDEX(技能效果!B:B,MATCH(技能效果等级!W3880,技能效果!AE:AE,0))</f>
        <v>210401002</v>
      </c>
      <c r="C3880" s="95" t="str">
        <f>INDEX(技能效果!C:C,MATCH(技能效果等级!B3880,技能效果!B:B,0))</f>
        <v>插槽10增加暴击率(教学)</v>
      </c>
      <c r="D3880" s="96" t="s">
        <v>873</v>
      </c>
      <c r="E3880" s="95">
        <v>3</v>
      </c>
      <c r="F3880" s="95">
        <f>INDEX(技能效果!H:H,MATCH(技能效果等级!B3880,技能效果!B:B,0))</f>
        <v>4029</v>
      </c>
      <c r="G3880" s="95">
        <f>IF(INDEX(技能效果!K:K,MATCH(B3880,技能效果!B:B,0))=0,INDEX(技能效果!I:I,MATCH(技能效果等级!B3880,技能效果!B:B,0)),INDEX(技能效果!I:I,MATCH(技能效果等级!B3880,技能效果!B:B,0))*VLOOKUP(E3880,技能数值计算!$C$19:$D$28,2,FALSE))</f>
        <v>0.17399999999999999</v>
      </c>
      <c r="H3880" s="95">
        <f>INDEX(技能效果!J:J,MATCH(技能效果等级!B3880,技能效果!B:B,0))</f>
        <v>0</v>
      </c>
      <c r="I3880" s="97"/>
      <c r="J3880" s="97"/>
      <c r="K3880" s="97"/>
      <c r="L3880" s="97"/>
      <c r="M3880" s="97"/>
      <c r="N3880" s="96" t="str">
        <f>IF(INDEX(技能效果!L:L,MATCH(技能效果等级!B3880,技能效果!B:B,0))="","",INDEX(技能效果!L:L,MATCH(技能效果等级!B3880,技能效果!B:B,0)))</f>
        <v/>
      </c>
      <c r="O3880" s="95">
        <f>IF(INDEX(技能效果!N:N,MATCH(B3880,技能效果!B:B,0))=0,INDEX(技能效果!M:M,MATCH(技能效果等级!B3880,技能效果!B:B,0)),INDEX(技能效果!M:M,MATCH(技能效果等级!B3880,技能效果!B:B,0))*VLOOKUP(E3880,技能数值计算!$C$19:$D$28,2,FALSE))</f>
        <v>0</v>
      </c>
      <c r="P3880" s="97"/>
      <c r="Q3880" s="97"/>
      <c r="R3880" s="95" t="str">
        <f>IF(INDEX(技能效果!O:O,MATCH(技能效果等级!B3880,技能效果!B:B,0))="","",INDEX(技能效果!O:O,MATCH(技能效果等级!B3880,技能效果!B:B,0)))</f>
        <v/>
      </c>
      <c r="S3880" s="97"/>
      <c r="T3880" s="97"/>
      <c r="U3880" s="97"/>
      <c r="V3880" s="96" t="str">
        <f>IF(INDEX(技能效果!AF:AF,MATCH(技能效果等级!B3880,技能效果!B:B,0))="","",INDEX(技能效果!AF:AF,MATCH(技能效果等级!B3880,技能效果!B:B,0)))</f>
        <v/>
      </c>
      <c r="W3880" s="95">
        <f t="shared" si="58"/>
        <v>379</v>
      </c>
    </row>
    <row r="3881" spans="1:23" ht="16.5" x14ac:dyDescent="0.2">
      <c r="A3881" s="62">
        <v>3878</v>
      </c>
      <c r="B3881" s="95">
        <f>INDEX(技能效果!B:B,MATCH(技能效果等级!W3881,技能效果!AE:AE,0))</f>
        <v>210401002</v>
      </c>
      <c r="C3881" s="95" t="str">
        <f>INDEX(技能效果!C:C,MATCH(技能效果等级!B3881,技能效果!B:B,0))</f>
        <v>插槽10增加暴击率(教学)</v>
      </c>
      <c r="D3881" s="96" t="s">
        <v>873</v>
      </c>
      <c r="E3881" s="95">
        <v>4</v>
      </c>
      <c r="F3881" s="95">
        <f>INDEX(技能效果!H:H,MATCH(技能效果等级!B3881,技能效果!B:B,0))</f>
        <v>4029</v>
      </c>
      <c r="G3881" s="95">
        <f>IF(INDEX(技能效果!K:K,MATCH(B3881,技能效果!B:B,0))=0,INDEX(技能效果!I:I,MATCH(技能效果等级!B3881,技能效果!B:B,0)),INDEX(技能效果!I:I,MATCH(技能效果等级!B3881,技能效果!B:B,0))*VLOOKUP(E3881,技能数值计算!$C$19:$D$28,2,FALSE))</f>
        <v>0.186</v>
      </c>
      <c r="H3881" s="95">
        <f>INDEX(技能效果!J:J,MATCH(技能效果等级!B3881,技能效果!B:B,0))</f>
        <v>0</v>
      </c>
      <c r="I3881" s="97"/>
      <c r="J3881" s="97"/>
      <c r="K3881" s="97"/>
      <c r="L3881" s="97"/>
      <c r="M3881" s="97"/>
      <c r="N3881" s="96" t="str">
        <f>IF(INDEX(技能效果!L:L,MATCH(技能效果等级!B3881,技能效果!B:B,0))="","",INDEX(技能效果!L:L,MATCH(技能效果等级!B3881,技能效果!B:B,0)))</f>
        <v/>
      </c>
      <c r="O3881" s="95">
        <f>IF(INDEX(技能效果!N:N,MATCH(B3881,技能效果!B:B,0))=0,INDEX(技能效果!M:M,MATCH(技能效果等级!B3881,技能效果!B:B,0)),INDEX(技能效果!M:M,MATCH(技能效果等级!B3881,技能效果!B:B,0))*VLOOKUP(E3881,技能数值计算!$C$19:$D$28,2,FALSE))</f>
        <v>0</v>
      </c>
      <c r="P3881" s="97"/>
      <c r="Q3881" s="97"/>
      <c r="R3881" s="95" t="str">
        <f>IF(INDEX(技能效果!O:O,MATCH(技能效果等级!B3881,技能效果!B:B,0))="","",INDEX(技能效果!O:O,MATCH(技能效果等级!B3881,技能效果!B:B,0)))</f>
        <v/>
      </c>
      <c r="S3881" s="97"/>
      <c r="T3881" s="97"/>
      <c r="U3881" s="97"/>
      <c r="V3881" s="96" t="str">
        <f>IF(INDEX(技能效果!AF:AF,MATCH(技能效果等级!B3881,技能效果!B:B,0))="","",INDEX(技能效果!AF:AF,MATCH(技能效果等级!B3881,技能效果!B:B,0)))</f>
        <v/>
      </c>
      <c r="W3881" s="95">
        <f t="shared" si="58"/>
        <v>379</v>
      </c>
    </row>
    <row r="3882" spans="1:23" ht="16.5" x14ac:dyDescent="0.2">
      <c r="A3882" s="62">
        <v>3879</v>
      </c>
      <c r="B3882" s="95">
        <f>INDEX(技能效果!B:B,MATCH(技能效果等级!W3882,技能效果!AE:AE,0))</f>
        <v>210401002</v>
      </c>
      <c r="C3882" s="95" t="str">
        <f>INDEX(技能效果!C:C,MATCH(技能效果等级!B3882,技能效果!B:B,0))</f>
        <v>插槽10增加暴击率(教学)</v>
      </c>
      <c r="D3882" s="96" t="s">
        <v>873</v>
      </c>
      <c r="E3882" s="95">
        <v>5</v>
      </c>
      <c r="F3882" s="95">
        <f>INDEX(技能效果!H:H,MATCH(技能效果等级!B3882,技能效果!B:B,0))</f>
        <v>4029</v>
      </c>
      <c r="G3882" s="95">
        <f>IF(INDEX(技能效果!K:K,MATCH(B3882,技能效果!B:B,0))=0,INDEX(技能效果!I:I,MATCH(技能效果等级!B3882,技能效果!B:B,0)),INDEX(技能效果!I:I,MATCH(技能效果等级!B3882,技能效果!B:B,0))*VLOOKUP(E3882,技能数值计算!$C$19:$D$28,2,FALSE))</f>
        <v>0.19800000000000001</v>
      </c>
      <c r="H3882" s="95">
        <f>INDEX(技能效果!J:J,MATCH(技能效果等级!B3882,技能效果!B:B,0))</f>
        <v>0</v>
      </c>
      <c r="I3882" s="97"/>
      <c r="J3882" s="97"/>
      <c r="K3882" s="97"/>
      <c r="L3882" s="97"/>
      <c r="M3882" s="97"/>
      <c r="N3882" s="96" t="str">
        <f>IF(INDEX(技能效果!L:L,MATCH(技能效果等级!B3882,技能效果!B:B,0))="","",INDEX(技能效果!L:L,MATCH(技能效果等级!B3882,技能效果!B:B,0)))</f>
        <v/>
      </c>
      <c r="O3882" s="95">
        <f>IF(INDEX(技能效果!N:N,MATCH(B3882,技能效果!B:B,0))=0,INDEX(技能效果!M:M,MATCH(技能效果等级!B3882,技能效果!B:B,0)),INDEX(技能效果!M:M,MATCH(技能效果等级!B3882,技能效果!B:B,0))*VLOOKUP(E3882,技能数值计算!$C$19:$D$28,2,FALSE))</f>
        <v>0</v>
      </c>
      <c r="P3882" s="97"/>
      <c r="Q3882" s="97"/>
      <c r="R3882" s="95" t="str">
        <f>IF(INDEX(技能效果!O:O,MATCH(技能效果等级!B3882,技能效果!B:B,0))="","",INDEX(技能效果!O:O,MATCH(技能效果等级!B3882,技能效果!B:B,0)))</f>
        <v/>
      </c>
      <c r="S3882" s="97"/>
      <c r="T3882" s="97"/>
      <c r="U3882" s="97"/>
      <c r="V3882" s="96" t="str">
        <f>IF(INDEX(技能效果!AF:AF,MATCH(技能效果等级!B3882,技能效果!B:B,0))="","",INDEX(技能效果!AF:AF,MATCH(技能效果等级!B3882,技能效果!B:B,0)))</f>
        <v/>
      </c>
      <c r="W3882" s="95">
        <f t="shared" si="58"/>
        <v>379</v>
      </c>
    </row>
    <row r="3883" spans="1:23" ht="16.5" x14ac:dyDescent="0.2">
      <c r="A3883" s="62">
        <v>3880</v>
      </c>
      <c r="B3883" s="95">
        <f>INDEX(技能效果!B:B,MATCH(技能效果等级!W3883,技能效果!AE:AE,0))</f>
        <v>210401002</v>
      </c>
      <c r="C3883" s="95" t="str">
        <f>INDEX(技能效果!C:C,MATCH(技能效果等级!B3883,技能效果!B:B,0))</f>
        <v>插槽10增加暴击率(教学)</v>
      </c>
      <c r="D3883" s="96" t="s">
        <v>873</v>
      </c>
      <c r="E3883" s="95">
        <v>6</v>
      </c>
      <c r="F3883" s="95">
        <f>INDEX(技能效果!H:H,MATCH(技能效果等级!B3883,技能效果!B:B,0))</f>
        <v>4029</v>
      </c>
      <c r="G3883" s="95">
        <f>IF(INDEX(技能效果!K:K,MATCH(B3883,技能效果!B:B,0))=0,INDEX(技能效果!I:I,MATCH(技能效果等级!B3883,技能效果!B:B,0)),INDEX(技能效果!I:I,MATCH(技能效果等级!B3883,技能效果!B:B,0))*VLOOKUP(E3883,技能数值计算!$C$19:$D$28,2,FALSE))</f>
        <v>0.216</v>
      </c>
      <c r="H3883" s="95">
        <f>INDEX(技能效果!J:J,MATCH(技能效果等级!B3883,技能效果!B:B,0))</f>
        <v>0</v>
      </c>
      <c r="I3883" s="97"/>
      <c r="J3883" s="97"/>
      <c r="K3883" s="97"/>
      <c r="L3883" s="97"/>
      <c r="M3883" s="97"/>
      <c r="N3883" s="96" t="str">
        <f>IF(INDEX(技能效果!L:L,MATCH(技能效果等级!B3883,技能效果!B:B,0))="","",INDEX(技能效果!L:L,MATCH(技能效果等级!B3883,技能效果!B:B,0)))</f>
        <v/>
      </c>
      <c r="O3883" s="95">
        <f>IF(INDEX(技能效果!N:N,MATCH(B3883,技能效果!B:B,0))=0,INDEX(技能效果!M:M,MATCH(技能效果等级!B3883,技能效果!B:B,0)),INDEX(技能效果!M:M,MATCH(技能效果等级!B3883,技能效果!B:B,0))*VLOOKUP(E3883,技能数值计算!$C$19:$D$28,2,FALSE))</f>
        <v>0</v>
      </c>
      <c r="P3883" s="97"/>
      <c r="Q3883" s="97"/>
      <c r="R3883" s="95" t="str">
        <f>IF(INDEX(技能效果!O:O,MATCH(技能效果等级!B3883,技能效果!B:B,0))="","",INDEX(技能效果!O:O,MATCH(技能效果等级!B3883,技能效果!B:B,0)))</f>
        <v/>
      </c>
      <c r="S3883" s="97"/>
      <c r="T3883" s="97"/>
      <c r="U3883" s="97"/>
      <c r="V3883" s="96" t="str">
        <f>IF(INDEX(技能效果!AF:AF,MATCH(技能效果等级!B3883,技能效果!B:B,0))="","",INDEX(技能效果!AF:AF,MATCH(技能效果等级!B3883,技能效果!B:B,0)))</f>
        <v/>
      </c>
      <c r="W3883" s="95">
        <f t="shared" si="58"/>
        <v>379</v>
      </c>
    </row>
    <row r="3884" spans="1:23" ht="16.5" x14ac:dyDescent="0.2">
      <c r="A3884" s="62">
        <v>3881</v>
      </c>
      <c r="B3884" s="95">
        <f>INDEX(技能效果!B:B,MATCH(技能效果等级!W3884,技能效果!AE:AE,0))</f>
        <v>210401002</v>
      </c>
      <c r="C3884" s="95" t="str">
        <f>INDEX(技能效果!C:C,MATCH(技能效果等级!B3884,技能效果!B:B,0))</f>
        <v>插槽10增加暴击率(教学)</v>
      </c>
      <c r="D3884" s="96" t="s">
        <v>873</v>
      </c>
      <c r="E3884" s="95">
        <v>7</v>
      </c>
      <c r="F3884" s="95">
        <f>INDEX(技能效果!H:H,MATCH(技能效果等级!B3884,技能效果!B:B,0))</f>
        <v>4029</v>
      </c>
      <c r="G3884" s="95">
        <f>IF(INDEX(技能效果!K:K,MATCH(B3884,技能效果!B:B,0))=0,INDEX(技能效果!I:I,MATCH(技能效果等级!B3884,技能效果!B:B,0)),INDEX(技能效果!I:I,MATCH(技能效果等级!B3884,技能效果!B:B,0))*VLOOKUP(E3884,技能数值计算!$C$19:$D$28,2,FALSE))</f>
        <v>0.23399999999999999</v>
      </c>
      <c r="H3884" s="95">
        <f>INDEX(技能效果!J:J,MATCH(技能效果等级!B3884,技能效果!B:B,0))</f>
        <v>0</v>
      </c>
      <c r="I3884" s="97"/>
      <c r="J3884" s="97"/>
      <c r="K3884" s="97"/>
      <c r="L3884" s="97"/>
      <c r="M3884" s="97"/>
      <c r="N3884" s="96" t="str">
        <f>IF(INDEX(技能效果!L:L,MATCH(技能效果等级!B3884,技能效果!B:B,0))="","",INDEX(技能效果!L:L,MATCH(技能效果等级!B3884,技能效果!B:B,0)))</f>
        <v/>
      </c>
      <c r="O3884" s="95">
        <f>IF(INDEX(技能效果!N:N,MATCH(B3884,技能效果!B:B,0))=0,INDEX(技能效果!M:M,MATCH(技能效果等级!B3884,技能效果!B:B,0)),INDEX(技能效果!M:M,MATCH(技能效果等级!B3884,技能效果!B:B,0))*VLOOKUP(E3884,技能数值计算!$C$19:$D$28,2,FALSE))</f>
        <v>0</v>
      </c>
      <c r="P3884" s="97"/>
      <c r="Q3884" s="97"/>
      <c r="R3884" s="95" t="str">
        <f>IF(INDEX(技能效果!O:O,MATCH(技能效果等级!B3884,技能效果!B:B,0))="","",INDEX(技能效果!O:O,MATCH(技能效果等级!B3884,技能效果!B:B,0)))</f>
        <v/>
      </c>
      <c r="S3884" s="97"/>
      <c r="T3884" s="97"/>
      <c r="U3884" s="97"/>
      <c r="V3884" s="96" t="str">
        <f>IF(INDEX(技能效果!AF:AF,MATCH(技能效果等级!B3884,技能效果!B:B,0))="","",INDEX(技能效果!AF:AF,MATCH(技能效果等级!B3884,技能效果!B:B,0)))</f>
        <v/>
      </c>
      <c r="W3884" s="95">
        <f t="shared" si="58"/>
        <v>379</v>
      </c>
    </row>
    <row r="3885" spans="1:23" ht="16.5" x14ac:dyDescent="0.2">
      <c r="A3885" s="62">
        <v>3882</v>
      </c>
      <c r="B3885" s="95">
        <f>INDEX(技能效果!B:B,MATCH(技能效果等级!W3885,技能效果!AE:AE,0))</f>
        <v>210401002</v>
      </c>
      <c r="C3885" s="95" t="str">
        <f>INDEX(技能效果!C:C,MATCH(技能效果等级!B3885,技能效果!B:B,0))</f>
        <v>插槽10增加暴击率(教学)</v>
      </c>
      <c r="D3885" s="96" t="s">
        <v>873</v>
      </c>
      <c r="E3885" s="95">
        <v>8</v>
      </c>
      <c r="F3885" s="95">
        <f>INDEX(技能效果!H:H,MATCH(技能效果等级!B3885,技能效果!B:B,0))</f>
        <v>4029</v>
      </c>
      <c r="G3885" s="95">
        <f>IF(INDEX(技能效果!K:K,MATCH(B3885,技能效果!B:B,0))=0,INDEX(技能效果!I:I,MATCH(技能效果等级!B3885,技能效果!B:B,0)),INDEX(技能效果!I:I,MATCH(技能效果等级!B3885,技能效果!B:B,0))*VLOOKUP(E3885,技能数值计算!$C$19:$D$28,2,FALSE))</f>
        <v>0.252</v>
      </c>
      <c r="H3885" s="95">
        <f>INDEX(技能效果!J:J,MATCH(技能效果等级!B3885,技能效果!B:B,0))</f>
        <v>0</v>
      </c>
      <c r="I3885" s="97"/>
      <c r="J3885" s="97"/>
      <c r="K3885" s="97"/>
      <c r="L3885" s="97"/>
      <c r="M3885" s="97"/>
      <c r="N3885" s="96" t="str">
        <f>IF(INDEX(技能效果!L:L,MATCH(技能效果等级!B3885,技能效果!B:B,0))="","",INDEX(技能效果!L:L,MATCH(技能效果等级!B3885,技能效果!B:B,0)))</f>
        <v/>
      </c>
      <c r="O3885" s="95">
        <f>IF(INDEX(技能效果!N:N,MATCH(B3885,技能效果!B:B,0))=0,INDEX(技能效果!M:M,MATCH(技能效果等级!B3885,技能效果!B:B,0)),INDEX(技能效果!M:M,MATCH(技能效果等级!B3885,技能效果!B:B,0))*VLOOKUP(E3885,技能数值计算!$C$19:$D$28,2,FALSE))</f>
        <v>0</v>
      </c>
      <c r="P3885" s="97"/>
      <c r="Q3885" s="97"/>
      <c r="R3885" s="95" t="str">
        <f>IF(INDEX(技能效果!O:O,MATCH(技能效果等级!B3885,技能效果!B:B,0))="","",INDEX(技能效果!O:O,MATCH(技能效果等级!B3885,技能效果!B:B,0)))</f>
        <v/>
      </c>
      <c r="S3885" s="97"/>
      <c r="T3885" s="97"/>
      <c r="U3885" s="97"/>
      <c r="V3885" s="96" t="str">
        <f>IF(INDEX(技能效果!AF:AF,MATCH(技能效果等级!B3885,技能效果!B:B,0))="","",INDEX(技能效果!AF:AF,MATCH(技能效果等级!B3885,技能效果!B:B,0)))</f>
        <v/>
      </c>
      <c r="W3885" s="95">
        <f t="shared" ref="W3885:W3948" si="59">W3875+1</f>
        <v>379</v>
      </c>
    </row>
    <row r="3886" spans="1:23" ht="16.5" x14ac:dyDescent="0.2">
      <c r="A3886" s="62">
        <v>3883</v>
      </c>
      <c r="B3886" s="95">
        <f>INDEX(技能效果!B:B,MATCH(技能效果等级!W3886,技能效果!AE:AE,0))</f>
        <v>210401002</v>
      </c>
      <c r="C3886" s="95" t="str">
        <f>INDEX(技能效果!C:C,MATCH(技能效果等级!B3886,技能效果!B:B,0))</f>
        <v>插槽10增加暴击率(教学)</v>
      </c>
      <c r="D3886" s="96" t="s">
        <v>873</v>
      </c>
      <c r="E3886" s="95">
        <v>9</v>
      </c>
      <c r="F3886" s="95">
        <f>INDEX(技能效果!H:H,MATCH(技能效果等级!B3886,技能效果!B:B,0))</f>
        <v>4029</v>
      </c>
      <c r="G3886" s="95">
        <f>IF(INDEX(技能效果!K:K,MATCH(B3886,技能效果!B:B,0))=0,INDEX(技能效果!I:I,MATCH(技能效果等级!B3886,技能效果!B:B,0)),INDEX(技能效果!I:I,MATCH(技能效果等级!B3886,技能效果!B:B,0))*VLOOKUP(E3886,技能数值计算!$C$19:$D$28,2,FALSE))</f>
        <v>0.27600000000000002</v>
      </c>
      <c r="H3886" s="95">
        <f>INDEX(技能效果!J:J,MATCH(技能效果等级!B3886,技能效果!B:B,0))</f>
        <v>0</v>
      </c>
      <c r="I3886" s="97"/>
      <c r="J3886" s="97"/>
      <c r="K3886" s="97"/>
      <c r="L3886" s="97"/>
      <c r="M3886" s="97"/>
      <c r="N3886" s="96" t="str">
        <f>IF(INDEX(技能效果!L:L,MATCH(技能效果等级!B3886,技能效果!B:B,0))="","",INDEX(技能效果!L:L,MATCH(技能效果等级!B3886,技能效果!B:B,0)))</f>
        <v/>
      </c>
      <c r="O3886" s="95">
        <f>IF(INDEX(技能效果!N:N,MATCH(B3886,技能效果!B:B,0))=0,INDEX(技能效果!M:M,MATCH(技能效果等级!B3886,技能效果!B:B,0)),INDEX(技能效果!M:M,MATCH(技能效果等级!B3886,技能效果!B:B,0))*VLOOKUP(E3886,技能数值计算!$C$19:$D$28,2,FALSE))</f>
        <v>0</v>
      </c>
      <c r="P3886" s="97"/>
      <c r="Q3886" s="97"/>
      <c r="R3886" s="95" t="str">
        <f>IF(INDEX(技能效果!O:O,MATCH(技能效果等级!B3886,技能效果!B:B,0))="","",INDEX(技能效果!O:O,MATCH(技能效果等级!B3886,技能效果!B:B,0)))</f>
        <v/>
      </c>
      <c r="S3886" s="97"/>
      <c r="T3886" s="97"/>
      <c r="U3886" s="97"/>
      <c r="V3886" s="96" t="str">
        <f>IF(INDEX(技能效果!AF:AF,MATCH(技能效果等级!B3886,技能效果!B:B,0))="","",INDEX(技能效果!AF:AF,MATCH(技能效果等级!B3886,技能效果!B:B,0)))</f>
        <v/>
      </c>
      <c r="W3886" s="95">
        <f t="shared" si="59"/>
        <v>379</v>
      </c>
    </row>
    <row r="3887" spans="1:23" ht="16.5" x14ac:dyDescent="0.2">
      <c r="A3887" s="62">
        <v>3884</v>
      </c>
      <c r="B3887" s="95">
        <f>INDEX(技能效果!B:B,MATCH(技能效果等级!W3887,技能效果!AE:AE,0))</f>
        <v>210401002</v>
      </c>
      <c r="C3887" s="95" t="str">
        <f>INDEX(技能效果!C:C,MATCH(技能效果等级!B3887,技能效果!B:B,0))</f>
        <v>插槽10增加暴击率(教学)</v>
      </c>
      <c r="D3887" s="96" t="s">
        <v>873</v>
      </c>
      <c r="E3887" s="95">
        <v>10</v>
      </c>
      <c r="F3887" s="95">
        <f>INDEX(技能效果!H:H,MATCH(技能效果等级!B3887,技能效果!B:B,0))</f>
        <v>4029</v>
      </c>
      <c r="G3887" s="95">
        <f>IF(INDEX(技能效果!K:K,MATCH(B3887,技能效果!B:B,0))=0,INDEX(技能效果!I:I,MATCH(技能效果等级!B3887,技能效果!B:B,0)),INDEX(技能效果!I:I,MATCH(技能效果等级!B3887,技能效果!B:B,0))*VLOOKUP(E3887,技能数值计算!$C$19:$D$28,2,FALSE))</f>
        <v>0.3</v>
      </c>
      <c r="H3887" s="95">
        <f>INDEX(技能效果!J:J,MATCH(技能效果等级!B3887,技能效果!B:B,0))</f>
        <v>0</v>
      </c>
      <c r="I3887" s="97"/>
      <c r="J3887" s="97"/>
      <c r="K3887" s="97"/>
      <c r="L3887" s="97"/>
      <c r="M3887" s="97"/>
      <c r="N3887" s="96" t="str">
        <f>IF(INDEX(技能效果!L:L,MATCH(技能效果等级!B3887,技能效果!B:B,0))="","",INDEX(技能效果!L:L,MATCH(技能效果等级!B3887,技能效果!B:B,0)))</f>
        <v/>
      </c>
      <c r="O3887" s="95">
        <f>IF(INDEX(技能效果!N:N,MATCH(B3887,技能效果!B:B,0))=0,INDEX(技能效果!M:M,MATCH(技能效果等级!B3887,技能效果!B:B,0)),INDEX(技能效果!M:M,MATCH(技能效果等级!B3887,技能效果!B:B,0))*VLOOKUP(E3887,技能数值计算!$C$19:$D$28,2,FALSE))</f>
        <v>0</v>
      </c>
      <c r="P3887" s="97"/>
      <c r="Q3887" s="97"/>
      <c r="R3887" s="95" t="str">
        <f>IF(INDEX(技能效果!O:O,MATCH(技能效果等级!B3887,技能效果!B:B,0))="","",INDEX(技能效果!O:O,MATCH(技能效果等级!B3887,技能效果!B:B,0)))</f>
        <v/>
      </c>
      <c r="S3887" s="97"/>
      <c r="T3887" s="97"/>
      <c r="U3887" s="97"/>
      <c r="V3887" s="96" t="str">
        <f>IF(INDEX(技能效果!AF:AF,MATCH(技能效果等级!B3887,技能效果!B:B,0))="","",INDEX(技能效果!AF:AF,MATCH(技能效果等级!B3887,技能效果!B:B,0)))</f>
        <v/>
      </c>
      <c r="W3887" s="95">
        <f t="shared" si="59"/>
        <v>379</v>
      </c>
    </row>
    <row r="3888" spans="1:23" ht="16.5" x14ac:dyDescent="0.2">
      <c r="A3888" s="62">
        <v>3885</v>
      </c>
      <c r="B3888" s="95">
        <f>INDEX(技能效果!B:B,MATCH(技能效果等级!W3888,技能效果!AE:AE,0))</f>
        <v>210401101</v>
      </c>
      <c r="C3888" s="95" t="str">
        <f>INDEX(技能效果!C:C,MATCH(技能效果等级!B3888,技能效果!B:B,0))</f>
        <v>插槽11主动伤害(教学)</v>
      </c>
      <c r="D3888" s="96" t="s">
        <v>873</v>
      </c>
      <c r="E3888" s="95">
        <v>1</v>
      </c>
      <c r="F3888" s="95">
        <f>INDEX(技能效果!H:H,MATCH(技能效果等级!B3888,技能效果!B:B,0))</f>
        <v>1001</v>
      </c>
      <c r="G3888" s="95">
        <f>IF(INDEX(技能效果!K:K,MATCH(B3888,技能效果!B:B,0))=0,INDEX(技能效果!I:I,MATCH(技能效果等级!B3888,技能效果!B:B,0)),INDEX(技能效果!I:I,MATCH(技能效果等级!B3888,技能效果!B:B,0))*VLOOKUP(E3888,技能数值计算!$C$19:$D$28,2,FALSE))</f>
        <v>0.5</v>
      </c>
      <c r="H3888" s="95">
        <f>INDEX(技能效果!J:J,MATCH(技能效果等级!B3888,技能效果!B:B,0))</f>
        <v>0</v>
      </c>
      <c r="I3888" s="97"/>
      <c r="J3888" s="97"/>
      <c r="K3888" s="97"/>
      <c r="L3888" s="97"/>
      <c r="M3888" s="97"/>
      <c r="N3888" s="96" t="str">
        <f>IF(INDEX(技能效果!L:L,MATCH(技能效果等级!B3888,技能效果!B:B,0))="","",INDEX(技能效果!L:L,MATCH(技能效果等级!B3888,技能效果!B:B,0)))</f>
        <v/>
      </c>
      <c r="O3888" s="95">
        <f>IF(INDEX(技能效果!N:N,MATCH(B3888,技能效果!B:B,0))=0,INDEX(技能效果!M:M,MATCH(技能效果等级!B3888,技能效果!B:B,0)),INDEX(技能效果!M:M,MATCH(技能效果等级!B3888,技能效果!B:B,0))*VLOOKUP(E3888,技能数值计算!$C$19:$D$28,2,FALSE))</f>
        <v>0</v>
      </c>
      <c r="P3888" s="97"/>
      <c r="Q3888" s="97"/>
      <c r="R3888" s="95" t="str">
        <f>IF(INDEX(技能效果!O:O,MATCH(技能效果等级!B3888,技能效果!B:B,0))="","",INDEX(技能效果!O:O,MATCH(技能效果等级!B3888,技能效果!B:B,0)))</f>
        <v/>
      </c>
      <c r="S3888" s="97"/>
      <c r="T3888" s="97"/>
      <c r="U3888" s="97"/>
      <c r="V3888" s="96" t="str">
        <f>IF(INDEX(技能效果!AF:AF,MATCH(技能效果等级!B3888,技能效果!B:B,0))="","",INDEX(技能效果!AF:AF,MATCH(技能效果等级!B3888,技能效果!B:B,0)))</f>
        <v/>
      </c>
      <c r="W3888" s="95">
        <f t="shared" si="59"/>
        <v>380</v>
      </c>
    </row>
    <row r="3889" spans="1:23" ht="16.5" x14ac:dyDescent="0.2">
      <c r="A3889" s="62">
        <v>3886</v>
      </c>
      <c r="B3889" s="95">
        <f>INDEX(技能效果!B:B,MATCH(技能效果等级!W3889,技能效果!AE:AE,0))</f>
        <v>210401101</v>
      </c>
      <c r="C3889" s="95" t="str">
        <f>INDEX(技能效果!C:C,MATCH(技能效果等级!B3889,技能效果!B:B,0))</f>
        <v>插槽11主动伤害(教学)</v>
      </c>
      <c r="D3889" s="96" t="s">
        <v>873</v>
      </c>
      <c r="E3889" s="95">
        <v>2</v>
      </c>
      <c r="F3889" s="95">
        <f>INDEX(技能效果!H:H,MATCH(技能效果等级!B3889,技能效果!B:B,0))</f>
        <v>1001</v>
      </c>
      <c r="G3889" s="95">
        <f>IF(INDEX(技能效果!K:K,MATCH(B3889,技能效果!B:B,0))=0,INDEX(技能效果!I:I,MATCH(技能效果等级!B3889,技能效果!B:B,0)),INDEX(技能效果!I:I,MATCH(技能效果等级!B3889,技能效果!B:B,0))*VLOOKUP(E3889,技能数值计算!$C$19:$D$28,2,FALSE))</f>
        <v>0.54</v>
      </c>
      <c r="H3889" s="95">
        <f>INDEX(技能效果!J:J,MATCH(技能效果等级!B3889,技能效果!B:B,0))</f>
        <v>0</v>
      </c>
      <c r="I3889" s="97"/>
      <c r="J3889" s="97"/>
      <c r="K3889" s="97"/>
      <c r="L3889" s="97"/>
      <c r="M3889" s="97"/>
      <c r="N3889" s="96" t="str">
        <f>IF(INDEX(技能效果!L:L,MATCH(技能效果等级!B3889,技能效果!B:B,0))="","",INDEX(技能效果!L:L,MATCH(技能效果等级!B3889,技能效果!B:B,0)))</f>
        <v/>
      </c>
      <c r="O3889" s="95">
        <f>IF(INDEX(技能效果!N:N,MATCH(B3889,技能效果!B:B,0))=0,INDEX(技能效果!M:M,MATCH(技能效果等级!B3889,技能效果!B:B,0)),INDEX(技能效果!M:M,MATCH(技能效果等级!B3889,技能效果!B:B,0))*VLOOKUP(E3889,技能数值计算!$C$19:$D$28,2,FALSE))</f>
        <v>0</v>
      </c>
      <c r="P3889" s="97"/>
      <c r="Q3889" s="97"/>
      <c r="R3889" s="95" t="str">
        <f>IF(INDEX(技能效果!O:O,MATCH(技能效果等级!B3889,技能效果!B:B,0))="","",INDEX(技能效果!O:O,MATCH(技能效果等级!B3889,技能效果!B:B,0)))</f>
        <v/>
      </c>
      <c r="S3889" s="97"/>
      <c r="T3889" s="97"/>
      <c r="U3889" s="97"/>
      <c r="V3889" s="96" t="str">
        <f>IF(INDEX(技能效果!AF:AF,MATCH(技能效果等级!B3889,技能效果!B:B,0))="","",INDEX(技能效果!AF:AF,MATCH(技能效果等级!B3889,技能效果!B:B,0)))</f>
        <v/>
      </c>
      <c r="W3889" s="95">
        <f t="shared" si="59"/>
        <v>380</v>
      </c>
    </row>
    <row r="3890" spans="1:23" ht="16.5" x14ac:dyDescent="0.2">
      <c r="A3890" s="62">
        <v>3887</v>
      </c>
      <c r="B3890" s="95">
        <f>INDEX(技能效果!B:B,MATCH(技能效果等级!W3890,技能效果!AE:AE,0))</f>
        <v>210401101</v>
      </c>
      <c r="C3890" s="95" t="str">
        <f>INDEX(技能效果!C:C,MATCH(技能效果等级!B3890,技能效果!B:B,0))</f>
        <v>插槽11主动伤害(教学)</v>
      </c>
      <c r="D3890" s="96" t="s">
        <v>873</v>
      </c>
      <c r="E3890" s="95">
        <v>3</v>
      </c>
      <c r="F3890" s="95">
        <f>INDEX(技能效果!H:H,MATCH(技能效果等级!B3890,技能效果!B:B,0))</f>
        <v>1001</v>
      </c>
      <c r="G3890" s="95">
        <f>IF(INDEX(技能效果!K:K,MATCH(B3890,技能效果!B:B,0))=0,INDEX(技能效果!I:I,MATCH(技能效果等级!B3890,技能效果!B:B,0)),INDEX(技能效果!I:I,MATCH(技能效果等级!B3890,技能效果!B:B,0))*VLOOKUP(E3890,技能数值计算!$C$19:$D$28,2,FALSE))</f>
        <v>0.57999999999999996</v>
      </c>
      <c r="H3890" s="95">
        <f>INDEX(技能效果!J:J,MATCH(技能效果等级!B3890,技能效果!B:B,0))</f>
        <v>0</v>
      </c>
      <c r="I3890" s="97"/>
      <c r="J3890" s="97"/>
      <c r="K3890" s="97"/>
      <c r="L3890" s="97"/>
      <c r="M3890" s="97"/>
      <c r="N3890" s="96" t="str">
        <f>IF(INDEX(技能效果!L:L,MATCH(技能效果等级!B3890,技能效果!B:B,0))="","",INDEX(技能效果!L:L,MATCH(技能效果等级!B3890,技能效果!B:B,0)))</f>
        <v/>
      </c>
      <c r="O3890" s="95">
        <f>IF(INDEX(技能效果!N:N,MATCH(B3890,技能效果!B:B,0))=0,INDEX(技能效果!M:M,MATCH(技能效果等级!B3890,技能效果!B:B,0)),INDEX(技能效果!M:M,MATCH(技能效果等级!B3890,技能效果!B:B,0))*VLOOKUP(E3890,技能数值计算!$C$19:$D$28,2,FALSE))</f>
        <v>0</v>
      </c>
      <c r="P3890" s="97"/>
      <c r="Q3890" s="97"/>
      <c r="R3890" s="95" t="str">
        <f>IF(INDEX(技能效果!O:O,MATCH(技能效果等级!B3890,技能效果!B:B,0))="","",INDEX(技能效果!O:O,MATCH(技能效果等级!B3890,技能效果!B:B,0)))</f>
        <v/>
      </c>
      <c r="S3890" s="97"/>
      <c r="T3890" s="97"/>
      <c r="U3890" s="97"/>
      <c r="V3890" s="96" t="str">
        <f>IF(INDEX(技能效果!AF:AF,MATCH(技能效果等级!B3890,技能效果!B:B,0))="","",INDEX(技能效果!AF:AF,MATCH(技能效果等级!B3890,技能效果!B:B,0)))</f>
        <v/>
      </c>
      <c r="W3890" s="95">
        <f t="shared" si="59"/>
        <v>380</v>
      </c>
    </row>
    <row r="3891" spans="1:23" ht="16.5" x14ac:dyDescent="0.2">
      <c r="A3891" s="62">
        <v>3888</v>
      </c>
      <c r="B3891" s="95">
        <f>INDEX(技能效果!B:B,MATCH(技能效果等级!W3891,技能效果!AE:AE,0))</f>
        <v>210401101</v>
      </c>
      <c r="C3891" s="95" t="str">
        <f>INDEX(技能效果!C:C,MATCH(技能效果等级!B3891,技能效果!B:B,0))</f>
        <v>插槽11主动伤害(教学)</v>
      </c>
      <c r="D3891" s="96" t="s">
        <v>873</v>
      </c>
      <c r="E3891" s="95">
        <v>4</v>
      </c>
      <c r="F3891" s="95">
        <f>INDEX(技能效果!H:H,MATCH(技能效果等级!B3891,技能效果!B:B,0))</f>
        <v>1001</v>
      </c>
      <c r="G3891" s="95">
        <f>IF(INDEX(技能效果!K:K,MATCH(B3891,技能效果!B:B,0))=0,INDEX(技能效果!I:I,MATCH(技能效果等级!B3891,技能效果!B:B,0)),INDEX(技能效果!I:I,MATCH(技能效果等级!B3891,技能效果!B:B,0))*VLOOKUP(E3891,技能数值计算!$C$19:$D$28,2,FALSE))</f>
        <v>0.62</v>
      </c>
      <c r="H3891" s="95">
        <f>INDEX(技能效果!J:J,MATCH(技能效果等级!B3891,技能效果!B:B,0))</f>
        <v>0</v>
      </c>
      <c r="I3891" s="97"/>
      <c r="J3891" s="97"/>
      <c r="K3891" s="97"/>
      <c r="L3891" s="97"/>
      <c r="M3891" s="97"/>
      <c r="N3891" s="96" t="str">
        <f>IF(INDEX(技能效果!L:L,MATCH(技能效果等级!B3891,技能效果!B:B,0))="","",INDEX(技能效果!L:L,MATCH(技能效果等级!B3891,技能效果!B:B,0)))</f>
        <v/>
      </c>
      <c r="O3891" s="95">
        <f>IF(INDEX(技能效果!N:N,MATCH(B3891,技能效果!B:B,0))=0,INDEX(技能效果!M:M,MATCH(技能效果等级!B3891,技能效果!B:B,0)),INDEX(技能效果!M:M,MATCH(技能效果等级!B3891,技能效果!B:B,0))*VLOOKUP(E3891,技能数值计算!$C$19:$D$28,2,FALSE))</f>
        <v>0</v>
      </c>
      <c r="P3891" s="97"/>
      <c r="Q3891" s="97"/>
      <c r="R3891" s="95" t="str">
        <f>IF(INDEX(技能效果!O:O,MATCH(技能效果等级!B3891,技能效果!B:B,0))="","",INDEX(技能效果!O:O,MATCH(技能效果等级!B3891,技能效果!B:B,0)))</f>
        <v/>
      </c>
      <c r="S3891" s="97"/>
      <c r="T3891" s="97"/>
      <c r="U3891" s="97"/>
      <c r="V3891" s="96" t="str">
        <f>IF(INDEX(技能效果!AF:AF,MATCH(技能效果等级!B3891,技能效果!B:B,0))="","",INDEX(技能效果!AF:AF,MATCH(技能效果等级!B3891,技能效果!B:B,0)))</f>
        <v/>
      </c>
      <c r="W3891" s="95">
        <f t="shared" si="59"/>
        <v>380</v>
      </c>
    </row>
    <row r="3892" spans="1:23" ht="16.5" x14ac:dyDescent="0.2">
      <c r="A3892" s="62">
        <v>3889</v>
      </c>
      <c r="B3892" s="95">
        <f>INDEX(技能效果!B:B,MATCH(技能效果等级!W3892,技能效果!AE:AE,0))</f>
        <v>210401101</v>
      </c>
      <c r="C3892" s="95" t="str">
        <f>INDEX(技能效果!C:C,MATCH(技能效果等级!B3892,技能效果!B:B,0))</f>
        <v>插槽11主动伤害(教学)</v>
      </c>
      <c r="D3892" s="96" t="s">
        <v>873</v>
      </c>
      <c r="E3892" s="95">
        <v>5</v>
      </c>
      <c r="F3892" s="95">
        <f>INDEX(技能效果!H:H,MATCH(技能效果等级!B3892,技能效果!B:B,0))</f>
        <v>1001</v>
      </c>
      <c r="G3892" s="95">
        <f>IF(INDEX(技能效果!K:K,MATCH(B3892,技能效果!B:B,0))=0,INDEX(技能效果!I:I,MATCH(技能效果等级!B3892,技能效果!B:B,0)),INDEX(技能效果!I:I,MATCH(技能效果等级!B3892,技能效果!B:B,0))*VLOOKUP(E3892,技能数值计算!$C$19:$D$28,2,FALSE))</f>
        <v>0.66</v>
      </c>
      <c r="H3892" s="95">
        <f>INDEX(技能效果!J:J,MATCH(技能效果等级!B3892,技能效果!B:B,0))</f>
        <v>0</v>
      </c>
      <c r="I3892" s="97"/>
      <c r="J3892" s="97"/>
      <c r="K3892" s="97"/>
      <c r="L3892" s="97"/>
      <c r="M3892" s="97"/>
      <c r="N3892" s="96" t="str">
        <f>IF(INDEX(技能效果!L:L,MATCH(技能效果等级!B3892,技能效果!B:B,0))="","",INDEX(技能效果!L:L,MATCH(技能效果等级!B3892,技能效果!B:B,0)))</f>
        <v/>
      </c>
      <c r="O3892" s="95">
        <f>IF(INDEX(技能效果!N:N,MATCH(B3892,技能效果!B:B,0))=0,INDEX(技能效果!M:M,MATCH(技能效果等级!B3892,技能效果!B:B,0)),INDEX(技能效果!M:M,MATCH(技能效果等级!B3892,技能效果!B:B,0))*VLOOKUP(E3892,技能数值计算!$C$19:$D$28,2,FALSE))</f>
        <v>0</v>
      </c>
      <c r="P3892" s="97"/>
      <c r="Q3892" s="97"/>
      <c r="R3892" s="95" t="str">
        <f>IF(INDEX(技能效果!O:O,MATCH(技能效果等级!B3892,技能效果!B:B,0))="","",INDEX(技能效果!O:O,MATCH(技能效果等级!B3892,技能效果!B:B,0)))</f>
        <v/>
      </c>
      <c r="S3892" s="97"/>
      <c r="T3892" s="97"/>
      <c r="U3892" s="97"/>
      <c r="V3892" s="96" t="str">
        <f>IF(INDEX(技能效果!AF:AF,MATCH(技能效果等级!B3892,技能效果!B:B,0))="","",INDEX(技能效果!AF:AF,MATCH(技能效果等级!B3892,技能效果!B:B,0)))</f>
        <v/>
      </c>
      <c r="W3892" s="95">
        <f t="shared" si="59"/>
        <v>380</v>
      </c>
    </row>
    <row r="3893" spans="1:23" ht="16.5" x14ac:dyDescent="0.2">
      <c r="A3893" s="62">
        <v>3890</v>
      </c>
      <c r="B3893" s="95">
        <f>INDEX(技能效果!B:B,MATCH(技能效果等级!W3893,技能效果!AE:AE,0))</f>
        <v>210401101</v>
      </c>
      <c r="C3893" s="95" t="str">
        <f>INDEX(技能效果!C:C,MATCH(技能效果等级!B3893,技能效果!B:B,0))</f>
        <v>插槽11主动伤害(教学)</v>
      </c>
      <c r="D3893" s="96" t="s">
        <v>873</v>
      </c>
      <c r="E3893" s="95">
        <v>6</v>
      </c>
      <c r="F3893" s="95">
        <f>INDEX(技能效果!H:H,MATCH(技能效果等级!B3893,技能效果!B:B,0))</f>
        <v>1001</v>
      </c>
      <c r="G3893" s="95">
        <f>IF(INDEX(技能效果!K:K,MATCH(B3893,技能效果!B:B,0))=0,INDEX(技能效果!I:I,MATCH(技能效果等级!B3893,技能效果!B:B,0)),INDEX(技能效果!I:I,MATCH(技能效果等级!B3893,技能效果!B:B,0))*VLOOKUP(E3893,技能数值计算!$C$19:$D$28,2,FALSE))</f>
        <v>0.72</v>
      </c>
      <c r="H3893" s="95">
        <f>INDEX(技能效果!J:J,MATCH(技能效果等级!B3893,技能效果!B:B,0))</f>
        <v>0</v>
      </c>
      <c r="I3893" s="97"/>
      <c r="J3893" s="97"/>
      <c r="K3893" s="97"/>
      <c r="L3893" s="97"/>
      <c r="M3893" s="97"/>
      <c r="N3893" s="96" t="str">
        <f>IF(INDEX(技能效果!L:L,MATCH(技能效果等级!B3893,技能效果!B:B,0))="","",INDEX(技能效果!L:L,MATCH(技能效果等级!B3893,技能效果!B:B,0)))</f>
        <v/>
      </c>
      <c r="O3893" s="95">
        <f>IF(INDEX(技能效果!N:N,MATCH(B3893,技能效果!B:B,0))=0,INDEX(技能效果!M:M,MATCH(技能效果等级!B3893,技能效果!B:B,0)),INDEX(技能效果!M:M,MATCH(技能效果等级!B3893,技能效果!B:B,0))*VLOOKUP(E3893,技能数值计算!$C$19:$D$28,2,FALSE))</f>
        <v>0</v>
      </c>
      <c r="P3893" s="97"/>
      <c r="Q3893" s="97"/>
      <c r="R3893" s="95" t="str">
        <f>IF(INDEX(技能效果!O:O,MATCH(技能效果等级!B3893,技能效果!B:B,0))="","",INDEX(技能效果!O:O,MATCH(技能效果等级!B3893,技能效果!B:B,0)))</f>
        <v/>
      </c>
      <c r="S3893" s="97"/>
      <c r="T3893" s="97"/>
      <c r="U3893" s="97"/>
      <c r="V3893" s="96" t="str">
        <f>IF(INDEX(技能效果!AF:AF,MATCH(技能效果等级!B3893,技能效果!B:B,0))="","",INDEX(技能效果!AF:AF,MATCH(技能效果等级!B3893,技能效果!B:B,0)))</f>
        <v/>
      </c>
      <c r="W3893" s="95">
        <f t="shared" si="59"/>
        <v>380</v>
      </c>
    </row>
    <row r="3894" spans="1:23" ht="16.5" x14ac:dyDescent="0.2">
      <c r="A3894" s="62">
        <v>3891</v>
      </c>
      <c r="B3894" s="95">
        <f>INDEX(技能效果!B:B,MATCH(技能效果等级!W3894,技能效果!AE:AE,0))</f>
        <v>210401101</v>
      </c>
      <c r="C3894" s="95" t="str">
        <f>INDEX(技能效果!C:C,MATCH(技能效果等级!B3894,技能效果!B:B,0))</f>
        <v>插槽11主动伤害(教学)</v>
      </c>
      <c r="D3894" s="96" t="s">
        <v>873</v>
      </c>
      <c r="E3894" s="95">
        <v>7</v>
      </c>
      <c r="F3894" s="95">
        <f>INDEX(技能效果!H:H,MATCH(技能效果等级!B3894,技能效果!B:B,0))</f>
        <v>1001</v>
      </c>
      <c r="G3894" s="95">
        <f>IF(INDEX(技能效果!K:K,MATCH(B3894,技能效果!B:B,0))=0,INDEX(技能效果!I:I,MATCH(技能效果等级!B3894,技能效果!B:B,0)),INDEX(技能效果!I:I,MATCH(技能效果等级!B3894,技能效果!B:B,0))*VLOOKUP(E3894,技能数值计算!$C$19:$D$28,2,FALSE))</f>
        <v>0.78</v>
      </c>
      <c r="H3894" s="95">
        <f>INDEX(技能效果!J:J,MATCH(技能效果等级!B3894,技能效果!B:B,0))</f>
        <v>0</v>
      </c>
      <c r="I3894" s="97"/>
      <c r="J3894" s="97"/>
      <c r="K3894" s="97"/>
      <c r="L3894" s="97"/>
      <c r="M3894" s="97"/>
      <c r="N3894" s="96" t="str">
        <f>IF(INDEX(技能效果!L:L,MATCH(技能效果等级!B3894,技能效果!B:B,0))="","",INDEX(技能效果!L:L,MATCH(技能效果等级!B3894,技能效果!B:B,0)))</f>
        <v/>
      </c>
      <c r="O3894" s="95">
        <f>IF(INDEX(技能效果!N:N,MATCH(B3894,技能效果!B:B,0))=0,INDEX(技能效果!M:M,MATCH(技能效果等级!B3894,技能效果!B:B,0)),INDEX(技能效果!M:M,MATCH(技能效果等级!B3894,技能效果!B:B,0))*VLOOKUP(E3894,技能数值计算!$C$19:$D$28,2,FALSE))</f>
        <v>0</v>
      </c>
      <c r="P3894" s="97"/>
      <c r="Q3894" s="97"/>
      <c r="R3894" s="95" t="str">
        <f>IF(INDEX(技能效果!O:O,MATCH(技能效果等级!B3894,技能效果!B:B,0))="","",INDEX(技能效果!O:O,MATCH(技能效果等级!B3894,技能效果!B:B,0)))</f>
        <v/>
      </c>
      <c r="S3894" s="97"/>
      <c r="T3894" s="97"/>
      <c r="U3894" s="97"/>
      <c r="V3894" s="96" t="str">
        <f>IF(INDEX(技能效果!AF:AF,MATCH(技能效果等级!B3894,技能效果!B:B,0))="","",INDEX(技能效果!AF:AF,MATCH(技能效果等级!B3894,技能效果!B:B,0)))</f>
        <v/>
      </c>
      <c r="W3894" s="95">
        <f t="shared" si="59"/>
        <v>380</v>
      </c>
    </row>
    <row r="3895" spans="1:23" ht="16.5" x14ac:dyDescent="0.2">
      <c r="A3895" s="62">
        <v>3892</v>
      </c>
      <c r="B3895" s="95">
        <f>INDEX(技能效果!B:B,MATCH(技能效果等级!W3895,技能效果!AE:AE,0))</f>
        <v>210401101</v>
      </c>
      <c r="C3895" s="95" t="str">
        <f>INDEX(技能效果!C:C,MATCH(技能效果等级!B3895,技能效果!B:B,0))</f>
        <v>插槽11主动伤害(教学)</v>
      </c>
      <c r="D3895" s="96" t="s">
        <v>873</v>
      </c>
      <c r="E3895" s="95">
        <v>8</v>
      </c>
      <c r="F3895" s="95">
        <f>INDEX(技能效果!H:H,MATCH(技能效果等级!B3895,技能效果!B:B,0))</f>
        <v>1001</v>
      </c>
      <c r="G3895" s="95">
        <f>IF(INDEX(技能效果!K:K,MATCH(B3895,技能效果!B:B,0))=0,INDEX(技能效果!I:I,MATCH(技能效果等级!B3895,技能效果!B:B,0)),INDEX(技能效果!I:I,MATCH(技能效果等级!B3895,技能效果!B:B,0))*VLOOKUP(E3895,技能数值计算!$C$19:$D$28,2,FALSE))</f>
        <v>0.84</v>
      </c>
      <c r="H3895" s="95">
        <f>INDEX(技能效果!J:J,MATCH(技能效果等级!B3895,技能效果!B:B,0))</f>
        <v>0</v>
      </c>
      <c r="I3895" s="97"/>
      <c r="J3895" s="97"/>
      <c r="K3895" s="97"/>
      <c r="L3895" s="97"/>
      <c r="M3895" s="97"/>
      <c r="N3895" s="96" t="str">
        <f>IF(INDEX(技能效果!L:L,MATCH(技能效果等级!B3895,技能效果!B:B,0))="","",INDEX(技能效果!L:L,MATCH(技能效果等级!B3895,技能效果!B:B,0)))</f>
        <v/>
      </c>
      <c r="O3895" s="95">
        <f>IF(INDEX(技能效果!N:N,MATCH(B3895,技能效果!B:B,0))=0,INDEX(技能效果!M:M,MATCH(技能效果等级!B3895,技能效果!B:B,0)),INDEX(技能效果!M:M,MATCH(技能效果等级!B3895,技能效果!B:B,0))*VLOOKUP(E3895,技能数值计算!$C$19:$D$28,2,FALSE))</f>
        <v>0</v>
      </c>
      <c r="P3895" s="97"/>
      <c r="Q3895" s="97"/>
      <c r="R3895" s="95" t="str">
        <f>IF(INDEX(技能效果!O:O,MATCH(技能效果等级!B3895,技能效果!B:B,0))="","",INDEX(技能效果!O:O,MATCH(技能效果等级!B3895,技能效果!B:B,0)))</f>
        <v/>
      </c>
      <c r="S3895" s="97"/>
      <c r="T3895" s="97"/>
      <c r="U3895" s="97"/>
      <c r="V3895" s="96" t="str">
        <f>IF(INDEX(技能效果!AF:AF,MATCH(技能效果等级!B3895,技能效果!B:B,0))="","",INDEX(技能效果!AF:AF,MATCH(技能效果等级!B3895,技能效果!B:B,0)))</f>
        <v/>
      </c>
      <c r="W3895" s="95">
        <f t="shared" si="59"/>
        <v>380</v>
      </c>
    </row>
    <row r="3896" spans="1:23" ht="16.5" x14ac:dyDescent="0.2">
      <c r="A3896" s="62">
        <v>3893</v>
      </c>
      <c r="B3896" s="95">
        <f>INDEX(技能效果!B:B,MATCH(技能效果等级!W3896,技能效果!AE:AE,0))</f>
        <v>210401101</v>
      </c>
      <c r="C3896" s="95" t="str">
        <f>INDEX(技能效果!C:C,MATCH(技能效果等级!B3896,技能效果!B:B,0))</f>
        <v>插槽11主动伤害(教学)</v>
      </c>
      <c r="D3896" s="96" t="s">
        <v>873</v>
      </c>
      <c r="E3896" s="95">
        <v>9</v>
      </c>
      <c r="F3896" s="95">
        <f>INDEX(技能效果!H:H,MATCH(技能效果等级!B3896,技能效果!B:B,0))</f>
        <v>1001</v>
      </c>
      <c r="G3896" s="95">
        <f>IF(INDEX(技能效果!K:K,MATCH(B3896,技能效果!B:B,0))=0,INDEX(技能效果!I:I,MATCH(技能效果等级!B3896,技能效果!B:B,0)),INDEX(技能效果!I:I,MATCH(技能效果等级!B3896,技能效果!B:B,0))*VLOOKUP(E3896,技能数值计算!$C$19:$D$28,2,FALSE))</f>
        <v>0.92</v>
      </c>
      <c r="H3896" s="95">
        <f>INDEX(技能效果!J:J,MATCH(技能效果等级!B3896,技能效果!B:B,0))</f>
        <v>0</v>
      </c>
      <c r="I3896" s="97"/>
      <c r="J3896" s="97"/>
      <c r="K3896" s="97"/>
      <c r="L3896" s="97"/>
      <c r="M3896" s="97"/>
      <c r="N3896" s="96" t="str">
        <f>IF(INDEX(技能效果!L:L,MATCH(技能效果等级!B3896,技能效果!B:B,0))="","",INDEX(技能效果!L:L,MATCH(技能效果等级!B3896,技能效果!B:B,0)))</f>
        <v/>
      </c>
      <c r="O3896" s="95">
        <f>IF(INDEX(技能效果!N:N,MATCH(B3896,技能效果!B:B,0))=0,INDEX(技能效果!M:M,MATCH(技能效果等级!B3896,技能效果!B:B,0)),INDEX(技能效果!M:M,MATCH(技能效果等级!B3896,技能效果!B:B,0))*VLOOKUP(E3896,技能数值计算!$C$19:$D$28,2,FALSE))</f>
        <v>0</v>
      </c>
      <c r="P3896" s="97"/>
      <c r="Q3896" s="97"/>
      <c r="R3896" s="95" t="str">
        <f>IF(INDEX(技能效果!O:O,MATCH(技能效果等级!B3896,技能效果!B:B,0))="","",INDEX(技能效果!O:O,MATCH(技能效果等级!B3896,技能效果!B:B,0)))</f>
        <v/>
      </c>
      <c r="S3896" s="97"/>
      <c r="T3896" s="97"/>
      <c r="U3896" s="97"/>
      <c r="V3896" s="96" t="str">
        <f>IF(INDEX(技能效果!AF:AF,MATCH(技能效果等级!B3896,技能效果!B:B,0))="","",INDEX(技能效果!AF:AF,MATCH(技能效果等级!B3896,技能效果!B:B,0)))</f>
        <v/>
      </c>
      <c r="W3896" s="95">
        <f t="shared" si="59"/>
        <v>380</v>
      </c>
    </row>
    <row r="3897" spans="1:23" ht="16.5" x14ac:dyDescent="0.2">
      <c r="A3897" s="62">
        <v>3894</v>
      </c>
      <c r="B3897" s="95">
        <f>INDEX(技能效果!B:B,MATCH(技能效果等级!W3897,技能效果!AE:AE,0))</f>
        <v>210401101</v>
      </c>
      <c r="C3897" s="95" t="str">
        <f>INDEX(技能效果!C:C,MATCH(技能效果等级!B3897,技能效果!B:B,0))</f>
        <v>插槽11主动伤害(教学)</v>
      </c>
      <c r="D3897" s="96" t="s">
        <v>873</v>
      </c>
      <c r="E3897" s="95">
        <v>10</v>
      </c>
      <c r="F3897" s="95">
        <f>INDEX(技能效果!H:H,MATCH(技能效果等级!B3897,技能效果!B:B,0))</f>
        <v>1001</v>
      </c>
      <c r="G3897" s="95">
        <f>IF(INDEX(技能效果!K:K,MATCH(B3897,技能效果!B:B,0))=0,INDEX(技能效果!I:I,MATCH(技能效果等级!B3897,技能效果!B:B,0)),INDEX(技能效果!I:I,MATCH(技能效果等级!B3897,技能效果!B:B,0))*VLOOKUP(E3897,技能数值计算!$C$19:$D$28,2,FALSE))</f>
        <v>1</v>
      </c>
      <c r="H3897" s="95">
        <f>INDEX(技能效果!J:J,MATCH(技能效果等级!B3897,技能效果!B:B,0))</f>
        <v>0</v>
      </c>
      <c r="I3897" s="97"/>
      <c r="J3897" s="97"/>
      <c r="K3897" s="97"/>
      <c r="L3897" s="97"/>
      <c r="M3897" s="97"/>
      <c r="N3897" s="96" t="str">
        <f>IF(INDEX(技能效果!L:L,MATCH(技能效果等级!B3897,技能效果!B:B,0))="","",INDEX(技能效果!L:L,MATCH(技能效果等级!B3897,技能效果!B:B,0)))</f>
        <v/>
      </c>
      <c r="O3897" s="95">
        <f>IF(INDEX(技能效果!N:N,MATCH(B3897,技能效果!B:B,0))=0,INDEX(技能效果!M:M,MATCH(技能效果等级!B3897,技能效果!B:B,0)),INDEX(技能效果!M:M,MATCH(技能效果等级!B3897,技能效果!B:B,0))*VLOOKUP(E3897,技能数值计算!$C$19:$D$28,2,FALSE))</f>
        <v>0</v>
      </c>
      <c r="P3897" s="97"/>
      <c r="Q3897" s="97"/>
      <c r="R3897" s="95" t="str">
        <f>IF(INDEX(技能效果!O:O,MATCH(技能效果等级!B3897,技能效果!B:B,0))="","",INDEX(技能效果!O:O,MATCH(技能效果等级!B3897,技能效果!B:B,0)))</f>
        <v/>
      </c>
      <c r="S3897" s="97"/>
      <c r="T3897" s="97"/>
      <c r="U3897" s="97"/>
      <c r="V3897" s="96" t="str">
        <f>IF(INDEX(技能效果!AF:AF,MATCH(技能效果等级!B3897,技能效果!B:B,0))="","",INDEX(技能效果!AF:AF,MATCH(技能效果等级!B3897,技能效果!B:B,0)))</f>
        <v/>
      </c>
      <c r="W3897" s="95">
        <f t="shared" si="59"/>
        <v>380</v>
      </c>
    </row>
    <row r="3898" spans="1:23" ht="16.5" x14ac:dyDescent="0.2">
      <c r="A3898" s="62">
        <v>3895</v>
      </c>
      <c r="B3898" s="95">
        <f>INDEX(技能效果!B:B,MATCH(技能效果等级!W3898,技能效果!AE:AE,0))</f>
        <v>210401102</v>
      </c>
      <c r="C3898" s="95" t="str">
        <f>INDEX(技能效果!C:C,MATCH(技能效果等级!B3898,技能效果!B:B,0))</f>
        <v>插槽11获得水晶(教学)</v>
      </c>
      <c r="D3898" s="96" t="s">
        <v>873</v>
      </c>
      <c r="E3898" s="95">
        <v>1</v>
      </c>
      <c r="F3898" s="95">
        <f>INDEX(技能效果!H:H,MATCH(技能效果等级!B3898,技能效果!B:B,0))</f>
        <v>3006</v>
      </c>
      <c r="G3898" s="95">
        <f>IF(INDEX(技能效果!K:K,MATCH(B3898,技能效果!B:B,0))=0,INDEX(技能效果!I:I,MATCH(技能效果等级!B3898,技能效果!B:B,0)),INDEX(技能效果!I:I,MATCH(技能效果等级!B3898,技能效果!B:B,0))*VLOOKUP(E3898,技能数值计算!$C$19:$D$28,2,FALSE))</f>
        <v>2</v>
      </c>
      <c r="H3898" s="95">
        <f>INDEX(技能效果!J:J,MATCH(技能效果等级!B3898,技能效果!B:B,0))</f>
        <v>0</v>
      </c>
      <c r="I3898" s="97"/>
      <c r="J3898" s="97"/>
      <c r="K3898" s="97"/>
      <c r="L3898" s="97"/>
      <c r="M3898" s="97"/>
      <c r="N3898" s="96" t="str">
        <f>IF(INDEX(技能效果!L:L,MATCH(技能效果等级!B3898,技能效果!B:B,0))="","",INDEX(技能效果!L:L,MATCH(技能效果等级!B3898,技能效果!B:B,0)))</f>
        <v/>
      </c>
      <c r="O3898" s="95">
        <f>IF(INDEX(技能效果!N:N,MATCH(B3898,技能效果!B:B,0))=0,INDEX(技能效果!M:M,MATCH(技能效果等级!B3898,技能效果!B:B,0)),INDEX(技能效果!M:M,MATCH(技能效果等级!B3898,技能效果!B:B,0))*VLOOKUP(E3898,技能数值计算!$C$19:$D$28,2,FALSE))</f>
        <v>0</v>
      </c>
      <c r="P3898" s="97"/>
      <c r="Q3898" s="97"/>
      <c r="R3898" s="95" t="str">
        <f>IF(INDEX(技能效果!O:O,MATCH(技能效果等级!B3898,技能效果!B:B,0))="","",INDEX(技能效果!O:O,MATCH(技能效果等级!B3898,技能效果!B:B,0)))</f>
        <v/>
      </c>
      <c r="S3898" s="97"/>
      <c r="T3898" s="97"/>
      <c r="U3898" s="97"/>
      <c r="V3898" s="96" t="str">
        <f>IF(INDEX(技能效果!AF:AF,MATCH(技能效果等级!B3898,技能效果!B:B,0))="","",INDEX(技能效果!AF:AF,MATCH(技能效果等级!B3898,技能效果!B:B,0)))</f>
        <v/>
      </c>
      <c r="W3898" s="95">
        <f t="shared" si="59"/>
        <v>381</v>
      </c>
    </row>
    <row r="3899" spans="1:23" ht="16.5" x14ac:dyDescent="0.2">
      <c r="A3899" s="62">
        <v>3896</v>
      </c>
      <c r="B3899" s="95">
        <f>INDEX(技能效果!B:B,MATCH(技能效果等级!W3899,技能效果!AE:AE,0))</f>
        <v>210401102</v>
      </c>
      <c r="C3899" s="95" t="str">
        <f>INDEX(技能效果!C:C,MATCH(技能效果等级!B3899,技能效果!B:B,0))</f>
        <v>插槽11获得水晶(教学)</v>
      </c>
      <c r="D3899" s="96" t="s">
        <v>873</v>
      </c>
      <c r="E3899" s="95">
        <v>2</v>
      </c>
      <c r="F3899" s="95">
        <f>INDEX(技能效果!H:H,MATCH(技能效果等级!B3899,技能效果!B:B,0))</f>
        <v>3006</v>
      </c>
      <c r="G3899" s="95">
        <f>IF(INDEX(技能效果!K:K,MATCH(B3899,技能效果!B:B,0))=0,INDEX(技能效果!I:I,MATCH(技能效果等级!B3899,技能效果!B:B,0)),INDEX(技能效果!I:I,MATCH(技能效果等级!B3899,技能效果!B:B,0))*VLOOKUP(E3899,技能数值计算!$C$19:$D$28,2,FALSE))</f>
        <v>2</v>
      </c>
      <c r="H3899" s="95">
        <f>INDEX(技能效果!J:J,MATCH(技能效果等级!B3899,技能效果!B:B,0))</f>
        <v>0</v>
      </c>
      <c r="I3899" s="97"/>
      <c r="J3899" s="97"/>
      <c r="K3899" s="97"/>
      <c r="L3899" s="97"/>
      <c r="M3899" s="97"/>
      <c r="N3899" s="96" t="str">
        <f>IF(INDEX(技能效果!L:L,MATCH(技能效果等级!B3899,技能效果!B:B,0))="","",INDEX(技能效果!L:L,MATCH(技能效果等级!B3899,技能效果!B:B,0)))</f>
        <v/>
      </c>
      <c r="O3899" s="95">
        <f>IF(INDEX(技能效果!N:N,MATCH(B3899,技能效果!B:B,0))=0,INDEX(技能效果!M:M,MATCH(技能效果等级!B3899,技能效果!B:B,0)),INDEX(技能效果!M:M,MATCH(技能效果等级!B3899,技能效果!B:B,0))*VLOOKUP(E3899,技能数值计算!$C$19:$D$28,2,FALSE))</f>
        <v>0</v>
      </c>
      <c r="P3899" s="97"/>
      <c r="Q3899" s="97"/>
      <c r="R3899" s="95" t="str">
        <f>IF(INDEX(技能效果!O:O,MATCH(技能效果等级!B3899,技能效果!B:B,0))="","",INDEX(技能效果!O:O,MATCH(技能效果等级!B3899,技能效果!B:B,0)))</f>
        <v/>
      </c>
      <c r="S3899" s="97"/>
      <c r="T3899" s="97"/>
      <c r="U3899" s="97"/>
      <c r="V3899" s="96" t="str">
        <f>IF(INDEX(技能效果!AF:AF,MATCH(技能效果等级!B3899,技能效果!B:B,0))="","",INDEX(技能效果!AF:AF,MATCH(技能效果等级!B3899,技能效果!B:B,0)))</f>
        <v/>
      </c>
      <c r="W3899" s="95">
        <f t="shared" si="59"/>
        <v>381</v>
      </c>
    </row>
    <row r="3900" spans="1:23" ht="16.5" x14ac:dyDescent="0.2">
      <c r="A3900" s="62">
        <v>3897</v>
      </c>
      <c r="B3900" s="95">
        <f>INDEX(技能效果!B:B,MATCH(技能效果等级!W3900,技能效果!AE:AE,0))</f>
        <v>210401102</v>
      </c>
      <c r="C3900" s="95" t="str">
        <f>INDEX(技能效果!C:C,MATCH(技能效果等级!B3900,技能效果!B:B,0))</f>
        <v>插槽11获得水晶(教学)</v>
      </c>
      <c r="D3900" s="96" t="s">
        <v>873</v>
      </c>
      <c r="E3900" s="95">
        <v>3</v>
      </c>
      <c r="F3900" s="95">
        <f>INDEX(技能效果!H:H,MATCH(技能效果等级!B3900,技能效果!B:B,0))</f>
        <v>3006</v>
      </c>
      <c r="G3900" s="95">
        <f>IF(INDEX(技能效果!K:K,MATCH(B3900,技能效果!B:B,0))=0,INDEX(技能效果!I:I,MATCH(技能效果等级!B3900,技能效果!B:B,0)),INDEX(技能效果!I:I,MATCH(技能效果等级!B3900,技能效果!B:B,0))*VLOOKUP(E3900,技能数值计算!$C$19:$D$28,2,FALSE))</f>
        <v>2</v>
      </c>
      <c r="H3900" s="95">
        <f>INDEX(技能效果!J:J,MATCH(技能效果等级!B3900,技能效果!B:B,0))</f>
        <v>0</v>
      </c>
      <c r="I3900" s="97"/>
      <c r="J3900" s="97"/>
      <c r="K3900" s="97"/>
      <c r="L3900" s="97"/>
      <c r="M3900" s="97"/>
      <c r="N3900" s="96" t="str">
        <f>IF(INDEX(技能效果!L:L,MATCH(技能效果等级!B3900,技能效果!B:B,0))="","",INDEX(技能效果!L:L,MATCH(技能效果等级!B3900,技能效果!B:B,0)))</f>
        <v/>
      </c>
      <c r="O3900" s="95">
        <f>IF(INDEX(技能效果!N:N,MATCH(B3900,技能效果!B:B,0))=0,INDEX(技能效果!M:M,MATCH(技能效果等级!B3900,技能效果!B:B,0)),INDEX(技能效果!M:M,MATCH(技能效果等级!B3900,技能效果!B:B,0))*VLOOKUP(E3900,技能数值计算!$C$19:$D$28,2,FALSE))</f>
        <v>0</v>
      </c>
      <c r="P3900" s="97"/>
      <c r="Q3900" s="97"/>
      <c r="R3900" s="95" t="str">
        <f>IF(INDEX(技能效果!O:O,MATCH(技能效果等级!B3900,技能效果!B:B,0))="","",INDEX(技能效果!O:O,MATCH(技能效果等级!B3900,技能效果!B:B,0)))</f>
        <v/>
      </c>
      <c r="S3900" s="97"/>
      <c r="T3900" s="97"/>
      <c r="U3900" s="97"/>
      <c r="V3900" s="96" t="str">
        <f>IF(INDEX(技能效果!AF:AF,MATCH(技能效果等级!B3900,技能效果!B:B,0))="","",INDEX(技能效果!AF:AF,MATCH(技能效果等级!B3900,技能效果!B:B,0)))</f>
        <v/>
      </c>
      <c r="W3900" s="95">
        <f t="shared" si="59"/>
        <v>381</v>
      </c>
    </row>
    <row r="3901" spans="1:23" ht="16.5" x14ac:dyDescent="0.2">
      <c r="A3901" s="62">
        <v>3898</v>
      </c>
      <c r="B3901" s="95">
        <f>INDEX(技能效果!B:B,MATCH(技能效果等级!W3901,技能效果!AE:AE,0))</f>
        <v>210401102</v>
      </c>
      <c r="C3901" s="95" t="str">
        <f>INDEX(技能效果!C:C,MATCH(技能效果等级!B3901,技能效果!B:B,0))</f>
        <v>插槽11获得水晶(教学)</v>
      </c>
      <c r="D3901" s="96" t="s">
        <v>873</v>
      </c>
      <c r="E3901" s="95">
        <v>4</v>
      </c>
      <c r="F3901" s="95">
        <f>INDEX(技能效果!H:H,MATCH(技能效果等级!B3901,技能效果!B:B,0))</f>
        <v>3006</v>
      </c>
      <c r="G3901" s="95">
        <f>IF(INDEX(技能效果!K:K,MATCH(B3901,技能效果!B:B,0))=0,INDEX(技能效果!I:I,MATCH(技能效果等级!B3901,技能效果!B:B,0)),INDEX(技能效果!I:I,MATCH(技能效果等级!B3901,技能效果!B:B,0))*VLOOKUP(E3901,技能数值计算!$C$19:$D$28,2,FALSE))</f>
        <v>2</v>
      </c>
      <c r="H3901" s="95">
        <f>INDEX(技能效果!J:J,MATCH(技能效果等级!B3901,技能效果!B:B,0))</f>
        <v>0</v>
      </c>
      <c r="I3901" s="97"/>
      <c r="J3901" s="97"/>
      <c r="K3901" s="97"/>
      <c r="L3901" s="97"/>
      <c r="M3901" s="97"/>
      <c r="N3901" s="96" t="str">
        <f>IF(INDEX(技能效果!L:L,MATCH(技能效果等级!B3901,技能效果!B:B,0))="","",INDEX(技能效果!L:L,MATCH(技能效果等级!B3901,技能效果!B:B,0)))</f>
        <v/>
      </c>
      <c r="O3901" s="95">
        <f>IF(INDEX(技能效果!N:N,MATCH(B3901,技能效果!B:B,0))=0,INDEX(技能效果!M:M,MATCH(技能效果等级!B3901,技能效果!B:B,0)),INDEX(技能效果!M:M,MATCH(技能效果等级!B3901,技能效果!B:B,0))*VLOOKUP(E3901,技能数值计算!$C$19:$D$28,2,FALSE))</f>
        <v>0</v>
      </c>
      <c r="P3901" s="97"/>
      <c r="Q3901" s="97"/>
      <c r="R3901" s="95" t="str">
        <f>IF(INDEX(技能效果!O:O,MATCH(技能效果等级!B3901,技能效果!B:B,0))="","",INDEX(技能效果!O:O,MATCH(技能效果等级!B3901,技能效果!B:B,0)))</f>
        <v/>
      </c>
      <c r="S3901" s="97"/>
      <c r="T3901" s="97"/>
      <c r="U3901" s="97"/>
      <c r="V3901" s="96" t="str">
        <f>IF(INDEX(技能效果!AF:AF,MATCH(技能效果等级!B3901,技能效果!B:B,0))="","",INDEX(技能效果!AF:AF,MATCH(技能效果等级!B3901,技能效果!B:B,0)))</f>
        <v/>
      </c>
      <c r="W3901" s="95">
        <f t="shared" si="59"/>
        <v>381</v>
      </c>
    </row>
    <row r="3902" spans="1:23" ht="16.5" x14ac:dyDescent="0.2">
      <c r="A3902" s="62">
        <v>3899</v>
      </c>
      <c r="B3902" s="95">
        <f>INDEX(技能效果!B:B,MATCH(技能效果等级!W3902,技能效果!AE:AE,0))</f>
        <v>210401102</v>
      </c>
      <c r="C3902" s="95" t="str">
        <f>INDEX(技能效果!C:C,MATCH(技能效果等级!B3902,技能效果!B:B,0))</f>
        <v>插槽11获得水晶(教学)</v>
      </c>
      <c r="D3902" s="96" t="s">
        <v>873</v>
      </c>
      <c r="E3902" s="95">
        <v>5</v>
      </c>
      <c r="F3902" s="95">
        <f>INDEX(技能效果!H:H,MATCH(技能效果等级!B3902,技能效果!B:B,0))</f>
        <v>3006</v>
      </c>
      <c r="G3902" s="95">
        <f>IF(INDEX(技能效果!K:K,MATCH(B3902,技能效果!B:B,0))=0,INDEX(技能效果!I:I,MATCH(技能效果等级!B3902,技能效果!B:B,0)),INDEX(技能效果!I:I,MATCH(技能效果等级!B3902,技能效果!B:B,0))*VLOOKUP(E3902,技能数值计算!$C$19:$D$28,2,FALSE))</f>
        <v>2</v>
      </c>
      <c r="H3902" s="95">
        <f>INDEX(技能效果!J:J,MATCH(技能效果等级!B3902,技能效果!B:B,0))</f>
        <v>0</v>
      </c>
      <c r="I3902" s="97"/>
      <c r="J3902" s="97"/>
      <c r="K3902" s="97"/>
      <c r="L3902" s="97"/>
      <c r="M3902" s="97"/>
      <c r="N3902" s="96" t="str">
        <f>IF(INDEX(技能效果!L:L,MATCH(技能效果等级!B3902,技能效果!B:B,0))="","",INDEX(技能效果!L:L,MATCH(技能效果等级!B3902,技能效果!B:B,0)))</f>
        <v/>
      </c>
      <c r="O3902" s="95">
        <f>IF(INDEX(技能效果!N:N,MATCH(B3902,技能效果!B:B,0))=0,INDEX(技能效果!M:M,MATCH(技能效果等级!B3902,技能效果!B:B,0)),INDEX(技能效果!M:M,MATCH(技能效果等级!B3902,技能效果!B:B,0))*VLOOKUP(E3902,技能数值计算!$C$19:$D$28,2,FALSE))</f>
        <v>0</v>
      </c>
      <c r="P3902" s="97"/>
      <c r="Q3902" s="97"/>
      <c r="R3902" s="95" t="str">
        <f>IF(INDEX(技能效果!O:O,MATCH(技能效果等级!B3902,技能效果!B:B,0))="","",INDEX(技能效果!O:O,MATCH(技能效果等级!B3902,技能效果!B:B,0)))</f>
        <v/>
      </c>
      <c r="S3902" s="97"/>
      <c r="T3902" s="97"/>
      <c r="U3902" s="97"/>
      <c r="V3902" s="96" t="str">
        <f>IF(INDEX(技能效果!AF:AF,MATCH(技能效果等级!B3902,技能效果!B:B,0))="","",INDEX(技能效果!AF:AF,MATCH(技能效果等级!B3902,技能效果!B:B,0)))</f>
        <v/>
      </c>
      <c r="W3902" s="95">
        <f t="shared" si="59"/>
        <v>381</v>
      </c>
    </row>
    <row r="3903" spans="1:23" ht="16.5" x14ac:dyDescent="0.2">
      <c r="A3903" s="62">
        <v>3900</v>
      </c>
      <c r="B3903" s="95">
        <f>INDEX(技能效果!B:B,MATCH(技能效果等级!W3903,技能效果!AE:AE,0))</f>
        <v>210401102</v>
      </c>
      <c r="C3903" s="95" t="str">
        <f>INDEX(技能效果!C:C,MATCH(技能效果等级!B3903,技能效果!B:B,0))</f>
        <v>插槽11获得水晶(教学)</v>
      </c>
      <c r="D3903" s="96" t="s">
        <v>873</v>
      </c>
      <c r="E3903" s="95">
        <v>6</v>
      </c>
      <c r="F3903" s="95">
        <f>INDEX(技能效果!H:H,MATCH(技能效果等级!B3903,技能效果!B:B,0))</f>
        <v>3006</v>
      </c>
      <c r="G3903" s="95">
        <f>IF(INDEX(技能效果!K:K,MATCH(B3903,技能效果!B:B,0))=0,INDEX(技能效果!I:I,MATCH(技能效果等级!B3903,技能效果!B:B,0)),INDEX(技能效果!I:I,MATCH(技能效果等级!B3903,技能效果!B:B,0))*VLOOKUP(E3903,技能数值计算!$C$19:$D$28,2,FALSE))</f>
        <v>2</v>
      </c>
      <c r="H3903" s="95">
        <f>INDEX(技能效果!J:J,MATCH(技能效果等级!B3903,技能效果!B:B,0))</f>
        <v>0</v>
      </c>
      <c r="I3903" s="97"/>
      <c r="J3903" s="97"/>
      <c r="K3903" s="97"/>
      <c r="L3903" s="97"/>
      <c r="M3903" s="97"/>
      <c r="N3903" s="96" t="str">
        <f>IF(INDEX(技能效果!L:L,MATCH(技能效果等级!B3903,技能效果!B:B,0))="","",INDEX(技能效果!L:L,MATCH(技能效果等级!B3903,技能效果!B:B,0)))</f>
        <v/>
      </c>
      <c r="O3903" s="95">
        <f>IF(INDEX(技能效果!N:N,MATCH(B3903,技能效果!B:B,0))=0,INDEX(技能效果!M:M,MATCH(技能效果等级!B3903,技能效果!B:B,0)),INDEX(技能效果!M:M,MATCH(技能效果等级!B3903,技能效果!B:B,0))*VLOOKUP(E3903,技能数值计算!$C$19:$D$28,2,FALSE))</f>
        <v>0</v>
      </c>
      <c r="P3903" s="97"/>
      <c r="Q3903" s="97"/>
      <c r="R3903" s="95" t="str">
        <f>IF(INDEX(技能效果!O:O,MATCH(技能效果等级!B3903,技能效果!B:B,0))="","",INDEX(技能效果!O:O,MATCH(技能效果等级!B3903,技能效果!B:B,0)))</f>
        <v/>
      </c>
      <c r="S3903" s="97"/>
      <c r="T3903" s="97"/>
      <c r="U3903" s="97"/>
      <c r="V3903" s="96" t="str">
        <f>IF(INDEX(技能效果!AF:AF,MATCH(技能效果等级!B3903,技能效果!B:B,0))="","",INDEX(技能效果!AF:AF,MATCH(技能效果等级!B3903,技能效果!B:B,0)))</f>
        <v/>
      </c>
      <c r="W3903" s="95">
        <f t="shared" si="59"/>
        <v>381</v>
      </c>
    </row>
    <row r="3904" spans="1:23" ht="16.5" x14ac:dyDescent="0.2">
      <c r="A3904" s="62">
        <v>3901</v>
      </c>
      <c r="B3904" s="95">
        <f>INDEX(技能效果!B:B,MATCH(技能效果等级!W3904,技能效果!AE:AE,0))</f>
        <v>210401102</v>
      </c>
      <c r="C3904" s="95" t="str">
        <f>INDEX(技能效果!C:C,MATCH(技能效果等级!B3904,技能效果!B:B,0))</f>
        <v>插槽11获得水晶(教学)</v>
      </c>
      <c r="D3904" s="96" t="s">
        <v>873</v>
      </c>
      <c r="E3904" s="95">
        <v>7</v>
      </c>
      <c r="F3904" s="95">
        <f>INDEX(技能效果!H:H,MATCH(技能效果等级!B3904,技能效果!B:B,0))</f>
        <v>3006</v>
      </c>
      <c r="G3904" s="95">
        <f>IF(INDEX(技能效果!K:K,MATCH(B3904,技能效果!B:B,0))=0,INDEX(技能效果!I:I,MATCH(技能效果等级!B3904,技能效果!B:B,0)),INDEX(技能效果!I:I,MATCH(技能效果等级!B3904,技能效果!B:B,0))*VLOOKUP(E3904,技能数值计算!$C$19:$D$28,2,FALSE))</f>
        <v>2</v>
      </c>
      <c r="H3904" s="95">
        <f>INDEX(技能效果!J:J,MATCH(技能效果等级!B3904,技能效果!B:B,0))</f>
        <v>0</v>
      </c>
      <c r="I3904" s="97"/>
      <c r="J3904" s="97"/>
      <c r="K3904" s="97"/>
      <c r="L3904" s="97"/>
      <c r="M3904" s="97"/>
      <c r="N3904" s="96" t="str">
        <f>IF(INDEX(技能效果!L:L,MATCH(技能效果等级!B3904,技能效果!B:B,0))="","",INDEX(技能效果!L:L,MATCH(技能效果等级!B3904,技能效果!B:B,0)))</f>
        <v/>
      </c>
      <c r="O3904" s="95">
        <f>IF(INDEX(技能效果!N:N,MATCH(B3904,技能效果!B:B,0))=0,INDEX(技能效果!M:M,MATCH(技能效果等级!B3904,技能效果!B:B,0)),INDEX(技能效果!M:M,MATCH(技能效果等级!B3904,技能效果!B:B,0))*VLOOKUP(E3904,技能数值计算!$C$19:$D$28,2,FALSE))</f>
        <v>0</v>
      </c>
      <c r="P3904" s="97"/>
      <c r="Q3904" s="97"/>
      <c r="R3904" s="95" t="str">
        <f>IF(INDEX(技能效果!O:O,MATCH(技能效果等级!B3904,技能效果!B:B,0))="","",INDEX(技能效果!O:O,MATCH(技能效果等级!B3904,技能效果!B:B,0)))</f>
        <v/>
      </c>
      <c r="S3904" s="97"/>
      <c r="T3904" s="97"/>
      <c r="U3904" s="97"/>
      <c r="V3904" s="96" t="str">
        <f>IF(INDEX(技能效果!AF:AF,MATCH(技能效果等级!B3904,技能效果!B:B,0))="","",INDEX(技能效果!AF:AF,MATCH(技能效果等级!B3904,技能效果!B:B,0)))</f>
        <v/>
      </c>
      <c r="W3904" s="95">
        <f t="shared" si="59"/>
        <v>381</v>
      </c>
    </row>
    <row r="3905" spans="1:23" ht="16.5" x14ac:dyDescent="0.2">
      <c r="A3905" s="62">
        <v>3902</v>
      </c>
      <c r="B3905" s="95">
        <f>INDEX(技能效果!B:B,MATCH(技能效果等级!W3905,技能效果!AE:AE,0))</f>
        <v>210401102</v>
      </c>
      <c r="C3905" s="95" t="str">
        <f>INDEX(技能效果!C:C,MATCH(技能效果等级!B3905,技能效果!B:B,0))</f>
        <v>插槽11获得水晶(教学)</v>
      </c>
      <c r="D3905" s="96" t="s">
        <v>873</v>
      </c>
      <c r="E3905" s="95">
        <v>8</v>
      </c>
      <c r="F3905" s="95">
        <f>INDEX(技能效果!H:H,MATCH(技能效果等级!B3905,技能效果!B:B,0))</f>
        <v>3006</v>
      </c>
      <c r="G3905" s="95">
        <f>IF(INDEX(技能效果!K:K,MATCH(B3905,技能效果!B:B,0))=0,INDEX(技能效果!I:I,MATCH(技能效果等级!B3905,技能效果!B:B,0)),INDEX(技能效果!I:I,MATCH(技能效果等级!B3905,技能效果!B:B,0))*VLOOKUP(E3905,技能数值计算!$C$19:$D$28,2,FALSE))</f>
        <v>2</v>
      </c>
      <c r="H3905" s="95">
        <f>INDEX(技能效果!J:J,MATCH(技能效果等级!B3905,技能效果!B:B,0))</f>
        <v>0</v>
      </c>
      <c r="I3905" s="97"/>
      <c r="J3905" s="97"/>
      <c r="K3905" s="97"/>
      <c r="L3905" s="97"/>
      <c r="M3905" s="97"/>
      <c r="N3905" s="96" t="str">
        <f>IF(INDEX(技能效果!L:L,MATCH(技能效果等级!B3905,技能效果!B:B,0))="","",INDEX(技能效果!L:L,MATCH(技能效果等级!B3905,技能效果!B:B,0)))</f>
        <v/>
      </c>
      <c r="O3905" s="95">
        <f>IF(INDEX(技能效果!N:N,MATCH(B3905,技能效果!B:B,0))=0,INDEX(技能效果!M:M,MATCH(技能效果等级!B3905,技能效果!B:B,0)),INDEX(技能效果!M:M,MATCH(技能效果等级!B3905,技能效果!B:B,0))*VLOOKUP(E3905,技能数值计算!$C$19:$D$28,2,FALSE))</f>
        <v>0</v>
      </c>
      <c r="P3905" s="97"/>
      <c r="Q3905" s="97"/>
      <c r="R3905" s="95" t="str">
        <f>IF(INDEX(技能效果!O:O,MATCH(技能效果等级!B3905,技能效果!B:B,0))="","",INDEX(技能效果!O:O,MATCH(技能效果等级!B3905,技能效果!B:B,0)))</f>
        <v/>
      </c>
      <c r="S3905" s="97"/>
      <c r="T3905" s="97"/>
      <c r="U3905" s="97"/>
      <c r="V3905" s="96" t="str">
        <f>IF(INDEX(技能效果!AF:AF,MATCH(技能效果等级!B3905,技能效果!B:B,0))="","",INDEX(技能效果!AF:AF,MATCH(技能效果等级!B3905,技能效果!B:B,0)))</f>
        <v/>
      </c>
      <c r="W3905" s="95">
        <f t="shared" si="59"/>
        <v>381</v>
      </c>
    </row>
    <row r="3906" spans="1:23" ht="16.5" x14ac:dyDescent="0.2">
      <c r="A3906" s="62">
        <v>3903</v>
      </c>
      <c r="B3906" s="95">
        <f>INDEX(技能效果!B:B,MATCH(技能效果等级!W3906,技能效果!AE:AE,0))</f>
        <v>210401102</v>
      </c>
      <c r="C3906" s="95" t="str">
        <f>INDEX(技能效果!C:C,MATCH(技能效果等级!B3906,技能效果!B:B,0))</f>
        <v>插槽11获得水晶(教学)</v>
      </c>
      <c r="D3906" s="96" t="s">
        <v>873</v>
      </c>
      <c r="E3906" s="95">
        <v>9</v>
      </c>
      <c r="F3906" s="95">
        <f>INDEX(技能效果!H:H,MATCH(技能效果等级!B3906,技能效果!B:B,0))</f>
        <v>3006</v>
      </c>
      <c r="G3906" s="95">
        <f>IF(INDEX(技能效果!K:K,MATCH(B3906,技能效果!B:B,0))=0,INDEX(技能效果!I:I,MATCH(技能效果等级!B3906,技能效果!B:B,0)),INDEX(技能效果!I:I,MATCH(技能效果等级!B3906,技能效果!B:B,0))*VLOOKUP(E3906,技能数值计算!$C$19:$D$28,2,FALSE))</f>
        <v>2</v>
      </c>
      <c r="H3906" s="95">
        <f>INDEX(技能效果!J:J,MATCH(技能效果等级!B3906,技能效果!B:B,0))</f>
        <v>0</v>
      </c>
      <c r="I3906" s="97"/>
      <c r="J3906" s="97"/>
      <c r="K3906" s="97"/>
      <c r="L3906" s="97"/>
      <c r="M3906" s="97"/>
      <c r="N3906" s="96" t="str">
        <f>IF(INDEX(技能效果!L:L,MATCH(技能效果等级!B3906,技能效果!B:B,0))="","",INDEX(技能效果!L:L,MATCH(技能效果等级!B3906,技能效果!B:B,0)))</f>
        <v/>
      </c>
      <c r="O3906" s="95">
        <f>IF(INDEX(技能效果!N:N,MATCH(B3906,技能效果!B:B,0))=0,INDEX(技能效果!M:M,MATCH(技能效果等级!B3906,技能效果!B:B,0)),INDEX(技能效果!M:M,MATCH(技能效果等级!B3906,技能效果!B:B,0))*VLOOKUP(E3906,技能数值计算!$C$19:$D$28,2,FALSE))</f>
        <v>0</v>
      </c>
      <c r="P3906" s="97"/>
      <c r="Q3906" s="97"/>
      <c r="R3906" s="95" t="str">
        <f>IF(INDEX(技能效果!O:O,MATCH(技能效果等级!B3906,技能效果!B:B,0))="","",INDEX(技能效果!O:O,MATCH(技能效果等级!B3906,技能效果!B:B,0)))</f>
        <v/>
      </c>
      <c r="S3906" s="97"/>
      <c r="T3906" s="97"/>
      <c r="U3906" s="97"/>
      <c r="V3906" s="96" t="str">
        <f>IF(INDEX(技能效果!AF:AF,MATCH(技能效果等级!B3906,技能效果!B:B,0))="","",INDEX(技能效果!AF:AF,MATCH(技能效果等级!B3906,技能效果!B:B,0)))</f>
        <v/>
      </c>
      <c r="W3906" s="95">
        <f t="shared" si="59"/>
        <v>381</v>
      </c>
    </row>
    <row r="3907" spans="1:23" ht="16.5" x14ac:dyDescent="0.2">
      <c r="A3907" s="62">
        <v>3904</v>
      </c>
      <c r="B3907" s="95">
        <f>INDEX(技能效果!B:B,MATCH(技能效果等级!W3907,技能效果!AE:AE,0))</f>
        <v>210401102</v>
      </c>
      <c r="C3907" s="95" t="str">
        <f>INDEX(技能效果!C:C,MATCH(技能效果等级!B3907,技能效果!B:B,0))</f>
        <v>插槽11获得水晶(教学)</v>
      </c>
      <c r="D3907" s="96" t="s">
        <v>873</v>
      </c>
      <c r="E3907" s="95">
        <v>10</v>
      </c>
      <c r="F3907" s="95">
        <f>INDEX(技能效果!H:H,MATCH(技能效果等级!B3907,技能效果!B:B,0))</f>
        <v>3006</v>
      </c>
      <c r="G3907" s="95">
        <f>IF(INDEX(技能效果!K:K,MATCH(B3907,技能效果!B:B,0))=0,INDEX(技能效果!I:I,MATCH(技能效果等级!B3907,技能效果!B:B,0)),INDEX(技能效果!I:I,MATCH(技能效果等级!B3907,技能效果!B:B,0))*VLOOKUP(E3907,技能数值计算!$C$19:$D$28,2,FALSE))</f>
        <v>2</v>
      </c>
      <c r="H3907" s="95">
        <f>INDEX(技能效果!J:J,MATCH(技能效果等级!B3907,技能效果!B:B,0))</f>
        <v>0</v>
      </c>
      <c r="I3907" s="97"/>
      <c r="J3907" s="97"/>
      <c r="K3907" s="97"/>
      <c r="L3907" s="97"/>
      <c r="M3907" s="97"/>
      <c r="N3907" s="96" t="str">
        <f>IF(INDEX(技能效果!L:L,MATCH(技能效果等级!B3907,技能效果!B:B,0))="","",INDEX(技能效果!L:L,MATCH(技能效果等级!B3907,技能效果!B:B,0)))</f>
        <v/>
      </c>
      <c r="O3907" s="95">
        <f>IF(INDEX(技能效果!N:N,MATCH(B3907,技能效果!B:B,0))=0,INDEX(技能效果!M:M,MATCH(技能效果等级!B3907,技能效果!B:B,0)),INDEX(技能效果!M:M,MATCH(技能效果等级!B3907,技能效果!B:B,0))*VLOOKUP(E3907,技能数值计算!$C$19:$D$28,2,FALSE))</f>
        <v>0</v>
      </c>
      <c r="P3907" s="97"/>
      <c r="Q3907" s="97"/>
      <c r="R3907" s="95" t="str">
        <f>IF(INDEX(技能效果!O:O,MATCH(技能效果等级!B3907,技能效果!B:B,0))="","",INDEX(技能效果!O:O,MATCH(技能效果等级!B3907,技能效果!B:B,0)))</f>
        <v/>
      </c>
      <c r="S3907" s="97"/>
      <c r="T3907" s="97"/>
      <c r="U3907" s="97"/>
      <c r="V3907" s="96" t="str">
        <f>IF(INDEX(技能效果!AF:AF,MATCH(技能效果等级!B3907,技能效果!B:B,0))="","",INDEX(技能效果!AF:AF,MATCH(技能效果等级!B3907,技能效果!B:B,0)))</f>
        <v/>
      </c>
      <c r="W3907" s="95">
        <f t="shared" si="59"/>
        <v>381</v>
      </c>
    </row>
    <row r="3908" spans="1:23" ht="16.5" x14ac:dyDescent="0.2">
      <c r="A3908" s="62">
        <v>3905</v>
      </c>
      <c r="B3908" s="95">
        <f>INDEX(技能效果!B:B,MATCH(技能效果等级!W3908,技能效果!AE:AE,0))</f>
        <v>210401201</v>
      </c>
      <c r="C3908" s="95" t="str">
        <f>INDEX(技能效果!C:C,MATCH(技能效果等级!B3908,技能效果!B:B,0))</f>
        <v>插槽12主动伤害(教学)</v>
      </c>
      <c r="D3908" s="96" t="s">
        <v>873</v>
      </c>
      <c r="E3908" s="95">
        <v>1</v>
      </c>
      <c r="F3908" s="95">
        <f>INDEX(技能效果!H:H,MATCH(技能效果等级!B3908,技能效果!B:B,0))</f>
        <v>1001</v>
      </c>
      <c r="G3908" s="95">
        <f>IF(INDEX(技能效果!K:K,MATCH(B3908,技能效果!B:B,0))=0,INDEX(技能效果!I:I,MATCH(技能效果等级!B3908,技能效果!B:B,0)),INDEX(技能效果!I:I,MATCH(技能效果等级!B3908,技能效果!B:B,0))*VLOOKUP(E3908,技能数值计算!$C$19:$D$28,2,FALSE))</f>
        <v>0.5</v>
      </c>
      <c r="H3908" s="95">
        <f>INDEX(技能效果!J:J,MATCH(技能效果等级!B3908,技能效果!B:B,0))</f>
        <v>0</v>
      </c>
      <c r="I3908" s="97"/>
      <c r="J3908" s="97"/>
      <c r="K3908" s="97"/>
      <c r="L3908" s="97"/>
      <c r="M3908" s="97"/>
      <c r="N3908" s="96" t="str">
        <f>IF(INDEX(技能效果!L:L,MATCH(技能效果等级!B3908,技能效果!B:B,0))="","",INDEX(技能效果!L:L,MATCH(技能效果等级!B3908,技能效果!B:B,0)))</f>
        <v/>
      </c>
      <c r="O3908" s="95">
        <f>IF(INDEX(技能效果!N:N,MATCH(B3908,技能效果!B:B,0))=0,INDEX(技能效果!M:M,MATCH(技能效果等级!B3908,技能效果!B:B,0)),INDEX(技能效果!M:M,MATCH(技能效果等级!B3908,技能效果!B:B,0))*VLOOKUP(E3908,技能数值计算!$C$19:$D$28,2,FALSE))</f>
        <v>0</v>
      </c>
      <c r="P3908" s="97"/>
      <c r="Q3908" s="97"/>
      <c r="R3908" s="95" t="str">
        <f>IF(INDEX(技能效果!O:O,MATCH(技能效果等级!B3908,技能效果!B:B,0))="","",INDEX(技能效果!O:O,MATCH(技能效果等级!B3908,技能效果!B:B,0)))</f>
        <v/>
      </c>
      <c r="S3908" s="97"/>
      <c r="T3908" s="97"/>
      <c r="U3908" s="97"/>
      <c r="V3908" s="96" t="str">
        <f>IF(INDEX(技能效果!AF:AF,MATCH(技能效果等级!B3908,技能效果!B:B,0))="","",INDEX(技能效果!AF:AF,MATCH(技能效果等级!B3908,技能效果!B:B,0)))</f>
        <v/>
      </c>
      <c r="W3908" s="95">
        <f t="shared" si="59"/>
        <v>382</v>
      </c>
    </row>
    <row r="3909" spans="1:23" ht="16.5" x14ac:dyDescent="0.2">
      <c r="A3909" s="62">
        <v>3906</v>
      </c>
      <c r="B3909" s="95">
        <f>INDEX(技能效果!B:B,MATCH(技能效果等级!W3909,技能效果!AE:AE,0))</f>
        <v>210401201</v>
      </c>
      <c r="C3909" s="95" t="str">
        <f>INDEX(技能效果!C:C,MATCH(技能效果等级!B3909,技能效果!B:B,0))</f>
        <v>插槽12主动伤害(教学)</v>
      </c>
      <c r="D3909" s="96" t="s">
        <v>873</v>
      </c>
      <c r="E3909" s="95">
        <v>2</v>
      </c>
      <c r="F3909" s="95">
        <f>INDEX(技能效果!H:H,MATCH(技能效果等级!B3909,技能效果!B:B,0))</f>
        <v>1001</v>
      </c>
      <c r="G3909" s="95">
        <f>IF(INDEX(技能效果!K:K,MATCH(B3909,技能效果!B:B,0))=0,INDEX(技能效果!I:I,MATCH(技能效果等级!B3909,技能效果!B:B,0)),INDEX(技能效果!I:I,MATCH(技能效果等级!B3909,技能效果!B:B,0))*VLOOKUP(E3909,技能数值计算!$C$19:$D$28,2,FALSE))</f>
        <v>0.54</v>
      </c>
      <c r="H3909" s="95">
        <f>INDEX(技能效果!J:J,MATCH(技能效果等级!B3909,技能效果!B:B,0))</f>
        <v>0</v>
      </c>
      <c r="I3909" s="97"/>
      <c r="J3909" s="97"/>
      <c r="K3909" s="97"/>
      <c r="L3909" s="97"/>
      <c r="M3909" s="97"/>
      <c r="N3909" s="96" t="str">
        <f>IF(INDEX(技能效果!L:L,MATCH(技能效果等级!B3909,技能效果!B:B,0))="","",INDEX(技能效果!L:L,MATCH(技能效果等级!B3909,技能效果!B:B,0)))</f>
        <v/>
      </c>
      <c r="O3909" s="95">
        <f>IF(INDEX(技能效果!N:N,MATCH(B3909,技能效果!B:B,0))=0,INDEX(技能效果!M:M,MATCH(技能效果等级!B3909,技能效果!B:B,0)),INDEX(技能效果!M:M,MATCH(技能效果等级!B3909,技能效果!B:B,0))*VLOOKUP(E3909,技能数值计算!$C$19:$D$28,2,FALSE))</f>
        <v>0</v>
      </c>
      <c r="P3909" s="97"/>
      <c r="Q3909" s="97"/>
      <c r="R3909" s="95" t="str">
        <f>IF(INDEX(技能效果!O:O,MATCH(技能效果等级!B3909,技能效果!B:B,0))="","",INDEX(技能效果!O:O,MATCH(技能效果等级!B3909,技能效果!B:B,0)))</f>
        <v/>
      </c>
      <c r="S3909" s="97"/>
      <c r="T3909" s="97"/>
      <c r="U3909" s="97"/>
      <c r="V3909" s="96" t="str">
        <f>IF(INDEX(技能效果!AF:AF,MATCH(技能效果等级!B3909,技能效果!B:B,0))="","",INDEX(技能效果!AF:AF,MATCH(技能效果等级!B3909,技能效果!B:B,0)))</f>
        <v/>
      </c>
      <c r="W3909" s="95">
        <f t="shared" si="59"/>
        <v>382</v>
      </c>
    </row>
    <row r="3910" spans="1:23" ht="16.5" x14ac:dyDescent="0.2">
      <c r="A3910" s="62">
        <v>3907</v>
      </c>
      <c r="B3910" s="95">
        <f>INDEX(技能效果!B:B,MATCH(技能效果等级!W3910,技能效果!AE:AE,0))</f>
        <v>210401201</v>
      </c>
      <c r="C3910" s="95" t="str">
        <f>INDEX(技能效果!C:C,MATCH(技能效果等级!B3910,技能效果!B:B,0))</f>
        <v>插槽12主动伤害(教学)</v>
      </c>
      <c r="D3910" s="96" t="s">
        <v>873</v>
      </c>
      <c r="E3910" s="95">
        <v>3</v>
      </c>
      <c r="F3910" s="95">
        <f>INDEX(技能效果!H:H,MATCH(技能效果等级!B3910,技能效果!B:B,0))</f>
        <v>1001</v>
      </c>
      <c r="G3910" s="95">
        <f>IF(INDEX(技能效果!K:K,MATCH(B3910,技能效果!B:B,0))=0,INDEX(技能效果!I:I,MATCH(技能效果等级!B3910,技能效果!B:B,0)),INDEX(技能效果!I:I,MATCH(技能效果等级!B3910,技能效果!B:B,0))*VLOOKUP(E3910,技能数值计算!$C$19:$D$28,2,FALSE))</f>
        <v>0.57999999999999996</v>
      </c>
      <c r="H3910" s="95">
        <f>INDEX(技能效果!J:J,MATCH(技能效果等级!B3910,技能效果!B:B,0))</f>
        <v>0</v>
      </c>
      <c r="I3910" s="97"/>
      <c r="J3910" s="97"/>
      <c r="K3910" s="97"/>
      <c r="L3910" s="97"/>
      <c r="M3910" s="97"/>
      <c r="N3910" s="96" t="str">
        <f>IF(INDEX(技能效果!L:L,MATCH(技能效果等级!B3910,技能效果!B:B,0))="","",INDEX(技能效果!L:L,MATCH(技能效果等级!B3910,技能效果!B:B,0)))</f>
        <v/>
      </c>
      <c r="O3910" s="95">
        <f>IF(INDEX(技能效果!N:N,MATCH(B3910,技能效果!B:B,0))=0,INDEX(技能效果!M:M,MATCH(技能效果等级!B3910,技能效果!B:B,0)),INDEX(技能效果!M:M,MATCH(技能效果等级!B3910,技能效果!B:B,0))*VLOOKUP(E3910,技能数值计算!$C$19:$D$28,2,FALSE))</f>
        <v>0</v>
      </c>
      <c r="P3910" s="97"/>
      <c r="Q3910" s="97"/>
      <c r="R3910" s="95" t="str">
        <f>IF(INDEX(技能效果!O:O,MATCH(技能效果等级!B3910,技能效果!B:B,0))="","",INDEX(技能效果!O:O,MATCH(技能效果等级!B3910,技能效果!B:B,0)))</f>
        <v/>
      </c>
      <c r="S3910" s="97"/>
      <c r="T3910" s="97"/>
      <c r="U3910" s="97"/>
      <c r="V3910" s="96" t="str">
        <f>IF(INDEX(技能效果!AF:AF,MATCH(技能效果等级!B3910,技能效果!B:B,0))="","",INDEX(技能效果!AF:AF,MATCH(技能效果等级!B3910,技能效果!B:B,0)))</f>
        <v/>
      </c>
      <c r="W3910" s="95">
        <f t="shared" si="59"/>
        <v>382</v>
      </c>
    </row>
    <row r="3911" spans="1:23" ht="16.5" x14ac:dyDescent="0.2">
      <c r="A3911" s="62">
        <v>3908</v>
      </c>
      <c r="B3911" s="95">
        <f>INDEX(技能效果!B:B,MATCH(技能效果等级!W3911,技能效果!AE:AE,0))</f>
        <v>210401201</v>
      </c>
      <c r="C3911" s="95" t="str">
        <f>INDEX(技能效果!C:C,MATCH(技能效果等级!B3911,技能效果!B:B,0))</f>
        <v>插槽12主动伤害(教学)</v>
      </c>
      <c r="D3911" s="96" t="s">
        <v>873</v>
      </c>
      <c r="E3911" s="95">
        <v>4</v>
      </c>
      <c r="F3911" s="95">
        <f>INDEX(技能效果!H:H,MATCH(技能效果等级!B3911,技能效果!B:B,0))</f>
        <v>1001</v>
      </c>
      <c r="G3911" s="95">
        <f>IF(INDEX(技能效果!K:K,MATCH(B3911,技能效果!B:B,0))=0,INDEX(技能效果!I:I,MATCH(技能效果等级!B3911,技能效果!B:B,0)),INDEX(技能效果!I:I,MATCH(技能效果等级!B3911,技能效果!B:B,0))*VLOOKUP(E3911,技能数值计算!$C$19:$D$28,2,FALSE))</f>
        <v>0.62</v>
      </c>
      <c r="H3911" s="95">
        <f>INDEX(技能效果!J:J,MATCH(技能效果等级!B3911,技能效果!B:B,0))</f>
        <v>0</v>
      </c>
      <c r="I3911" s="97"/>
      <c r="J3911" s="97"/>
      <c r="K3911" s="97"/>
      <c r="L3911" s="97"/>
      <c r="M3911" s="97"/>
      <c r="N3911" s="96" t="str">
        <f>IF(INDEX(技能效果!L:L,MATCH(技能效果等级!B3911,技能效果!B:B,0))="","",INDEX(技能效果!L:L,MATCH(技能效果等级!B3911,技能效果!B:B,0)))</f>
        <v/>
      </c>
      <c r="O3911" s="95">
        <f>IF(INDEX(技能效果!N:N,MATCH(B3911,技能效果!B:B,0))=0,INDEX(技能效果!M:M,MATCH(技能效果等级!B3911,技能效果!B:B,0)),INDEX(技能效果!M:M,MATCH(技能效果等级!B3911,技能效果!B:B,0))*VLOOKUP(E3911,技能数值计算!$C$19:$D$28,2,FALSE))</f>
        <v>0</v>
      </c>
      <c r="P3911" s="97"/>
      <c r="Q3911" s="97"/>
      <c r="R3911" s="95" t="str">
        <f>IF(INDEX(技能效果!O:O,MATCH(技能效果等级!B3911,技能效果!B:B,0))="","",INDEX(技能效果!O:O,MATCH(技能效果等级!B3911,技能效果!B:B,0)))</f>
        <v/>
      </c>
      <c r="S3911" s="97"/>
      <c r="T3911" s="97"/>
      <c r="U3911" s="97"/>
      <c r="V3911" s="96" t="str">
        <f>IF(INDEX(技能效果!AF:AF,MATCH(技能效果等级!B3911,技能效果!B:B,0))="","",INDEX(技能效果!AF:AF,MATCH(技能效果等级!B3911,技能效果!B:B,0)))</f>
        <v/>
      </c>
      <c r="W3911" s="95">
        <f t="shared" si="59"/>
        <v>382</v>
      </c>
    </row>
    <row r="3912" spans="1:23" ht="16.5" x14ac:dyDescent="0.2">
      <c r="A3912" s="62">
        <v>3909</v>
      </c>
      <c r="B3912" s="95">
        <f>INDEX(技能效果!B:B,MATCH(技能效果等级!W3912,技能效果!AE:AE,0))</f>
        <v>210401201</v>
      </c>
      <c r="C3912" s="95" t="str">
        <f>INDEX(技能效果!C:C,MATCH(技能效果等级!B3912,技能效果!B:B,0))</f>
        <v>插槽12主动伤害(教学)</v>
      </c>
      <c r="D3912" s="96" t="s">
        <v>873</v>
      </c>
      <c r="E3912" s="95">
        <v>5</v>
      </c>
      <c r="F3912" s="95">
        <f>INDEX(技能效果!H:H,MATCH(技能效果等级!B3912,技能效果!B:B,0))</f>
        <v>1001</v>
      </c>
      <c r="G3912" s="95">
        <f>IF(INDEX(技能效果!K:K,MATCH(B3912,技能效果!B:B,0))=0,INDEX(技能效果!I:I,MATCH(技能效果等级!B3912,技能效果!B:B,0)),INDEX(技能效果!I:I,MATCH(技能效果等级!B3912,技能效果!B:B,0))*VLOOKUP(E3912,技能数值计算!$C$19:$D$28,2,FALSE))</f>
        <v>0.66</v>
      </c>
      <c r="H3912" s="95">
        <f>INDEX(技能效果!J:J,MATCH(技能效果等级!B3912,技能效果!B:B,0))</f>
        <v>0</v>
      </c>
      <c r="I3912" s="97"/>
      <c r="J3912" s="97"/>
      <c r="K3912" s="97"/>
      <c r="L3912" s="97"/>
      <c r="M3912" s="97"/>
      <c r="N3912" s="96" t="str">
        <f>IF(INDEX(技能效果!L:L,MATCH(技能效果等级!B3912,技能效果!B:B,0))="","",INDEX(技能效果!L:L,MATCH(技能效果等级!B3912,技能效果!B:B,0)))</f>
        <v/>
      </c>
      <c r="O3912" s="95">
        <f>IF(INDEX(技能效果!N:N,MATCH(B3912,技能效果!B:B,0))=0,INDEX(技能效果!M:M,MATCH(技能效果等级!B3912,技能效果!B:B,0)),INDEX(技能效果!M:M,MATCH(技能效果等级!B3912,技能效果!B:B,0))*VLOOKUP(E3912,技能数值计算!$C$19:$D$28,2,FALSE))</f>
        <v>0</v>
      </c>
      <c r="P3912" s="97"/>
      <c r="Q3912" s="97"/>
      <c r="R3912" s="95" t="str">
        <f>IF(INDEX(技能效果!O:O,MATCH(技能效果等级!B3912,技能效果!B:B,0))="","",INDEX(技能效果!O:O,MATCH(技能效果等级!B3912,技能效果!B:B,0)))</f>
        <v/>
      </c>
      <c r="S3912" s="97"/>
      <c r="T3912" s="97"/>
      <c r="U3912" s="97"/>
      <c r="V3912" s="96" t="str">
        <f>IF(INDEX(技能效果!AF:AF,MATCH(技能效果等级!B3912,技能效果!B:B,0))="","",INDEX(技能效果!AF:AF,MATCH(技能效果等级!B3912,技能效果!B:B,0)))</f>
        <v/>
      </c>
      <c r="W3912" s="95">
        <f t="shared" si="59"/>
        <v>382</v>
      </c>
    </row>
    <row r="3913" spans="1:23" ht="16.5" x14ac:dyDescent="0.2">
      <c r="A3913" s="62">
        <v>3910</v>
      </c>
      <c r="B3913" s="95">
        <f>INDEX(技能效果!B:B,MATCH(技能效果等级!W3913,技能效果!AE:AE,0))</f>
        <v>210401201</v>
      </c>
      <c r="C3913" s="95" t="str">
        <f>INDEX(技能效果!C:C,MATCH(技能效果等级!B3913,技能效果!B:B,0))</f>
        <v>插槽12主动伤害(教学)</v>
      </c>
      <c r="D3913" s="96" t="s">
        <v>873</v>
      </c>
      <c r="E3913" s="95">
        <v>6</v>
      </c>
      <c r="F3913" s="95">
        <f>INDEX(技能效果!H:H,MATCH(技能效果等级!B3913,技能效果!B:B,0))</f>
        <v>1001</v>
      </c>
      <c r="G3913" s="95">
        <f>IF(INDEX(技能效果!K:K,MATCH(B3913,技能效果!B:B,0))=0,INDEX(技能效果!I:I,MATCH(技能效果等级!B3913,技能效果!B:B,0)),INDEX(技能效果!I:I,MATCH(技能效果等级!B3913,技能效果!B:B,0))*VLOOKUP(E3913,技能数值计算!$C$19:$D$28,2,FALSE))</f>
        <v>0.72</v>
      </c>
      <c r="H3913" s="95">
        <f>INDEX(技能效果!J:J,MATCH(技能效果等级!B3913,技能效果!B:B,0))</f>
        <v>0</v>
      </c>
      <c r="I3913" s="97"/>
      <c r="J3913" s="97"/>
      <c r="K3913" s="97"/>
      <c r="L3913" s="97"/>
      <c r="M3913" s="97"/>
      <c r="N3913" s="96" t="str">
        <f>IF(INDEX(技能效果!L:L,MATCH(技能效果等级!B3913,技能效果!B:B,0))="","",INDEX(技能效果!L:L,MATCH(技能效果等级!B3913,技能效果!B:B,0)))</f>
        <v/>
      </c>
      <c r="O3913" s="95">
        <f>IF(INDEX(技能效果!N:N,MATCH(B3913,技能效果!B:B,0))=0,INDEX(技能效果!M:M,MATCH(技能效果等级!B3913,技能效果!B:B,0)),INDEX(技能效果!M:M,MATCH(技能效果等级!B3913,技能效果!B:B,0))*VLOOKUP(E3913,技能数值计算!$C$19:$D$28,2,FALSE))</f>
        <v>0</v>
      </c>
      <c r="P3913" s="97"/>
      <c r="Q3913" s="97"/>
      <c r="R3913" s="95" t="str">
        <f>IF(INDEX(技能效果!O:O,MATCH(技能效果等级!B3913,技能效果!B:B,0))="","",INDEX(技能效果!O:O,MATCH(技能效果等级!B3913,技能效果!B:B,0)))</f>
        <v/>
      </c>
      <c r="S3913" s="97"/>
      <c r="T3913" s="97"/>
      <c r="U3913" s="97"/>
      <c r="V3913" s="96" t="str">
        <f>IF(INDEX(技能效果!AF:AF,MATCH(技能效果等级!B3913,技能效果!B:B,0))="","",INDEX(技能效果!AF:AF,MATCH(技能效果等级!B3913,技能效果!B:B,0)))</f>
        <v/>
      </c>
      <c r="W3913" s="95">
        <f t="shared" si="59"/>
        <v>382</v>
      </c>
    </row>
    <row r="3914" spans="1:23" ht="16.5" x14ac:dyDescent="0.2">
      <c r="A3914" s="62">
        <v>3911</v>
      </c>
      <c r="B3914" s="95">
        <f>INDEX(技能效果!B:B,MATCH(技能效果等级!W3914,技能效果!AE:AE,0))</f>
        <v>210401201</v>
      </c>
      <c r="C3914" s="95" t="str">
        <f>INDEX(技能效果!C:C,MATCH(技能效果等级!B3914,技能效果!B:B,0))</f>
        <v>插槽12主动伤害(教学)</v>
      </c>
      <c r="D3914" s="96" t="s">
        <v>873</v>
      </c>
      <c r="E3914" s="95">
        <v>7</v>
      </c>
      <c r="F3914" s="95">
        <f>INDEX(技能效果!H:H,MATCH(技能效果等级!B3914,技能效果!B:B,0))</f>
        <v>1001</v>
      </c>
      <c r="G3914" s="95">
        <f>IF(INDEX(技能效果!K:K,MATCH(B3914,技能效果!B:B,0))=0,INDEX(技能效果!I:I,MATCH(技能效果等级!B3914,技能效果!B:B,0)),INDEX(技能效果!I:I,MATCH(技能效果等级!B3914,技能效果!B:B,0))*VLOOKUP(E3914,技能数值计算!$C$19:$D$28,2,FALSE))</f>
        <v>0.78</v>
      </c>
      <c r="H3914" s="95">
        <f>INDEX(技能效果!J:J,MATCH(技能效果等级!B3914,技能效果!B:B,0))</f>
        <v>0</v>
      </c>
      <c r="I3914" s="97"/>
      <c r="J3914" s="97"/>
      <c r="K3914" s="97"/>
      <c r="L3914" s="97"/>
      <c r="M3914" s="97"/>
      <c r="N3914" s="96" t="str">
        <f>IF(INDEX(技能效果!L:L,MATCH(技能效果等级!B3914,技能效果!B:B,0))="","",INDEX(技能效果!L:L,MATCH(技能效果等级!B3914,技能效果!B:B,0)))</f>
        <v/>
      </c>
      <c r="O3914" s="95">
        <f>IF(INDEX(技能效果!N:N,MATCH(B3914,技能效果!B:B,0))=0,INDEX(技能效果!M:M,MATCH(技能效果等级!B3914,技能效果!B:B,0)),INDEX(技能效果!M:M,MATCH(技能效果等级!B3914,技能效果!B:B,0))*VLOOKUP(E3914,技能数值计算!$C$19:$D$28,2,FALSE))</f>
        <v>0</v>
      </c>
      <c r="P3914" s="97"/>
      <c r="Q3914" s="97"/>
      <c r="R3914" s="95" t="str">
        <f>IF(INDEX(技能效果!O:O,MATCH(技能效果等级!B3914,技能效果!B:B,0))="","",INDEX(技能效果!O:O,MATCH(技能效果等级!B3914,技能效果!B:B,0)))</f>
        <v/>
      </c>
      <c r="S3914" s="97"/>
      <c r="T3914" s="97"/>
      <c r="U3914" s="97"/>
      <c r="V3914" s="96" t="str">
        <f>IF(INDEX(技能效果!AF:AF,MATCH(技能效果等级!B3914,技能效果!B:B,0))="","",INDEX(技能效果!AF:AF,MATCH(技能效果等级!B3914,技能效果!B:B,0)))</f>
        <v/>
      </c>
      <c r="W3914" s="95">
        <f t="shared" si="59"/>
        <v>382</v>
      </c>
    </row>
    <row r="3915" spans="1:23" ht="16.5" x14ac:dyDescent="0.2">
      <c r="A3915" s="62">
        <v>3912</v>
      </c>
      <c r="B3915" s="95">
        <f>INDEX(技能效果!B:B,MATCH(技能效果等级!W3915,技能效果!AE:AE,0))</f>
        <v>210401201</v>
      </c>
      <c r="C3915" s="95" t="str">
        <f>INDEX(技能效果!C:C,MATCH(技能效果等级!B3915,技能效果!B:B,0))</f>
        <v>插槽12主动伤害(教学)</v>
      </c>
      <c r="D3915" s="96" t="s">
        <v>873</v>
      </c>
      <c r="E3915" s="95">
        <v>8</v>
      </c>
      <c r="F3915" s="95">
        <f>INDEX(技能效果!H:H,MATCH(技能效果等级!B3915,技能效果!B:B,0))</f>
        <v>1001</v>
      </c>
      <c r="G3915" s="95">
        <f>IF(INDEX(技能效果!K:K,MATCH(B3915,技能效果!B:B,0))=0,INDEX(技能效果!I:I,MATCH(技能效果等级!B3915,技能效果!B:B,0)),INDEX(技能效果!I:I,MATCH(技能效果等级!B3915,技能效果!B:B,0))*VLOOKUP(E3915,技能数值计算!$C$19:$D$28,2,FALSE))</f>
        <v>0.84</v>
      </c>
      <c r="H3915" s="95">
        <f>INDEX(技能效果!J:J,MATCH(技能效果等级!B3915,技能效果!B:B,0))</f>
        <v>0</v>
      </c>
      <c r="I3915" s="97"/>
      <c r="J3915" s="97"/>
      <c r="K3915" s="97"/>
      <c r="L3915" s="97"/>
      <c r="M3915" s="97"/>
      <c r="N3915" s="96" t="str">
        <f>IF(INDEX(技能效果!L:L,MATCH(技能效果等级!B3915,技能效果!B:B,0))="","",INDEX(技能效果!L:L,MATCH(技能效果等级!B3915,技能效果!B:B,0)))</f>
        <v/>
      </c>
      <c r="O3915" s="95">
        <f>IF(INDEX(技能效果!N:N,MATCH(B3915,技能效果!B:B,0))=0,INDEX(技能效果!M:M,MATCH(技能效果等级!B3915,技能效果!B:B,0)),INDEX(技能效果!M:M,MATCH(技能效果等级!B3915,技能效果!B:B,0))*VLOOKUP(E3915,技能数值计算!$C$19:$D$28,2,FALSE))</f>
        <v>0</v>
      </c>
      <c r="P3915" s="97"/>
      <c r="Q3915" s="97"/>
      <c r="R3915" s="95" t="str">
        <f>IF(INDEX(技能效果!O:O,MATCH(技能效果等级!B3915,技能效果!B:B,0))="","",INDEX(技能效果!O:O,MATCH(技能效果等级!B3915,技能效果!B:B,0)))</f>
        <v/>
      </c>
      <c r="S3915" s="97"/>
      <c r="T3915" s="97"/>
      <c r="U3915" s="97"/>
      <c r="V3915" s="96" t="str">
        <f>IF(INDEX(技能效果!AF:AF,MATCH(技能效果等级!B3915,技能效果!B:B,0))="","",INDEX(技能效果!AF:AF,MATCH(技能效果等级!B3915,技能效果!B:B,0)))</f>
        <v/>
      </c>
      <c r="W3915" s="95">
        <f t="shared" si="59"/>
        <v>382</v>
      </c>
    </row>
    <row r="3916" spans="1:23" ht="16.5" x14ac:dyDescent="0.2">
      <c r="A3916" s="62">
        <v>3913</v>
      </c>
      <c r="B3916" s="95">
        <f>INDEX(技能效果!B:B,MATCH(技能效果等级!W3916,技能效果!AE:AE,0))</f>
        <v>210401201</v>
      </c>
      <c r="C3916" s="95" t="str">
        <f>INDEX(技能效果!C:C,MATCH(技能效果等级!B3916,技能效果!B:B,0))</f>
        <v>插槽12主动伤害(教学)</v>
      </c>
      <c r="D3916" s="96" t="s">
        <v>873</v>
      </c>
      <c r="E3916" s="95">
        <v>9</v>
      </c>
      <c r="F3916" s="95">
        <f>INDEX(技能效果!H:H,MATCH(技能效果等级!B3916,技能效果!B:B,0))</f>
        <v>1001</v>
      </c>
      <c r="G3916" s="95">
        <f>IF(INDEX(技能效果!K:K,MATCH(B3916,技能效果!B:B,0))=0,INDEX(技能效果!I:I,MATCH(技能效果等级!B3916,技能效果!B:B,0)),INDEX(技能效果!I:I,MATCH(技能效果等级!B3916,技能效果!B:B,0))*VLOOKUP(E3916,技能数值计算!$C$19:$D$28,2,FALSE))</f>
        <v>0.92</v>
      </c>
      <c r="H3916" s="95">
        <f>INDEX(技能效果!J:J,MATCH(技能效果等级!B3916,技能效果!B:B,0))</f>
        <v>0</v>
      </c>
      <c r="I3916" s="97"/>
      <c r="J3916" s="97"/>
      <c r="K3916" s="97"/>
      <c r="L3916" s="97"/>
      <c r="M3916" s="97"/>
      <c r="N3916" s="96" t="str">
        <f>IF(INDEX(技能效果!L:L,MATCH(技能效果等级!B3916,技能效果!B:B,0))="","",INDEX(技能效果!L:L,MATCH(技能效果等级!B3916,技能效果!B:B,0)))</f>
        <v/>
      </c>
      <c r="O3916" s="95">
        <f>IF(INDEX(技能效果!N:N,MATCH(B3916,技能效果!B:B,0))=0,INDEX(技能效果!M:M,MATCH(技能效果等级!B3916,技能效果!B:B,0)),INDEX(技能效果!M:M,MATCH(技能效果等级!B3916,技能效果!B:B,0))*VLOOKUP(E3916,技能数值计算!$C$19:$D$28,2,FALSE))</f>
        <v>0</v>
      </c>
      <c r="P3916" s="97"/>
      <c r="Q3916" s="97"/>
      <c r="R3916" s="95" t="str">
        <f>IF(INDEX(技能效果!O:O,MATCH(技能效果等级!B3916,技能效果!B:B,0))="","",INDEX(技能效果!O:O,MATCH(技能效果等级!B3916,技能效果!B:B,0)))</f>
        <v/>
      </c>
      <c r="S3916" s="97"/>
      <c r="T3916" s="97"/>
      <c r="U3916" s="97"/>
      <c r="V3916" s="96" t="str">
        <f>IF(INDEX(技能效果!AF:AF,MATCH(技能效果等级!B3916,技能效果!B:B,0))="","",INDEX(技能效果!AF:AF,MATCH(技能效果等级!B3916,技能效果!B:B,0)))</f>
        <v/>
      </c>
      <c r="W3916" s="95">
        <f t="shared" si="59"/>
        <v>382</v>
      </c>
    </row>
    <row r="3917" spans="1:23" ht="16.5" x14ac:dyDescent="0.2">
      <c r="A3917" s="62">
        <v>3914</v>
      </c>
      <c r="B3917" s="95">
        <f>INDEX(技能效果!B:B,MATCH(技能效果等级!W3917,技能效果!AE:AE,0))</f>
        <v>210401201</v>
      </c>
      <c r="C3917" s="95" t="str">
        <f>INDEX(技能效果!C:C,MATCH(技能效果等级!B3917,技能效果!B:B,0))</f>
        <v>插槽12主动伤害(教学)</v>
      </c>
      <c r="D3917" s="96" t="s">
        <v>873</v>
      </c>
      <c r="E3917" s="95">
        <v>10</v>
      </c>
      <c r="F3917" s="95">
        <f>INDEX(技能效果!H:H,MATCH(技能效果等级!B3917,技能效果!B:B,0))</f>
        <v>1001</v>
      </c>
      <c r="G3917" s="95">
        <f>IF(INDEX(技能效果!K:K,MATCH(B3917,技能效果!B:B,0))=0,INDEX(技能效果!I:I,MATCH(技能效果等级!B3917,技能效果!B:B,0)),INDEX(技能效果!I:I,MATCH(技能效果等级!B3917,技能效果!B:B,0))*VLOOKUP(E3917,技能数值计算!$C$19:$D$28,2,FALSE))</f>
        <v>1</v>
      </c>
      <c r="H3917" s="95">
        <f>INDEX(技能效果!J:J,MATCH(技能效果等级!B3917,技能效果!B:B,0))</f>
        <v>0</v>
      </c>
      <c r="I3917" s="97"/>
      <c r="J3917" s="97"/>
      <c r="K3917" s="97"/>
      <c r="L3917" s="97"/>
      <c r="M3917" s="97"/>
      <c r="N3917" s="96" t="str">
        <f>IF(INDEX(技能效果!L:L,MATCH(技能效果等级!B3917,技能效果!B:B,0))="","",INDEX(技能效果!L:L,MATCH(技能效果等级!B3917,技能效果!B:B,0)))</f>
        <v/>
      </c>
      <c r="O3917" s="95">
        <f>IF(INDEX(技能效果!N:N,MATCH(B3917,技能效果!B:B,0))=0,INDEX(技能效果!M:M,MATCH(技能效果等级!B3917,技能效果!B:B,0)),INDEX(技能效果!M:M,MATCH(技能效果等级!B3917,技能效果!B:B,0))*VLOOKUP(E3917,技能数值计算!$C$19:$D$28,2,FALSE))</f>
        <v>0</v>
      </c>
      <c r="P3917" s="97"/>
      <c r="Q3917" s="97"/>
      <c r="R3917" s="95" t="str">
        <f>IF(INDEX(技能效果!O:O,MATCH(技能效果等级!B3917,技能效果!B:B,0))="","",INDEX(技能效果!O:O,MATCH(技能效果等级!B3917,技能效果!B:B,0)))</f>
        <v/>
      </c>
      <c r="S3917" s="97"/>
      <c r="T3917" s="97"/>
      <c r="U3917" s="97"/>
      <c r="V3917" s="96" t="str">
        <f>IF(INDEX(技能效果!AF:AF,MATCH(技能效果等级!B3917,技能效果!B:B,0))="","",INDEX(技能效果!AF:AF,MATCH(技能效果等级!B3917,技能效果!B:B,0)))</f>
        <v/>
      </c>
      <c r="W3917" s="95">
        <f t="shared" si="59"/>
        <v>382</v>
      </c>
    </row>
    <row r="3918" spans="1:23" ht="16.5" x14ac:dyDescent="0.2">
      <c r="A3918" s="62">
        <v>3915</v>
      </c>
      <c r="B3918" s="95">
        <f>INDEX(技能效果!B:B,MATCH(技能效果等级!W3918,技能效果!AE:AE,0))</f>
        <v>210401202</v>
      </c>
      <c r="C3918" s="95" t="str">
        <f>INDEX(技能效果!C:C,MATCH(技能效果等级!B3918,技能效果!B:B,0))</f>
        <v>插槽12水晶溢出(教学)</v>
      </c>
      <c r="D3918" s="96" t="s">
        <v>873</v>
      </c>
      <c r="E3918" s="95">
        <v>1</v>
      </c>
      <c r="F3918" s="95">
        <f>INDEX(技能效果!H:H,MATCH(技能效果等级!B3918,技能效果!B:B,0))</f>
        <v>4035</v>
      </c>
      <c r="G3918" s="95">
        <f>IF(INDEX(技能效果!K:K,MATCH(B3918,技能效果!B:B,0))=0,INDEX(技能效果!I:I,MATCH(技能效果等级!B3918,技能效果!B:B,0)),INDEX(技能效果!I:I,MATCH(技能效果等级!B3918,技能效果!B:B,0))*VLOOKUP(E3918,技能数值计算!$C$19:$D$28,2,FALSE))</f>
        <v>0</v>
      </c>
      <c r="H3918" s="95">
        <f>INDEX(技能效果!J:J,MATCH(技能效果等级!B3918,技能效果!B:B,0))</f>
        <v>0</v>
      </c>
      <c r="I3918" s="97"/>
      <c r="J3918" s="97"/>
      <c r="K3918" s="97"/>
      <c r="L3918" s="97"/>
      <c r="M3918" s="97"/>
      <c r="N3918" s="96" t="str">
        <f>IF(INDEX(技能效果!L:L,MATCH(技能效果等级!B3918,技能效果!B:B,0))="","",INDEX(技能效果!L:L,MATCH(技能效果等级!B3918,技能效果!B:B,0)))</f>
        <v/>
      </c>
      <c r="O3918" s="95">
        <f>IF(INDEX(技能效果!N:N,MATCH(B3918,技能效果!B:B,0))=0,INDEX(技能效果!M:M,MATCH(技能效果等级!B3918,技能效果!B:B,0)),INDEX(技能效果!M:M,MATCH(技能效果等级!B3918,技能效果!B:B,0))*VLOOKUP(E3918,技能数值计算!$C$19:$D$28,2,FALSE))</f>
        <v>0</v>
      </c>
      <c r="P3918" s="97"/>
      <c r="Q3918" s="97"/>
      <c r="R3918" s="95" t="str">
        <f>IF(INDEX(技能效果!O:O,MATCH(技能效果等级!B3918,技能效果!B:B,0))="","",INDEX(技能效果!O:O,MATCH(技能效果等级!B3918,技能效果!B:B,0)))</f>
        <v/>
      </c>
      <c r="S3918" s="97"/>
      <c r="T3918" s="97"/>
      <c r="U3918" s="97"/>
      <c r="V3918" s="96" t="str">
        <f>IF(INDEX(技能效果!AF:AF,MATCH(技能效果等级!B3918,技能效果!B:B,0))="","",INDEX(技能效果!AF:AF,MATCH(技能效果等级!B3918,技能效果!B:B,0)))</f>
        <v/>
      </c>
      <c r="W3918" s="95">
        <f t="shared" si="59"/>
        <v>383</v>
      </c>
    </row>
    <row r="3919" spans="1:23" ht="16.5" x14ac:dyDescent="0.2">
      <c r="A3919" s="62">
        <v>3916</v>
      </c>
      <c r="B3919" s="95">
        <f>INDEX(技能效果!B:B,MATCH(技能效果等级!W3919,技能效果!AE:AE,0))</f>
        <v>210401202</v>
      </c>
      <c r="C3919" s="95" t="str">
        <f>INDEX(技能效果!C:C,MATCH(技能效果等级!B3919,技能效果!B:B,0))</f>
        <v>插槽12水晶溢出(教学)</v>
      </c>
      <c r="D3919" s="96" t="s">
        <v>873</v>
      </c>
      <c r="E3919" s="95">
        <v>2</v>
      </c>
      <c r="F3919" s="95">
        <f>INDEX(技能效果!H:H,MATCH(技能效果等级!B3919,技能效果!B:B,0))</f>
        <v>4035</v>
      </c>
      <c r="G3919" s="95">
        <f>IF(INDEX(技能效果!K:K,MATCH(B3919,技能效果!B:B,0))=0,INDEX(技能效果!I:I,MATCH(技能效果等级!B3919,技能效果!B:B,0)),INDEX(技能效果!I:I,MATCH(技能效果等级!B3919,技能效果!B:B,0))*VLOOKUP(E3919,技能数值计算!$C$19:$D$28,2,FALSE))</f>
        <v>0</v>
      </c>
      <c r="H3919" s="95">
        <f>INDEX(技能效果!J:J,MATCH(技能效果等级!B3919,技能效果!B:B,0))</f>
        <v>0</v>
      </c>
      <c r="I3919" s="97"/>
      <c r="J3919" s="97"/>
      <c r="K3919" s="97"/>
      <c r="L3919" s="97"/>
      <c r="M3919" s="97"/>
      <c r="N3919" s="96" t="str">
        <f>IF(INDEX(技能效果!L:L,MATCH(技能效果等级!B3919,技能效果!B:B,0))="","",INDEX(技能效果!L:L,MATCH(技能效果等级!B3919,技能效果!B:B,0)))</f>
        <v/>
      </c>
      <c r="O3919" s="95">
        <f>IF(INDEX(技能效果!N:N,MATCH(B3919,技能效果!B:B,0))=0,INDEX(技能效果!M:M,MATCH(技能效果等级!B3919,技能效果!B:B,0)),INDEX(技能效果!M:M,MATCH(技能效果等级!B3919,技能效果!B:B,0))*VLOOKUP(E3919,技能数值计算!$C$19:$D$28,2,FALSE))</f>
        <v>0</v>
      </c>
      <c r="P3919" s="97"/>
      <c r="Q3919" s="97"/>
      <c r="R3919" s="95" t="str">
        <f>IF(INDEX(技能效果!O:O,MATCH(技能效果等级!B3919,技能效果!B:B,0))="","",INDEX(技能效果!O:O,MATCH(技能效果等级!B3919,技能效果!B:B,0)))</f>
        <v/>
      </c>
      <c r="S3919" s="97"/>
      <c r="T3919" s="97"/>
      <c r="U3919" s="97"/>
      <c r="V3919" s="96" t="str">
        <f>IF(INDEX(技能效果!AF:AF,MATCH(技能效果等级!B3919,技能效果!B:B,0))="","",INDEX(技能效果!AF:AF,MATCH(技能效果等级!B3919,技能效果!B:B,0)))</f>
        <v/>
      </c>
      <c r="W3919" s="95">
        <f t="shared" si="59"/>
        <v>383</v>
      </c>
    </row>
    <row r="3920" spans="1:23" ht="16.5" x14ac:dyDescent="0.2">
      <c r="A3920" s="62">
        <v>3917</v>
      </c>
      <c r="B3920" s="95">
        <f>INDEX(技能效果!B:B,MATCH(技能效果等级!W3920,技能效果!AE:AE,0))</f>
        <v>210401202</v>
      </c>
      <c r="C3920" s="95" t="str">
        <f>INDEX(技能效果!C:C,MATCH(技能效果等级!B3920,技能效果!B:B,0))</f>
        <v>插槽12水晶溢出(教学)</v>
      </c>
      <c r="D3920" s="96" t="s">
        <v>873</v>
      </c>
      <c r="E3920" s="95">
        <v>3</v>
      </c>
      <c r="F3920" s="95">
        <f>INDEX(技能效果!H:H,MATCH(技能效果等级!B3920,技能效果!B:B,0))</f>
        <v>4035</v>
      </c>
      <c r="G3920" s="95">
        <f>IF(INDEX(技能效果!K:K,MATCH(B3920,技能效果!B:B,0))=0,INDEX(技能效果!I:I,MATCH(技能效果等级!B3920,技能效果!B:B,0)),INDEX(技能效果!I:I,MATCH(技能效果等级!B3920,技能效果!B:B,0))*VLOOKUP(E3920,技能数值计算!$C$19:$D$28,2,FALSE))</f>
        <v>0</v>
      </c>
      <c r="H3920" s="95">
        <f>INDEX(技能效果!J:J,MATCH(技能效果等级!B3920,技能效果!B:B,0))</f>
        <v>0</v>
      </c>
      <c r="I3920" s="97"/>
      <c r="J3920" s="97"/>
      <c r="K3920" s="97"/>
      <c r="L3920" s="97"/>
      <c r="M3920" s="97"/>
      <c r="N3920" s="96" t="str">
        <f>IF(INDEX(技能效果!L:L,MATCH(技能效果等级!B3920,技能效果!B:B,0))="","",INDEX(技能效果!L:L,MATCH(技能效果等级!B3920,技能效果!B:B,0)))</f>
        <v/>
      </c>
      <c r="O3920" s="95">
        <f>IF(INDEX(技能效果!N:N,MATCH(B3920,技能效果!B:B,0))=0,INDEX(技能效果!M:M,MATCH(技能效果等级!B3920,技能效果!B:B,0)),INDEX(技能效果!M:M,MATCH(技能效果等级!B3920,技能效果!B:B,0))*VLOOKUP(E3920,技能数值计算!$C$19:$D$28,2,FALSE))</f>
        <v>0</v>
      </c>
      <c r="P3920" s="97"/>
      <c r="Q3920" s="97"/>
      <c r="R3920" s="95" t="str">
        <f>IF(INDEX(技能效果!O:O,MATCH(技能效果等级!B3920,技能效果!B:B,0))="","",INDEX(技能效果!O:O,MATCH(技能效果等级!B3920,技能效果!B:B,0)))</f>
        <v/>
      </c>
      <c r="S3920" s="97"/>
      <c r="T3920" s="97"/>
      <c r="U3920" s="97"/>
      <c r="V3920" s="96" t="str">
        <f>IF(INDEX(技能效果!AF:AF,MATCH(技能效果等级!B3920,技能效果!B:B,0))="","",INDEX(技能效果!AF:AF,MATCH(技能效果等级!B3920,技能效果!B:B,0)))</f>
        <v/>
      </c>
      <c r="W3920" s="95">
        <f t="shared" si="59"/>
        <v>383</v>
      </c>
    </row>
    <row r="3921" spans="1:23" ht="16.5" x14ac:dyDescent="0.2">
      <c r="A3921" s="62">
        <v>3918</v>
      </c>
      <c r="B3921" s="95">
        <f>INDEX(技能效果!B:B,MATCH(技能效果等级!W3921,技能效果!AE:AE,0))</f>
        <v>210401202</v>
      </c>
      <c r="C3921" s="95" t="str">
        <f>INDEX(技能效果!C:C,MATCH(技能效果等级!B3921,技能效果!B:B,0))</f>
        <v>插槽12水晶溢出(教学)</v>
      </c>
      <c r="D3921" s="96" t="s">
        <v>873</v>
      </c>
      <c r="E3921" s="95">
        <v>4</v>
      </c>
      <c r="F3921" s="95">
        <f>INDEX(技能效果!H:H,MATCH(技能效果等级!B3921,技能效果!B:B,0))</f>
        <v>4035</v>
      </c>
      <c r="G3921" s="95">
        <f>IF(INDEX(技能效果!K:K,MATCH(B3921,技能效果!B:B,0))=0,INDEX(技能效果!I:I,MATCH(技能效果等级!B3921,技能效果!B:B,0)),INDEX(技能效果!I:I,MATCH(技能效果等级!B3921,技能效果!B:B,0))*VLOOKUP(E3921,技能数值计算!$C$19:$D$28,2,FALSE))</f>
        <v>0</v>
      </c>
      <c r="H3921" s="95">
        <f>INDEX(技能效果!J:J,MATCH(技能效果等级!B3921,技能效果!B:B,0))</f>
        <v>0</v>
      </c>
      <c r="I3921" s="97"/>
      <c r="J3921" s="97"/>
      <c r="K3921" s="97"/>
      <c r="L3921" s="97"/>
      <c r="M3921" s="97"/>
      <c r="N3921" s="96" t="str">
        <f>IF(INDEX(技能效果!L:L,MATCH(技能效果等级!B3921,技能效果!B:B,0))="","",INDEX(技能效果!L:L,MATCH(技能效果等级!B3921,技能效果!B:B,0)))</f>
        <v/>
      </c>
      <c r="O3921" s="95">
        <f>IF(INDEX(技能效果!N:N,MATCH(B3921,技能效果!B:B,0))=0,INDEX(技能效果!M:M,MATCH(技能效果等级!B3921,技能效果!B:B,0)),INDEX(技能效果!M:M,MATCH(技能效果等级!B3921,技能效果!B:B,0))*VLOOKUP(E3921,技能数值计算!$C$19:$D$28,2,FALSE))</f>
        <v>0</v>
      </c>
      <c r="P3921" s="97"/>
      <c r="Q3921" s="97"/>
      <c r="R3921" s="95" t="str">
        <f>IF(INDEX(技能效果!O:O,MATCH(技能效果等级!B3921,技能效果!B:B,0))="","",INDEX(技能效果!O:O,MATCH(技能效果等级!B3921,技能效果!B:B,0)))</f>
        <v/>
      </c>
      <c r="S3921" s="97"/>
      <c r="T3921" s="97"/>
      <c r="U3921" s="97"/>
      <c r="V3921" s="96" t="str">
        <f>IF(INDEX(技能效果!AF:AF,MATCH(技能效果等级!B3921,技能效果!B:B,0))="","",INDEX(技能效果!AF:AF,MATCH(技能效果等级!B3921,技能效果!B:B,0)))</f>
        <v/>
      </c>
      <c r="W3921" s="95">
        <f t="shared" si="59"/>
        <v>383</v>
      </c>
    </row>
    <row r="3922" spans="1:23" ht="16.5" x14ac:dyDescent="0.2">
      <c r="A3922" s="62">
        <v>3919</v>
      </c>
      <c r="B3922" s="95">
        <f>INDEX(技能效果!B:B,MATCH(技能效果等级!W3922,技能效果!AE:AE,0))</f>
        <v>210401202</v>
      </c>
      <c r="C3922" s="95" t="str">
        <f>INDEX(技能效果!C:C,MATCH(技能效果等级!B3922,技能效果!B:B,0))</f>
        <v>插槽12水晶溢出(教学)</v>
      </c>
      <c r="D3922" s="96" t="s">
        <v>873</v>
      </c>
      <c r="E3922" s="95">
        <v>5</v>
      </c>
      <c r="F3922" s="95">
        <f>INDEX(技能效果!H:H,MATCH(技能效果等级!B3922,技能效果!B:B,0))</f>
        <v>4035</v>
      </c>
      <c r="G3922" s="95">
        <f>IF(INDEX(技能效果!K:K,MATCH(B3922,技能效果!B:B,0))=0,INDEX(技能效果!I:I,MATCH(技能效果等级!B3922,技能效果!B:B,0)),INDEX(技能效果!I:I,MATCH(技能效果等级!B3922,技能效果!B:B,0))*VLOOKUP(E3922,技能数值计算!$C$19:$D$28,2,FALSE))</f>
        <v>0</v>
      </c>
      <c r="H3922" s="95">
        <f>INDEX(技能效果!J:J,MATCH(技能效果等级!B3922,技能效果!B:B,0))</f>
        <v>0</v>
      </c>
      <c r="I3922" s="97"/>
      <c r="J3922" s="97"/>
      <c r="K3922" s="97"/>
      <c r="L3922" s="97"/>
      <c r="M3922" s="97"/>
      <c r="N3922" s="96" t="str">
        <f>IF(INDEX(技能效果!L:L,MATCH(技能效果等级!B3922,技能效果!B:B,0))="","",INDEX(技能效果!L:L,MATCH(技能效果等级!B3922,技能效果!B:B,0)))</f>
        <v/>
      </c>
      <c r="O3922" s="95">
        <f>IF(INDEX(技能效果!N:N,MATCH(B3922,技能效果!B:B,0))=0,INDEX(技能效果!M:M,MATCH(技能效果等级!B3922,技能效果!B:B,0)),INDEX(技能效果!M:M,MATCH(技能效果等级!B3922,技能效果!B:B,0))*VLOOKUP(E3922,技能数值计算!$C$19:$D$28,2,FALSE))</f>
        <v>0</v>
      </c>
      <c r="P3922" s="97"/>
      <c r="Q3922" s="97"/>
      <c r="R3922" s="95" t="str">
        <f>IF(INDEX(技能效果!O:O,MATCH(技能效果等级!B3922,技能效果!B:B,0))="","",INDEX(技能效果!O:O,MATCH(技能效果等级!B3922,技能效果!B:B,0)))</f>
        <v/>
      </c>
      <c r="S3922" s="97"/>
      <c r="T3922" s="97"/>
      <c r="U3922" s="97"/>
      <c r="V3922" s="96" t="str">
        <f>IF(INDEX(技能效果!AF:AF,MATCH(技能效果等级!B3922,技能效果!B:B,0))="","",INDEX(技能效果!AF:AF,MATCH(技能效果等级!B3922,技能效果!B:B,0)))</f>
        <v/>
      </c>
      <c r="W3922" s="95">
        <f t="shared" si="59"/>
        <v>383</v>
      </c>
    </row>
    <row r="3923" spans="1:23" ht="16.5" x14ac:dyDescent="0.2">
      <c r="A3923" s="62">
        <v>3920</v>
      </c>
      <c r="B3923" s="95">
        <f>INDEX(技能效果!B:B,MATCH(技能效果等级!W3923,技能效果!AE:AE,0))</f>
        <v>210401202</v>
      </c>
      <c r="C3923" s="95" t="str">
        <f>INDEX(技能效果!C:C,MATCH(技能效果等级!B3923,技能效果!B:B,0))</f>
        <v>插槽12水晶溢出(教学)</v>
      </c>
      <c r="D3923" s="96" t="s">
        <v>873</v>
      </c>
      <c r="E3923" s="95">
        <v>6</v>
      </c>
      <c r="F3923" s="95">
        <f>INDEX(技能效果!H:H,MATCH(技能效果等级!B3923,技能效果!B:B,0))</f>
        <v>4035</v>
      </c>
      <c r="G3923" s="95">
        <f>IF(INDEX(技能效果!K:K,MATCH(B3923,技能效果!B:B,0))=0,INDEX(技能效果!I:I,MATCH(技能效果等级!B3923,技能效果!B:B,0)),INDEX(技能效果!I:I,MATCH(技能效果等级!B3923,技能效果!B:B,0))*VLOOKUP(E3923,技能数值计算!$C$19:$D$28,2,FALSE))</f>
        <v>0</v>
      </c>
      <c r="H3923" s="95">
        <f>INDEX(技能效果!J:J,MATCH(技能效果等级!B3923,技能效果!B:B,0))</f>
        <v>0</v>
      </c>
      <c r="I3923" s="97"/>
      <c r="J3923" s="97"/>
      <c r="K3923" s="97"/>
      <c r="L3923" s="97"/>
      <c r="M3923" s="97"/>
      <c r="N3923" s="96" t="str">
        <f>IF(INDEX(技能效果!L:L,MATCH(技能效果等级!B3923,技能效果!B:B,0))="","",INDEX(技能效果!L:L,MATCH(技能效果等级!B3923,技能效果!B:B,0)))</f>
        <v/>
      </c>
      <c r="O3923" s="95">
        <f>IF(INDEX(技能效果!N:N,MATCH(B3923,技能效果!B:B,0))=0,INDEX(技能效果!M:M,MATCH(技能效果等级!B3923,技能效果!B:B,0)),INDEX(技能效果!M:M,MATCH(技能效果等级!B3923,技能效果!B:B,0))*VLOOKUP(E3923,技能数值计算!$C$19:$D$28,2,FALSE))</f>
        <v>0</v>
      </c>
      <c r="P3923" s="97"/>
      <c r="Q3923" s="97"/>
      <c r="R3923" s="95" t="str">
        <f>IF(INDEX(技能效果!O:O,MATCH(技能效果等级!B3923,技能效果!B:B,0))="","",INDEX(技能效果!O:O,MATCH(技能效果等级!B3923,技能效果!B:B,0)))</f>
        <v/>
      </c>
      <c r="S3923" s="97"/>
      <c r="T3923" s="97"/>
      <c r="U3923" s="97"/>
      <c r="V3923" s="96" t="str">
        <f>IF(INDEX(技能效果!AF:AF,MATCH(技能效果等级!B3923,技能效果!B:B,0))="","",INDEX(技能效果!AF:AF,MATCH(技能效果等级!B3923,技能效果!B:B,0)))</f>
        <v/>
      </c>
      <c r="W3923" s="95">
        <f t="shared" si="59"/>
        <v>383</v>
      </c>
    </row>
    <row r="3924" spans="1:23" ht="16.5" x14ac:dyDescent="0.2">
      <c r="A3924" s="62">
        <v>3921</v>
      </c>
      <c r="B3924" s="95">
        <f>INDEX(技能效果!B:B,MATCH(技能效果等级!W3924,技能效果!AE:AE,0))</f>
        <v>210401202</v>
      </c>
      <c r="C3924" s="95" t="str">
        <f>INDEX(技能效果!C:C,MATCH(技能效果等级!B3924,技能效果!B:B,0))</f>
        <v>插槽12水晶溢出(教学)</v>
      </c>
      <c r="D3924" s="96" t="s">
        <v>873</v>
      </c>
      <c r="E3924" s="95">
        <v>7</v>
      </c>
      <c r="F3924" s="95">
        <f>INDEX(技能效果!H:H,MATCH(技能效果等级!B3924,技能效果!B:B,0))</f>
        <v>4035</v>
      </c>
      <c r="G3924" s="95">
        <f>IF(INDEX(技能效果!K:K,MATCH(B3924,技能效果!B:B,0))=0,INDEX(技能效果!I:I,MATCH(技能效果等级!B3924,技能效果!B:B,0)),INDEX(技能效果!I:I,MATCH(技能效果等级!B3924,技能效果!B:B,0))*VLOOKUP(E3924,技能数值计算!$C$19:$D$28,2,FALSE))</f>
        <v>0</v>
      </c>
      <c r="H3924" s="95">
        <f>INDEX(技能效果!J:J,MATCH(技能效果等级!B3924,技能效果!B:B,0))</f>
        <v>0</v>
      </c>
      <c r="I3924" s="97"/>
      <c r="J3924" s="97"/>
      <c r="K3924" s="97"/>
      <c r="L3924" s="97"/>
      <c r="M3924" s="97"/>
      <c r="N3924" s="96" t="str">
        <f>IF(INDEX(技能效果!L:L,MATCH(技能效果等级!B3924,技能效果!B:B,0))="","",INDEX(技能效果!L:L,MATCH(技能效果等级!B3924,技能效果!B:B,0)))</f>
        <v/>
      </c>
      <c r="O3924" s="95">
        <f>IF(INDEX(技能效果!N:N,MATCH(B3924,技能效果!B:B,0))=0,INDEX(技能效果!M:M,MATCH(技能效果等级!B3924,技能效果!B:B,0)),INDEX(技能效果!M:M,MATCH(技能效果等级!B3924,技能效果!B:B,0))*VLOOKUP(E3924,技能数值计算!$C$19:$D$28,2,FALSE))</f>
        <v>0</v>
      </c>
      <c r="P3924" s="97"/>
      <c r="Q3924" s="97"/>
      <c r="R3924" s="95" t="str">
        <f>IF(INDEX(技能效果!O:O,MATCH(技能效果等级!B3924,技能效果!B:B,0))="","",INDEX(技能效果!O:O,MATCH(技能效果等级!B3924,技能效果!B:B,0)))</f>
        <v/>
      </c>
      <c r="S3924" s="97"/>
      <c r="T3924" s="97"/>
      <c r="U3924" s="97"/>
      <c r="V3924" s="96" t="str">
        <f>IF(INDEX(技能效果!AF:AF,MATCH(技能效果等级!B3924,技能效果!B:B,0))="","",INDEX(技能效果!AF:AF,MATCH(技能效果等级!B3924,技能效果!B:B,0)))</f>
        <v/>
      </c>
      <c r="W3924" s="95">
        <f t="shared" si="59"/>
        <v>383</v>
      </c>
    </row>
    <row r="3925" spans="1:23" ht="16.5" x14ac:dyDescent="0.2">
      <c r="A3925" s="62">
        <v>3922</v>
      </c>
      <c r="B3925" s="95">
        <f>INDEX(技能效果!B:B,MATCH(技能效果等级!W3925,技能效果!AE:AE,0))</f>
        <v>210401202</v>
      </c>
      <c r="C3925" s="95" t="str">
        <f>INDEX(技能效果!C:C,MATCH(技能效果等级!B3925,技能效果!B:B,0))</f>
        <v>插槽12水晶溢出(教学)</v>
      </c>
      <c r="D3925" s="96" t="s">
        <v>873</v>
      </c>
      <c r="E3925" s="95">
        <v>8</v>
      </c>
      <c r="F3925" s="95">
        <f>INDEX(技能效果!H:H,MATCH(技能效果等级!B3925,技能效果!B:B,0))</f>
        <v>4035</v>
      </c>
      <c r="G3925" s="95">
        <f>IF(INDEX(技能效果!K:K,MATCH(B3925,技能效果!B:B,0))=0,INDEX(技能效果!I:I,MATCH(技能效果等级!B3925,技能效果!B:B,0)),INDEX(技能效果!I:I,MATCH(技能效果等级!B3925,技能效果!B:B,0))*VLOOKUP(E3925,技能数值计算!$C$19:$D$28,2,FALSE))</f>
        <v>0</v>
      </c>
      <c r="H3925" s="95">
        <f>INDEX(技能效果!J:J,MATCH(技能效果等级!B3925,技能效果!B:B,0))</f>
        <v>0</v>
      </c>
      <c r="I3925" s="97"/>
      <c r="J3925" s="97"/>
      <c r="K3925" s="97"/>
      <c r="L3925" s="97"/>
      <c r="M3925" s="97"/>
      <c r="N3925" s="96" t="str">
        <f>IF(INDEX(技能效果!L:L,MATCH(技能效果等级!B3925,技能效果!B:B,0))="","",INDEX(技能效果!L:L,MATCH(技能效果等级!B3925,技能效果!B:B,0)))</f>
        <v/>
      </c>
      <c r="O3925" s="95">
        <f>IF(INDEX(技能效果!N:N,MATCH(B3925,技能效果!B:B,0))=0,INDEX(技能效果!M:M,MATCH(技能效果等级!B3925,技能效果!B:B,0)),INDEX(技能效果!M:M,MATCH(技能效果等级!B3925,技能效果!B:B,0))*VLOOKUP(E3925,技能数值计算!$C$19:$D$28,2,FALSE))</f>
        <v>0</v>
      </c>
      <c r="P3925" s="97"/>
      <c r="Q3925" s="97"/>
      <c r="R3925" s="95" t="str">
        <f>IF(INDEX(技能效果!O:O,MATCH(技能效果等级!B3925,技能效果!B:B,0))="","",INDEX(技能效果!O:O,MATCH(技能效果等级!B3925,技能效果!B:B,0)))</f>
        <v/>
      </c>
      <c r="S3925" s="97"/>
      <c r="T3925" s="97"/>
      <c r="U3925" s="97"/>
      <c r="V3925" s="96" t="str">
        <f>IF(INDEX(技能效果!AF:AF,MATCH(技能效果等级!B3925,技能效果!B:B,0))="","",INDEX(技能效果!AF:AF,MATCH(技能效果等级!B3925,技能效果!B:B,0)))</f>
        <v/>
      </c>
      <c r="W3925" s="95">
        <f t="shared" si="59"/>
        <v>383</v>
      </c>
    </row>
    <row r="3926" spans="1:23" ht="16.5" x14ac:dyDescent="0.2">
      <c r="A3926" s="62">
        <v>3923</v>
      </c>
      <c r="B3926" s="95">
        <f>INDEX(技能效果!B:B,MATCH(技能效果等级!W3926,技能效果!AE:AE,0))</f>
        <v>210401202</v>
      </c>
      <c r="C3926" s="95" t="str">
        <f>INDEX(技能效果!C:C,MATCH(技能效果等级!B3926,技能效果!B:B,0))</f>
        <v>插槽12水晶溢出(教学)</v>
      </c>
      <c r="D3926" s="96" t="s">
        <v>873</v>
      </c>
      <c r="E3926" s="95">
        <v>9</v>
      </c>
      <c r="F3926" s="95">
        <f>INDEX(技能效果!H:H,MATCH(技能效果等级!B3926,技能效果!B:B,0))</f>
        <v>4035</v>
      </c>
      <c r="G3926" s="95">
        <f>IF(INDEX(技能效果!K:K,MATCH(B3926,技能效果!B:B,0))=0,INDEX(技能效果!I:I,MATCH(技能效果等级!B3926,技能效果!B:B,0)),INDEX(技能效果!I:I,MATCH(技能效果等级!B3926,技能效果!B:B,0))*VLOOKUP(E3926,技能数值计算!$C$19:$D$28,2,FALSE))</f>
        <v>0</v>
      </c>
      <c r="H3926" s="95">
        <f>INDEX(技能效果!J:J,MATCH(技能效果等级!B3926,技能效果!B:B,0))</f>
        <v>0</v>
      </c>
      <c r="I3926" s="97"/>
      <c r="J3926" s="97"/>
      <c r="K3926" s="97"/>
      <c r="L3926" s="97"/>
      <c r="M3926" s="97"/>
      <c r="N3926" s="96" t="str">
        <f>IF(INDEX(技能效果!L:L,MATCH(技能效果等级!B3926,技能效果!B:B,0))="","",INDEX(技能效果!L:L,MATCH(技能效果等级!B3926,技能效果!B:B,0)))</f>
        <v/>
      </c>
      <c r="O3926" s="95">
        <f>IF(INDEX(技能效果!N:N,MATCH(B3926,技能效果!B:B,0))=0,INDEX(技能效果!M:M,MATCH(技能效果等级!B3926,技能效果!B:B,0)),INDEX(技能效果!M:M,MATCH(技能效果等级!B3926,技能效果!B:B,0))*VLOOKUP(E3926,技能数值计算!$C$19:$D$28,2,FALSE))</f>
        <v>0</v>
      </c>
      <c r="P3926" s="97"/>
      <c r="Q3926" s="97"/>
      <c r="R3926" s="95" t="str">
        <f>IF(INDEX(技能效果!O:O,MATCH(技能效果等级!B3926,技能效果!B:B,0))="","",INDEX(技能效果!O:O,MATCH(技能效果等级!B3926,技能效果!B:B,0)))</f>
        <v/>
      </c>
      <c r="S3926" s="97"/>
      <c r="T3926" s="97"/>
      <c r="U3926" s="97"/>
      <c r="V3926" s="96" t="str">
        <f>IF(INDEX(技能效果!AF:AF,MATCH(技能效果等级!B3926,技能效果!B:B,0))="","",INDEX(技能效果!AF:AF,MATCH(技能效果等级!B3926,技能效果!B:B,0)))</f>
        <v/>
      </c>
      <c r="W3926" s="95">
        <f t="shared" si="59"/>
        <v>383</v>
      </c>
    </row>
    <row r="3927" spans="1:23" ht="16.5" x14ac:dyDescent="0.2">
      <c r="A3927" s="62">
        <v>3924</v>
      </c>
      <c r="B3927" s="95">
        <f>INDEX(技能效果!B:B,MATCH(技能效果等级!W3927,技能效果!AE:AE,0))</f>
        <v>210401202</v>
      </c>
      <c r="C3927" s="95" t="str">
        <f>INDEX(技能效果!C:C,MATCH(技能效果等级!B3927,技能效果!B:B,0))</f>
        <v>插槽12水晶溢出(教学)</v>
      </c>
      <c r="D3927" s="96" t="s">
        <v>873</v>
      </c>
      <c r="E3927" s="95">
        <v>10</v>
      </c>
      <c r="F3927" s="95">
        <f>INDEX(技能效果!H:H,MATCH(技能效果等级!B3927,技能效果!B:B,0))</f>
        <v>4035</v>
      </c>
      <c r="G3927" s="95">
        <f>IF(INDEX(技能效果!K:K,MATCH(B3927,技能效果!B:B,0))=0,INDEX(技能效果!I:I,MATCH(技能效果等级!B3927,技能效果!B:B,0)),INDEX(技能效果!I:I,MATCH(技能效果等级!B3927,技能效果!B:B,0))*VLOOKUP(E3927,技能数值计算!$C$19:$D$28,2,FALSE))</f>
        <v>0</v>
      </c>
      <c r="H3927" s="95">
        <f>INDEX(技能效果!J:J,MATCH(技能效果等级!B3927,技能效果!B:B,0))</f>
        <v>0</v>
      </c>
      <c r="I3927" s="97"/>
      <c r="J3927" s="97"/>
      <c r="K3927" s="97"/>
      <c r="L3927" s="97"/>
      <c r="M3927" s="97"/>
      <c r="N3927" s="96" t="str">
        <f>IF(INDEX(技能效果!L:L,MATCH(技能效果等级!B3927,技能效果!B:B,0))="","",INDEX(技能效果!L:L,MATCH(技能效果等级!B3927,技能效果!B:B,0)))</f>
        <v/>
      </c>
      <c r="O3927" s="95">
        <f>IF(INDEX(技能效果!N:N,MATCH(B3927,技能效果!B:B,0))=0,INDEX(技能效果!M:M,MATCH(技能效果等级!B3927,技能效果!B:B,0)),INDEX(技能效果!M:M,MATCH(技能效果等级!B3927,技能效果!B:B,0))*VLOOKUP(E3927,技能数值计算!$C$19:$D$28,2,FALSE))</f>
        <v>0</v>
      </c>
      <c r="P3927" s="97"/>
      <c r="Q3927" s="97"/>
      <c r="R3927" s="95" t="str">
        <f>IF(INDEX(技能效果!O:O,MATCH(技能效果等级!B3927,技能效果!B:B,0))="","",INDEX(技能效果!O:O,MATCH(技能效果等级!B3927,技能效果!B:B,0)))</f>
        <v/>
      </c>
      <c r="S3927" s="97"/>
      <c r="T3927" s="97"/>
      <c r="U3927" s="97"/>
      <c r="V3927" s="96" t="str">
        <f>IF(INDEX(技能效果!AF:AF,MATCH(技能效果等级!B3927,技能效果!B:B,0))="","",INDEX(技能效果!AF:AF,MATCH(技能效果等级!B3927,技能效果!B:B,0)))</f>
        <v/>
      </c>
      <c r="W3927" s="95">
        <f t="shared" si="59"/>
        <v>383</v>
      </c>
    </row>
    <row r="3928" spans="1:23" ht="16.5" x14ac:dyDescent="0.2">
      <c r="A3928" s="62">
        <v>3925</v>
      </c>
      <c r="B3928" s="95">
        <f>INDEX(技能效果!B:B,MATCH(技能效果等级!W3928,技能效果!AE:AE,0))</f>
        <v>210401301</v>
      </c>
      <c r="C3928" s="95" t="str">
        <f>INDEX(技能效果!C:C,MATCH(技能效果等级!B3928,技能效果!B:B,0))</f>
        <v>插槽13主动伤害(教学)</v>
      </c>
      <c r="D3928" s="96" t="s">
        <v>873</v>
      </c>
      <c r="E3928" s="95">
        <v>1</v>
      </c>
      <c r="F3928" s="95">
        <f>INDEX(技能效果!H:H,MATCH(技能效果等级!B3928,技能效果!B:B,0))</f>
        <v>1001</v>
      </c>
      <c r="G3928" s="95">
        <f>IF(INDEX(技能效果!K:K,MATCH(B3928,技能效果!B:B,0))=0,INDEX(技能效果!I:I,MATCH(技能效果等级!B3928,技能效果!B:B,0)),INDEX(技能效果!I:I,MATCH(技能效果等级!B3928,技能效果!B:B,0))*VLOOKUP(E3928,技能数值计算!$C$19:$D$28,2,FALSE))</f>
        <v>0.5</v>
      </c>
      <c r="H3928" s="95">
        <f>INDEX(技能效果!J:J,MATCH(技能效果等级!B3928,技能效果!B:B,0))</f>
        <v>0</v>
      </c>
      <c r="I3928" s="97"/>
      <c r="J3928" s="97"/>
      <c r="K3928" s="97"/>
      <c r="L3928" s="97"/>
      <c r="M3928" s="97"/>
      <c r="N3928" s="96" t="str">
        <f>IF(INDEX(技能效果!L:L,MATCH(技能效果等级!B3928,技能效果!B:B,0))="","",INDEX(技能效果!L:L,MATCH(技能效果等级!B3928,技能效果!B:B,0)))</f>
        <v/>
      </c>
      <c r="O3928" s="95">
        <f>IF(INDEX(技能效果!N:N,MATCH(B3928,技能效果!B:B,0))=0,INDEX(技能效果!M:M,MATCH(技能效果等级!B3928,技能效果!B:B,0)),INDEX(技能效果!M:M,MATCH(技能效果等级!B3928,技能效果!B:B,0))*VLOOKUP(E3928,技能数值计算!$C$19:$D$28,2,FALSE))</f>
        <v>0</v>
      </c>
      <c r="P3928" s="97"/>
      <c r="Q3928" s="97"/>
      <c r="R3928" s="95" t="str">
        <f>IF(INDEX(技能效果!O:O,MATCH(技能效果等级!B3928,技能效果!B:B,0))="","",INDEX(技能效果!O:O,MATCH(技能效果等级!B3928,技能效果!B:B,0)))</f>
        <v/>
      </c>
      <c r="S3928" s="97"/>
      <c r="T3928" s="97"/>
      <c r="U3928" s="97"/>
      <c r="V3928" s="96" t="str">
        <f>IF(INDEX(技能效果!AF:AF,MATCH(技能效果等级!B3928,技能效果!B:B,0))="","",INDEX(技能效果!AF:AF,MATCH(技能效果等级!B3928,技能效果!B:B,0)))</f>
        <v/>
      </c>
      <c r="W3928" s="95">
        <f t="shared" si="59"/>
        <v>384</v>
      </c>
    </row>
    <row r="3929" spans="1:23" ht="16.5" x14ac:dyDescent="0.2">
      <c r="A3929" s="62">
        <v>3926</v>
      </c>
      <c r="B3929" s="95">
        <f>INDEX(技能效果!B:B,MATCH(技能效果等级!W3929,技能效果!AE:AE,0))</f>
        <v>210401301</v>
      </c>
      <c r="C3929" s="95" t="str">
        <f>INDEX(技能效果!C:C,MATCH(技能效果等级!B3929,技能效果!B:B,0))</f>
        <v>插槽13主动伤害(教学)</v>
      </c>
      <c r="D3929" s="96" t="s">
        <v>873</v>
      </c>
      <c r="E3929" s="95">
        <v>2</v>
      </c>
      <c r="F3929" s="95">
        <f>INDEX(技能效果!H:H,MATCH(技能效果等级!B3929,技能效果!B:B,0))</f>
        <v>1001</v>
      </c>
      <c r="G3929" s="95">
        <f>IF(INDEX(技能效果!K:K,MATCH(B3929,技能效果!B:B,0))=0,INDEX(技能效果!I:I,MATCH(技能效果等级!B3929,技能效果!B:B,0)),INDEX(技能效果!I:I,MATCH(技能效果等级!B3929,技能效果!B:B,0))*VLOOKUP(E3929,技能数值计算!$C$19:$D$28,2,FALSE))</f>
        <v>0.54</v>
      </c>
      <c r="H3929" s="95">
        <f>INDEX(技能效果!J:J,MATCH(技能效果等级!B3929,技能效果!B:B,0))</f>
        <v>0</v>
      </c>
      <c r="I3929" s="97"/>
      <c r="J3929" s="97"/>
      <c r="K3929" s="97"/>
      <c r="L3929" s="97"/>
      <c r="M3929" s="97"/>
      <c r="N3929" s="96" t="str">
        <f>IF(INDEX(技能效果!L:L,MATCH(技能效果等级!B3929,技能效果!B:B,0))="","",INDEX(技能效果!L:L,MATCH(技能效果等级!B3929,技能效果!B:B,0)))</f>
        <v/>
      </c>
      <c r="O3929" s="95">
        <f>IF(INDEX(技能效果!N:N,MATCH(B3929,技能效果!B:B,0))=0,INDEX(技能效果!M:M,MATCH(技能效果等级!B3929,技能效果!B:B,0)),INDEX(技能效果!M:M,MATCH(技能效果等级!B3929,技能效果!B:B,0))*VLOOKUP(E3929,技能数值计算!$C$19:$D$28,2,FALSE))</f>
        <v>0</v>
      </c>
      <c r="P3929" s="97"/>
      <c r="Q3929" s="97"/>
      <c r="R3929" s="95" t="str">
        <f>IF(INDEX(技能效果!O:O,MATCH(技能效果等级!B3929,技能效果!B:B,0))="","",INDEX(技能效果!O:O,MATCH(技能效果等级!B3929,技能效果!B:B,0)))</f>
        <v/>
      </c>
      <c r="S3929" s="97"/>
      <c r="T3929" s="97"/>
      <c r="U3929" s="97"/>
      <c r="V3929" s="96" t="str">
        <f>IF(INDEX(技能效果!AF:AF,MATCH(技能效果等级!B3929,技能效果!B:B,0))="","",INDEX(技能效果!AF:AF,MATCH(技能效果等级!B3929,技能效果!B:B,0)))</f>
        <v/>
      </c>
      <c r="W3929" s="95">
        <f t="shared" si="59"/>
        <v>384</v>
      </c>
    </row>
    <row r="3930" spans="1:23" ht="16.5" x14ac:dyDescent="0.2">
      <c r="A3930" s="62">
        <v>3927</v>
      </c>
      <c r="B3930" s="95">
        <f>INDEX(技能效果!B:B,MATCH(技能效果等级!W3930,技能效果!AE:AE,0))</f>
        <v>210401301</v>
      </c>
      <c r="C3930" s="95" t="str">
        <f>INDEX(技能效果!C:C,MATCH(技能效果等级!B3930,技能效果!B:B,0))</f>
        <v>插槽13主动伤害(教学)</v>
      </c>
      <c r="D3930" s="96" t="s">
        <v>873</v>
      </c>
      <c r="E3930" s="95">
        <v>3</v>
      </c>
      <c r="F3930" s="95">
        <f>INDEX(技能效果!H:H,MATCH(技能效果等级!B3930,技能效果!B:B,0))</f>
        <v>1001</v>
      </c>
      <c r="G3930" s="95">
        <f>IF(INDEX(技能效果!K:K,MATCH(B3930,技能效果!B:B,0))=0,INDEX(技能效果!I:I,MATCH(技能效果等级!B3930,技能效果!B:B,0)),INDEX(技能效果!I:I,MATCH(技能效果等级!B3930,技能效果!B:B,0))*VLOOKUP(E3930,技能数值计算!$C$19:$D$28,2,FALSE))</f>
        <v>0.57999999999999996</v>
      </c>
      <c r="H3930" s="95">
        <f>INDEX(技能效果!J:J,MATCH(技能效果等级!B3930,技能效果!B:B,0))</f>
        <v>0</v>
      </c>
      <c r="I3930" s="97"/>
      <c r="J3930" s="97"/>
      <c r="K3930" s="97"/>
      <c r="L3930" s="97"/>
      <c r="M3930" s="97"/>
      <c r="N3930" s="96" t="str">
        <f>IF(INDEX(技能效果!L:L,MATCH(技能效果等级!B3930,技能效果!B:B,0))="","",INDEX(技能效果!L:L,MATCH(技能效果等级!B3930,技能效果!B:B,0)))</f>
        <v/>
      </c>
      <c r="O3930" s="95">
        <f>IF(INDEX(技能效果!N:N,MATCH(B3930,技能效果!B:B,0))=0,INDEX(技能效果!M:M,MATCH(技能效果等级!B3930,技能效果!B:B,0)),INDEX(技能效果!M:M,MATCH(技能效果等级!B3930,技能效果!B:B,0))*VLOOKUP(E3930,技能数值计算!$C$19:$D$28,2,FALSE))</f>
        <v>0</v>
      </c>
      <c r="P3930" s="97"/>
      <c r="Q3930" s="97"/>
      <c r="R3930" s="95" t="str">
        <f>IF(INDEX(技能效果!O:O,MATCH(技能效果等级!B3930,技能效果!B:B,0))="","",INDEX(技能效果!O:O,MATCH(技能效果等级!B3930,技能效果!B:B,0)))</f>
        <v/>
      </c>
      <c r="S3930" s="97"/>
      <c r="T3930" s="97"/>
      <c r="U3930" s="97"/>
      <c r="V3930" s="96" t="str">
        <f>IF(INDEX(技能效果!AF:AF,MATCH(技能效果等级!B3930,技能效果!B:B,0))="","",INDEX(技能效果!AF:AF,MATCH(技能效果等级!B3930,技能效果!B:B,0)))</f>
        <v/>
      </c>
      <c r="W3930" s="95">
        <f t="shared" si="59"/>
        <v>384</v>
      </c>
    </row>
    <row r="3931" spans="1:23" ht="16.5" x14ac:dyDescent="0.2">
      <c r="A3931" s="62">
        <v>3928</v>
      </c>
      <c r="B3931" s="95">
        <f>INDEX(技能效果!B:B,MATCH(技能效果等级!W3931,技能效果!AE:AE,0))</f>
        <v>210401301</v>
      </c>
      <c r="C3931" s="95" t="str">
        <f>INDEX(技能效果!C:C,MATCH(技能效果等级!B3931,技能效果!B:B,0))</f>
        <v>插槽13主动伤害(教学)</v>
      </c>
      <c r="D3931" s="96" t="s">
        <v>873</v>
      </c>
      <c r="E3931" s="95">
        <v>4</v>
      </c>
      <c r="F3931" s="95">
        <f>INDEX(技能效果!H:H,MATCH(技能效果等级!B3931,技能效果!B:B,0))</f>
        <v>1001</v>
      </c>
      <c r="G3931" s="95">
        <f>IF(INDEX(技能效果!K:K,MATCH(B3931,技能效果!B:B,0))=0,INDEX(技能效果!I:I,MATCH(技能效果等级!B3931,技能效果!B:B,0)),INDEX(技能效果!I:I,MATCH(技能效果等级!B3931,技能效果!B:B,0))*VLOOKUP(E3931,技能数值计算!$C$19:$D$28,2,FALSE))</f>
        <v>0.62</v>
      </c>
      <c r="H3931" s="95">
        <f>INDEX(技能效果!J:J,MATCH(技能效果等级!B3931,技能效果!B:B,0))</f>
        <v>0</v>
      </c>
      <c r="I3931" s="97"/>
      <c r="J3931" s="97"/>
      <c r="K3931" s="97"/>
      <c r="L3931" s="97"/>
      <c r="M3931" s="97"/>
      <c r="N3931" s="96" t="str">
        <f>IF(INDEX(技能效果!L:L,MATCH(技能效果等级!B3931,技能效果!B:B,0))="","",INDEX(技能效果!L:L,MATCH(技能效果等级!B3931,技能效果!B:B,0)))</f>
        <v/>
      </c>
      <c r="O3931" s="95">
        <f>IF(INDEX(技能效果!N:N,MATCH(B3931,技能效果!B:B,0))=0,INDEX(技能效果!M:M,MATCH(技能效果等级!B3931,技能效果!B:B,0)),INDEX(技能效果!M:M,MATCH(技能效果等级!B3931,技能效果!B:B,0))*VLOOKUP(E3931,技能数值计算!$C$19:$D$28,2,FALSE))</f>
        <v>0</v>
      </c>
      <c r="P3931" s="97"/>
      <c r="Q3931" s="97"/>
      <c r="R3931" s="95" t="str">
        <f>IF(INDEX(技能效果!O:O,MATCH(技能效果等级!B3931,技能效果!B:B,0))="","",INDEX(技能效果!O:O,MATCH(技能效果等级!B3931,技能效果!B:B,0)))</f>
        <v/>
      </c>
      <c r="S3931" s="97"/>
      <c r="T3931" s="97"/>
      <c r="U3931" s="97"/>
      <c r="V3931" s="96" t="str">
        <f>IF(INDEX(技能效果!AF:AF,MATCH(技能效果等级!B3931,技能效果!B:B,0))="","",INDEX(技能效果!AF:AF,MATCH(技能效果等级!B3931,技能效果!B:B,0)))</f>
        <v/>
      </c>
      <c r="W3931" s="95">
        <f t="shared" si="59"/>
        <v>384</v>
      </c>
    </row>
    <row r="3932" spans="1:23" ht="16.5" x14ac:dyDescent="0.2">
      <c r="A3932" s="62">
        <v>3929</v>
      </c>
      <c r="B3932" s="95">
        <f>INDEX(技能效果!B:B,MATCH(技能效果等级!W3932,技能效果!AE:AE,0))</f>
        <v>210401301</v>
      </c>
      <c r="C3932" s="95" t="str">
        <f>INDEX(技能效果!C:C,MATCH(技能效果等级!B3932,技能效果!B:B,0))</f>
        <v>插槽13主动伤害(教学)</v>
      </c>
      <c r="D3932" s="96" t="s">
        <v>873</v>
      </c>
      <c r="E3932" s="95">
        <v>5</v>
      </c>
      <c r="F3932" s="95">
        <f>INDEX(技能效果!H:H,MATCH(技能效果等级!B3932,技能效果!B:B,0))</f>
        <v>1001</v>
      </c>
      <c r="G3932" s="95">
        <f>IF(INDEX(技能效果!K:K,MATCH(B3932,技能效果!B:B,0))=0,INDEX(技能效果!I:I,MATCH(技能效果等级!B3932,技能效果!B:B,0)),INDEX(技能效果!I:I,MATCH(技能效果等级!B3932,技能效果!B:B,0))*VLOOKUP(E3932,技能数值计算!$C$19:$D$28,2,FALSE))</f>
        <v>0.66</v>
      </c>
      <c r="H3932" s="95">
        <f>INDEX(技能效果!J:J,MATCH(技能效果等级!B3932,技能效果!B:B,0))</f>
        <v>0</v>
      </c>
      <c r="I3932" s="97"/>
      <c r="J3932" s="97"/>
      <c r="K3932" s="97"/>
      <c r="L3932" s="97"/>
      <c r="M3932" s="97"/>
      <c r="N3932" s="96" t="str">
        <f>IF(INDEX(技能效果!L:L,MATCH(技能效果等级!B3932,技能效果!B:B,0))="","",INDEX(技能效果!L:L,MATCH(技能效果等级!B3932,技能效果!B:B,0)))</f>
        <v/>
      </c>
      <c r="O3932" s="95">
        <f>IF(INDEX(技能效果!N:N,MATCH(B3932,技能效果!B:B,0))=0,INDEX(技能效果!M:M,MATCH(技能效果等级!B3932,技能效果!B:B,0)),INDEX(技能效果!M:M,MATCH(技能效果等级!B3932,技能效果!B:B,0))*VLOOKUP(E3932,技能数值计算!$C$19:$D$28,2,FALSE))</f>
        <v>0</v>
      </c>
      <c r="P3932" s="97"/>
      <c r="Q3932" s="97"/>
      <c r="R3932" s="95" t="str">
        <f>IF(INDEX(技能效果!O:O,MATCH(技能效果等级!B3932,技能效果!B:B,0))="","",INDEX(技能效果!O:O,MATCH(技能效果等级!B3932,技能效果!B:B,0)))</f>
        <v/>
      </c>
      <c r="S3932" s="97"/>
      <c r="T3932" s="97"/>
      <c r="U3932" s="97"/>
      <c r="V3932" s="96" t="str">
        <f>IF(INDEX(技能效果!AF:AF,MATCH(技能效果等级!B3932,技能效果!B:B,0))="","",INDEX(技能效果!AF:AF,MATCH(技能效果等级!B3932,技能效果!B:B,0)))</f>
        <v/>
      </c>
      <c r="W3932" s="95">
        <f t="shared" si="59"/>
        <v>384</v>
      </c>
    </row>
    <row r="3933" spans="1:23" ht="16.5" x14ac:dyDescent="0.2">
      <c r="A3933" s="62">
        <v>3930</v>
      </c>
      <c r="B3933" s="95">
        <f>INDEX(技能效果!B:B,MATCH(技能效果等级!W3933,技能效果!AE:AE,0))</f>
        <v>210401301</v>
      </c>
      <c r="C3933" s="95" t="str">
        <f>INDEX(技能效果!C:C,MATCH(技能效果等级!B3933,技能效果!B:B,0))</f>
        <v>插槽13主动伤害(教学)</v>
      </c>
      <c r="D3933" s="96" t="s">
        <v>873</v>
      </c>
      <c r="E3933" s="95">
        <v>6</v>
      </c>
      <c r="F3933" s="95">
        <f>INDEX(技能效果!H:H,MATCH(技能效果等级!B3933,技能效果!B:B,0))</f>
        <v>1001</v>
      </c>
      <c r="G3933" s="95">
        <f>IF(INDEX(技能效果!K:K,MATCH(B3933,技能效果!B:B,0))=0,INDEX(技能效果!I:I,MATCH(技能效果等级!B3933,技能效果!B:B,0)),INDEX(技能效果!I:I,MATCH(技能效果等级!B3933,技能效果!B:B,0))*VLOOKUP(E3933,技能数值计算!$C$19:$D$28,2,FALSE))</f>
        <v>0.72</v>
      </c>
      <c r="H3933" s="95">
        <f>INDEX(技能效果!J:J,MATCH(技能效果等级!B3933,技能效果!B:B,0))</f>
        <v>0</v>
      </c>
      <c r="I3933" s="97"/>
      <c r="J3933" s="97"/>
      <c r="K3933" s="97"/>
      <c r="L3933" s="97"/>
      <c r="M3933" s="97"/>
      <c r="N3933" s="96" t="str">
        <f>IF(INDEX(技能效果!L:L,MATCH(技能效果等级!B3933,技能效果!B:B,0))="","",INDEX(技能效果!L:L,MATCH(技能效果等级!B3933,技能效果!B:B,0)))</f>
        <v/>
      </c>
      <c r="O3933" s="95">
        <f>IF(INDEX(技能效果!N:N,MATCH(B3933,技能效果!B:B,0))=0,INDEX(技能效果!M:M,MATCH(技能效果等级!B3933,技能效果!B:B,0)),INDEX(技能效果!M:M,MATCH(技能效果等级!B3933,技能效果!B:B,0))*VLOOKUP(E3933,技能数值计算!$C$19:$D$28,2,FALSE))</f>
        <v>0</v>
      </c>
      <c r="P3933" s="97"/>
      <c r="Q3933" s="97"/>
      <c r="R3933" s="95" t="str">
        <f>IF(INDEX(技能效果!O:O,MATCH(技能效果等级!B3933,技能效果!B:B,0))="","",INDEX(技能效果!O:O,MATCH(技能效果等级!B3933,技能效果!B:B,0)))</f>
        <v/>
      </c>
      <c r="S3933" s="97"/>
      <c r="T3933" s="97"/>
      <c r="U3933" s="97"/>
      <c r="V3933" s="96" t="str">
        <f>IF(INDEX(技能效果!AF:AF,MATCH(技能效果等级!B3933,技能效果!B:B,0))="","",INDEX(技能效果!AF:AF,MATCH(技能效果等级!B3933,技能效果!B:B,0)))</f>
        <v/>
      </c>
      <c r="W3933" s="95">
        <f t="shared" si="59"/>
        <v>384</v>
      </c>
    </row>
    <row r="3934" spans="1:23" ht="16.5" x14ac:dyDescent="0.2">
      <c r="A3934" s="62">
        <v>3931</v>
      </c>
      <c r="B3934" s="95">
        <f>INDEX(技能效果!B:B,MATCH(技能效果等级!W3934,技能效果!AE:AE,0))</f>
        <v>210401301</v>
      </c>
      <c r="C3934" s="95" t="str">
        <f>INDEX(技能效果!C:C,MATCH(技能效果等级!B3934,技能效果!B:B,0))</f>
        <v>插槽13主动伤害(教学)</v>
      </c>
      <c r="D3934" s="96" t="s">
        <v>873</v>
      </c>
      <c r="E3934" s="95">
        <v>7</v>
      </c>
      <c r="F3934" s="95">
        <f>INDEX(技能效果!H:H,MATCH(技能效果等级!B3934,技能效果!B:B,0))</f>
        <v>1001</v>
      </c>
      <c r="G3934" s="95">
        <f>IF(INDEX(技能效果!K:K,MATCH(B3934,技能效果!B:B,0))=0,INDEX(技能效果!I:I,MATCH(技能效果等级!B3934,技能效果!B:B,0)),INDEX(技能效果!I:I,MATCH(技能效果等级!B3934,技能效果!B:B,0))*VLOOKUP(E3934,技能数值计算!$C$19:$D$28,2,FALSE))</f>
        <v>0.78</v>
      </c>
      <c r="H3934" s="95">
        <f>INDEX(技能效果!J:J,MATCH(技能效果等级!B3934,技能效果!B:B,0))</f>
        <v>0</v>
      </c>
      <c r="I3934" s="97"/>
      <c r="J3934" s="97"/>
      <c r="K3934" s="97"/>
      <c r="L3934" s="97"/>
      <c r="M3934" s="97"/>
      <c r="N3934" s="96" t="str">
        <f>IF(INDEX(技能效果!L:L,MATCH(技能效果等级!B3934,技能效果!B:B,0))="","",INDEX(技能效果!L:L,MATCH(技能效果等级!B3934,技能效果!B:B,0)))</f>
        <v/>
      </c>
      <c r="O3934" s="95">
        <f>IF(INDEX(技能效果!N:N,MATCH(B3934,技能效果!B:B,0))=0,INDEX(技能效果!M:M,MATCH(技能效果等级!B3934,技能效果!B:B,0)),INDEX(技能效果!M:M,MATCH(技能效果等级!B3934,技能效果!B:B,0))*VLOOKUP(E3934,技能数值计算!$C$19:$D$28,2,FALSE))</f>
        <v>0</v>
      </c>
      <c r="P3934" s="97"/>
      <c r="Q3934" s="97"/>
      <c r="R3934" s="95" t="str">
        <f>IF(INDEX(技能效果!O:O,MATCH(技能效果等级!B3934,技能效果!B:B,0))="","",INDEX(技能效果!O:O,MATCH(技能效果等级!B3934,技能效果!B:B,0)))</f>
        <v/>
      </c>
      <c r="S3934" s="97"/>
      <c r="T3934" s="97"/>
      <c r="U3934" s="97"/>
      <c r="V3934" s="96" t="str">
        <f>IF(INDEX(技能效果!AF:AF,MATCH(技能效果等级!B3934,技能效果!B:B,0))="","",INDEX(技能效果!AF:AF,MATCH(技能效果等级!B3934,技能效果!B:B,0)))</f>
        <v/>
      </c>
      <c r="W3934" s="95">
        <f t="shared" si="59"/>
        <v>384</v>
      </c>
    </row>
    <row r="3935" spans="1:23" ht="16.5" x14ac:dyDescent="0.2">
      <c r="A3935" s="62">
        <v>3932</v>
      </c>
      <c r="B3935" s="95">
        <f>INDEX(技能效果!B:B,MATCH(技能效果等级!W3935,技能效果!AE:AE,0))</f>
        <v>210401301</v>
      </c>
      <c r="C3935" s="95" t="str">
        <f>INDEX(技能效果!C:C,MATCH(技能效果等级!B3935,技能效果!B:B,0))</f>
        <v>插槽13主动伤害(教学)</v>
      </c>
      <c r="D3935" s="96" t="s">
        <v>873</v>
      </c>
      <c r="E3935" s="95">
        <v>8</v>
      </c>
      <c r="F3935" s="95">
        <f>INDEX(技能效果!H:H,MATCH(技能效果等级!B3935,技能效果!B:B,0))</f>
        <v>1001</v>
      </c>
      <c r="G3935" s="95">
        <f>IF(INDEX(技能效果!K:K,MATCH(B3935,技能效果!B:B,0))=0,INDEX(技能效果!I:I,MATCH(技能效果等级!B3935,技能效果!B:B,0)),INDEX(技能效果!I:I,MATCH(技能效果等级!B3935,技能效果!B:B,0))*VLOOKUP(E3935,技能数值计算!$C$19:$D$28,2,FALSE))</f>
        <v>0.84</v>
      </c>
      <c r="H3935" s="95">
        <f>INDEX(技能效果!J:J,MATCH(技能效果等级!B3935,技能效果!B:B,0))</f>
        <v>0</v>
      </c>
      <c r="I3935" s="97"/>
      <c r="J3935" s="97"/>
      <c r="K3935" s="97"/>
      <c r="L3935" s="97"/>
      <c r="M3935" s="97"/>
      <c r="N3935" s="96" t="str">
        <f>IF(INDEX(技能效果!L:L,MATCH(技能效果等级!B3935,技能效果!B:B,0))="","",INDEX(技能效果!L:L,MATCH(技能效果等级!B3935,技能效果!B:B,0)))</f>
        <v/>
      </c>
      <c r="O3935" s="95">
        <f>IF(INDEX(技能效果!N:N,MATCH(B3935,技能效果!B:B,0))=0,INDEX(技能效果!M:M,MATCH(技能效果等级!B3935,技能效果!B:B,0)),INDEX(技能效果!M:M,MATCH(技能效果等级!B3935,技能效果!B:B,0))*VLOOKUP(E3935,技能数值计算!$C$19:$D$28,2,FALSE))</f>
        <v>0</v>
      </c>
      <c r="P3935" s="97"/>
      <c r="Q3935" s="97"/>
      <c r="R3935" s="95" t="str">
        <f>IF(INDEX(技能效果!O:O,MATCH(技能效果等级!B3935,技能效果!B:B,0))="","",INDEX(技能效果!O:O,MATCH(技能效果等级!B3935,技能效果!B:B,0)))</f>
        <v/>
      </c>
      <c r="S3935" s="97"/>
      <c r="T3935" s="97"/>
      <c r="U3935" s="97"/>
      <c r="V3935" s="96" t="str">
        <f>IF(INDEX(技能效果!AF:AF,MATCH(技能效果等级!B3935,技能效果!B:B,0))="","",INDEX(技能效果!AF:AF,MATCH(技能效果等级!B3935,技能效果!B:B,0)))</f>
        <v/>
      </c>
      <c r="W3935" s="95">
        <f t="shared" si="59"/>
        <v>384</v>
      </c>
    </row>
    <row r="3936" spans="1:23" ht="16.5" x14ac:dyDescent="0.2">
      <c r="A3936" s="62">
        <v>3933</v>
      </c>
      <c r="B3936" s="95">
        <f>INDEX(技能效果!B:B,MATCH(技能效果等级!W3936,技能效果!AE:AE,0))</f>
        <v>210401301</v>
      </c>
      <c r="C3936" s="95" t="str">
        <f>INDEX(技能效果!C:C,MATCH(技能效果等级!B3936,技能效果!B:B,0))</f>
        <v>插槽13主动伤害(教学)</v>
      </c>
      <c r="D3936" s="96" t="s">
        <v>873</v>
      </c>
      <c r="E3936" s="95">
        <v>9</v>
      </c>
      <c r="F3936" s="95">
        <f>INDEX(技能效果!H:H,MATCH(技能效果等级!B3936,技能效果!B:B,0))</f>
        <v>1001</v>
      </c>
      <c r="G3936" s="95">
        <f>IF(INDEX(技能效果!K:K,MATCH(B3936,技能效果!B:B,0))=0,INDEX(技能效果!I:I,MATCH(技能效果等级!B3936,技能效果!B:B,0)),INDEX(技能效果!I:I,MATCH(技能效果等级!B3936,技能效果!B:B,0))*VLOOKUP(E3936,技能数值计算!$C$19:$D$28,2,FALSE))</f>
        <v>0.92</v>
      </c>
      <c r="H3936" s="95">
        <f>INDEX(技能效果!J:J,MATCH(技能效果等级!B3936,技能效果!B:B,0))</f>
        <v>0</v>
      </c>
      <c r="I3936" s="97"/>
      <c r="J3936" s="97"/>
      <c r="K3936" s="97"/>
      <c r="L3936" s="97"/>
      <c r="M3936" s="97"/>
      <c r="N3936" s="96" t="str">
        <f>IF(INDEX(技能效果!L:L,MATCH(技能效果等级!B3936,技能效果!B:B,0))="","",INDEX(技能效果!L:L,MATCH(技能效果等级!B3936,技能效果!B:B,0)))</f>
        <v/>
      </c>
      <c r="O3936" s="95">
        <f>IF(INDEX(技能效果!N:N,MATCH(B3936,技能效果!B:B,0))=0,INDEX(技能效果!M:M,MATCH(技能效果等级!B3936,技能效果!B:B,0)),INDEX(技能效果!M:M,MATCH(技能效果等级!B3936,技能效果!B:B,0))*VLOOKUP(E3936,技能数值计算!$C$19:$D$28,2,FALSE))</f>
        <v>0</v>
      </c>
      <c r="P3936" s="97"/>
      <c r="Q3936" s="97"/>
      <c r="R3936" s="95" t="str">
        <f>IF(INDEX(技能效果!O:O,MATCH(技能效果等级!B3936,技能效果!B:B,0))="","",INDEX(技能效果!O:O,MATCH(技能效果等级!B3936,技能效果!B:B,0)))</f>
        <v/>
      </c>
      <c r="S3936" s="97"/>
      <c r="T3936" s="97"/>
      <c r="U3936" s="97"/>
      <c r="V3936" s="96" t="str">
        <f>IF(INDEX(技能效果!AF:AF,MATCH(技能效果等级!B3936,技能效果!B:B,0))="","",INDEX(技能效果!AF:AF,MATCH(技能效果等级!B3936,技能效果!B:B,0)))</f>
        <v/>
      </c>
      <c r="W3936" s="95">
        <f t="shared" si="59"/>
        <v>384</v>
      </c>
    </row>
    <row r="3937" spans="1:23" ht="16.5" x14ac:dyDescent="0.2">
      <c r="A3937" s="62">
        <v>3934</v>
      </c>
      <c r="B3937" s="95">
        <f>INDEX(技能效果!B:B,MATCH(技能效果等级!W3937,技能效果!AE:AE,0))</f>
        <v>210401301</v>
      </c>
      <c r="C3937" s="95" t="str">
        <f>INDEX(技能效果!C:C,MATCH(技能效果等级!B3937,技能效果!B:B,0))</f>
        <v>插槽13主动伤害(教学)</v>
      </c>
      <c r="D3937" s="96" t="s">
        <v>873</v>
      </c>
      <c r="E3937" s="95">
        <v>10</v>
      </c>
      <c r="F3937" s="95">
        <f>INDEX(技能效果!H:H,MATCH(技能效果等级!B3937,技能效果!B:B,0))</f>
        <v>1001</v>
      </c>
      <c r="G3937" s="95">
        <f>IF(INDEX(技能效果!K:K,MATCH(B3937,技能效果!B:B,0))=0,INDEX(技能效果!I:I,MATCH(技能效果等级!B3937,技能效果!B:B,0)),INDEX(技能效果!I:I,MATCH(技能效果等级!B3937,技能效果!B:B,0))*VLOOKUP(E3937,技能数值计算!$C$19:$D$28,2,FALSE))</f>
        <v>1</v>
      </c>
      <c r="H3937" s="95">
        <f>INDEX(技能效果!J:J,MATCH(技能效果等级!B3937,技能效果!B:B,0))</f>
        <v>0</v>
      </c>
      <c r="I3937" s="97"/>
      <c r="J3937" s="97"/>
      <c r="K3937" s="97"/>
      <c r="L3937" s="97"/>
      <c r="M3937" s="97"/>
      <c r="N3937" s="96" t="str">
        <f>IF(INDEX(技能效果!L:L,MATCH(技能效果等级!B3937,技能效果!B:B,0))="","",INDEX(技能效果!L:L,MATCH(技能效果等级!B3937,技能效果!B:B,0)))</f>
        <v/>
      </c>
      <c r="O3937" s="95">
        <f>IF(INDEX(技能效果!N:N,MATCH(B3937,技能效果!B:B,0))=0,INDEX(技能效果!M:M,MATCH(技能效果等级!B3937,技能效果!B:B,0)),INDEX(技能效果!M:M,MATCH(技能效果等级!B3937,技能效果!B:B,0))*VLOOKUP(E3937,技能数值计算!$C$19:$D$28,2,FALSE))</f>
        <v>0</v>
      </c>
      <c r="P3937" s="97"/>
      <c r="Q3937" s="97"/>
      <c r="R3937" s="95" t="str">
        <f>IF(INDEX(技能效果!O:O,MATCH(技能效果等级!B3937,技能效果!B:B,0))="","",INDEX(技能效果!O:O,MATCH(技能效果等级!B3937,技能效果!B:B,0)))</f>
        <v/>
      </c>
      <c r="S3937" s="97"/>
      <c r="T3937" s="97"/>
      <c r="U3937" s="97"/>
      <c r="V3937" s="96" t="str">
        <f>IF(INDEX(技能效果!AF:AF,MATCH(技能效果等级!B3937,技能效果!B:B,0))="","",INDEX(技能效果!AF:AF,MATCH(技能效果等级!B3937,技能效果!B:B,0)))</f>
        <v/>
      </c>
      <c r="W3937" s="95">
        <f t="shared" si="59"/>
        <v>384</v>
      </c>
    </row>
    <row r="3938" spans="1:23" ht="16.5" x14ac:dyDescent="0.2">
      <c r="A3938" s="62">
        <v>3935</v>
      </c>
      <c r="B3938" s="95">
        <f>INDEX(技能效果!B:B,MATCH(技能效果等级!W3938,技能效果!AE:AE,0))</f>
        <v>210401302</v>
      </c>
      <c r="C3938" s="95" t="str">
        <f>INDEX(技能效果!C:C,MATCH(技能效果等级!B3938,技能效果!B:B,0))</f>
        <v>插槽13降低受治疗效果(教学)</v>
      </c>
      <c r="D3938" s="96" t="s">
        <v>873</v>
      </c>
      <c r="E3938" s="95">
        <v>1</v>
      </c>
      <c r="F3938" s="95">
        <f>INDEX(技能效果!H:H,MATCH(技能效果等级!B3938,技能效果!B:B,0))</f>
        <v>4012</v>
      </c>
      <c r="G3938" s="95">
        <f>IF(INDEX(技能效果!K:K,MATCH(B3938,技能效果!B:B,0))=0,INDEX(技能效果!I:I,MATCH(技能效果等级!B3938,技能效果!B:B,0)),INDEX(技能效果!I:I,MATCH(技能效果等级!B3938,技能效果!B:B,0))*VLOOKUP(E3938,技能数值计算!$C$19:$D$28,2,FALSE))</f>
        <v>0.5</v>
      </c>
      <c r="H3938" s="95">
        <f>INDEX(技能效果!J:J,MATCH(技能效果等级!B3938,技能效果!B:B,0))</f>
        <v>0</v>
      </c>
      <c r="I3938" s="97"/>
      <c r="J3938" s="97"/>
      <c r="K3938" s="97"/>
      <c r="L3938" s="97"/>
      <c r="M3938" s="97"/>
      <c r="N3938" s="96" t="str">
        <f>IF(INDEX(技能效果!L:L,MATCH(技能效果等级!B3938,技能效果!B:B,0))="","",INDEX(技能效果!L:L,MATCH(技能效果等级!B3938,技能效果!B:B,0)))</f>
        <v/>
      </c>
      <c r="O3938" s="95">
        <f>IF(INDEX(技能效果!N:N,MATCH(B3938,技能效果!B:B,0))=0,INDEX(技能效果!M:M,MATCH(技能效果等级!B3938,技能效果!B:B,0)),INDEX(技能效果!M:M,MATCH(技能效果等级!B3938,技能效果!B:B,0))*VLOOKUP(E3938,技能数值计算!$C$19:$D$28,2,FALSE))</f>
        <v>0</v>
      </c>
      <c r="P3938" s="97"/>
      <c r="Q3938" s="97"/>
      <c r="R3938" s="95" t="str">
        <f>IF(INDEX(技能效果!O:O,MATCH(技能效果等级!B3938,技能效果!B:B,0))="","",INDEX(技能效果!O:O,MATCH(技能效果等级!B3938,技能效果!B:B,0)))</f>
        <v/>
      </c>
      <c r="S3938" s="97"/>
      <c r="T3938" s="97"/>
      <c r="U3938" s="97"/>
      <c r="V3938" s="96" t="str">
        <f>IF(INDEX(技能效果!AF:AF,MATCH(技能效果等级!B3938,技能效果!B:B,0))="","",INDEX(技能效果!AF:AF,MATCH(技能效果等级!B3938,技能效果!B:B,0)))</f>
        <v/>
      </c>
      <c r="W3938" s="95">
        <f t="shared" si="59"/>
        <v>385</v>
      </c>
    </row>
    <row r="3939" spans="1:23" ht="16.5" x14ac:dyDescent="0.2">
      <c r="A3939" s="62">
        <v>3936</v>
      </c>
      <c r="B3939" s="95">
        <f>INDEX(技能效果!B:B,MATCH(技能效果等级!W3939,技能效果!AE:AE,0))</f>
        <v>210401302</v>
      </c>
      <c r="C3939" s="95" t="str">
        <f>INDEX(技能效果!C:C,MATCH(技能效果等级!B3939,技能效果!B:B,0))</f>
        <v>插槽13降低受治疗效果(教学)</v>
      </c>
      <c r="D3939" s="96" t="s">
        <v>873</v>
      </c>
      <c r="E3939" s="95">
        <v>2</v>
      </c>
      <c r="F3939" s="95">
        <f>INDEX(技能效果!H:H,MATCH(技能效果等级!B3939,技能效果!B:B,0))</f>
        <v>4012</v>
      </c>
      <c r="G3939" s="95">
        <f>IF(INDEX(技能效果!K:K,MATCH(B3939,技能效果!B:B,0))=0,INDEX(技能效果!I:I,MATCH(技能效果等级!B3939,技能效果!B:B,0)),INDEX(技能效果!I:I,MATCH(技能效果等级!B3939,技能效果!B:B,0))*VLOOKUP(E3939,技能数值计算!$C$19:$D$28,2,FALSE))</f>
        <v>0.54</v>
      </c>
      <c r="H3939" s="95">
        <f>INDEX(技能效果!J:J,MATCH(技能效果等级!B3939,技能效果!B:B,0))</f>
        <v>0</v>
      </c>
      <c r="I3939" s="97"/>
      <c r="J3939" s="97"/>
      <c r="K3939" s="97"/>
      <c r="L3939" s="97"/>
      <c r="M3939" s="97"/>
      <c r="N3939" s="96" t="str">
        <f>IF(INDEX(技能效果!L:L,MATCH(技能效果等级!B3939,技能效果!B:B,0))="","",INDEX(技能效果!L:L,MATCH(技能效果等级!B3939,技能效果!B:B,0)))</f>
        <v/>
      </c>
      <c r="O3939" s="95">
        <f>IF(INDEX(技能效果!N:N,MATCH(B3939,技能效果!B:B,0))=0,INDEX(技能效果!M:M,MATCH(技能效果等级!B3939,技能效果!B:B,0)),INDEX(技能效果!M:M,MATCH(技能效果等级!B3939,技能效果!B:B,0))*VLOOKUP(E3939,技能数值计算!$C$19:$D$28,2,FALSE))</f>
        <v>0</v>
      </c>
      <c r="P3939" s="97"/>
      <c r="Q3939" s="97"/>
      <c r="R3939" s="95" t="str">
        <f>IF(INDEX(技能效果!O:O,MATCH(技能效果等级!B3939,技能效果!B:B,0))="","",INDEX(技能效果!O:O,MATCH(技能效果等级!B3939,技能效果!B:B,0)))</f>
        <v/>
      </c>
      <c r="S3939" s="97"/>
      <c r="T3939" s="97"/>
      <c r="U3939" s="97"/>
      <c r="V3939" s="96" t="str">
        <f>IF(INDEX(技能效果!AF:AF,MATCH(技能效果等级!B3939,技能效果!B:B,0))="","",INDEX(技能效果!AF:AF,MATCH(技能效果等级!B3939,技能效果!B:B,0)))</f>
        <v/>
      </c>
      <c r="W3939" s="95">
        <f t="shared" si="59"/>
        <v>385</v>
      </c>
    </row>
    <row r="3940" spans="1:23" ht="16.5" x14ac:dyDescent="0.2">
      <c r="A3940" s="62">
        <v>3937</v>
      </c>
      <c r="B3940" s="95">
        <f>INDEX(技能效果!B:B,MATCH(技能效果等级!W3940,技能效果!AE:AE,0))</f>
        <v>210401302</v>
      </c>
      <c r="C3940" s="95" t="str">
        <f>INDEX(技能效果!C:C,MATCH(技能效果等级!B3940,技能效果!B:B,0))</f>
        <v>插槽13降低受治疗效果(教学)</v>
      </c>
      <c r="D3940" s="96" t="s">
        <v>873</v>
      </c>
      <c r="E3940" s="95">
        <v>3</v>
      </c>
      <c r="F3940" s="95">
        <f>INDEX(技能效果!H:H,MATCH(技能效果等级!B3940,技能效果!B:B,0))</f>
        <v>4012</v>
      </c>
      <c r="G3940" s="95">
        <f>IF(INDEX(技能效果!K:K,MATCH(B3940,技能效果!B:B,0))=0,INDEX(技能效果!I:I,MATCH(技能效果等级!B3940,技能效果!B:B,0)),INDEX(技能效果!I:I,MATCH(技能效果等级!B3940,技能效果!B:B,0))*VLOOKUP(E3940,技能数值计算!$C$19:$D$28,2,FALSE))</f>
        <v>0.57999999999999996</v>
      </c>
      <c r="H3940" s="95">
        <f>INDEX(技能效果!J:J,MATCH(技能效果等级!B3940,技能效果!B:B,0))</f>
        <v>0</v>
      </c>
      <c r="I3940" s="97"/>
      <c r="J3940" s="97"/>
      <c r="K3940" s="97"/>
      <c r="L3940" s="97"/>
      <c r="M3940" s="97"/>
      <c r="N3940" s="96" t="str">
        <f>IF(INDEX(技能效果!L:L,MATCH(技能效果等级!B3940,技能效果!B:B,0))="","",INDEX(技能效果!L:L,MATCH(技能效果等级!B3940,技能效果!B:B,0)))</f>
        <v/>
      </c>
      <c r="O3940" s="95">
        <f>IF(INDEX(技能效果!N:N,MATCH(B3940,技能效果!B:B,0))=0,INDEX(技能效果!M:M,MATCH(技能效果等级!B3940,技能效果!B:B,0)),INDEX(技能效果!M:M,MATCH(技能效果等级!B3940,技能效果!B:B,0))*VLOOKUP(E3940,技能数值计算!$C$19:$D$28,2,FALSE))</f>
        <v>0</v>
      </c>
      <c r="P3940" s="97"/>
      <c r="Q3940" s="97"/>
      <c r="R3940" s="95" t="str">
        <f>IF(INDEX(技能效果!O:O,MATCH(技能效果等级!B3940,技能效果!B:B,0))="","",INDEX(技能效果!O:O,MATCH(技能效果等级!B3940,技能效果!B:B,0)))</f>
        <v/>
      </c>
      <c r="S3940" s="97"/>
      <c r="T3940" s="97"/>
      <c r="U3940" s="97"/>
      <c r="V3940" s="96" t="str">
        <f>IF(INDEX(技能效果!AF:AF,MATCH(技能效果等级!B3940,技能效果!B:B,0))="","",INDEX(技能效果!AF:AF,MATCH(技能效果等级!B3940,技能效果!B:B,0)))</f>
        <v/>
      </c>
      <c r="W3940" s="95">
        <f t="shared" si="59"/>
        <v>385</v>
      </c>
    </row>
    <row r="3941" spans="1:23" ht="16.5" x14ac:dyDescent="0.2">
      <c r="A3941" s="62">
        <v>3938</v>
      </c>
      <c r="B3941" s="95">
        <f>INDEX(技能效果!B:B,MATCH(技能效果等级!W3941,技能效果!AE:AE,0))</f>
        <v>210401302</v>
      </c>
      <c r="C3941" s="95" t="str">
        <f>INDEX(技能效果!C:C,MATCH(技能效果等级!B3941,技能效果!B:B,0))</f>
        <v>插槽13降低受治疗效果(教学)</v>
      </c>
      <c r="D3941" s="96" t="s">
        <v>873</v>
      </c>
      <c r="E3941" s="95">
        <v>4</v>
      </c>
      <c r="F3941" s="95">
        <f>INDEX(技能效果!H:H,MATCH(技能效果等级!B3941,技能效果!B:B,0))</f>
        <v>4012</v>
      </c>
      <c r="G3941" s="95">
        <f>IF(INDEX(技能效果!K:K,MATCH(B3941,技能效果!B:B,0))=0,INDEX(技能效果!I:I,MATCH(技能效果等级!B3941,技能效果!B:B,0)),INDEX(技能效果!I:I,MATCH(技能效果等级!B3941,技能效果!B:B,0))*VLOOKUP(E3941,技能数值计算!$C$19:$D$28,2,FALSE))</f>
        <v>0.62</v>
      </c>
      <c r="H3941" s="95">
        <f>INDEX(技能效果!J:J,MATCH(技能效果等级!B3941,技能效果!B:B,0))</f>
        <v>0</v>
      </c>
      <c r="I3941" s="97"/>
      <c r="J3941" s="97"/>
      <c r="K3941" s="97"/>
      <c r="L3941" s="97"/>
      <c r="M3941" s="97"/>
      <c r="N3941" s="96" t="str">
        <f>IF(INDEX(技能效果!L:L,MATCH(技能效果等级!B3941,技能效果!B:B,0))="","",INDEX(技能效果!L:L,MATCH(技能效果等级!B3941,技能效果!B:B,0)))</f>
        <v/>
      </c>
      <c r="O3941" s="95">
        <f>IF(INDEX(技能效果!N:N,MATCH(B3941,技能效果!B:B,0))=0,INDEX(技能效果!M:M,MATCH(技能效果等级!B3941,技能效果!B:B,0)),INDEX(技能效果!M:M,MATCH(技能效果等级!B3941,技能效果!B:B,0))*VLOOKUP(E3941,技能数值计算!$C$19:$D$28,2,FALSE))</f>
        <v>0</v>
      </c>
      <c r="P3941" s="97"/>
      <c r="Q3941" s="97"/>
      <c r="R3941" s="95" t="str">
        <f>IF(INDEX(技能效果!O:O,MATCH(技能效果等级!B3941,技能效果!B:B,0))="","",INDEX(技能效果!O:O,MATCH(技能效果等级!B3941,技能效果!B:B,0)))</f>
        <v/>
      </c>
      <c r="S3941" s="97"/>
      <c r="T3941" s="97"/>
      <c r="U3941" s="97"/>
      <c r="V3941" s="96" t="str">
        <f>IF(INDEX(技能效果!AF:AF,MATCH(技能效果等级!B3941,技能效果!B:B,0))="","",INDEX(技能效果!AF:AF,MATCH(技能效果等级!B3941,技能效果!B:B,0)))</f>
        <v/>
      </c>
      <c r="W3941" s="95">
        <f t="shared" si="59"/>
        <v>385</v>
      </c>
    </row>
    <row r="3942" spans="1:23" ht="16.5" x14ac:dyDescent="0.2">
      <c r="A3942" s="62">
        <v>3939</v>
      </c>
      <c r="B3942" s="95">
        <f>INDEX(技能效果!B:B,MATCH(技能效果等级!W3942,技能效果!AE:AE,0))</f>
        <v>210401302</v>
      </c>
      <c r="C3942" s="95" t="str">
        <f>INDEX(技能效果!C:C,MATCH(技能效果等级!B3942,技能效果!B:B,0))</f>
        <v>插槽13降低受治疗效果(教学)</v>
      </c>
      <c r="D3942" s="96" t="s">
        <v>873</v>
      </c>
      <c r="E3942" s="95">
        <v>5</v>
      </c>
      <c r="F3942" s="95">
        <f>INDEX(技能效果!H:H,MATCH(技能效果等级!B3942,技能效果!B:B,0))</f>
        <v>4012</v>
      </c>
      <c r="G3942" s="95">
        <f>IF(INDEX(技能效果!K:K,MATCH(B3942,技能效果!B:B,0))=0,INDEX(技能效果!I:I,MATCH(技能效果等级!B3942,技能效果!B:B,0)),INDEX(技能效果!I:I,MATCH(技能效果等级!B3942,技能效果!B:B,0))*VLOOKUP(E3942,技能数值计算!$C$19:$D$28,2,FALSE))</f>
        <v>0.66</v>
      </c>
      <c r="H3942" s="95">
        <f>INDEX(技能效果!J:J,MATCH(技能效果等级!B3942,技能效果!B:B,0))</f>
        <v>0</v>
      </c>
      <c r="I3942" s="97"/>
      <c r="J3942" s="97"/>
      <c r="K3942" s="97"/>
      <c r="L3942" s="97"/>
      <c r="M3942" s="97"/>
      <c r="N3942" s="96" t="str">
        <f>IF(INDEX(技能效果!L:L,MATCH(技能效果等级!B3942,技能效果!B:B,0))="","",INDEX(技能效果!L:L,MATCH(技能效果等级!B3942,技能效果!B:B,0)))</f>
        <v/>
      </c>
      <c r="O3942" s="95">
        <f>IF(INDEX(技能效果!N:N,MATCH(B3942,技能效果!B:B,0))=0,INDEX(技能效果!M:M,MATCH(技能效果等级!B3942,技能效果!B:B,0)),INDEX(技能效果!M:M,MATCH(技能效果等级!B3942,技能效果!B:B,0))*VLOOKUP(E3942,技能数值计算!$C$19:$D$28,2,FALSE))</f>
        <v>0</v>
      </c>
      <c r="P3942" s="97"/>
      <c r="Q3942" s="97"/>
      <c r="R3942" s="95" t="str">
        <f>IF(INDEX(技能效果!O:O,MATCH(技能效果等级!B3942,技能效果!B:B,0))="","",INDEX(技能效果!O:O,MATCH(技能效果等级!B3942,技能效果!B:B,0)))</f>
        <v/>
      </c>
      <c r="S3942" s="97"/>
      <c r="T3942" s="97"/>
      <c r="U3942" s="97"/>
      <c r="V3942" s="96" t="str">
        <f>IF(INDEX(技能效果!AF:AF,MATCH(技能效果等级!B3942,技能效果!B:B,0))="","",INDEX(技能效果!AF:AF,MATCH(技能效果等级!B3942,技能效果!B:B,0)))</f>
        <v/>
      </c>
      <c r="W3942" s="95">
        <f t="shared" si="59"/>
        <v>385</v>
      </c>
    </row>
    <row r="3943" spans="1:23" ht="16.5" x14ac:dyDescent="0.2">
      <c r="A3943" s="62">
        <v>3940</v>
      </c>
      <c r="B3943" s="95">
        <f>INDEX(技能效果!B:B,MATCH(技能效果等级!W3943,技能效果!AE:AE,0))</f>
        <v>210401302</v>
      </c>
      <c r="C3943" s="95" t="str">
        <f>INDEX(技能效果!C:C,MATCH(技能效果等级!B3943,技能效果!B:B,0))</f>
        <v>插槽13降低受治疗效果(教学)</v>
      </c>
      <c r="D3943" s="96" t="s">
        <v>873</v>
      </c>
      <c r="E3943" s="95">
        <v>6</v>
      </c>
      <c r="F3943" s="95">
        <f>INDEX(技能效果!H:H,MATCH(技能效果等级!B3943,技能效果!B:B,0))</f>
        <v>4012</v>
      </c>
      <c r="G3943" s="95">
        <f>IF(INDEX(技能效果!K:K,MATCH(B3943,技能效果!B:B,0))=0,INDEX(技能效果!I:I,MATCH(技能效果等级!B3943,技能效果!B:B,0)),INDEX(技能效果!I:I,MATCH(技能效果等级!B3943,技能效果!B:B,0))*VLOOKUP(E3943,技能数值计算!$C$19:$D$28,2,FALSE))</f>
        <v>0.72</v>
      </c>
      <c r="H3943" s="95">
        <f>INDEX(技能效果!J:J,MATCH(技能效果等级!B3943,技能效果!B:B,0))</f>
        <v>0</v>
      </c>
      <c r="I3943" s="97"/>
      <c r="J3943" s="97"/>
      <c r="K3943" s="97"/>
      <c r="L3943" s="97"/>
      <c r="M3943" s="97"/>
      <c r="N3943" s="96" t="str">
        <f>IF(INDEX(技能效果!L:L,MATCH(技能效果等级!B3943,技能效果!B:B,0))="","",INDEX(技能效果!L:L,MATCH(技能效果等级!B3943,技能效果!B:B,0)))</f>
        <v/>
      </c>
      <c r="O3943" s="95">
        <f>IF(INDEX(技能效果!N:N,MATCH(B3943,技能效果!B:B,0))=0,INDEX(技能效果!M:M,MATCH(技能效果等级!B3943,技能效果!B:B,0)),INDEX(技能效果!M:M,MATCH(技能效果等级!B3943,技能效果!B:B,0))*VLOOKUP(E3943,技能数值计算!$C$19:$D$28,2,FALSE))</f>
        <v>0</v>
      </c>
      <c r="P3943" s="97"/>
      <c r="Q3943" s="97"/>
      <c r="R3943" s="95" t="str">
        <f>IF(INDEX(技能效果!O:O,MATCH(技能效果等级!B3943,技能效果!B:B,0))="","",INDEX(技能效果!O:O,MATCH(技能效果等级!B3943,技能效果!B:B,0)))</f>
        <v/>
      </c>
      <c r="S3943" s="97"/>
      <c r="T3943" s="97"/>
      <c r="U3943" s="97"/>
      <c r="V3943" s="96" t="str">
        <f>IF(INDEX(技能效果!AF:AF,MATCH(技能效果等级!B3943,技能效果!B:B,0))="","",INDEX(技能效果!AF:AF,MATCH(技能效果等级!B3943,技能效果!B:B,0)))</f>
        <v/>
      </c>
      <c r="W3943" s="95">
        <f t="shared" si="59"/>
        <v>385</v>
      </c>
    </row>
    <row r="3944" spans="1:23" ht="16.5" x14ac:dyDescent="0.2">
      <c r="A3944" s="62">
        <v>3941</v>
      </c>
      <c r="B3944" s="95">
        <f>INDEX(技能效果!B:B,MATCH(技能效果等级!W3944,技能效果!AE:AE,0))</f>
        <v>210401302</v>
      </c>
      <c r="C3944" s="95" t="str">
        <f>INDEX(技能效果!C:C,MATCH(技能效果等级!B3944,技能效果!B:B,0))</f>
        <v>插槽13降低受治疗效果(教学)</v>
      </c>
      <c r="D3944" s="96" t="s">
        <v>873</v>
      </c>
      <c r="E3944" s="95">
        <v>7</v>
      </c>
      <c r="F3944" s="95">
        <f>INDEX(技能效果!H:H,MATCH(技能效果等级!B3944,技能效果!B:B,0))</f>
        <v>4012</v>
      </c>
      <c r="G3944" s="95">
        <f>IF(INDEX(技能效果!K:K,MATCH(B3944,技能效果!B:B,0))=0,INDEX(技能效果!I:I,MATCH(技能效果等级!B3944,技能效果!B:B,0)),INDEX(技能效果!I:I,MATCH(技能效果等级!B3944,技能效果!B:B,0))*VLOOKUP(E3944,技能数值计算!$C$19:$D$28,2,FALSE))</f>
        <v>0.78</v>
      </c>
      <c r="H3944" s="95">
        <f>INDEX(技能效果!J:J,MATCH(技能效果等级!B3944,技能效果!B:B,0))</f>
        <v>0</v>
      </c>
      <c r="I3944" s="97"/>
      <c r="J3944" s="97"/>
      <c r="K3944" s="97"/>
      <c r="L3944" s="97"/>
      <c r="M3944" s="97"/>
      <c r="N3944" s="96" t="str">
        <f>IF(INDEX(技能效果!L:L,MATCH(技能效果等级!B3944,技能效果!B:B,0))="","",INDEX(技能效果!L:L,MATCH(技能效果等级!B3944,技能效果!B:B,0)))</f>
        <v/>
      </c>
      <c r="O3944" s="95">
        <f>IF(INDEX(技能效果!N:N,MATCH(B3944,技能效果!B:B,0))=0,INDEX(技能效果!M:M,MATCH(技能效果等级!B3944,技能效果!B:B,0)),INDEX(技能效果!M:M,MATCH(技能效果等级!B3944,技能效果!B:B,0))*VLOOKUP(E3944,技能数值计算!$C$19:$D$28,2,FALSE))</f>
        <v>0</v>
      </c>
      <c r="P3944" s="97"/>
      <c r="Q3944" s="97"/>
      <c r="R3944" s="95" t="str">
        <f>IF(INDEX(技能效果!O:O,MATCH(技能效果等级!B3944,技能效果!B:B,0))="","",INDEX(技能效果!O:O,MATCH(技能效果等级!B3944,技能效果!B:B,0)))</f>
        <v/>
      </c>
      <c r="S3944" s="97"/>
      <c r="T3944" s="97"/>
      <c r="U3944" s="97"/>
      <c r="V3944" s="96" t="str">
        <f>IF(INDEX(技能效果!AF:AF,MATCH(技能效果等级!B3944,技能效果!B:B,0))="","",INDEX(技能效果!AF:AF,MATCH(技能效果等级!B3944,技能效果!B:B,0)))</f>
        <v/>
      </c>
      <c r="W3944" s="95">
        <f t="shared" si="59"/>
        <v>385</v>
      </c>
    </row>
    <row r="3945" spans="1:23" ht="16.5" x14ac:dyDescent="0.2">
      <c r="A3945" s="62">
        <v>3942</v>
      </c>
      <c r="B3945" s="95">
        <f>INDEX(技能效果!B:B,MATCH(技能效果等级!W3945,技能效果!AE:AE,0))</f>
        <v>210401302</v>
      </c>
      <c r="C3945" s="95" t="str">
        <f>INDEX(技能效果!C:C,MATCH(技能效果等级!B3945,技能效果!B:B,0))</f>
        <v>插槽13降低受治疗效果(教学)</v>
      </c>
      <c r="D3945" s="96" t="s">
        <v>873</v>
      </c>
      <c r="E3945" s="95">
        <v>8</v>
      </c>
      <c r="F3945" s="95">
        <f>INDEX(技能效果!H:H,MATCH(技能效果等级!B3945,技能效果!B:B,0))</f>
        <v>4012</v>
      </c>
      <c r="G3945" s="95">
        <f>IF(INDEX(技能效果!K:K,MATCH(B3945,技能效果!B:B,0))=0,INDEX(技能效果!I:I,MATCH(技能效果等级!B3945,技能效果!B:B,0)),INDEX(技能效果!I:I,MATCH(技能效果等级!B3945,技能效果!B:B,0))*VLOOKUP(E3945,技能数值计算!$C$19:$D$28,2,FALSE))</f>
        <v>0.84</v>
      </c>
      <c r="H3945" s="95">
        <f>INDEX(技能效果!J:J,MATCH(技能效果等级!B3945,技能效果!B:B,0))</f>
        <v>0</v>
      </c>
      <c r="I3945" s="97"/>
      <c r="J3945" s="97"/>
      <c r="K3945" s="97"/>
      <c r="L3945" s="97"/>
      <c r="M3945" s="97"/>
      <c r="N3945" s="96" t="str">
        <f>IF(INDEX(技能效果!L:L,MATCH(技能效果等级!B3945,技能效果!B:B,0))="","",INDEX(技能效果!L:L,MATCH(技能效果等级!B3945,技能效果!B:B,0)))</f>
        <v/>
      </c>
      <c r="O3945" s="95">
        <f>IF(INDEX(技能效果!N:N,MATCH(B3945,技能效果!B:B,0))=0,INDEX(技能效果!M:M,MATCH(技能效果等级!B3945,技能效果!B:B,0)),INDEX(技能效果!M:M,MATCH(技能效果等级!B3945,技能效果!B:B,0))*VLOOKUP(E3945,技能数值计算!$C$19:$D$28,2,FALSE))</f>
        <v>0</v>
      </c>
      <c r="P3945" s="97"/>
      <c r="Q3945" s="97"/>
      <c r="R3945" s="95" t="str">
        <f>IF(INDEX(技能效果!O:O,MATCH(技能效果等级!B3945,技能效果!B:B,0))="","",INDEX(技能效果!O:O,MATCH(技能效果等级!B3945,技能效果!B:B,0)))</f>
        <v/>
      </c>
      <c r="S3945" s="97"/>
      <c r="T3945" s="97"/>
      <c r="U3945" s="97"/>
      <c r="V3945" s="96" t="str">
        <f>IF(INDEX(技能效果!AF:AF,MATCH(技能效果等级!B3945,技能效果!B:B,0))="","",INDEX(技能效果!AF:AF,MATCH(技能效果等级!B3945,技能效果!B:B,0)))</f>
        <v/>
      </c>
      <c r="W3945" s="95">
        <f t="shared" si="59"/>
        <v>385</v>
      </c>
    </row>
    <row r="3946" spans="1:23" ht="16.5" x14ac:dyDescent="0.2">
      <c r="A3946" s="62">
        <v>3943</v>
      </c>
      <c r="B3946" s="95">
        <f>INDEX(技能效果!B:B,MATCH(技能效果等级!W3946,技能效果!AE:AE,0))</f>
        <v>210401302</v>
      </c>
      <c r="C3946" s="95" t="str">
        <f>INDEX(技能效果!C:C,MATCH(技能效果等级!B3946,技能效果!B:B,0))</f>
        <v>插槽13降低受治疗效果(教学)</v>
      </c>
      <c r="D3946" s="96" t="s">
        <v>873</v>
      </c>
      <c r="E3946" s="95">
        <v>9</v>
      </c>
      <c r="F3946" s="95">
        <f>INDEX(技能效果!H:H,MATCH(技能效果等级!B3946,技能效果!B:B,0))</f>
        <v>4012</v>
      </c>
      <c r="G3946" s="95">
        <f>IF(INDEX(技能效果!K:K,MATCH(B3946,技能效果!B:B,0))=0,INDEX(技能效果!I:I,MATCH(技能效果等级!B3946,技能效果!B:B,0)),INDEX(技能效果!I:I,MATCH(技能效果等级!B3946,技能效果!B:B,0))*VLOOKUP(E3946,技能数值计算!$C$19:$D$28,2,FALSE))</f>
        <v>0.92</v>
      </c>
      <c r="H3946" s="95">
        <f>INDEX(技能效果!J:J,MATCH(技能效果等级!B3946,技能效果!B:B,0))</f>
        <v>0</v>
      </c>
      <c r="I3946" s="97"/>
      <c r="J3946" s="97"/>
      <c r="K3946" s="97"/>
      <c r="L3946" s="97"/>
      <c r="M3946" s="97"/>
      <c r="N3946" s="96" t="str">
        <f>IF(INDEX(技能效果!L:L,MATCH(技能效果等级!B3946,技能效果!B:B,0))="","",INDEX(技能效果!L:L,MATCH(技能效果等级!B3946,技能效果!B:B,0)))</f>
        <v/>
      </c>
      <c r="O3946" s="95">
        <f>IF(INDEX(技能效果!N:N,MATCH(B3946,技能效果!B:B,0))=0,INDEX(技能效果!M:M,MATCH(技能效果等级!B3946,技能效果!B:B,0)),INDEX(技能效果!M:M,MATCH(技能效果等级!B3946,技能效果!B:B,0))*VLOOKUP(E3946,技能数值计算!$C$19:$D$28,2,FALSE))</f>
        <v>0</v>
      </c>
      <c r="P3946" s="97"/>
      <c r="Q3946" s="97"/>
      <c r="R3946" s="95" t="str">
        <f>IF(INDEX(技能效果!O:O,MATCH(技能效果等级!B3946,技能效果!B:B,0))="","",INDEX(技能效果!O:O,MATCH(技能效果等级!B3946,技能效果!B:B,0)))</f>
        <v/>
      </c>
      <c r="S3946" s="97"/>
      <c r="T3946" s="97"/>
      <c r="U3946" s="97"/>
      <c r="V3946" s="96" t="str">
        <f>IF(INDEX(技能效果!AF:AF,MATCH(技能效果等级!B3946,技能效果!B:B,0))="","",INDEX(技能效果!AF:AF,MATCH(技能效果等级!B3946,技能效果!B:B,0)))</f>
        <v/>
      </c>
      <c r="W3946" s="95">
        <f t="shared" si="59"/>
        <v>385</v>
      </c>
    </row>
    <row r="3947" spans="1:23" ht="16.5" x14ac:dyDescent="0.2">
      <c r="A3947" s="62">
        <v>3944</v>
      </c>
      <c r="B3947" s="95">
        <f>INDEX(技能效果!B:B,MATCH(技能效果等级!W3947,技能效果!AE:AE,0))</f>
        <v>210401302</v>
      </c>
      <c r="C3947" s="95" t="str">
        <f>INDEX(技能效果!C:C,MATCH(技能效果等级!B3947,技能效果!B:B,0))</f>
        <v>插槽13降低受治疗效果(教学)</v>
      </c>
      <c r="D3947" s="96" t="s">
        <v>873</v>
      </c>
      <c r="E3947" s="95">
        <v>10</v>
      </c>
      <c r="F3947" s="95">
        <f>INDEX(技能效果!H:H,MATCH(技能效果等级!B3947,技能效果!B:B,0))</f>
        <v>4012</v>
      </c>
      <c r="G3947" s="95">
        <f>IF(INDEX(技能效果!K:K,MATCH(B3947,技能效果!B:B,0))=0,INDEX(技能效果!I:I,MATCH(技能效果等级!B3947,技能效果!B:B,0)),INDEX(技能效果!I:I,MATCH(技能效果等级!B3947,技能效果!B:B,0))*VLOOKUP(E3947,技能数值计算!$C$19:$D$28,2,FALSE))</f>
        <v>1</v>
      </c>
      <c r="H3947" s="95">
        <f>INDEX(技能效果!J:J,MATCH(技能效果等级!B3947,技能效果!B:B,0))</f>
        <v>0</v>
      </c>
      <c r="I3947" s="97"/>
      <c r="J3947" s="97"/>
      <c r="K3947" s="97"/>
      <c r="L3947" s="97"/>
      <c r="M3947" s="97"/>
      <c r="N3947" s="96" t="str">
        <f>IF(INDEX(技能效果!L:L,MATCH(技能效果等级!B3947,技能效果!B:B,0))="","",INDEX(技能效果!L:L,MATCH(技能效果等级!B3947,技能效果!B:B,0)))</f>
        <v/>
      </c>
      <c r="O3947" s="95">
        <f>IF(INDEX(技能效果!N:N,MATCH(B3947,技能效果!B:B,0))=0,INDEX(技能效果!M:M,MATCH(技能效果等级!B3947,技能效果!B:B,0)),INDEX(技能效果!M:M,MATCH(技能效果等级!B3947,技能效果!B:B,0))*VLOOKUP(E3947,技能数值计算!$C$19:$D$28,2,FALSE))</f>
        <v>0</v>
      </c>
      <c r="P3947" s="97"/>
      <c r="Q3947" s="97"/>
      <c r="R3947" s="95" t="str">
        <f>IF(INDEX(技能效果!O:O,MATCH(技能效果等级!B3947,技能效果!B:B,0))="","",INDEX(技能效果!O:O,MATCH(技能效果等级!B3947,技能效果!B:B,0)))</f>
        <v/>
      </c>
      <c r="S3947" s="97"/>
      <c r="T3947" s="97"/>
      <c r="U3947" s="97"/>
      <c r="V3947" s="96" t="str">
        <f>IF(INDEX(技能效果!AF:AF,MATCH(技能效果等级!B3947,技能效果!B:B,0))="","",INDEX(技能效果!AF:AF,MATCH(技能效果等级!B3947,技能效果!B:B,0)))</f>
        <v/>
      </c>
      <c r="W3947" s="95">
        <f t="shared" si="59"/>
        <v>385</v>
      </c>
    </row>
    <row r="3948" spans="1:23" ht="16.5" x14ac:dyDescent="0.2">
      <c r="A3948" s="62">
        <v>3945</v>
      </c>
      <c r="B3948" s="95">
        <f>INDEX(技能效果!B:B,MATCH(技能效果等级!W3948,技能效果!AE:AE,0))</f>
        <v>210401401</v>
      </c>
      <c r="C3948" s="95" t="str">
        <f>INDEX(技能效果!C:C,MATCH(技能效果等级!B3948,技能效果!B:B,0))</f>
        <v>插槽14护盾(教学)</v>
      </c>
      <c r="D3948" s="96" t="s">
        <v>873</v>
      </c>
      <c r="E3948" s="95">
        <v>1</v>
      </c>
      <c r="F3948" s="95">
        <f>INDEX(技能效果!H:H,MATCH(技能效果等级!B3948,技能效果!B:B,0))</f>
        <v>4005</v>
      </c>
      <c r="G3948" s="95">
        <f>IF(INDEX(技能效果!K:K,MATCH(B3948,技能效果!B:B,0))=0,INDEX(技能效果!I:I,MATCH(技能效果等级!B3948,技能效果!B:B,0)),INDEX(技能效果!I:I,MATCH(技能效果等级!B3948,技能效果!B:B,0))*VLOOKUP(E3948,技能数值计算!$C$19:$D$28,2,FALSE))</f>
        <v>1.25</v>
      </c>
      <c r="H3948" s="95">
        <f>INDEX(技能效果!J:J,MATCH(技能效果等级!B3948,技能效果!B:B,0))</f>
        <v>0</v>
      </c>
      <c r="I3948" s="97"/>
      <c r="J3948" s="97"/>
      <c r="K3948" s="97"/>
      <c r="L3948" s="97"/>
      <c r="M3948" s="97"/>
      <c r="N3948" s="96" t="str">
        <f>IF(INDEX(技能效果!L:L,MATCH(技能效果等级!B3948,技能效果!B:B,0))="","",INDEX(技能效果!L:L,MATCH(技能效果等级!B3948,技能效果!B:B,0)))</f>
        <v/>
      </c>
      <c r="O3948" s="95">
        <f>IF(INDEX(技能效果!N:N,MATCH(B3948,技能效果!B:B,0))=0,INDEX(技能效果!M:M,MATCH(技能效果等级!B3948,技能效果!B:B,0)),INDEX(技能效果!M:M,MATCH(技能效果等级!B3948,技能效果!B:B,0))*VLOOKUP(E3948,技能数值计算!$C$19:$D$28,2,FALSE))</f>
        <v>0</v>
      </c>
      <c r="P3948" s="97"/>
      <c r="Q3948" s="97"/>
      <c r="R3948" s="95" t="str">
        <f>IF(INDEX(技能效果!O:O,MATCH(技能效果等级!B3948,技能效果!B:B,0))="","",INDEX(技能效果!O:O,MATCH(技能效果等级!B3948,技能效果!B:B,0)))</f>
        <v/>
      </c>
      <c r="S3948" s="97"/>
      <c r="T3948" s="97"/>
      <c r="U3948" s="97"/>
      <c r="V3948" s="96" t="str">
        <f>IF(INDEX(技能效果!AF:AF,MATCH(技能效果等级!B3948,技能效果!B:B,0))="","",INDEX(技能效果!AF:AF,MATCH(技能效果等级!B3948,技能效果!B:B,0)))</f>
        <v/>
      </c>
      <c r="W3948" s="95">
        <f t="shared" si="59"/>
        <v>386</v>
      </c>
    </row>
    <row r="3949" spans="1:23" ht="16.5" x14ac:dyDescent="0.2">
      <c r="A3949" s="62">
        <v>3946</v>
      </c>
      <c r="B3949" s="95">
        <f>INDEX(技能效果!B:B,MATCH(技能效果等级!W3949,技能效果!AE:AE,0))</f>
        <v>210401401</v>
      </c>
      <c r="C3949" s="95" t="str">
        <f>INDEX(技能效果!C:C,MATCH(技能效果等级!B3949,技能效果!B:B,0))</f>
        <v>插槽14护盾(教学)</v>
      </c>
      <c r="D3949" s="96" t="s">
        <v>873</v>
      </c>
      <c r="E3949" s="95">
        <v>2</v>
      </c>
      <c r="F3949" s="95">
        <f>INDEX(技能效果!H:H,MATCH(技能效果等级!B3949,技能效果!B:B,0))</f>
        <v>4005</v>
      </c>
      <c r="G3949" s="95">
        <f>IF(INDEX(技能效果!K:K,MATCH(B3949,技能效果!B:B,0))=0,INDEX(技能效果!I:I,MATCH(技能效果等级!B3949,技能效果!B:B,0)),INDEX(技能效果!I:I,MATCH(技能效果等级!B3949,技能效果!B:B,0))*VLOOKUP(E3949,技能数值计算!$C$19:$D$28,2,FALSE))</f>
        <v>1.35</v>
      </c>
      <c r="H3949" s="95">
        <f>INDEX(技能效果!J:J,MATCH(技能效果等级!B3949,技能效果!B:B,0))</f>
        <v>0</v>
      </c>
      <c r="I3949" s="97"/>
      <c r="J3949" s="97"/>
      <c r="K3949" s="97"/>
      <c r="L3949" s="97"/>
      <c r="M3949" s="97"/>
      <c r="N3949" s="96" t="str">
        <f>IF(INDEX(技能效果!L:L,MATCH(技能效果等级!B3949,技能效果!B:B,0))="","",INDEX(技能效果!L:L,MATCH(技能效果等级!B3949,技能效果!B:B,0)))</f>
        <v/>
      </c>
      <c r="O3949" s="95">
        <f>IF(INDEX(技能效果!N:N,MATCH(B3949,技能效果!B:B,0))=0,INDEX(技能效果!M:M,MATCH(技能效果等级!B3949,技能效果!B:B,0)),INDEX(技能效果!M:M,MATCH(技能效果等级!B3949,技能效果!B:B,0))*VLOOKUP(E3949,技能数值计算!$C$19:$D$28,2,FALSE))</f>
        <v>0</v>
      </c>
      <c r="P3949" s="97"/>
      <c r="Q3949" s="97"/>
      <c r="R3949" s="95" t="str">
        <f>IF(INDEX(技能效果!O:O,MATCH(技能效果等级!B3949,技能效果!B:B,0))="","",INDEX(技能效果!O:O,MATCH(技能效果等级!B3949,技能效果!B:B,0)))</f>
        <v/>
      </c>
      <c r="S3949" s="97"/>
      <c r="T3949" s="97"/>
      <c r="U3949" s="97"/>
      <c r="V3949" s="96" t="str">
        <f>IF(INDEX(技能效果!AF:AF,MATCH(技能效果等级!B3949,技能效果!B:B,0))="","",INDEX(技能效果!AF:AF,MATCH(技能效果等级!B3949,技能效果!B:B,0)))</f>
        <v/>
      </c>
      <c r="W3949" s="95">
        <f t="shared" ref="W3949:W4012" si="60">W3939+1</f>
        <v>386</v>
      </c>
    </row>
    <row r="3950" spans="1:23" ht="16.5" x14ac:dyDescent="0.2">
      <c r="A3950" s="62">
        <v>3947</v>
      </c>
      <c r="B3950" s="95">
        <f>INDEX(技能效果!B:B,MATCH(技能效果等级!W3950,技能效果!AE:AE,0))</f>
        <v>210401401</v>
      </c>
      <c r="C3950" s="95" t="str">
        <f>INDEX(技能效果!C:C,MATCH(技能效果等级!B3950,技能效果!B:B,0))</f>
        <v>插槽14护盾(教学)</v>
      </c>
      <c r="D3950" s="96" t="s">
        <v>873</v>
      </c>
      <c r="E3950" s="95">
        <v>3</v>
      </c>
      <c r="F3950" s="95">
        <f>INDEX(技能效果!H:H,MATCH(技能效果等级!B3950,技能效果!B:B,0))</f>
        <v>4005</v>
      </c>
      <c r="G3950" s="95">
        <f>IF(INDEX(技能效果!K:K,MATCH(B3950,技能效果!B:B,0))=0,INDEX(技能效果!I:I,MATCH(技能效果等级!B3950,技能效果!B:B,0)),INDEX(技能效果!I:I,MATCH(技能效果等级!B3950,技能效果!B:B,0))*VLOOKUP(E3950,技能数值计算!$C$19:$D$28,2,FALSE))</f>
        <v>1.45</v>
      </c>
      <c r="H3950" s="95">
        <f>INDEX(技能效果!J:J,MATCH(技能效果等级!B3950,技能效果!B:B,0))</f>
        <v>0</v>
      </c>
      <c r="I3950" s="97"/>
      <c r="J3950" s="97"/>
      <c r="K3950" s="97"/>
      <c r="L3950" s="97"/>
      <c r="M3950" s="97"/>
      <c r="N3950" s="96" t="str">
        <f>IF(INDEX(技能效果!L:L,MATCH(技能效果等级!B3950,技能效果!B:B,0))="","",INDEX(技能效果!L:L,MATCH(技能效果等级!B3950,技能效果!B:B,0)))</f>
        <v/>
      </c>
      <c r="O3950" s="95">
        <f>IF(INDEX(技能效果!N:N,MATCH(B3950,技能效果!B:B,0))=0,INDEX(技能效果!M:M,MATCH(技能效果等级!B3950,技能效果!B:B,0)),INDEX(技能效果!M:M,MATCH(技能效果等级!B3950,技能效果!B:B,0))*VLOOKUP(E3950,技能数值计算!$C$19:$D$28,2,FALSE))</f>
        <v>0</v>
      </c>
      <c r="P3950" s="97"/>
      <c r="Q3950" s="97"/>
      <c r="R3950" s="95" t="str">
        <f>IF(INDEX(技能效果!O:O,MATCH(技能效果等级!B3950,技能效果!B:B,0))="","",INDEX(技能效果!O:O,MATCH(技能效果等级!B3950,技能效果!B:B,0)))</f>
        <v/>
      </c>
      <c r="S3950" s="97"/>
      <c r="T3950" s="97"/>
      <c r="U3950" s="97"/>
      <c r="V3950" s="96" t="str">
        <f>IF(INDEX(技能效果!AF:AF,MATCH(技能效果等级!B3950,技能效果!B:B,0))="","",INDEX(技能效果!AF:AF,MATCH(技能效果等级!B3950,技能效果!B:B,0)))</f>
        <v/>
      </c>
      <c r="W3950" s="95">
        <f t="shared" si="60"/>
        <v>386</v>
      </c>
    </row>
    <row r="3951" spans="1:23" ht="16.5" x14ac:dyDescent="0.2">
      <c r="A3951" s="62">
        <v>3948</v>
      </c>
      <c r="B3951" s="95">
        <f>INDEX(技能效果!B:B,MATCH(技能效果等级!W3951,技能效果!AE:AE,0))</f>
        <v>210401401</v>
      </c>
      <c r="C3951" s="95" t="str">
        <f>INDEX(技能效果!C:C,MATCH(技能效果等级!B3951,技能效果!B:B,0))</f>
        <v>插槽14护盾(教学)</v>
      </c>
      <c r="D3951" s="96" t="s">
        <v>873</v>
      </c>
      <c r="E3951" s="95">
        <v>4</v>
      </c>
      <c r="F3951" s="95">
        <f>INDEX(技能效果!H:H,MATCH(技能效果等级!B3951,技能效果!B:B,0))</f>
        <v>4005</v>
      </c>
      <c r="G3951" s="95">
        <f>IF(INDEX(技能效果!K:K,MATCH(B3951,技能效果!B:B,0))=0,INDEX(技能效果!I:I,MATCH(技能效果等级!B3951,技能效果!B:B,0)),INDEX(技能效果!I:I,MATCH(技能效果等级!B3951,技能效果!B:B,0))*VLOOKUP(E3951,技能数值计算!$C$19:$D$28,2,FALSE))</f>
        <v>1.55</v>
      </c>
      <c r="H3951" s="95">
        <f>INDEX(技能效果!J:J,MATCH(技能效果等级!B3951,技能效果!B:B,0))</f>
        <v>0</v>
      </c>
      <c r="I3951" s="97"/>
      <c r="J3951" s="97"/>
      <c r="K3951" s="97"/>
      <c r="L3951" s="97"/>
      <c r="M3951" s="97"/>
      <c r="N3951" s="96" t="str">
        <f>IF(INDEX(技能效果!L:L,MATCH(技能效果等级!B3951,技能效果!B:B,0))="","",INDEX(技能效果!L:L,MATCH(技能效果等级!B3951,技能效果!B:B,0)))</f>
        <v/>
      </c>
      <c r="O3951" s="95">
        <f>IF(INDEX(技能效果!N:N,MATCH(B3951,技能效果!B:B,0))=0,INDEX(技能效果!M:M,MATCH(技能效果等级!B3951,技能效果!B:B,0)),INDEX(技能效果!M:M,MATCH(技能效果等级!B3951,技能效果!B:B,0))*VLOOKUP(E3951,技能数值计算!$C$19:$D$28,2,FALSE))</f>
        <v>0</v>
      </c>
      <c r="P3951" s="97"/>
      <c r="Q3951" s="97"/>
      <c r="R3951" s="95" t="str">
        <f>IF(INDEX(技能效果!O:O,MATCH(技能效果等级!B3951,技能效果!B:B,0))="","",INDEX(技能效果!O:O,MATCH(技能效果等级!B3951,技能效果!B:B,0)))</f>
        <v/>
      </c>
      <c r="S3951" s="97"/>
      <c r="T3951" s="97"/>
      <c r="U3951" s="97"/>
      <c r="V3951" s="96" t="str">
        <f>IF(INDEX(技能效果!AF:AF,MATCH(技能效果等级!B3951,技能效果!B:B,0))="","",INDEX(技能效果!AF:AF,MATCH(技能效果等级!B3951,技能效果!B:B,0)))</f>
        <v/>
      </c>
      <c r="W3951" s="95">
        <f t="shared" si="60"/>
        <v>386</v>
      </c>
    </row>
    <row r="3952" spans="1:23" ht="16.5" x14ac:dyDescent="0.2">
      <c r="A3952" s="62">
        <v>3949</v>
      </c>
      <c r="B3952" s="95">
        <f>INDEX(技能效果!B:B,MATCH(技能效果等级!W3952,技能效果!AE:AE,0))</f>
        <v>210401401</v>
      </c>
      <c r="C3952" s="95" t="str">
        <f>INDEX(技能效果!C:C,MATCH(技能效果等级!B3952,技能效果!B:B,0))</f>
        <v>插槽14护盾(教学)</v>
      </c>
      <c r="D3952" s="96" t="s">
        <v>873</v>
      </c>
      <c r="E3952" s="95">
        <v>5</v>
      </c>
      <c r="F3952" s="95">
        <f>INDEX(技能效果!H:H,MATCH(技能效果等级!B3952,技能效果!B:B,0))</f>
        <v>4005</v>
      </c>
      <c r="G3952" s="95">
        <f>IF(INDEX(技能效果!K:K,MATCH(B3952,技能效果!B:B,0))=0,INDEX(技能效果!I:I,MATCH(技能效果等级!B3952,技能效果!B:B,0)),INDEX(技能效果!I:I,MATCH(技能效果等级!B3952,技能效果!B:B,0))*VLOOKUP(E3952,技能数值计算!$C$19:$D$28,2,FALSE))</f>
        <v>1.6500000000000001</v>
      </c>
      <c r="H3952" s="95">
        <f>INDEX(技能效果!J:J,MATCH(技能效果等级!B3952,技能效果!B:B,0))</f>
        <v>0</v>
      </c>
      <c r="I3952" s="97"/>
      <c r="J3952" s="97"/>
      <c r="K3952" s="97"/>
      <c r="L3952" s="97"/>
      <c r="M3952" s="97"/>
      <c r="N3952" s="96" t="str">
        <f>IF(INDEX(技能效果!L:L,MATCH(技能效果等级!B3952,技能效果!B:B,0))="","",INDEX(技能效果!L:L,MATCH(技能效果等级!B3952,技能效果!B:B,0)))</f>
        <v/>
      </c>
      <c r="O3952" s="95">
        <f>IF(INDEX(技能效果!N:N,MATCH(B3952,技能效果!B:B,0))=0,INDEX(技能效果!M:M,MATCH(技能效果等级!B3952,技能效果!B:B,0)),INDEX(技能效果!M:M,MATCH(技能效果等级!B3952,技能效果!B:B,0))*VLOOKUP(E3952,技能数值计算!$C$19:$D$28,2,FALSE))</f>
        <v>0</v>
      </c>
      <c r="P3952" s="97"/>
      <c r="Q3952" s="97"/>
      <c r="R3952" s="95" t="str">
        <f>IF(INDEX(技能效果!O:O,MATCH(技能效果等级!B3952,技能效果!B:B,0))="","",INDEX(技能效果!O:O,MATCH(技能效果等级!B3952,技能效果!B:B,0)))</f>
        <v/>
      </c>
      <c r="S3952" s="97"/>
      <c r="T3952" s="97"/>
      <c r="U3952" s="97"/>
      <c r="V3952" s="96" t="str">
        <f>IF(INDEX(技能效果!AF:AF,MATCH(技能效果等级!B3952,技能效果!B:B,0))="","",INDEX(技能效果!AF:AF,MATCH(技能效果等级!B3952,技能效果!B:B,0)))</f>
        <v/>
      </c>
      <c r="W3952" s="95">
        <f t="shared" si="60"/>
        <v>386</v>
      </c>
    </row>
    <row r="3953" spans="1:23" ht="16.5" x14ac:dyDescent="0.2">
      <c r="A3953" s="62">
        <v>3950</v>
      </c>
      <c r="B3953" s="95">
        <f>INDEX(技能效果!B:B,MATCH(技能效果等级!W3953,技能效果!AE:AE,0))</f>
        <v>210401401</v>
      </c>
      <c r="C3953" s="95" t="str">
        <f>INDEX(技能效果!C:C,MATCH(技能效果等级!B3953,技能效果!B:B,0))</f>
        <v>插槽14护盾(教学)</v>
      </c>
      <c r="D3953" s="96" t="s">
        <v>873</v>
      </c>
      <c r="E3953" s="95">
        <v>6</v>
      </c>
      <c r="F3953" s="95">
        <f>INDEX(技能效果!H:H,MATCH(技能效果等级!B3953,技能效果!B:B,0))</f>
        <v>4005</v>
      </c>
      <c r="G3953" s="95">
        <f>IF(INDEX(技能效果!K:K,MATCH(B3953,技能效果!B:B,0))=0,INDEX(技能效果!I:I,MATCH(技能效果等级!B3953,技能效果!B:B,0)),INDEX(技能效果!I:I,MATCH(技能效果等级!B3953,技能效果!B:B,0))*VLOOKUP(E3953,技能数值计算!$C$19:$D$28,2,FALSE))</f>
        <v>1.7999999999999998</v>
      </c>
      <c r="H3953" s="95">
        <f>INDEX(技能效果!J:J,MATCH(技能效果等级!B3953,技能效果!B:B,0))</f>
        <v>0</v>
      </c>
      <c r="I3953" s="97"/>
      <c r="J3953" s="97"/>
      <c r="K3953" s="97"/>
      <c r="L3953" s="97"/>
      <c r="M3953" s="97"/>
      <c r="N3953" s="96" t="str">
        <f>IF(INDEX(技能效果!L:L,MATCH(技能效果等级!B3953,技能效果!B:B,0))="","",INDEX(技能效果!L:L,MATCH(技能效果等级!B3953,技能效果!B:B,0)))</f>
        <v/>
      </c>
      <c r="O3953" s="95">
        <f>IF(INDEX(技能效果!N:N,MATCH(B3953,技能效果!B:B,0))=0,INDEX(技能效果!M:M,MATCH(技能效果等级!B3953,技能效果!B:B,0)),INDEX(技能效果!M:M,MATCH(技能效果等级!B3953,技能效果!B:B,0))*VLOOKUP(E3953,技能数值计算!$C$19:$D$28,2,FALSE))</f>
        <v>0</v>
      </c>
      <c r="P3953" s="97"/>
      <c r="Q3953" s="97"/>
      <c r="R3953" s="95" t="str">
        <f>IF(INDEX(技能效果!O:O,MATCH(技能效果等级!B3953,技能效果!B:B,0))="","",INDEX(技能效果!O:O,MATCH(技能效果等级!B3953,技能效果!B:B,0)))</f>
        <v/>
      </c>
      <c r="S3953" s="97"/>
      <c r="T3953" s="97"/>
      <c r="U3953" s="97"/>
      <c r="V3953" s="96" t="str">
        <f>IF(INDEX(技能效果!AF:AF,MATCH(技能效果等级!B3953,技能效果!B:B,0))="","",INDEX(技能效果!AF:AF,MATCH(技能效果等级!B3953,技能效果!B:B,0)))</f>
        <v/>
      </c>
      <c r="W3953" s="95">
        <f t="shared" si="60"/>
        <v>386</v>
      </c>
    </row>
    <row r="3954" spans="1:23" ht="16.5" x14ac:dyDescent="0.2">
      <c r="A3954" s="62">
        <v>3951</v>
      </c>
      <c r="B3954" s="95">
        <f>INDEX(技能效果!B:B,MATCH(技能效果等级!W3954,技能效果!AE:AE,0))</f>
        <v>210401401</v>
      </c>
      <c r="C3954" s="95" t="str">
        <f>INDEX(技能效果!C:C,MATCH(技能效果等级!B3954,技能效果!B:B,0))</f>
        <v>插槽14护盾(教学)</v>
      </c>
      <c r="D3954" s="96" t="s">
        <v>873</v>
      </c>
      <c r="E3954" s="95">
        <v>7</v>
      </c>
      <c r="F3954" s="95">
        <f>INDEX(技能效果!H:H,MATCH(技能效果等级!B3954,技能效果!B:B,0))</f>
        <v>4005</v>
      </c>
      <c r="G3954" s="95">
        <f>IF(INDEX(技能效果!K:K,MATCH(B3954,技能效果!B:B,0))=0,INDEX(技能效果!I:I,MATCH(技能效果等级!B3954,技能效果!B:B,0)),INDEX(技能效果!I:I,MATCH(技能效果等级!B3954,技能效果!B:B,0))*VLOOKUP(E3954,技能数值计算!$C$19:$D$28,2,FALSE))</f>
        <v>1.9500000000000002</v>
      </c>
      <c r="H3954" s="95">
        <f>INDEX(技能效果!J:J,MATCH(技能效果等级!B3954,技能效果!B:B,0))</f>
        <v>0</v>
      </c>
      <c r="I3954" s="97"/>
      <c r="J3954" s="97"/>
      <c r="K3954" s="97"/>
      <c r="L3954" s="97"/>
      <c r="M3954" s="97"/>
      <c r="N3954" s="96" t="str">
        <f>IF(INDEX(技能效果!L:L,MATCH(技能效果等级!B3954,技能效果!B:B,0))="","",INDEX(技能效果!L:L,MATCH(技能效果等级!B3954,技能效果!B:B,0)))</f>
        <v/>
      </c>
      <c r="O3954" s="95">
        <f>IF(INDEX(技能效果!N:N,MATCH(B3954,技能效果!B:B,0))=0,INDEX(技能效果!M:M,MATCH(技能效果等级!B3954,技能效果!B:B,0)),INDEX(技能效果!M:M,MATCH(技能效果等级!B3954,技能效果!B:B,0))*VLOOKUP(E3954,技能数值计算!$C$19:$D$28,2,FALSE))</f>
        <v>0</v>
      </c>
      <c r="P3954" s="97"/>
      <c r="Q3954" s="97"/>
      <c r="R3954" s="95" t="str">
        <f>IF(INDEX(技能效果!O:O,MATCH(技能效果等级!B3954,技能效果!B:B,0))="","",INDEX(技能效果!O:O,MATCH(技能效果等级!B3954,技能效果!B:B,0)))</f>
        <v/>
      </c>
      <c r="S3954" s="97"/>
      <c r="T3954" s="97"/>
      <c r="U3954" s="97"/>
      <c r="V3954" s="96" t="str">
        <f>IF(INDEX(技能效果!AF:AF,MATCH(技能效果等级!B3954,技能效果!B:B,0))="","",INDEX(技能效果!AF:AF,MATCH(技能效果等级!B3954,技能效果!B:B,0)))</f>
        <v/>
      </c>
      <c r="W3954" s="95">
        <f t="shared" si="60"/>
        <v>386</v>
      </c>
    </row>
    <row r="3955" spans="1:23" ht="16.5" x14ac:dyDescent="0.2">
      <c r="A3955" s="62">
        <v>3952</v>
      </c>
      <c r="B3955" s="95">
        <f>INDEX(技能效果!B:B,MATCH(技能效果等级!W3955,技能效果!AE:AE,0))</f>
        <v>210401401</v>
      </c>
      <c r="C3955" s="95" t="str">
        <f>INDEX(技能效果!C:C,MATCH(技能效果等级!B3955,技能效果!B:B,0))</f>
        <v>插槽14护盾(教学)</v>
      </c>
      <c r="D3955" s="96" t="s">
        <v>873</v>
      </c>
      <c r="E3955" s="95">
        <v>8</v>
      </c>
      <c r="F3955" s="95">
        <f>INDEX(技能效果!H:H,MATCH(技能效果等级!B3955,技能效果!B:B,0))</f>
        <v>4005</v>
      </c>
      <c r="G3955" s="95">
        <f>IF(INDEX(技能效果!K:K,MATCH(B3955,技能效果!B:B,0))=0,INDEX(技能效果!I:I,MATCH(技能效果等级!B3955,技能效果!B:B,0)),INDEX(技能效果!I:I,MATCH(技能效果等级!B3955,技能效果!B:B,0))*VLOOKUP(E3955,技能数值计算!$C$19:$D$28,2,FALSE))</f>
        <v>2.1</v>
      </c>
      <c r="H3955" s="95">
        <f>INDEX(技能效果!J:J,MATCH(技能效果等级!B3955,技能效果!B:B,0))</f>
        <v>0</v>
      </c>
      <c r="I3955" s="97"/>
      <c r="J3955" s="97"/>
      <c r="K3955" s="97"/>
      <c r="L3955" s="97"/>
      <c r="M3955" s="97"/>
      <c r="N3955" s="96" t="str">
        <f>IF(INDEX(技能效果!L:L,MATCH(技能效果等级!B3955,技能效果!B:B,0))="","",INDEX(技能效果!L:L,MATCH(技能效果等级!B3955,技能效果!B:B,0)))</f>
        <v/>
      </c>
      <c r="O3955" s="95">
        <f>IF(INDEX(技能效果!N:N,MATCH(B3955,技能效果!B:B,0))=0,INDEX(技能效果!M:M,MATCH(技能效果等级!B3955,技能效果!B:B,0)),INDEX(技能效果!M:M,MATCH(技能效果等级!B3955,技能效果!B:B,0))*VLOOKUP(E3955,技能数值计算!$C$19:$D$28,2,FALSE))</f>
        <v>0</v>
      </c>
      <c r="P3955" s="97"/>
      <c r="Q3955" s="97"/>
      <c r="R3955" s="95" t="str">
        <f>IF(INDEX(技能效果!O:O,MATCH(技能效果等级!B3955,技能效果!B:B,0))="","",INDEX(技能效果!O:O,MATCH(技能效果等级!B3955,技能效果!B:B,0)))</f>
        <v/>
      </c>
      <c r="S3955" s="97"/>
      <c r="T3955" s="97"/>
      <c r="U3955" s="97"/>
      <c r="V3955" s="96" t="str">
        <f>IF(INDEX(技能效果!AF:AF,MATCH(技能效果等级!B3955,技能效果!B:B,0))="","",INDEX(技能效果!AF:AF,MATCH(技能效果等级!B3955,技能效果!B:B,0)))</f>
        <v/>
      </c>
      <c r="W3955" s="95">
        <f t="shared" si="60"/>
        <v>386</v>
      </c>
    </row>
    <row r="3956" spans="1:23" ht="16.5" x14ac:dyDescent="0.2">
      <c r="A3956" s="62">
        <v>3953</v>
      </c>
      <c r="B3956" s="95">
        <f>INDEX(技能效果!B:B,MATCH(技能效果等级!W3956,技能效果!AE:AE,0))</f>
        <v>210401401</v>
      </c>
      <c r="C3956" s="95" t="str">
        <f>INDEX(技能效果!C:C,MATCH(技能效果等级!B3956,技能效果!B:B,0))</f>
        <v>插槽14护盾(教学)</v>
      </c>
      <c r="D3956" s="96" t="s">
        <v>873</v>
      </c>
      <c r="E3956" s="95">
        <v>9</v>
      </c>
      <c r="F3956" s="95">
        <f>INDEX(技能效果!H:H,MATCH(技能效果等级!B3956,技能效果!B:B,0))</f>
        <v>4005</v>
      </c>
      <c r="G3956" s="95">
        <f>IF(INDEX(技能效果!K:K,MATCH(B3956,技能效果!B:B,0))=0,INDEX(技能效果!I:I,MATCH(技能效果等级!B3956,技能效果!B:B,0)),INDEX(技能效果!I:I,MATCH(技能效果等级!B3956,技能效果!B:B,0))*VLOOKUP(E3956,技能数值计算!$C$19:$D$28,2,FALSE))</f>
        <v>2.3000000000000003</v>
      </c>
      <c r="H3956" s="95">
        <f>INDEX(技能效果!J:J,MATCH(技能效果等级!B3956,技能效果!B:B,0))</f>
        <v>0</v>
      </c>
      <c r="I3956" s="97"/>
      <c r="J3956" s="97"/>
      <c r="K3956" s="97"/>
      <c r="L3956" s="97"/>
      <c r="M3956" s="97"/>
      <c r="N3956" s="96" t="str">
        <f>IF(INDEX(技能效果!L:L,MATCH(技能效果等级!B3956,技能效果!B:B,0))="","",INDEX(技能效果!L:L,MATCH(技能效果等级!B3956,技能效果!B:B,0)))</f>
        <v/>
      </c>
      <c r="O3956" s="95">
        <f>IF(INDEX(技能效果!N:N,MATCH(B3956,技能效果!B:B,0))=0,INDEX(技能效果!M:M,MATCH(技能效果等级!B3956,技能效果!B:B,0)),INDEX(技能效果!M:M,MATCH(技能效果等级!B3956,技能效果!B:B,0))*VLOOKUP(E3956,技能数值计算!$C$19:$D$28,2,FALSE))</f>
        <v>0</v>
      </c>
      <c r="P3956" s="97"/>
      <c r="Q3956" s="97"/>
      <c r="R3956" s="95" t="str">
        <f>IF(INDEX(技能效果!O:O,MATCH(技能效果等级!B3956,技能效果!B:B,0))="","",INDEX(技能效果!O:O,MATCH(技能效果等级!B3956,技能效果!B:B,0)))</f>
        <v/>
      </c>
      <c r="S3956" s="97"/>
      <c r="T3956" s="97"/>
      <c r="U3956" s="97"/>
      <c r="V3956" s="96" t="str">
        <f>IF(INDEX(技能效果!AF:AF,MATCH(技能效果等级!B3956,技能效果!B:B,0))="","",INDEX(技能效果!AF:AF,MATCH(技能效果等级!B3956,技能效果!B:B,0)))</f>
        <v/>
      </c>
      <c r="W3956" s="95">
        <f t="shared" si="60"/>
        <v>386</v>
      </c>
    </row>
    <row r="3957" spans="1:23" ht="16.5" x14ac:dyDescent="0.2">
      <c r="A3957" s="62">
        <v>3954</v>
      </c>
      <c r="B3957" s="95">
        <f>INDEX(技能效果!B:B,MATCH(技能效果等级!W3957,技能效果!AE:AE,0))</f>
        <v>210401401</v>
      </c>
      <c r="C3957" s="95" t="str">
        <f>INDEX(技能效果!C:C,MATCH(技能效果等级!B3957,技能效果!B:B,0))</f>
        <v>插槽14护盾(教学)</v>
      </c>
      <c r="D3957" s="96" t="s">
        <v>873</v>
      </c>
      <c r="E3957" s="95">
        <v>10</v>
      </c>
      <c r="F3957" s="95">
        <f>INDEX(技能效果!H:H,MATCH(技能效果等级!B3957,技能效果!B:B,0))</f>
        <v>4005</v>
      </c>
      <c r="G3957" s="95">
        <f>IF(INDEX(技能效果!K:K,MATCH(B3957,技能效果!B:B,0))=0,INDEX(技能效果!I:I,MATCH(技能效果等级!B3957,技能效果!B:B,0)),INDEX(技能效果!I:I,MATCH(技能效果等级!B3957,技能效果!B:B,0))*VLOOKUP(E3957,技能数值计算!$C$19:$D$28,2,FALSE))</f>
        <v>2.5</v>
      </c>
      <c r="H3957" s="95">
        <f>INDEX(技能效果!J:J,MATCH(技能效果等级!B3957,技能效果!B:B,0))</f>
        <v>0</v>
      </c>
      <c r="I3957" s="97"/>
      <c r="J3957" s="97"/>
      <c r="K3957" s="97"/>
      <c r="L3957" s="97"/>
      <c r="M3957" s="97"/>
      <c r="N3957" s="96" t="str">
        <f>IF(INDEX(技能效果!L:L,MATCH(技能效果等级!B3957,技能效果!B:B,0))="","",INDEX(技能效果!L:L,MATCH(技能效果等级!B3957,技能效果!B:B,0)))</f>
        <v/>
      </c>
      <c r="O3957" s="95">
        <f>IF(INDEX(技能效果!N:N,MATCH(B3957,技能效果!B:B,0))=0,INDEX(技能效果!M:M,MATCH(技能效果等级!B3957,技能效果!B:B,0)),INDEX(技能效果!M:M,MATCH(技能效果等级!B3957,技能效果!B:B,0))*VLOOKUP(E3957,技能数值计算!$C$19:$D$28,2,FALSE))</f>
        <v>0</v>
      </c>
      <c r="P3957" s="97"/>
      <c r="Q3957" s="97"/>
      <c r="R3957" s="95" t="str">
        <f>IF(INDEX(技能效果!O:O,MATCH(技能效果等级!B3957,技能效果!B:B,0))="","",INDEX(技能效果!O:O,MATCH(技能效果等级!B3957,技能效果!B:B,0)))</f>
        <v/>
      </c>
      <c r="S3957" s="97"/>
      <c r="T3957" s="97"/>
      <c r="U3957" s="97"/>
      <c r="V3957" s="96" t="str">
        <f>IF(INDEX(技能效果!AF:AF,MATCH(技能效果等级!B3957,技能效果!B:B,0))="","",INDEX(技能效果!AF:AF,MATCH(技能效果等级!B3957,技能效果!B:B,0)))</f>
        <v/>
      </c>
      <c r="W3957" s="95">
        <f t="shared" si="60"/>
        <v>386</v>
      </c>
    </row>
    <row r="3958" spans="1:23" ht="16.5" x14ac:dyDescent="0.2">
      <c r="A3958" s="62">
        <v>3955</v>
      </c>
      <c r="B3958" s="95">
        <f>INDEX(技能效果!B:B,MATCH(技能效果等级!W3958,技能效果!AE:AE,0))</f>
        <v>210401402</v>
      </c>
      <c r="C3958" s="95" t="str">
        <f>INDEX(技能效果!C:C,MATCH(技能效果等级!B3958,技能效果!B:B,0))</f>
        <v>插槽14触发护盾(教学)</v>
      </c>
      <c r="D3958" s="96" t="s">
        <v>873</v>
      </c>
      <c r="E3958" s="95">
        <v>1</v>
      </c>
      <c r="F3958" s="95">
        <f>INDEX(技能效果!H:H,MATCH(技能效果等级!B3958,技能效果!B:B,0))</f>
        <v>4025</v>
      </c>
      <c r="G3958" s="95">
        <f>IF(INDEX(技能效果!K:K,MATCH(B3958,技能效果!B:B,0))=0,INDEX(技能效果!I:I,MATCH(技能效果等级!B3958,技能效果!B:B,0)),INDEX(技能效果!I:I,MATCH(技能效果等级!B3958,技能效果!B:B,0))*VLOOKUP(E3958,技能数值计算!$C$19:$D$28,2,FALSE))</f>
        <v>0</v>
      </c>
      <c r="H3958" s="95">
        <f>INDEX(技能效果!J:J,MATCH(技能效果等级!B3958,技能效果!B:B,0))</f>
        <v>0</v>
      </c>
      <c r="I3958" s="97"/>
      <c r="J3958" s="97"/>
      <c r="K3958" s="97"/>
      <c r="L3958" s="97"/>
      <c r="M3958" s="97"/>
      <c r="N3958" s="96">
        <f>IF(INDEX(技能效果!L:L,MATCH(技能效果等级!B3958,技能效果!B:B,0))="","",INDEX(技能效果!L:L,MATCH(技能效果等级!B3958,技能效果!B:B,0)))</f>
        <v>124</v>
      </c>
      <c r="O3958" s="95">
        <f>IF(INDEX(技能效果!N:N,MATCH(B3958,技能效果!B:B,0))=0,INDEX(技能效果!M:M,MATCH(技能效果等级!B3958,技能效果!B:B,0)),INDEX(技能效果!M:M,MATCH(技能效果等级!B3958,技能效果!B:B,0))*VLOOKUP(E3958,技能数值计算!$C$19:$D$28,2,FALSE))</f>
        <v>0</v>
      </c>
      <c r="P3958" s="97"/>
      <c r="Q3958" s="97"/>
      <c r="R3958" s="95" t="str">
        <f>IF(INDEX(技能效果!O:O,MATCH(技能效果等级!B3958,技能效果!B:B,0))="","",INDEX(技能效果!O:O,MATCH(技能效果等级!B3958,技能效果!B:B,0)))</f>
        <v/>
      </c>
      <c r="S3958" s="97"/>
      <c r="T3958" s="97"/>
      <c r="U3958" s="97"/>
      <c r="V3958" s="96" t="str">
        <f>IF(INDEX(技能效果!AF:AF,MATCH(技能效果等级!B3958,技能效果!B:B,0))="","",INDEX(技能效果!AF:AF,MATCH(技能效果等级!B3958,技能效果!B:B,0)))</f>
        <v/>
      </c>
      <c r="W3958" s="95">
        <f t="shared" si="60"/>
        <v>387</v>
      </c>
    </row>
    <row r="3959" spans="1:23" ht="16.5" x14ac:dyDescent="0.2">
      <c r="A3959" s="62">
        <v>3956</v>
      </c>
      <c r="B3959" s="95">
        <f>INDEX(技能效果!B:B,MATCH(技能效果等级!W3959,技能效果!AE:AE,0))</f>
        <v>210401402</v>
      </c>
      <c r="C3959" s="95" t="str">
        <f>INDEX(技能效果!C:C,MATCH(技能效果等级!B3959,技能效果!B:B,0))</f>
        <v>插槽14触发护盾(教学)</v>
      </c>
      <c r="D3959" s="96" t="s">
        <v>873</v>
      </c>
      <c r="E3959" s="95">
        <v>2</v>
      </c>
      <c r="F3959" s="95">
        <f>INDEX(技能效果!H:H,MATCH(技能效果等级!B3959,技能效果!B:B,0))</f>
        <v>4025</v>
      </c>
      <c r="G3959" s="95">
        <f>IF(INDEX(技能效果!K:K,MATCH(B3959,技能效果!B:B,0))=0,INDEX(技能效果!I:I,MATCH(技能效果等级!B3959,技能效果!B:B,0)),INDEX(技能效果!I:I,MATCH(技能效果等级!B3959,技能效果!B:B,0))*VLOOKUP(E3959,技能数值计算!$C$19:$D$28,2,FALSE))</f>
        <v>0</v>
      </c>
      <c r="H3959" s="95">
        <f>INDEX(技能效果!J:J,MATCH(技能效果等级!B3959,技能效果!B:B,0))</f>
        <v>0</v>
      </c>
      <c r="I3959" s="97"/>
      <c r="J3959" s="97"/>
      <c r="K3959" s="97"/>
      <c r="L3959" s="97"/>
      <c r="M3959" s="97"/>
      <c r="N3959" s="96">
        <f>IF(INDEX(技能效果!L:L,MATCH(技能效果等级!B3959,技能效果!B:B,0))="","",INDEX(技能效果!L:L,MATCH(技能效果等级!B3959,技能效果!B:B,0)))</f>
        <v>124</v>
      </c>
      <c r="O3959" s="95">
        <f>IF(INDEX(技能效果!N:N,MATCH(B3959,技能效果!B:B,0))=0,INDEX(技能效果!M:M,MATCH(技能效果等级!B3959,技能效果!B:B,0)),INDEX(技能效果!M:M,MATCH(技能效果等级!B3959,技能效果!B:B,0))*VLOOKUP(E3959,技能数值计算!$C$19:$D$28,2,FALSE))</f>
        <v>0</v>
      </c>
      <c r="P3959" s="97"/>
      <c r="Q3959" s="97"/>
      <c r="R3959" s="95" t="str">
        <f>IF(INDEX(技能效果!O:O,MATCH(技能效果等级!B3959,技能效果!B:B,0))="","",INDEX(技能效果!O:O,MATCH(技能效果等级!B3959,技能效果!B:B,0)))</f>
        <v/>
      </c>
      <c r="S3959" s="97"/>
      <c r="T3959" s="97"/>
      <c r="U3959" s="97"/>
      <c r="V3959" s="96" t="str">
        <f>IF(INDEX(技能效果!AF:AF,MATCH(技能效果等级!B3959,技能效果!B:B,0))="","",INDEX(技能效果!AF:AF,MATCH(技能效果等级!B3959,技能效果!B:B,0)))</f>
        <v/>
      </c>
      <c r="W3959" s="95">
        <f t="shared" si="60"/>
        <v>387</v>
      </c>
    </row>
    <row r="3960" spans="1:23" ht="16.5" x14ac:dyDescent="0.2">
      <c r="A3960" s="62">
        <v>3957</v>
      </c>
      <c r="B3960" s="95">
        <f>INDEX(技能效果!B:B,MATCH(技能效果等级!W3960,技能效果!AE:AE,0))</f>
        <v>210401402</v>
      </c>
      <c r="C3960" s="95" t="str">
        <f>INDEX(技能效果!C:C,MATCH(技能效果等级!B3960,技能效果!B:B,0))</f>
        <v>插槽14触发护盾(教学)</v>
      </c>
      <c r="D3960" s="96" t="s">
        <v>873</v>
      </c>
      <c r="E3960" s="95">
        <v>3</v>
      </c>
      <c r="F3960" s="95">
        <f>INDEX(技能效果!H:H,MATCH(技能效果等级!B3960,技能效果!B:B,0))</f>
        <v>4025</v>
      </c>
      <c r="G3960" s="95">
        <f>IF(INDEX(技能效果!K:K,MATCH(B3960,技能效果!B:B,0))=0,INDEX(技能效果!I:I,MATCH(技能效果等级!B3960,技能效果!B:B,0)),INDEX(技能效果!I:I,MATCH(技能效果等级!B3960,技能效果!B:B,0))*VLOOKUP(E3960,技能数值计算!$C$19:$D$28,2,FALSE))</f>
        <v>0</v>
      </c>
      <c r="H3960" s="95">
        <f>INDEX(技能效果!J:J,MATCH(技能效果等级!B3960,技能效果!B:B,0))</f>
        <v>0</v>
      </c>
      <c r="I3960" s="97"/>
      <c r="J3960" s="97"/>
      <c r="K3960" s="97"/>
      <c r="L3960" s="97"/>
      <c r="M3960" s="97"/>
      <c r="N3960" s="96">
        <f>IF(INDEX(技能效果!L:L,MATCH(技能效果等级!B3960,技能效果!B:B,0))="","",INDEX(技能效果!L:L,MATCH(技能效果等级!B3960,技能效果!B:B,0)))</f>
        <v>124</v>
      </c>
      <c r="O3960" s="95">
        <f>IF(INDEX(技能效果!N:N,MATCH(B3960,技能效果!B:B,0))=0,INDEX(技能效果!M:M,MATCH(技能效果等级!B3960,技能效果!B:B,0)),INDEX(技能效果!M:M,MATCH(技能效果等级!B3960,技能效果!B:B,0))*VLOOKUP(E3960,技能数值计算!$C$19:$D$28,2,FALSE))</f>
        <v>0</v>
      </c>
      <c r="P3960" s="97"/>
      <c r="Q3960" s="97"/>
      <c r="R3960" s="95" t="str">
        <f>IF(INDEX(技能效果!O:O,MATCH(技能效果等级!B3960,技能效果!B:B,0))="","",INDEX(技能效果!O:O,MATCH(技能效果等级!B3960,技能效果!B:B,0)))</f>
        <v/>
      </c>
      <c r="S3960" s="97"/>
      <c r="T3960" s="97"/>
      <c r="U3960" s="97"/>
      <c r="V3960" s="96" t="str">
        <f>IF(INDEX(技能效果!AF:AF,MATCH(技能效果等级!B3960,技能效果!B:B,0))="","",INDEX(技能效果!AF:AF,MATCH(技能效果等级!B3960,技能效果!B:B,0)))</f>
        <v/>
      </c>
      <c r="W3960" s="95">
        <f t="shared" si="60"/>
        <v>387</v>
      </c>
    </row>
    <row r="3961" spans="1:23" ht="16.5" x14ac:dyDescent="0.2">
      <c r="A3961" s="62">
        <v>3958</v>
      </c>
      <c r="B3961" s="95">
        <f>INDEX(技能效果!B:B,MATCH(技能效果等级!W3961,技能效果!AE:AE,0))</f>
        <v>210401402</v>
      </c>
      <c r="C3961" s="95" t="str">
        <f>INDEX(技能效果!C:C,MATCH(技能效果等级!B3961,技能效果!B:B,0))</f>
        <v>插槽14触发护盾(教学)</v>
      </c>
      <c r="D3961" s="96" t="s">
        <v>873</v>
      </c>
      <c r="E3961" s="95">
        <v>4</v>
      </c>
      <c r="F3961" s="95">
        <f>INDEX(技能效果!H:H,MATCH(技能效果等级!B3961,技能效果!B:B,0))</f>
        <v>4025</v>
      </c>
      <c r="G3961" s="95">
        <f>IF(INDEX(技能效果!K:K,MATCH(B3961,技能效果!B:B,0))=0,INDEX(技能效果!I:I,MATCH(技能效果等级!B3961,技能效果!B:B,0)),INDEX(技能效果!I:I,MATCH(技能效果等级!B3961,技能效果!B:B,0))*VLOOKUP(E3961,技能数值计算!$C$19:$D$28,2,FALSE))</f>
        <v>0</v>
      </c>
      <c r="H3961" s="95">
        <f>INDEX(技能效果!J:J,MATCH(技能效果等级!B3961,技能效果!B:B,0))</f>
        <v>0</v>
      </c>
      <c r="I3961" s="97"/>
      <c r="J3961" s="97"/>
      <c r="K3961" s="97"/>
      <c r="L3961" s="97"/>
      <c r="M3961" s="97"/>
      <c r="N3961" s="96">
        <f>IF(INDEX(技能效果!L:L,MATCH(技能效果等级!B3961,技能效果!B:B,0))="","",INDEX(技能效果!L:L,MATCH(技能效果等级!B3961,技能效果!B:B,0)))</f>
        <v>124</v>
      </c>
      <c r="O3961" s="95">
        <f>IF(INDEX(技能效果!N:N,MATCH(B3961,技能效果!B:B,0))=0,INDEX(技能效果!M:M,MATCH(技能效果等级!B3961,技能效果!B:B,0)),INDEX(技能效果!M:M,MATCH(技能效果等级!B3961,技能效果!B:B,0))*VLOOKUP(E3961,技能数值计算!$C$19:$D$28,2,FALSE))</f>
        <v>0</v>
      </c>
      <c r="P3961" s="97"/>
      <c r="Q3961" s="97"/>
      <c r="R3961" s="95" t="str">
        <f>IF(INDEX(技能效果!O:O,MATCH(技能效果等级!B3961,技能效果!B:B,0))="","",INDEX(技能效果!O:O,MATCH(技能效果等级!B3961,技能效果!B:B,0)))</f>
        <v/>
      </c>
      <c r="S3961" s="97"/>
      <c r="T3961" s="97"/>
      <c r="U3961" s="97"/>
      <c r="V3961" s="96" t="str">
        <f>IF(INDEX(技能效果!AF:AF,MATCH(技能效果等级!B3961,技能效果!B:B,0))="","",INDEX(技能效果!AF:AF,MATCH(技能效果等级!B3961,技能效果!B:B,0)))</f>
        <v/>
      </c>
      <c r="W3961" s="95">
        <f t="shared" si="60"/>
        <v>387</v>
      </c>
    </row>
    <row r="3962" spans="1:23" ht="16.5" x14ac:dyDescent="0.2">
      <c r="A3962" s="62">
        <v>3959</v>
      </c>
      <c r="B3962" s="95">
        <f>INDEX(技能效果!B:B,MATCH(技能效果等级!W3962,技能效果!AE:AE,0))</f>
        <v>210401402</v>
      </c>
      <c r="C3962" s="95" t="str">
        <f>INDEX(技能效果!C:C,MATCH(技能效果等级!B3962,技能效果!B:B,0))</f>
        <v>插槽14触发护盾(教学)</v>
      </c>
      <c r="D3962" s="96" t="s">
        <v>873</v>
      </c>
      <c r="E3962" s="95">
        <v>5</v>
      </c>
      <c r="F3962" s="95">
        <f>INDEX(技能效果!H:H,MATCH(技能效果等级!B3962,技能效果!B:B,0))</f>
        <v>4025</v>
      </c>
      <c r="G3962" s="95">
        <f>IF(INDEX(技能效果!K:K,MATCH(B3962,技能效果!B:B,0))=0,INDEX(技能效果!I:I,MATCH(技能效果等级!B3962,技能效果!B:B,0)),INDEX(技能效果!I:I,MATCH(技能效果等级!B3962,技能效果!B:B,0))*VLOOKUP(E3962,技能数值计算!$C$19:$D$28,2,FALSE))</f>
        <v>0</v>
      </c>
      <c r="H3962" s="95">
        <f>INDEX(技能效果!J:J,MATCH(技能效果等级!B3962,技能效果!B:B,0))</f>
        <v>0</v>
      </c>
      <c r="I3962" s="97"/>
      <c r="J3962" s="97"/>
      <c r="K3962" s="97"/>
      <c r="L3962" s="97"/>
      <c r="M3962" s="97"/>
      <c r="N3962" s="96">
        <f>IF(INDEX(技能效果!L:L,MATCH(技能效果等级!B3962,技能效果!B:B,0))="","",INDEX(技能效果!L:L,MATCH(技能效果等级!B3962,技能效果!B:B,0)))</f>
        <v>124</v>
      </c>
      <c r="O3962" s="95">
        <f>IF(INDEX(技能效果!N:N,MATCH(B3962,技能效果!B:B,0))=0,INDEX(技能效果!M:M,MATCH(技能效果等级!B3962,技能效果!B:B,0)),INDEX(技能效果!M:M,MATCH(技能效果等级!B3962,技能效果!B:B,0))*VLOOKUP(E3962,技能数值计算!$C$19:$D$28,2,FALSE))</f>
        <v>0</v>
      </c>
      <c r="P3962" s="97"/>
      <c r="Q3962" s="97"/>
      <c r="R3962" s="95" t="str">
        <f>IF(INDEX(技能效果!O:O,MATCH(技能效果等级!B3962,技能效果!B:B,0))="","",INDEX(技能效果!O:O,MATCH(技能效果等级!B3962,技能效果!B:B,0)))</f>
        <v/>
      </c>
      <c r="S3962" s="97"/>
      <c r="T3962" s="97"/>
      <c r="U3962" s="97"/>
      <c r="V3962" s="96" t="str">
        <f>IF(INDEX(技能效果!AF:AF,MATCH(技能效果等级!B3962,技能效果!B:B,0))="","",INDEX(技能效果!AF:AF,MATCH(技能效果等级!B3962,技能效果!B:B,0)))</f>
        <v/>
      </c>
      <c r="W3962" s="95">
        <f t="shared" si="60"/>
        <v>387</v>
      </c>
    </row>
    <row r="3963" spans="1:23" ht="16.5" x14ac:dyDescent="0.2">
      <c r="A3963" s="62">
        <v>3960</v>
      </c>
      <c r="B3963" s="95">
        <f>INDEX(技能效果!B:B,MATCH(技能效果等级!W3963,技能效果!AE:AE,0))</f>
        <v>210401402</v>
      </c>
      <c r="C3963" s="95" t="str">
        <f>INDEX(技能效果!C:C,MATCH(技能效果等级!B3963,技能效果!B:B,0))</f>
        <v>插槽14触发护盾(教学)</v>
      </c>
      <c r="D3963" s="96" t="s">
        <v>873</v>
      </c>
      <c r="E3963" s="95">
        <v>6</v>
      </c>
      <c r="F3963" s="95">
        <f>INDEX(技能效果!H:H,MATCH(技能效果等级!B3963,技能效果!B:B,0))</f>
        <v>4025</v>
      </c>
      <c r="G3963" s="95">
        <f>IF(INDEX(技能效果!K:K,MATCH(B3963,技能效果!B:B,0))=0,INDEX(技能效果!I:I,MATCH(技能效果等级!B3963,技能效果!B:B,0)),INDEX(技能效果!I:I,MATCH(技能效果等级!B3963,技能效果!B:B,0))*VLOOKUP(E3963,技能数值计算!$C$19:$D$28,2,FALSE))</f>
        <v>0</v>
      </c>
      <c r="H3963" s="95">
        <f>INDEX(技能效果!J:J,MATCH(技能效果等级!B3963,技能效果!B:B,0))</f>
        <v>0</v>
      </c>
      <c r="I3963" s="97"/>
      <c r="J3963" s="97"/>
      <c r="K3963" s="97"/>
      <c r="L3963" s="97"/>
      <c r="M3963" s="97"/>
      <c r="N3963" s="96">
        <f>IF(INDEX(技能效果!L:L,MATCH(技能效果等级!B3963,技能效果!B:B,0))="","",INDEX(技能效果!L:L,MATCH(技能效果等级!B3963,技能效果!B:B,0)))</f>
        <v>124</v>
      </c>
      <c r="O3963" s="95">
        <f>IF(INDEX(技能效果!N:N,MATCH(B3963,技能效果!B:B,0))=0,INDEX(技能效果!M:M,MATCH(技能效果等级!B3963,技能效果!B:B,0)),INDEX(技能效果!M:M,MATCH(技能效果等级!B3963,技能效果!B:B,0))*VLOOKUP(E3963,技能数值计算!$C$19:$D$28,2,FALSE))</f>
        <v>0</v>
      </c>
      <c r="P3963" s="97"/>
      <c r="Q3963" s="97"/>
      <c r="R3963" s="95" t="str">
        <f>IF(INDEX(技能效果!O:O,MATCH(技能效果等级!B3963,技能效果!B:B,0))="","",INDEX(技能效果!O:O,MATCH(技能效果等级!B3963,技能效果!B:B,0)))</f>
        <v/>
      </c>
      <c r="S3963" s="97"/>
      <c r="T3963" s="97"/>
      <c r="U3963" s="97"/>
      <c r="V3963" s="96" t="str">
        <f>IF(INDEX(技能效果!AF:AF,MATCH(技能效果等级!B3963,技能效果!B:B,0))="","",INDEX(技能效果!AF:AF,MATCH(技能效果等级!B3963,技能效果!B:B,0)))</f>
        <v/>
      </c>
      <c r="W3963" s="95">
        <f t="shared" si="60"/>
        <v>387</v>
      </c>
    </row>
    <row r="3964" spans="1:23" ht="16.5" x14ac:dyDescent="0.2">
      <c r="A3964" s="62">
        <v>3961</v>
      </c>
      <c r="B3964" s="95">
        <f>INDEX(技能效果!B:B,MATCH(技能效果等级!W3964,技能效果!AE:AE,0))</f>
        <v>210401402</v>
      </c>
      <c r="C3964" s="95" t="str">
        <f>INDEX(技能效果!C:C,MATCH(技能效果等级!B3964,技能效果!B:B,0))</f>
        <v>插槽14触发护盾(教学)</v>
      </c>
      <c r="D3964" s="96" t="s">
        <v>873</v>
      </c>
      <c r="E3964" s="95">
        <v>7</v>
      </c>
      <c r="F3964" s="95">
        <f>INDEX(技能效果!H:H,MATCH(技能效果等级!B3964,技能效果!B:B,0))</f>
        <v>4025</v>
      </c>
      <c r="G3964" s="95">
        <f>IF(INDEX(技能效果!K:K,MATCH(B3964,技能效果!B:B,0))=0,INDEX(技能效果!I:I,MATCH(技能效果等级!B3964,技能效果!B:B,0)),INDEX(技能效果!I:I,MATCH(技能效果等级!B3964,技能效果!B:B,0))*VLOOKUP(E3964,技能数值计算!$C$19:$D$28,2,FALSE))</f>
        <v>0</v>
      </c>
      <c r="H3964" s="95">
        <f>INDEX(技能效果!J:J,MATCH(技能效果等级!B3964,技能效果!B:B,0))</f>
        <v>0</v>
      </c>
      <c r="I3964" s="97"/>
      <c r="J3964" s="97"/>
      <c r="K3964" s="97"/>
      <c r="L3964" s="97"/>
      <c r="M3964" s="97"/>
      <c r="N3964" s="96">
        <f>IF(INDEX(技能效果!L:L,MATCH(技能效果等级!B3964,技能效果!B:B,0))="","",INDEX(技能效果!L:L,MATCH(技能效果等级!B3964,技能效果!B:B,0)))</f>
        <v>124</v>
      </c>
      <c r="O3964" s="95">
        <f>IF(INDEX(技能效果!N:N,MATCH(B3964,技能效果!B:B,0))=0,INDEX(技能效果!M:M,MATCH(技能效果等级!B3964,技能效果!B:B,0)),INDEX(技能效果!M:M,MATCH(技能效果等级!B3964,技能效果!B:B,0))*VLOOKUP(E3964,技能数值计算!$C$19:$D$28,2,FALSE))</f>
        <v>0</v>
      </c>
      <c r="P3964" s="97"/>
      <c r="Q3964" s="97"/>
      <c r="R3964" s="95" t="str">
        <f>IF(INDEX(技能效果!O:O,MATCH(技能效果等级!B3964,技能效果!B:B,0))="","",INDEX(技能效果!O:O,MATCH(技能效果等级!B3964,技能效果!B:B,0)))</f>
        <v/>
      </c>
      <c r="S3964" s="97"/>
      <c r="T3964" s="97"/>
      <c r="U3964" s="97"/>
      <c r="V3964" s="96" t="str">
        <f>IF(INDEX(技能效果!AF:AF,MATCH(技能效果等级!B3964,技能效果!B:B,0))="","",INDEX(技能效果!AF:AF,MATCH(技能效果等级!B3964,技能效果!B:B,0)))</f>
        <v/>
      </c>
      <c r="W3964" s="95">
        <f t="shared" si="60"/>
        <v>387</v>
      </c>
    </row>
    <row r="3965" spans="1:23" ht="16.5" x14ac:dyDescent="0.2">
      <c r="A3965" s="62">
        <v>3962</v>
      </c>
      <c r="B3965" s="95">
        <f>INDEX(技能效果!B:B,MATCH(技能效果等级!W3965,技能效果!AE:AE,0))</f>
        <v>210401402</v>
      </c>
      <c r="C3965" s="95" t="str">
        <f>INDEX(技能效果!C:C,MATCH(技能效果等级!B3965,技能效果!B:B,0))</f>
        <v>插槽14触发护盾(教学)</v>
      </c>
      <c r="D3965" s="96" t="s">
        <v>873</v>
      </c>
      <c r="E3965" s="95">
        <v>8</v>
      </c>
      <c r="F3965" s="95">
        <f>INDEX(技能效果!H:H,MATCH(技能效果等级!B3965,技能效果!B:B,0))</f>
        <v>4025</v>
      </c>
      <c r="G3965" s="95">
        <f>IF(INDEX(技能效果!K:K,MATCH(B3965,技能效果!B:B,0))=0,INDEX(技能效果!I:I,MATCH(技能效果等级!B3965,技能效果!B:B,0)),INDEX(技能效果!I:I,MATCH(技能效果等级!B3965,技能效果!B:B,0))*VLOOKUP(E3965,技能数值计算!$C$19:$D$28,2,FALSE))</f>
        <v>0</v>
      </c>
      <c r="H3965" s="95">
        <f>INDEX(技能效果!J:J,MATCH(技能效果等级!B3965,技能效果!B:B,0))</f>
        <v>0</v>
      </c>
      <c r="I3965" s="97"/>
      <c r="J3965" s="97"/>
      <c r="K3965" s="97"/>
      <c r="L3965" s="97"/>
      <c r="M3965" s="97"/>
      <c r="N3965" s="96">
        <f>IF(INDEX(技能效果!L:L,MATCH(技能效果等级!B3965,技能效果!B:B,0))="","",INDEX(技能效果!L:L,MATCH(技能效果等级!B3965,技能效果!B:B,0)))</f>
        <v>124</v>
      </c>
      <c r="O3965" s="95">
        <f>IF(INDEX(技能效果!N:N,MATCH(B3965,技能效果!B:B,0))=0,INDEX(技能效果!M:M,MATCH(技能效果等级!B3965,技能效果!B:B,0)),INDEX(技能效果!M:M,MATCH(技能效果等级!B3965,技能效果!B:B,0))*VLOOKUP(E3965,技能数值计算!$C$19:$D$28,2,FALSE))</f>
        <v>0</v>
      </c>
      <c r="P3965" s="97"/>
      <c r="Q3965" s="97"/>
      <c r="R3965" s="95" t="str">
        <f>IF(INDEX(技能效果!O:O,MATCH(技能效果等级!B3965,技能效果!B:B,0))="","",INDEX(技能效果!O:O,MATCH(技能效果等级!B3965,技能效果!B:B,0)))</f>
        <v/>
      </c>
      <c r="S3965" s="97"/>
      <c r="T3965" s="97"/>
      <c r="U3965" s="97"/>
      <c r="V3965" s="96" t="str">
        <f>IF(INDEX(技能效果!AF:AF,MATCH(技能效果等级!B3965,技能效果!B:B,0))="","",INDEX(技能效果!AF:AF,MATCH(技能效果等级!B3965,技能效果!B:B,0)))</f>
        <v/>
      </c>
      <c r="W3965" s="95">
        <f t="shared" si="60"/>
        <v>387</v>
      </c>
    </row>
    <row r="3966" spans="1:23" ht="16.5" x14ac:dyDescent="0.2">
      <c r="A3966" s="62">
        <v>3963</v>
      </c>
      <c r="B3966" s="95">
        <f>INDEX(技能效果!B:B,MATCH(技能效果等级!W3966,技能效果!AE:AE,0))</f>
        <v>210401402</v>
      </c>
      <c r="C3966" s="95" t="str">
        <f>INDEX(技能效果!C:C,MATCH(技能效果等级!B3966,技能效果!B:B,0))</f>
        <v>插槽14触发护盾(教学)</v>
      </c>
      <c r="D3966" s="96" t="s">
        <v>873</v>
      </c>
      <c r="E3966" s="95">
        <v>9</v>
      </c>
      <c r="F3966" s="95">
        <f>INDEX(技能效果!H:H,MATCH(技能效果等级!B3966,技能效果!B:B,0))</f>
        <v>4025</v>
      </c>
      <c r="G3966" s="95">
        <f>IF(INDEX(技能效果!K:K,MATCH(B3966,技能效果!B:B,0))=0,INDEX(技能效果!I:I,MATCH(技能效果等级!B3966,技能效果!B:B,0)),INDEX(技能效果!I:I,MATCH(技能效果等级!B3966,技能效果!B:B,0))*VLOOKUP(E3966,技能数值计算!$C$19:$D$28,2,FALSE))</f>
        <v>0</v>
      </c>
      <c r="H3966" s="95">
        <f>INDEX(技能效果!J:J,MATCH(技能效果等级!B3966,技能效果!B:B,0))</f>
        <v>0</v>
      </c>
      <c r="I3966" s="97"/>
      <c r="J3966" s="97"/>
      <c r="K3966" s="97"/>
      <c r="L3966" s="97"/>
      <c r="M3966" s="97"/>
      <c r="N3966" s="96">
        <f>IF(INDEX(技能效果!L:L,MATCH(技能效果等级!B3966,技能效果!B:B,0))="","",INDEX(技能效果!L:L,MATCH(技能效果等级!B3966,技能效果!B:B,0)))</f>
        <v>124</v>
      </c>
      <c r="O3966" s="95">
        <f>IF(INDEX(技能效果!N:N,MATCH(B3966,技能效果!B:B,0))=0,INDEX(技能效果!M:M,MATCH(技能效果等级!B3966,技能效果!B:B,0)),INDEX(技能效果!M:M,MATCH(技能效果等级!B3966,技能效果!B:B,0))*VLOOKUP(E3966,技能数值计算!$C$19:$D$28,2,FALSE))</f>
        <v>0</v>
      </c>
      <c r="P3966" s="97"/>
      <c r="Q3966" s="97"/>
      <c r="R3966" s="95" t="str">
        <f>IF(INDEX(技能效果!O:O,MATCH(技能效果等级!B3966,技能效果!B:B,0))="","",INDEX(技能效果!O:O,MATCH(技能效果等级!B3966,技能效果!B:B,0)))</f>
        <v/>
      </c>
      <c r="S3966" s="97"/>
      <c r="T3966" s="97"/>
      <c r="U3966" s="97"/>
      <c r="V3966" s="96" t="str">
        <f>IF(INDEX(技能效果!AF:AF,MATCH(技能效果等级!B3966,技能效果!B:B,0))="","",INDEX(技能效果!AF:AF,MATCH(技能效果等级!B3966,技能效果!B:B,0)))</f>
        <v/>
      </c>
      <c r="W3966" s="95">
        <f t="shared" si="60"/>
        <v>387</v>
      </c>
    </row>
    <row r="3967" spans="1:23" ht="16.5" x14ac:dyDescent="0.2">
      <c r="A3967" s="62">
        <v>3964</v>
      </c>
      <c r="B3967" s="95">
        <f>INDEX(技能效果!B:B,MATCH(技能效果等级!W3967,技能效果!AE:AE,0))</f>
        <v>210401402</v>
      </c>
      <c r="C3967" s="95" t="str">
        <f>INDEX(技能效果!C:C,MATCH(技能效果等级!B3967,技能效果!B:B,0))</f>
        <v>插槽14触发护盾(教学)</v>
      </c>
      <c r="D3967" s="96" t="s">
        <v>873</v>
      </c>
      <c r="E3967" s="95">
        <v>10</v>
      </c>
      <c r="F3967" s="95">
        <f>INDEX(技能效果!H:H,MATCH(技能效果等级!B3967,技能效果!B:B,0))</f>
        <v>4025</v>
      </c>
      <c r="G3967" s="95">
        <f>IF(INDEX(技能效果!K:K,MATCH(B3967,技能效果!B:B,0))=0,INDEX(技能效果!I:I,MATCH(技能效果等级!B3967,技能效果!B:B,0)),INDEX(技能效果!I:I,MATCH(技能效果等级!B3967,技能效果!B:B,0))*VLOOKUP(E3967,技能数值计算!$C$19:$D$28,2,FALSE))</f>
        <v>0</v>
      </c>
      <c r="H3967" s="95">
        <f>INDEX(技能效果!J:J,MATCH(技能效果等级!B3967,技能效果!B:B,0))</f>
        <v>0</v>
      </c>
      <c r="I3967" s="97"/>
      <c r="J3967" s="97"/>
      <c r="K3967" s="97"/>
      <c r="L3967" s="97"/>
      <c r="M3967" s="97"/>
      <c r="N3967" s="96">
        <f>IF(INDEX(技能效果!L:L,MATCH(技能效果等级!B3967,技能效果!B:B,0))="","",INDEX(技能效果!L:L,MATCH(技能效果等级!B3967,技能效果!B:B,0)))</f>
        <v>124</v>
      </c>
      <c r="O3967" s="95">
        <f>IF(INDEX(技能效果!N:N,MATCH(B3967,技能效果!B:B,0))=0,INDEX(技能效果!M:M,MATCH(技能效果等级!B3967,技能效果!B:B,0)),INDEX(技能效果!M:M,MATCH(技能效果等级!B3967,技能效果!B:B,0))*VLOOKUP(E3967,技能数值计算!$C$19:$D$28,2,FALSE))</f>
        <v>0</v>
      </c>
      <c r="P3967" s="97"/>
      <c r="Q3967" s="97"/>
      <c r="R3967" s="95" t="str">
        <f>IF(INDEX(技能效果!O:O,MATCH(技能效果等级!B3967,技能效果!B:B,0))="","",INDEX(技能效果!O:O,MATCH(技能效果等级!B3967,技能效果!B:B,0)))</f>
        <v/>
      </c>
      <c r="S3967" s="97"/>
      <c r="T3967" s="97"/>
      <c r="U3967" s="97"/>
      <c r="V3967" s="96" t="str">
        <f>IF(INDEX(技能效果!AF:AF,MATCH(技能效果等级!B3967,技能效果!B:B,0))="","",INDEX(技能效果!AF:AF,MATCH(技能效果等级!B3967,技能效果!B:B,0)))</f>
        <v/>
      </c>
      <c r="W3967" s="95">
        <f t="shared" si="60"/>
        <v>387</v>
      </c>
    </row>
    <row r="3968" spans="1:23" ht="16.5" x14ac:dyDescent="0.2">
      <c r="A3968" s="62">
        <v>3965</v>
      </c>
      <c r="B3968" s="95">
        <f>INDEX(技能效果!B:B,MATCH(技能效果等级!W3968,技能效果!AE:AE,0))</f>
        <v>210401403</v>
      </c>
      <c r="C3968" s="95" t="str">
        <f>INDEX(技能效果!C:C,MATCH(技能效果等级!B3968,技能效果!B:B,0))</f>
        <v>插槽14濒死护盾(教学)</v>
      </c>
      <c r="D3968" s="96" t="s">
        <v>873</v>
      </c>
      <c r="E3968" s="95">
        <v>1</v>
      </c>
      <c r="F3968" s="95">
        <f>INDEX(技能效果!H:H,MATCH(技能效果等级!B3968,技能效果!B:B,0))</f>
        <v>4005</v>
      </c>
      <c r="G3968" s="95">
        <f>IF(INDEX(技能效果!K:K,MATCH(B3968,技能效果!B:B,0))=0,INDEX(技能效果!I:I,MATCH(技能效果等级!B3968,技能效果!B:B,0)),INDEX(技能效果!I:I,MATCH(技能效果等级!B3968,技能效果!B:B,0))*VLOOKUP(E3968,技能数值计算!$C$19:$D$28,2,FALSE))</f>
        <v>1.25</v>
      </c>
      <c r="H3968" s="95">
        <f>INDEX(技能效果!J:J,MATCH(技能效果等级!B3968,技能效果!B:B,0))</f>
        <v>0</v>
      </c>
      <c r="I3968" s="97"/>
      <c r="J3968" s="97"/>
      <c r="K3968" s="97"/>
      <c r="L3968" s="97"/>
      <c r="M3968" s="97"/>
      <c r="N3968" s="96" t="str">
        <f>IF(INDEX(技能效果!L:L,MATCH(技能效果等级!B3968,技能效果!B:B,0))="","",INDEX(技能效果!L:L,MATCH(技能效果等级!B3968,技能效果!B:B,0)))</f>
        <v/>
      </c>
      <c r="O3968" s="95">
        <f>IF(INDEX(技能效果!N:N,MATCH(B3968,技能效果!B:B,0))=0,INDEX(技能效果!M:M,MATCH(技能效果等级!B3968,技能效果!B:B,0)),INDEX(技能效果!M:M,MATCH(技能效果等级!B3968,技能效果!B:B,0))*VLOOKUP(E3968,技能数值计算!$C$19:$D$28,2,FALSE))</f>
        <v>0</v>
      </c>
      <c r="P3968" s="97"/>
      <c r="Q3968" s="97"/>
      <c r="R3968" s="95" t="str">
        <f>IF(INDEX(技能效果!O:O,MATCH(技能效果等级!B3968,技能效果!B:B,0))="","",INDEX(技能效果!O:O,MATCH(技能效果等级!B3968,技能效果!B:B,0)))</f>
        <v/>
      </c>
      <c r="S3968" s="97"/>
      <c r="T3968" s="97"/>
      <c r="U3968" s="97"/>
      <c r="V3968" s="96" t="str">
        <f>IF(INDEX(技能效果!AF:AF,MATCH(技能效果等级!B3968,技能效果!B:B,0))="","",INDEX(技能效果!AF:AF,MATCH(技能效果等级!B3968,技能效果!B:B,0)))</f>
        <v/>
      </c>
      <c r="W3968" s="95">
        <f t="shared" si="60"/>
        <v>388</v>
      </c>
    </row>
    <row r="3969" spans="1:23" ht="16.5" x14ac:dyDescent="0.2">
      <c r="A3969" s="62">
        <v>3966</v>
      </c>
      <c r="B3969" s="95">
        <f>INDEX(技能效果!B:B,MATCH(技能效果等级!W3969,技能效果!AE:AE,0))</f>
        <v>210401403</v>
      </c>
      <c r="C3969" s="95" t="str">
        <f>INDEX(技能效果!C:C,MATCH(技能效果等级!B3969,技能效果!B:B,0))</f>
        <v>插槽14濒死护盾(教学)</v>
      </c>
      <c r="D3969" s="96" t="s">
        <v>873</v>
      </c>
      <c r="E3969" s="95">
        <v>2</v>
      </c>
      <c r="F3969" s="95">
        <f>INDEX(技能效果!H:H,MATCH(技能效果等级!B3969,技能效果!B:B,0))</f>
        <v>4005</v>
      </c>
      <c r="G3969" s="95">
        <f>IF(INDEX(技能效果!K:K,MATCH(B3969,技能效果!B:B,0))=0,INDEX(技能效果!I:I,MATCH(技能效果等级!B3969,技能效果!B:B,0)),INDEX(技能效果!I:I,MATCH(技能效果等级!B3969,技能效果!B:B,0))*VLOOKUP(E3969,技能数值计算!$C$19:$D$28,2,FALSE))</f>
        <v>1.35</v>
      </c>
      <c r="H3969" s="95">
        <f>INDEX(技能效果!J:J,MATCH(技能效果等级!B3969,技能效果!B:B,0))</f>
        <v>0</v>
      </c>
      <c r="I3969" s="97"/>
      <c r="J3969" s="97"/>
      <c r="K3969" s="97"/>
      <c r="L3969" s="97"/>
      <c r="M3969" s="97"/>
      <c r="N3969" s="96" t="str">
        <f>IF(INDEX(技能效果!L:L,MATCH(技能效果等级!B3969,技能效果!B:B,0))="","",INDEX(技能效果!L:L,MATCH(技能效果等级!B3969,技能效果!B:B,0)))</f>
        <v/>
      </c>
      <c r="O3969" s="95">
        <f>IF(INDEX(技能效果!N:N,MATCH(B3969,技能效果!B:B,0))=0,INDEX(技能效果!M:M,MATCH(技能效果等级!B3969,技能效果!B:B,0)),INDEX(技能效果!M:M,MATCH(技能效果等级!B3969,技能效果!B:B,0))*VLOOKUP(E3969,技能数值计算!$C$19:$D$28,2,FALSE))</f>
        <v>0</v>
      </c>
      <c r="P3969" s="97"/>
      <c r="Q3969" s="97"/>
      <c r="R3969" s="95" t="str">
        <f>IF(INDEX(技能效果!O:O,MATCH(技能效果等级!B3969,技能效果!B:B,0))="","",INDEX(技能效果!O:O,MATCH(技能效果等级!B3969,技能效果!B:B,0)))</f>
        <v/>
      </c>
      <c r="S3969" s="97"/>
      <c r="T3969" s="97"/>
      <c r="U3969" s="97"/>
      <c r="V3969" s="96" t="str">
        <f>IF(INDEX(技能效果!AF:AF,MATCH(技能效果等级!B3969,技能效果!B:B,0))="","",INDEX(技能效果!AF:AF,MATCH(技能效果等级!B3969,技能效果!B:B,0)))</f>
        <v/>
      </c>
      <c r="W3969" s="95">
        <f t="shared" si="60"/>
        <v>388</v>
      </c>
    </row>
    <row r="3970" spans="1:23" ht="16.5" x14ac:dyDescent="0.2">
      <c r="A3970" s="62">
        <v>3967</v>
      </c>
      <c r="B3970" s="95">
        <f>INDEX(技能效果!B:B,MATCH(技能效果等级!W3970,技能效果!AE:AE,0))</f>
        <v>210401403</v>
      </c>
      <c r="C3970" s="95" t="str">
        <f>INDEX(技能效果!C:C,MATCH(技能效果等级!B3970,技能效果!B:B,0))</f>
        <v>插槽14濒死护盾(教学)</v>
      </c>
      <c r="D3970" s="96" t="s">
        <v>873</v>
      </c>
      <c r="E3970" s="95">
        <v>3</v>
      </c>
      <c r="F3970" s="95">
        <f>INDEX(技能效果!H:H,MATCH(技能效果等级!B3970,技能效果!B:B,0))</f>
        <v>4005</v>
      </c>
      <c r="G3970" s="95">
        <f>IF(INDEX(技能效果!K:K,MATCH(B3970,技能效果!B:B,0))=0,INDEX(技能效果!I:I,MATCH(技能效果等级!B3970,技能效果!B:B,0)),INDEX(技能效果!I:I,MATCH(技能效果等级!B3970,技能效果!B:B,0))*VLOOKUP(E3970,技能数值计算!$C$19:$D$28,2,FALSE))</f>
        <v>1.45</v>
      </c>
      <c r="H3970" s="95">
        <f>INDEX(技能效果!J:J,MATCH(技能效果等级!B3970,技能效果!B:B,0))</f>
        <v>0</v>
      </c>
      <c r="I3970" s="97"/>
      <c r="J3970" s="97"/>
      <c r="K3970" s="97"/>
      <c r="L3970" s="97"/>
      <c r="M3970" s="97"/>
      <c r="N3970" s="96" t="str">
        <f>IF(INDEX(技能效果!L:L,MATCH(技能效果等级!B3970,技能效果!B:B,0))="","",INDEX(技能效果!L:L,MATCH(技能效果等级!B3970,技能效果!B:B,0)))</f>
        <v/>
      </c>
      <c r="O3970" s="95">
        <f>IF(INDEX(技能效果!N:N,MATCH(B3970,技能效果!B:B,0))=0,INDEX(技能效果!M:M,MATCH(技能效果等级!B3970,技能效果!B:B,0)),INDEX(技能效果!M:M,MATCH(技能效果等级!B3970,技能效果!B:B,0))*VLOOKUP(E3970,技能数值计算!$C$19:$D$28,2,FALSE))</f>
        <v>0</v>
      </c>
      <c r="P3970" s="97"/>
      <c r="Q3970" s="97"/>
      <c r="R3970" s="95" t="str">
        <f>IF(INDEX(技能效果!O:O,MATCH(技能效果等级!B3970,技能效果!B:B,0))="","",INDEX(技能效果!O:O,MATCH(技能效果等级!B3970,技能效果!B:B,0)))</f>
        <v/>
      </c>
      <c r="S3970" s="97"/>
      <c r="T3970" s="97"/>
      <c r="U3970" s="97"/>
      <c r="V3970" s="96" t="str">
        <f>IF(INDEX(技能效果!AF:AF,MATCH(技能效果等级!B3970,技能效果!B:B,0))="","",INDEX(技能效果!AF:AF,MATCH(技能效果等级!B3970,技能效果!B:B,0)))</f>
        <v/>
      </c>
      <c r="W3970" s="95">
        <f t="shared" si="60"/>
        <v>388</v>
      </c>
    </row>
    <row r="3971" spans="1:23" ht="16.5" x14ac:dyDescent="0.2">
      <c r="A3971" s="62">
        <v>3968</v>
      </c>
      <c r="B3971" s="95">
        <f>INDEX(技能效果!B:B,MATCH(技能效果等级!W3971,技能效果!AE:AE,0))</f>
        <v>210401403</v>
      </c>
      <c r="C3971" s="95" t="str">
        <f>INDEX(技能效果!C:C,MATCH(技能效果等级!B3971,技能效果!B:B,0))</f>
        <v>插槽14濒死护盾(教学)</v>
      </c>
      <c r="D3971" s="96" t="s">
        <v>873</v>
      </c>
      <c r="E3971" s="95">
        <v>4</v>
      </c>
      <c r="F3971" s="95">
        <f>INDEX(技能效果!H:H,MATCH(技能效果等级!B3971,技能效果!B:B,0))</f>
        <v>4005</v>
      </c>
      <c r="G3971" s="95">
        <f>IF(INDEX(技能效果!K:K,MATCH(B3971,技能效果!B:B,0))=0,INDEX(技能效果!I:I,MATCH(技能效果等级!B3971,技能效果!B:B,0)),INDEX(技能效果!I:I,MATCH(技能效果等级!B3971,技能效果!B:B,0))*VLOOKUP(E3971,技能数值计算!$C$19:$D$28,2,FALSE))</f>
        <v>1.55</v>
      </c>
      <c r="H3971" s="95">
        <f>INDEX(技能效果!J:J,MATCH(技能效果等级!B3971,技能效果!B:B,0))</f>
        <v>0</v>
      </c>
      <c r="I3971" s="97"/>
      <c r="J3971" s="97"/>
      <c r="K3971" s="97"/>
      <c r="L3971" s="97"/>
      <c r="M3971" s="97"/>
      <c r="N3971" s="96" t="str">
        <f>IF(INDEX(技能效果!L:L,MATCH(技能效果等级!B3971,技能效果!B:B,0))="","",INDEX(技能效果!L:L,MATCH(技能效果等级!B3971,技能效果!B:B,0)))</f>
        <v/>
      </c>
      <c r="O3971" s="95">
        <f>IF(INDEX(技能效果!N:N,MATCH(B3971,技能效果!B:B,0))=0,INDEX(技能效果!M:M,MATCH(技能效果等级!B3971,技能效果!B:B,0)),INDEX(技能效果!M:M,MATCH(技能效果等级!B3971,技能效果!B:B,0))*VLOOKUP(E3971,技能数值计算!$C$19:$D$28,2,FALSE))</f>
        <v>0</v>
      </c>
      <c r="P3971" s="97"/>
      <c r="Q3971" s="97"/>
      <c r="R3971" s="95" t="str">
        <f>IF(INDEX(技能效果!O:O,MATCH(技能效果等级!B3971,技能效果!B:B,0))="","",INDEX(技能效果!O:O,MATCH(技能效果等级!B3971,技能效果!B:B,0)))</f>
        <v/>
      </c>
      <c r="S3971" s="97"/>
      <c r="T3971" s="97"/>
      <c r="U3971" s="97"/>
      <c r="V3971" s="96" t="str">
        <f>IF(INDEX(技能效果!AF:AF,MATCH(技能效果等级!B3971,技能效果!B:B,0))="","",INDEX(技能效果!AF:AF,MATCH(技能效果等级!B3971,技能效果!B:B,0)))</f>
        <v/>
      </c>
      <c r="W3971" s="95">
        <f t="shared" si="60"/>
        <v>388</v>
      </c>
    </row>
    <row r="3972" spans="1:23" ht="16.5" x14ac:dyDescent="0.2">
      <c r="A3972" s="62">
        <v>3969</v>
      </c>
      <c r="B3972" s="95">
        <f>INDEX(技能效果!B:B,MATCH(技能效果等级!W3972,技能效果!AE:AE,0))</f>
        <v>210401403</v>
      </c>
      <c r="C3972" s="95" t="str">
        <f>INDEX(技能效果!C:C,MATCH(技能效果等级!B3972,技能效果!B:B,0))</f>
        <v>插槽14濒死护盾(教学)</v>
      </c>
      <c r="D3972" s="96" t="s">
        <v>873</v>
      </c>
      <c r="E3972" s="95">
        <v>5</v>
      </c>
      <c r="F3972" s="95">
        <f>INDEX(技能效果!H:H,MATCH(技能效果等级!B3972,技能效果!B:B,0))</f>
        <v>4005</v>
      </c>
      <c r="G3972" s="95">
        <f>IF(INDEX(技能效果!K:K,MATCH(B3972,技能效果!B:B,0))=0,INDEX(技能效果!I:I,MATCH(技能效果等级!B3972,技能效果!B:B,0)),INDEX(技能效果!I:I,MATCH(技能效果等级!B3972,技能效果!B:B,0))*VLOOKUP(E3972,技能数值计算!$C$19:$D$28,2,FALSE))</f>
        <v>1.6500000000000001</v>
      </c>
      <c r="H3972" s="95">
        <f>INDEX(技能效果!J:J,MATCH(技能效果等级!B3972,技能效果!B:B,0))</f>
        <v>0</v>
      </c>
      <c r="I3972" s="97"/>
      <c r="J3972" s="97"/>
      <c r="K3972" s="97"/>
      <c r="L3972" s="97"/>
      <c r="M3972" s="97"/>
      <c r="N3972" s="96" t="str">
        <f>IF(INDEX(技能效果!L:L,MATCH(技能效果等级!B3972,技能效果!B:B,0))="","",INDEX(技能效果!L:L,MATCH(技能效果等级!B3972,技能效果!B:B,0)))</f>
        <v/>
      </c>
      <c r="O3972" s="95">
        <f>IF(INDEX(技能效果!N:N,MATCH(B3972,技能效果!B:B,0))=0,INDEX(技能效果!M:M,MATCH(技能效果等级!B3972,技能效果!B:B,0)),INDEX(技能效果!M:M,MATCH(技能效果等级!B3972,技能效果!B:B,0))*VLOOKUP(E3972,技能数值计算!$C$19:$D$28,2,FALSE))</f>
        <v>0</v>
      </c>
      <c r="P3972" s="97"/>
      <c r="Q3972" s="97"/>
      <c r="R3972" s="95" t="str">
        <f>IF(INDEX(技能效果!O:O,MATCH(技能效果等级!B3972,技能效果!B:B,0))="","",INDEX(技能效果!O:O,MATCH(技能效果等级!B3972,技能效果!B:B,0)))</f>
        <v/>
      </c>
      <c r="S3972" s="97"/>
      <c r="T3972" s="97"/>
      <c r="U3972" s="97"/>
      <c r="V3972" s="96" t="str">
        <f>IF(INDEX(技能效果!AF:AF,MATCH(技能效果等级!B3972,技能效果!B:B,0))="","",INDEX(技能效果!AF:AF,MATCH(技能效果等级!B3972,技能效果!B:B,0)))</f>
        <v/>
      </c>
      <c r="W3972" s="95">
        <f t="shared" si="60"/>
        <v>388</v>
      </c>
    </row>
    <row r="3973" spans="1:23" ht="16.5" x14ac:dyDescent="0.2">
      <c r="A3973" s="62">
        <v>3970</v>
      </c>
      <c r="B3973" s="95">
        <f>INDEX(技能效果!B:B,MATCH(技能效果等级!W3973,技能效果!AE:AE,0))</f>
        <v>210401403</v>
      </c>
      <c r="C3973" s="95" t="str">
        <f>INDEX(技能效果!C:C,MATCH(技能效果等级!B3973,技能效果!B:B,0))</f>
        <v>插槽14濒死护盾(教学)</v>
      </c>
      <c r="D3973" s="96" t="s">
        <v>873</v>
      </c>
      <c r="E3973" s="95">
        <v>6</v>
      </c>
      <c r="F3973" s="95">
        <f>INDEX(技能效果!H:H,MATCH(技能效果等级!B3973,技能效果!B:B,0))</f>
        <v>4005</v>
      </c>
      <c r="G3973" s="95">
        <f>IF(INDEX(技能效果!K:K,MATCH(B3973,技能效果!B:B,0))=0,INDEX(技能效果!I:I,MATCH(技能效果等级!B3973,技能效果!B:B,0)),INDEX(技能效果!I:I,MATCH(技能效果等级!B3973,技能效果!B:B,0))*VLOOKUP(E3973,技能数值计算!$C$19:$D$28,2,FALSE))</f>
        <v>1.7999999999999998</v>
      </c>
      <c r="H3973" s="95">
        <f>INDEX(技能效果!J:J,MATCH(技能效果等级!B3973,技能效果!B:B,0))</f>
        <v>0</v>
      </c>
      <c r="I3973" s="97"/>
      <c r="J3973" s="97"/>
      <c r="K3973" s="97"/>
      <c r="L3973" s="97"/>
      <c r="M3973" s="97"/>
      <c r="N3973" s="96" t="str">
        <f>IF(INDEX(技能效果!L:L,MATCH(技能效果等级!B3973,技能效果!B:B,0))="","",INDEX(技能效果!L:L,MATCH(技能效果等级!B3973,技能效果!B:B,0)))</f>
        <v/>
      </c>
      <c r="O3973" s="95">
        <f>IF(INDEX(技能效果!N:N,MATCH(B3973,技能效果!B:B,0))=0,INDEX(技能效果!M:M,MATCH(技能效果等级!B3973,技能效果!B:B,0)),INDEX(技能效果!M:M,MATCH(技能效果等级!B3973,技能效果!B:B,0))*VLOOKUP(E3973,技能数值计算!$C$19:$D$28,2,FALSE))</f>
        <v>0</v>
      </c>
      <c r="P3973" s="97"/>
      <c r="Q3973" s="97"/>
      <c r="R3973" s="95" t="str">
        <f>IF(INDEX(技能效果!O:O,MATCH(技能效果等级!B3973,技能效果!B:B,0))="","",INDEX(技能效果!O:O,MATCH(技能效果等级!B3973,技能效果!B:B,0)))</f>
        <v/>
      </c>
      <c r="S3973" s="97"/>
      <c r="T3973" s="97"/>
      <c r="U3973" s="97"/>
      <c r="V3973" s="96" t="str">
        <f>IF(INDEX(技能效果!AF:AF,MATCH(技能效果等级!B3973,技能效果!B:B,0))="","",INDEX(技能效果!AF:AF,MATCH(技能效果等级!B3973,技能效果!B:B,0)))</f>
        <v/>
      </c>
      <c r="W3973" s="95">
        <f t="shared" si="60"/>
        <v>388</v>
      </c>
    </row>
    <row r="3974" spans="1:23" ht="16.5" x14ac:dyDescent="0.2">
      <c r="A3974" s="62">
        <v>3971</v>
      </c>
      <c r="B3974" s="95">
        <f>INDEX(技能效果!B:B,MATCH(技能效果等级!W3974,技能效果!AE:AE,0))</f>
        <v>210401403</v>
      </c>
      <c r="C3974" s="95" t="str">
        <f>INDEX(技能效果!C:C,MATCH(技能效果等级!B3974,技能效果!B:B,0))</f>
        <v>插槽14濒死护盾(教学)</v>
      </c>
      <c r="D3974" s="96" t="s">
        <v>873</v>
      </c>
      <c r="E3974" s="95">
        <v>7</v>
      </c>
      <c r="F3974" s="95">
        <f>INDEX(技能效果!H:H,MATCH(技能效果等级!B3974,技能效果!B:B,0))</f>
        <v>4005</v>
      </c>
      <c r="G3974" s="95">
        <f>IF(INDEX(技能效果!K:K,MATCH(B3974,技能效果!B:B,0))=0,INDEX(技能效果!I:I,MATCH(技能效果等级!B3974,技能效果!B:B,0)),INDEX(技能效果!I:I,MATCH(技能效果等级!B3974,技能效果!B:B,0))*VLOOKUP(E3974,技能数值计算!$C$19:$D$28,2,FALSE))</f>
        <v>1.9500000000000002</v>
      </c>
      <c r="H3974" s="95">
        <f>INDEX(技能效果!J:J,MATCH(技能效果等级!B3974,技能效果!B:B,0))</f>
        <v>0</v>
      </c>
      <c r="I3974" s="97"/>
      <c r="J3974" s="97"/>
      <c r="K3974" s="97"/>
      <c r="L3974" s="97"/>
      <c r="M3974" s="97"/>
      <c r="N3974" s="96" t="str">
        <f>IF(INDEX(技能效果!L:L,MATCH(技能效果等级!B3974,技能效果!B:B,0))="","",INDEX(技能效果!L:L,MATCH(技能效果等级!B3974,技能效果!B:B,0)))</f>
        <v/>
      </c>
      <c r="O3974" s="95">
        <f>IF(INDEX(技能效果!N:N,MATCH(B3974,技能效果!B:B,0))=0,INDEX(技能效果!M:M,MATCH(技能效果等级!B3974,技能效果!B:B,0)),INDEX(技能效果!M:M,MATCH(技能效果等级!B3974,技能效果!B:B,0))*VLOOKUP(E3974,技能数值计算!$C$19:$D$28,2,FALSE))</f>
        <v>0</v>
      </c>
      <c r="P3974" s="97"/>
      <c r="Q3974" s="97"/>
      <c r="R3974" s="95" t="str">
        <f>IF(INDEX(技能效果!O:O,MATCH(技能效果等级!B3974,技能效果!B:B,0))="","",INDEX(技能效果!O:O,MATCH(技能效果等级!B3974,技能效果!B:B,0)))</f>
        <v/>
      </c>
      <c r="S3974" s="97"/>
      <c r="T3974" s="97"/>
      <c r="U3974" s="97"/>
      <c r="V3974" s="96" t="str">
        <f>IF(INDEX(技能效果!AF:AF,MATCH(技能效果等级!B3974,技能效果!B:B,0))="","",INDEX(技能效果!AF:AF,MATCH(技能效果等级!B3974,技能效果!B:B,0)))</f>
        <v/>
      </c>
      <c r="W3974" s="95">
        <f t="shared" si="60"/>
        <v>388</v>
      </c>
    </row>
    <row r="3975" spans="1:23" ht="16.5" x14ac:dyDescent="0.2">
      <c r="A3975" s="62">
        <v>3972</v>
      </c>
      <c r="B3975" s="95">
        <f>INDEX(技能效果!B:B,MATCH(技能效果等级!W3975,技能效果!AE:AE,0))</f>
        <v>210401403</v>
      </c>
      <c r="C3975" s="95" t="str">
        <f>INDEX(技能效果!C:C,MATCH(技能效果等级!B3975,技能效果!B:B,0))</f>
        <v>插槽14濒死护盾(教学)</v>
      </c>
      <c r="D3975" s="96" t="s">
        <v>873</v>
      </c>
      <c r="E3975" s="95">
        <v>8</v>
      </c>
      <c r="F3975" s="95">
        <f>INDEX(技能效果!H:H,MATCH(技能效果等级!B3975,技能效果!B:B,0))</f>
        <v>4005</v>
      </c>
      <c r="G3975" s="95">
        <f>IF(INDEX(技能效果!K:K,MATCH(B3975,技能效果!B:B,0))=0,INDEX(技能效果!I:I,MATCH(技能效果等级!B3975,技能效果!B:B,0)),INDEX(技能效果!I:I,MATCH(技能效果等级!B3975,技能效果!B:B,0))*VLOOKUP(E3975,技能数值计算!$C$19:$D$28,2,FALSE))</f>
        <v>2.1</v>
      </c>
      <c r="H3975" s="95">
        <f>INDEX(技能效果!J:J,MATCH(技能效果等级!B3975,技能效果!B:B,0))</f>
        <v>0</v>
      </c>
      <c r="I3975" s="97"/>
      <c r="J3975" s="97"/>
      <c r="K3975" s="97"/>
      <c r="L3975" s="97"/>
      <c r="M3975" s="97"/>
      <c r="N3975" s="96" t="str">
        <f>IF(INDEX(技能效果!L:L,MATCH(技能效果等级!B3975,技能效果!B:B,0))="","",INDEX(技能效果!L:L,MATCH(技能效果等级!B3975,技能效果!B:B,0)))</f>
        <v/>
      </c>
      <c r="O3975" s="95">
        <f>IF(INDEX(技能效果!N:N,MATCH(B3975,技能效果!B:B,0))=0,INDEX(技能效果!M:M,MATCH(技能效果等级!B3975,技能效果!B:B,0)),INDEX(技能效果!M:M,MATCH(技能效果等级!B3975,技能效果!B:B,0))*VLOOKUP(E3975,技能数值计算!$C$19:$D$28,2,FALSE))</f>
        <v>0</v>
      </c>
      <c r="P3975" s="97"/>
      <c r="Q3975" s="97"/>
      <c r="R3975" s="95" t="str">
        <f>IF(INDEX(技能效果!O:O,MATCH(技能效果等级!B3975,技能效果!B:B,0))="","",INDEX(技能效果!O:O,MATCH(技能效果等级!B3975,技能效果!B:B,0)))</f>
        <v/>
      </c>
      <c r="S3975" s="97"/>
      <c r="T3975" s="97"/>
      <c r="U3975" s="97"/>
      <c r="V3975" s="96" t="str">
        <f>IF(INDEX(技能效果!AF:AF,MATCH(技能效果等级!B3975,技能效果!B:B,0))="","",INDEX(技能效果!AF:AF,MATCH(技能效果等级!B3975,技能效果!B:B,0)))</f>
        <v/>
      </c>
      <c r="W3975" s="95">
        <f t="shared" si="60"/>
        <v>388</v>
      </c>
    </row>
    <row r="3976" spans="1:23" ht="16.5" x14ac:dyDescent="0.2">
      <c r="A3976" s="62">
        <v>3973</v>
      </c>
      <c r="B3976" s="95">
        <f>INDEX(技能效果!B:B,MATCH(技能效果等级!W3976,技能效果!AE:AE,0))</f>
        <v>210401403</v>
      </c>
      <c r="C3976" s="95" t="str">
        <f>INDEX(技能效果!C:C,MATCH(技能效果等级!B3976,技能效果!B:B,0))</f>
        <v>插槽14濒死护盾(教学)</v>
      </c>
      <c r="D3976" s="96" t="s">
        <v>873</v>
      </c>
      <c r="E3976" s="95">
        <v>9</v>
      </c>
      <c r="F3976" s="95">
        <f>INDEX(技能效果!H:H,MATCH(技能效果等级!B3976,技能效果!B:B,0))</f>
        <v>4005</v>
      </c>
      <c r="G3976" s="95">
        <f>IF(INDEX(技能效果!K:K,MATCH(B3976,技能效果!B:B,0))=0,INDEX(技能效果!I:I,MATCH(技能效果等级!B3976,技能效果!B:B,0)),INDEX(技能效果!I:I,MATCH(技能效果等级!B3976,技能效果!B:B,0))*VLOOKUP(E3976,技能数值计算!$C$19:$D$28,2,FALSE))</f>
        <v>2.3000000000000003</v>
      </c>
      <c r="H3976" s="95">
        <f>INDEX(技能效果!J:J,MATCH(技能效果等级!B3976,技能效果!B:B,0))</f>
        <v>0</v>
      </c>
      <c r="I3976" s="97"/>
      <c r="J3976" s="97"/>
      <c r="K3976" s="97"/>
      <c r="L3976" s="97"/>
      <c r="M3976" s="97"/>
      <c r="N3976" s="96" t="str">
        <f>IF(INDEX(技能效果!L:L,MATCH(技能效果等级!B3976,技能效果!B:B,0))="","",INDEX(技能效果!L:L,MATCH(技能效果等级!B3976,技能效果!B:B,0)))</f>
        <v/>
      </c>
      <c r="O3976" s="95">
        <f>IF(INDEX(技能效果!N:N,MATCH(B3976,技能效果!B:B,0))=0,INDEX(技能效果!M:M,MATCH(技能效果等级!B3976,技能效果!B:B,0)),INDEX(技能效果!M:M,MATCH(技能效果等级!B3976,技能效果!B:B,0))*VLOOKUP(E3976,技能数值计算!$C$19:$D$28,2,FALSE))</f>
        <v>0</v>
      </c>
      <c r="P3976" s="97"/>
      <c r="Q3976" s="97"/>
      <c r="R3976" s="95" t="str">
        <f>IF(INDEX(技能效果!O:O,MATCH(技能效果等级!B3976,技能效果!B:B,0))="","",INDEX(技能效果!O:O,MATCH(技能效果等级!B3976,技能效果!B:B,0)))</f>
        <v/>
      </c>
      <c r="S3976" s="97"/>
      <c r="T3976" s="97"/>
      <c r="U3976" s="97"/>
      <c r="V3976" s="96" t="str">
        <f>IF(INDEX(技能效果!AF:AF,MATCH(技能效果等级!B3976,技能效果!B:B,0))="","",INDEX(技能效果!AF:AF,MATCH(技能效果等级!B3976,技能效果!B:B,0)))</f>
        <v/>
      </c>
      <c r="W3976" s="95">
        <f t="shared" si="60"/>
        <v>388</v>
      </c>
    </row>
    <row r="3977" spans="1:23" ht="16.5" x14ac:dyDescent="0.2">
      <c r="A3977" s="62">
        <v>3974</v>
      </c>
      <c r="B3977" s="95">
        <f>INDEX(技能效果!B:B,MATCH(技能效果等级!W3977,技能效果!AE:AE,0))</f>
        <v>210401403</v>
      </c>
      <c r="C3977" s="95" t="str">
        <f>INDEX(技能效果!C:C,MATCH(技能效果等级!B3977,技能效果!B:B,0))</f>
        <v>插槽14濒死护盾(教学)</v>
      </c>
      <c r="D3977" s="96" t="s">
        <v>873</v>
      </c>
      <c r="E3977" s="95">
        <v>10</v>
      </c>
      <c r="F3977" s="95">
        <f>INDEX(技能效果!H:H,MATCH(技能效果等级!B3977,技能效果!B:B,0))</f>
        <v>4005</v>
      </c>
      <c r="G3977" s="95">
        <f>IF(INDEX(技能效果!K:K,MATCH(B3977,技能效果!B:B,0))=0,INDEX(技能效果!I:I,MATCH(技能效果等级!B3977,技能效果!B:B,0)),INDEX(技能效果!I:I,MATCH(技能效果等级!B3977,技能效果!B:B,0))*VLOOKUP(E3977,技能数值计算!$C$19:$D$28,2,FALSE))</f>
        <v>2.5</v>
      </c>
      <c r="H3977" s="95">
        <f>INDEX(技能效果!J:J,MATCH(技能效果等级!B3977,技能效果!B:B,0))</f>
        <v>0</v>
      </c>
      <c r="I3977" s="97"/>
      <c r="J3977" s="97"/>
      <c r="K3977" s="97"/>
      <c r="L3977" s="97"/>
      <c r="M3977" s="97"/>
      <c r="N3977" s="96" t="str">
        <f>IF(INDEX(技能效果!L:L,MATCH(技能效果等级!B3977,技能效果!B:B,0))="","",INDEX(技能效果!L:L,MATCH(技能效果等级!B3977,技能效果!B:B,0)))</f>
        <v/>
      </c>
      <c r="O3977" s="95">
        <f>IF(INDEX(技能效果!N:N,MATCH(B3977,技能效果!B:B,0))=0,INDEX(技能效果!M:M,MATCH(技能效果等级!B3977,技能效果!B:B,0)),INDEX(技能效果!M:M,MATCH(技能效果等级!B3977,技能效果!B:B,0))*VLOOKUP(E3977,技能数值计算!$C$19:$D$28,2,FALSE))</f>
        <v>0</v>
      </c>
      <c r="P3977" s="97"/>
      <c r="Q3977" s="97"/>
      <c r="R3977" s="95" t="str">
        <f>IF(INDEX(技能效果!O:O,MATCH(技能效果等级!B3977,技能效果!B:B,0))="","",INDEX(技能效果!O:O,MATCH(技能效果等级!B3977,技能效果!B:B,0)))</f>
        <v/>
      </c>
      <c r="S3977" s="97"/>
      <c r="T3977" s="97"/>
      <c r="U3977" s="97"/>
      <c r="V3977" s="96" t="str">
        <f>IF(INDEX(技能效果!AF:AF,MATCH(技能效果等级!B3977,技能效果!B:B,0))="","",INDEX(技能效果!AF:AF,MATCH(技能效果等级!B3977,技能效果!B:B,0)))</f>
        <v/>
      </c>
      <c r="W3977" s="95">
        <f t="shared" si="60"/>
        <v>388</v>
      </c>
    </row>
    <row r="3978" spans="1:23" ht="16.5" x14ac:dyDescent="0.2">
      <c r="A3978" s="62">
        <v>3975</v>
      </c>
      <c r="B3978" s="95">
        <f>INDEX(技能效果!B:B,MATCH(技能效果等级!W3978,技能效果!AE:AE,0))</f>
        <v>210401501</v>
      </c>
      <c r="C3978" s="95" t="str">
        <f>INDEX(技能效果!C:C,MATCH(技能效果等级!B3978,技能效果!B:B,0))</f>
        <v>插槽15随机效果(教学)</v>
      </c>
      <c r="D3978" s="96" t="s">
        <v>873</v>
      </c>
      <c r="E3978" s="95">
        <v>1</v>
      </c>
      <c r="F3978" s="95">
        <f>INDEX(技能效果!H:H,MATCH(技能效果等级!B3978,技能效果!B:B,0))</f>
        <v>4013</v>
      </c>
      <c r="G3978" s="95">
        <f>IF(INDEX(技能效果!K:K,MATCH(B3978,技能效果!B:B,0))=0,INDEX(技能效果!I:I,MATCH(技能效果等级!B3978,技能效果!B:B,0)),INDEX(技能效果!I:I,MATCH(技能效果等级!B3978,技能效果!B:B,0))*VLOOKUP(E3978,技能数值计算!$C$19:$D$28,2,FALSE))</f>
        <v>0.15</v>
      </c>
      <c r="H3978" s="95">
        <f>INDEX(技能效果!J:J,MATCH(技能效果等级!B3978,技能效果!B:B,0))</f>
        <v>0</v>
      </c>
      <c r="I3978" s="97"/>
      <c r="J3978" s="97"/>
      <c r="K3978" s="97"/>
      <c r="L3978" s="97"/>
      <c r="M3978" s="97"/>
      <c r="N3978" s="96" t="str">
        <f>IF(INDEX(技能效果!L:L,MATCH(技能效果等级!B3978,技能效果!B:B,0))="","",INDEX(技能效果!L:L,MATCH(技能效果等级!B3978,技能效果!B:B,0)))</f>
        <v/>
      </c>
      <c r="O3978" s="95">
        <f>IF(INDEX(技能效果!N:N,MATCH(B3978,技能效果!B:B,0))=0,INDEX(技能效果!M:M,MATCH(技能效果等级!B3978,技能效果!B:B,0)),INDEX(技能效果!M:M,MATCH(技能效果等级!B3978,技能效果!B:B,0))*VLOOKUP(E3978,技能数值计算!$C$19:$D$28,2,FALSE))</f>
        <v>0</v>
      </c>
      <c r="P3978" s="97"/>
      <c r="Q3978" s="97"/>
      <c r="R3978" s="95" t="str">
        <f>IF(INDEX(技能效果!O:O,MATCH(技能效果等级!B3978,技能效果!B:B,0))="","",INDEX(技能效果!O:O,MATCH(技能效果等级!B3978,技能效果!B:B,0)))</f>
        <v/>
      </c>
      <c r="S3978" s="97"/>
      <c r="T3978" s="97"/>
      <c r="U3978" s="97"/>
      <c r="V3978" s="96" t="str">
        <f>IF(INDEX(技能效果!AF:AF,MATCH(技能效果等级!B3978,技能效果!B:B,0))="","",INDEX(技能效果!AF:AF,MATCH(技能效果等级!B3978,技能效果!B:B,0)))</f>
        <v/>
      </c>
      <c r="W3978" s="95">
        <f t="shared" si="60"/>
        <v>389</v>
      </c>
    </row>
    <row r="3979" spans="1:23" ht="16.5" x14ac:dyDescent="0.2">
      <c r="A3979" s="62">
        <v>3976</v>
      </c>
      <c r="B3979" s="95">
        <f>INDEX(技能效果!B:B,MATCH(技能效果等级!W3979,技能效果!AE:AE,0))</f>
        <v>210401501</v>
      </c>
      <c r="C3979" s="95" t="str">
        <f>INDEX(技能效果!C:C,MATCH(技能效果等级!B3979,技能效果!B:B,0))</f>
        <v>插槽15随机效果(教学)</v>
      </c>
      <c r="D3979" s="96" t="s">
        <v>873</v>
      </c>
      <c r="E3979" s="95">
        <v>2</v>
      </c>
      <c r="F3979" s="95">
        <f>INDEX(技能效果!H:H,MATCH(技能效果等级!B3979,技能效果!B:B,0))</f>
        <v>4013</v>
      </c>
      <c r="G3979" s="95">
        <f>IF(INDEX(技能效果!K:K,MATCH(B3979,技能效果!B:B,0))=0,INDEX(技能效果!I:I,MATCH(技能效果等级!B3979,技能效果!B:B,0)),INDEX(技能效果!I:I,MATCH(技能效果等级!B3979,技能效果!B:B,0))*VLOOKUP(E3979,技能数值计算!$C$19:$D$28,2,FALSE))</f>
        <v>0.16200000000000001</v>
      </c>
      <c r="H3979" s="95">
        <f>INDEX(技能效果!J:J,MATCH(技能效果等级!B3979,技能效果!B:B,0))</f>
        <v>0</v>
      </c>
      <c r="I3979" s="97"/>
      <c r="J3979" s="97"/>
      <c r="K3979" s="97"/>
      <c r="L3979" s="97"/>
      <c r="M3979" s="97"/>
      <c r="N3979" s="96" t="str">
        <f>IF(INDEX(技能效果!L:L,MATCH(技能效果等级!B3979,技能效果!B:B,0))="","",INDEX(技能效果!L:L,MATCH(技能效果等级!B3979,技能效果!B:B,0)))</f>
        <v/>
      </c>
      <c r="O3979" s="95">
        <f>IF(INDEX(技能效果!N:N,MATCH(B3979,技能效果!B:B,0))=0,INDEX(技能效果!M:M,MATCH(技能效果等级!B3979,技能效果!B:B,0)),INDEX(技能效果!M:M,MATCH(技能效果等级!B3979,技能效果!B:B,0))*VLOOKUP(E3979,技能数值计算!$C$19:$D$28,2,FALSE))</f>
        <v>0</v>
      </c>
      <c r="P3979" s="97"/>
      <c r="Q3979" s="97"/>
      <c r="R3979" s="95" t="str">
        <f>IF(INDEX(技能效果!O:O,MATCH(技能效果等级!B3979,技能效果!B:B,0))="","",INDEX(技能效果!O:O,MATCH(技能效果等级!B3979,技能效果!B:B,0)))</f>
        <v/>
      </c>
      <c r="S3979" s="97"/>
      <c r="T3979" s="97"/>
      <c r="U3979" s="97"/>
      <c r="V3979" s="96" t="str">
        <f>IF(INDEX(技能效果!AF:AF,MATCH(技能效果等级!B3979,技能效果!B:B,0))="","",INDEX(技能效果!AF:AF,MATCH(技能效果等级!B3979,技能效果!B:B,0)))</f>
        <v/>
      </c>
      <c r="W3979" s="95">
        <f t="shared" si="60"/>
        <v>389</v>
      </c>
    </row>
    <row r="3980" spans="1:23" ht="16.5" x14ac:dyDescent="0.2">
      <c r="A3980" s="62">
        <v>3977</v>
      </c>
      <c r="B3980" s="95">
        <f>INDEX(技能效果!B:B,MATCH(技能效果等级!W3980,技能效果!AE:AE,0))</f>
        <v>210401501</v>
      </c>
      <c r="C3980" s="95" t="str">
        <f>INDEX(技能效果!C:C,MATCH(技能效果等级!B3980,技能效果!B:B,0))</f>
        <v>插槽15随机效果(教学)</v>
      </c>
      <c r="D3980" s="96" t="s">
        <v>873</v>
      </c>
      <c r="E3980" s="95">
        <v>3</v>
      </c>
      <c r="F3980" s="95">
        <f>INDEX(技能效果!H:H,MATCH(技能效果等级!B3980,技能效果!B:B,0))</f>
        <v>4013</v>
      </c>
      <c r="G3980" s="95">
        <f>IF(INDEX(技能效果!K:K,MATCH(B3980,技能效果!B:B,0))=0,INDEX(技能效果!I:I,MATCH(技能效果等级!B3980,技能效果!B:B,0)),INDEX(技能效果!I:I,MATCH(技能效果等级!B3980,技能效果!B:B,0))*VLOOKUP(E3980,技能数值计算!$C$19:$D$28,2,FALSE))</f>
        <v>0.17399999999999999</v>
      </c>
      <c r="H3980" s="95">
        <f>INDEX(技能效果!J:J,MATCH(技能效果等级!B3980,技能效果!B:B,0))</f>
        <v>0</v>
      </c>
      <c r="I3980" s="97"/>
      <c r="J3980" s="97"/>
      <c r="K3980" s="97"/>
      <c r="L3980" s="97"/>
      <c r="M3980" s="97"/>
      <c r="N3980" s="96" t="str">
        <f>IF(INDEX(技能效果!L:L,MATCH(技能效果等级!B3980,技能效果!B:B,0))="","",INDEX(技能效果!L:L,MATCH(技能效果等级!B3980,技能效果!B:B,0)))</f>
        <v/>
      </c>
      <c r="O3980" s="95">
        <f>IF(INDEX(技能效果!N:N,MATCH(B3980,技能效果!B:B,0))=0,INDEX(技能效果!M:M,MATCH(技能效果等级!B3980,技能效果!B:B,0)),INDEX(技能效果!M:M,MATCH(技能效果等级!B3980,技能效果!B:B,0))*VLOOKUP(E3980,技能数值计算!$C$19:$D$28,2,FALSE))</f>
        <v>0</v>
      </c>
      <c r="P3980" s="97"/>
      <c r="Q3980" s="97"/>
      <c r="R3980" s="95" t="str">
        <f>IF(INDEX(技能效果!O:O,MATCH(技能效果等级!B3980,技能效果!B:B,0))="","",INDEX(技能效果!O:O,MATCH(技能效果等级!B3980,技能效果!B:B,0)))</f>
        <v/>
      </c>
      <c r="S3980" s="97"/>
      <c r="T3980" s="97"/>
      <c r="U3980" s="97"/>
      <c r="V3980" s="96" t="str">
        <f>IF(INDEX(技能效果!AF:AF,MATCH(技能效果等级!B3980,技能效果!B:B,0))="","",INDEX(技能效果!AF:AF,MATCH(技能效果等级!B3980,技能效果!B:B,0)))</f>
        <v/>
      </c>
      <c r="W3980" s="95">
        <f t="shared" si="60"/>
        <v>389</v>
      </c>
    </row>
    <row r="3981" spans="1:23" ht="16.5" x14ac:dyDescent="0.2">
      <c r="A3981" s="62">
        <v>3978</v>
      </c>
      <c r="B3981" s="95">
        <f>INDEX(技能效果!B:B,MATCH(技能效果等级!W3981,技能效果!AE:AE,0))</f>
        <v>210401501</v>
      </c>
      <c r="C3981" s="95" t="str">
        <f>INDEX(技能效果!C:C,MATCH(技能效果等级!B3981,技能效果!B:B,0))</f>
        <v>插槽15随机效果(教学)</v>
      </c>
      <c r="D3981" s="96" t="s">
        <v>873</v>
      </c>
      <c r="E3981" s="95">
        <v>4</v>
      </c>
      <c r="F3981" s="95">
        <f>INDEX(技能效果!H:H,MATCH(技能效果等级!B3981,技能效果!B:B,0))</f>
        <v>4013</v>
      </c>
      <c r="G3981" s="95">
        <f>IF(INDEX(技能效果!K:K,MATCH(B3981,技能效果!B:B,0))=0,INDEX(技能效果!I:I,MATCH(技能效果等级!B3981,技能效果!B:B,0)),INDEX(技能效果!I:I,MATCH(技能效果等级!B3981,技能效果!B:B,0))*VLOOKUP(E3981,技能数值计算!$C$19:$D$28,2,FALSE))</f>
        <v>0.186</v>
      </c>
      <c r="H3981" s="95">
        <f>INDEX(技能效果!J:J,MATCH(技能效果等级!B3981,技能效果!B:B,0))</f>
        <v>0</v>
      </c>
      <c r="I3981" s="97"/>
      <c r="J3981" s="97"/>
      <c r="K3981" s="97"/>
      <c r="L3981" s="97"/>
      <c r="M3981" s="97"/>
      <c r="N3981" s="96" t="str">
        <f>IF(INDEX(技能效果!L:L,MATCH(技能效果等级!B3981,技能效果!B:B,0))="","",INDEX(技能效果!L:L,MATCH(技能效果等级!B3981,技能效果!B:B,0)))</f>
        <v/>
      </c>
      <c r="O3981" s="95">
        <f>IF(INDEX(技能效果!N:N,MATCH(B3981,技能效果!B:B,0))=0,INDEX(技能效果!M:M,MATCH(技能效果等级!B3981,技能效果!B:B,0)),INDEX(技能效果!M:M,MATCH(技能效果等级!B3981,技能效果!B:B,0))*VLOOKUP(E3981,技能数值计算!$C$19:$D$28,2,FALSE))</f>
        <v>0</v>
      </c>
      <c r="P3981" s="97"/>
      <c r="Q3981" s="97"/>
      <c r="R3981" s="95" t="str">
        <f>IF(INDEX(技能效果!O:O,MATCH(技能效果等级!B3981,技能效果!B:B,0))="","",INDEX(技能效果!O:O,MATCH(技能效果等级!B3981,技能效果!B:B,0)))</f>
        <v/>
      </c>
      <c r="S3981" s="97"/>
      <c r="T3981" s="97"/>
      <c r="U3981" s="97"/>
      <c r="V3981" s="96" t="str">
        <f>IF(INDEX(技能效果!AF:AF,MATCH(技能效果等级!B3981,技能效果!B:B,0))="","",INDEX(技能效果!AF:AF,MATCH(技能效果等级!B3981,技能效果!B:B,0)))</f>
        <v/>
      </c>
      <c r="W3981" s="95">
        <f t="shared" si="60"/>
        <v>389</v>
      </c>
    </row>
    <row r="3982" spans="1:23" ht="16.5" x14ac:dyDescent="0.2">
      <c r="A3982" s="62">
        <v>3979</v>
      </c>
      <c r="B3982" s="95">
        <f>INDEX(技能效果!B:B,MATCH(技能效果等级!W3982,技能效果!AE:AE,0))</f>
        <v>210401501</v>
      </c>
      <c r="C3982" s="95" t="str">
        <f>INDEX(技能效果!C:C,MATCH(技能效果等级!B3982,技能效果!B:B,0))</f>
        <v>插槽15随机效果(教学)</v>
      </c>
      <c r="D3982" s="96" t="s">
        <v>873</v>
      </c>
      <c r="E3982" s="95">
        <v>5</v>
      </c>
      <c r="F3982" s="95">
        <f>INDEX(技能效果!H:H,MATCH(技能效果等级!B3982,技能效果!B:B,0))</f>
        <v>4013</v>
      </c>
      <c r="G3982" s="95">
        <f>IF(INDEX(技能效果!K:K,MATCH(B3982,技能效果!B:B,0))=0,INDEX(技能效果!I:I,MATCH(技能效果等级!B3982,技能效果!B:B,0)),INDEX(技能效果!I:I,MATCH(技能效果等级!B3982,技能效果!B:B,0))*VLOOKUP(E3982,技能数值计算!$C$19:$D$28,2,FALSE))</f>
        <v>0.19800000000000001</v>
      </c>
      <c r="H3982" s="95">
        <f>INDEX(技能效果!J:J,MATCH(技能效果等级!B3982,技能效果!B:B,0))</f>
        <v>0</v>
      </c>
      <c r="I3982" s="97"/>
      <c r="J3982" s="97"/>
      <c r="K3982" s="97"/>
      <c r="L3982" s="97"/>
      <c r="M3982" s="97"/>
      <c r="N3982" s="96" t="str">
        <f>IF(INDEX(技能效果!L:L,MATCH(技能效果等级!B3982,技能效果!B:B,0))="","",INDEX(技能效果!L:L,MATCH(技能效果等级!B3982,技能效果!B:B,0)))</f>
        <v/>
      </c>
      <c r="O3982" s="95">
        <f>IF(INDEX(技能效果!N:N,MATCH(B3982,技能效果!B:B,0))=0,INDEX(技能效果!M:M,MATCH(技能效果等级!B3982,技能效果!B:B,0)),INDEX(技能效果!M:M,MATCH(技能效果等级!B3982,技能效果!B:B,0))*VLOOKUP(E3982,技能数值计算!$C$19:$D$28,2,FALSE))</f>
        <v>0</v>
      </c>
      <c r="P3982" s="97"/>
      <c r="Q3982" s="97"/>
      <c r="R3982" s="95" t="str">
        <f>IF(INDEX(技能效果!O:O,MATCH(技能效果等级!B3982,技能效果!B:B,0))="","",INDEX(技能效果!O:O,MATCH(技能效果等级!B3982,技能效果!B:B,0)))</f>
        <v/>
      </c>
      <c r="S3982" s="97"/>
      <c r="T3982" s="97"/>
      <c r="U3982" s="97"/>
      <c r="V3982" s="96" t="str">
        <f>IF(INDEX(技能效果!AF:AF,MATCH(技能效果等级!B3982,技能效果!B:B,0))="","",INDEX(技能效果!AF:AF,MATCH(技能效果等级!B3982,技能效果!B:B,0)))</f>
        <v/>
      </c>
      <c r="W3982" s="95">
        <f t="shared" si="60"/>
        <v>389</v>
      </c>
    </row>
    <row r="3983" spans="1:23" ht="16.5" x14ac:dyDescent="0.2">
      <c r="A3983" s="62">
        <v>3980</v>
      </c>
      <c r="B3983" s="95">
        <f>INDEX(技能效果!B:B,MATCH(技能效果等级!W3983,技能效果!AE:AE,0))</f>
        <v>210401501</v>
      </c>
      <c r="C3983" s="95" t="str">
        <f>INDEX(技能效果!C:C,MATCH(技能效果等级!B3983,技能效果!B:B,0))</f>
        <v>插槽15随机效果(教学)</v>
      </c>
      <c r="D3983" s="96" t="s">
        <v>873</v>
      </c>
      <c r="E3983" s="95">
        <v>6</v>
      </c>
      <c r="F3983" s="95">
        <f>INDEX(技能效果!H:H,MATCH(技能效果等级!B3983,技能效果!B:B,0))</f>
        <v>4013</v>
      </c>
      <c r="G3983" s="95">
        <f>IF(INDEX(技能效果!K:K,MATCH(B3983,技能效果!B:B,0))=0,INDEX(技能效果!I:I,MATCH(技能效果等级!B3983,技能效果!B:B,0)),INDEX(技能效果!I:I,MATCH(技能效果等级!B3983,技能效果!B:B,0))*VLOOKUP(E3983,技能数值计算!$C$19:$D$28,2,FALSE))</f>
        <v>0.216</v>
      </c>
      <c r="H3983" s="95">
        <f>INDEX(技能效果!J:J,MATCH(技能效果等级!B3983,技能效果!B:B,0))</f>
        <v>0</v>
      </c>
      <c r="I3983" s="97"/>
      <c r="J3983" s="97"/>
      <c r="K3983" s="97"/>
      <c r="L3983" s="97"/>
      <c r="M3983" s="97"/>
      <c r="N3983" s="96" t="str">
        <f>IF(INDEX(技能效果!L:L,MATCH(技能效果等级!B3983,技能效果!B:B,0))="","",INDEX(技能效果!L:L,MATCH(技能效果等级!B3983,技能效果!B:B,0)))</f>
        <v/>
      </c>
      <c r="O3983" s="95">
        <f>IF(INDEX(技能效果!N:N,MATCH(B3983,技能效果!B:B,0))=0,INDEX(技能效果!M:M,MATCH(技能效果等级!B3983,技能效果!B:B,0)),INDEX(技能效果!M:M,MATCH(技能效果等级!B3983,技能效果!B:B,0))*VLOOKUP(E3983,技能数值计算!$C$19:$D$28,2,FALSE))</f>
        <v>0</v>
      </c>
      <c r="P3983" s="97"/>
      <c r="Q3983" s="97"/>
      <c r="R3983" s="95" t="str">
        <f>IF(INDEX(技能效果!O:O,MATCH(技能效果等级!B3983,技能效果!B:B,0))="","",INDEX(技能效果!O:O,MATCH(技能效果等级!B3983,技能效果!B:B,0)))</f>
        <v/>
      </c>
      <c r="S3983" s="97"/>
      <c r="T3983" s="97"/>
      <c r="U3983" s="97"/>
      <c r="V3983" s="96" t="str">
        <f>IF(INDEX(技能效果!AF:AF,MATCH(技能效果等级!B3983,技能效果!B:B,0))="","",INDEX(技能效果!AF:AF,MATCH(技能效果等级!B3983,技能效果!B:B,0)))</f>
        <v/>
      </c>
      <c r="W3983" s="95">
        <f t="shared" si="60"/>
        <v>389</v>
      </c>
    </row>
    <row r="3984" spans="1:23" ht="16.5" x14ac:dyDescent="0.2">
      <c r="A3984" s="62">
        <v>3981</v>
      </c>
      <c r="B3984" s="95">
        <f>INDEX(技能效果!B:B,MATCH(技能效果等级!W3984,技能效果!AE:AE,0))</f>
        <v>210401501</v>
      </c>
      <c r="C3984" s="95" t="str">
        <f>INDEX(技能效果!C:C,MATCH(技能效果等级!B3984,技能效果!B:B,0))</f>
        <v>插槽15随机效果(教学)</v>
      </c>
      <c r="D3984" s="96" t="s">
        <v>873</v>
      </c>
      <c r="E3984" s="95">
        <v>7</v>
      </c>
      <c r="F3984" s="95">
        <f>INDEX(技能效果!H:H,MATCH(技能效果等级!B3984,技能效果!B:B,0))</f>
        <v>4013</v>
      </c>
      <c r="G3984" s="95">
        <f>IF(INDEX(技能效果!K:K,MATCH(B3984,技能效果!B:B,0))=0,INDEX(技能效果!I:I,MATCH(技能效果等级!B3984,技能效果!B:B,0)),INDEX(技能效果!I:I,MATCH(技能效果等级!B3984,技能效果!B:B,0))*VLOOKUP(E3984,技能数值计算!$C$19:$D$28,2,FALSE))</f>
        <v>0.23399999999999999</v>
      </c>
      <c r="H3984" s="95">
        <f>INDEX(技能效果!J:J,MATCH(技能效果等级!B3984,技能效果!B:B,0))</f>
        <v>0</v>
      </c>
      <c r="I3984" s="97"/>
      <c r="J3984" s="97"/>
      <c r="K3984" s="97"/>
      <c r="L3984" s="97"/>
      <c r="M3984" s="97"/>
      <c r="N3984" s="96" t="str">
        <f>IF(INDEX(技能效果!L:L,MATCH(技能效果等级!B3984,技能效果!B:B,0))="","",INDEX(技能效果!L:L,MATCH(技能效果等级!B3984,技能效果!B:B,0)))</f>
        <v/>
      </c>
      <c r="O3984" s="95">
        <f>IF(INDEX(技能效果!N:N,MATCH(B3984,技能效果!B:B,0))=0,INDEX(技能效果!M:M,MATCH(技能效果等级!B3984,技能效果!B:B,0)),INDEX(技能效果!M:M,MATCH(技能效果等级!B3984,技能效果!B:B,0))*VLOOKUP(E3984,技能数值计算!$C$19:$D$28,2,FALSE))</f>
        <v>0</v>
      </c>
      <c r="P3984" s="97"/>
      <c r="Q3984" s="97"/>
      <c r="R3984" s="95" t="str">
        <f>IF(INDEX(技能效果!O:O,MATCH(技能效果等级!B3984,技能效果!B:B,0))="","",INDEX(技能效果!O:O,MATCH(技能效果等级!B3984,技能效果!B:B,0)))</f>
        <v/>
      </c>
      <c r="S3984" s="97"/>
      <c r="T3984" s="97"/>
      <c r="U3984" s="97"/>
      <c r="V3984" s="96" t="str">
        <f>IF(INDEX(技能效果!AF:AF,MATCH(技能效果等级!B3984,技能效果!B:B,0))="","",INDEX(技能效果!AF:AF,MATCH(技能效果等级!B3984,技能效果!B:B,0)))</f>
        <v/>
      </c>
      <c r="W3984" s="95">
        <f t="shared" si="60"/>
        <v>389</v>
      </c>
    </row>
    <row r="3985" spans="1:23" ht="16.5" x14ac:dyDescent="0.2">
      <c r="A3985" s="62">
        <v>3982</v>
      </c>
      <c r="B3985" s="95">
        <f>INDEX(技能效果!B:B,MATCH(技能效果等级!W3985,技能效果!AE:AE,0))</f>
        <v>210401501</v>
      </c>
      <c r="C3985" s="95" t="str">
        <f>INDEX(技能效果!C:C,MATCH(技能效果等级!B3985,技能效果!B:B,0))</f>
        <v>插槽15随机效果(教学)</v>
      </c>
      <c r="D3985" s="96" t="s">
        <v>873</v>
      </c>
      <c r="E3985" s="95">
        <v>8</v>
      </c>
      <c r="F3985" s="95">
        <f>INDEX(技能效果!H:H,MATCH(技能效果等级!B3985,技能效果!B:B,0))</f>
        <v>4013</v>
      </c>
      <c r="G3985" s="95">
        <f>IF(INDEX(技能效果!K:K,MATCH(B3985,技能效果!B:B,0))=0,INDEX(技能效果!I:I,MATCH(技能效果等级!B3985,技能效果!B:B,0)),INDEX(技能效果!I:I,MATCH(技能效果等级!B3985,技能效果!B:B,0))*VLOOKUP(E3985,技能数值计算!$C$19:$D$28,2,FALSE))</f>
        <v>0.252</v>
      </c>
      <c r="H3985" s="95">
        <f>INDEX(技能效果!J:J,MATCH(技能效果等级!B3985,技能效果!B:B,0))</f>
        <v>0</v>
      </c>
      <c r="I3985" s="97"/>
      <c r="J3985" s="97"/>
      <c r="K3985" s="97"/>
      <c r="L3985" s="97"/>
      <c r="M3985" s="97"/>
      <c r="N3985" s="96" t="str">
        <f>IF(INDEX(技能效果!L:L,MATCH(技能效果等级!B3985,技能效果!B:B,0))="","",INDEX(技能效果!L:L,MATCH(技能效果等级!B3985,技能效果!B:B,0)))</f>
        <v/>
      </c>
      <c r="O3985" s="95">
        <f>IF(INDEX(技能效果!N:N,MATCH(B3985,技能效果!B:B,0))=0,INDEX(技能效果!M:M,MATCH(技能效果等级!B3985,技能效果!B:B,0)),INDEX(技能效果!M:M,MATCH(技能效果等级!B3985,技能效果!B:B,0))*VLOOKUP(E3985,技能数值计算!$C$19:$D$28,2,FALSE))</f>
        <v>0</v>
      </c>
      <c r="P3985" s="97"/>
      <c r="Q3985" s="97"/>
      <c r="R3985" s="95" t="str">
        <f>IF(INDEX(技能效果!O:O,MATCH(技能效果等级!B3985,技能效果!B:B,0))="","",INDEX(技能效果!O:O,MATCH(技能效果等级!B3985,技能效果!B:B,0)))</f>
        <v/>
      </c>
      <c r="S3985" s="97"/>
      <c r="T3985" s="97"/>
      <c r="U3985" s="97"/>
      <c r="V3985" s="96" t="str">
        <f>IF(INDEX(技能效果!AF:AF,MATCH(技能效果等级!B3985,技能效果!B:B,0))="","",INDEX(技能效果!AF:AF,MATCH(技能效果等级!B3985,技能效果!B:B,0)))</f>
        <v/>
      </c>
      <c r="W3985" s="95">
        <f t="shared" si="60"/>
        <v>389</v>
      </c>
    </row>
    <row r="3986" spans="1:23" ht="16.5" x14ac:dyDescent="0.2">
      <c r="A3986" s="62">
        <v>3983</v>
      </c>
      <c r="B3986" s="95">
        <f>INDEX(技能效果!B:B,MATCH(技能效果等级!W3986,技能效果!AE:AE,0))</f>
        <v>210401501</v>
      </c>
      <c r="C3986" s="95" t="str">
        <f>INDEX(技能效果!C:C,MATCH(技能效果等级!B3986,技能效果!B:B,0))</f>
        <v>插槽15随机效果(教学)</v>
      </c>
      <c r="D3986" s="96" t="s">
        <v>873</v>
      </c>
      <c r="E3986" s="95">
        <v>9</v>
      </c>
      <c r="F3986" s="95">
        <f>INDEX(技能效果!H:H,MATCH(技能效果等级!B3986,技能效果!B:B,0))</f>
        <v>4013</v>
      </c>
      <c r="G3986" s="95">
        <f>IF(INDEX(技能效果!K:K,MATCH(B3986,技能效果!B:B,0))=0,INDEX(技能效果!I:I,MATCH(技能效果等级!B3986,技能效果!B:B,0)),INDEX(技能效果!I:I,MATCH(技能效果等级!B3986,技能效果!B:B,0))*VLOOKUP(E3986,技能数值计算!$C$19:$D$28,2,FALSE))</f>
        <v>0.27600000000000002</v>
      </c>
      <c r="H3986" s="95">
        <f>INDEX(技能效果!J:J,MATCH(技能效果等级!B3986,技能效果!B:B,0))</f>
        <v>0</v>
      </c>
      <c r="I3986" s="97"/>
      <c r="J3986" s="97"/>
      <c r="K3986" s="97"/>
      <c r="L3986" s="97"/>
      <c r="M3986" s="97"/>
      <c r="N3986" s="96" t="str">
        <f>IF(INDEX(技能效果!L:L,MATCH(技能效果等级!B3986,技能效果!B:B,0))="","",INDEX(技能效果!L:L,MATCH(技能效果等级!B3986,技能效果!B:B,0)))</f>
        <v/>
      </c>
      <c r="O3986" s="95">
        <f>IF(INDEX(技能效果!N:N,MATCH(B3986,技能效果!B:B,0))=0,INDEX(技能效果!M:M,MATCH(技能效果等级!B3986,技能效果!B:B,0)),INDEX(技能效果!M:M,MATCH(技能效果等级!B3986,技能效果!B:B,0))*VLOOKUP(E3986,技能数值计算!$C$19:$D$28,2,FALSE))</f>
        <v>0</v>
      </c>
      <c r="P3986" s="97"/>
      <c r="Q3986" s="97"/>
      <c r="R3986" s="95" t="str">
        <f>IF(INDEX(技能效果!O:O,MATCH(技能效果等级!B3986,技能效果!B:B,0))="","",INDEX(技能效果!O:O,MATCH(技能效果等级!B3986,技能效果!B:B,0)))</f>
        <v/>
      </c>
      <c r="S3986" s="97"/>
      <c r="T3986" s="97"/>
      <c r="U3986" s="97"/>
      <c r="V3986" s="96" t="str">
        <f>IF(INDEX(技能效果!AF:AF,MATCH(技能效果等级!B3986,技能效果!B:B,0))="","",INDEX(技能效果!AF:AF,MATCH(技能效果等级!B3986,技能效果!B:B,0)))</f>
        <v/>
      </c>
      <c r="W3986" s="95">
        <f t="shared" si="60"/>
        <v>389</v>
      </c>
    </row>
    <row r="3987" spans="1:23" ht="16.5" x14ac:dyDescent="0.2">
      <c r="A3987" s="62">
        <v>3984</v>
      </c>
      <c r="B3987" s="95">
        <f>INDEX(技能效果!B:B,MATCH(技能效果等级!W3987,技能效果!AE:AE,0))</f>
        <v>210401501</v>
      </c>
      <c r="C3987" s="95" t="str">
        <f>INDEX(技能效果!C:C,MATCH(技能效果等级!B3987,技能效果!B:B,0))</f>
        <v>插槽15随机效果(教学)</v>
      </c>
      <c r="D3987" s="96" t="s">
        <v>873</v>
      </c>
      <c r="E3987" s="95">
        <v>10</v>
      </c>
      <c r="F3987" s="95">
        <f>INDEX(技能效果!H:H,MATCH(技能效果等级!B3987,技能效果!B:B,0))</f>
        <v>4013</v>
      </c>
      <c r="G3987" s="95">
        <f>IF(INDEX(技能效果!K:K,MATCH(B3987,技能效果!B:B,0))=0,INDEX(技能效果!I:I,MATCH(技能效果等级!B3987,技能效果!B:B,0)),INDEX(技能效果!I:I,MATCH(技能效果等级!B3987,技能效果!B:B,0))*VLOOKUP(E3987,技能数值计算!$C$19:$D$28,2,FALSE))</f>
        <v>0.3</v>
      </c>
      <c r="H3987" s="95">
        <f>INDEX(技能效果!J:J,MATCH(技能效果等级!B3987,技能效果!B:B,0))</f>
        <v>0</v>
      </c>
      <c r="I3987" s="97"/>
      <c r="J3987" s="97"/>
      <c r="K3987" s="97"/>
      <c r="L3987" s="97"/>
      <c r="M3987" s="97"/>
      <c r="N3987" s="96" t="str">
        <f>IF(INDEX(技能效果!L:L,MATCH(技能效果等级!B3987,技能效果!B:B,0))="","",INDEX(技能效果!L:L,MATCH(技能效果等级!B3987,技能效果!B:B,0)))</f>
        <v/>
      </c>
      <c r="O3987" s="95">
        <f>IF(INDEX(技能效果!N:N,MATCH(B3987,技能效果!B:B,0))=0,INDEX(技能效果!M:M,MATCH(技能效果等级!B3987,技能效果!B:B,0)),INDEX(技能效果!M:M,MATCH(技能效果等级!B3987,技能效果!B:B,0))*VLOOKUP(E3987,技能数值计算!$C$19:$D$28,2,FALSE))</f>
        <v>0</v>
      </c>
      <c r="P3987" s="97"/>
      <c r="Q3987" s="97"/>
      <c r="R3987" s="95" t="str">
        <f>IF(INDEX(技能效果!O:O,MATCH(技能效果等级!B3987,技能效果!B:B,0))="","",INDEX(技能效果!O:O,MATCH(技能效果等级!B3987,技能效果!B:B,0)))</f>
        <v/>
      </c>
      <c r="S3987" s="97"/>
      <c r="T3987" s="97"/>
      <c r="U3987" s="97"/>
      <c r="V3987" s="96" t="str">
        <f>IF(INDEX(技能效果!AF:AF,MATCH(技能效果等级!B3987,技能效果!B:B,0))="","",INDEX(技能效果!AF:AF,MATCH(技能效果等级!B3987,技能效果!B:B,0)))</f>
        <v/>
      </c>
      <c r="W3987" s="95">
        <f t="shared" si="60"/>
        <v>389</v>
      </c>
    </row>
    <row r="3988" spans="1:23" ht="16.5" x14ac:dyDescent="0.2">
      <c r="A3988" s="62">
        <v>3985</v>
      </c>
      <c r="B3988" s="95">
        <f>INDEX(技能效果!B:B,MATCH(技能效果等级!W3988,技能效果!AE:AE,0))</f>
        <v>210401502</v>
      </c>
      <c r="C3988" s="95" t="str">
        <f>INDEX(技能效果!C:C,MATCH(技能效果等级!B3988,技能效果!B:B,0))</f>
        <v>插槽15减攻击(教学)</v>
      </c>
      <c r="D3988" s="96" t="s">
        <v>873</v>
      </c>
      <c r="E3988" s="95">
        <v>1</v>
      </c>
      <c r="F3988" s="95">
        <f>INDEX(技能效果!H:H,MATCH(技能效果等级!B3988,技能效果!B:B,0))</f>
        <v>4026</v>
      </c>
      <c r="G3988" s="95">
        <f>IF(INDEX(技能效果!K:K,MATCH(B3988,技能效果!B:B,0))=0,INDEX(技能效果!I:I,MATCH(技能效果等级!B3988,技能效果!B:B,0)),INDEX(技能效果!I:I,MATCH(技能效果等级!B3988,技能效果!B:B,0))*VLOOKUP(E3988,技能数值计算!$C$19:$D$28,2,FALSE))</f>
        <v>0.3</v>
      </c>
      <c r="H3988" s="95">
        <f>INDEX(技能效果!J:J,MATCH(技能效果等级!B3988,技能效果!B:B,0))</f>
        <v>0</v>
      </c>
      <c r="I3988" s="97"/>
      <c r="J3988" s="97"/>
      <c r="K3988" s="97"/>
      <c r="L3988" s="97"/>
      <c r="M3988" s="97"/>
      <c r="N3988" s="96" t="str">
        <f>IF(INDEX(技能效果!L:L,MATCH(技能效果等级!B3988,技能效果!B:B,0))="","",INDEX(技能效果!L:L,MATCH(技能效果等级!B3988,技能效果!B:B,0)))</f>
        <v/>
      </c>
      <c r="O3988" s="95">
        <f>IF(INDEX(技能效果!N:N,MATCH(B3988,技能效果!B:B,0))=0,INDEX(技能效果!M:M,MATCH(技能效果等级!B3988,技能效果!B:B,0)),INDEX(技能效果!M:M,MATCH(技能效果等级!B3988,技能效果!B:B,0))*VLOOKUP(E3988,技能数值计算!$C$19:$D$28,2,FALSE))</f>
        <v>0</v>
      </c>
      <c r="P3988" s="97"/>
      <c r="Q3988" s="97"/>
      <c r="R3988" s="95" t="str">
        <f>IF(INDEX(技能效果!O:O,MATCH(技能效果等级!B3988,技能效果!B:B,0))="","",INDEX(技能效果!O:O,MATCH(技能效果等级!B3988,技能效果!B:B,0)))</f>
        <v/>
      </c>
      <c r="S3988" s="97"/>
      <c r="T3988" s="97"/>
      <c r="U3988" s="97"/>
      <c r="V3988" s="96" t="str">
        <f>IF(INDEX(技能效果!AF:AF,MATCH(技能效果等级!B3988,技能效果!B:B,0))="","",INDEX(技能效果!AF:AF,MATCH(技能效果等级!B3988,技能效果!B:B,0)))</f>
        <v/>
      </c>
      <c r="W3988" s="95">
        <f t="shared" si="60"/>
        <v>390</v>
      </c>
    </row>
    <row r="3989" spans="1:23" ht="16.5" x14ac:dyDescent="0.2">
      <c r="A3989" s="62">
        <v>3986</v>
      </c>
      <c r="B3989" s="95">
        <f>INDEX(技能效果!B:B,MATCH(技能效果等级!W3989,技能效果!AE:AE,0))</f>
        <v>210401502</v>
      </c>
      <c r="C3989" s="95" t="str">
        <f>INDEX(技能效果!C:C,MATCH(技能效果等级!B3989,技能效果!B:B,0))</f>
        <v>插槽15减攻击(教学)</v>
      </c>
      <c r="D3989" s="96" t="s">
        <v>873</v>
      </c>
      <c r="E3989" s="95">
        <v>2</v>
      </c>
      <c r="F3989" s="95">
        <f>INDEX(技能效果!H:H,MATCH(技能效果等级!B3989,技能效果!B:B,0))</f>
        <v>4026</v>
      </c>
      <c r="G3989" s="95">
        <f>IF(INDEX(技能效果!K:K,MATCH(B3989,技能效果!B:B,0))=0,INDEX(技能效果!I:I,MATCH(技能效果等级!B3989,技能效果!B:B,0)),INDEX(技能效果!I:I,MATCH(技能效果等级!B3989,技能效果!B:B,0))*VLOOKUP(E3989,技能数值计算!$C$19:$D$28,2,FALSE))</f>
        <v>0.3</v>
      </c>
      <c r="H3989" s="95">
        <f>INDEX(技能效果!J:J,MATCH(技能效果等级!B3989,技能效果!B:B,0))</f>
        <v>0</v>
      </c>
      <c r="I3989" s="97"/>
      <c r="J3989" s="97"/>
      <c r="K3989" s="97"/>
      <c r="L3989" s="97"/>
      <c r="M3989" s="97"/>
      <c r="N3989" s="96" t="str">
        <f>IF(INDEX(技能效果!L:L,MATCH(技能效果等级!B3989,技能效果!B:B,0))="","",INDEX(技能效果!L:L,MATCH(技能效果等级!B3989,技能效果!B:B,0)))</f>
        <v/>
      </c>
      <c r="O3989" s="95">
        <f>IF(INDEX(技能效果!N:N,MATCH(B3989,技能效果!B:B,0))=0,INDEX(技能效果!M:M,MATCH(技能效果等级!B3989,技能效果!B:B,0)),INDEX(技能效果!M:M,MATCH(技能效果等级!B3989,技能效果!B:B,0))*VLOOKUP(E3989,技能数值计算!$C$19:$D$28,2,FALSE))</f>
        <v>0</v>
      </c>
      <c r="P3989" s="97"/>
      <c r="Q3989" s="97"/>
      <c r="R3989" s="95" t="str">
        <f>IF(INDEX(技能效果!O:O,MATCH(技能效果等级!B3989,技能效果!B:B,0))="","",INDEX(技能效果!O:O,MATCH(技能效果等级!B3989,技能效果!B:B,0)))</f>
        <v/>
      </c>
      <c r="S3989" s="97"/>
      <c r="T3989" s="97"/>
      <c r="U3989" s="97"/>
      <c r="V3989" s="96" t="str">
        <f>IF(INDEX(技能效果!AF:AF,MATCH(技能效果等级!B3989,技能效果!B:B,0))="","",INDEX(技能效果!AF:AF,MATCH(技能效果等级!B3989,技能效果!B:B,0)))</f>
        <v/>
      </c>
      <c r="W3989" s="95">
        <f t="shared" si="60"/>
        <v>390</v>
      </c>
    </row>
    <row r="3990" spans="1:23" ht="16.5" x14ac:dyDescent="0.2">
      <c r="A3990" s="62">
        <v>3987</v>
      </c>
      <c r="B3990" s="95">
        <f>INDEX(技能效果!B:B,MATCH(技能效果等级!W3990,技能效果!AE:AE,0))</f>
        <v>210401502</v>
      </c>
      <c r="C3990" s="95" t="str">
        <f>INDEX(技能效果!C:C,MATCH(技能效果等级!B3990,技能效果!B:B,0))</f>
        <v>插槽15减攻击(教学)</v>
      </c>
      <c r="D3990" s="96" t="s">
        <v>873</v>
      </c>
      <c r="E3990" s="95">
        <v>3</v>
      </c>
      <c r="F3990" s="95">
        <f>INDEX(技能效果!H:H,MATCH(技能效果等级!B3990,技能效果!B:B,0))</f>
        <v>4026</v>
      </c>
      <c r="G3990" s="95">
        <f>IF(INDEX(技能效果!K:K,MATCH(B3990,技能效果!B:B,0))=0,INDEX(技能效果!I:I,MATCH(技能效果等级!B3990,技能效果!B:B,0)),INDEX(技能效果!I:I,MATCH(技能效果等级!B3990,技能效果!B:B,0))*VLOOKUP(E3990,技能数值计算!$C$19:$D$28,2,FALSE))</f>
        <v>0.3</v>
      </c>
      <c r="H3990" s="95">
        <f>INDEX(技能效果!J:J,MATCH(技能效果等级!B3990,技能效果!B:B,0))</f>
        <v>0</v>
      </c>
      <c r="I3990" s="97"/>
      <c r="J3990" s="97"/>
      <c r="K3990" s="97"/>
      <c r="L3990" s="97"/>
      <c r="M3990" s="97"/>
      <c r="N3990" s="96" t="str">
        <f>IF(INDEX(技能效果!L:L,MATCH(技能效果等级!B3990,技能效果!B:B,0))="","",INDEX(技能效果!L:L,MATCH(技能效果等级!B3990,技能效果!B:B,0)))</f>
        <v/>
      </c>
      <c r="O3990" s="95">
        <f>IF(INDEX(技能效果!N:N,MATCH(B3990,技能效果!B:B,0))=0,INDEX(技能效果!M:M,MATCH(技能效果等级!B3990,技能效果!B:B,0)),INDEX(技能效果!M:M,MATCH(技能效果等级!B3990,技能效果!B:B,0))*VLOOKUP(E3990,技能数值计算!$C$19:$D$28,2,FALSE))</f>
        <v>0</v>
      </c>
      <c r="P3990" s="97"/>
      <c r="Q3990" s="97"/>
      <c r="R3990" s="95" t="str">
        <f>IF(INDEX(技能效果!O:O,MATCH(技能效果等级!B3990,技能效果!B:B,0))="","",INDEX(技能效果!O:O,MATCH(技能效果等级!B3990,技能效果!B:B,0)))</f>
        <v/>
      </c>
      <c r="S3990" s="97"/>
      <c r="T3990" s="97"/>
      <c r="U3990" s="97"/>
      <c r="V3990" s="96" t="str">
        <f>IF(INDEX(技能效果!AF:AF,MATCH(技能效果等级!B3990,技能效果!B:B,0))="","",INDEX(技能效果!AF:AF,MATCH(技能效果等级!B3990,技能效果!B:B,0)))</f>
        <v/>
      </c>
      <c r="W3990" s="95">
        <f t="shared" si="60"/>
        <v>390</v>
      </c>
    </row>
    <row r="3991" spans="1:23" ht="16.5" x14ac:dyDescent="0.2">
      <c r="A3991" s="62">
        <v>3988</v>
      </c>
      <c r="B3991" s="95">
        <f>INDEX(技能效果!B:B,MATCH(技能效果等级!W3991,技能效果!AE:AE,0))</f>
        <v>210401502</v>
      </c>
      <c r="C3991" s="95" t="str">
        <f>INDEX(技能效果!C:C,MATCH(技能效果等级!B3991,技能效果!B:B,0))</f>
        <v>插槽15减攻击(教学)</v>
      </c>
      <c r="D3991" s="96" t="s">
        <v>873</v>
      </c>
      <c r="E3991" s="95">
        <v>4</v>
      </c>
      <c r="F3991" s="95">
        <f>INDEX(技能效果!H:H,MATCH(技能效果等级!B3991,技能效果!B:B,0))</f>
        <v>4026</v>
      </c>
      <c r="G3991" s="95">
        <f>IF(INDEX(技能效果!K:K,MATCH(B3991,技能效果!B:B,0))=0,INDEX(技能效果!I:I,MATCH(技能效果等级!B3991,技能效果!B:B,0)),INDEX(技能效果!I:I,MATCH(技能效果等级!B3991,技能效果!B:B,0))*VLOOKUP(E3991,技能数值计算!$C$19:$D$28,2,FALSE))</f>
        <v>0.3</v>
      </c>
      <c r="H3991" s="95">
        <f>INDEX(技能效果!J:J,MATCH(技能效果等级!B3991,技能效果!B:B,0))</f>
        <v>0</v>
      </c>
      <c r="I3991" s="97"/>
      <c r="J3991" s="97"/>
      <c r="K3991" s="97"/>
      <c r="L3991" s="97"/>
      <c r="M3991" s="97"/>
      <c r="N3991" s="96" t="str">
        <f>IF(INDEX(技能效果!L:L,MATCH(技能效果等级!B3991,技能效果!B:B,0))="","",INDEX(技能效果!L:L,MATCH(技能效果等级!B3991,技能效果!B:B,0)))</f>
        <v/>
      </c>
      <c r="O3991" s="95">
        <f>IF(INDEX(技能效果!N:N,MATCH(B3991,技能效果!B:B,0))=0,INDEX(技能效果!M:M,MATCH(技能效果等级!B3991,技能效果!B:B,0)),INDEX(技能效果!M:M,MATCH(技能效果等级!B3991,技能效果!B:B,0))*VLOOKUP(E3991,技能数值计算!$C$19:$D$28,2,FALSE))</f>
        <v>0</v>
      </c>
      <c r="P3991" s="97"/>
      <c r="Q3991" s="97"/>
      <c r="R3991" s="95" t="str">
        <f>IF(INDEX(技能效果!O:O,MATCH(技能效果等级!B3991,技能效果!B:B,0))="","",INDEX(技能效果!O:O,MATCH(技能效果等级!B3991,技能效果!B:B,0)))</f>
        <v/>
      </c>
      <c r="S3991" s="97"/>
      <c r="T3991" s="97"/>
      <c r="U3991" s="97"/>
      <c r="V3991" s="96" t="str">
        <f>IF(INDEX(技能效果!AF:AF,MATCH(技能效果等级!B3991,技能效果!B:B,0))="","",INDEX(技能效果!AF:AF,MATCH(技能效果等级!B3991,技能效果!B:B,0)))</f>
        <v/>
      </c>
      <c r="W3991" s="95">
        <f t="shared" si="60"/>
        <v>390</v>
      </c>
    </row>
    <row r="3992" spans="1:23" ht="16.5" x14ac:dyDescent="0.2">
      <c r="A3992" s="62">
        <v>3989</v>
      </c>
      <c r="B3992" s="95">
        <f>INDEX(技能效果!B:B,MATCH(技能效果等级!W3992,技能效果!AE:AE,0))</f>
        <v>210401502</v>
      </c>
      <c r="C3992" s="95" t="str">
        <f>INDEX(技能效果!C:C,MATCH(技能效果等级!B3992,技能效果!B:B,0))</f>
        <v>插槽15减攻击(教学)</v>
      </c>
      <c r="D3992" s="96" t="s">
        <v>873</v>
      </c>
      <c r="E3992" s="95">
        <v>5</v>
      </c>
      <c r="F3992" s="95">
        <f>INDEX(技能效果!H:H,MATCH(技能效果等级!B3992,技能效果!B:B,0))</f>
        <v>4026</v>
      </c>
      <c r="G3992" s="95">
        <f>IF(INDEX(技能效果!K:K,MATCH(B3992,技能效果!B:B,0))=0,INDEX(技能效果!I:I,MATCH(技能效果等级!B3992,技能效果!B:B,0)),INDEX(技能效果!I:I,MATCH(技能效果等级!B3992,技能效果!B:B,0))*VLOOKUP(E3992,技能数值计算!$C$19:$D$28,2,FALSE))</f>
        <v>0.3</v>
      </c>
      <c r="H3992" s="95">
        <f>INDEX(技能效果!J:J,MATCH(技能效果等级!B3992,技能效果!B:B,0))</f>
        <v>0</v>
      </c>
      <c r="I3992" s="97"/>
      <c r="J3992" s="97"/>
      <c r="K3992" s="97"/>
      <c r="L3992" s="97"/>
      <c r="M3992" s="97"/>
      <c r="N3992" s="96" t="str">
        <f>IF(INDEX(技能效果!L:L,MATCH(技能效果等级!B3992,技能效果!B:B,0))="","",INDEX(技能效果!L:L,MATCH(技能效果等级!B3992,技能效果!B:B,0)))</f>
        <v/>
      </c>
      <c r="O3992" s="95">
        <f>IF(INDEX(技能效果!N:N,MATCH(B3992,技能效果!B:B,0))=0,INDEX(技能效果!M:M,MATCH(技能效果等级!B3992,技能效果!B:B,0)),INDEX(技能效果!M:M,MATCH(技能效果等级!B3992,技能效果!B:B,0))*VLOOKUP(E3992,技能数值计算!$C$19:$D$28,2,FALSE))</f>
        <v>0</v>
      </c>
      <c r="P3992" s="97"/>
      <c r="Q3992" s="97"/>
      <c r="R3992" s="95" t="str">
        <f>IF(INDEX(技能效果!O:O,MATCH(技能效果等级!B3992,技能效果!B:B,0))="","",INDEX(技能效果!O:O,MATCH(技能效果等级!B3992,技能效果!B:B,0)))</f>
        <v/>
      </c>
      <c r="S3992" s="97"/>
      <c r="T3992" s="97"/>
      <c r="U3992" s="97"/>
      <c r="V3992" s="96" t="str">
        <f>IF(INDEX(技能效果!AF:AF,MATCH(技能效果等级!B3992,技能效果!B:B,0))="","",INDEX(技能效果!AF:AF,MATCH(技能效果等级!B3992,技能效果!B:B,0)))</f>
        <v/>
      </c>
      <c r="W3992" s="95">
        <f t="shared" si="60"/>
        <v>390</v>
      </c>
    </row>
    <row r="3993" spans="1:23" ht="16.5" x14ac:dyDescent="0.2">
      <c r="A3993" s="62">
        <v>3990</v>
      </c>
      <c r="B3993" s="95">
        <f>INDEX(技能效果!B:B,MATCH(技能效果等级!W3993,技能效果!AE:AE,0))</f>
        <v>210401502</v>
      </c>
      <c r="C3993" s="95" t="str">
        <f>INDEX(技能效果!C:C,MATCH(技能效果等级!B3993,技能效果!B:B,0))</f>
        <v>插槽15减攻击(教学)</v>
      </c>
      <c r="D3993" s="96" t="s">
        <v>873</v>
      </c>
      <c r="E3993" s="95">
        <v>6</v>
      </c>
      <c r="F3993" s="95">
        <f>INDEX(技能效果!H:H,MATCH(技能效果等级!B3993,技能效果!B:B,0))</f>
        <v>4026</v>
      </c>
      <c r="G3993" s="95">
        <f>IF(INDEX(技能效果!K:K,MATCH(B3993,技能效果!B:B,0))=0,INDEX(技能效果!I:I,MATCH(技能效果等级!B3993,技能效果!B:B,0)),INDEX(技能效果!I:I,MATCH(技能效果等级!B3993,技能效果!B:B,0))*VLOOKUP(E3993,技能数值计算!$C$19:$D$28,2,FALSE))</f>
        <v>0.3</v>
      </c>
      <c r="H3993" s="95">
        <f>INDEX(技能效果!J:J,MATCH(技能效果等级!B3993,技能效果!B:B,0))</f>
        <v>0</v>
      </c>
      <c r="I3993" s="97"/>
      <c r="J3993" s="97"/>
      <c r="K3993" s="97"/>
      <c r="L3993" s="97"/>
      <c r="M3993" s="97"/>
      <c r="N3993" s="96" t="str">
        <f>IF(INDEX(技能效果!L:L,MATCH(技能效果等级!B3993,技能效果!B:B,0))="","",INDEX(技能效果!L:L,MATCH(技能效果等级!B3993,技能效果!B:B,0)))</f>
        <v/>
      </c>
      <c r="O3993" s="95">
        <f>IF(INDEX(技能效果!N:N,MATCH(B3993,技能效果!B:B,0))=0,INDEX(技能效果!M:M,MATCH(技能效果等级!B3993,技能效果!B:B,0)),INDEX(技能效果!M:M,MATCH(技能效果等级!B3993,技能效果!B:B,0))*VLOOKUP(E3993,技能数值计算!$C$19:$D$28,2,FALSE))</f>
        <v>0</v>
      </c>
      <c r="P3993" s="97"/>
      <c r="Q3993" s="97"/>
      <c r="R3993" s="95" t="str">
        <f>IF(INDEX(技能效果!O:O,MATCH(技能效果等级!B3993,技能效果!B:B,0))="","",INDEX(技能效果!O:O,MATCH(技能效果等级!B3993,技能效果!B:B,0)))</f>
        <v/>
      </c>
      <c r="S3993" s="97"/>
      <c r="T3993" s="97"/>
      <c r="U3993" s="97"/>
      <c r="V3993" s="96" t="str">
        <f>IF(INDEX(技能效果!AF:AF,MATCH(技能效果等级!B3993,技能效果!B:B,0))="","",INDEX(技能效果!AF:AF,MATCH(技能效果等级!B3993,技能效果!B:B,0)))</f>
        <v/>
      </c>
      <c r="W3993" s="95">
        <f t="shared" si="60"/>
        <v>390</v>
      </c>
    </row>
    <row r="3994" spans="1:23" ht="16.5" x14ac:dyDescent="0.2">
      <c r="A3994" s="62">
        <v>3991</v>
      </c>
      <c r="B3994" s="95">
        <f>INDEX(技能效果!B:B,MATCH(技能效果等级!W3994,技能效果!AE:AE,0))</f>
        <v>210401502</v>
      </c>
      <c r="C3994" s="95" t="str">
        <f>INDEX(技能效果!C:C,MATCH(技能效果等级!B3994,技能效果!B:B,0))</f>
        <v>插槽15减攻击(教学)</v>
      </c>
      <c r="D3994" s="96" t="s">
        <v>873</v>
      </c>
      <c r="E3994" s="95">
        <v>7</v>
      </c>
      <c r="F3994" s="95">
        <f>INDEX(技能效果!H:H,MATCH(技能效果等级!B3994,技能效果!B:B,0))</f>
        <v>4026</v>
      </c>
      <c r="G3994" s="95">
        <f>IF(INDEX(技能效果!K:K,MATCH(B3994,技能效果!B:B,0))=0,INDEX(技能效果!I:I,MATCH(技能效果等级!B3994,技能效果!B:B,0)),INDEX(技能效果!I:I,MATCH(技能效果等级!B3994,技能效果!B:B,0))*VLOOKUP(E3994,技能数值计算!$C$19:$D$28,2,FALSE))</f>
        <v>0.3</v>
      </c>
      <c r="H3994" s="95">
        <f>INDEX(技能效果!J:J,MATCH(技能效果等级!B3994,技能效果!B:B,0))</f>
        <v>0</v>
      </c>
      <c r="I3994" s="97"/>
      <c r="J3994" s="97"/>
      <c r="K3994" s="97"/>
      <c r="L3994" s="97"/>
      <c r="M3994" s="97"/>
      <c r="N3994" s="96" t="str">
        <f>IF(INDEX(技能效果!L:L,MATCH(技能效果等级!B3994,技能效果!B:B,0))="","",INDEX(技能效果!L:L,MATCH(技能效果等级!B3994,技能效果!B:B,0)))</f>
        <v/>
      </c>
      <c r="O3994" s="95">
        <f>IF(INDEX(技能效果!N:N,MATCH(B3994,技能效果!B:B,0))=0,INDEX(技能效果!M:M,MATCH(技能效果等级!B3994,技能效果!B:B,0)),INDEX(技能效果!M:M,MATCH(技能效果等级!B3994,技能效果!B:B,0))*VLOOKUP(E3994,技能数值计算!$C$19:$D$28,2,FALSE))</f>
        <v>0</v>
      </c>
      <c r="P3994" s="97"/>
      <c r="Q3994" s="97"/>
      <c r="R3994" s="95" t="str">
        <f>IF(INDEX(技能效果!O:O,MATCH(技能效果等级!B3994,技能效果!B:B,0))="","",INDEX(技能效果!O:O,MATCH(技能效果等级!B3994,技能效果!B:B,0)))</f>
        <v/>
      </c>
      <c r="S3994" s="97"/>
      <c r="T3994" s="97"/>
      <c r="U3994" s="97"/>
      <c r="V3994" s="96" t="str">
        <f>IF(INDEX(技能效果!AF:AF,MATCH(技能效果等级!B3994,技能效果!B:B,0))="","",INDEX(技能效果!AF:AF,MATCH(技能效果等级!B3994,技能效果!B:B,0)))</f>
        <v/>
      </c>
      <c r="W3994" s="95">
        <f t="shared" si="60"/>
        <v>390</v>
      </c>
    </row>
    <row r="3995" spans="1:23" ht="16.5" x14ac:dyDescent="0.2">
      <c r="A3995" s="62">
        <v>3992</v>
      </c>
      <c r="B3995" s="95">
        <f>INDEX(技能效果!B:B,MATCH(技能效果等级!W3995,技能效果!AE:AE,0))</f>
        <v>210401502</v>
      </c>
      <c r="C3995" s="95" t="str">
        <f>INDEX(技能效果!C:C,MATCH(技能效果等级!B3995,技能效果!B:B,0))</f>
        <v>插槽15减攻击(教学)</v>
      </c>
      <c r="D3995" s="96" t="s">
        <v>873</v>
      </c>
      <c r="E3995" s="95">
        <v>8</v>
      </c>
      <c r="F3995" s="95">
        <f>INDEX(技能效果!H:H,MATCH(技能效果等级!B3995,技能效果!B:B,0))</f>
        <v>4026</v>
      </c>
      <c r="G3995" s="95">
        <f>IF(INDEX(技能效果!K:K,MATCH(B3995,技能效果!B:B,0))=0,INDEX(技能效果!I:I,MATCH(技能效果等级!B3995,技能效果!B:B,0)),INDEX(技能效果!I:I,MATCH(技能效果等级!B3995,技能效果!B:B,0))*VLOOKUP(E3995,技能数值计算!$C$19:$D$28,2,FALSE))</f>
        <v>0.3</v>
      </c>
      <c r="H3995" s="95">
        <f>INDEX(技能效果!J:J,MATCH(技能效果等级!B3995,技能效果!B:B,0))</f>
        <v>0</v>
      </c>
      <c r="I3995" s="97"/>
      <c r="J3995" s="97"/>
      <c r="K3995" s="97"/>
      <c r="L3995" s="97"/>
      <c r="M3995" s="97"/>
      <c r="N3995" s="96" t="str">
        <f>IF(INDEX(技能效果!L:L,MATCH(技能效果等级!B3995,技能效果!B:B,0))="","",INDEX(技能效果!L:L,MATCH(技能效果等级!B3995,技能效果!B:B,0)))</f>
        <v/>
      </c>
      <c r="O3995" s="95">
        <f>IF(INDEX(技能效果!N:N,MATCH(B3995,技能效果!B:B,0))=0,INDEX(技能效果!M:M,MATCH(技能效果等级!B3995,技能效果!B:B,0)),INDEX(技能效果!M:M,MATCH(技能效果等级!B3995,技能效果!B:B,0))*VLOOKUP(E3995,技能数值计算!$C$19:$D$28,2,FALSE))</f>
        <v>0</v>
      </c>
      <c r="P3995" s="97"/>
      <c r="Q3995" s="97"/>
      <c r="R3995" s="95" t="str">
        <f>IF(INDEX(技能效果!O:O,MATCH(技能效果等级!B3995,技能效果!B:B,0))="","",INDEX(技能效果!O:O,MATCH(技能效果等级!B3995,技能效果!B:B,0)))</f>
        <v/>
      </c>
      <c r="S3995" s="97"/>
      <c r="T3995" s="97"/>
      <c r="U3995" s="97"/>
      <c r="V3995" s="96" t="str">
        <f>IF(INDEX(技能效果!AF:AF,MATCH(技能效果等级!B3995,技能效果!B:B,0))="","",INDEX(技能效果!AF:AF,MATCH(技能效果等级!B3995,技能效果!B:B,0)))</f>
        <v/>
      </c>
      <c r="W3995" s="95">
        <f t="shared" si="60"/>
        <v>390</v>
      </c>
    </row>
    <row r="3996" spans="1:23" ht="16.5" x14ac:dyDescent="0.2">
      <c r="A3996" s="62">
        <v>3993</v>
      </c>
      <c r="B3996" s="95">
        <f>INDEX(技能效果!B:B,MATCH(技能效果等级!W3996,技能效果!AE:AE,0))</f>
        <v>210401502</v>
      </c>
      <c r="C3996" s="95" t="str">
        <f>INDEX(技能效果!C:C,MATCH(技能效果等级!B3996,技能效果!B:B,0))</f>
        <v>插槽15减攻击(教学)</v>
      </c>
      <c r="D3996" s="96" t="s">
        <v>873</v>
      </c>
      <c r="E3996" s="95">
        <v>9</v>
      </c>
      <c r="F3996" s="95">
        <f>INDEX(技能效果!H:H,MATCH(技能效果等级!B3996,技能效果!B:B,0))</f>
        <v>4026</v>
      </c>
      <c r="G3996" s="95">
        <f>IF(INDEX(技能效果!K:K,MATCH(B3996,技能效果!B:B,0))=0,INDEX(技能效果!I:I,MATCH(技能效果等级!B3996,技能效果!B:B,0)),INDEX(技能效果!I:I,MATCH(技能效果等级!B3996,技能效果!B:B,0))*VLOOKUP(E3996,技能数值计算!$C$19:$D$28,2,FALSE))</f>
        <v>0.3</v>
      </c>
      <c r="H3996" s="95">
        <f>INDEX(技能效果!J:J,MATCH(技能效果等级!B3996,技能效果!B:B,0))</f>
        <v>0</v>
      </c>
      <c r="I3996" s="97"/>
      <c r="J3996" s="97"/>
      <c r="K3996" s="97"/>
      <c r="L3996" s="97"/>
      <c r="M3996" s="97"/>
      <c r="N3996" s="96" t="str">
        <f>IF(INDEX(技能效果!L:L,MATCH(技能效果等级!B3996,技能效果!B:B,0))="","",INDEX(技能效果!L:L,MATCH(技能效果等级!B3996,技能效果!B:B,0)))</f>
        <v/>
      </c>
      <c r="O3996" s="95">
        <f>IF(INDEX(技能效果!N:N,MATCH(B3996,技能效果!B:B,0))=0,INDEX(技能效果!M:M,MATCH(技能效果等级!B3996,技能效果!B:B,0)),INDEX(技能效果!M:M,MATCH(技能效果等级!B3996,技能效果!B:B,0))*VLOOKUP(E3996,技能数值计算!$C$19:$D$28,2,FALSE))</f>
        <v>0</v>
      </c>
      <c r="P3996" s="97"/>
      <c r="Q3996" s="97"/>
      <c r="R3996" s="95" t="str">
        <f>IF(INDEX(技能效果!O:O,MATCH(技能效果等级!B3996,技能效果!B:B,0))="","",INDEX(技能效果!O:O,MATCH(技能效果等级!B3996,技能效果!B:B,0)))</f>
        <v/>
      </c>
      <c r="S3996" s="97"/>
      <c r="T3996" s="97"/>
      <c r="U3996" s="97"/>
      <c r="V3996" s="96" t="str">
        <f>IF(INDEX(技能效果!AF:AF,MATCH(技能效果等级!B3996,技能效果!B:B,0))="","",INDEX(技能效果!AF:AF,MATCH(技能效果等级!B3996,技能效果!B:B,0)))</f>
        <v/>
      </c>
      <c r="W3996" s="95">
        <f t="shared" si="60"/>
        <v>390</v>
      </c>
    </row>
    <row r="3997" spans="1:23" ht="16.5" x14ac:dyDescent="0.2">
      <c r="A3997" s="62">
        <v>3994</v>
      </c>
      <c r="B3997" s="95">
        <f>INDEX(技能效果!B:B,MATCH(技能效果等级!W3997,技能效果!AE:AE,0))</f>
        <v>210401502</v>
      </c>
      <c r="C3997" s="95" t="str">
        <f>INDEX(技能效果!C:C,MATCH(技能效果等级!B3997,技能效果!B:B,0))</f>
        <v>插槽15减攻击(教学)</v>
      </c>
      <c r="D3997" s="96" t="s">
        <v>873</v>
      </c>
      <c r="E3997" s="95">
        <v>10</v>
      </c>
      <c r="F3997" s="95">
        <f>INDEX(技能效果!H:H,MATCH(技能效果等级!B3997,技能效果!B:B,0))</f>
        <v>4026</v>
      </c>
      <c r="G3997" s="95">
        <f>IF(INDEX(技能效果!K:K,MATCH(B3997,技能效果!B:B,0))=0,INDEX(技能效果!I:I,MATCH(技能效果等级!B3997,技能效果!B:B,0)),INDEX(技能效果!I:I,MATCH(技能效果等级!B3997,技能效果!B:B,0))*VLOOKUP(E3997,技能数值计算!$C$19:$D$28,2,FALSE))</f>
        <v>0.3</v>
      </c>
      <c r="H3997" s="95">
        <f>INDEX(技能效果!J:J,MATCH(技能效果等级!B3997,技能效果!B:B,0))</f>
        <v>0</v>
      </c>
      <c r="I3997" s="97"/>
      <c r="J3997" s="97"/>
      <c r="K3997" s="97"/>
      <c r="L3997" s="97"/>
      <c r="M3997" s="97"/>
      <c r="N3997" s="96" t="str">
        <f>IF(INDEX(技能效果!L:L,MATCH(技能效果等级!B3997,技能效果!B:B,0))="","",INDEX(技能效果!L:L,MATCH(技能效果等级!B3997,技能效果!B:B,0)))</f>
        <v/>
      </c>
      <c r="O3997" s="95">
        <f>IF(INDEX(技能效果!N:N,MATCH(B3997,技能效果!B:B,0))=0,INDEX(技能效果!M:M,MATCH(技能效果等级!B3997,技能效果!B:B,0)),INDEX(技能效果!M:M,MATCH(技能效果等级!B3997,技能效果!B:B,0))*VLOOKUP(E3997,技能数值计算!$C$19:$D$28,2,FALSE))</f>
        <v>0</v>
      </c>
      <c r="P3997" s="97"/>
      <c r="Q3997" s="97"/>
      <c r="R3997" s="95" t="str">
        <f>IF(INDEX(技能效果!O:O,MATCH(技能效果等级!B3997,技能效果!B:B,0))="","",INDEX(技能效果!O:O,MATCH(技能效果等级!B3997,技能效果!B:B,0)))</f>
        <v/>
      </c>
      <c r="S3997" s="97"/>
      <c r="T3997" s="97"/>
      <c r="U3997" s="97"/>
      <c r="V3997" s="96" t="str">
        <f>IF(INDEX(技能效果!AF:AF,MATCH(技能效果等级!B3997,技能效果!B:B,0))="","",INDEX(技能效果!AF:AF,MATCH(技能效果等级!B3997,技能效果!B:B,0)))</f>
        <v/>
      </c>
      <c r="W3997" s="95">
        <f t="shared" si="60"/>
        <v>390</v>
      </c>
    </row>
    <row r="3998" spans="1:23" ht="16.5" x14ac:dyDescent="0.2">
      <c r="A3998" s="62">
        <v>3995</v>
      </c>
      <c r="B3998" s="95">
        <f>INDEX(技能效果!B:B,MATCH(技能效果等级!W3998,技能效果!AE:AE,0))</f>
        <v>210401503</v>
      </c>
      <c r="C3998" s="95" t="str">
        <f>INDEX(技能效果!C:C,MATCH(技能效果等级!B3998,技能效果!B:B,0))</f>
        <v>插槽15减防御(教学)</v>
      </c>
      <c r="D3998" s="96" t="s">
        <v>873</v>
      </c>
      <c r="E3998" s="95">
        <v>1</v>
      </c>
      <c r="F3998" s="95">
        <f>INDEX(技能效果!H:H,MATCH(技能效果等级!B3998,技能效果!B:B,0))</f>
        <v>4033</v>
      </c>
      <c r="G3998" s="95">
        <f>IF(INDEX(技能效果!K:K,MATCH(B3998,技能效果!B:B,0))=0,INDEX(技能效果!I:I,MATCH(技能效果等级!B3998,技能效果!B:B,0)),INDEX(技能效果!I:I,MATCH(技能效果等级!B3998,技能效果!B:B,0))*VLOOKUP(E3998,技能数值计算!$C$19:$D$28,2,FALSE))</f>
        <v>0.3</v>
      </c>
      <c r="H3998" s="95">
        <f>INDEX(技能效果!J:J,MATCH(技能效果等级!B3998,技能效果!B:B,0))</f>
        <v>0</v>
      </c>
      <c r="I3998" s="97"/>
      <c r="J3998" s="97"/>
      <c r="K3998" s="97"/>
      <c r="L3998" s="97"/>
      <c r="M3998" s="97"/>
      <c r="N3998" s="96" t="str">
        <f>IF(INDEX(技能效果!L:L,MATCH(技能效果等级!B3998,技能效果!B:B,0))="","",INDEX(技能效果!L:L,MATCH(技能效果等级!B3998,技能效果!B:B,0)))</f>
        <v/>
      </c>
      <c r="O3998" s="95">
        <f>IF(INDEX(技能效果!N:N,MATCH(B3998,技能效果!B:B,0))=0,INDEX(技能效果!M:M,MATCH(技能效果等级!B3998,技能效果!B:B,0)),INDEX(技能效果!M:M,MATCH(技能效果等级!B3998,技能效果!B:B,0))*VLOOKUP(E3998,技能数值计算!$C$19:$D$28,2,FALSE))</f>
        <v>0</v>
      </c>
      <c r="P3998" s="97"/>
      <c r="Q3998" s="97"/>
      <c r="R3998" s="95" t="str">
        <f>IF(INDEX(技能效果!O:O,MATCH(技能效果等级!B3998,技能效果!B:B,0))="","",INDEX(技能效果!O:O,MATCH(技能效果等级!B3998,技能效果!B:B,0)))</f>
        <v/>
      </c>
      <c r="S3998" s="97"/>
      <c r="T3998" s="97"/>
      <c r="U3998" s="97"/>
      <c r="V3998" s="96" t="str">
        <f>IF(INDEX(技能效果!AF:AF,MATCH(技能效果等级!B3998,技能效果!B:B,0))="","",INDEX(技能效果!AF:AF,MATCH(技能效果等级!B3998,技能效果!B:B,0)))</f>
        <v/>
      </c>
      <c r="W3998" s="95">
        <f t="shared" si="60"/>
        <v>391</v>
      </c>
    </row>
    <row r="3999" spans="1:23" ht="16.5" x14ac:dyDescent="0.2">
      <c r="A3999" s="62">
        <v>3996</v>
      </c>
      <c r="B3999" s="95">
        <f>INDEX(技能效果!B:B,MATCH(技能效果等级!W3999,技能效果!AE:AE,0))</f>
        <v>210401503</v>
      </c>
      <c r="C3999" s="95" t="str">
        <f>INDEX(技能效果!C:C,MATCH(技能效果等级!B3999,技能效果!B:B,0))</f>
        <v>插槽15减防御(教学)</v>
      </c>
      <c r="D3999" s="96" t="s">
        <v>873</v>
      </c>
      <c r="E3999" s="95">
        <v>2</v>
      </c>
      <c r="F3999" s="95">
        <f>INDEX(技能效果!H:H,MATCH(技能效果等级!B3999,技能效果!B:B,0))</f>
        <v>4033</v>
      </c>
      <c r="G3999" s="95">
        <f>IF(INDEX(技能效果!K:K,MATCH(B3999,技能效果!B:B,0))=0,INDEX(技能效果!I:I,MATCH(技能效果等级!B3999,技能效果!B:B,0)),INDEX(技能效果!I:I,MATCH(技能效果等级!B3999,技能效果!B:B,0))*VLOOKUP(E3999,技能数值计算!$C$19:$D$28,2,FALSE))</f>
        <v>0.3</v>
      </c>
      <c r="H3999" s="95">
        <f>INDEX(技能效果!J:J,MATCH(技能效果等级!B3999,技能效果!B:B,0))</f>
        <v>0</v>
      </c>
      <c r="I3999" s="97"/>
      <c r="J3999" s="97"/>
      <c r="K3999" s="97"/>
      <c r="L3999" s="97"/>
      <c r="M3999" s="97"/>
      <c r="N3999" s="96" t="str">
        <f>IF(INDEX(技能效果!L:L,MATCH(技能效果等级!B3999,技能效果!B:B,0))="","",INDEX(技能效果!L:L,MATCH(技能效果等级!B3999,技能效果!B:B,0)))</f>
        <v/>
      </c>
      <c r="O3999" s="95">
        <f>IF(INDEX(技能效果!N:N,MATCH(B3999,技能效果!B:B,0))=0,INDEX(技能效果!M:M,MATCH(技能效果等级!B3999,技能效果!B:B,0)),INDEX(技能效果!M:M,MATCH(技能效果等级!B3999,技能效果!B:B,0))*VLOOKUP(E3999,技能数值计算!$C$19:$D$28,2,FALSE))</f>
        <v>0</v>
      </c>
      <c r="P3999" s="97"/>
      <c r="Q3999" s="97"/>
      <c r="R3999" s="95" t="str">
        <f>IF(INDEX(技能效果!O:O,MATCH(技能效果等级!B3999,技能效果!B:B,0))="","",INDEX(技能效果!O:O,MATCH(技能效果等级!B3999,技能效果!B:B,0)))</f>
        <v/>
      </c>
      <c r="S3999" s="97"/>
      <c r="T3999" s="97"/>
      <c r="U3999" s="97"/>
      <c r="V3999" s="96" t="str">
        <f>IF(INDEX(技能效果!AF:AF,MATCH(技能效果等级!B3999,技能效果!B:B,0))="","",INDEX(技能效果!AF:AF,MATCH(技能效果等级!B3999,技能效果!B:B,0)))</f>
        <v/>
      </c>
      <c r="W3999" s="95">
        <f t="shared" si="60"/>
        <v>391</v>
      </c>
    </row>
    <row r="4000" spans="1:23" ht="16.5" x14ac:dyDescent="0.2">
      <c r="A4000" s="62">
        <v>3997</v>
      </c>
      <c r="B4000" s="95">
        <f>INDEX(技能效果!B:B,MATCH(技能效果等级!W4000,技能效果!AE:AE,0))</f>
        <v>210401503</v>
      </c>
      <c r="C4000" s="95" t="str">
        <f>INDEX(技能效果!C:C,MATCH(技能效果等级!B4000,技能效果!B:B,0))</f>
        <v>插槽15减防御(教学)</v>
      </c>
      <c r="D4000" s="96" t="s">
        <v>873</v>
      </c>
      <c r="E4000" s="95">
        <v>3</v>
      </c>
      <c r="F4000" s="95">
        <f>INDEX(技能效果!H:H,MATCH(技能效果等级!B4000,技能效果!B:B,0))</f>
        <v>4033</v>
      </c>
      <c r="G4000" s="95">
        <f>IF(INDEX(技能效果!K:K,MATCH(B4000,技能效果!B:B,0))=0,INDEX(技能效果!I:I,MATCH(技能效果等级!B4000,技能效果!B:B,0)),INDEX(技能效果!I:I,MATCH(技能效果等级!B4000,技能效果!B:B,0))*VLOOKUP(E4000,技能数值计算!$C$19:$D$28,2,FALSE))</f>
        <v>0.3</v>
      </c>
      <c r="H4000" s="95">
        <f>INDEX(技能效果!J:J,MATCH(技能效果等级!B4000,技能效果!B:B,0))</f>
        <v>0</v>
      </c>
      <c r="I4000" s="97"/>
      <c r="J4000" s="97"/>
      <c r="K4000" s="97"/>
      <c r="L4000" s="97"/>
      <c r="M4000" s="97"/>
      <c r="N4000" s="96" t="str">
        <f>IF(INDEX(技能效果!L:L,MATCH(技能效果等级!B4000,技能效果!B:B,0))="","",INDEX(技能效果!L:L,MATCH(技能效果等级!B4000,技能效果!B:B,0)))</f>
        <v/>
      </c>
      <c r="O4000" s="95">
        <f>IF(INDEX(技能效果!N:N,MATCH(B4000,技能效果!B:B,0))=0,INDEX(技能效果!M:M,MATCH(技能效果等级!B4000,技能效果!B:B,0)),INDEX(技能效果!M:M,MATCH(技能效果等级!B4000,技能效果!B:B,0))*VLOOKUP(E4000,技能数值计算!$C$19:$D$28,2,FALSE))</f>
        <v>0</v>
      </c>
      <c r="P4000" s="97"/>
      <c r="Q4000" s="97"/>
      <c r="R4000" s="95" t="str">
        <f>IF(INDEX(技能效果!O:O,MATCH(技能效果等级!B4000,技能效果!B:B,0))="","",INDEX(技能效果!O:O,MATCH(技能效果等级!B4000,技能效果!B:B,0)))</f>
        <v/>
      </c>
      <c r="S4000" s="97"/>
      <c r="T4000" s="97"/>
      <c r="U4000" s="97"/>
      <c r="V4000" s="96" t="str">
        <f>IF(INDEX(技能效果!AF:AF,MATCH(技能效果等级!B4000,技能效果!B:B,0))="","",INDEX(技能效果!AF:AF,MATCH(技能效果等级!B4000,技能效果!B:B,0)))</f>
        <v/>
      </c>
      <c r="W4000" s="95">
        <f t="shared" si="60"/>
        <v>391</v>
      </c>
    </row>
    <row r="4001" spans="1:23" ht="16.5" x14ac:dyDescent="0.2">
      <c r="A4001" s="62">
        <v>3998</v>
      </c>
      <c r="B4001" s="95">
        <f>INDEX(技能效果!B:B,MATCH(技能效果等级!W4001,技能效果!AE:AE,0))</f>
        <v>210401503</v>
      </c>
      <c r="C4001" s="95" t="str">
        <f>INDEX(技能效果!C:C,MATCH(技能效果等级!B4001,技能效果!B:B,0))</f>
        <v>插槽15减防御(教学)</v>
      </c>
      <c r="D4001" s="96" t="s">
        <v>873</v>
      </c>
      <c r="E4001" s="95">
        <v>4</v>
      </c>
      <c r="F4001" s="95">
        <f>INDEX(技能效果!H:H,MATCH(技能效果等级!B4001,技能效果!B:B,0))</f>
        <v>4033</v>
      </c>
      <c r="G4001" s="95">
        <f>IF(INDEX(技能效果!K:K,MATCH(B4001,技能效果!B:B,0))=0,INDEX(技能效果!I:I,MATCH(技能效果等级!B4001,技能效果!B:B,0)),INDEX(技能效果!I:I,MATCH(技能效果等级!B4001,技能效果!B:B,0))*VLOOKUP(E4001,技能数值计算!$C$19:$D$28,2,FALSE))</f>
        <v>0.3</v>
      </c>
      <c r="H4001" s="95">
        <f>INDEX(技能效果!J:J,MATCH(技能效果等级!B4001,技能效果!B:B,0))</f>
        <v>0</v>
      </c>
      <c r="I4001" s="97"/>
      <c r="J4001" s="97"/>
      <c r="K4001" s="97"/>
      <c r="L4001" s="97"/>
      <c r="M4001" s="97"/>
      <c r="N4001" s="96" t="str">
        <f>IF(INDEX(技能效果!L:L,MATCH(技能效果等级!B4001,技能效果!B:B,0))="","",INDEX(技能效果!L:L,MATCH(技能效果等级!B4001,技能效果!B:B,0)))</f>
        <v/>
      </c>
      <c r="O4001" s="95">
        <f>IF(INDEX(技能效果!N:N,MATCH(B4001,技能效果!B:B,0))=0,INDEX(技能效果!M:M,MATCH(技能效果等级!B4001,技能效果!B:B,0)),INDEX(技能效果!M:M,MATCH(技能效果等级!B4001,技能效果!B:B,0))*VLOOKUP(E4001,技能数值计算!$C$19:$D$28,2,FALSE))</f>
        <v>0</v>
      </c>
      <c r="P4001" s="97"/>
      <c r="Q4001" s="97"/>
      <c r="R4001" s="95" t="str">
        <f>IF(INDEX(技能效果!O:O,MATCH(技能效果等级!B4001,技能效果!B:B,0))="","",INDEX(技能效果!O:O,MATCH(技能效果等级!B4001,技能效果!B:B,0)))</f>
        <v/>
      </c>
      <c r="S4001" s="97"/>
      <c r="T4001" s="97"/>
      <c r="U4001" s="97"/>
      <c r="V4001" s="96" t="str">
        <f>IF(INDEX(技能效果!AF:AF,MATCH(技能效果等级!B4001,技能效果!B:B,0))="","",INDEX(技能效果!AF:AF,MATCH(技能效果等级!B4001,技能效果!B:B,0)))</f>
        <v/>
      </c>
      <c r="W4001" s="95">
        <f t="shared" si="60"/>
        <v>391</v>
      </c>
    </row>
    <row r="4002" spans="1:23" ht="16.5" x14ac:dyDescent="0.2">
      <c r="A4002" s="62">
        <v>3999</v>
      </c>
      <c r="B4002" s="95">
        <f>INDEX(技能效果!B:B,MATCH(技能效果等级!W4002,技能效果!AE:AE,0))</f>
        <v>210401503</v>
      </c>
      <c r="C4002" s="95" t="str">
        <f>INDEX(技能效果!C:C,MATCH(技能效果等级!B4002,技能效果!B:B,0))</f>
        <v>插槽15减防御(教学)</v>
      </c>
      <c r="D4002" s="96" t="s">
        <v>873</v>
      </c>
      <c r="E4002" s="95">
        <v>5</v>
      </c>
      <c r="F4002" s="95">
        <f>INDEX(技能效果!H:H,MATCH(技能效果等级!B4002,技能效果!B:B,0))</f>
        <v>4033</v>
      </c>
      <c r="G4002" s="95">
        <f>IF(INDEX(技能效果!K:K,MATCH(B4002,技能效果!B:B,0))=0,INDEX(技能效果!I:I,MATCH(技能效果等级!B4002,技能效果!B:B,0)),INDEX(技能效果!I:I,MATCH(技能效果等级!B4002,技能效果!B:B,0))*VLOOKUP(E4002,技能数值计算!$C$19:$D$28,2,FALSE))</f>
        <v>0.3</v>
      </c>
      <c r="H4002" s="95">
        <f>INDEX(技能效果!J:J,MATCH(技能效果等级!B4002,技能效果!B:B,0))</f>
        <v>0</v>
      </c>
      <c r="I4002" s="97"/>
      <c r="J4002" s="97"/>
      <c r="K4002" s="97"/>
      <c r="L4002" s="97"/>
      <c r="M4002" s="97"/>
      <c r="N4002" s="96" t="str">
        <f>IF(INDEX(技能效果!L:L,MATCH(技能效果等级!B4002,技能效果!B:B,0))="","",INDEX(技能效果!L:L,MATCH(技能效果等级!B4002,技能效果!B:B,0)))</f>
        <v/>
      </c>
      <c r="O4002" s="95">
        <f>IF(INDEX(技能效果!N:N,MATCH(B4002,技能效果!B:B,0))=0,INDEX(技能效果!M:M,MATCH(技能效果等级!B4002,技能效果!B:B,0)),INDEX(技能效果!M:M,MATCH(技能效果等级!B4002,技能效果!B:B,0))*VLOOKUP(E4002,技能数值计算!$C$19:$D$28,2,FALSE))</f>
        <v>0</v>
      </c>
      <c r="P4002" s="97"/>
      <c r="Q4002" s="97"/>
      <c r="R4002" s="95" t="str">
        <f>IF(INDEX(技能效果!O:O,MATCH(技能效果等级!B4002,技能效果!B:B,0))="","",INDEX(技能效果!O:O,MATCH(技能效果等级!B4002,技能效果!B:B,0)))</f>
        <v/>
      </c>
      <c r="S4002" s="97"/>
      <c r="T4002" s="97"/>
      <c r="U4002" s="97"/>
      <c r="V4002" s="96" t="str">
        <f>IF(INDEX(技能效果!AF:AF,MATCH(技能效果等级!B4002,技能效果!B:B,0))="","",INDEX(技能效果!AF:AF,MATCH(技能效果等级!B4002,技能效果!B:B,0)))</f>
        <v/>
      </c>
      <c r="W4002" s="95">
        <f t="shared" si="60"/>
        <v>391</v>
      </c>
    </row>
    <row r="4003" spans="1:23" ht="16.5" x14ac:dyDescent="0.2">
      <c r="A4003" s="62">
        <v>4000</v>
      </c>
      <c r="B4003" s="95">
        <f>INDEX(技能效果!B:B,MATCH(技能效果等级!W4003,技能效果!AE:AE,0))</f>
        <v>210401503</v>
      </c>
      <c r="C4003" s="95" t="str">
        <f>INDEX(技能效果!C:C,MATCH(技能效果等级!B4003,技能效果!B:B,0))</f>
        <v>插槽15减防御(教学)</v>
      </c>
      <c r="D4003" s="96" t="s">
        <v>873</v>
      </c>
      <c r="E4003" s="95">
        <v>6</v>
      </c>
      <c r="F4003" s="95">
        <f>INDEX(技能效果!H:H,MATCH(技能效果等级!B4003,技能效果!B:B,0))</f>
        <v>4033</v>
      </c>
      <c r="G4003" s="95">
        <f>IF(INDEX(技能效果!K:K,MATCH(B4003,技能效果!B:B,0))=0,INDEX(技能效果!I:I,MATCH(技能效果等级!B4003,技能效果!B:B,0)),INDEX(技能效果!I:I,MATCH(技能效果等级!B4003,技能效果!B:B,0))*VLOOKUP(E4003,技能数值计算!$C$19:$D$28,2,FALSE))</f>
        <v>0.3</v>
      </c>
      <c r="H4003" s="95">
        <f>INDEX(技能效果!J:J,MATCH(技能效果等级!B4003,技能效果!B:B,0))</f>
        <v>0</v>
      </c>
      <c r="I4003" s="97"/>
      <c r="J4003" s="97"/>
      <c r="K4003" s="97"/>
      <c r="L4003" s="97"/>
      <c r="M4003" s="97"/>
      <c r="N4003" s="96" t="str">
        <f>IF(INDEX(技能效果!L:L,MATCH(技能效果等级!B4003,技能效果!B:B,0))="","",INDEX(技能效果!L:L,MATCH(技能效果等级!B4003,技能效果!B:B,0)))</f>
        <v/>
      </c>
      <c r="O4003" s="95">
        <f>IF(INDEX(技能效果!N:N,MATCH(B4003,技能效果!B:B,0))=0,INDEX(技能效果!M:M,MATCH(技能效果等级!B4003,技能效果!B:B,0)),INDEX(技能效果!M:M,MATCH(技能效果等级!B4003,技能效果!B:B,0))*VLOOKUP(E4003,技能数值计算!$C$19:$D$28,2,FALSE))</f>
        <v>0</v>
      </c>
      <c r="P4003" s="97"/>
      <c r="Q4003" s="97"/>
      <c r="R4003" s="95" t="str">
        <f>IF(INDEX(技能效果!O:O,MATCH(技能效果等级!B4003,技能效果!B:B,0))="","",INDEX(技能效果!O:O,MATCH(技能效果等级!B4003,技能效果!B:B,0)))</f>
        <v/>
      </c>
      <c r="S4003" s="97"/>
      <c r="T4003" s="97"/>
      <c r="U4003" s="97"/>
      <c r="V4003" s="96" t="str">
        <f>IF(INDEX(技能效果!AF:AF,MATCH(技能效果等级!B4003,技能效果!B:B,0))="","",INDEX(技能效果!AF:AF,MATCH(技能效果等级!B4003,技能效果!B:B,0)))</f>
        <v/>
      </c>
      <c r="W4003" s="95">
        <f t="shared" si="60"/>
        <v>391</v>
      </c>
    </row>
    <row r="4004" spans="1:23" ht="16.5" x14ac:dyDescent="0.2">
      <c r="A4004" s="62">
        <v>4001</v>
      </c>
      <c r="B4004" s="95">
        <f>INDEX(技能效果!B:B,MATCH(技能效果等级!W4004,技能效果!AE:AE,0))</f>
        <v>210401503</v>
      </c>
      <c r="C4004" s="95" t="str">
        <f>INDEX(技能效果!C:C,MATCH(技能效果等级!B4004,技能效果!B:B,0))</f>
        <v>插槽15减防御(教学)</v>
      </c>
      <c r="D4004" s="96" t="s">
        <v>873</v>
      </c>
      <c r="E4004" s="95">
        <v>7</v>
      </c>
      <c r="F4004" s="95">
        <f>INDEX(技能效果!H:H,MATCH(技能效果等级!B4004,技能效果!B:B,0))</f>
        <v>4033</v>
      </c>
      <c r="G4004" s="95">
        <f>IF(INDEX(技能效果!K:K,MATCH(B4004,技能效果!B:B,0))=0,INDEX(技能效果!I:I,MATCH(技能效果等级!B4004,技能效果!B:B,0)),INDEX(技能效果!I:I,MATCH(技能效果等级!B4004,技能效果!B:B,0))*VLOOKUP(E4004,技能数值计算!$C$19:$D$28,2,FALSE))</f>
        <v>0.3</v>
      </c>
      <c r="H4004" s="95">
        <f>INDEX(技能效果!J:J,MATCH(技能效果等级!B4004,技能效果!B:B,0))</f>
        <v>0</v>
      </c>
      <c r="I4004" s="97"/>
      <c r="J4004" s="97"/>
      <c r="K4004" s="97"/>
      <c r="L4004" s="97"/>
      <c r="M4004" s="97"/>
      <c r="N4004" s="96" t="str">
        <f>IF(INDEX(技能效果!L:L,MATCH(技能效果等级!B4004,技能效果!B:B,0))="","",INDEX(技能效果!L:L,MATCH(技能效果等级!B4004,技能效果!B:B,0)))</f>
        <v/>
      </c>
      <c r="O4004" s="95">
        <f>IF(INDEX(技能效果!N:N,MATCH(B4004,技能效果!B:B,0))=0,INDEX(技能效果!M:M,MATCH(技能效果等级!B4004,技能效果!B:B,0)),INDEX(技能效果!M:M,MATCH(技能效果等级!B4004,技能效果!B:B,0))*VLOOKUP(E4004,技能数值计算!$C$19:$D$28,2,FALSE))</f>
        <v>0</v>
      </c>
      <c r="P4004" s="97"/>
      <c r="Q4004" s="97"/>
      <c r="R4004" s="95" t="str">
        <f>IF(INDEX(技能效果!O:O,MATCH(技能效果等级!B4004,技能效果!B:B,0))="","",INDEX(技能效果!O:O,MATCH(技能效果等级!B4004,技能效果!B:B,0)))</f>
        <v/>
      </c>
      <c r="S4004" s="97"/>
      <c r="T4004" s="97"/>
      <c r="U4004" s="97"/>
      <c r="V4004" s="96" t="str">
        <f>IF(INDEX(技能效果!AF:AF,MATCH(技能效果等级!B4004,技能效果!B:B,0))="","",INDEX(技能效果!AF:AF,MATCH(技能效果等级!B4004,技能效果!B:B,0)))</f>
        <v/>
      </c>
      <c r="W4004" s="95">
        <f t="shared" si="60"/>
        <v>391</v>
      </c>
    </row>
    <row r="4005" spans="1:23" ht="16.5" x14ac:dyDescent="0.2">
      <c r="A4005" s="62">
        <v>4002</v>
      </c>
      <c r="B4005" s="95">
        <f>INDEX(技能效果!B:B,MATCH(技能效果等级!W4005,技能效果!AE:AE,0))</f>
        <v>210401503</v>
      </c>
      <c r="C4005" s="95" t="str">
        <f>INDEX(技能效果!C:C,MATCH(技能效果等级!B4005,技能效果!B:B,0))</f>
        <v>插槽15减防御(教学)</v>
      </c>
      <c r="D4005" s="96" t="s">
        <v>873</v>
      </c>
      <c r="E4005" s="95">
        <v>8</v>
      </c>
      <c r="F4005" s="95">
        <f>INDEX(技能效果!H:H,MATCH(技能效果等级!B4005,技能效果!B:B,0))</f>
        <v>4033</v>
      </c>
      <c r="G4005" s="95">
        <f>IF(INDEX(技能效果!K:K,MATCH(B4005,技能效果!B:B,0))=0,INDEX(技能效果!I:I,MATCH(技能效果等级!B4005,技能效果!B:B,0)),INDEX(技能效果!I:I,MATCH(技能效果等级!B4005,技能效果!B:B,0))*VLOOKUP(E4005,技能数值计算!$C$19:$D$28,2,FALSE))</f>
        <v>0.3</v>
      </c>
      <c r="H4005" s="95">
        <f>INDEX(技能效果!J:J,MATCH(技能效果等级!B4005,技能效果!B:B,0))</f>
        <v>0</v>
      </c>
      <c r="I4005" s="97"/>
      <c r="J4005" s="97"/>
      <c r="K4005" s="97"/>
      <c r="L4005" s="97"/>
      <c r="M4005" s="97"/>
      <c r="N4005" s="96" t="str">
        <f>IF(INDEX(技能效果!L:L,MATCH(技能效果等级!B4005,技能效果!B:B,0))="","",INDEX(技能效果!L:L,MATCH(技能效果等级!B4005,技能效果!B:B,0)))</f>
        <v/>
      </c>
      <c r="O4005" s="95">
        <f>IF(INDEX(技能效果!N:N,MATCH(B4005,技能效果!B:B,0))=0,INDEX(技能效果!M:M,MATCH(技能效果等级!B4005,技能效果!B:B,0)),INDEX(技能效果!M:M,MATCH(技能效果等级!B4005,技能效果!B:B,0))*VLOOKUP(E4005,技能数值计算!$C$19:$D$28,2,FALSE))</f>
        <v>0</v>
      </c>
      <c r="P4005" s="97"/>
      <c r="Q4005" s="97"/>
      <c r="R4005" s="95" t="str">
        <f>IF(INDEX(技能效果!O:O,MATCH(技能效果等级!B4005,技能效果!B:B,0))="","",INDEX(技能效果!O:O,MATCH(技能效果等级!B4005,技能效果!B:B,0)))</f>
        <v/>
      </c>
      <c r="S4005" s="97"/>
      <c r="T4005" s="97"/>
      <c r="U4005" s="97"/>
      <c r="V4005" s="96" t="str">
        <f>IF(INDEX(技能效果!AF:AF,MATCH(技能效果等级!B4005,技能效果!B:B,0))="","",INDEX(技能效果!AF:AF,MATCH(技能效果等级!B4005,技能效果!B:B,0)))</f>
        <v/>
      </c>
      <c r="W4005" s="95">
        <f t="shared" si="60"/>
        <v>391</v>
      </c>
    </row>
    <row r="4006" spans="1:23" ht="16.5" x14ac:dyDescent="0.2">
      <c r="A4006" s="62">
        <v>4003</v>
      </c>
      <c r="B4006" s="95">
        <f>INDEX(技能效果!B:B,MATCH(技能效果等级!W4006,技能效果!AE:AE,0))</f>
        <v>210401503</v>
      </c>
      <c r="C4006" s="95" t="str">
        <f>INDEX(技能效果!C:C,MATCH(技能效果等级!B4006,技能效果!B:B,0))</f>
        <v>插槽15减防御(教学)</v>
      </c>
      <c r="D4006" s="96" t="s">
        <v>873</v>
      </c>
      <c r="E4006" s="95">
        <v>9</v>
      </c>
      <c r="F4006" s="95">
        <f>INDEX(技能效果!H:H,MATCH(技能效果等级!B4006,技能效果!B:B,0))</f>
        <v>4033</v>
      </c>
      <c r="G4006" s="95">
        <f>IF(INDEX(技能效果!K:K,MATCH(B4006,技能效果!B:B,0))=0,INDEX(技能效果!I:I,MATCH(技能效果等级!B4006,技能效果!B:B,0)),INDEX(技能效果!I:I,MATCH(技能效果等级!B4006,技能效果!B:B,0))*VLOOKUP(E4006,技能数值计算!$C$19:$D$28,2,FALSE))</f>
        <v>0.3</v>
      </c>
      <c r="H4006" s="95">
        <f>INDEX(技能效果!J:J,MATCH(技能效果等级!B4006,技能效果!B:B,0))</f>
        <v>0</v>
      </c>
      <c r="I4006" s="97"/>
      <c r="J4006" s="97"/>
      <c r="K4006" s="97"/>
      <c r="L4006" s="97"/>
      <c r="M4006" s="97"/>
      <c r="N4006" s="96" t="str">
        <f>IF(INDEX(技能效果!L:L,MATCH(技能效果等级!B4006,技能效果!B:B,0))="","",INDEX(技能效果!L:L,MATCH(技能效果等级!B4006,技能效果!B:B,0)))</f>
        <v/>
      </c>
      <c r="O4006" s="95">
        <f>IF(INDEX(技能效果!N:N,MATCH(B4006,技能效果!B:B,0))=0,INDEX(技能效果!M:M,MATCH(技能效果等级!B4006,技能效果!B:B,0)),INDEX(技能效果!M:M,MATCH(技能效果等级!B4006,技能效果!B:B,0))*VLOOKUP(E4006,技能数值计算!$C$19:$D$28,2,FALSE))</f>
        <v>0</v>
      </c>
      <c r="P4006" s="97"/>
      <c r="Q4006" s="97"/>
      <c r="R4006" s="95" t="str">
        <f>IF(INDEX(技能效果!O:O,MATCH(技能效果等级!B4006,技能效果!B:B,0))="","",INDEX(技能效果!O:O,MATCH(技能效果等级!B4006,技能效果!B:B,0)))</f>
        <v/>
      </c>
      <c r="S4006" s="97"/>
      <c r="T4006" s="97"/>
      <c r="U4006" s="97"/>
      <c r="V4006" s="96" t="str">
        <f>IF(INDEX(技能效果!AF:AF,MATCH(技能效果等级!B4006,技能效果!B:B,0))="","",INDEX(技能效果!AF:AF,MATCH(技能效果等级!B4006,技能效果!B:B,0)))</f>
        <v/>
      </c>
      <c r="W4006" s="95">
        <f t="shared" si="60"/>
        <v>391</v>
      </c>
    </row>
    <row r="4007" spans="1:23" ht="16.5" x14ac:dyDescent="0.2">
      <c r="A4007" s="62">
        <v>4004</v>
      </c>
      <c r="B4007" s="95">
        <f>INDEX(技能效果!B:B,MATCH(技能效果等级!W4007,技能效果!AE:AE,0))</f>
        <v>210401503</v>
      </c>
      <c r="C4007" s="95" t="str">
        <f>INDEX(技能效果!C:C,MATCH(技能效果等级!B4007,技能效果!B:B,0))</f>
        <v>插槽15减防御(教学)</v>
      </c>
      <c r="D4007" s="96" t="s">
        <v>873</v>
      </c>
      <c r="E4007" s="95">
        <v>10</v>
      </c>
      <c r="F4007" s="95">
        <f>INDEX(技能效果!H:H,MATCH(技能效果等级!B4007,技能效果!B:B,0))</f>
        <v>4033</v>
      </c>
      <c r="G4007" s="95">
        <f>IF(INDEX(技能效果!K:K,MATCH(B4007,技能效果!B:B,0))=0,INDEX(技能效果!I:I,MATCH(技能效果等级!B4007,技能效果!B:B,0)),INDEX(技能效果!I:I,MATCH(技能效果等级!B4007,技能效果!B:B,0))*VLOOKUP(E4007,技能数值计算!$C$19:$D$28,2,FALSE))</f>
        <v>0.3</v>
      </c>
      <c r="H4007" s="95">
        <f>INDEX(技能效果!J:J,MATCH(技能效果等级!B4007,技能效果!B:B,0))</f>
        <v>0</v>
      </c>
      <c r="I4007" s="97"/>
      <c r="J4007" s="97"/>
      <c r="K4007" s="97"/>
      <c r="L4007" s="97"/>
      <c r="M4007" s="97"/>
      <c r="N4007" s="96" t="str">
        <f>IF(INDEX(技能效果!L:L,MATCH(技能效果等级!B4007,技能效果!B:B,0))="","",INDEX(技能效果!L:L,MATCH(技能效果等级!B4007,技能效果!B:B,0)))</f>
        <v/>
      </c>
      <c r="O4007" s="95">
        <f>IF(INDEX(技能效果!N:N,MATCH(B4007,技能效果!B:B,0))=0,INDEX(技能效果!M:M,MATCH(技能效果等级!B4007,技能效果!B:B,0)),INDEX(技能效果!M:M,MATCH(技能效果等级!B4007,技能效果!B:B,0))*VLOOKUP(E4007,技能数值计算!$C$19:$D$28,2,FALSE))</f>
        <v>0</v>
      </c>
      <c r="P4007" s="97"/>
      <c r="Q4007" s="97"/>
      <c r="R4007" s="95" t="str">
        <f>IF(INDEX(技能效果!O:O,MATCH(技能效果等级!B4007,技能效果!B:B,0))="","",INDEX(技能效果!O:O,MATCH(技能效果等级!B4007,技能效果!B:B,0)))</f>
        <v/>
      </c>
      <c r="S4007" s="97"/>
      <c r="T4007" s="97"/>
      <c r="U4007" s="97"/>
      <c r="V4007" s="96" t="str">
        <f>IF(INDEX(技能效果!AF:AF,MATCH(技能效果等级!B4007,技能效果!B:B,0))="","",INDEX(技能效果!AF:AF,MATCH(技能效果等级!B4007,技能效果!B:B,0)))</f>
        <v/>
      </c>
      <c r="W4007" s="95">
        <f t="shared" si="60"/>
        <v>391</v>
      </c>
    </row>
    <row r="4008" spans="1:23" ht="16.5" x14ac:dyDescent="0.2">
      <c r="A4008" s="62">
        <v>4005</v>
      </c>
      <c r="B4008" s="95">
        <f>INDEX(技能效果!B:B,MATCH(技能效果等级!W4008,技能效果!AE:AE,0))</f>
        <v>210401504</v>
      </c>
      <c r="C4008" s="95" t="str">
        <f>INDEX(技能效果!C:C,MATCH(技能效果等级!B4008,技能效果!B:B,0))</f>
        <v>插槽15减暴击(教学)</v>
      </c>
      <c r="D4008" s="96" t="s">
        <v>873</v>
      </c>
      <c r="E4008" s="95">
        <v>1</v>
      </c>
      <c r="F4008" s="95">
        <f>INDEX(技能效果!H:H,MATCH(技能效果等级!B4008,技能效果!B:B,0))</f>
        <v>4034</v>
      </c>
      <c r="G4008" s="95">
        <f>IF(INDEX(技能效果!K:K,MATCH(B4008,技能效果!B:B,0))=0,INDEX(技能效果!I:I,MATCH(技能效果等级!B4008,技能效果!B:B,0)),INDEX(技能效果!I:I,MATCH(技能效果等级!B4008,技能效果!B:B,0))*VLOOKUP(E4008,技能数值计算!$C$19:$D$28,2,FALSE))</f>
        <v>0.3</v>
      </c>
      <c r="H4008" s="95">
        <f>INDEX(技能效果!J:J,MATCH(技能效果等级!B4008,技能效果!B:B,0))</f>
        <v>0</v>
      </c>
      <c r="I4008" s="97"/>
      <c r="J4008" s="97"/>
      <c r="K4008" s="97"/>
      <c r="L4008" s="97"/>
      <c r="M4008" s="97"/>
      <c r="N4008" s="96" t="str">
        <f>IF(INDEX(技能效果!L:L,MATCH(技能效果等级!B4008,技能效果!B:B,0))="","",INDEX(技能效果!L:L,MATCH(技能效果等级!B4008,技能效果!B:B,0)))</f>
        <v/>
      </c>
      <c r="O4008" s="95">
        <f>IF(INDEX(技能效果!N:N,MATCH(B4008,技能效果!B:B,0))=0,INDEX(技能效果!M:M,MATCH(技能效果等级!B4008,技能效果!B:B,0)),INDEX(技能效果!M:M,MATCH(技能效果等级!B4008,技能效果!B:B,0))*VLOOKUP(E4008,技能数值计算!$C$19:$D$28,2,FALSE))</f>
        <v>0</v>
      </c>
      <c r="P4008" s="97"/>
      <c r="Q4008" s="97"/>
      <c r="R4008" s="95" t="str">
        <f>IF(INDEX(技能效果!O:O,MATCH(技能效果等级!B4008,技能效果!B:B,0))="","",INDEX(技能效果!O:O,MATCH(技能效果等级!B4008,技能效果!B:B,0)))</f>
        <v/>
      </c>
      <c r="S4008" s="97"/>
      <c r="T4008" s="97"/>
      <c r="U4008" s="97"/>
      <c r="V4008" s="96" t="str">
        <f>IF(INDEX(技能效果!AF:AF,MATCH(技能效果等级!B4008,技能效果!B:B,0))="","",INDEX(技能效果!AF:AF,MATCH(技能效果等级!B4008,技能效果!B:B,0)))</f>
        <v/>
      </c>
      <c r="W4008" s="95">
        <f t="shared" si="60"/>
        <v>392</v>
      </c>
    </row>
    <row r="4009" spans="1:23" ht="16.5" x14ac:dyDescent="0.2">
      <c r="A4009" s="62">
        <v>4006</v>
      </c>
      <c r="B4009" s="95">
        <f>INDEX(技能效果!B:B,MATCH(技能效果等级!W4009,技能效果!AE:AE,0))</f>
        <v>210401504</v>
      </c>
      <c r="C4009" s="95" t="str">
        <f>INDEX(技能效果!C:C,MATCH(技能效果等级!B4009,技能效果!B:B,0))</f>
        <v>插槽15减暴击(教学)</v>
      </c>
      <c r="D4009" s="96" t="s">
        <v>873</v>
      </c>
      <c r="E4009" s="95">
        <v>2</v>
      </c>
      <c r="F4009" s="95">
        <f>INDEX(技能效果!H:H,MATCH(技能效果等级!B4009,技能效果!B:B,0))</f>
        <v>4034</v>
      </c>
      <c r="G4009" s="95">
        <f>IF(INDEX(技能效果!K:K,MATCH(B4009,技能效果!B:B,0))=0,INDEX(技能效果!I:I,MATCH(技能效果等级!B4009,技能效果!B:B,0)),INDEX(技能效果!I:I,MATCH(技能效果等级!B4009,技能效果!B:B,0))*VLOOKUP(E4009,技能数值计算!$C$19:$D$28,2,FALSE))</f>
        <v>0.3</v>
      </c>
      <c r="H4009" s="95">
        <f>INDEX(技能效果!J:J,MATCH(技能效果等级!B4009,技能效果!B:B,0))</f>
        <v>0</v>
      </c>
      <c r="I4009" s="97"/>
      <c r="J4009" s="97"/>
      <c r="K4009" s="97"/>
      <c r="L4009" s="97"/>
      <c r="M4009" s="97"/>
      <c r="N4009" s="96" t="str">
        <f>IF(INDEX(技能效果!L:L,MATCH(技能效果等级!B4009,技能效果!B:B,0))="","",INDEX(技能效果!L:L,MATCH(技能效果等级!B4009,技能效果!B:B,0)))</f>
        <v/>
      </c>
      <c r="O4009" s="95">
        <f>IF(INDEX(技能效果!N:N,MATCH(B4009,技能效果!B:B,0))=0,INDEX(技能效果!M:M,MATCH(技能效果等级!B4009,技能效果!B:B,0)),INDEX(技能效果!M:M,MATCH(技能效果等级!B4009,技能效果!B:B,0))*VLOOKUP(E4009,技能数值计算!$C$19:$D$28,2,FALSE))</f>
        <v>0</v>
      </c>
      <c r="P4009" s="97"/>
      <c r="Q4009" s="97"/>
      <c r="R4009" s="95" t="str">
        <f>IF(INDEX(技能效果!O:O,MATCH(技能效果等级!B4009,技能效果!B:B,0))="","",INDEX(技能效果!O:O,MATCH(技能效果等级!B4009,技能效果!B:B,0)))</f>
        <v/>
      </c>
      <c r="S4009" s="97"/>
      <c r="T4009" s="97"/>
      <c r="U4009" s="97"/>
      <c r="V4009" s="96" t="str">
        <f>IF(INDEX(技能效果!AF:AF,MATCH(技能效果等级!B4009,技能效果!B:B,0))="","",INDEX(技能效果!AF:AF,MATCH(技能效果等级!B4009,技能效果!B:B,0)))</f>
        <v/>
      </c>
      <c r="W4009" s="95">
        <f t="shared" si="60"/>
        <v>392</v>
      </c>
    </row>
    <row r="4010" spans="1:23" ht="16.5" x14ac:dyDescent="0.2">
      <c r="A4010" s="62">
        <v>4007</v>
      </c>
      <c r="B4010" s="95">
        <f>INDEX(技能效果!B:B,MATCH(技能效果等级!W4010,技能效果!AE:AE,0))</f>
        <v>210401504</v>
      </c>
      <c r="C4010" s="95" t="str">
        <f>INDEX(技能效果!C:C,MATCH(技能效果等级!B4010,技能效果!B:B,0))</f>
        <v>插槽15减暴击(教学)</v>
      </c>
      <c r="D4010" s="96" t="s">
        <v>873</v>
      </c>
      <c r="E4010" s="95">
        <v>3</v>
      </c>
      <c r="F4010" s="95">
        <f>INDEX(技能效果!H:H,MATCH(技能效果等级!B4010,技能效果!B:B,0))</f>
        <v>4034</v>
      </c>
      <c r="G4010" s="95">
        <f>IF(INDEX(技能效果!K:K,MATCH(B4010,技能效果!B:B,0))=0,INDEX(技能效果!I:I,MATCH(技能效果等级!B4010,技能效果!B:B,0)),INDEX(技能效果!I:I,MATCH(技能效果等级!B4010,技能效果!B:B,0))*VLOOKUP(E4010,技能数值计算!$C$19:$D$28,2,FALSE))</f>
        <v>0.3</v>
      </c>
      <c r="H4010" s="95">
        <f>INDEX(技能效果!J:J,MATCH(技能效果等级!B4010,技能效果!B:B,0))</f>
        <v>0</v>
      </c>
      <c r="I4010" s="97"/>
      <c r="J4010" s="97"/>
      <c r="K4010" s="97"/>
      <c r="L4010" s="97"/>
      <c r="M4010" s="97"/>
      <c r="N4010" s="96" t="str">
        <f>IF(INDEX(技能效果!L:L,MATCH(技能效果等级!B4010,技能效果!B:B,0))="","",INDEX(技能效果!L:L,MATCH(技能效果等级!B4010,技能效果!B:B,0)))</f>
        <v/>
      </c>
      <c r="O4010" s="95">
        <f>IF(INDEX(技能效果!N:N,MATCH(B4010,技能效果!B:B,0))=0,INDEX(技能效果!M:M,MATCH(技能效果等级!B4010,技能效果!B:B,0)),INDEX(技能效果!M:M,MATCH(技能效果等级!B4010,技能效果!B:B,0))*VLOOKUP(E4010,技能数值计算!$C$19:$D$28,2,FALSE))</f>
        <v>0</v>
      </c>
      <c r="P4010" s="97"/>
      <c r="Q4010" s="97"/>
      <c r="R4010" s="95" t="str">
        <f>IF(INDEX(技能效果!O:O,MATCH(技能效果等级!B4010,技能效果!B:B,0))="","",INDEX(技能效果!O:O,MATCH(技能效果等级!B4010,技能效果!B:B,0)))</f>
        <v/>
      </c>
      <c r="S4010" s="97"/>
      <c r="T4010" s="97"/>
      <c r="U4010" s="97"/>
      <c r="V4010" s="96" t="str">
        <f>IF(INDEX(技能效果!AF:AF,MATCH(技能效果等级!B4010,技能效果!B:B,0))="","",INDEX(技能效果!AF:AF,MATCH(技能效果等级!B4010,技能效果!B:B,0)))</f>
        <v/>
      </c>
      <c r="W4010" s="95">
        <f t="shared" si="60"/>
        <v>392</v>
      </c>
    </row>
    <row r="4011" spans="1:23" ht="16.5" x14ac:dyDescent="0.2">
      <c r="A4011" s="62">
        <v>4008</v>
      </c>
      <c r="B4011" s="95">
        <f>INDEX(技能效果!B:B,MATCH(技能效果等级!W4011,技能效果!AE:AE,0))</f>
        <v>210401504</v>
      </c>
      <c r="C4011" s="95" t="str">
        <f>INDEX(技能效果!C:C,MATCH(技能效果等级!B4011,技能效果!B:B,0))</f>
        <v>插槽15减暴击(教学)</v>
      </c>
      <c r="D4011" s="96" t="s">
        <v>873</v>
      </c>
      <c r="E4011" s="95">
        <v>4</v>
      </c>
      <c r="F4011" s="95">
        <f>INDEX(技能效果!H:H,MATCH(技能效果等级!B4011,技能效果!B:B,0))</f>
        <v>4034</v>
      </c>
      <c r="G4011" s="95">
        <f>IF(INDEX(技能效果!K:K,MATCH(B4011,技能效果!B:B,0))=0,INDEX(技能效果!I:I,MATCH(技能效果等级!B4011,技能效果!B:B,0)),INDEX(技能效果!I:I,MATCH(技能效果等级!B4011,技能效果!B:B,0))*VLOOKUP(E4011,技能数值计算!$C$19:$D$28,2,FALSE))</f>
        <v>0.3</v>
      </c>
      <c r="H4011" s="95">
        <f>INDEX(技能效果!J:J,MATCH(技能效果等级!B4011,技能效果!B:B,0))</f>
        <v>0</v>
      </c>
      <c r="I4011" s="97"/>
      <c r="J4011" s="97"/>
      <c r="K4011" s="97"/>
      <c r="L4011" s="97"/>
      <c r="M4011" s="97"/>
      <c r="N4011" s="96" t="str">
        <f>IF(INDEX(技能效果!L:L,MATCH(技能效果等级!B4011,技能效果!B:B,0))="","",INDEX(技能效果!L:L,MATCH(技能效果等级!B4011,技能效果!B:B,0)))</f>
        <v/>
      </c>
      <c r="O4011" s="95">
        <f>IF(INDEX(技能效果!N:N,MATCH(B4011,技能效果!B:B,0))=0,INDEX(技能效果!M:M,MATCH(技能效果等级!B4011,技能效果!B:B,0)),INDEX(技能效果!M:M,MATCH(技能效果等级!B4011,技能效果!B:B,0))*VLOOKUP(E4011,技能数值计算!$C$19:$D$28,2,FALSE))</f>
        <v>0</v>
      </c>
      <c r="P4011" s="97"/>
      <c r="Q4011" s="97"/>
      <c r="R4011" s="95" t="str">
        <f>IF(INDEX(技能效果!O:O,MATCH(技能效果等级!B4011,技能效果!B:B,0))="","",INDEX(技能效果!O:O,MATCH(技能效果等级!B4011,技能效果!B:B,0)))</f>
        <v/>
      </c>
      <c r="S4011" s="97"/>
      <c r="T4011" s="97"/>
      <c r="U4011" s="97"/>
      <c r="V4011" s="96" t="str">
        <f>IF(INDEX(技能效果!AF:AF,MATCH(技能效果等级!B4011,技能效果!B:B,0))="","",INDEX(技能效果!AF:AF,MATCH(技能效果等级!B4011,技能效果!B:B,0)))</f>
        <v/>
      </c>
      <c r="W4011" s="95">
        <f t="shared" si="60"/>
        <v>392</v>
      </c>
    </row>
    <row r="4012" spans="1:23" ht="16.5" x14ac:dyDescent="0.2">
      <c r="A4012" s="62">
        <v>4009</v>
      </c>
      <c r="B4012" s="95">
        <f>INDEX(技能效果!B:B,MATCH(技能效果等级!W4012,技能效果!AE:AE,0))</f>
        <v>210401504</v>
      </c>
      <c r="C4012" s="95" t="str">
        <f>INDEX(技能效果!C:C,MATCH(技能效果等级!B4012,技能效果!B:B,0))</f>
        <v>插槽15减暴击(教学)</v>
      </c>
      <c r="D4012" s="96" t="s">
        <v>873</v>
      </c>
      <c r="E4012" s="95">
        <v>5</v>
      </c>
      <c r="F4012" s="95">
        <f>INDEX(技能效果!H:H,MATCH(技能效果等级!B4012,技能效果!B:B,0))</f>
        <v>4034</v>
      </c>
      <c r="G4012" s="95">
        <f>IF(INDEX(技能效果!K:K,MATCH(B4012,技能效果!B:B,0))=0,INDEX(技能效果!I:I,MATCH(技能效果等级!B4012,技能效果!B:B,0)),INDEX(技能效果!I:I,MATCH(技能效果等级!B4012,技能效果!B:B,0))*VLOOKUP(E4012,技能数值计算!$C$19:$D$28,2,FALSE))</f>
        <v>0.3</v>
      </c>
      <c r="H4012" s="95">
        <f>INDEX(技能效果!J:J,MATCH(技能效果等级!B4012,技能效果!B:B,0))</f>
        <v>0</v>
      </c>
      <c r="I4012" s="97"/>
      <c r="J4012" s="97"/>
      <c r="K4012" s="97"/>
      <c r="L4012" s="97"/>
      <c r="M4012" s="97"/>
      <c r="N4012" s="96" t="str">
        <f>IF(INDEX(技能效果!L:L,MATCH(技能效果等级!B4012,技能效果!B:B,0))="","",INDEX(技能效果!L:L,MATCH(技能效果等级!B4012,技能效果!B:B,0)))</f>
        <v/>
      </c>
      <c r="O4012" s="95">
        <f>IF(INDEX(技能效果!N:N,MATCH(B4012,技能效果!B:B,0))=0,INDEX(技能效果!M:M,MATCH(技能效果等级!B4012,技能效果!B:B,0)),INDEX(技能效果!M:M,MATCH(技能效果等级!B4012,技能效果!B:B,0))*VLOOKUP(E4012,技能数值计算!$C$19:$D$28,2,FALSE))</f>
        <v>0</v>
      </c>
      <c r="P4012" s="97"/>
      <c r="Q4012" s="97"/>
      <c r="R4012" s="95" t="str">
        <f>IF(INDEX(技能效果!O:O,MATCH(技能效果等级!B4012,技能效果!B:B,0))="","",INDEX(技能效果!O:O,MATCH(技能效果等级!B4012,技能效果!B:B,0)))</f>
        <v/>
      </c>
      <c r="S4012" s="97"/>
      <c r="T4012" s="97"/>
      <c r="U4012" s="97"/>
      <c r="V4012" s="96" t="str">
        <f>IF(INDEX(技能效果!AF:AF,MATCH(技能效果等级!B4012,技能效果!B:B,0))="","",INDEX(技能效果!AF:AF,MATCH(技能效果等级!B4012,技能效果!B:B,0)))</f>
        <v/>
      </c>
      <c r="W4012" s="95">
        <f t="shared" si="60"/>
        <v>392</v>
      </c>
    </row>
    <row r="4013" spans="1:23" ht="16.5" x14ac:dyDescent="0.2">
      <c r="A4013" s="62">
        <v>4010</v>
      </c>
      <c r="B4013" s="95">
        <f>INDEX(技能效果!B:B,MATCH(技能效果等级!W4013,技能效果!AE:AE,0))</f>
        <v>210401504</v>
      </c>
      <c r="C4013" s="95" t="str">
        <f>INDEX(技能效果!C:C,MATCH(技能效果等级!B4013,技能效果!B:B,0))</f>
        <v>插槽15减暴击(教学)</v>
      </c>
      <c r="D4013" s="96" t="s">
        <v>873</v>
      </c>
      <c r="E4013" s="95">
        <v>6</v>
      </c>
      <c r="F4013" s="95">
        <f>INDEX(技能效果!H:H,MATCH(技能效果等级!B4013,技能效果!B:B,0))</f>
        <v>4034</v>
      </c>
      <c r="G4013" s="95">
        <f>IF(INDEX(技能效果!K:K,MATCH(B4013,技能效果!B:B,0))=0,INDEX(技能效果!I:I,MATCH(技能效果等级!B4013,技能效果!B:B,0)),INDEX(技能效果!I:I,MATCH(技能效果等级!B4013,技能效果!B:B,0))*VLOOKUP(E4013,技能数值计算!$C$19:$D$28,2,FALSE))</f>
        <v>0.3</v>
      </c>
      <c r="H4013" s="95">
        <f>INDEX(技能效果!J:J,MATCH(技能效果等级!B4013,技能效果!B:B,0))</f>
        <v>0</v>
      </c>
      <c r="I4013" s="97"/>
      <c r="J4013" s="97"/>
      <c r="K4013" s="97"/>
      <c r="L4013" s="97"/>
      <c r="M4013" s="97"/>
      <c r="N4013" s="96" t="str">
        <f>IF(INDEX(技能效果!L:L,MATCH(技能效果等级!B4013,技能效果!B:B,0))="","",INDEX(技能效果!L:L,MATCH(技能效果等级!B4013,技能效果!B:B,0)))</f>
        <v/>
      </c>
      <c r="O4013" s="95">
        <f>IF(INDEX(技能效果!N:N,MATCH(B4013,技能效果!B:B,0))=0,INDEX(技能效果!M:M,MATCH(技能效果等级!B4013,技能效果!B:B,0)),INDEX(技能效果!M:M,MATCH(技能效果等级!B4013,技能效果!B:B,0))*VLOOKUP(E4013,技能数值计算!$C$19:$D$28,2,FALSE))</f>
        <v>0</v>
      </c>
      <c r="P4013" s="97"/>
      <c r="Q4013" s="97"/>
      <c r="R4013" s="95" t="str">
        <f>IF(INDEX(技能效果!O:O,MATCH(技能效果等级!B4013,技能效果!B:B,0))="","",INDEX(技能效果!O:O,MATCH(技能效果等级!B4013,技能效果!B:B,0)))</f>
        <v/>
      </c>
      <c r="S4013" s="97"/>
      <c r="T4013" s="97"/>
      <c r="U4013" s="97"/>
      <c r="V4013" s="96" t="str">
        <f>IF(INDEX(技能效果!AF:AF,MATCH(技能效果等级!B4013,技能效果!B:B,0))="","",INDEX(技能效果!AF:AF,MATCH(技能效果等级!B4013,技能效果!B:B,0)))</f>
        <v/>
      </c>
      <c r="W4013" s="95">
        <f t="shared" ref="W4013:W4076" si="61">W4003+1</f>
        <v>392</v>
      </c>
    </row>
    <row r="4014" spans="1:23" ht="16.5" x14ac:dyDescent="0.2">
      <c r="A4014" s="62">
        <v>4011</v>
      </c>
      <c r="B4014" s="95">
        <f>INDEX(技能效果!B:B,MATCH(技能效果等级!W4014,技能效果!AE:AE,0))</f>
        <v>210401504</v>
      </c>
      <c r="C4014" s="95" t="str">
        <f>INDEX(技能效果!C:C,MATCH(技能效果等级!B4014,技能效果!B:B,0))</f>
        <v>插槽15减暴击(教学)</v>
      </c>
      <c r="D4014" s="96" t="s">
        <v>873</v>
      </c>
      <c r="E4014" s="95">
        <v>7</v>
      </c>
      <c r="F4014" s="95">
        <f>INDEX(技能效果!H:H,MATCH(技能效果等级!B4014,技能效果!B:B,0))</f>
        <v>4034</v>
      </c>
      <c r="G4014" s="95">
        <f>IF(INDEX(技能效果!K:K,MATCH(B4014,技能效果!B:B,0))=0,INDEX(技能效果!I:I,MATCH(技能效果等级!B4014,技能效果!B:B,0)),INDEX(技能效果!I:I,MATCH(技能效果等级!B4014,技能效果!B:B,0))*VLOOKUP(E4014,技能数值计算!$C$19:$D$28,2,FALSE))</f>
        <v>0.3</v>
      </c>
      <c r="H4014" s="95">
        <f>INDEX(技能效果!J:J,MATCH(技能效果等级!B4014,技能效果!B:B,0))</f>
        <v>0</v>
      </c>
      <c r="I4014" s="97"/>
      <c r="J4014" s="97"/>
      <c r="K4014" s="97"/>
      <c r="L4014" s="97"/>
      <c r="M4014" s="97"/>
      <c r="N4014" s="96" t="str">
        <f>IF(INDEX(技能效果!L:L,MATCH(技能效果等级!B4014,技能效果!B:B,0))="","",INDEX(技能效果!L:L,MATCH(技能效果等级!B4014,技能效果!B:B,0)))</f>
        <v/>
      </c>
      <c r="O4014" s="95">
        <f>IF(INDEX(技能效果!N:N,MATCH(B4014,技能效果!B:B,0))=0,INDEX(技能效果!M:M,MATCH(技能效果等级!B4014,技能效果!B:B,0)),INDEX(技能效果!M:M,MATCH(技能效果等级!B4014,技能效果!B:B,0))*VLOOKUP(E4014,技能数值计算!$C$19:$D$28,2,FALSE))</f>
        <v>0</v>
      </c>
      <c r="P4014" s="97"/>
      <c r="Q4014" s="97"/>
      <c r="R4014" s="95" t="str">
        <f>IF(INDEX(技能效果!O:O,MATCH(技能效果等级!B4014,技能效果!B:B,0))="","",INDEX(技能效果!O:O,MATCH(技能效果等级!B4014,技能效果!B:B,0)))</f>
        <v/>
      </c>
      <c r="S4014" s="97"/>
      <c r="T4014" s="97"/>
      <c r="U4014" s="97"/>
      <c r="V4014" s="96" t="str">
        <f>IF(INDEX(技能效果!AF:AF,MATCH(技能效果等级!B4014,技能效果!B:B,0))="","",INDEX(技能效果!AF:AF,MATCH(技能效果等级!B4014,技能效果!B:B,0)))</f>
        <v/>
      </c>
      <c r="W4014" s="95">
        <f t="shared" si="61"/>
        <v>392</v>
      </c>
    </row>
    <row r="4015" spans="1:23" ht="16.5" x14ac:dyDescent="0.2">
      <c r="A4015" s="62">
        <v>4012</v>
      </c>
      <c r="B4015" s="95">
        <f>INDEX(技能效果!B:B,MATCH(技能效果等级!W4015,技能效果!AE:AE,0))</f>
        <v>210401504</v>
      </c>
      <c r="C4015" s="95" t="str">
        <f>INDEX(技能效果!C:C,MATCH(技能效果等级!B4015,技能效果!B:B,0))</f>
        <v>插槽15减暴击(教学)</v>
      </c>
      <c r="D4015" s="96" t="s">
        <v>873</v>
      </c>
      <c r="E4015" s="95">
        <v>8</v>
      </c>
      <c r="F4015" s="95">
        <f>INDEX(技能效果!H:H,MATCH(技能效果等级!B4015,技能效果!B:B,0))</f>
        <v>4034</v>
      </c>
      <c r="G4015" s="95">
        <f>IF(INDEX(技能效果!K:K,MATCH(B4015,技能效果!B:B,0))=0,INDEX(技能效果!I:I,MATCH(技能效果等级!B4015,技能效果!B:B,0)),INDEX(技能效果!I:I,MATCH(技能效果等级!B4015,技能效果!B:B,0))*VLOOKUP(E4015,技能数值计算!$C$19:$D$28,2,FALSE))</f>
        <v>0.3</v>
      </c>
      <c r="H4015" s="95">
        <f>INDEX(技能效果!J:J,MATCH(技能效果等级!B4015,技能效果!B:B,0))</f>
        <v>0</v>
      </c>
      <c r="I4015" s="97"/>
      <c r="J4015" s="97"/>
      <c r="K4015" s="97"/>
      <c r="L4015" s="97"/>
      <c r="M4015" s="97"/>
      <c r="N4015" s="96" t="str">
        <f>IF(INDEX(技能效果!L:L,MATCH(技能效果等级!B4015,技能效果!B:B,0))="","",INDEX(技能效果!L:L,MATCH(技能效果等级!B4015,技能效果!B:B,0)))</f>
        <v/>
      </c>
      <c r="O4015" s="95">
        <f>IF(INDEX(技能效果!N:N,MATCH(B4015,技能效果!B:B,0))=0,INDEX(技能效果!M:M,MATCH(技能效果等级!B4015,技能效果!B:B,0)),INDEX(技能效果!M:M,MATCH(技能效果等级!B4015,技能效果!B:B,0))*VLOOKUP(E4015,技能数值计算!$C$19:$D$28,2,FALSE))</f>
        <v>0</v>
      </c>
      <c r="P4015" s="97"/>
      <c r="Q4015" s="97"/>
      <c r="R4015" s="95" t="str">
        <f>IF(INDEX(技能效果!O:O,MATCH(技能效果等级!B4015,技能效果!B:B,0))="","",INDEX(技能效果!O:O,MATCH(技能效果等级!B4015,技能效果!B:B,0)))</f>
        <v/>
      </c>
      <c r="S4015" s="97"/>
      <c r="T4015" s="97"/>
      <c r="U4015" s="97"/>
      <c r="V4015" s="96" t="str">
        <f>IF(INDEX(技能效果!AF:AF,MATCH(技能效果等级!B4015,技能效果!B:B,0))="","",INDEX(技能效果!AF:AF,MATCH(技能效果等级!B4015,技能效果!B:B,0)))</f>
        <v/>
      </c>
      <c r="W4015" s="95">
        <f t="shared" si="61"/>
        <v>392</v>
      </c>
    </row>
    <row r="4016" spans="1:23" ht="16.5" x14ac:dyDescent="0.2">
      <c r="A4016" s="62">
        <v>4013</v>
      </c>
      <c r="B4016" s="95">
        <f>INDEX(技能效果!B:B,MATCH(技能效果等级!W4016,技能效果!AE:AE,0))</f>
        <v>210401504</v>
      </c>
      <c r="C4016" s="95" t="str">
        <f>INDEX(技能效果!C:C,MATCH(技能效果等级!B4016,技能效果!B:B,0))</f>
        <v>插槽15减暴击(教学)</v>
      </c>
      <c r="D4016" s="96" t="s">
        <v>873</v>
      </c>
      <c r="E4016" s="95">
        <v>9</v>
      </c>
      <c r="F4016" s="95">
        <f>INDEX(技能效果!H:H,MATCH(技能效果等级!B4016,技能效果!B:B,0))</f>
        <v>4034</v>
      </c>
      <c r="G4016" s="95">
        <f>IF(INDEX(技能效果!K:K,MATCH(B4016,技能效果!B:B,0))=0,INDEX(技能效果!I:I,MATCH(技能效果等级!B4016,技能效果!B:B,0)),INDEX(技能效果!I:I,MATCH(技能效果等级!B4016,技能效果!B:B,0))*VLOOKUP(E4016,技能数值计算!$C$19:$D$28,2,FALSE))</f>
        <v>0.3</v>
      </c>
      <c r="H4016" s="95">
        <f>INDEX(技能效果!J:J,MATCH(技能效果等级!B4016,技能效果!B:B,0))</f>
        <v>0</v>
      </c>
      <c r="I4016" s="97"/>
      <c r="J4016" s="97"/>
      <c r="K4016" s="97"/>
      <c r="L4016" s="97"/>
      <c r="M4016" s="97"/>
      <c r="N4016" s="96" t="str">
        <f>IF(INDEX(技能效果!L:L,MATCH(技能效果等级!B4016,技能效果!B:B,0))="","",INDEX(技能效果!L:L,MATCH(技能效果等级!B4016,技能效果!B:B,0)))</f>
        <v/>
      </c>
      <c r="O4016" s="95">
        <f>IF(INDEX(技能效果!N:N,MATCH(B4016,技能效果!B:B,0))=0,INDEX(技能效果!M:M,MATCH(技能效果等级!B4016,技能效果!B:B,0)),INDEX(技能效果!M:M,MATCH(技能效果等级!B4016,技能效果!B:B,0))*VLOOKUP(E4016,技能数值计算!$C$19:$D$28,2,FALSE))</f>
        <v>0</v>
      </c>
      <c r="P4016" s="97"/>
      <c r="Q4016" s="97"/>
      <c r="R4016" s="95" t="str">
        <f>IF(INDEX(技能效果!O:O,MATCH(技能效果等级!B4016,技能效果!B:B,0))="","",INDEX(技能效果!O:O,MATCH(技能效果等级!B4016,技能效果!B:B,0)))</f>
        <v/>
      </c>
      <c r="S4016" s="97"/>
      <c r="T4016" s="97"/>
      <c r="U4016" s="97"/>
      <c r="V4016" s="96" t="str">
        <f>IF(INDEX(技能效果!AF:AF,MATCH(技能效果等级!B4016,技能效果!B:B,0))="","",INDEX(技能效果!AF:AF,MATCH(技能效果等级!B4016,技能效果!B:B,0)))</f>
        <v/>
      </c>
      <c r="W4016" s="95">
        <f t="shared" si="61"/>
        <v>392</v>
      </c>
    </row>
    <row r="4017" spans="1:23" ht="16.5" x14ac:dyDescent="0.2">
      <c r="A4017" s="62">
        <v>4014</v>
      </c>
      <c r="B4017" s="95">
        <f>INDEX(技能效果!B:B,MATCH(技能效果等级!W4017,技能效果!AE:AE,0))</f>
        <v>210401504</v>
      </c>
      <c r="C4017" s="95" t="str">
        <f>INDEX(技能效果!C:C,MATCH(技能效果等级!B4017,技能效果!B:B,0))</f>
        <v>插槽15减暴击(教学)</v>
      </c>
      <c r="D4017" s="96" t="s">
        <v>873</v>
      </c>
      <c r="E4017" s="95">
        <v>10</v>
      </c>
      <c r="F4017" s="95">
        <f>INDEX(技能效果!H:H,MATCH(技能效果等级!B4017,技能效果!B:B,0))</f>
        <v>4034</v>
      </c>
      <c r="G4017" s="95">
        <f>IF(INDEX(技能效果!K:K,MATCH(B4017,技能效果!B:B,0))=0,INDEX(技能效果!I:I,MATCH(技能效果等级!B4017,技能效果!B:B,0)),INDEX(技能效果!I:I,MATCH(技能效果等级!B4017,技能效果!B:B,0))*VLOOKUP(E4017,技能数值计算!$C$19:$D$28,2,FALSE))</f>
        <v>0.3</v>
      </c>
      <c r="H4017" s="95">
        <f>INDEX(技能效果!J:J,MATCH(技能效果等级!B4017,技能效果!B:B,0))</f>
        <v>0</v>
      </c>
      <c r="I4017" s="97"/>
      <c r="J4017" s="97"/>
      <c r="K4017" s="97"/>
      <c r="L4017" s="97"/>
      <c r="M4017" s="97"/>
      <c r="N4017" s="96" t="str">
        <f>IF(INDEX(技能效果!L:L,MATCH(技能效果等级!B4017,技能效果!B:B,0))="","",INDEX(技能效果!L:L,MATCH(技能效果等级!B4017,技能效果!B:B,0)))</f>
        <v/>
      </c>
      <c r="O4017" s="95">
        <f>IF(INDEX(技能效果!N:N,MATCH(B4017,技能效果!B:B,0))=0,INDEX(技能效果!M:M,MATCH(技能效果等级!B4017,技能效果!B:B,0)),INDEX(技能效果!M:M,MATCH(技能效果等级!B4017,技能效果!B:B,0))*VLOOKUP(E4017,技能数值计算!$C$19:$D$28,2,FALSE))</f>
        <v>0</v>
      </c>
      <c r="P4017" s="97"/>
      <c r="Q4017" s="97"/>
      <c r="R4017" s="95" t="str">
        <f>IF(INDEX(技能效果!O:O,MATCH(技能效果等级!B4017,技能效果!B:B,0))="","",INDEX(技能效果!O:O,MATCH(技能效果等级!B4017,技能效果!B:B,0)))</f>
        <v/>
      </c>
      <c r="S4017" s="97"/>
      <c r="T4017" s="97"/>
      <c r="U4017" s="97"/>
      <c r="V4017" s="96" t="str">
        <f>IF(INDEX(技能效果!AF:AF,MATCH(技能效果等级!B4017,技能效果!B:B,0))="","",INDEX(技能效果!AF:AF,MATCH(技能效果等级!B4017,技能效果!B:B,0)))</f>
        <v/>
      </c>
      <c r="W4017" s="95">
        <f t="shared" si="61"/>
        <v>392</v>
      </c>
    </row>
    <row r="4018" spans="1:23" ht="16.5" x14ac:dyDescent="0.2">
      <c r="A4018" s="62">
        <v>4015</v>
      </c>
      <c r="B4018" s="95">
        <f>INDEX(技能效果!B:B,MATCH(技能效果等级!W4018,技能效果!AE:AE,0))</f>
        <v>210401505</v>
      </c>
      <c r="C4018" s="95" t="str">
        <f>INDEX(技能效果!C:C,MATCH(技能效果等级!B4018,技能效果!B:B,0))</f>
        <v>插槽15减穿透(教学)</v>
      </c>
      <c r="D4018" s="96" t="s">
        <v>873</v>
      </c>
      <c r="E4018" s="95">
        <v>1</v>
      </c>
      <c r="F4018" s="95">
        <f>INDEX(技能效果!H:H,MATCH(技能效果等级!B4018,技能效果!B:B,0))</f>
        <v>4037</v>
      </c>
      <c r="G4018" s="95">
        <f>IF(INDEX(技能效果!K:K,MATCH(B4018,技能效果!B:B,0))=0,INDEX(技能效果!I:I,MATCH(技能效果等级!B4018,技能效果!B:B,0)),INDEX(技能效果!I:I,MATCH(技能效果等级!B4018,技能效果!B:B,0))*VLOOKUP(E4018,技能数值计算!$C$19:$D$28,2,FALSE))</f>
        <v>0.3</v>
      </c>
      <c r="H4018" s="95">
        <f>INDEX(技能效果!J:J,MATCH(技能效果等级!B4018,技能效果!B:B,0))</f>
        <v>0</v>
      </c>
      <c r="I4018" s="97"/>
      <c r="J4018" s="97"/>
      <c r="K4018" s="97"/>
      <c r="L4018" s="97"/>
      <c r="M4018" s="97"/>
      <c r="N4018" s="96" t="str">
        <f>IF(INDEX(技能效果!L:L,MATCH(技能效果等级!B4018,技能效果!B:B,0))="","",INDEX(技能效果!L:L,MATCH(技能效果等级!B4018,技能效果!B:B,0)))</f>
        <v/>
      </c>
      <c r="O4018" s="95">
        <f>IF(INDEX(技能效果!N:N,MATCH(B4018,技能效果!B:B,0))=0,INDEX(技能效果!M:M,MATCH(技能效果等级!B4018,技能效果!B:B,0)),INDEX(技能效果!M:M,MATCH(技能效果等级!B4018,技能效果!B:B,0))*VLOOKUP(E4018,技能数值计算!$C$19:$D$28,2,FALSE))</f>
        <v>0</v>
      </c>
      <c r="P4018" s="97"/>
      <c r="Q4018" s="97"/>
      <c r="R4018" s="95" t="str">
        <f>IF(INDEX(技能效果!O:O,MATCH(技能效果等级!B4018,技能效果!B:B,0))="","",INDEX(技能效果!O:O,MATCH(技能效果等级!B4018,技能效果!B:B,0)))</f>
        <v/>
      </c>
      <c r="S4018" s="97"/>
      <c r="T4018" s="97"/>
      <c r="U4018" s="97"/>
      <c r="V4018" s="96" t="str">
        <f>IF(INDEX(技能效果!AF:AF,MATCH(技能效果等级!B4018,技能效果!B:B,0))="","",INDEX(技能效果!AF:AF,MATCH(技能效果等级!B4018,技能效果!B:B,0)))</f>
        <v/>
      </c>
      <c r="W4018" s="95">
        <f t="shared" si="61"/>
        <v>393</v>
      </c>
    </row>
    <row r="4019" spans="1:23" ht="16.5" x14ac:dyDescent="0.2">
      <c r="A4019" s="62">
        <v>4016</v>
      </c>
      <c r="B4019" s="95">
        <f>INDEX(技能效果!B:B,MATCH(技能效果等级!W4019,技能效果!AE:AE,0))</f>
        <v>210401505</v>
      </c>
      <c r="C4019" s="95" t="str">
        <f>INDEX(技能效果!C:C,MATCH(技能效果等级!B4019,技能效果!B:B,0))</f>
        <v>插槽15减穿透(教学)</v>
      </c>
      <c r="D4019" s="96" t="s">
        <v>873</v>
      </c>
      <c r="E4019" s="95">
        <v>2</v>
      </c>
      <c r="F4019" s="95">
        <f>INDEX(技能效果!H:H,MATCH(技能效果等级!B4019,技能效果!B:B,0))</f>
        <v>4037</v>
      </c>
      <c r="G4019" s="95">
        <f>IF(INDEX(技能效果!K:K,MATCH(B4019,技能效果!B:B,0))=0,INDEX(技能效果!I:I,MATCH(技能效果等级!B4019,技能效果!B:B,0)),INDEX(技能效果!I:I,MATCH(技能效果等级!B4019,技能效果!B:B,0))*VLOOKUP(E4019,技能数值计算!$C$19:$D$28,2,FALSE))</f>
        <v>0.3</v>
      </c>
      <c r="H4019" s="95">
        <f>INDEX(技能效果!J:J,MATCH(技能效果等级!B4019,技能效果!B:B,0))</f>
        <v>0</v>
      </c>
      <c r="I4019" s="97"/>
      <c r="J4019" s="97"/>
      <c r="K4019" s="97"/>
      <c r="L4019" s="97"/>
      <c r="M4019" s="97"/>
      <c r="N4019" s="96" t="str">
        <f>IF(INDEX(技能效果!L:L,MATCH(技能效果等级!B4019,技能效果!B:B,0))="","",INDEX(技能效果!L:L,MATCH(技能效果等级!B4019,技能效果!B:B,0)))</f>
        <v/>
      </c>
      <c r="O4019" s="95">
        <f>IF(INDEX(技能效果!N:N,MATCH(B4019,技能效果!B:B,0))=0,INDEX(技能效果!M:M,MATCH(技能效果等级!B4019,技能效果!B:B,0)),INDEX(技能效果!M:M,MATCH(技能效果等级!B4019,技能效果!B:B,0))*VLOOKUP(E4019,技能数值计算!$C$19:$D$28,2,FALSE))</f>
        <v>0</v>
      </c>
      <c r="P4019" s="97"/>
      <c r="Q4019" s="97"/>
      <c r="R4019" s="95" t="str">
        <f>IF(INDEX(技能效果!O:O,MATCH(技能效果等级!B4019,技能效果!B:B,0))="","",INDEX(技能效果!O:O,MATCH(技能效果等级!B4019,技能效果!B:B,0)))</f>
        <v/>
      </c>
      <c r="S4019" s="97"/>
      <c r="T4019" s="97"/>
      <c r="U4019" s="97"/>
      <c r="V4019" s="96" t="str">
        <f>IF(INDEX(技能效果!AF:AF,MATCH(技能效果等级!B4019,技能效果!B:B,0))="","",INDEX(技能效果!AF:AF,MATCH(技能效果等级!B4019,技能效果!B:B,0)))</f>
        <v/>
      </c>
      <c r="W4019" s="95">
        <f t="shared" si="61"/>
        <v>393</v>
      </c>
    </row>
    <row r="4020" spans="1:23" ht="16.5" x14ac:dyDescent="0.2">
      <c r="A4020" s="62">
        <v>4017</v>
      </c>
      <c r="B4020" s="95">
        <f>INDEX(技能效果!B:B,MATCH(技能效果等级!W4020,技能效果!AE:AE,0))</f>
        <v>210401505</v>
      </c>
      <c r="C4020" s="95" t="str">
        <f>INDEX(技能效果!C:C,MATCH(技能效果等级!B4020,技能效果!B:B,0))</f>
        <v>插槽15减穿透(教学)</v>
      </c>
      <c r="D4020" s="96" t="s">
        <v>873</v>
      </c>
      <c r="E4020" s="95">
        <v>3</v>
      </c>
      <c r="F4020" s="95">
        <f>INDEX(技能效果!H:H,MATCH(技能效果等级!B4020,技能效果!B:B,0))</f>
        <v>4037</v>
      </c>
      <c r="G4020" s="95">
        <f>IF(INDEX(技能效果!K:K,MATCH(B4020,技能效果!B:B,0))=0,INDEX(技能效果!I:I,MATCH(技能效果等级!B4020,技能效果!B:B,0)),INDEX(技能效果!I:I,MATCH(技能效果等级!B4020,技能效果!B:B,0))*VLOOKUP(E4020,技能数值计算!$C$19:$D$28,2,FALSE))</f>
        <v>0.3</v>
      </c>
      <c r="H4020" s="95">
        <f>INDEX(技能效果!J:J,MATCH(技能效果等级!B4020,技能效果!B:B,0))</f>
        <v>0</v>
      </c>
      <c r="I4020" s="97"/>
      <c r="J4020" s="97"/>
      <c r="K4020" s="97"/>
      <c r="L4020" s="97"/>
      <c r="M4020" s="97"/>
      <c r="N4020" s="96" t="str">
        <f>IF(INDEX(技能效果!L:L,MATCH(技能效果等级!B4020,技能效果!B:B,0))="","",INDEX(技能效果!L:L,MATCH(技能效果等级!B4020,技能效果!B:B,0)))</f>
        <v/>
      </c>
      <c r="O4020" s="95">
        <f>IF(INDEX(技能效果!N:N,MATCH(B4020,技能效果!B:B,0))=0,INDEX(技能效果!M:M,MATCH(技能效果等级!B4020,技能效果!B:B,0)),INDEX(技能效果!M:M,MATCH(技能效果等级!B4020,技能效果!B:B,0))*VLOOKUP(E4020,技能数值计算!$C$19:$D$28,2,FALSE))</f>
        <v>0</v>
      </c>
      <c r="P4020" s="97"/>
      <c r="Q4020" s="97"/>
      <c r="R4020" s="95" t="str">
        <f>IF(INDEX(技能效果!O:O,MATCH(技能效果等级!B4020,技能效果!B:B,0))="","",INDEX(技能效果!O:O,MATCH(技能效果等级!B4020,技能效果!B:B,0)))</f>
        <v/>
      </c>
      <c r="S4020" s="97"/>
      <c r="T4020" s="97"/>
      <c r="U4020" s="97"/>
      <c r="V4020" s="96" t="str">
        <f>IF(INDEX(技能效果!AF:AF,MATCH(技能效果等级!B4020,技能效果!B:B,0))="","",INDEX(技能效果!AF:AF,MATCH(技能效果等级!B4020,技能效果!B:B,0)))</f>
        <v/>
      </c>
      <c r="W4020" s="95">
        <f t="shared" si="61"/>
        <v>393</v>
      </c>
    </row>
    <row r="4021" spans="1:23" ht="16.5" x14ac:dyDescent="0.2">
      <c r="A4021" s="62">
        <v>4018</v>
      </c>
      <c r="B4021" s="95">
        <f>INDEX(技能效果!B:B,MATCH(技能效果等级!W4021,技能效果!AE:AE,0))</f>
        <v>210401505</v>
      </c>
      <c r="C4021" s="95" t="str">
        <f>INDEX(技能效果!C:C,MATCH(技能效果等级!B4021,技能效果!B:B,0))</f>
        <v>插槽15减穿透(教学)</v>
      </c>
      <c r="D4021" s="96" t="s">
        <v>873</v>
      </c>
      <c r="E4021" s="95">
        <v>4</v>
      </c>
      <c r="F4021" s="95">
        <f>INDEX(技能效果!H:H,MATCH(技能效果等级!B4021,技能效果!B:B,0))</f>
        <v>4037</v>
      </c>
      <c r="G4021" s="95">
        <f>IF(INDEX(技能效果!K:K,MATCH(B4021,技能效果!B:B,0))=0,INDEX(技能效果!I:I,MATCH(技能效果等级!B4021,技能效果!B:B,0)),INDEX(技能效果!I:I,MATCH(技能效果等级!B4021,技能效果!B:B,0))*VLOOKUP(E4021,技能数值计算!$C$19:$D$28,2,FALSE))</f>
        <v>0.3</v>
      </c>
      <c r="H4021" s="95">
        <f>INDEX(技能效果!J:J,MATCH(技能效果等级!B4021,技能效果!B:B,0))</f>
        <v>0</v>
      </c>
      <c r="I4021" s="97"/>
      <c r="J4021" s="97"/>
      <c r="K4021" s="97"/>
      <c r="L4021" s="97"/>
      <c r="M4021" s="97"/>
      <c r="N4021" s="96" t="str">
        <f>IF(INDEX(技能效果!L:L,MATCH(技能效果等级!B4021,技能效果!B:B,0))="","",INDEX(技能效果!L:L,MATCH(技能效果等级!B4021,技能效果!B:B,0)))</f>
        <v/>
      </c>
      <c r="O4021" s="95">
        <f>IF(INDEX(技能效果!N:N,MATCH(B4021,技能效果!B:B,0))=0,INDEX(技能效果!M:M,MATCH(技能效果等级!B4021,技能效果!B:B,0)),INDEX(技能效果!M:M,MATCH(技能效果等级!B4021,技能效果!B:B,0))*VLOOKUP(E4021,技能数值计算!$C$19:$D$28,2,FALSE))</f>
        <v>0</v>
      </c>
      <c r="P4021" s="97"/>
      <c r="Q4021" s="97"/>
      <c r="R4021" s="95" t="str">
        <f>IF(INDEX(技能效果!O:O,MATCH(技能效果等级!B4021,技能效果!B:B,0))="","",INDEX(技能效果!O:O,MATCH(技能效果等级!B4021,技能效果!B:B,0)))</f>
        <v/>
      </c>
      <c r="S4021" s="97"/>
      <c r="T4021" s="97"/>
      <c r="U4021" s="97"/>
      <c r="V4021" s="96" t="str">
        <f>IF(INDEX(技能效果!AF:AF,MATCH(技能效果等级!B4021,技能效果!B:B,0))="","",INDEX(技能效果!AF:AF,MATCH(技能效果等级!B4021,技能效果!B:B,0)))</f>
        <v/>
      </c>
      <c r="W4021" s="95">
        <f t="shared" si="61"/>
        <v>393</v>
      </c>
    </row>
    <row r="4022" spans="1:23" ht="16.5" x14ac:dyDescent="0.2">
      <c r="A4022" s="62">
        <v>4019</v>
      </c>
      <c r="B4022" s="95">
        <f>INDEX(技能效果!B:B,MATCH(技能效果等级!W4022,技能效果!AE:AE,0))</f>
        <v>210401505</v>
      </c>
      <c r="C4022" s="95" t="str">
        <f>INDEX(技能效果!C:C,MATCH(技能效果等级!B4022,技能效果!B:B,0))</f>
        <v>插槽15减穿透(教学)</v>
      </c>
      <c r="D4022" s="96" t="s">
        <v>873</v>
      </c>
      <c r="E4022" s="95">
        <v>5</v>
      </c>
      <c r="F4022" s="95">
        <f>INDEX(技能效果!H:H,MATCH(技能效果等级!B4022,技能效果!B:B,0))</f>
        <v>4037</v>
      </c>
      <c r="G4022" s="95">
        <f>IF(INDEX(技能效果!K:K,MATCH(B4022,技能效果!B:B,0))=0,INDEX(技能效果!I:I,MATCH(技能效果等级!B4022,技能效果!B:B,0)),INDEX(技能效果!I:I,MATCH(技能效果等级!B4022,技能效果!B:B,0))*VLOOKUP(E4022,技能数值计算!$C$19:$D$28,2,FALSE))</f>
        <v>0.3</v>
      </c>
      <c r="H4022" s="95">
        <f>INDEX(技能效果!J:J,MATCH(技能效果等级!B4022,技能效果!B:B,0))</f>
        <v>0</v>
      </c>
      <c r="I4022" s="97"/>
      <c r="J4022" s="97"/>
      <c r="K4022" s="97"/>
      <c r="L4022" s="97"/>
      <c r="M4022" s="97"/>
      <c r="N4022" s="96" t="str">
        <f>IF(INDEX(技能效果!L:L,MATCH(技能效果等级!B4022,技能效果!B:B,0))="","",INDEX(技能效果!L:L,MATCH(技能效果等级!B4022,技能效果!B:B,0)))</f>
        <v/>
      </c>
      <c r="O4022" s="95">
        <f>IF(INDEX(技能效果!N:N,MATCH(B4022,技能效果!B:B,0))=0,INDEX(技能效果!M:M,MATCH(技能效果等级!B4022,技能效果!B:B,0)),INDEX(技能效果!M:M,MATCH(技能效果等级!B4022,技能效果!B:B,0))*VLOOKUP(E4022,技能数值计算!$C$19:$D$28,2,FALSE))</f>
        <v>0</v>
      </c>
      <c r="P4022" s="97"/>
      <c r="Q4022" s="97"/>
      <c r="R4022" s="95" t="str">
        <f>IF(INDEX(技能效果!O:O,MATCH(技能效果等级!B4022,技能效果!B:B,0))="","",INDEX(技能效果!O:O,MATCH(技能效果等级!B4022,技能效果!B:B,0)))</f>
        <v/>
      </c>
      <c r="S4022" s="97"/>
      <c r="T4022" s="97"/>
      <c r="U4022" s="97"/>
      <c r="V4022" s="96" t="str">
        <f>IF(INDEX(技能效果!AF:AF,MATCH(技能效果等级!B4022,技能效果!B:B,0))="","",INDEX(技能效果!AF:AF,MATCH(技能效果等级!B4022,技能效果!B:B,0)))</f>
        <v/>
      </c>
      <c r="W4022" s="95">
        <f t="shared" si="61"/>
        <v>393</v>
      </c>
    </row>
    <row r="4023" spans="1:23" ht="16.5" x14ac:dyDescent="0.2">
      <c r="A4023" s="62">
        <v>4020</v>
      </c>
      <c r="B4023" s="95">
        <f>INDEX(技能效果!B:B,MATCH(技能效果等级!W4023,技能效果!AE:AE,0))</f>
        <v>210401505</v>
      </c>
      <c r="C4023" s="95" t="str">
        <f>INDEX(技能效果!C:C,MATCH(技能效果等级!B4023,技能效果!B:B,0))</f>
        <v>插槽15减穿透(教学)</v>
      </c>
      <c r="D4023" s="96" t="s">
        <v>873</v>
      </c>
      <c r="E4023" s="95">
        <v>6</v>
      </c>
      <c r="F4023" s="95">
        <f>INDEX(技能效果!H:H,MATCH(技能效果等级!B4023,技能效果!B:B,0))</f>
        <v>4037</v>
      </c>
      <c r="G4023" s="95">
        <f>IF(INDEX(技能效果!K:K,MATCH(B4023,技能效果!B:B,0))=0,INDEX(技能效果!I:I,MATCH(技能效果等级!B4023,技能效果!B:B,0)),INDEX(技能效果!I:I,MATCH(技能效果等级!B4023,技能效果!B:B,0))*VLOOKUP(E4023,技能数值计算!$C$19:$D$28,2,FALSE))</f>
        <v>0.3</v>
      </c>
      <c r="H4023" s="95">
        <f>INDEX(技能效果!J:J,MATCH(技能效果等级!B4023,技能效果!B:B,0))</f>
        <v>0</v>
      </c>
      <c r="I4023" s="97"/>
      <c r="J4023" s="97"/>
      <c r="K4023" s="97"/>
      <c r="L4023" s="97"/>
      <c r="M4023" s="97"/>
      <c r="N4023" s="96" t="str">
        <f>IF(INDEX(技能效果!L:L,MATCH(技能效果等级!B4023,技能效果!B:B,0))="","",INDEX(技能效果!L:L,MATCH(技能效果等级!B4023,技能效果!B:B,0)))</f>
        <v/>
      </c>
      <c r="O4023" s="95">
        <f>IF(INDEX(技能效果!N:N,MATCH(B4023,技能效果!B:B,0))=0,INDEX(技能效果!M:M,MATCH(技能效果等级!B4023,技能效果!B:B,0)),INDEX(技能效果!M:M,MATCH(技能效果等级!B4023,技能效果!B:B,0))*VLOOKUP(E4023,技能数值计算!$C$19:$D$28,2,FALSE))</f>
        <v>0</v>
      </c>
      <c r="P4023" s="97"/>
      <c r="Q4023" s="97"/>
      <c r="R4023" s="95" t="str">
        <f>IF(INDEX(技能效果!O:O,MATCH(技能效果等级!B4023,技能效果!B:B,0))="","",INDEX(技能效果!O:O,MATCH(技能效果等级!B4023,技能效果!B:B,0)))</f>
        <v/>
      </c>
      <c r="S4023" s="97"/>
      <c r="T4023" s="97"/>
      <c r="U4023" s="97"/>
      <c r="V4023" s="96" t="str">
        <f>IF(INDEX(技能效果!AF:AF,MATCH(技能效果等级!B4023,技能效果!B:B,0))="","",INDEX(技能效果!AF:AF,MATCH(技能效果等级!B4023,技能效果!B:B,0)))</f>
        <v/>
      </c>
      <c r="W4023" s="95">
        <f t="shared" si="61"/>
        <v>393</v>
      </c>
    </row>
    <row r="4024" spans="1:23" ht="16.5" x14ac:dyDescent="0.2">
      <c r="A4024" s="62">
        <v>4021</v>
      </c>
      <c r="B4024" s="95">
        <f>INDEX(技能效果!B:B,MATCH(技能效果等级!W4024,技能效果!AE:AE,0))</f>
        <v>210401505</v>
      </c>
      <c r="C4024" s="95" t="str">
        <f>INDEX(技能效果!C:C,MATCH(技能效果等级!B4024,技能效果!B:B,0))</f>
        <v>插槽15减穿透(教学)</v>
      </c>
      <c r="D4024" s="96" t="s">
        <v>873</v>
      </c>
      <c r="E4024" s="95">
        <v>7</v>
      </c>
      <c r="F4024" s="95">
        <f>INDEX(技能效果!H:H,MATCH(技能效果等级!B4024,技能效果!B:B,0))</f>
        <v>4037</v>
      </c>
      <c r="G4024" s="95">
        <f>IF(INDEX(技能效果!K:K,MATCH(B4024,技能效果!B:B,0))=0,INDEX(技能效果!I:I,MATCH(技能效果等级!B4024,技能效果!B:B,0)),INDEX(技能效果!I:I,MATCH(技能效果等级!B4024,技能效果!B:B,0))*VLOOKUP(E4024,技能数值计算!$C$19:$D$28,2,FALSE))</f>
        <v>0.3</v>
      </c>
      <c r="H4024" s="95">
        <f>INDEX(技能效果!J:J,MATCH(技能效果等级!B4024,技能效果!B:B,0))</f>
        <v>0</v>
      </c>
      <c r="I4024" s="97"/>
      <c r="J4024" s="97"/>
      <c r="K4024" s="97"/>
      <c r="L4024" s="97"/>
      <c r="M4024" s="97"/>
      <c r="N4024" s="96" t="str">
        <f>IF(INDEX(技能效果!L:L,MATCH(技能效果等级!B4024,技能效果!B:B,0))="","",INDEX(技能效果!L:L,MATCH(技能效果等级!B4024,技能效果!B:B,0)))</f>
        <v/>
      </c>
      <c r="O4024" s="95">
        <f>IF(INDEX(技能效果!N:N,MATCH(B4024,技能效果!B:B,0))=0,INDEX(技能效果!M:M,MATCH(技能效果等级!B4024,技能效果!B:B,0)),INDEX(技能效果!M:M,MATCH(技能效果等级!B4024,技能效果!B:B,0))*VLOOKUP(E4024,技能数值计算!$C$19:$D$28,2,FALSE))</f>
        <v>0</v>
      </c>
      <c r="P4024" s="97"/>
      <c r="Q4024" s="97"/>
      <c r="R4024" s="95" t="str">
        <f>IF(INDEX(技能效果!O:O,MATCH(技能效果等级!B4024,技能效果!B:B,0))="","",INDEX(技能效果!O:O,MATCH(技能效果等级!B4024,技能效果!B:B,0)))</f>
        <v/>
      </c>
      <c r="S4024" s="97"/>
      <c r="T4024" s="97"/>
      <c r="U4024" s="97"/>
      <c r="V4024" s="96" t="str">
        <f>IF(INDEX(技能效果!AF:AF,MATCH(技能效果等级!B4024,技能效果!B:B,0))="","",INDEX(技能效果!AF:AF,MATCH(技能效果等级!B4024,技能效果!B:B,0)))</f>
        <v/>
      </c>
      <c r="W4024" s="95">
        <f t="shared" si="61"/>
        <v>393</v>
      </c>
    </row>
    <row r="4025" spans="1:23" ht="16.5" x14ac:dyDescent="0.2">
      <c r="A4025" s="62">
        <v>4022</v>
      </c>
      <c r="B4025" s="95">
        <f>INDEX(技能效果!B:B,MATCH(技能效果等级!W4025,技能效果!AE:AE,0))</f>
        <v>210401505</v>
      </c>
      <c r="C4025" s="95" t="str">
        <f>INDEX(技能效果!C:C,MATCH(技能效果等级!B4025,技能效果!B:B,0))</f>
        <v>插槽15减穿透(教学)</v>
      </c>
      <c r="D4025" s="96" t="s">
        <v>873</v>
      </c>
      <c r="E4025" s="95">
        <v>8</v>
      </c>
      <c r="F4025" s="95">
        <f>INDEX(技能效果!H:H,MATCH(技能效果等级!B4025,技能效果!B:B,0))</f>
        <v>4037</v>
      </c>
      <c r="G4025" s="95">
        <f>IF(INDEX(技能效果!K:K,MATCH(B4025,技能效果!B:B,0))=0,INDEX(技能效果!I:I,MATCH(技能效果等级!B4025,技能效果!B:B,0)),INDEX(技能效果!I:I,MATCH(技能效果等级!B4025,技能效果!B:B,0))*VLOOKUP(E4025,技能数值计算!$C$19:$D$28,2,FALSE))</f>
        <v>0.3</v>
      </c>
      <c r="H4025" s="95">
        <f>INDEX(技能效果!J:J,MATCH(技能效果等级!B4025,技能效果!B:B,0))</f>
        <v>0</v>
      </c>
      <c r="I4025" s="97"/>
      <c r="J4025" s="97"/>
      <c r="K4025" s="97"/>
      <c r="L4025" s="97"/>
      <c r="M4025" s="97"/>
      <c r="N4025" s="96" t="str">
        <f>IF(INDEX(技能效果!L:L,MATCH(技能效果等级!B4025,技能效果!B:B,0))="","",INDEX(技能效果!L:L,MATCH(技能效果等级!B4025,技能效果!B:B,0)))</f>
        <v/>
      </c>
      <c r="O4025" s="95">
        <f>IF(INDEX(技能效果!N:N,MATCH(B4025,技能效果!B:B,0))=0,INDEX(技能效果!M:M,MATCH(技能效果等级!B4025,技能效果!B:B,0)),INDEX(技能效果!M:M,MATCH(技能效果等级!B4025,技能效果!B:B,0))*VLOOKUP(E4025,技能数值计算!$C$19:$D$28,2,FALSE))</f>
        <v>0</v>
      </c>
      <c r="P4025" s="97"/>
      <c r="Q4025" s="97"/>
      <c r="R4025" s="95" t="str">
        <f>IF(INDEX(技能效果!O:O,MATCH(技能效果等级!B4025,技能效果!B:B,0))="","",INDEX(技能效果!O:O,MATCH(技能效果等级!B4025,技能效果!B:B,0)))</f>
        <v/>
      </c>
      <c r="S4025" s="97"/>
      <c r="T4025" s="97"/>
      <c r="U4025" s="97"/>
      <c r="V4025" s="96" t="str">
        <f>IF(INDEX(技能效果!AF:AF,MATCH(技能效果等级!B4025,技能效果!B:B,0))="","",INDEX(技能效果!AF:AF,MATCH(技能效果等级!B4025,技能效果!B:B,0)))</f>
        <v/>
      </c>
      <c r="W4025" s="95">
        <f t="shared" si="61"/>
        <v>393</v>
      </c>
    </row>
    <row r="4026" spans="1:23" ht="16.5" x14ac:dyDescent="0.2">
      <c r="A4026" s="62">
        <v>4023</v>
      </c>
      <c r="B4026" s="95">
        <f>INDEX(技能效果!B:B,MATCH(技能效果等级!W4026,技能效果!AE:AE,0))</f>
        <v>210401505</v>
      </c>
      <c r="C4026" s="95" t="str">
        <f>INDEX(技能效果!C:C,MATCH(技能效果等级!B4026,技能效果!B:B,0))</f>
        <v>插槽15减穿透(教学)</v>
      </c>
      <c r="D4026" s="96" t="s">
        <v>873</v>
      </c>
      <c r="E4026" s="95">
        <v>9</v>
      </c>
      <c r="F4026" s="95">
        <f>INDEX(技能效果!H:H,MATCH(技能效果等级!B4026,技能效果!B:B,0))</f>
        <v>4037</v>
      </c>
      <c r="G4026" s="95">
        <f>IF(INDEX(技能效果!K:K,MATCH(B4026,技能效果!B:B,0))=0,INDEX(技能效果!I:I,MATCH(技能效果等级!B4026,技能效果!B:B,0)),INDEX(技能效果!I:I,MATCH(技能效果等级!B4026,技能效果!B:B,0))*VLOOKUP(E4026,技能数值计算!$C$19:$D$28,2,FALSE))</f>
        <v>0.3</v>
      </c>
      <c r="H4026" s="95">
        <f>INDEX(技能效果!J:J,MATCH(技能效果等级!B4026,技能效果!B:B,0))</f>
        <v>0</v>
      </c>
      <c r="I4026" s="97"/>
      <c r="J4026" s="97"/>
      <c r="K4026" s="97"/>
      <c r="L4026" s="97"/>
      <c r="M4026" s="97"/>
      <c r="N4026" s="96" t="str">
        <f>IF(INDEX(技能效果!L:L,MATCH(技能效果等级!B4026,技能效果!B:B,0))="","",INDEX(技能效果!L:L,MATCH(技能效果等级!B4026,技能效果!B:B,0)))</f>
        <v/>
      </c>
      <c r="O4026" s="95">
        <f>IF(INDEX(技能效果!N:N,MATCH(B4026,技能效果!B:B,0))=0,INDEX(技能效果!M:M,MATCH(技能效果等级!B4026,技能效果!B:B,0)),INDEX(技能效果!M:M,MATCH(技能效果等级!B4026,技能效果!B:B,0))*VLOOKUP(E4026,技能数值计算!$C$19:$D$28,2,FALSE))</f>
        <v>0</v>
      </c>
      <c r="P4026" s="97"/>
      <c r="Q4026" s="97"/>
      <c r="R4026" s="95" t="str">
        <f>IF(INDEX(技能效果!O:O,MATCH(技能效果等级!B4026,技能效果!B:B,0))="","",INDEX(技能效果!O:O,MATCH(技能效果等级!B4026,技能效果!B:B,0)))</f>
        <v/>
      </c>
      <c r="S4026" s="97"/>
      <c r="T4026" s="97"/>
      <c r="U4026" s="97"/>
      <c r="V4026" s="96" t="str">
        <f>IF(INDEX(技能效果!AF:AF,MATCH(技能效果等级!B4026,技能效果!B:B,0))="","",INDEX(技能效果!AF:AF,MATCH(技能效果等级!B4026,技能效果!B:B,0)))</f>
        <v/>
      </c>
      <c r="W4026" s="95">
        <f t="shared" si="61"/>
        <v>393</v>
      </c>
    </row>
    <row r="4027" spans="1:23" ht="16.5" x14ac:dyDescent="0.2">
      <c r="A4027" s="62">
        <v>4024</v>
      </c>
      <c r="B4027" s="95">
        <f>INDEX(技能效果!B:B,MATCH(技能效果等级!W4027,技能效果!AE:AE,0))</f>
        <v>210401505</v>
      </c>
      <c r="C4027" s="95" t="str">
        <f>INDEX(技能效果!C:C,MATCH(技能效果等级!B4027,技能效果!B:B,0))</f>
        <v>插槽15减穿透(教学)</v>
      </c>
      <c r="D4027" s="96" t="s">
        <v>873</v>
      </c>
      <c r="E4027" s="95">
        <v>10</v>
      </c>
      <c r="F4027" s="95">
        <f>INDEX(技能效果!H:H,MATCH(技能效果等级!B4027,技能效果!B:B,0))</f>
        <v>4037</v>
      </c>
      <c r="G4027" s="95">
        <f>IF(INDEX(技能效果!K:K,MATCH(B4027,技能效果!B:B,0))=0,INDEX(技能效果!I:I,MATCH(技能效果等级!B4027,技能效果!B:B,0)),INDEX(技能效果!I:I,MATCH(技能效果等级!B4027,技能效果!B:B,0))*VLOOKUP(E4027,技能数值计算!$C$19:$D$28,2,FALSE))</f>
        <v>0.3</v>
      </c>
      <c r="H4027" s="95">
        <f>INDEX(技能效果!J:J,MATCH(技能效果等级!B4027,技能效果!B:B,0))</f>
        <v>0</v>
      </c>
      <c r="I4027" s="97"/>
      <c r="J4027" s="97"/>
      <c r="K4027" s="97"/>
      <c r="L4027" s="97"/>
      <c r="M4027" s="97"/>
      <c r="N4027" s="96" t="str">
        <f>IF(INDEX(技能效果!L:L,MATCH(技能效果等级!B4027,技能效果!B:B,0))="","",INDEX(技能效果!L:L,MATCH(技能效果等级!B4027,技能效果!B:B,0)))</f>
        <v/>
      </c>
      <c r="O4027" s="95">
        <f>IF(INDEX(技能效果!N:N,MATCH(B4027,技能效果!B:B,0))=0,INDEX(技能效果!M:M,MATCH(技能效果等级!B4027,技能效果!B:B,0)),INDEX(技能效果!M:M,MATCH(技能效果等级!B4027,技能效果!B:B,0))*VLOOKUP(E4027,技能数值计算!$C$19:$D$28,2,FALSE))</f>
        <v>0</v>
      </c>
      <c r="P4027" s="97"/>
      <c r="Q4027" s="97"/>
      <c r="R4027" s="95" t="str">
        <f>IF(INDEX(技能效果!O:O,MATCH(技能效果等级!B4027,技能效果!B:B,0))="","",INDEX(技能效果!O:O,MATCH(技能效果等级!B4027,技能效果!B:B,0)))</f>
        <v/>
      </c>
      <c r="S4027" s="97"/>
      <c r="T4027" s="97"/>
      <c r="U4027" s="97"/>
      <c r="V4027" s="96" t="str">
        <f>IF(INDEX(技能效果!AF:AF,MATCH(技能效果等级!B4027,技能效果!B:B,0))="","",INDEX(技能效果!AF:AF,MATCH(技能效果等级!B4027,技能效果!B:B,0)))</f>
        <v/>
      </c>
      <c r="W4027" s="95">
        <f t="shared" si="61"/>
        <v>393</v>
      </c>
    </row>
    <row r="4028" spans="1:23" ht="16.5" x14ac:dyDescent="0.2">
      <c r="A4028" s="62">
        <v>4025</v>
      </c>
      <c r="B4028" s="95">
        <f>INDEX(技能效果!B:B,MATCH(技能效果等级!W4028,技能效果!AE:AE,0))</f>
        <v>210401506</v>
      </c>
      <c r="C4028" s="95" t="str">
        <f>INDEX(技能效果!C:C,MATCH(技能效果等级!B4028,技能效果!B:B,0))</f>
        <v>插槽15减格挡(教学)</v>
      </c>
      <c r="D4028" s="96" t="s">
        <v>873</v>
      </c>
      <c r="E4028" s="95">
        <v>1</v>
      </c>
      <c r="F4028" s="95">
        <f>INDEX(技能效果!H:H,MATCH(技能效果等级!B4028,技能效果!B:B,0))</f>
        <v>4046</v>
      </c>
      <c r="G4028" s="95">
        <f>IF(INDEX(技能效果!K:K,MATCH(B4028,技能效果!B:B,0))=0,INDEX(技能效果!I:I,MATCH(技能效果等级!B4028,技能效果!B:B,0)),INDEX(技能效果!I:I,MATCH(技能效果等级!B4028,技能效果!B:B,0))*VLOOKUP(E4028,技能数值计算!$C$19:$D$28,2,FALSE))</f>
        <v>0.3</v>
      </c>
      <c r="H4028" s="95">
        <f>INDEX(技能效果!J:J,MATCH(技能效果等级!B4028,技能效果!B:B,0))</f>
        <v>0</v>
      </c>
      <c r="I4028" s="97"/>
      <c r="J4028" s="97"/>
      <c r="K4028" s="97"/>
      <c r="L4028" s="97"/>
      <c r="M4028" s="97"/>
      <c r="N4028" s="96" t="str">
        <f>IF(INDEX(技能效果!L:L,MATCH(技能效果等级!B4028,技能效果!B:B,0))="","",INDEX(技能效果!L:L,MATCH(技能效果等级!B4028,技能效果!B:B,0)))</f>
        <v/>
      </c>
      <c r="O4028" s="95">
        <f>IF(INDEX(技能效果!N:N,MATCH(B4028,技能效果!B:B,0))=0,INDEX(技能效果!M:M,MATCH(技能效果等级!B4028,技能效果!B:B,0)),INDEX(技能效果!M:M,MATCH(技能效果等级!B4028,技能效果!B:B,0))*VLOOKUP(E4028,技能数值计算!$C$19:$D$28,2,FALSE))</f>
        <v>0</v>
      </c>
      <c r="P4028" s="97"/>
      <c r="Q4028" s="97"/>
      <c r="R4028" s="95" t="str">
        <f>IF(INDEX(技能效果!O:O,MATCH(技能效果等级!B4028,技能效果!B:B,0))="","",INDEX(技能效果!O:O,MATCH(技能效果等级!B4028,技能效果!B:B,0)))</f>
        <v/>
      </c>
      <c r="S4028" s="97"/>
      <c r="T4028" s="97"/>
      <c r="U4028" s="97"/>
      <c r="V4028" s="96" t="str">
        <f>IF(INDEX(技能效果!AF:AF,MATCH(技能效果等级!B4028,技能效果!B:B,0))="","",INDEX(技能效果!AF:AF,MATCH(技能效果等级!B4028,技能效果!B:B,0)))</f>
        <v/>
      </c>
      <c r="W4028" s="95">
        <f t="shared" si="61"/>
        <v>394</v>
      </c>
    </row>
    <row r="4029" spans="1:23" ht="16.5" x14ac:dyDescent="0.2">
      <c r="A4029" s="62">
        <v>4026</v>
      </c>
      <c r="B4029" s="95">
        <f>INDEX(技能效果!B:B,MATCH(技能效果等级!W4029,技能效果!AE:AE,0))</f>
        <v>210401506</v>
      </c>
      <c r="C4029" s="95" t="str">
        <f>INDEX(技能效果!C:C,MATCH(技能效果等级!B4029,技能效果!B:B,0))</f>
        <v>插槽15减格挡(教学)</v>
      </c>
      <c r="D4029" s="96" t="s">
        <v>873</v>
      </c>
      <c r="E4029" s="95">
        <v>2</v>
      </c>
      <c r="F4029" s="95">
        <f>INDEX(技能效果!H:H,MATCH(技能效果等级!B4029,技能效果!B:B,0))</f>
        <v>4046</v>
      </c>
      <c r="G4029" s="95">
        <f>IF(INDEX(技能效果!K:K,MATCH(B4029,技能效果!B:B,0))=0,INDEX(技能效果!I:I,MATCH(技能效果等级!B4029,技能效果!B:B,0)),INDEX(技能效果!I:I,MATCH(技能效果等级!B4029,技能效果!B:B,0))*VLOOKUP(E4029,技能数值计算!$C$19:$D$28,2,FALSE))</f>
        <v>0.3</v>
      </c>
      <c r="H4029" s="95">
        <f>INDEX(技能效果!J:J,MATCH(技能效果等级!B4029,技能效果!B:B,0))</f>
        <v>0</v>
      </c>
      <c r="I4029" s="97"/>
      <c r="J4029" s="97"/>
      <c r="K4029" s="97"/>
      <c r="L4029" s="97"/>
      <c r="M4029" s="97"/>
      <c r="N4029" s="96" t="str">
        <f>IF(INDEX(技能效果!L:L,MATCH(技能效果等级!B4029,技能效果!B:B,0))="","",INDEX(技能效果!L:L,MATCH(技能效果等级!B4029,技能效果!B:B,0)))</f>
        <v/>
      </c>
      <c r="O4029" s="95">
        <f>IF(INDEX(技能效果!N:N,MATCH(B4029,技能效果!B:B,0))=0,INDEX(技能效果!M:M,MATCH(技能效果等级!B4029,技能效果!B:B,0)),INDEX(技能效果!M:M,MATCH(技能效果等级!B4029,技能效果!B:B,0))*VLOOKUP(E4029,技能数值计算!$C$19:$D$28,2,FALSE))</f>
        <v>0</v>
      </c>
      <c r="P4029" s="97"/>
      <c r="Q4029" s="97"/>
      <c r="R4029" s="95" t="str">
        <f>IF(INDEX(技能效果!O:O,MATCH(技能效果等级!B4029,技能效果!B:B,0))="","",INDEX(技能效果!O:O,MATCH(技能效果等级!B4029,技能效果!B:B,0)))</f>
        <v/>
      </c>
      <c r="S4029" s="97"/>
      <c r="T4029" s="97"/>
      <c r="U4029" s="97"/>
      <c r="V4029" s="96" t="str">
        <f>IF(INDEX(技能效果!AF:AF,MATCH(技能效果等级!B4029,技能效果!B:B,0))="","",INDEX(技能效果!AF:AF,MATCH(技能效果等级!B4029,技能效果!B:B,0)))</f>
        <v/>
      </c>
      <c r="W4029" s="95">
        <f t="shared" si="61"/>
        <v>394</v>
      </c>
    </row>
    <row r="4030" spans="1:23" ht="16.5" x14ac:dyDescent="0.2">
      <c r="A4030" s="62">
        <v>4027</v>
      </c>
      <c r="B4030" s="95">
        <f>INDEX(技能效果!B:B,MATCH(技能效果等级!W4030,技能效果!AE:AE,0))</f>
        <v>210401506</v>
      </c>
      <c r="C4030" s="95" t="str">
        <f>INDEX(技能效果!C:C,MATCH(技能效果等级!B4030,技能效果!B:B,0))</f>
        <v>插槽15减格挡(教学)</v>
      </c>
      <c r="D4030" s="96" t="s">
        <v>873</v>
      </c>
      <c r="E4030" s="95">
        <v>3</v>
      </c>
      <c r="F4030" s="95">
        <f>INDEX(技能效果!H:H,MATCH(技能效果等级!B4030,技能效果!B:B,0))</f>
        <v>4046</v>
      </c>
      <c r="G4030" s="95">
        <f>IF(INDEX(技能效果!K:K,MATCH(B4030,技能效果!B:B,0))=0,INDEX(技能效果!I:I,MATCH(技能效果等级!B4030,技能效果!B:B,0)),INDEX(技能效果!I:I,MATCH(技能效果等级!B4030,技能效果!B:B,0))*VLOOKUP(E4030,技能数值计算!$C$19:$D$28,2,FALSE))</f>
        <v>0.3</v>
      </c>
      <c r="H4030" s="95">
        <f>INDEX(技能效果!J:J,MATCH(技能效果等级!B4030,技能效果!B:B,0))</f>
        <v>0</v>
      </c>
      <c r="I4030" s="97"/>
      <c r="J4030" s="97"/>
      <c r="K4030" s="97"/>
      <c r="L4030" s="97"/>
      <c r="M4030" s="97"/>
      <c r="N4030" s="96" t="str">
        <f>IF(INDEX(技能效果!L:L,MATCH(技能效果等级!B4030,技能效果!B:B,0))="","",INDEX(技能效果!L:L,MATCH(技能效果等级!B4030,技能效果!B:B,0)))</f>
        <v/>
      </c>
      <c r="O4030" s="95">
        <f>IF(INDEX(技能效果!N:N,MATCH(B4030,技能效果!B:B,0))=0,INDEX(技能效果!M:M,MATCH(技能效果等级!B4030,技能效果!B:B,0)),INDEX(技能效果!M:M,MATCH(技能效果等级!B4030,技能效果!B:B,0))*VLOOKUP(E4030,技能数值计算!$C$19:$D$28,2,FALSE))</f>
        <v>0</v>
      </c>
      <c r="P4030" s="97"/>
      <c r="Q4030" s="97"/>
      <c r="R4030" s="95" t="str">
        <f>IF(INDEX(技能效果!O:O,MATCH(技能效果等级!B4030,技能效果!B:B,0))="","",INDEX(技能效果!O:O,MATCH(技能效果等级!B4030,技能效果!B:B,0)))</f>
        <v/>
      </c>
      <c r="S4030" s="97"/>
      <c r="T4030" s="97"/>
      <c r="U4030" s="97"/>
      <c r="V4030" s="96" t="str">
        <f>IF(INDEX(技能效果!AF:AF,MATCH(技能效果等级!B4030,技能效果!B:B,0))="","",INDEX(技能效果!AF:AF,MATCH(技能效果等级!B4030,技能效果!B:B,0)))</f>
        <v/>
      </c>
      <c r="W4030" s="95">
        <f t="shared" si="61"/>
        <v>394</v>
      </c>
    </row>
    <row r="4031" spans="1:23" ht="16.5" x14ac:dyDescent="0.2">
      <c r="A4031" s="62">
        <v>4028</v>
      </c>
      <c r="B4031" s="95">
        <f>INDEX(技能效果!B:B,MATCH(技能效果等级!W4031,技能效果!AE:AE,0))</f>
        <v>210401506</v>
      </c>
      <c r="C4031" s="95" t="str">
        <f>INDEX(技能效果!C:C,MATCH(技能效果等级!B4031,技能效果!B:B,0))</f>
        <v>插槽15减格挡(教学)</v>
      </c>
      <c r="D4031" s="96" t="s">
        <v>873</v>
      </c>
      <c r="E4031" s="95">
        <v>4</v>
      </c>
      <c r="F4031" s="95">
        <f>INDEX(技能效果!H:H,MATCH(技能效果等级!B4031,技能效果!B:B,0))</f>
        <v>4046</v>
      </c>
      <c r="G4031" s="95">
        <f>IF(INDEX(技能效果!K:K,MATCH(B4031,技能效果!B:B,0))=0,INDEX(技能效果!I:I,MATCH(技能效果等级!B4031,技能效果!B:B,0)),INDEX(技能效果!I:I,MATCH(技能效果等级!B4031,技能效果!B:B,0))*VLOOKUP(E4031,技能数值计算!$C$19:$D$28,2,FALSE))</f>
        <v>0.3</v>
      </c>
      <c r="H4031" s="95">
        <f>INDEX(技能效果!J:J,MATCH(技能效果等级!B4031,技能效果!B:B,0))</f>
        <v>0</v>
      </c>
      <c r="I4031" s="97"/>
      <c r="J4031" s="97"/>
      <c r="K4031" s="97"/>
      <c r="L4031" s="97"/>
      <c r="M4031" s="97"/>
      <c r="N4031" s="96" t="str">
        <f>IF(INDEX(技能效果!L:L,MATCH(技能效果等级!B4031,技能效果!B:B,0))="","",INDEX(技能效果!L:L,MATCH(技能效果等级!B4031,技能效果!B:B,0)))</f>
        <v/>
      </c>
      <c r="O4031" s="95">
        <f>IF(INDEX(技能效果!N:N,MATCH(B4031,技能效果!B:B,0))=0,INDEX(技能效果!M:M,MATCH(技能效果等级!B4031,技能效果!B:B,0)),INDEX(技能效果!M:M,MATCH(技能效果等级!B4031,技能效果!B:B,0))*VLOOKUP(E4031,技能数值计算!$C$19:$D$28,2,FALSE))</f>
        <v>0</v>
      </c>
      <c r="P4031" s="97"/>
      <c r="Q4031" s="97"/>
      <c r="R4031" s="95" t="str">
        <f>IF(INDEX(技能效果!O:O,MATCH(技能效果等级!B4031,技能效果!B:B,0))="","",INDEX(技能效果!O:O,MATCH(技能效果等级!B4031,技能效果!B:B,0)))</f>
        <v/>
      </c>
      <c r="S4031" s="97"/>
      <c r="T4031" s="97"/>
      <c r="U4031" s="97"/>
      <c r="V4031" s="96" t="str">
        <f>IF(INDEX(技能效果!AF:AF,MATCH(技能效果等级!B4031,技能效果!B:B,0))="","",INDEX(技能效果!AF:AF,MATCH(技能效果等级!B4031,技能效果!B:B,0)))</f>
        <v/>
      </c>
      <c r="W4031" s="95">
        <f t="shared" si="61"/>
        <v>394</v>
      </c>
    </row>
    <row r="4032" spans="1:23" ht="16.5" x14ac:dyDescent="0.2">
      <c r="A4032" s="62">
        <v>4029</v>
      </c>
      <c r="B4032" s="95">
        <f>INDEX(技能效果!B:B,MATCH(技能效果等级!W4032,技能效果!AE:AE,0))</f>
        <v>210401506</v>
      </c>
      <c r="C4032" s="95" t="str">
        <f>INDEX(技能效果!C:C,MATCH(技能效果等级!B4032,技能效果!B:B,0))</f>
        <v>插槽15减格挡(教学)</v>
      </c>
      <c r="D4032" s="96" t="s">
        <v>873</v>
      </c>
      <c r="E4032" s="95">
        <v>5</v>
      </c>
      <c r="F4032" s="95">
        <f>INDEX(技能效果!H:H,MATCH(技能效果等级!B4032,技能效果!B:B,0))</f>
        <v>4046</v>
      </c>
      <c r="G4032" s="95">
        <f>IF(INDEX(技能效果!K:K,MATCH(B4032,技能效果!B:B,0))=0,INDEX(技能效果!I:I,MATCH(技能效果等级!B4032,技能效果!B:B,0)),INDEX(技能效果!I:I,MATCH(技能效果等级!B4032,技能效果!B:B,0))*VLOOKUP(E4032,技能数值计算!$C$19:$D$28,2,FALSE))</f>
        <v>0.3</v>
      </c>
      <c r="H4032" s="95">
        <f>INDEX(技能效果!J:J,MATCH(技能效果等级!B4032,技能效果!B:B,0))</f>
        <v>0</v>
      </c>
      <c r="I4032" s="97"/>
      <c r="J4032" s="97"/>
      <c r="K4032" s="97"/>
      <c r="L4032" s="97"/>
      <c r="M4032" s="97"/>
      <c r="N4032" s="96" t="str">
        <f>IF(INDEX(技能效果!L:L,MATCH(技能效果等级!B4032,技能效果!B:B,0))="","",INDEX(技能效果!L:L,MATCH(技能效果等级!B4032,技能效果!B:B,0)))</f>
        <v/>
      </c>
      <c r="O4032" s="95">
        <f>IF(INDEX(技能效果!N:N,MATCH(B4032,技能效果!B:B,0))=0,INDEX(技能效果!M:M,MATCH(技能效果等级!B4032,技能效果!B:B,0)),INDEX(技能效果!M:M,MATCH(技能效果等级!B4032,技能效果!B:B,0))*VLOOKUP(E4032,技能数值计算!$C$19:$D$28,2,FALSE))</f>
        <v>0</v>
      </c>
      <c r="P4032" s="97"/>
      <c r="Q4032" s="97"/>
      <c r="R4032" s="95" t="str">
        <f>IF(INDEX(技能效果!O:O,MATCH(技能效果等级!B4032,技能效果!B:B,0))="","",INDEX(技能效果!O:O,MATCH(技能效果等级!B4032,技能效果!B:B,0)))</f>
        <v/>
      </c>
      <c r="S4032" s="97"/>
      <c r="T4032" s="97"/>
      <c r="U4032" s="97"/>
      <c r="V4032" s="96" t="str">
        <f>IF(INDEX(技能效果!AF:AF,MATCH(技能效果等级!B4032,技能效果!B:B,0))="","",INDEX(技能效果!AF:AF,MATCH(技能效果等级!B4032,技能效果!B:B,0)))</f>
        <v/>
      </c>
      <c r="W4032" s="95">
        <f t="shared" si="61"/>
        <v>394</v>
      </c>
    </row>
    <row r="4033" spans="1:23" ht="16.5" x14ac:dyDescent="0.2">
      <c r="A4033" s="62">
        <v>4030</v>
      </c>
      <c r="B4033" s="95">
        <f>INDEX(技能效果!B:B,MATCH(技能效果等级!W4033,技能效果!AE:AE,0))</f>
        <v>210401506</v>
      </c>
      <c r="C4033" s="95" t="str">
        <f>INDEX(技能效果!C:C,MATCH(技能效果等级!B4033,技能效果!B:B,0))</f>
        <v>插槽15减格挡(教学)</v>
      </c>
      <c r="D4033" s="96" t="s">
        <v>873</v>
      </c>
      <c r="E4033" s="95">
        <v>6</v>
      </c>
      <c r="F4033" s="95">
        <f>INDEX(技能效果!H:H,MATCH(技能效果等级!B4033,技能效果!B:B,0))</f>
        <v>4046</v>
      </c>
      <c r="G4033" s="95">
        <f>IF(INDEX(技能效果!K:K,MATCH(B4033,技能效果!B:B,0))=0,INDEX(技能效果!I:I,MATCH(技能效果等级!B4033,技能效果!B:B,0)),INDEX(技能效果!I:I,MATCH(技能效果等级!B4033,技能效果!B:B,0))*VLOOKUP(E4033,技能数值计算!$C$19:$D$28,2,FALSE))</f>
        <v>0.3</v>
      </c>
      <c r="H4033" s="95">
        <f>INDEX(技能效果!J:J,MATCH(技能效果等级!B4033,技能效果!B:B,0))</f>
        <v>0</v>
      </c>
      <c r="I4033" s="97"/>
      <c r="J4033" s="97"/>
      <c r="K4033" s="97"/>
      <c r="L4033" s="97"/>
      <c r="M4033" s="97"/>
      <c r="N4033" s="96" t="str">
        <f>IF(INDEX(技能效果!L:L,MATCH(技能效果等级!B4033,技能效果!B:B,0))="","",INDEX(技能效果!L:L,MATCH(技能效果等级!B4033,技能效果!B:B,0)))</f>
        <v/>
      </c>
      <c r="O4033" s="95">
        <f>IF(INDEX(技能效果!N:N,MATCH(B4033,技能效果!B:B,0))=0,INDEX(技能效果!M:M,MATCH(技能效果等级!B4033,技能效果!B:B,0)),INDEX(技能效果!M:M,MATCH(技能效果等级!B4033,技能效果!B:B,0))*VLOOKUP(E4033,技能数值计算!$C$19:$D$28,2,FALSE))</f>
        <v>0</v>
      </c>
      <c r="P4033" s="97"/>
      <c r="Q4033" s="97"/>
      <c r="R4033" s="95" t="str">
        <f>IF(INDEX(技能效果!O:O,MATCH(技能效果等级!B4033,技能效果!B:B,0))="","",INDEX(技能效果!O:O,MATCH(技能效果等级!B4033,技能效果!B:B,0)))</f>
        <v/>
      </c>
      <c r="S4033" s="97"/>
      <c r="T4033" s="97"/>
      <c r="U4033" s="97"/>
      <c r="V4033" s="96" t="str">
        <f>IF(INDEX(技能效果!AF:AF,MATCH(技能效果等级!B4033,技能效果!B:B,0))="","",INDEX(技能效果!AF:AF,MATCH(技能效果等级!B4033,技能效果!B:B,0)))</f>
        <v/>
      </c>
      <c r="W4033" s="95">
        <f t="shared" si="61"/>
        <v>394</v>
      </c>
    </row>
    <row r="4034" spans="1:23" ht="16.5" x14ac:dyDescent="0.2">
      <c r="A4034" s="62">
        <v>4031</v>
      </c>
      <c r="B4034" s="95">
        <f>INDEX(技能效果!B:B,MATCH(技能效果等级!W4034,技能效果!AE:AE,0))</f>
        <v>210401506</v>
      </c>
      <c r="C4034" s="95" t="str">
        <f>INDEX(技能效果!C:C,MATCH(技能效果等级!B4034,技能效果!B:B,0))</f>
        <v>插槽15减格挡(教学)</v>
      </c>
      <c r="D4034" s="96" t="s">
        <v>873</v>
      </c>
      <c r="E4034" s="95">
        <v>7</v>
      </c>
      <c r="F4034" s="95">
        <f>INDEX(技能效果!H:H,MATCH(技能效果等级!B4034,技能效果!B:B,0))</f>
        <v>4046</v>
      </c>
      <c r="G4034" s="95">
        <f>IF(INDEX(技能效果!K:K,MATCH(B4034,技能效果!B:B,0))=0,INDEX(技能效果!I:I,MATCH(技能效果等级!B4034,技能效果!B:B,0)),INDEX(技能效果!I:I,MATCH(技能效果等级!B4034,技能效果!B:B,0))*VLOOKUP(E4034,技能数值计算!$C$19:$D$28,2,FALSE))</f>
        <v>0.3</v>
      </c>
      <c r="H4034" s="95">
        <f>INDEX(技能效果!J:J,MATCH(技能效果等级!B4034,技能效果!B:B,0))</f>
        <v>0</v>
      </c>
      <c r="I4034" s="97"/>
      <c r="J4034" s="97"/>
      <c r="K4034" s="97"/>
      <c r="L4034" s="97"/>
      <c r="M4034" s="97"/>
      <c r="N4034" s="96" t="str">
        <f>IF(INDEX(技能效果!L:L,MATCH(技能效果等级!B4034,技能效果!B:B,0))="","",INDEX(技能效果!L:L,MATCH(技能效果等级!B4034,技能效果!B:B,0)))</f>
        <v/>
      </c>
      <c r="O4034" s="95">
        <f>IF(INDEX(技能效果!N:N,MATCH(B4034,技能效果!B:B,0))=0,INDEX(技能效果!M:M,MATCH(技能效果等级!B4034,技能效果!B:B,0)),INDEX(技能效果!M:M,MATCH(技能效果等级!B4034,技能效果!B:B,0))*VLOOKUP(E4034,技能数值计算!$C$19:$D$28,2,FALSE))</f>
        <v>0</v>
      </c>
      <c r="P4034" s="97"/>
      <c r="Q4034" s="97"/>
      <c r="R4034" s="95" t="str">
        <f>IF(INDEX(技能效果!O:O,MATCH(技能效果等级!B4034,技能效果!B:B,0))="","",INDEX(技能效果!O:O,MATCH(技能效果等级!B4034,技能效果!B:B,0)))</f>
        <v/>
      </c>
      <c r="S4034" s="97"/>
      <c r="T4034" s="97"/>
      <c r="U4034" s="97"/>
      <c r="V4034" s="96" t="str">
        <f>IF(INDEX(技能效果!AF:AF,MATCH(技能效果等级!B4034,技能效果!B:B,0))="","",INDEX(技能效果!AF:AF,MATCH(技能效果等级!B4034,技能效果!B:B,0)))</f>
        <v/>
      </c>
      <c r="W4034" s="95">
        <f t="shared" si="61"/>
        <v>394</v>
      </c>
    </row>
    <row r="4035" spans="1:23" ht="16.5" x14ac:dyDescent="0.2">
      <c r="A4035" s="62">
        <v>4032</v>
      </c>
      <c r="B4035" s="95">
        <f>INDEX(技能效果!B:B,MATCH(技能效果等级!W4035,技能效果!AE:AE,0))</f>
        <v>210401506</v>
      </c>
      <c r="C4035" s="95" t="str">
        <f>INDEX(技能效果!C:C,MATCH(技能效果等级!B4035,技能效果!B:B,0))</f>
        <v>插槽15减格挡(教学)</v>
      </c>
      <c r="D4035" s="96" t="s">
        <v>873</v>
      </c>
      <c r="E4035" s="95">
        <v>8</v>
      </c>
      <c r="F4035" s="95">
        <f>INDEX(技能效果!H:H,MATCH(技能效果等级!B4035,技能效果!B:B,0))</f>
        <v>4046</v>
      </c>
      <c r="G4035" s="95">
        <f>IF(INDEX(技能效果!K:K,MATCH(B4035,技能效果!B:B,0))=0,INDEX(技能效果!I:I,MATCH(技能效果等级!B4035,技能效果!B:B,0)),INDEX(技能效果!I:I,MATCH(技能效果等级!B4035,技能效果!B:B,0))*VLOOKUP(E4035,技能数值计算!$C$19:$D$28,2,FALSE))</f>
        <v>0.3</v>
      </c>
      <c r="H4035" s="95">
        <f>INDEX(技能效果!J:J,MATCH(技能效果等级!B4035,技能效果!B:B,0))</f>
        <v>0</v>
      </c>
      <c r="I4035" s="97"/>
      <c r="J4035" s="97"/>
      <c r="K4035" s="97"/>
      <c r="L4035" s="97"/>
      <c r="M4035" s="97"/>
      <c r="N4035" s="96" t="str">
        <f>IF(INDEX(技能效果!L:L,MATCH(技能效果等级!B4035,技能效果!B:B,0))="","",INDEX(技能效果!L:L,MATCH(技能效果等级!B4035,技能效果!B:B,0)))</f>
        <v/>
      </c>
      <c r="O4035" s="95">
        <f>IF(INDEX(技能效果!N:N,MATCH(B4035,技能效果!B:B,0))=0,INDEX(技能效果!M:M,MATCH(技能效果等级!B4035,技能效果!B:B,0)),INDEX(技能效果!M:M,MATCH(技能效果等级!B4035,技能效果!B:B,0))*VLOOKUP(E4035,技能数值计算!$C$19:$D$28,2,FALSE))</f>
        <v>0</v>
      </c>
      <c r="P4035" s="97"/>
      <c r="Q4035" s="97"/>
      <c r="R4035" s="95" t="str">
        <f>IF(INDEX(技能效果!O:O,MATCH(技能效果等级!B4035,技能效果!B:B,0))="","",INDEX(技能效果!O:O,MATCH(技能效果等级!B4035,技能效果!B:B,0)))</f>
        <v/>
      </c>
      <c r="S4035" s="97"/>
      <c r="T4035" s="97"/>
      <c r="U4035" s="97"/>
      <c r="V4035" s="96" t="str">
        <f>IF(INDEX(技能效果!AF:AF,MATCH(技能效果等级!B4035,技能效果!B:B,0))="","",INDEX(技能效果!AF:AF,MATCH(技能效果等级!B4035,技能效果!B:B,0)))</f>
        <v/>
      </c>
      <c r="W4035" s="95">
        <f t="shared" si="61"/>
        <v>394</v>
      </c>
    </row>
    <row r="4036" spans="1:23" ht="16.5" x14ac:dyDescent="0.2">
      <c r="A4036" s="62">
        <v>4033</v>
      </c>
      <c r="B4036" s="95">
        <f>INDEX(技能效果!B:B,MATCH(技能效果等级!W4036,技能效果!AE:AE,0))</f>
        <v>210401506</v>
      </c>
      <c r="C4036" s="95" t="str">
        <f>INDEX(技能效果!C:C,MATCH(技能效果等级!B4036,技能效果!B:B,0))</f>
        <v>插槽15减格挡(教学)</v>
      </c>
      <c r="D4036" s="96" t="s">
        <v>873</v>
      </c>
      <c r="E4036" s="95">
        <v>9</v>
      </c>
      <c r="F4036" s="95">
        <f>INDEX(技能效果!H:H,MATCH(技能效果等级!B4036,技能效果!B:B,0))</f>
        <v>4046</v>
      </c>
      <c r="G4036" s="95">
        <f>IF(INDEX(技能效果!K:K,MATCH(B4036,技能效果!B:B,0))=0,INDEX(技能效果!I:I,MATCH(技能效果等级!B4036,技能效果!B:B,0)),INDEX(技能效果!I:I,MATCH(技能效果等级!B4036,技能效果!B:B,0))*VLOOKUP(E4036,技能数值计算!$C$19:$D$28,2,FALSE))</f>
        <v>0.3</v>
      </c>
      <c r="H4036" s="95">
        <f>INDEX(技能效果!J:J,MATCH(技能效果等级!B4036,技能效果!B:B,0))</f>
        <v>0</v>
      </c>
      <c r="I4036" s="97"/>
      <c r="J4036" s="97"/>
      <c r="K4036" s="97"/>
      <c r="L4036" s="97"/>
      <c r="M4036" s="97"/>
      <c r="N4036" s="96" t="str">
        <f>IF(INDEX(技能效果!L:L,MATCH(技能效果等级!B4036,技能效果!B:B,0))="","",INDEX(技能效果!L:L,MATCH(技能效果等级!B4036,技能效果!B:B,0)))</f>
        <v/>
      </c>
      <c r="O4036" s="95">
        <f>IF(INDEX(技能效果!N:N,MATCH(B4036,技能效果!B:B,0))=0,INDEX(技能效果!M:M,MATCH(技能效果等级!B4036,技能效果!B:B,0)),INDEX(技能效果!M:M,MATCH(技能效果等级!B4036,技能效果!B:B,0))*VLOOKUP(E4036,技能数值计算!$C$19:$D$28,2,FALSE))</f>
        <v>0</v>
      </c>
      <c r="P4036" s="97"/>
      <c r="Q4036" s="97"/>
      <c r="R4036" s="95" t="str">
        <f>IF(INDEX(技能效果!O:O,MATCH(技能效果等级!B4036,技能效果!B:B,0))="","",INDEX(技能效果!O:O,MATCH(技能效果等级!B4036,技能效果!B:B,0)))</f>
        <v/>
      </c>
      <c r="S4036" s="97"/>
      <c r="T4036" s="97"/>
      <c r="U4036" s="97"/>
      <c r="V4036" s="96" t="str">
        <f>IF(INDEX(技能效果!AF:AF,MATCH(技能效果等级!B4036,技能效果!B:B,0))="","",INDEX(技能效果!AF:AF,MATCH(技能效果等级!B4036,技能效果!B:B,0)))</f>
        <v/>
      </c>
      <c r="W4036" s="95">
        <f t="shared" si="61"/>
        <v>394</v>
      </c>
    </row>
    <row r="4037" spans="1:23" ht="16.5" x14ac:dyDescent="0.2">
      <c r="A4037" s="62">
        <v>4034</v>
      </c>
      <c r="B4037" s="95">
        <f>INDEX(技能效果!B:B,MATCH(技能效果等级!W4037,技能效果!AE:AE,0))</f>
        <v>210401506</v>
      </c>
      <c r="C4037" s="95" t="str">
        <f>INDEX(技能效果!C:C,MATCH(技能效果等级!B4037,技能效果!B:B,0))</f>
        <v>插槽15减格挡(教学)</v>
      </c>
      <c r="D4037" s="96" t="s">
        <v>873</v>
      </c>
      <c r="E4037" s="95">
        <v>10</v>
      </c>
      <c r="F4037" s="95">
        <f>INDEX(技能效果!H:H,MATCH(技能效果等级!B4037,技能效果!B:B,0))</f>
        <v>4046</v>
      </c>
      <c r="G4037" s="95">
        <f>IF(INDEX(技能效果!K:K,MATCH(B4037,技能效果!B:B,0))=0,INDEX(技能效果!I:I,MATCH(技能效果等级!B4037,技能效果!B:B,0)),INDEX(技能效果!I:I,MATCH(技能效果等级!B4037,技能效果!B:B,0))*VLOOKUP(E4037,技能数值计算!$C$19:$D$28,2,FALSE))</f>
        <v>0.3</v>
      </c>
      <c r="H4037" s="95">
        <f>INDEX(技能效果!J:J,MATCH(技能效果等级!B4037,技能效果!B:B,0))</f>
        <v>0</v>
      </c>
      <c r="I4037" s="97"/>
      <c r="J4037" s="97"/>
      <c r="K4037" s="97"/>
      <c r="L4037" s="97"/>
      <c r="M4037" s="97"/>
      <c r="N4037" s="96" t="str">
        <f>IF(INDEX(技能效果!L:L,MATCH(技能效果等级!B4037,技能效果!B:B,0))="","",INDEX(技能效果!L:L,MATCH(技能效果等级!B4037,技能效果!B:B,0)))</f>
        <v/>
      </c>
      <c r="O4037" s="95">
        <f>IF(INDEX(技能效果!N:N,MATCH(B4037,技能效果!B:B,0))=0,INDEX(技能效果!M:M,MATCH(技能效果等级!B4037,技能效果!B:B,0)),INDEX(技能效果!M:M,MATCH(技能效果等级!B4037,技能效果!B:B,0))*VLOOKUP(E4037,技能数值计算!$C$19:$D$28,2,FALSE))</f>
        <v>0</v>
      </c>
      <c r="P4037" s="97"/>
      <c r="Q4037" s="97"/>
      <c r="R4037" s="95" t="str">
        <f>IF(INDEX(技能效果!O:O,MATCH(技能效果等级!B4037,技能效果!B:B,0))="","",INDEX(技能效果!O:O,MATCH(技能效果等级!B4037,技能效果!B:B,0)))</f>
        <v/>
      </c>
      <c r="S4037" s="97"/>
      <c r="T4037" s="97"/>
      <c r="U4037" s="97"/>
      <c r="V4037" s="96" t="str">
        <f>IF(INDEX(技能效果!AF:AF,MATCH(技能效果等级!B4037,技能效果!B:B,0))="","",INDEX(技能效果!AF:AF,MATCH(技能效果等级!B4037,技能效果!B:B,0)))</f>
        <v/>
      </c>
      <c r="W4037" s="95">
        <f t="shared" si="61"/>
        <v>394</v>
      </c>
    </row>
    <row r="4038" spans="1:23" ht="16.5" x14ac:dyDescent="0.2">
      <c r="A4038" s="62">
        <v>4035</v>
      </c>
      <c r="B4038" s="95">
        <f>INDEX(技能效果!B:B,MATCH(技能效果等级!W4038,技能效果!AE:AE,0))</f>
        <v>210401601</v>
      </c>
      <c r="C4038" s="95" t="str">
        <f>INDEX(技能效果!C:C,MATCH(技能效果等级!B4038,技能效果!B:B,0))</f>
        <v>插槽16回复生命(教学)</v>
      </c>
      <c r="D4038" s="96" t="s">
        <v>873</v>
      </c>
      <c r="E4038" s="95">
        <v>1</v>
      </c>
      <c r="F4038" s="95">
        <f>INDEX(技能效果!H:H,MATCH(技能效果等级!B4038,技能效果!B:B,0))</f>
        <v>2002</v>
      </c>
      <c r="G4038" s="95">
        <f>IF(INDEX(技能效果!K:K,MATCH(B4038,技能效果!B:B,0))=0,INDEX(技能效果!I:I,MATCH(技能效果等级!B4038,技能效果!B:B,0)),INDEX(技能效果!I:I,MATCH(技能效果等级!B4038,技能效果!B:B,0))*VLOOKUP(E4038,技能数值计算!$C$19:$D$28,2,FALSE))</f>
        <v>1.5</v>
      </c>
      <c r="H4038" s="95">
        <f>INDEX(技能效果!J:J,MATCH(技能效果等级!B4038,技能效果!B:B,0))</f>
        <v>0</v>
      </c>
      <c r="I4038" s="97"/>
      <c r="J4038" s="97"/>
      <c r="K4038" s="97"/>
      <c r="L4038" s="97"/>
      <c r="M4038" s="97"/>
      <c r="N4038" s="96" t="str">
        <f>IF(INDEX(技能效果!L:L,MATCH(技能效果等级!B4038,技能效果!B:B,0))="","",INDEX(技能效果!L:L,MATCH(技能效果等级!B4038,技能效果!B:B,0)))</f>
        <v/>
      </c>
      <c r="O4038" s="95">
        <f>IF(INDEX(技能效果!N:N,MATCH(B4038,技能效果!B:B,0))=0,INDEX(技能效果!M:M,MATCH(技能效果等级!B4038,技能效果!B:B,0)),INDEX(技能效果!M:M,MATCH(技能效果等级!B4038,技能效果!B:B,0))*VLOOKUP(E4038,技能数值计算!$C$19:$D$28,2,FALSE))</f>
        <v>0</v>
      </c>
      <c r="P4038" s="97"/>
      <c r="Q4038" s="97"/>
      <c r="R4038" s="95" t="str">
        <f>IF(INDEX(技能效果!O:O,MATCH(技能效果等级!B4038,技能效果!B:B,0))="","",INDEX(技能效果!O:O,MATCH(技能效果等级!B4038,技能效果!B:B,0)))</f>
        <v/>
      </c>
      <c r="S4038" s="97"/>
      <c r="T4038" s="97"/>
      <c r="U4038" s="97"/>
      <c r="V4038" s="96" t="str">
        <f>IF(INDEX(技能效果!AF:AF,MATCH(技能效果等级!B4038,技能效果!B:B,0))="","",INDEX(技能效果!AF:AF,MATCH(技能效果等级!B4038,技能效果!B:B,0)))</f>
        <v/>
      </c>
      <c r="W4038" s="95">
        <f t="shared" si="61"/>
        <v>395</v>
      </c>
    </row>
    <row r="4039" spans="1:23" ht="16.5" x14ac:dyDescent="0.2">
      <c r="A4039" s="62">
        <v>4036</v>
      </c>
      <c r="B4039" s="95">
        <f>INDEX(技能效果!B:B,MATCH(技能效果等级!W4039,技能效果!AE:AE,0))</f>
        <v>210401601</v>
      </c>
      <c r="C4039" s="95" t="str">
        <f>INDEX(技能效果!C:C,MATCH(技能效果等级!B4039,技能效果!B:B,0))</f>
        <v>插槽16回复生命(教学)</v>
      </c>
      <c r="D4039" s="96" t="s">
        <v>873</v>
      </c>
      <c r="E4039" s="95">
        <v>2</v>
      </c>
      <c r="F4039" s="95">
        <f>INDEX(技能效果!H:H,MATCH(技能效果等级!B4039,技能效果!B:B,0))</f>
        <v>2002</v>
      </c>
      <c r="G4039" s="95">
        <f>IF(INDEX(技能效果!K:K,MATCH(B4039,技能效果!B:B,0))=0,INDEX(技能效果!I:I,MATCH(技能效果等级!B4039,技能效果!B:B,0)),INDEX(技能效果!I:I,MATCH(技能效果等级!B4039,技能效果!B:B,0))*VLOOKUP(E4039,技能数值计算!$C$19:$D$28,2,FALSE))</f>
        <v>1.62</v>
      </c>
      <c r="H4039" s="95">
        <f>INDEX(技能效果!J:J,MATCH(技能效果等级!B4039,技能效果!B:B,0))</f>
        <v>0</v>
      </c>
      <c r="I4039" s="97"/>
      <c r="J4039" s="97"/>
      <c r="K4039" s="97"/>
      <c r="L4039" s="97"/>
      <c r="M4039" s="97"/>
      <c r="N4039" s="96" t="str">
        <f>IF(INDEX(技能效果!L:L,MATCH(技能效果等级!B4039,技能效果!B:B,0))="","",INDEX(技能效果!L:L,MATCH(技能效果等级!B4039,技能效果!B:B,0)))</f>
        <v/>
      </c>
      <c r="O4039" s="95">
        <f>IF(INDEX(技能效果!N:N,MATCH(B4039,技能效果!B:B,0))=0,INDEX(技能效果!M:M,MATCH(技能效果等级!B4039,技能效果!B:B,0)),INDEX(技能效果!M:M,MATCH(技能效果等级!B4039,技能效果!B:B,0))*VLOOKUP(E4039,技能数值计算!$C$19:$D$28,2,FALSE))</f>
        <v>0</v>
      </c>
      <c r="P4039" s="97"/>
      <c r="Q4039" s="97"/>
      <c r="R4039" s="95" t="str">
        <f>IF(INDEX(技能效果!O:O,MATCH(技能效果等级!B4039,技能效果!B:B,0))="","",INDEX(技能效果!O:O,MATCH(技能效果等级!B4039,技能效果!B:B,0)))</f>
        <v/>
      </c>
      <c r="S4039" s="97"/>
      <c r="T4039" s="97"/>
      <c r="U4039" s="97"/>
      <c r="V4039" s="96" t="str">
        <f>IF(INDEX(技能效果!AF:AF,MATCH(技能效果等级!B4039,技能效果!B:B,0))="","",INDEX(技能效果!AF:AF,MATCH(技能效果等级!B4039,技能效果!B:B,0)))</f>
        <v/>
      </c>
      <c r="W4039" s="95">
        <f t="shared" si="61"/>
        <v>395</v>
      </c>
    </row>
    <row r="4040" spans="1:23" ht="16.5" x14ac:dyDescent="0.2">
      <c r="A4040" s="62">
        <v>4037</v>
      </c>
      <c r="B4040" s="95">
        <f>INDEX(技能效果!B:B,MATCH(技能效果等级!W4040,技能效果!AE:AE,0))</f>
        <v>210401601</v>
      </c>
      <c r="C4040" s="95" t="str">
        <f>INDEX(技能效果!C:C,MATCH(技能效果等级!B4040,技能效果!B:B,0))</f>
        <v>插槽16回复生命(教学)</v>
      </c>
      <c r="D4040" s="96" t="s">
        <v>873</v>
      </c>
      <c r="E4040" s="95">
        <v>3</v>
      </c>
      <c r="F4040" s="95">
        <f>INDEX(技能效果!H:H,MATCH(技能效果等级!B4040,技能效果!B:B,0))</f>
        <v>2002</v>
      </c>
      <c r="G4040" s="95">
        <f>IF(INDEX(技能效果!K:K,MATCH(B4040,技能效果!B:B,0))=0,INDEX(技能效果!I:I,MATCH(技能效果等级!B4040,技能效果!B:B,0)),INDEX(技能效果!I:I,MATCH(技能效果等级!B4040,技能效果!B:B,0))*VLOOKUP(E4040,技能数值计算!$C$19:$D$28,2,FALSE))</f>
        <v>1.7399999999999998</v>
      </c>
      <c r="H4040" s="95">
        <f>INDEX(技能效果!J:J,MATCH(技能效果等级!B4040,技能效果!B:B,0))</f>
        <v>0</v>
      </c>
      <c r="I4040" s="97"/>
      <c r="J4040" s="97"/>
      <c r="K4040" s="97"/>
      <c r="L4040" s="97"/>
      <c r="M4040" s="97"/>
      <c r="N4040" s="96" t="str">
        <f>IF(INDEX(技能效果!L:L,MATCH(技能效果等级!B4040,技能效果!B:B,0))="","",INDEX(技能效果!L:L,MATCH(技能效果等级!B4040,技能效果!B:B,0)))</f>
        <v/>
      </c>
      <c r="O4040" s="95">
        <f>IF(INDEX(技能效果!N:N,MATCH(B4040,技能效果!B:B,0))=0,INDEX(技能效果!M:M,MATCH(技能效果等级!B4040,技能效果!B:B,0)),INDEX(技能效果!M:M,MATCH(技能效果等级!B4040,技能效果!B:B,0))*VLOOKUP(E4040,技能数值计算!$C$19:$D$28,2,FALSE))</f>
        <v>0</v>
      </c>
      <c r="P4040" s="97"/>
      <c r="Q4040" s="97"/>
      <c r="R4040" s="95" t="str">
        <f>IF(INDEX(技能效果!O:O,MATCH(技能效果等级!B4040,技能效果!B:B,0))="","",INDEX(技能效果!O:O,MATCH(技能效果等级!B4040,技能效果!B:B,0)))</f>
        <v/>
      </c>
      <c r="S4040" s="97"/>
      <c r="T4040" s="97"/>
      <c r="U4040" s="97"/>
      <c r="V4040" s="96" t="str">
        <f>IF(INDEX(技能效果!AF:AF,MATCH(技能效果等级!B4040,技能效果!B:B,0))="","",INDEX(技能效果!AF:AF,MATCH(技能效果等级!B4040,技能效果!B:B,0)))</f>
        <v/>
      </c>
      <c r="W4040" s="95">
        <f t="shared" si="61"/>
        <v>395</v>
      </c>
    </row>
    <row r="4041" spans="1:23" ht="16.5" x14ac:dyDescent="0.2">
      <c r="A4041" s="62">
        <v>4038</v>
      </c>
      <c r="B4041" s="95">
        <f>INDEX(技能效果!B:B,MATCH(技能效果等级!W4041,技能效果!AE:AE,0))</f>
        <v>210401601</v>
      </c>
      <c r="C4041" s="95" t="str">
        <f>INDEX(技能效果!C:C,MATCH(技能效果等级!B4041,技能效果!B:B,0))</f>
        <v>插槽16回复生命(教学)</v>
      </c>
      <c r="D4041" s="96" t="s">
        <v>873</v>
      </c>
      <c r="E4041" s="95">
        <v>4</v>
      </c>
      <c r="F4041" s="95">
        <f>INDEX(技能效果!H:H,MATCH(技能效果等级!B4041,技能效果!B:B,0))</f>
        <v>2002</v>
      </c>
      <c r="G4041" s="95">
        <f>IF(INDEX(技能效果!K:K,MATCH(B4041,技能效果!B:B,0))=0,INDEX(技能效果!I:I,MATCH(技能效果等级!B4041,技能效果!B:B,0)),INDEX(技能效果!I:I,MATCH(技能效果等级!B4041,技能效果!B:B,0))*VLOOKUP(E4041,技能数值计算!$C$19:$D$28,2,FALSE))</f>
        <v>1.8599999999999999</v>
      </c>
      <c r="H4041" s="95">
        <f>INDEX(技能效果!J:J,MATCH(技能效果等级!B4041,技能效果!B:B,0))</f>
        <v>0</v>
      </c>
      <c r="I4041" s="97"/>
      <c r="J4041" s="97"/>
      <c r="K4041" s="97"/>
      <c r="L4041" s="97"/>
      <c r="M4041" s="97"/>
      <c r="N4041" s="96" t="str">
        <f>IF(INDEX(技能效果!L:L,MATCH(技能效果等级!B4041,技能效果!B:B,0))="","",INDEX(技能效果!L:L,MATCH(技能效果等级!B4041,技能效果!B:B,0)))</f>
        <v/>
      </c>
      <c r="O4041" s="95">
        <f>IF(INDEX(技能效果!N:N,MATCH(B4041,技能效果!B:B,0))=0,INDEX(技能效果!M:M,MATCH(技能效果等级!B4041,技能效果!B:B,0)),INDEX(技能效果!M:M,MATCH(技能效果等级!B4041,技能效果!B:B,0))*VLOOKUP(E4041,技能数值计算!$C$19:$D$28,2,FALSE))</f>
        <v>0</v>
      </c>
      <c r="P4041" s="97"/>
      <c r="Q4041" s="97"/>
      <c r="R4041" s="95" t="str">
        <f>IF(INDEX(技能效果!O:O,MATCH(技能效果等级!B4041,技能效果!B:B,0))="","",INDEX(技能效果!O:O,MATCH(技能效果等级!B4041,技能效果!B:B,0)))</f>
        <v/>
      </c>
      <c r="S4041" s="97"/>
      <c r="T4041" s="97"/>
      <c r="U4041" s="97"/>
      <c r="V4041" s="96" t="str">
        <f>IF(INDEX(技能效果!AF:AF,MATCH(技能效果等级!B4041,技能效果!B:B,0))="","",INDEX(技能效果!AF:AF,MATCH(技能效果等级!B4041,技能效果!B:B,0)))</f>
        <v/>
      </c>
      <c r="W4041" s="95">
        <f t="shared" si="61"/>
        <v>395</v>
      </c>
    </row>
    <row r="4042" spans="1:23" ht="16.5" x14ac:dyDescent="0.2">
      <c r="A4042" s="62">
        <v>4039</v>
      </c>
      <c r="B4042" s="95">
        <f>INDEX(技能效果!B:B,MATCH(技能效果等级!W4042,技能效果!AE:AE,0))</f>
        <v>210401601</v>
      </c>
      <c r="C4042" s="95" t="str">
        <f>INDEX(技能效果!C:C,MATCH(技能效果等级!B4042,技能效果!B:B,0))</f>
        <v>插槽16回复生命(教学)</v>
      </c>
      <c r="D4042" s="96" t="s">
        <v>873</v>
      </c>
      <c r="E4042" s="95">
        <v>5</v>
      </c>
      <c r="F4042" s="95">
        <f>INDEX(技能效果!H:H,MATCH(技能效果等级!B4042,技能效果!B:B,0))</f>
        <v>2002</v>
      </c>
      <c r="G4042" s="95">
        <f>IF(INDEX(技能效果!K:K,MATCH(B4042,技能效果!B:B,0))=0,INDEX(技能效果!I:I,MATCH(技能效果等级!B4042,技能效果!B:B,0)),INDEX(技能效果!I:I,MATCH(技能效果等级!B4042,技能效果!B:B,0))*VLOOKUP(E4042,技能数值计算!$C$19:$D$28,2,FALSE))</f>
        <v>1.98</v>
      </c>
      <c r="H4042" s="95">
        <f>INDEX(技能效果!J:J,MATCH(技能效果等级!B4042,技能效果!B:B,0))</f>
        <v>0</v>
      </c>
      <c r="I4042" s="97"/>
      <c r="J4042" s="97"/>
      <c r="K4042" s="97"/>
      <c r="L4042" s="97"/>
      <c r="M4042" s="97"/>
      <c r="N4042" s="96" t="str">
        <f>IF(INDEX(技能效果!L:L,MATCH(技能效果等级!B4042,技能效果!B:B,0))="","",INDEX(技能效果!L:L,MATCH(技能效果等级!B4042,技能效果!B:B,0)))</f>
        <v/>
      </c>
      <c r="O4042" s="95">
        <f>IF(INDEX(技能效果!N:N,MATCH(B4042,技能效果!B:B,0))=0,INDEX(技能效果!M:M,MATCH(技能效果等级!B4042,技能效果!B:B,0)),INDEX(技能效果!M:M,MATCH(技能效果等级!B4042,技能效果!B:B,0))*VLOOKUP(E4042,技能数值计算!$C$19:$D$28,2,FALSE))</f>
        <v>0</v>
      </c>
      <c r="P4042" s="97"/>
      <c r="Q4042" s="97"/>
      <c r="R4042" s="95" t="str">
        <f>IF(INDEX(技能效果!O:O,MATCH(技能效果等级!B4042,技能效果!B:B,0))="","",INDEX(技能效果!O:O,MATCH(技能效果等级!B4042,技能效果!B:B,0)))</f>
        <v/>
      </c>
      <c r="S4042" s="97"/>
      <c r="T4042" s="97"/>
      <c r="U4042" s="97"/>
      <c r="V4042" s="96" t="str">
        <f>IF(INDEX(技能效果!AF:AF,MATCH(技能效果等级!B4042,技能效果!B:B,0))="","",INDEX(技能效果!AF:AF,MATCH(技能效果等级!B4042,技能效果!B:B,0)))</f>
        <v/>
      </c>
      <c r="W4042" s="95">
        <f t="shared" si="61"/>
        <v>395</v>
      </c>
    </row>
    <row r="4043" spans="1:23" ht="16.5" x14ac:dyDescent="0.2">
      <c r="A4043" s="62">
        <v>4040</v>
      </c>
      <c r="B4043" s="95">
        <f>INDEX(技能效果!B:B,MATCH(技能效果等级!W4043,技能效果!AE:AE,0))</f>
        <v>210401601</v>
      </c>
      <c r="C4043" s="95" t="str">
        <f>INDEX(技能效果!C:C,MATCH(技能效果等级!B4043,技能效果!B:B,0))</f>
        <v>插槽16回复生命(教学)</v>
      </c>
      <c r="D4043" s="96" t="s">
        <v>873</v>
      </c>
      <c r="E4043" s="95">
        <v>6</v>
      </c>
      <c r="F4043" s="95">
        <f>INDEX(技能效果!H:H,MATCH(技能效果等级!B4043,技能效果!B:B,0))</f>
        <v>2002</v>
      </c>
      <c r="G4043" s="95">
        <f>IF(INDEX(技能效果!K:K,MATCH(B4043,技能效果!B:B,0))=0,INDEX(技能效果!I:I,MATCH(技能效果等级!B4043,技能效果!B:B,0)),INDEX(技能效果!I:I,MATCH(技能效果等级!B4043,技能效果!B:B,0))*VLOOKUP(E4043,技能数值计算!$C$19:$D$28,2,FALSE))</f>
        <v>2.16</v>
      </c>
      <c r="H4043" s="95">
        <f>INDEX(技能效果!J:J,MATCH(技能效果等级!B4043,技能效果!B:B,0))</f>
        <v>0</v>
      </c>
      <c r="I4043" s="97"/>
      <c r="J4043" s="97"/>
      <c r="K4043" s="97"/>
      <c r="L4043" s="97"/>
      <c r="M4043" s="97"/>
      <c r="N4043" s="96" t="str">
        <f>IF(INDEX(技能效果!L:L,MATCH(技能效果等级!B4043,技能效果!B:B,0))="","",INDEX(技能效果!L:L,MATCH(技能效果等级!B4043,技能效果!B:B,0)))</f>
        <v/>
      </c>
      <c r="O4043" s="95">
        <f>IF(INDEX(技能效果!N:N,MATCH(B4043,技能效果!B:B,0))=0,INDEX(技能效果!M:M,MATCH(技能效果等级!B4043,技能效果!B:B,0)),INDEX(技能效果!M:M,MATCH(技能效果等级!B4043,技能效果!B:B,0))*VLOOKUP(E4043,技能数值计算!$C$19:$D$28,2,FALSE))</f>
        <v>0</v>
      </c>
      <c r="P4043" s="97"/>
      <c r="Q4043" s="97"/>
      <c r="R4043" s="95" t="str">
        <f>IF(INDEX(技能效果!O:O,MATCH(技能效果等级!B4043,技能效果!B:B,0))="","",INDEX(技能效果!O:O,MATCH(技能效果等级!B4043,技能效果!B:B,0)))</f>
        <v/>
      </c>
      <c r="S4043" s="97"/>
      <c r="T4043" s="97"/>
      <c r="U4043" s="97"/>
      <c r="V4043" s="96" t="str">
        <f>IF(INDEX(技能效果!AF:AF,MATCH(技能效果等级!B4043,技能效果!B:B,0))="","",INDEX(技能效果!AF:AF,MATCH(技能效果等级!B4043,技能效果!B:B,0)))</f>
        <v/>
      </c>
      <c r="W4043" s="95">
        <f t="shared" si="61"/>
        <v>395</v>
      </c>
    </row>
    <row r="4044" spans="1:23" ht="16.5" x14ac:dyDescent="0.2">
      <c r="A4044" s="62">
        <v>4041</v>
      </c>
      <c r="B4044" s="95">
        <f>INDEX(技能效果!B:B,MATCH(技能效果等级!W4044,技能效果!AE:AE,0))</f>
        <v>210401601</v>
      </c>
      <c r="C4044" s="95" t="str">
        <f>INDEX(技能效果!C:C,MATCH(技能效果等级!B4044,技能效果!B:B,0))</f>
        <v>插槽16回复生命(教学)</v>
      </c>
      <c r="D4044" s="96" t="s">
        <v>873</v>
      </c>
      <c r="E4044" s="95">
        <v>7</v>
      </c>
      <c r="F4044" s="95">
        <f>INDEX(技能效果!H:H,MATCH(技能效果等级!B4044,技能效果!B:B,0))</f>
        <v>2002</v>
      </c>
      <c r="G4044" s="95">
        <f>IF(INDEX(技能效果!K:K,MATCH(B4044,技能效果!B:B,0))=0,INDEX(技能效果!I:I,MATCH(技能效果等级!B4044,技能效果!B:B,0)),INDEX(技能效果!I:I,MATCH(技能效果等级!B4044,技能效果!B:B,0))*VLOOKUP(E4044,技能数值计算!$C$19:$D$28,2,FALSE))</f>
        <v>2.34</v>
      </c>
      <c r="H4044" s="95">
        <f>INDEX(技能效果!J:J,MATCH(技能效果等级!B4044,技能效果!B:B,0))</f>
        <v>0</v>
      </c>
      <c r="I4044" s="97"/>
      <c r="J4044" s="97"/>
      <c r="K4044" s="97"/>
      <c r="L4044" s="97"/>
      <c r="M4044" s="97"/>
      <c r="N4044" s="96" t="str">
        <f>IF(INDEX(技能效果!L:L,MATCH(技能效果等级!B4044,技能效果!B:B,0))="","",INDEX(技能效果!L:L,MATCH(技能效果等级!B4044,技能效果!B:B,0)))</f>
        <v/>
      </c>
      <c r="O4044" s="95">
        <f>IF(INDEX(技能效果!N:N,MATCH(B4044,技能效果!B:B,0))=0,INDEX(技能效果!M:M,MATCH(技能效果等级!B4044,技能效果!B:B,0)),INDEX(技能效果!M:M,MATCH(技能效果等级!B4044,技能效果!B:B,0))*VLOOKUP(E4044,技能数值计算!$C$19:$D$28,2,FALSE))</f>
        <v>0</v>
      </c>
      <c r="P4044" s="97"/>
      <c r="Q4044" s="97"/>
      <c r="R4044" s="95" t="str">
        <f>IF(INDEX(技能效果!O:O,MATCH(技能效果等级!B4044,技能效果!B:B,0))="","",INDEX(技能效果!O:O,MATCH(技能效果等级!B4044,技能效果!B:B,0)))</f>
        <v/>
      </c>
      <c r="S4044" s="97"/>
      <c r="T4044" s="97"/>
      <c r="U4044" s="97"/>
      <c r="V4044" s="96" t="str">
        <f>IF(INDEX(技能效果!AF:AF,MATCH(技能效果等级!B4044,技能效果!B:B,0))="","",INDEX(技能效果!AF:AF,MATCH(技能效果等级!B4044,技能效果!B:B,0)))</f>
        <v/>
      </c>
      <c r="W4044" s="95">
        <f t="shared" si="61"/>
        <v>395</v>
      </c>
    </row>
    <row r="4045" spans="1:23" ht="16.5" x14ac:dyDescent="0.2">
      <c r="A4045" s="62">
        <v>4042</v>
      </c>
      <c r="B4045" s="95">
        <f>INDEX(技能效果!B:B,MATCH(技能效果等级!W4045,技能效果!AE:AE,0))</f>
        <v>210401601</v>
      </c>
      <c r="C4045" s="95" t="str">
        <f>INDEX(技能效果!C:C,MATCH(技能效果等级!B4045,技能效果!B:B,0))</f>
        <v>插槽16回复生命(教学)</v>
      </c>
      <c r="D4045" s="96" t="s">
        <v>873</v>
      </c>
      <c r="E4045" s="95">
        <v>8</v>
      </c>
      <c r="F4045" s="95">
        <f>INDEX(技能效果!H:H,MATCH(技能效果等级!B4045,技能效果!B:B,0))</f>
        <v>2002</v>
      </c>
      <c r="G4045" s="95">
        <f>IF(INDEX(技能效果!K:K,MATCH(B4045,技能效果!B:B,0))=0,INDEX(技能效果!I:I,MATCH(技能效果等级!B4045,技能效果!B:B,0)),INDEX(技能效果!I:I,MATCH(技能效果等级!B4045,技能效果!B:B,0))*VLOOKUP(E4045,技能数值计算!$C$19:$D$28,2,FALSE))</f>
        <v>2.52</v>
      </c>
      <c r="H4045" s="95">
        <f>INDEX(技能效果!J:J,MATCH(技能效果等级!B4045,技能效果!B:B,0))</f>
        <v>0</v>
      </c>
      <c r="I4045" s="97"/>
      <c r="J4045" s="97"/>
      <c r="K4045" s="97"/>
      <c r="L4045" s="97"/>
      <c r="M4045" s="97"/>
      <c r="N4045" s="96" t="str">
        <f>IF(INDEX(技能效果!L:L,MATCH(技能效果等级!B4045,技能效果!B:B,0))="","",INDEX(技能效果!L:L,MATCH(技能效果等级!B4045,技能效果!B:B,0)))</f>
        <v/>
      </c>
      <c r="O4045" s="95">
        <f>IF(INDEX(技能效果!N:N,MATCH(B4045,技能效果!B:B,0))=0,INDEX(技能效果!M:M,MATCH(技能效果等级!B4045,技能效果!B:B,0)),INDEX(技能效果!M:M,MATCH(技能效果等级!B4045,技能效果!B:B,0))*VLOOKUP(E4045,技能数值计算!$C$19:$D$28,2,FALSE))</f>
        <v>0</v>
      </c>
      <c r="P4045" s="97"/>
      <c r="Q4045" s="97"/>
      <c r="R4045" s="95" t="str">
        <f>IF(INDEX(技能效果!O:O,MATCH(技能效果等级!B4045,技能效果!B:B,0))="","",INDEX(技能效果!O:O,MATCH(技能效果等级!B4045,技能效果!B:B,0)))</f>
        <v/>
      </c>
      <c r="S4045" s="97"/>
      <c r="T4045" s="97"/>
      <c r="U4045" s="97"/>
      <c r="V4045" s="96" t="str">
        <f>IF(INDEX(技能效果!AF:AF,MATCH(技能效果等级!B4045,技能效果!B:B,0))="","",INDEX(技能效果!AF:AF,MATCH(技能效果等级!B4045,技能效果!B:B,0)))</f>
        <v/>
      </c>
      <c r="W4045" s="95">
        <f t="shared" si="61"/>
        <v>395</v>
      </c>
    </row>
    <row r="4046" spans="1:23" ht="16.5" x14ac:dyDescent="0.2">
      <c r="A4046" s="62">
        <v>4043</v>
      </c>
      <c r="B4046" s="95">
        <f>INDEX(技能效果!B:B,MATCH(技能效果等级!W4046,技能效果!AE:AE,0))</f>
        <v>210401601</v>
      </c>
      <c r="C4046" s="95" t="str">
        <f>INDEX(技能效果!C:C,MATCH(技能效果等级!B4046,技能效果!B:B,0))</f>
        <v>插槽16回复生命(教学)</v>
      </c>
      <c r="D4046" s="96" t="s">
        <v>873</v>
      </c>
      <c r="E4046" s="95">
        <v>9</v>
      </c>
      <c r="F4046" s="95">
        <f>INDEX(技能效果!H:H,MATCH(技能效果等级!B4046,技能效果!B:B,0))</f>
        <v>2002</v>
      </c>
      <c r="G4046" s="95">
        <f>IF(INDEX(技能效果!K:K,MATCH(B4046,技能效果!B:B,0))=0,INDEX(技能效果!I:I,MATCH(技能效果等级!B4046,技能效果!B:B,0)),INDEX(技能效果!I:I,MATCH(技能效果等级!B4046,技能效果!B:B,0))*VLOOKUP(E4046,技能数值计算!$C$19:$D$28,2,FALSE))</f>
        <v>2.7600000000000002</v>
      </c>
      <c r="H4046" s="95">
        <f>INDEX(技能效果!J:J,MATCH(技能效果等级!B4046,技能效果!B:B,0))</f>
        <v>0</v>
      </c>
      <c r="I4046" s="97"/>
      <c r="J4046" s="97"/>
      <c r="K4046" s="97"/>
      <c r="L4046" s="97"/>
      <c r="M4046" s="97"/>
      <c r="N4046" s="96" t="str">
        <f>IF(INDEX(技能效果!L:L,MATCH(技能效果等级!B4046,技能效果!B:B,0))="","",INDEX(技能效果!L:L,MATCH(技能效果等级!B4046,技能效果!B:B,0)))</f>
        <v/>
      </c>
      <c r="O4046" s="95">
        <f>IF(INDEX(技能效果!N:N,MATCH(B4046,技能效果!B:B,0))=0,INDEX(技能效果!M:M,MATCH(技能效果等级!B4046,技能效果!B:B,0)),INDEX(技能效果!M:M,MATCH(技能效果等级!B4046,技能效果!B:B,0))*VLOOKUP(E4046,技能数值计算!$C$19:$D$28,2,FALSE))</f>
        <v>0</v>
      </c>
      <c r="P4046" s="97"/>
      <c r="Q4046" s="97"/>
      <c r="R4046" s="95" t="str">
        <f>IF(INDEX(技能效果!O:O,MATCH(技能效果等级!B4046,技能效果!B:B,0))="","",INDEX(技能效果!O:O,MATCH(技能效果等级!B4046,技能效果!B:B,0)))</f>
        <v/>
      </c>
      <c r="S4046" s="97"/>
      <c r="T4046" s="97"/>
      <c r="U4046" s="97"/>
      <c r="V4046" s="96" t="str">
        <f>IF(INDEX(技能效果!AF:AF,MATCH(技能效果等级!B4046,技能效果!B:B,0))="","",INDEX(技能效果!AF:AF,MATCH(技能效果等级!B4046,技能效果!B:B,0)))</f>
        <v/>
      </c>
      <c r="W4046" s="95">
        <f t="shared" si="61"/>
        <v>395</v>
      </c>
    </row>
    <row r="4047" spans="1:23" ht="16.5" x14ac:dyDescent="0.2">
      <c r="A4047" s="62">
        <v>4044</v>
      </c>
      <c r="B4047" s="95">
        <f>INDEX(技能效果!B:B,MATCH(技能效果等级!W4047,技能效果!AE:AE,0))</f>
        <v>210401601</v>
      </c>
      <c r="C4047" s="95" t="str">
        <f>INDEX(技能效果!C:C,MATCH(技能效果等级!B4047,技能效果!B:B,0))</f>
        <v>插槽16回复生命(教学)</v>
      </c>
      <c r="D4047" s="96" t="s">
        <v>873</v>
      </c>
      <c r="E4047" s="95">
        <v>10</v>
      </c>
      <c r="F4047" s="95">
        <f>INDEX(技能效果!H:H,MATCH(技能效果等级!B4047,技能效果!B:B,0))</f>
        <v>2002</v>
      </c>
      <c r="G4047" s="95">
        <f>IF(INDEX(技能效果!K:K,MATCH(B4047,技能效果!B:B,0))=0,INDEX(技能效果!I:I,MATCH(技能效果等级!B4047,技能效果!B:B,0)),INDEX(技能效果!I:I,MATCH(技能效果等级!B4047,技能效果!B:B,0))*VLOOKUP(E4047,技能数值计算!$C$19:$D$28,2,FALSE))</f>
        <v>3</v>
      </c>
      <c r="H4047" s="95">
        <f>INDEX(技能效果!J:J,MATCH(技能效果等级!B4047,技能效果!B:B,0))</f>
        <v>0</v>
      </c>
      <c r="I4047" s="97"/>
      <c r="J4047" s="97"/>
      <c r="K4047" s="97"/>
      <c r="L4047" s="97"/>
      <c r="M4047" s="97"/>
      <c r="N4047" s="96" t="str">
        <f>IF(INDEX(技能效果!L:L,MATCH(技能效果等级!B4047,技能效果!B:B,0))="","",INDEX(技能效果!L:L,MATCH(技能效果等级!B4047,技能效果!B:B,0)))</f>
        <v/>
      </c>
      <c r="O4047" s="95">
        <f>IF(INDEX(技能效果!N:N,MATCH(B4047,技能效果!B:B,0))=0,INDEX(技能效果!M:M,MATCH(技能效果等级!B4047,技能效果!B:B,0)),INDEX(技能效果!M:M,MATCH(技能效果等级!B4047,技能效果!B:B,0))*VLOOKUP(E4047,技能数值计算!$C$19:$D$28,2,FALSE))</f>
        <v>0</v>
      </c>
      <c r="P4047" s="97"/>
      <c r="Q4047" s="97"/>
      <c r="R4047" s="95" t="str">
        <f>IF(INDEX(技能效果!O:O,MATCH(技能效果等级!B4047,技能效果!B:B,0))="","",INDEX(技能效果!O:O,MATCH(技能效果等级!B4047,技能效果!B:B,0)))</f>
        <v/>
      </c>
      <c r="S4047" s="97"/>
      <c r="T4047" s="97"/>
      <c r="U4047" s="97"/>
      <c r="V4047" s="96" t="str">
        <f>IF(INDEX(技能效果!AF:AF,MATCH(技能效果等级!B4047,技能效果!B:B,0))="","",INDEX(技能效果!AF:AF,MATCH(技能效果等级!B4047,技能效果!B:B,0)))</f>
        <v/>
      </c>
      <c r="W4047" s="95">
        <f t="shared" si="61"/>
        <v>395</v>
      </c>
    </row>
    <row r="4048" spans="1:23" ht="16.5" x14ac:dyDescent="0.2">
      <c r="A4048" s="62">
        <v>4045</v>
      </c>
      <c r="B4048" s="95">
        <f>INDEX(技能效果!B:B,MATCH(技能效果等级!W4048,技能效果!AE:AE,0))</f>
        <v>210401602</v>
      </c>
      <c r="C4048" s="95" t="str">
        <f>INDEX(技能效果!C:C,MATCH(技能效果等级!B4048,技能效果!B:B,0))</f>
        <v>插槽16驱散负面效果(教学)</v>
      </c>
      <c r="D4048" s="96" t="s">
        <v>873</v>
      </c>
      <c r="E4048" s="95">
        <v>1</v>
      </c>
      <c r="F4048" s="95">
        <f>INDEX(技能效果!H:H,MATCH(技能效果等级!B4048,技能效果!B:B,0))</f>
        <v>4045</v>
      </c>
      <c r="G4048" s="95">
        <f>IF(INDEX(技能效果!K:K,MATCH(B4048,技能效果!B:B,0))=0,INDEX(技能效果!I:I,MATCH(技能效果等级!B4048,技能效果!B:B,0)),INDEX(技能效果!I:I,MATCH(技能效果等级!B4048,技能效果!B:B,0))*VLOOKUP(E4048,技能数值计算!$C$19:$D$28,2,FALSE))</f>
        <v>0</v>
      </c>
      <c r="H4048" s="95">
        <f>INDEX(技能效果!J:J,MATCH(技能效果等级!B4048,技能效果!B:B,0))</f>
        <v>0</v>
      </c>
      <c r="I4048" s="97"/>
      <c r="J4048" s="97"/>
      <c r="K4048" s="97"/>
      <c r="L4048" s="97"/>
      <c r="M4048" s="97"/>
      <c r="N4048" s="96" t="str">
        <f>IF(INDEX(技能效果!L:L,MATCH(技能效果等级!B4048,技能效果!B:B,0))="","",INDEX(技能效果!L:L,MATCH(技能效果等级!B4048,技能效果!B:B,0)))</f>
        <v/>
      </c>
      <c r="O4048" s="95">
        <f>IF(INDEX(技能效果!N:N,MATCH(B4048,技能效果!B:B,0))=0,INDEX(技能效果!M:M,MATCH(技能效果等级!B4048,技能效果!B:B,0)),INDEX(技能效果!M:M,MATCH(技能效果等级!B4048,技能效果!B:B,0))*VLOOKUP(E4048,技能数值计算!$C$19:$D$28,2,FALSE))</f>
        <v>0</v>
      </c>
      <c r="P4048" s="97"/>
      <c r="Q4048" s="97"/>
      <c r="R4048" s="95" t="str">
        <f>IF(INDEX(技能效果!O:O,MATCH(技能效果等级!B4048,技能效果!B:B,0))="","",INDEX(技能效果!O:O,MATCH(技能效果等级!B4048,技能效果!B:B,0)))</f>
        <v/>
      </c>
      <c r="S4048" s="97"/>
      <c r="T4048" s="97"/>
      <c r="U4048" s="97"/>
      <c r="V4048" s="96" t="str">
        <f>IF(INDEX(技能效果!AF:AF,MATCH(技能效果等级!B4048,技能效果!B:B,0))="","",INDEX(技能效果!AF:AF,MATCH(技能效果等级!B4048,技能效果!B:B,0)))</f>
        <v/>
      </c>
      <c r="W4048" s="95">
        <f t="shared" si="61"/>
        <v>396</v>
      </c>
    </row>
    <row r="4049" spans="1:23" ht="16.5" x14ac:dyDescent="0.2">
      <c r="A4049" s="62">
        <v>4046</v>
      </c>
      <c r="B4049" s="95">
        <f>INDEX(技能效果!B:B,MATCH(技能效果等级!W4049,技能效果!AE:AE,0))</f>
        <v>210401602</v>
      </c>
      <c r="C4049" s="95" t="str">
        <f>INDEX(技能效果!C:C,MATCH(技能效果等级!B4049,技能效果!B:B,0))</f>
        <v>插槽16驱散负面效果(教学)</v>
      </c>
      <c r="D4049" s="96" t="s">
        <v>873</v>
      </c>
      <c r="E4049" s="95">
        <v>2</v>
      </c>
      <c r="F4049" s="95">
        <f>INDEX(技能效果!H:H,MATCH(技能效果等级!B4049,技能效果!B:B,0))</f>
        <v>4045</v>
      </c>
      <c r="G4049" s="95">
        <f>IF(INDEX(技能效果!K:K,MATCH(B4049,技能效果!B:B,0))=0,INDEX(技能效果!I:I,MATCH(技能效果等级!B4049,技能效果!B:B,0)),INDEX(技能效果!I:I,MATCH(技能效果等级!B4049,技能效果!B:B,0))*VLOOKUP(E4049,技能数值计算!$C$19:$D$28,2,FALSE))</f>
        <v>0</v>
      </c>
      <c r="H4049" s="95">
        <f>INDEX(技能效果!J:J,MATCH(技能效果等级!B4049,技能效果!B:B,0))</f>
        <v>0</v>
      </c>
      <c r="I4049" s="97"/>
      <c r="J4049" s="97"/>
      <c r="K4049" s="97"/>
      <c r="L4049" s="97"/>
      <c r="M4049" s="97"/>
      <c r="N4049" s="96" t="str">
        <f>IF(INDEX(技能效果!L:L,MATCH(技能效果等级!B4049,技能效果!B:B,0))="","",INDEX(技能效果!L:L,MATCH(技能效果等级!B4049,技能效果!B:B,0)))</f>
        <v/>
      </c>
      <c r="O4049" s="95">
        <f>IF(INDEX(技能效果!N:N,MATCH(B4049,技能效果!B:B,0))=0,INDEX(技能效果!M:M,MATCH(技能效果等级!B4049,技能效果!B:B,0)),INDEX(技能效果!M:M,MATCH(技能效果等级!B4049,技能效果!B:B,0))*VLOOKUP(E4049,技能数值计算!$C$19:$D$28,2,FALSE))</f>
        <v>0</v>
      </c>
      <c r="P4049" s="97"/>
      <c r="Q4049" s="97"/>
      <c r="R4049" s="95" t="str">
        <f>IF(INDEX(技能效果!O:O,MATCH(技能效果等级!B4049,技能效果!B:B,0))="","",INDEX(技能效果!O:O,MATCH(技能效果等级!B4049,技能效果!B:B,0)))</f>
        <v/>
      </c>
      <c r="S4049" s="97"/>
      <c r="T4049" s="97"/>
      <c r="U4049" s="97"/>
      <c r="V4049" s="96" t="str">
        <f>IF(INDEX(技能效果!AF:AF,MATCH(技能效果等级!B4049,技能效果!B:B,0))="","",INDEX(技能效果!AF:AF,MATCH(技能效果等级!B4049,技能效果!B:B,0)))</f>
        <v/>
      </c>
      <c r="W4049" s="95">
        <f t="shared" si="61"/>
        <v>396</v>
      </c>
    </row>
    <row r="4050" spans="1:23" ht="16.5" x14ac:dyDescent="0.2">
      <c r="A4050" s="62">
        <v>4047</v>
      </c>
      <c r="B4050" s="95">
        <f>INDEX(技能效果!B:B,MATCH(技能效果等级!W4050,技能效果!AE:AE,0))</f>
        <v>210401602</v>
      </c>
      <c r="C4050" s="95" t="str">
        <f>INDEX(技能效果!C:C,MATCH(技能效果等级!B4050,技能效果!B:B,0))</f>
        <v>插槽16驱散负面效果(教学)</v>
      </c>
      <c r="D4050" s="96" t="s">
        <v>873</v>
      </c>
      <c r="E4050" s="95">
        <v>3</v>
      </c>
      <c r="F4050" s="95">
        <f>INDEX(技能效果!H:H,MATCH(技能效果等级!B4050,技能效果!B:B,0))</f>
        <v>4045</v>
      </c>
      <c r="G4050" s="95">
        <f>IF(INDEX(技能效果!K:K,MATCH(B4050,技能效果!B:B,0))=0,INDEX(技能效果!I:I,MATCH(技能效果等级!B4050,技能效果!B:B,0)),INDEX(技能效果!I:I,MATCH(技能效果等级!B4050,技能效果!B:B,0))*VLOOKUP(E4050,技能数值计算!$C$19:$D$28,2,FALSE))</f>
        <v>0</v>
      </c>
      <c r="H4050" s="95">
        <f>INDEX(技能效果!J:J,MATCH(技能效果等级!B4050,技能效果!B:B,0))</f>
        <v>0</v>
      </c>
      <c r="I4050" s="97"/>
      <c r="J4050" s="97"/>
      <c r="K4050" s="97"/>
      <c r="L4050" s="97"/>
      <c r="M4050" s="97"/>
      <c r="N4050" s="96" t="str">
        <f>IF(INDEX(技能效果!L:L,MATCH(技能效果等级!B4050,技能效果!B:B,0))="","",INDEX(技能效果!L:L,MATCH(技能效果等级!B4050,技能效果!B:B,0)))</f>
        <v/>
      </c>
      <c r="O4050" s="95">
        <f>IF(INDEX(技能效果!N:N,MATCH(B4050,技能效果!B:B,0))=0,INDEX(技能效果!M:M,MATCH(技能效果等级!B4050,技能效果!B:B,0)),INDEX(技能效果!M:M,MATCH(技能效果等级!B4050,技能效果!B:B,0))*VLOOKUP(E4050,技能数值计算!$C$19:$D$28,2,FALSE))</f>
        <v>0</v>
      </c>
      <c r="P4050" s="97"/>
      <c r="Q4050" s="97"/>
      <c r="R4050" s="95" t="str">
        <f>IF(INDEX(技能效果!O:O,MATCH(技能效果等级!B4050,技能效果!B:B,0))="","",INDEX(技能效果!O:O,MATCH(技能效果等级!B4050,技能效果!B:B,0)))</f>
        <v/>
      </c>
      <c r="S4050" s="97"/>
      <c r="T4050" s="97"/>
      <c r="U4050" s="97"/>
      <c r="V4050" s="96" t="str">
        <f>IF(INDEX(技能效果!AF:AF,MATCH(技能效果等级!B4050,技能效果!B:B,0))="","",INDEX(技能效果!AF:AF,MATCH(技能效果等级!B4050,技能效果!B:B,0)))</f>
        <v/>
      </c>
      <c r="W4050" s="95">
        <f t="shared" si="61"/>
        <v>396</v>
      </c>
    </row>
    <row r="4051" spans="1:23" ht="16.5" x14ac:dyDescent="0.2">
      <c r="A4051" s="62">
        <v>4048</v>
      </c>
      <c r="B4051" s="95">
        <f>INDEX(技能效果!B:B,MATCH(技能效果等级!W4051,技能效果!AE:AE,0))</f>
        <v>210401602</v>
      </c>
      <c r="C4051" s="95" t="str">
        <f>INDEX(技能效果!C:C,MATCH(技能效果等级!B4051,技能效果!B:B,0))</f>
        <v>插槽16驱散负面效果(教学)</v>
      </c>
      <c r="D4051" s="96" t="s">
        <v>873</v>
      </c>
      <c r="E4051" s="95">
        <v>4</v>
      </c>
      <c r="F4051" s="95">
        <f>INDEX(技能效果!H:H,MATCH(技能效果等级!B4051,技能效果!B:B,0))</f>
        <v>4045</v>
      </c>
      <c r="G4051" s="95">
        <f>IF(INDEX(技能效果!K:K,MATCH(B4051,技能效果!B:B,0))=0,INDEX(技能效果!I:I,MATCH(技能效果等级!B4051,技能效果!B:B,0)),INDEX(技能效果!I:I,MATCH(技能效果等级!B4051,技能效果!B:B,0))*VLOOKUP(E4051,技能数值计算!$C$19:$D$28,2,FALSE))</f>
        <v>0</v>
      </c>
      <c r="H4051" s="95">
        <f>INDEX(技能效果!J:J,MATCH(技能效果等级!B4051,技能效果!B:B,0))</f>
        <v>0</v>
      </c>
      <c r="I4051" s="97"/>
      <c r="J4051" s="97"/>
      <c r="K4051" s="97"/>
      <c r="L4051" s="97"/>
      <c r="M4051" s="97"/>
      <c r="N4051" s="96" t="str">
        <f>IF(INDEX(技能效果!L:L,MATCH(技能效果等级!B4051,技能效果!B:B,0))="","",INDEX(技能效果!L:L,MATCH(技能效果等级!B4051,技能效果!B:B,0)))</f>
        <v/>
      </c>
      <c r="O4051" s="95">
        <f>IF(INDEX(技能效果!N:N,MATCH(B4051,技能效果!B:B,0))=0,INDEX(技能效果!M:M,MATCH(技能效果等级!B4051,技能效果!B:B,0)),INDEX(技能效果!M:M,MATCH(技能效果等级!B4051,技能效果!B:B,0))*VLOOKUP(E4051,技能数值计算!$C$19:$D$28,2,FALSE))</f>
        <v>0</v>
      </c>
      <c r="P4051" s="97"/>
      <c r="Q4051" s="97"/>
      <c r="R4051" s="95" t="str">
        <f>IF(INDEX(技能效果!O:O,MATCH(技能效果等级!B4051,技能效果!B:B,0))="","",INDEX(技能效果!O:O,MATCH(技能效果等级!B4051,技能效果!B:B,0)))</f>
        <v/>
      </c>
      <c r="S4051" s="97"/>
      <c r="T4051" s="97"/>
      <c r="U4051" s="97"/>
      <c r="V4051" s="96" t="str">
        <f>IF(INDEX(技能效果!AF:AF,MATCH(技能效果等级!B4051,技能效果!B:B,0))="","",INDEX(技能效果!AF:AF,MATCH(技能效果等级!B4051,技能效果!B:B,0)))</f>
        <v/>
      </c>
      <c r="W4051" s="95">
        <f t="shared" si="61"/>
        <v>396</v>
      </c>
    </row>
    <row r="4052" spans="1:23" ht="16.5" x14ac:dyDescent="0.2">
      <c r="A4052" s="62">
        <v>4049</v>
      </c>
      <c r="B4052" s="95">
        <f>INDEX(技能效果!B:B,MATCH(技能效果等级!W4052,技能效果!AE:AE,0))</f>
        <v>210401602</v>
      </c>
      <c r="C4052" s="95" t="str">
        <f>INDEX(技能效果!C:C,MATCH(技能效果等级!B4052,技能效果!B:B,0))</f>
        <v>插槽16驱散负面效果(教学)</v>
      </c>
      <c r="D4052" s="96" t="s">
        <v>873</v>
      </c>
      <c r="E4052" s="95">
        <v>5</v>
      </c>
      <c r="F4052" s="95">
        <f>INDEX(技能效果!H:H,MATCH(技能效果等级!B4052,技能效果!B:B,0))</f>
        <v>4045</v>
      </c>
      <c r="G4052" s="95">
        <f>IF(INDEX(技能效果!K:K,MATCH(B4052,技能效果!B:B,0))=0,INDEX(技能效果!I:I,MATCH(技能效果等级!B4052,技能效果!B:B,0)),INDEX(技能效果!I:I,MATCH(技能效果等级!B4052,技能效果!B:B,0))*VLOOKUP(E4052,技能数值计算!$C$19:$D$28,2,FALSE))</f>
        <v>0</v>
      </c>
      <c r="H4052" s="95">
        <f>INDEX(技能效果!J:J,MATCH(技能效果等级!B4052,技能效果!B:B,0))</f>
        <v>0</v>
      </c>
      <c r="I4052" s="97"/>
      <c r="J4052" s="97"/>
      <c r="K4052" s="97"/>
      <c r="L4052" s="97"/>
      <c r="M4052" s="97"/>
      <c r="N4052" s="96" t="str">
        <f>IF(INDEX(技能效果!L:L,MATCH(技能效果等级!B4052,技能效果!B:B,0))="","",INDEX(技能效果!L:L,MATCH(技能效果等级!B4052,技能效果!B:B,0)))</f>
        <v/>
      </c>
      <c r="O4052" s="95">
        <f>IF(INDEX(技能效果!N:N,MATCH(B4052,技能效果!B:B,0))=0,INDEX(技能效果!M:M,MATCH(技能效果等级!B4052,技能效果!B:B,0)),INDEX(技能效果!M:M,MATCH(技能效果等级!B4052,技能效果!B:B,0))*VLOOKUP(E4052,技能数值计算!$C$19:$D$28,2,FALSE))</f>
        <v>0</v>
      </c>
      <c r="P4052" s="97"/>
      <c r="Q4052" s="97"/>
      <c r="R4052" s="95" t="str">
        <f>IF(INDEX(技能效果!O:O,MATCH(技能效果等级!B4052,技能效果!B:B,0))="","",INDEX(技能效果!O:O,MATCH(技能效果等级!B4052,技能效果!B:B,0)))</f>
        <v/>
      </c>
      <c r="S4052" s="97"/>
      <c r="T4052" s="97"/>
      <c r="U4052" s="97"/>
      <c r="V4052" s="96" t="str">
        <f>IF(INDEX(技能效果!AF:AF,MATCH(技能效果等级!B4052,技能效果!B:B,0))="","",INDEX(技能效果!AF:AF,MATCH(技能效果等级!B4052,技能效果!B:B,0)))</f>
        <v/>
      </c>
      <c r="W4052" s="95">
        <f t="shared" si="61"/>
        <v>396</v>
      </c>
    </row>
    <row r="4053" spans="1:23" ht="16.5" x14ac:dyDescent="0.2">
      <c r="A4053" s="62">
        <v>4050</v>
      </c>
      <c r="B4053" s="95">
        <f>INDEX(技能效果!B:B,MATCH(技能效果等级!W4053,技能效果!AE:AE,0))</f>
        <v>210401602</v>
      </c>
      <c r="C4053" s="95" t="str">
        <f>INDEX(技能效果!C:C,MATCH(技能效果等级!B4053,技能效果!B:B,0))</f>
        <v>插槽16驱散负面效果(教学)</v>
      </c>
      <c r="D4053" s="96" t="s">
        <v>873</v>
      </c>
      <c r="E4053" s="95">
        <v>6</v>
      </c>
      <c r="F4053" s="95">
        <f>INDEX(技能效果!H:H,MATCH(技能效果等级!B4053,技能效果!B:B,0))</f>
        <v>4045</v>
      </c>
      <c r="G4053" s="95">
        <f>IF(INDEX(技能效果!K:K,MATCH(B4053,技能效果!B:B,0))=0,INDEX(技能效果!I:I,MATCH(技能效果等级!B4053,技能效果!B:B,0)),INDEX(技能效果!I:I,MATCH(技能效果等级!B4053,技能效果!B:B,0))*VLOOKUP(E4053,技能数值计算!$C$19:$D$28,2,FALSE))</f>
        <v>0</v>
      </c>
      <c r="H4053" s="95">
        <f>INDEX(技能效果!J:J,MATCH(技能效果等级!B4053,技能效果!B:B,0))</f>
        <v>0</v>
      </c>
      <c r="I4053" s="97"/>
      <c r="J4053" s="97"/>
      <c r="K4053" s="97"/>
      <c r="L4053" s="97"/>
      <c r="M4053" s="97"/>
      <c r="N4053" s="96" t="str">
        <f>IF(INDEX(技能效果!L:L,MATCH(技能效果等级!B4053,技能效果!B:B,0))="","",INDEX(技能效果!L:L,MATCH(技能效果等级!B4053,技能效果!B:B,0)))</f>
        <v/>
      </c>
      <c r="O4053" s="95">
        <f>IF(INDEX(技能效果!N:N,MATCH(B4053,技能效果!B:B,0))=0,INDEX(技能效果!M:M,MATCH(技能效果等级!B4053,技能效果!B:B,0)),INDEX(技能效果!M:M,MATCH(技能效果等级!B4053,技能效果!B:B,0))*VLOOKUP(E4053,技能数值计算!$C$19:$D$28,2,FALSE))</f>
        <v>0</v>
      </c>
      <c r="P4053" s="97"/>
      <c r="Q4053" s="97"/>
      <c r="R4053" s="95" t="str">
        <f>IF(INDEX(技能效果!O:O,MATCH(技能效果等级!B4053,技能效果!B:B,0))="","",INDEX(技能效果!O:O,MATCH(技能效果等级!B4053,技能效果!B:B,0)))</f>
        <v/>
      </c>
      <c r="S4053" s="97"/>
      <c r="T4053" s="97"/>
      <c r="U4053" s="97"/>
      <c r="V4053" s="96" t="str">
        <f>IF(INDEX(技能效果!AF:AF,MATCH(技能效果等级!B4053,技能效果!B:B,0))="","",INDEX(技能效果!AF:AF,MATCH(技能效果等级!B4053,技能效果!B:B,0)))</f>
        <v/>
      </c>
      <c r="W4053" s="95">
        <f t="shared" si="61"/>
        <v>396</v>
      </c>
    </row>
    <row r="4054" spans="1:23" ht="16.5" x14ac:dyDescent="0.2">
      <c r="A4054" s="62">
        <v>4051</v>
      </c>
      <c r="B4054" s="95">
        <f>INDEX(技能效果!B:B,MATCH(技能效果等级!W4054,技能效果!AE:AE,0))</f>
        <v>210401602</v>
      </c>
      <c r="C4054" s="95" t="str">
        <f>INDEX(技能效果!C:C,MATCH(技能效果等级!B4054,技能效果!B:B,0))</f>
        <v>插槽16驱散负面效果(教学)</v>
      </c>
      <c r="D4054" s="96" t="s">
        <v>873</v>
      </c>
      <c r="E4054" s="95">
        <v>7</v>
      </c>
      <c r="F4054" s="95">
        <f>INDEX(技能效果!H:H,MATCH(技能效果等级!B4054,技能效果!B:B,0))</f>
        <v>4045</v>
      </c>
      <c r="G4054" s="95">
        <f>IF(INDEX(技能效果!K:K,MATCH(B4054,技能效果!B:B,0))=0,INDEX(技能效果!I:I,MATCH(技能效果等级!B4054,技能效果!B:B,0)),INDEX(技能效果!I:I,MATCH(技能效果等级!B4054,技能效果!B:B,0))*VLOOKUP(E4054,技能数值计算!$C$19:$D$28,2,FALSE))</f>
        <v>0</v>
      </c>
      <c r="H4054" s="95">
        <f>INDEX(技能效果!J:J,MATCH(技能效果等级!B4054,技能效果!B:B,0))</f>
        <v>0</v>
      </c>
      <c r="I4054" s="97"/>
      <c r="J4054" s="97"/>
      <c r="K4054" s="97"/>
      <c r="L4054" s="97"/>
      <c r="M4054" s="97"/>
      <c r="N4054" s="96" t="str">
        <f>IF(INDEX(技能效果!L:L,MATCH(技能效果等级!B4054,技能效果!B:B,0))="","",INDEX(技能效果!L:L,MATCH(技能效果等级!B4054,技能效果!B:B,0)))</f>
        <v/>
      </c>
      <c r="O4054" s="95">
        <f>IF(INDEX(技能效果!N:N,MATCH(B4054,技能效果!B:B,0))=0,INDEX(技能效果!M:M,MATCH(技能效果等级!B4054,技能效果!B:B,0)),INDEX(技能效果!M:M,MATCH(技能效果等级!B4054,技能效果!B:B,0))*VLOOKUP(E4054,技能数值计算!$C$19:$D$28,2,FALSE))</f>
        <v>0</v>
      </c>
      <c r="P4054" s="97"/>
      <c r="Q4054" s="97"/>
      <c r="R4054" s="95" t="str">
        <f>IF(INDEX(技能效果!O:O,MATCH(技能效果等级!B4054,技能效果!B:B,0))="","",INDEX(技能效果!O:O,MATCH(技能效果等级!B4054,技能效果!B:B,0)))</f>
        <v/>
      </c>
      <c r="S4054" s="97"/>
      <c r="T4054" s="97"/>
      <c r="U4054" s="97"/>
      <c r="V4054" s="96" t="str">
        <f>IF(INDEX(技能效果!AF:AF,MATCH(技能效果等级!B4054,技能效果!B:B,0))="","",INDEX(技能效果!AF:AF,MATCH(技能效果等级!B4054,技能效果!B:B,0)))</f>
        <v/>
      </c>
      <c r="W4054" s="95">
        <f t="shared" si="61"/>
        <v>396</v>
      </c>
    </row>
    <row r="4055" spans="1:23" ht="16.5" x14ac:dyDescent="0.2">
      <c r="A4055" s="62">
        <v>4052</v>
      </c>
      <c r="B4055" s="95">
        <f>INDEX(技能效果!B:B,MATCH(技能效果等级!W4055,技能效果!AE:AE,0))</f>
        <v>210401602</v>
      </c>
      <c r="C4055" s="95" t="str">
        <f>INDEX(技能效果!C:C,MATCH(技能效果等级!B4055,技能效果!B:B,0))</f>
        <v>插槽16驱散负面效果(教学)</v>
      </c>
      <c r="D4055" s="96" t="s">
        <v>873</v>
      </c>
      <c r="E4055" s="95">
        <v>8</v>
      </c>
      <c r="F4055" s="95">
        <f>INDEX(技能效果!H:H,MATCH(技能效果等级!B4055,技能效果!B:B,0))</f>
        <v>4045</v>
      </c>
      <c r="G4055" s="95">
        <f>IF(INDEX(技能效果!K:K,MATCH(B4055,技能效果!B:B,0))=0,INDEX(技能效果!I:I,MATCH(技能效果等级!B4055,技能效果!B:B,0)),INDEX(技能效果!I:I,MATCH(技能效果等级!B4055,技能效果!B:B,0))*VLOOKUP(E4055,技能数值计算!$C$19:$D$28,2,FALSE))</f>
        <v>0</v>
      </c>
      <c r="H4055" s="95">
        <f>INDEX(技能效果!J:J,MATCH(技能效果等级!B4055,技能效果!B:B,0))</f>
        <v>0</v>
      </c>
      <c r="I4055" s="97"/>
      <c r="J4055" s="97"/>
      <c r="K4055" s="97"/>
      <c r="L4055" s="97"/>
      <c r="M4055" s="97"/>
      <c r="N4055" s="96" t="str">
        <f>IF(INDEX(技能效果!L:L,MATCH(技能效果等级!B4055,技能效果!B:B,0))="","",INDEX(技能效果!L:L,MATCH(技能效果等级!B4055,技能效果!B:B,0)))</f>
        <v/>
      </c>
      <c r="O4055" s="95">
        <f>IF(INDEX(技能效果!N:N,MATCH(B4055,技能效果!B:B,0))=0,INDEX(技能效果!M:M,MATCH(技能效果等级!B4055,技能效果!B:B,0)),INDEX(技能效果!M:M,MATCH(技能效果等级!B4055,技能效果!B:B,0))*VLOOKUP(E4055,技能数值计算!$C$19:$D$28,2,FALSE))</f>
        <v>0</v>
      </c>
      <c r="P4055" s="97"/>
      <c r="Q4055" s="97"/>
      <c r="R4055" s="95" t="str">
        <f>IF(INDEX(技能效果!O:O,MATCH(技能效果等级!B4055,技能效果!B:B,0))="","",INDEX(技能效果!O:O,MATCH(技能效果等级!B4055,技能效果!B:B,0)))</f>
        <v/>
      </c>
      <c r="S4055" s="97"/>
      <c r="T4055" s="97"/>
      <c r="U4055" s="97"/>
      <c r="V4055" s="96" t="str">
        <f>IF(INDEX(技能效果!AF:AF,MATCH(技能效果等级!B4055,技能效果!B:B,0))="","",INDEX(技能效果!AF:AF,MATCH(技能效果等级!B4055,技能效果!B:B,0)))</f>
        <v/>
      </c>
      <c r="W4055" s="95">
        <f t="shared" si="61"/>
        <v>396</v>
      </c>
    </row>
    <row r="4056" spans="1:23" ht="16.5" x14ac:dyDescent="0.2">
      <c r="A4056" s="62">
        <v>4053</v>
      </c>
      <c r="B4056" s="95">
        <f>INDEX(技能效果!B:B,MATCH(技能效果等级!W4056,技能效果!AE:AE,0))</f>
        <v>210401602</v>
      </c>
      <c r="C4056" s="95" t="str">
        <f>INDEX(技能效果!C:C,MATCH(技能效果等级!B4056,技能效果!B:B,0))</f>
        <v>插槽16驱散负面效果(教学)</v>
      </c>
      <c r="D4056" s="96" t="s">
        <v>873</v>
      </c>
      <c r="E4056" s="95">
        <v>9</v>
      </c>
      <c r="F4056" s="95">
        <f>INDEX(技能效果!H:H,MATCH(技能效果等级!B4056,技能效果!B:B,0))</f>
        <v>4045</v>
      </c>
      <c r="G4056" s="95">
        <f>IF(INDEX(技能效果!K:K,MATCH(B4056,技能效果!B:B,0))=0,INDEX(技能效果!I:I,MATCH(技能效果等级!B4056,技能效果!B:B,0)),INDEX(技能效果!I:I,MATCH(技能效果等级!B4056,技能效果!B:B,0))*VLOOKUP(E4056,技能数值计算!$C$19:$D$28,2,FALSE))</f>
        <v>0</v>
      </c>
      <c r="H4056" s="95">
        <f>INDEX(技能效果!J:J,MATCH(技能效果等级!B4056,技能效果!B:B,0))</f>
        <v>0</v>
      </c>
      <c r="I4056" s="97"/>
      <c r="J4056" s="97"/>
      <c r="K4056" s="97"/>
      <c r="L4056" s="97"/>
      <c r="M4056" s="97"/>
      <c r="N4056" s="96" t="str">
        <f>IF(INDEX(技能效果!L:L,MATCH(技能效果等级!B4056,技能效果!B:B,0))="","",INDEX(技能效果!L:L,MATCH(技能效果等级!B4056,技能效果!B:B,0)))</f>
        <v/>
      </c>
      <c r="O4056" s="95">
        <f>IF(INDEX(技能效果!N:N,MATCH(B4056,技能效果!B:B,0))=0,INDEX(技能效果!M:M,MATCH(技能效果等级!B4056,技能效果!B:B,0)),INDEX(技能效果!M:M,MATCH(技能效果等级!B4056,技能效果!B:B,0))*VLOOKUP(E4056,技能数值计算!$C$19:$D$28,2,FALSE))</f>
        <v>0</v>
      </c>
      <c r="P4056" s="97"/>
      <c r="Q4056" s="97"/>
      <c r="R4056" s="95" t="str">
        <f>IF(INDEX(技能效果!O:O,MATCH(技能效果等级!B4056,技能效果!B:B,0))="","",INDEX(技能效果!O:O,MATCH(技能效果等级!B4056,技能效果!B:B,0)))</f>
        <v/>
      </c>
      <c r="S4056" s="97"/>
      <c r="T4056" s="97"/>
      <c r="U4056" s="97"/>
      <c r="V4056" s="96" t="str">
        <f>IF(INDEX(技能效果!AF:AF,MATCH(技能效果等级!B4056,技能效果!B:B,0))="","",INDEX(技能效果!AF:AF,MATCH(技能效果等级!B4056,技能效果!B:B,0)))</f>
        <v/>
      </c>
      <c r="W4056" s="95">
        <f t="shared" si="61"/>
        <v>396</v>
      </c>
    </row>
    <row r="4057" spans="1:23" ht="16.5" x14ac:dyDescent="0.2">
      <c r="A4057" s="62">
        <v>4054</v>
      </c>
      <c r="B4057" s="95">
        <f>INDEX(技能效果!B:B,MATCH(技能效果等级!W4057,技能效果!AE:AE,0))</f>
        <v>210401602</v>
      </c>
      <c r="C4057" s="95" t="str">
        <f>INDEX(技能效果!C:C,MATCH(技能效果等级!B4057,技能效果!B:B,0))</f>
        <v>插槽16驱散负面效果(教学)</v>
      </c>
      <c r="D4057" s="96" t="s">
        <v>873</v>
      </c>
      <c r="E4057" s="95">
        <v>10</v>
      </c>
      <c r="F4057" s="95">
        <f>INDEX(技能效果!H:H,MATCH(技能效果等级!B4057,技能效果!B:B,0))</f>
        <v>4045</v>
      </c>
      <c r="G4057" s="95">
        <f>IF(INDEX(技能效果!K:K,MATCH(B4057,技能效果!B:B,0))=0,INDEX(技能效果!I:I,MATCH(技能效果等级!B4057,技能效果!B:B,0)),INDEX(技能效果!I:I,MATCH(技能效果等级!B4057,技能效果!B:B,0))*VLOOKUP(E4057,技能数值计算!$C$19:$D$28,2,FALSE))</f>
        <v>0</v>
      </c>
      <c r="H4057" s="95">
        <f>INDEX(技能效果!J:J,MATCH(技能效果等级!B4057,技能效果!B:B,0))</f>
        <v>0</v>
      </c>
      <c r="I4057" s="97"/>
      <c r="J4057" s="97"/>
      <c r="K4057" s="97"/>
      <c r="L4057" s="97"/>
      <c r="M4057" s="97"/>
      <c r="N4057" s="96" t="str">
        <f>IF(INDEX(技能效果!L:L,MATCH(技能效果等级!B4057,技能效果!B:B,0))="","",INDEX(技能效果!L:L,MATCH(技能效果等级!B4057,技能效果!B:B,0)))</f>
        <v/>
      </c>
      <c r="O4057" s="95">
        <f>IF(INDEX(技能效果!N:N,MATCH(B4057,技能效果!B:B,0))=0,INDEX(技能效果!M:M,MATCH(技能效果等级!B4057,技能效果!B:B,0)),INDEX(技能效果!M:M,MATCH(技能效果等级!B4057,技能效果!B:B,0))*VLOOKUP(E4057,技能数值计算!$C$19:$D$28,2,FALSE))</f>
        <v>0</v>
      </c>
      <c r="P4057" s="97"/>
      <c r="Q4057" s="97"/>
      <c r="R4057" s="95" t="str">
        <f>IF(INDEX(技能效果!O:O,MATCH(技能效果等级!B4057,技能效果!B:B,0))="","",INDEX(技能效果!O:O,MATCH(技能效果等级!B4057,技能效果!B:B,0)))</f>
        <v/>
      </c>
      <c r="S4057" s="97"/>
      <c r="T4057" s="97"/>
      <c r="U4057" s="97"/>
      <c r="V4057" s="96" t="str">
        <f>IF(INDEX(技能效果!AF:AF,MATCH(技能效果等级!B4057,技能效果!B:B,0))="","",INDEX(技能效果!AF:AF,MATCH(技能效果等级!B4057,技能效果!B:B,0)))</f>
        <v/>
      </c>
      <c r="W4057" s="95">
        <f t="shared" si="61"/>
        <v>396</v>
      </c>
    </row>
    <row r="4058" spans="1:23" ht="16.5" x14ac:dyDescent="0.2">
      <c r="A4058" s="62">
        <v>4055</v>
      </c>
      <c r="B4058" s="95">
        <f>INDEX(技能效果!B:B,MATCH(技能效果等级!W4058,技能效果!AE:AE,0))</f>
        <v>210600101</v>
      </c>
      <c r="C4058" s="95" t="str">
        <f>INDEX(技能效果!C:C,MATCH(技能效果等级!B4058,技能效果!B:B,0))</f>
        <v>常服曹焱兵普攻伤害(教学)</v>
      </c>
      <c r="D4058" s="96" t="s">
        <v>873</v>
      </c>
      <c r="E4058" s="95">
        <v>1</v>
      </c>
      <c r="F4058" s="95">
        <f>INDEX(技能效果!H:H,MATCH(技能效果等级!B4058,技能效果!B:B,0))</f>
        <v>1001</v>
      </c>
      <c r="G4058" s="95">
        <f>IF(INDEX(技能效果!K:K,MATCH(B4058,技能效果!B:B,0))=0,INDEX(技能效果!I:I,MATCH(技能效果等级!B4058,技能效果!B:B,0)),INDEX(技能效果!I:I,MATCH(技能效果等级!B4058,技能效果!B:B,0))*VLOOKUP(E4058,技能数值计算!$C$19:$D$28,2,FALSE))</f>
        <v>0.5</v>
      </c>
      <c r="H4058" s="95">
        <f>INDEX(技能效果!J:J,MATCH(技能效果等级!B4058,技能效果!B:B,0))</f>
        <v>0</v>
      </c>
      <c r="I4058" s="97"/>
      <c r="J4058" s="97"/>
      <c r="K4058" s="97"/>
      <c r="L4058" s="97"/>
      <c r="M4058" s="97"/>
      <c r="N4058" s="96" t="str">
        <f>IF(INDEX(技能效果!L:L,MATCH(技能效果等级!B4058,技能效果!B:B,0))="","",INDEX(技能效果!L:L,MATCH(技能效果等级!B4058,技能效果!B:B,0)))</f>
        <v/>
      </c>
      <c r="O4058" s="95">
        <f>IF(INDEX(技能效果!N:N,MATCH(B4058,技能效果!B:B,0))=0,INDEX(技能效果!M:M,MATCH(技能效果等级!B4058,技能效果!B:B,0)),INDEX(技能效果!M:M,MATCH(技能效果等级!B4058,技能效果!B:B,0))*VLOOKUP(E4058,技能数值计算!$C$19:$D$28,2,FALSE))</f>
        <v>0</v>
      </c>
      <c r="P4058" s="97"/>
      <c r="Q4058" s="97"/>
      <c r="R4058" s="95" t="str">
        <f>IF(INDEX(技能效果!O:O,MATCH(技能效果等级!B4058,技能效果!B:B,0))="","",INDEX(技能效果!O:O,MATCH(技能效果等级!B4058,技能效果!B:B,0)))</f>
        <v/>
      </c>
      <c r="S4058" s="97"/>
      <c r="T4058" s="97"/>
      <c r="U4058" s="97"/>
      <c r="V4058" s="96" t="str">
        <f>IF(INDEX(技能效果!AF:AF,MATCH(技能效果等级!B4058,技能效果!B:B,0))="","",INDEX(技能效果!AF:AF,MATCH(技能效果等级!B4058,技能效果!B:B,0)))</f>
        <v/>
      </c>
      <c r="W4058" s="95">
        <f t="shared" si="61"/>
        <v>397</v>
      </c>
    </row>
    <row r="4059" spans="1:23" ht="16.5" x14ac:dyDescent="0.2">
      <c r="A4059" s="62">
        <v>4056</v>
      </c>
      <c r="B4059" s="95">
        <f>INDEX(技能效果!B:B,MATCH(技能效果等级!W4059,技能效果!AE:AE,0))</f>
        <v>210600101</v>
      </c>
      <c r="C4059" s="95" t="str">
        <f>INDEX(技能效果!C:C,MATCH(技能效果等级!B4059,技能效果!B:B,0))</f>
        <v>常服曹焱兵普攻伤害(教学)</v>
      </c>
      <c r="D4059" s="96" t="s">
        <v>873</v>
      </c>
      <c r="E4059" s="95">
        <v>2</v>
      </c>
      <c r="F4059" s="95">
        <f>INDEX(技能效果!H:H,MATCH(技能效果等级!B4059,技能效果!B:B,0))</f>
        <v>1001</v>
      </c>
      <c r="G4059" s="95">
        <f>IF(INDEX(技能效果!K:K,MATCH(B4059,技能效果!B:B,0))=0,INDEX(技能效果!I:I,MATCH(技能效果等级!B4059,技能效果!B:B,0)),INDEX(技能效果!I:I,MATCH(技能效果等级!B4059,技能效果!B:B,0))*VLOOKUP(E4059,技能数值计算!$C$19:$D$28,2,FALSE))</f>
        <v>0.5</v>
      </c>
      <c r="H4059" s="95">
        <f>INDEX(技能效果!J:J,MATCH(技能效果等级!B4059,技能效果!B:B,0))</f>
        <v>0</v>
      </c>
      <c r="I4059" s="97"/>
      <c r="J4059" s="97"/>
      <c r="K4059" s="97"/>
      <c r="L4059" s="97"/>
      <c r="M4059" s="97"/>
      <c r="N4059" s="96" t="str">
        <f>IF(INDEX(技能效果!L:L,MATCH(技能效果等级!B4059,技能效果!B:B,0))="","",INDEX(技能效果!L:L,MATCH(技能效果等级!B4059,技能效果!B:B,0)))</f>
        <v/>
      </c>
      <c r="O4059" s="95">
        <f>IF(INDEX(技能效果!N:N,MATCH(B4059,技能效果!B:B,0))=0,INDEX(技能效果!M:M,MATCH(技能效果等级!B4059,技能效果!B:B,0)),INDEX(技能效果!M:M,MATCH(技能效果等级!B4059,技能效果!B:B,0))*VLOOKUP(E4059,技能数值计算!$C$19:$D$28,2,FALSE))</f>
        <v>0</v>
      </c>
      <c r="P4059" s="97"/>
      <c r="Q4059" s="97"/>
      <c r="R4059" s="95" t="str">
        <f>IF(INDEX(技能效果!O:O,MATCH(技能效果等级!B4059,技能效果!B:B,0))="","",INDEX(技能效果!O:O,MATCH(技能效果等级!B4059,技能效果!B:B,0)))</f>
        <v/>
      </c>
      <c r="S4059" s="97"/>
      <c r="T4059" s="97"/>
      <c r="U4059" s="97"/>
      <c r="V4059" s="96" t="str">
        <f>IF(INDEX(技能效果!AF:AF,MATCH(技能效果等级!B4059,技能效果!B:B,0))="","",INDEX(技能效果!AF:AF,MATCH(技能效果等级!B4059,技能效果!B:B,0)))</f>
        <v/>
      </c>
      <c r="W4059" s="95">
        <f t="shared" si="61"/>
        <v>397</v>
      </c>
    </row>
    <row r="4060" spans="1:23" ht="16.5" x14ac:dyDescent="0.2">
      <c r="A4060" s="62">
        <v>4057</v>
      </c>
      <c r="B4060" s="95">
        <f>INDEX(技能效果!B:B,MATCH(技能效果等级!W4060,技能效果!AE:AE,0))</f>
        <v>210600101</v>
      </c>
      <c r="C4060" s="95" t="str">
        <f>INDEX(技能效果!C:C,MATCH(技能效果等级!B4060,技能效果!B:B,0))</f>
        <v>常服曹焱兵普攻伤害(教学)</v>
      </c>
      <c r="D4060" s="96" t="s">
        <v>873</v>
      </c>
      <c r="E4060" s="95">
        <v>3</v>
      </c>
      <c r="F4060" s="95">
        <f>INDEX(技能效果!H:H,MATCH(技能效果等级!B4060,技能效果!B:B,0))</f>
        <v>1001</v>
      </c>
      <c r="G4060" s="95">
        <f>IF(INDEX(技能效果!K:K,MATCH(B4060,技能效果!B:B,0))=0,INDEX(技能效果!I:I,MATCH(技能效果等级!B4060,技能效果!B:B,0)),INDEX(技能效果!I:I,MATCH(技能效果等级!B4060,技能效果!B:B,0))*VLOOKUP(E4060,技能数值计算!$C$19:$D$28,2,FALSE))</f>
        <v>0.5</v>
      </c>
      <c r="H4060" s="95">
        <f>INDEX(技能效果!J:J,MATCH(技能效果等级!B4060,技能效果!B:B,0))</f>
        <v>0</v>
      </c>
      <c r="I4060" s="97"/>
      <c r="J4060" s="97"/>
      <c r="K4060" s="97"/>
      <c r="L4060" s="97"/>
      <c r="M4060" s="97"/>
      <c r="N4060" s="96" t="str">
        <f>IF(INDEX(技能效果!L:L,MATCH(技能效果等级!B4060,技能效果!B:B,0))="","",INDEX(技能效果!L:L,MATCH(技能效果等级!B4060,技能效果!B:B,0)))</f>
        <v/>
      </c>
      <c r="O4060" s="95">
        <f>IF(INDEX(技能效果!N:N,MATCH(B4060,技能效果!B:B,0))=0,INDEX(技能效果!M:M,MATCH(技能效果等级!B4060,技能效果!B:B,0)),INDEX(技能效果!M:M,MATCH(技能效果等级!B4060,技能效果!B:B,0))*VLOOKUP(E4060,技能数值计算!$C$19:$D$28,2,FALSE))</f>
        <v>0</v>
      </c>
      <c r="P4060" s="97"/>
      <c r="Q4060" s="97"/>
      <c r="R4060" s="95" t="str">
        <f>IF(INDEX(技能效果!O:O,MATCH(技能效果等级!B4060,技能效果!B:B,0))="","",INDEX(技能效果!O:O,MATCH(技能效果等级!B4060,技能效果!B:B,0)))</f>
        <v/>
      </c>
      <c r="S4060" s="97"/>
      <c r="T4060" s="97"/>
      <c r="U4060" s="97"/>
      <c r="V4060" s="96" t="str">
        <f>IF(INDEX(技能效果!AF:AF,MATCH(技能效果等级!B4060,技能效果!B:B,0))="","",INDEX(技能效果!AF:AF,MATCH(技能效果等级!B4060,技能效果!B:B,0)))</f>
        <v/>
      </c>
      <c r="W4060" s="95">
        <f t="shared" si="61"/>
        <v>397</v>
      </c>
    </row>
    <row r="4061" spans="1:23" ht="16.5" x14ac:dyDescent="0.2">
      <c r="A4061" s="62">
        <v>4058</v>
      </c>
      <c r="B4061" s="95">
        <f>INDEX(技能效果!B:B,MATCH(技能效果等级!W4061,技能效果!AE:AE,0))</f>
        <v>210600101</v>
      </c>
      <c r="C4061" s="95" t="str">
        <f>INDEX(技能效果!C:C,MATCH(技能效果等级!B4061,技能效果!B:B,0))</f>
        <v>常服曹焱兵普攻伤害(教学)</v>
      </c>
      <c r="D4061" s="96" t="s">
        <v>873</v>
      </c>
      <c r="E4061" s="95">
        <v>4</v>
      </c>
      <c r="F4061" s="95">
        <f>INDEX(技能效果!H:H,MATCH(技能效果等级!B4061,技能效果!B:B,0))</f>
        <v>1001</v>
      </c>
      <c r="G4061" s="95">
        <f>IF(INDEX(技能效果!K:K,MATCH(B4061,技能效果!B:B,0))=0,INDEX(技能效果!I:I,MATCH(技能效果等级!B4061,技能效果!B:B,0)),INDEX(技能效果!I:I,MATCH(技能效果等级!B4061,技能效果!B:B,0))*VLOOKUP(E4061,技能数值计算!$C$19:$D$28,2,FALSE))</f>
        <v>0.5</v>
      </c>
      <c r="H4061" s="95">
        <f>INDEX(技能效果!J:J,MATCH(技能效果等级!B4061,技能效果!B:B,0))</f>
        <v>0</v>
      </c>
      <c r="I4061" s="97"/>
      <c r="J4061" s="97"/>
      <c r="K4061" s="97"/>
      <c r="L4061" s="97"/>
      <c r="M4061" s="97"/>
      <c r="N4061" s="96" t="str">
        <f>IF(INDEX(技能效果!L:L,MATCH(技能效果等级!B4061,技能效果!B:B,0))="","",INDEX(技能效果!L:L,MATCH(技能效果等级!B4061,技能效果!B:B,0)))</f>
        <v/>
      </c>
      <c r="O4061" s="95">
        <f>IF(INDEX(技能效果!N:N,MATCH(B4061,技能效果!B:B,0))=0,INDEX(技能效果!M:M,MATCH(技能效果等级!B4061,技能效果!B:B,0)),INDEX(技能效果!M:M,MATCH(技能效果等级!B4061,技能效果!B:B,0))*VLOOKUP(E4061,技能数值计算!$C$19:$D$28,2,FALSE))</f>
        <v>0</v>
      </c>
      <c r="P4061" s="97"/>
      <c r="Q4061" s="97"/>
      <c r="R4061" s="95" t="str">
        <f>IF(INDEX(技能效果!O:O,MATCH(技能效果等级!B4061,技能效果!B:B,0))="","",INDEX(技能效果!O:O,MATCH(技能效果等级!B4061,技能效果!B:B,0)))</f>
        <v/>
      </c>
      <c r="S4061" s="97"/>
      <c r="T4061" s="97"/>
      <c r="U4061" s="97"/>
      <c r="V4061" s="96" t="str">
        <f>IF(INDEX(技能效果!AF:AF,MATCH(技能效果等级!B4061,技能效果!B:B,0))="","",INDEX(技能效果!AF:AF,MATCH(技能效果等级!B4061,技能效果!B:B,0)))</f>
        <v/>
      </c>
      <c r="W4061" s="95">
        <f t="shared" si="61"/>
        <v>397</v>
      </c>
    </row>
    <row r="4062" spans="1:23" ht="16.5" x14ac:dyDescent="0.2">
      <c r="A4062" s="62">
        <v>4059</v>
      </c>
      <c r="B4062" s="95">
        <f>INDEX(技能效果!B:B,MATCH(技能效果等级!W4062,技能效果!AE:AE,0))</f>
        <v>210600101</v>
      </c>
      <c r="C4062" s="95" t="str">
        <f>INDEX(技能效果!C:C,MATCH(技能效果等级!B4062,技能效果!B:B,0))</f>
        <v>常服曹焱兵普攻伤害(教学)</v>
      </c>
      <c r="D4062" s="96" t="s">
        <v>873</v>
      </c>
      <c r="E4062" s="95">
        <v>5</v>
      </c>
      <c r="F4062" s="95">
        <f>INDEX(技能效果!H:H,MATCH(技能效果等级!B4062,技能效果!B:B,0))</f>
        <v>1001</v>
      </c>
      <c r="G4062" s="95">
        <f>IF(INDEX(技能效果!K:K,MATCH(B4062,技能效果!B:B,0))=0,INDEX(技能效果!I:I,MATCH(技能效果等级!B4062,技能效果!B:B,0)),INDEX(技能效果!I:I,MATCH(技能效果等级!B4062,技能效果!B:B,0))*VLOOKUP(E4062,技能数值计算!$C$19:$D$28,2,FALSE))</f>
        <v>0.5</v>
      </c>
      <c r="H4062" s="95">
        <f>INDEX(技能效果!J:J,MATCH(技能效果等级!B4062,技能效果!B:B,0))</f>
        <v>0</v>
      </c>
      <c r="I4062" s="97"/>
      <c r="J4062" s="97"/>
      <c r="K4062" s="97"/>
      <c r="L4062" s="97"/>
      <c r="M4062" s="97"/>
      <c r="N4062" s="96" t="str">
        <f>IF(INDEX(技能效果!L:L,MATCH(技能效果等级!B4062,技能效果!B:B,0))="","",INDEX(技能效果!L:L,MATCH(技能效果等级!B4062,技能效果!B:B,0)))</f>
        <v/>
      </c>
      <c r="O4062" s="95">
        <f>IF(INDEX(技能效果!N:N,MATCH(B4062,技能效果!B:B,0))=0,INDEX(技能效果!M:M,MATCH(技能效果等级!B4062,技能效果!B:B,0)),INDEX(技能效果!M:M,MATCH(技能效果等级!B4062,技能效果!B:B,0))*VLOOKUP(E4062,技能数值计算!$C$19:$D$28,2,FALSE))</f>
        <v>0</v>
      </c>
      <c r="P4062" s="97"/>
      <c r="Q4062" s="97"/>
      <c r="R4062" s="95" t="str">
        <f>IF(INDEX(技能效果!O:O,MATCH(技能效果等级!B4062,技能效果!B:B,0))="","",INDEX(技能效果!O:O,MATCH(技能效果等级!B4062,技能效果!B:B,0)))</f>
        <v/>
      </c>
      <c r="S4062" s="97"/>
      <c r="T4062" s="97"/>
      <c r="U4062" s="97"/>
      <c r="V4062" s="96" t="str">
        <f>IF(INDEX(技能效果!AF:AF,MATCH(技能效果等级!B4062,技能效果!B:B,0))="","",INDEX(技能效果!AF:AF,MATCH(技能效果等级!B4062,技能效果!B:B,0)))</f>
        <v/>
      </c>
      <c r="W4062" s="95">
        <f t="shared" si="61"/>
        <v>397</v>
      </c>
    </row>
    <row r="4063" spans="1:23" ht="16.5" x14ac:dyDescent="0.2">
      <c r="A4063" s="62">
        <v>4060</v>
      </c>
      <c r="B4063" s="95">
        <f>INDEX(技能效果!B:B,MATCH(技能效果等级!W4063,技能效果!AE:AE,0))</f>
        <v>210600101</v>
      </c>
      <c r="C4063" s="95" t="str">
        <f>INDEX(技能效果!C:C,MATCH(技能效果等级!B4063,技能效果!B:B,0))</f>
        <v>常服曹焱兵普攻伤害(教学)</v>
      </c>
      <c r="D4063" s="96" t="s">
        <v>873</v>
      </c>
      <c r="E4063" s="95">
        <v>6</v>
      </c>
      <c r="F4063" s="95">
        <f>INDEX(技能效果!H:H,MATCH(技能效果等级!B4063,技能效果!B:B,0))</f>
        <v>1001</v>
      </c>
      <c r="G4063" s="95">
        <f>IF(INDEX(技能效果!K:K,MATCH(B4063,技能效果!B:B,0))=0,INDEX(技能效果!I:I,MATCH(技能效果等级!B4063,技能效果!B:B,0)),INDEX(技能效果!I:I,MATCH(技能效果等级!B4063,技能效果!B:B,0))*VLOOKUP(E4063,技能数值计算!$C$19:$D$28,2,FALSE))</f>
        <v>0.5</v>
      </c>
      <c r="H4063" s="95">
        <f>INDEX(技能效果!J:J,MATCH(技能效果等级!B4063,技能效果!B:B,0))</f>
        <v>0</v>
      </c>
      <c r="I4063" s="97"/>
      <c r="J4063" s="97"/>
      <c r="K4063" s="97"/>
      <c r="L4063" s="97"/>
      <c r="M4063" s="97"/>
      <c r="N4063" s="96" t="str">
        <f>IF(INDEX(技能效果!L:L,MATCH(技能效果等级!B4063,技能效果!B:B,0))="","",INDEX(技能效果!L:L,MATCH(技能效果等级!B4063,技能效果!B:B,0)))</f>
        <v/>
      </c>
      <c r="O4063" s="95">
        <f>IF(INDEX(技能效果!N:N,MATCH(B4063,技能效果!B:B,0))=0,INDEX(技能效果!M:M,MATCH(技能效果等级!B4063,技能效果!B:B,0)),INDEX(技能效果!M:M,MATCH(技能效果等级!B4063,技能效果!B:B,0))*VLOOKUP(E4063,技能数值计算!$C$19:$D$28,2,FALSE))</f>
        <v>0</v>
      </c>
      <c r="P4063" s="97"/>
      <c r="Q4063" s="97"/>
      <c r="R4063" s="95" t="str">
        <f>IF(INDEX(技能效果!O:O,MATCH(技能效果等级!B4063,技能效果!B:B,0))="","",INDEX(技能效果!O:O,MATCH(技能效果等级!B4063,技能效果!B:B,0)))</f>
        <v/>
      </c>
      <c r="S4063" s="97"/>
      <c r="T4063" s="97"/>
      <c r="U4063" s="97"/>
      <c r="V4063" s="96" t="str">
        <f>IF(INDEX(技能效果!AF:AF,MATCH(技能效果等级!B4063,技能效果!B:B,0))="","",INDEX(技能效果!AF:AF,MATCH(技能效果等级!B4063,技能效果!B:B,0)))</f>
        <v/>
      </c>
      <c r="W4063" s="95">
        <f t="shared" si="61"/>
        <v>397</v>
      </c>
    </row>
    <row r="4064" spans="1:23" ht="16.5" x14ac:dyDescent="0.2">
      <c r="A4064" s="62">
        <v>4061</v>
      </c>
      <c r="B4064" s="95">
        <f>INDEX(技能效果!B:B,MATCH(技能效果等级!W4064,技能效果!AE:AE,0))</f>
        <v>210600101</v>
      </c>
      <c r="C4064" s="95" t="str">
        <f>INDEX(技能效果!C:C,MATCH(技能效果等级!B4064,技能效果!B:B,0))</f>
        <v>常服曹焱兵普攻伤害(教学)</v>
      </c>
      <c r="D4064" s="96" t="s">
        <v>873</v>
      </c>
      <c r="E4064" s="95">
        <v>7</v>
      </c>
      <c r="F4064" s="95">
        <f>INDEX(技能效果!H:H,MATCH(技能效果等级!B4064,技能效果!B:B,0))</f>
        <v>1001</v>
      </c>
      <c r="G4064" s="95">
        <f>IF(INDEX(技能效果!K:K,MATCH(B4064,技能效果!B:B,0))=0,INDEX(技能效果!I:I,MATCH(技能效果等级!B4064,技能效果!B:B,0)),INDEX(技能效果!I:I,MATCH(技能效果等级!B4064,技能效果!B:B,0))*VLOOKUP(E4064,技能数值计算!$C$19:$D$28,2,FALSE))</f>
        <v>0.5</v>
      </c>
      <c r="H4064" s="95">
        <f>INDEX(技能效果!J:J,MATCH(技能效果等级!B4064,技能效果!B:B,0))</f>
        <v>0</v>
      </c>
      <c r="I4064" s="97"/>
      <c r="J4064" s="97"/>
      <c r="K4064" s="97"/>
      <c r="L4064" s="97"/>
      <c r="M4064" s="97"/>
      <c r="N4064" s="96" t="str">
        <f>IF(INDEX(技能效果!L:L,MATCH(技能效果等级!B4064,技能效果!B:B,0))="","",INDEX(技能效果!L:L,MATCH(技能效果等级!B4064,技能效果!B:B,0)))</f>
        <v/>
      </c>
      <c r="O4064" s="95">
        <f>IF(INDEX(技能效果!N:N,MATCH(B4064,技能效果!B:B,0))=0,INDEX(技能效果!M:M,MATCH(技能效果等级!B4064,技能效果!B:B,0)),INDEX(技能效果!M:M,MATCH(技能效果等级!B4064,技能效果!B:B,0))*VLOOKUP(E4064,技能数值计算!$C$19:$D$28,2,FALSE))</f>
        <v>0</v>
      </c>
      <c r="P4064" s="97"/>
      <c r="Q4064" s="97"/>
      <c r="R4064" s="95" t="str">
        <f>IF(INDEX(技能效果!O:O,MATCH(技能效果等级!B4064,技能效果!B:B,0))="","",INDEX(技能效果!O:O,MATCH(技能效果等级!B4064,技能效果!B:B,0)))</f>
        <v/>
      </c>
      <c r="S4064" s="97"/>
      <c r="T4064" s="97"/>
      <c r="U4064" s="97"/>
      <c r="V4064" s="96" t="str">
        <f>IF(INDEX(技能效果!AF:AF,MATCH(技能效果等级!B4064,技能效果!B:B,0))="","",INDEX(技能效果!AF:AF,MATCH(技能效果等级!B4064,技能效果!B:B,0)))</f>
        <v/>
      </c>
      <c r="W4064" s="95">
        <f t="shared" si="61"/>
        <v>397</v>
      </c>
    </row>
    <row r="4065" spans="1:23" ht="16.5" x14ac:dyDescent="0.2">
      <c r="A4065" s="62">
        <v>4062</v>
      </c>
      <c r="B4065" s="95">
        <f>INDEX(技能效果!B:B,MATCH(技能效果等级!W4065,技能效果!AE:AE,0))</f>
        <v>210600101</v>
      </c>
      <c r="C4065" s="95" t="str">
        <f>INDEX(技能效果!C:C,MATCH(技能效果等级!B4065,技能效果!B:B,0))</f>
        <v>常服曹焱兵普攻伤害(教学)</v>
      </c>
      <c r="D4065" s="96" t="s">
        <v>873</v>
      </c>
      <c r="E4065" s="95">
        <v>8</v>
      </c>
      <c r="F4065" s="95">
        <f>INDEX(技能效果!H:H,MATCH(技能效果等级!B4065,技能效果!B:B,0))</f>
        <v>1001</v>
      </c>
      <c r="G4065" s="95">
        <f>IF(INDEX(技能效果!K:K,MATCH(B4065,技能效果!B:B,0))=0,INDEX(技能效果!I:I,MATCH(技能效果等级!B4065,技能效果!B:B,0)),INDEX(技能效果!I:I,MATCH(技能效果等级!B4065,技能效果!B:B,0))*VLOOKUP(E4065,技能数值计算!$C$19:$D$28,2,FALSE))</f>
        <v>0.5</v>
      </c>
      <c r="H4065" s="95">
        <f>INDEX(技能效果!J:J,MATCH(技能效果等级!B4065,技能效果!B:B,0))</f>
        <v>0</v>
      </c>
      <c r="I4065" s="97"/>
      <c r="J4065" s="97"/>
      <c r="K4065" s="97"/>
      <c r="L4065" s="97"/>
      <c r="M4065" s="97"/>
      <c r="N4065" s="96" t="str">
        <f>IF(INDEX(技能效果!L:L,MATCH(技能效果等级!B4065,技能效果!B:B,0))="","",INDEX(技能效果!L:L,MATCH(技能效果等级!B4065,技能效果!B:B,0)))</f>
        <v/>
      </c>
      <c r="O4065" s="95">
        <f>IF(INDEX(技能效果!N:N,MATCH(B4065,技能效果!B:B,0))=0,INDEX(技能效果!M:M,MATCH(技能效果等级!B4065,技能效果!B:B,0)),INDEX(技能效果!M:M,MATCH(技能效果等级!B4065,技能效果!B:B,0))*VLOOKUP(E4065,技能数值计算!$C$19:$D$28,2,FALSE))</f>
        <v>0</v>
      </c>
      <c r="P4065" s="97"/>
      <c r="Q4065" s="97"/>
      <c r="R4065" s="95" t="str">
        <f>IF(INDEX(技能效果!O:O,MATCH(技能效果等级!B4065,技能效果!B:B,0))="","",INDEX(技能效果!O:O,MATCH(技能效果等级!B4065,技能效果!B:B,0)))</f>
        <v/>
      </c>
      <c r="S4065" s="97"/>
      <c r="T4065" s="97"/>
      <c r="U4065" s="97"/>
      <c r="V4065" s="96" t="str">
        <f>IF(INDEX(技能效果!AF:AF,MATCH(技能效果等级!B4065,技能效果!B:B,0))="","",INDEX(技能效果!AF:AF,MATCH(技能效果等级!B4065,技能效果!B:B,0)))</f>
        <v/>
      </c>
      <c r="W4065" s="95">
        <f t="shared" si="61"/>
        <v>397</v>
      </c>
    </row>
    <row r="4066" spans="1:23" ht="16.5" x14ac:dyDescent="0.2">
      <c r="A4066" s="62">
        <v>4063</v>
      </c>
      <c r="B4066" s="95">
        <f>INDEX(技能效果!B:B,MATCH(技能效果等级!W4066,技能效果!AE:AE,0))</f>
        <v>210600101</v>
      </c>
      <c r="C4066" s="95" t="str">
        <f>INDEX(技能效果!C:C,MATCH(技能效果等级!B4066,技能效果!B:B,0))</f>
        <v>常服曹焱兵普攻伤害(教学)</v>
      </c>
      <c r="D4066" s="96" t="s">
        <v>873</v>
      </c>
      <c r="E4066" s="95">
        <v>9</v>
      </c>
      <c r="F4066" s="95">
        <f>INDEX(技能效果!H:H,MATCH(技能效果等级!B4066,技能效果!B:B,0))</f>
        <v>1001</v>
      </c>
      <c r="G4066" s="95">
        <f>IF(INDEX(技能效果!K:K,MATCH(B4066,技能效果!B:B,0))=0,INDEX(技能效果!I:I,MATCH(技能效果等级!B4066,技能效果!B:B,0)),INDEX(技能效果!I:I,MATCH(技能效果等级!B4066,技能效果!B:B,0))*VLOOKUP(E4066,技能数值计算!$C$19:$D$28,2,FALSE))</f>
        <v>0.5</v>
      </c>
      <c r="H4066" s="95">
        <f>INDEX(技能效果!J:J,MATCH(技能效果等级!B4066,技能效果!B:B,0))</f>
        <v>0</v>
      </c>
      <c r="I4066" s="97"/>
      <c r="J4066" s="97"/>
      <c r="K4066" s="97"/>
      <c r="L4066" s="97"/>
      <c r="M4066" s="97"/>
      <c r="N4066" s="96" t="str">
        <f>IF(INDEX(技能效果!L:L,MATCH(技能效果等级!B4066,技能效果!B:B,0))="","",INDEX(技能效果!L:L,MATCH(技能效果等级!B4066,技能效果!B:B,0)))</f>
        <v/>
      </c>
      <c r="O4066" s="95">
        <f>IF(INDEX(技能效果!N:N,MATCH(B4066,技能效果!B:B,0))=0,INDEX(技能效果!M:M,MATCH(技能效果等级!B4066,技能效果!B:B,0)),INDEX(技能效果!M:M,MATCH(技能效果等级!B4066,技能效果!B:B,0))*VLOOKUP(E4066,技能数值计算!$C$19:$D$28,2,FALSE))</f>
        <v>0</v>
      </c>
      <c r="P4066" s="97"/>
      <c r="Q4066" s="97"/>
      <c r="R4066" s="95" t="str">
        <f>IF(INDEX(技能效果!O:O,MATCH(技能效果等级!B4066,技能效果!B:B,0))="","",INDEX(技能效果!O:O,MATCH(技能效果等级!B4066,技能效果!B:B,0)))</f>
        <v/>
      </c>
      <c r="S4066" s="97"/>
      <c r="T4066" s="97"/>
      <c r="U4066" s="97"/>
      <c r="V4066" s="96" t="str">
        <f>IF(INDEX(技能效果!AF:AF,MATCH(技能效果等级!B4066,技能效果!B:B,0))="","",INDEX(技能效果!AF:AF,MATCH(技能效果等级!B4066,技能效果!B:B,0)))</f>
        <v/>
      </c>
      <c r="W4066" s="95">
        <f t="shared" si="61"/>
        <v>397</v>
      </c>
    </row>
    <row r="4067" spans="1:23" ht="16.5" x14ac:dyDescent="0.2">
      <c r="A4067" s="62">
        <v>4064</v>
      </c>
      <c r="B4067" s="95">
        <f>INDEX(技能效果!B:B,MATCH(技能效果等级!W4067,技能效果!AE:AE,0))</f>
        <v>210600101</v>
      </c>
      <c r="C4067" s="95" t="str">
        <f>INDEX(技能效果!C:C,MATCH(技能效果等级!B4067,技能效果!B:B,0))</f>
        <v>常服曹焱兵普攻伤害(教学)</v>
      </c>
      <c r="D4067" s="96" t="s">
        <v>873</v>
      </c>
      <c r="E4067" s="95">
        <v>10</v>
      </c>
      <c r="F4067" s="95">
        <f>INDEX(技能效果!H:H,MATCH(技能效果等级!B4067,技能效果!B:B,0))</f>
        <v>1001</v>
      </c>
      <c r="G4067" s="95">
        <f>IF(INDEX(技能效果!K:K,MATCH(B4067,技能效果!B:B,0))=0,INDEX(技能效果!I:I,MATCH(技能效果等级!B4067,技能效果!B:B,0)),INDEX(技能效果!I:I,MATCH(技能效果等级!B4067,技能效果!B:B,0))*VLOOKUP(E4067,技能数值计算!$C$19:$D$28,2,FALSE))</f>
        <v>0.5</v>
      </c>
      <c r="H4067" s="95">
        <f>INDEX(技能效果!J:J,MATCH(技能效果等级!B4067,技能效果!B:B,0))</f>
        <v>0</v>
      </c>
      <c r="I4067" s="97"/>
      <c r="J4067" s="97"/>
      <c r="K4067" s="97"/>
      <c r="L4067" s="97"/>
      <c r="M4067" s="97"/>
      <c r="N4067" s="96" t="str">
        <f>IF(INDEX(技能效果!L:L,MATCH(技能效果等级!B4067,技能效果!B:B,0))="","",INDEX(技能效果!L:L,MATCH(技能效果等级!B4067,技能效果!B:B,0)))</f>
        <v/>
      </c>
      <c r="O4067" s="95">
        <f>IF(INDEX(技能效果!N:N,MATCH(B4067,技能效果!B:B,0))=0,INDEX(技能效果!M:M,MATCH(技能效果等级!B4067,技能效果!B:B,0)),INDEX(技能效果!M:M,MATCH(技能效果等级!B4067,技能效果!B:B,0))*VLOOKUP(E4067,技能数值计算!$C$19:$D$28,2,FALSE))</f>
        <v>0</v>
      </c>
      <c r="P4067" s="97"/>
      <c r="Q4067" s="97"/>
      <c r="R4067" s="95" t="str">
        <f>IF(INDEX(技能效果!O:O,MATCH(技能效果等级!B4067,技能效果!B:B,0))="","",INDEX(技能效果!O:O,MATCH(技能效果等级!B4067,技能效果!B:B,0)))</f>
        <v/>
      </c>
      <c r="S4067" s="97"/>
      <c r="T4067" s="97"/>
      <c r="U4067" s="97"/>
      <c r="V4067" s="96" t="str">
        <f>IF(INDEX(技能效果!AF:AF,MATCH(技能效果等级!B4067,技能效果!B:B,0))="","",INDEX(技能效果!AF:AF,MATCH(技能效果等级!B4067,技能效果!B:B,0)))</f>
        <v/>
      </c>
      <c r="W4067" s="95">
        <f t="shared" si="61"/>
        <v>397</v>
      </c>
    </row>
    <row r="4068" spans="1:23" ht="16.5" x14ac:dyDescent="0.2">
      <c r="A4068" s="62">
        <v>4065</v>
      </c>
      <c r="B4068" s="95">
        <f>INDEX(技能效果!B:B,MATCH(技能效果等级!W4068,技能效果!AE:AE,0))</f>
        <v>210600102</v>
      </c>
      <c r="C4068" s="95" t="str">
        <f>INDEX(技能效果!C:C,MATCH(技能效果等级!B4068,技能效果!B:B,0))</f>
        <v>常服曹焱兵普攻水晶(教学)</v>
      </c>
      <c r="D4068" s="96" t="s">
        <v>873</v>
      </c>
      <c r="E4068" s="95">
        <v>1</v>
      </c>
      <c r="F4068" s="95">
        <f>INDEX(技能效果!H:H,MATCH(技能效果等级!B4068,技能效果!B:B,0))</f>
        <v>3001</v>
      </c>
      <c r="G4068" s="95">
        <f>IF(INDEX(技能效果!K:K,MATCH(B4068,技能效果!B:B,0))=0,INDEX(技能效果!I:I,MATCH(技能效果等级!B4068,技能效果!B:B,0)),INDEX(技能效果!I:I,MATCH(技能效果等级!B4068,技能效果!B:B,0))*VLOOKUP(E4068,技能数值计算!$C$19:$D$28,2,FALSE))</f>
        <v>1</v>
      </c>
      <c r="H4068" s="95">
        <f>INDEX(技能效果!J:J,MATCH(技能效果等级!B4068,技能效果!B:B,0))</f>
        <v>1</v>
      </c>
      <c r="I4068" s="97"/>
      <c r="J4068" s="97"/>
      <c r="K4068" s="97"/>
      <c r="L4068" s="97"/>
      <c r="M4068" s="97"/>
      <c r="N4068" s="96" t="str">
        <f>IF(INDEX(技能效果!L:L,MATCH(技能效果等级!B4068,技能效果!B:B,0))="","",INDEX(技能效果!L:L,MATCH(技能效果等级!B4068,技能效果!B:B,0)))</f>
        <v/>
      </c>
      <c r="O4068" s="95">
        <f>IF(INDEX(技能效果!N:N,MATCH(B4068,技能效果!B:B,0))=0,INDEX(技能效果!M:M,MATCH(技能效果等级!B4068,技能效果!B:B,0)),INDEX(技能效果!M:M,MATCH(技能效果等级!B4068,技能效果!B:B,0))*VLOOKUP(E4068,技能数值计算!$C$19:$D$28,2,FALSE))</f>
        <v>0</v>
      </c>
      <c r="P4068" s="97"/>
      <c r="Q4068" s="97"/>
      <c r="R4068" s="95" t="str">
        <f>IF(INDEX(技能效果!O:O,MATCH(技能效果等级!B4068,技能效果!B:B,0))="","",INDEX(技能效果!O:O,MATCH(技能效果等级!B4068,技能效果!B:B,0)))</f>
        <v/>
      </c>
      <c r="S4068" s="97"/>
      <c r="T4068" s="97"/>
      <c r="U4068" s="97"/>
      <c r="V4068" s="96" t="str">
        <f>IF(INDEX(技能效果!AF:AF,MATCH(技能效果等级!B4068,技能效果!B:B,0))="","",INDEX(技能效果!AF:AF,MATCH(技能效果等级!B4068,技能效果!B:B,0)))</f>
        <v/>
      </c>
      <c r="W4068" s="95">
        <f t="shared" si="61"/>
        <v>398</v>
      </c>
    </row>
    <row r="4069" spans="1:23" ht="16.5" x14ac:dyDescent="0.2">
      <c r="A4069" s="62">
        <v>4066</v>
      </c>
      <c r="B4069" s="95">
        <f>INDEX(技能效果!B:B,MATCH(技能效果等级!W4069,技能效果!AE:AE,0))</f>
        <v>210600102</v>
      </c>
      <c r="C4069" s="95" t="str">
        <f>INDEX(技能效果!C:C,MATCH(技能效果等级!B4069,技能效果!B:B,0))</f>
        <v>常服曹焱兵普攻水晶(教学)</v>
      </c>
      <c r="D4069" s="96" t="s">
        <v>873</v>
      </c>
      <c r="E4069" s="95">
        <v>2</v>
      </c>
      <c r="F4069" s="95">
        <f>INDEX(技能效果!H:H,MATCH(技能效果等级!B4069,技能效果!B:B,0))</f>
        <v>3001</v>
      </c>
      <c r="G4069" s="95">
        <f>IF(INDEX(技能效果!K:K,MATCH(B4069,技能效果!B:B,0))=0,INDEX(技能效果!I:I,MATCH(技能效果等级!B4069,技能效果!B:B,0)),INDEX(技能效果!I:I,MATCH(技能效果等级!B4069,技能效果!B:B,0))*VLOOKUP(E4069,技能数值计算!$C$19:$D$28,2,FALSE))</f>
        <v>1</v>
      </c>
      <c r="H4069" s="95">
        <f>INDEX(技能效果!J:J,MATCH(技能效果等级!B4069,技能效果!B:B,0))</f>
        <v>1</v>
      </c>
      <c r="I4069" s="97"/>
      <c r="J4069" s="97"/>
      <c r="K4069" s="97"/>
      <c r="L4069" s="97"/>
      <c r="M4069" s="97"/>
      <c r="N4069" s="96" t="str">
        <f>IF(INDEX(技能效果!L:L,MATCH(技能效果等级!B4069,技能效果!B:B,0))="","",INDEX(技能效果!L:L,MATCH(技能效果等级!B4069,技能效果!B:B,0)))</f>
        <v/>
      </c>
      <c r="O4069" s="95">
        <f>IF(INDEX(技能效果!N:N,MATCH(B4069,技能效果!B:B,0))=0,INDEX(技能效果!M:M,MATCH(技能效果等级!B4069,技能效果!B:B,0)),INDEX(技能效果!M:M,MATCH(技能效果等级!B4069,技能效果!B:B,0))*VLOOKUP(E4069,技能数值计算!$C$19:$D$28,2,FALSE))</f>
        <v>0</v>
      </c>
      <c r="P4069" s="97"/>
      <c r="Q4069" s="97"/>
      <c r="R4069" s="95" t="str">
        <f>IF(INDEX(技能效果!O:O,MATCH(技能效果等级!B4069,技能效果!B:B,0))="","",INDEX(技能效果!O:O,MATCH(技能效果等级!B4069,技能效果!B:B,0)))</f>
        <v/>
      </c>
      <c r="S4069" s="97"/>
      <c r="T4069" s="97"/>
      <c r="U4069" s="97"/>
      <c r="V4069" s="96" t="str">
        <f>IF(INDEX(技能效果!AF:AF,MATCH(技能效果等级!B4069,技能效果!B:B,0))="","",INDEX(技能效果!AF:AF,MATCH(技能效果等级!B4069,技能效果!B:B,0)))</f>
        <v/>
      </c>
      <c r="W4069" s="95">
        <f t="shared" si="61"/>
        <v>398</v>
      </c>
    </row>
    <row r="4070" spans="1:23" ht="16.5" x14ac:dyDescent="0.2">
      <c r="A4070" s="62">
        <v>4067</v>
      </c>
      <c r="B4070" s="95">
        <f>INDEX(技能效果!B:B,MATCH(技能效果等级!W4070,技能效果!AE:AE,0))</f>
        <v>210600102</v>
      </c>
      <c r="C4070" s="95" t="str">
        <f>INDEX(技能效果!C:C,MATCH(技能效果等级!B4070,技能效果!B:B,0))</f>
        <v>常服曹焱兵普攻水晶(教学)</v>
      </c>
      <c r="D4070" s="96" t="s">
        <v>873</v>
      </c>
      <c r="E4070" s="95">
        <v>3</v>
      </c>
      <c r="F4070" s="95">
        <f>INDEX(技能效果!H:H,MATCH(技能效果等级!B4070,技能效果!B:B,0))</f>
        <v>3001</v>
      </c>
      <c r="G4070" s="95">
        <f>IF(INDEX(技能效果!K:K,MATCH(B4070,技能效果!B:B,0))=0,INDEX(技能效果!I:I,MATCH(技能效果等级!B4070,技能效果!B:B,0)),INDEX(技能效果!I:I,MATCH(技能效果等级!B4070,技能效果!B:B,0))*VLOOKUP(E4070,技能数值计算!$C$19:$D$28,2,FALSE))</f>
        <v>1</v>
      </c>
      <c r="H4070" s="95">
        <f>INDEX(技能效果!J:J,MATCH(技能效果等级!B4070,技能效果!B:B,0))</f>
        <v>1</v>
      </c>
      <c r="I4070" s="97"/>
      <c r="J4070" s="97"/>
      <c r="K4070" s="97"/>
      <c r="L4070" s="97"/>
      <c r="M4070" s="97"/>
      <c r="N4070" s="96" t="str">
        <f>IF(INDEX(技能效果!L:L,MATCH(技能效果等级!B4070,技能效果!B:B,0))="","",INDEX(技能效果!L:L,MATCH(技能效果等级!B4070,技能效果!B:B,0)))</f>
        <v/>
      </c>
      <c r="O4070" s="95">
        <f>IF(INDEX(技能效果!N:N,MATCH(B4070,技能效果!B:B,0))=0,INDEX(技能效果!M:M,MATCH(技能效果等级!B4070,技能效果!B:B,0)),INDEX(技能效果!M:M,MATCH(技能效果等级!B4070,技能效果!B:B,0))*VLOOKUP(E4070,技能数值计算!$C$19:$D$28,2,FALSE))</f>
        <v>0</v>
      </c>
      <c r="P4070" s="97"/>
      <c r="Q4070" s="97"/>
      <c r="R4070" s="95" t="str">
        <f>IF(INDEX(技能效果!O:O,MATCH(技能效果等级!B4070,技能效果!B:B,0))="","",INDEX(技能效果!O:O,MATCH(技能效果等级!B4070,技能效果!B:B,0)))</f>
        <v/>
      </c>
      <c r="S4070" s="97"/>
      <c r="T4070" s="97"/>
      <c r="U4070" s="97"/>
      <c r="V4070" s="96" t="str">
        <f>IF(INDEX(技能效果!AF:AF,MATCH(技能效果等级!B4070,技能效果!B:B,0))="","",INDEX(技能效果!AF:AF,MATCH(技能效果等级!B4070,技能效果!B:B,0)))</f>
        <v/>
      </c>
      <c r="W4070" s="95">
        <f t="shared" si="61"/>
        <v>398</v>
      </c>
    </row>
    <row r="4071" spans="1:23" ht="16.5" x14ac:dyDescent="0.2">
      <c r="A4071" s="62">
        <v>4068</v>
      </c>
      <c r="B4071" s="95">
        <f>INDEX(技能效果!B:B,MATCH(技能效果等级!W4071,技能效果!AE:AE,0))</f>
        <v>210600102</v>
      </c>
      <c r="C4071" s="95" t="str">
        <f>INDEX(技能效果!C:C,MATCH(技能效果等级!B4071,技能效果!B:B,0))</f>
        <v>常服曹焱兵普攻水晶(教学)</v>
      </c>
      <c r="D4071" s="96" t="s">
        <v>873</v>
      </c>
      <c r="E4071" s="95">
        <v>4</v>
      </c>
      <c r="F4071" s="95">
        <f>INDEX(技能效果!H:H,MATCH(技能效果等级!B4071,技能效果!B:B,0))</f>
        <v>3001</v>
      </c>
      <c r="G4071" s="95">
        <f>IF(INDEX(技能效果!K:K,MATCH(B4071,技能效果!B:B,0))=0,INDEX(技能效果!I:I,MATCH(技能效果等级!B4071,技能效果!B:B,0)),INDEX(技能效果!I:I,MATCH(技能效果等级!B4071,技能效果!B:B,0))*VLOOKUP(E4071,技能数值计算!$C$19:$D$28,2,FALSE))</f>
        <v>1</v>
      </c>
      <c r="H4071" s="95">
        <f>INDEX(技能效果!J:J,MATCH(技能效果等级!B4071,技能效果!B:B,0))</f>
        <v>1</v>
      </c>
      <c r="I4071" s="97"/>
      <c r="J4071" s="97"/>
      <c r="K4071" s="97"/>
      <c r="L4071" s="97"/>
      <c r="M4071" s="97"/>
      <c r="N4071" s="96" t="str">
        <f>IF(INDEX(技能效果!L:L,MATCH(技能效果等级!B4071,技能效果!B:B,0))="","",INDEX(技能效果!L:L,MATCH(技能效果等级!B4071,技能效果!B:B,0)))</f>
        <v/>
      </c>
      <c r="O4071" s="95">
        <f>IF(INDEX(技能效果!N:N,MATCH(B4071,技能效果!B:B,0))=0,INDEX(技能效果!M:M,MATCH(技能效果等级!B4071,技能效果!B:B,0)),INDEX(技能效果!M:M,MATCH(技能效果等级!B4071,技能效果!B:B,0))*VLOOKUP(E4071,技能数值计算!$C$19:$D$28,2,FALSE))</f>
        <v>0</v>
      </c>
      <c r="P4071" s="97"/>
      <c r="Q4071" s="97"/>
      <c r="R4071" s="95" t="str">
        <f>IF(INDEX(技能效果!O:O,MATCH(技能效果等级!B4071,技能效果!B:B,0))="","",INDEX(技能效果!O:O,MATCH(技能效果等级!B4071,技能效果!B:B,0)))</f>
        <v/>
      </c>
      <c r="S4071" s="97"/>
      <c r="T4071" s="97"/>
      <c r="U4071" s="97"/>
      <c r="V4071" s="96" t="str">
        <f>IF(INDEX(技能效果!AF:AF,MATCH(技能效果等级!B4071,技能效果!B:B,0))="","",INDEX(技能效果!AF:AF,MATCH(技能效果等级!B4071,技能效果!B:B,0)))</f>
        <v/>
      </c>
      <c r="W4071" s="95">
        <f t="shared" si="61"/>
        <v>398</v>
      </c>
    </row>
    <row r="4072" spans="1:23" ht="16.5" x14ac:dyDescent="0.2">
      <c r="A4072" s="62">
        <v>4069</v>
      </c>
      <c r="B4072" s="95">
        <f>INDEX(技能效果!B:B,MATCH(技能效果等级!W4072,技能效果!AE:AE,0))</f>
        <v>210600102</v>
      </c>
      <c r="C4072" s="95" t="str">
        <f>INDEX(技能效果!C:C,MATCH(技能效果等级!B4072,技能效果!B:B,0))</f>
        <v>常服曹焱兵普攻水晶(教学)</v>
      </c>
      <c r="D4072" s="96" t="s">
        <v>873</v>
      </c>
      <c r="E4072" s="95">
        <v>5</v>
      </c>
      <c r="F4072" s="95">
        <f>INDEX(技能效果!H:H,MATCH(技能效果等级!B4072,技能效果!B:B,0))</f>
        <v>3001</v>
      </c>
      <c r="G4072" s="95">
        <f>IF(INDEX(技能效果!K:K,MATCH(B4072,技能效果!B:B,0))=0,INDEX(技能效果!I:I,MATCH(技能效果等级!B4072,技能效果!B:B,0)),INDEX(技能效果!I:I,MATCH(技能效果等级!B4072,技能效果!B:B,0))*VLOOKUP(E4072,技能数值计算!$C$19:$D$28,2,FALSE))</f>
        <v>1</v>
      </c>
      <c r="H4072" s="95">
        <f>INDEX(技能效果!J:J,MATCH(技能效果等级!B4072,技能效果!B:B,0))</f>
        <v>1</v>
      </c>
      <c r="I4072" s="97"/>
      <c r="J4072" s="97"/>
      <c r="K4072" s="97"/>
      <c r="L4072" s="97"/>
      <c r="M4072" s="97"/>
      <c r="N4072" s="96" t="str">
        <f>IF(INDEX(技能效果!L:L,MATCH(技能效果等级!B4072,技能效果!B:B,0))="","",INDEX(技能效果!L:L,MATCH(技能效果等级!B4072,技能效果!B:B,0)))</f>
        <v/>
      </c>
      <c r="O4072" s="95">
        <f>IF(INDEX(技能效果!N:N,MATCH(B4072,技能效果!B:B,0))=0,INDEX(技能效果!M:M,MATCH(技能效果等级!B4072,技能效果!B:B,0)),INDEX(技能效果!M:M,MATCH(技能效果等级!B4072,技能效果!B:B,0))*VLOOKUP(E4072,技能数值计算!$C$19:$D$28,2,FALSE))</f>
        <v>0</v>
      </c>
      <c r="P4072" s="97"/>
      <c r="Q4072" s="97"/>
      <c r="R4072" s="95" t="str">
        <f>IF(INDEX(技能效果!O:O,MATCH(技能效果等级!B4072,技能效果!B:B,0))="","",INDEX(技能效果!O:O,MATCH(技能效果等级!B4072,技能效果!B:B,0)))</f>
        <v/>
      </c>
      <c r="S4072" s="97"/>
      <c r="T4072" s="97"/>
      <c r="U4072" s="97"/>
      <c r="V4072" s="96" t="str">
        <f>IF(INDEX(技能效果!AF:AF,MATCH(技能效果等级!B4072,技能效果!B:B,0))="","",INDEX(技能效果!AF:AF,MATCH(技能效果等级!B4072,技能效果!B:B,0)))</f>
        <v/>
      </c>
      <c r="W4072" s="95">
        <f t="shared" si="61"/>
        <v>398</v>
      </c>
    </row>
    <row r="4073" spans="1:23" ht="16.5" x14ac:dyDescent="0.2">
      <c r="A4073" s="62">
        <v>4070</v>
      </c>
      <c r="B4073" s="95">
        <f>INDEX(技能效果!B:B,MATCH(技能效果等级!W4073,技能效果!AE:AE,0))</f>
        <v>210600102</v>
      </c>
      <c r="C4073" s="95" t="str">
        <f>INDEX(技能效果!C:C,MATCH(技能效果等级!B4073,技能效果!B:B,0))</f>
        <v>常服曹焱兵普攻水晶(教学)</v>
      </c>
      <c r="D4073" s="96" t="s">
        <v>873</v>
      </c>
      <c r="E4073" s="95">
        <v>6</v>
      </c>
      <c r="F4073" s="95">
        <f>INDEX(技能效果!H:H,MATCH(技能效果等级!B4073,技能效果!B:B,0))</f>
        <v>3001</v>
      </c>
      <c r="G4073" s="95">
        <f>IF(INDEX(技能效果!K:K,MATCH(B4073,技能效果!B:B,0))=0,INDEX(技能效果!I:I,MATCH(技能效果等级!B4073,技能效果!B:B,0)),INDEX(技能效果!I:I,MATCH(技能效果等级!B4073,技能效果!B:B,0))*VLOOKUP(E4073,技能数值计算!$C$19:$D$28,2,FALSE))</f>
        <v>1</v>
      </c>
      <c r="H4073" s="95">
        <f>INDEX(技能效果!J:J,MATCH(技能效果等级!B4073,技能效果!B:B,0))</f>
        <v>1</v>
      </c>
      <c r="I4073" s="97"/>
      <c r="J4073" s="97"/>
      <c r="K4073" s="97"/>
      <c r="L4073" s="97"/>
      <c r="M4073" s="97"/>
      <c r="N4073" s="96" t="str">
        <f>IF(INDEX(技能效果!L:L,MATCH(技能效果等级!B4073,技能效果!B:B,0))="","",INDEX(技能效果!L:L,MATCH(技能效果等级!B4073,技能效果!B:B,0)))</f>
        <v/>
      </c>
      <c r="O4073" s="95">
        <f>IF(INDEX(技能效果!N:N,MATCH(B4073,技能效果!B:B,0))=0,INDEX(技能效果!M:M,MATCH(技能效果等级!B4073,技能效果!B:B,0)),INDEX(技能效果!M:M,MATCH(技能效果等级!B4073,技能效果!B:B,0))*VLOOKUP(E4073,技能数值计算!$C$19:$D$28,2,FALSE))</f>
        <v>0</v>
      </c>
      <c r="P4073" s="97"/>
      <c r="Q4073" s="97"/>
      <c r="R4073" s="95" t="str">
        <f>IF(INDEX(技能效果!O:O,MATCH(技能效果等级!B4073,技能效果!B:B,0))="","",INDEX(技能效果!O:O,MATCH(技能效果等级!B4073,技能效果!B:B,0)))</f>
        <v/>
      </c>
      <c r="S4073" s="97"/>
      <c r="T4073" s="97"/>
      <c r="U4073" s="97"/>
      <c r="V4073" s="96" t="str">
        <f>IF(INDEX(技能效果!AF:AF,MATCH(技能效果等级!B4073,技能效果!B:B,0))="","",INDEX(技能效果!AF:AF,MATCH(技能效果等级!B4073,技能效果!B:B,0)))</f>
        <v/>
      </c>
      <c r="W4073" s="95">
        <f t="shared" si="61"/>
        <v>398</v>
      </c>
    </row>
    <row r="4074" spans="1:23" ht="16.5" x14ac:dyDescent="0.2">
      <c r="A4074" s="62">
        <v>4071</v>
      </c>
      <c r="B4074" s="95">
        <f>INDEX(技能效果!B:B,MATCH(技能效果等级!W4074,技能效果!AE:AE,0))</f>
        <v>210600102</v>
      </c>
      <c r="C4074" s="95" t="str">
        <f>INDEX(技能效果!C:C,MATCH(技能效果等级!B4074,技能效果!B:B,0))</f>
        <v>常服曹焱兵普攻水晶(教学)</v>
      </c>
      <c r="D4074" s="96" t="s">
        <v>873</v>
      </c>
      <c r="E4074" s="95">
        <v>7</v>
      </c>
      <c r="F4074" s="95">
        <f>INDEX(技能效果!H:H,MATCH(技能效果等级!B4074,技能效果!B:B,0))</f>
        <v>3001</v>
      </c>
      <c r="G4074" s="95">
        <f>IF(INDEX(技能效果!K:K,MATCH(B4074,技能效果!B:B,0))=0,INDEX(技能效果!I:I,MATCH(技能效果等级!B4074,技能效果!B:B,0)),INDEX(技能效果!I:I,MATCH(技能效果等级!B4074,技能效果!B:B,0))*VLOOKUP(E4074,技能数值计算!$C$19:$D$28,2,FALSE))</f>
        <v>1</v>
      </c>
      <c r="H4074" s="95">
        <f>INDEX(技能效果!J:J,MATCH(技能效果等级!B4074,技能效果!B:B,0))</f>
        <v>1</v>
      </c>
      <c r="I4074" s="97"/>
      <c r="J4074" s="97"/>
      <c r="K4074" s="97"/>
      <c r="L4074" s="97"/>
      <c r="M4074" s="97"/>
      <c r="N4074" s="96" t="str">
        <f>IF(INDEX(技能效果!L:L,MATCH(技能效果等级!B4074,技能效果!B:B,0))="","",INDEX(技能效果!L:L,MATCH(技能效果等级!B4074,技能效果!B:B,0)))</f>
        <v/>
      </c>
      <c r="O4074" s="95">
        <f>IF(INDEX(技能效果!N:N,MATCH(B4074,技能效果!B:B,0))=0,INDEX(技能效果!M:M,MATCH(技能效果等级!B4074,技能效果!B:B,0)),INDEX(技能效果!M:M,MATCH(技能效果等级!B4074,技能效果!B:B,0))*VLOOKUP(E4074,技能数值计算!$C$19:$D$28,2,FALSE))</f>
        <v>0</v>
      </c>
      <c r="P4074" s="97"/>
      <c r="Q4074" s="97"/>
      <c r="R4074" s="95" t="str">
        <f>IF(INDEX(技能效果!O:O,MATCH(技能效果等级!B4074,技能效果!B:B,0))="","",INDEX(技能效果!O:O,MATCH(技能效果等级!B4074,技能效果!B:B,0)))</f>
        <v/>
      </c>
      <c r="S4074" s="97"/>
      <c r="T4074" s="97"/>
      <c r="U4074" s="97"/>
      <c r="V4074" s="96" t="str">
        <f>IF(INDEX(技能效果!AF:AF,MATCH(技能效果等级!B4074,技能效果!B:B,0))="","",INDEX(技能效果!AF:AF,MATCH(技能效果等级!B4074,技能效果!B:B,0)))</f>
        <v/>
      </c>
      <c r="W4074" s="95">
        <f t="shared" si="61"/>
        <v>398</v>
      </c>
    </row>
    <row r="4075" spans="1:23" ht="16.5" x14ac:dyDescent="0.2">
      <c r="A4075" s="62">
        <v>4072</v>
      </c>
      <c r="B4075" s="95">
        <f>INDEX(技能效果!B:B,MATCH(技能效果等级!W4075,技能效果!AE:AE,0))</f>
        <v>210600102</v>
      </c>
      <c r="C4075" s="95" t="str">
        <f>INDEX(技能效果!C:C,MATCH(技能效果等级!B4075,技能效果!B:B,0))</f>
        <v>常服曹焱兵普攻水晶(教学)</v>
      </c>
      <c r="D4075" s="96" t="s">
        <v>873</v>
      </c>
      <c r="E4075" s="95">
        <v>8</v>
      </c>
      <c r="F4075" s="95">
        <f>INDEX(技能效果!H:H,MATCH(技能效果等级!B4075,技能效果!B:B,0))</f>
        <v>3001</v>
      </c>
      <c r="G4075" s="95">
        <f>IF(INDEX(技能效果!K:K,MATCH(B4075,技能效果!B:B,0))=0,INDEX(技能效果!I:I,MATCH(技能效果等级!B4075,技能效果!B:B,0)),INDEX(技能效果!I:I,MATCH(技能效果等级!B4075,技能效果!B:B,0))*VLOOKUP(E4075,技能数值计算!$C$19:$D$28,2,FALSE))</f>
        <v>1</v>
      </c>
      <c r="H4075" s="95">
        <f>INDEX(技能效果!J:J,MATCH(技能效果等级!B4075,技能效果!B:B,0))</f>
        <v>1</v>
      </c>
      <c r="I4075" s="97"/>
      <c r="J4075" s="97"/>
      <c r="K4075" s="97"/>
      <c r="L4075" s="97"/>
      <c r="M4075" s="97"/>
      <c r="N4075" s="96" t="str">
        <f>IF(INDEX(技能效果!L:L,MATCH(技能效果等级!B4075,技能效果!B:B,0))="","",INDEX(技能效果!L:L,MATCH(技能效果等级!B4075,技能效果!B:B,0)))</f>
        <v/>
      </c>
      <c r="O4075" s="95">
        <f>IF(INDEX(技能效果!N:N,MATCH(B4075,技能效果!B:B,0))=0,INDEX(技能效果!M:M,MATCH(技能效果等级!B4075,技能效果!B:B,0)),INDEX(技能效果!M:M,MATCH(技能效果等级!B4075,技能效果!B:B,0))*VLOOKUP(E4075,技能数值计算!$C$19:$D$28,2,FALSE))</f>
        <v>0</v>
      </c>
      <c r="P4075" s="97"/>
      <c r="Q4075" s="97"/>
      <c r="R4075" s="95" t="str">
        <f>IF(INDEX(技能效果!O:O,MATCH(技能效果等级!B4075,技能效果!B:B,0))="","",INDEX(技能效果!O:O,MATCH(技能效果等级!B4075,技能效果!B:B,0)))</f>
        <v/>
      </c>
      <c r="S4075" s="97"/>
      <c r="T4075" s="97"/>
      <c r="U4075" s="97"/>
      <c r="V4075" s="96" t="str">
        <f>IF(INDEX(技能效果!AF:AF,MATCH(技能效果等级!B4075,技能效果!B:B,0))="","",INDEX(技能效果!AF:AF,MATCH(技能效果等级!B4075,技能效果!B:B,0)))</f>
        <v/>
      </c>
      <c r="W4075" s="95">
        <f t="shared" si="61"/>
        <v>398</v>
      </c>
    </row>
    <row r="4076" spans="1:23" ht="16.5" x14ac:dyDescent="0.2">
      <c r="A4076" s="62">
        <v>4073</v>
      </c>
      <c r="B4076" s="95">
        <f>INDEX(技能效果!B:B,MATCH(技能效果等级!W4076,技能效果!AE:AE,0))</f>
        <v>210600102</v>
      </c>
      <c r="C4076" s="95" t="str">
        <f>INDEX(技能效果!C:C,MATCH(技能效果等级!B4076,技能效果!B:B,0))</f>
        <v>常服曹焱兵普攻水晶(教学)</v>
      </c>
      <c r="D4076" s="96" t="s">
        <v>873</v>
      </c>
      <c r="E4076" s="95">
        <v>9</v>
      </c>
      <c r="F4076" s="95">
        <f>INDEX(技能效果!H:H,MATCH(技能效果等级!B4076,技能效果!B:B,0))</f>
        <v>3001</v>
      </c>
      <c r="G4076" s="95">
        <f>IF(INDEX(技能效果!K:K,MATCH(B4076,技能效果!B:B,0))=0,INDEX(技能效果!I:I,MATCH(技能效果等级!B4076,技能效果!B:B,0)),INDEX(技能效果!I:I,MATCH(技能效果等级!B4076,技能效果!B:B,0))*VLOOKUP(E4076,技能数值计算!$C$19:$D$28,2,FALSE))</f>
        <v>1</v>
      </c>
      <c r="H4076" s="95">
        <f>INDEX(技能效果!J:J,MATCH(技能效果等级!B4076,技能效果!B:B,0))</f>
        <v>1</v>
      </c>
      <c r="I4076" s="97"/>
      <c r="J4076" s="97"/>
      <c r="K4076" s="97"/>
      <c r="L4076" s="97"/>
      <c r="M4076" s="97"/>
      <c r="N4076" s="96" t="str">
        <f>IF(INDEX(技能效果!L:L,MATCH(技能效果等级!B4076,技能效果!B:B,0))="","",INDEX(技能效果!L:L,MATCH(技能效果等级!B4076,技能效果!B:B,0)))</f>
        <v/>
      </c>
      <c r="O4076" s="95">
        <f>IF(INDEX(技能效果!N:N,MATCH(B4076,技能效果!B:B,0))=0,INDEX(技能效果!M:M,MATCH(技能效果等级!B4076,技能效果!B:B,0)),INDEX(技能效果!M:M,MATCH(技能效果等级!B4076,技能效果!B:B,0))*VLOOKUP(E4076,技能数值计算!$C$19:$D$28,2,FALSE))</f>
        <v>0</v>
      </c>
      <c r="P4076" s="97"/>
      <c r="Q4076" s="97"/>
      <c r="R4076" s="95" t="str">
        <f>IF(INDEX(技能效果!O:O,MATCH(技能效果等级!B4076,技能效果!B:B,0))="","",INDEX(技能效果!O:O,MATCH(技能效果等级!B4076,技能效果!B:B,0)))</f>
        <v/>
      </c>
      <c r="S4076" s="97"/>
      <c r="T4076" s="97"/>
      <c r="U4076" s="97"/>
      <c r="V4076" s="96" t="str">
        <f>IF(INDEX(技能效果!AF:AF,MATCH(技能效果等级!B4076,技能效果!B:B,0))="","",INDEX(技能效果!AF:AF,MATCH(技能效果等级!B4076,技能效果!B:B,0)))</f>
        <v/>
      </c>
      <c r="W4076" s="95">
        <f t="shared" si="61"/>
        <v>398</v>
      </c>
    </row>
    <row r="4077" spans="1:23" ht="16.5" x14ac:dyDescent="0.2">
      <c r="A4077" s="62">
        <v>4074</v>
      </c>
      <c r="B4077" s="95">
        <f>INDEX(技能效果!B:B,MATCH(技能效果等级!W4077,技能效果!AE:AE,0))</f>
        <v>210600102</v>
      </c>
      <c r="C4077" s="95" t="str">
        <f>INDEX(技能效果!C:C,MATCH(技能效果等级!B4077,技能效果!B:B,0))</f>
        <v>常服曹焱兵普攻水晶(教学)</v>
      </c>
      <c r="D4077" s="96" t="s">
        <v>873</v>
      </c>
      <c r="E4077" s="95">
        <v>10</v>
      </c>
      <c r="F4077" s="95">
        <f>INDEX(技能效果!H:H,MATCH(技能效果等级!B4077,技能效果!B:B,0))</f>
        <v>3001</v>
      </c>
      <c r="G4077" s="95">
        <f>IF(INDEX(技能效果!K:K,MATCH(B4077,技能效果!B:B,0))=0,INDEX(技能效果!I:I,MATCH(技能效果等级!B4077,技能效果!B:B,0)),INDEX(技能效果!I:I,MATCH(技能效果等级!B4077,技能效果!B:B,0))*VLOOKUP(E4077,技能数值计算!$C$19:$D$28,2,FALSE))</f>
        <v>1</v>
      </c>
      <c r="H4077" s="95">
        <f>INDEX(技能效果!J:J,MATCH(技能效果等级!B4077,技能效果!B:B,0))</f>
        <v>1</v>
      </c>
      <c r="I4077" s="97"/>
      <c r="J4077" s="97"/>
      <c r="K4077" s="97"/>
      <c r="L4077" s="97"/>
      <c r="M4077" s="97"/>
      <c r="N4077" s="96" t="str">
        <f>IF(INDEX(技能效果!L:L,MATCH(技能效果等级!B4077,技能效果!B:B,0))="","",INDEX(技能效果!L:L,MATCH(技能效果等级!B4077,技能效果!B:B,0)))</f>
        <v/>
      </c>
      <c r="O4077" s="95">
        <f>IF(INDEX(技能效果!N:N,MATCH(B4077,技能效果!B:B,0))=0,INDEX(技能效果!M:M,MATCH(技能效果等级!B4077,技能效果!B:B,0)),INDEX(技能效果!M:M,MATCH(技能效果等级!B4077,技能效果!B:B,0))*VLOOKUP(E4077,技能数值计算!$C$19:$D$28,2,FALSE))</f>
        <v>0</v>
      </c>
      <c r="P4077" s="97"/>
      <c r="Q4077" s="97"/>
      <c r="R4077" s="95" t="str">
        <f>IF(INDEX(技能效果!O:O,MATCH(技能效果等级!B4077,技能效果!B:B,0))="","",INDEX(技能效果!O:O,MATCH(技能效果等级!B4077,技能效果!B:B,0)))</f>
        <v/>
      </c>
      <c r="S4077" s="97"/>
      <c r="T4077" s="97"/>
      <c r="U4077" s="97"/>
      <c r="V4077" s="96" t="str">
        <f>IF(INDEX(技能效果!AF:AF,MATCH(技能效果等级!B4077,技能效果!B:B,0))="","",INDEX(技能效果!AF:AF,MATCH(技能效果等级!B4077,技能效果!B:B,0)))</f>
        <v/>
      </c>
      <c r="W4077" s="95">
        <f t="shared" ref="W4077:W4140" si="62">W4067+1</f>
        <v>398</v>
      </c>
    </row>
    <row r="4078" spans="1:23" ht="16.5" x14ac:dyDescent="0.2">
      <c r="A4078" s="62">
        <v>4075</v>
      </c>
      <c r="B4078" s="95">
        <f>INDEX(技能效果!B:B,MATCH(技能效果等级!W4078,技能效果!AE:AE,0))</f>
        <v>210600201</v>
      </c>
      <c r="C4078" s="95" t="str">
        <f>INDEX(技能效果!C:C,MATCH(技能效果等级!B4078,技能效果!B:B,0))</f>
        <v>曹玄亮普攻伤害(教学)</v>
      </c>
      <c r="D4078" s="96" t="s">
        <v>873</v>
      </c>
      <c r="E4078" s="95">
        <v>1</v>
      </c>
      <c r="F4078" s="95">
        <f>INDEX(技能效果!H:H,MATCH(技能效果等级!B4078,技能效果!B:B,0))</f>
        <v>1001</v>
      </c>
      <c r="G4078" s="95">
        <f>IF(INDEX(技能效果!K:K,MATCH(B4078,技能效果!B:B,0))=0,INDEX(技能效果!I:I,MATCH(技能效果等级!B4078,技能效果!B:B,0)),INDEX(技能效果!I:I,MATCH(技能效果等级!B4078,技能效果!B:B,0))*VLOOKUP(E4078,技能数值计算!$C$19:$D$28,2,FALSE))</f>
        <v>0.5</v>
      </c>
      <c r="H4078" s="95">
        <f>INDEX(技能效果!J:J,MATCH(技能效果等级!B4078,技能效果!B:B,0))</f>
        <v>0</v>
      </c>
      <c r="I4078" s="97"/>
      <c r="J4078" s="97"/>
      <c r="K4078" s="97"/>
      <c r="L4078" s="97"/>
      <c r="M4078" s="97"/>
      <c r="N4078" s="96" t="str">
        <f>IF(INDEX(技能效果!L:L,MATCH(技能效果等级!B4078,技能效果!B:B,0))="","",INDEX(技能效果!L:L,MATCH(技能效果等级!B4078,技能效果!B:B,0)))</f>
        <v/>
      </c>
      <c r="O4078" s="95">
        <f>IF(INDEX(技能效果!N:N,MATCH(B4078,技能效果!B:B,0))=0,INDEX(技能效果!M:M,MATCH(技能效果等级!B4078,技能效果!B:B,0)),INDEX(技能效果!M:M,MATCH(技能效果等级!B4078,技能效果!B:B,0))*VLOOKUP(E4078,技能数值计算!$C$19:$D$28,2,FALSE))</f>
        <v>0</v>
      </c>
      <c r="P4078" s="97"/>
      <c r="Q4078" s="97"/>
      <c r="R4078" s="95" t="str">
        <f>IF(INDEX(技能效果!O:O,MATCH(技能效果等级!B4078,技能效果!B:B,0))="","",INDEX(技能效果!O:O,MATCH(技能效果等级!B4078,技能效果!B:B,0)))</f>
        <v/>
      </c>
      <c r="S4078" s="97"/>
      <c r="T4078" s="97"/>
      <c r="U4078" s="97"/>
      <c r="V4078" s="96" t="str">
        <f>IF(INDEX(技能效果!AF:AF,MATCH(技能效果等级!B4078,技能效果!B:B,0))="","",INDEX(技能效果!AF:AF,MATCH(技能效果等级!B4078,技能效果!B:B,0)))</f>
        <v/>
      </c>
      <c r="W4078" s="95">
        <f t="shared" si="62"/>
        <v>399</v>
      </c>
    </row>
    <row r="4079" spans="1:23" ht="16.5" x14ac:dyDescent="0.2">
      <c r="A4079" s="62">
        <v>4076</v>
      </c>
      <c r="B4079" s="95">
        <f>INDEX(技能效果!B:B,MATCH(技能效果等级!W4079,技能效果!AE:AE,0))</f>
        <v>210600201</v>
      </c>
      <c r="C4079" s="95" t="str">
        <f>INDEX(技能效果!C:C,MATCH(技能效果等级!B4079,技能效果!B:B,0))</f>
        <v>曹玄亮普攻伤害(教学)</v>
      </c>
      <c r="D4079" s="96" t="s">
        <v>873</v>
      </c>
      <c r="E4079" s="95">
        <v>2</v>
      </c>
      <c r="F4079" s="95">
        <f>INDEX(技能效果!H:H,MATCH(技能效果等级!B4079,技能效果!B:B,0))</f>
        <v>1001</v>
      </c>
      <c r="G4079" s="95">
        <f>IF(INDEX(技能效果!K:K,MATCH(B4079,技能效果!B:B,0))=0,INDEX(技能效果!I:I,MATCH(技能效果等级!B4079,技能效果!B:B,0)),INDEX(技能效果!I:I,MATCH(技能效果等级!B4079,技能效果!B:B,0))*VLOOKUP(E4079,技能数值计算!$C$19:$D$28,2,FALSE))</f>
        <v>0.5</v>
      </c>
      <c r="H4079" s="95">
        <f>INDEX(技能效果!J:J,MATCH(技能效果等级!B4079,技能效果!B:B,0))</f>
        <v>0</v>
      </c>
      <c r="I4079" s="97"/>
      <c r="J4079" s="97"/>
      <c r="K4079" s="97"/>
      <c r="L4079" s="97"/>
      <c r="M4079" s="97"/>
      <c r="N4079" s="96" t="str">
        <f>IF(INDEX(技能效果!L:L,MATCH(技能效果等级!B4079,技能效果!B:B,0))="","",INDEX(技能效果!L:L,MATCH(技能效果等级!B4079,技能效果!B:B,0)))</f>
        <v/>
      </c>
      <c r="O4079" s="95">
        <f>IF(INDEX(技能效果!N:N,MATCH(B4079,技能效果!B:B,0))=0,INDEX(技能效果!M:M,MATCH(技能效果等级!B4079,技能效果!B:B,0)),INDEX(技能效果!M:M,MATCH(技能效果等级!B4079,技能效果!B:B,0))*VLOOKUP(E4079,技能数值计算!$C$19:$D$28,2,FALSE))</f>
        <v>0</v>
      </c>
      <c r="P4079" s="97"/>
      <c r="Q4079" s="97"/>
      <c r="R4079" s="95" t="str">
        <f>IF(INDEX(技能效果!O:O,MATCH(技能效果等级!B4079,技能效果!B:B,0))="","",INDEX(技能效果!O:O,MATCH(技能效果等级!B4079,技能效果!B:B,0)))</f>
        <v/>
      </c>
      <c r="S4079" s="97"/>
      <c r="T4079" s="97"/>
      <c r="U4079" s="97"/>
      <c r="V4079" s="96" t="str">
        <f>IF(INDEX(技能效果!AF:AF,MATCH(技能效果等级!B4079,技能效果!B:B,0))="","",INDEX(技能效果!AF:AF,MATCH(技能效果等级!B4079,技能效果!B:B,0)))</f>
        <v/>
      </c>
      <c r="W4079" s="95">
        <f t="shared" si="62"/>
        <v>399</v>
      </c>
    </row>
    <row r="4080" spans="1:23" ht="16.5" x14ac:dyDescent="0.2">
      <c r="A4080" s="62">
        <v>4077</v>
      </c>
      <c r="B4080" s="95">
        <f>INDEX(技能效果!B:B,MATCH(技能效果等级!W4080,技能效果!AE:AE,0))</f>
        <v>210600201</v>
      </c>
      <c r="C4080" s="95" t="str">
        <f>INDEX(技能效果!C:C,MATCH(技能效果等级!B4080,技能效果!B:B,0))</f>
        <v>曹玄亮普攻伤害(教学)</v>
      </c>
      <c r="D4080" s="96" t="s">
        <v>873</v>
      </c>
      <c r="E4080" s="95">
        <v>3</v>
      </c>
      <c r="F4080" s="95">
        <f>INDEX(技能效果!H:H,MATCH(技能效果等级!B4080,技能效果!B:B,0))</f>
        <v>1001</v>
      </c>
      <c r="G4080" s="95">
        <f>IF(INDEX(技能效果!K:K,MATCH(B4080,技能效果!B:B,0))=0,INDEX(技能效果!I:I,MATCH(技能效果等级!B4080,技能效果!B:B,0)),INDEX(技能效果!I:I,MATCH(技能效果等级!B4080,技能效果!B:B,0))*VLOOKUP(E4080,技能数值计算!$C$19:$D$28,2,FALSE))</f>
        <v>0.5</v>
      </c>
      <c r="H4080" s="95">
        <f>INDEX(技能效果!J:J,MATCH(技能效果等级!B4080,技能效果!B:B,0))</f>
        <v>0</v>
      </c>
      <c r="I4080" s="97"/>
      <c r="J4080" s="97"/>
      <c r="K4080" s="97"/>
      <c r="L4080" s="97"/>
      <c r="M4080" s="97"/>
      <c r="N4080" s="96" t="str">
        <f>IF(INDEX(技能效果!L:L,MATCH(技能效果等级!B4080,技能效果!B:B,0))="","",INDEX(技能效果!L:L,MATCH(技能效果等级!B4080,技能效果!B:B,0)))</f>
        <v/>
      </c>
      <c r="O4080" s="95">
        <f>IF(INDEX(技能效果!N:N,MATCH(B4080,技能效果!B:B,0))=0,INDEX(技能效果!M:M,MATCH(技能效果等级!B4080,技能效果!B:B,0)),INDEX(技能效果!M:M,MATCH(技能效果等级!B4080,技能效果!B:B,0))*VLOOKUP(E4080,技能数值计算!$C$19:$D$28,2,FALSE))</f>
        <v>0</v>
      </c>
      <c r="P4080" s="97"/>
      <c r="Q4080" s="97"/>
      <c r="R4080" s="95" t="str">
        <f>IF(INDEX(技能效果!O:O,MATCH(技能效果等级!B4080,技能效果!B:B,0))="","",INDEX(技能效果!O:O,MATCH(技能效果等级!B4080,技能效果!B:B,0)))</f>
        <v/>
      </c>
      <c r="S4080" s="97"/>
      <c r="T4080" s="97"/>
      <c r="U4080" s="97"/>
      <c r="V4080" s="96" t="str">
        <f>IF(INDEX(技能效果!AF:AF,MATCH(技能效果等级!B4080,技能效果!B:B,0))="","",INDEX(技能效果!AF:AF,MATCH(技能效果等级!B4080,技能效果!B:B,0)))</f>
        <v/>
      </c>
      <c r="W4080" s="95">
        <f t="shared" si="62"/>
        <v>399</v>
      </c>
    </row>
    <row r="4081" spans="1:23" ht="16.5" x14ac:dyDescent="0.2">
      <c r="A4081" s="62">
        <v>4078</v>
      </c>
      <c r="B4081" s="95">
        <f>INDEX(技能效果!B:B,MATCH(技能效果等级!W4081,技能效果!AE:AE,0))</f>
        <v>210600201</v>
      </c>
      <c r="C4081" s="95" t="str">
        <f>INDEX(技能效果!C:C,MATCH(技能效果等级!B4081,技能效果!B:B,0))</f>
        <v>曹玄亮普攻伤害(教学)</v>
      </c>
      <c r="D4081" s="96" t="s">
        <v>873</v>
      </c>
      <c r="E4081" s="95">
        <v>4</v>
      </c>
      <c r="F4081" s="95">
        <f>INDEX(技能效果!H:H,MATCH(技能效果等级!B4081,技能效果!B:B,0))</f>
        <v>1001</v>
      </c>
      <c r="G4081" s="95">
        <f>IF(INDEX(技能效果!K:K,MATCH(B4081,技能效果!B:B,0))=0,INDEX(技能效果!I:I,MATCH(技能效果等级!B4081,技能效果!B:B,0)),INDEX(技能效果!I:I,MATCH(技能效果等级!B4081,技能效果!B:B,0))*VLOOKUP(E4081,技能数值计算!$C$19:$D$28,2,FALSE))</f>
        <v>0.5</v>
      </c>
      <c r="H4081" s="95">
        <f>INDEX(技能效果!J:J,MATCH(技能效果等级!B4081,技能效果!B:B,0))</f>
        <v>0</v>
      </c>
      <c r="I4081" s="97"/>
      <c r="J4081" s="97"/>
      <c r="K4081" s="97"/>
      <c r="L4081" s="97"/>
      <c r="M4081" s="97"/>
      <c r="N4081" s="96" t="str">
        <f>IF(INDEX(技能效果!L:L,MATCH(技能效果等级!B4081,技能效果!B:B,0))="","",INDEX(技能效果!L:L,MATCH(技能效果等级!B4081,技能效果!B:B,0)))</f>
        <v/>
      </c>
      <c r="O4081" s="95">
        <f>IF(INDEX(技能效果!N:N,MATCH(B4081,技能效果!B:B,0))=0,INDEX(技能效果!M:M,MATCH(技能效果等级!B4081,技能效果!B:B,0)),INDEX(技能效果!M:M,MATCH(技能效果等级!B4081,技能效果!B:B,0))*VLOOKUP(E4081,技能数值计算!$C$19:$D$28,2,FALSE))</f>
        <v>0</v>
      </c>
      <c r="P4081" s="97"/>
      <c r="Q4081" s="97"/>
      <c r="R4081" s="95" t="str">
        <f>IF(INDEX(技能效果!O:O,MATCH(技能效果等级!B4081,技能效果!B:B,0))="","",INDEX(技能效果!O:O,MATCH(技能效果等级!B4081,技能效果!B:B,0)))</f>
        <v/>
      </c>
      <c r="S4081" s="97"/>
      <c r="T4081" s="97"/>
      <c r="U4081" s="97"/>
      <c r="V4081" s="96" t="str">
        <f>IF(INDEX(技能效果!AF:AF,MATCH(技能效果等级!B4081,技能效果!B:B,0))="","",INDEX(技能效果!AF:AF,MATCH(技能效果等级!B4081,技能效果!B:B,0)))</f>
        <v/>
      </c>
      <c r="W4081" s="95">
        <f t="shared" si="62"/>
        <v>399</v>
      </c>
    </row>
    <row r="4082" spans="1:23" ht="16.5" x14ac:dyDescent="0.2">
      <c r="A4082" s="62">
        <v>4079</v>
      </c>
      <c r="B4082" s="95">
        <f>INDEX(技能效果!B:B,MATCH(技能效果等级!W4082,技能效果!AE:AE,0))</f>
        <v>210600201</v>
      </c>
      <c r="C4082" s="95" t="str">
        <f>INDEX(技能效果!C:C,MATCH(技能效果等级!B4082,技能效果!B:B,0))</f>
        <v>曹玄亮普攻伤害(教学)</v>
      </c>
      <c r="D4082" s="96" t="s">
        <v>873</v>
      </c>
      <c r="E4082" s="95">
        <v>5</v>
      </c>
      <c r="F4082" s="95">
        <f>INDEX(技能效果!H:H,MATCH(技能效果等级!B4082,技能效果!B:B,0))</f>
        <v>1001</v>
      </c>
      <c r="G4082" s="95">
        <f>IF(INDEX(技能效果!K:K,MATCH(B4082,技能效果!B:B,0))=0,INDEX(技能效果!I:I,MATCH(技能效果等级!B4082,技能效果!B:B,0)),INDEX(技能效果!I:I,MATCH(技能效果等级!B4082,技能效果!B:B,0))*VLOOKUP(E4082,技能数值计算!$C$19:$D$28,2,FALSE))</f>
        <v>0.5</v>
      </c>
      <c r="H4082" s="95">
        <f>INDEX(技能效果!J:J,MATCH(技能效果等级!B4082,技能效果!B:B,0))</f>
        <v>0</v>
      </c>
      <c r="I4082" s="97"/>
      <c r="J4082" s="97"/>
      <c r="K4082" s="97"/>
      <c r="L4082" s="97"/>
      <c r="M4082" s="97"/>
      <c r="N4082" s="96" t="str">
        <f>IF(INDEX(技能效果!L:L,MATCH(技能效果等级!B4082,技能效果!B:B,0))="","",INDEX(技能效果!L:L,MATCH(技能效果等级!B4082,技能效果!B:B,0)))</f>
        <v/>
      </c>
      <c r="O4082" s="95">
        <f>IF(INDEX(技能效果!N:N,MATCH(B4082,技能效果!B:B,0))=0,INDEX(技能效果!M:M,MATCH(技能效果等级!B4082,技能效果!B:B,0)),INDEX(技能效果!M:M,MATCH(技能效果等级!B4082,技能效果!B:B,0))*VLOOKUP(E4082,技能数值计算!$C$19:$D$28,2,FALSE))</f>
        <v>0</v>
      </c>
      <c r="P4082" s="97"/>
      <c r="Q4082" s="97"/>
      <c r="R4082" s="95" t="str">
        <f>IF(INDEX(技能效果!O:O,MATCH(技能效果等级!B4082,技能效果!B:B,0))="","",INDEX(技能效果!O:O,MATCH(技能效果等级!B4082,技能效果!B:B,0)))</f>
        <v/>
      </c>
      <c r="S4082" s="97"/>
      <c r="T4082" s="97"/>
      <c r="U4082" s="97"/>
      <c r="V4082" s="96" t="str">
        <f>IF(INDEX(技能效果!AF:AF,MATCH(技能效果等级!B4082,技能效果!B:B,0))="","",INDEX(技能效果!AF:AF,MATCH(技能效果等级!B4082,技能效果!B:B,0)))</f>
        <v/>
      </c>
      <c r="W4082" s="95">
        <f t="shared" si="62"/>
        <v>399</v>
      </c>
    </row>
    <row r="4083" spans="1:23" ht="16.5" x14ac:dyDescent="0.2">
      <c r="A4083" s="62">
        <v>4080</v>
      </c>
      <c r="B4083" s="95">
        <f>INDEX(技能效果!B:B,MATCH(技能效果等级!W4083,技能效果!AE:AE,0))</f>
        <v>210600201</v>
      </c>
      <c r="C4083" s="95" t="str">
        <f>INDEX(技能效果!C:C,MATCH(技能效果等级!B4083,技能效果!B:B,0))</f>
        <v>曹玄亮普攻伤害(教学)</v>
      </c>
      <c r="D4083" s="96" t="s">
        <v>873</v>
      </c>
      <c r="E4083" s="95">
        <v>6</v>
      </c>
      <c r="F4083" s="95">
        <f>INDEX(技能效果!H:H,MATCH(技能效果等级!B4083,技能效果!B:B,0))</f>
        <v>1001</v>
      </c>
      <c r="G4083" s="95">
        <f>IF(INDEX(技能效果!K:K,MATCH(B4083,技能效果!B:B,0))=0,INDEX(技能效果!I:I,MATCH(技能效果等级!B4083,技能效果!B:B,0)),INDEX(技能效果!I:I,MATCH(技能效果等级!B4083,技能效果!B:B,0))*VLOOKUP(E4083,技能数值计算!$C$19:$D$28,2,FALSE))</f>
        <v>0.5</v>
      </c>
      <c r="H4083" s="95">
        <f>INDEX(技能效果!J:J,MATCH(技能效果等级!B4083,技能效果!B:B,0))</f>
        <v>0</v>
      </c>
      <c r="I4083" s="97"/>
      <c r="J4083" s="97"/>
      <c r="K4083" s="97"/>
      <c r="L4083" s="97"/>
      <c r="M4083" s="97"/>
      <c r="N4083" s="96" t="str">
        <f>IF(INDEX(技能效果!L:L,MATCH(技能效果等级!B4083,技能效果!B:B,0))="","",INDEX(技能效果!L:L,MATCH(技能效果等级!B4083,技能效果!B:B,0)))</f>
        <v/>
      </c>
      <c r="O4083" s="95">
        <f>IF(INDEX(技能效果!N:N,MATCH(B4083,技能效果!B:B,0))=0,INDEX(技能效果!M:M,MATCH(技能效果等级!B4083,技能效果!B:B,0)),INDEX(技能效果!M:M,MATCH(技能效果等级!B4083,技能效果!B:B,0))*VLOOKUP(E4083,技能数值计算!$C$19:$D$28,2,FALSE))</f>
        <v>0</v>
      </c>
      <c r="P4083" s="97"/>
      <c r="Q4083" s="97"/>
      <c r="R4083" s="95" t="str">
        <f>IF(INDEX(技能效果!O:O,MATCH(技能效果等级!B4083,技能效果!B:B,0))="","",INDEX(技能效果!O:O,MATCH(技能效果等级!B4083,技能效果!B:B,0)))</f>
        <v/>
      </c>
      <c r="S4083" s="97"/>
      <c r="T4083" s="97"/>
      <c r="U4083" s="97"/>
      <c r="V4083" s="96" t="str">
        <f>IF(INDEX(技能效果!AF:AF,MATCH(技能效果等级!B4083,技能效果!B:B,0))="","",INDEX(技能效果!AF:AF,MATCH(技能效果等级!B4083,技能效果!B:B,0)))</f>
        <v/>
      </c>
      <c r="W4083" s="95">
        <f t="shared" si="62"/>
        <v>399</v>
      </c>
    </row>
    <row r="4084" spans="1:23" ht="16.5" x14ac:dyDescent="0.2">
      <c r="A4084" s="62">
        <v>4081</v>
      </c>
      <c r="B4084" s="95">
        <f>INDEX(技能效果!B:B,MATCH(技能效果等级!W4084,技能效果!AE:AE,0))</f>
        <v>210600201</v>
      </c>
      <c r="C4084" s="95" t="str">
        <f>INDEX(技能效果!C:C,MATCH(技能效果等级!B4084,技能效果!B:B,0))</f>
        <v>曹玄亮普攻伤害(教学)</v>
      </c>
      <c r="D4084" s="96" t="s">
        <v>873</v>
      </c>
      <c r="E4084" s="95">
        <v>7</v>
      </c>
      <c r="F4084" s="95">
        <f>INDEX(技能效果!H:H,MATCH(技能效果等级!B4084,技能效果!B:B,0))</f>
        <v>1001</v>
      </c>
      <c r="G4084" s="95">
        <f>IF(INDEX(技能效果!K:K,MATCH(B4084,技能效果!B:B,0))=0,INDEX(技能效果!I:I,MATCH(技能效果等级!B4084,技能效果!B:B,0)),INDEX(技能效果!I:I,MATCH(技能效果等级!B4084,技能效果!B:B,0))*VLOOKUP(E4084,技能数值计算!$C$19:$D$28,2,FALSE))</f>
        <v>0.5</v>
      </c>
      <c r="H4084" s="95">
        <f>INDEX(技能效果!J:J,MATCH(技能效果等级!B4084,技能效果!B:B,0))</f>
        <v>0</v>
      </c>
      <c r="I4084" s="97"/>
      <c r="J4084" s="97"/>
      <c r="K4084" s="97"/>
      <c r="L4084" s="97"/>
      <c r="M4084" s="97"/>
      <c r="N4084" s="96" t="str">
        <f>IF(INDEX(技能效果!L:L,MATCH(技能效果等级!B4084,技能效果!B:B,0))="","",INDEX(技能效果!L:L,MATCH(技能效果等级!B4084,技能效果!B:B,0)))</f>
        <v/>
      </c>
      <c r="O4084" s="95">
        <f>IF(INDEX(技能效果!N:N,MATCH(B4084,技能效果!B:B,0))=0,INDEX(技能效果!M:M,MATCH(技能效果等级!B4084,技能效果!B:B,0)),INDEX(技能效果!M:M,MATCH(技能效果等级!B4084,技能效果!B:B,0))*VLOOKUP(E4084,技能数值计算!$C$19:$D$28,2,FALSE))</f>
        <v>0</v>
      </c>
      <c r="P4084" s="97"/>
      <c r="Q4084" s="97"/>
      <c r="R4084" s="95" t="str">
        <f>IF(INDEX(技能效果!O:O,MATCH(技能效果等级!B4084,技能效果!B:B,0))="","",INDEX(技能效果!O:O,MATCH(技能效果等级!B4084,技能效果!B:B,0)))</f>
        <v/>
      </c>
      <c r="S4084" s="97"/>
      <c r="T4084" s="97"/>
      <c r="U4084" s="97"/>
      <c r="V4084" s="96" t="str">
        <f>IF(INDEX(技能效果!AF:AF,MATCH(技能效果等级!B4084,技能效果!B:B,0))="","",INDEX(技能效果!AF:AF,MATCH(技能效果等级!B4084,技能效果!B:B,0)))</f>
        <v/>
      </c>
      <c r="W4084" s="95">
        <f t="shared" si="62"/>
        <v>399</v>
      </c>
    </row>
    <row r="4085" spans="1:23" ht="16.5" x14ac:dyDescent="0.2">
      <c r="A4085" s="62">
        <v>4082</v>
      </c>
      <c r="B4085" s="95">
        <f>INDEX(技能效果!B:B,MATCH(技能效果等级!W4085,技能效果!AE:AE,0))</f>
        <v>210600201</v>
      </c>
      <c r="C4085" s="95" t="str">
        <f>INDEX(技能效果!C:C,MATCH(技能效果等级!B4085,技能效果!B:B,0))</f>
        <v>曹玄亮普攻伤害(教学)</v>
      </c>
      <c r="D4085" s="96" t="s">
        <v>873</v>
      </c>
      <c r="E4085" s="95">
        <v>8</v>
      </c>
      <c r="F4085" s="95">
        <f>INDEX(技能效果!H:H,MATCH(技能效果等级!B4085,技能效果!B:B,0))</f>
        <v>1001</v>
      </c>
      <c r="G4085" s="95">
        <f>IF(INDEX(技能效果!K:K,MATCH(B4085,技能效果!B:B,0))=0,INDEX(技能效果!I:I,MATCH(技能效果等级!B4085,技能效果!B:B,0)),INDEX(技能效果!I:I,MATCH(技能效果等级!B4085,技能效果!B:B,0))*VLOOKUP(E4085,技能数值计算!$C$19:$D$28,2,FALSE))</f>
        <v>0.5</v>
      </c>
      <c r="H4085" s="95">
        <f>INDEX(技能效果!J:J,MATCH(技能效果等级!B4085,技能效果!B:B,0))</f>
        <v>0</v>
      </c>
      <c r="I4085" s="97"/>
      <c r="J4085" s="97"/>
      <c r="K4085" s="97"/>
      <c r="L4085" s="97"/>
      <c r="M4085" s="97"/>
      <c r="N4085" s="96" t="str">
        <f>IF(INDEX(技能效果!L:L,MATCH(技能效果等级!B4085,技能效果!B:B,0))="","",INDEX(技能效果!L:L,MATCH(技能效果等级!B4085,技能效果!B:B,0)))</f>
        <v/>
      </c>
      <c r="O4085" s="95">
        <f>IF(INDEX(技能效果!N:N,MATCH(B4085,技能效果!B:B,0))=0,INDEX(技能效果!M:M,MATCH(技能效果等级!B4085,技能效果!B:B,0)),INDEX(技能效果!M:M,MATCH(技能效果等级!B4085,技能效果!B:B,0))*VLOOKUP(E4085,技能数值计算!$C$19:$D$28,2,FALSE))</f>
        <v>0</v>
      </c>
      <c r="P4085" s="97"/>
      <c r="Q4085" s="97"/>
      <c r="R4085" s="95" t="str">
        <f>IF(INDEX(技能效果!O:O,MATCH(技能效果等级!B4085,技能效果!B:B,0))="","",INDEX(技能效果!O:O,MATCH(技能效果等级!B4085,技能效果!B:B,0)))</f>
        <v/>
      </c>
      <c r="S4085" s="97"/>
      <c r="T4085" s="97"/>
      <c r="U4085" s="97"/>
      <c r="V4085" s="96" t="str">
        <f>IF(INDEX(技能效果!AF:AF,MATCH(技能效果等级!B4085,技能效果!B:B,0))="","",INDEX(技能效果!AF:AF,MATCH(技能效果等级!B4085,技能效果!B:B,0)))</f>
        <v/>
      </c>
      <c r="W4085" s="95">
        <f t="shared" si="62"/>
        <v>399</v>
      </c>
    </row>
    <row r="4086" spans="1:23" ht="16.5" x14ac:dyDescent="0.2">
      <c r="A4086" s="62">
        <v>4083</v>
      </c>
      <c r="B4086" s="95">
        <f>INDEX(技能效果!B:B,MATCH(技能效果等级!W4086,技能效果!AE:AE,0))</f>
        <v>210600201</v>
      </c>
      <c r="C4086" s="95" t="str">
        <f>INDEX(技能效果!C:C,MATCH(技能效果等级!B4086,技能效果!B:B,0))</f>
        <v>曹玄亮普攻伤害(教学)</v>
      </c>
      <c r="D4086" s="96" t="s">
        <v>873</v>
      </c>
      <c r="E4086" s="95">
        <v>9</v>
      </c>
      <c r="F4086" s="95">
        <f>INDEX(技能效果!H:H,MATCH(技能效果等级!B4086,技能效果!B:B,0))</f>
        <v>1001</v>
      </c>
      <c r="G4086" s="95">
        <f>IF(INDEX(技能效果!K:K,MATCH(B4086,技能效果!B:B,0))=0,INDEX(技能效果!I:I,MATCH(技能效果等级!B4086,技能效果!B:B,0)),INDEX(技能效果!I:I,MATCH(技能效果等级!B4086,技能效果!B:B,0))*VLOOKUP(E4086,技能数值计算!$C$19:$D$28,2,FALSE))</f>
        <v>0.5</v>
      </c>
      <c r="H4086" s="95">
        <f>INDEX(技能效果!J:J,MATCH(技能效果等级!B4086,技能效果!B:B,0))</f>
        <v>0</v>
      </c>
      <c r="I4086" s="97"/>
      <c r="J4086" s="97"/>
      <c r="K4086" s="97"/>
      <c r="L4086" s="97"/>
      <c r="M4086" s="97"/>
      <c r="N4086" s="96" t="str">
        <f>IF(INDEX(技能效果!L:L,MATCH(技能效果等级!B4086,技能效果!B:B,0))="","",INDEX(技能效果!L:L,MATCH(技能效果等级!B4086,技能效果!B:B,0)))</f>
        <v/>
      </c>
      <c r="O4086" s="95">
        <f>IF(INDEX(技能效果!N:N,MATCH(B4086,技能效果!B:B,0))=0,INDEX(技能效果!M:M,MATCH(技能效果等级!B4086,技能效果!B:B,0)),INDEX(技能效果!M:M,MATCH(技能效果等级!B4086,技能效果!B:B,0))*VLOOKUP(E4086,技能数值计算!$C$19:$D$28,2,FALSE))</f>
        <v>0</v>
      </c>
      <c r="P4086" s="97"/>
      <c r="Q4086" s="97"/>
      <c r="R4086" s="95" t="str">
        <f>IF(INDEX(技能效果!O:O,MATCH(技能效果等级!B4086,技能效果!B:B,0))="","",INDEX(技能效果!O:O,MATCH(技能效果等级!B4086,技能效果!B:B,0)))</f>
        <v/>
      </c>
      <c r="S4086" s="97"/>
      <c r="T4086" s="97"/>
      <c r="U4086" s="97"/>
      <c r="V4086" s="96" t="str">
        <f>IF(INDEX(技能效果!AF:AF,MATCH(技能效果等级!B4086,技能效果!B:B,0))="","",INDEX(技能效果!AF:AF,MATCH(技能效果等级!B4086,技能效果!B:B,0)))</f>
        <v/>
      </c>
      <c r="W4086" s="95">
        <f t="shared" si="62"/>
        <v>399</v>
      </c>
    </row>
    <row r="4087" spans="1:23" ht="16.5" x14ac:dyDescent="0.2">
      <c r="A4087" s="62">
        <v>4084</v>
      </c>
      <c r="B4087" s="95">
        <f>INDEX(技能效果!B:B,MATCH(技能效果等级!W4087,技能效果!AE:AE,0))</f>
        <v>210600201</v>
      </c>
      <c r="C4087" s="95" t="str">
        <f>INDEX(技能效果!C:C,MATCH(技能效果等级!B4087,技能效果!B:B,0))</f>
        <v>曹玄亮普攻伤害(教学)</v>
      </c>
      <c r="D4087" s="96" t="s">
        <v>873</v>
      </c>
      <c r="E4087" s="95">
        <v>10</v>
      </c>
      <c r="F4087" s="95">
        <f>INDEX(技能效果!H:H,MATCH(技能效果等级!B4087,技能效果!B:B,0))</f>
        <v>1001</v>
      </c>
      <c r="G4087" s="95">
        <f>IF(INDEX(技能效果!K:K,MATCH(B4087,技能效果!B:B,0))=0,INDEX(技能效果!I:I,MATCH(技能效果等级!B4087,技能效果!B:B,0)),INDEX(技能效果!I:I,MATCH(技能效果等级!B4087,技能效果!B:B,0))*VLOOKUP(E4087,技能数值计算!$C$19:$D$28,2,FALSE))</f>
        <v>0.5</v>
      </c>
      <c r="H4087" s="95">
        <f>INDEX(技能效果!J:J,MATCH(技能效果等级!B4087,技能效果!B:B,0))</f>
        <v>0</v>
      </c>
      <c r="I4087" s="97"/>
      <c r="J4087" s="97"/>
      <c r="K4087" s="97"/>
      <c r="L4087" s="97"/>
      <c r="M4087" s="97"/>
      <c r="N4087" s="96" t="str">
        <f>IF(INDEX(技能效果!L:L,MATCH(技能效果等级!B4087,技能效果!B:B,0))="","",INDEX(技能效果!L:L,MATCH(技能效果等级!B4087,技能效果!B:B,0)))</f>
        <v/>
      </c>
      <c r="O4087" s="95">
        <f>IF(INDEX(技能效果!N:N,MATCH(B4087,技能效果!B:B,0))=0,INDEX(技能效果!M:M,MATCH(技能效果等级!B4087,技能效果!B:B,0)),INDEX(技能效果!M:M,MATCH(技能效果等级!B4087,技能效果!B:B,0))*VLOOKUP(E4087,技能数值计算!$C$19:$D$28,2,FALSE))</f>
        <v>0</v>
      </c>
      <c r="P4087" s="97"/>
      <c r="Q4087" s="97"/>
      <c r="R4087" s="95" t="str">
        <f>IF(INDEX(技能效果!O:O,MATCH(技能效果等级!B4087,技能效果!B:B,0))="","",INDEX(技能效果!O:O,MATCH(技能效果等级!B4087,技能效果!B:B,0)))</f>
        <v/>
      </c>
      <c r="S4087" s="97"/>
      <c r="T4087" s="97"/>
      <c r="U4087" s="97"/>
      <c r="V4087" s="96" t="str">
        <f>IF(INDEX(技能效果!AF:AF,MATCH(技能效果等级!B4087,技能效果!B:B,0))="","",INDEX(技能效果!AF:AF,MATCH(技能效果等级!B4087,技能效果!B:B,0)))</f>
        <v/>
      </c>
      <c r="W4087" s="95">
        <f t="shared" si="62"/>
        <v>399</v>
      </c>
    </row>
    <row r="4088" spans="1:23" ht="16.5" x14ac:dyDescent="0.2">
      <c r="A4088" s="62">
        <v>4085</v>
      </c>
      <c r="B4088" s="95">
        <f>INDEX(技能效果!B:B,MATCH(技能效果等级!W4088,技能效果!AE:AE,0))</f>
        <v>210600202</v>
      </c>
      <c r="C4088" s="95" t="str">
        <f>INDEX(技能效果!C:C,MATCH(技能效果等级!B4088,技能效果!B:B,0))</f>
        <v>曹玄亮普攻水晶(教学)</v>
      </c>
      <c r="D4088" s="96" t="s">
        <v>873</v>
      </c>
      <c r="E4088" s="95">
        <v>1</v>
      </c>
      <c r="F4088" s="95">
        <f>INDEX(技能效果!H:H,MATCH(技能效果等级!B4088,技能效果!B:B,0))</f>
        <v>3001</v>
      </c>
      <c r="G4088" s="95">
        <f>IF(INDEX(技能效果!K:K,MATCH(B4088,技能效果!B:B,0))=0,INDEX(技能效果!I:I,MATCH(技能效果等级!B4088,技能效果!B:B,0)),INDEX(技能效果!I:I,MATCH(技能效果等级!B4088,技能效果!B:B,0))*VLOOKUP(E4088,技能数值计算!$C$19:$D$28,2,FALSE))</f>
        <v>2</v>
      </c>
      <c r="H4088" s="95">
        <f>INDEX(技能效果!J:J,MATCH(技能效果等级!B4088,技能效果!B:B,0))</f>
        <v>1</v>
      </c>
      <c r="I4088" s="97"/>
      <c r="J4088" s="97"/>
      <c r="K4088" s="97"/>
      <c r="L4088" s="97"/>
      <c r="M4088" s="97"/>
      <c r="N4088" s="96" t="str">
        <f>IF(INDEX(技能效果!L:L,MATCH(技能效果等级!B4088,技能效果!B:B,0))="","",INDEX(技能效果!L:L,MATCH(技能效果等级!B4088,技能效果!B:B,0)))</f>
        <v/>
      </c>
      <c r="O4088" s="95">
        <f>IF(INDEX(技能效果!N:N,MATCH(B4088,技能效果!B:B,0))=0,INDEX(技能效果!M:M,MATCH(技能效果等级!B4088,技能效果!B:B,0)),INDEX(技能效果!M:M,MATCH(技能效果等级!B4088,技能效果!B:B,0))*VLOOKUP(E4088,技能数值计算!$C$19:$D$28,2,FALSE))</f>
        <v>0</v>
      </c>
      <c r="P4088" s="97"/>
      <c r="Q4088" s="97"/>
      <c r="R4088" s="95" t="str">
        <f>IF(INDEX(技能效果!O:O,MATCH(技能效果等级!B4088,技能效果!B:B,0))="","",INDEX(技能效果!O:O,MATCH(技能效果等级!B4088,技能效果!B:B,0)))</f>
        <v/>
      </c>
      <c r="S4088" s="97"/>
      <c r="T4088" s="97"/>
      <c r="U4088" s="97"/>
      <c r="V4088" s="96" t="str">
        <f>IF(INDEX(技能效果!AF:AF,MATCH(技能效果等级!B4088,技能效果!B:B,0))="","",INDEX(技能效果!AF:AF,MATCH(技能效果等级!B4088,技能效果!B:B,0)))</f>
        <v/>
      </c>
      <c r="W4088" s="95">
        <f t="shared" si="62"/>
        <v>400</v>
      </c>
    </row>
    <row r="4089" spans="1:23" ht="16.5" x14ac:dyDescent="0.2">
      <c r="A4089" s="62">
        <v>4086</v>
      </c>
      <c r="B4089" s="95">
        <f>INDEX(技能效果!B:B,MATCH(技能效果等级!W4089,技能效果!AE:AE,0))</f>
        <v>210600202</v>
      </c>
      <c r="C4089" s="95" t="str">
        <f>INDEX(技能效果!C:C,MATCH(技能效果等级!B4089,技能效果!B:B,0))</f>
        <v>曹玄亮普攻水晶(教学)</v>
      </c>
      <c r="D4089" s="96" t="s">
        <v>873</v>
      </c>
      <c r="E4089" s="95">
        <v>2</v>
      </c>
      <c r="F4089" s="95">
        <f>INDEX(技能效果!H:H,MATCH(技能效果等级!B4089,技能效果!B:B,0))</f>
        <v>3001</v>
      </c>
      <c r="G4089" s="95">
        <f>IF(INDEX(技能效果!K:K,MATCH(B4089,技能效果!B:B,0))=0,INDEX(技能效果!I:I,MATCH(技能效果等级!B4089,技能效果!B:B,0)),INDEX(技能效果!I:I,MATCH(技能效果等级!B4089,技能效果!B:B,0))*VLOOKUP(E4089,技能数值计算!$C$19:$D$28,2,FALSE))</f>
        <v>2</v>
      </c>
      <c r="H4089" s="95">
        <f>INDEX(技能效果!J:J,MATCH(技能效果等级!B4089,技能效果!B:B,0))</f>
        <v>1</v>
      </c>
      <c r="I4089" s="97"/>
      <c r="J4089" s="97"/>
      <c r="K4089" s="97"/>
      <c r="L4089" s="97"/>
      <c r="M4089" s="97"/>
      <c r="N4089" s="96" t="str">
        <f>IF(INDEX(技能效果!L:L,MATCH(技能效果等级!B4089,技能效果!B:B,0))="","",INDEX(技能效果!L:L,MATCH(技能效果等级!B4089,技能效果!B:B,0)))</f>
        <v/>
      </c>
      <c r="O4089" s="95">
        <f>IF(INDEX(技能效果!N:N,MATCH(B4089,技能效果!B:B,0))=0,INDEX(技能效果!M:M,MATCH(技能效果等级!B4089,技能效果!B:B,0)),INDEX(技能效果!M:M,MATCH(技能效果等级!B4089,技能效果!B:B,0))*VLOOKUP(E4089,技能数值计算!$C$19:$D$28,2,FALSE))</f>
        <v>0</v>
      </c>
      <c r="P4089" s="97"/>
      <c r="Q4089" s="97"/>
      <c r="R4089" s="95" t="str">
        <f>IF(INDEX(技能效果!O:O,MATCH(技能效果等级!B4089,技能效果!B:B,0))="","",INDEX(技能效果!O:O,MATCH(技能效果等级!B4089,技能效果!B:B,0)))</f>
        <v/>
      </c>
      <c r="S4089" s="97"/>
      <c r="T4089" s="97"/>
      <c r="U4089" s="97"/>
      <c r="V4089" s="96" t="str">
        <f>IF(INDEX(技能效果!AF:AF,MATCH(技能效果等级!B4089,技能效果!B:B,0))="","",INDEX(技能效果!AF:AF,MATCH(技能效果等级!B4089,技能效果!B:B,0)))</f>
        <v/>
      </c>
      <c r="W4089" s="95">
        <f t="shared" si="62"/>
        <v>400</v>
      </c>
    </row>
    <row r="4090" spans="1:23" ht="16.5" x14ac:dyDescent="0.2">
      <c r="A4090" s="62">
        <v>4087</v>
      </c>
      <c r="B4090" s="95">
        <f>INDEX(技能效果!B:B,MATCH(技能效果等级!W4090,技能效果!AE:AE,0))</f>
        <v>210600202</v>
      </c>
      <c r="C4090" s="95" t="str">
        <f>INDEX(技能效果!C:C,MATCH(技能效果等级!B4090,技能效果!B:B,0))</f>
        <v>曹玄亮普攻水晶(教学)</v>
      </c>
      <c r="D4090" s="96" t="s">
        <v>873</v>
      </c>
      <c r="E4090" s="95">
        <v>3</v>
      </c>
      <c r="F4090" s="95">
        <f>INDEX(技能效果!H:H,MATCH(技能效果等级!B4090,技能效果!B:B,0))</f>
        <v>3001</v>
      </c>
      <c r="G4090" s="95">
        <f>IF(INDEX(技能效果!K:K,MATCH(B4090,技能效果!B:B,0))=0,INDEX(技能效果!I:I,MATCH(技能效果等级!B4090,技能效果!B:B,0)),INDEX(技能效果!I:I,MATCH(技能效果等级!B4090,技能效果!B:B,0))*VLOOKUP(E4090,技能数值计算!$C$19:$D$28,2,FALSE))</f>
        <v>2</v>
      </c>
      <c r="H4090" s="95">
        <f>INDEX(技能效果!J:J,MATCH(技能效果等级!B4090,技能效果!B:B,0))</f>
        <v>1</v>
      </c>
      <c r="I4090" s="97"/>
      <c r="J4090" s="97"/>
      <c r="K4090" s="97"/>
      <c r="L4090" s="97"/>
      <c r="M4090" s="97"/>
      <c r="N4090" s="96" t="str">
        <f>IF(INDEX(技能效果!L:L,MATCH(技能效果等级!B4090,技能效果!B:B,0))="","",INDEX(技能效果!L:L,MATCH(技能效果等级!B4090,技能效果!B:B,0)))</f>
        <v/>
      </c>
      <c r="O4090" s="95">
        <f>IF(INDEX(技能效果!N:N,MATCH(B4090,技能效果!B:B,0))=0,INDEX(技能效果!M:M,MATCH(技能效果等级!B4090,技能效果!B:B,0)),INDEX(技能效果!M:M,MATCH(技能效果等级!B4090,技能效果!B:B,0))*VLOOKUP(E4090,技能数值计算!$C$19:$D$28,2,FALSE))</f>
        <v>0</v>
      </c>
      <c r="P4090" s="97"/>
      <c r="Q4090" s="97"/>
      <c r="R4090" s="95" t="str">
        <f>IF(INDEX(技能效果!O:O,MATCH(技能效果等级!B4090,技能效果!B:B,0))="","",INDEX(技能效果!O:O,MATCH(技能效果等级!B4090,技能效果!B:B,0)))</f>
        <v/>
      </c>
      <c r="S4090" s="97"/>
      <c r="T4090" s="97"/>
      <c r="U4090" s="97"/>
      <c r="V4090" s="96" t="str">
        <f>IF(INDEX(技能效果!AF:AF,MATCH(技能效果等级!B4090,技能效果!B:B,0))="","",INDEX(技能效果!AF:AF,MATCH(技能效果等级!B4090,技能效果!B:B,0)))</f>
        <v/>
      </c>
      <c r="W4090" s="95">
        <f t="shared" si="62"/>
        <v>400</v>
      </c>
    </row>
    <row r="4091" spans="1:23" ht="16.5" x14ac:dyDescent="0.2">
      <c r="A4091" s="62">
        <v>4088</v>
      </c>
      <c r="B4091" s="95">
        <f>INDEX(技能效果!B:B,MATCH(技能效果等级!W4091,技能效果!AE:AE,0))</f>
        <v>210600202</v>
      </c>
      <c r="C4091" s="95" t="str">
        <f>INDEX(技能效果!C:C,MATCH(技能效果等级!B4091,技能效果!B:B,0))</f>
        <v>曹玄亮普攻水晶(教学)</v>
      </c>
      <c r="D4091" s="96" t="s">
        <v>873</v>
      </c>
      <c r="E4091" s="95">
        <v>4</v>
      </c>
      <c r="F4091" s="95">
        <f>INDEX(技能效果!H:H,MATCH(技能效果等级!B4091,技能效果!B:B,0))</f>
        <v>3001</v>
      </c>
      <c r="G4091" s="95">
        <f>IF(INDEX(技能效果!K:K,MATCH(B4091,技能效果!B:B,0))=0,INDEX(技能效果!I:I,MATCH(技能效果等级!B4091,技能效果!B:B,0)),INDEX(技能效果!I:I,MATCH(技能效果等级!B4091,技能效果!B:B,0))*VLOOKUP(E4091,技能数值计算!$C$19:$D$28,2,FALSE))</f>
        <v>2</v>
      </c>
      <c r="H4091" s="95">
        <f>INDEX(技能效果!J:J,MATCH(技能效果等级!B4091,技能效果!B:B,0))</f>
        <v>1</v>
      </c>
      <c r="I4091" s="97"/>
      <c r="J4091" s="97"/>
      <c r="K4091" s="97"/>
      <c r="L4091" s="97"/>
      <c r="M4091" s="97"/>
      <c r="N4091" s="96" t="str">
        <f>IF(INDEX(技能效果!L:L,MATCH(技能效果等级!B4091,技能效果!B:B,0))="","",INDEX(技能效果!L:L,MATCH(技能效果等级!B4091,技能效果!B:B,0)))</f>
        <v/>
      </c>
      <c r="O4091" s="95">
        <f>IF(INDEX(技能效果!N:N,MATCH(B4091,技能效果!B:B,0))=0,INDEX(技能效果!M:M,MATCH(技能效果等级!B4091,技能效果!B:B,0)),INDEX(技能效果!M:M,MATCH(技能效果等级!B4091,技能效果!B:B,0))*VLOOKUP(E4091,技能数值计算!$C$19:$D$28,2,FALSE))</f>
        <v>0</v>
      </c>
      <c r="P4091" s="97"/>
      <c r="Q4091" s="97"/>
      <c r="R4091" s="95" t="str">
        <f>IF(INDEX(技能效果!O:O,MATCH(技能效果等级!B4091,技能效果!B:B,0))="","",INDEX(技能效果!O:O,MATCH(技能效果等级!B4091,技能效果!B:B,0)))</f>
        <v/>
      </c>
      <c r="S4091" s="97"/>
      <c r="T4091" s="97"/>
      <c r="U4091" s="97"/>
      <c r="V4091" s="96" t="str">
        <f>IF(INDEX(技能效果!AF:AF,MATCH(技能效果等级!B4091,技能效果!B:B,0))="","",INDEX(技能效果!AF:AF,MATCH(技能效果等级!B4091,技能效果!B:B,0)))</f>
        <v/>
      </c>
      <c r="W4091" s="95">
        <f t="shared" si="62"/>
        <v>400</v>
      </c>
    </row>
    <row r="4092" spans="1:23" ht="16.5" x14ac:dyDescent="0.2">
      <c r="A4092" s="62">
        <v>4089</v>
      </c>
      <c r="B4092" s="95">
        <f>INDEX(技能效果!B:B,MATCH(技能效果等级!W4092,技能效果!AE:AE,0))</f>
        <v>210600202</v>
      </c>
      <c r="C4092" s="95" t="str">
        <f>INDEX(技能效果!C:C,MATCH(技能效果等级!B4092,技能效果!B:B,0))</f>
        <v>曹玄亮普攻水晶(教学)</v>
      </c>
      <c r="D4092" s="96" t="s">
        <v>873</v>
      </c>
      <c r="E4092" s="95">
        <v>5</v>
      </c>
      <c r="F4092" s="95">
        <f>INDEX(技能效果!H:H,MATCH(技能效果等级!B4092,技能效果!B:B,0))</f>
        <v>3001</v>
      </c>
      <c r="G4092" s="95">
        <f>IF(INDEX(技能效果!K:K,MATCH(B4092,技能效果!B:B,0))=0,INDEX(技能效果!I:I,MATCH(技能效果等级!B4092,技能效果!B:B,0)),INDEX(技能效果!I:I,MATCH(技能效果等级!B4092,技能效果!B:B,0))*VLOOKUP(E4092,技能数值计算!$C$19:$D$28,2,FALSE))</f>
        <v>2</v>
      </c>
      <c r="H4092" s="95">
        <f>INDEX(技能效果!J:J,MATCH(技能效果等级!B4092,技能效果!B:B,0))</f>
        <v>1</v>
      </c>
      <c r="I4092" s="97"/>
      <c r="J4092" s="97"/>
      <c r="K4092" s="97"/>
      <c r="L4092" s="97"/>
      <c r="M4092" s="97"/>
      <c r="N4092" s="96" t="str">
        <f>IF(INDEX(技能效果!L:L,MATCH(技能效果等级!B4092,技能效果!B:B,0))="","",INDEX(技能效果!L:L,MATCH(技能效果等级!B4092,技能效果!B:B,0)))</f>
        <v/>
      </c>
      <c r="O4092" s="95">
        <f>IF(INDEX(技能效果!N:N,MATCH(B4092,技能效果!B:B,0))=0,INDEX(技能效果!M:M,MATCH(技能效果等级!B4092,技能效果!B:B,0)),INDEX(技能效果!M:M,MATCH(技能效果等级!B4092,技能效果!B:B,0))*VLOOKUP(E4092,技能数值计算!$C$19:$D$28,2,FALSE))</f>
        <v>0</v>
      </c>
      <c r="P4092" s="97"/>
      <c r="Q4092" s="97"/>
      <c r="R4092" s="95" t="str">
        <f>IF(INDEX(技能效果!O:O,MATCH(技能效果等级!B4092,技能效果!B:B,0))="","",INDEX(技能效果!O:O,MATCH(技能效果等级!B4092,技能效果!B:B,0)))</f>
        <v/>
      </c>
      <c r="S4092" s="97"/>
      <c r="T4092" s="97"/>
      <c r="U4092" s="97"/>
      <c r="V4092" s="96" t="str">
        <f>IF(INDEX(技能效果!AF:AF,MATCH(技能效果等级!B4092,技能效果!B:B,0))="","",INDEX(技能效果!AF:AF,MATCH(技能效果等级!B4092,技能效果!B:B,0)))</f>
        <v/>
      </c>
      <c r="W4092" s="95">
        <f t="shared" si="62"/>
        <v>400</v>
      </c>
    </row>
    <row r="4093" spans="1:23" ht="16.5" x14ac:dyDescent="0.2">
      <c r="A4093" s="62">
        <v>4090</v>
      </c>
      <c r="B4093" s="95">
        <f>INDEX(技能效果!B:B,MATCH(技能效果等级!W4093,技能效果!AE:AE,0))</f>
        <v>210600202</v>
      </c>
      <c r="C4093" s="95" t="str">
        <f>INDEX(技能效果!C:C,MATCH(技能效果等级!B4093,技能效果!B:B,0))</f>
        <v>曹玄亮普攻水晶(教学)</v>
      </c>
      <c r="D4093" s="96" t="s">
        <v>873</v>
      </c>
      <c r="E4093" s="95">
        <v>6</v>
      </c>
      <c r="F4093" s="95">
        <f>INDEX(技能效果!H:H,MATCH(技能效果等级!B4093,技能效果!B:B,0))</f>
        <v>3001</v>
      </c>
      <c r="G4093" s="95">
        <f>IF(INDEX(技能效果!K:K,MATCH(B4093,技能效果!B:B,0))=0,INDEX(技能效果!I:I,MATCH(技能效果等级!B4093,技能效果!B:B,0)),INDEX(技能效果!I:I,MATCH(技能效果等级!B4093,技能效果!B:B,0))*VLOOKUP(E4093,技能数值计算!$C$19:$D$28,2,FALSE))</f>
        <v>2</v>
      </c>
      <c r="H4093" s="95">
        <f>INDEX(技能效果!J:J,MATCH(技能效果等级!B4093,技能效果!B:B,0))</f>
        <v>1</v>
      </c>
      <c r="I4093" s="97"/>
      <c r="J4093" s="97"/>
      <c r="K4093" s="97"/>
      <c r="L4093" s="97"/>
      <c r="M4093" s="97"/>
      <c r="N4093" s="96" t="str">
        <f>IF(INDEX(技能效果!L:L,MATCH(技能效果等级!B4093,技能效果!B:B,0))="","",INDEX(技能效果!L:L,MATCH(技能效果等级!B4093,技能效果!B:B,0)))</f>
        <v/>
      </c>
      <c r="O4093" s="95">
        <f>IF(INDEX(技能效果!N:N,MATCH(B4093,技能效果!B:B,0))=0,INDEX(技能效果!M:M,MATCH(技能效果等级!B4093,技能效果!B:B,0)),INDEX(技能效果!M:M,MATCH(技能效果等级!B4093,技能效果!B:B,0))*VLOOKUP(E4093,技能数值计算!$C$19:$D$28,2,FALSE))</f>
        <v>0</v>
      </c>
      <c r="P4093" s="97"/>
      <c r="Q4093" s="97"/>
      <c r="R4093" s="95" t="str">
        <f>IF(INDEX(技能效果!O:O,MATCH(技能效果等级!B4093,技能效果!B:B,0))="","",INDEX(技能效果!O:O,MATCH(技能效果等级!B4093,技能效果!B:B,0)))</f>
        <v/>
      </c>
      <c r="S4093" s="97"/>
      <c r="T4093" s="97"/>
      <c r="U4093" s="97"/>
      <c r="V4093" s="96" t="str">
        <f>IF(INDEX(技能效果!AF:AF,MATCH(技能效果等级!B4093,技能效果!B:B,0))="","",INDEX(技能效果!AF:AF,MATCH(技能效果等级!B4093,技能效果!B:B,0)))</f>
        <v/>
      </c>
      <c r="W4093" s="95">
        <f t="shared" si="62"/>
        <v>400</v>
      </c>
    </row>
    <row r="4094" spans="1:23" ht="16.5" x14ac:dyDescent="0.2">
      <c r="A4094" s="62">
        <v>4091</v>
      </c>
      <c r="B4094" s="95">
        <f>INDEX(技能效果!B:B,MATCH(技能效果等级!W4094,技能效果!AE:AE,0))</f>
        <v>210600202</v>
      </c>
      <c r="C4094" s="95" t="str">
        <f>INDEX(技能效果!C:C,MATCH(技能效果等级!B4094,技能效果!B:B,0))</f>
        <v>曹玄亮普攻水晶(教学)</v>
      </c>
      <c r="D4094" s="96" t="s">
        <v>873</v>
      </c>
      <c r="E4094" s="95">
        <v>7</v>
      </c>
      <c r="F4094" s="95">
        <f>INDEX(技能效果!H:H,MATCH(技能效果等级!B4094,技能效果!B:B,0))</f>
        <v>3001</v>
      </c>
      <c r="G4094" s="95">
        <f>IF(INDEX(技能效果!K:K,MATCH(B4094,技能效果!B:B,0))=0,INDEX(技能效果!I:I,MATCH(技能效果等级!B4094,技能效果!B:B,0)),INDEX(技能效果!I:I,MATCH(技能效果等级!B4094,技能效果!B:B,0))*VLOOKUP(E4094,技能数值计算!$C$19:$D$28,2,FALSE))</f>
        <v>2</v>
      </c>
      <c r="H4094" s="95">
        <f>INDEX(技能效果!J:J,MATCH(技能效果等级!B4094,技能效果!B:B,0))</f>
        <v>1</v>
      </c>
      <c r="I4094" s="97"/>
      <c r="J4094" s="97"/>
      <c r="K4094" s="97"/>
      <c r="L4094" s="97"/>
      <c r="M4094" s="97"/>
      <c r="N4094" s="96" t="str">
        <f>IF(INDEX(技能效果!L:L,MATCH(技能效果等级!B4094,技能效果!B:B,0))="","",INDEX(技能效果!L:L,MATCH(技能效果等级!B4094,技能效果!B:B,0)))</f>
        <v/>
      </c>
      <c r="O4094" s="95">
        <f>IF(INDEX(技能效果!N:N,MATCH(B4094,技能效果!B:B,0))=0,INDEX(技能效果!M:M,MATCH(技能效果等级!B4094,技能效果!B:B,0)),INDEX(技能效果!M:M,MATCH(技能效果等级!B4094,技能效果!B:B,0))*VLOOKUP(E4094,技能数值计算!$C$19:$D$28,2,FALSE))</f>
        <v>0</v>
      </c>
      <c r="P4094" s="97"/>
      <c r="Q4094" s="97"/>
      <c r="R4094" s="95" t="str">
        <f>IF(INDEX(技能效果!O:O,MATCH(技能效果等级!B4094,技能效果!B:B,0))="","",INDEX(技能效果!O:O,MATCH(技能效果等级!B4094,技能效果!B:B,0)))</f>
        <v/>
      </c>
      <c r="S4094" s="97"/>
      <c r="T4094" s="97"/>
      <c r="U4094" s="97"/>
      <c r="V4094" s="96" t="str">
        <f>IF(INDEX(技能效果!AF:AF,MATCH(技能效果等级!B4094,技能效果!B:B,0))="","",INDEX(技能效果!AF:AF,MATCH(技能效果等级!B4094,技能效果!B:B,0)))</f>
        <v/>
      </c>
      <c r="W4094" s="95">
        <f t="shared" si="62"/>
        <v>400</v>
      </c>
    </row>
    <row r="4095" spans="1:23" ht="16.5" x14ac:dyDescent="0.2">
      <c r="A4095" s="62">
        <v>4092</v>
      </c>
      <c r="B4095" s="95">
        <f>INDEX(技能效果!B:B,MATCH(技能效果等级!W4095,技能效果!AE:AE,0))</f>
        <v>210600202</v>
      </c>
      <c r="C4095" s="95" t="str">
        <f>INDEX(技能效果!C:C,MATCH(技能效果等级!B4095,技能效果!B:B,0))</f>
        <v>曹玄亮普攻水晶(教学)</v>
      </c>
      <c r="D4095" s="96" t="s">
        <v>873</v>
      </c>
      <c r="E4095" s="95">
        <v>8</v>
      </c>
      <c r="F4095" s="95">
        <f>INDEX(技能效果!H:H,MATCH(技能效果等级!B4095,技能效果!B:B,0))</f>
        <v>3001</v>
      </c>
      <c r="G4095" s="95">
        <f>IF(INDEX(技能效果!K:K,MATCH(B4095,技能效果!B:B,0))=0,INDEX(技能效果!I:I,MATCH(技能效果等级!B4095,技能效果!B:B,0)),INDEX(技能效果!I:I,MATCH(技能效果等级!B4095,技能效果!B:B,0))*VLOOKUP(E4095,技能数值计算!$C$19:$D$28,2,FALSE))</f>
        <v>2</v>
      </c>
      <c r="H4095" s="95">
        <f>INDEX(技能效果!J:J,MATCH(技能效果等级!B4095,技能效果!B:B,0))</f>
        <v>1</v>
      </c>
      <c r="I4095" s="97"/>
      <c r="J4095" s="97"/>
      <c r="K4095" s="97"/>
      <c r="L4095" s="97"/>
      <c r="M4095" s="97"/>
      <c r="N4095" s="96" t="str">
        <f>IF(INDEX(技能效果!L:L,MATCH(技能效果等级!B4095,技能效果!B:B,0))="","",INDEX(技能效果!L:L,MATCH(技能效果等级!B4095,技能效果!B:B,0)))</f>
        <v/>
      </c>
      <c r="O4095" s="95">
        <f>IF(INDEX(技能效果!N:N,MATCH(B4095,技能效果!B:B,0))=0,INDEX(技能效果!M:M,MATCH(技能效果等级!B4095,技能效果!B:B,0)),INDEX(技能效果!M:M,MATCH(技能效果等级!B4095,技能效果!B:B,0))*VLOOKUP(E4095,技能数值计算!$C$19:$D$28,2,FALSE))</f>
        <v>0</v>
      </c>
      <c r="P4095" s="97"/>
      <c r="Q4095" s="97"/>
      <c r="R4095" s="95" t="str">
        <f>IF(INDEX(技能效果!O:O,MATCH(技能效果等级!B4095,技能效果!B:B,0))="","",INDEX(技能效果!O:O,MATCH(技能效果等级!B4095,技能效果!B:B,0)))</f>
        <v/>
      </c>
      <c r="S4095" s="97"/>
      <c r="T4095" s="97"/>
      <c r="U4095" s="97"/>
      <c r="V4095" s="96" t="str">
        <f>IF(INDEX(技能效果!AF:AF,MATCH(技能效果等级!B4095,技能效果!B:B,0))="","",INDEX(技能效果!AF:AF,MATCH(技能效果等级!B4095,技能效果!B:B,0)))</f>
        <v/>
      </c>
      <c r="W4095" s="95">
        <f t="shared" si="62"/>
        <v>400</v>
      </c>
    </row>
    <row r="4096" spans="1:23" ht="16.5" x14ac:dyDescent="0.2">
      <c r="A4096" s="62">
        <v>4093</v>
      </c>
      <c r="B4096" s="95">
        <f>INDEX(技能效果!B:B,MATCH(技能效果等级!W4096,技能效果!AE:AE,0))</f>
        <v>210600202</v>
      </c>
      <c r="C4096" s="95" t="str">
        <f>INDEX(技能效果!C:C,MATCH(技能效果等级!B4096,技能效果!B:B,0))</f>
        <v>曹玄亮普攻水晶(教学)</v>
      </c>
      <c r="D4096" s="96" t="s">
        <v>873</v>
      </c>
      <c r="E4096" s="95">
        <v>9</v>
      </c>
      <c r="F4096" s="95">
        <f>INDEX(技能效果!H:H,MATCH(技能效果等级!B4096,技能效果!B:B,0))</f>
        <v>3001</v>
      </c>
      <c r="G4096" s="95">
        <f>IF(INDEX(技能效果!K:K,MATCH(B4096,技能效果!B:B,0))=0,INDEX(技能效果!I:I,MATCH(技能效果等级!B4096,技能效果!B:B,0)),INDEX(技能效果!I:I,MATCH(技能效果等级!B4096,技能效果!B:B,0))*VLOOKUP(E4096,技能数值计算!$C$19:$D$28,2,FALSE))</f>
        <v>2</v>
      </c>
      <c r="H4096" s="95">
        <f>INDEX(技能效果!J:J,MATCH(技能效果等级!B4096,技能效果!B:B,0))</f>
        <v>1</v>
      </c>
      <c r="I4096" s="97"/>
      <c r="J4096" s="97"/>
      <c r="K4096" s="97"/>
      <c r="L4096" s="97"/>
      <c r="M4096" s="97"/>
      <c r="N4096" s="96" t="str">
        <f>IF(INDEX(技能效果!L:L,MATCH(技能效果等级!B4096,技能效果!B:B,0))="","",INDEX(技能效果!L:L,MATCH(技能效果等级!B4096,技能效果!B:B,0)))</f>
        <v/>
      </c>
      <c r="O4096" s="95">
        <f>IF(INDEX(技能效果!N:N,MATCH(B4096,技能效果!B:B,0))=0,INDEX(技能效果!M:M,MATCH(技能效果等级!B4096,技能效果!B:B,0)),INDEX(技能效果!M:M,MATCH(技能效果等级!B4096,技能效果!B:B,0))*VLOOKUP(E4096,技能数值计算!$C$19:$D$28,2,FALSE))</f>
        <v>0</v>
      </c>
      <c r="P4096" s="97"/>
      <c r="Q4096" s="97"/>
      <c r="R4096" s="95" t="str">
        <f>IF(INDEX(技能效果!O:O,MATCH(技能效果等级!B4096,技能效果!B:B,0))="","",INDEX(技能效果!O:O,MATCH(技能效果等级!B4096,技能效果!B:B,0)))</f>
        <v/>
      </c>
      <c r="S4096" s="97"/>
      <c r="T4096" s="97"/>
      <c r="U4096" s="97"/>
      <c r="V4096" s="96" t="str">
        <f>IF(INDEX(技能效果!AF:AF,MATCH(技能效果等级!B4096,技能效果!B:B,0))="","",INDEX(技能效果!AF:AF,MATCH(技能效果等级!B4096,技能效果!B:B,0)))</f>
        <v/>
      </c>
      <c r="W4096" s="95">
        <f t="shared" si="62"/>
        <v>400</v>
      </c>
    </row>
    <row r="4097" spans="1:23" ht="16.5" x14ac:dyDescent="0.2">
      <c r="A4097" s="62">
        <v>4094</v>
      </c>
      <c r="B4097" s="95">
        <f>INDEX(技能效果!B:B,MATCH(技能效果等级!W4097,技能效果!AE:AE,0))</f>
        <v>210600202</v>
      </c>
      <c r="C4097" s="95" t="str">
        <f>INDEX(技能效果!C:C,MATCH(技能效果等级!B4097,技能效果!B:B,0))</f>
        <v>曹玄亮普攻水晶(教学)</v>
      </c>
      <c r="D4097" s="96" t="s">
        <v>873</v>
      </c>
      <c r="E4097" s="95">
        <v>10</v>
      </c>
      <c r="F4097" s="95">
        <f>INDEX(技能效果!H:H,MATCH(技能效果等级!B4097,技能效果!B:B,0))</f>
        <v>3001</v>
      </c>
      <c r="G4097" s="95">
        <f>IF(INDEX(技能效果!K:K,MATCH(B4097,技能效果!B:B,0))=0,INDEX(技能效果!I:I,MATCH(技能效果等级!B4097,技能效果!B:B,0)),INDEX(技能效果!I:I,MATCH(技能效果等级!B4097,技能效果!B:B,0))*VLOOKUP(E4097,技能数值计算!$C$19:$D$28,2,FALSE))</f>
        <v>2</v>
      </c>
      <c r="H4097" s="95">
        <f>INDEX(技能效果!J:J,MATCH(技能效果等级!B4097,技能效果!B:B,0))</f>
        <v>1</v>
      </c>
      <c r="I4097" s="97"/>
      <c r="J4097" s="97"/>
      <c r="K4097" s="97"/>
      <c r="L4097" s="97"/>
      <c r="M4097" s="97"/>
      <c r="N4097" s="96" t="str">
        <f>IF(INDEX(技能效果!L:L,MATCH(技能效果等级!B4097,技能效果!B:B,0))="","",INDEX(技能效果!L:L,MATCH(技能效果等级!B4097,技能效果!B:B,0)))</f>
        <v/>
      </c>
      <c r="O4097" s="95">
        <f>IF(INDEX(技能效果!N:N,MATCH(B4097,技能效果!B:B,0))=0,INDEX(技能效果!M:M,MATCH(技能效果等级!B4097,技能效果!B:B,0)),INDEX(技能效果!M:M,MATCH(技能效果等级!B4097,技能效果!B:B,0))*VLOOKUP(E4097,技能数值计算!$C$19:$D$28,2,FALSE))</f>
        <v>0</v>
      </c>
      <c r="P4097" s="97"/>
      <c r="Q4097" s="97"/>
      <c r="R4097" s="95" t="str">
        <f>IF(INDEX(技能效果!O:O,MATCH(技能效果等级!B4097,技能效果!B:B,0))="","",INDEX(技能效果!O:O,MATCH(技能效果等级!B4097,技能效果!B:B,0)))</f>
        <v/>
      </c>
      <c r="S4097" s="97"/>
      <c r="T4097" s="97"/>
      <c r="U4097" s="97"/>
      <c r="V4097" s="96" t="str">
        <f>IF(INDEX(技能效果!AF:AF,MATCH(技能效果等级!B4097,技能效果!B:B,0))="","",INDEX(技能效果!AF:AF,MATCH(技能效果等级!B4097,技能效果!B:B,0)))</f>
        <v/>
      </c>
      <c r="W4097" s="95">
        <f t="shared" si="62"/>
        <v>400</v>
      </c>
    </row>
    <row r="4098" spans="1:23" ht="16.5" x14ac:dyDescent="0.2">
      <c r="A4098" s="62">
        <v>4095</v>
      </c>
      <c r="B4098" s="95">
        <f>INDEX(技能效果!B:B,MATCH(技能效果等级!W4098,技能效果!AE:AE,0))</f>
        <v>210600301</v>
      </c>
      <c r="C4098" s="95" t="str">
        <f>INDEX(技能效果!C:C,MATCH(技能效果等级!B4098,技能效果!B:B,0))</f>
        <v>战斗夏玲普攻伤害(教学)</v>
      </c>
      <c r="D4098" s="96" t="s">
        <v>873</v>
      </c>
      <c r="E4098" s="95">
        <v>1</v>
      </c>
      <c r="F4098" s="95">
        <f>INDEX(技能效果!H:H,MATCH(技能效果等级!B4098,技能效果!B:B,0))</f>
        <v>1001</v>
      </c>
      <c r="G4098" s="95">
        <f>IF(INDEX(技能效果!K:K,MATCH(B4098,技能效果!B:B,0))=0,INDEX(技能效果!I:I,MATCH(技能效果等级!B4098,技能效果!B:B,0)),INDEX(技能效果!I:I,MATCH(技能效果等级!B4098,技能效果!B:B,0))*VLOOKUP(E4098,技能数值计算!$C$19:$D$28,2,FALSE))</f>
        <v>0.5</v>
      </c>
      <c r="H4098" s="95">
        <f>INDEX(技能效果!J:J,MATCH(技能效果等级!B4098,技能效果!B:B,0))</f>
        <v>0</v>
      </c>
      <c r="I4098" s="97"/>
      <c r="J4098" s="97"/>
      <c r="K4098" s="97"/>
      <c r="L4098" s="97"/>
      <c r="M4098" s="97"/>
      <c r="N4098" s="96" t="str">
        <f>IF(INDEX(技能效果!L:L,MATCH(技能效果等级!B4098,技能效果!B:B,0))="","",INDEX(技能效果!L:L,MATCH(技能效果等级!B4098,技能效果!B:B,0)))</f>
        <v/>
      </c>
      <c r="O4098" s="95">
        <f>IF(INDEX(技能效果!N:N,MATCH(B4098,技能效果!B:B,0))=0,INDEX(技能效果!M:M,MATCH(技能效果等级!B4098,技能效果!B:B,0)),INDEX(技能效果!M:M,MATCH(技能效果等级!B4098,技能效果!B:B,0))*VLOOKUP(E4098,技能数值计算!$C$19:$D$28,2,FALSE))</f>
        <v>0</v>
      </c>
      <c r="P4098" s="97"/>
      <c r="Q4098" s="97"/>
      <c r="R4098" s="95" t="str">
        <f>IF(INDEX(技能效果!O:O,MATCH(技能效果等级!B4098,技能效果!B:B,0))="","",INDEX(技能效果!O:O,MATCH(技能效果等级!B4098,技能效果!B:B,0)))</f>
        <v/>
      </c>
      <c r="S4098" s="97"/>
      <c r="T4098" s="97"/>
      <c r="U4098" s="97"/>
      <c r="V4098" s="96" t="str">
        <f>IF(INDEX(技能效果!AF:AF,MATCH(技能效果等级!B4098,技能效果!B:B,0))="","",INDEX(技能效果!AF:AF,MATCH(技能效果等级!B4098,技能效果!B:B,0)))</f>
        <v/>
      </c>
      <c r="W4098" s="95">
        <f t="shared" si="62"/>
        <v>401</v>
      </c>
    </row>
    <row r="4099" spans="1:23" ht="16.5" x14ac:dyDescent="0.2">
      <c r="A4099" s="62">
        <v>4096</v>
      </c>
      <c r="B4099" s="95">
        <f>INDEX(技能效果!B:B,MATCH(技能效果等级!W4099,技能效果!AE:AE,0))</f>
        <v>210600301</v>
      </c>
      <c r="C4099" s="95" t="str">
        <f>INDEX(技能效果!C:C,MATCH(技能效果等级!B4099,技能效果!B:B,0))</f>
        <v>战斗夏玲普攻伤害(教学)</v>
      </c>
      <c r="D4099" s="96" t="s">
        <v>873</v>
      </c>
      <c r="E4099" s="95">
        <v>2</v>
      </c>
      <c r="F4099" s="95">
        <f>INDEX(技能效果!H:H,MATCH(技能效果等级!B4099,技能效果!B:B,0))</f>
        <v>1001</v>
      </c>
      <c r="G4099" s="95">
        <f>IF(INDEX(技能效果!K:K,MATCH(B4099,技能效果!B:B,0))=0,INDEX(技能效果!I:I,MATCH(技能效果等级!B4099,技能效果!B:B,0)),INDEX(技能效果!I:I,MATCH(技能效果等级!B4099,技能效果!B:B,0))*VLOOKUP(E4099,技能数值计算!$C$19:$D$28,2,FALSE))</f>
        <v>0.5</v>
      </c>
      <c r="H4099" s="95">
        <f>INDEX(技能效果!J:J,MATCH(技能效果等级!B4099,技能效果!B:B,0))</f>
        <v>0</v>
      </c>
      <c r="I4099" s="97"/>
      <c r="J4099" s="97"/>
      <c r="K4099" s="97"/>
      <c r="L4099" s="97"/>
      <c r="M4099" s="97"/>
      <c r="N4099" s="96" t="str">
        <f>IF(INDEX(技能效果!L:L,MATCH(技能效果等级!B4099,技能效果!B:B,0))="","",INDEX(技能效果!L:L,MATCH(技能效果等级!B4099,技能效果!B:B,0)))</f>
        <v/>
      </c>
      <c r="O4099" s="95">
        <f>IF(INDEX(技能效果!N:N,MATCH(B4099,技能效果!B:B,0))=0,INDEX(技能效果!M:M,MATCH(技能效果等级!B4099,技能效果!B:B,0)),INDEX(技能效果!M:M,MATCH(技能效果等级!B4099,技能效果!B:B,0))*VLOOKUP(E4099,技能数值计算!$C$19:$D$28,2,FALSE))</f>
        <v>0</v>
      </c>
      <c r="P4099" s="97"/>
      <c r="Q4099" s="97"/>
      <c r="R4099" s="95" t="str">
        <f>IF(INDEX(技能效果!O:O,MATCH(技能效果等级!B4099,技能效果!B:B,0))="","",INDEX(技能效果!O:O,MATCH(技能效果等级!B4099,技能效果!B:B,0)))</f>
        <v/>
      </c>
      <c r="S4099" s="97"/>
      <c r="T4099" s="97"/>
      <c r="U4099" s="97"/>
      <c r="V4099" s="96" t="str">
        <f>IF(INDEX(技能效果!AF:AF,MATCH(技能效果等级!B4099,技能效果!B:B,0))="","",INDEX(技能效果!AF:AF,MATCH(技能效果等级!B4099,技能效果!B:B,0)))</f>
        <v/>
      </c>
      <c r="W4099" s="95">
        <f t="shared" si="62"/>
        <v>401</v>
      </c>
    </row>
    <row r="4100" spans="1:23" ht="16.5" x14ac:dyDescent="0.2">
      <c r="A4100" s="62">
        <v>4097</v>
      </c>
      <c r="B4100" s="95">
        <f>INDEX(技能效果!B:B,MATCH(技能效果等级!W4100,技能效果!AE:AE,0))</f>
        <v>210600301</v>
      </c>
      <c r="C4100" s="95" t="str">
        <f>INDEX(技能效果!C:C,MATCH(技能效果等级!B4100,技能效果!B:B,0))</f>
        <v>战斗夏玲普攻伤害(教学)</v>
      </c>
      <c r="D4100" s="96" t="s">
        <v>873</v>
      </c>
      <c r="E4100" s="95">
        <v>3</v>
      </c>
      <c r="F4100" s="95">
        <f>INDEX(技能效果!H:H,MATCH(技能效果等级!B4100,技能效果!B:B,0))</f>
        <v>1001</v>
      </c>
      <c r="G4100" s="95">
        <f>IF(INDEX(技能效果!K:K,MATCH(B4100,技能效果!B:B,0))=0,INDEX(技能效果!I:I,MATCH(技能效果等级!B4100,技能效果!B:B,0)),INDEX(技能效果!I:I,MATCH(技能效果等级!B4100,技能效果!B:B,0))*VLOOKUP(E4100,技能数值计算!$C$19:$D$28,2,FALSE))</f>
        <v>0.5</v>
      </c>
      <c r="H4100" s="95">
        <f>INDEX(技能效果!J:J,MATCH(技能效果等级!B4100,技能效果!B:B,0))</f>
        <v>0</v>
      </c>
      <c r="I4100" s="97"/>
      <c r="J4100" s="97"/>
      <c r="K4100" s="97"/>
      <c r="L4100" s="97"/>
      <c r="M4100" s="97"/>
      <c r="N4100" s="96" t="str">
        <f>IF(INDEX(技能效果!L:L,MATCH(技能效果等级!B4100,技能效果!B:B,0))="","",INDEX(技能效果!L:L,MATCH(技能效果等级!B4100,技能效果!B:B,0)))</f>
        <v/>
      </c>
      <c r="O4100" s="95">
        <f>IF(INDEX(技能效果!N:N,MATCH(B4100,技能效果!B:B,0))=0,INDEX(技能效果!M:M,MATCH(技能效果等级!B4100,技能效果!B:B,0)),INDEX(技能效果!M:M,MATCH(技能效果等级!B4100,技能效果!B:B,0))*VLOOKUP(E4100,技能数值计算!$C$19:$D$28,2,FALSE))</f>
        <v>0</v>
      </c>
      <c r="P4100" s="97"/>
      <c r="Q4100" s="97"/>
      <c r="R4100" s="95" t="str">
        <f>IF(INDEX(技能效果!O:O,MATCH(技能效果等级!B4100,技能效果!B:B,0))="","",INDEX(技能效果!O:O,MATCH(技能效果等级!B4100,技能效果!B:B,0)))</f>
        <v/>
      </c>
      <c r="S4100" s="97"/>
      <c r="T4100" s="97"/>
      <c r="U4100" s="97"/>
      <c r="V4100" s="96" t="str">
        <f>IF(INDEX(技能效果!AF:AF,MATCH(技能效果等级!B4100,技能效果!B:B,0))="","",INDEX(技能效果!AF:AF,MATCH(技能效果等级!B4100,技能效果!B:B,0)))</f>
        <v/>
      </c>
      <c r="W4100" s="95">
        <f t="shared" si="62"/>
        <v>401</v>
      </c>
    </row>
    <row r="4101" spans="1:23" ht="16.5" x14ac:dyDescent="0.2">
      <c r="A4101" s="62">
        <v>4098</v>
      </c>
      <c r="B4101" s="95">
        <f>INDEX(技能效果!B:B,MATCH(技能效果等级!W4101,技能效果!AE:AE,0))</f>
        <v>210600301</v>
      </c>
      <c r="C4101" s="95" t="str">
        <f>INDEX(技能效果!C:C,MATCH(技能效果等级!B4101,技能效果!B:B,0))</f>
        <v>战斗夏玲普攻伤害(教学)</v>
      </c>
      <c r="D4101" s="96" t="s">
        <v>873</v>
      </c>
      <c r="E4101" s="95">
        <v>4</v>
      </c>
      <c r="F4101" s="95">
        <f>INDEX(技能效果!H:H,MATCH(技能效果等级!B4101,技能效果!B:B,0))</f>
        <v>1001</v>
      </c>
      <c r="G4101" s="95">
        <f>IF(INDEX(技能效果!K:K,MATCH(B4101,技能效果!B:B,0))=0,INDEX(技能效果!I:I,MATCH(技能效果等级!B4101,技能效果!B:B,0)),INDEX(技能效果!I:I,MATCH(技能效果等级!B4101,技能效果!B:B,0))*VLOOKUP(E4101,技能数值计算!$C$19:$D$28,2,FALSE))</f>
        <v>0.5</v>
      </c>
      <c r="H4101" s="95">
        <f>INDEX(技能效果!J:J,MATCH(技能效果等级!B4101,技能效果!B:B,0))</f>
        <v>0</v>
      </c>
      <c r="I4101" s="97"/>
      <c r="J4101" s="97"/>
      <c r="K4101" s="97"/>
      <c r="L4101" s="97"/>
      <c r="M4101" s="97"/>
      <c r="N4101" s="96" t="str">
        <f>IF(INDEX(技能效果!L:L,MATCH(技能效果等级!B4101,技能效果!B:B,0))="","",INDEX(技能效果!L:L,MATCH(技能效果等级!B4101,技能效果!B:B,0)))</f>
        <v/>
      </c>
      <c r="O4101" s="95">
        <f>IF(INDEX(技能效果!N:N,MATCH(B4101,技能效果!B:B,0))=0,INDEX(技能效果!M:M,MATCH(技能效果等级!B4101,技能效果!B:B,0)),INDEX(技能效果!M:M,MATCH(技能效果等级!B4101,技能效果!B:B,0))*VLOOKUP(E4101,技能数值计算!$C$19:$D$28,2,FALSE))</f>
        <v>0</v>
      </c>
      <c r="P4101" s="97"/>
      <c r="Q4101" s="97"/>
      <c r="R4101" s="95" t="str">
        <f>IF(INDEX(技能效果!O:O,MATCH(技能效果等级!B4101,技能效果!B:B,0))="","",INDEX(技能效果!O:O,MATCH(技能效果等级!B4101,技能效果!B:B,0)))</f>
        <v/>
      </c>
      <c r="S4101" s="97"/>
      <c r="T4101" s="97"/>
      <c r="U4101" s="97"/>
      <c r="V4101" s="96" t="str">
        <f>IF(INDEX(技能效果!AF:AF,MATCH(技能效果等级!B4101,技能效果!B:B,0))="","",INDEX(技能效果!AF:AF,MATCH(技能效果等级!B4101,技能效果!B:B,0)))</f>
        <v/>
      </c>
      <c r="W4101" s="95">
        <f t="shared" si="62"/>
        <v>401</v>
      </c>
    </row>
    <row r="4102" spans="1:23" ht="16.5" x14ac:dyDescent="0.2">
      <c r="A4102" s="62">
        <v>4099</v>
      </c>
      <c r="B4102" s="95">
        <f>INDEX(技能效果!B:B,MATCH(技能效果等级!W4102,技能效果!AE:AE,0))</f>
        <v>210600301</v>
      </c>
      <c r="C4102" s="95" t="str">
        <f>INDEX(技能效果!C:C,MATCH(技能效果等级!B4102,技能效果!B:B,0))</f>
        <v>战斗夏玲普攻伤害(教学)</v>
      </c>
      <c r="D4102" s="96" t="s">
        <v>873</v>
      </c>
      <c r="E4102" s="95">
        <v>5</v>
      </c>
      <c r="F4102" s="95">
        <f>INDEX(技能效果!H:H,MATCH(技能效果等级!B4102,技能效果!B:B,0))</f>
        <v>1001</v>
      </c>
      <c r="G4102" s="95">
        <f>IF(INDEX(技能效果!K:K,MATCH(B4102,技能效果!B:B,0))=0,INDEX(技能效果!I:I,MATCH(技能效果等级!B4102,技能效果!B:B,0)),INDEX(技能效果!I:I,MATCH(技能效果等级!B4102,技能效果!B:B,0))*VLOOKUP(E4102,技能数值计算!$C$19:$D$28,2,FALSE))</f>
        <v>0.5</v>
      </c>
      <c r="H4102" s="95">
        <f>INDEX(技能效果!J:J,MATCH(技能效果等级!B4102,技能效果!B:B,0))</f>
        <v>0</v>
      </c>
      <c r="I4102" s="97"/>
      <c r="J4102" s="97"/>
      <c r="K4102" s="97"/>
      <c r="L4102" s="97"/>
      <c r="M4102" s="97"/>
      <c r="N4102" s="96" t="str">
        <f>IF(INDEX(技能效果!L:L,MATCH(技能效果等级!B4102,技能效果!B:B,0))="","",INDEX(技能效果!L:L,MATCH(技能效果等级!B4102,技能效果!B:B,0)))</f>
        <v/>
      </c>
      <c r="O4102" s="95">
        <f>IF(INDEX(技能效果!N:N,MATCH(B4102,技能效果!B:B,0))=0,INDEX(技能效果!M:M,MATCH(技能效果等级!B4102,技能效果!B:B,0)),INDEX(技能效果!M:M,MATCH(技能效果等级!B4102,技能效果!B:B,0))*VLOOKUP(E4102,技能数值计算!$C$19:$D$28,2,FALSE))</f>
        <v>0</v>
      </c>
      <c r="P4102" s="97"/>
      <c r="Q4102" s="97"/>
      <c r="R4102" s="95" t="str">
        <f>IF(INDEX(技能效果!O:O,MATCH(技能效果等级!B4102,技能效果!B:B,0))="","",INDEX(技能效果!O:O,MATCH(技能效果等级!B4102,技能效果!B:B,0)))</f>
        <v/>
      </c>
      <c r="S4102" s="97"/>
      <c r="T4102" s="97"/>
      <c r="U4102" s="97"/>
      <c r="V4102" s="96" t="str">
        <f>IF(INDEX(技能效果!AF:AF,MATCH(技能效果等级!B4102,技能效果!B:B,0))="","",INDEX(技能效果!AF:AF,MATCH(技能效果等级!B4102,技能效果!B:B,0)))</f>
        <v/>
      </c>
      <c r="W4102" s="95">
        <f t="shared" si="62"/>
        <v>401</v>
      </c>
    </row>
    <row r="4103" spans="1:23" ht="16.5" x14ac:dyDescent="0.2">
      <c r="A4103" s="62">
        <v>4100</v>
      </c>
      <c r="B4103" s="95">
        <f>INDEX(技能效果!B:B,MATCH(技能效果等级!W4103,技能效果!AE:AE,0))</f>
        <v>210600301</v>
      </c>
      <c r="C4103" s="95" t="str">
        <f>INDEX(技能效果!C:C,MATCH(技能效果等级!B4103,技能效果!B:B,0))</f>
        <v>战斗夏玲普攻伤害(教学)</v>
      </c>
      <c r="D4103" s="96" t="s">
        <v>873</v>
      </c>
      <c r="E4103" s="95">
        <v>6</v>
      </c>
      <c r="F4103" s="95">
        <f>INDEX(技能效果!H:H,MATCH(技能效果等级!B4103,技能效果!B:B,0))</f>
        <v>1001</v>
      </c>
      <c r="G4103" s="95">
        <f>IF(INDEX(技能效果!K:K,MATCH(B4103,技能效果!B:B,0))=0,INDEX(技能效果!I:I,MATCH(技能效果等级!B4103,技能效果!B:B,0)),INDEX(技能效果!I:I,MATCH(技能效果等级!B4103,技能效果!B:B,0))*VLOOKUP(E4103,技能数值计算!$C$19:$D$28,2,FALSE))</f>
        <v>0.5</v>
      </c>
      <c r="H4103" s="95">
        <f>INDEX(技能效果!J:J,MATCH(技能效果等级!B4103,技能效果!B:B,0))</f>
        <v>0</v>
      </c>
      <c r="I4103" s="97"/>
      <c r="J4103" s="97"/>
      <c r="K4103" s="97"/>
      <c r="L4103" s="97"/>
      <c r="M4103" s="97"/>
      <c r="N4103" s="96" t="str">
        <f>IF(INDEX(技能效果!L:L,MATCH(技能效果等级!B4103,技能效果!B:B,0))="","",INDEX(技能效果!L:L,MATCH(技能效果等级!B4103,技能效果!B:B,0)))</f>
        <v/>
      </c>
      <c r="O4103" s="95">
        <f>IF(INDEX(技能效果!N:N,MATCH(B4103,技能效果!B:B,0))=0,INDEX(技能效果!M:M,MATCH(技能效果等级!B4103,技能效果!B:B,0)),INDEX(技能效果!M:M,MATCH(技能效果等级!B4103,技能效果!B:B,0))*VLOOKUP(E4103,技能数值计算!$C$19:$D$28,2,FALSE))</f>
        <v>0</v>
      </c>
      <c r="P4103" s="97"/>
      <c r="Q4103" s="97"/>
      <c r="R4103" s="95" t="str">
        <f>IF(INDEX(技能效果!O:O,MATCH(技能效果等级!B4103,技能效果!B:B,0))="","",INDEX(技能效果!O:O,MATCH(技能效果等级!B4103,技能效果!B:B,0)))</f>
        <v/>
      </c>
      <c r="S4103" s="97"/>
      <c r="T4103" s="97"/>
      <c r="U4103" s="97"/>
      <c r="V4103" s="96" t="str">
        <f>IF(INDEX(技能效果!AF:AF,MATCH(技能效果等级!B4103,技能效果!B:B,0))="","",INDEX(技能效果!AF:AF,MATCH(技能效果等级!B4103,技能效果!B:B,0)))</f>
        <v/>
      </c>
      <c r="W4103" s="95">
        <f t="shared" si="62"/>
        <v>401</v>
      </c>
    </row>
    <row r="4104" spans="1:23" ht="16.5" x14ac:dyDescent="0.2">
      <c r="A4104" s="62">
        <v>4101</v>
      </c>
      <c r="B4104" s="95">
        <f>INDEX(技能效果!B:B,MATCH(技能效果等级!W4104,技能效果!AE:AE,0))</f>
        <v>210600301</v>
      </c>
      <c r="C4104" s="95" t="str">
        <f>INDEX(技能效果!C:C,MATCH(技能效果等级!B4104,技能效果!B:B,0))</f>
        <v>战斗夏玲普攻伤害(教学)</v>
      </c>
      <c r="D4104" s="96" t="s">
        <v>873</v>
      </c>
      <c r="E4104" s="95">
        <v>7</v>
      </c>
      <c r="F4104" s="95">
        <f>INDEX(技能效果!H:H,MATCH(技能效果等级!B4104,技能效果!B:B,0))</f>
        <v>1001</v>
      </c>
      <c r="G4104" s="95">
        <f>IF(INDEX(技能效果!K:K,MATCH(B4104,技能效果!B:B,0))=0,INDEX(技能效果!I:I,MATCH(技能效果等级!B4104,技能效果!B:B,0)),INDEX(技能效果!I:I,MATCH(技能效果等级!B4104,技能效果!B:B,0))*VLOOKUP(E4104,技能数值计算!$C$19:$D$28,2,FALSE))</f>
        <v>0.5</v>
      </c>
      <c r="H4104" s="95">
        <f>INDEX(技能效果!J:J,MATCH(技能效果等级!B4104,技能效果!B:B,0))</f>
        <v>0</v>
      </c>
      <c r="I4104" s="97"/>
      <c r="J4104" s="97"/>
      <c r="K4104" s="97"/>
      <c r="L4104" s="97"/>
      <c r="M4104" s="97"/>
      <c r="N4104" s="96" t="str">
        <f>IF(INDEX(技能效果!L:L,MATCH(技能效果等级!B4104,技能效果!B:B,0))="","",INDEX(技能效果!L:L,MATCH(技能效果等级!B4104,技能效果!B:B,0)))</f>
        <v/>
      </c>
      <c r="O4104" s="95">
        <f>IF(INDEX(技能效果!N:N,MATCH(B4104,技能效果!B:B,0))=0,INDEX(技能效果!M:M,MATCH(技能效果等级!B4104,技能效果!B:B,0)),INDEX(技能效果!M:M,MATCH(技能效果等级!B4104,技能效果!B:B,0))*VLOOKUP(E4104,技能数值计算!$C$19:$D$28,2,FALSE))</f>
        <v>0</v>
      </c>
      <c r="P4104" s="97"/>
      <c r="Q4104" s="97"/>
      <c r="R4104" s="95" t="str">
        <f>IF(INDEX(技能效果!O:O,MATCH(技能效果等级!B4104,技能效果!B:B,0))="","",INDEX(技能效果!O:O,MATCH(技能效果等级!B4104,技能效果!B:B,0)))</f>
        <v/>
      </c>
      <c r="S4104" s="97"/>
      <c r="T4104" s="97"/>
      <c r="U4104" s="97"/>
      <c r="V4104" s="96" t="str">
        <f>IF(INDEX(技能效果!AF:AF,MATCH(技能效果等级!B4104,技能效果!B:B,0))="","",INDEX(技能效果!AF:AF,MATCH(技能效果等级!B4104,技能效果!B:B,0)))</f>
        <v/>
      </c>
      <c r="W4104" s="95">
        <f t="shared" si="62"/>
        <v>401</v>
      </c>
    </row>
    <row r="4105" spans="1:23" ht="16.5" x14ac:dyDescent="0.2">
      <c r="A4105" s="62">
        <v>4102</v>
      </c>
      <c r="B4105" s="95">
        <f>INDEX(技能效果!B:B,MATCH(技能效果等级!W4105,技能效果!AE:AE,0))</f>
        <v>210600301</v>
      </c>
      <c r="C4105" s="95" t="str">
        <f>INDEX(技能效果!C:C,MATCH(技能效果等级!B4105,技能效果!B:B,0))</f>
        <v>战斗夏玲普攻伤害(教学)</v>
      </c>
      <c r="D4105" s="96" t="s">
        <v>873</v>
      </c>
      <c r="E4105" s="95">
        <v>8</v>
      </c>
      <c r="F4105" s="95">
        <f>INDEX(技能效果!H:H,MATCH(技能效果等级!B4105,技能效果!B:B,0))</f>
        <v>1001</v>
      </c>
      <c r="G4105" s="95">
        <f>IF(INDEX(技能效果!K:K,MATCH(B4105,技能效果!B:B,0))=0,INDEX(技能效果!I:I,MATCH(技能效果等级!B4105,技能效果!B:B,0)),INDEX(技能效果!I:I,MATCH(技能效果等级!B4105,技能效果!B:B,0))*VLOOKUP(E4105,技能数值计算!$C$19:$D$28,2,FALSE))</f>
        <v>0.5</v>
      </c>
      <c r="H4105" s="95">
        <f>INDEX(技能效果!J:J,MATCH(技能效果等级!B4105,技能效果!B:B,0))</f>
        <v>0</v>
      </c>
      <c r="I4105" s="97"/>
      <c r="J4105" s="97"/>
      <c r="K4105" s="97"/>
      <c r="L4105" s="97"/>
      <c r="M4105" s="97"/>
      <c r="N4105" s="96" t="str">
        <f>IF(INDEX(技能效果!L:L,MATCH(技能效果等级!B4105,技能效果!B:B,0))="","",INDEX(技能效果!L:L,MATCH(技能效果等级!B4105,技能效果!B:B,0)))</f>
        <v/>
      </c>
      <c r="O4105" s="95">
        <f>IF(INDEX(技能效果!N:N,MATCH(B4105,技能效果!B:B,0))=0,INDEX(技能效果!M:M,MATCH(技能效果等级!B4105,技能效果!B:B,0)),INDEX(技能效果!M:M,MATCH(技能效果等级!B4105,技能效果!B:B,0))*VLOOKUP(E4105,技能数值计算!$C$19:$D$28,2,FALSE))</f>
        <v>0</v>
      </c>
      <c r="P4105" s="97"/>
      <c r="Q4105" s="97"/>
      <c r="R4105" s="95" t="str">
        <f>IF(INDEX(技能效果!O:O,MATCH(技能效果等级!B4105,技能效果!B:B,0))="","",INDEX(技能效果!O:O,MATCH(技能效果等级!B4105,技能效果!B:B,0)))</f>
        <v/>
      </c>
      <c r="S4105" s="97"/>
      <c r="T4105" s="97"/>
      <c r="U4105" s="97"/>
      <c r="V4105" s="96" t="str">
        <f>IF(INDEX(技能效果!AF:AF,MATCH(技能效果等级!B4105,技能效果!B:B,0))="","",INDEX(技能效果!AF:AF,MATCH(技能效果等级!B4105,技能效果!B:B,0)))</f>
        <v/>
      </c>
      <c r="W4105" s="95">
        <f t="shared" si="62"/>
        <v>401</v>
      </c>
    </row>
    <row r="4106" spans="1:23" ht="16.5" x14ac:dyDescent="0.2">
      <c r="A4106" s="62">
        <v>4103</v>
      </c>
      <c r="B4106" s="95">
        <f>INDEX(技能效果!B:B,MATCH(技能效果等级!W4106,技能效果!AE:AE,0))</f>
        <v>210600301</v>
      </c>
      <c r="C4106" s="95" t="str">
        <f>INDEX(技能效果!C:C,MATCH(技能效果等级!B4106,技能效果!B:B,0))</f>
        <v>战斗夏玲普攻伤害(教学)</v>
      </c>
      <c r="D4106" s="96" t="s">
        <v>873</v>
      </c>
      <c r="E4106" s="95">
        <v>9</v>
      </c>
      <c r="F4106" s="95">
        <f>INDEX(技能效果!H:H,MATCH(技能效果等级!B4106,技能效果!B:B,0))</f>
        <v>1001</v>
      </c>
      <c r="G4106" s="95">
        <f>IF(INDEX(技能效果!K:K,MATCH(B4106,技能效果!B:B,0))=0,INDEX(技能效果!I:I,MATCH(技能效果等级!B4106,技能效果!B:B,0)),INDEX(技能效果!I:I,MATCH(技能效果等级!B4106,技能效果!B:B,0))*VLOOKUP(E4106,技能数值计算!$C$19:$D$28,2,FALSE))</f>
        <v>0.5</v>
      </c>
      <c r="H4106" s="95">
        <f>INDEX(技能效果!J:J,MATCH(技能效果等级!B4106,技能效果!B:B,0))</f>
        <v>0</v>
      </c>
      <c r="I4106" s="97"/>
      <c r="J4106" s="97"/>
      <c r="K4106" s="97"/>
      <c r="L4106" s="97"/>
      <c r="M4106" s="97"/>
      <c r="N4106" s="96" t="str">
        <f>IF(INDEX(技能效果!L:L,MATCH(技能效果等级!B4106,技能效果!B:B,0))="","",INDEX(技能效果!L:L,MATCH(技能效果等级!B4106,技能效果!B:B,0)))</f>
        <v/>
      </c>
      <c r="O4106" s="95">
        <f>IF(INDEX(技能效果!N:N,MATCH(B4106,技能效果!B:B,0))=0,INDEX(技能效果!M:M,MATCH(技能效果等级!B4106,技能效果!B:B,0)),INDEX(技能效果!M:M,MATCH(技能效果等级!B4106,技能效果!B:B,0))*VLOOKUP(E4106,技能数值计算!$C$19:$D$28,2,FALSE))</f>
        <v>0</v>
      </c>
      <c r="P4106" s="97"/>
      <c r="Q4106" s="97"/>
      <c r="R4106" s="95" t="str">
        <f>IF(INDEX(技能效果!O:O,MATCH(技能效果等级!B4106,技能效果!B:B,0))="","",INDEX(技能效果!O:O,MATCH(技能效果等级!B4106,技能效果!B:B,0)))</f>
        <v/>
      </c>
      <c r="S4106" s="97"/>
      <c r="T4106" s="97"/>
      <c r="U4106" s="97"/>
      <c r="V4106" s="96" t="str">
        <f>IF(INDEX(技能效果!AF:AF,MATCH(技能效果等级!B4106,技能效果!B:B,0))="","",INDEX(技能效果!AF:AF,MATCH(技能效果等级!B4106,技能效果!B:B,0)))</f>
        <v/>
      </c>
      <c r="W4106" s="95">
        <f t="shared" si="62"/>
        <v>401</v>
      </c>
    </row>
    <row r="4107" spans="1:23" ht="16.5" x14ac:dyDescent="0.2">
      <c r="A4107" s="62">
        <v>4104</v>
      </c>
      <c r="B4107" s="95">
        <f>INDEX(技能效果!B:B,MATCH(技能效果等级!W4107,技能效果!AE:AE,0))</f>
        <v>210600301</v>
      </c>
      <c r="C4107" s="95" t="str">
        <f>INDEX(技能效果!C:C,MATCH(技能效果等级!B4107,技能效果!B:B,0))</f>
        <v>战斗夏玲普攻伤害(教学)</v>
      </c>
      <c r="D4107" s="96" t="s">
        <v>873</v>
      </c>
      <c r="E4107" s="95">
        <v>10</v>
      </c>
      <c r="F4107" s="95">
        <f>INDEX(技能效果!H:H,MATCH(技能效果等级!B4107,技能效果!B:B,0))</f>
        <v>1001</v>
      </c>
      <c r="G4107" s="95">
        <f>IF(INDEX(技能效果!K:K,MATCH(B4107,技能效果!B:B,0))=0,INDEX(技能效果!I:I,MATCH(技能效果等级!B4107,技能效果!B:B,0)),INDEX(技能效果!I:I,MATCH(技能效果等级!B4107,技能效果!B:B,0))*VLOOKUP(E4107,技能数值计算!$C$19:$D$28,2,FALSE))</f>
        <v>0.5</v>
      </c>
      <c r="H4107" s="95">
        <f>INDEX(技能效果!J:J,MATCH(技能效果等级!B4107,技能效果!B:B,0))</f>
        <v>0</v>
      </c>
      <c r="I4107" s="97"/>
      <c r="J4107" s="97"/>
      <c r="K4107" s="97"/>
      <c r="L4107" s="97"/>
      <c r="M4107" s="97"/>
      <c r="N4107" s="96" t="str">
        <f>IF(INDEX(技能效果!L:L,MATCH(技能效果等级!B4107,技能效果!B:B,0))="","",INDEX(技能效果!L:L,MATCH(技能效果等级!B4107,技能效果!B:B,0)))</f>
        <v/>
      </c>
      <c r="O4107" s="95">
        <f>IF(INDEX(技能效果!N:N,MATCH(B4107,技能效果!B:B,0))=0,INDEX(技能效果!M:M,MATCH(技能效果等级!B4107,技能效果!B:B,0)),INDEX(技能效果!M:M,MATCH(技能效果等级!B4107,技能效果!B:B,0))*VLOOKUP(E4107,技能数值计算!$C$19:$D$28,2,FALSE))</f>
        <v>0</v>
      </c>
      <c r="P4107" s="97"/>
      <c r="Q4107" s="97"/>
      <c r="R4107" s="95" t="str">
        <f>IF(INDEX(技能效果!O:O,MATCH(技能效果等级!B4107,技能效果!B:B,0))="","",INDEX(技能效果!O:O,MATCH(技能效果等级!B4107,技能效果!B:B,0)))</f>
        <v/>
      </c>
      <c r="S4107" s="97"/>
      <c r="T4107" s="97"/>
      <c r="U4107" s="97"/>
      <c r="V4107" s="96" t="str">
        <f>IF(INDEX(技能效果!AF:AF,MATCH(技能效果等级!B4107,技能效果!B:B,0))="","",INDEX(技能效果!AF:AF,MATCH(技能效果等级!B4107,技能效果!B:B,0)))</f>
        <v/>
      </c>
      <c r="W4107" s="95">
        <f t="shared" si="62"/>
        <v>401</v>
      </c>
    </row>
    <row r="4108" spans="1:23" ht="16.5" x14ac:dyDescent="0.2">
      <c r="A4108" s="62">
        <v>4105</v>
      </c>
      <c r="B4108" s="95">
        <f>INDEX(技能效果!B:B,MATCH(技能效果等级!W4108,技能效果!AE:AE,0))</f>
        <v>210600302</v>
      </c>
      <c r="C4108" s="95" t="str">
        <f>INDEX(技能效果!C:C,MATCH(技能效果等级!B4108,技能效果!B:B,0))</f>
        <v>战斗夏玲普攻水晶(教学)</v>
      </c>
      <c r="D4108" s="96" t="s">
        <v>873</v>
      </c>
      <c r="E4108" s="95">
        <v>1</v>
      </c>
      <c r="F4108" s="95">
        <f>INDEX(技能效果!H:H,MATCH(技能效果等级!B4108,技能效果!B:B,0))</f>
        <v>3001</v>
      </c>
      <c r="G4108" s="95">
        <f>IF(INDEX(技能效果!K:K,MATCH(B4108,技能效果!B:B,0))=0,INDEX(技能效果!I:I,MATCH(技能效果等级!B4108,技能效果!B:B,0)),INDEX(技能效果!I:I,MATCH(技能效果等级!B4108,技能效果!B:B,0))*VLOOKUP(E4108,技能数值计算!$C$19:$D$28,2,FALSE))</f>
        <v>3</v>
      </c>
      <c r="H4108" s="95">
        <f>INDEX(技能效果!J:J,MATCH(技能效果等级!B4108,技能效果!B:B,0))</f>
        <v>1</v>
      </c>
      <c r="I4108" s="97"/>
      <c r="J4108" s="97"/>
      <c r="K4108" s="97"/>
      <c r="L4108" s="97"/>
      <c r="M4108" s="97"/>
      <c r="N4108" s="96" t="str">
        <f>IF(INDEX(技能效果!L:L,MATCH(技能效果等级!B4108,技能效果!B:B,0))="","",INDEX(技能效果!L:L,MATCH(技能效果等级!B4108,技能效果!B:B,0)))</f>
        <v/>
      </c>
      <c r="O4108" s="95">
        <f>IF(INDEX(技能效果!N:N,MATCH(B4108,技能效果!B:B,0))=0,INDEX(技能效果!M:M,MATCH(技能效果等级!B4108,技能效果!B:B,0)),INDEX(技能效果!M:M,MATCH(技能效果等级!B4108,技能效果!B:B,0))*VLOOKUP(E4108,技能数值计算!$C$19:$D$28,2,FALSE))</f>
        <v>0</v>
      </c>
      <c r="P4108" s="97"/>
      <c r="Q4108" s="97"/>
      <c r="R4108" s="95" t="str">
        <f>IF(INDEX(技能效果!O:O,MATCH(技能效果等级!B4108,技能效果!B:B,0))="","",INDEX(技能效果!O:O,MATCH(技能效果等级!B4108,技能效果!B:B,0)))</f>
        <v/>
      </c>
      <c r="S4108" s="97"/>
      <c r="T4108" s="97"/>
      <c r="U4108" s="97"/>
      <c r="V4108" s="96" t="str">
        <f>IF(INDEX(技能效果!AF:AF,MATCH(技能效果等级!B4108,技能效果!B:B,0))="","",INDEX(技能效果!AF:AF,MATCH(技能效果等级!B4108,技能效果!B:B,0)))</f>
        <v/>
      </c>
      <c r="W4108" s="95">
        <f t="shared" si="62"/>
        <v>402</v>
      </c>
    </row>
    <row r="4109" spans="1:23" ht="16.5" x14ac:dyDescent="0.2">
      <c r="A4109" s="62">
        <v>4106</v>
      </c>
      <c r="B4109" s="95">
        <f>INDEX(技能效果!B:B,MATCH(技能效果等级!W4109,技能效果!AE:AE,0))</f>
        <v>210600302</v>
      </c>
      <c r="C4109" s="95" t="str">
        <f>INDEX(技能效果!C:C,MATCH(技能效果等级!B4109,技能效果!B:B,0))</f>
        <v>战斗夏玲普攻水晶(教学)</v>
      </c>
      <c r="D4109" s="96" t="s">
        <v>873</v>
      </c>
      <c r="E4109" s="95">
        <v>2</v>
      </c>
      <c r="F4109" s="95">
        <f>INDEX(技能效果!H:H,MATCH(技能效果等级!B4109,技能效果!B:B,0))</f>
        <v>3001</v>
      </c>
      <c r="G4109" s="95">
        <f>IF(INDEX(技能效果!K:K,MATCH(B4109,技能效果!B:B,0))=0,INDEX(技能效果!I:I,MATCH(技能效果等级!B4109,技能效果!B:B,0)),INDEX(技能效果!I:I,MATCH(技能效果等级!B4109,技能效果!B:B,0))*VLOOKUP(E4109,技能数值计算!$C$19:$D$28,2,FALSE))</f>
        <v>3</v>
      </c>
      <c r="H4109" s="95">
        <f>INDEX(技能效果!J:J,MATCH(技能效果等级!B4109,技能效果!B:B,0))</f>
        <v>1</v>
      </c>
      <c r="I4109" s="97"/>
      <c r="J4109" s="97"/>
      <c r="K4109" s="97"/>
      <c r="L4109" s="97"/>
      <c r="M4109" s="97"/>
      <c r="N4109" s="96" t="str">
        <f>IF(INDEX(技能效果!L:L,MATCH(技能效果等级!B4109,技能效果!B:B,0))="","",INDEX(技能效果!L:L,MATCH(技能效果等级!B4109,技能效果!B:B,0)))</f>
        <v/>
      </c>
      <c r="O4109" s="95">
        <f>IF(INDEX(技能效果!N:N,MATCH(B4109,技能效果!B:B,0))=0,INDEX(技能效果!M:M,MATCH(技能效果等级!B4109,技能效果!B:B,0)),INDEX(技能效果!M:M,MATCH(技能效果等级!B4109,技能效果!B:B,0))*VLOOKUP(E4109,技能数值计算!$C$19:$D$28,2,FALSE))</f>
        <v>0</v>
      </c>
      <c r="P4109" s="97"/>
      <c r="Q4109" s="97"/>
      <c r="R4109" s="95" t="str">
        <f>IF(INDEX(技能效果!O:O,MATCH(技能效果等级!B4109,技能效果!B:B,0))="","",INDEX(技能效果!O:O,MATCH(技能效果等级!B4109,技能效果!B:B,0)))</f>
        <v/>
      </c>
      <c r="S4109" s="97"/>
      <c r="T4109" s="97"/>
      <c r="U4109" s="97"/>
      <c r="V4109" s="96" t="str">
        <f>IF(INDEX(技能效果!AF:AF,MATCH(技能效果等级!B4109,技能效果!B:B,0))="","",INDEX(技能效果!AF:AF,MATCH(技能效果等级!B4109,技能效果!B:B,0)))</f>
        <v/>
      </c>
      <c r="W4109" s="95">
        <f t="shared" si="62"/>
        <v>402</v>
      </c>
    </row>
    <row r="4110" spans="1:23" ht="16.5" x14ac:dyDescent="0.2">
      <c r="A4110" s="62">
        <v>4107</v>
      </c>
      <c r="B4110" s="95">
        <f>INDEX(技能效果!B:B,MATCH(技能效果等级!W4110,技能效果!AE:AE,0))</f>
        <v>210600302</v>
      </c>
      <c r="C4110" s="95" t="str">
        <f>INDEX(技能效果!C:C,MATCH(技能效果等级!B4110,技能效果!B:B,0))</f>
        <v>战斗夏玲普攻水晶(教学)</v>
      </c>
      <c r="D4110" s="96" t="s">
        <v>873</v>
      </c>
      <c r="E4110" s="95">
        <v>3</v>
      </c>
      <c r="F4110" s="95">
        <f>INDEX(技能效果!H:H,MATCH(技能效果等级!B4110,技能效果!B:B,0))</f>
        <v>3001</v>
      </c>
      <c r="G4110" s="95">
        <f>IF(INDEX(技能效果!K:K,MATCH(B4110,技能效果!B:B,0))=0,INDEX(技能效果!I:I,MATCH(技能效果等级!B4110,技能效果!B:B,0)),INDEX(技能效果!I:I,MATCH(技能效果等级!B4110,技能效果!B:B,0))*VLOOKUP(E4110,技能数值计算!$C$19:$D$28,2,FALSE))</f>
        <v>3</v>
      </c>
      <c r="H4110" s="95">
        <f>INDEX(技能效果!J:J,MATCH(技能效果等级!B4110,技能效果!B:B,0))</f>
        <v>1</v>
      </c>
      <c r="I4110" s="97"/>
      <c r="J4110" s="97"/>
      <c r="K4110" s="97"/>
      <c r="L4110" s="97"/>
      <c r="M4110" s="97"/>
      <c r="N4110" s="96" t="str">
        <f>IF(INDEX(技能效果!L:L,MATCH(技能效果等级!B4110,技能效果!B:B,0))="","",INDEX(技能效果!L:L,MATCH(技能效果等级!B4110,技能效果!B:B,0)))</f>
        <v/>
      </c>
      <c r="O4110" s="95">
        <f>IF(INDEX(技能效果!N:N,MATCH(B4110,技能效果!B:B,0))=0,INDEX(技能效果!M:M,MATCH(技能效果等级!B4110,技能效果!B:B,0)),INDEX(技能效果!M:M,MATCH(技能效果等级!B4110,技能效果!B:B,0))*VLOOKUP(E4110,技能数值计算!$C$19:$D$28,2,FALSE))</f>
        <v>0</v>
      </c>
      <c r="P4110" s="97"/>
      <c r="Q4110" s="97"/>
      <c r="R4110" s="95" t="str">
        <f>IF(INDEX(技能效果!O:O,MATCH(技能效果等级!B4110,技能效果!B:B,0))="","",INDEX(技能效果!O:O,MATCH(技能效果等级!B4110,技能效果!B:B,0)))</f>
        <v/>
      </c>
      <c r="S4110" s="97"/>
      <c r="T4110" s="97"/>
      <c r="U4110" s="97"/>
      <c r="V4110" s="96" t="str">
        <f>IF(INDEX(技能效果!AF:AF,MATCH(技能效果等级!B4110,技能效果!B:B,0))="","",INDEX(技能效果!AF:AF,MATCH(技能效果等级!B4110,技能效果!B:B,0)))</f>
        <v/>
      </c>
      <c r="W4110" s="95">
        <f t="shared" si="62"/>
        <v>402</v>
      </c>
    </row>
    <row r="4111" spans="1:23" ht="16.5" x14ac:dyDescent="0.2">
      <c r="A4111" s="62">
        <v>4108</v>
      </c>
      <c r="B4111" s="95">
        <f>INDEX(技能效果!B:B,MATCH(技能效果等级!W4111,技能效果!AE:AE,0))</f>
        <v>210600302</v>
      </c>
      <c r="C4111" s="95" t="str">
        <f>INDEX(技能效果!C:C,MATCH(技能效果等级!B4111,技能效果!B:B,0))</f>
        <v>战斗夏玲普攻水晶(教学)</v>
      </c>
      <c r="D4111" s="96" t="s">
        <v>873</v>
      </c>
      <c r="E4111" s="95">
        <v>4</v>
      </c>
      <c r="F4111" s="95">
        <f>INDEX(技能效果!H:H,MATCH(技能效果等级!B4111,技能效果!B:B,0))</f>
        <v>3001</v>
      </c>
      <c r="G4111" s="95">
        <f>IF(INDEX(技能效果!K:K,MATCH(B4111,技能效果!B:B,0))=0,INDEX(技能效果!I:I,MATCH(技能效果等级!B4111,技能效果!B:B,0)),INDEX(技能效果!I:I,MATCH(技能效果等级!B4111,技能效果!B:B,0))*VLOOKUP(E4111,技能数值计算!$C$19:$D$28,2,FALSE))</f>
        <v>3</v>
      </c>
      <c r="H4111" s="95">
        <f>INDEX(技能效果!J:J,MATCH(技能效果等级!B4111,技能效果!B:B,0))</f>
        <v>1</v>
      </c>
      <c r="I4111" s="97"/>
      <c r="J4111" s="97"/>
      <c r="K4111" s="97"/>
      <c r="L4111" s="97"/>
      <c r="M4111" s="97"/>
      <c r="N4111" s="96" t="str">
        <f>IF(INDEX(技能效果!L:L,MATCH(技能效果等级!B4111,技能效果!B:B,0))="","",INDEX(技能效果!L:L,MATCH(技能效果等级!B4111,技能效果!B:B,0)))</f>
        <v/>
      </c>
      <c r="O4111" s="95">
        <f>IF(INDEX(技能效果!N:N,MATCH(B4111,技能效果!B:B,0))=0,INDEX(技能效果!M:M,MATCH(技能效果等级!B4111,技能效果!B:B,0)),INDEX(技能效果!M:M,MATCH(技能效果等级!B4111,技能效果!B:B,0))*VLOOKUP(E4111,技能数值计算!$C$19:$D$28,2,FALSE))</f>
        <v>0</v>
      </c>
      <c r="P4111" s="97"/>
      <c r="Q4111" s="97"/>
      <c r="R4111" s="95" t="str">
        <f>IF(INDEX(技能效果!O:O,MATCH(技能效果等级!B4111,技能效果!B:B,0))="","",INDEX(技能效果!O:O,MATCH(技能效果等级!B4111,技能效果!B:B,0)))</f>
        <v/>
      </c>
      <c r="S4111" s="97"/>
      <c r="T4111" s="97"/>
      <c r="U4111" s="97"/>
      <c r="V4111" s="96" t="str">
        <f>IF(INDEX(技能效果!AF:AF,MATCH(技能效果等级!B4111,技能效果!B:B,0))="","",INDEX(技能效果!AF:AF,MATCH(技能效果等级!B4111,技能效果!B:B,0)))</f>
        <v/>
      </c>
      <c r="W4111" s="95">
        <f t="shared" si="62"/>
        <v>402</v>
      </c>
    </row>
    <row r="4112" spans="1:23" ht="16.5" x14ac:dyDescent="0.2">
      <c r="A4112" s="62">
        <v>4109</v>
      </c>
      <c r="B4112" s="95">
        <f>INDEX(技能效果!B:B,MATCH(技能效果等级!W4112,技能效果!AE:AE,0))</f>
        <v>210600302</v>
      </c>
      <c r="C4112" s="95" t="str">
        <f>INDEX(技能效果!C:C,MATCH(技能效果等级!B4112,技能效果!B:B,0))</f>
        <v>战斗夏玲普攻水晶(教学)</v>
      </c>
      <c r="D4112" s="96" t="s">
        <v>873</v>
      </c>
      <c r="E4112" s="95">
        <v>5</v>
      </c>
      <c r="F4112" s="95">
        <f>INDEX(技能效果!H:H,MATCH(技能效果等级!B4112,技能效果!B:B,0))</f>
        <v>3001</v>
      </c>
      <c r="G4112" s="95">
        <f>IF(INDEX(技能效果!K:K,MATCH(B4112,技能效果!B:B,0))=0,INDEX(技能效果!I:I,MATCH(技能效果等级!B4112,技能效果!B:B,0)),INDEX(技能效果!I:I,MATCH(技能效果等级!B4112,技能效果!B:B,0))*VLOOKUP(E4112,技能数值计算!$C$19:$D$28,2,FALSE))</f>
        <v>3</v>
      </c>
      <c r="H4112" s="95">
        <f>INDEX(技能效果!J:J,MATCH(技能效果等级!B4112,技能效果!B:B,0))</f>
        <v>1</v>
      </c>
      <c r="I4112" s="97"/>
      <c r="J4112" s="97"/>
      <c r="K4112" s="97"/>
      <c r="L4112" s="97"/>
      <c r="M4112" s="97"/>
      <c r="N4112" s="96" t="str">
        <f>IF(INDEX(技能效果!L:L,MATCH(技能效果等级!B4112,技能效果!B:B,0))="","",INDEX(技能效果!L:L,MATCH(技能效果等级!B4112,技能效果!B:B,0)))</f>
        <v/>
      </c>
      <c r="O4112" s="95">
        <f>IF(INDEX(技能效果!N:N,MATCH(B4112,技能效果!B:B,0))=0,INDEX(技能效果!M:M,MATCH(技能效果等级!B4112,技能效果!B:B,0)),INDEX(技能效果!M:M,MATCH(技能效果等级!B4112,技能效果!B:B,0))*VLOOKUP(E4112,技能数值计算!$C$19:$D$28,2,FALSE))</f>
        <v>0</v>
      </c>
      <c r="P4112" s="97"/>
      <c r="Q4112" s="97"/>
      <c r="R4112" s="95" t="str">
        <f>IF(INDEX(技能效果!O:O,MATCH(技能效果等级!B4112,技能效果!B:B,0))="","",INDEX(技能效果!O:O,MATCH(技能效果等级!B4112,技能效果!B:B,0)))</f>
        <v/>
      </c>
      <c r="S4112" s="97"/>
      <c r="T4112" s="97"/>
      <c r="U4112" s="97"/>
      <c r="V4112" s="96" t="str">
        <f>IF(INDEX(技能效果!AF:AF,MATCH(技能效果等级!B4112,技能效果!B:B,0))="","",INDEX(技能效果!AF:AF,MATCH(技能效果等级!B4112,技能效果!B:B,0)))</f>
        <v/>
      </c>
      <c r="W4112" s="95">
        <f t="shared" si="62"/>
        <v>402</v>
      </c>
    </row>
    <row r="4113" spans="1:23" ht="16.5" x14ac:dyDescent="0.2">
      <c r="A4113" s="62">
        <v>4110</v>
      </c>
      <c r="B4113" s="95">
        <f>INDEX(技能效果!B:B,MATCH(技能效果等级!W4113,技能效果!AE:AE,0))</f>
        <v>210600302</v>
      </c>
      <c r="C4113" s="95" t="str">
        <f>INDEX(技能效果!C:C,MATCH(技能效果等级!B4113,技能效果!B:B,0))</f>
        <v>战斗夏玲普攻水晶(教学)</v>
      </c>
      <c r="D4113" s="96" t="s">
        <v>873</v>
      </c>
      <c r="E4113" s="95">
        <v>6</v>
      </c>
      <c r="F4113" s="95">
        <f>INDEX(技能效果!H:H,MATCH(技能效果等级!B4113,技能效果!B:B,0))</f>
        <v>3001</v>
      </c>
      <c r="G4113" s="95">
        <f>IF(INDEX(技能效果!K:K,MATCH(B4113,技能效果!B:B,0))=0,INDEX(技能效果!I:I,MATCH(技能效果等级!B4113,技能效果!B:B,0)),INDEX(技能效果!I:I,MATCH(技能效果等级!B4113,技能效果!B:B,0))*VLOOKUP(E4113,技能数值计算!$C$19:$D$28,2,FALSE))</f>
        <v>3</v>
      </c>
      <c r="H4113" s="95">
        <f>INDEX(技能效果!J:J,MATCH(技能效果等级!B4113,技能效果!B:B,0))</f>
        <v>1</v>
      </c>
      <c r="I4113" s="97"/>
      <c r="J4113" s="97"/>
      <c r="K4113" s="97"/>
      <c r="L4113" s="97"/>
      <c r="M4113" s="97"/>
      <c r="N4113" s="96" t="str">
        <f>IF(INDEX(技能效果!L:L,MATCH(技能效果等级!B4113,技能效果!B:B,0))="","",INDEX(技能效果!L:L,MATCH(技能效果等级!B4113,技能效果!B:B,0)))</f>
        <v/>
      </c>
      <c r="O4113" s="95">
        <f>IF(INDEX(技能效果!N:N,MATCH(B4113,技能效果!B:B,0))=0,INDEX(技能效果!M:M,MATCH(技能效果等级!B4113,技能效果!B:B,0)),INDEX(技能效果!M:M,MATCH(技能效果等级!B4113,技能效果!B:B,0))*VLOOKUP(E4113,技能数值计算!$C$19:$D$28,2,FALSE))</f>
        <v>0</v>
      </c>
      <c r="P4113" s="97"/>
      <c r="Q4113" s="97"/>
      <c r="R4113" s="95" t="str">
        <f>IF(INDEX(技能效果!O:O,MATCH(技能效果等级!B4113,技能效果!B:B,0))="","",INDEX(技能效果!O:O,MATCH(技能效果等级!B4113,技能效果!B:B,0)))</f>
        <v/>
      </c>
      <c r="S4113" s="97"/>
      <c r="T4113" s="97"/>
      <c r="U4113" s="97"/>
      <c r="V4113" s="96" t="str">
        <f>IF(INDEX(技能效果!AF:AF,MATCH(技能效果等级!B4113,技能效果!B:B,0))="","",INDEX(技能效果!AF:AF,MATCH(技能效果等级!B4113,技能效果!B:B,0)))</f>
        <v/>
      </c>
      <c r="W4113" s="95">
        <f t="shared" si="62"/>
        <v>402</v>
      </c>
    </row>
    <row r="4114" spans="1:23" ht="16.5" x14ac:dyDescent="0.2">
      <c r="A4114" s="62">
        <v>4111</v>
      </c>
      <c r="B4114" s="95">
        <f>INDEX(技能效果!B:B,MATCH(技能效果等级!W4114,技能效果!AE:AE,0))</f>
        <v>210600302</v>
      </c>
      <c r="C4114" s="95" t="str">
        <f>INDEX(技能效果!C:C,MATCH(技能效果等级!B4114,技能效果!B:B,0))</f>
        <v>战斗夏玲普攻水晶(教学)</v>
      </c>
      <c r="D4114" s="96" t="s">
        <v>873</v>
      </c>
      <c r="E4114" s="95">
        <v>7</v>
      </c>
      <c r="F4114" s="95">
        <f>INDEX(技能效果!H:H,MATCH(技能效果等级!B4114,技能效果!B:B,0))</f>
        <v>3001</v>
      </c>
      <c r="G4114" s="95">
        <f>IF(INDEX(技能效果!K:K,MATCH(B4114,技能效果!B:B,0))=0,INDEX(技能效果!I:I,MATCH(技能效果等级!B4114,技能效果!B:B,0)),INDEX(技能效果!I:I,MATCH(技能效果等级!B4114,技能效果!B:B,0))*VLOOKUP(E4114,技能数值计算!$C$19:$D$28,2,FALSE))</f>
        <v>3</v>
      </c>
      <c r="H4114" s="95">
        <f>INDEX(技能效果!J:J,MATCH(技能效果等级!B4114,技能效果!B:B,0))</f>
        <v>1</v>
      </c>
      <c r="I4114" s="97"/>
      <c r="J4114" s="97"/>
      <c r="K4114" s="97"/>
      <c r="L4114" s="97"/>
      <c r="M4114" s="97"/>
      <c r="N4114" s="96" t="str">
        <f>IF(INDEX(技能效果!L:L,MATCH(技能效果等级!B4114,技能效果!B:B,0))="","",INDEX(技能效果!L:L,MATCH(技能效果等级!B4114,技能效果!B:B,0)))</f>
        <v/>
      </c>
      <c r="O4114" s="95">
        <f>IF(INDEX(技能效果!N:N,MATCH(B4114,技能效果!B:B,0))=0,INDEX(技能效果!M:M,MATCH(技能效果等级!B4114,技能效果!B:B,0)),INDEX(技能效果!M:M,MATCH(技能效果等级!B4114,技能效果!B:B,0))*VLOOKUP(E4114,技能数值计算!$C$19:$D$28,2,FALSE))</f>
        <v>0</v>
      </c>
      <c r="P4114" s="97"/>
      <c r="Q4114" s="97"/>
      <c r="R4114" s="95" t="str">
        <f>IF(INDEX(技能效果!O:O,MATCH(技能效果等级!B4114,技能效果!B:B,0))="","",INDEX(技能效果!O:O,MATCH(技能效果等级!B4114,技能效果!B:B,0)))</f>
        <v/>
      </c>
      <c r="S4114" s="97"/>
      <c r="T4114" s="97"/>
      <c r="U4114" s="97"/>
      <c r="V4114" s="96" t="str">
        <f>IF(INDEX(技能效果!AF:AF,MATCH(技能效果等级!B4114,技能效果!B:B,0))="","",INDEX(技能效果!AF:AF,MATCH(技能效果等级!B4114,技能效果!B:B,0)))</f>
        <v/>
      </c>
      <c r="W4114" s="95">
        <f t="shared" si="62"/>
        <v>402</v>
      </c>
    </row>
    <row r="4115" spans="1:23" ht="16.5" x14ac:dyDescent="0.2">
      <c r="A4115" s="62">
        <v>4112</v>
      </c>
      <c r="B4115" s="95">
        <f>INDEX(技能效果!B:B,MATCH(技能效果等级!W4115,技能效果!AE:AE,0))</f>
        <v>210600302</v>
      </c>
      <c r="C4115" s="95" t="str">
        <f>INDEX(技能效果!C:C,MATCH(技能效果等级!B4115,技能效果!B:B,0))</f>
        <v>战斗夏玲普攻水晶(教学)</v>
      </c>
      <c r="D4115" s="96" t="s">
        <v>873</v>
      </c>
      <c r="E4115" s="95">
        <v>8</v>
      </c>
      <c r="F4115" s="95">
        <f>INDEX(技能效果!H:H,MATCH(技能效果等级!B4115,技能效果!B:B,0))</f>
        <v>3001</v>
      </c>
      <c r="G4115" s="95">
        <f>IF(INDEX(技能效果!K:K,MATCH(B4115,技能效果!B:B,0))=0,INDEX(技能效果!I:I,MATCH(技能效果等级!B4115,技能效果!B:B,0)),INDEX(技能效果!I:I,MATCH(技能效果等级!B4115,技能效果!B:B,0))*VLOOKUP(E4115,技能数值计算!$C$19:$D$28,2,FALSE))</f>
        <v>3</v>
      </c>
      <c r="H4115" s="95">
        <f>INDEX(技能效果!J:J,MATCH(技能效果等级!B4115,技能效果!B:B,0))</f>
        <v>1</v>
      </c>
      <c r="I4115" s="97"/>
      <c r="J4115" s="97"/>
      <c r="K4115" s="97"/>
      <c r="L4115" s="97"/>
      <c r="M4115" s="97"/>
      <c r="N4115" s="96" t="str">
        <f>IF(INDEX(技能效果!L:L,MATCH(技能效果等级!B4115,技能效果!B:B,0))="","",INDEX(技能效果!L:L,MATCH(技能效果等级!B4115,技能效果!B:B,0)))</f>
        <v/>
      </c>
      <c r="O4115" s="95">
        <f>IF(INDEX(技能效果!N:N,MATCH(B4115,技能效果!B:B,0))=0,INDEX(技能效果!M:M,MATCH(技能效果等级!B4115,技能效果!B:B,0)),INDEX(技能效果!M:M,MATCH(技能效果等级!B4115,技能效果!B:B,0))*VLOOKUP(E4115,技能数值计算!$C$19:$D$28,2,FALSE))</f>
        <v>0</v>
      </c>
      <c r="P4115" s="97"/>
      <c r="Q4115" s="97"/>
      <c r="R4115" s="95" t="str">
        <f>IF(INDEX(技能效果!O:O,MATCH(技能效果等级!B4115,技能效果!B:B,0))="","",INDEX(技能效果!O:O,MATCH(技能效果等级!B4115,技能效果!B:B,0)))</f>
        <v/>
      </c>
      <c r="S4115" s="97"/>
      <c r="T4115" s="97"/>
      <c r="U4115" s="97"/>
      <c r="V4115" s="96" t="str">
        <f>IF(INDEX(技能效果!AF:AF,MATCH(技能效果等级!B4115,技能效果!B:B,0))="","",INDEX(技能效果!AF:AF,MATCH(技能效果等级!B4115,技能效果!B:B,0)))</f>
        <v/>
      </c>
      <c r="W4115" s="95">
        <f t="shared" si="62"/>
        <v>402</v>
      </c>
    </row>
    <row r="4116" spans="1:23" ht="16.5" x14ac:dyDescent="0.2">
      <c r="A4116" s="62">
        <v>4113</v>
      </c>
      <c r="B4116" s="95">
        <f>INDEX(技能效果!B:B,MATCH(技能效果等级!W4116,技能效果!AE:AE,0))</f>
        <v>210600302</v>
      </c>
      <c r="C4116" s="95" t="str">
        <f>INDEX(技能效果!C:C,MATCH(技能效果等级!B4116,技能效果!B:B,0))</f>
        <v>战斗夏玲普攻水晶(教学)</v>
      </c>
      <c r="D4116" s="96" t="s">
        <v>873</v>
      </c>
      <c r="E4116" s="95">
        <v>9</v>
      </c>
      <c r="F4116" s="95">
        <f>INDEX(技能效果!H:H,MATCH(技能效果等级!B4116,技能效果!B:B,0))</f>
        <v>3001</v>
      </c>
      <c r="G4116" s="95">
        <f>IF(INDEX(技能效果!K:K,MATCH(B4116,技能效果!B:B,0))=0,INDEX(技能效果!I:I,MATCH(技能效果等级!B4116,技能效果!B:B,0)),INDEX(技能效果!I:I,MATCH(技能效果等级!B4116,技能效果!B:B,0))*VLOOKUP(E4116,技能数值计算!$C$19:$D$28,2,FALSE))</f>
        <v>3</v>
      </c>
      <c r="H4116" s="95">
        <f>INDEX(技能效果!J:J,MATCH(技能效果等级!B4116,技能效果!B:B,0))</f>
        <v>1</v>
      </c>
      <c r="I4116" s="97"/>
      <c r="J4116" s="97"/>
      <c r="K4116" s="97"/>
      <c r="L4116" s="97"/>
      <c r="M4116" s="97"/>
      <c r="N4116" s="96" t="str">
        <f>IF(INDEX(技能效果!L:L,MATCH(技能效果等级!B4116,技能效果!B:B,0))="","",INDEX(技能效果!L:L,MATCH(技能效果等级!B4116,技能效果!B:B,0)))</f>
        <v/>
      </c>
      <c r="O4116" s="95">
        <f>IF(INDEX(技能效果!N:N,MATCH(B4116,技能效果!B:B,0))=0,INDEX(技能效果!M:M,MATCH(技能效果等级!B4116,技能效果!B:B,0)),INDEX(技能效果!M:M,MATCH(技能效果等级!B4116,技能效果!B:B,0))*VLOOKUP(E4116,技能数值计算!$C$19:$D$28,2,FALSE))</f>
        <v>0</v>
      </c>
      <c r="P4116" s="97"/>
      <c r="Q4116" s="97"/>
      <c r="R4116" s="95" t="str">
        <f>IF(INDEX(技能效果!O:O,MATCH(技能效果等级!B4116,技能效果!B:B,0))="","",INDEX(技能效果!O:O,MATCH(技能效果等级!B4116,技能效果!B:B,0)))</f>
        <v/>
      </c>
      <c r="S4116" s="97"/>
      <c r="T4116" s="97"/>
      <c r="U4116" s="97"/>
      <c r="V4116" s="96" t="str">
        <f>IF(INDEX(技能效果!AF:AF,MATCH(技能效果等级!B4116,技能效果!B:B,0))="","",INDEX(技能效果!AF:AF,MATCH(技能效果等级!B4116,技能效果!B:B,0)))</f>
        <v/>
      </c>
      <c r="W4116" s="95">
        <f t="shared" si="62"/>
        <v>402</v>
      </c>
    </row>
    <row r="4117" spans="1:23" ht="16.5" x14ac:dyDescent="0.2">
      <c r="A4117" s="62">
        <v>4114</v>
      </c>
      <c r="B4117" s="95">
        <f>INDEX(技能效果!B:B,MATCH(技能效果等级!W4117,技能效果!AE:AE,0))</f>
        <v>210600302</v>
      </c>
      <c r="C4117" s="95" t="str">
        <f>INDEX(技能效果!C:C,MATCH(技能效果等级!B4117,技能效果!B:B,0))</f>
        <v>战斗夏玲普攻水晶(教学)</v>
      </c>
      <c r="D4117" s="96" t="s">
        <v>873</v>
      </c>
      <c r="E4117" s="95">
        <v>10</v>
      </c>
      <c r="F4117" s="95">
        <f>INDEX(技能效果!H:H,MATCH(技能效果等级!B4117,技能效果!B:B,0))</f>
        <v>3001</v>
      </c>
      <c r="G4117" s="95">
        <f>IF(INDEX(技能效果!K:K,MATCH(B4117,技能效果!B:B,0))=0,INDEX(技能效果!I:I,MATCH(技能效果等级!B4117,技能效果!B:B,0)),INDEX(技能效果!I:I,MATCH(技能效果等级!B4117,技能效果!B:B,0))*VLOOKUP(E4117,技能数值计算!$C$19:$D$28,2,FALSE))</f>
        <v>3</v>
      </c>
      <c r="H4117" s="95">
        <f>INDEX(技能效果!J:J,MATCH(技能效果等级!B4117,技能效果!B:B,0))</f>
        <v>1</v>
      </c>
      <c r="I4117" s="97"/>
      <c r="J4117" s="97"/>
      <c r="K4117" s="97"/>
      <c r="L4117" s="97"/>
      <c r="M4117" s="97"/>
      <c r="N4117" s="96" t="str">
        <f>IF(INDEX(技能效果!L:L,MATCH(技能效果等级!B4117,技能效果!B:B,0))="","",INDEX(技能效果!L:L,MATCH(技能效果等级!B4117,技能效果!B:B,0)))</f>
        <v/>
      </c>
      <c r="O4117" s="95">
        <f>IF(INDEX(技能效果!N:N,MATCH(B4117,技能效果!B:B,0))=0,INDEX(技能效果!M:M,MATCH(技能效果等级!B4117,技能效果!B:B,0)),INDEX(技能效果!M:M,MATCH(技能效果等级!B4117,技能效果!B:B,0))*VLOOKUP(E4117,技能数值计算!$C$19:$D$28,2,FALSE))</f>
        <v>0</v>
      </c>
      <c r="P4117" s="97"/>
      <c r="Q4117" s="97"/>
      <c r="R4117" s="95" t="str">
        <f>IF(INDEX(技能效果!O:O,MATCH(技能效果等级!B4117,技能效果!B:B,0))="","",INDEX(技能效果!O:O,MATCH(技能效果等级!B4117,技能效果!B:B,0)))</f>
        <v/>
      </c>
      <c r="S4117" s="97"/>
      <c r="T4117" s="97"/>
      <c r="U4117" s="97"/>
      <c r="V4117" s="96" t="str">
        <f>IF(INDEX(技能效果!AF:AF,MATCH(技能效果等级!B4117,技能效果!B:B,0))="","",INDEX(技能效果!AF:AF,MATCH(技能效果等级!B4117,技能效果!B:B,0)))</f>
        <v/>
      </c>
      <c r="W4117" s="95">
        <f t="shared" si="62"/>
        <v>402</v>
      </c>
    </row>
    <row r="4118" spans="1:23" ht="16.5" x14ac:dyDescent="0.2">
      <c r="A4118" s="62">
        <v>4115</v>
      </c>
      <c r="B4118" s="95">
        <f>INDEX(技能效果!B:B,MATCH(技能效果等级!W4118,技能效果!AE:AE,0))</f>
        <v>210600401</v>
      </c>
      <c r="C4118" s="95" t="str">
        <f>INDEX(技能效果!C:C,MATCH(技能效果等级!B4118,技能效果!B:B,0))</f>
        <v>项昆仑普攻伤害(教学)</v>
      </c>
      <c r="D4118" s="96" t="s">
        <v>873</v>
      </c>
      <c r="E4118" s="95">
        <v>1</v>
      </c>
      <c r="F4118" s="95">
        <f>INDEX(技能效果!H:H,MATCH(技能效果等级!B4118,技能效果!B:B,0))</f>
        <v>1001</v>
      </c>
      <c r="G4118" s="95">
        <f>IF(INDEX(技能效果!K:K,MATCH(B4118,技能效果!B:B,0))=0,INDEX(技能效果!I:I,MATCH(技能效果等级!B4118,技能效果!B:B,0)),INDEX(技能效果!I:I,MATCH(技能效果等级!B4118,技能效果!B:B,0))*VLOOKUP(E4118,技能数值计算!$C$19:$D$28,2,FALSE))</f>
        <v>0.5</v>
      </c>
      <c r="H4118" s="95">
        <f>INDEX(技能效果!J:J,MATCH(技能效果等级!B4118,技能效果!B:B,0))</f>
        <v>0</v>
      </c>
      <c r="I4118" s="97"/>
      <c r="J4118" s="97"/>
      <c r="K4118" s="97"/>
      <c r="L4118" s="97"/>
      <c r="M4118" s="97"/>
      <c r="N4118" s="96" t="str">
        <f>IF(INDEX(技能效果!L:L,MATCH(技能效果等级!B4118,技能效果!B:B,0))="","",INDEX(技能效果!L:L,MATCH(技能效果等级!B4118,技能效果!B:B,0)))</f>
        <v/>
      </c>
      <c r="O4118" s="95">
        <f>IF(INDEX(技能效果!N:N,MATCH(B4118,技能效果!B:B,0))=0,INDEX(技能效果!M:M,MATCH(技能效果等级!B4118,技能效果!B:B,0)),INDEX(技能效果!M:M,MATCH(技能效果等级!B4118,技能效果!B:B,0))*VLOOKUP(E4118,技能数值计算!$C$19:$D$28,2,FALSE))</f>
        <v>0</v>
      </c>
      <c r="P4118" s="97"/>
      <c r="Q4118" s="97"/>
      <c r="R4118" s="95" t="str">
        <f>IF(INDEX(技能效果!O:O,MATCH(技能效果等级!B4118,技能效果!B:B,0))="","",INDEX(技能效果!O:O,MATCH(技能效果等级!B4118,技能效果!B:B,0)))</f>
        <v/>
      </c>
      <c r="S4118" s="97"/>
      <c r="T4118" s="97"/>
      <c r="U4118" s="97"/>
      <c r="V4118" s="96" t="str">
        <f>IF(INDEX(技能效果!AF:AF,MATCH(技能效果等级!B4118,技能效果!B:B,0))="","",INDEX(技能效果!AF:AF,MATCH(技能效果等级!B4118,技能效果!B:B,0)))</f>
        <v/>
      </c>
      <c r="W4118" s="95">
        <f t="shared" si="62"/>
        <v>403</v>
      </c>
    </row>
    <row r="4119" spans="1:23" ht="16.5" x14ac:dyDescent="0.2">
      <c r="A4119" s="62">
        <v>4116</v>
      </c>
      <c r="B4119" s="95">
        <f>INDEX(技能效果!B:B,MATCH(技能效果等级!W4119,技能效果!AE:AE,0))</f>
        <v>210600401</v>
      </c>
      <c r="C4119" s="95" t="str">
        <f>INDEX(技能效果!C:C,MATCH(技能效果等级!B4119,技能效果!B:B,0))</f>
        <v>项昆仑普攻伤害(教学)</v>
      </c>
      <c r="D4119" s="96" t="s">
        <v>873</v>
      </c>
      <c r="E4119" s="95">
        <v>2</v>
      </c>
      <c r="F4119" s="95">
        <f>INDEX(技能效果!H:H,MATCH(技能效果等级!B4119,技能效果!B:B,0))</f>
        <v>1001</v>
      </c>
      <c r="G4119" s="95">
        <f>IF(INDEX(技能效果!K:K,MATCH(B4119,技能效果!B:B,0))=0,INDEX(技能效果!I:I,MATCH(技能效果等级!B4119,技能效果!B:B,0)),INDEX(技能效果!I:I,MATCH(技能效果等级!B4119,技能效果!B:B,0))*VLOOKUP(E4119,技能数值计算!$C$19:$D$28,2,FALSE))</f>
        <v>0.5</v>
      </c>
      <c r="H4119" s="95">
        <f>INDEX(技能效果!J:J,MATCH(技能效果等级!B4119,技能效果!B:B,0))</f>
        <v>0</v>
      </c>
      <c r="I4119" s="97"/>
      <c r="J4119" s="97"/>
      <c r="K4119" s="97"/>
      <c r="L4119" s="97"/>
      <c r="M4119" s="97"/>
      <c r="N4119" s="96" t="str">
        <f>IF(INDEX(技能效果!L:L,MATCH(技能效果等级!B4119,技能效果!B:B,0))="","",INDEX(技能效果!L:L,MATCH(技能效果等级!B4119,技能效果!B:B,0)))</f>
        <v/>
      </c>
      <c r="O4119" s="95">
        <f>IF(INDEX(技能效果!N:N,MATCH(B4119,技能效果!B:B,0))=0,INDEX(技能效果!M:M,MATCH(技能效果等级!B4119,技能效果!B:B,0)),INDEX(技能效果!M:M,MATCH(技能效果等级!B4119,技能效果!B:B,0))*VLOOKUP(E4119,技能数值计算!$C$19:$D$28,2,FALSE))</f>
        <v>0</v>
      </c>
      <c r="P4119" s="97"/>
      <c r="Q4119" s="97"/>
      <c r="R4119" s="95" t="str">
        <f>IF(INDEX(技能效果!O:O,MATCH(技能效果等级!B4119,技能效果!B:B,0))="","",INDEX(技能效果!O:O,MATCH(技能效果等级!B4119,技能效果!B:B,0)))</f>
        <v/>
      </c>
      <c r="S4119" s="97"/>
      <c r="T4119" s="97"/>
      <c r="U4119" s="97"/>
      <c r="V4119" s="96" t="str">
        <f>IF(INDEX(技能效果!AF:AF,MATCH(技能效果等级!B4119,技能效果!B:B,0))="","",INDEX(技能效果!AF:AF,MATCH(技能效果等级!B4119,技能效果!B:B,0)))</f>
        <v/>
      </c>
      <c r="W4119" s="95">
        <f t="shared" si="62"/>
        <v>403</v>
      </c>
    </row>
    <row r="4120" spans="1:23" ht="16.5" x14ac:dyDescent="0.2">
      <c r="A4120" s="62">
        <v>4117</v>
      </c>
      <c r="B4120" s="95">
        <f>INDEX(技能效果!B:B,MATCH(技能效果等级!W4120,技能效果!AE:AE,0))</f>
        <v>210600401</v>
      </c>
      <c r="C4120" s="95" t="str">
        <f>INDEX(技能效果!C:C,MATCH(技能效果等级!B4120,技能效果!B:B,0))</f>
        <v>项昆仑普攻伤害(教学)</v>
      </c>
      <c r="D4120" s="96" t="s">
        <v>873</v>
      </c>
      <c r="E4120" s="95">
        <v>3</v>
      </c>
      <c r="F4120" s="95">
        <f>INDEX(技能效果!H:H,MATCH(技能效果等级!B4120,技能效果!B:B,0))</f>
        <v>1001</v>
      </c>
      <c r="G4120" s="95">
        <f>IF(INDEX(技能效果!K:K,MATCH(B4120,技能效果!B:B,0))=0,INDEX(技能效果!I:I,MATCH(技能效果等级!B4120,技能效果!B:B,0)),INDEX(技能效果!I:I,MATCH(技能效果等级!B4120,技能效果!B:B,0))*VLOOKUP(E4120,技能数值计算!$C$19:$D$28,2,FALSE))</f>
        <v>0.5</v>
      </c>
      <c r="H4120" s="95">
        <f>INDEX(技能效果!J:J,MATCH(技能效果等级!B4120,技能效果!B:B,0))</f>
        <v>0</v>
      </c>
      <c r="I4120" s="97"/>
      <c r="J4120" s="97"/>
      <c r="K4120" s="97"/>
      <c r="L4120" s="97"/>
      <c r="M4120" s="97"/>
      <c r="N4120" s="96" t="str">
        <f>IF(INDEX(技能效果!L:L,MATCH(技能效果等级!B4120,技能效果!B:B,0))="","",INDEX(技能效果!L:L,MATCH(技能效果等级!B4120,技能效果!B:B,0)))</f>
        <v/>
      </c>
      <c r="O4120" s="95">
        <f>IF(INDEX(技能效果!N:N,MATCH(B4120,技能效果!B:B,0))=0,INDEX(技能效果!M:M,MATCH(技能效果等级!B4120,技能效果!B:B,0)),INDEX(技能效果!M:M,MATCH(技能效果等级!B4120,技能效果!B:B,0))*VLOOKUP(E4120,技能数值计算!$C$19:$D$28,2,FALSE))</f>
        <v>0</v>
      </c>
      <c r="P4120" s="97"/>
      <c r="Q4120" s="97"/>
      <c r="R4120" s="95" t="str">
        <f>IF(INDEX(技能效果!O:O,MATCH(技能效果等级!B4120,技能效果!B:B,0))="","",INDEX(技能效果!O:O,MATCH(技能效果等级!B4120,技能效果!B:B,0)))</f>
        <v/>
      </c>
      <c r="S4120" s="97"/>
      <c r="T4120" s="97"/>
      <c r="U4120" s="97"/>
      <c r="V4120" s="96" t="str">
        <f>IF(INDEX(技能效果!AF:AF,MATCH(技能效果等级!B4120,技能效果!B:B,0))="","",INDEX(技能效果!AF:AF,MATCH(技能效果等级!B4120,技能效果!B:B,0)))</f>
        <v/>
      </c>
      <c r="W4120" s="95">
        <f t="shared" si="62"/>
        <v>403</v>
      </c>
    </row>
    <row r="4121" spans="1:23" ht="16.5" x14ac:dyDescent="0.2">
      <c r="A4121" s="62">
        <v>4118</v>
      </c>
      <c r="B4121" s="95">
        <f>INDEX(技能效果!B:B,MATCH(技能效果等级!W4121,技能效果!AE:AE,0))</f>
        <v>210600401</v>
      </c>
      <c r="C4121" s="95" t="str">
        <f>INDEX(技能效果!C:C,MATCH(技能效果等级!B4121,技能效果!B:B,0))</f>
        <v>项昆仑普攻伤害(教学)</v>
      </c>
      <c r="D4121" s="96" t="s">
        <v>873</v>
      </c>
      <c r="E4121" s="95">
        <v>4</v>
      </c>
      <c r="F4121" s="95">
        <f>INDEX(技能效果!H:H,MATCH(技能效果等级!B4121,技能效果!B:B,0))</f>
        <v>1001</v>
      </c>
      <c r="G4121" s="95">
        <f>IF(INDEX(技能效果!K:K,MATCH(B4121,技能效果!B:B,0))=0,INDEX(技能效果!I:I,MATCH(技能效果等级!B4121,技能效果!B:B,0)),INDEX(技能效果!I:I,MATCH(技能效果等级!B4121,技能效果!B:B,0))*VLOOKUP(E4121,技能数值计算!$C$19:$D$28,2,FALSE))</f>
        <v>0.5</v>
      </c>
      <c r="H4121" s="95">
        <f>INDEX(技能效果!J:J,MATCH(技能效果等级!B4121,技能效果!B:B,0))</f>
        <v>0</v>
      </c>
      <c r="I4121" s="97"/>
      <c r="J4121" s="97"/>
      <c r="K4121" s="97"/>
      <c r="L4121" s="97"/>
      <c r="M4121" s="97"/>
      <c r="N4121" s="96" t="str">
        <f>IF(INDEX(技能效果!L:L,MATCH(技能效果等级!B4121,技能效果!B:B,0))="","",INDEX(技能效果!L:L,MATCH(技能效果等级!B4121,技能效果!B:B,0)))</f>
        <v/>
      </c>
      <c r="O4121" s="95">
        <f>IF(INDEX(技能效果!N:N,MATCH(B4121,技能效果!B:B,0))=0,INDEX(技能效果!M:M,MATCH(技能效果等级!B4121,技能效果!B:B,0)),INDEX(技能效果!M:M,MATCH(技能效果等级!B4121,技能效果!B:B,0))*VLOOKUP(E4121,技能数值计算!$C$19:$D$28,2,FALSE))</f>
        <v>0</v>
      </c>
      <c r="P4121" s="97"/>
      <c r="Q4121" s="97"/>
      <c r="R4121" s="95" t="str">
        <f>IF(INDEX(技能效果!O:O,MATCH(技能效果等级!B4121,技能效果!B:B,0))="","",INDEX(技能效果!O:O,MATCH(技能效果等级!B4121,技能效果!B:B,0)))</f>
        <v/>
      </c>
      <c r="S4121" s="97"/>
      <c r="T4121" s="97"/>
      <c r="U4121" s="97"/>
      <c r="V4121" s="96" t="str">
        <f>IF(INDEX(技能效果!AF:AF,MATCH(技能效果等级!B4121,技能效果!B:B,0))="","",INDEX(技能效果!AF:AF,MATCH(技能效果等级!B4121,技能效果!B:B,0)))</f>
        <v/>
      </c>
      <c r="W4121" s="95">
        <f t="shared" si="62"/>
        <v>403</v>
      </c>
    </row>
    <row r="4122" spans="1:23" ht="16.5" x14ac:dyDescent="0.2">
      <c r="A4122" s="62">
        <v>4119</v>
      </c>
      <c r="B4122" s="95">
        <f>INDEX(技能效果!B:B,MATCH(技能效果等级!W4122,技能效果!AE:AE,0))</f>
        <v>210600401</v>
      </c>
      <c r="C4122" s="95" t="str">
        <f>INDEX(技能效果!C:C,MATCH(技能效果等级!B4122,技能效果!B:B,0))</f>
        <v>项昆仑普攻伤害(教学)</v>
      </c>
      <c r="D4122" s="96" t="s">
        <v>873</v>
      </c>
      <c r="E4122" s="95">
        <v>5</v>
      </c>
      <c r="F4122" s="95">
        <f>INDEX(技能效果!H:H,MATCH(技能效果等级!B4122,技能效果!B:B,0))</f>
        <v>1001</v>
      </c>
      <c r="G4122" s="95">
        <f>IF(INDEX(技能效果!K:K,MATCH(B4122,技能效果!B:B,0))=0,INDEX(技能效果!I:I,MATCH(技能效果等级!B4122,技能效果!B:B,0)),INDEX(技能效果!I:I,MATCH(技能效果等级!B4122,技能效果!B:B,0))*VLOOKUP(E4122,技能数值计算!$C$19:$D$28,2,FALSE))</f>
        <v>0.5</v>
      </c>
      <c r="H4122" s="95">
        <f>INDEX(技能效果!J:J,MATCH(技能效果等级!B4122,技能效果!B:B,0))</f>
        <v>0</v>
      </c>
      <c r="I4122" s="97"/>
      <c r="J4122" s="97"/>
      <c r="K4122" s="97"/>
      <c r="L4122" s="97"/>
      <c r="M4122" s="97"/>
      <c r="N4122" s="96" t="str">
        <f>IF(INDEX(技能效果!L:L,MATCH(技能效果等级!B4122,技能效果!B:B,0))="","",INDEX(技能效果!L:L,MATCH(技能效果等级!B4122,技能效果!B:B,0)))</f>
        <v/>
      </c>
      <c r="O4122" s="95">
        <f>IF(INDEX(技能效果!N:N,MATCH(B4122,技能效果!B:B,0))=0,INDEX(技能效果!M:M,MATCH(技能效果等级!B4122,技能效果!B:B,0)),INDEX(技能效果!M:M,MATCH(技能效果等级!B4122,技能效果!B:B,0))*VLOOKUP(E4122,技能数值计算!$C$19:$D$28,2,FALSE))</f>
        <v>0</v>
      </c>
      <c r="P4122" s="97"/>
      <c r="Q4122" s="97"/>
      <c r="R4122" s="95" t="str">
        <f>IF(INDEX(技能效果!O:O,MATCH(技能效果等级!B4122,技能效果!B:B,0))="","",INDEX(技能效果!O:O,MATCH(技能效果等级!B4122,技能效果!B:B,0)))</f>
        <v/>
      </c>
      <c r="S4122" s="97"/>
      <c r="T4122" s="97"/>
      <c r="U4122" s="97"/>
      <c r="V4122" s="96" t="str">
        <f>IF(INDEX(技能效果!AF:AF,MATCH(技能效果等级!B4122,技能效果!B:B,0))="","",INDEX(技能效果!AF:AF,MATCH(技能效果等级!B4122,技能效果!B:B,0)))</f>
        <v/>
      </c>
      <c r="W4122" s="95">
        <f t="shared" si="62"/>
        <v>403</v>
      </c>
    </row>
    <row r="4123" spans="1:23" ht="16.5" x14ac:dyDescent="0.2">
      <c r="A4123" s="62">
        <v>4120</v>
      </c>
      <c r="B4123" s="95">
        <f>INDEX(技能效果!B:B,MATCH(技能效果等级!W4123,技能效果!AE:AE,0))</f>
        <v>210600401</v>
      </c>
      <c r="C4123" s="95" t="str">
        <f>INDEX(技能效果!C:C,MATCH(技能效果等级!B4123,技能效果!B:B,0))</f>
        <v>项昆仑普攻伤害(教学)</v>
      </c>
      <c r="D4123" s="96" t="s">
        <v>873</v>
      </c>
      <c r="E4123" s="95">
        <v>6</v>
      </c>
      <c r="F4123" s="95">
        <f>INDEX(技能效果!H:H,MATCH(技能效果等级!B4123,技能效果!B:B,0))</f>
        <v>1001</v>
      </c>
      <c r="G4123" s="95">
        <f>IF(INDEX(技能效果!K:K,MATCH(B4123,技能效果!B:B,0))=0,INDEX(技能效果!I:I,MATCH(技能效果等级!B4123,技能效果!B:B,0)),INDEX(技能效果!I:I,MATCH(技能效果等级!B4123,技能效果!B:B,0))*VLOOKUP(E4123,技能数值计算!$C$19:$D$28,2,FALSE))</f>
        <v>0.5</v>
      </c>
      <c r="H4123" s="95">
        <f>INDEX(技能效果!J:J,MATCH(技能效果等级!B4123,技能效果!B:B,0))</f>
        <v>0</v>
      </c>
      <c r="I4123" s="97"/>
      <c r="J4123" s="97"/>
      <c r="K4123" s="97"/>
      <c r="L4123" s="97"/>
      <c r="M4123" s="97"/>
      <c r="N4123" s="96" t="str">
        <f>IF(INDEX(技能效果!L:L,MATCH(技能效果等级!B4123,技能效果!B:B,0))="","",INDEX(技能效果!L:L,MATCH(技能效果等级!B4123,技能效果!B:B,0)))</f>
        <v/>
      </c>
      <c r="O4123" s="95">
        <f>IF(INDEX(技能效果!N:N,MATCH(B4123,技能效果!B:B,0))=0,INDEX(技能效果!M:M,MATCH(技能效果等级!B4123,技能效果!B:B,0)),INDEX(技能效果!M:M,MATCH(技能效果等级!B4123,技能效果!B:B,0))*VLOOKUP(E4123,技能数值计算!$C$19:$D$28,2,FALSE))</f>
        <v>0</v>
      </c>
      <c r="P4123" s="97"/>
      <c r="Q4123" s="97"/>
      <c r="R4123" s="95" t="str">
        <f>IF(INDEX(技能效果!O:O,MATCH(技能效果等级!B4123,技能效果!B:B,0))="","",INDEX(技能效果!O:O,MATCH(技能效果等级!B4123,技能效果!B:B,0)))</f>
        <v/>
      </c>
      <c r="S4123" s="97"/>
      <c r="T4123" s="97"/>
      <c r="U4123" s="97"/>
      <c r="V4123" s="96" t="str">
        <f>IF(INDEX(技能效果!AF:AF,MATCH(技能效果等级!B4123,技能效果!B:B,0))="","",INDEX(技能效果!AF:AF,MATCH(技能效果等级!B4123,技能效果!B:B,0)))</f>
        <v/>
      </c>
      <c r="W4123" s="95">
        <f t="shared" si="62"/>
        <v>403</v>
      </c>
    </row>
    <row r="4124" spans="1:23" ht="16.5" x14ac:dyDescent="0.2">
      <c r="A4124" s="62">
        <v>4121</v>
      </c>
      <c r="B4124" s="95">
        <f>INDEX(技能效果!B:B,MATCH(技能效果等级!W4124,技能效果!AE:AE,0))</f>
        <v>210600401</v>
      </c>
      <c r="C4124" s="95" t="str">
        <f>INDEX(技能效果!C:C,MATCH(技能效果等级!B4124,技能效果!B:B,0))</f>
        <v>项昆仑普攻伤害(教学)</v>
      </c>
      <c r="D4124" s="96" t="s">
        <v>873</v>
      </c>
      <c r="E4124" s="95">
        <v>7</v>
      </c>
      <c r="F4124" s="95">
        <f>INDEX(技能效果!H:H,MATCH(技能效果等级!B4124,技能效果!B:B,0))</f>
        <v>1001</v>
      </c>
      <c r="G4124" s="95">
        <f>IF(INDEX(技能效果!K:K,MATCH(B4124,技能效果!B:B,0))=0,INDEX(技能效果!I:I,MATCH(技能效果等级!B4124,技能效果!B:B,0)),INDEX(技能效果!I:I,MATCH(技能效果等级!B4124,技能效果!B:B,0))*VLOOKUP(E4124,技能数值计算!$C$19:$D$28,2,FALSE))</f>
        <v>0.5</v>
      </c>
      <c r="H4124" s="95">
        <f>INDEX(技能效果!J:J,MATCH(技能效果等级!B4124,技能效果!B:B,0))</f>
        <v>0</v>
      </c>
      <c r="I4124" s="97"/>
      <c r="J4124" s="97"/>
      <c r="K4124" s="97"/>
      <c r="L4124" s="97"/>
      <c r="M4124" s="97"/>
      <c r="N4124" s="96" t="str">
        <f>IF(INDEX(技能效果!L:L,MATCH(技能效果等级!B4124,技能效果!B:B,0))="","",INDEX(技能效果!L:L,MATCH(技能效果等级!B4124,技能效果!B:B,0)))</f>
        <v/>
      </c>
      <c r="O4124" s="95">
        <f>IF(INDEX(技能效果!N:N,MATCH(B4124,技能效果!B:B,0))=0,INDEX(技能效果!M:M,MATCH(技能效果等级!B4124,技能效果!B:B,0)),INDEX(技能效果!M:M,MATCH(技能效果等级!B4124,技能效果!B:B,0))*VLOOKUP(E4124,技能数值计算!$C$19:$D$28,2,FALSE))</f>
        <v>0</v>
      </c>
      <c r="P4124" s="97"/>
      <c r="Q4124" s="97"/>
      <c r="R4124" s="95" t="str">
        <f>IF(INDEX(技能效果!O:O,MATCH(技能效果等级!B4124,技能效果!B:B,0))="","",INDEX(技能效果!O:O,MATCH(技能效果等级!B4124,技能效果!B:B,0)))</f>
        <v/>
      </c>
      <c r="S4124" s="97"/>
      <c r="T4124" s="97"/>
      <c r="U4124" s="97"/>
      <c r="V4124" s="96" t="str">
        <f>IF(INDEX(技能效果!AF:AF,MATCH(技能效果等级!B4124,技能效果!B:B,0))="","",INDEX(技能效果!AF:AF,MATCH(技能效果等级!B4124,技能效果!B:B,0)))</f>
        <v/>
      </c>
      <c r="W4124" s="95">
        <f t="shared" si="62"/>
        <v>403</v>
      </c>
    </row>
    <row r="4125" spans="1:23" ht="16.5" x14ac:dyDescent="0.2">
      <c r="A4125" s="62">
        <v>4122</v>
      </c>
      <c r="B4125" s="95">
        <f>INDEX(技能效果!B:B,MATCH(技能效果等级!W4125,技能效果!AE:AE,0))</f>
        <v>210600401</v>
      </c>
      <c r="C4125" s="95" t="str">
        <f>INDEX(技能效果!C:C,MATCH(技能效果等级!B4125,技能效果!B:B,0))</f>
        <v>项昆仑普攻伤害(教学)</v>
      </c>
      <c r="D4125" s="96" t="s">
        <v>873</v>
      </c>
      <c r="E4125" s="95">
        <v>8</v>
      </c>
      <c r="F4125" s="95">
        <f>INDEX(技能效果!H:H,MATCH(技能效果等级!B4125,技能效果!B:B,0))</f>
        <v>1001</v>
      </c>
      <c r="G4125" s="95">
        <f>IF(INDEX(技能效果!K:K,MATCH(B4125,技能效果!B:B,0))=0,INDEX(技能效果!I:I,MATCH(技能效果等级!B4125,技能效果!B:B,0)),INDEX(技能效果!I:I,MATCH(技能效果等级!B4125,技能效果!B:B,0))*VLOOKUP(E4125,技能数值计算!$C$19:$D$28,2,FALSE))</f>
        <v>0.5</v>
      </c>
      <c r="H4125" s="95">
        <f>INDEX(技能效果!J:J,MATCH(技能效果等级!B4125,技能效果!B:B,0))</f>
        <v>0</v>
      </c>
      <c r="I4125" s="97"/>
      <c r="J4125" s="97"/>
      <c r="K4125" s="97"/>
      <c r="L4125" s="97"/>
      <c r="M4125" s="97"/>
      <c r="N4125" s="96" t="str">
        <f>IF(INDEX(技能效果!L:L,MATCH(技能效果等级!B4125,技能效果!B:B,0))="","",INDEX(技能效果!L:L,MATCH(技能效果等级!B4125,技能效果!B:B,0)))</f>
        <v/>
      </c>
      <c r="O4125" s="95">
        <f>IF(INDEX(技能效果!N:N,MATCH(B4125,技能效果!B:B,0))=0,INDEX(技能效果!M:M,MATCH(技能效果等级!B4125,技能效果!B:B,0)),INDEX(技能效果!M:M,MATCH(技能效果等级!B4125,技能效果!B:B,0))*VLOOKUP(E4125,技能数值计算!$C$19:$D$28,2,FALSE))</f>
        <v>0</v>
      </c>
      <c r="P4125" s="97"/>
      <c r="Q4125" s="97"/>
      <c r="R4125" s="95" t="str">
        <f>IF(INDEX(技能效果!O:O,MATCH(技能效果等级!B4125,技能效果!B:B,0))="","",INDEX(技能效果!O:O,MATCH(技能效果等级!B4125,技能效果!B:B,0)))</f>
        <v/>
      </c>
      <c r="S4125" s="97"/>
      <c r="T4125" s="97"/>
      <c r="U4125" s="97"/>
      <c r="V4125" s="96" t="str">
        <f>IF(INDEX(技能效果!AF:AF,MATCH(技能效果等级!B4125,技能效果!B:B,0))="","",INDEX(技能效果!AF:AF,MATCH(技能效果等级!B4125,技能效果!B:B,0)))</f>
        <v/>
      </c>
      <c r="W4125" s="95">
        <f t="shared" si="62"/>
        <v>403</v>
      </c>
    </row>
    <row r="4126" spans="1:23" ht="16.5" x14ac:dyDescent="0.2">
      <c r="A4126" s="62">
        <v>4123</v>
      </c>
      <c r="B4126" s="95">
        <f>INDEX(技能效果!B:B,MATCH(技能效果等级!W4126,技能效果!AE:AE,0))</f>
        <v>210600401</v>
      </c>
      <c r="C4126" s="95" t="str">
        <f>INDEX(技能效果!C:C,MATCH(技能效果等级!B4126,技能效果!B:B,0))</f>
        <v>项昆仑普攻伤害(教学)</v>
      </c>
      <c r="D4126" s="96" t="s">
        <v>873</v>
      </c>
      <c r="E4126" s="95">
        <v>9</v>
      </c>
      <c r="F4126" s="95">
        <f>INDEX(技能效果!H:H,MATCH(技能效果等级!B4126,技能效果!B:B,0))</f>
        <v>1001</v>
      </c>
      <c r="G4126" s="95">
        <f>IF(INDEX(技能效果!K:K,MATCH(B4126,技能效果!B:B,0))=0,INDEX(技能效果!I:I,MATCH(技能效果等级!B4126,技能效果!B:B,0)),INDEX(技能效果!I:I,MATCH(技能效果等级!B4126,技能效果!B:B,0))*VLOOKUP(E4126,技能数值计算!$C$19:$D$28,2,FALSE))</f>
        <v>0.5</v>
      </c>
      <c r="H4126" s="95">
        <f>INDEX(技能效果!J:J,MATCH(技能效果等级!B4126,技能效果!B:B,0))</f>
        <v>0</v>
      </c>
      <c r="I4126" s="97"/>
      <c r="J4126" s="97"/>
      <c r="K4126" s="97"/>
      <c r="L4126" s="97"/>
      <c r="M4126" s="97"/>
      <c r="N4126" s="96" t="str">
        <f>IF(INDEX(技能效果!L:L,MATCH(技能效果等级!B4126,技能效果!B:B,0))="","",INDEX(技能效果!L:L,MATCH(技能效果等级!B4126,技能效果!B:B,0)))</f>
        <v/>
      </c>
      <c r="O4126" s="95">
        <f>IF(INDEX(技能效果!N:N,MATCH(B4126,技能效果!B:B,0))=0,INDEX(技能效果!M:M,MATCH(技能效果等级!B4126,技能效果!B:B,0)),INDEX(技能效果!M:M,MATCH(技能效果等级!B4126,技能效果!B:B,0))*VLOOKUP(E4126,技能数值计算!$C$19:$D$28,2,FALSE))</f>
        <v>0</v>
      </c>
      <c r="P4126" s="97"/>
      <c r="Q4126" s="97"/>
      <c r="R4126" s="95" t="str">
        <f>IF(INDEX(技能效果!O:O,MATCH(技能效果等级!B4126,技能效果!B:B,0))="","",INDEX(技能效果!O:O,MATCH(技能效果等级!B4126,技能效果!B:B,0)))</f>
        <v/>
      </c>
      <c r="S4126" s="97"/>
      <c r="T4126" s="97"/>
      <c r="U4126" s="97"/>
      <c r="V4126" s="96" t="str">
        <f>IF(INDEX(技能效果!AF:AF,MATCH(技能效果等级!B4126,技能效果!B:B,0))="","",INDEX(技能效果!AF:AF,MATCH(技能效果等级!B4126,技能效果!B:B,0)))</f>
        <v/>
      </c>
      <c r="W4126" s="95">
        <f t="shared" si="62"/>
        <v>403</v>
      </c>
    </row>
    <row r="4127" spans="1:23" ht="16.5" x14ac:dyDescent="0.2">
      <c r="A4127" s="62">
        <v>4124</v>
      </c>
      <c r="B4127" s="95">
        <f>INDEX(技能效果!B:B,MATCH(技能效果等级!W4127,技能效果!AE:AE,0))</f>
        <v>210600401</v>
      </c>
      <c r="C4127" s="95" t="str">
        <f>INDEX(技能效果!C:C,MATCH(技能效果等级!B4127,技能效果!B:B,0))</f>
        <v>项昆仑普攻伤害(教学)</v>
      </c>
      <c r="D4127" s="96" t="s">
        <v>873</v>
      </c>
      <c r="E4127" s="95">
        <v>10</v>
      </c>
      <c r="F4127" s="95">
        <f>INDEX(技能效果!H:H,MATCH(技能效果等级!B4127,技能效果!B:B,0))</f>
        <v>1001</v>
      </c>
      <c r="G4127" s="95">
        <f>IF(INDEX(技能效果!K:K,MATCH(B4127,技能效果!B:B,0))=0,INDEX(技能效果!I:I,MATCH(技能效果等级!B4127,技能效果!B:B,0)),INDEX(技能效果!I:I,MATCH(技能效果等级!B4127,技能效果!B:B,0))*VLOOKUP(E4127,技能数值计算!$C$19:$D$28,2,FALSE))</f>
        <v>0.5</v>
      </c>
      <c r="H4127" s="95">
        <f>INDEX(技能效果!J:J,MATCH(技能效果等级!B4127,技能效果!B:B,0))</f>
        <v>0</v>
      </c>
      <c r="I4127" s="97"/>
      <c r="J4127" s="97"/>
      <c r="K4127" s="97"/>
      <c r="L4127" s="97"/>
      <c r="M4127" s="97"/>
      <c r="N4127" s="96" t="str">
        <f>IF(INDEX(技能效果!L:L,MATCH(技能效果等级!B4127,技能效果!B:B,0))="","",INDEX(技能效果!L:L,MATCH(技能效果等级!B4127,技能效果!B:B,0)))</f>
        <v/>
      </c>
      <c r="O4127" s="95">
        <f>IF(INDEX(技能效果!N:N,MATCH(B4127,技能效果!B:B,0))=0,INDEX(技能效果!M:M,MATCH(技能效果等级!B4127,技能效果!B:B,0)),INDEX(技能效果!M:M,MATCH(技能效果等级!B4127,技能效果!B:B,0))*VLOOKUP(E4127,技能数值计算!$C$19:$D$28,2,FALSE))</f>
        <v>0</v>
      </c>
      <c r="P4127" s="97"/>
      <c r="Q4127" s="97"/>
      <c r="R4127" s="95" t="str">
        <f>IF(INDEX(技能效果!O:O,MATCH(技能效果等级!B4127,技能效果!B:B,0))="","",INDEX(技能效果!O:O,MATCH(技能效果等级!B4127,技能效果!B:B,0)))</f>
        <v/>
      </c>
      <c r="S4127" s="97"/>
      <c r="T4127" s="97"/>
      <c r="U4127" s="97"/>
      <c r="V4127" s="96" t="str">
        <f>IF(INDEX(技能效果!AF:AF,MATCH(技能效果等级!B4127,技能效果!B:B,0))="","",INDEX(技能效果!AF:AF,MATCH(技能效果等级!B4127,技能效果!B:B,0)))</f>
        <v/>
      </c>
      <c r="W4127" s="95">
        <f t="shared" si="62"/>
        <v>403</v>
      </c>
    </row>
    <row r="4128" spans="1:23" ht="16.5" x14ac:dyDescent="0.2">
      <c r="A4128" s="62">
        <v>4125</v>
      </c>
      <c r="B4128" s="95">
        <f>INDEX(技能效果!B:B,MATCH(技能效果等级!W4128,技能效果!AE:AE,0))</f>
        <v>210600402</v>
      </c>
      <c r="C4128" s="95" t="str">
        <f>INDEX(技能效果!C:C,MATCH(技能效果等级!B4128,技能效果!B:B,0))</f>
        <v>项昆仑普攻水晶(教学)</v>
      </c>
      <c r="D4128" s="96" t="s">
        <v>873</v>
      </c>
      <c r="E4128" s="95">
        <v>1</v>
      </c>
      <c r="F4128" s="95">
        <f>INDEX(技能效果!H:H,MATCH(技能效果等级!B4128,技能效果!B:B,0))</f>
        <v>3001</v>
      </c>
      <c r="G4128" s="95">
        <f>IF(INDEX(技能效果!K:K,MATCH(B4128,技能效果!B:B,0))=0,INDEX(技能效果!I:I,MATCH(技能效果等级!B4128,技能效果!B:B,0)),INDEX(技能效果!I:I,MATCH(技能效果等级!B4128,技能效果!B:B,0))*VLOOKUP(E4128,技能数值计算!$C$19:$D$28,2,FALSE))</f>
        <v>2</v>
      </c>
      <c r="H4128" s="95">
        <f>INDEX(技能效果!J:J,MATCH(技能效果等级!B4128,技能效果!B:B,0))</f>
        <v>1</v>
      </c>
      <c r="I4128" s="97"/>
      <c r="J4128" s="97"/>
      <c r="K4128" s="97"/>
      <c r="L4128" s="97"/>
      <c r="M4128" s="97"/>
      <c r="N4128" s="96" t="str">
        <f>IF(INDEX(技能效果!L:L,MATCH(技能效果等级!B4128,技能效果!B:B,0))="","",INDEX(技能效果!L:L,MATCH(技能效果等级!B4128,技能效果!B:B,0)))</f>
        <v/>
      </c>
      <c r="O4128" s="95">
        <f>IF(INDEX(技能效果!N:N,MATCH(B4128,技能效果!B:B,0))=0,INDEX(技能效果!M:M,MATCH(技能效果等级!B4128,技能效果!B:B,0)),INDEX(技能效果!M:M,MATCH(技能效果等级!B4128,技能效果!B:B,0))*VLOOKUP(E4128,技能数值计算!$C$19:$D$28,2,FALSE))</f>
        <v>0</v>
      </c>
      <c r="P4128" s="97"/>
      <c r="Q4128" s="97"/>
      <c r="R4128" s="95" t="str">
        <f>IF(INDEX(技能效果!O:O,MATCH(技能效果等级!B4128,技能效果!B:B,0))="","",INDEX(技能效果!O:O,MATCH(技能效果等级!B4128,技能效果!B:B,0)))</f>
        <v/>
      </c>
      <c r="S4128" s="97"/>
      <c r="T4128" s="97"/>
      <c r="U4128" s="97"/>
      <c r="V4128" s="96" t="str">
        <f>IF(INDEX(技能效果!AF:AF,MATCH(技能效果等级!B4128,技能效果!B:B,0))="","",INDEX(技能效果!AF:AF,MATCH(技能效果等级!B4128,技能效果!B:B,0)))</f>
        <v/>
      </c>
      <c r="W4128" s="95">
        <f t="shared" si="62"/>
        <v>404</v>
      </c>
    </row>
    <row r="4129" spans="1:23" ht="16.5" x14ac:dyDescent="0.2">
      <c r="A4129" s="62">
        <v>4126</v>
      </c>
      <c r="B4129" s="95">
        <f>INDEX(技能效果!B:B,MATCH(技能效果等级!W4129,技能效果!AE:AE,0))</f>
        <v>210600402</v>
      </c>
      <c r="C4129" s="95" t="str">
        <f>INDEX(技能效果!C:C,MATCH(技能效果等级!B4129,技能效果!B:B,0))</f>
        <v>项昆仑普攻水晶(教学)</v>
      </c>
      <c r="D4129" s="96" t="s">
        <v>873</v>
      </c>
      <c r="E4129" s="95">
        <v>2</v>
      </c>
      <c r="F4129" s="95">
        <f>INDEX(技能效果!H:H,MATCH(技能效果等级!B4129,技能效果!B:B,0))</f>
        <v>3001</v>
      </c>
      <c r="G4129" s="95">
        <f>IF(INDEX(技能效果!K:K,MATCH(B4129,技能效果!B:B,0))=0,INDEX(技能效果!I:I,MATCH(技能效果等级!B4129,技能效果!B:B,0)),INDEX(技能效果!I:I,MATCH(技能效果等级!B4129,技能效果!B:B,0))*VLOOKUP(E4129,技能数值计算!$C$19:$D$28,2,FALSE))</f>
        <v>2</v>
      </c>
      <c r="H4129" s="95">
        <f>INDEX(技能效果!J:J,MATCH(技能效果等级!B4129,技能效果!B:B,0))</f>
        <v>1</v>
      </c>
      <c r="I4129" s="97"/>
      <c r="J4129" s="97"/>
      <c r="K4129" s="97"/>
      <c r="L4129" s="97"/>
      <c r="M4129" s="97"/>
      <c r="N4129" s="96" t="str">
        <f>IF(INDEX(技能效果!L:L,MATCH(技能效果等级!B4129,技能效果!B:B,0))="","",INDEX(技能效果!L:L,MATCH(技能效果等级!B4129,技能效果!B:B,0)))</f>
        <v/>
      </c>
      <c r="O4129" s="95">
        <f>IF(INDEX(技能效果!N:N,MATCH(B4129,技能效果!B:B,0))=0,INDEX(技能效果!M:M,MATCH(技能效果等级!B4129,技能效果!B:B,0)),INDEX(技能效果!M:M,MATCH(技能效果等级!B4129,技能效果!B:B,0))*VLOOKUP(E4129,技能数值计算!$C$19:$D$28,2,FALSE))</f>
        <v>0</v>
      </c>
      <c r="P4129" s="97"/>
      <c r="Q4129" s="97"/>
      <c r="R4129" s="95" t="str">
        <f>IF(INDEX(技能效果!O:O,MATCH(技能效果等级!B4129,技能效果!B:B,0))="","",INDEX(技能效果!O:O,MATCH(技能效果等级!B4129,技能效果!B:B,0)))</f>
        <v/>
      </c>
      <c r="S4129" s="97"/>
      <c r="T4129" s="97"/>
      <c r="U4129" s="97"/>
      <c r="V4129" s="96" t="str">
        <f>IF(INDEX(技能效果!AF:AF,MATCH(技能效果等级!B4129,技能效果!B:B,0))="","",INDEX(技能效果!AF:AF,MATCH(技能效果等级!B4129,技能效果!B:B,0)))</f>
        <v/>
      </c>
      <c r="W4129" s="95">
        <f t="shared" si="62"/>
        <v>404</v>
      </c>
    </row>
    <row r="4130" spans="1:23" ht="16.5" x14ac:dyDescent="0.2">
      <c r="A4130" s="62">
        <v>4127</v>
      </c>
      <c r="B4130" s="95">
        <f>INDEX(技能效果!B:B,MATCH(技能效果等级!W4130,技能效果!AE:AE,0))</f>
        <v>210600402</v>
      </c>
      <c r="C4130" s="95" t="str">
        <f>INDEX(技能效果!C:C,MATCH(技能效果等级!B4130,技能效果!B:B,0))</f>
        <v>项昆仑普攻水晶(教学)</v>
      </c>
      <c r="D4130" s="96" t="s">
        <v>873</v>
      </c>
      <c r="E4130" s="95">
        <v>3</v>
      </c>
      <c r="F4130" s="95">
        <f>INDEX(技能效果!H:H,MATCH(技能效果等级!B4130,技能效果!B:B,0))</f>
        <v>3001</v>
      </c>
      <c r="G4130" s="95">
        <f>IF(INDEX(技能效果!K:K,MATCH(B4130,技能效果!B:B,0))=0,INDEX(技能效果!I:I,MATCH(技能效果等级!B4130,技能效果!B:B,0)),INDEX(技能效果!I:I,MATCH(技能效果等级!B4130,技能效果!B:B,0))*VLOOKUP(E4130,技能数值计算!$C$19:$D$28,2,FALSE))</f>
        <v>2</v>
      </c>
      <c r="H4130" s="95">
        <f>INDEX(技能效果!J:J,MATCH(技能效果等级!B4130,技能效果!B:B,0))</f>
        <v>1</v>
      </c>
      <c r="I4130" s="97"/>
      <c r="J4130" s="97"/>
      <c r="K4130" s="97"/>
      <c r="L4130" s="97"/>
      <c r="M4130" s="97"/>
      <c r="N4130" s="96" t="str">
        <f>IF(INDEX(技能效果!L:L,MATCH(技能效果等级!B4130,技能效果!B:B,0))="","",INDEX(技能效果!L:L,MATCH(技能效果等级!B4130,技能效果!B:B,0)))</f>
        <v/>
      </c>
      <c r="O4130" s="95">
        <f>IF(INDEX(技能效果!N:N,MATCH(B4130,技能效果!B:B,0))=0,INDEX(技能效果!M:M,MATCH(技能效果等级!B4130,技能效果!B:B,0)),INDEX(技能效果!M:M,MATCH(技能效果等级!B4130,技能效果!B:B,0))*VLOOKUP(E4130,技能数值计算!$C$19:$D$28,2,FALSE))</f>
        <v>0</v>
      </c>
      <c r="P4130" s="97"/>
      <c r="Q4130" s="97"/>
      <c r="R4130" s="95" t="str">
        <f>IF(INDEX(技能效果!O:O,MATCH(技能效果等级!B4130,技能效果!B:B,0))="","",INDEX(技能效果!O:O,MATCH(技能效果等级!B4130,技能效果!B:B,0)))</f>
        <v/>
      </c>
      <c r="S4130" s="97"/>
      <c r="T4130" s="97"/>
      <c r="U4130" s="97"/>
      <c r="V4130" s="96" t="str">
        <f>IF(INDEX(技能效果!AF:AF,MATCH(技能效果等级!B4130,技能效果!B:B,0))="","",INDEX(技能效果!AF:AF,MATCH(技能效果等级!B4130,技能效果!B:B,0)))</f>
        <v/>
      </c>
      <c r="W4130" s="95">
        <f t="shared" si="62"/>
        <v>404</v>
      </c>
    </row>
    <row r="4131" spans="1:23" ht="16.5" x14ac:dyDescent="0.2">
      <c r="A4131" s="62">
        <v>4128</v>
      </c>
      <c r="B4131" s="95">
        <f>INDEX(技能效果!B:B,MATCH(技能效果等级!W4131,技能效果!AE:AE,0))</f>
        <v>210600402</v>
      </c>
      <c r="C4131" s="95" t="str">
        <f>INDEX(技能效果!C:C,MATCH(技能效果等级!B4131,技能效果!B:B,0))</f>
        <v>项昆仑普攻水晶(教学)</v>
      </c>
      <c r="D4131" s="96" t="s">
        <v>873</v>
      </c>
      <c r="E4131" s="95">
        <v>4</v>
      </c>
      <c r="F4131" s="95">
        <f>INDEX(技能效果!H:H,MATCH(技能效果等级!B4131,技能效果!B:B,0))</f>
        <v>3001</v>
      </c>
      <c r="G4131" s="95">
        <f>IF(INDEX(技能效果!K:K,MATCH(B4131,技能效果!B:B,0))=0,INDEX(技能效果!I:I,MATCH(技能效果等级!B4131,技能效果!B:B,0)),INDEX(技能效果!I:I,MATCH(技能效果等级!B4131,技能效果!B:B,0))*VLOOKUP(E4131,技能数值计算!$C$19:$D$28,2,FALSE))</f>
        <v>2</v>
      </c>
      <c r="H4131" s="95">
        <f>INDEX(技能效果!J:J,MATCH(技能效果等级!B4131,技能效果!B:B,0))</f>
        <v>1</v>
      </c>
      <c r="I4131" s="97"/>
      <c r="J4131" s="97"/>
      <c r="K4131" s="97"/>
      <c r="L4131" s="97"/>
      <c r="M4131" s="97"/>
      <c r="N4131" s="96" t="str">
        <f>IF(INDEX(技能效果!L:L,MATCH(技能效果等级!B4131,技能效果!B:B,0))="","",INDEX(技能效果!L:L,MATCH(技能效果等级!B4131,技能效果!B:B,0)))</f>
        <v/>
      </c>
      <c r="O4131" s="95">
        <f>IF(INDEX(技能效果!N:N,MATCH(B4131,技能效果!B:B,0))=0,INDEX(技能效果!M:M,MATCH(技能效果等级!B4131,技能效果!B:B,0)),INDEX(技能效果!M:M,MATCH(技能效果等级!B4131,技能效果!B:B,0))*VLOOKUP(E4131,技能数值计算!$C$19:$D$28,2,FALSE))</f>
        <v>0</v>
      </c>
      <c r="P4131" s="97"/>
      <c r="Q4131" s="97"/>
      <c r="R4131" s="95" t="str">
        <f>IF(INDEX(技能效果!O:O,MATCH(技能效果等级!B4131,技能效果!B:B,0))="","",INDEX(技能效果!O:O,MATCH(技能效果等级!B4131,技能效果!B:B,0)))</f>
        <v/>
      </c>
      <c r="S4131" s="97"/>
      <c r="T4131" s="97"/>
      <c r="U4131" s="97"/>
      <c r="V4131" s="96" t="str">
        <f>IF(INDEX(技能效果!AF:AF,MATCH(技能效果等级!B4131,技能效果!B:B,0))="","",INDEX(技能效果!AF:AF,MATCH(技能效果等级!B4131,技能效果!B:B,0)))</f>
        <v/>
      </c>
      <c r="W4131" s="95">
        <f t="shared" si="62"/>
        <v>404</v>
      </c>
    </row>
    <row r="4132" spans="1:23" ht="16.5" x14ac:dyDescent="0.2">
      <c r="A4132" s="62">
        <v>4129</v>
      </c>
      <c r="B4132" s="95">
        <f>INDEX(技能效果!B:B,MATCH(技能效果等级!W4132,技能效果!AE:AE,0))</f>
        <v>210600402</v>
      </c>
      <c r="C4132" s="95" t="str">
        <f>INDEX(技能效果!C:C,MATCH(技能效果等级!B4132,技能效果!B:B,0))</f>
        <v>项昆仑普攻水晶(教学)</v>
      </c>
      <c r="D4132" s="96" t="s">
        <v>873</v>
      </c>
      <c r="E4132" s="95">
        <v>5</v>
      </c>
      <c r="F4132" s="95">
        <f>INDEX(技能效果!H:H,MATCH(技能效果等级!B4132,技能效果!B:B,0))</f>
        <v>3001</v>
      </c>
      <c r="G4132" s="95">
        <f>IF(INDEX(技能效果!K:K,MATCH(B4132,技能效果!B:B,0))=0,INDEX(技能效果!I:I,MATCH(技能效果等级!B4132,技能效果!B:B,0)),INDEX(技能效果!I:I,MATCH(技能效果等级!B4132,技能效果!B:B,0))*VLOOKUP(E4132,技能数值计算!$C$19:$D$28,2,FALSE))</f>
        <v>2</v>
      </c>
      <c r="H4132" s="95">
        <f>INDEX(技能效果!J:J,MATCH(技能效果等级!B4132,技能效果!B:B,0))</f>
        <v>1</v>
      </c>
      <c r="I4132" s="97"/>
      <c r="J4132" s="97"/>
      <c r="K4132" s="97"/>
      <c r="L4132" s="97"/>
      <c r="M4132" s="97"/>
      <c r="N4132" s="96" t="str">
        <f>IF(INDEX(技能效果!L:L,MATCH(技能效果等级!B4132,技能效果!B:B,0))="","",INDEX(技能效果!L:L,MATCH(技能效果等级!B4132,技能效果!B:B,0)))</f>
        <v/>
      </c>
      <c r="O4132" s="95">
        <f>IF(INDEX(技能效果!N:N,MATCH(B4132,技能效果!B:B,0))=0,INDEX(技能效果!M:M,MATCH(技能效果等级!B4132,技能效果!B:B,0)),INDEX(技能效果!M:M,MATCH(技能效果等级!B4132,技能效果!B:B,0))*VLOOKUP(E4132,技能数值计算!$C$19:$D$28,2,FALSE))</f>
        <v>0</v>
      </c>
      <c r="P4132" s="97"/>
      <c r="Q4132" s="97"/>
      <c r="R4132" s="95" t="str">
        <f>IF(INDEX(技能效果!O:O,MATCH(技能效果等级!B4132,技能效果!B:B,0))="","",INDEX(技能效果!O:O,MATCH(技能效果等级!B4132,技能效果!B:B,0)))</f>
        <v/>
      </c>
      <c r="S4132" s="97"/>
      <c r="T4132" s="97"/>
      <c r="U4132" s="97"/>
      <c r="V4132" s="96" t="str">
        <f>IF(INDEX(技能效果!AF:AF,MATCH(技能效果等级!B4132,技能效果!B:B,0))="","",INDEX(技能效果!AF:AF,MATCH(技能效果等级!B4132,技能效果!B:B,0)))</f>
        <v/>
      </c>
      <c r="W4132" s="95">
        <f t="shared" si="62"/>
        <v>404</v>
      </c>
    </row>
    <row r="4133" spans="1:23" ht="16.5" x14ac:dyDescent="0.2">
      <c r="A4133" s="62">
        <v>4130</v>
      </c>
      <c r="B4133" s="95">
        <f>INDEX(技能效果!B:B,MATCH(技能效果等级!W4133,技能效果!AE:AE,0))</f>
        <v>210600402</v>
      </c>
      <c r="C4133" s="95" t="str">
        <f>INDEX(技能效果!C:C,MATCH(技能效果等级!B4133,技能效果!B:B,0))</f>
        <v>项昆仑普攻水晶(教学)</v>
      </c>
      <c r="D4133" s="96" t="s">
        <v>873</v>
      </c>
      <c r="E4133" s="95">
        <v>6</v>
      </c>
      <c r="F4133" s="95">
        <f>INDEX(技能效果!H:H,MATCH(技能效果等级!B4133,技能效果!B:B,0))</f>
        <v>3001</v>
      </c>
      <c r="G4133" s="95">
        <f>IF(INDEX(技能效果!K:K,MATCH(B4133,技能效果!B:B,0))=0,INDEX(技能效果!I:I,MATCH(技能效果等级!B4133,技能效果!B:B,0)),INDEX(技能效果!I:I,MATCH(技能效果等级!B4133,技能效果!B:B,0))*VLOOKUP(E4133,技能数值计算!$C$19:$D$28,2,FALSE))</f>
        <v>2</v>
      </c>
      <c r="H4133" s="95">
        <f>INDEX(技能效果!J:J,MATCH(技能效果等级!B4133,技能效果!B:B,0))</f>
        <v>1</v>
      </c>
      <c r="I4133" s="97"/>
      <c r="J4133" s="97"/>
      <c r="K4133" s="97"/>
      <c r="L4133" s="97"/>
      <c r="M4133" s="97"/>
      <c r="N4133" s="96" t="str">
        <f>IF(INDEX(技能效果!L:L,MATCH(技能效果等级!B4133,技能效果!B:B,0))="","",INDEX(技能效果!L:L,MATCH(技能效果等级!B4133,技能效果!B:B,0)))</f>
        <v/>
      </c>
      <c r="O4133" s="95">
        <f>IF(INDEX(技能效果!N:N,MATCH(B4133,技能效果!B:B,0))=0,INDEX(技能效果!M:M,MATCH(技能效果等级!B4133,技能效果!B:B,0)),INDEX(技能效果!M:M,MATCH(技能效果等级!B4133,技能效果!B:B,0))*VLOOKUP(E4133,技能数值计算!$C$19:$D$28,2,FALSE))</f>
        <v>0</v>
      </c>
      <c r="P4133" s="97"/>
      <c r="Q4133" s="97"/>
      <c r="R4133" s="95" t="str">
        <f>IF(INDEX(技能效果!O:O,MATCH(技能效果等级!B4133,技能效果!B:B,0))="","",INDEX(技能效果!O:O,MATCH(技能效果等级!B4133,技能效果!B:B,0)))</f>
        <v/>
      </c>
      <c r="S4133" s="97"/>
      <c r="T4133" s="97"/>
      <c r="U4133" s="97"/>
      <c r="V4133" s="96" t="str">
        <f>IF(INDEX(技能效果!AF:AF,MATCH(技能效果等级!B4133,技能效果!B:B,0))="","",INDEX(技能效果!AF:AF,MATCH(技能效果等级!B4133,技能效果!B:B,0)))</f>
        <v/>
      </c>
      <c r="W4133" s="95">
        <f t="shared" si="62"/>
        <v>404</v>
      </c>
    </row>
    <row r="4134" spans="1:23" ht="16.5" x14ac:dyDescent="0.2">
      <c r="A4134" s="62">
        <v>4131</v>
      </c>
      <c r="B4134" s="95">
        <f>INDEX(技能效果!B:B,MATCH(技能效果等级!W4134,技能效果!AE:AE,0))</f>
        <v>210600402</v>
      </c>
      <c r="C4134" s="95" t="str">
        <f>INDEX(技能效果!C:C,MATCH(技能效果等级!B4134,技能效果!B:B,0))</f>
        <v>项昆仑普攻水晶(教学)</v>
      </c>
      <c r="D4134" s="96" t="s">
        <v>873</v>
      </c>
      <c r="E4134" s="95">
        <v>7</v>
      </c>
      <c r="F4134" s="95">
        <f>INDEX(技能效果!H:H,MATCH(技能效果等级!B4134,技能效果!B:B,0))</f>
        <v>3001</v>
      </c>
      <c r="G4134" s="95">
        <f>IF(INDEX(技能效果!K:K,MATCH(B4134,技能效果!B:B,0))=0,INDEX(技能效果!I:I,MATCH(技能效果等级!B4134,技能效果!B:B,0)),INDEX(技能效果!I:I,MATCH(技能效果等级!B4134,技能效果!B:B,0))*VLOOKUP(E4134,技能数值计算!$C$19:$D$28,2,FALSE))</f>
        <v>2</v>
      </c>
      <c r="H4134" s="95">
        <f>INDEX(技能效果!J:J,MATCH(技能效果等级!B4134,技能效果!B:B,0))</f>
        <v>1</v>
      </c>
      <c r="I4134" s="97"/>
      <c r="J4134" s="97"/>
      <c r="K4134" s="97"/>
      <c r="L4134" s="97"/>
      <c r="M4134" s="97"/>
      <c r="N4134" s="96" t="str">
        <f>IF(INDEX(技能效果!L:L,MATCH(技能效果等级!B4134,技能效果!B:B,0))="","",INDEX(技能效果!L:L,MATCH(技能效果等级!B4134,技能效果!B:B,0)))</f>
        <v/>
      </c>
      <c r="O4134" s="95">
        <f>IF(INDEX(技能效果!N:N,MATCH(B4134,技能效果!B:B,0))=0,INDEX(技能效果!M:M,MATCH(技能效果等级!B4134,技能效果!B:B,0)),INDEX(技能效果!M:M,MATCH(技能效果等级!B4134,技能效果!B:B,0))*VLOOKUP(E4134,技能数值计算!$C$19:$D$28,2,FALSE))</f>
        <v>0</v>
      </c>
      <c r="P4134" s="97"/>
      <c r="Q4134" s="97"/>
      <c r="R4134" s="95" t="str">
        <f>IF(INDEX(技能效果!O:O,MATCH(技能效果等级!B4134,技能效果!B:B,0))="","",INDEX(技能效果!O:O,MATCH(技能效果等级!B4134,技能效果!B:B,0)))</f>
        <v/>
      </c>
      <c r="S4134" s="97"/>
      <c r="T4134" s="97"/>
      <c r="U4134" s="97"/>
      <c r="V4134" s="96" t="str">
        <f>IF(INDEX(技能效果!AF:AF,MATCH(技能效果等级!B4134,技能效果!B:B,0))="","",INDEX(技能效果!AF:AF,MATCH(技能效果等级!B4134,技能效果!B:B,0)))</f>
        <v/>
      </c>
      <c r="W4134" s="95">
        <f t="shared" si="62"/>
        <v>404</v>
      </c>
    </row>
    <row r="4135" spans="1:23" ht="16.5" x14ac:dyDescent="0.2">
      <c r="A4135" s="62">
        <v>4132</v>
      </c>
      <c r="B4135" s="95">
        <f>INDEX(技能效果!B:B,MATCH(技能效果等级!W4135,技能效果!AE:AE,0))</f>
        <v>210600402</v>
      </c>
      <c r="C4135" s="95" t="str">
        <f>INDEX(技能效果!C:C,MATCH(技能效果等级!B4135,技能效果!B:B,0))</f>
        <v>项昆仑普攻水晶(教学)</v>
      </c>
      <c r="D4135" s="96" t="s">
        <v>873</v>
      </c>
      <c r="E4135" s="95">
        <v>8</v>
      </c>
      <c r="F4135" s="95">
        <f>INDEX(技能效果!H:H,MATCH(技能效果等级!B4135,技能效果!B:B,0))</f>
        <v>3001</v>
      </c>
      <c r="G4135" s="95">
        <f>IF(INDEX(技能效果!K:K,MATCH(B4135,技能效果!B:B,0))=0,INDEX(技能效果!I:I,MATCH(技能效果等级!B4135,技能效果!B:B,0)),INDEX(技能效果!I:I,MATCH(技能效果等级!B4135,技能效果!B:B,0))*VLOOKUP(E4135,技能数值计算!$C$19:$D$28,2,FALSE))</f>
        <v>2</v>
      </c>
      <c r="H4135" s="95">
        <f>INDEX(技能效果!J:J,MATCH(技能效果等级!B4135,技能效果!B:B,0))</f>
        <v>1</v>
      </c>
      <c r="I4135" s="97"/>
      <c r="J4135" s="97"/>
      <c r="K4135" s="97"/>
      <c r="L4135" s="97"/>
      <c r="M4135" s="97"/>
      <c r="N4135" s="96" t="str">
        <f>IF(INDEX(技能效果!L:L,MATCH(技能效果等级!B4135,技能效果!B:B,0))="","",INDEX(技能效果!L:L,MATCH(技能效果等级!B4135,技能效果!B:B,0)))</f>
        <v/>
      </c>
      <c r="O4135" s="95">
        <f>IF(INDEX(技能效果!N:N,MATCH(B4135,技能效果!B:B,0))=0,INDEX(技能效果!M:M,MATCH(技能效果等级!B4135,技能效果!B:B,0)),INDEX(技能效果!M:M,MATCH(技能效果等级!B4135,技能效果!B:B,0))*VLOOKUP(E4135,技能数值计算!$C$19:$D$28,2,FALSE))</f>
        <v>0</v>
      </c>
      <c r="P4135" s="97"/>
      <c r="Q4135" s="97"/>
      <c r="R4135" s="95" t="str">
        <f>IF(INDEX(技能效果!O:O,MATCH(技能效果等级!B4135,技能效果!B:B,0))="","",INDEX(技能效果!O:O,MATCH(技能效果等级!B4135,技能效果!B:B,0)))</f>
        <v/>
      </c>
      <c r="S4135" s="97"/>
      <c r="T4135" s="97"/>
      <c r="U4135" s="97"/>
      <c r="V4135" s="96" t="str">
        <f>IF(INDEX(技能效果!AF:AF,MATCH(技能效果等级!B4135,技能效果!B:B,0))="","",INDEX(技能效果!AF:AF,MATCH(技能效果等级!B4135,技能效果!B:B,0)))</f>
        <v/>
      </c>
      <c r="W4135" s="95">
        <f t="shared" si="62"/>
        <v>404</v>
      </c>
    </row>
    <row r="4136" spans="1:23" ht="16.5" x14ac:dyDescent="0.2">
      <c r="A4136" s="62">
        <v>4133</v>
      </c>
      <c r="B4136" s="95">
        <f>INDEX(技能效果!B:B,MATCH(技能效果等级!W4136,技能效果!AE:AE,0))</f>
        <v>210600402</v>
      </c>
      <c r="C4136" s="95" t="str">
        <f>INDEX(技能效果!C:C,MATCH(技能效果等级!B4136,技能效果!B:B,0))</f>
        <v>项昆仑普攻水晶(教学)</v>
      </c>
      <c r="D4136" s="96" t="s">
        <v>873</v>
      </c>
      <c r="E4136" s="95">
        <v>9</v>
      </c>
      <c r="F4136" s="95">
        <f>INDEX(技能效果!H:H,MATCH(技能效果等级!B4136,技能效果!B:B,0))</f>
        <v>3001</v>
      </c>
      <c r="G4136" s="95">
        <f>IF(INDEX(技能效果!K:K,MATCH(B4136,技能效果!B:B,0))=0,INDEX(技能效果!I:I,MATCH(技能效果等级!B4136,技能效果!B:B,0)),INDEX(技能效果!I:I,MATCH(技能效果等级!B4136,技能效果!B:B,0))*VLOOKUP(E4136,技能数值计算!$C$19:$D$28,2,FALSE))</f>
        <v>2</v>
      </c>
      <c r="H4136" s="95">
        <f>INDEX(技能效果!J:J,MATCH(技能效果等级!B4136,技能效果!B:B,0))</f>
        <v>1</v>
      </c>
      <c r="I4136" s="97"/>
      <c r="J4136" s="97"/>
      <c r="K4136" s="97"/>
      <c r="L4136" s="97"/>
      <c r="M4136" s="97"/>
      <c r="N4136" s="96" t="str">
        <f>IF(INDEX(技能效果!L:L,MATCH(技能效果等级!B4136,技能效果!B:B,0))="","",INDEX(技能效果!L:L,MATCH(技能效果等级!B4136,技能效果!B:B,0)))</f>
        <v/>
      </c>
      <c r="O4136" s="95">
        <f>IF(INDEX(技能效果!N:N,MATCH(B4136,技能效果!B:B,0))=0,INDEX(技能效果!M:M,MATCH(技能效果等级!B4136,技能效果!B:B,0)),INDEX(技能效果!M:M,MATCH(技能效果等级!B4136,技能效果!B:B,0))*VLOOKUP(E4136,技能数值计算!$C$19:$D$28,2,FALSE))</f>
        <v>0</v>
      </c>
      <c r="P4136" s="97"/>
      <c r="Q4136" s="97"/>
      <c r="R4136" s="95" t="str">
        <f>IF(INDEX(技能效果!O:O,MATCH(技能效果等级!B4136,技能效果!B:B,0))="","",INDEX(技能效果!O:O,MATCH(技能效果等级!B4136,技能效果!B:B,0)))</f>
        <v/>
      </c>
      <c r="S4136" s="97"/>
      <c r="T4136" s="97"/>
      <c r="U4136" s="97"/>
      <c r="V4136" s="96" t="str">
        <f>IF(INDEX(技能效果!AF:AF,MATCH(技能效果等级!B4136,技能效果!B:B,0))="","",INDEX(技能效果!AF:AF,MATCH(技能效果等级!B4136,技能效果!B:B,0)))</f>
        <v/>
      </c>
      <c r="W4136" s="95">
        <f t="shared" si="62"/>
        <v>404</v>
      </c>
    </row>
    <row r="4137" spans="1:23" ht="16.5" x14ac:dyDescent="0.2">
      <c r="A4137" s="62">
        <v>4134</v>
      </c>
      <c r="B4137" s="95">
        <f>INDEX(技能效果!B:B,MATCH(技能效果等级!W4137,技能效果!AE:AE,0))</f>
        <v>210600402</v>
      </c>
      <c r="C4137" s="95" t="str">
        <f>INDEX(技能效果!C:C,MATCH(技能效果等级!B4137,技能效果!B:B,0))</f>
        <v>项昆仑普攻水晶(教学)</v>
      </c>
      <c r="D4137" s="96" t="s">
        <v>873</v>
      </c>
      <c r="E4137" s="95">
        <v>10</v>
      </c>
      <c r="F4137" s="95">
        <f>INDEX(技能效果!H:H,MATCH(技能效果等级!B4137,技能效果!B:B,0))</f>
        <v>3001</v>
      </c>
      <c r="G4137" s="95">
        <f>IF(INDEX(技能效果!K:K,MATCH(B4137,技能效果!B:B,0))=0,INDEX(技能效果!I:I,MATCH(技能效果等级!B4137,技能效果!B:B,0)),INDEX(技能效果!I:I,MATCH(技能效果等级!B4137,技能效果!B:B,0))*VLOOKUP(E4137,技能数值计算!$C$19:$D$28,2,FALSE))</f>
        <v>2</v>
      </c>
      <c r="H4137" s="95">
        <f>INDEX(技能效果!J:J,MATCH(技能效果等级!B4137,技能效果!B:B,0))</f>
        <v>1</v>
      </c>
      <c r="I4137" s="97"/>
      <c r="J4137" s="97"/>
      <c r="K4137" s="97"/>
      <c r="L4137" s="97"/>
      <c r="M4137" s="97"/>
      <c r="N4137" s="96" t="str">
        <f>IF(INDEX(技能效果!L:L,MATCH(技能效果等级!B4137,技能效果!B:B,0))="","",INDEX(技能效果!L:L,MATCH(技能效果等级!B4137,技能效果!B:B,0)))</f>
        <v/>
      </c>
      <c r="O4137" s="95">
        <f>IF(INDEX(技能效果!N:N,MATCH(B4137,技能效果!B:B,0))=0,INDEX(技能效果!M:M,MATCH(技能效果等级!B4137,技能效果!B:B,0)),INDEX(技能效果!M:M,MATCH(技能效果等级!B4137,技能效果!B:B,0))*VLOOKUP(E4137,技能数值计算!$C$19:$D$28,2,FALSE))</f>
        <v>0</v>
      </c>
      <c r="P4137" s="97"/>
      <c r="Q4137" s="97"/>
      <c r="R4137" s="95" t="str">
        <f>IF(INDEX(技能效果!O:O,MATCH(技能效果等级!B4137,技能效果!B:B,0))="","",INDEX(技能效果!O:O,MATCH(技能效果等级!B4137,技能效果!B:B,0)))</f>
        <v/>
      </c>
      <c r="S4137" s="97"/>
      <c r="T4137" s="97"/>
      <c r="U4137" s="97"/>
      <c r="V4137" s="96" t="str">
        <f>IF(INDEX(技能效果!AF:AF,MATCH(技能效果等级!B4137,技能效果!B:B,0))="","",INDEX(技能效果!AF:AF,MATCH(技能效果等级!B4137,技能效果!B:B,0)))</f>
        <v/>
      </c>
      <c r="W4137" s="95">
        <f t="shared" si="62"/>
        <v>404</v>
      </c>
    </row>
    <row r="4138" spans="1:23" ht="16.5" x14ac:dyDescent="0.2">
      <c r="A4138" s="62">
        <v>4135</v>
      </c>
      <c r="B4138" s="95">
        <f>INDEX(技能效果!B:B,MATCH(技能效果等级!W4138,技能效果!AE:AE,0))</f>
        <v>210600501</v>
      </c>
      <c r="C4138" s="95" t="str">
        <f>INDEX(技能效果!C:C,MATCH(技能效果等级!B4138,技能效果!B:B,0))</f>
        <v>刘羽禅普攻伤害(教学)</v>
      </c>
      <c r="D4138" s="96" t="s">
        <v>873</v>
      </c>
      <c r="E4138" s="95">
        <v>1</v>
      </c>
      <c r="F4138" s="95">
        <f>INDEX(技能效果!H:H,MATCH(技能效果等级!B4138,技能效果!B:B,0))</f>
        <v>1001</v>
      </c>
      <c r="G4138" s="95">
        <f>IF(INDEX(技能效果!K:K,MATCH(B4138,技能效果!B:B,0))=0,INDEX(技能效果!I:I,MATCH(技能效果等级!B4138,技能效果!B:B,0)),INDEX(技能效果!I:I,MATCH(技能效果等级!B4138,技能效果!B:B,0))*VLOOKUP(E4138,技能数值计算!$C$19:$D$28,2,FALSE))</f>
        <v>0.5</v>
      </c>
      <c r="H4138" s="95">
        <f>INDEX(技能效果!J:J,MATCH(技能效果等级!B4138,技能效果!B:B,0))</f>
        <v>0</v>
      </c>
      <c r="I4138" s="97"/>
      <c r="J4138" s="97"/>
      <c r="K4138" s="97"/>
      <c r="L4138" s="97"/>
      <c r="M4138" s="97"/>
      <c r="N4138" s="96" t="str">
        <f>IF(INDEX(技能效果!L:L,MATCH(技能效果等级!B4138,技能效果!B:B,0))="","",INDEX(技能效果!L:L,MATCH(技能效果等级!B4138,技能效果!B:B,0)))</f>
        <v/>
      </c>
      <c r="O4138" s="95">
        <f>IF(INDEX(技能效果!N:N,MATCH(B4138,技能效果!B:B,0))=0,INDEX(技能效果!M:M,MATCH(技能效果等级!B4138,技能效果!B:B,0)),INDEX(技能效果!M:M,MATCH(技能效果等级!B4138,技能效果!B:B,0))*VLOOKUP(E4138,技能数值计算!$C$19:$D$28,2,FALSE))</f>
        <v>0</v>
      </c>
      <c r="P4138" s="97"/>
      <c r="Q4138" s="97"/>
      <c r="R4138" s="95" t="str">
        <f>IF(INDEX(技能效果!O:O,MATCH(技能效果等级!B4138,技能效果!B:B,0))="","",INDEX(技能效果!O:O,MATCH(技能效果等级!B4138,技能效果!B:B,0)))</f>
        <v/>
      </c>
      <c r="S4138" s="97"/>
      <c r="T4138" s="97"/>
      <c r="U4138" s="97"/>
      <c r="V4138" s="96" t="str">
        <f>IF(INDEX(技能效果!AF:AF,MATCH(技能效果等级!B4138,技能效果!B:B,0))="","",INDEX(技能效果!AF:AF,MATCH(技能效果等级!B4138,技能效果!B:B,0)))</f>
        <v/>
      </c>
      <c r="W4138" s="95">
        <f t="shared" si="62"/>
        <v>405</v>
      </c>
    </row>
    <row r="4139" spans="1:23" ht="16.5" x14ac:dyDescent="0.2">
      <c r="A4139" s="62">
        <v>4136</v>
      </c>
      <c r="B4139" s="95">
        <f>INDEX(技能效果!B:B,MATCH(技能效果等级!W4139,技能效果!AE:AE,0))</f>
        <v>210600501</v>
      </c>
      <c r="C4139" s="95" t="str">
        <f>INDEX(技能效果!C:C,MATCH(技能效果等级!B4139,技能效果!B:B,0))</f>
        <v>刘羽禅普攻伤害(教学)</v>
      </c>
      <c r="D4139" s="96" t="s">
        <v>873</v>
      </c>
      <c r="E4139" s="95">
        <v>2</v>
      </c>
      <c r="F4139" s="95">
        <f>INDEX(技能效果!H:H,MATCH(技能效果等级!B4139,技能效果!B:B,0))</f>
        <v>1001</v>
      </c>
      <c r="G4139" s="95">
        <f>IF(INDEX(技能效果!K:K,MATCH(B4139,技能效果!B:B,0))=0,INDEX(技能效果!I:I,MATCH(技能效果等级!B4139,技能效果!B:B,0)),INDEX(技能效果!I:I,MATCH(技能效果等级!B4139,技能效果!B:B,0))*VLOOKUP(E4139,技能数值计算!$C$19:$D$28,2,FALSE))</f>
        <v>0.5</v>
      </c>
      <c r="H4139" s="95">
        <f>INDEX(技能效果!J:J,MATCH(技能效果等级!B4139,技能效果!B:B,0))</f>
        <v>0</v>
      </c>
      <c r="I4139" s="97"/>
      <c r="J4139" s="97"/>
      <c r="K4139" s="97"/>
      <c r="L4139" s="97"/>
      <c r="M4139" s="97"/>
      <c r="N4139" s="96" t="str">
        <f>IF(INDEX(技能效果!L:L,MATCH(技能效果等级!B4139,技能效果!B:B,0))="","",INDEX(技能效果!L:L,MATCH(技能效果等级!B4139,技能效果!B:B,0)))</f>
        <v/>
      </c>
      <c r="O4139" s="95">
        <f>IF(INDEX(技能效果!N:N,MATCH(B4139,技能效果!B:B,0))=0,INDEX(技能效果!M:M,MATCH(技能效果等级!B4139,技能效果!B:B,0)),INDEX(技能效果!M:M,MATCH(技能效果等级!B4139,技能效果!B:B,0))*VLOOKUP(E4139,技能数值计算!$C$19:$D$28,2,FALSE))</f>
        <v>0</v>
      </c>
      <c r="P4139" s="97"/>
      <c r="Q4139" s="97"/>
      <c r="R4139" s="95" t="str">
        <f>IF(INDEX(技能效果!O:O,MATCH(技能效果等级!B4139,技能效果!B:B,0))="","",INDEX(技能效果!O:O,MATCH(技能效果等级!B4139,技能效果!B:B,0)))</f>
        <v/>
      </c>
      <c r="S4139" s="97"/>
      <c r="T4139" s="97"/>
      <c r="U4139" s="97"/>
      <c r="V4139" s="96" t="str">
        <f>IF(INDEX(技能效果!AF:AF,MATCH(技能效果等级!B4139,技能效果!B:B,0))="","",INDEX(技能效果!AF:AF,MATCH(技能效果等级!B4139,技能效果!B:B,0)))</f>
        <v/>
      </c>
      <c r="W4139" s="95">
        <f t="shared" si="62"/>
        <v>405</v>
      </c>
    </row>
    <row r="4140" spans="1:23" ht="16.5" x14ac:dyDescent="0.2">
      <c r="A4140" s="62">
        <v>4137</v>
      </c>
      <c r="B4140" s="95">
        <f>INDEX(技能效果!B:B,MATCH(技能效果等级!W4140,技能效果!AE:AE,0))</f>
        <v>210600501</v>
      </c>
      <c r="C4140" s="95" t="str">
        <f>INDEX(技能效果!C:C,MATCH(技能效果等级!B4140,技能效果!B:B,0))</f>
        <v>刘羽禅普攻伤害(教学)</v>
      </c>
      <c r="D4140" s="96" t="s">
        <v>873</v>
      </c>
      <c r="E4140" s="95">
        <v>3</v>
      </c>
      <c r="F4140" s="95">
        <f>INDEX(技能效果!H:H,MATCH(技能效果等级!B4140,技能效果!B:B,0))</f>
        <v>1001</v>
      </c>
      <c r="G4140" s="95">
        <f>IF(INDEX(技能效果!K:K,MATCH(B4140,技能效果!B:B,0))=0,INDEX(技能效果!I:I,MATCH(技能效果等级!B4140,技能效果!B:B,0)),INDEX(技能效果!I:I,MATCH(技能效果等级!B4140,技能效果!B:B,0))*VLOOKUP(E4140,技能数值计算!$C$19:$D$28,2,FALSE))</f>
        <v>0.5</v>
      </c>
      <c r="H4140" s="95">
        <f>INDEX(技能效果!J:J,MATCH(技能效果等级!B4140,技能效果!B:B,0))</f>
        <v>0</v>
      </c>
      <c r="I4140" s="97"/>
      <c r="J4140" s="97"/>
      <c r="K4140" s="97"/>
      <c r="L4140" s="97"/>
      <c r="M4140" s="97"/>
      <c r="N4140" s="96" t="str">
        <f>IF(INDEX(技能效果!L:L,MATCH(技能效果等级!B4140,技能效果!B:B,0))="","",INDEX(技能效果!L:L,MATCH(技能效果等级!B4140,技能效果!B:B,0)))</f>
        <v/>
      </c>
      <c r="O4140" s="95">
        <f>IF(INDEX(技能效果!N:N,MATCH(B4140,技能效果!B:B,0))=0,INDEX(技能效果!M:M,MATCH(技能效果等级!B4140,技能效果!B:B,0)),INDEX(技能效果!M:M,MATCH(技能效果等级!B4140,技能效果!B:B,0))*VLOOKUP(E4140,技能数值计算!$C$19:$D$28,2,FALSE))</f>
        <v>0</v>
      </c>
      <c r="P4140" s="97"/>
      <c r="Q4140" s="97"/>
      <c r="R4140" s="95" t="str">
        <f>IF(INDEX(技能效果!O:O,MATCH(技能效果等级!B4140,技能效果!B:B,0))="","",INDEX(技能效果!O:O,MATCH(技能效果等级!B4140,技能效果!B:B,0)))</f>
        <v/>
      </c>
      <c r="S4140" s="97"/>
      <c r="T4140" s="97"/>
      <c r="U4140" s="97"/>
      <c r="V4140" s="96" t="str">
        <f>IF(INDEX(技能效果!AF:AF,MATCH(技能效果等级!B4140,技能效果!B:B,0))="","",INDEX(技能效果!AF:AF,MATCH(技能效果等级!B4140,技能效果!B:B,0)))</f>
        <v/>
      </c>
      <c r="W4140" s="95">
        <f t="shared" si="62"/>
        <v>405</v>
      </c>
    </row>
    <row r="4141" spans="1:23" ht="16.5" x14ac:dyDescent="0.2">
      <c r="A4141" s="62">
        <v>4138</v>
      </c>
      <c r="B4141" s="95">
        <f>INDEX(技能效果!B:B,MATCH(技能效果等级!W4141,技能效果!AE:AE,0))</f>
        <v>210600501</v>
      </c>
      <c r="C4141" s="95" t="str">
        <f>INDEX(技能效果!C:C,MATCH(技能效果等级!B4141,技能效果!B:B,0))</f>
        <v>刘羽禅普攻伤害(教学)</v>
      </c>
      <c r="D4141" s="96" t="s">
        <v>873</v>
      </c>
      <c r="E4141" s="95">
        <v>4</v>
      </c>
      <c r="F4141" s="95">
        <f>INDEX(技能效果!H:H,MATCH(技能效果等级!B4141,技能效果!B:B,0))</f>
        <v>1001</v>
      </c>
      <c r="G4141" s="95">
        <f>IF(INDEX(技能效果!K:K,MATCH(B4141,技能效果!B:B,0))=0,INDEX(技能效果!I:I,MATCH(技能效果等级!B4141,技能效果!B:B,0)),INDEX(技能效果!I:I,MATCH(技能效果等级!B4141,技能效果!B:B,0))*VLOOKUP(E4141,技能数值计算!$C$19:$D$28,2,FALSE))</f>
        <v>0.5</v>
      </c>
      <c r="H4141" s="95">
        <f>INDEX(技能效果!J:J,MATCH(技能效果等级!B4141,技能效果!B:B,0))</f>
        <v>0</v>
      </c>
      <c r="I4141" s="97"/>
      <c r="J4141" s="97"/>
      <c r="K4141" s="97"/>
      <c r="L4141" s="97"/>
      <c r="M4141" s="97"/>
      <c r="N4141" s="96" t="str">
        <f>IF(INDEX(技能效果!L:L,MATCH(技能效果等级!B4141,技能效果!B:B,0))="","",INDEX(技能效果!L:L,MATCH(技能效果等级!B4141,技能效果!B:B,0)))</f>
        <v/>
      </c>
      <c r="O4141" s="95">
        <f>IF(INDEX(技能效果!N:N,MATCH(B4141,技能效果!B:B,0))=0,INDEX(技能效果!M:M,MATCH(技能效果等级!B4141,技能效果!B:B,0)),INDEX(技能效果!M:M,MATCH(技能效果等级!B4141,技能效果!B:B,0))*VLOOKUP(E4141,技能数值计算!$C$19:$D$28,2,FALSE))</f>
        <v>0</v>
      </c>
      <c r="P4141" s="97"/>
      <c r="Q4141" s="97"/>
      <c r="R4141" s="95" t="str">
        <f>IF(INDEX(技能效果!O:O,MATCH(技能效果等级!B4141,技能效果!B:B,0))="","",INDEX(技能效果!O:O,MATCH(技能效果等级!B4141,技能效果!B:B,0)))</f>
        <v/>
      </c>
      <c r="S4141" s="97"/>
      <c r="T4141" s="97"/>
      <c r="U4141" s="97"/>
      <c r="V4141" s="96" t="str">
        <f>IF(INDEX(技能效果!AF:AF,MATCH(技能效果等级!B4141,技能效果!B:B,0))="","",INDEX(技能效果!AF:AF,MATCH(技能效果等级!B4141,技能效果!B:B,0)))</f>
        <v/>
      </c>
      <c r="W4141" s="95">
        <f t="shared" ref="W4141:W4204" si="63">W4131+1</f>
        <v>405</v>
      </c>
    </row>
    <row r="4142" spans="1:23" ht="16.5" x14ac:dyDescent="0.2">
      <c r="A4142" s="62">
        <v>4139</v>
      </c>
      <c r="B4142" s="95">
        <f>INDEX(技能效果!B:B,MATCH(技能效果等级!W4142,技能效果!AE:AE,0))</f>
        <v>210600501</v>
      </c>
      <c r="C4142" s="95" t="str">
        <f>INDEX(技能效果!C:C,MATCH(技能效果等级!B4142,技能效果!B:B,0))</f>
        <v>刘羽禅普攻伤害(教学)</v>
      </c>
      <c r="D4142" s="96" t="s">
        <v>873</v>
      </c>
      <c r="E4142" s="95">
        <v>5</v>
      </c>
      <c r="F4142" s="95">
        <f>INDEX(技能效果!H:H,MATCH(技能效果等级!B4142,技能效果!B:B,0))</f>
        <v>1001</v>
      </c>
      <c r="G4142" s="95">
        <f>IF(INDEX(技能效果!K:K,MATCH(B4142,技能效果!B:B,0))=0,INDEX(技能效果!I:I,MATCH(技能效果等级!B4142,技能效果!B:B,0)),INDEX(技能效果!I:I,MATCH(技能效果等级!B4142,技能效果!B:B,0))*VLOOKUP(E4142,技能数值计算!$C$19:$D$28,2,FALSE))</f>
        <v>0.5</v>
      </c>
      <c r="H4142" s="95">
        <f>INDEX(技能效果!J:J,MATCH(技能效果等级!B4142,技能效果!B:B,0))</f>
        <v>0</v>
      </c>
      <c r="I4142" s="97"/>
      <c r="J4142" s="97"/>
      <c r="K4142" s="97"/>
      <c r="L4142" s="97"/>
      <c r="M4142" s="97"/>
      <c r="N4142" s="96" t="str">
        <f>IF(INDEX(技能效果!L:L,MATCH(技能效果等级!B4142,技能效果!B:B,0))="","",INDEX(技能效果!L:L,MATCH(技能效果等级!B4142,技能效果!B:B,0)))</f>
        <v/>
      </c>
      <c r="O4142" s="95">
        <f>IF(INDEX(技能效果!N:N,MATCH(B4142,技能效果!B:B,0))=0,INDEX(技能效果!M:M,MATCH(技能效果等级!B4142,技能效果!B:B,0)),INDEX(技能效果!M:M,MATCH(技能效果等级!B4142,技能效果!B:B,0))*VLOOKUP(E4142,技能数值计算!$C$19:$D$28,2,FALSE))</f>
        <v>0</v>
      </c>
      <c r="P4142" s="97"/>
      <c r="Q4142" s="97"/>
      <c r="R4142" s="95" t="str">
        <f>IF(INDEX(技能效果!O:O,MATCH(技能效果等级!B4142,技能效果!B:B,0))="","",INDEX(技能效果!O:O,MATCH(技能效果等级!B4142,技能效果!B:B,0)))</f>
        <v/>
      </c>
      <c r="S4142" s="97"/>
      <c r="T4142" s="97"/>
      <c r="U4142" s="97"/>
      <c r="V4142" s="96" t="str">
        <f>IF(INDEX(技能效果!AF:AF,MATCH(技能效果等级!B4142,技能效果!B:B,0))="","",INDEX(技能效果!AF:AF,MATCH(技能效果等级!B4142,技能效果!B:B,0)))</f>
        <v/>
      </c>
      <c r="W4142" s="95">
        <f t="shared" si="63"/>
        <v>405</v>
      </c>
    </row>
    <row r="4143" spans="1:23" ht="16.5" x14ac:dyDescent="0.2">
      <c r="A4143" s="62">
        <v>4140</v>
      </c>
      <c r="B4143" s="95">
        <f>INDEX(技能效果!B:B,MATCH(技能效果等级!W4143,技能效果!AE:AE,0))</f>
        <v>210600501</v>
      </c>
      <c r="C4143" s="95" t="str">
        <f>INDEX(技能效果!C:C,MATCH(技能效果等级!B4143,技能效果!B:B,0))</f>
        <v>刘羽禅普攻伤害(教学)</v>
      </c>
      <c r="D4143" s="96" t="s">
        <v>873</v>
      </c>
      <c r="E4143" s="95">
        <v>6</v>
      </c>
      <c r="F4143" s="95">
        <f>INDEX(技能效果!H:H,MATCH(技能效果等级!B4143,技能效果!B:B,0))</f>
        <v>1001</v>
      </c>
      <c r="G4143" s="95">
        <f>IF(INDEX(技能效果!K:K,MATCH(B4143,技能效果!B:B,0))=0,INDEX(技能效果!I:I,MATCH(技能效果等级!B4143,技能效果!B:B,0)),INDEX(技能效果!I:I,MATCH(技能效果等级!B4143,技能效果!B:B,0))*VLOOKUP(E4143,技能数值计算!$C$19:$D$28,2,FALSE))</f>
        <v>0.5</v>
      </c>
      <c r="H4143" s="95">
        <f>INDEX(技能效果!J:J,MATCH(技能效果等级!B4143,技能效果!B:B,0))</f>
        <v>0</v>
      </c>
      <c r="I4143" s="97"/>
      <c r="J4143" s="97"/>
      <c r="K4143" s="97"/>
      <c r="L4143" s="97"/>
      <c r="M4143" s="97"/>
      <c r="N4143" s="96" t="str">
        <f>IF(INDEX(技能效果!L:L,MATCH(技能效果等级!B4143,技能效果!B:B,0))="","",INDEX(技能效果!L:L,MATCH(技能效果等级!B4143,技能效果!B:B,0)))</f>
        <v/>
      </c>
      <c r="O4143" s="95">
        <f>IF(INDEX(技能效果!N:N,MATCH(B4143,技能效果!B:B,0))=0,INDEX(技能效果!M:M,MATCH(技能效果等级!B4143,技能效果!B:B,0)),INDEX(技能效果!M:M,MATCH(技能效果等级!B4143,技能效果!B:B,0))*VLOOKUP(E4143,技能数值计算!$C$19:$D$28,2,FALSE))</f>
        <v>0</v>
      </c>
      <c r="P4143" s="97"/>
      <c r="Q4143" s="97"/>
      <c r="R4143" s="95" t="str">
        <f>IF(INDEX(技能效果!O:O,MATCH(技能效果等级!B4143,技能效果!B:B,0))="","",INDEX(技能效果!O:O,MATCH(技能效果等级!B4143,技能效果!B:B,0)))</f>
        <v/>
      </c>
      <c r="S4143" s="97"/>
      <c r="T4143" s="97"/>
      <c r="U4143" s="97"/>
      <c r="V4143" s="96" t="str">
        <f>IF(INDEX(技能效果!AF:AF,MATCH(技能效果等级!B4143,技能效果!B:B,0))="","",INDEX(技能效果!AF:AF,MATCH(技能效果等级!B4143,技能效果!B:B,0)))</f>
        <v/>
      </c>
      <c r="W4143" s="95">
        <f t="shared" si="63"/>
        <v>405</v>
      </c>
    </row>
    <row r="4144" spans="1:23" ht="16.5" x14ac:dyDescent="0.2">
      <c r="A4144" s="62">
        <v>4141</v>
      </c>
      <c r="B4144" s="95">
        <f>INDEX(技能效果!B:B,MATCH(技能效果等级!W4144,技能效果!AE:AE,0))</f>
        <v>210600501</v>
      </c>
      <c r="C4144" s="95" t="str">
        <f>INDEX(技能效果!C:C,MATCH(技能效果等级!B4144,技能效果!B:B,0))</f>
        <v>刘羽禅普攻伤害(教学)</v>
      </c>
      <c r="D4144" s="96" t="s">
        <v>873</v>
      </c>
      <c r="E4144" s="95">
        <v>7</v>
      </c>
      <c r="F4144" s="95">
        <f>INDEX(技能效果!H:H,MATCH(技能效果等级!B4144,技能效果!B:B,0))</f>
        <v>1001</v>
      </c>
      <c r="G4144" s="95">
        <f>IF(INDEX(技能效果!K:K,MATCH(B4144,技能效果!B:B,0))=0,INDEX(技能效果!I:I,MATCH(技能效果等级!B4144,技能效果!B:B,0)),INDEX(技能效果!I:I,MATCH(技能效果等级!B4144,技能效果!B:B,0))*VLOOKUP(E4144,技能数值计算!$C$19:$D$28,2,FALSE))</f>
        <v>0.5</v>
      </c>
      <c r="H4144" s="95">
        <f>INDEX(技能效果!J:J,MATCH(技能效果等级!B4144,技能效果!B:B,0))</f>
        <v>0</v>
      </c>
      <c r="I4144" s="97"/>
      <c r="J4144" s="97"/>
      <c r="K4144" s="97"/>
      <c r="L4144" s="97"/>
      <c r="M4144" s="97"/>
      <c r="N4144" s="96" t="str">
        <f>IF(INDEX(技能效果!L:L,MATCH(技能效果等级!B4144,技能效果!B:B,0))="","",INDEX(技能效果!L:L,MATCH(技能效果等级!B4144,技能效果!B:B,0)))</f>
        <v/>
      </c>
      <c r="O4144" s="95">
        <f>IF(INDEX(技能效果!N:N,MATCH(B4144,技能效果!B:B,0))=0,INDEX(技能效果!M:M,MATCH(技能效果等级!B4144,技能效果!B:B,0)),INDEX(技能效果!M:M,MATCH(技能效果等级!B4144,技能效果!B:B,0))*VLOOKUP(E4144,技能数值计算!$C$19:$D$28,2,FALSE))</f>
        <v>0</v>
      </c>
      <c r="P4144" s="97"/>
      <c r="Q4144" s="97"/>
      <c r="R4144" s="95" t="str">
        <f>IF(INDEX(技能效果!O:O,MATCH(技能效果等级!B4144,技能效果!B:B,0))="","",INDEX(技能效果!O:O,MATCH(技能效果等级!B4144,技能效果!B:B,0)))</f>
        <v/>
      </c>
      <c r="S4144" s="97"/>
      <c r="T4144" s="97"/>
      <c r="U4144" s="97"/>
      <c r="V4144" s="96" t="str">
        <f>IF(INDEX(技能效果!AF:AF,MATCH(技能效果等级!B4144,技能效果!B:B,0))="","",INDEX(技能效果!AF:AF,MATCH(技能效果等级!B4144,技能效果!B:B,0)))</f>
        <v/>
      </c>
      <c r="W4144" s="95">
        <f t="shared" si="63"/>
        <v>405</v>
      </c>
    </row>
    <row r="4145" spans="1:23" ht="16.5" x14ac:dyDescent="0.2">
      <c r="A4145" s="62">
        <v>4142</v>
      </c>
      <c r="B4145" s="95">
        <f>INDEX(技能效果!B:B,MATCH(技能效果等级!W4145,技能效果!AE:AE,0))</f>
        <v>210600501</v>
      </c>
      <c r="C4145" s="95" t="str">
        <f>INDEX(技能效果!C:C,MATCH(技能效果等级!B4145,技能效果!B:B,0))</f>
        <v>刘羽禅普攻伤害(教学)</v>
      </c>
      <c r="D4145" s="96" t="s">
        <v>873</v>
      </c>
      <c r="E4145" s="95">
        <v>8</v>
      </c>
      <c r="F4145" s="95">
        <f>INDEX(技能效果!H:H,MATCH(技能效果等级!B4145,技能效果!B:B,0))</f>
        <v>1001</v>
      </c>
      <c r="G4145" s="95">
        <f>IF(INDEX(技能效果!K:K,MATCH(B4145,技能效果!B:B,0))=0,INDEX(技能效果!I:I,MATCH(技能效果等级!B4145,技能效果!B:B,0)),INDEX(技能效果!I:I,MATCH(技能效果等级!B4145,技能效果!B:B,0))*VLOOKUP(E4145,技能数值计算!$C$19:$D$28,2,FALSE))</f>
        <v>0.5</v>
      </c>
      <c r="H4145" s="95">
        <f>INDEX(技能效果!J:J,MATCH(技能效果等级!B4145,技能效果!B:B,0))</f>
        <v>0</v>
      </c>
      <c r="I4145" s="97"/>
      <c r="J4145" s="97"/>
      <c r="K4145" s="97"/>
      <c r="L4145" s="97"/>
      <c r="M4145" s="97"/>
      <c r="N4145" s="96" t="str">
        <f>IF(INDEX(技能效果!L:L,MATCH(技能效果等级!B4145,技能效果!B:B,0))="","",INDEX(技能效果!L:L,MATCH(技能效果等级!B4145,技能效果!B:B,0)))</f>
        <v/>
      </c>
      <c r="O4145" s="95">
        <f>IF(INDEX(技能效果!N:N,MATCH(B4145,技能效果!B:B,0))=0,INDEX(技能效果!M:M,MATCH(技能效果等级!B4145,技能效果!B:B,0)),INDEX(技能效果!M:M,MATCH(技能效果等级!B4145,技能效果!B:B,0))*VLOOKUP(E4145,技能数值计算!$C$19:$D$28,2,FALSE))</f>
        <v>0</v>
      </c>
      <c r="P4145" s="97"/>
      <c r="Q4145" s="97"/>
      <c r="R4145" s="95" t="str">
        <f>IF(INDEX(技能效果!O:O,MATCH(技能效果等级!B4145,技能效果!B:B,0))="","",INDEX(技能效果!O:O,MATCH(技能效果等级!B4145,技能效果!B:B,0)))</f>
        <v/>
      </c>
      <c r="S4145" s="97"/>
      <c r="T4145" s="97"/>
      <c r="U4145" s="97"/>
      <c r="V4145" s="96" t="str">
        <f>IF(INDEX(技能效果!AF:AF,MATCH(技能效果等级!B4145,技能效果!B:B,0))="","",INDEX(技能效果!AF:AF,MATCH(技能效果等级!B4145,技能效果!B:B,0)))</f>
        <v/>
      </c>
      <c r="W4145" s="95">
        <f t="shared" si="63"/>
        <v>405</v>
      </c>
    </row>
    <row r="4146" spans="1:23" ht="16.5" x14ac:dyDescent="0.2">
      <c r="A4146" s="62">
        <v>4143</v>
      </c>
      <c r="B4146" s="95">
        <f>INDEX(技能效果!B:B,MATCH(技能效果等级!W4146,技能效果!AE:AE,0))</f>
        <v>210600501</v>
      </c>
      <c r="C4146" s="95" t="str">
        <f>INDEX(技能效果!C:C,MATCH(技能效果等级!B4146,技能效果!B:B,0))</f>
        <v>刘羽禅普攻伤害(教学)</v>
      </c>
      <c r="D4146" s="96" t="s">
        <v>873</v>
      </c>
      <c r="E4146" s="95">
        <v>9</v>
      </c>
      <c r="F4146" s="95">
        <f>INDEX(技能效果!H:H,MATCH(技能效果等级!B4146,技能效果!B:B,0))</f>
        <v>1001</v>
      </c>
      <c r="G4146" s="95">
        <f>IF(INDEX(技能效果!K:K,MATCH(B4146,技能效果!B:B,0))=0,INDEX(技能效果!I:I,MATCH(技能效果等级!B4146,技能效果!B:B,0)),INDEX(技能效果!I:I,MATCH(技能效果等级!B4146,技能效果!B:B,0))*VLOOKUP(E4146,技能数值计算!$C$19:$D$28,2,FALSE))</f>
        <v>0.5</v>
      </c>
      <c r="H4146" s="95">
        <f>INDEX(技能效果!J:J,MATCH(技能效果等级!B4146,技能效果!B:B,0))</f>
        <v>0</v>
      </c>
      <c r="I4146" s="97"/>
      <c r="J4146" s="97"/>
      <c r="K4146" s="97"/>
      <c r="L4146" s="97"/>
      <c r="M4146" s="97"/>
      <c r="N4146" s="96" t="str">
        <f>IF(INDEX(技能效果!L:L,MATCH(技能效果等级!B4146,技能效果!B:B,0))="","",INDEX(技能效果!L:L,MATCH(技能效果等级!B4146,技能效果!B:B,0)))</f>
        <v/>
      </c>
      <c r="O4146" s="95">
        <f>IF(INDEX(技能效果!N:N,MATCH(B4146,技能效果!B:B,0))=0,INDEX(技能效果!M:M,MATCH(技能效果等级!B4146,技能效果!B:B,0)),INDEX(技能效果!M:M,MATCH(技能效果等级!B4146,技能效果!B:B,0))*VLOOKUP(E4146,技能数值计算!$C$19:$D$28,2,FALSE))</f>
        <v>0</v>
      </c>
      <c r="P4146" s="97"/>
      <c r="Q4146" s="97"/>
      <c r="R4146" s="95" t="str">
        <f>IF(INDEX(技能效果!O:O,MATCH(技能效果等级!B4146,技能效果!B:B,0))="","",INDEX(技能效果!O:O,MATCH(技能效果等级!B4146,技能效果!B:B,0)))</f>
        <v/>
      </c>
      <c r="S4146" s="97"/>
      <c r="T4146" s="97"/>
      <c r="U4146" s="97"/>
      <c r="V4146" s="96" t="str">
        <f>IF(INDEX(技能效果!AF:AF,MATCH(技能效果等级!B4146,技能效果!B:B,0))="","",INDEX(技能效果!AF:AF,MATCH(技能效果等级!B4146,技能效果!B:B,0)))</f>
        <v/>
      </c>
      <c r="W4146" s="95">
        <f t="shared" si="63"/>
        <v>405</v>
      </c>
    </row>
    <row r="4147" spans="1:23" ht="16.5" x14ac:dyDescent="0.2">
      <c r="A4147" s="62">
        <v>4144</v>
      </c>
      <c r="B4147" s="95">
        <f>INDEX(技能效果!B:B,MATCH(技能效果等级!W4147,技能效果!AE:AE,0))</f>
        <v>210600501</v>
      </c>
      <c r="C4147" s="95" t="str">
        <f>INDEX(技能效果!C:C,MATCH(技能效果等级!B4147,技能效果!B:B,0))</f>
        <v>刘羽禅普攻伤害(教学)</v>
      </c>
      <c r="D4147" s="96" t="s">
        <v>873</v>
      </c>
      <c r="E4147" s="95">
        <v>10</v>
      </c>
      <c r="F4147" s="95">
        <f>INDEX(技能效果!H:H,MATCH(技能效果等级!B4147,技能效果!B:B,0))</f>
        <v>1001</v>
      </c>
      <c r="G4147" s="95">
        <f>IF(INDEX(技能效果!K:K,MATCH(B4147,技能效果!B:B,0))=0,INDEX(技能效果!I:I,MATCH(技能效果等级!B4147,技能效果!B:B,0)),INDEX(技能效果!I:I,MATCH(技能效果等级!B4147,技能效果!B:B,0))*VLOOKUP(E4147,技能数值计算!$C$19:$D$28,2,FALSE))</f>
        <v>0.5</v>
      </c>
      <c r="H4147" s="95">
        <f>INDEX(技能效果!J:J,MATCH(技能效果等级!B4147,技能效果!B:B,0))</f>
        <v>0</v>
      </c>
      <c r="I4147" s="97"/>
      <c r="J4147" s="97"/>
      <c r="K4147" s="97"/>
      <c r="L4147" s="97"/>
      <c r="M4147" s="97"/>
      <c r="N4147" s="96" t="str">
        <f>IF(INDEX(技能效果!L:L,MATCH(技能效果等级!B4147,技能效果!B:B,0))="","",INDEX(技能效果!L:L,MATCH(技能效果等级!B4147,技能效果!B:B,0)))</f>
        <v/>
      </c>
      <c r="O4147" s="95">
        <f>IF(INDEX(技能效果!N:N,MATCH(B4147,技能效果!B:B,0))=0,INDEX(技能效果!M:M,MATCH(技能效果等级!B4147,技能效果!B:B,0)),INDEX(技能效果!M:M,MATCH(技能效果等级!B4147,技能效果!B:B,0))*VLOOKUP(E4147,技能数值计算!$C$19:$D$28,2,FALSE))</f>
        <v>0</v>
      </c>
      <c r="P4147" s="97"/>
      <c r="Q4147" s="97"/>
      <c r="R4147" s="95" t="str">
        <f>IF(INDEX(技能效果!O:O,MATCH(技能效果等级!B4147,技能效果!B:B,0))="","",INDEX(技能效果!O:O,MATCH(技能效果等级!B4147,技能效果!B:B,0)))</f>
        <v/>
      </c>
      <c r="S4147" s="97"/>
      <c r="T4147" s="97"/>
      <c r="U4147" s="97"/>
      <c r="V4147" s="96" t="str">
        <f>IF(INDEX(技能效果!AF:AF,MATCH(技能效果等级!B4147,技能效果!B:B,0))="","",INDEX(技能效果!AF:AF,MATCH(技能效果等级!B4147,技能效果!B:B,0)))</f>
        <v/>
      </c>
      <c r="W4147" s="95">
        <f t="shared" si="63"/>
        <v>405</v>
      </c>
    </row>
    <row r="4148" spans="1:23" ht="16.5" x14ac:dyDescent="0.2">
      <c r="A4148" s="62">
        <v>4145</v>
      </c>
      <c r="B4148" s="95">
        <f>INDEX(技能效果!B:B,MATCH(技能效果等级!W4148,技能效果!AE:AE,0))</f>
        <v>210600502</v>
      </c>
      <c r="C4148" s="95" t="str">
        <f>INDEX(技能效果!C:C,MATCH(技能效果等级!B4148,技能效果!B:B,0))</f>
        <v>刘羽禅普攻水晶(教学)</v>
      </c>
      <c r="D4148" s="96" t="s">
        <v>873</v>
      </c>
      <c r="E4148" s="95">
        <v>1</v>
      </c>
      <c r="F4148" s="95">
        <f>INDEX(技能效果!H:H,MATCH(技能效果等级!B4148,技能效果!B:B,0))</f>
        <v>3001</v>
      </c>
      <c r="G4148" s="95">
        <f>IF(INDEX(技能效果!K:K,MATCH(B4148,技能效果!B:B,0))=0,INDEX(技能效果!I:I,MATCH(技能效果等级!B4148,技能效果!B:B,0)),INDEX(技能效果!I:I,MATCH(技能效果等级!B4148,技能效果!B:B,0))*VLOOKUP(E4148,技能数值计算!$C$19:$D$28,2,FALSE))</f>
        <v>1</v>
      </c>
      <c r="H4148" s="95">
        <f>INDEX(技能效果!J:J,MATCH(技能效果等级!B4148,技能效果!B:B,0))</f>
        <v>1</v>
      </c>
      <c r="I4148" s="97"/>
      <c r="J4148" s="97"/>
      <c r="K4148" s="97"/>
      <c r="L4148" s="97"/>
      <c r="M4148" s="97"/>
      <c r="N4148" s="96" t="str">
        <f>IF(INDEX(技能效果!L:L,MATCH(技能效果等级!B4148,技能效果!B:B,0))="","",INDEX(技能效果!L:L,MATCH(技能效果等级!B4148,技能效果!B:B,0)))</f>
        <v/>
      </c>
      <c r="O4148" s="95">
        <f>IF(INDEX(技能效果!N:N,MATCH(B4148,技能效果!B:B,0))=0,INDEX(技能效果!M:M,MATCH(技能效果等级!B4148,技能效果!B:B,0)),INDEX(技能效果!M:M,MATCH(技能效果等级!B4148,技能效果!B:B,0))*VLOOKUP(E4148,技能数值计算!$C$19:$D$28,2,FALSE))</f>
        <v>0</v>
      </c>
      <c r="P4148" s="97"/>
      <c r="Q4148" s="97"/>
      <c r="R4148" s="95" t="str">
        <f>IF(INDEX(技能效果!O:O,MATCH(技能效果等级!B4148,技能效果!B:B,0))="","",INDEX(技能效果!O:O,MATCH(技能效果等级!B4148,技能效果!B:B,0)))</f>
        <v/>
      </c>
      <c r="S4148" s="97"/>
      <c r="T4148" s="97"/>
      <c r="U4148" s="97"/>
      <c r="V4148" s="96" t="str">
        <f>IF(INDEX(技能效果!AF:AF,MATCH(技能效果等级!B4148,技能效果!B:B,0))="","",INDEX(技能效果!AF:AF,MATCH(技能效果等级!B4148,技能效果!B:B,0)))</f>
        <v/>
      </c>
      <c r="W4148" s="95">
        <f t="shared" si="63"/>
        <v>406</v>
      </c>
    </row>
    <row r="4149" spans="1:23" ht="16.5" x14ac:dyDescent="0.2">
      <c r="A4149" s="62">
        <v>4146</v>
      </c>
      <c r="B4149" s="95">
        <f>INDEX(技能效果!B:B,MATCH(技能效果等级!W4149,技能效果!AE:AE,0))</f>
        <v>210600502</v>
      </c>
      <c r="C4149" s="95" t="str">
        <f>INDEX(技能效果!C:C,MATCH(技能效果等级!B4149,技能效果!B:B,0))</f>
        <v>刘羽禅普攻水晶(教学)</v>
      </c>
      <c r="D4149" s="96" t="s">
        <v>873</v>
      </c>
      <c r="E4149" s="95">
        <v>2</v>
      </c>
      <c r="F4149" s="95">
        <f>INDEX(技能效果!H:H,MATCH(技能效果等级!B4149,技能效果!B:B,0))</f>
        <v>3001</v>
      </c>
      <c r="G4149" s="95">
        <f>IF(INDEX(技能效果!K:K,MATCH(B4149,技能效果!B:B,0))=0,INDEX(技能效果!I:I,MATCH(技能效果等级!B4149,技能效果!B:B,0)),INDEX(技能效果!I:I,MATCH(技能效果等级!B4149,技能效果!B:B,0))*VLOOKUP(E4149,技能数值计算!$C$19:$D$28,2,FALSE))</f>
        <v>1</v>
      </c>
      <c r="H4149" s="95">
        <f>INDEX(技能效果!J:J,MATCH(技能效果等级!B4149,技能效果!B:B,0))</f>
        <v>1</v>
      </c>
      <c r="I4149" s="97"/>
      <c r="J4149" s="97"/>
      <c r="K4149" s="97"/>
      <c r="L4149" s="97"/>
      <c r="M4149" s="97"/>
      <c r="N4149" s="96" t="str">
        <f>IF(INDEX(技能效果!L:L,MATCH(技能效果等级!B4149,技能效果!B:B,0))="","",INDEX(技能效果!L:L,MATCH(技能效果等级!B4149,技能效果!B:B,0)))</f>
        <v/>
      </c>
      <c r="O4149" s="95">
        <f>IF(INDEX(技能效果!N:N,MATCH(B4149,技能效果!B:B,0))=0,INDEX(技能效果!M:M,MATCH(技能效果等级!B4149,技能效果!B:B,0)),INDEX(技能效果!M:M,MATCH(技能效果等级!B4149,技能效果!B:B,0))*VLOOKUP(E4149,技能数值计算!$C$19:$D$28,2,FALSE))</f>
        <v>0</v>
      </c>
      <c r="P4149" s="97"/>
      <c r="Q4149" s="97"/>
      <c r="R4149" s="95" t="str">
        <f>IF(INDEX(技能效果!O:O,MATCH(技能效果等级!B4149,技能效果!B:B,0))="","",INDEX(技能效果!O:O,MATCH(技能效果等级!B4149,技能效果!B:B,0)))</f>
        <v/>
      </c>
      <c r="S4149" s="97"/>
      <c r="T4149" s="97"/>
      <c r="U4149" s="97"/>
      <c r="V4149" s="96" t="str">
        <f>IF(INDEX(技能效果!AF:AF,MATCH(技能效果等级!B4149,技能效果!B:B,0))="","",INDEX(技能效果!AF:AF,MATCH(技能效果等级!B4149,技能效果!B:B,0)))</f>
        <v/>
      </c>
      <c r="W4149" s="95">
        <f t="shared" si="63"/>
        <v>406</v>
      </c>
    </row>
    <row r="4150" spans="1:23" ht="16.5" x14ac:dyDescent="0.2">
      <c r="A4150" s="62">
        <v>4147</v>
      </c>
      <c r="B4150" s="95">
        <f>INDEX(技能效果!B:B,MATCH(技能效果等级!W4150,技能效果!AE:AE,0))</f>
        <v>210600502</v>
      </c>
      <c r="C4150" s="95" t="str">
        <f>INDEX(技能效果!C:C,MATCH(技能效果等级!B4150,技能效果!B:B,0))</f>
        <v>刘羽禅普攻水晶(教学)</v>
      </c>
      <c r="D4150" s="96" t="s">
        <v>873</v>
      </c>
      <c r="E4150" s="95">
        <v>3</v>
      </c>
      <c r="F4150" s="95">
        <f>INDEX(技能效果!H:H,MATCH(技能效果等级!B4150,技能效果!B:B,0))</f>
        <v>3001</v>
      </c>
      <c r="G4150" s="95">
        <f>IF(INDEX(技能效果!K:K,MATCH(B4150,技能效果!B:B,0))=0,INDEX(技能效果!I:I,MATCH(技能效果等级!B4150,技能效果!B:B,0)),INDEX(技能效果!I:I,MATCH(技能效果等级!B4150,技能效果!B:B,0))*VLOOKUP(E4150,技能数值计算!$C$19:$D$28,2,FALSE))</f>
        <v>1</v>
      </c>
      <c r="H4150" s="95">
        <f>INDEX(技能效果!J:J,MATCH(技能效果等级!B4150,技能效果!B:B,0))</f>
        <v>1</v>
      </c>
      <c r="I4150" s="97"/>
      <c r="J4150" s="97"/>
      <c r="K4150" s="97"/>
      <c r="L4150" s="97"/>
      <c r="M4150" s="97"/>
      <c r="N4150" s="96" t="str">
        <f>IF(INDEX(技能效果!L:L,MATCH(技能效果等级!B4150,技能效果!B:B,0))="","",INDEX(技能效果!L:L,MATCH(技能效果等级!B4150,技能效果!B:B,0)))</f>
        <v/>
      </c>
      <c r="O4150" s="95">
        <f>IF(INDEX(技能效果!N:N,MATCH(B4150,技能效果!B:B,0))=0,INDEX(技能效果!M:M,MATCH(技能效果等级!B4150,技能效果!B:B,0)),INDEX(技能效果!M:M,MATCH(技能效果等级!B4150,技能效果!B:B,0))*VLOOKUP(E4150,技能数值计算!$C$19:$D$28,2,FALSE))</f>
        <v>0</v>
      </c>
      <c r="P4150" s="97"/>
      <c r="Q4150" s="97"/>
      <c r="R4150" s="95" t="str">
        <f>IF(INDEX(技能效果!O:O,MATCH(技能效果等级!B4150,技能效果!B:B,0))="","",INDEX(技能效果!O:O,MATCH(技能效果等级!B4150,技能效果!B:B,0)))</f>
        <v/>
      </c>
      <c r="S4150" s="97"/>
      <c r="T4150" s="97"/>
      <c r="U4150" s="97"/>
      <c r="V4150" s="96" t="str">
        <f>IF(INDEX(技能效果!AF:AF,MATCH(技能效果等级!B4150,技能效果!B:B,0))="","",INDEX(技能效果!AF:AF,MATCH(技能效果等级!B4150,技能效果!B:B,0)))</f>
        <v/>
      </c>
      <c r="W4150" s="95">
        <f t="shared" si="63"/>
        <v>406</v>
      </c>
    </row>
    <row r="4151" spans="1:23" ht="16.5" x14ac:dyDescent="0.2">
      <c r="A4151" s="62">
        <v>4148</v>
      </c>
      <c r="B4151" s="95">
        <f>INDEX(技能效果!B:B,MATCH(技能效果等级!W4151,技能效果!AE:AE,0))</f>
        <v>210600502</v>
      </c>
      <c r="C4151" s="95" t="str">
        <f>INDEX(技能效果!C:C,MATCH(技能效果等级!B4151,技能效果!B:B,0))</f>
        <v>刘羽禅普攻水晶(教学)</v>
      </c>
      <c r="D4151" s="96" t="s">
        <v>873</v>
      </c>
      <c r="E4151" s="95">
        <v>4</v>
      </c>
      <c r="F4151" s="95">
        <f>INDEX(技能效果!H:H,MATCH(技能效果等级!B4151,技能效果!B:B,0))</f>
        <v>3001</v>
      </c>
      <c r="G4151" s="95">
        <f>IF(INDEX(技能效果!K:K,MATCH(B4151,技能效果!B:B,0))=0,INDEX(技能效果!I:I,MATCH(技能效果等级!B4151,技能效果!B:B,0)),INDEX(技能效果!I:I,MATCH(技能效果等级!B4151,技能效果!B:B,0))*VLOOKUP(E4151,技能数值计算!$C$19:$D$28,2,FALSE))</f>
        <v>1</v>
      </c>
      <c r="H4151" s="95">
        <f>INDEX(技能效果!J:J,MATCH(技能效果等级!B4151,技能效果!B:B,0))</f>
        <v>1</v>
      </c>
      <c r="I4151" s="97"/>
      <c r="J4151" s="97"/>
      <c r="K4151" s="97"/>
      <c r="L4151" s="97"/>
      <c r="M4151" s="97"/>
      <c r="N4151" s="96" t="str">
        <f>IF(INDEX(技能效果!L:L,MATCH(技能效果等级!B4151,技能效果!B:B,0))="","",INDEX(技能效果!L:L,MATCH(技能效果等级!B4151,技能效果!B:B,0)))</f>
        <v/>
      </c>
      <c r="O4151" s="95">
        <f>IF(INDEX(技能效果!N:N,MATCH(B4151,技能效果!B:B,0))=0,INDEX(技能效果!M:M,MATCH(技能效果等级!B4151,技能效果!B:B,0)),INDEX(技能效果!M:M,MATCH(技能效果等级!B4151,技能效果!B:B,0))*VLOOKUP(E4151,技能数值计算!$C$19:$D$28,2,FALSE))</f>
        <v>0</v>
      </c>
      <c r="P4151" s="97"/>
      <c r="Q4151" s="97"/>
      <c r="R4151" s="95" t="str">
        <f>IF(INDEX(技能效果!O:O,MATCH(技能效果等级!B4151,技能效果!B:B,0))="","",INDEX(技能效果!O:O,MATCH(技能效果等级!B4151,技能效果!B:B,0)))</f>
        <v/>
      </c>
      <c r="S4151" s="97"/>
      <c r="T4151" s="97"/>
      <c r="U4151" s="97"/>
      <c r="V4151" s="96" t="str">
        <f>IF(INDEX(技能效果!AF:AF,MATCH(技能效果等级!B4151,技能效果!B:B,0))="","",INDEX(技能效果!AF:AF,MATCH(技能效果等级!B4151,技能效果!B:B,0)))</f>
        <v/>
      </c>
      <c r="W4151" s="95">
        <f t="shared" si="63"/>
        <v>406</v>
      </c>
    </row>
    <row r="4152" spans="1:23" ht="16.5" x14ac:dyDescent="0.2">
      <c r="A4152" s="62">
        <v>4149</v>
      </c>
      <c r="B4152" s="95">
        <f>INDEX(技能效果!B:B,MATCH(技能效果等级!W4152,技能效果!AE:AE,0))</f>
        <v>210600502</v>
      </c>
      <c r="C4152" s="95" t="str">
        <f>INDEX(技能效果!C:C,MATCH(技能效果等级!B4152,技能效果!B:B,0))</f>
        <v>刘羽禅普攻水晶(教学)</v>
      </c>
      <c r="D4152" s="96" t="s">
        <v>873</v>
      </c>
      <c r="E4152" s="95">
        <v>5</v>
      </c>
      <c r="F4152" s="95">
        <f>INDEX(技能效果!H:H,MATCH(技能效果等级!B4152,技能效果!B:B,0))</f>
        <v>3001</v>
      </c>
      <c r="G4152" s="95">
        <f>IF(INDEX(技能效果!K:K,MATCH(B4152,技能效果!B:B,0))=0,INDEX(技能效果!I:I,MATCH(技能效果等级!B4152,技能效果!B:B,0)),INDEX(技能效果!I:I,MATCH(技能效果等级!B4152,技能效果!B:B,0))*VLOOKUP(E4152,技能数值计算!$C$19:$D$28,2,FALSE))</f>
        <v>1</v>
      </c>
      <c r="H4152" s="95">
        <f>INDEX(技能效果!J:J,MATCH(技能效果等级!B4152,技能效果!B:B,0))</f>
        <v>1</v>
      </c>
      <c r="I4152" s="97"/>
      <c r="J4152" s="97"/>
      <c r="K4152" s="97"/>
      <c r="L4152" s="97"/>
      <c r="M4152" s="97"/>
      <c r="N4152" s="96" t="str">
        <f>IF(INDEX(技能效果!L:L,MATCH(技能效果等级!B4152,技能效果!B:B,0))="","",INDEX(技能效果!L:L,MATCH(技能效果等级!B4152,技能效果!B:B,0)))</f>
        <v/>
      </c>
      <c r="O4152" s="95">
        <f>IF(INDEX(技能效果!N:N,MATCH(B4152,技能效果!B:B,0))=0,INDEX(技能效果!M:M,MATCH(技能效果等级!B4152,技能效果!B:B,0)),INDEX(技能效果!M:M,MATCH(技能效果等级!B4152,技能效果!B:B,0))*VLOOKUP(E4152,技能数值计算!$C$19:$D$28,2,FALSE))</f>
        <v>0</v>
      </c>
      <c r="P4152" s="97"/>
      <c r="Q4152" s="97"/>
      <c r="R4152" s="95" t="str">
        <f>IF(INDEX(技能效果!O:O,MATCH(技能效果等级!B4152,技能效果!B:B,0))="","",INDEX(技能效果!O:O,MATCH(技能效果等级!B4152,技能效果!B:B,0)))</f>
        <v/>
      </c>
      <c r="S4152" s="97"/>
      <c r="T4152" s="97"/>
      <c r="U4152" s="97"/>
      <c r="V4152" s="96" t="str">
        <f>IF(INDEX(技能效果!AF:AF,MATCH(技能效果等级!B4152,技能效果!B:B,0))="","",INDEX(技能效果!AF:AF,MATCH(技能效果等级!B4152,技能效果!B:B,0)))</f>
        <v/>
      </c>
      <c r="W4152" s="95">
        <f t="shared" si="63"/>
        <v>406</v>
      </c>
    </row>
    <row r="4153" spans="1:23" ht="16.5" x14ac:dyDescent="0.2">
      <c r="A4153" s="62">
        <v>4150</v>
      </c>
      <c r="B4153" s="95">
        <f>INDEX(技能效果!B:B,MATCH(技能效果等级!W4153,技能效果!AE:AE,0))</f>
        <v>210600502</v>
      </c>
      <c r="C4153" s="95" t="str">
        <f>INDEX(技能效果!C:C,MATCH(技能效果等级!B4153,技能效果!B:B,0))</f>
        <v>刘羽禅普攻水晶(教学)</v>
      </c>
      <c r="D4153" s="96" t="s">
        <v>873</v>
      </c>
      <c r="E4153" s="95">
        <v>6</v>
      </c>
      <c r="F4153" s="95">
        <f>INDEX(技能效果!H:H,MATCH(技能效果等级!B4153,技能效果!B:B,0))</f>
        <v>3001</v>
      </c>
      <c r="G4153" s="95">
        <f>IF(INDEX(技能效果!K:K,MATCH(B4153,技能效果!B:B,0))=0,INDEX(技能效果!I:I,MATCH(技能效果等级!B4153,技能效果!B:B,0)),INDEX(技能效果!I:I,MATCH(技能效果等级!B4153,技能效果!B:B,0))*VLOOKUP(E4153,技能数值计算!$C$19:$D$28,2,FALSE))</f>
        <v>1</v>
      </c>
      <c r="H4153" s="95">
        <f>INDEX(技能效果!J:J,MATCH(技能效果等级!B4153,技能效果!B:B,0))</f>
        <v>1</v>
      </c>
      <c r="I4153" s="97"/>
      <c r="J4153" s="97"/>
      <c r="K4153" s="97"/>
      <c r="L4153" s="97"/>
      <c r="M4153" s="97"/>
      <c r="N4153" s="96" t="str">
        <f>IF(INDEX(技能效果!L:L,MATCH(技能效果等级!B4153,技能效果!B:B,0))="","",INDEX(技能效果!L:L,MATCH(技能效果等级!B4153,技能效果!B:B,0)))</f>
        <v/>
      </c>
      <c r="O4153" s="95">
        <f>IF(INDEX(技能效果!N:N,MATCH(B4153,技能效果!B:B,0))=0,INDEX(技能效果!M:M,MATCH(技能效果等级!B4153,技能效果!B:B,0)),INDEX(技能效果!M:M,MATCH(技能效果等级!B4153,技能效果!B:B,0))*VLOOKUP(E4153,技能数值计算!$C$19:$D$28,2,FALSE))</f>
        <v>0</v>
      </c>
      <c r="P4153" s="97"/>
      <c r="Q4153" s="97"/>
      <c r="R4153" s="95" t="str">
        <f>IF(INDEX(技能效果!O:O,MATCH(技能效果等级!B4153,技能效果!B:B,0))="","",INDEX(技能效果!O:O,MATCH(技能效果等级!B4153,技能效果!B:B,0)))</f>
        <v/>
      </c>
      <c r="S4153" s="97"/>
      <c r="T4153" s="97"/>
      <c r="U4153" s="97"/>
      <c r="V4153" s="96" t="str">
        <f>IF(INDEX(技能效果!AF:AF,MATCH(技能效果等级!B4153,技能效果!B:B,0))="","",INDEX(技能效果!AF:AF,MATCH(技能效果等级!B4153,技能效果!B:B,0)))</f>
        <v/>
      </c>
      <c r="W4153" s="95">
        <f t="shared" si="63"/>
        <v>406</v>
      </c>
    </row>
    <row r="4154" spans="1:23" ht="16.5" x14ac:dyDescent="0.2">
      <c r="A4154" s="62">
        <v>4151</v>
      </c>
      <c r="B4154" s="95">
        <f>INDEX(技能效果!B:B,MATCH(技能效果等级!W4154,技能效果!AE:AE,0))</f>
        <v>210600502</v>
      </c>
      <c r="C4154" s="95" t="str">
        <f>INDEX(技能效果!C:C,MATCH(技能效果等级!B4154,技能效果!B:B,0))</f>
        <v>刘羽禅普攻水晶(教学)</v>
      </c>
      <c r="D4154" s="96" t="s">
        <v>873</v>
      </c>
      <c r="E4154" s="95">
        <v>7</v>
      </c>
      <c r="F4154" s="95">
        <f>INDEX(技能效果!H:H,MATCH(技能效果等级!B4154,技能效果!B:B,0))</f>
        <v>3001</v>
      </c>
      <c r="G4154" s="95">
        <f>IF(INDEX(技能效果!K:K,MATCH(B4154,技能效果!B:B,0))=0,INDEX(技能效果!I:I,MATCH(技能效果等级!B4154,技能效果!B:B,0)),INDEX(技能效果!I:I,MATCH(技能效果等级!B4154,技能效果!B:B,0))*VLOOKUP(E4154,技能数值计算!$C$19:$D$28,2,FALSE))</f>
        <v>1</v>
      </c>
      <c r="H4154" s="95">
        <f>INDEX(技能效果!J:J,MATCH(技能效果等级!B4154,技能效果!B:B,0))</f>
        <v>1</v>
      </c>
      <c r="I4154" s="97"/>
      <c r="J4154" s="97"/>
      <c r="K4154" s="97"/>
      <c r="L4154" s="97"/>
      <c r="M4154" s="97"/>
      <c r="N4154" s="96" t="str">
        <f>IF(INDEX(技能效果!L:L,MATCH(技能效果等级!B4154,技能效果!B:B,0))="","",INDEX(技能效果!L:L,MATCH(技能效果等级!B4154,技能效果!B:B,0)))</f>
        <v/>
      </c>
      <c r="O4154" s="95">
        <f>IF(INDEX(技能效果!N:N,MATCH(B4154,技能效果!B:B,0))=0,INDEX(技能效果!M:M,MATCH(技能效果等级!B4154,技能效果!B:B,0)),INDEX(技能效果!M:M,MATCH(技能效果等级!B4154,技能效果!B:B,0))*VLOOKUP(E4154,技能数值计算!$C$19:$D$28,2,FALSE))</f>
        <v>0</v>
      </c>
      <c r="P4154" s="97"/>
      <c r="Q4154" s="97"/>
      <c r="R4154" s="95" t="str">
        <f>IF(INDEX(技能效果!O:O,MATCH(技能效果等级!B4154,技能效果!B:B,0))="","",INDEX(技能效果!O:O,MATCH(技能效果等级!B4154,技能效果!B:B,0)))</f>
        <v/>
      </c>
      <c r="S4154" s="97"/>
      <c r="T4154" s="97"/>
      <c r="U4154" s="97"/>
      <c r="V4154" s="96" t="str">
        <f>IF(INDEX(技能效果!AF:AF,MATCH(技能效果等级!B4154,技能效果!B:B,0))="","",INDEX(技能效果!AF:AF,MATCH(技能效果等级!B4154,技能效果!B:B,0)))</f>
        <v/>
      </c>
      <c r="W4154" s="95">
        <f t="shared" si="63"/>
        <v>406</v>
      </c>
    </row>
    <row r="4155" spans="1:23" ht="16.5" x14ac:dyDescent="0.2">
      <c r="A4155" s="62">
        <v>4152</v>
      </c>
      <c r="B4155" s="95">
        <f>INDEX(技能效果!B:B,MATCH(技能效果等级!W4155,技能效果!AE:AE,0))</f>
        <v>210600502</v>
      </c>
      <c r="C4155" s="95" t="str">
        <f>INDEX(技能效果!C:C,MATCH(技能效果等级!B4155,技能效果!B:B,0))</f>
        <v>刘羽禅普攻水晶(教学)</v>
      </c>
      <c r="D4155" s="96" t="s">
        <v>873</v>
      </c>
      <c r="E4155" s="95">
        <v>8</v>
      </c>
      <c r="F4155" s="95">
        <f>INDEX(技能效果!H:H,MATCH(技能效果等级!B4155,技能效果!B:B,0))</f>
        <v>3001</v>
      </c>
      <c r="G4155" s="95">
        <f>IF(INDEX(技能效果!K:K,MATCH(B4155,技能效果!B:B,0))=0,INDEX(技能效果!I:I,MATCH(技能效果等级!B4155,技能效果!B:B,0)),INDEX(技能效果!I:I,MATCH(技能效果等级!B4155,技能效果!B:B,0))*VLOOKUP(E4155,技能数值计算!$C$19:$D$28,2,FALSE))</f>
        <v>1</v>
      </c>
      <c r="H4155" s="95">
        <f>INDEX(技能效果!J:J,MATCH(技能效果等级!B4155,技能效果!B:B,0))</f>
        <v>1</v>
      </c>
      <c r="I4155" s="97"/>
      <c r="J4155" s="97"/>
      <c r="K4155" s="97"/>
      <c r="L4155" s="97"/>
      <c r="M4155" s="97"/>
      <c r="N4155" s="96" t="str">
        <f>IF(INDEX(技能效果!L:L,MATCH(技能效果等级!B4155,技能效果!B:B,0))="","",INDEX(技能效果!L:L,MATCH(技能效果等级!B4155,技能效果!B:B,0)))</f>
        <v/>
      </c>
      <c r="O4155" s="95">
        <f>IF(INDEX(技能效果!N:N,MATCH(B4155,技能效果!B:B,0))=0,INDEX(技能效果!M:M,MATCH(技能效果等级!B4155,技能效果!B:B,0)),INDEX(技能效果!M:M,MATCH(技能效果等级!B4155,技能效果!B:B,0))*VLOOKUP(E4155,技能数值计算!$C$19:$D$28,2,FALSE))</f>
        <v>0</v>
      </c>
      <c r="P4155" s="97"/>
      <c r="Q4155" s="97"/>
      <c r="R4155" s="95" t="str">
        <f>IF(INDEX(技能效果!O:O,MATCH(技能效果等级!B4155,技能效果!B:B,0))="","",INDEX(技能效果!O:O,MATCH(技能效果等级!B4155,技能效果!B:B,0)))</f>
        <v/>
      </c>
      <c r="S4155" s="97"/>
      <c r="T4155" s="97"/>
      <c r="U4155" s="97"/>
      <c r="V4155" s="96" t="str">
        <f>IF(INDEX(技能效果!AF:AF,MATCH(技能效果等级!B4155,技能效果!B:B,0))="","",INDEX(技能效果!AF:AF,MATCH(技能效果等级!B4155,技能效果!B:B,0)))</f>
        <v/>
      </c>
      <c r="W4155" s="95">
        <f t="shared" si="63"/>
        <v>406</v>
      </c>
    </row>
    <row r="4156" spans="1:23" ht="16.5" x14ac:dyDescent="0.2">
      <c r="A4156" s="62">
        <v>4153</v>
      </c>
      <c r="B4156" s="95">
        <f>INDEX(技能效果!B:B,MATCH(技能效果等级!W4156,技能效果!AE:AE,0))</f>
        <v>210600502</v>
      </c>
      <c r="C4156" s="95" t="str">
        <f>INDEX(技能效果!C:C,MATCH(技能效果等级!B4156,技能效果!B:B,0))</f>
        <v>刘羽禅普攻水晶(教学)</v>
      </c>
      <c r="D4156" s="96" t="s">
        <v>873</v>
      </c>
      <c r="E4156" s="95">
        <v>9</v>
      </c>
      <c r="F4156" s="95">
        <f>INDEX(技能效果!H:H,MATCH(技能效果等级!B4156,技能效果!B:B,0))</f>
        <v>3001</v>
      </c>
      <c r="G4156" s="95">
        <f>IF(INDEX(技能效果!K:K,MATCH(B4156,技能效果!B:B,0))=0,INDEX(技能效果!I:I,MATCH(技能效果等级!B4156,技能效果!B:B,0)),INDEX(技能效果!I:I,MATCH(技能效果等级!B4156,技能效果!B:B,0))*VLOOKUP(E4156,技能数值计算!$C$19:$D$28,2,FALSE))</f>
        <v>1</v>
      </c>
      <c r="H4156" s="95">
        <f>INDEX(技能效果!J:J,MATCH(技能效果等级!B4156,技能效果!B:B,0))</f>
        <v>1</v>
      </c>
      <c r="I4156" s="97"/>
      <c r="J4156" s="97"/>
      <c r="K4156" s="97"/>
      <c r="L4156" s="97"/>
      <c r="M4156" s="97"/>
      <c r="N4156" s="96" t="str">
        <f>IF(INDEX(技能效果!L:L,MATCH(技能效果等级!B4156,技能效果!B:B,0))="","",INDEX(技能效果!L:L,MATCH(技能效果等级!B4156,技能效果!B:B,0)))</f>
        <v/>
      </c>
      <c r="O4156" s="95">
        <f>IF(INDEX(技能效果!N:N,MATCH(B4156,技能效果!B:B,0))=0,INDEX(技能效果!M:M,MATCH(技能效果等级!B4156,技能效果!B:B,0)),INDEX(技能效果!M:M,MATCH(技能效果等级!B4156,技能效果!B:B,0))*VLOOKUP(E4156,技能数值计算!$C$19:$D$28,2,FALSE))</f>
        <v>0</v>
      </c>
      <c r="P4156" s="97"/>
      <c r="Q4156" s="97"/>
      <c r="R4156" s="95" t="str">
        <f>IF(INDEX(技能效果!O:O,MATCH(技能效果等级!B4156,技能效果!B:B,0))="","",INDEX(技能效果!O:O,MATCH(技能效果等级!B4156,技能效果!B:B,0)))</f>
        <v/>
      </c>
      <c r="S4156" s="97"/>
      <c r="T4156" s="97"/>
      <c r="U4156" s="97"/>
      <c r="V4156" s="96" t="str">
        <f>IF(INDEX(技能效果!AF:AF,MATCH(技能效果等级!B4156,技能效果!B:B,0))="","",INDEX(技能效果!AF:AF,MATCH(技能效果等级!B4156,技能效果!B:B,0)))</f>
        <v/>
      </c>
      <c r="W4156" s="95">
        <f t="shared" si="63"/>
        <v>406</v>
      </c>
    </row>
    <row r="4157" spans="1:23" ht="16.5" x14ac:dyDescent="0.2">
      <c r="A4157" s="62">
        <v>4154</v>
      </c>
      <c r="B4157" s="95">
        <f>INDEX(技能效果!B:B,MATCH(技能效果等级!W4157,技能效果!AE:AE,0))</f>
        <v>210600502</v>
      </c>
      <c r="C4157" s="95" t="str">
        <f>INDEX(技能效果!C:C,MATCH(技能效果等级!B4157,技能效果!B:B,0))</f>
        <v>刘羽禅普攻水晶(教学)</v>
      </c>
      <c r="D4157" s="96" t="s">
        <v>873</v>
      </c>
      <c r="E4157" s="95">
        <v>10</v>
      </c>
      <c r="F4157" s="95">
        <f>INDEX(技能效果!H:H,MATCH(技能效果等级!B4157,技能效果!B:B,0))</f>
        <v>3001</v>
      </c>
      <c r="G4157" s="95">
        <f>IF(INDEX(技能效果!K:K,MATCH(B4157,技能效果!B:B,0))=0,INDEX(技能效果!I:I,MATCH(技能效果等级!B4157,技能效果!B:B,0)),INDEX(技能效果!I:I,MATCH(技能效果等级!B4157,技能效果!B:B,0))*VLOOKUP(E4157,技能数值计算!$C$19:$D$28,2,FALSE))</f>
        <v>1</v>
      </c>
      <c r="H4157" s="95">
        <f>INDEX(技能效果!J:J,MATCH(技能效果等级!B4157,技能效果!B:B,0))</f>
        <v>1</v>
      </c>
      <c r="I4157" s="97"/>
      <c r="J4157" s="97"/>
      <c r="K4157" s="97"/>
      <c r="L4157" s="97"/>
      <c r="M4157" s="97"/>
      <c r="N4157" s="96" t="str">
        <f>IF(INDEX(技能效果!L:L,MATCH(技能效果等级!B4157,技能效果!B:B,0))="","",INDEX(技能效果!L:L,MATCH(技能效果等级!B4157,技能效果!B:B,0)))</f>
        <v/>
      </c>
      <c r="O4157" s="95">
        <f>IF(INDEX(技能效果!N:N,MATCH(B4157,技能效果!B:B,0))=0,INDEX(技能效果!M:M,MATCH(技能效果等级!B4157,技能效果!B:B,0)),INDEX(技能效果!M:M,MATCH(技能效果等级!B4157,技能效果!B:B,0))*VLOOKUP(E4157,技能数值计算!$C$19:$D$28,2,FALSE))</f>
        <v>0</v>
      </c>
      <c r="P4157" s="97"/>
      <c r="Q4157" s="97"/>
      <c r="R4157" s="95" t="str">
        <f>IF(INDEX(技能效果!O:O,MATCH(技能效果等级!B4157,技能效果!B:B,0))="","",INDEX(技能效果!O:O,MATCH(技能效果等级!B4157,技能效果!B:B,0)))</f>
        <v/>
      </c>
      <c r="S4157" s="97"/>
      <c r="T4157" s="97"/>
      <c r="U4157" s="97"/>
      <c r="V4157" s="96" t="str">
        <f>IF(INDEX(技能效果!AF:AF,MATCH(技能效果等级!B4157,技能效果!B:B,0))="","",INDEX(技能效果!AF:AF,MATCH(技能效果等级!B4157,技能效果!B:B,0)))</f>
        <v/>
      </c>
      <c r="W4157" s="95">
        <f t="shared" si="63"/>
        <v>406</v>
      </c>
    </row>
    <row r="4158" spans="1:23" ht="16.5" x14ac:dyDescent="0.2">
      <c r="A4158" s="62">
        <v>4155</v>
      </c>
      <c r="B4158" s="95">
        <f>INDEX(技能效果!B:B,MATCH(技能效果等级!W4158,技能效果!AE:AE,0))</f>
        <v>210600601</v>
      </c>
      <c r="C4158" s="95" t="str">
        <f>INDEX(技能效果!C:C,MATCH(技能效果等级!B4158,技能效果!B:B,0))</f>
        <v>红莲缇娜普攻伤害(教学)</v>
      </c>
      <c r="D4158" s="96" t="s">
        <v>873</v>
      </c>
      <c r="E4158" s="95">
        <v>1</v>
      </c>
      <c r="F4158" s="95">
        <f>INDEX(技能效果!H:H,MATCH(技能效果等级!B4158,技能效果!B:B,0))</f>
        <v>1001</v>
      </c>
      <c r="G4158" s="95">
        <f>IF(INDEX(技能效果!K:K,MATCH(B4158,技能效果!B:B,0))=0,INDEX(技能效果!I:I,MATCH(技能效果等级!B4158,技能效果!B:B,0)),INDEX(技能效果!I:I,MATCH(技能效果等级!B4158,技能效果!B:B,0))*VLOOKUP(E4158,技能数值计算!$C$19:$D$28,2,FALSE))</f>
        <v>0.5</v>
      </c>
      <c r="H4158" s="95">
        <f>INDEX(技能效果!J:J,MATCH(技能效果等级!B4158,技能效果!B:B,0))</f>
        <v>0</v>
      </c>
      <c r="I4158" s="97"/>
      <c r="J4158" s="97"/>
      <c r="K4158" s="97"/>
      <c r="L4158" s="97"/>
      <c r="M4158" s="97"/>
      <c r="N4158" s="96" t="str">
        <f>IF(INDEX(技能效果!L:L,MATCH(技能效果等级!B4158,技能效果!B:B,0))="","",INDEX(技能效果!L:L,MATCH(技能效果等级!B4158,技能效果!B:B,0)))</f>
        <v/>
      </c>
      <c r="O4158" s="95">
        <f>IF(INDEX(技能效果!N:N,MATCH(B4158,技能效果!B:B,0))=0,INDEX(技能效果!M:M,MATCH(技能效果等级!B4158,技能效果!B:B,0)),INDEX(技能效果!M:M,MATCH(技能效果等级!B4158,技能效果!B:B,0))*VLOOKUP(E4158,技能数值计算!$C$19:$D$28,2,FALSE))</f>
        <v>0</v>
      </c>
      <c r="P4158" s="97"/>
      <c r="Q4158" s="97"/>
      <c r="R4158" s="95" t="str">
        <f>IF(INDEX(技能效果!O:O,MATCH(技能效果等级!B4158,技能效果!B:B,0))="","",INDEX(技能效果!O:O,MATCH(技能效果等级!B4158,技能效果!B:B,0)))</f>
        <v/>
      </c>
      <c r="S4158" s="97"/>
      <c r="T4158" s="97"/>
      <c r="U4158" s="97"/>
      <c r="V4158" s="96" t="str">
        <f>IF(INDEX(技能效果!AF:AF,MATCH(技能效果等级!B4158,技能效果!B:B,0))="","",INDEX(技能效果!AF:AF,MATCH(技能效果等级!B4158,技能效果!B:B,0)))</f>
        <v/>
      </c>
      <c r="W4158" s="95">
        <f t="shared" si="63"/>
        <v>407</v>
      </c>
    </row>
    <row r="4159" spans="1:23" ht="16.5" x14ac:dyDescent="0.2">
      <c r="A4159" s="62">
        <v>4156</v>
      </c>
      <c r="B4159" s="95">
        <f>INDEX(技能效果!B:B,MATCH(技能效果等级!W4159,技能效果!AE:AE,0))</f>
        <v>210600601</v>
      </c>
      <c r="C4159" s="95" t="str">
        <f>INDEX(技能效果!C:C,MATCH(技能效果等级!B4159,技能效果!B:B,0))</f>
        <v>红莲缇娜普攻伤害(教学)</v>
      </c>
      <c r="D4159" s="96" t="s">
        <v>873</v>
      </c>
      <c r="E4159" s="95">
        <v>2</v>
      </c>
      <c r="F4159" s="95">
        <f>INDEX(技能效果!H:H,MATCH(技能效果等级!B4159,技能效果!B:B,0))</f>
        <v>1001</v>
      </c>
      <c r="G4159" s="95">
        <f>IF(INDEX(技能效果!K:K,MATCH(B4159,技能效果!B:B,0))=0,INDEX(技能效果!I:I,MATCH(技能效果等级!B4159,技能效果!B:B,0)),INDEX(技能效果!I:I,MATCH(技能效果等级!B4159,技能效果!B:B,0))*VLOOKUP(E4159,技能数值计算!$C$19:$D$28,2,FALSE))</f>
        <v>0.5</v>
      </c>
      <c r="H4159" s="95">
        <f>INDEX(技能效果!J:J,MATCH(技能效果等级!B4159,技能效果!B:B,0))</f>
        <v>0</v>
      </c>
      <c r="I4159" s="97"/>
      <c r="J4159" s="97"/>
      <c r="K4159" s="97"/>
      <c r="L4159" s="97"/>
      <c r="M4159" s="97"/>
      <c r="N4159" s="96" t="str">
        <f>IF(INDEX(技能效果!L:L,MATCH(技能效果等级!B4159,技能效果!B:B,0))="","",INDEX(技能效果!L:L,MATCH(技能效果等级!B4159,技能效果!B:B,0)))</f>
        <v/>
      </c>
      <c r="O4159" s="95">
        <f>IF(INDEX(技能效果!N:N,MATCH(B4159,技能效果!B:B,0))=0,INDEX(技能效果!M:M,MATCH(技能效果等级!B4159,技能效果!B:B,0)),INDEX(技能效果!M:M,MATCH(技能效果等级!B4159,技能效果!B:B,0))*VLOOKUP(E4159,技能数值计算!$C$19:$D$28,2,FALSE))</f>
        <v>0</v>
      </c>
      <c r="P4159" s="97"/>
      <c r="Q4159" s="97"/>
      <c r="R4159" s="95" t="str">
        <f>IF(INDEX(技能效果!O:O,MATCH(技能效果等级!B4159,技能效果!B:B,0))="","",INDEX(技能效果!O:O,MATCH(技能效果等级!B4159,技能效果!B:B,0)))</f>
        <v/>
      </c>
      <c r="S4159" s="97"/>
      <c r="T4159" s="97"/>
      <c r="U4159" s="97"/>
      <c r="V4159" s="96" t="str">
        <f>IF(INDEX(技能效果!AF:AF,MATCH(技能效果等级!B4159,技能效果!B:B,0))="","",INDEX(技能效果!AF:AF,MATCH(技能效果等级!B4159,技能效果!B:B,0)))</f>
        <v/>
      </c>
      <c r="W4159" s="95">
        <f t="shared" si="63"/>
        <v>407</v>
      </c>
    </row>
    <row r="4160" spans="1:23" ht="16.5" x14ac:dyDescent="0.2">
      <c r="A4160" s="62">
        <v>4157</v>
      </c>
      <c r="B4160" s="95">
        <f>INDEX(技能效果!B:B,MATCH(技能效果等级!W4160,技能效果!AE:AE,0))</f>
        <v>210600601</v>
      </c>
      <c r="C4160" s="95" t="str">
        <f>INDEX(技能效果!C:C,MATCH(技能效果等级!B4160,技能效果!B:B,0))</f>
        <v>红莲缇娜普攻伤害(教学)</v>
      </c>
      <c r="D4160" s="96" t="s">
        <v>873</v>
      </c>
      <c r="E4160" s="95">
        <v>3</v>
      </c>
      <c r="F4160" s="95">
        <f>INDEX(技能效果!H:H,MATCH(技能效果等级!B4160,技能效果!B:B,0))</f>
        <v>1001</v>
      </c>
      <c r="G4160" s="95">
        <f>IF(INDEX(技能效果!K:K,MATCH(B4160,技能效果!B:B,0))=0,INDEX(技能效果!I:I,MATCH(技能效果等级!B4160,技能效果!B:B,0)),INDEX(技能效果!I:I,MATCH(技能效果等级!B4160,技能效果!B:B,0))*VLOOKUP(E4160,技能数值计算!$C$19:$D$28,2,FALSE))</f>
        <v>0.5</v>
      </c>
      <c r="H4160" s="95">
        <f>INDEX(技能效果!J:J,MATCH(技能效果等级!B4160,技能效果!B:B,0))</f>
        <v>0</v>
      </c>
      <c r="I4160" s="97"/>
      <c r="J4160" s="97"/>
      <c r="K4160" s="97"/>
      <c r="L4160" s="97"/>
      <c r="M4160" s="97"/>
      <c r="N4160" s="96" t="str">
        <f>IF(INDEX(技能效果!L:L,MATCH(技能效果等级!B4160,技能效果!B:B,0))="","",INDEX(技能效果!L:L,MATCH(技能效果等级!B4160,技能效果!B:B,0)))</f>
        <v/>
      </c>
      <c r="O4160" s="95">
        <f>IF(INDEX(技能效果!N:N,MATCH(B4160,技能效果!B:B,0))=0,INDEX(技能效果!M:M,MATCH(技能效果等级!B4160,技能效果!B:B,0)),INDEX(技能效果!M:M,MATCH(技能效果等级!B4160,技能效果!B:B,0))*VLOOKUP(E4160,技能数值计算!$C$19:$D$28,2,FALSE))</f>
        <v>0</v>
      </c>
      <c r="P4160" s="97"/>
      <c r="Q4160" s="97"/>
      <c r="R4160" s="95" t="str">
        <f>IF(INDEX(技能效果!O:O,MATCH(技能效果等级!B4160,技能效果!B:B,0))="","",INDEX(技能效果!O:O,MATCH(技能效果等级!B4160,技能效果!B:B,0)))</f>
        <v/>
      </c>
      <c r="S4160" s="97"/>
      <c r="T4160" s="97"/>
      <c r="U4160" s="97"/>
      <c r="V4160" s="96" t="str">
        <f>IF(INDEX(技能效果!AF:AF,MATCH(技能效果等级!B4160,技能效果!B:B,0))="","",INDEX(技能效果!AF:AF,MATCH(技能效果等级!B4160,技能效果!B:B,0)))</f>
        <v/>
      </c>
      <c r="W4160" s="95">
        <f t="shared" si="63"/>
        <v>407</v>
      </c>
    </row>
    <row r="4161" spans="1:23" ht="16.5" x14ac:dyDescent="0.2">
      <c r="A4161" s="62">
        <v>4158</v>
      </c>
      <c r="B4161" s="95">
        <f>INDEX(技能效果!B:B,MATCH(技能效果等级!W4161,技能效果!AE:AE,0))</f>
        <v>210600601</v>
      </c>
      <c r="C4161" s="95" t="str">
        <f>INDEX(技能效果!C:C,MATCH(技能效果等级!B4161,技能效果!B:B,0))</f>
        <v>红莲缇娜普攻伤害(教学)</v>
      </c>
      <c r="D4161" s="96" t="s">
        <v>873</v>
      </c>
      <c r="E4161" s="95">
        <v>4</v>
      </c>
      <c r="F4161" s="95">
        <f>INDEX(技能效果!H:H,MATCH(技能效果等级!B4161,技能效果!B:B,0))</f>
        <v>1001</v>
      </c>
      <c r="G4161" s="95">
        <f>IF(INDEX(技能效果!K:K,MATCH(B4161,技能效果!B:B,0))=0,INDEX(技能效果!I:I,MATCH(技能效果等级!B4161,技能效果!B:B,0)),INDEX(技能效果!I:I,MATCH(技能效果等级!B4161,技能效果!B:B,0))*VLOOKUP(E4161,技能数值计算!$C$19:$D$28,2,FALSE))</f>
        <v>0.5</v>
      </c>
      <c r="H4161" s="95">
        <f>INDEX(技能效果!J:J,MATCH(技能效果等级!B4161,技能效果!B:B,0))</f>
        <v>0</v>
      </c>
      <c r="I4161" s="97"/>
      <c r="J4161" s="97"/>
      <c r="K4161" s="97"/>
      <c r="L4161" s="97"/>
      <c r="M4161" s="97"/>
      <c r="N4161" s="96" t="str">
        <f>IF(INDEX(技能效果!L:L,MATCH(技能效果等级!B4161,技能效果!B:B,0))="","",INDEX(技能效果!L:L,MATCH(技能效果等级!B4161,技能效果!B:B,0)))</f>
        <v/>
      </c>
      <c r="O4161" s="95">
        <f>IF(INDEX(技能效果!N:N,MATCH(B4161,技能效果!B:B,0))=0,INDEX(技能效果!M:M,MATCH(技能效果等级!B4161,技能效果!B:B,0)),INDEX(技能效果!M:M,MATCH(技能效果等级!B4161,技能效果!B:B,0))*VLOOKUP(E4161,技能数值计算!$C$19:$D$28,2,FALSE))</f>
        <v>0</v>
      </c>
      <c r="P4161" s="97"/>
      <c r="Q4161" s="97"/>
      <c r="R4161" s="95" t="str">
        <f>IF(INDEX(技能效果!O:O,MATCH(技能效果等级!B4161,技能效果!B:B,0))="","",INDEX(技能效果!O:O,MATCH(技能效果等级!B4161,技能效果!B:B,0)))</f>
        <v/>
      </c>
      <c r="S4161" s="97"/>
      <c r="T4161" s="97"/>
      <c r="U4161" s="97"/>
      <c r="V4161" s="96" t="str">
        <f>IF(INDEX(技能效果!AF:AF,MATCH(技能效果等级!B4161,技能效果!B:B,0))="","",INDEX(技能效果!AF:AF,MATCH(技能效果等级!B4161,技能效果!B:B,0)))</f>
        <v/>
      </c>
      <c r="W4161" s="95">
        <f t="shared" si="63"/>
        <v>407</v>
      </c>
    </row>
    <row r="4162" spans="1:23" ht="16.5" x14ac:dyDescent="0.2">
      <c r="A4162" s="62">
        <v>4159</v>
      </c>
      <c r="B4162" s="95">
        <f>INDEX(技能效果!B:B,MATCH(技能效果等级!W4162,技能效果!AE:AE,0))</f>
        <v>210600601</v>
      </c>
      <c r="C4162" s="95" t="str">
        <f>INDEX(技能效果!C:C,MATCH(技能效果等级!B4162,技能效果!B:B,0))</f>
        <v>红莲缇娜普攻伤害(教学)</v>
      </c>
      <c r="D4162" s="96" t="s">
        <v>873</v>
      </c>
      <c r="E4162" s="95">
        <v>5</v>
      </c>
      <c r="F4162" s="95">
        <f>INDEX(技能效果!H:H,MATCH(技能效果等级!B4162,技能效果!B:B,0))</f>
        <v>1001</v>
      </c>
      <c r="G4162" s="95">
        <f>IF(INDEX(技能效果!K:K,MATCH(B4162,技能效果!B:B,0))=0,INDEX(技能效果!I:I,MATCH(技能效果等级!B4162,技能效果!B:B,0)),INDEX(技能效果!I:I,MATCH(技能效果等级!B4162,技能效果!B:B,0))*VLOOKUP(E4162,技能数值计算!$C$19:$D$28,2,FALSE))</f>
        <v>0.5</v>
      </c>
      <c r="H4162" s="95">
        <f>INDEX(技能效果!J:J,MATCH(技能效果等级!B4162,技能效果!B:B,0))</f>
        <v>0</v>
      </c>
      <c r="I4162" s="97"/>
      <c r="J4162" s="97"/>
      <c r="K4162" s="97"/>
      <c r="L4162" s="97"/>
      <c r="M4162" s="97"/>
      <c r="N4162" s="96" t="str">
        <f>IF(INDEX(技能效果!L:L,MATCH(技能效果等级!B4162,技能效果!B:B,0))="","",INDEX(技能效果!L:L,MATCH(技能效果等级!B4162,技能效果!B:B,0)))</f>
        <v/>
      </c>
      <c r="O4162" s="95">
        <f>IF(INDEX(技能效果!N:N,MATCH(B4162,技能效果!B:B,0))=0,INDEX(技能效果!M:M,MATCH(技能效果等级!B4162,技能效果!B:B,0)),INDEX(技能效果!M:M,MATCH(技能效果等级!B4162,技能效果!B:B,0))*VLOOKUP(E4162,技能数值计算!$C$19:$D$28,2,FALSE))</f>
        <v>0</v>
      </c>
      <c r="P4162" s="97"/>
      <c r="Q4162" s="97"/>
      <c r="R4162" s="95" t="str">
        <f>IF(INDEX(技能效果!O:O,MATCH(技能效果等级!B4162,技能效果!B:B,0))="","",INDEX(技能效果!O:O,MATCH(技能效果等级!B4162,技能效果!B:B,0)))</f>
        <v/>
      </c>
      <c r="S4162" s="97"/>
      <c r="T4162" s="97"/>
      <c r="U4162" s="97"/>
      <c r="V4162" s="96" t="str">
        <f>IF(INDEX(技能效果!AF:AF,MATCH(技能效果等级!B4162,技能效果!B:B,0))="","",INDEX(技能效果!AF:AF,MATCH(技能效果等级!B4162,技能效果!B:B,0)))</f>
        <v/>
      </c>
      <c r="W4162" s="95">
        <f t="shared" si="63"/>
        <v>407</v>
      </c>
    </row>
    <row r="4163" spans="1:23" ht="16.5" x14ac:dyDescent="0.2">
      <c r="A4163" s="62">
        <v>4160</v>
      </c>
      <c r="B4163" s="95">
        <f>INDEX(技能效果!B:B,MATCH(技能效果等级!W4163,技能效果!AE:AE,0))</f>
        <v>210600601</v>
      </c>
      <c r="C4163" s="95" t="str">
        <f>INDEX(技能效果!C:C,MATCH(技能效果等级!B4163,技能效果!B:B,0))</f>
        <v>红莲缇娜普攻伤害(教学)</v>
      </c>
      <c r="D4163" s="96" t="s">
        <v>873</v>
      </c>
      <c r="E4163" s="95">
        <v>6</v>
      </c>
      <c r="F4163" s="95">
        <f>INDEX(技能效果!H:H,MATCH(技能效果等级!B4163,技能效果!B:B,0))</f>
        <v>1001</v>
      </c>
      <c r="G4163" s="95">
        <f>IF(INDEX(技能效果!K:K,MATCH(B4163,技能效果!B:B,0))=0,INDEX(技能效果!I:I,MATCH(技能效果等级!B4163,技能效果!B:B,0)),INDEX(技能效果!I:I,MATCH(技能效果等级!B4163,技能效果!B:B,0))*VLOOKUP(E4163,技能数值计算!$C$19:$D$28,2,FALSE))</f>
        <v>0.5</v>
      </c>
      <c r="H4163" s="95">
        <f>INDEX(技能效果!J:J,MATCH(技能效果等级!B4163,技能效果!B:B,0))</f>
        <v>0</v>
      </c>
      <c r="I4163" s="97"/>
      <c r="J4163" s="97"/>
      <c r="K4163" s="97"/>
      <c r="L4163" s="97"/>
      <c r="M4163" s="97"/>
      <c r="N4163" s="96" t="str">
        <f>IF(INDEX(技能效果!L:L,MATCH(技能效果等级!B4163,技能效果!B:B,0))="","",INDEX(技能效果!L:L,MATCH(技能效果等级!B4163,技能效果!B:B,0)))</f>
        <v/>
      </c>
      <c r="O4163" s="95">
        <f>IF(INDEX(技能效果!N:N,MATCH(B4163,技能效果!B:B,0))=0,INDEX(技能效果!M:M,MATCH(技能效果等级!B4163,技能效果!B:B,0)),INDEX(技能效果!M:M,MATCH(技能效果等级!B4163,技能效果!B:B,0))*VLOOKUP(E4163,技能数值计算!$C$19:$D$28,2,FALSE))</f>
        <v>0</v>
      </c>
      <c r="P4163" s="97"/>
      <c r="Q4163" s="97"/>
      <c r="R4163" s="95" t="str">
        <f>IF(INDEX(技能效果!O:O,MATCH(技能效果等级!B4163,技能效果!B:B,0))="","",INDEX(技能效果!O:O,MATCH(技能效果等级!B4163,技能效果!B:B,0)))</f>
        <v/>
      </c>
      <c r="S4163" s="97"/>
      <c r="T4163" s="97"/>
      <c r="U4163" s="97"/>
      <c r="V4163" s="96" t="str">
        <f>IF(INDEX(技能效果!AF:AF,MATCH(技能效果等级!B4163,技能效果!B:B,0))="","",INDEX(技能效果!AF:AF,MATCH(技能效果等级!B4163,技能效果!B:B,0)))</f>
        <v/>
      </c>
      <c r="W4163" s="95">
        <f t="shared" si="63"/>
        <v>407</v>
      </c>
    </row>
    <row r="4164" spans="1:23" ht="16.5" x14ac:dyDescent="0.2">
      <c r="A4164" s="62">
        <v>4161</v>
      </c>
      <c r="B4164" s="95">
        <f>INDEX(技能效果!B:B,MATCH(技能效果等级!W4164,技能效果!AE:AE,0))</f>
        <v>210600601</v>
      </c>
      <c r="C4164" s="95" t="str">
        <f>INDEX(技能效果!C:C,MATCH(技能效果等级!B4164,技能效果!B:B,0))</f>
        <v>红莲缇娜普攻伤害(教学)</v>
      </c>
      <c r="D4164" s="96" t="s">
        <v>873</v>
      </c>
      <c r="E4164" s="95">
        <v>7</v>
      </c>
      <c r="F4164" s="95">
        <f>INDEX(技能效果!H:H,MATCH(技能效果等级!B4164,技能效果!B:B,0))</f>
        <v>1001</v>
      </c>
      <c r="G4164" s="95">
        <f>IF(INDEX(技能效果!K:K,MATCH(B4164,技能效果!B:B,0))=0,INDEX(技能效果!I:I,MATCH(技能效果等级!B4164,技能效果!B:B,0)),INDEX(技能效果!I:I,MATCH(技能效果等级!B4164,技能效果!B:B,0))*VLOOKUP(E4164,技能数值计算!$C$19:$D$28,2,FALSE))</f>
        <v>0.5</v>
      </c>
      <c r="H4164" s="95">
        <f>INDEX(技能效果!J:J,MATCH(技能效果等级!B4164,技能效果!B:B,0))</f>
        <v>0</v>
      </c>
      <c r="I4164" s="97"/>
      <c r="J4164" s="97"/>
      <c r="K4164" s="97"/>
      <c r="L4164" s="97"/>
      <c r="M4164" s="97"/>
      <c r="N4164" s="96" t="str">
        <f>IF(INDEX(技能效果!L:L,MATCH(技能效果等级!B4164,技能效果!B:B,0))="","",INDEX(技能效果!L:L,MATCH(技能效果等级!B4164,技能效果!B:B,0)))</f>
        <v/>
      </c>
      <c r="O4164" s="95">
        <f>IF(INDEX(技能效果!N:N,MATCH(B4164,技能效果!B:B,0))=0,INDEX(技能效果!M:M,MATCH(技能效果等级!B4164,技能效果!B:B,0)),INDEX(技能效果!M:M,MATCH(技能效果等级!B4164,技能效果!B:B,0))*VLOOKUP(E4164,技能数值计算!$C$19:$D$28,2,FALSE))</f>
        <v>0</v>
      </c>
      <c r="P4164" s="97"/>
      <c r="Q4164" s="97"/>
      <c r="R4164" s="95" t="str">
        <f>IF(INDEX(技能效果!O:O,MATCH(技能效果等级!B4164,技能效果!B:B,0))="","",INDEX(技能效果!O:O,MATCH(技能效果等级!B4164,技能效果!B:B,0)))</f>
        <v/>
      </c>
      <c r="S4164" s="97"/>
      <c r="T4164" s="97"/>
      <c r="U4164" s="97"/>
      <c r="V4164" s="96" t="str">
        <f>IF(INDEX(技能效果!AF:AF,MATCH(技能效果等级!B4164,技能效果!B:B,0))="","",INDEX(技能效果!AF:AF,MATCH(技能效果等级!B4164,技能效果!B:B,0)))</f>
        <v/>
      </c>
      <c r="W4164" s="95">
        <f t="shared" si="63"/>
        <v>407</v>
      </c>
    </row>
    <row r="4165" spans="1:23" ht="16.5" x14ac:dyDescent="0.2">
      <c r="A4165" s="62">
        <v>4162</v>
      </c>
      <c r="B4165" s="95">
        <f>INDEX(技能效果!B:B,MATCH(技能效果等级!W4165,技能效果!AE:AE,0))</f>
        <v>210600601</v>
      </c>
      <c r="C4165" s="95" t="str">
        <f>INDEX(技能效果!C:C,MATCH(技能效果等级!B4165,技能效果!B:B,0))</f>
        <v>红莲缇娜普攻伤害(教学)</v>
      </c>
      <c r="D4165" s="96" t="s">
        <v>873</v>
      </c>
      <c r="E4165" s="95">
        <v>8</v>
      </c>
      <c r="F4165" s="95">
        <f>INDEX(技能效果!H:H,MATCH(技能效果等级!B4165,技能效果!B:B,0))</f>
        <v>1001</v>
      </c>
      <c r="G4165" s="95">
        <f>IF(INDEX(技能效果!K:K,MATCH(B4165,技能效果!B:B,0))=0,INDEX(技能效果!I:I,MATCH(技能效果等级!B4165,技能效果!B:B,0)),INDEX(技能效果!I:I,MATCH(技能效果等级!B4165,技能效果!B:B,0))*VLOOKUP(E4165,技能数值计算!$C$19:$D$28,2,FALSE))</f>
        <v>0.5</v>
      </c>
      <c r="H4165" s="95">
        <f>INDEX(技能效果!J:J,MATCH(技能效果等级!B4165,技能效果!B:B,0))</f>
        <v>0</v>
      </c>
      <c r="I4165" s="97"/>
      <c r="J4165" s="97"/>
      <c r="K4165" s="97"/>
      <c r="L4165" s="97"/>
      <c r="M4165" s="97"/>
      <c r="N4165" s="96" t="str">
        <f>IF(INDEX(技能效果!L:L,MATCH(技能效果等级!B4165,技能效果!B:B,0))="","",INDEX(技能效果!L:L,MATCH(技能效果等级!B4165,技能效果!B:B,0)))</f>
        <v/>
      </c>
      <c r="O4165" s="95">
        <f>IF(INDEX(技能效果!N:N,MATCH(B4165,技能效果!B:B,0))=0,INDEX(技能效果!M:M,MATCH(技能效果等级!B4165,技能效果!B:B,0)),INDEX(技能效果!M:M,MATCH(技能效果等级!B4165,技能效果!B:B,0))*VLOOKUP(E4165,技能数值计算!$C$19:$D$28,2,FALSE))</f>
        <v>0</v>
      </c>
      <c r="P4165" s="97"/>
      <c r="Q4165" s="97"/>
      <c r="R4165" s="95" t="str">
        <f>IF(INDEX(技能效果!O:O,MATCH(技能效果等级!B4165,技能效果!B:B,0))="","",INDEX(技能效果!O:O,MATCH(技能效果等级!B4165,技能效果!B:B,0)))</f>
        <v/>
      </c>
      <c r="S4165" s="97"/>
      <c r="T4165" s="97"/>
      <c r="U4165" s="97"/>
      <c r="V4165" s="96" t="str">
        <f>IF(INDEX(技能效果!AF:AF,MATCH(技能效果等级!B4165,技能效果!B:B,0))="","",INDEX(技能效果!AF:AF,MATCH(技能效果等级!B4165,技能效果!B:B,0)))</f>
        <v/>
      </c>
      <c r="W4165" s="95">
        <f t="shared" si="63"/>
        <v>407</v>
      </c>
    </row>
    <row r="4166" spans="1:23" ht="16.5" x14ac:dyDescent="0.2">
      <c r="A4166" s="62">
        <v>4163</v>
      </c>
      <c r="B4166" s="95">
        <f>INDEX(技能效果!B:B,MATCH(技能效果等级!W4166,技能效果!AE:AE,0))</f>
        <v>210600601</v>
      </c>
      <c r="C4166" s="95" t="str">
        <f>INDEX(技能效果!C:C,MATCH(技能效果等级!B4166,技能效果!B:B,0))</f>
        <v>红莲缇娜普攻伤害(教学)</v>
      </c>
      <c r="D4166" s="96" t="s">
        <v>873</v>
      </c>
      <c r="E4166" s="95">
        <v>9</v>
      </c>
      <c r="F4166" s="95">
        <f>INDEX(技能效果!H:H,MATCH(技能效果等级!B4166,技能效果!B:B,0))</f>
        <v>1001</v>
      </c>
      <c r="G4166" s="95">
        <f>IF(INDEX(技能效果!K:K,MATCH(B4166,技能效果!B:B,0))=0,INDEX(技能效果!I:I,MATCH(技能效果等级!B4166,技能效果!B:B,0)),INDEX(技能效果!I:I,MATCH(技能效果等级!B4166,技能效果!B:B,0))*VLOOKUP(E4166,技能数值计算!$C$19:$D$28,2,FALSE))</f>
        <v>0.5</v>
      </c>
      <c r="H4166" s="95">
        <f>INDEX(技能效果!J:J,MATCH(技能效果等级!B4166,技能效果!B:B,0))</f>
        <v>0</v>
      </c>
      <c r="I4166" s="97"/>
      <c r="J4166" s="97"/>
      <c r="K4166" s="97"/>
      <c r="L4166" s="97"/>
      <c r="M4166" s="97"/>
      <c r="N4166" s="96" t="str">
        <f>IF(INDEX(技能效果!L:L,MATCH(技能效果等级!B4166,技能效果!B:B,0))="","",INDEX(技能效果!L:L,MATCH(技能效果等级!B4166,技能效果!B:B,0)))</f>
        <v/>
      </c>
      <c r="O4166" s="95">
        <f>IF(INDEX(技能效果!N:N,MATCH(B4166,技能效果!B:B,0))=0,INDEX(技能效果!M:M,MATCH(技能效果等级!B4166,技能效果!B:B,0)),INDEX(技能效果!M:M,MATCH(技能效果等级!B4166,技能效果!B:B,0))*VLOOKUP(E4166,技能数值计算!$C$19:$D$28,2,FALSE))</f>
        <v>0</v>
      </c>
      <c r="P4166" s="97"/>
      <c r="Q4166" s="97"/>
      <c r="R4166" s="95" t="str">
        <f>IF(INDEX(技能效果!O:O,MATCH(技能效果等级!B4166,技能效果!B:B,0))="","",INDEX(技能效果!O:O,MATCH(技能效果等级!B4166,技能效果!B:B,0)))</f>
        <v/>
      </c>
      <c r="S4166" s="97"/>
      <c r="T4166" s="97"/>
      <c r="U4166" s="97"/>
      <c r="V4166" s="96" t="str">
        <f>IF(INDEX(技能效果!AF:AF,MATCH(技能效果等级!B4166,技能效果!B:B,0))="","",INDEX(技能效果!AF:AF,MATCH(技能效果等级!B4166,技能效果!B:B,0)))</f>
        <v/>
      </c>
      <c r="W4166" s="95">
        <f t="shared" si="63"/>
        <v>407</v>
      </c>
    </row>
    <row r="4167" spans="1:23" ht="16.5" x14ac:dyDescent="0.2">
      <c r="A4167" s="62">
        <v>4164</v>
      </c>
      <c r="B4167" s="95">
        <f>INDEX(技能效果!B:B,MATCH(技能效果等级!W4167,技能效果!AE:AE,0))</f>
        <v>210600601</v>
      </c>
      <c r="C4167" s="95" t="str">
        <f>INDEX(技能效果!C:C,MATCH(技能效果等级!B4167,技能效果!B:B,0))</f>
        <v>红莲缇娜普攻伤害(教学)</v>
      </c>
      <c r="D4167" s="96" t="s">
        <v>873</v>
      </c>
      <c r="E4167" s="95">
        <v>10</v>
      </c>
      <c r="F4167" s="95">
        <f>INDEX(技能效果!H:H,MATCH(技能效果等级!B4167,技能效果!B:B,0))</f>
        <v>1001</v>
      </c>
      <c r="G4167" s="95">
        <f>IF(INDEX(技能效果!K:K,MATCH(B4167,技能效果!B:B,0))=0,INDEX(技能效果!I:I,MATCH(技能效果等级!B4167,技能效果!B:B,0)),INDEX(技能效果!I:I,MATCH(技能效果等级!B4167,技能效果!B:B,0))*VLOOKUP(E4167,技能数值计算!$C$19:$D$28,2,FALSE))</f>
        <v>0.5</v>
      </c>
      <c r="H4167" s="95">
        <f>INDEX(技能效果!J:J,MATCH(技能效果等级!B4167,技能效果!B:B,0))</f>
        <v>0</v>
      </c>
      <c r="I4167" s="97"/>
      <c r="J4167" s="97"/>
      <c r="K4167" s="97"/>
      <c r="L4167" s="97"/>
      <c r="M4167" s="97"/>
      <c r="N4167" s="96" t="str">
        <f>IF(INDEX(技能效果!L:L,MATCH(技能效果等级!B4167,技能效果!B:B,0))="","",INDEX(技能效果!L:L,MATCH(技能效果等级!B4167,技能效果!B:B,0)))</f>
        <v/>
      </c>
      <c r="O4167" s="95">
        <f>IF(INDEX(技能效果!N:N,MATCH(B4167,技能效果!B:B,0))=0,INDEX(技能效果!M:M,MATCH(技能效果等级!B4167,技能效果!B:B,0)),INDEX(技能效果!M:M,MATCH(技能效果等级!B4167,技能效果!B:B,0))*VLOOKUP(E4167,技能数值计算!$C$19:$D$28,2,FALSE))</f>
        <v>0</v>
      </c>
      <c r="P4167" s="97"/>
      <c r="Q4167" s="97"/>
      <c r="R4167" s="95" t="str">
        <f>IF(INDEX(技能效果!O:O,MATCH(技能效果等级!B4167,技能效果!B:B,0))="","",INDEX(技能效果!O:O,MATCH(技能效果等级!B4167,技能效果!B:B,0)))</f>
        <v/>
      </c>
      <c r="S4167" s="97"/>
      <c r="T4167" s="97"/>
      <c r="U4167" s="97"/>
      <c r="V4167" s="96" t="str">
        <f>IF(INDEX(技能效果!AF:AF,MATCH(技能效果等级!B4167,技能效果!B:B,0))="","",INDEX(技能效果!AF:AF,MATCH(技能效果等级!B4167,技能效果!B:B,0)))</f>
        <v/>
      </c>
      <c r="W4167" s="95">
        <f t="shared" si="63"/>
        <v>407</v>
      </c>
    </row>
    <row r="4168" spans="1:23" ht="16.5" x14ac:dyDescent="0.2">
      <c r="A4168" s="62">
        <v>4165</v>
      </c>
      <c r="B4168" s="95">
        <f>INDEX(技能效果!B:B,MATCH(技能效果等级!W4168,技能效果!AE:AE,0))</f>
        <v>210600602</v>
      </c>
      <c r="C4168" s="95" t="str">
        <f>INDEX(技能效果!C:C,MATCH(技能效果等级!B4168,技能效果!B:B,0))</f>
        <v>红莲缇娜普攻水晶(教学)</v>
      </c>
      <c r="D4168" s="96" t="s">
        <v>873</v>
      </c>
      <c r="E4168" s="95">
        <v>1</v>
      </c>
      <c r="F4168" s="95">
        <f>INDEX(技能效果!H:H,MATCH(技能效果等级!B4168,技能效果!B:B,0))</f>
        <v>3001</v>
      </c>
      <c r="G4168" s="95">
        <f>IF(INDEX(技能效果!K:K,MATCH(B4168,技能效果!B:B,0))=0,INDEX(技能效果!I:I,MATCH(技能效果等级!B4168,技能效果!B:B,0)),INDEX(技能效果!I:I,MATCH(技能效果等级!B4168,技能效果!B:B,0))*VLOOKUP(E4168,技能数值计算!$C$19:$D$28,2,FALSE))</f>
        <v>1</v>
      </c>
      <c r="H4168" s="95">
        <f>INDEX(技能效果!J:J,MATCH(技能效果等级!B4168,技能效果!B:B,0))</f>
        <v>1</v>
      </c>
      <c r="I4168" s="97"/>
      <c r="J4168" s="97"/>
      <c r="K4168" s="97"/>
      <c r="L4168" s="97"/>
      <c r="M4168" s="97"/>
      <c r="N4168" s="96" t="str">
        <f>IF(INDEX(技能效果!L:L,MATCH(技能效果等级!B4168,技能效果!B:B,0))="","",INDEX(技能效果!L:L,MATCH(技能效果等级!B4168,技能效果!B:B,0)))</f>
        <v/>
      </c>
      <c r="O4168" s="95">
        <f>IF(INDEX(技能效果!N:N,MATCH(B4168,技能效果!B:B,0))=0,INDEX(技能效果!M:M,MATCH(技能效果等级!B4168,技能效果!B:B,0)),INDEX(技能效果!M:M,MATCH(技能效果等级!B4168,技能效果!B:B,0))*VLOOKUP(E4168,技能数值计算!$C$19:$D$28,2,FALSE))</f>
        <v>0</v>
      </c>
      <c r="P4168" s="97"/>
      <c r="Q4168" s="97"/>
      <c r="R4168" s="95" t="str">
        <f>IF(INDEX(技能效果!O:O,MATCH(技能效果等级!B4168,技能效果!B:B,0))="","",INDEX(技能效果!O:O,MATCH(技能效果等级!B4168,技能效果!B:B,0)))</f>
        <v/>
      </c>
      <c r="S4168" s="97"/>
      <c r="T4168" s="97"/>
      <c r="U4168" s="97"/>
      <c r="V4168" s="96" t="str">
        <f>IF(INDEX(技能效果!AF:AF,MATCH(技能效果等级!B4168,技能效果!B:B,0))="","",INDEX(技能效果!AF:AF,MATCH(技能效果等级!B4168,技能效果!B:B,0)))</f>
        <v/>
      </c>
      <c r="W4168" s="95">
        <f t="shared" si="63"/>
        <v>408</v>
      </c>
    </row>
    <row r="4169" spans="1:23" ht="16.5" x14ac:dyDescent="0.2">
      <c r="A4169" s="62">
        <v>4166</v>
      </c>
      <c r="B4169" s="95">
        <f>INDEX(技能效果!B:B,MATCH(技能效果等级!W4169,技能效果!AE:AE,0))</f>
        <v>210600602</v>
      </c>
      <c r="C4169" s="95" t="str">
        <f>INDEX(技能效果!C:C,MATCH(技能效果等级!B4169,技能效果!B:B,0))</f>
        <v>红莲缇娜普攻水晶(教学)</v>
      </c>
      <c r="D4169" s="96" t="s">
        <v>873</v>
      </c>
      <c r="E4169" s="95">
        <v>2</v>
      </c>
      <c r="F4169" s="95">
        <f>INDEX(技能效果!H:H,MATCH(技能效果等级!B4169,技能效果!B:B,0))</f>
        <v>3001</v>
      </c>
      <c r="G4169" s="95">
        <f>IF(INDEX(技能效果!K:K,MATCH(B4169,技能效果!B:B,0))=0,INDEX(技能效果!I:I,MATCH(技能效果等级!B4169,技能效果!B:B,0)),INDEX(技能效果!I:I,MATCH(技能效果等级!B4169,技能效果!B:B,0))*VLOOKUP(E4169,技能数值计算!$C$19:$D$28,2,FALSE))</f>
        <v>1</v>
      </c>
      <c r="H4169" s="95">
        <f>INDEX(技能效果!J:J,MATCH(技能效果等级!B4169,技能效果!B:B,0))</f>
        <v>1</v>
      </c>
      <c r="I4169" s="97"/>
      <c r="J4169" s="97"/>
      <c r="K4169" s="97"/>
      <c r="L4169" s="97"/>
      <c r="M4169" s="97"/>
      <c r="N4169" s="96" t="str">
        <f>IF(INDEX(技能效果!L:L,MATCH(技能效果等级!B4169,技能效果!B:B,0))="","",INDEX(技能效果!L:L,MATCH(技能效果等级!B4169,技能效果!B:B,0)))</f>
        <v/>
      </c>
      <c r="O4169" s="95">
        <f>IF(INDEX(技能效果!N:N,MATCH(B4169,技能效果!B:B,0))=0,INDEX(技能效果!M:M,MATCH(技能效果等级!B4169,技能效果!B:B,0)),INDEX(技能效果!M:M,MATCH(技能效果等级!B4169,技能效果!B:B,0))*VLOOKUP(E4169,技能数值计算!$C$19:$D$28,2,FALSE))</f>
        <v>0</v>
      </c>
      <c r="P4169" s="97"/>
      <c r="Q4169" s="97"/>
      <c r="R4169" s="95" t="str">
        <f>IF(INDEX(技能效果!O:O,MATCH(技能效果等级!B4169,技能效果!B:B,0))="","",INDEX(技能效果!O:O,MATCH(技能效果等级!B4169,技能效果!B:B,0)))</f>
        <v/>
      </c>
      <c r="S4169" s="97"/>
      <c r="T4169" s="97"/>
      <c r="U4169" s="97"/>
      <c r="V4169" s="96" t="str">
        <f>IF(INDEX(技能效果!AF:AF,MATCH(技能效果等级!B4169,技能效果!B:B,0))="","",INDEX(技能效果!AF:AF,MATCH(技能效果等级!B4169,技能效果!B:B,0)))</f>
        <v/>
      </c>
      <c r="W4169" s="95">
        <f t="shared" si="63"/>
        <v>408</v>
      </c>
    </row>
    <row r="4170" spans="1:23" ht="16.5" x14ac:dyDescent="0.2">
      <c r="A4170" s="62">
        <v>4167</v>
      </c>
      <c r="B4170" s="95">
        <f>INDEX(技能效果!B:B,MATCH(技能效果等级!W4170,技能效果!AE:AE,0))</f>
        <v>210600602</v>
      </c>
      <c r="C4170" s="95" t="str">
        <f>INDEX(技能效果!C:C,MATCH(技能效果等级!B4170,技能效果!B:B,0))</f>
        <v>红莲缇娜普攻水晶(教学)</v>
      </c>
      <c r="D4170" s="96" t="s">
        <v>873</v>
      </c>
      <c r="E4170" s="95">
        <v>3</v>
      </c>
      <c r="F4170" s="95">
        <f>INDEX(技能效果!H:H,MATCH(技能效果等级!B4170,技能效果!B:B,0))</f>
        <v>3001</v>
      </c>
      <c r="G4170" s="95">
        <f>IF(INDEX(技能效果!K:K,MATCH(B4170,技能效果!B:B,0))=0,INDEX(技能效果!I:I,MATCH(技能效果等级!B4170,技能效果!B:B,0)),INDEX(技能效果!I:I,MATCH(技能效果等级!B4170,技能效果!B:B,0))*VLOOKUP(E4170,技能数值计算!$C$19:$D$28,2,FALSE))</f>
        <v>1</v>
      </c>
      <c r="H4170" s="95">
        <f>INDEX(技能效果!J:J,MATCH(技能效果等级!B4170,技能效果!B:B,0))</f>
        <v>1</v>
      </c>
      <c r="I4170" s="97"/>
      <c r="J4170" s="97"/>
      <c r="K4170" s="97"/>
      <c r="L4170" s="97"/>
      <c r="M4170" s="97"/>
      <c r="N4170" s="96" t="str">
        <f>IF(INDEX(技能效果!L:L,MATCH(技能效果等级!B4170,技能效果!B:B,0))="","",INDEX(技能效果!L:L,MATCH(技能效果等级!B4170,技能效果!B:B,0)))</f>
        <v/>
      </c>
      <c r="O4170" s="95">
        <f>IF(INDEX(技能效果!N:N,MATCH(B4170,技能效果!B:B,0))=0,INDEX(技能效果!M:M,MATCH(技能效果等级!B4170,技能效果!B:B,0)),INDEX(技能效果!M:M,MATCH(技能效果等级!B4170,技能效果!B:B,0))*VLOOKUP(E4170,技能数值计算!$C$19:$D$28,2,FALSE))</f>
        <v>0</v>
      </c>
      <c r="P4170" s="97"/>
      <c r="Q4170" s="97"/>
      <c r="R4170" s="95" t="str">
        <f>IF(INDEX(技能效果!O:O,MATCH(技能效果等级!B4170,技能效果!B:B,0))="","",INDEX(技能效果!O:O,MATCH(技能效果等级!B4170,技能效果!B:B,0)))</f>
        <v/>
      </c>
      <c r="S4170" s="97"/>
      <c r="T4170" s="97"/>
      <c r="U4170" s="97"/>
      <c r="V4170" s="96" t="str">
        <f>IF(INDEX(技能效果!AF:AF,MATCH(技能效果等级!B4170,技能效果!B:B,0))="","",INDEX(技能效果!AF:AF,MATCH(技能效果等级!B4170,技能效果!B:B,0)))</f>
        <v/>
      </c>
      <c r="W4170" s="95">
        <f t="shared" si="63"/>
        <v>408</v>
      </c>
    </row>
    <row r="4171" spans="1:23" ht="16.5" x14ac:dyDescent="0.2">
      <c r="A4171" s="62">
        <v>4168</v>
      </c>
      <c r="B4171" s="95">
        <f>INDEX(技能效果!B:B,MATCH(技能效果等级!W4171,技能效果!AE:AE,0))</f>
        <v>210600602</v>
      </c>
      <c r="C4171" s="95" t="str">
        <f>INDEX(技能效果!C:C,MATCH(技能效果等级!B4171,技能效果!B:B,0))</f>
        <v>红莲缇娜普攻水晶(教学)</v>
      </c>
      <c r="D4171" s="96" t="s">
        <v>873</v>
      </c>
      <c r="E4171" s="95">
        <v>4</v>
      </c>
      <c r="F4171" s="95">
        <f>INDEX(技能效果!H:H,MATCH(技能效果等级!B4171,技能效果!B:B,0))</f>
        <v>3001</v>
      </c>
      <c r="G4171" s="95">
        <f>IF(INDEX(技能效果!K:K,MATCH(B4171,技能效果!B:B,0))=0,INDEX(技能效果!I:I,MATCH(技能效果等级!B4171,技能效果!B:B,0)),INDEX(技能效果!I:I,MATCH(技能效果等级!B4171,技能效果!B:B,0))*VLOOKUP(E4171,技能数值计算!$C$19:$D$28,2,FALSE))</f>
        <v>1</v>
      </c>
      <c r="H4171" s="95">
        <f>INDEX(技能效果!J:J,MATCH(技能效果等级!B4171,技能效果!B:B,0))</f>
        <v>1</v>
      </c>
      <c r="I4171" s="97"/>
      <c r="J4171" s="97"/>
      <c r="K4171" s="97"/>
      <c r="L4171" s="97"/>
      <c r="M4171" s="97"/>
      <c r="N4171" s="96" t="str">
        <f>IF(INDEX(技能效果!L:L,MATCH(技能效果等级!B4171,技能效果!B:B,0))="","",INDEX(技能效果!L:L,MATCH(技能效果等级!B4171,技能效果!B:B,0)))</f>
        <v/>
      </c>
      <c r="O4171" s="95">
        <f>IF(INDEX(技能效果!N:N,MATCH(B4171,技能效果!B:B,0))=0,INDEX(技能效果!M:M,MATCH(技能效果等级!B4171,技能效果!B:B,0)),INDEX(技能效果!M:M,MATCH(技能效果等级!B4171,技能效果!B:B,0))*VLOOKUP(E4171,技能数值计算!$C$19:$D$28,2,FALSE))</f>
        <v>0</v>
      </c>
      <c r="P4171" s="97"/>
      <c r="Q4171" s="97"/>
      <c r="R4171" s="95" t="str">
        <f>IF(INDEX(技能效果!O:O,MATCH(技能效果等级!B4171,技能效果!B:B,0))="","",INDEX(技能效果!O:O,MATCH(技能效果等级!B4171,技能效果!B:B,0)))</f>
        <v/>
      </c>
      <c r="S4171" s="97"/>
      <c r="T4171" s="97"/>
      <c r="U4171" s="97"/>
      <c r="V4171" s="96" t="str">
        <f>IF(INDEX(技能效果!AF:AF,MATCH(技能效果等级!B4171,技能效果!B:B,0))="","",INDEX(技能效果!AF:AF,MATCH(技能效果等级!B4171,技能效果!B:B,0)))</f>
        <v/>
      </c>
      <c r="W4171" s="95">
        <f t="shared" si="63"/>
        <v>408</v>
      </c>
    </row>
    <row r="4172" spans="1:23" ht="16.5" x14ac:dyDescent="0.2">
      <c r="A4172" s="62">
        <v>4169</v>
      </c>
      <c r="B4172" s="95">
        <f>INDEX(技能效果!B:B,MATCH(技能效果等级!W4172,技能效果!AE:AE,0))</f>
        <v>210600602</v>
      </c>
      <c r="C4172" s="95" t="str">
        <f>INDEX(技能效果!C:C,MATCH(技能效果等级!B4172,技能效果!B:B,0))</f>
        <v>红莲缇娜普攻水晶(教学)</v>
      </c>
      <c r="D4172" s="96" t="s">
        <v>873</v>
      </c>
      <c r="E4172" s="95">
        <v>5</v>
      </c>
      <c r="F4172" s="95">
        <f>INDEX(技能效果!H:H,MATCH(技能效果等级!B4172,技能效果!B:B,0))</f>
        <v>3001</v>
      </c>
      <c r="G4172" s="95">
        <f>IF(INDEX(技能效果!K:K,MATCH(B4172,技能效果!B:B,0))=0,INDEX(技能效果!I:I,MATCH(技能效果等级!B4172,技能效果!B:B,0)),INDEX(技能效果!I:I,MATCH(技能效果等级!B4172,技能效果!B:B,0))*VLOOKUP(E4172,技能数值计算!$C$19:$D$28,2,FALSE))</f>
        <v>1</v>
      </c>
      <c r="H4172" s="95">
        <f>INDEX(技能效果!J:J,MATCH(技能效果等级!B4172,技能效果!B:B,0))</f>
        <v>1</v>
      </c>
      <c r="I4172" s="97"/>
      <c r="J4172" s="97"/>
      <c r="K4172" s="97"/>
      <c r="L4172" s="97"/>
      <c r="M4172" s="97"/>
      <c r="N4172" s="96" t="str">
        <f>IF(INDEX(技能效果!L:L,MATCH(技能效果等级!B4172,技能效果!B:B,0))="","",INDEX(技能效果!L:L,MATCH(技能效果等级!B4172,技能效果!B:B,0)))</f>
        <v/>
      </c>
      <c r="O4172" s="95">
        <f>IF(INDEX(技能效果!N:N,MATCH(B4172,技能效果!B:B,0))=0,INDEX(技能效果!M:M,MATCH(技能效果等级!B4172,技能效果!B:B,0)),INDEX(技能效果!M:M,MATCH(技能效果等级!B4172,技能效果!B:B,0))*VLOOKUP(E4172,技能数值计算!$C$19:$D$28,2,FALSE))</f>
        <v>0</v>
      </c>
      <c r="P4172" s="97"/>
      <c r="Q4172" s="97"/>
      <c r="R4172" s="95" t="str">
        <f>IF(INDEX(技能效果!O:O,MATCH(技能效果等级!B4172,技能效果!B:B,0))="","",INDEX(技能效果!O:O,MATCH(技能效果等级!B4172,技能效果!B:B,0)))</f>
        <v/>
      </c>
      <c r="S4172" s="97"/>
      <c r="T4172" s="97"/>
      <c r="U4172" s="97"/>
      <c r="V4172" s="96" t="str">
        <f>IF(INDEX(技能效果!AF:AF,MATCH(技能效果等级!B4172,技能效果!B:B,0))="","",INDEX(技能效果!AF:AF,MATCH(技能效果等级!B4172,技能效果!B:B,0)))</f>
        <v/>
      </c>
      <c r="W4172" s="95">
        <f t="shared" si="63"/>
        <v>408</v>
      </c>
    </row>
    <row r="4173" spans="1:23" ht="16.5" x14ac:dyDescent="0.2">
      <c r="A4173" s="62">
        <v>4170</v>
      </c>
      <c r="B4173" s="95">
        <f>INDEX(技能效果!B:B,MATCH(技能效果等级!W4173,技能效果!AE:AE,0))</f>
        <v>210600602</v>
      </c>
      <c r="C4173" s="95" t="str">
        <f>INDEX(技能效果!C:C,MATCH(技能效果等级!B4173,技能效果!B:B,0))</f>
        <v>红莲缇娜普攻水晶(教学)</v>
      </c>
      <c r="D4173" s="96" t="s">
        <v>873</v>
      </c>
      <c r="E4173" s="95">
        <v>6</v>
      </c>
      <c r="F4173" s="95">
        <f>INDEX(技能效果!H:H,MATCH(技能效果等级!B4173,技能效果!B:B,0))</f>
        <v>3001</v>
      </c>
      <c r="G4173" s="95">
        <f>IF(INDEX(技能效果!K:K,MATCH(B4173,技能效果!B:B,0))=0,INDEX(技能效果!I:I,MATCH(技能效果等级!B4173,技能效果!B:B,0)),INDEX(技能效果!I:I,MATCH(技能效果等级!B4173,技能效果!B:B,0))*VLOOKUP(E4173,技能数值计算!$C$19:$D$28,2,FALSE))</f>
        <v>1</v>
      </c>
      <c r="H4173" s="95">
        <f>INDEX(技能效果!J:J,MATCH(技能效果等级!B4173,技能效果!B:B,0))</f>
        <v>1</v>
      </c>
      <c r="I4173" s="97"/>
      <c r="J4173" s="97"/>
      <c r="K4173" s="97"/>
      <c r="L4173" s="97"/>
      <c r="M4173" s="97"/>
      <c r="N4173" s="96" t="str">
        <f>IF(INDEX(技能效果!L:L,MATCH(技能效果等级!B4173,技能效果!B:B,0))="","",INDEX(技能效果!L:L,MATCH(技能效果等级!B4173,技能效果!B:B,0)))</f>
        <v/>
      </c>
      <c r="O4173" s="95">
        <f>IF(INDEX(技能效果!N:N,MATCH(B4173,技能效果!B:B,0))=0,INDEX(技能效果!M:M,MATCH(技能效果等级!B4173,技能效果!B:B,0)),INDEX(技能效果!M:M,MATCH(技能效果等级!B4173,技能效果!B:B,0))*VLOOKUP(E4173,技能数值计算!$C$19:$D$28,2,FALSE))</f>
        <v>0</v>
      </c>
      <c r="P4173" s="97"/>
      <c r="Q4173" s="97"/>
      <c r="R4173" s="95" t="str">
        <f>IF(INDEX(技能效果!O:O,MATCH(技能效果等级!B4173,技能效果!B:B,0))="","",INDEX(技能效果!O:O,MATCH(技能效果等级!B4173,技能效果!B:B,0)))</f>
        <v/>
      </c>
      <c r="S4173" s="97"/>
      <c r="T4173" s="97"/>
      <c r="U4173" s="97"/>
      <c r="V4173" s="96" t="str">
        <f>IF(INDEX(技能效果!AF:AF,MATCH(技能效果等级!B4173,技能效果!B:B,0))="","",INDEX(技能效果!AF:AF,MATCH(技能效果等级!B4173,技能效果!B:B,0)))</f>
        <v/>
      </c>
      <c r="W4173" s="95">
        <f t="shared" si="63"/>
        <v>408</v>
      </c>
    </row>
    <row r="4174" spans="1:23" ht="16.5" x14ac:dyDescent="0.2">
      <c r="A4174" s="62">
        <v>4171</v>
      </c>
      <c r="B4174" s="95">
        <f>INDEX(技能效果!B:B,MATCH(技能效果等级!W4174,技能效果!AE:AE,0))</f>
        <v>210600602</v>
      </c>
      <c r="C4174" s="95" t="str">
        <f>INDEX(技能效果!C:C,MATCH(技能效果等级!B4174,技能效果!B:B,0))</f>
        <v>红莲缇娜普攻水晶(教学)</v>
      </c>
      <c r="D4174" s="96" t="s">
        <v>873</v>
      </c>
      <c r="E4174" s="95">
        <v>7</v>
      </c>
      <c r="F4174" s="95">
        <f>INDEX(技能效果!H:H,MATCH(技能效果等级!B4174,技能效果!B:B,0))</f>
        <v>3001</v>
      </c>
      <c r="G4174" s="95">
        <f>IF(INDEX(技能效果!K:K,MATCH(B4174,技能效果!B:B,0))=0,INDEX(技能效果!I:I,MATCH(技能效果等级!B4174,技能效果!B:B,0)),INDEX(技能效果!I:I,MATCH(技能效果等级!B4174,技能效果!B:B,0))*VLOOKUP(E4174,技能数值计算!$C$19:$D$28,2,FALSE))</f>
        <v>1</v>
      </c>
      <c r="H4174" s="95">
        <f>INDEX(技能效果!J:J,MATCH(技能效果等级!B4174,技能效果!B:B,0))</f>
        <v>1</v>
      </c>
      <c r="I4174" s="97"/>
      <c r="J4174" s="97"/>
      <c r="K4174" s="97"/>
      <c r="L4174" s="97"/>
      <c r="M4174" s="97"/>
      <c r="N4174" s="96" t="str">
        <f>IF(INDEX(技能效果!L:L,MATCH(技能效果等级!B4174,技能效果!B:B,0))="","",INDEX(技能效果!L:L,MATCH(技能效果等级!B4174,技能效果!B:B,0)))</f>
        <v/>
      </c>
      <c r="O4174" s="95">
        <f>IF(INDEX(技能效果!N:N,MATCH(B4174,技能效果!B:B,0))=0,INDEX(技能效果!M:M,MATCH(技能效果等级!B4174,技能效果!B:B,0)),INDEX(技能效果!M:M,MATCH(技能效果等级!B4174,技能效果!B:B,0))*VLOOKUP(E4174,技能数值计算!$C$19:$D$28,2,FALSE))</f>
        <v>0</v>
      </c>
      <c r="P4174" s="97"/>
      <c r="Q4174" s="97"/>
      <c r="R4174" s="95" t="str">
        <f>IF(INDEX(技能效果!O:O,MATCH(技能效果等级!B4174,技能效果!B:B,0))="","",INDEX(技能效果!O:O,MATCH(技能效果等级!B4174,技能效果!B:B,0)))</f>
        <v/>
      </c>
      <c r="S4174" s="97"/>
      <c r="T4174" s="97"/>
      <c r="U4174" s="97"/>
      <c r="V4174" s="96" t="str">
        <f>IF(INDEX(技能效果!AF:AF,MATCH(技能效果等级!B4174,技能效果!B:B,0))="","",INDEX(技能效果!AF:AF,MATCH(技能效果等级!B4174,技能效果!B:B,0)))</f>
        <v/>
      </c>
      <c r="W4174" s="95">
        <f t="shared" si="63"/>
        <v>408</v>
      </c>
    </row>
    <row r="4175" spans="1:23" ht="16.5" x14ac:dyDescent="0.2">
      <c r="A4175" s="62">
        <v>4172</v>
      </c>
      <c r="B4175" s="95">
        <f>INDEX(技能效果!B:B,MATCH(技能效果等级!W4175,技能效果!AE:AE,0))</f>
        <v>210600602</v>
      </c>
      <c r="C4175" s="95" t="str">
        <f>INDEX(技能效果!C:C,MATCH(技能效果等级!B4175,技能效果!B:B,0))</f>
        <v>红莲缇娜普攻水晶(教学)</v>
      </c>
      <c r="D4175" s="96" t="s">
        <v>873</v>
      </c>
      <c r="E4175" s="95">
        <v>8</v>
      </c>
      <c r="F4175" s="95">
        <f>INDEX(技能效果!H:H,MATCH(技能效果等级!B4175,技能效果!B:B,0))</f>
        <v>3001</v>
      </c>
      <c r="G4175" s="95">
        <f>IF(INDEX(技能效果!K:K,MATCH(B4175,技能效果!B:B,0))=0,INDEX(技能效果!I:I,MATCH(技能效果等级!B4175,技能效果!B:B,0)),INDEX(技能效果!I:I,MATCH(技能效果等级!B4175,技能效果!B:B,0))*VLOOKUP(E4175,技能数值计算!$C$19:$D$28,2,FALSE))</f>
        <v>1</v>
      </c>
      <c r="H4175" s="95">
        <f>INDEX(技能效果!J:J,MATCH(技能效果等级!B4175,技能效果!B:B,0))</f>
        <v>1</v>
      </c>
      <c r="I4175" s="97"/>
      <c r="J4175" s="97"/>
      <c r="K4175" s="97"/>
      <c r="L4175" s="97"/>
      <c r="M4175" s="97"/>
      <c r="N4175" s="96" t="str">
        <f>IF(INDEX(技能效果!L:L,MATCH(技能效果等级!B4175,技能效果!B:B,0))="","",INDEX(技能效果!L:L,MATCH(技能效果等级!B4175,技能效果!B:B,0)))</f>
        <v/>
      </c>
      <c r="O4175" s="95">
        <f>IF(INDEX(技能效果!N:N,MATCH(B4175,技能效果!B:B,0))=0,INDEX(技能效果!M:M,MATCH(技能效果等级!B4175,技能效果!B:B,0)),INDEX(技能效果!M:M,MATCH(技能效果等级!B4175,技能效果!B:B,0))*VLOOKUP(E4175,技能数值计算!$C$19:$D$28,2,FALSE))</f>
        <v>0</v>
      </c>
      <c r="P4175" s="97"/>
      <c r="Q4175" s="97"/>
      <c r="R4175" s="95" t="str">
        <f>IF(INDEX(技能效果!O:O,MATCH(技能效果等级!B4175,技能效果!B:B,0))="","",INDEX(技能效果!O:O,MATCH(技能效果等级!B4175,技能效果!B:B,0)))</f>
        <v/>
      </c>
      <c r="S4175" s="97"/>
      <c r="T4175" s="97"/>
      <c r="U4175" s="97"/>
      <c r="V4175" s="96" t="str">
        <f>IF(INDEX(技能效果!AF:AF,MATCH(技能效果等级!B4175,技能效果!B:B,0))="","",INDEX(技能效果!AF:AF,MATCH(技能效果等级!B4175,技能效果!B:B,0)))</f>
        <v/>
      </c>
      <c r="W4175" s="95">
        <f t="shared" si="63"/>
        <v>408</v>
      </c>
    </row>
    <row r="4176" spans="1:23" ht="16.5" x14ac:dyDescent="0.2">
      <c r="A4176" s="62">
        <v>4173</v>
      </c>
      <c r="B4176" s="95">
        <f>INDEX(技能效果!B:B,MATCH(技能效果等级!W4176,技能效果!AE:AE,0))</f>
        <v>210600602</v>
      </c>
      <c r="C4176" s="95" t="str">
        <f>INDEX(技能效果!C:C,MATCH(技能效果等级!B4176,技能效果!B:B,0))</f>
        <v>红莲缇娜普攻水晶(教学)</v>
      </c>
      <c r="D4176" s="96" t="s">
        <v>873</v>
      </c>
      <c r="E4176" s="95">
        <v>9</v>
      </c>
      <c r="F4176" s="95">
        <f>INDEX(技能效果!H:H,MATCH(技能效果等级!B4176,技能效果!B:B,0))</f>
        <v>3001</v>
      </c>
      <c r="G4176" s="95">
        <f>IF(INDEX(技能效果!K:K,MATCH(B4176,技能效果!B:B,0))=0,INDEX(技能效果!I:I,MATCH(技能效果等级!B4176,技能效果!B:B,0)),INDEX(技能效果!I:I,MATCH(技能效果等级!B4176,技能效果!B:B,0))*VLOOKUP(E4176,技能数值计算!$C$19:$D$28,2,FALSE))</f>
        <v>1</v>
      </c>
      <c r="H4176" s="95">
        <f>INDEX(技能效果!J:J,MATCH(技能效果等级!B4176,技能效果!B:B,0))</f>
        <v>1</v>
      </c>
      <c r="I4176" s="97"/>
      <c r="J4176" s="97"/>
      <c r="K4176" s="97"/>
      <c r="L4176" s="97"/>
      <c r="M4176" s="97"/>
      <c r="N4176" s="96" t="str">
        <f>IF(INDEX(技能效果!L:L,MATCH(技能效果等级!B4176,技能效果!B:B,0))="","",INDEX(技能效果!L:L,MATCH(技能效果等级!B4176,技能效果!B:B,0)))</f>
        <v/>
      </c>
      <c r="O4176" s="95">
        <f>IF(INDEX(技能效果!N:N,MATCH(B4176,技能效果!B:B,0))=0,INDEX(技能效果!M:M,MATCH(技能效果等级!B4176,技能效果!B:B,0)),INDEX(技能效果!M:M,MATCH(技能效果等级!B4176,技能效果!B:B,0))*VLOOKUP(E4176,技能数值计算!$C$19:$D$28,2,FALSE))</f>
        <v>0</v>
      </c>
      <c r="P4176" s="97"/>
      <c r="Q4176" s="97"/>
      <c r="R4176" s="95" t="str">
        <f>IF(INDEX(技能效果!O:O,MATCH(技能效果等级!B4176,技能效果!B:B,0))="","",INDEX(技能效果!O:O,MATCH(技能效果等级!B4176,技能效果!B:B,0)))</f>
        <v/>
      </c>
      <c r="S4176" s="97"/>
      <c r="T4176" s="97"/>
      <c r="U4176" s="97"/>
      <c r="V4176" s="96" t="str">
        <f>IF(INDEX(技能效果!AF:AF,MATCH(技能效果等级!B4176,技能效果!B:B,0))="","",INDEX(技能效果!AF:AF,MATCH(技能效果等级!B4176,技能效果!B:B,0)))</f>
        <v/>
      </c>
      <c r="W4176" s="95">
        <f t="shared" si="63"/>
        <v>408</v>
      </c>
    </row>
    <row r="4177" spans="1:23" ht="16.5" x14ac:dyDescent="0.2">
      <c r="A4177" s="62">
        <v>4174</v>
      </c>
      <c r="B4177" s="95">
        <f>INDEX(技能效果!B:B,MATCH(技能效果等级!W4177,技能效果!AE:AE,0))</f>
        <v>210600602</v>
      </c>
      <c r="C4177" s="95" t="str">
        <f>INDEX(技能效果!C:C,MATCH(技能效果等级!B4177,技能效果!B:B,0))</f>
        <v>红莲缇娜普攻水晶(教学)</v>
      </c>
      <c r="D4177" s="96" t="s">
        <v>873</v>
      </c>
      <c r="E4177" s="95">
        <v>10</v>
      </c>
      <c r="F4177" s="95">
        <f>INDEX(技能效果!H:H,MATCH(技能效果等级!B4177,技能效果!B:B,0))</f>
        <v>3001</v>
      </c>
      <c r="G4177" s="95">
        <f>IF(INDEX(技能效果!K:K,MATCH(B4177,技能效果!B:B,0))=0,INDEX(技能效果!I:I,MATCH(技能效果等级!B4177,技能效果!B:B,0)),INDEX(技能效果!I:I,MATCH(技能效果等级!B4177,技能效果!B:B,0))*VLOOKUP(E4177,技能数值计算!$C$19:$D$28,2,FALSE))</f>
        <v>1</v>
      </c>
      <c r="H4177" s="95">
        <f>INDEX(技能效果!J:J,MATCH(技能效果等级!B4177,技能效果!B:B,0))</f>
        <v>1</v>
      </c>
      <c r="I4177" s="97"/>
      <c r="J4177" s="97"/>
      <c r="K4177" s="97"/>
      <c r="L4177" s="97"/>
      <c r="M4177" s="97"/>
      <c r="N4177" s="96" t="str">
        <f>IF(INDEX(技能效果!L:L,MATCH(技能效果等级!B4177,技能效果!B:B,0))="","",INDEX(技能效果!L:L,MATCH(技能效果等级!B4177,技能效果!B:B,0)))</f>
        <v/>
      </c>
      <c r="O4177" s="95">
        <f>IF(INDEX(技能效果!N:N,MATCH(B4177,技能效果!B:B,0))=0,INDEX(技能效果!M:M,MATCH(技能效果等级!B4177,技能效果!B:B,0)),INDEX(技能效果!M:M,MATCH(技能效果等级!B4177,技能效果!B:B,0))*VLOOKUP(E4177,技能数值计算!$C$19:$D$28,2,FALSE))</f>
        <v>0</v>
      </c>
      <c r="P4177" s="97"/>
      <c r="Q4177" s="97"/>
      <c r="R4177" s="95" t="str">
        <f>IF(INDEX(技能效果!O:O,MATCH(技能效果等级!B4177,技能效果!B:B,0))="","",INDEX(技能效果!O:O,MATCH(技能效果等级!B4177,技能效果!B:B,0)))</f>
        <v/>
      </c>
      <c r="S4177" s="97"/>
      <c r="T4177" s="97"/>
      <c r="U4177" s="97"/>
      <c r="V4177" s="96" t="str">
        <f>IF(INDEX(技能效果!AF:AF,MATCH(技能效果等级!B4177,技能效果!B:B,0))="","",INDEX(技能效果!AF:AF,MATCH(技能效果等级!B4177,技能效果!B:B,0)))</f>
        <v/>
      </c>
      <c r="W4177" s="95">
        <f t="shared" si="63"/>
        <v>408</v>
      </c>
    </row>
    <row r="4178" spans="1:23" ht="16.5" x14ac:dyDescent="0.2">
      <c r="A4178" s="62">
        <v>4175</v>
      </c>
      <c r="B4178" s="95">
        <f>INDEX(技能效果!B:B,MATCH(技能效果等级!W4178,技能效果!AE:AE,0))</f>
        <v>210600701</v>
      </c>
      <c r="C4178" s="95" t="str">
        <f>INDEX(技能效果!C:C,MATCH(技能效果等级!B4178,技能效果!B:B,0))</f>
        <v>战斗曹焱兵普攻伤害(教学)</v>
      </c>
      <c r="D4178" s="96" t="s">
        <v>873</v>
      </c>
      <c r="E4178" s="95">
        <v>1</v>
      </c>
      <c r="F4178" s="95">
        <f>INDEX(技能效果!H:H,MATCH(技能效果等级!B4178,技能效果!B:B,0))</f>
        <v>1001</v>
      </c>
      <c r="G4178" s="95">
        <f>IF(INDEX(技能效果!K:K,MATCH(B4178,技能效果!B:B,0))=0,INDEX(技能效果!I:I,MATCH(技能效果等级!B4178,技能效果!B:B,0)),INDEX(技能效果!I:I,MATCH(技能效果等级!B4178,技能效果!B:B,0))*VLOOKUP(E4178,技能数值计算!$C$19:$D$28,2,FALSE))</f>
        <v>0.5</v>
      </c>
      <c r="H4178" s="95">
        <f>INDEX(技能效果!J:J,MATCH(技能效果等级!B4178,技能效果!B:B,0))</f>
        <v>0</v>
      </c>
      <c r="I4178" s="97"/>
      <c r="J4178" s="97"/>
      <c r="K4178" s="97"/>
      <c r="L4178" s="97"/>
      <c r="M4178" s="97"/>
      <c r="N4178" s="96" t="str">
        <f>IF(INDEX(技能效果!L:L,MATCH(技能效果等级!B4178,技能效果!B:B,0))="","",INDEX(技能效果!L:L,MATCH(技能效果等级!B4178,技能效果!B:B,0)))</f>
        <v/>
      </c>
      <c r="O4178" s="95">
        <f>IF(INDEX(技能效果!N:N,MATCH(B4178,技能效果!B:B,0))=0,INDEX(技能效果!M:M,MATCH(技能效果等级!B4178,技能效果!B:B,0)),INDEX(技能效果!M:M,MATCH(技能效果等级!B4178,技能效果!B:B,0))*VLOOKUP(E4178,技能数值计算!$C$19:$D$28,2,FALSE))</f>
        <v>0</v>
      </c>
      <c r="P4178" s="97"/>
      <c r="Q4178" s="97"/>
      <c r="R4178" s="95" t="str">
        <f>IF(INDEX(技能效果!O:O,MATCH(技能效果等级!B4178,技能效果!B:B,0))="","",INDEX(技能效果!O:O,MATCH(技能效果等级!B4178,技能效果!B:B,0)))</f>
        <v/>
      </c>
      <c r="S4178" s="97"/>
      <c r="T4178" s="97"/>
      <c r="U4178" s="97"/>
      <c r="V4178" s="96" t="str">
        <f>IF(INDEX(技能效果!AF:AF,MATCH(技能效果等级!B4178,技能效果!B:B,0))="","",INDEX(技能效果!AF:AF,MATCH(技能效果等级!B4178,技能效果!B:B,0)))</f>
        <v/>
      </c>
      <c r="W4178" s="95">
        <f t="shared" si="63"/>
        <v>409</v>
      </c>
    </row>
    <row r="4179" spans="1:23" ht="16.5" x14ac:dyDescent="0.2">
      <c r="A4179" s="62">
        <v>4176</v>
      </c>
      <c r="B4179" s="95">
        <f>INDEX(技能效果!B:B,MATCH(技能效果等级!W4179,技能效果!AE:AE,0))</f>
        <v>210600701</v>
      </c>
      <c r="C4179" s="95" t="str">
        <f>INDEX(技能效果!C:C,MATCH(技能效果等级!B4179,技能效果!B:B,0))</f>
        <v>战斗曹焱兵普攻伤害(教学)</v>
      </c>
      <c r="D4179" s="96" t="s">
        <v>873</v>
      </c>
      <c r="E4179" s="95">
        <v>2</v>
      </c>
      <c r="F4179" s="95">
        <f>INDEX(技能效果!H:H,MATCH(技能效果等级!B4179,技能效果!B:B,0))</f>
        <v>1001</v>
      </c>
      <c r="G4179" s="95">
        <f>IF(INDEX(技能效果!K:K,MATCH(B4179,技能效果!B:B,0))=0,INDEX(技能效果!I:I,MATCH(技能效果等级!B4179,技能效果!B:B,0)),INDEX(技能效果!I:I,MATCH(技能效果等级!B4179,技能效果!B:B,0))*VLOOKUP(E4179,技能数值计算!$C$19:$D$28,2,FALSE))</f>
        <v>0.5</v>
      </c>
      <c r="H4179" s="95">
        <f>INDEX(技能效果!J:J,MATCH(技能效果等级!B4179,技能效果!B:B,0))</f>
        <v>0</v>
      </c>
      <c r="I4179" s="97"/>
      <c r="J4179" s="97"/>
      <c r="K4179" s="97"/>
      <c r="L4179" s="97"/>
      <c r="M4179" s="97"/>
      <c r="N4179" s="96" t="str">
        <f>IF(INDEX(技能效果!L:L,MATCH(技能效果等级!B4179,技能效果!B:B,0))="","",INDEX(技能效果!L:L,MATCH(技能效果等级!B4179,技能效果!B:B,0)))</f>
        <v/>
      </c>
      <c r="O4179" s="95">
        <f>IF(INDEX(技能效果!N:N,MATCH(B4179,技能效果!B:B,0))=0,INDEX(技能效果!M:M,MATCH(技能效果等级!B4179,技能效果!B:B,0)),INDEX(技能效果!M:M,MATCH(技能效果等级!B4179,技能效果!B:B,0))*VLOOKUP(E4179,技能数值计算!$C$19:$D$28,2,FALSE))</f>
        <v>0</v>
      </c>
      <c r="P4179" s="97"/>
      <c r="Q4179" s="97"/>
      <c r="R4179" s="95" t="str">
        <f>IF(INDEX(技能效果!O:O,MATCH(技能效果等级!B4179,技能效果!B:B,0))="","",INDEX(技能效果!O:O,MATCH(技能效果等级!B4179,技能效果!B:B,0)))</f>
        <v/>
      </c>
      <c r="S4179" s="97"/>
      <c r="T4179" s="97"/>
      <c r="U4179" s="97"/>
      <c r="V4179" s="96" t="str">
        <f>IF(INDEX(技能效果!AF:AF,MATCH(技能效果等级!B4179,技能效果!B:B,0))="","",INDEX(技能效果!AF:AF,MATCH(技能效果等级!B4179,技能效果!B:B,0)))</f>
        <v/>
      </c>
      <c r="W4179" s="95">
        <f t="shared" si="63"/>
        <v>409</v>
      </c>
    </row>
    <row r="4180" spans="1:23" ht="16.5" x14ac:dyDescent="0.2">
      <c r="A4180" s="62">
        <v>4177</v>
      </c>
      <c r="B4180" s="95">
        <f>INDEX(技能效果!B:B,MATCH(技能效果等级!W4180,技能效果!AE:AE,0))</f>
        <v>210600701</v>
      </c>
      <c r="C4180" s="95" t="str">
        <f>INDEX(技能效果!C:C,MATCH(技能效果等级!B4180,技能效果!B:B,0))</f>
        <v>战斗曹焱兵普攻伤害(教学)</v>
      </c>
      <c r="D4180" s="96" t="s">
        <v>873</v>
      </c>
      <c r="E4180" s="95">
        <v>3</v>
      </c>
      <c r="F4180" s="95">
        <f>INDEX(技能效果!H:H,MATCH(技能效果等级!B4180,技能效果!B:B,0))</f>
        <v>1001</v>
      </c>
      <c r="G4180" s="95">
        <f>IF(INDEX(技能效果!K:K,MATCH(B4180,技能效果!B:B,0))=0,INDEX(技能效果!I:I,MATCH(技能效果等级!B4180,技能效果!B:B,0)),INDEX(技能效果!I:I,MATCH(技能效果等级!B4180,技能效果!B:B,0))*VLOOKUP(E4180,技能数值计算!$C$19:$D$28,2,FALSE))</f>
        <v>0.5</v>
      </c>
      <c r="H4180" s="95">
        <f>INDEX(技能效果!J:J,MATCH(技能效果等级!B4180,技能效果!B:B,0))</f>
        <v>0</v>
      </c>
      <c r="I4180" s="97"/>
      <c r="J4180" s="97"/>
      <c r="K4180" s="97"/>
      <c r="L4180" s="97"/>
      <c r="M4180" s="97"/>
      <c r="N4180" s="96" t="str">
        <f>IF(INDEX(技能效果!L:L,MATCH(技能效果等级!B4180,技能效果!B:B,0))="","",INDEX(技能效果!L:L,MATCH(技能效果等级!B4180,技能效果!B:B,0)))</f>
        <v/>
      </c>
      <c r="O4180" s="95">
        <f>IF(INDEX(技能效果!N:N,MATCH(B4180,技能效果!B:B,0))=0,INDEX(技能效果!M:M,MATCH(技能效果等级!B4180,技能效果!B:B,0)),INDEX(技能效果!M:M,MATCH(技能效果等级!B4180,技能效果!B:B,0))*VLOOKUP(E4180,技能数值计算!$C$19:$D$28,2,FALSE))</f>
        <v>0</v>
      </c>
      <c r="P4180" s="97"/>
      <c r="Q4180" s="97"/>
      <c r="R4180" s="95" t="str">
        <f>IF(INDEX(技能效果!O:O,MATCH(技能效果等级!B4180,技能效果!B:B,0))="","",INDEX(技能效果!O:O,MATCH(技能效果等级!B4180,技能效果!B:B,0)))</f>
        <v/>
      </c>
      <c r="S4180" s="97"/>
      <c r="T4180" s="97"/>
      <c r="U4180" s="97"/>
      <c r="V4180" s="96" t="str">
        <f>IF(INDEX(技能效果!AF:AF,MATCH(技能效果等级!B4180,技能效果!B:B,0))="","",INDEX(技能效果!AF:AF,MATCH(技能效果等级!B4180,技能效果!B:B,0)))</f>
        <v/>
      </c>
      <c r="W4180" s="95">
        <f t="shared" si="63"/>
        <v>409</v>
      </c>
    </row>
    <row r="4181" spans="1:23" ht="16.5" x14ac:dyDescent="0.2">
      <c r="A4181" s="62">
        <v>4178</v>
      </c>
      <c r="B4181" s="95">
        <f>INDEX(技能效果!B:B,MATCH(技能效果等级!W4181,技能效果!AE:AE,0))</f>
        <v>210600701</v>
      </c>
      <c r="C4181" s="95" t="str">
        <f>INDEX(技能效果!C:C,MATCH(技能效果等级!B4181,技能效果!B:B,0))</f>
        <v>战斗曹焱兵普攻伤害(教学)</v>
      </c>
      <c r="D4181" s="96" t="s">
        <v>873</v>
      </c>
      <c r="E4181" s="95">
        <v>4</v>
      </c>
      <c r="F4181" s="95">
        <f>INDEX(技能效果!H:H,MATCH(技能效果等级!B4181,技能效果!B:B,0))</f>
        <v>1001</v>
      </c>
      <c r="G4181" s="95">
        <f>IF(INDEX(技能效果!K:K,MATCH(B4181,技能效果!B:B,0))=0,INDEX(技能效果!I:I,MATCH(技能效果等级!B4181,技能效果!B:B,0)),INDEX(技能效果!I:I,MATCH(技能效果等级!B4181,技能效果!B:B,0))*VLOOKUP(E4181,技能数值计算!$C$19:$D$28,2,FALSE))</f>
        <v>0.5</v>
      </c>
      <c r="H4181" s="95">
        <f>INDEX(技能效果!J:J,MATCH(技能效果等级!B4181,技能效果!B:B,0))</f>
        <v>0</v>
      </c>
      <c r="I4181" s="97"/>
      <c r="J4181" s="97"/>
      <c r="K4181" s="97"/>
      <c r="L4181" s="97"/>
      <c r="M4181" s="97"/>
      <c r="N4181" s="96" t="str">
        <f>IF(INDEX(技能效果!L:L,MATCH(技能效果等级!B4181,技能效果!B:B,0))="","",INDEX(技能效果!L:L,MATCH(技能效果等级!B4181,技能效果!B:B,0)))</f>
        <v/>
      </c>
      <c r="O4181" s="95">
        <f>IF(INDEX(技能效果!N:N,MATCH(B4181,技能效果!B:B,0))=0,INDEX(技能效果!M:M,MATCH(技能效果等级!B4181,技能效果!B:B,0)),INDEX(技能效果!M:M,MATCH(技能效果等级!B4181,技能效果!B:B,0))*VLOOKUP(E4181,技能数值计算!$C$19:$D$28,2,FALSE))</f>
        <v>0</v>
      </c>
      <c r="P4181" s="97"/>
      <c r="Q4181" s="97"/>
      <c r="R4181" s="95" t="str">
        <f>IF(INDEX(技能效果!O:O,MATCH(技能效果等级!B4181,技能效果!B:B,0))="","",INDEX(技能效果!O:O,MATCH(技能效果等级!B4181,技能效果!B:B,0)))</f>
        <v/>
      </c>
      <c r="S4181" s="97"/>
      <c r="T4181" s="97"/>
      <c r="U4181" s="97"/>
      <c r="V4181" s="96" t="str">
        <f>IF(INDEX(技能效果!AF:AF,MATCH(技能效果等级!B4181,技能效果!B:B,0))="","",INDEX(技能效果!AF:AF,MATCH(技能效果等级!B4181,技能效果!B:B,0)))</f>
        <v/>
      </c>
      <c r="W4181" s="95">
        <f t="shared" si="63"/>
        <v>409</v>
      </c>
    </row>
    <row r="4182" spans="1:23" ht="16.5" x14ac:dyDescent="0.2">
      <c r="A4182" s="62">
        <v>4179</v>
      </c>
      <c r="B4182" s="95">
        <f>INDEX(技能效果!B:B,MATCH(技能效果等级!W4182,技能效果!AE:AE,0))</f>
        <v>210600701</v>
      </c>
      <c r="C4182" s="95" t="str">
        <f>INDEX(技能效果!C:C,MATCH(技能效果等级!B4182,技能效果!B:B,0))</f>
        <v>战斗曹焱兵普攻伤害(教学)</v>
      </c>
      <c r="D4182" s="96" t="s">
        <v>873</v>
      </c>
      <c r="E4182" s="95">
        <v>5</v>
      </c>
      <c r="F4182" s="95">
        <f>INDEX(技能效果!H:H,MATCH(技能效果等级!B4182,技能效果!B:B,0))</f>
        <v>1001</v>
      </c>
      <c r="G4182" s="95">
        <f>IF(INDEX(技能效果!K:K,MATCH(B4182,技能效果!B:B,0))=0,INDEX(技能效果!I:I,MATCH(技能效果等级!B4182,技能效果!B:B,0)),INDEX(技能效果!I:I,MATCH(技能效果等级!B4182,技能效果!B:B,0))*VLOOKUP(E4182,技能数值计算!$C$19:$D$28,2,FALSE))</f>
        <v>0.5</v>
      </c>
      <c r="H4182" s="95">
        <f>INDEX(技能效果!J:J,MATCH(技能效果等级!B4182,技能效果!B:B,0))</f>
        <v>0</v>
      </c>
      <c r="I4182" s="97"/>
      <c r="J4182" s="97"/>
      <c r="K4182" s="97"/>
      <c r="L4182" s="97"/>
      <c r="M4182" s="97"/>
      <c r="N4182" s="96" t="str">
        <f>IF(INDEX(技能效果!L:L,MATCH(技能效果等级!B4182,技能效果!B:B,0))="","",INDEX(技能效果!L:L,MATCH(技能效果等级!B4182,技能效果!B:B,0)))</f>
        <v/>
      </c>
      <c r="O4182" s="95">
        <f>IF(INDEX(技能效果!N:N,MATCH(B4182,技能效果!B:B,0))=0,INDEX(技能效果!M:M,MATCH(技能效果等级!B4182,技能效果!B:B,0)),INDEX(技能效果!M:M,MATCH(技能效果等级!B4182,技能效果!B:B,0))*VLOOKUP(E4182,技能数值计算!$C$19:$D$28,2,FALSE))</f>
        <v>0</v>
      </c>
      <c r="P4182" s="97"/>
      <c r="Q4182" s="97"/>
      <c r="R4182" s="95" t="str">
        <f>IF(INDEX(技能效果!O:O,MATCH(技能效果等级!B4182,技能效果!B:B,0))="","",INDEX(技能效果!O:O,MATCH(技能效果等级!B4182,技能效果!B:B,0)))</f>
        <v/>
      </c>
      <c r="S4182" s="97"/>
      <c r="T4182" s="97"/>
      <c r="U4182" s="97"/>
      <c r="V4182" s="96" t="str">
        <f>IF(INDEX(技能效果!AF:AF,MATCH(技能效果等级!B4182,技能效果!B:B,0))="","",INDEX(技能效果!AF:AF,MATCH(技能效果等级!B4182,技能效果!B:B,0)))</f>
        <v/>
      </c>
      <c r="W4182" s="95">
        <f t="shared" si="63"/>
        <v>409</v>
      </c>
    </row>
    <row r="4183" spans="1:23" ht="16.5" x14ac:dyDescent="0.2">
      <c r="A4183" s="62">
        <v>4180</v>
      </c>
      <c r="B4183" s="95">
        <f>INDEX(技能效果!B:B,MATCH(技能效果等级!W4183,技能效果!AE:AE,0))</f>
        <v>210600701</v>
      </c>
      <c r="C4183" s="95" t="str">
        <f>INDEX(技能效果!C:C,MATCH(技能效果等级!B4183,技能效果!B:B,0))</f>
        <v>战斗曹焱兵普攻伤害(教学)</v>
      </c>
      <c r="D4183" s="96" t="s">
        <v>873</v>
      </c>
      <c r="E4183" s="95">
        <v>6</v>
      </c>
      <c r="F4183" s="95">
        <f>INDEX(技能效果!H:H,MATCH(技能效果等级!B4183,技能效果!B:B,0))</f>
        <v>1001</v>
      </c>
      <c r="G4183" s="95">
        <f>IF(INDEX(技能效果!K:K,MATCH(B4183,技能效果!B:B,0))=0,INDEX(技能效果!I:I,MATCH(技能效果等级!B4183,技能效果!B:B,0)),INDEX(技能效果!I:I,MATCH(技能效果等级!B4183,技能效果!B:B,0))*VLOOKUP(E4183,技能数值计算!$C$19:$D$28,2,FALSE))</f>
        <v>0.5</v>
      </c>
      <c r="H4183" s="95">
        <f>INDEX(技能效果!J:J,MATCH(技能效果等级!B4183,技能效果!B:B,0))</f>
        <v>0</v>
      </c>
      <c r="I4183" s="97"/>
      <c r="J4183" s="97"/>
      <c r="K4183" s="97"/>
      <c r="L4183" s="97"/>
      <c r="M4183" s="97"/>
      <c r="N4183" s="96" t="str">
        <f>IF(INDEX(技能效果!L:L,MATCH(技能效果等级!B4183,技能效果!B:B,0))="","",INDEX(技能效果!L:L,MATCH(技能效果等级!B4183,技能效果!B:B,0)))</f>
        <v/>
      </c>
      <c r="O4183" s="95">
        <f>IF(INDEX(技能效果!N:N,MATCH(B4183,技能效果!B:B,0))=0,INDEX(技能效果!M:M,MATCH(技能效果等级!B4183,技能效果!B:B,0)),INDEX(技能效果!M:M,MATCH(技能效果等级!B4183,技能效果!B:B,0))*VLOOKUP(E4183,技能数值计算!$C$19:$D$28,2,FALSE))</f>
        <v>0</v>
      </c>
      <c r="P4183" s="97"/>
      <c r="Q4183" s="97"/>
      <c r="R4183" s="95" t="str">
        <f>IF(INDEX(技能效果!O:O,MATCH(技能效果等级!B4183,技能效果!B:B,0))="","",INDEX(技能效果!O:O,MATCH(技能效果等级!B4183,技能效果!B:B,0)))</f>
        <v/>
      </c>
      <c r="S4183" s="97"/>
      <c r="T4183" s="97"/>
      <c r="U4183" s="97"/>
      <c r="V4183" s="96" t="str">
        <f>IF(INDEX(技能效果!AF:AF,MATCH(技能效果等级!B4183,技能效果!B:B,0))="","",INDEX(技能效果!AF:AF,MATCH(技能效果等级!B4183,技能效果!B:B,0)))</f>
        <v/>
      </c>
      <c r="W4183" s="95">
        <f t="shared" si="63"/>
        <v>409</v>
      </c>
    </row>
    <row r="4184" spans="1:23" ht="16.5" x14ac:dyDescent="0.2">
      <c r="A4184" s="62">
        <v>4181</v>
      </c>
      <c r="B4184" s="95">
        <f>INDEX(技能效果!B:B,MATCH(技能效果等级!W4184,技能效果!AE:AE,0))</f>
        <v>210600701</v>
      </c>
      <c r="C4184" s="95" t="str">
        <f>INDEX(技能效果!C:C,MATCH(技能效果等级!B4184,技能效果!B:B,0))</f>
        <v>战斗曹焱兵普攻伤害(教学)</v>
      </c>
      <c r="D4184" s="96" t="s">
        <v>873</v>
      </c>
      <c r="E4184" s="95">
        <v>7</v>
      </c>
      <c r="F4184" s="95">
        <f>INDEX(技能效果!H:H,MATCH(技能效果等级!B4184,技能效果!B:B,0))</f>
        <v>1001</v>
      </c>
      <c r="G4184" s="95">
        <f>IF(INDEX(技能效果!K:K,MATCH(B4184,技能效果!B:B,0))=0,INDEX(技能效果!I:I,MATCH(技能效果等级!B4184,技能效果!B:B,0)),INDEX(技能效果!I:I,MATCH(技能效果等级!B4184,技能效果!B:B,0))*VLOOKUP(E4184,技能数值计算!$C$19:$D$28,2,FALSE))</f>
        <v>0.5</v>
      </c>
      <c r="H4184" s="95">
        <f>INDEX(技能效果!J:J,MATCH(技能效果等级!B4184,技能效果!B:B,0))</f>
        <v>0</v>
      </c>
      <c r="I4184" s="97"/>
      <c r="J4184" s="97"/>
      <c r="K4184" s="97"/>
      <c r="L4184" s="97"/>
      <c r="M4184" s="97"/>
      <c r="N4184" s="96" t="str">
        <f>IF(INDEX(技能效果!L:L,MATCH(技能效果等级!B4184,技能效果!B:B,0))="","",INDEX(技能效果!L:L,MATCH(技能效果等级!B4184,技能效果!B:B,0)))</f>
        <v/>
      </c>
      <c r="O4184" s="95">
        <f>IF(INDEX(技能效果!N:N,MATCH(B4184,技能效果!B:B,0))=0,INDEX(技能效果!M:M,MATCH(技能效果等级!B4184,技能效果!B:B,0)),INDEX(技能效果!M:M,MATCH(技能效果等级!B4184,技能效果!B:B,0))*VLOOKUP(E4184,技能数值计算!$C$19:$D$28,2,FALSE))</f>
        <v>0</v>
      </c>
      <c r="P4184" s="97"/>
      <c r="Q4184" s="97"/>
      <c r="R4184" s="95" t="str">
        <f>IF(INDEX(技能效果!O:O,MATCH(技能效果等级!B4184,技能效果!B:B,0))="","",INDEX(技能效果!O:O,MATCH(技能效果等级!B4184,技能效果!B:B,0)))</f>
        <v/>
      </c>
      <c r="S4184" s="97"/>
      <c r="T4184" s="97"/>
      <c r="U4184" s="97"/>
      <c r="V4184" s="96" t="str">
        <f>IF(INDEX(技能效果!AF:AF,MATCH(技能效果等级!B4184,技能效果!B:B,0))="","",INDEX(技能效果!AF:AF,MATCH(技能效果等级!B4184,技能效果!B:B,0)))</f>
        <v/>
      </c>
      <c r="W4184" s="95">
        <f t="shared" si="63"/>
        <v>409</v>
      </c>
    </row>
    <row r="4185" spans="1:23" ht="16.5" x14ac:dyDescent="0.2">
      <c r="A4185" s="62">
        <v>4182</v>
      </c>
      <c r="B4185" s="95">
        <f>INDEX(技能效果!B:B,MATCH(技能效果等级!W4185,技能效果!AE:AE,0))</f>
        <v>210600701</v>
      </c>
      <c r="C4185" s="95" t="str">
        <f>INDEX(技能效果!C:C,MATCH(技能效果等级!B4185,技能效果!B:B,0))</f>
        <v>战斗曹焱兵普攻伤害(教学)</v>
      </c>
      <c r="D4185" s="96" t="s">
        <v>873</v>
      </c>
      <c r="E4185" s="95">
        <v>8</v>
      </c>
      <c r="F4185" s="95">
        <f>INDEX(技能效果!H:H,MATCH(技能效果等级!B4185,技能效果!B:B,0))</f>
        <v>1001</v>
      </c>
      <c r="G4185" s="95">
        <f>IF(INDEX(技能效果!K:K,MATCH(B4185,技能效果!B:B,0))=0,INDEX(技能效果!I:I,MATCH(技能效果等级!B4185,技能效果!B:B,0)),INDEX(技能效果!I:I,MATCH(技能效果等级!B4185,技能效果!B:B,0))*VLOOKUP(E4185,技能数值计算!$C$19:$D$28,2,FALSE))</f>
        <v>0.5</v>
      </c>
      <c r="H4185" s="95">
        <f>INDEX(技能效果!J:J,MATCH(技能效果等级!B4185,技能效果!B:B,0))</f>
        <v>0</v>
      </c>
      <c r="I4185" s="97"/>
      <c r="J4185" s="97"/>
      <c r="K4185" s="97"/>
      <c r="L4185" s="97"/>
      <c r="M4185" s="97"/>
      <c r="N4185" s="96" t="str">
        <f>IF(INDEX(技能效果!L:L,MATCH(技能效果等级!B4185,技能效果!B:B,0))="","",INDEX(技能效果!L:L,MATCH(技能效果等级!B4185,技能效果!B:B,0)))</f>
        <v/>
      </c>
      <c r="O4185" s="95">
        <f>IF(INDEX(技能效果!N:N,MATCH(B4185,技能效果!B:B,0))=0,INDEX(技能效果!M:M,MATCH(技能效果等级!B4185,技能效果!B:B,0)),INDEX(技能效果!M:M,MATCH(技能效果等级!B4185,技能效果!B:B,0))*VLOOKUP(E4185,技能数值计算!$C$19:$D$28,2,FALSE))</f>
        <v>0</v>
      </c>
      <c r="P4185" s="97"/>
      <c r="Q4185" s="97"/>
      <c r="R4185" s="95" t="str">
        <f>IF(INDEX(技能效果!O:O,MATCH(技能效果等级!B4185,技能效果!B:B,0))="","",INDEX(技能效果!O:O,MATCH(技能效果等级!B4185,技能效果!B:B,0)))</f>
        <v/>
      </c>
      <c r="S4185" s="97"/>
      <c r="T4185" s="97"/>
      <c r="U4185" s="97"/>
      <c r="V4185" s="96" t="str">
        <f>IF(INDEX(技能效果!AF:AF,MATCH(技能效果等级!B4185,技能效果!B:B,0))="","",INDEX(技能效果!AF:AF,MATCH(技能效果等级!B4185,技能效果!B:B,0)))</f>
        <v/>
      </c>
      <c r="W4185" s="95">
        <f t="shared" si="63"/>
        <v>409</v>
      </c>
    </row>
    <row r="4186" spans="1:23" ht="16.5" x14ac:dyDescent="0.2">
      <c r="A4186" s="62">
        <v>4183</v>
      </c>
      <c r="B4186" s="95">
        <f>INDEX(技能效果!B:B,MATCH(技能效果等级!W4186,技能效果!AE:AE,0))</f>
        <v>210600701</v>
      </c>
      <c r="C4186" s="95" t="str">
        <f>INDEX(技能效果!C:C,MATCH(技能效果等级!B4186,技能效果!B:B,0))</f>
        <v>战斗曹焱兵普攻伤害(教学)</v>
      </c>
      <c r="D4186" s="96" t="s">
        <v>873</v>
      </c>
      <c r="E4186" s="95">
        <v>9</v>
      </c>
      <c r="F4186" s="95">
        <f>INDEX(技能效果!H:H,MATCH(技能效果等级!B4186,技能效果!B:B,0))</f>
        <v>1001</v>
      </c>
      <c r="G4186" s="95">
        <f>IF(INDEX(技能效果!K:K,MATCH(B4186,技能效果!B:B,0))=0,INDEX(技能效果!I:I,MATCH(技能效果等级!B4186,技能效果!B:B,0)),INDEX(技能效果!I:I,MATCH(技能效果等级!B4186,技能效果!B:B,0))*VLOOKUP(E4186,技能数值计算!$C$19:$D$28,2,FALSE))</f>
        <v>0.5</v>
      </c>
      <c r="H4186" s="95">
        <f>INDEX(技能效果!J:J,MATCH(技能效果等级!B4186,技能效果!B:B,0))</f>
        <v>0</v>
      </c>
      <c r="I4186" s="97"/>
      <c r="J4186" s="97"/>
      <c r="K4186" s="97"/>
      <c r="L4186" s="97"/>
      <c r="M4186" s="97"/>
      <c r="N4186" s="96" t="str">
        <f>IF(INDEX(技能效果!L:L,MATCH(技能效果等级!B4186,技能效果!B:B,0))="","",INDEX(技能效果!L:L,MATCH(技能效果等级!B4186,技能效果!B:B,0)))</f>
        <v/>
      </c>
      <c r="O4186" s="95">
        <f>IF(INDEX(技能效果!N:N,MATCH(B4186,技能效果!B:B,0))=0,INDEX(技能效果!M:M,MATCH(技能效果等级!B4186,技能效果!B:B,0)),INDEX(技能效果!M:M,MATCH(技能效果等级!B4186,技能效果!B:B,0))*VLOOKUP(E4186,技能数值计算!$C$19:$D$28,2,FALSE))</f>
        <v>0</v>
      </c>
      <c r="P4186" s="97"/>
      <c r="Q4186" s="97"/>
      <c r="R4186" s="95" t="str">
        <f>IF(INDEX(技能效果!O:O,MATCH(技能效果等级!B4186,技能效果!B:B,0))="","",INDEX(技能效果!O:O,MATCH(技能效果等级!B4186,技能效果!B:B,0)))</f>
        <v/>
      </c>
      <c r="S4186" s="97"/>
      <c r="T4186" s="97"/>
      <c r="U4186" s="97"/>
      <c r="V4186" s="96" t="str">
        <f>IF(INDEX(技能效果!AF:AF,MATCH(技能效果等级!B4186,技能效果!B:B,0))="","",INDEX(技能效果!AF:AF,MATCH(技能效果等级!B4186,技能效果!B:B,0)))</f>
        <v/>
      </c>
      <c r="W4186" s="95">
        <f t="shared" si="63"/>
        <v>409</v>
      </c>
    </row>
    <row r="4187" spans="1:23" ht="16.5" x14ac:dyDescent="0.2">
      <c r="A4187" s="62">
        <v>4184</v>
      </c>
      <c r="B4187" s="95">
        <f>INDEX(技能效果!B:B,MATCH(技能效果等级!W4187,技能效果!AE:AE,0))</f>
        <v>210600701</v>
      </c>
      <c r="C4187" s="95" t="str">
        <f>INDEX(技能效果!C:C,MATCH(技能效果等级!B4187,技能效果!B:B,0))</f>
        <v>战斗曹焱兵普攻伤害(教学)</v>
      </c>
      <c r="D4187" s="96" t="s">
        <v>873</v>
      </c>
      <c r="E4187" s="95">
        <v>10</v>
      </c>
      <c r="F4187" s="95">
        <f>INDEX(技能效果!H:H,MATCH(技能效果等级!B4187,技能效果!B:B,0))</f>
        <v>1001</v>
      </c>
      <c r="G4187" s="95">
        <f>IF(INDEX(技能效果!K:K,MATCH(B4187,技能效果!B:B,0))=0,INDEX(技能效果!I:I,MATCH(技能效果等级!B4187,技能效果!B:B,0)),INDEX(技能效果!I:I,MATCH(技能效果等级!B4187,技能效果!B:B,0))*VLOOKUP(E4187,技能数值计算!$C$19:$D$28,2,FALSE))</f>
        <v>0.5</v>
      </c>
      <c r="H4187" s="95">
        <f>INDEX(技能效果!J:J,MATCH(技能效果等级!B4187,技能效果!B:B,0))</f>
        <v>0</v>
      </c>
      <c r="I4187" s="97"/>
      <c r="J4187" s="97"/>
      <c r="K4187" s="97"/>
      <c r="L4187" s="97"/>
      <c r="M4187" s="97"/>
      <c r="N4187" s="96" t="str">
        <f>IF(INDEX(技能效果!L:L,MATCH(技能效果等级!B4187,技能效果!B:B,0))="","",INDEX(技能效果!L:L,MATCH(技能效果等级!B4187,技能效果!B:B,0)))</f>
        <v/>
      </c>
      <c r="O4187" s="95">
        <f>IF(INDEX(技能效果!N:N,MATCH(B4187,技能效果!B:B,0))=0,INDEX(技能效果!M:M,MATCH(技能效果等级!B4187,技能效果!B:B,0)),INDEX(技能效果!M:M,MATCH(技能效果等级!B4187,技能效果!B:B,0))*VLOOKUP(E4187,技能数值计算!$C$19:$D$28,2,FALSE))</f>
        <v>0</v>
      </c>
      <c r="P4187" s="97"/>
      <c r="Q4187" s="97"/>
      <c r="R4187" s="95" t="str">
        <f>IF(INDEX(技能效果!O:O,MATCH(技能效果等级!B4187,技能效果!B:B,0))="","",INDEX(技能效果!O:O,MATCH(技能效果等级!B4187,技能效果!B:B,0)))</f>
        <v/>
      </c>
      <c r="S4187" s="97"/>
      <c r="T4187" s="97"/>
      <c r="U4187" s="97"/>
      <c r="V4187" s="96" t="str">
        <f>IF(INDEX(技能效果!AF:AF,MATCH(技能效果等级!B4187,技能效果!B:B,0))="","",INDEX(技能效果!AF:AF,MATCH(技能效果等级!B4187,技能效果!B:B,0)))</f>
        <v/>
      </c>
      <c r="W4187" s="95">
        <f t="shared" si="63"/>
        <v>409</v>
      </c>
    </row>
    <row r="4188" spans="1:23" ht="16.5" x14ac:dyDescent="0.2">
      <c r="A4188" s="62">
        <v>4185</v>
      </c>
      <c r="B4188" s="95">
        <f>INDEX(技能效果!B:B,MATCH(技能效果等级!W4188,技能效果!AE:AE,0))</f>
        <v>210600702</v>
      </c>
      <c r="C4188" s="95" t="str">
        <f>INDEX(技能效果!C:C,MATCH(技能效果等级!B4188,技能效果!B:B,0))</f>
        <v>战斗曹焱兵普攻水晶(教学)</v>
      </c>
      <c r="D4188" s="96" t="s">
        <v>873</v>
      </c>
      <c r="E4188" s="95">
        <v>1</v>
      </c>
      <c r="F4188" s="95">
        <f>INDEX(技能效果!H:H,MATCH(技能效果等级!B4188,技能效果!B:B,0))</f>
        <v>3001</v>
      </c>
      <c r="G4188" s="95">
        <f>IF(INDEX(技能效果!K:K,MATCH(B4188,技能效果!B:B,0))=0,INDEX(技能效果!I:I,MATCH(技能效果等级!B4188,技能效果!B:B,0)),INDEX(技能效果!I:I,MATCH(技能效果等级!B4188,技能效果!B:B,0))*VLOOKUP(E4188,技能数值计算!$C$19:$D$28,2,FALSE))</f>
        <v>1</v>
      </c>
      <c r="H4188" s="95">
        <f>INDEX(技能效果!J:J,MATCH(技能效果等级!B4188,技能效果!B:B,0))</f>
        <v>1</v>
      </c>
      <c r="I4188" s="97"/>
      <c r="J4188" s="97"/>
      <c r="K4188" s="97"/>
      <c r="L4188" s="97"/>
      <c r="M4188" s="97"/>
      <c r="N4188" s="96" t="str">
        <f>IF(INDEX(技能效果!L:L,MATCH(技能效果等级!B4188,技能效果!B:B,0))="","",INDEX(技能效果!L:L,MATCH(技能效果等级!B4188,技能效果!B:B,0)))</f>
        <v/>
      </c>
      <c r="O4188" s="95">
        <f>IF(INDEX(技能效果!N:N,MATCH(B4188,技能效果!B:B,0))=0,INDEX(技能效果!M:M,MATCH(技能效果等级!B4188,技能效果!B:B,0)),INDEX(技能效果!M:M,MATCH(技能效果等级!B4188,技能效果!B:B,0))*VLOOKUP(E4188,技能数值计算!$C$19:$D$28,2,FALSE))</f>
        <v>0</v>
      </c>
      <c r="P4188" s="97"/>
      <c r="Q4188" s="97"/>
      <c r="R4188" s="95" t="str">
        <f>IF(INDEX(技能效果!O:O,MATCH(技能效果等级!B4188,技能效果!B:B,0))="","",INDEX(技能效果!O:O,MATCH(技能效果等级!B4188,技能效果!B:B,0)))</f>
        <v/>
      </c>
      <c r="S4188" s="97"/>
      <c r="T4188" s="97"/>
      <c r="U4188" s="97"/>
      <c r="V4188" s="96" t="str">
        <f>IF(INDEX(技能效果!AF:AF,MATCH(技能效果等级!B4188,技能效果!B:B,0))="","",INDEX(技能效果!AF:AF,MATCH(技能效果等级!B4188,技能效果!B:B,0)))</f>
        <v/>
      </c>
      <c r="W4188" s="95">
        <f t="shared" si="63"/>
        <v>410</v>
      </c>
    </row>
    <row r="4189" spans="1:23" ht="16.5" x14ac:dyDescent="0.2">
      <c r="A4189" s="62">
        <v>4186</v>
      </c>
      <c r="B4189" s="95">
        <f>INDEX(技能效果!B:B,MATCH(技能效果等级!W4189,技能效果!AE:AE,0))</f>
        <v>210600702</v>
      </c>
      <c r="C4189" s="95" t="str">
        <f>INDEX(技能效果!C:C,MATCH(技能效果等级!B4189,技能效果!B:B,0))</f>
        <v>战斗曹焱兵普攻水晶(教学)</v>
      </c>
      <c r="D4189" s="96" t="s">
        <v>873</v>
      </c>
      <c r="E4189" s="95">
        <v>2</v>
      </c>
      <c r="F4189" s="95">
        <f>INDEX(技能效果!H:H,MATCH(技能效果等级!B4189,技能效果!B:B,0))</f>
        <v>3001</v>
      </c>
      <c r="G4189" s="95">
        <f>IF(INDEX(技能效果!K:K,MATCH(B4189,技能效果!B:B,0))=0,INDEX(技能效果!I:I,MATCH(技能效果等级!B4189,技能效果!B:B,0)),INDEX(技能效果!I:I,MATCH(技能效果等级!B4189,技能效果!B:B,0))*VLOOKUP(E4189,技能数值计算!$C$19:$D$28,2,FALSE))</f>
        <v>1</v>
      </c>
      <c r="H4189" s="95">
        <f>INDEX(技能效果!J:J,MATCH(技能效果等级!B4189,技能效果!B:B,0))</f>
        <v>1</v>
      </c>
      <c r="I4189" s="97"/>
      <c r="J4189" s="97"/>
      <c r="K4189" s="97"/>
      <c r="L4189" s="97"/>
      <c r="M4189" s="97"/>
      <c r="N4189" s="96" t="str">
        <f>IF(INDEX(技能效果!L:L,MATCH(技能效果等级!B4189,技能效果!B:B,0))="","",INDEX(技能效果!L:L,MATCH(技能效果等级!B4189,技能效果!B:B,0)))</f>
        <v/>
      </c>
      <c r="O4189" s="95">
        <f>IF(INDEX(技能效果!N:N,MATCH(B4189,技能效果!B:B,0))=0,INDEX(技能效果!M:M,MATCH(技能效果等级!B4189,技能效果!B:B,0)),INDEX(技能效果!M:M,MATCH(技能效果等级!B4189,技能效果!B:B,0))*VLOOKUP(E4189,技能数值计算!$C$19:$D$28,2,FALSE))</f>
        <v>0</v>
      </c>
      <c r="P4189" s="97"/>
      <c r="Q4189" s="97"/>
      <c r="R4189" s="95" t="str">
        <f>IF(INDEX(技能效果!O:O,MATCH(技能效果等级!B4189,技能效果!B:B,0))="","",INDEX(技能效果!O:O,MATCH(技能效果等级!B4189,技能效果!B:B,0)))</f>
        <v/>
      </c>
      <c r="S4189" s="97"/>
      <c r="T4189" s="97"/>
      <c r="U4189" s="97"/>
      <c r="V4189" s="96" t="str">
        <f>IF(INDEX(技能效果!AF:AF,MATCH(技能效果等级!B4189,技能效果!B:B,0))="","",INDEX(技能效果!AF:AF,MATCH(技能效果等级!B4189,技能效果!B:B,0)))</f>
        <v/>
      </c>
      <c r="W4189" s="95">
        <f t="shared" si="63"/>
        <v>410</v>
      </c>
    </row>
    <row r="4190" spans="1:23" ht="16.5" x14ac:dyDescent="0.2">
      <c r="A4190" s="62">
        <v>4187</v>
      </c>
      <c r="B4190" s="95">
        <f>INDEX(技能效果!B:B,MATCH(技能效果等级!W4190,技能效果!AE:AE,0))</f>
        <v>210600702</v>
      </c>
      <c r="C4190" s="95" t="str">
        <f>INDEX(技能效果!C:C,MATCH(技能效果等级!B4190,技能效果!B:B,0))</f>
        <v>战斗曹焱兵普攻水晶(教学)</v>
      </c>
      <c r="D4190" s="96" t="s">
        <v>873</v>
      </c>
      <c r="E4190" s="95">
        <v>3</v>
      </c>
      <c r="F4190" s="95">
        <f>INDEX(技能效果!H:H,MATCH(技能效果等级!B4190,技能效果!B:B,0))</f>
        <v>3001</v>
      </c>
      <c r="G4190" s="95">
        <f>IF(INDEX(技能效果!K:K,MATCH(B4190,技能效果!B:B,0))=0,INDEX(技能效果!I:I,MATCH(技能效果等级!B4190,技能效果!B:B,0)),INDEX(技能效果!I:I,MATCH(技能效果等级!B4190,技能效果!B:B,0))*VLOOKUP(E4190,技能数值计算!$C$19:$D$28,2,FALSE))</f>
        <v>1</v>
      </c>
      <c r="H4190" s="95">
        <f>INDEX(技能效果!J:J,MATCH(技能效果等级!B4190,技能效果!B:B,0))</f>
        <v>1</v>
      </c>
      <c r="I4190" s="97"/>
      <c r="J4190" s="97"/>
      <c r="K4190" s="97"/>
      <c r="L4190" s="97"/>
      <c r="M4190" s="97"/>
      <c r="N4190" s="96" t="str">
        <f>IF(INDEX(技能效果!L:L,MATCH(技能效果等级!B4190,技能效果!B:B,0))="","",INDEX(技能效果!L:L,MATCH(技能效果等级!B4190,技能效果!B:B,0)))</f>
        <v/>
      </c>
      <c r="O4190" s="95">
        <f>IF(INDEX(技能效果!N:N,MATCH(B4190,技能效果!B:B,0))=0,INDEX(技能效果!M:M,MATCH(技能效果等级!B4190,技能效果!B:B,0)),INDEX(技能效果!M:M,MATCH(技能效果等级!B4190,技能效果!B:B,0))*VLOOKUP(E4190,技能数值计算!$C$19:$D$28,2,FALSE))</f>
        <v>0</v>
      </c>
      <c r="P4190" s="97"/>
      <c r="Q4190" s="97"/>
      <c r="R4190" s="95" t="str">
        <f>IF(INDEX(技能效果!O:O,MATCH(技能效果等级!B4190,技能效果!B:B,0))="","",INDEX(技能效果!O:O,MATCH(技能效果等级!B4190,技能效果!B:B,0)))</f>
        <v/>
      </c>
      <c r="S4190" s="97"/>
      <c r="T4190" s="97"/>
      <c r="U4190" s="97"/>
      <c r="V4190" s="96" t="str">
        <f>IF(INDEX(技能效果!AF:AF,MATCH(技能效果等级!B4190,技能效果!B:B,0))="","",INDEX(技能效果!AF:AF,MATCH(技能效果等级!B4190,技能效果!B:B,0)))</f>
        <v/>
      </c>
      <c r="W4190" s="95">
        <f t="shared" si="63"/>
        <v>410</v>
      </c>
    </row>
    <row r="4191" spans="1:23" ht="16.5" x14ac:dyDescent="0.2">
      <c r="A4191" s="62">
        <v>4188</v>
      </c>
      <c r="B4191" s="95">
        <f>INDEX(技能效果!B:B,MATCH(技能效果等级!W4191,技能效果!AE:AE,0))</f>
        <v>210600702</v>
      </c>
      <c r="C4191" s="95" t="str">
        <f>INDEX(技能效果!C:C,MATCH(技能效果等级!B4191,技能效果!B:B,0))</f>
        <v>战斗曹焱兵普攻水晶(教学)</v>
      </c>
      <c r="D4191" s="96" t="s">
        <v>873</v>
      </c>
      <c r="E4191" s="95">
        <v>4</v>
      </c>
      <c r="F4191" s="95">
        <f>INDEX(技能效果!H:H,MATCH(技能效果等级!B4191,技能效果!B:B,0))</f>
        <v>3001</v>
      </c>
      <c r="G4191" s="95">
        <f>IF(INDEX(技能效果!K:K,MATCH(B4191,技能效果!B:B,0))=0,INDEX(技能效果!I:I,MATCH(技能效果等级!B4191,技能效果!B:B,0)),INDEX(技能效果!I:I,MATCH(技能效果等级!B4191,技能效果!B:B,0))*VLOOKUP(E4191,技能数值计算!$C$19:$D$28,2,FALSE))</f>
        <v>1</v>
      </c>
      <c r="H4191" s="95">
        <f>INDEX(技能效果!J:J,MATCH(技能效果等级!B4191,技能效果!B:B,0))</f>
        <v>1</v>
      </c>
      <c r="I4191" s="97"/>
      <c r="J4191" s="97"/>
      <c r="K4191" s="97"/>
      <c r="L4191" s="97"/>
      <c r="M4191" s="97"/>
      <c r="N4191" s="96" t="str">
        <f>IF(INDEX(技能效果!L:L,MATCH(技能效果等级!B4191,技能效果!B:B,0))="","",INDEX(技能效果!L:L,MATCH(技能效果等级!B4191,技能效果!B:B,0)))</f>
        <v/>
      </c>
      <c r="O4191" s="95">
        <f>IF(INDEX(技能效果!N:N,MATCH(B4191,技能效果!B:B,0))=0,INDEX(技能效果!M:M,MATCH(技能效果等级!B4191,技能效果!B:B,0)),INDEX(技能效果!M:M,MATCH(技能效果等级!B4191,技能效果!B:B,0))*VLOOKUP(E4191,技能数值计算!$C$19:$D$28,2,FALSE))</f>
        <v>0</v>
      </c>
      <c r="P4191" s="97"/>
      <c r="Q4191" s="97"/>
      <c r="R4191" s="95" t="str">
        <f>IF(INDEX(技能效果!O:O,MATCH(技能效果等级!B4191,技能效果!B:B,0))="","",INDEX(技能效果!O:O,MATCH(技能效果等级!B4191,技能效果!B:B,0)))</f>
        <v/>
      </c>
      <c r="S4191" s="97"/>
      <c r="T4191" s="97"/>
      <c r="U4191" s="97"/>
      <c r="V4191" s="96" t="str">
        <f>IF(INDEX(技能效果!AF:AF,MATCH(技能效果等级!B4191,技能效果!B:B,0))="","",INDEX(技能效果!AF:AF,MATCH(技能效果等级!B4191,技能效果!B:B,0)))</f>
        <v/>
      </c>
      <c r="W4191" s="95">
        <f t="shared" si="63"/>
        <v>410</v>
      </c>
    </row>
    <row r="4192" spans="1:23" ht="16.5" x14ac:dyDescent="0.2">
      <c r="A4192" s="62">
        <v>4189</v>
      </c>
      <c r="B4192" s="95">
        <f>INDEX(技能效果!B:B,MATCH(技能效果等级!W4192,技能效果!AE:AE,0))</f>
        <v>210600702</v>
      </c>
      <c r="C4192" s="95" t="str">
        <f>INDEX(技能效果!C:C,MATCH(技能效果等级!B4192,技能效果!B:B,0))</f>
        <v>战斗曹焱兵普攻水晶(教学)</v>
      </c>
      <c r="D4192" s="96" t="s">
        <v>873</v>
      </c>
      <c r="E4192" s="95">
        <v>5</v>
      </c>
      <c r="F4192" s="95">
        <f>INDEX(技能效果!H:H,MATCH(技能效果等级!B4192,技能效果!B:B,0))</f>
        <v>3001</v>
      </c>
      <c r="G4192" s="95">
        <f>IF(INDEX(技能效果!K:K,MATCH(B4192,技能效果!B:B,0))=0,INDEX(技能效果!I:I,MATCH(技能效果等级!B4192,技能效果!B:B,0)),INDEX(技能效果!I:I,MATCH(技能效果等级!B4192,技能效果!B:B,0))*VLOOKUP(E4192,技能数值计算!$C$19:$D$28,2,FALSE))</f>
        <v>1</v>
      </c>
      <c r="H4192" s="95">
        <f>INDEX(技能效果!J:J,MATCH(技能效果等级!B4192,技能效果!B:B,0))</f>
        <v>1</v>
      </c>
      <c r="I4192" s="97"/>
      <c r="J4192" s="97"/>
      <c r="K4192" s="97"/>
      <c r="L4192" s="97"/>
      <c r="M4192" s="97"/>
      <c r="N4192" s="96" t="str">
        <f>IF(INDEX(技能效果!L:L,MATCH(技能效果等级!B4192,技能效果!B:B,0))="","",INDEX(技能效果!L:L,MATCH(技能效果等级!B4192,技能效果!B:B,0)))</f>
        <v/>
      </c>
      <c r="O4192" s="95">
        <f>IF(INDEX(技能效果!N:N,MATCH(B4192,技能效果!B:B,0))=0,INDEX(技能效果!M:M,MATCH(技能效果等级!B4192,技能效果!B:B,0)),INDEX(技能效果!M:M,MATCH(技能效果等级!B4192,技能效果!B:B,0))*VLOOKUP(E4192,技能数值计算!$C$19:$D$28,2,FALSE))</f>
        <v>0</v>
      </c>
      <c r="P4192" s="97"/>
      <c r="Q4192" s="97"/>
      <c r="R4192" s="95" t="str">
        <f>IF(INDEX(技能效果!O:O,MATCH(技能效果等级!B4192,技能效果!B:B,0))="","",INDEX(技能效果!O:O,MATCH(技能效果等级!B4192,技能效果!B:B,0)))</f>
        <v/>
      </c>
      <c r="S4192" s="97"/>
      <c r="T4192" s="97"/>
      <c r="U4192" s="97"/>
      <c r="V4192" s="96" t="str">
        <f>IF(INDEX(技能效果!AF:AF,MATCH(技能效果等级!B4192,技能效果!B:B,0))="","",INDEX(技能效果!AF:AF,MATCH(技能效果等级!B4192,技能效果!B:B,0)))</f>
        <v/>
      </c>
      <c r="W4192" s="95">
        <f t="shared" si="63"/>
        <v>410</v>
      </c>
    </row>
    <row r="4193" spans="1:23" ht="16.5" x14ac:dyDescent="0.2">
      <c r="A4193" s="62">
        <v>4190</v>
      </c>
      <c r="B4193" s="95">
        <f>INDEX(技能效果!B:B,MATCH(技能效果等级!W4193,技能效果!AE:AE,0))</f>
        <v>210600702</v>
      </c>
      <c r="C4193" s="95" t="str">
        <f>INDEX(技能效果!C:C,MATCH(技能效果等级!B4193,技能效果!B:B,0))</f>
        <v>战斗曹焱兵普攻水晶(教学)</v>
      </c>
      <c r="D4193" s="96" t="s">
        <v>873</v>
      </c>
      <c r="E4193" s="95">
        <v>6</v>
      </c>
      <c r="F4193" s="95">
        <f>INDEX(技能效果!H:H,MATCH(技能效果等级!B4193,技能效果!B:B,0))</f>
        <v>3001</v>
      </c>
      <c r="G4193" s="95">
        <f>IF(INDEX(技能效果!K:K,MATCH(B4193,技能效果!B:B,0))=0,INDEX(技能效果!I:I,MATCH(技能效果等级!B4193,技能效果!B:B,0)),INDEX(技能效果!I:I,MATCH(技能效果等级!B4193,技能效果!B:B,0))*VLOOKUP(E4193,技能数值计算!$C$19:$D$28,2,FALSE))</f>
        <v>1</v>
      </c>
      <c r="H4193" s="95">
        <f>INDEX(技能效果!J:J,MATCH(技能效果等级!B4193,技能效果!B:B,0))</f>
        <v>1</v>
      </c>
      <c r="I4193" s="97"/>
      <c r="J4193" s="97"/>
      <c r="K4193" s="97"/>
      <c r="L4193" s="97"/>
      <c r="M4193" s="97"/>
      <c r="N4193" s="96" t="str">
        <f>IF(INDEX(技能效果!L:L,MATCH(技能效果等级!B4193,技能效果!B:B,0))="","",INDEX(技能效果!L:L,MATCH(技能效果等级!B4193,技能效果!B:B,0)))</f>
        <v/>
      </c>
      <c r="O4193" s="95">
        <f>IF(INDEX(技能效果!N:N,MATCH(B4193,技能效果!B:B,0))=0,INDEX(技能效果!M:M,MATCH(技能效果等级!B4193,技能效果!B:B,0)),INDEX(技能效果!M:M,MATCH(技能效果等级!B4193,技能效果!B:B,0))*VLOOKUP(E4193,技能数值计算!$C$19:$D$28,2,FALSE))</f>
        <v>0</v>
      </c>
      <c r="P4193" s="97"/>
      <c r="Q4193" s="97"/>
      <c r="R4193" s="95" t="str">
        <f>IF(INDEX(技能效果!O:O,MATCH(技能效果等级!B4193,技能效果!B:B,0))="","",INDEX(技能效果!O:O,MATCH(技能效果等级!B4193,技能效果!B:B,0)))</f>
        <v/>
      </c>
      <c r="S4193" s="97"/>
      <c r="T4193" s="97"/>
      <c r="U4193" s="97"/>
      <c r="V4193" s="96" t="str">
        <f>IF(INDEX(技能效果!AF:AF,MATCH(技能效果等级!B4193,技能效果!B:B,0))="","",INDEX(技能效果!AF:AF,MATCH(技能效果等级!B4193,技能效果!B:B,0)))</f>
        <v/>
      </c>
      <c r="W4193" s="95">
        <f t="shared" si="63"/>
        <v>410</v>
      </c>
    </row>
    <row r="4194" spans="1:23" ht="16.5" x14ac:dyDescent="0.2">
      <c r="A4194" s="62">
        <v>4191</v>
      </c>
      <c r="B4194" s="95">
        <f>INDEX(技能效果!B:B,MATCH(技能效果等级!W4194,技能效果!AE:AE,0))</f>
        <v>210600702</v>
      </c>
      <c r="C4194" s="95" t="str">
        <f>INDEX(技能效果!C:C,MATCH(技能效果等级!B4194,技能效果!B:B,0))</f>
        <v>战斗曹焱兵普攻水晶(教学)</v>
      </c>
      <c r="D4194" s="96" t="s">
        <v>873</v>
      </c>
      <c r="E4194" s="95">
        <v>7</v>
      </c>
      <c r="F4194" s="95">
        <f>INDEX(技能效果!H:H,MATCH(技能效果等级!B4194,技能效果!B:B,0))</f>
        <v>3001</v>
      </c>
      <c r="G4194" s="95">
        <f>IF(INDEX(技能效果!K:K,MATCH(B4194,技能效果!B:B,0))=0,INDEX(技能效果!I:I,MATCH(技能效果等级!B4194,技能效果!B:B,0)),INDEX(技能效果!I:I,MATCH(技能效果等级!B4194,技能效果!B:B,0))*VLOOKUP(E4194,技能数值计算!$C$19:$D$28,2,FALSE))</f>
        <v>1</v>
      </c>
      <c r="H4194" s="95">
        <f>INDEX(技能效果!J:J,MATCH(技能效果等级!B4194,技能效果!B:B,0))</f>
        <v>1</v>
      </c>
      <c r="I4194" s="97"/>
      <c r="J4194" s="97"/>
      <c r="K4194" s="97"/>
      <c r="L4194" s="97"/>
      <c r="M4194" s="97"/>
      <c r="N4194" s="96" t="str">
        <f>IF(INDEX(技能效果!L:L,MATCH(技能效果等级!B4194,技能效果!B:B,0))="","",INDEX(技能效果!L:L,MATCH(技能效果等级!B4194,技能效果!B:B,0)))</f>
        <v/>
      </c>
      <c r="O4194" s="95">
        <f>IF(INDEX(技能效果!N:N,MATCH(B4194,技能效果!B:B,0))=0,INDEX(技能效果!M:M,MATCH(技能效果等级!B4194,技能效果!B:B,0)),INDEX(技能效果!M:M,MATCH(技能效果等级!B4194,技能效果!B:B,0))*VLOOKUP(E4194,技能数值计算!$C$19:$D$28,2,FALSE))</f>
        <v>0</v>
      </c>
      <c r="P4194" s="97"/>
      <c r="Q4194" s="97"/>
      <c r="R4194" s="95" t="str">
        <f>IF(INDEX(技能效果!O:O,MATCH(技能效果等级!B4194,技能效果!B:B,0))="","",INDEX(技能效果!O:O,MATCH(技能效果等级!B4194,技能效果!B:B,0)))</f>
        <v/>
      </c>
      <c r="S4194" s="97"/>
      <c r="T4194" s="97"/>
      <c r="U4194" s="97"/>
      <c r="V4194" s="96" t="str">
        <f>IF(INDEX(技能效果!AF:AF,MATCH(技能效果等级!B4194,技能效果!B:B,0))="","",INDEX(技能效果!AF:AF,MATCH(技能效果等级!B4194,技能效果!B:B,0)))</f>
        <v/>
      </c>
      <c r="W4194" s="95">
        <f t="shared" si="63"/>
        <v>410</v>
      </c>
    </row>
    <row r="4195" spans="1:23" ht="16.5" x14ac:dyDescent="0.2">
      <c r="A4195" s="62">
        <v>4192</v>
      </c>
      <c r="B4195" s="95">
        <f>INDEX(技能效果!B:B,MATCH(技能效果等级!W4195,技能效果!AE:AE,0))</f>
        <v>210600702</v>
      </c>
      <c r="C4195" s="95" t="str">
        <f>INDEX(技能效果!C:C,MATCH(技能效果等级!B4195,技能效果!B:B,0))</f>
        <v>战斗曹焱兵普攻水晶(教学)</v>
      </c>
      <c r="D4195" s="96" t="s">
        <v>873</v>
      </c>
      <c r="E4195" s="95">
        <v>8</v>
      </c>
      <c r="F4195" s="95">
        <f>INDEX(技能效果!H:H,MATCH(技能效果等级!B4195,技能效果!B:B,0))</f>
        <v>3001</v>
      </c>
      <c r="G4195" s="95">
        <f>IF(INDEX(技能效果!K:K,MATCH(B4195,技能效果!B:B,0))=0,INDEX(技能效果!I:I,MATCH(技能效果等级!B4195,技能效果!B:B,0)),INDEX(技能效果!I:I,MATCH(技能效果等级!B4195,技能效果!B:B,0))*VLOOKUP(E4195,技能数值计算!$C$19:$D$28,2,FALSE))</f>
        <v>1</v>
      </c>
      <c r="H4195" s="95">
        <f>INDEX(技能效果!J:J,MATCH(技能效果等级!B4195,技能效果!B:B,0))</f>
        <v>1</v>
      </c>
      <c r="I4195" s="97"/>
      <c r="J4195" s="97"/>
      <c r="K4195" s="97"/>
      <c r="L4195" s="97"/>
      <c r="M4195" s="97"/>
      <c r="N4195" s="96" t="str">
        <f>IF(INDEX(技能效果!L:L,MATCH(技能效果等级!B4195,技能效果!B:B,0))="","",INDEX(技能效果!L:L,MATCH(技能效果等级!B4195,技能效果!B:B,0)))</f>
        <v/>
      </c>
      <c r="O4195" s="95">
        <f>IF(INDEX(技能效果!N:N,MATCH(B4195,技能效果!B:B,0))=0,INDEX(技能效果!M:M,MATCH(技能效果等级!B4195,技能效果!B:B,0)),INDEX(技能效果!M:M,MATCH(技能效果等级!B4195,技能效果!B:B,0))*VLOOKUP(E4195,技能数值计算!$C$19:$D$28,2,FALSE))</f>
        <v>0</v>
      </c>
      <c r="P4195" s="97"/>
      <c r="Q4195" s="97"/>
      <c r="R4195" s="95" t="str">
        <f>IF(INDEX(技能效果!O:O,MATCH(技能效果等级!B4195,技能效果!B:B,0))="","",INDEX(技能效果!O:O,MATCH(技能效果等级!B4195,技能效果!B:B,0)))</f>
        <v/>
      </c>
      <c r="S4195" s="97"/>
      <c r="T4195" s="97"/>
      <c r="U4195" s="97"/>
      <c r="V4195" s="96" t="str">
        <f>IF(INDEX(技能效果!AF:AF,MATCH(技能效果等级!B4195,技能效果!B:B,0))="","",INDEX(技能效果!AF:AF,MATCH(技能效果等级!B4195,技能效果!B:B,0)))</f>
        <v/>
      </c>
      <c r="W4195" s="95">
        <f t="shared" si="63"/>
        <v>410</v>
      </c>
    </row>
    <row r="4196" spans="1:23" ht="16.5" x14ac:dyDescent="0.2">
      <c r="A4196" s="62">
        <v>4193</v>
      </c>
      <c r="B4196" s="95">
        <f>INDEX(技能效果!B:B,MATCH(技能效果等级!W4196,技能效果!AE:AE,0))</f>
        <v>210600702</v>
      </c>
      <c r="C4196" s="95" t="str">
        <f>INDEX(技能效果!C:C,MATCH(技能效果等级!B4196,技能效果!B:B,0))</f>
        <v>战斗曹焱兵普攻水晶(教学)</v>
      </c>
      <c r="D4196" s="96" t="s">
        <v>873</v>
      </c>
      <c r="E4196" s="95">
        <v>9</v>
      </c>
      <c r="F4196" s="95">
        <f>INDEX(技能效果!H:H,MATCH(技能效果等级!B4196,技能效果!B:B,0))</f>
        <v>3001</v>
      </c>
      <c r="G4196" s="95">
        <f>IF(INDEX(技能效果!K:K,MATCH(B4196,技能效果!B:B,0))=0,INDEX(技能效果!I:I,MATCH(技能效果等级!B4196,技能效果!B:B,0)),INDEX(技能效果!I:I,MATCH(技能效果等级!B4196,技能效果!B:B,0))*VLOOKUP(E4196,技能数值计算!$C$19:$D$28,2,FALSE))</f>
        <v>1</v>
      </c>
      <c r="H4196" s="95">
        <f>INDEX(技能效果!J:J,MATCH(技能效果等级!B4196,技能效果!B:B,0))</f>
        <v>1</v>
      </c>
      <c r="I4196" s="97"/>
      <c r="J4196" s="97"/>
      <c r="K4196" s="97"/>
      <c r="L4196" s="97"/>
      <c r="M4196" s="97"/>
      <c r="N4196" s="96" t="str">
        <f>IF(INDEX(技能效果!L:L,MATCH(技能效果等级!B4196,技能效果!B:B,0))="","",INDEX(技能效果!L:L,MATCH(技能效果等级!B4196,技能效果!B:B,0)))</f>
        <v/>
      </c>
      <c r="O4196" s="95">
        <f>IF(INDEX(技能效果!N:N,MATCH(B4196,技能效果!B:B,0))=0,INDEX(技能效果!M:M,MATCH(技能效果等级!B4196,技能效果!B:B,0)),INDEX(技能效果!M:M,MATCH(技能效果等级!B4196,技能效果!B:B,0))*VLOOKUP(E4196,技能数值计算!$C$19:$D$28,2,FALSE))</f>
        <v>0</v>
      </c>
      <c r="P4196" s="97"/>
      <c r="Q4196" s="97"/>
      <c r="R4196" s="95" t="str">
        <f>IF(INDEX(技能效果!O:O,MATCH(技能效果等级!B4196,技能效果!B:B,0))="","",INDEX(技能效果!O:O,MATCH(技能效果等级!B4196,技能效果!B:B,0)))</f>
        <v/>
      </c>
      <c r="S4196" s="97"/>
      <c r="T4196" s="97"/>
      <c r="U4196" s="97"/>
      <c r="V4196" s="96" t="str">
        <f>IF(INDEX(技能效果!AF:AF,MATCH(技能效果等级!B4196,技能效果!B:B,0))="","",INDEX(技能效果!AF:AF,MATCH(技能效果等级!B4196,技能效果!B:B,0)))</f>
        <v/>
      </c>
      <c r="W4196" s="95">
        <f t="shared" si="63"/>
        <v>410</v>
      </c>
    </row>
    <row r="4197" spans="1:23" ht="16.5" x14ac:dyDescent="0.2">
      <c r="A4197" s="62">
        <v>4194</v>
      </c>
      <c r="B4197" s="95">
        <f>INDEX(技能效果!B:B,MATCH(技能效果等级!W4197,技能效果!AE:AE,0))</f>
        <v>210600702</v>
      </c>
      <c r="C4197" s="95" t="str">
        <f>INDEX(技能效果!C:C,MATCH(技能效果等级!B4197,技能效果!B:B,0))</f>
        <v>战斗曹焱兵普攻水晶(教学)</v>
      </c>
      <c r="D4197" s="96" t="s">
        <v>873</v>
      </c>
      <c r="E4197" s="95">
        <v>10</v>
      </c>
      <c r="F4197" s="95">
        <f>INDEX(技能效果!H:H,MATCH(技能效果等级!B4197,技能效果!B:B,0))</f>
        <v>3001</v>
      </c>
      <c r="G4197" s="95">
        <f>IF(INDEX(技能效果!K:K,MATCH(B4197,技能效果!B:B,0))=0,INDEX(技能效果!I:I,MATCH(技能效果等级!B4197,技能效果!B:B,0)),INDEX(技能效果!I:I,MATCH(技能效果等级!B4197,技能效果!B:B,0))*VLOOKUP(E4197,技能数值计算!$C$19:$D$28,2,FALSE))</f>
        <v>1</v>
      </c>
      <c r="H4197" s="95">
        <f>INDEX(技能效果!J:J,MATCH(技能效果等级!B4197,技能效果!B:B,0))</f>
        <v>1</v>
      </c>
      <c r="I4197" s="97"/>
      <c r="J4197" s="97"/>
      <c r="K4197" s="97"/>
      <c r="L4197" s="97"/>
      <c r="M4197" s="97"/>
      <c r="N4197" s="96" t="str">
        <f>IF(INDEX(技能效果!L:L,MATCH(技能效果等级!B4197,技能效果!B:B,0))="","",INDEX(技能效果!L:L,MATCH(技能效果等级!B4197,技能效果!B:B,0)))</f>
        <v/>
      </c>
      <c r="O4197" s="95">
        <f>IF(INDEX(技能效果!N:N,MATCH(B4197,技能效果!B:B,0))=0,INDEX(技能效果!M:M,MATCH(技能效果等级!B4197,技能效果!B:B,0)),INDEX(技能效果!M:M,MATCH(技能效果等级!B4197,技能效果!B:B,0))*VLOOKUP(E4197,技能数值计算!$C$19:$D$28,2,FALSE))</f>
        <v>0</v>
      </c>
      <c r="P4197" s="97"/>
      <c r="Q4197" s="97"/>
      <c r="R4197" s="95" t="str">
        <f>IF(INDEX(技能效果!O:O,MATCH(技能效果等级!B4197,技能效果!B:B,0))="","",INDEX(技能效果!O:O,MATCH(技能效果等级!B4197,技能效果!B:B,0)))</f>
        <v/>
      </c>
      <c r="S4197" s="97"/>
      <c r="T4197" s="97"/>
      <c r="U4197" s="97"/>
      <c r="V4197" s="96" t="str">
        <f>IF(INDEX(技能效果!AF:AF,MATCH(技能效果等级!B4197,技能效果!B:B,0))="","",INDEX(技能效果!AF:AF,MATCH(技能效果等级!B4197,技能效果!B:B,0)))</f>
        <v/>
      </c>
      <c r="W4197" s="95">
        <f t="shared" si="63"/>
        <v>410</v>
      </c>
    </row>
    <row r="4198" spans="1:23" ht="16.5" x14ac:dyDescent="0.2">
      <c r="A4198" s="62">
        <v>4195</v>
      </c>
      <c r="B4198" s="95">
        <f>INDEX(技能效果!B:B,MATCH(技能效果等级!W4198,技能效果!AE:AE,0))</f>
        <v>210600801</v>
      </c>
      <c r="C4198" s="95" t="str">
        <f>INDEX(技能效果!C:C,MATCH(技能效果等级!B4198,技能效果!B:B,0))</f>
        <v>黑尔坎普普攻伤害(教学)</v>
      </c>
      <c r="D4198" s="96" t="s">
        <v>873</v>
      </c>
      <c r="E4198" s="95">
        <v>1</v>
      </c>
      <c r="F4198" s="95">
        <f>INDEX(技能效果!H:H,MATCH(技能效果等级!B4198,技能效果!B:B,0))</f>
        <v>1001</v>
      </c>
      <c r="G4198" s="95">
        <f>IF(INDEX(技能效果!K:K,MATCH(B4198,技能效果!B:B,0))=0,INDEX(技能效果!I:I,MATCH(技能效果等级!B4198,技能效果!B:B,0)),INDEX(技能效果!I:I,MATCH(技能效果等级!B4198,技能效果!B:B,0))*VLOOKUP(E4198,技能数值计算!$C$19:$D$28,2,FALSE))</f>
        <v>0.5</v>
      </c>
      <c r="H4198" s="95">
        <f>INDEX(技能效果!J:J,MATCH(技能效果等级!B4198,技能效果!B:B,0))</f>
        <v>0</v>
      </c>
      <c r="I4198" s="97"/>
      <c r="J4198" s="97"/>
      <c r="K4198" s="97"/>
      <c r="L4198" s="97"/>
      <c r="M4198" s="97"/>
      <c r="N4198" s="96" t="str">
        <f>IF(INDEX(技能效果!L:L,MATCH(技能效果等级!B4198,技能效果!B:B,0))="","",INDEX(技能效果!L:L,MATCH(技能效果等级!B4198,技能效果!B:B,0)))</f>
        <v/>
      </c>
      <c r="O4198" s="95">
        <f>IF(INDEX(技能效果!N:N,MATCH(B4198,技能效果!B:B,0))=0,INDEX(技能效果!M:M,MATCH(技能效果等级!B4198,技能效果!B:B,0)),INDEX(技能效果!M:M,MATCH(技能效果等级!B4198,技能效果!B:B,0))*VLOOKUP(E4198,技能数值计算!$C$19:$D$28,2,FALSE))</f>
        <v>0</v>
      </c>
      <c r="P4198" s="97"/>
      <c r="Q4198" s="97"/>
      <c r="R4198" s="95" t="str">
        <f>IF(INDEX(技能效果!O:O,MATCH(技能效果等级!B4198,技能效果!B:B,0))="","",INDEX(技能效果!O:O,MATCH(技能效果等级!B4198,技能效果!B:B,0)))</f>
        <v/>
      </c>
      <c r="S4198" s="97"/>
      <c r="T4198" s="97"/>
      <c r="U4198" s="97"/>
      <c r="V4198" s="96" t="str">
        <f>IF(INDEX(技能效果!AF:AF,MATCH(技能效果等级!B4198,技能效果!B:B,0))="","",INDEX(技能效果!AF:AF,MATCH(技能效果等级!B4198,技能效果!B:B,0)))</f>
        <v/>
      </c>
      <c r="W4198" s="95">
        <f t="shared" si="63"/>
        <v>411</v>
      </c>
    </row>
    <row r="4199" spans="1:23" ht="16.5" x14ac:dyDescent="0.2">
      <c r="A4199" s="62">
        <v>4196</v>
      </c>
      <c r="B4199" s="95">
        <f>INDEX(技能效果!B:B,MATCH(技能效果等级!W4199,技能效果!AE:AE,0))</f>
        <v>210600801</v>
      </c>
      <c r="C4199" s="95" t="str">
        <f>INDEX(技能效果!C:C,MATCH(技能效果等级!B4199,技能效果!B:B,0))</f>
        <v>黑尔坎普普攻伤害(教学)</v>
      </c>
      <c r="D4199" s="96" t="s">
        <v>873</v>
      </c>
      <c r="E4199" s="95">
        <v>2</v>
      </c>
      <c r="F4199" s="95">
        <f>INDEX(技能效果!H:H,MATCH(技能效果等级!B4199,技能效果!B:B,0))</f>
        <v>1001</v>
      </c>
      <c r="G4199" s="95">
        <f>IF(INDEX(技能效果!K:K,MATCH(B4199,技能效果!B:B,0))=0,INDEX(技能效果!I:I,MATCH(技能效果等级!B4199,技能效果!B:B,0)),INDEX(技能效果!I:I,MATCH(技能效果等级!B4199,技能效果!B:B,0))*VLOOKUP(E4199,技能数值计算!$C$19:$D$28,2,FALSE))</f>
        <v>0.5</v>
      </c>
      <c r="H4199" s="95">
        <f>INDEX(技能效果!J:J,MATCH(技能效果等级!B4199,技能效果!B:B,0))</f>
        <v>0</v>
      </c>
      <c r="I4199" s="97"/>
      <c r="J4199" s="97"/>
      <c r="K4199" s="97"/>
      <c r="L4199" s="97"/>
      <c r="M4199" s="97"/>
      <c r="N4199" s="96" t="str">
        <f>IF(INDEX(技能效果!L:L,MATCH(技能效果等级!B4199,技能效果!B:B,0))="","",INDEX(技能效果!L:L,MATCH(技能效果等级!B4199,技能效果!B:B,0)))</f>
        <v/>
      </c>
      <c r="O4199" s="95">
        <f>IF(INDEX(技能效果!N:N,MATCH(B4199,技能效果!B:B,0))=0,INDEX(技能效果!M:M,MATCH(技能效果等级!B4199,技能效果!B:B,0)),INDEX(技能效果!M:M,MATCH(技能效果等级!B4199,技能效果!B:B,0))*VLOOKUP(E4199,技能数值计算!$C$19:$D$28,2,FALSE))</f>
        <v>0</v>
      </c>
      <c r="P4199" s="97"/>
      <c r="Q4199" s="97"/>
      <c r="R4199" s="95" t="str">
        <f>IF(INDEX(技能效果!O:O,MATCH(技能效果等级!B4199,技能效果!B:B,0))="","",INDEX(技能效果!O:O,MATCH(技能效果等级!B4199,技能效果!B:B,0)))</f>
        <v/>
      </c>
      <c r="S4199" s="97"/>
      <c r="T4199" s="97"/>
      <c r="U4199" s="97"/>
      <c r="V4199" s="96" t="str">
        <f>IF(INDEX(技能效果!AF:AF,MATCH(技能效果等级!B4199,技能效果!B:B,0))="","",INDEX(技能效果!AF:AF,MATCH(技能效果等级!B4199,技能效果!B:B,0)))</f>
        <v/>
      </c>
      <c r="W4199" s="95">
        <f t="shared" si="63"/>
        <v>411</v>
      </c>
    </row>
    <row r="4200" spans="1:23" ht="16.5" x14ac:dyDescent="0.2">
      <c r="A4200" s="62">
        <v>4197</v>
      </c>
      <c r="B4200" s="95">
        <f>INDEX(技能效果!B:B,MATCH(技能效果等级!W4200,技能效果!AE:AE,0))</f>
        <v>210600801</v>
      </c>
      <c r="C4200" s="95" t="str">
        <f>INDEX(技能效果!C:C,MATCH(技能效果等级!B4200,技能效果!B:B,0))</f>
        <v>黑尔坎普普攻伤害(教学)</v>
      </c>
      <c r="D4200" s="96" t="s">
        <v>873</v>
      </c>
      <c r="E4200" s="95">
        <v>3</v>
      </c>
      <c r="F4200" s="95">
        <f>INDEX(技能效果!H:H,MATCH(技能效果等级!B4200,技能效果!B:B,0))</f>
        <v>1001</v>
      </c>
      <c r="G4200" s="95">
        <f>IF(INDEX(技能效果!K:K,MATCH(B4200,技能效果!B:B,0))=0,INDEX(技能效果!I:I,MATCH(技能效果等级!B4200,技能效果!B:B,0)),INDEX(技能效果!I:I,MATCH(技能效果等级!B4200,技能效果!B:B,0))*VLOOKUP(E4200,技能数值计算!$C$19:$D$28,2,FALSE))</f>
        <v>0.5</v>
      </c>
      <c r="H4200" s="95">
        <f>INDEX(技能效果!J:J,MATCH(技能效果等级!B4200,技能效果!B:B,0))</f>
        <v>0</v>
      </c>
      <c r="I4200" s="97"/>
      <c r="J4200" s="97"/>
      <c r="K4200" s="97"/>
      <c r="L4200" s="97"/>
      <c r="M4200" s="97"/>
      <c r="N4200" s="96" t="str">
        <f>IF(INDEX(技能效果!L:L,MATCH(技能效果等级!B4200,技能效果!B:B,0))="","",INDEX(技能效果!L:L,MATCH(技能效果等级!B4200,技能效果!B:B,0)))</f>
        <v/>
      </c>
      <c r="O4200" s="95">
        <f>IF(INDEX(技能效果!N:N,MATCH(B4200,技能效果!B:B,0))=0,INDEX(技能效果!M:M,MATCH(技能效果等级!B4200,技能效果!B:B,0)),INDEX(技能效果!M:M,MATCH(技能效果等级!B4200,技能效果!B:B,0))*VLOOKUP(E4200,技能数值计算!$C$19:$D$28,2,FALSE))</f>
        <v>0</v>
      </c>
      <c r="P4200" s="97"/>
      <c r="Q4200" s="97"/>
      <c r="R4200" s="95" t="str">
        <f>IF(INDEX(技能效果!O:O,MATCH(技能效果等级!B4200,技能效果!B:B,0))="","",INDEX(技能效果!O:O,MATCH(技能效果等级!B4200,技能效果!B:B,0)))</f>
        <v/>
      </c>
      <c r="S4200" s="97"/>
      <c r="T4200" s="97"/>
      <c r="U4200" s="97"/>
      <c r="V4200" s="96" t="str">
        <f>IF(INDEX(技能效果!AF:AF,MATCH(技能效果等级!B4200,技能效果!B:B,0))="","",INDEX(技能效果!AF:AF,MATCH(技能效果等级!B4200,技能效果!B:B,0)))</f>
        <v/>
      </c>
      <c r="W4200" s="95">
        <f t="shared" si="63"/>
        <v>411</v>
      </c>
    </row>
    <row r="4201" spans="1:23" ht="16.5" x14ac:dyDescent="0.2">
      <c r="A4201" s="62">
        <v>4198</v>
      </c>
      <c r="B4201" s="95">
        <f>INDEX(技能效果!B:B,MATCH(技能效果等级!W4201,技能效果!AE:AE,0))</f>
        <v>210600801</v>
      </c>
      <c r="C4201" s="95" t="str">
        <f>INDEX(技能效果!C:C,MATCH(技能效果等级!B4201,技能效果!B:B,0))</f>
        <v>黑尔坎普普攻伤害(教学)</v>
      </c>
      <c r="D4201" s="96" t="s">
        <v>873</v>
      </c>
      <c r="E4201" s="95">
        <v>4</v>
      </c>
      <c r="F4201" s="95">
        <f>INDEX(技能效果!H:H,MATCH(技能效果等级!B4201,技能效果!B:B,0))</f>
        <v>1001</v>
      </c>
      <c r="G4201" s="95">
        <f>IF(INDEX(技能效果!K:K,MATCH(B4201,技能效果!B:B,0))=0,INDEX(技能效果!I:I,MATCH(技能效果等级!B4201,技能效果!B:B,0)),INDEX(技能效果!I:I,MATCH(技能效果等级!B4201,技能效果!B:B,0))*VLOOKUP(E4201,技能数值计算!$C$19:$D$28,2,FALSE))</f>
        <v>0.5</v>
      </c>
      <c r="H4201" s="95">
        <f>INDEX(技能效果!J:J,MATCH(技能效果等级!B4201,技能效果!B:B,0))</f>
        <v>0</v>
      </c>
      <c r="I4201" s="97"/>
      <c r="J4201" s="97"/>
      <c r="K4201" s="97"/>
      <c r="L4201" s="97"/>
      <c r="M4201" s="97"/>
      <c r="N4201" s="96" t="str">
        <f>IF(INDEX(技能效果!L:L,MATCH(技能效果等级!B4201,技能效果!B:B,0))="","",INDEX(技能效果!L:L,MATCH(技能效果等级!B4201,技能效果!B:B,0)))</f>
        <v/>
      </c>
      <c r="O4201" s="95">
        <f>IF(INDEX(技能效果!N:N,MATCH(B4201,技能效果!B:B,0))=0,INDEX(技能效果!M:M,MATCH(技能效果等级!B4201,技能效果!B:B,0)),INDEX(技能效果!M:M,MATCH(技能效果等级!B4201,技能效果!B:B,0))*VLOOKUP(E4201,技能数值计算!$C$19:$D$28,2,FALSE))</f>
        <v>0</v>
      </c>
      <c r="P4201" s="97"/>
      <c r="Q4201" s="97"/>
      <c r="R4201" s="95" t="str">
        <f>IF(INDEX(技能效果!O:O,MATCH(技能效果等级!B4201,技能效果!B:B,0))="","",INDEX(技能效果!O:O,MATCH(技能效果等级!B4201,技能效果!B:B,0)))</f>
        <v/>
      </c>
      <c r="S4201" s="97"/>
      <c r="T4201" s="97"/>
      <c r="U4201" s="97"/>
      <c r="V4201" s="96" t="str">
        <f>IF(INDEX(技能效果!AF:AF,MATCH(技能效果等级!B4201,技能效果!B:B,0))="","",INDEX(技能效果!AF:AF,MATCH(技能效果等级!B4201,技能效果!B:B,0)))</f>
        <v/>
      </c>
      <c r="W4201" s="95">
        <f t="shared" si="63"/>
        <v>411</v>
      </c>
    </row>
    <row r="4202" spans="1:23" ht="16.5" x14ac:dyDescent="0.2">
      <c r="A4202" s="62">
        <v>4199</v>
      </c>
      <c r="B4202" s="95">
        <f>INDEX(技能效果!B:B,MATCH(技能效果等级!W4202,技能效果!AE:AE,0))</f>
        <v>210600801</v>
      </c>
      <c r="C4202" s="95" t="str">
        <f>INDEX(技能效果!C:C,MATCH(技能效果等级!B4202,技能效果!B:B,0))</f>
        <v>黑尔坎普普攻伤害(教学)</v>
      </c>
      <c r="D4202" s="96" t="s">
        <v>873</v>
      </c>
      <c r="E4202" s="95">
        <v>5</v>
      </c>
      <c r="F4202" s="95">
        <f>INDEX(技能效果!H:H,MATCH(技能效果等级!B4202,技能效果!B:B,0))</f>
        <v>1001</v>
      </c>
      <c r="G4202" s="95">
        <f>IF(INDEX(技能效果!K:K,MATCH(B4202,技能效果!B:B,0))=0,INDEX(技能效果!I:I,MATCH(技能效果等级!B4202,技能效果!B:B,0)),INDEX(技能效果!I:I,MATCH(技能效果等级!B4202,技能效果!B:B,0))*VLOOKUP(E4202,技能数值计算!$C$19:$D$28,2,FALSE))</f>
        <v>0.5</v>
      </c>
      <c r="H4202" s="95">
        <f>INDEX(技能效果!J:J,MATCH(技能效果等级!B4202,技能效果!B:B,0))</f>
        <v>0</v>
      </c>
      <c r="I4202" s="97"/>
      <c r="J4202" s="97"/>
      <c r="K4202" s="97"/>
      <c r="L4202" s="97"/>
      <c r="M4202" s="97"/>
      <c r="N4202" s="96" t="str">
        <f>IF(INDEX(技能效果!L:L,MATCH(技能效果等级!B4202,技能效果!B:B,0))="","",INDEX(技能效果!L:L,MATCH(技能效果等级!B4202,技能效果!B:B,0)))</f>
        <v/>
      </c>
      <c r="O4202" s="95">
        <f>IF(INDEX(技能效果!N:N,MATCH(B4202,技能效果!B:B,0))=0,INDEX(技能效果!M:M,MATCH(技能效果等级!B4202,技能效果!B:B,0)),INDEX(技能效果!M:M,MATCH(技能效果等级!B4202,技能效果!B:B,0))*VLOOKUP(E4202,技能数值计算!$C$19:$D$28,2,FALSE))</f>
        <v>0</v>
      </c>
      <c r="P4202" s="97"/>
      <c r="Q4202" s="97"/>
      <c r="R4202" s="95" t="str">
        <f>IF(INDEX(技能效果!O:O,MATCH(技能效果等级!B4202,技能效果!B:B,0))="","",INDEX(技能效果!O:O,MATCH(技能效果等级!B4202,技能效果!B:B,0)))</f>
        <v/>
      </c>
      <c r="S4202" s="97"/>
      <c r="T4202" s="97"/>
      <c r="U4202" s="97"/>
      <c r="V4202" s="96" t="str">
        <f>IF(INDEX(技能效果!AF:AF,MATCH(技能效果等级!B4202,技能效果!B:B,0))="","",INDEX(技能效果!AF:AF,MATCH(技能效果等级!B4202,技能效果!B:B,0)))</f>
        <v/>
      </c>
      <c r="W4202" s="95">
        <f t="shared" si="63"/>
        <v>411</v>
      </c>
    </row>
    <row r="4203" spans="1:23" ht="16.5" x14ac:dyDescent="0.2">
      <c r="A4203" s="62">
        <v>4200</v>
      </c>
      <c r="B4203" s="95">
        <f>INDEX(技能效果!B:B,MATCH(技能效果等级!W4203,技能效果!AE:AE,0))</f>
        <v>210600801</v>
      </c>
      <c r="C4203" s="95" t="str">
        <f>INDEX(技能效果!C:C,MATCH(技能效果等级!B4203,技能效果!B:B,0))</f>
        <v>黑尔坎普普攻伤害(教学)</v>
      </c>
      <c r="D4203" s="96" t="s">
        <v>873</v>
      </c>
      <c r="E4203" s="95">
        <v>6</v>
      </c>
      <c r="F4203" s="95">
        <f>INDEX(技能效果!H:H,MATCH(技能效果等级!B4203,技能效果!B:B,0))</f>
        <v>1001</v>
      </c>
      <c r="G4203" s="95">
        <f>IF(INDEX(技能效果!K:K,MATCH(B4203,技能效果!B:B,0))=0,INDEX(技能效果!I:I,MATCH(技能效果等级!B4203,技能效果!B:B,0)),INDEX(技能效果!I:I,MATCH(技能效果等级!B4203,技能效果!B:B,0))*VLOOKUP(E4203,技能数值计算!$C$19:$D$28,2,FALSE))</f>
        <v>0.5</v>
      </c>
      <c r="H4203" s="95">
        <f>INDEX(技能效果!J:J,MATCH(技能效果等级!B4203,技能效果!B:B,0))</f>
        <v>0</v>
      </c>
      <c r="I4203" s="97"/>
      <c r="J4203" s="97"/>
      <c r="K4203" s="97"/>
      <c r="L4203" s="97"/>
      <c r="M4203" s="97"/>
      <c r="N4203" s="96" t="str">
        <f>IF(INDEX(技能效果!L:L,MATCH(技能效果等级!B4203,技能效果!B:B,0))="","",INDEX(技能效果!L:L,MATCH(技能效果等级!B4203,技能效果!B:B,0)))</f>
        <v/>
      </c>
      <c r="O4203" s="95">
        <f>IF(INDEX(技能效果!N:N,MATCH(B4203,技能效果!B:B,0))=0,INDEX(技能效果!M:M,MATCH(技能效果等级!B4203,技能效果!B:B,0)),INDEX(技能效果!M:M,MATCH(技能效果等级!B4203,技能效果!B:B,0))*VLOOKUP(E4203,技能数值计算!$C$19:$D$28,2,FALSE))</f>
        <v>0</v>
      </c>
      <c r="P4203" s="97"/>
      <c r="Q4203" s="97"/>
      <c r="R4203" s="95" t="str">
        <f>IF(INDEX(技能效果!O:O,MATCH(技能效果等级!B4203,技能效果!B:B,0))="","",INDEX(技能效果!O:O,MATCH(技能效果等级!B4203,技能效果!B:B,0)))</f>
        <v/>
      </c>
      <c r="S4203" s="97"/>
      <c r="T4203" s="97"/>
      <c r="U4203" s="97"/>
      <c r="V4203" s="96" t="str">
        <f>IF(INDEX(技能效果!AF:AF,MATCH(技能效果等级!B4203,技能效果!B:B,0))="","",INDEX(技能效果!AF:AF,MATCH(技能效果等级!B4203,技能效果!B:B,0)))</f>
        <v/>
      </c>
      <c r="W4203" s="95">
        <f t="shared" si="63"/>
        <v>411</v>
      </c>
    </row>
    <row r="4204" spans="1:23" ht="16.5" x14ac:dyDescent="0.2">
      <c r="A4204" s="62">
        <v>4201</v>
      </c>
      <c r="B4204" s="95">
        <f>INDEX(技能效果!B:B,MATCH(技能效果等级!W4204,技能效果!AE:AE,0))</f>
        <v>210600801</v>
      </c>
      <c r="C4204" s="95" t="str">
        <f>INDEX(技能效果!C:C,MATCH(技能效果等级!B4204,技能效果!B:B,0))</f>
        <v>黑尔坎普普攻伤害(教学)</v>
      </c>
      <c r="D4204" s="96" t="s">
        <v>873</v>
      </c>
      <c r="E4204" s="95">
        <v>7</v>
      </c>
      <c r="F4204" s="95">
        <f>INDEX(技能效果!H:H,MATCH(技能效果等级!B4204,技能效果!B:B,0))</f>
        <v>1001</v>
      </c>
      <c r="G4204" s="95">
        <f>IF(INDEX(技能效果!K:K,MATCH(B4204,技能效果!B:B,0))=0,INDEX(技能效果!I:I,MATCH(技能效果等级!B4204,技能效果!B:B,0)),INDEX(技能效果!I:I,MATCH(技能效果等级!B4204,技能效果!B:B,0))*VLOOKUP(E4204,技能数值计算!$C$19:$D$28,2,FALSE))</f>
        <v>0.5</v>
      </c>
      <c r="H4204" s="95">
        <f>INDEX(技能效果!J:J,MATCH(技能效果等级!B4204,技能效果!B:B,0))</f>
        <v>0</v>
      </c>
      <c r="I4204" s="97"/>
      <c r="J4204" s="97"/>
      <c r="K4204" s="97"/>
      <c r="L4204" s="97"/>
      <c r="M4204" s="97"/>
      <c r="N4204" s="96" t="str">
        <f>IF(INDEX(技能效果!L:L,MATCH(技能效果等级!B4204,技能效果!B:B,0))="","",INDEX(技能效果!L:L,MATCH(技能效果等级!B4204,技能效果!B:B,0)))</f>
        <v/>
      </c>
      <c r="O4204" s="95">
        <f>IF(INDEX(技能效果!N:N,MATCH(B4204,技能效果!B:B,0))=0,INDEX(技能效果!M:M,MATCH(技能效果等级!B4204,技能效果!B:B,0)),INDEX(技能效果!M:M,MATCH(技能效果等级!B4204,技能效果!B:B,0))*VLOOKUP(E4204,技能数值计算!$C$19:$D$28,2,FALSE))</f>
        <v>0</v>
      </c>
      <c r="P4204" s="97"/>
      <c r="Q4204" s="97"/>
      <c r="R4204" s="95" t="str">
        <f>IF(INDEX(技能效果!O:O,MATCH(技能效果等级!B4204,技能效果!B:B,0))="","",INDEX(技能效果!O:O,MATCH(技能效果等级!B4204,技能效果!B:B,0)))</f>
        <v/>
      </c>
      <c r="S4204" s="97"/>
      <c r="T4204" s="97"/>
      <c r="U4204" s="97"/>
      <c r="V4204" s="96" t="str">
        <f>IF(INDEX(技能效果!AF:AF,MATCH(技能效果等级!B4204,技能效果!B:B,0))="","",INDEX(技能效果!AF:AF,MATCH(技能效果等级!B4204,技能效果!B:B,0)))</f>
        <v/>
      </c>
      <c r="W4204" s="95">
        <f t="shared" si="63"/>
        <v>411</v>
      </c>
    </row>
    <row r="4205" spans="1:23" ht="16.5" x14ac:dyDescent="0.2">
      <c r="A4205" s="62">
        <v>4202</v>
      </c>
      <c r="B4205" s="95">
        <f>INDEX(技能效果!B:B,MATCH(技能效果等级!W4205,技能效果!AE:AE,0))</f>
        <v>210600801</v>
      </c>
      <c r="C4205" s="95" t="str">
        <f>INDEX(技能效果!C:C,MATCH(技能效果等级!B4205,技能效果!B:B,0))</f>
        <v>黑尔坎普普攻伤害(教学)</v>
      </c>
      <c r="D4205" s="96" t="s">
        <v>873</v>
      </c>
      <c r="E4205" s="95">
        <v>8</v>
      </c>
      <c r="F4205" s="95">
        <f>INDEX(技能效果!H:H,MATCH(技能效果等级!B4205,技能效果!B:B,0))</f>
        <v>1001</v>
      </c>
      <c r="G4205" s="95">
        <f>IF(INDEX(技能效果!K:K,MATCH(B4205,技能效果!B:B,0))=0,INDEX(技能效果!I:I,MATCH(技能效果等级!B4205,技能效果!B:B,0)),INDEX(技能效果!I:I,MATCH(技能效果等级!B4205,技能效果!B:B,0))*VLOOKUP(E4205,技能数值计算!$C$19:$D$28,2,FALSE))</f>
        <v>0.5</v>
      </c>
      <c r="H4205" s="95">
        <f>INDEX(技能效果!J:J,MATCH(技能效果等级!B4205,技能效果!B:B,0))</f>
        <v>0</v>
      </c>
      <c r="I4205" s="97"/>
      <c r="J4205" s="97"/>
      <c r="K4205" s="97"/>
      <c r="L4205" s="97"/>
      <c r="M4205" s="97"/>
      <c r="N4205" s="96" t="str">
        <f>IF(INDEX(技能效果!L:L,MATCH(技能效果等级!B4205,技能效果!B:B,0))="","",INDEX(技能效果!L:L,MATCH(技能效果等级!B4205,技能效果!B:B,0)))</f>
        <v/>
      </c>
      <c r="O4205" s="95">
        <f>IF(INDEX(技能效果!N:N,MATCH(B4205,技能效果!B:B,0))=0,INDEX(技能效果!M:M,MATCH(技能效果等级!B4205,技能效果!B:B,0)),INDEX(技能效果!M:M,MATCH(技能效果等级!B4205,技能效果!B:B,0))*VLOOKUP(E4205,技能数值计算!$C$19:$D$28,2,FALSE))</f>
        <v>0</v>
      </c>
      <c r="P4205" s="97"/>
      <c r="Q4205" s="97"/>
      <c r="R4205" s="95" t="str">
        <f>IF(INDEX(技能效果!O:O,MATCH(技能效果等级!B4205,技能效果!B:B,0))="","",INDEX(技能效果!O:O,MATCH(技能效果等级!B4205,技能效果!B:B,0)))</f>
        <v/>
      </c>
      <c r="S4205" s="97"/>
      <c r="T4205" s="97"/>
      <c r="U4205" s="97"/>
      <c r="V4205" s="96" t="str">
        <f>IF(INDEX(技能效果!AF:AF,MATCH(技能效果等级!B4205,技能效果!B:B,0))="","",INDEX(技能效果!AF:AF,MATCH(技能效果等级!B4205,技能效果!B:B,0)))</f>
        <v/>
      </c>
      <c r="W4205" s="95">
        <f t="shared" ref="W4205:W4268" si="64">W4195+1</f>
        <v>411</v>
      </c>
    </row>
    <row r="4206" spans="1:23" ht="16.5" x14ac:dyDescent="0.2">
      <c r="A4206" s="62">
        <v>4203</v>
      </c>
      <c r="B4206" s="95">
        <f>INDEX(技能效果!B:B,MATCH(技能效果等级!W4206,技能效果!AE:AE,0))</f>
        <v>210600801</v>
      </c>
      <c r="C4206" s="95" t="str">
        <f>INDEX(技能效果!C:C,MATCH(技能效果等级!B4206,技能效果!B:B,0))</f>
        <v>黑尔坎普普攻伤害(教学)</v>
      </c>
      <c r="D4206" s="96" t="s">
        <v>873</v>
      </c>
      <c r="E4206" s="95">
        <v>9</v>
      </c>
      <c r="F4206" s="95">
        <f>INDEX(技能效果!H:H,MATCH(技能效果等级!B4206,技能效果!B:B,0))</f>
        <v>1001</v>
      </c>
      <c r="G4206" s="95">
        <f>IF(INDEX(技能效果!K:K,MATCH(B4206,技能效果!B:B,0))=0,INDEX(技能效果!I:I,MATCH(技能效果等级!B4206,技能效果!B:B,0)),INDEX(技能效果!I:I,MATCH(技能效果等级!B4206,技能效果!B:B,0))*VLOOKUP(E4206,技能数值计算!$C$19:$D$28,2,FALSE))</f>
        <v>0.5</v>
      </c>
      <c r="H4206" s="95">
        <f>INDEX(技能效果!J:J,MATCH(技能效果等级!B4206,技能效果!B:B,0))</f>
        <v>0</v>
      </c>
      <c r="I4206" s="97"/>
      <c r="J4206" s="97"/>
      <c r="K4206" s="97"/>
      <c r="L4206" s="97"/>
      <c r="M4206" s="97"/>
      <c r="N4206" s="96" t="str">
        <f>IF(INDEX(技能效果!L:L,MATCH(技能效果等级!B4206,技能效果!B:B,0))="","",INDEX(技能效果!L:L,MATCH(技能效果等级!B4206,技能效果!B:B,0)))</f>
        <v/>
      </c>
      <c r="O4206" s="95">
        <f>IF(INDEX(技能效果!N:N,MATCH(B4206,技能效果!B:B,0))=0,INDEX(技能效果!M:M,MATCH(技能效果等级!B4206,技能效果!B:B,0)),INDEX(技能效果!M:M,MATCH(技能效果等级!B4206,技能效果!B:B,0))*VLOOKUP(E4206,技能数值计算!$C$19:$D$28,2,FALSE))</f>
        <v>0</v>
      </c>
      <c r="P4206" s="97"/>
      <c r="Q4206" s="97"/>
      <c r="R4206" s="95" t="str">
        <f>IF(INDEX(技能效果!O:O,MATCH(技能效果等级!B4206,技能效果!B:B,0))="","",INDEX(技能效果!O:O,MATCH(技能效果等级!B4206,技能效果!B:B,0)))</f>
        <v/>
      </c>
      <c r="S4206" s="97"/>
      <c r="T4206" s="97"/>
      <c r="U4206" s="97"/>
      <c r="V4206" s="96" t="str">
        <f>IF(INDEX(技能效果!AF:AF,MATCH(技能效果等级!B4206,技能效果!B:B,0))="","",INDEX(技能效果!AF:AF,MATCH(技能效果等级!B4206,技能效果!B:B,0)))</f>
        <v/>
      </c>
      <c r="W4206" s="95">
        <f t="shared" si="64"/>
        <v>411</v>
      </c>
    </row>
    <row r="4207" spans="1:23" ht="16.5" x14ac:dyDescent="0.2">
      <c r="A4207" s="62">
        <v>4204</v>
      </c>
      <c r="B4207" s="95">
        <f>INDEX(技能效果!B:B,MATCH(技能效果等级!W4207,技能效果!AE:AE,0))</f>
        <v>210600801</v>
      </c>
      <c r="C4207" s="95" t="str">
        <f>INDEX(技能效果!C:C,MATCH(技能效果等级!B4207,技能效果!B:B,0))</f>
        <v>黑尔坎普普攻伤害(教学)</v>
      </c>
      <c r="D4207" s="96" t="s">
        <v>873</v>
      </c>
      <c r="E4207" s="95">
        <v>10</v>
      </c>
      <c r="F4207" s="95">
        <f>INDEX(技能效果!H:H,MATCH(技能效果等级!B4207,技能效果!B:B,0))</f>
        <v>1001</v>
      </c>
      <c r="G4207" s="95">
        <f>IF(INDEX(技能效果!K:K,MATCH(B4207,技能效果!B:B,0))=0,INDEX(技能效果!I:I,MATCH(技能效果等级!B4207,技能效果!B:B,0)),INDEX(技能效果!I:I,MATCH(技能效果等级!B4207,技能效果!B:B,0))*VLOOKUP(E4207,技能数值计算!$C$19:$D$28,2,FALSE))</f>
        <v>0.5</v>
      </c>
      <c r="H4207" s="95">
        <f>INDEX(技能效果!J:J,MATCH(技能效果等级!B4207,技能效果!B:B,0))</f>
        <v>0</v>
      </c>
      <c r="I4207" s="97"/>
      <c r="J4207" s="97"/>
      <c r="K4207" s="97"/>
      <c r="L4207" s="97"/>
      <c r="M4207" s="97"/>
      <c r="N4207" s="96" t="str">
        <f>IF(INDEX(技能效果!L:L,MATCH(技能效果等级!B4207,技能效果!B:B,0))="","",INDEX(技能效果!L:L,MATCH(技能效果等级!B4207,技能效果!B:B,0)))</f>
        <v/>
      </c>
      <c r="O4207" s="95">
        <f>IF(INDEX(技能效果!N:N,MATCH(B4207,技能效果!B:B,0))=0,INDEX(技能效果!M:M,MATCH(技能效果等级!B4207,技能效果!B:B,0)),INDEX(技能效果!M:M,MATCH(技能效果等级!B4207,技能效果!B:B,0))*VLOOKUP(E4207,技能数值计算!$C$19:$D$28,2,FALSE))</f>
        <v>0</v>
      </c>
      <c r="P4207" s="97"/>
      <c r="Q4207" s="97"/>
      <c r="R4207" s="95" t="str">
        <f>IF(INDEX(技能效果!O:O,MATCH(技能效果等级!B4207,技能效果!B:B,0))="","",INDEX(技能效果!O:O,MATCH(技能效果等级!B4207,技能效果!B:B,0)))</f>
        <v/>
      </c>
      <c r="S4207" s="97"/>
      <c r="T4207" s="97"/>
      <c r="U4207" s="97"/>
      <c r="V4207" s="96" t="str">
        <f>IF(INDEX(技能效果!AF:AF,MATCH(技能效果等级!B4207,技能效果!B:B,0))="","",INDEX(技能效果!AF:AF,MATCH(技能效果等级!B4207,技能效果!B:B,0)))</f>
        <v/>
      </c>
      <c r="W4207" s="95">
        <f t="shared" si="64"/>
        <v>411</v>
      </c>
    </row>
    <row r="4208" spans="1:23" ht="16.5" x14ac:dyDescent="0.2">
      <c r="A4208" s="62">
        <v>4205</v>
      </c>
      <c r="B4208" s="95">
        <f>INDEX(技能效果!B:B,MATCH(技能效果等级!W4208,技能效果!AE:AE,0))</f>
        <v>210600802</v>
      </c>
      <c r="C4208" s="95" t="str">
        <f>INDEX(技能效果!C:C,MATCH(技能效果等级!B4208,技能效果!B:B,0))</f>
        <v>黑尔坎普普攻水晶(教学)</v>
      </c>
      <c r="D4208" s="96" t="s">
        <v>873</v>
      </c>
      <c r="E4208" s="95">
        <v>1</v>
      </c>
      <c r="F4208" s="95">
        <f>INDEX(技能效果!H:H,MATCH(技能效果等级!B4208,技能效果!B:B,0))</f>
        <v>3001</v>
      </c>
      <c r="G4208" s="95">
        <f>IF(INDEX(技能效果!K:K,MATCH(B4208,技能效果!B:B,0))=0,INDEX(技能效果!I:I,MATCH(技能效果等级!B4208,技能效果!B:B,0)),INDEX(技能效果!I:I,MATCH(技能效果等级!B4208,技能效果!B:B,0))*VLOOKUP(E4208,技能数值计算!$C$19:$D$28,2,FALSE))</f>
        <v>3</v>
      </c>
      <c r="H4208" s="95">
        <f>INDEX(技能效果!J:J,MATCH(技能效果等级!B4208,技能效果!B:B,0))</f>
        <v>1</v>
      </c>
      <c r="I4208" s="97"/>
      <c r="J4208" s="97"/>
      <c r="K4208" s="97"/>
      <c r="L4208" s="97"/>
      <c r="M4208" s="97"/>
      <c r="N4208" s="96" t="str">
        <f>IF(INDEX(技能效果!L:L,MATCH(技能效果等级!B4208,技能效果!B:B,0))="","",INDEX(技能效果!L:L,MATCH(技能效果等级!B4208,技能效果!B:B,0)))</f>
        <v/>
      </c>
      <c r="O4208" s="95">
        <f>IF(INDEX(技能效果!N:N,MATCH(B4208,技能效果!B:B,0))=0,INDEX(技能效果!M:M,MATCH(技能效果等级!B4208,技能效果!B:B,0)),INDEX(技能效果!M:M,MATCH(技能效果等级!B4208,技能效果!B:B,0))*VLOOKUP(E4208,技能数值计算!$C$19:$D$28,2,FALSE))</f>
        <v>0</v>
      </c>
      <c r="P4208" s="97"/>
      <c r="Q4208" s="97"/>
      <c r="R4208" s="95" t="str">
        <f>IF(INDEX(技能效果!O:O,MATCH(技能效果等级!B4208,技能效果!B:B,0))="","",INDEX(技能效果!O:O,MATCH(技能效果等级!B4208,技能效果!B:B,0)))</f>
        <v/>
      </c>
      <c r="S4208" s="97"/>
      <c r="T4208" s="97"/>
      <c r="U4208" s="97"/>
      <c r="V4208" s="96" t="str">
        <f>IF(INDEX(技能效果!AF:AF,MATCH(技能效果等级!B4208,技能效果!B:B,0))="","",INDEX(技能效果!AF:AF,MATCH(技能效果等级!B4208,技能效果!B:B,0)))</f>
        <v/>
      </c>
      <c r="W4208" s="95">
        <f t="shared" si="64"/>
        <v>412</v>
      </c>
    </row>
    <row r="4209" spans="1:23" ht="16.5" x14ac:dyDescent="0.2">
      <c r="A4209" s="62">
        <v>4206</v>
      </c>
      <c r="B4209" s="95">
        <f>INDEX(技能效果!B:B,MATCH(技能效果等级!W4209,技能效果!AE:AE,0))</f>
        <v>210600802</v>
      </c>
      <c r="C4209" s="95" t="str">
        <f>INDEX(技能效果!C:C,MATCH(技能效果等级!B4209,技能效果!B:B,0))</f>
        <v>黑尔坎普普攻水晶(教学)</v>
      </c>
      <c r="D4209" s="96" t="s">
        <v>873</v>
      </c>
      <c r="E4209" s="95">
        <v>2</v>
      </c>
      <c r="F4209" s="95">
        <f>INDEX(技能效果!H:H,MATCH(技能效果等级!B4209,技能效果!B:B,0))</f>
        <v>3001</v>
      </c>
      <c r="G4209" s="95">
        <f>IF(INDEX(技能效果!K:K,MATCH(B4209,技能效果!B:B,0))=0,INDEX(技能效果!I:I,MATCH(技能效果等级!B4209,技能效果!B:B,0)),INDEX(技能效果!I:I,MATCH(技能效果等级!B4209,技能效果!B:B,0))*VLOOKUP(E4209,技能数值计算!$C$19:$D$28,2,FALSE))</f>
        <v>3</v>
      </c>
      <c r="H4209" s="95">
        <f>INDEX(技能效果!J:J,MATCH(技能效果等级!B4209,技能效果!B:B,0))</f>
        <v>1</v>
      </c>
      <c r="I4209" s="97"/>
      <c r="J4209" s="97"/>
      <c r="K4209" s="97"/>
      <c r="L4209" s="97"/>
      <c r="M4209" s="97"/>
      <c r="N4209" s="96" t="str">
        <f>IF(INDEX(技能效果!L:L,MATCH(技能效果等级!B4209,技能效果!B:B,0))="","",INDEX(技能效果!L:L,MATCH(技能效果等级!B4209,技能效果!B:B,0)))</f>
        <v/>
      </c>
      <c r="O4209" s="95">
        <f>IF(INDEX(技能效果!N:N,MATCH(B4209,技能效果!B:B,0))=0,INDEX(技能效果!M:M,MATCH(技能效果等级!B4209,技能效果!B:B,0)),INDEX(技能效果!M:M,MATCH(技能效果等级!B4209,技能效果!B:B,0))*VLOOKUP(E4209,技能数值计算!$C$19:$D$28,2,FALSE))</f>
        <v>0</v>
      </c>
      <c r="P4209" s="97"/>
      <c r="Q4209" s="97"/>
      <c r="R4209" s="95" t="str">
        <f>IF(INDEX(技能效果!O:O,MATCH(技能效果等级!B4209,技能效果!B:B,0))="","",INDEX(技能效果!O:O,MATCH(技能效果等级!B4209,技能效果!B:B,0)))</f>
        <v/>
      </c>
      <c r="S4209" s="97"/>
      <c r="T4209" s="97"/>
      <c r="U4209" s="97"/>
      <c r="V4209" s="96" t="str">
        <f>IF(INDEX(技能效果!AF:AF,MATCH(技能效果等级!B4209,技能效果!B:B,0))="","",INDEX(技能效果!AF:AF,MATCH(技能效果等级!B4209,技能效果!B:B,0)))</f>
        <v/>
      </c>
      <c r="W4209" s="95">
        <f t="shared" si="64"/>
        <v>412</v>
      </c>
    </row>
    <row r="4210" spans="1:23" ht="16.5" x14ac:dyDescent="0.2">
      <c r="A4210" s="62">
        <v>4207</v>
      </c>
      <c r="B4210" s="95">
        <f>INDEX(技能效果!B:B,MATCH(技能效果等级!W4210,技能效果!AE:AE,0))</f>
        <v>210600802</v>
      </c>
      <c r="C4210" s="95" t="str">
        <f>INDEX(技能效果!C:C,MATCH(技能效果等级!B4210,技能效果!B:B,0))</f>
        <v>黑尔坎普普攻水晶(教学)</v>
      </c>
      <c r="D4210" s="96" t="s">
        <v>873</v>
      </c>
      <c r="E4210" s="95">
        <v>3</v>
      </c>
      <c r="F4210" s="95">
        <f>INDEX(技能效果!H:H,MATCH(技能效果等级!B4210,技能效果!B:B,0))</f>
        <v>3001</v>
      </c>
      <c r="G4210" s="95">
        <f>IF(INDEX(技能效果!K:K,MATCH(B4210,技能效果!B:B,0))=0,INDEX(技能效果!I:I,MATCH(技能效果等级!B4210,技能效果!B:B,0)),INDEX(技能效果!I:I,MATCH(技能效果等级!B4210,技能效果!B:B,0))*VLOOKUP(E4210,技能数值计算!$C$19:$D$28,2,FALSE))</f>
        <v>3</v>
      </c>
      <c r="H4210" s="95">
        <f>INDEX(技能效果!J:J,MATCH(技能效果等级!B4210,技能效果!B:B,0))</f>
        <v>1</v>
      </c>
      <c r="I4210" s="97"/>
      <c r="J4210" s="97"/>
      <c r="K4210" s="97"/>
      <c r="L4210" s="97"/>
      <c r="M4210" s="97"/>
      <c r="N4210" s="96" t="str">
        <f>IF(INDEX(技能效果!L:L,MATCH(技能效果等级!B4210,技能效果!B:B,0))="","",INDEX(技能效果!L:L,MATCH(技能效果等级!B4210,技能效果!B:B,0)))</f>
        <v/>
      </c>
      <c r="O4210" s="95">
        <f>IF(INDEX(技能效果!N:N,MATCH(B4210,技能效果!B:B,0))=0,INDEX(技能效果!M:M,MATCH(技能效果等级!B4210,技能效果!B:B,0)),INDEX(技能效果!M:M,MATCH(技能效果等级!B4210,技能效果!B:B,0))*VLOOKUP(E4210,技能数值计算!$C$19:$D$28,2,FALSE))</f>
        <v>0</v>
      </c>
      <c r="P4210" s="97"/>
      <c r="Q4210" s="97"/>
      <c r="R4210" s="95" t="str">
        <f>IF(INDEX(技能效果!O:O,MATCH(技能效果等级!B4210,技能效果!B:B,0))="","",INDEX(技能效果!O:O,MATCH(技能效果等级!B4210,技能效果!B:B,0)))</f>
        <v/>
      </c>
      <c r="S4210" s="97"/>
      <c r="T4210" s="97"/>
      <c r="U4210" s="97"/>
      <c r="V4210" s="96" t="str">
        <f>IF(INDEX(技能效果!AF:AF,MATCH(技能效果等级!B4210,技能效果!B:B,0))="","",INDEX(技能效果!AF:AF,MATCH(技能效果等级!B4210,技能效果!B:B,0)))</f>
        <v/>
      </c>
      <c r="W4210" s="95">
        <f t="shared" si="64"/>
        <v>412</v>
      </c>
    </row>
    <row r="4211" spans="1:23" ht="16.5" x14ac:dyDescent="0.2">
      <c r="A4211" s="62">
        <v>4208</v>
      </c>
      <c r="B4211" s="95">
        <f>INDEX(技能效果!B:B,MATCH(技能效果等级!W4211,技能效果!AE:AE,0))</f>
        <v>210600802</v>
      </c>
      <c r="C4211" s="95" t="str">
        <f>INDEX(技能效果!C:C,MATCH(技能效果等级!B4211,技能效果!B:B,0))</f>
        <v>黑尔坎普普攻水晶(教学)</v>
      </c>
      <c r="D4211" s="96" t="s">
        <v>873</v>
      </c>
      <c r="E4211" s="95">
        <v>4</v>
      </c>
      <c r="F4211" s="95">
        <f>INDEX(技能效果!H:H,MATCH(技能效果等级!B4211,技能效果!B:B,0))</f>
        <v>3001</v>
      </c>
      <c r="G4211" s="95">
        <f>IF(INDEX(技能效果!K:K,MATCH(B4211,技能效果!B:B,0))=0,INDEX(技能效果!I:I,MATCH(技能效果等级!B4211,技能效果!B:B,0)),INDEX(技能效果!I:I,MATCH(技能效果等级!B4211,技能效果!B:B,0))*VLOOKUP(E4211,技能数值计算!$C$19:$D$28,2,FALSE))</f>
        <v>3</v>
      </c>
      <c r="H4211" s="95">
        <f>INDEX(技能效果!J:J,MATCH(技能效果等级!B4211,技能效果!B:B,0))</f>
        <v>1</v>
      </c>
      <c r="I4211" s="97"/>
      <c r="J4211" s="97"/>
      <c r="K4211" s="97"/>
      <c r="L4211" s="97"/>
      <c r="M4211" s="97"/>
      <c r="N4211" s="96" t="str">
        <f>IF(INDEX(技能效果!L:L,MATCH(技能效果等级!B4211,技能效果!B:B,0))="","",INDEX(技能效果!L:L,MATCH(技能效果等级!B4211,技能效果!B:B,0)))</f>
        <v/>
      </c>
      <c r="O4211" s="95">
        <f>IF(INDEX(技能效果!N:N,MATCH(B4211,技能效果!B:B,0))=0,INDEX(技能效果!M:M,MATCH(技能效果等级!B4211,技能效果!B:B,0)),INDEX(技能效果!M:M,MATCH(技能效果等级!B4211,技能效果!B:B,0))*VLOOKUP(E4211,技能数值计算!$C$19:$D$28,2,FALSE))</f>
        <v>0</v>
      </c>
      <c r="P4211" s="97"/>
      <c r="Q4211" s="97"/>
      <c r="R4211" s="95" t="str">
        <f>IF(INDEX(技能效果!O:O,MATCH(技能效果等级!B4211,技能效果!B:B,0))="","",INDEX(技能效果!O:O,MATCH(技能效果等级!B4211,技能效果!B:B,0)))</f>
        <v/>
      </c>
      <c r="S4211" s="97"/>
      <c r="T4211" s="97"/>
      <c r="U4211" s="97"/>
      <c r="V4211" s="96" t="str">
        <f>IF(INDEX(技能效果!AF:AF,MATCH(技能效果等级!B4211,技能效果!B:B,0))="","",INDEX(技能效果!AF:AF,MATCH(技能效果等级!B4211,技能效果!B:B,0)))</f>
        <v/>
      </c>
      <c r="W4211" s="95">
        <f t="shared" si="64"/>
        <v>412</v>
      </c>
    </row>
    <row r="4212" spans="1:23" ht="16.5" x14ac:dyDescent="0.2">
      <c r="A4212" s="62">
        <v>4209</v>
      </c>
      <c r="B4212" s="95">
        <f>INDEX(技能效果!B:B,MATCH(技能效果等级!W4212,技能效果!AE:AE,0))</f>
        <v>210600802</v>
      </c>
      <c r="C4212" s="95" t="str">
        <f>INDEX(技能效果!C:C,MATCH(技能效果等级!B4212,技能效果!B:B,0))</f>
        <v>黑尔坎普普攻水晶(教学)</v>
      </c>
      <c r="D4212" s="96" t="s">
        <v>873</v>
      </c>
      <c r="E4212" s="95">
        <v>5</v>
      </c>
      <c r="F4212" s="95">
        <f>INDEX(技能效果!H:H,MATCH(技能效果等级!B4212,技能效果!B:B,0))</f>
        <v>3001</v>
      </c>
      <c r="G4212" s="95">
        <f>IF(INDEX(技能效果!K:K,MATCH(B4212,技能效果!B:B,0))=0,INDEX(技能效果!I:I,MATCH(技能效果等级!B4212,技能效果!B:B,0)),INDEX(技能效果!I:I,MATCH(技能效果等级!B4212,技能效果!B:B,0))*VLOOKUP(E4212,技能数值计算!$C$19:$D$28,2,FALSE))</f>
        <v>3</v>
      </c>
      <c r="H4212" s="95">
        <f>INDEX(技能效果!J:J,MATCH(技能效果等级!B4212,技能效果!B:B,0))</f>
        <v>1</v>
      </c>
      <c r="I4212" s="97"/>
      <c r="J4212" s="97"/>
      <c r="K4212" s="97"/>
      <c r="L4212" s="97"/>
      <c r="M4212" s="97"/>
      <c r="N4212" s="96" t="str">
        <f>IF(INDEX(技能效果!L:L,MATCH(技能效果等级!B4212,技能效果!B:B,0))="","",INDEX(技能效果!L:L,MATCH(技能效果等级!B4212,技能效果!B:B,0)))</f>
        <v/>
      </c>
      <c r="O4212" s="95">
        <f>IF(INDEX(技能效果!N:N,MATCH(B4212,技能效果!B:B,0))=0,INDEX(技能效果!M:M,MATCH(技能效果等级!B4212,技能效果!B:B,0)),INDEX(技能效果!M:M,MATCH(技能效果等级!B4212,技能效果!B:B,0))*VLOOKUP(E4212,技能数值计算!$C$19:$D$28,2,FALSE))</f>
        <v>0</v>
      </c>
      <c r="P4212" s="97"/>
      <c r="Q4212" s="97"/>
      <c r="R4212" s="95" t="str">
        <f>IF(INDEX(技能效果!O:O,MATCH(技能效果等级!B4212,技能效果!B:B,0))="","",INDEX(技能效果!O:O,MATCH(技能效果等级!B4212,技能效果!B:B,0)))</f>
        <v/>
      </c>
      <c r="S4212" s="97"/>
      <c r="T4212" s="97"/>
      <c r="U4212" s="97"/>
      <c r="V4212" s="96" t="str">
        <f>IF(INDEX(技能效果!AF:AF,MATCH(技能效果等级!B4212,技能效果!B:B,0))="","",INDEX(技能效果!AF:AF,MATCH(技能效果等级!B4212,技能效果!B:B,0)))</f>
        <v/>
      </c>
      <c r="W4212" s="95">
        <f t="shared" si="64"/>
        <v>412</v>
      </c>
    </row>
    <row r="4213" spans="1:23" ht="16.5" x14ac:dyDescent="0.2">
      <c r="A4213" s="62">
        <v>4210</v>
      </c>
      <c r="B4213" s="95">
        <f>INDEX(技能效果!B:B,MATCH(技能效果等级!W4213,技能效果!AE:AE,0))</f>
        <v>210600802</v>
      </c>
      <c r="C4213" s="95" t="str">
        <f>INDEX(技能效果!C:C,MATCH(技能效果等级!B4213,技能效果!B:B,0))</f>
        <v>黑尔坎普普攻水晶(教学)</v>
      </c>
      <c r="D4213" s="96" t="s">
        <v>873</v>
      </c>
      <c r="E4213" s="95">
        <v>6</v>
      </c>
      <c r="F4213" s="95">
        <f>INDEX(技能效果!H:H,MATCH(技能效果等级!B4213,技能效果!B:B,0))</f>
        <v>3001</v>
      </c>
      <c r="G4213" s="95">
        <f>IF(INDEX(技能效果!K:K,MATCH(B4213,技能效果!B:B,0))=0,INDEX(技能效果!I:I,MATCH(技能效果等级!B4213,技能效果!B:B,0)),INDEX(技能效果!I:I,MATCH(技能效果等级!B4213,技能效果!B:B,0))*VLOOKUP(E4213,技能数值计算!$C$19:$D$28,2,FALSE))</f>
        <v>3</v>
      </c>
      <c r="H4213" s="95">
        <f>INDEX(技能效果!J:J,MATCH(技能效果等级!B4213,技能效果!B:B,0))</f>
        <v>1</v>
      </c>
      <c r="I4213" s="97"/>
      <c r="J4213" s="97"/>
      <c r="K4213" s="97"/>
      <c r="L4213" s="97"/>
      <c r="M4213" s="97"/>
      <c r="N4213" s="96" t="str">
        <f>IF(INDEX(技能效果!L:L,MATCH(技能效果等级!B4213,技能效果!B:B,0))="","",INDEX(技能效果!L:L,MATCH(技能效果等级!B4213,技能效果!B:B,0)))</f>
        <v/>
      </c>
      <c r="O4213" s="95">
        <f>IF(INDEX(技能效果!N:N,MATCH(B4213,技能效果!B:B,0))=0,INDEX(技能效果!M:M,MATCH(技能效果等级!B4213,技能效果!B:B,0)),INDEX(技能效果!M:M,MATCH(技能效果等级!B4213,技能效果!B:B,0))*VLOOKUP(E4213,技能数值计算!$C$19:$D$28,2,FALSE))</f>
        <v>0</v>
      </c>
      <c r="P4213" s="97"/>
      <c r="Q4213" s="97"/>
      <c r="R4213" s="95" t="str">
        <f>IF(INDEX(技能效果!O:O,MATCH(技能效果等级!B4213,技能效果!B:B,0))="","",INDEX(技能效果!O:O,MATCH(技能效果等级!B4213,技能效果!B:B,0)))</f>
        <v/>
      </c>
      <c r="S4213" s="97"/>
      <c r="T4213" s="97"/>
      <c r="U4213" s="97"/>
      <c r="V4213" s="96" t="str">
        <f>IF(INDEX(技能效果!AF:AF,MATCH(技能效果等级!B4213,技能效果!B:B,0))="","",INDEX(技能效果!AF:AF,MATCH(技能效果等级!B4213,技能效果!B:B,0)))</f>
        <v/>
      </c>
      <c r="W4213" s="95">
        <f t="shared" si="64"/>
        <v>412</v>
      </c>
    </row>
    <row r="4214" spans="1:23" ht="16.5" x14ac:dyDescent="0.2">
      <c r="A4214" s="62">
        <v>4211</v>
      </c>
      <c r="B4214" s="95">
        <f>INDEX(技能效果!B:B,MATCH(技能效果等级!W4214,技能效果!AE:AE,0))</f>
        <v>210600802</v>
      </c>
      <c r="C4214" s="95" t="str">
        <f>INDEX(技能效果!C:C,MATCH(技能效果等级!B4214,技能效果!B:B,0))</f>
        <v>黑尔坎普普攻水晶(教学)</v>
      </c>
      <c r="D4214" s="96" t="s">
        <v>873</v>
      </c>
      <c r="E4214" s="95">
        <v>7</v>
      </c>
      <c r="F4214" s="95">
        <f>INDEX(技能效果!H:H,MATCH(技能效果等级!B4214,技能效果!B:B,0))</f>
        <v>3001</v>
      </c>
      <c r="G4214" s="95">
        <f>IF(INDEX(技能效果!K:K,MATCH(B4214,技能效果!B:B,0))=0,INDEX(技能效果!I:I,MATCH(技能效果等级!B4214,技能效果!B:B,0)),INDEX(技能效果!I:I,MATCH(技能效果等级!B4214,技能效果!B:B,0))*VLOOKUP(E4214,技能数值计算!$C$19:$D$28,2,FALSE))</f>
        <v>3</v>
      </c>
      <c r="H4214" s="95">
        <f>INDEX(技能效果!J:J,MATCH(技能效果等级!B4214,技能效果!B:B,0))</f>
        <v>1</v>
      </c>
      <c r="I4214" s="97"/>
      <c r="J4214" s="97"/>
      <c r="K4214" s="97"/>
      <c r="L4214" s="97"/>
      <c r="M4214" s="97"/>
      <c r="N4214" s="96" t="str">
        <f>IF(INDEX(技能效果!L:L,MATCH(技能效果等级!B4214,技能效果!B:B,0))="","",INDEX(技能效果!L:L,MATCH(技能效果等级!B4214,技能效果!B:B,0)))</f>
        <v/>
      </c>
      <c r="O4214" s="95">
        <f>IF(INDEX(技能效果!N:N,MATCH(B4214,技能效果!B:B,0))=0,INDEX(技能效果!M:M,MATCH(技能效果等级!B4214,技能效果!B:B,0)),INDEX(技能效果!M:M,MATCH(技能效果等级!B4214,技能效果!B:B,0))*VLOOKUP(E4214,技能数值计算!$C$19:$D$28,2,FALSE))</f>
        <v>0</v>
      </c>
      <c r="P4214" s="97"/>
      <c r="Q4214" s="97"/>
      <c r="R4214" s="95" t="str">
        <f>IF(INDEX(技能效果!O:O,MATCH(技能效果等级!B4214,技能效果!B:B,0))="","",INDEX(技能效果!O:O,MATCH(技能效果等级!B4214,技能效果!B:B,0)))</f>
        <v/>
      </c>
      <c r="S4214" s="97"/>
      <c r="T4214" s="97"/>
      <c r="U4214" s="97"/>
      <c r="V4214" s="96" t="str">
        <f>IF(INDEX(技能效果!AF:AF,MATCH(技能效果等级!B4214,技能效果!B:B,0))="","",INDEX(技能效果!AF:AF,MATCH(技能效果等级!B4214,技能效果!B:B,0)))</f>
        <v/>
      </c>
      <c r="W4214" s="95">
        <f t="shared" si="64"/>
        <v>412</v>
      </c>
    </row>
    <row r="4215" spans="1:23" ht="16.5" x14ac:dyDescent="0.2">
      <c r="A4215" s="62">
        <v>4212</v>
      </c>
      <c r="B4215" s="95">
        <f>INDEX(技能效果!B:B,MATCH(技能效果等级!W4215,技能效果!AE:AE,0))</f>
        <v>210600802</v>
      </c>
      <c r="C4215" s="95" t="str">
        <f>INDEX(技能效果!C:C,MATCH(技能效果等级!B4215,技能效果!B:B,0))</f>
        <v>黑尔坎普普攻水晶(教学)</v>
      </c>
      <c r="D4215" s="96" t="s">
        <v>873</v>
      </c>
      <c r="E4215" s="95">
        <v>8</v>
      </c>
      <c r="F4215" s="95">
        <f>INDEX(技能效果!H:H,MATCH(技能效果等级!B4215,技能效果!B:B,0))</f>
        <v>3001</v>
      </c>
      <c r="G4215" s="95">
        <f>IF(INDEX(技能效果!K:K,MATCH(B4215,技能效果!B:B,0))=0,INDEX(技能效果!I:I,MATCH(技能效果等级!B4215,技能效果!B:B,0)),INDEX(技能效果!I:I,MATCH(技能效果等级!B4215,技能效果!B:B,0))*VLOOKUP(E4215,技能数值计算!$C$19:$D$28,2,FALSE))</f>
        <v>3</v>
      </c>
      <c r="H4215" s="95">
        <f>INDEX(技能效果!J:J,MATCH(技能效果等级!B4215,技能效果!B:B,0))</f>
        <v>1</v>
      </c>
      <c r="I4215" s="97"/>
      <c r="J4215" s="97"/>
      <c r="K4215" s="97"/>
      <c r="L4215" s="97"/>
      <c r="M4215" s="97"/>
      <c r="N4215" s="96" t="str">
        <f>IF(INDEX(技能效果!L:L,MATCH(技能效果等级!B4215,技能效果!B:B,0))="","",INDEX(技能效果!L:L,MATCH(技能效果等级!B4215,技能效果!B:B,0)))</f>
        <v/>
      </c>
      <c r="O4215" s="95">
        <f>IF(INDEX(技能效果!N:N,MATCH(B4215,技能效果!B:B,0))=0,INDEX(技能效果!M:M,MATCH(技能效果等级!B4215,技能效果!B:B,0)),INDEX(技能效果!M:M,MATCH(技能效果等级!B4215,技能效果!B:B,0))*VLOOKUP(E4215,技能数值计算!$C$19:$D$28,2,FALSE))</f>
        <v>0</v>
      </c>
      <c r="P4215" s="97"/>
      <c r="Q4215" s="97"/>
      <c r="R4215" s="95" t="str">
        <f>IF(INDEX(技能效果!O:O,MATCH(技能效果等级!B4215,技能效果!B:B,0))="","",INDEX(技能效果!O:O,MATCH(技能效果等级!B4215,技能效果!B:B,0)))</f>
        <v/>
      </c>
      <c r="S4215" s="97"/>
      <c r="T4215" s="97"/>
      <c r="U4215" s="97"/>
      <c r="V4215" s="96" t="str">
        <f>IF(INDEX(技能效果!AF:AF,MATCH(技能效果等级!B4215,技能效果!B:B,0))="","",INDEX(技能效果!AF:AF,MATCH(技能效果等级!B4215,技能效果!B:B,0)))</f>
        <v/>
      </c>
      <c r="W4215" s="95">
        <f t="shared" si="64"/>
        <v>412</v>
      </c>
    </row>
    <row r="4216" spans="1:23" ht="16.5" x14ac:dyDescent="0.2">
      <c r="A4216" s="62">
        <v>4213</v>
      </c>
      <c r="B4216" s="95">
        <f>INDEX(技能效果!B:B,MATCH(技能效果等级!W4216,技能效果!AE:AE,0))</f>
        <v>210600802</v>
      </c>
      <c r="C4216" s="95" t="str">
        <f>INDEX(技能效果!C:C,MATCH(技能效果等级!B4216,技能效果!B:B,0))</f>
        <v>黑尔坎普普攻水晶(教学)</v>
      </c>
      <c r="D4216" s="96" t="s">
        <v>873</v>
      </c>
      <c r="E4216" s="95">
        <v>9</v>
      </c>
      <c r="F4216" s="95">
        <f>INDEX(技能效果!H:H,MATCH(技能效果等级!B4216,技能效果!B:B,0))</f>
        <v>3001</v>
      </c>
      <c r="G4216" s="95">
        <f>IF(INDEX(技能效果!K:K,MATCH(B4216,技能效果!B:B,0))=0,INDEX(技能效果!I:I,MATCH(技能效果等级!B4216,技能效果!B:B,0)),INDEX(技能效果!I:I,MATCH(技能效果等级!B4216,技能效果!B:B,0))*VLOOKUP(E4216,技能数值计算!$C$19:$D$28,2,FALSE))</f>
        <v>3</v>
      </c>
      <c r="H4216" s="95">
        <f>INDEX(技能效果!J:J,MATCH(技能效果等级!B4216,技能效果!B:B,0))</f>
        <v>1</v>
      </c>
      <c r="I4216" s="97"/>
      <c r="J4216" s="97"/>
      <c r="K4216" s="97"/>
      <c r="L4216" s="97"/>
      <c r="M4216" s="97"/>
      <c r="N4216" s="96" t="str">
        <f>IF(INDEX(技能效果!L:L,MATCH(技能效果等级!B4216,技能效果!B:B,0))="","",INDEX(技能效果!L:L,MATCH(技能效果等级!B4216,技能效果!B:B,0)))</f>
        <v/>
      </c>
      <c r="O4216" s="95">
        <f>IF(INDEX(技能效果!N:N,MATCH(B4216,技能效果!B:B,0))=0,INDEX(技能效果!M:M,MATCH(技能效果等级!B4216,技能效果!B:B,0)),INDEX(技能效果!M:M,MATCH(技能效果等级!B4216,技能效果!B:B,0))*VLOOKUP(E4216,技能数值计算!$C$19:$D$28,2,FALSE))</f>
        <v>0</v>
      </c>
      <c r="P4216" s="97"/>
      <c r="Q4216" s="97"/>
      <c r="R4216" s="95" t="str">
        <f>IF(INDEX(技能效果!O:O,MATCH(技能效果等级!B4216,技能效果!B:B,0))="","",INDEX(技能效果!O:O,MATCH(技能效果等级!B4216,技能效果!B:B,0)))</f>
        <v/>
      </c>
      <c r="S4216" s="97"/>
      <c r="T4216" s="97"/>
      <c r="U4216" s="97"/>
      <c r="V4216" s="96" t="str">
        <f>IF(INDEX(技能效果!AF:AF,MATCH(技能效果等级!B4216,技能效果!B:B,0))="","",INDEX(技能效果!AF:AF,MATCH(技能效果等级!B4216,技能效果!B:B,0)))</f>
        <v/>
      </c>
      <c r="W4216" s="95">
        <f t="shared" si="64"/>
        <v>412</v>
      </c>
    </row>
    <row r="4217" spans="1:23" ht="16.5" x14ac:dyDescent="0.2">
      <c r="A4217" s="62">
        <v>4214</v>
      </c>
      <c r="B4217" s="95">
        <f>INDEX(技能效果!B:B,MATCH(技能效果等级!W4217,技能效果!AE:AE,0))</f>
        <v>210600802</v>
      </c>
      <c r="C4217" s="95" t="str">
        <f>INDEX(技能效果!C:C,MATCH(技能效果等级!B4217,技能效果!B:B,0))</f>
        <v>黑尔坎普普攻水晶(教学)</v>
      </c>
      <c r="D4217" s="96" t="s">
        <v>873</v>
      </c>
      <c r="E4217" s="95">
        <v>10</v>
      </c>
      <c r="F4217" s="95">
        <f>INDEX(技能效果!H:H,MATCH(技能效果等级!B4217,技能效果!B:B,0))</f>
        <v>3001</v>
      </c>
      <c r="G4217" s="95">
        <f>IF(INDEX(技能效果!K:K,MATCH(B4217,技能效果!B:B,0))=0,INDEX(技能效果!I:I,MATCH(技能效果等级!B4217,技能效果!B:B,0)),INDEX(技能效果!I:I,MATCH(技能效果等级!B4217,技能效果!B:B,0))*VLOOKUP(E4217,技能数值计算!$C$19:$D$28,2,FALSE))</f>
        <v>3</v>
      </c>
      <c r="H4217" s="95">
        <f>INDEX(技能效果!J:J,MATCH(技能效果等级!B4217,技能效果!B:B,0))</f>
        <v>1</v>
      </c>
      <c r="I4217" s="97"/>
      <c r="J4217" s="97"/>
      <c r="K4217" s="97"/>
      <c r="L4217" s="97"/>
      <c r="M4217" s="97"/>
      <c r="N4217" s="96" t="str">
        <f>IF(INDEX(技能效果!L:L,MATCH(技能效果等级!B4217,技能效果!B:B,0))="","",INDEX(技能效果!L:L,MATCH(技能效果等级!B4217,技能效果!B:B,0)))</f>
        <v/>
      </c>
      <c r="O4217" s="95">
        <f>IF(INDEX(技能效果!N:N,MATCH(B4217,技能效果!B:B,0))=0,INDEX(技能效果!M:M,MATCH(技能效果等级!B4217,技能效果!B:B,0)),INDEX(技能效果!M:M,MATCH(技能效果等级!B4217,技能效果!B:B,0))*VLOOKUP(E4217,技能数值计算!$C$19:$D$28,2,FALSE))</f>
        <v>0</v>
      </c>
      <c r="P4217" s="97"/>
      <c r="Q4217" s="97"/>
      <c r="R4217" s="95" t="str">
        <f>IF(INDEX(技能效果!O:O,MATCH(技能效果等级!B4217,技能效果!B:B,0))="","",INDEX(技能效果!O:O,MATCH(技能效果等级!B4217,技能效果!B:B,0)))</f>
        <v/>
      </c>
      <c r="S4217" s="97"/>
      <c r="T4217" s="97"/>
      <c r="U4217" s="97"/>
      <c r="V4217" s="96" t="str">
        <f>IF(INDEX(技能效果!AF:AF,MATCH(技能效果等级!B4217,技能效果!B:B,0))="","",INDEX(技能效果!AF:AF,MATCH(技能效果等级!B4217,技能效果!B:B,0)))</f>
        <v/>
      </c>
      <c r="W4217" s="95">
        <f t="shared" si="64"/>
        <v>412</v>
      </c>
    </row>
    <row r="4218" spans="1:23" ht="16.5" x14ac:dyDescent="0.2">
      <c r="A4218" s="62">
        <v>4215</v>
      </c>
      <c r="B4218" s="95">
        <f>INDEX(技能效果!B:B,MATCH(技能效果等级!W4218,技能效果!AE:AE,0))</f>
        <v>210600901</v>
      </c>
      <c r="C4218" s="95" t="str">
        <f>INDEX(技能效果!C:C,MATCH(技能效果等级!B4218,技能效果!B:B,0))</f>
        <v>北落师门普攻伤害(教学)</v>
      </c>
      <c r="D4218" s="96" t="s">
        <v>873</v>
      </c>
      <c r="E4218" s="95">
        <v>1</v>
      </c>
      <c r="F4218" s="95">
        <f>INDEX(技能效果!H:H,MATCH(技能效果等级!B4218,技能效果!B:B,0))</f>
        <v>1001</v>
      </c>
      <c r="G4218" s="95">
        <f>IF(INDEX(技能效果!K:K,MATCH(B4218,技能效果!B:B,0))=0,INDEX(技能效果!I:I,MATCH(技能效果等级!B4218,技能效果!B:B,0)),INDEX(技能效果!I:I,MATCH(技能效果等级!B4218,技能效果!B:B,0))*VLOOKUP(E4218,技能数值计算!$C$19:$D$28,2,FALSE))</f>
        <v>0.5</v>
      </c>
      <c r="H4218" s="95">
        <f>INDEX(技能效果!J:J,MATCH(技能效果等级!B4218,技能效果!B:B,0))</f>
        <v>0</v>
      </c>
      <c r="I4218" s="97"/>
      <c r="J4218" s="97"/>
      <c r="K4218" s="97"/>
      <c r="L4218" s="97"/>
      <c r="M4218" s="97"/>
      <c r="N4218" s="96" t="str">
        <f>IF(INDEX(技能效果!L:L,MATCH(技能效果等级!B4218,技能效果!B:B,0))="","",INDEX(技能效果!L:L,MATCH(技能效果等级!B4218,技能效果!B:B,0)))</f>
        <v/>
      </c>
      <c r="O4218" s="95">
        <f>IF(INDEX(技能效果!N:N,MATCH(B4218,技能效果!B:B,0))=0,INDEX(技能效果!M:M,MATCH(技能效果等级!B4218,技能效果!B:B,0)),INDEX(技能效果!M:M,MATCH(技能效果等级!B4218,技能效果!B:B,0))*VLOOKUP(E4218,技能数值计算!$C$19:$D$28,2,FALSE))</f>
        <v>0</v>
      </c>
      <c r="P4218" s="97"/>
      <c r="Q4218" s="97"/>
      <c r="R4218" s="95" t="str">
        <f>IF(INDEX(技能效果!O:O,MATCH(技能效果等级!B4218,技能效果!B:B,0))="","",INDEX(技能效果!O:O,MATCH(技能效果等级!B4218,技能效果!B:B,0)))</f>
        <v/>
      </c>
      <c r="S4218" s="97"/>
      <c r="T4218" s="97"/>
      <c r="U4218" s="97"/>
      <c r="V4218" s="96" t="str">
        <f>IF(INDEX(技能效果!AF:AF,MATCH(技能效果等级!B4218,技能效果!B:B,0))="","",INDEX(技能效果!AF:AF,MATCH(技能效果等级!B4218,技能效果!B:B,0)))</f>
        <v/>
      </c>
      <c r="W4218" s="95">
        <f t="shared" si="64"/>
        <v>413</v>
      </c>
    </row>
    <row r="4219" spans="1:23" ht="16.5" x14ac:dyDescent="0.2">
      <c r="A4219" s="62">
        <v>4216</v>
      </c>
      <c r="B4219" s="95">
        <f>INDEX(技能效果!B:B,MATCH(技能效果等级!W4219,技能效果!AE:AE,0))</f>
        <v>210600901</v>
      </c>
      <c r="C4219" s="95" t="str">
        <f>INDEX(技能效果!C:C,MATCH(技能效果等级!B4219,技能效果!B:B,0))</f>
        <v>北落师门普攻伤害(教学)</v>
      </c>
      <c r="D4219" s="96" t="s">
        <v>873</v>
      </c>
      <c r="E4219" s="95">
        <v>2</v>
      </c>
      <c r="F4219" s="95">
        <f>INDEX(技能效果!H:H,MATCH(技能效果等级!B4219,技能效果!B:B,0))</f>
        <v>1001</v>
      </c>
      <c r="G4219" s="95">
        <f>IF(INDEX(技能效果!K:K,MATCH(B4219,技能效果!B:B,0))=0,INDEX(技能效果!I:I,MATCH(技能效果等级!B4219,技能效果!B:B,0)),INDEX(技能效果!I:I,MATCH(技能效果等级!B4219,技能效果!B:B,0))*VLOOKUP(E4219,技能数值计算!$C$19:$D$28,2,FALSE))</f>
        <v>0.5</v>
      </c>
      <c r="H4219" s="95">
        <f>INDEX(技能效果!J:J,MATCH(技能效果等级!B4219,技能效果!B:B,0))</f>
        <v>0</v>
      </c>
      <c r="I4219" s="97"/>
      <c r="J4219" s="97"/>
      <c r="K4219" s="97"/>
      <c r="L4219" s="97"/>
      <c r="M4219" s="97"/>
      <c r="N4219" s="96" t="str">
        <f>IF(INDEX(技能效果!L:L,MATCH(技能效果等级!B4219,技能效果!B:B,0))="","",INDEX(技能效果!L:L,MATCH(技能效果等级!B4219,技能效果!B:B,0)))</f>
        <v/>
      </c>
      <c r="O4219" s="95">
        <f>IF(INDEX(技能效果!N:N,MATCH(B4219,技能效果!B:B,0))=0,INDEX(技能效果!M:M,MATCH(技能效果等级!B4219,技能效果!B:B,0)),INDEX(技能效果!M:M,MATCH(技能效果等级!B4219,技能效果!B:B,0))*VLOOKUP(E4219,技能数值计算!$C$19:$D$28,2,FALSE))</f>
        <v>0</v>
      </c>
      <c r="P4219" s="97"/>
      <c r="Q4219" s="97"/>
      <c r="R4219" s="95" t="str">
        <f>IF(INDEX(技能效果!O:O,MATCH(技能效果等级!B4219,技能效果!B:B,0))="","",INDEX(技能效果!O:O,MATCH(技能效果等级!B4219,技能效果!B:B,0)))</f>
        <v/>
      </c>
      <c r="S4219" s="97"/>
      <c r="T4219" s="97"/>
      <c r="U4219" s="97"/>
      <c r="V4219" s="96" t="str">
        <f>IF(INDEX(技能效果!AF:AF,MATCH(技能效果等级!B4219,技能效果!B:B,0))="","",INDEX(技能效果!AF:AF,MATCH(技能效果等级!B4219,技能效果!B:B,0)))</f>
        <v/>
      </c>
      <c r="W4219" s="95">
        <f t="shared" si="64"/>
        <v>413</v>
      </c>
    </row>
    <row r="4220" spans="1:23" ht="16.5" x14ac:dyDescent="0.2">
      <c r="A4220" s="62">
        <v>4217</v>
      </c>
      <c r="B4220" s="95">
        <f>INDEX(技能效果!B:B,MATCH(技能效果等级!W4220,技能效果!AE:AE,0))</f>
        <v>210600901</v>
      </c>
      <c r="C4220" s="95" t="str">
        <f>INDEX(技能效果!C:C,MATCH(技能效果等级!B4220,技能效果!B:B,0))</f>
        <v>北落师门普攻伤害(教学)</v>
      </c>
      <c r="D4220" s="96" t="s">
        <v>873</v>
      </c>
      <c r="E4220" s="95">
        <v>3</v>
      </c>
      <c r="F4220" s="95">
        <f>INDEX(技能效果!H:H,MATCH(技能效果等级!B4220,技能效果!B:B,0))</f>
        <v>1001</v>
      </c>
      <c r="G4220" s="95">
        <f>IF(INDEX(技能效果!K:K,MATCH(B4220,技能效果!B:B,0))=0,INDEX(技能效果!I:I,MATCH(技能效果等级!B4220,技能效果!B:B,0)),INDEX(技能效果!I:I,MATCH(技能效果等级!B4220,技能效果!B:B,0))*VLOOKUP(E4220,技能数值计算!$C$19:$D$28,2,FALSE))</f>
        <v>0.5</v>
      </c>
      <c r="H4220" s="95">
        <f>INDEX(技能效果!J:J,MATCH(技能效果等级!B4220,技能效果!B:B,0))</f>
        <v>0</v>
      </c>
      <c r="I4220" s="97"/>
      <c r="J4220" s="97"/>
      <c r="K4220" s="97"/>
      <c r="L4220" s="97"/>
      <c r="M4220" s="97"/>
      <c r="N4220" s="96" t="str">
        <f>IF(INDEX(技能效果!L:L,MATCH(技能效果等级!B4220,技能效果!B:B,0))="","",INDEX(技能效果!L:L,MATCH(技能效果等级!B4220,技能效果!B:B,0)))</f>
        <v/>
      </c>
      <c r="O4220" s="95">
        <f>IF(INDEX(技能效果!N:N,MATCH(B4220,技能效果!B:B,0))=0,INDEX(技能效果!M:M,MATCH(技能效果等级!B4220,技能效果!B:B,0)),INDEX(技能效果!M:M,MATCH(技能效果等级!B4220,技能效果!B:B,0))*VLOOKUP(E4220,技能数值计算!$C$19:$D$28,2,FALSE))</f>
        <v>0</v>
      </c>
      <c r="P4220" s="97"/>
      <c r="Q4220" s="97"/>
      <c r="R4220" s="95" t="str">
        <f>IF(INDEX(技能效果!O:O,MATCH(技能效果等级!B4220,技能效果!B:B,0))="","",INDEX(技能效果!O:O,MATCH(技能效果等级!B4220,技能效果!B:B,0)))</f>
        <v/>
      </c>
      <c r="S4220" s="97"/>
      <c r="T4220" s="97"/>
      <c r="U4220" s="97"/>
      <c r="V4220" s="96" t="str">
        <f>IF(INDEX(技能效果!AF:AF,MATCH(技能效果等级!B4220,技能效果!B:B,0))="","",INDEX(技能效果!AF:AF,MATCH(技能效果等级!B4220,技能效果!B:B,0)))</f>
        <v/>
      </c>
      <c r="W4220" s="95">
        <f t="shared" si="64"/>
        <v>413</v>
      </c>
    </row>
    <row r="4221" spans="1:23" ht="16.5" x14ac:dyDescent="0.2">
      <c r="A4221" s="62">
        <v>4218</v>
      </c>
      <c r="B4221" s="95">
        <f>INDEX(技能效果!B:B,MATCH(技能效果等级!W4221,技能效果!AE:AE,0))</f>
        <v>210600901</v>
      </c>
      <c r="C4221" s="95" t="str">
        <f>INDEX(技能效果!C:C,MATCH(技能效果等级!B4221,技能效果!B:B,0))</f>
        <v>北落师门普攻伤害(教学)</v>
      </c>
      <c r="D4221" s="96" t="s">
        <v>873</v>
      </c>
      <c r="E4221" s="95">
        <v>4</v>
      </c>
      <c r="F4221" s="95">
        <f>INDEX(技能效果!H:H,MATCH(技能效果等级!B4221,技能效果!B:B,0))</f>
        <v>1001</v>
      </c>
      <c r="G4221" s="95">
        <f>IF(INDEX(技能效果!K:K,MATCH(B4221,技能效果!B:B,0))=0,INDEX(技能效果!I:I,MATCH(技能效果等级!B4221,技能效果!B:B,0)),INDEX(技能效果!I:I,MATCH(技能效果等级!B4221,技能效果!B:B,0))*VLOOKUP(E4221,技能数值计算!$C$19:$D$28,2,FALSE))</f>
        <v>0.5</v>
      </c>
      <c r="H4221" s="95">
        <f>INDEX(技能效果!J:J,MATCH(技能效果等级!B4221,技能效果!B:B,0))</f>
        <v>0</v>
      </c>
      <c r="I4221" s="97"/>
      <c r="J4221" s="97"/>
      <c r="K4221" s="97"/>
      <c r="L4221" s="97"/>
      <c r="M4221" s="97"/>
      <c r="N4221" s="96" t="str">
        <f>IF(INDEX(技能效果!L:L,MATCH(技能效果等级!B4221,技能效果!B:B,0))="","",INDEX(技能效果!L:L,MATCH(技能效果等级!B4221,技能效果!B:B,0)))</f>
        <v/>
      </c>
      <c r="O4221" s="95">
        <f>IF(INDEX(技能效果!N:N,MATCH(B4221,技能效果!B:B,0))=0,INDEX(技能效果!M:M,MATCH(技能效果等级!B4221,技能效果!B:B,0)),INDEX(技能效果!M:M,MATCH(技能效果等级!B4221,技能效果!B:B,0))*VLOOKUP(E4221,技能数值计算!$C$19:$D$28,2,FALSE))</f>
        <v>0</v>
      </c>
      <c r="P4221" s="97"/>
      <c r="Q4221" s="97"/>
      <c r="R4221" s="95" t="str">
        <f>IF(INDEX(技能效果!O:O,MATCH(技能效果等级!B4221,技能效果!B:B,0))="","",INDEX(技能效果!O:O,MATCH(技能效果等级!B4221,技能效果!B:B,0)))</f>
        <v/>
      </c>
      <c r="S4221" s="97"/>
      <c r="T4221" s="97"/>
      <c r="U4221" s="97"/>
      <c r="V4221" s="96" t="str">
        <f>IF(INDEX(技能效果!AF:AF,MATCH(技能效果等级!B4221,技能效果!B:B,0))="","",INDEX(技能效果!AF:AF,MATCH(技能效果等级!B4221,技能效果!B:B,0)))</f>
        <v/>
      </c>
      <c r="W4221" s="95">
        <f t="shared" si="64"/>
        <v>413</v>
      </c>
    </row>
    <row r="4222" spans="1:23" ht="16.5" x14ac:dyDescent="0.2">
      <c r="A4222" s="62">
        <v>4219</v>
      </c>
      <c r="B4222" s="95">
        <f>INDEX(技能效果!B:B,MATCH(技能效果等级!W4222,技能效果!AE:AE,0))</f>
        <v>210600901</v>
      </c>
      <c r="C4222" s="95" t="str">
        <f>INDEX(技能效果!C:C,MATCH(技能效果等级!B4222,技能效果!B:B,0))</f>
        <v>北落师门普攻伤害(教学)</v>
      </c>
      <c r="D4222" s="96" t="s">
        <v>873</v>
      </c>
      <c r="E4222" s="95">
        <v>5</v>
      </c>
      <c r="F4222" s="95">
        <f>INDEX(技能效果!H:H,MATCH(技能效果等级!B4222,技能效果!B:B,0))</f>
        <v>1001</v>
      </c>
      <c r="G4222" s="95">
        <f>IF(INDEX(技能效果!K:K,MATCH(B4222,技能效果!B:B,0))=0,INDEX(技能效果!I:I,MATCH(技能效果等级!B4222,技能效果!B:B,0)),INDEX(技能效果!I:I,MATCH(技能效果等级!B4222,技能效果!B:B,0))*VLOOKUP(E4222,技能数值计算!$C$19:$D$28,2,FALSE))</f>
        <v>0.5</v>
      </c>
      <c r="H4222" s="95">
        <f>INDEX(技能效果!J:J,MATCH(技能效果等级!B4222,技能效果!B:B,0))</f>
        <v>0</v>
      </c>
      <c r="I4222" s="97"/>
      <c r="J4222" s="97"/>
      <c r="K4222" s="97"/>
      <c r="L4222" s="97"/>
      <c r="M4222" s="97"/>
      <c r="N4222" s="96" t="str">
        <f>IF(INDEX(技能效果!L:L,MATCH(技能效果等级!B4222,技能效果!B:B,0))="","",INDEX(技能效果!L:L,MATCH(技能效果等级!B4222,技能效果!B:B,0)))</f>
        <v/>
      </c>
      <c r="O4222" s="95">
        <f>IF(INDEX(技能效果!N:N,MATCH(B4222,技能效果!B:B,0))=0,INDEX(技能效果!M:M,MATCH(技能效果等级!B4222,技能效果!B:B,0)),INDEX(技能效果!M:M,MATCH(技能效果等级!B4222,技能效果!B:B,0))*VLOOKUP(E4222,技能数值计算!$C$19:$D$28,2,FALSE))</f>
        <v>0</v>
      </c>
      <c r="P4222" s="97"/>
      <c r="Q4222" s="97"/>
      <c r="R4222" s="95" t="str">
        <f>IF(INDEX(技能效果!O:O,MATCH(技能效果等级!B4222,技能效果!B:B,0))="","",INDEX(技能效果!O:O,MATCH(技能效果等级!B4222,技能效果!B:B,0)))</f>
        <v/>
      </c>
      <c r="S4222" s="97"/>
      <c r="T4222" s="97"/>
      <c r="U4222" s="97"/>
      <c r="V4222" s="96" t="str">
        <f>IF(INDEX(技能效果!AF:AF,MATCH(技能效果等级!B4222,技能效果!B:B,0))="","",INDEX(技能效果!AF:AF,MATCH(技能效果等级!B4222,技能效果!B:B,0)))</f>
        <v/>
      </c>
      <c r="W4222" s="95">
        <f t="shared" si="64"/>
        <v>413</v>
      </c>
    </row>
    <row r="4223" spans="1:23" ht="16.5" x14ac:dyDescent="0.2">
      <c r="A4223" s="62">
        <v>4220</v>
      </c>
      <c r="B4223" s="95">
        <f>INDEX(技能效果!B:B,MATCH(技能效果等级!W4223,技能效果!AE:AE,0))</f>
        <v>210600901</v>
      </c>
      <c r="C4223" s="95" t="str">
        <f>INDEX(技能效果!C:C,MATCH(技能效果等级!B4223,技能效果!B:B,0))</f>
        <v>北落师门普攻伤害(教学)</v>
      </c>
      <c r="D4223" s="96" t="s">
        <v>873</v>
      </c>
      <c r="E4223" s="95">
        <v>6</v>
      </c>
      <c r="F4223" s="95">
        <f>INDEX(技能效果!H:H,MATCH(技能效果等级!B4223,技能效果!B:B,0))</f>
        <v>1001</v>
      </c>
      <c r="G4223" s="95">
        <f>IF(INDEX(技能效果!K:K,MATCH(B4223,技能效果!B:B,0))=0,INDEX(技能效果!I:I,MATCH(技能效果等级!B4223,技能效果!B:B,0)),INDEX(技能效果!I:I,MATCH(技能效果等级!B4223,技能效果!B:B,0))*VLOOKUP(E4223,技能数值计算!$C$19:$D$28,2,FALSE))</f>
        <v>0.5</v>
      </c>
      <c r="H4223" s="95">
        <f>INDEX(技能效果!J:J,MATCH(技能效果等级!B4223,技能效果!B:B,0))</f>
        <v>0</v>
      </c>
      <c r="I4223" s="97"/>
      <c r="J4223" s="97"/>
      <c r="K4223" s="97"/>
      <c r="L4223" s="97"/>
      <c r="M4223" s="97"/>
      <c r="N4223" s="96" t="str">
        <f>IF(INDEX(技能效果!L:L,MATCH(技能效果等级!B4223,技能效果!B:B,0))="","",INDEX(技能效果!L:L,MATCH(技能效果等级!B4223,技能效果!B:B,0)))</f>
        <v/>
      </c>
      <c r="O4223" s="95">
        <f>IF(INDEX(技能效果!N:N,MATCH(B4223,技能效果!B:B,0))=0,INDEX(技能效果!M:M,MATCH(技能效果等级!B4223,技能效果!B:B,0)),INDEX(技能效果!M:M,MATCH(技能效果等级!B4223,技能效果!B:B,0))*VLOOKUP(E4223,技能数值计算!$C$19:$D$28,2,FALSE))</f>
        <v>0</v>
      </c>
      <c r="P4223" s="97"/>
      <c r="Q4223" s="97"/>
      <c r="R4223" s="95" t="str">
        <f>IF(INDEX(技能效果!O:O,MATCH(技能效果等级!B4223,技能效果!B:B,0))="","",INDEX(技能效果!O:O,MATCH(技能效果等级!B4223,技能效果!B:B,0)))</f>
        <v/>
      </c>
      <c r="S4223" s="97"/>
      <c r="T4223" s="97"/>
      <c r="U4223" s="97"/>
      <c r="V4223" s="96" t="str">
        <f>IF(INDEX(技能效果!AF:AF,MATCH(技能效果等级!B4223,技能效果!B:B,0))="","",INDEX(技能效果!AF:AF,MATCH(技能效果等级!B4223,技能效果!B:B,0)))</f>
        <v/>
      </c>
      <c r="W4223" s="95">
        <f t="shared" si="64"/>
        <v>413</v>
      </c>
    </row>
    <row r="4224" spans="1:23" ht="16.5" x14ac:dyDescent="0.2">
      <c r="A4224" s="62">
        <v>4221</v>
      </c>
      <c r="B4224" s="95">
        <f>INDEX(技能效果!B:B,MATCH(技能效果等级!W4224,技能效果!AE:AE,0))</f>
        <v>210600901</v>
      </c>
      <c r="C4224" s="95" t="str">
        <f>INDEX(技能效果!C:C,MATCH(技能效果等级!B4224,技能效果!B:B,0))</f>
        <v>北落师门普攻伤害(教学)</v>
      </c>
      <c r="D4224" s="96" t="s">
        <v>873</v>
      </c>
      <c r="E4224" s="95">
        <v>7</v>
      </c>
      <c r="F4224" s="95">
        <f>INDEX(技能效果!H:H,MATCH(技能效果等级!B4224,技能效果!B:B,0))</f>
        <v>1001</v>
      </c>
      <c r="G4224" s="95">
        <f>IF(INDEX(技能效果!K:K,MATCH(B4224,技能效果!B:B,0))=0,INDEX(技能效果!I:I,MATCH(技能效果等级!B4224,技能效果!B:B,0)),INDEX(技能效果!I:I,MATCH(技能效果等级!B4224,技能效果!B:B,0))*VLOOKUP(E4224,技能数值计算!$C$19:$D$28,2,FALSE))</f>
        <v>0.5</v>
      </c>
      <c r="H4224" s="95">
        <f>INDEX(技能效果!J:J,MATCH(技能效果等级!B4224,技能效果!B:B,0))</f>
        <v>0</v>
      </c>
      <c r="I4224" s="97"/>
      <c r="J4224" s="97"/>
      <c r="K4224" s="97"/>
      <c r="L4224" s="97"/>
      <c r="M4224" s="97"/>
      <c r="N4224" s="96" t="str">
        <f>IF(INDEX(技能效果!L:L,MATCH(技能效果等级!B4224,技能效果!B:B,0))="","",INDEX(技能效果!L:L,MATCH(技能效果等级!B4224,技能效果!B:B,0)))</f>
        <v/>
      </c>
      <c r="O4224" s="95">
        <f>IF(INDEX(技能效果!N:N,MATCH(B4224,技能效果!B:B,0))=0,INDEX(技能效果!M:M,MATCH(技能效果等级!B4224,技能效果!B:B,0)),INDEX(技能效果!M:M,MATCH(技能效果等级!B4224,技能效果!B:B,0))*VLOOKUP(E4224,技能数值计算!$C$19:$D$28,2,FALSE))</f>
        <v>0</v>
      </c>
      <c r="P4224" s="97"/>
      <c r="Q4224" s="97"/>
      <c r="R4224" s="95" t="str">
        <f>IF(INDEX(技能效果!O:O,MATCH(技能效果等级!B4224,技能效果!B:B,0))="","",INDEX(技能效果!O:O,MATCH(技能效果等级!B4224,技能效果!B:B,0)))</f>
        <v/>
      </c>
      <c r="S4224" s="97"/>
      <c r="T4224" s="97"/>
      <c r="U4224" s="97"/>
      <c r="V4224" s="96" t="str">
        <f>IF(INDEX(技能效果!AF:AF,MATCH(技能效果等级!B4224,技能效果!B:B,0))="","",INDEX(技能效果!AF:AF,MATCH(技能效果等级!B4224,技能效果!B:B,0)))</f>
        <v/>
      </c>
      <c r="W4224" s="95">
        <f t="shared" si="64"/>
        <v>413</v>
      </c>
    </row>
    <row r="4225" spans="1:23" ht="16.5" x14ac:dyDescent="0.2">
      <c r="A4225" s="62">
        <v>4222</v>
      </c>
      <c r="B4225" s="95">
        <f>INDEX(技能效果!B:B,MATCH(技能效果等级!W4225,技能效果!AE:AE,0))</f>
        <v>210600901</v>
      </c>
      <c r="C4225" s="95" t="str">
        <f>INDEX(技能效果!C:C,MATCH(技能效果等级!B4225,技能效果!B:B,0))</f>
        <v>北落师门普攻伤害(教学)</v>
      </c>
      <c r="D4225" s="96" t="s">
        <v>873</v>
      </c>
      <c r="E4225" s="95">
        <v>8</v>
      </c>
      <c r="F4225" s="95">
        <f>INDEX(技能效果!H:H,MATCH(技能效果等级!B4225,技能效果!B:B,0))</f>
        <v>1001</v>
      </c>
      <c r="G4225" s="95">
        <f>IF(INDEX(技能效果!K:K,MATCH(B4225,技能效果!B:B,0))=0,INDEX(技能效果!I:I,MATCH(技能效果等级!B4225,技能效果!B:B,0)),INDEX(技能效果!I:I,MATCH(技能效果等级!B4225,技能效果!B:B,0))*VLOOKUP(E4225,技能数值计算!$C$19:$D$28,2,FALSE))</f>
        <v>0.5</v>
      </c>
      <c r="H4225" s="95">
        <f>INDEX(技能效果!J:J,MATCH(技能效果等级!B4225,技能效果!B:B,0))</f>
        <v>0</v>
      </c>
      <c r="I4225" s="97"/>
      <c r="J4225" s="97"/>
      <c r="K4225" s="97"/>
      <c r="L4225" s="97"/>
      <c r="M4225" s="97"/>
      <c r="N4225" s="96" t="str">
        <f>IF(INDEX(技能效果!L:L,MATCH(技能效果等级!B4225,技能效果!B:B,0))="","",INDEX(技能效果!L:L,MATCH(技能效果等级!B4225,技能效果!B:B,0)))</f>
        <v/>
      </c>
      <c r="O4225" s="95">
        <f>IF(INDEX(技能效果!N:N,MATCH(B4225,技能效果!B:B,0))=0,INDEX(技能效果!M:M,MATCH(技能效果等级!B4225,技能效果!B:B,0)),INDEX(技能效果!M:M,MATCH(技能效果等级!B4225,技能效果!B:B,0))*VLOOKUP(E4225,技能数值计算!$C$19:$D$28,2,FALSE))</f>
        <v>0</v>
      </c>
      <c r="P4225" s="97"/>
      <c r="Q4225" s="97"/>
      <c r="R4225" s="95" t="str">
        <f>IF(INDEX(技能效果!O:O,MATCH(技能效果等级!B4225,技能效果!B:B,0))="","",INDEX(技能效果!O:O,MATCH(技能效果等级!B4225,技能效果!B:B,0)))</f>
        <v/>
      </c>
      <c r="S4225" s="97"/>
      <c r="T4225" s="97"/>
      <c r="U4225" s="97"/>
      <c r="V4225" s="96" t="str">
        <f>IF(INDEX(技能效果!AF:AF,MATCH(技能效果等级!B4225,技能效果!B:B,0))="","",INDEX(技能效果!AF:AF,MATCH(技能效果等级!B4225,技能效果!B:B,0)))</f>
        <v/>
      </c>
      <c r="W4225" s="95">
        <f t="shared" si="64"/>
        <v>413</v>
      </c>
    </row>
    <row r="4226" spans="1:23" ht="16.5" x14ac:dyDescent="0.2">
      <c r="A4226" s="62">
        <v>4223</v>
      </c>
      <c r="B4226" s="95">
        <f>INDEX(技能效果!B:B,MATCH(技能效果等级!W4226,技能效果!AE:AE,0))</f>
        <v>210600901</v>
      </c>
      <c r="C4226" s="95" t="str">
        <f>INDEX(技能效果!C:C,MATCH(技能效果等级!B4226,技能效果!B:B,0))</f>
        <v>北落师门普攻伤害(教学)</v>
      </c>
      <c r="D4226" s="96" t="s">
        <v>873</v>
      </c>
      <c r="E4226" s="95">
        <v>9</v>
      </c>
      <c r="F4226" s="95">
        <f>INDEX(技能效果!H:H,MATCH(技能效果等级!B4226,技能效果!B:B,0))</f>
        <v>1001</v>
      </c>
      <c r="G4226" s="95">
        <f>IF(INDEX(技能效果!K:K,MATCH(B4226,技能效果!B:B,0))=0,INDEX(技能效果!I:I,MATCH(技能效果等级!B4226,技能效果!B:B,0)),INDEX(技能效果!I:I,MATCH(技能效果等级!B4226,技能效果!B:B,0))*VLOOKUP(E4226,技能数值计算!$C$19:$D$28,2,FALSE))</f>
        <v>0.5</v>
      </c>
      <c r="H4226" s="95">
        <f>INDEX(技能效果!J:J,MATCH(技能效果等级!B4226,技能效果!B:B,0))</f>
        <v>0</v>
      </c>
      <c r="I4226" s="97"/>
      <c r="J4226" s="97"/>
      <c r="K4226" s="97"/>
      <c r="L4226" s="97"/>
      <c r="M4226" s="97"/>
      <c r="N4226" s="96" t="str">
        <f>IF(INDEX(技能效果!L:L,MATCH(技能效果等级!B4226,技能效果!B:B,0))="","",INDEX(技能效果!L:L,MATCH(技能效果等级!B4226,技能效果!B:B,0)))</f>
        <v/>
      </c>
      <c r="O4226" s="95">
        <f>IF(INDEX(技能效果!N:N,MATCH(B4226,技能效果!B:B,0))=0,INDEX(技能效果!M:M,MATCH(技能效果等级!B4226,技能效果!B:B,0)),INDEX(技能效果!M:M,MATCH(技能效果等级!B4226,技能效果!B:B,0))*VLOOKUP(E4226,技能数值计算!$C$19:$D$28,2,FALSE))</f>
        <v>0</v>
      </c>
      <c r="P4226" s="97"/>
      <c r="Q4226" s="97"/>
      <c r="R4226" s="95" t="str">
        <f>IF(INDEX(技能效果!O:O,MATCH(技能效果等级!B4226,技能效果!B:B,0))="","",INDEX(技能效果!O:O,MATCH(技能效果等级!B4226,技能效果!B:B,0)))</f>
        <v/>
      </c>
      <c r="S4226" s="97"/>
      <c r="T4226" s="97"/>
      <c r="U4226" s="97"/>
      <c r="V4226" s="96" t="str">
        <f>IF(INDEX(技能效果!AF:AF,MATCH(技能效果等级!B4226,技能效果!B:B,0))="","",INDEX(技能效果!AF:AF,MATCH(技能效果等级!B4226,技能效果!B:B,0)))</f>
        <v/>
      </c>
      <c r="W4226" s="95">
        <f t="shared" si="64"/>
        <v>413</v>
      </c>
    </row>
    <row r="4227" spans="1:23" ht="16.5" x14ac:dyDescent="0.2">
      <c r="A4227" s="62">
        <v>4224</v>
      </c>
      <c r="B4227" s="95">
        <f>INDEX(技能效果!B:B,MATCH(技能效果等级!W4227,技能效果!AE:AE,0))</f>
        <v>210600901</v>
      </c>
      <c r="C4227" s="95" t="str">
        <f>INDEX(技能效果!C:C,MATCH(技能效果等级!B4227,技能效果!B:B,0))</f>
        <v>北落师门普攻伤害(教学)</v>
      </c>
      <c r="D4227" s="96" t="s">
        <v>873</v>
      </c>
      <c r="E4227" s="95">
        <v>10</v>
      </c>
      <c r="F4227" s="95">
        <f>INDEX(技能效果!H:H,MATCH(技能效果等级!B4227,技能效果!B:B,0))</f>
        <v>1001</v>
      </c>
      <c r="G4227" s="95">
        <f>IF(INDEX(技能效果!K:K,MATCH(B4227,技能效果!B:B,0))=0,INDEX(技能效果!I:I,MATCH(技能效果等级!B4227,技能效果!B:B,0)),INDEX(技能效果!I:I,MATCH(技能效果等级!B4227,技能效果!B:B,0))*VLOOKUP(E4227,技能数值计算!$C$19:$D$28,2,FALSE))</f>
        <v>0.5</v>
      </c>
      <c r="H4227" s="95">
        <f>INDEX(技能效果!J:J,MATCH(技能效果等级!B4227,技能效果!B:B,0))</f>
        <v>0</v>
      </c>
      <c r="I4227" s="97"/>
      <c r="J4227" s="97"/>
      <c r="K4227" s="97"/>
      <c r="L4227" s="97"/>
      <c r="M4227" s="97"/>
      <c r="N4227" s="96" t="str">
        <f>IF(INDEX(技能效果!L:L,MATCH(技能效果等级!B4227,技能效果!B:B,0))="","",INDEX(技能效果!L:L,MATCH(技能效果等级!B4227,技能效果!B:B,0)))</f>
        <v/>
      </c>
      <c r="O4227" s="95">
        <f>IF(INDEX(技能效果!N:N,MATCH(B4227,技能效果!B:B,0))=0,INDEX(技能效果!M:M,MATCH(技能效果等级!B4227,技能效果!B:B,0)),INDEX(技能效果!M:M,MATCH(技能效果等级!B4227,技能效果!B:B,0))*VLOOKUP(E4227,技能数值计算!$C$19:$D$28,2,FALSE))</f>
        <v>0</v>
      </c>
      <c r="P4227" s="97"/>
      <c r="Q4227" s="97"/>
      <c r="R4227" s="95" t="str">
        <f>IF(INDEX(技能效果!O:O,MATCH(技能效果等级!B4227,技能效果!B:B,0))="","",INDEX(技能效果!O:O,MATCH(技能效果等级!B4227,技能效果!B:B,0)))</f>
        <v/>
      </c>
      <c r="S4227" s="97"/>
      <c r="T4227" s="97"/>
      <c r="U4227" s="97"/>
      <c r="V4227" s="96" t="str">
        <f>IF(INDEX(技能效果!AF:AF,MATCH(技能效果等级!B4227,技能效果!B:B,0))="","",INDEX(技能效果!AF:AF,MATCH(技能效果等级!B4227,技能效果!B:B,0)))</f>
        <v/>
      </c>
      <c r="W4227" s="95">
        <f t="shared" si="64"/>
        <v>413</v>
      </c>
    </row>
    <row r="4228" spans="1:23" ht="16.5" x14ac:dyDescent="0.2">
      <c r="A4228" s="62">
        <v>4225</v>
      </c>
      <c r="B4228" s="95">
        <f>INDEX(技能效果!B:B,MATCH(技能效果等级!W4228,技能效果!AE:AE,0))</f>
        <v>210600902</v>
      </c>
      <c r="C4228" s="95" t="str">
        <f>INDEX(技能效果!C:C,MATCH(技能效果等级!B4228,技能效果!B:B,0))</f>
        <v>北落师门普攻水晶(教学)</v>
      </c>
      <c r="D4228" s="96" t="s">
        <v>873</v>
      </c>
      <c r="E4228" s="95">
        <v>1</v>
      </c>
      <c r="F4228" s="95">
        <f>INDEX(技能效果!H:H,MATCH(技能效果等级!B4228,技能效果!B:B,0))</f>
        <v>3001</v>
      </c>
      <c r="G4228" s="95">
        <f>IF(INDEX(技能效果!K:K,MATCH(B4228,技能效果!B:B,0))=0,INDEX(技能效果!I:I,MATCH(技能效果等级!B4228,技能效果!B:B,0)),INDEX(技能效果!I:I,MATCH(技能效果等级!B4228,技能效果!B:B,0))*VLOOKUP(E4228,技能数值计算!$C$19:$D$28,2,FALSE))</f>
        <v>1</v>
      </c>
      <c r="H4228" s="95">
        <f>INDEX(技能效果!J:J,MATCH(技能效果等级!B4228,技能效果!B:B,0))</f>
        <v>1</v>
      </c>
      <c r="I4228" s="97"/>
      <c r="J4228" s="97"/>
      <c r="K4228" s="97"/>
      <c r="L4228" s="97"/>
      <c r="M4228" s="97"/>
      <c r="N4228" s="96" t="str">
        <f>IF(INDEX(技能效果!L:L,MATCH(技能效果等级!B4228,技能效果!B:B,0))="","",INDEX(技能效果!L:L,MATCH(技能效果等级!B4228,技能效果!B:B,0)))</f>
        <v/>
      </c>
      <c r="O4228" s="95">
        <f>IF(INDEX(技能效果!N:N,MATCH(B4228,技能效果!B:B,0))=0,INDEX(技能效果!M:M,MATCH(技能效果等级!B4228,技能效果!B:B,0)),INDEX(技能效果!M:M,MATCH(技能效果等级!B4228,技能效果!B:B,0))*VLOOKUP(E4228,技能数值计算!$C$19:$D$28,2,FALSE))</f>
        <v>0</v>
      </c>
      <c r="P4228" s="97"/>
      <c r="Q4228" s="97"/>
      <c r="R4228" s="95" t="str">
        <f>IF(INDEX(技能效果!O:O,MATCH(技能效果等级!B4228,技能效果!B:B,0))="","",INDEX(技能效果!O:O,MATCH(技能效果等级!B4228,技能效果!B:B,0)))</f>
        <v/>
      </c>
      <c r="S4228" s="97"/>
      <c r="T4228" s="97"/>
      <c r="U4228" s="97"/>
      <c r="V4228" s="96" t="str">
        <f>IF(INDEX(技能效果!AF:AF,MATCH(技能效果等级!B4228,技能效果!B:B,0))="","",INDEX(技能效果!AF:AF,MATCH(技能效果等级!B4228,技能效果!B:B,0)))</f>
        <v/>
      </c>
      <c r="W4228" s="95">
        <f t="shared" si="64"/>
        <v>414</v>
      </c>
    </row>
    <row r="4229" spans="1:23" ht="16.5" x14ac:dyDescent="0.2">
      <c r="A4229" s="62">
        <v>4226</v>
      </c>
      <c r="B4229" s="95">
        <f>INDEX(技能效果!B:B,MATCH(技能效果等级!W4229,技能效果!AE:AE,0))</f>
        <v>210600902</v>
      </c>
      <c r="C4229" s="95" t="str">
        <f>INDEX(技能效果!C:C,MATCH(技能效果等级!B4229,技能效果!B:B,0))</f>
        <v>北落师门普攻水晶(教学)</v>
      </c>
      <c r="D4229" s="96" t="s">
        <v>873</v>
      </c>
      <c r="E4229" s="95">
        <v>2</v>
      </c>
      <c r="F4229" s="95">
        <f>INDEX(技能效果!H:H,MATCH(技能效果等级!B4229,技能效果!B:B,0))</f>
        <v>3001</v>
      </c>
      <c r="G4229" s="95">
        <f>IF(INDEX(技能效果!K:K,MATCH(B4229,技能效果!B:B,0))=0,INDEX(技能效果!I:I,MATCH(技能效果等级!B4229,技能效果!B:B,0)),INDEX(技能效果!I:I,MATCH(技能效果等级!B4229,技能效果!B:B,0))*VLOOKUP(E4229,技能数值计算!$C$19:$D$28,2,FALSE))</f>
        <v>1</v>
      </c>
      <c r="H4229" s="95">
        <f>INDEX(技能效果!J:J,MATCH(技能效果等级!B4229,技能效果!B:B,0))</f>
        <v>1</v>
      </c>
      <c r="I4229" s="97"/>
      <c r="J4229" s="97"/>
      <c r="K4229" s="97"/>
      <c r="L4229" s="97"/>
      <c r="M4229" s="97"/>
      <c r="N4229" s="96" t="str">
        <f>IF(INDEX(技能效果!L:L,MATCH(技能效果等级!B4229,技能效果!B:B,0))="","",INDEX(技能效果!L:L,MATCH(技能效果等级!B4229,技能效果!B:B,0)))</f>
        <v/>
      </c>
      <c r="O4229" s="95">
        <f>IF(INDEX(技能效果!N:N,MATCH(B4229,技能效果!B:B,0))=0,INDEX(技能效果!M:M,MATCH(技能效果等级!B4229,技能效果!B:B,0)),INDEX(技能效果!M:M,MATCH(技能效果等级!B4229,技能效果!B:B,0))*VLOOKUP(E4229,技能数值计算!$C$19:$D$28,2,FALSE))</f>
        <v>0</v>
      </c>
      <c r="P4229" s="97"/>
      <c r="Q4229" s="97"/>
      <c r="R4229" s="95" t="str">
        <f>IF(INDEX(技能效果!O:O,MATCH(技能效果等级!B4229,技能效果!B:B,0))="","",INDEX(技能效果!O:O,MATCH(技能效果等级!B4229,技能效果!B:B,0)))</f>
        <v/>
      </c>
      <c r="S4229" s="97"/>
      <c r="T4229" s="97"/>
      <c r="U4229" s="97"/>
      <c r="V4229" s="96" t="str">
        <f>IF(INDEX(技能效果!AF:AF,MATCH(技能效果等级!B4229,技能效果!B:B,0))="","",INDEX(技能效果!AF:AF,MATCH(技能效果等级!B4229,技能效果!B:B,0)))</f>
        <v/>
      </c>
      <c r="W4229" s="95">
        <f t="shared" si="64"/>
        <v>414</v>
      </c>
    </row>
    <row r="4230" spans="1:23" ht="16.5" x14ac:dyDescent="0.2">
      <c r="A4230" s="62">
        <v>4227</v>
      </c>
      <c r="B4230" s="95">
        <f>INDEX(技能效果!B:B,MATCH(技能效果等级!W4230,技能效果!AE:AE,0))</f>
        <v>210600902</v>
      </c>
      <c r="C4230" s="95" t="str">
        <f>INDEX(技能效果!C:C,MATCH(技能效果等级!B4230,技能效果!B:B,0))</f>
        <v>北落师门普攻水晶(教学)</v>
      </c>
      <c r="D4230" s="96" t="s">
        <v>873</v>
      </c>
      <c r="E4230" s="95">
        <v>3</v>
      </c>
      <c r="F4230" s="95">
        <f>INDEX(技能效果!H:H,MATCH(技能效果等级!B4230,技能效果!B:B,0))</f>
        <v>3001</v>
      </c>
      <c r="G4230" s="95">
        <f>IF(INDEX(技能效果!K:K,MATCH(B4230,技能效果!B:B,0))=0,INDEX(技能效果!I:I,MATCH(技能效果等级!B4230,技能效果!B:B,0)),INDEX(技能效果!I:I,MATCH(技能效果等级!B4230,技能效果!B:B,0))*VLOOKUP(E4230,技能数值计算!$C$19:$D$28,2,FALSE))</f>
        <v>1</v>
      </c>
      <c r="H4230" s="95">
        <f>INDEX(技能效果!J:J,MATCH(技能效果等级!B4230,技能效果!B:B,0))</f>
        <v>1</v>
      </c>
      <c r="I4230" s="97"/>
      <c r="J4230" s="97"/>
      <c r="K4230" s="97"/>
      <c r="L4230" s="97"/>
      <c r="M4230" s="97"/>
      <c r="N4230" s="96" t="str">
        <f>IF(INDEX(技能效果!L:L,MATCH(技能效果等级!B4230,技能效果!B:B,0))="","",INDEX(技能效果!L:L,MATCH(技能效果等级!B4230,技能效果!B:B,0)))</f>
        <v/>
      </c>
      <c r="O4230" s="95">
        <f>IF(INDEX(技能效果!N:N,MATCH(B4230,技能效果!B:B,0))=0,INDEX(技能效果!M:M,MATCH(技能效果等级!B4230,技能效果!B:B,0)),INDEX(技能效果!M:M,MATCH(技能效果等级!B4230,技能效果!B:B,0))*VLOOKUP(E4230,技能数值计算!$C$19:$D$28,2,FALSE))</f>
        <v>0</v>
      </c>
      <c r="P4230" s="97"/>
      <c r="Q4230" s="97"/>
      <c r="R4230" s="95" t="str">
        <f>IF(INDEX(技能效果!O:O,MATCH(技能效果等级!B4230,技能效果!B:B,0))="","",INDEX(技能效果!O:O,MATCH(技能效果等级!B4230,技能效果!B:B,0)))</f>
        <v/>
      </c>
      <c r="S4230" s="97"/>
      <c r="T4230" s="97"/>
      <c r="U4230" s="97"/>
      <c r="V4230" s="96" t="str">
        <f>IF(INDEX(技能效果!AF:AF,MATCH(技能效果等级!B4230,技能效果!B:B,0))="","",INDEX(技能效果!AF:AF,MATCH(技能效果等级!B4230,技能效果!B:B,0)))</f>
        <v/>
      </c>
      <c r="W4230" s="95">
        <f t="shared" si="64"/>
        <v>414</v>
      </c>
    </row>
    <row r="4231" spans="1:23" ht="16.5" x14ac:dyDescent="0.2">
      <c r="A4231" s="62">
        <v>4228</v>
      </c>
      <c r="B4231" s="95">
        <f>INDEX(技能效果!B:B,MATCH(技能效果等级!W4231,技能效果!AE:AE,0))</f>
        <v>210600902</v>
      </c>
      <c r="C4231" s="95" t="str">
        <f>INDEX(技能效果!C:C,MATCH(技能效果等级!B4231,技能效果!B:B,0))</f>
        <v>北落师门普攻水晶(教学)</v>
      </c>
      <c r="D4231" s="96" t="s">
        <v>873</v>
      </c>
      <c r="E4231" s="95">
        <v>4</v>
      </c>
      <c r="F4231" s="95">
        <f>INDEX(技能效果!H:H,MATCH(技能效果等级!B4231,技能效果!B:B,0))</f>
        <v>3001</v>
      </c>
      <c r="G4231" s="95">
        <f>IF(INDEX(技能效果!K:K,MATCH(B4231,技能效果!B:B,0))=0,INDEX(技能效果!I:I,MATCH(技能效果等级!B4231,技能效果!B:B,0)),INDEX(技能效果!I:I,MATCH(技能效果等级!B4231,技能效果!B:B,0))*VLOOKUP(E4231,技能数值计算!$C$19:$D$28,2,FALSE))</f>
        <v>1</v>
      </c>
      <c r="H4231" s="95">
        <f>INDEX(技能效果!J:J,MATCH(技能效果等级!B4231,技能效果!B:B,0))</f>
        <v>1</v>
      </c>
      <c r="I4231" s="97"/>
      <c r="J4231" s="97"/>
      <c r="K4231" s="97"/>
      <c r="L4231" s="97"/>
      <c r="M4231" s="97"/>
      <c r="N4231" s="96" t="str">
        <f>IF(INDEX(技能效果!L:L,MATCH(技能效果等级!B4231,技能效果!B:B,0))="","",INDEX(技能效果!L:L,MATCH(技能效果等级!B4231,技能效果!B:B,0)))</f>
        <v/>
      </c>
      <c r="O4231" s="95">
        <f>IF(INDEX(技能效果!N:N,MATCH(B4231,技能效果!B:B,0))=0,INDEX(技能效果!M:M,MATCH(技能效果等级!B4231,技能效果!B:B,0)),INDEX(技能效果!M:M,MATCH(技能效果等级!B4231,技能效果!B:B,0))*VLOOKUP(E4231,技能数值计算!$C$19:$D$28,2,FALSE))</f>
        <v>0</v>
      </c>
      <c r="P4231" s="97"/>
      <c r="Q4231" s="97"/>
      <c r="R4231" s="95" t="str">
        <f>IF(INDEX(技能效果!O:O,MATCH(技能效果等级!B4231,技能效果!B:B,0))="","",INDEX(技能效果!O:O,MATCH(技能效果等级!B4231,技能效果!B:B,0)))</f>
        <v/>
      </c>
      <c r="S4231" s="97"/>
      <c r="T4231" s="97"/>
      <c r="U4231" s="97"/>
      <c r="V4231" s="96" t="str">
        <f>IF(INDEX(技能效果!AF:AF,MATCH(技能效果等级!B4231,技能效果!B:B,0))="","",INDEX(技能效果!AF:AF,MATCH(技能效果等级!B4231,技能效果!B:B,0)))</f>
        <v/>
      </c>
      <c r="W4231" s="95">
        <f t="shared" si="64"/>
        <v>414</v>
      </c>
    </row>
    <row r="4232" spans="1:23" ht="16.5" x14ac:dyDescent="0.2">
      <c r="A4232" s="62">
        <v>4229</v>
      </c>
      <c r="B4232" s="95">
        <f>INDEX(技能效果!B:B,MATCH(技能效果等级!W4232,技能效果!AE:AE,0))</f>
        <v>210600902</v>
      </c>
      <c r="C4232" s="95" t="str">
        <f>INDEX(技能效果!C:C,MATCH(技能效果等级!B4232,技能效果!B:B,0))</f>
        <v>北落师门普攻水晶(教学)</v>
      </c>
      <c r="D4232" s="96" t="s">
        <v>873</v>
      </c>
      <c r="E4232" s="95">
        <v>5</v>
      </c>
      <c r="F4232" s="95">
        <f>INDEX(技能效果!H:H,MATCH(技能效果等级!B4232,技能效果!B:B,0))</f>
        <v>3001</v>
      </c>
      <c r="G4232" s="95">
        <f>IF(INDEX(技能效果!K:K,MATCH(B4232,技能效果!B:B,0))=0,INDEX(技能效果!I:I,MATCH(技能效果等级!B4232,技能效果!B:B,0)),INDEX(技能效果!I:I,MATCH(技能效果等级!B4232,技能效果!B:B,0))*VLOOKUP(E4232,技能数值计算!$C$19:$D$28,2,FALSE))</f>
        <v>1</v>
      </c>
      <c r="H4232" s="95">
        <f>INDEX(技能效果!J:J,MATCH(技能效果等级!B4232,技能效果!B:B,0))</f>
        <v>1</v>
      </c>
      <c r="I4232" s="97"/>
      <c r="J4232" s="97"/>
      <c r="K4232" s="97"/>
      <c r="L4232" s="97"/>
      <c r="M4232" s="97"/>
      <c r="N4232" s="96" t="str">
        <f>IF(INDEX(技能效果!L:L,MATCH(技能效果等级!B4232,技能效果!B:B,0))="","",INDEX(技能效果!L:L,MATCH(技能效果等级!B4232,技能效果!B:B,0)))</f>
        <v/>
      </c>
      <c r="O4232" s="95">
        <f>IF(INDEX(技能效果!N:N,MATCH(B4232,技能效果!B:B,0))=0,INDEX(技能效果!M:M,MATCH(技能效果等级!B4232,技能效果!B:B,0)),INDEX(技能效果!M:M,MATCH(技能效果等级!B4232,技能效果!B:B,0))*VLOOKUP(E4232,技能数值计算!$C$19:$D$28,2,FALSE))</f>
        <v>0</v>
      </c>
      <c r="P4232" s="97"/>
      <c r="Q4232" s="97"/>
      <c r="R4232" s="95" t="str">
        <f>IF(INDEX(技能效果!O:O,MATCH(技能效果等级!B4232,技能效果!B:B,0))="","",INDEX(技能效果!O:O,MATCH(技能效果等级!B4232,技能效果!B:B,0)))</f>
        <v/>
      </c>
      <c r="S4232" s="97"/>
      <c r="T4232" s="97"/>
      <c r="U4232" s="97"/>
      <c r="V4232" s="96" t="str">
        <f>IF(INDEX(技能效果!AF:AF,MATCH(技能效果等级!B4232,技能效果!B:B,0))="","",INDEX(技能效果!AF:AF,MATCH(技能效果等级!B4232,技能效果!B:B,0)))</f>
        <v/>
      </c>
      <c r="W4232" s="95">
        <f t="shared" si="64"/>
        <v>414</v>
      </c>
    </row>
    <row r="4233" spans="1:23" ht="16.5" x14ac:dyDescent="0.2">
      <c r="A4233" s="62">
        <v>4230</v>
      </c>
      <c r="B4233" s="95">
        <f>INDEX(技能效果!B:B,MATCH(技能效果等级!W4233,技能效果!AE:AE,0))</f>
        <v>210600902</v>
      </c>
      <c r="C4233" s="95" t="str">
        <f>INDEX(技能效果!C:C,MATCH(技能效果等级!B4233,技能效果!B:B,0))</f>
        <v>北落师门普攻水晶(教学)</v>
      </c>
      <c r="D4233" s="96" t="s">
        <v>873</v>
      </c>
      <c r="E4233" s="95">
        <v>6</v>
      </c>
      <c r="F4233" s="95">
        <f>INDEX(技能效果!H:H,MATCH(技能效果等级!B4233,技能效果!B:B,0))</f>
        <v>3001</v>
      </c>
      <c r="G4233" s="95">
        <f>IF(INDEX(技能效果!K:K,MATCH(B4233,技能效果!B:B,0))=0,INDEX(技能效果!I:I,MATCH(技能效果等级!B4233,技能效果!B:B,0)),INDEX(技能效果!I:I,MATCH(技能效果等级!B4233,技能效果!B:B,0))*VLOOKUP(E4233,技能数值计算!$C$19:$D$28,2,FALSE))</f>
        <v>1</v>
      </c>
      <c r="H4233" s="95">
        <f>INDEX(技能效果!J:J,MATCH(技能效果等级!B4233,技能效果!B:B,0))</f>
        <v>1</v>
      </c>
      <c r="I4233" s="97"/>
      <c r="J4233" s="97"/>
      <c r="K4233" s="97"/>
      <c r="L4233" s="97"/>
      <c r="M4233" s="97"/>
      <c r="N4233" s="96" t="str">
        <f>IF(INDEX(技能效果!L:L,MATCH(技能效果等级!B4233,技能效果!B:B,0))="","",INDEX(技能效果!L:L,MATCH(技能效果等级!B4233,技能效果!B:B,0)))</f>
        <v/>
      </c>
      <c r="O4233" s="95">
        <f>IF(INDEX(技能效果!N:N,MATCH(B4233,技能效果!B:B,0))=0,INDEX(技能效果!M:M,MATCH(技能效果等级!B4233,技能效果!B:B,0)),INDEX(技能效果!M:M,MATCH(技能效果等级!B4233,技能效果!B:B,0))*VLOOKUP(E4233,技能数值计算!$C$19:$D$28,2,FALSE))</f>
        <v>0</v>
      </c>
      <c r="P4233" s="97"/>
      <c r="Q4233" s="97"/>
      <c r="R4233" s="95" t="str">
        <f>IF(INDEX(技能效果!O:O,MATCH(技能效果等级!B4233,技能效果!B:B,0))="","",INDEX(技能效果!O:O,MATCH(技能效果等级!B4233,技能效果!B:B,0)))</f>
        <v/>
      </c>
      <c r="S4233" s="97"/>
      <c r="T4233" s="97"/>
      <c r="U4233" s="97"/>
      <c r="V4233" s="96" t="str">
        <f>IF(INDEX(技能效果!AF:AF,MATCH(技能效果等级!B4233,技能效果!B:B,0))="","",INDEX(技能效果!AF:AF,MATCH(技能效果等级!B4233,技能效果!B:B,0)))</f>
        <v/>
      </c>
      <c r="W4233" s="95">
        <f t="shared" si="64"/>
        <v>414</v>
      </c>
    </row>
    <row r="4234" spans="1:23" ht="16.5" x14ac:dyDescent="0.2">
      <c r="A4234" s="62">
        <v>4231</v>
      </c>
      <c r="B4234" s="95">
        <f>INDEX(技能效果!B:B,MATCH(技能效果等级!W4234,技能效果!AE:AE,0))</f>
        <v>210600902</v>
      </c>
      <c r="C4234" s="95" t="str">
        <f>INDEX(技能效果!C:C,MATCH(技能效果等级!B4234,技能效果!B:B,0))</f>
        <v>北落师门普攻水晶(教学)</v>
      </c>
      <c r="D4234" s="96" t="s">
        <v>873</v>
      </c>
      <c r="E4234" s="95">
        <v>7</v>
      </c>
      <c r="F4234" s="95">
        <f>INDEX(技能效果!H:H,MATCH(技能效果等级!B4234,技能效果!B:B,0))</f>
        <v>3001</v>
      </c>
      <c r="G4234" s="95">
        <f>IF(INDEX(技能效果!K:K,MATCH(B4234,技能效果!B:B,0))=0,INDEX(技能效果!I:I,MATCH(技能效果等级!B4234,技能效果!B:B,0)),INDEX(技能效果!I:I,MATCH(技能效果等级!B4234,技能效果!B:B,0))*VLOOKUP(E4234,技能数值计算!$C$19:$D$28,2,FALSE))</f>
        <v>1</v>
      </c>
      <c r="H4234" s="95">
        <f>INDEX(技能效果!J:J,MATCH(技能效果等级!B4234,技能效果!B:B,0))</f>
        <v>1</v>
      </c>
      <c r="I4234" s="97"/>
      <c r="J4234" s="97"/>
      <c r="K4234" s="97"/>
      <c r="L4234" s="97"/>
      <c r="M4234" s="97"/>
      <c r="N4234" s="96" t="str">
        <f>IF(INDEX(技能效果!L:L,MATCH(技能效果等级!B4234,技能效果!B:B,0))="","",INDEX(技能效果!L:L,MATCH(技能效果等级!B4234,技能效果!B:B,0)))</f>
        <v/>
      </c>
      <c r="O4234" s="95">
        <f>IF(INDEX(技能效果!N:N,MATCH(B4234,技能效果!B:B,0))=0,INDEX(技能效果!M:M,MATCH(技能效果等级!B4234,技能效果!B:B,0)),INDEX(技能效果!M:M,MATCH(技能效果等级!B4234,技能效果!B:B,0))*VLOOKUP(E4234,技能数值计算!$C$19:$D$28,2,FALSE))</f>
        <v>0</v>
      </c>
      <c r="P4234" s="97"/>
      <c r="Q4234" s="97"/>
      <c r="R4234" s="95" t="str">
        <f>IF(INDEX(技能效果!O:O,MATCH(技能效果等级!B4234,技能效果!B:B,0))="","",INDEX(技能效果!O:O,MATCH(技能效果等级!B4234,技能效果!B:B,0)))</f>
        <v/>
      </c>
      <c r="S4234" s="97"/>
      <c r="T4234" s="97"/>
      <c r="U4234" s="97"/>
      <c r="V4234" s="96" t="str">
        <f>IF(INDEX(技能效果!AF:AF,MATCH(技能效果等级!B4234,技能效果!B:B,0))="","",INDEX(技能效果!AF:AF,MATCH(技能效果等级!B4234,技能效果!B:B,0)))</f>
        <v/>
      </c>
      <c r="W4234" s="95">
        <f t="shared" si="64"/>
        <v>414</v>
      </c>
    </row>
    <row r="4235" spans="1:23" ht="16.5" x14ac:dyDescent="0.2">
      <c r="A4235" s="62">
        <v>4232</v>
      </c>
      <c r="B4235" s="95">
        <f>INDEX(技能效果!B:B,MATCH(技能效果等级!W4235,技能效果!AE:AE,0))</f>
        <v>210600902</v>
      </c>
      <c r="C4235" s="95" t="str">
        <f>INDEX(技能效果!C:C,MATCH(技能效果等级!B4235,技能效果!B:B,0))</f>
        <v>北落师门普攻水晶(教学)</v>
      </c>
      <c r="D4235" s="96" t="s">
        <v>873</v>
      </c>
      <c r="E4235" s="95">
        <v>8</v>
      </c>
      <c r="F4235" s="95">
        <f>INDEX(技能效果!H:H,MATCH(技能效果等级!B4235,技能效果!B:B,0))</f>
        <v>3001</v>
      </c>
      <c r="G4235" s="95">
        <f>IF(INDEX(技能效果!K:K,MATCH(B4235,技能效果!B:B,0))=0,INDEX(技能效果!I:I,MATCH(技能效果等级!B4235,技能效果!B:B,0)),INDEX(技能效果!I:I,MATCH(技能效果等级!B4235,技能效果!B:B,0))*VLOOKUP(E4235,技能数值计算!$C$19:$D$28,2,FALSE))</f>
        <v>1</v>
      </c>
      <c r="H4235" s="95">
        <f>INDEX(技能效果!J:J,MATCH(技能效果等级!B4235,技能效果!B:B,0))</f>
        <v>1</v>
      </c>
      <c r="I4235" s="97"/>
      <c r="J4235" s="97"/>
      <c r="K4235" s="97"/>
      <c r="L4235" s="97"/>
      <c r="M4235" s="97"/>
      <c r="N4235" s="96" t="str">
        <f>IF(INDEX(技能效果!L:L,MATCH(技能效果等级!B4235,技能效果!B:B,0))="","",INDEX(技能效果!L:L,MATCH(技能效果等级!B4235,技能效果!B:B,0)))</f>
        <v/>
      </c>
      <c r="O4235" s="95">
        <f>IF(INDEX(技能效果!N:N,MATCH(B4235,技能效果!B:B,0))=0,INDEX(技能效果!M:M,MATCH(技能效果等级!B4235,技能效果!B:B,0)),INDEX(技能效果!M:M,MATCH(技能效果等级!B4235,技能效果!B:B,0))*VLOOKUP(E4235,技能数值计算!$C$19:$D$28,2,FALSE))</f>
        <v>0</v>
      </c>
      <c r="P4235" s="97"/>
      <c r="Q4235" s="97"/>
      <c r="R4235" s="95" t="str">
        <f>IF(INDEX(技能效果!O:O,MATCH(技能效果等级!B4235,技能效果!B:B,0))="","",INDEX(技能效果!O:O,MATCH(技能效果等级!B4235,技能效果!B:B,0)))</f>
        <v/>
      </c>
      <c r="S4235" s="97"/>
      <c r="T4235" s="97"/>
      <c r="U4235" s="97"/>
      <c r="V4235" s="96" t="str">
        <f>IF(INDEX(技能效果!AF:AF,MATCH(技能效果等级!B4235,技能效果!B:B,0))="","",INDEX(技能效果!AF:AF,MATCH(技能效果等级!B4235,技能效果!B:B,0)))</f>
        <v/>
      </c>
      <c r="W4235" s="95">
        <f t="shared" si="64"/>
        <v>414</v>
      </c>
    </row>
    <row r="4236" spans="1:23" ht="16.5" x14ac:dyDescent="0.2">
      <c r="A4236" s="62">
        <v>4233</v>
      </c>
      <c r="B4236" s="95">
        <f>INDEX(技能效果!B:B,MATCH(技能效果等级!W4236,技能效果!AE:AE,0))</f>
        <v>210600902</v>
      </c>
      <c r="C4236" s="95" t="str">
        <f>INDEX(技能效果!C:C,MATCH(技能效果等级!B4236,技能效果!B:B,0))</f>
        <v>北落师门普攻水晶(教学)</v>
      </c>
      <c r="D4236" s="96" t="s">
        <v>873</v>
      </c>
      <c r="E4236" s="95">
        <v>9</v>
      </c>
      <c r="F4236" s="95">
        <f>INDEX(技能效果!H:H,MATCH(技能效果等级!B4236,技能效果!B:B,0))</f>
        <v>3001</v>
      </c>
      <c r="G4236" s="95">
        <f>IF(INDEX(技能效果!K:K,MATCH(B4236,技能效果!B:B,0))=0,INDEX(技能效果!I:I,MATCH(技能效果等级!B4236,技能效果!B:B,0)),INDEX(技能效果!I:I,MATCH(技能效果等级!B4236,技能效果!B:B,0))*VLOOKUP(E4236,技能数值计算!$C$19:$D$28,2,FALSE))</f>
        <v>1</v>
      </c>
      <c r="H4236" s="95">
        <f>INDEX(技能效果!J:J,MATCH(技能效果等级!B4236,技能效果!B:B,0))</f>
        <v>1</v>
      </c>
      <c r="I4236" s="97"/>
      <c r="J4236" s="97"/>
      <c r="K4236" s="97"/>
      <c r="L4236" s="97"/>
      <c r="M4236" s="97"/>
      <c r="N4236" s="96" t="str">
        <f>IF(INDEX(技能效果!L:L,MATCH(技能效果等级!B4236,技能效果!B:B,0))="","",INDEX(技能效果!L:L,MATCH(技能效果等级!B4236,技能效果!B:B,0)))</f>
        <v/>
      </c>
      <c r="O4236" s="95">
        <f>IF(INDEX(技能效果!N:N,MATCH(B4236,技能效果!B:B,0))=0,INDEX(技能效果!M:M,MATCH(技能效果等级!B4236,技能效果!B:B,0)),INDEX(技能效果!M:M,MATCH(技能效果等级!B4236,技能效果!B:B,0))*VLOOKUP(E4236,技能数值计算!$C$19:$D$28,2,FALSE))</f>
        <v>0</v>
      </c>
      <c r="P4236" s="97"/>
      <c r="Q4236" s="97"/>
      <c r="R4236" s="95" t="str">
        <f>IF(INDEX(技能效果!O:O,MATCH(技能效果等级!B4236,技能效果!B:B,0))="","",INDEX(技能效果!O:O,MATCH(技能效果等级!B4236,技能效果!B:B,0)))</f>
        <v/>
      </c>
      <c r="S4236" s="97"/>
      <c r="T4236" s="97"/>
      <c r="U4236" s="97"/>
      <c r="V4236" s="96" t="str">
        <f>IF(INDEX(技能效果!AF:AF,MATCH(技能效果等级!B4236,技能效果!B:B,0))="","",INDEX(技能效果!AF:AF,MATCH(技能效果等级!B4236,技能效果!B:B,0)))</f>
        <v/>
      </c>
      <c r="W4236" s="95">
        <f t="shared" si="64"/>
        <v>414</v>
      </c>
    </row>
    <row r="4237" spans="1:23" ht="16.5" x14ac:dyDescent="0.2">
      <c r="A4237" s="62">
        <v>4234</v>
      </c>
      <c r="B4237" s="95">
        <f>INDEX(技能效果!B:B,MATCH(技能效果等级!W4237,技能效果!AE:AE,0))</f>
        <v>210600902</v>
      </c>
      <c r="C4237" s="95" t="str">
        <f>INDEX(技能效果!C:C,MATCH(技能效果等级!B4237,技能效果!B:B,0))</f>
        <v>北落师门普攻水晶(教学)</v>
      </c>
      <c r="D4237" s="96" t="s">
        <v>873</v>
      </c>
      <c r="E4237" s="95">
        <v>10</v>
      </c>
      <c r="F4237" s="95">
        <f>INDEX(技能效果!H:H,MATCH(技能效果等级!B4237,技能效果!B:B,0))</f>
        <v>3001</v>
      </c>
      <c r="G4237" s="95">
        <f>IF(INDEX(技能效果!K:K,MATCH(B4237,技能效果!B:B,0))=0,INDEX(技能效果!I:I,MATCH(技能效果等级!B4237,技能效果!B:B,0)),INDEX(技能效果!I:I,MATCH(技能效果等级!B4237,技能效果!B:B,0))*VLOOKUP(E4237,技能数值计算!$C$19:$D$28,2,FALSE))</f>
        <v>1</v>
      </c>
      <c r="H4237" s="95">
        <f>INDEX(技能效果!J:J,MATCH(技能效果等级!B4237,技能效果!B:B,0))</f>
        <v>1</v>
      </c>
      <c r="I4237" s="97"/>
      <c r="J4237" s="97"/>
      <c r="K4237" s="97"/>
      <c r="L4237" s="97"/>
      <c r="M4237" s="97"/>
      <c r="N4237" s="96" t="str">
        <f>IF(INDEX(技能效果!L:L,MATCH(技能效果等级!B4237,技能效果!B:B,0))="","",INDEX(技能效果!L:L,MATCH(技能效果等级!B4237,技能效果!B:B,0)))</f>
        <v/>
      </c>
      <c r="O4237" s="95">
        <f>IF(INDEX(技能效果!N:N,MATCH(B4237,技能效果!B:B,0))=0,INDEX(技能效果!M:M,MATCH(技能效果等级!B4237,技能效果!B:B,0)),INDEX(技能效果!M:M,MATCH(技能效果等级!B4237,技能效果!B:B,0))*VLOOKUP(E4237,技能数值计算!$C$19:$D$28,2,FALSE))</f>
        <v>0</v>
      </c>
      <c r="P4237" s="97"/>
      <c r="Q4237" s="97"/>
      <c r="R4237" s="95" t="str">
        <f>IF(INDEX(技能效果!O:O,MATCH(技能效果等级!B4237,技能效果!B:B,0))="","",INDEX(技能效果!O:O,MATCH(技能效果等级!B4237,技能效果!B:B,0)))</f>
        <v/>
      </c>
      <c r="S4237" s="97"/>
      <c r="T4237" s="97"/>
      <c r="U4237" s="97"/>
      <c r="V4237" s="96" t="str">
        <f>IF(INDEX(技能效果!AF:AF,MATCH(技能效果等级!B4237,技能效果!B:B,0))="","",INDEX(技能效果!AF:AF,MATCH(技能效果等级!B4237,技能效果!B:B,0)))</f>
        <v/>
      </c>
      <c r="W4237" s="95">
        <f t="shared" si="64"/>
        <v>414</v>
      </c>
    </row>
    <row r="4238" spans="1:23" ht="16.5" x14ac:dyDescent="0.2">
      <c r="A4238" s="62">
        <v>4235</v>
      </c>
      <c r="B4238" s="95">
        <f>INDEX(技能效果!B:B,MATCH(技能效果等级!W4238,技能效果!AE:AE,0))</f>
        <v>210601001</v>
      </c>
      <c r="C4238" s="95" t="str">
        <f>INDEX(技能效果!C:C,MATCH(技能效果等级!B4238,技能效果!B:B,0))</f>
        <v>盖文普攻伤害(教学)</v>
      </c>
      <c r="D4238" s="96" t="s">
        <v>873</v>
      </c>
      <c r="E4238" s="95">
        <v>1</v>
      </c>
      <c r="F4238" s="95">
        <f>INDEX(技能效果!H:H,MATCH(技能效果等级!B4238,技能效果!B:B,0))</f>
        <v>1001</v>
      </c>
      <c r="G4238" s="95">
        <f>IF(INDEX(技能效果!K:K,MATCH(B4238,技能效果!B:B,0))=0,INDEX(技能效果!I:I,MATCH(技能效果等级!B4238,技能效果!B:B,0)),INDEX(技能效果!I:I,MATCH(技能效果等级!B4238,技能效果!B:B,0))*VLOOKUP(E4238,技能数值计算!$C$19:$D$28,2,FALSE))</f>
        <v>0.5</v>
      </c>
      <c r="H4238" s="95">
        <f>INDEX(技能效果!J:J,MATCH(技能效果等级!B4238,技能效果!B:B,0))</f>
        <v>0</v>
      </c>
      <c r="I4238" s="97"/>
      <c r="J4238" s="97"/>
      <c r="K4238" s="97"/>
      <c r="L4238" s="97"/>
      <c r="M4238" s="97"/>
      <c r="N4238" s="96" t="str">
        <f>IF(INDEX(技能效果!L:L,MATCH(技能效果等级!B4238,技能效果!B:B,0))="","",INDEX(技能效果!L:L,MATCH(技能效果等级!B4238,技能效果!B:B,0)))</f>
        <v/>
      </c>
      <c r="O4238" s="95">
        <f>IF(INDEX(技能效果!N:N,MATCH(B4238,技能效果!B:B,0))=0,INDEX(技能效果!M:M,MATCH(技能效果等级!B4238,技能效果!B:B,0)),INDEX(技能效果!M:M,MATCH(技能效果等级!B4238,技能效果!B:B,0))*VLOOKUP(E4238,技能数值计算!$C$19:$D$28,2,FALSE))</f>
        <v>0</v>
      </c>
      <c r="P4238" s="97"/>
      <c r="Q4238" s="97"/>
      <c r="R4238" s="95" t="str">
        <f>IF(INDEX(技能效果!O:O,MATCH(技能效果等级!B4238,技能效果!B:B,0))="","",INDEX(技能效果!O:O,MATCH(技能效果等级!B4238,技能效果!B:B,0)))</f>
        <v/>
      </c>
      <c r="S4238" s="97"/>
      <c r="T4238" s="97"/>
      <c r="U4238" s="97"/>
      <c r="V4238" s="96" t="str">
        <f>IF(INDEX(技能效果!AF:AF,MATCH(技能效果等级!B4238,技能效果!B:B,0))="","",INDEX(技能效果!AF:AF,MATCH(技能效果等级!B4238,技能效果!B:B,0)))</f>
        <v/>
      </c>
      <c r="W4238" s="95">
        <f t="shared" si="64"/>
        <v>415</v>
      </c>
    </row>
    <row r="4239" spans="1:23" ht="16.5" x14ac:dyDescent="0.2">
      <c r="A4239" s="62">
        <v>4236</v>
      </c>
      <c r="B4239" s="95">
        <f>INDEX(技能效果!B:B,MATCH(技能效果等级!W4239,技能效果!AE:AE,0))</f>
        <v>210601001</v>
      </c>
      <c r="C4239" s="95" t="str">
        <f>INDEX(技能效果!C:C,MATCH(技能效果等级!B4239,技能效果!B:B,0))</f>
        <v>盖文普攻伤害(教学)</v>
      </c>
      <c r="D4239" s="96" t="s">
        <v>873</v>
      </c>
      <c r="E4239" s="95">
        <v>2</v>
      </c>
      <c r="F4239" s="95">
        <f>INDEX(技能效果!H:H,MATCH(技能效果等级!B4239,技能效果!B:B,0))</f>
        <v>1001</v>
      </c>
      <c r="G4239" s="95">
        <f>IF(INDEX(技能效果!K:K,MATCH(B4239,技能效果!B:B,0))=0,INDEX(技能效果!I:I,MATCH(技能效果等级!B4239,技能效果!B:B,0)),INDEX(技能效果!I:I,MATCH(技能效果等级!B4239,技能效果!B:B,0))*VLOOKUP(E4239,技能数值计算!$C$19:$D$28,2,FALSE))</f>
        <v>0.5</v>
      </c>
      <c r="H4239" s="95">
        <f>INDEX(技能效果!J:J,MATCH(技能效果等级!B4239,技能效果!B:B,0))</f>
        <v>0</v>
      </c>
      <c r="I4239" s="97"/>
      <c r="J4239" s="97"/>
      <c r="K4239" s="97"/>
      <c r="L4239" s="97"/>
      <c r="M4239" s="97"/>
      <c r="N4239" s="96" t="str">
        <f>IF(INDEX(技能效果!L:L,MATCH(技能效果等级!B4239,技能效果!B:B,0))="","",INDEX(技能效果!L:L,MATCH(技能效果等级!B4239,技能效果!B:B,0)))</f>
        <v/>
      </c>
      <c r="O4239" s="95">
        <f>IF(INDEX(技能效果!N:N,MATCH(B4239,技能效果!B:B,0))=0,INDEX(技能效果!M:M,MATCH(技能效果等级!B4239,技能效果!B:B,0)),INDEX(技能效果!M:M,MATCH(技能效果等级!B4239,技能效果!B:B,0))*VLOOKUP(E4239,技能数值计算!$C$19:$D$28,2,FALSE))</f>
        <v>0</v>
      </c>
      <c r="P4239" s="97"/>
      <c r="Q4239" s="97"/>
      <c r="R4239" s="95" t="str">
        <f>IF(INDEX(技能效果!O:O,MATCH(技能效果等级!B4239,技能效果!B:B,0))="","",INDEX(技能效果!O:O,MATCH(技能效果等级!B4239,技能效果!B:B,0)))</f>
        <v/>
      </c>
      <c r="S4239" s="97"/>
      <c r="T4239" s="97"/>
      <c r="U4239" s="97"/>
      <c r="V4239" s="96" t="str">
        <f>IF(INDEX(技能效果!AF:AF,MATCH(技能效果等级!B4239,技能效果!B:B,0))="","",INDEX(技能效果!AF:AF,MATCH(技能效果等级!B4239,技能效果!B:B,0)))</f>
        <v/>
      </c>
      <c r="W4239" s="95">
        <f t="shared" si="64"/>
        <v>415</v>
      </c>
    </row>
    <row r="4240" spans="1:23" ht="16.5" x14ac:dyDescent="0.2">
      <c r="A4240" s="62">
        <v>4237</v>
      </c>
      <c r="B4240" s="95">
        <f>INDEX(技能效果!B:B,MATCH(技能效果等级!W4240,技能效果!AE:AE,0))</f>
        <v>210601001</v>
      </c>
      <c r="C4240" s="95" t="str">
        <f>INDEX(技能效果!C:C,MATCH(技能效果等级!B4240,技能效果!B:B,0))</f>
        <v>盖文普攻伤害(教学)</v>
      </c>
      <c r="D4240" s="96" t="s">
        <v>873</v>
      </c>
      <c r="E4240" s="95">
        <v>3</v>
      </c>
      <c r="F4240" s="95">
        <f>INDEX(技能效果!H:H,MATCH(技能效果等级!B4240,技能效果!B:B,0))</f>
        <v>1001</v>
      </c>
      <c r="G4240" s="95">
        <f>IF(INDEX(技能效果!K:K,MATCH(B4240,技能效果!B:B,0))=0,INDEX(技能效果!I:I,MATCH(技能效果等级!B4240,技能效果!B:B,0)),INDEX(技能效果!I:I,MATCH(技能效果等级!B4240,技能效果!B:B,0))*VLOOKUP(E4240,技能数值计算!$C$19:$D$28,2,FALSE))</f>
        <v>0.5</v>
      </c>
      <c r="H4240" s="95">
        <f>INDEX(技能效果!J:J,MATCH(技能效果等级!B4240,技能效果!B:B,0))</f>
        <v>0</v>
      </c>
      <c r="I4240" s="97"/>
      <c r="J4240" s="97"/>
      <c r="K4240" s="97"/>
      <c r="L4240" s="97"/>
      <c r="M4240" s="97"/>
      <c r="N4240" s="96" t="str">
        <f>IF(INDEX(技能效果!L:L,MATCH(技能效果等级!B4240,技能效果!B:B,0))="","",INDEX(技能效果!L:L,MATCH(技能效果等级!B4240,技能效果!B:B,0)))</f>
        <v/>
      </c>
      <c r="O4240" s="95">
        <f>IF(INDEX(技能效果!N:N,MATCH(B4240,技能效果!B:B,0))=0,INDEX(技能效果!M:M,MATCH(技能效果等级!B4240,技能效果!B:B,0)),INDEX(技能效果!M:M,MATCH(技能效果等级!B4240,技能效果!B:B,0))*VLOOKUP(E4240,技能数值计算!$C$19:$D$28,2,FALSE))</f>
        <v>0</v>
      </c>
      <c r="P4240" s="97"/>
      <c r="Q4240" s="97"/>
      <c r="R4240" s="95" t="str">
        <f>IF(INDEX(技能效果!O:O,MATCH(技能效果等级!B4240,技能效果!B:B,0))="","",INDEX(技能效果!O:O,MATCH(技能效果等级!B4240,技能效果!B:B,0)))</f>
        <v/>
      </c>
      <c r="S4240" s="97"/>
      <c r="T4240" s="97"/>
      <c r="U4240" s="97"/>
      <c r="V4240" s="96" t="str">
        <f>IF(INDEX(技能效果!AF:AF,MATCH(技能效果等级!B4240,技能效果!B:B,0))="","",INDEX(技能效果!AF:AF,MATCH(技能效果等级!B4240,技能效果!B:B,0)))</f>
        <v/>
      </c>
      <c r="W4240" s="95">
        <f t="shared" si="64"/>
        <v>415</v>
      </c>
    </row>
    <row r="4241" spans="1:23" ht="16.5" x14ac:dyDescent="0.2">
      <c r="A4241" s="62">
        <v>4238</v>
      </c>
      <c r="B4241" s="95">
        <f>INDEX(技能效果!B:B,MATCH(技能效果等级!W4241,技能效果!AE:AE,0))</f>
        <v>210601001</v>
      </c>
      <c r="C4241" s="95" t="str">
        <f>INDEX(技能效果!C:C,MATCH(技能效果等级!B4241,技能效果!B:B,0))</f>
        <v>盖文普攻伤害(教学)</v>
      </c>
      <c r="D4241" s="96" t="s">
        <v>873</v>
      </c>
      <c r="E4241" s="95">
        <v>4</v>
      </c>
      <c r="F4241" s="95">
        <f>INDEX(技能效果!H:H,MATCH(技能效果等级!B4241,技能效果!B:B,0))</f>
        <v>1001</v>
      </c>
      <c r="G4241" s="95">
        <f>IF(INDEX(技能效果!K:K,MATCH(B4241,技能效果!B:B,0))=0,INDEX(技能效果!I:I,MATCH(技能效果等级!B4241,技能效果!B:B,0)),INDEX(技能效果!I:I,MATCH(技能效果等级!B4241,技能效果!B:B,0))*VLOOKUP(E4241,技能数值计算!$C$19:$D$28,2,FALSE))</f>
        <v>0.5</v>
      </c>
      <c r="H4241" s="95">
        <f>INDEX(技能效果!J:J,MATCH(技能效果等级!B4241,技能效果!B:B,0))</f>
        <v>0</v>
      </c>
      <c r="I4241" s="97"/>
      <c r="J4241" s="97"/>
      <c r="K4241" s="97"/>
      <c r="L4241" s="97"/>
      <c r="M4241" s="97"/>
      <c r="N4241" s="96" t="str">
        <f>IF(INDEX(技能效果!L:L,MATCH(技能效果等级!B4241,技能效果!B:B,0))="","",INDEX(技能效果!L:L,MATCH(技能效果等级!B4241,技能效果!B:B,0)))</f>
        <v/>
      </c>
      <c r="O4241" s="95">
        <f>IF(INDEX(技能效果!N:N,MATCH(B4241,技能效果!B:B,0))=0,INDEX(技能效果!M:M,MATCH(技能效果等级!B4241,技能效果!B:B,0)),INDEX(技能效果!M:M,MATCH(技能效果等级!B4241,技能效果!B:B,0))*VLOOKUP(E4241,技能数值计算!$C$19:$D$28,2,FALSE))</f>
        <v>0</v>
      </c>
      <c r="P4241" s="97"/>
      <c r="Q4241" s="97"/>
      <c r="R4241" s="95" t="str">
        <f>IF(INDEX(技能效果!O:O,MATCH(技能效果等级!B4241,技能效果!B:B,0))="","",INDEX(技能效果!O:O,MATCH(技能效果等级!B4241,技能效果!B:B,0)))</f>
        <v/>
      </c>
      <c r="S4241" s="97"/>
      <c r="T4241" s="97"/>
      <c r="U4241" s="97"/>
      <c r="V4241" s="96" t="str">
        <f>IF(INDEX(技能效果!AF:AF,MATCH(技能效果等级!B4241,技能效果!B:B,0))="","",INDEX(技能效果!AF:AF,MATCH(技能效果等级!B4241,技能效果!B:B,0)))</f>
        <v/>
      </c>
      <c r="W4241" s="95">
        <f t="shared" si="64"/>
        <v>415</v>
      </c>
    </row>
    <row r="4242" spans="1:23" ht="16.5" x14ac:dyDescent="0.2">
      <c r="A4242" s="62">
        <v>4239</v>
      </c>
      <c r="B4242" s="95">
        <f>INDEX(技能效果!B:B,MATCH(技能效果等级!W4242,技能效果!AE:AE,0))</f>
        <v>210601001</v>
      </c>
      <c r="C4242" s="95" t="str">
        <f>INDEX(技能效果!C:C,MATCH(技能效果等级!B4242,技能效果!B:B,0))</f>
        <v>盖文普攻伤害(教学)</v>
      </c>
      <c r="D4242" s="96" t="s">
        <v>873</v>
      </c>
      <c r="E4242" s="95">
        <v>5</v>
      </c>
      <c r="F4242" s="95">
        <f>INDEX(技能效果!H:H,MATCH(技能效果等级!B4242,技能效果!B:B,0))</f>
        <v>1001</v>
      </c>
      <c r="G4242" s="95">
        <f>IF(INDEX(技能效果!K:K,MATCH(B4242,技能效果!B:B,0))=0,INDEX(技能效果!I:I,MATCH(技能效果等级!B4242,技能效果!B:B,0)),INDEX(技能效果!I:I,MATCH(技能效果等级!B4242,技能效果!B:B,0))*VLOOKUP(E4242,技能数值计算!$C$19:$D$28,2,FALSE))</f>
        <v>0.5</v>
      </c>
      <c r="H4242" s="95">
        <f>INDEX(技能效果!J:J,MATCH(技能效果等级!B4242,技能效果!B:B,0))</f>
        <v>0</v>
      </c>
      <c r="I4242" s="97"/>
      <c r="J4242" s="97"/>
      <c r="K4242" s="97"/>
      <c r="L4242" s="97"/>
      <c r="M4242" s="97"/>
      <c r="N4242" s="96" t="str">
        <f>IF(INDEX(技能效果!L:L,MATCH(技能效果等级!B4242,技能效果!B:B,0))="","",INDEX(技能效果!L:L,MATCH(技能效果等级!B4242,技能效果!B:B,0)))</f>
        <v/>
      </c>
      <c r="O4242" s="95">
        <f>IF(INDEX(技能效果!N:N,MATCH(B4242,技能效果!B:B,0))=0,INDEX(技能效果!M:M,MATCH(技能效果等级!B4242,技能效果!B:B,0)),INDEX(技能效果!M:M,MATCH(技能效果等级!B4242,技能效果!B:B,0))*VLOOKUP(E4242,技能数值计算!$C$19:$D$28,2,FALSE))</f>
        <v>0</v>
      </c>
      <c r="P4242" s="97"/>
      <c r="Q4242" s="97"/>
      <c r="R4242" s="95" t="str">
        <f>IF(INDEX(技能效果!O:O,MATCH(技能效果等级!B4242,技能效果!B:B,0))="","",INDEX(技能效果!O:O,MATCH(技能效果等级!B4242,技能效果!B:B,0)))</f>
        <v/>
      </c>
      <c r="S4242" s="97"/>
      <c r="T4242" s="97"/>
      <c r="U4242" s="97"/>
      <c r="V4242" s="96" t="str">
        <f>IF(INDEX(技能效果!AF:AF,MATCH(技能效果等级!B4242,技能效果!B:B,0))="","",INDEX(技能效果!AF:AF,MATCH(技能效果等级!B4242,技能效果!B:B,0)))</f>
        <v/>
      </c>
      <c r="W4242" s="95">
        <f t="shared" si="64"/>
        <v>415</v>
      </c>
    </row>
    <row r="4243" spans="1:23" ht="16.5" x14ac:dyDescent="0.2">
      <c r="A4243" s="62">
        <v>4240</v>
      </c>
      <c r="B4243" s="95">
        <f>INDEX(技能效果!B:B,MATCH(技能效果等级!W4243,技能效果!AE:AE,0))</f>
        <v>210601001</v>
      </c>
      <c r="C4243" s="95" t="str">
        <f>INDEX(技能效果!C:C,MATCH(技能效果等级!B4243,技能效果!B:B,0))</f>
        <v>盖文普攻伤害(教学)</v>
      </c>
      <c r="D4243" s="96" t="s">
        <v>873</v>
      </c>
      <c r="E4243" s="95">
        <v>6</v>
      </c>
      <c r="F4243" s="95">
        <f>INDEX(技能效果!H:H,MATCH(技能效果等级!B4243,技能效果!B:B,0))</f>
        <v>1001</v>
      </c>
      <c r="G4243" s="95">
        <f>IF(INDEX(技能效果!K:K,MATCH(B4243,技能效果!B:B,0))=0,INDEX(技能效果!I:I,MATCH(技能效果等级!B4243,技能效果!B:B,0)),INDEX(技能效果!I:I,MATCH(技能效果等级!B4243,技能效果!B:B,0))*VLOOKUP(E4243,技能数值计算!$C$19:$D$28,2,FALSE))</f>
        <v>0.5</v>
      </c>
      <c r="H4243" s="95">
        <f>INDEX(技能效果!J:J,MATCH(技能效果等级!B4243,技能效果!B:B,0))</f>
        <v>0</v>
      </c>
      <c r="I4243" s="97"/>
      <c r="J4243" s="97"/>
      <c r="K4243" s="97"/>
      <c r="L4243" s="97"/>
      <c r="M4243" s="97"/>
      <c r="N4243" s="96" t="str">
        <f>IF(INDEX(技能效果!L:L,MATCH(技能效果等级!B4243,技能效果!B:B,0))="","",INDEX(技能效果!L:L,MATCH(技能效果等级!B4243,技能效果!B:B,0)))</f>
        <v/>
      </c>
      <c r="O4243" s="95">
        <f>IF(INDEX(技能效果!N:N,MATCH(B4243,技能效果!B:B,0))=0,INDEX(技能效果!M:M,MATCH(技能效果等级!B4243,技能效果!B:B,0)),INDEX(技能效果!M:M,MATCH(技能效果等级!B4243,技能效果!B:B,0))*VLOOKUP(E4243,技能数值计算!$C$19:$D$28,2,FALSE))</f>
        <v>0</v>
      </c>
      <c r="P4243" s="97"/>
      <c r="Q4243" s="97"/>
      <c r="R4243" s="95" t="str">
        <f>IF(INDEX(技能效果!O:O,MATCH(技能效果等级!B4243,技能效果!B:B,0))="","",INDEX(技能效果!O:O,MATCH(技能效果等级!B4243,技能效果!B:B,0)))</f>
        <v/>
      </c>
      <c r="S4243" s="97"/>
      <c r="T4243" s="97"/>
      <c r="U4243" s="97"/>
      <c r="V4243" s="96" t="str">
        <f>IF(INDEX(技能效果!AF:AF,MATCH(技能效果等级!B4243,技能效果!B:B,0))="","",INDEX(技能效果!AF:AF,MATCH(技能效果等级!B4243,技能效果!B:B,0)))</f>
        <v/>
      </c>
      <c r="W4243" s="95">
        <f t="shared" si="64"/>
        <v>415</v>
      </c>
    </row>
    <row r="4244" spans="1:23" ht="16.5" x14ac:dyDescent="0.2">
      <c r="A4244" s="62">
        <v>4241</v>
      </c>
      <c r="B4244" s="95">
        <f>INDEX(技能效果!B:B,MATCH(技能效果等级!W4244,技能效果!AE:AE,0))</f>
        <v>210601001</v>
      </c>
      <c r="C4244" s="95" t="str">
        <f>INDEX(技能效果!C:C,MATCH(技能效果等级!B4244,技能效果!B:B,0))</f>
        <v>盖文普攻伤害(教学)</v>
      </c>
      <c r="D4244" s="96" t="s">
        <v>873</v>
      </c>
      <c r="E4244" s="95">
        <v>7</v>
      </c>
      <c r="F4244" s="95">
        <f>INDEX(技能效果!H:H,MATCH(技能效果等级!B4244,技能效果!B:B,0))</f>
        <v>1001</v>
      </c>
      <c r="G4244" s="95">
        <f>IF(INDEX(技能效果!K:K,MATCH(B4244,技能效果!B:B,0))=0,INDEX(技能效果!I:I,MATCH(技能效果等级!B4244,技能效果!B:B,0)),INDEX(技能效果!I:I,MATCH(技能效果等级!B4244,技能效果!B:B,0))*VLOOKUP(E4244,技能数值计算!$C$19:$D$28,2,FALSE))</f>
        <v>0.5</v>
      </c>
      <c r="H4244" s="95">
        <f>INDEX(技能效果!J:J,MATCH(技能效果等级!B4244,技能效果!B:B,0))</f>
        <v>0</v>
      </c>
      <c r="I4244" s="97"/>
      <c r="J4244" s="97"/>
      <c r="K4244" s="97"/>
      <c r="L4244" s="97"/>
      <c r="M4244" s="97"/>
      <c r="N4244" s="96" t="str">
        <f>IF(INDEX(技能效果!L:L,MATCH(技能效果等级!B4244,技能效果!B:B,0))="","",INDEX(技能效果!L:L,MATCH(技能效果等级!B4244,技能效果!B:B,0)))</f>
        <v/>
      </c>
      <c r="O4244" s="95">
        <f>IF(INDEX(技能效果!N:N,MATCH(B4244,技能效果!B:B,0))=0,INDEX(技能效果!M:M,MATCH(技能效果等级!B4244,技能效果!B:B,0)),INDEX(技能效果!M:M,MATCH(技能效果等级!B4244,技能效果!B:B,0))*VLOOKUP(E4244,技能数值计算!$C$19:$D$28,2,FALSE))</f>
        <v>0</v>
      </c>
      <c r="P4244" s="97"/>
      <c r="Q4244" s="97"/>
      <c r="R4244" s="95" t="str">
        <f>IF(INDEX(技能效果!O:O,MATCH(技能效果等级!B4244,技能效果!B:B,0))="","",INDEX(技能效果!O:O,MATCH(技能效果等级!B4244,技能效果!B:B,0)))</f>
        <v/>
      </c>
      <c r="S4244" s="97"/>
      <c r="T4244" s="97"/>
      <c r="U4244" s="97"/>
      <c r="V4244" s="96" t="str">
        <f>IF(INDEX(技能效果!AF:AF,MATCH(技能效果等级!B4244,技能效果!B:B,0))="","",INDEX(技能效果!AF:AF,MATCH(技能效果等级!B4244,技能效果!B:B,0)))</f>
        <v/>
      </c>
      <c r="W4244" s="95">
        <f t="shared" si="64"/>
        <v>415</v>
      </c>
    </row>
    <row r="4245" spans="1:23" ht="16.5" x14ac:dyDescent="0.2">
      <c r="A4245" s="62">
        <v>4242</v>
      </c>
      <c r="B4245" s="95">
        <f>INDEX(技能效果!B:B,MATCH(技能效果等级!W4245,技能效果!AE:AE,0))</f>
        <v>210601001</v>
      </c>
      <c r="C4245" s="95" t="str">
        <f>INDEX(技能效果!C:C,MATCH(技能效果等级!B4245,技能效果!B:B,0))</f>
        <v>盖文普攻伤害(教学)</v>
      </c>
      <c r="D4245" s="96" t="s">
        <v>873</v>
      </c>
      <c r="E4245" s="95">
        <v>8</v>
      </c>
      <c r="F4245" s="95">
        <f>INDEX(技能效果!H:H,MATCH(技能效果等级!B4245,技能效果!B:B,0))</f>
        <v>1001</v>
      </c>
      <c r="G4245" s="95">
        <f>IF(INDEX(技能效果!K:K,MATCH(B4245,技能效果!B:B,0))=0,INDEX(技能效果!I:I,MATCH(技能效果等级!B4245,技能效果!B:B,0)),INDEX(技能效果!I:I,MATCH(技能效果等级!B4245,技能效果!B:B,0))*VLOOKUP(E4245,技能数值计算!$C$19:$D$28,2,FALSE))</f>
        <v>0.5</v>
      </c>
      <c r="H4245" s="95">
        <f>INDEX(技能效果!J:J,MATCH(技能效果等级!B4245,技能效果!B:B,0))</f>
        <v>0</v>
      </c>
      <c r="I4245" s="97"/>
      <c r="J4245" s="97"/>
      <c r="K4245" s="97"/>
      <c r="L4245" s="97"/>
      <c r="M4245" s="97"/>
      <c r="N4245" s="96" t="str">
        <f>IF(INDEX(技能效果!L:L,MATCH(技能效果等级!B4245,技能效果!B:B,0))="","",INDEX(技能效果!L:L,MATCH(技能效果等级!B4245,技能效果!B:B,0)))</f>
        <v/>
      </c>
      <c r="O4245" s="95">
        <f>IF(INDEX(技能效果!N:N,MATCH(B4245,技能效果!B:B,0))=0,INDEX(技能效果!M:M,MATCH(技能效果等级!B4245,技能效果!B:B,0)),INDEX(技能效果!M:M,MATCH(技能效果等级!B4245,技能效果!B:B,0))*VLOOKUP(E4245,技能数值计算!$C$19:$D$28,2,FALSE))</f>
        <v>0</v>
      </c>
      <c r="P4245" s="97"/>
      <c r="Q4245" s="97"/>
      <c r="R4245" s="95" t="str">
        <f>IF(INDEX(技能效果!O:O,MATCH(技能效果等级!B4245,技能效果!B:B,0))="","",INDEX(技能效果!O:O,MATCH(技能效果等级!B4245,技能效果!B:B,0)))</f>
        <v/>
      </c>
      <c r="S4245" s="97"/>
      <c r="T4245" s="97"/>
      <c r="U4245" s="97"/>
      <c r="V4245" s="96" t="str">
        <f>IF(INDEX(技能效果!AF:AF,MATCH(技能效果等级!B4245,技能效果!B:B,0))="","",INDEX(技能效果!AF:AF,MATCH(技能效果等级!B4245,技能效果!B:B,0)))</f>
        <v/>
      </c>
      <c r="W4245" s="95">
        <f t="shared" si="64"/>
        <v>415</v>
      </c>
    </row>
    <row r="4246" spans="1:23" ht="16.5" x14ac:dyDescent="0.2">
      <c r="A4246" s="62">
        <v>4243</v>
      </c>
      <c r="B4246" s="95">
        <f>INDEX(技能效果!B:B,MATCH(技能效果等级!W4246,技能效果!AE:AE,0))</f>
        <v>210601001</v>
      </c>
      <c r="C4246" s="95" t="str">
        <f>INDEX(技能效果!C:C,MATCH(技能效果等级!B4246,技能效果!B:B,0))</f>
        <v>盖文普攻伤害(教学)</v>
      </c>
      <c r="D4246" s="96" t="s">
        <v>873</v>
      </c>
      <c r="E4246" s="95">
        <v>9</v>
      </c>
      <c r="F4246" s="95">
        <f>INDEX(技能效果!H:H,MATCH(技能效果等级!B4246,技能效果!B:B,0))</f>
        <v>1001</v>
      </c>
      <c r="G4246" s="95">
        <f>IF(INDEX(技能效果!K:K,MATCH(B4246,技能效果!B:B,0))=0,INDEX(技能效果!I:I,MATCH(技能效果等级!B4246,技能效果!B:B,0)),INDEX(技能效果!I:I,MATCH(技能效果等级!B4246,技能效果!B:B,0))*VLOOKUP(E4246,技能数值计算!$C$19:$D$28,2,FALSE))</f>
        <v>0.5</v>
      </c>
      <c r="H4246" s="95">
        <f>INDEX(技能效果!J:J,MATCH(技能效果等级!B4246,技能效果!B:B,0))</f>
        <v>0</v>
      </c>
      <c r="I4246" s="97"/>
      <c r="J4246" s="97"/>
      <c r="K4246" s="97"/>
      <c r="L4246" s="97"/>
      <c r="M4246" s="97"/>
      <c r="N4246" s="96" t="str">
        <f>IF(INDEX(技能效果!L:L,MATCH(技能效果等级!B4246,技能效果!B:B,0))="","",INDEX(技能效果!L:L,MATCH(技能效果等级!B4246,技能效果!B:B,0)))</f>
        <v/>
      </c>
      <c r="O4246" s="95">
        <f>IF(INDEX(技能效果!N:N,MATCH(B4246,技能效果!B:B,0))=0,INDEX(技能效果!M:M,MATCH(技能效果等级!B4246,技能效果!B:B,0)),INDEX(技能效果!M:M,MATCH(技能效果等级!B4246,技能效果!B:B,0))*VLOOKUP(E4246,技能数值计算!$C$19:$D$28,2,FALSE))</f>
        <v>0</v>
      </c>
      <c r="P4246" s="97"/>
      <c r="Q4246" s="97"/>
      <c r="R4246" s="95" t="str">
        <f>IF(INDEX(技能效果!O:O,MATCH(技能效果等级!B4246,技能效果!B:B,0))="","",INDEX(技能效果!O:O,MATCH(技能效果等级!B4246,技能效果!B:B,0)))</f>
        <v/>
      </c>
      <c r="S4246" s="97"/>
      <c r="T4246" s="97"/>
      <c r="U4246" s="97"/>
      <c r="V4246" s="96" t="str">
        <f>IF(INDEX(技能效果!AF:AF,MATCH(技能效果等级!B4246,技能效果!B:B,0))="","",INDEX(技能效果!AF:AF,MATCH(技能效果等级!B4246,技能效果!B:B,0)))</f>
        <v/>
      </c>
      <c r="W4246" s="95">
        <f t="shared" si="64"/>
        <v>415</v>
      </c>
    </row>
    <row r="4247" spans="1:23" ht="16.5" x14ac:dyDescent="0.2">
      <c r="A4247" s="62">
        <v>4244</v>
      </c>
      <c r="B4247" s="95">
        <f>INDEX(技能效果!B:B,MATCH(技能效果等级!W4247,技能效果!AE:AE,0))</f>
        <v>210601001</v>
      </c>
      <c r="C4247" s="95" t="str">
        <f>INDEX(技能效果!C:C,MATCH(技能效果等级!B4247,技能效果!B:B,0))</f>
        <v>盖文普攻伤害(教学)</v>
      </c>
      <c r="D4247" s="96" t="s">
        <v>873</v>
      </c>
      <c r="E4247" s="95">
        <v>10</v>
      </c>
      <c r="F4247" s="95">
        <f>INDEX(技能效果!H:H,MATCH(技能效果等级!B4247,技能效果!B:B,0))</f>
        <v>1001</v>
      </c>
      <c r="G4247" s="95">
        <f>IF(INDEX(技能效果!K:K,MATCH(B4247,技能效果!B:B,0))=0,INDEX(技能效果!I:I,MATCH(技能效果等级!B4247,技能效果!B:B,0)),INDEX(技能效果!I:I,MATCH(技能效果等级!B4247,技能效果!B:B,0))*VLOOKUP(E4247,技能数值计算!$C$19:$D$28,2,FALSE))</f>
        <v>0.5</v>
      </c>
      <c r="H4247" s="95">
        <f>INDEX(技能效果!J:J,MATCH(技能效果等级!B4247,技能效果!B:B,0))</f>
        <v>0</v>
      </c>
      <c r="I4247" s="97"/>
      <c r="J4247" s="97"/>
      <c r="K4247" s="97"/>
      <c r="L4247" s="97"/>
      <c r="M4247" s="97"/>
      <c r="N4247" s="96" t="str">
        <f>IF(INDEX(技能效果!L:L,MATCH(技能效果等级!B4247,技能效果!B:B,0))="","",INDEX(技能效果!L:L,MATCH(技能效果等级!B4247,技能效果!B:B,0)))</f>
        <v/>
      </c>
      <c r="O4247" s="95">
        <f>IF(INDEX(技能效果!N:N,MATCH(B4247,技能效果!B:B,0))=0,INDEX(技能效果!M:M,MATCH(技能效果等级!B4247,技能效果!B:B,0)),INDEX(技能效果!M:M,MATCH(技能效果等级!B4247,技能效果!B:B,0))*VLOOKUP(E4247,技能数值计算!$C$19:$D$28,2,FALSE))</f>
        <v>0</v>
      </c>
      <c r="P4247" s="97"/>
      <c r="Q4247" s="97"/>
      <c r="R4247" s="95" t="str">
        <f>IF(INDEX(技能效果!O:O,MATCH(技能效果等级!B4247,技能效果!B:B,0))="","",INDEX(技能效果!O:O,MATCH(技能效果等级!B4247,技能效果!B:B,0)))</f>
        <v/>
      </c>
      <c r="S4247" s="97"/>
      <c r="T4247" s="97"/>
      <c r="U4247" s="97"/>
      <c r="V4247" s="96" t="str">
        <f>IF(INDEX(技能效果!AF:AF,MATCH(技能效果等级!B4247,技能效果!B:B,0))="","",INDEX(技能效果!AF:AF,MATCH(技能效果等级!B4247,技能效果!B:B,0)))</f>
        <v/>
      </c>
      <c r="W4247" s="95">
        <f t="shared" si="64"/>
        <v>415</v>
      </c>
    </row>
    <row r="4248" spans="1:23" ht="16.5" x14ac:dyDescent="0.2">
      <c r="A4248" s="62">
        <v>4245</v>
      </c>
      <c r="B4248" s="95">
        <f>INDEX(技能效果!B:B,MATCH(技能效果等级!W4248,技能效果!AE:AE,0))</f>
        <v>210601002</v>
      </c>
      <c r="C4248" s="95" t="str">
        <f>INDEX(技能效果!C:C,MATCH(技能效果等级!B4248,技能效果!B:B,0))</f>
        <v>盖文普攻水晶(教学)</v>
      </c>
      <c r="D4248" s="96" t="s">
        <v>873</v>
      </c>
      <c r="E4248" s="95">
        <v>1</v>
      </c>
      <c r="F4248" s="95">
        <f>INDEX(技能效果!H:H,MATCH(技能效果等级!B4248,技能效果!B:B,0))</f>
        <v>3001</v>
      </c>
      <c r="G4248" s="95">
        <f>IF(INDEX(技能效果!K:K,MATCH(B4248,技能效果!B:B,0))=0,INDEX(技能效果!I:I,MATCH(技能效果等级!B4248,技能效果!B:B,0)),INDEX(技能效果!I:I,MATCH(技能效果等级!B4248,技能效果!B:B,0))*VLOOKUP(E4248,技能数值计算!$C$19:$D$28,2,FALSE))</f>
        <v>3</v>
      </c>
      <c r="H4248" s="95">
        <f>INDEX(技能效果!J:J,MATCH(技能效果等级!B4248,技能效果!B:B,0))</f>
        <v>1</v>
      </c>
      <c r="I4248" s="97"/>
      <c r="J4248" s="97"/>
      <c r="K4248" s="97"/>
      <c r="L4248" s="97"/>
      <c r="M4248" s="97"/>
      <c r="N4248" s="96" t="str">
        <f>IF(INDEX(技能效果!L:L,MATCH(技能效果等级!B4248,技能效果!B:B,0))="","",INDEX(技能效果!L:L,MATCH(技能效果等级!B4248,技能效果!B:B,0)))</f>
        <v/>
      </c>
      <c r="O4248" s="95">
        <f>IF(INDEX(技能效果!N:N,MATCH(B4248,技能效果!B:B,0))=0,INDEX(技能效果!M:M,MATCH(技能效果等级!B4248,技能效果!B:B,0)),INDEX(技能效果!M:M,MATCH(技能效果等级!B4248,技能效果!B:B,0))*VLOOKUP(E4248,技能数值计算!$C$19:$D$28,2,FALSE))</f>
        <v>0</v>
      </c>
      <c r="P4248" s="97"/>
      <c r="Q4248" s="97"/>
      <c r="R4248" s="95" t="str">
        <f>IF(INDEX(技能效果!O:O,MATCH(技能效果等级!B4248,技能效果!B:B,0))="","",INDEX(技能效果!O:O,MATCH(技能效果等级!B4248,技能效果!B:B,0)))</f>
        <v/>
      </c>
      <c r="S4248" s="97"/>
      <c r="T4248" s="97"/>
      <c r="U4248" s="97"/>
      <c r="V4248" s="96" t="str">
        <f>IF(INDEX(技能效果!AF:AF,MATCH(技能效果等级!B4248,技能效果!B:B,0))="","",INDEX(技能效果!AF:AF,MATCH(技能效果等级!B4248,技能效果!B:B,0)))</f>
        <v/>
      </c>
      <c r="W4248" s="95">
        <f t="shared" si="64"/>
        <v>416</v>
      </c>
    </row>
    <row r="4249" spans="1:23" ht="16.5" x14ac:dyDescent="0.2">
      <c r="A4249" s="62">
        <v>4246</v>
      </c>
      <c r="B4249" s="95">
        <f>INDEX(技能效果!B:B,MATCH(技能效果等级!W4249,技能效果!AE:AE,0))</f>
        <v>210601002</v>
      </c>
      <c r="C4249" s="95" t="str">
        <f>INDEX(技能效果!C:C,MATCH(技能效果等级!B4249,技能效果!B:B,0))</f>
        <v>盖文普攻水晶(教学)</v>
      </c>
      <c r="D4249" s="96" t="s">
        <v>873</v>
      </c>
      <c r="E4249" s="95">
        <v>2</v>
      </c>
      <c r="F4249" s="95">
        <f>INDEX(技能效果!H:H,MATCH(技能效果等级!B4249,技能效果!B:B,0))</f>
        <v>3001</v>
      </c>
      <c r="G4249" s="95">
        <f>IF(INDEX(技能效果!K:K,MATCH(B4249,技能效果!B:B,0))=0,INDEX(技能效果!I:I,MATCH(技能效果等级!B4249,技能效果!B:B,0)),INDEX(技能效果!I:I,MATCH(技能效果等级!B4249,技能效果!B:B,0))*VLOOKUP(E4249,技能数值计算!$C$19:$D$28,2,FALSE))</f>
        <v>3</v>
      </c>
      <c r="H4249" s="95">
        <f>INDEX(技能效果!J:J,MATCH(技能效果等级!B4249,技能效果!B:B,0))</f>
        <v>1</v>
      </c>
      <c r="I4249" s="97"/>
      <c r="J4249" s="97"/>
      <c r="K4249" s="97"/>
      <c r="L4249" s="97"/>
      <c r="M4249" s="97"/>
      <c r="N4249" s="96" t="str">
        <f>IF(INDEX(技能效果!L:L,MATCH(技能效果等级!B4249,技能效果!B:B,0))="","",INDEX(技能效果!L:L,MATCH(技能效果等级!B4249,技能效果!B:B,0)))</f>
        <v/>
      </c>
      <c r="O4249" s="95">
        <f>IF(INDEX(技能效果!N:N,MATCH(B4249,技能效果!B:B,0))=0,INDEX(技能效果!M:M,MATCH(技能效果等级!B4249,技能效果!B:B,0)),INDEX(技能效果!M:M,MATCH(技能效果等级!B4249,技能效果!B:B,0))*VLOOKUP(E4249,技能数值计算!$C$19:$D$28,2,FALSE))</f>
        <v>0</v>
      </c>
      <c r="P4249" s="97"/>
      <c r="Q4249" s="97"/>
      <c r="R4249" s="95" t="str">
        <f>IF(INDEX(技能效果!O:O,MATCH(技能效果等级!B4249,技能效果!B:B,0))="","",INDEX(技能效果!O:O,MATCH(技能效果等级!B4249,技能效果!B:B,0)))</f>
        <v/>
      </c>
      <c r="S4249" s="97"/>
      <c r="T4249" s="97"/>
      <c r="U4249" s="97"/>
      <c r="V4249" s="96" t="str">
        <f>IF(INDEX(技能效果!AF:AF,MATCH(技能效果等级!B4249,技能效果!B:B,0))="","",INDEX(技能效果!AF:AF,MATCH(技能效果等级!B4249,技能效果!B:B,0)))</f>
        <v/>
      </c>
      <c r="W4249" s="95">
        <f t="shared" si="64"/>
        <v>416</v>
      </c>
    </row>
    <row r="4250" spans="1:23" ht="16.5" x14ac:dyDescent="0.2">
      <c r="A4250" s="62">
        <v>4247</v>
      </c>
      <c r="B4250" s="95">
        <f>INDEX(技能效果!B:B,MATCH(技能效果等级!W4250,技能效果!AE:AE,0))</f>
        <v>210601002</v>
      </c>
      <c r="C4250" s="95" t="str">
        <f>INDEX(技能效果!C:C,MATCH(技能效果等级!B4250,技能效果!B:B,0))</f>
        <v>盖文普攻水晶(教学)</v>
      </c>
      <c r="D4250" s="96" t="s">
        <v>873</v>
      </c>
      <c r="E4250" s="95">
        <v>3</v>
      </c>
      <c r="F4250" s="95">
        <f>INDEX(技能效果!H:H,MATCH(技能效果等级!B4250,技能效果!B:B,0))</f>
        <v>3001</v>
      </c>
      <c r="G4250" s="95">
        <f>IF(INDEX(技能效果!K:K,MATCH(B4250,技能效果!B:B,0))=0,INDEX(技能效果!I:I,MATCH(技能效果等级!B4250,技能效果!B:B,0)),INDEX(技能效果!I:I,MATCH(技能效果等级!B4250,技能效果!B:B,0))*VLOOKUP(E4250,技能数值计算!$C$19:$D$28,2,FALSE))</f>
        <v>3</v>
      </c>
      <c r="H4250" s="95">
        <f>INDEX(技能效果!J:J,MATCH(技能效果等级!B4250,技能效果!B:B,0))</f>
        <v>1</v>
      </c>
      <c r="I4250" s="97"/>
      <c r="J4250" s="97"/>
      <c r="K4250" s="97"/>
      <c r="L4250" s="97"/>
      <c r="M4250" s="97"/>
      <c r="N4250" s="96" t="str">
        <f>IF(INDEX(技能效果!L:L,MATCH(技能效果等级!B4250,技能效果!B:B,0))="","",INDEX(技能效果!L:L,MATCH(技能效果等级!B4250,技能效果!B:B,0)))</f>
        <v/>
      </c>
      <c r="O4250" s="95">
        <f>IF(INDEX(技能效果!N:N,MATCH(B4250,技能效果!B:B,0))=0,INDEX(技能效果!M:M,MATCH(技能效果等级!B4250,技能效果!B:B,0)),INDEX(技能效果!M:M,MATCH(技能效果等级!B4250,技能效果!B:B,0))*VLOOKUP(E4250,技能数值计算!$C$19:$D$28,2,FALSE))</f>
        <v>0</v>
      </c>
      <c r="P4250" s="97"/>
      <c r="Q4250" s="97"/>
      <c r="R4250" s="95" t="str">
        <f>IF(INDEX(技能效果!O:O,MATCH(技能效果等级!B4250,技能效果!B:B,0))="","",INDEX(技能效果!O:O,MATCH(技能效果等级!B4250,技能效果!B:B,0)))</f>
        <v/>
      </c>
      <c r="S4250" s="97"/>
      <c r="T4250" s="97"/>
      <c r="U4250" s="97"/>
      <c r="V4250" s="96" t="str">
        <f>IF(INDEX(技能效果!AF:AF,MATCH(技能效果等级!B4250,技能效果!B:B,0))="","",INDEX(技能效果!AF:AF,MATCH(技能效果等级!B4250,技能效果!B:B,0)))</f>
        <v/>
      </c>
      <c r="W4250" s="95">
        <f t="shared" si="64"/>
        <v>416</v>
      </c>
    </row>
    <row r="4251" spans="1:23" ht="16.5" x14ac:dyDescent="0.2">
      <c r="A4251" s="62">
        <v>4248</v>
      </c>
      <c r="B4251" s="95">
        <f>INDEX(技能效果!B:B,MATCH(技能效果等级!W4251,技能效果!AE:AE,0))</f>
        <v>210601002</v>
      </c>
      <c r="C4251" s="95" t="str">
        <f>INDEX(技能效果!C:C,MATCH(技能效果等级!B4251,技能效果!B:B,0))</f>
        <v>盖文普攻水晶(教学)</v>
      </c>
      <c r="D4251" s="96" t="s">
        <v>873</v>
      </c>
      <c r="E4251" s="95">
        <v>4</v>
      </c>
      <c r="F4251" s="95">
        <f>INDEX(技能效果!H:H,MATCH(技能效果等级!B4251,技能效果!B:B,0))</f>
        <v>3001</v>
      </c>
      <c r="G4251" s="95">
        <f>IF(INDEX(技能效果!K:K,MATCH(B4251,技能效果!B:B,0))=0,INDEX(技能效果!I:I,MATCH(技能效果等级!B4251,技能效果!B:B,0)),INDEX(技能效果!I:I,MATCH(技能效果等级!B4251,技能效果!B:B,0))*VLOOKUP(E4251,技能数值计算!$C$19:$D$28,2,FALSE))</f>
        <v>3</v>
      </c>
      <c r="H4251" s="95">
        <f>INDEX(技能效果!J:J,MATCH(技能效果等级!B4251,技能效果!B:B,0))</f>
        <v>1</v>
      </c>
      <c r="I4251" s="97"/>
      <c r="J4251" s="97"/>
      <c r="K4251" s="97"/>
      <c r="L4251" s="97"/>
      <c r="M4251" s="97"/>
      <c r="N4251" s="96" t="str">
        <f>IF(INDEX(技能效果!L:L,MATCH(技能效果等级!B4251,技能效果!B:B,0))="","",INDEX(技能效果!L:L,MATCH(技能效果等级!B4251,技能效果!B:B,0)))</f>
        <v/>
      </c>
      <c r="O4251" s="95">
        <f>IF(INDEX(技能效果!N:N,MATCH(B4251,技能效果!B:B,0))=0,INDEX(技能效果!M:M,MATCH(技能效果等级!B4251,技能效果!B:B,0)),INDEX(技能效果!M:M,MATCH(技能效果等级!B4251,技能效果!B:B,0))*VLOOKUP(E4251,技能数值计算!$C$19:$D$28,2,FALSE))</f>
        <v>0</v>
      </c>
      <c r="P4251" s="97"/>
      <c r="Q4251" s="97"/>
      <c r="R4251" s="95" t="str">
        <f>IF(INDEX(技能效果!O:O,MATCH(技能效果等级!B4251,技能效果!B:B,0))="","",INDEX(技能效果!O:O,MATCH(技能效果等级!B4251,技能效果!B:B,0)))</f>
        <v/>
      </c>
      <c r="S4251" s="97"/>
      <c r="T4251" s="97"/>
      <c r="U4251" s="97"/>
      <c r="V4251" s="96" t="str">
        <f>IF(INDEX(技能效果!AF:AF,MATCH(技能效果等级!B4251,技能效果!B:B,0))="","",INDEX(技能效果!AF:AF,MATCH(技能效果等级!B4251,技能效果!B:B,0)))</f>
        <v/>
      </c>
      <c r="W4251" s="95">
        <f t="shared" si="64"/>
        <v>416</v>
      </c>
    </row>
    <row r="4252" spans="1:23" ht="16.5" x14ac:dyDescent="0.2">
      <c r="A4252" s="62">
        <v>4249</v>
      </c>
      <c r="B4252" s="95">
        <f>INDEX(技能效果!B:B,MATCH(技能效果等级!W4252,技能效果!AE:AE,0))</f>
        <v>210601002</v>
      </c>
      <c r="C4252" s="95" t="str">
        <f>INDEX(技能效果!C:C,MATCH(技能效果等级!B4252,技能效果!B:B,0))</f>
        <v>盖文普攻水晶(教学)</v>
      </c>
      <c r="D4252" s="96" t="s">
        <v>873</v>
      </c>
      <c r="E4252" s="95">
        <v>5</v>
      </c>
      <c r="F4252" s="95">
        <f>INDEX(技能效果!H:H,MATCH(技能效果等级!B4252,技能效果!B:B,0))</f>
        <v>3001</v>
      </c>
      <c r="G4252" s="95">
        <f>IF(INDEX(技能效果!K:K,MATCH(B4252,技能效果!B:B,0))=0,INDEX(技能效果!I:I,MATCH(技能效果等级!B4252,技能效果!B:B,0)),INDEX(技能效果!I:I,MATCH(技能效果等级!B4252,技能效果!B:B,0))*VLOOKUP(E4252,技能数值计算!$C$19:$D$28,2,FALSE))</f>
        <v>3</v>
      </c>
      <c r="H4252" s="95">
        <f>INDEX(技能效果!J:J,MATCH(技能效果等级!B4252,技能效果!B:B,0))</f>
        <v>1</v>
      </c>
      <c r="I4252" s="97"/>
      <c r="J4252" s="97"/>
      <c r="K4252" s="97"/>
      <c r="L4252" s="97"/>
      <c r="M4252" s="97"/>
      <c r="N4252" s="96" t="str">
        <f>IF(INDEX(技能效果!L:L,MATCH(技能效果等级!B4252,技能效果!B:B,0))="","",INDEX(技能效果!L:L,MATCH(技能效果等级!B4252,技能效果!B:B,0)))</f>
        <v/>
      </c>
      <c r="O4252" s="95">
        <f>IF(INDEX(技能效果!N:N,MATCH(B4252,技能效果!B:B,0))=0,INDEX(技能效果!M:M,MATCH(技能效果等级!B4252,技能效果!B:B,0)),INDEX(技能效果!M:M,MATCH(技能效果等级!B4252,技能效果!B:B,0))*VLOOKUP(E4252,技能数值计算!$C$19:$D$28,2,FALSE))</f>
        <v>0</v>
      </c>
      <c r="P4252" s="97"/>
      <c r="Q4252" s="97"/>
      <c r="R4252" s="95" t="str">
        <f>IF(INDEX(技能效果!O:O,MATCH(技能效果等级!B4252,技能效果!B:B,0))="","",INDEX(技能效果!O:O,MATCH(技能效果等级!B4252,技能效果!B:B,0)))</f>
        <v/>
      </c>
      <c r="S4252" s="97"/>
      <c r="T4252" s="97"/>
      <c r="U4252" s="97"/>
      <c r="V4252" s="96" t="str">
        <f>IF(INDEX(技能效果!AF:AF,MATCH(技能效果等级!B4252,技能效果!B:B,0))="","",INDEX(技能效果!AF:AF,MATCH(技能效果等级!B4252,技能效果!B:B,0)))</f>
        <v/>
      </c>
      <c r="W4252" s="95">
        <f t="shared" si="64"/>
        <v>416</v>
      </c>
    </row>
    <row r="4253" spans="1:23" ht="16.5" x14ac:dyDescent="0.2">
      <c r="A4253" s="62">
        <v>4250</v>
      </c>
      <c r="B4253" s="95">
        <f>INDEX(技能效果!B:B,MATCH(技能效果等级!W4253,技能效果!AE:AE,0))</f>
        <v>210601002</v>
      </c>
      <c r="C4253" s="95" t="str">
        <f>INDEX(技能效果!C:C,MATCH(技能效果等级!B4253,技能效果!B:B,0))</f>
        <v>盖文普攻水晶(教学)</v>
      </c>
      <c r="D4253" s="96" t="s">
        <v>873</v>
      </c>
      <c r="E4253" s="95">
        <v>6</v>
      </c>
      <c r="F4253" s="95">
        <f>INDEX(技能效果!H:H,MATCH(技能效果等级!B4253,技能效果!B:B,0))</f>
        <v>3001</v>
      </c>
      <c r="G4253" s="95">
        <f>IF(INDEX(技能效果!K:K,MATCH(B4253,技能效果!B:B,0))=0,INDEX(技能效果!I:I,MATCH(技能效果等级!B4253,技能效果!B:B,0)),INDEX(技能效果!I:I,MATCH(技能效果等级!B4253,技能效果!B:B,0))*VLOOKUP(E4253,技能数值计算!$C$19:$D$28,2,FALSE))</f>
        <v>3</v>
      </c>
      <c r="H4253" s="95">
        <f>INDEX(技能效果!J:J,MATCH(技能效果等级!B4253,技能效果!B:B,0))</f>
        <v>1</v>
      </c>
      <c r="I4253" s="97"/>
      <c r="J4253" s="97"/>
      <c r="K4253" s="97"/>
      <c r="L4253" s="97"/>
      <c r="M4253" s="97"/>
      <c r="N4253" s="96" t="str">
        <f>IF(INDEX(技能效果!L:L,MATCH(技能效果等级!B4253,技能效果!B:B,0))="","",INDEX(技能效果!L:L,MATCH(技能效果等级!B4253,技能效果!B:B,0)))</f>
        <v/>
      </c>
      <c r="O4253" s="95">
        <f>IF(INDEX(技能效果!N:N,MATCH(B4253,技能效果!B:B,0))=0,INDEX(技能效果!M:M,MATCH(技能效果等级!B4253,技能效果!B:B,0)),INDEX(技能效果!M:M,MATCH(技能效果等级!B4253,技能效果!B:B,0))*VLOOKUP(E4253,技能数值计算!$C$19:$D$28,2,FALSE))</f>
        <v>0</v>
      </c>
      <c r="P4253" s="97"/>
      <c r="Q4253" s="97"/>
      <c r="R4253" s="95" t="str">
        <f>IF(INDEX(技能效果!O:O,MATCH(技能效果等级!B4253,技能效果!B:B,0))="","",INDEX(技能效果!O:O,MATCH(技能效果等级!B4253,技能效果!B:B,0)))</f>
        <v/>
      </c>
      <c r="S4253" s="97"/>
      <c r="T4253" s="97"/>
      <c r="U4253" s="97"/>
      <c r="V4253" s="96" t="str">
        <f>IF(INDEX(技能效果!AF:AF,MATCH(技能效果等级!B4253,技能效果!B:B,0))="","",INDEX(技能效果!AF:AF,MATCH(技能效果等级!B4253,技能效果!B:B,0)))</f>
        <v/>
      </c>
      <c r="W4253" s="95">
        <f t="shared" si="64"/>
        <v>416</v>
      </c>
    </row>
    <row r="4254" spans="1:23" ht="16.5" x14ac:dyDescent="0.2">
      <c r="A4254" s="62">
        <v>4251</v>
      </c>
      <c r="B4254" s="95">
        <f>INDEX(技能效果!B:B,MATCH(技能效果等级!W4254,技能效果!AE:AE,0))</f>
        <v>210601002</v>
      </c>
      <c r="C4254" s="95" t="str">
        <f>INDEX(技能效果!C:C,MATCH(技能效果等级!B4254,技能效果!B:B,0))</f>
        <v>盖文普攻水晶(教学)</v>
      </c>
      <c r="D4254" s="96" t="s">
        <v>873</v>
      </c>
      <c r="E4254" s="95">
        <v>7</v>
      </c>
      <c r="F4254" s="95">
        <f>INDEX(技能效果!H:H,MATCH(技能效果等级!B4254,技能效果!B:B,0))</f>
        <v>3001</v>
      </c>
      <c r="G4254" s="95">
        <f>IF(INDEX(技能效果!K:K,MATCH(B4254,技能效果!B:B,0))=0,INDEX(技能效果!I:I,MATCH(技能效果等级!B4254,技能效果!B:B,0)),INDEX(技能效果!I:I,MATCH(技能效果等级!B4254,技能效果!B:B,0))*VLOOKUP(E4254,技能数值计算!$C$19:$D$28,2,FALSE))</f>
        <v>3</v>
      </c>
      <c r="H4254" s="95">
        <f>INDEX(技能效果!J:J,MATCH(技能效果等级!B4254,技能效果!B:B,0))</f>
        <v>1</v>
      </c>
      <c r="I4254" s="97"/>
      <c r="J4254" s="97"/>
      <c r="K4254" s="97"/>
      <c r="L4254" s="97"/>
      <c r="M4254" s="97"/>
      <c r="N4254" s="96" t="str">
        <f>IF(INDEX(技能效果!L:L,MATCH(技能效果等级!B4254,技能效果!B:B,0))="","",INDEX(技能效果!L:L,MATCH(技能效果等级!B4254,技能效果!B:B,0)))</f>
        <v/>
      </c>
      <c r="O4254" s="95">
        <f>IF(INDEX(技能效果!N:N,MATCH(B4254,技能效果!B:B,0))=0,INDEX(技能效果!M:M,MATCH(技能效果等级!B4254,技能效果!B:B,0)),INDEX(技能效果!M:M,MATCH(技能效果等级!B4254,技能效果!B:B,0))*VLOOKUP(E4254,技能数值计算!$C$19:$D$28,2,FALSE))</f>
        <v>0</v>
      </c>
      <c r="P4254" s="97"/>
      <c r="Q4254" s="97"/>
      <c r="R4254" s="95" t="str">
        <f>IF(INDEX(技能效果!O:O,MATCH(技能效果等级!B4254,技能效果!B:B,0))="","",INDEX(技能效果!O:O,MATCH(技能效果等级!B4254,技能效果!B:B,0)))</f>
        <v/>
      </c>
      <c r="S4254" s="97"/>
      <c r="T4254" s="97"/>
      <c r="U4254" s="97"/>
      <c r="V4254" s="96" t="str">
        <f>IF(INDEX(技能效果!AF:AF,MATCH(技能效果等级!B4254,技能效果!B:B,0))="","",INDEX(技能效果!AF:AF,MATCH(技能效果等级!B4254,技能效果!B:B,0)))</f>
        <v/>
      </c>
      <c r="W4254" s="95">
        <f t="shared" si="64"/>
        <v>416</v>
      </c>
    </row>
    <row r="4255" spans="1:23" ht="16.5" x14ac:dyDescent="0.2">
      <c r="A4255" s="62">
        <v>4252</v>
      </c>
      <c r="B4255" s="95">
        <f>INDEX(技能效果!B:B,MATCH(技能效果等级!W4255,技能效果!AE:AE,0))</f>
        <v>210601002</v>
      </c>
      <c r="C4255" s="95" t="str">
        <f>INDEX(技能效果!C:C,MATCH(技能效果等级!B4255,技能效果!B:B,0))</f>
        <v>盖文普攻水晶(教学)</v>
      </c>
      <c r="D4255" s="96" t="s">
        <v>873</v>
      </c>
      <c r="E4255" s="95">
        <v>8</v>
      </c>
      <c r="F4255" s="95">
        <f>INDEX(技能效果!H:H,MATCH(技能效果等级!B4255,技能效果!B:B,0))</f>
        <v>3001</v>
      </c>
      <c r="G4255" s="95">
        <f>IF(INDEX(技能效果!K:K,MATCH(B4255,技能效果!B:B,0))=0,INDEX(技能效果!I:I,MATCH(技能效果等级!B4255,技能效果!B:B,0)),INDEX(技能效果!I:I,MATCH(技能效果等级!B4255,技能效果!B:B,0))*VLOOKUP(E4255,技能数值计算!$C$19:$D$28,2,FALSE))</f>
        <v>3</v>
      </c>
      <c r="H4255" s="95">
        <f>INDEX(技能效果!J:J,MATCH(技能效果等级!B4255,技能效果!B:B,0))</f>
        <v>1</v>
      </c>
      <c r="I4255" s="97"/>
      <c r="J4255" s="97"/>
      <c r="K4255" s="97"/>
      <c r="L4255" s="97"/>
      <c r="M4255" s="97"/>
      <c r="N4255" s="96" t="str">
        <f>IF(INDEX(技能效果!L:L,MATCH(技能效果等级!B4255,技能效果!B:B,0))="","",INDEX(技能效果!L:L,MATCH(技能效果等级!B4255,技能效果!B:B,0)))</f>
        <v/>
      </c>
      <c r="O4255" s="95">
        <f>IF(INDEX(技能效果!N:N,MATCH(B4255,技能效果!B:B,0))=0,INDEX(技能效果!M:M,MATCH(技能效果等级!B4255,技能效果!B:B,0)),INDEX(技能效果!M:M,MATCH(技能效果等级!B4255,技能效果!B:B,0))*VLOOKUP(E4255,技能数值计算!$C$19:$D$28,2,FALSE))</f>
        <v>0</v>
      </c>
      <c r="P4255" s="97"/>
      <c r="Q4255" s="97"/>
      <c r="R4255" s="95" t="str">
        <f>IF(INDEX(技能效果!O:O,MATCH(技能效果等级!B4255,技能效果!B:B,0))="","",INDEX(技能效果!O:O,MATCH(技能效果等级!B4255,技能效果!B:B,0)))</f>
        <v/>
      </c>
      <c r="S4255" s="97"/>
      <c r="T4255" s="97"/>
      <c r="U4255" s="97"/>
      <c r="V4255" s="96" t="str">
        <f>IF(INDEX(技能效果!AF:AF,MATCH(技能效果等级!B4255,技能效果!B:B,0))="","",INDEX(技能效果!AF:AF,MATCH(技能效果等级!B4255,技能效果!B:B,0)))</f>
        <v/>
      </c>
      <c r="W4255" s="95">
        <f t="shared" si="64"/>
        <v>416</v>
      </c>
    </row>
    <row r="4256" spans="1:23" ht="16.5" x14ac:dyDescent="0.2">
      <c r="A4256" s="62">
        <v>4253</v>
      </c>
      <c r="B4256" s="95">
        <f>INDEX(技能效果!B:B,MATCH(技能效果等级!W4256,技能效果!AE:AE,0))</f>
        <v>210601002</v>
      </c>
      <c r="C4256" s="95" t="str">
        <f>INDEX(技能效果!C:C,MATCH(技能效果等级!B4256,技能效果!B:B,0))</f>
        <v>盖文普攻水晶(教学)</v>
      </c>
      <c r="D4256" s="96" t="s">
        <v>873</v>
      </c>
      <c r="E4256" s="95">
        <v>9</v>
      </c>
      <c r="F4256" s="95">
        <f>INDEX(技能效果!H:H,MATCH(技能效果等级!B4256,技能效果!B:B,0))</f>
        <v>3001</v>
      </c>
      <c r="G4256" s="95">
        <f>IF(INDEX(技能效果!K:K,MATCH(B4256,技能效果!B:B,0))=0,INDEX(技能效果!I:I,MATCH(技能效果等级!B4256,技能效果!B:B,0)),INDEX(技能效果!I:I,MATCH(技能效果等级!B4256,技能效果!B:B,0))*VLOOKUP(E4256,技能数值计算!$C$19:$D$28,2,FALSE))</f>
        <v>3</v>
      </c>
      <c r="H4256" s="95">
        <f>INDEX(技能效果!J:J,MATCH(技能效果等级!B4256,技能效果!B:B,0))</f>
        <v>1</v>
      </c>
      <c r="I4256" s="97"/>
      <c r="J4256" s="97"/>
      <c r="K4256" s="97"/>
      <c r="L4256" s="97"/>
      <c r="M4256" s="97"/>
      <c r="N4256" s="96" t="str">
        <f>IF(INDEX(技能效果!L:L,MATCH(技能效果等级!B4256,技能效果!B:B,0))="","",INDEX(技能效果!L:L,MATCH(技能效果等级!B4256,技能效果!B:B,0)))</f>
        <v/>
      </c>
      <c r="O4256" s="95">
        <f>IF(INDEX(技能效果!N:N,MATCH(B4256,技能效果!B:B,0))=0,INDEX(技能效果!M:M,MATCH(技能效果等级!B4256,技能效果!B:B,0)),INDEX(技能效果!M:M,MATCH(技能效果等级!B4256,技能效果!B:B,0))*VLOOKUP(E4256,技能数值计算!$C$19:$D$28,2,FALSE))</f>
        <v>0</v>
      </c>
      <c r="P4256" s="97"/>
      <c r="Q4256" s="97"/>
      <c r="R4256" s="95" t="str">
        <f>IF(INDEX(技能效果!O:O,MATCH(技能效果等级!B4256,技能效果!B:B,0))="","",INDEX(技能效果!O:O,MATCH(技能效果等级!B4256,技能效果!B:B,0)))</f>
        <v/>
      </c>
      <c r="S4256" s="97"/>
      <c r="T4256" s="97"/>
      <c r="U4256" s="97"/>
      <c r="V4256" s="96" t="str">
        <f>IF(INDEX(技能效果!AF:AF,MATCH(技能效果等级!B4256,技能效果!B:B,0))="","",INDEX(技能效果!AF:AF,MATCH(技能效果等级!B4256,技能效果!B:B,0)))</f>
        <v/>
      </c>
      <c r="W4256" s="95">
        <f t="shared" si="64"/>
        <v>416</v>
      </c>
    </row>
    <row r="4257" spans="1:23" ht="16.5" x14ac:dyDescent="0.2">
      <c r="A4257" s="62">
        <v>4254</v>
      </c>
      <c r="B4257" s="95">
        <f>INDEX(技能效果!B:B,MATCH(技能效果等级!W4257,技能效果!AE:AE,0))</f>
        <v>210601002</v>
      </c>
      <c r="C4257" s="95" t="str">
        <f>INDEX(技能效果!C:C,MATCH(技能效果等级!B4257,技能效果!B:B,0))</f>
        <v>盖文普攻水晶(教学)</v>
      </c>
      <c r="D4257" s="96" t="s">
        <v>873</v>
      </c>
      <c r="E4257" s="95">
        <v>10</v>
      </c>
      <c r="F4257" s="95">
        <f>INDEX(技能效果!H:H,MATCH(技能效果等级!B4257,技能效果!B:B,0))</f>
        <v>3001</v>
      </c>
      <c r="G4257" s="95">
        <f>IF(INDEX(技能效果!K:K,MATCH(B4257,技能效果!B:B,0))=0,INDEX(技能效果!I:I,MATCH(技能效果等级!B4257,技能效果!B:B,0)),INDEX(技能效果!I:I,MATCH(技能效果等级!B4257,技能效果!B:B,0))*VLOOKUP(E4257,技能数值计算!$C$19:$D$28,2,FALSE))</f>
        <v>3</v>
      </c>
      <c r="H4257" s="95">
        <f>INDEX(技能效果!J:J,MATCH(技能效果等级!B4257,技能效果!B:B,0))</f>
        <v>1</v>
      </c>
      <c r="I4257" s="97"/>
      <c r="J4257" s="97"/>
      <c r="K4257" s="97"/>
      <c r="L4257" s="97"/>
      <c r="M4257" s="97"/>
      <c r="N4257" s="96" t="str">
        <f>IF(INDEX(技能效果!L:L,MATCH(技能效果等级!B4257,技能效果!B:B,0))="","",INDEX(技能效果!L:L,MATCH(技能效果等级!B4257,技能效果!B:B,0)))</f>
        <v/>
      </c>
      <c r="O4257" s="95">
        <f>IF(INDEX(技能效果!N:N,MATCH(B4257,技能效果!B:B,0))=0,INDEX(技能效果!M:M,MATCH(技能效果等级!B4257,技能效果!B:B,0)),INDEX(技能效果!M:M,MATCH(技能效果等级!B4257,技能效果!B:B,0))*VLOOKUP(E4257,技能数值计算!$C$19:$D$28,2,FALSE))</f>
        <v>0</v>
      </c>
      <c r="P4257" s="97"/>
      <c r="Q4257" s="97"/>
      <c r="R4257" s="95" t="str">
        <f>IF(INDEX(技能效果!O:O,MATCH(技能效果等级!B4257,技能效果!B:B,0))="","",INDEX(技能效果!O:O,MATCH(技能效果等级!B4257,技能效果!B:B,0)))</f>
        <v/>
      </c>
      <c r="S4257" s="97"/>
      <c r="T4257" s="97"/>
      <c r="U4257" s="97"/>
      <c r="V4257" s="96" t="str">
        <f>IF(INDEX(技能效果!AF:AF,MATCH(技能效果等级!B4257,技能效果!B:B,0))="","",INDEX(技能效果!AF:AF,MATCH(技能效果等级!B4257,技能效果!B:B,0)))</f>
        <v/>
      </c>
      <c r="W4257" s="95">
        <f t="shared" si="64"/>
        <v>416</v>
      </c>
    </row>
    <row r="4258" spans="1:23" ht="16.5" x14ac:dyDescent="0.2">
      <c r="A4258" s="62">
        <v>4255</v>
      </c>
      <c r="B4258" s="95">
        <f>INDEX(技能效果!B:B,MATCH(技能效果等级!W4258,技能效果!AE:AE,0))</f>
        <v>210601101</v>
      </c>
      <c r="C4258" s="95" t="str">
        <f>INDEX(技能效果!C:C,MATCH(技能效果等级!B4258,技能效果!B:B,0))</f>
        <v>阎风吒普攻伤害(教学)</v>
      </c>
      <c r="D4258" s="96" t="s">
        <v>873</v>
      </c>
      <c r="E4258" s="95">
        <v>1</v>
      </c>
      <c r="F4258" s="95">
        <f>INDEX(技能效果!H:H,MATCH(技能效果等级!B4258,技能效果!B:B,0))</f>
        <v>1001</v>
      </c>
      <c r="G4258" s="95">
        <f>IF(INDEX(技能效果!K:K,MATCH(B4258,技能效果!B:B,0))=0,INDEX(技能效果!I:I,MATCH(技能效果等级!B4258,技能效果!B:B,0)),INDEX(技能效果!I:I,MATCH(技能效果等级!B4258,技能效果!B:B,0))*VLOOKUP(E4258,技能数值计算!$C$19:$D$28,2,FALSE))</f>
        <v>0.5</v>
      </c>
      <c r="H4258" s="95">
        <f>INDEX(技能效果!J:J,MATCH(技能效果等级!B4258,技能效果!B:B,0))</f>
        <v>0</v>
      </c>
      <c r="I4258" s="97"/>
      <c r="J4258" s="97"/>
      <c r="K4258" s="97"/>
      <c r="L4258" s="97"/>
      <c r="M4258" s="97"/>
      <c r="N4258" s="96" t="str">
        <f>IF(INDEX(技能效果!L:L,MATCH(技能效果等级!B4258,技能效果!B:B,0))="","",INDEX(技能效果!L:L,MATCH(技能效果等级!B4258,技能效果!B:B,0)))</f>
        <v/>
      </c>
      <c r="O4258" s="95">
        <f>IF(INDEX(技能效果!N:N,MATCH(B4258,技能效果!B:B,0))=0,INDEX(技能效果!M:M,MATCH(技能效果等级!B4258,技能效果!B:B,0)),INDEX(技能效果!M:M,MATCH(技能效果等级!B4258,技能效果!B:B,0))*VLOOKUP(E4258,技能数值计算!$C$19:$D$28,2,FALSE))</f>
        <v>0</v>
      </c>
      <c r="P4258" s="97"/>
      <c r="Q4258" s="97"/>
      <c r="R4258" s="95" t="str">
        <f>IF(INDEX(技能效果!O:O,MATCH(技能效果等级!B4258,技能效果!B:B,0))="","",INDEX(技能效果!O:O,MATCH(技能效果等级!B4258,技能效果!B:B,0)))</f>
        <v/>
      </c>
      <c r="S4258" s="97"/>
      <c r="T4258" s="97"/>
      <c r="U4258" s="97"/>
      <c r="V4258" s="96" t="str">
        <f>IF(INDEX(技能效果!AF:AF,MATCH(技能效果等级!B4258,技能效果!B:B,0))="","",INDEX(技能效果!AF:AF,MATCH(技能效果等级!B4258,技能效果!B:B,0)))</f>
        <v/>
      </c>
      <c r="W4258" s="95">
        <f t="shared" si="64"/>
        <v>417</v>
      </c>
    </row>
    <row r="4259" spans="1:23" ht="16.5" x14ac:dyDescent="0.2">
      <c r="A4259" s="62">
        <v>4256</v>
      </c>
      <c r="B4259" s="95">
        <f>INDEX(技能效果!B:B,MATCH(技能效果等级!W4259,技能效果!AE:AE,0))</f>
        <v>210601101</v>
      </c>
      <c r="C4259" s="95" t="str">
        <f>INDEX(技能效果!C:C,MATCH(技能效果等级!B4259,技能效果!B:B,0))</f>
        <v>阎风吒普攻伤害(教学)</v>
      </c>
      <c r="D4259" s="96" t="s">
        <v>873</v>
      </c>
      <c r="E4259" s="95">
        <v>2</v>
      </c>
      <c r="F4259" s="95">
        <f>INDEX(技能效果!H:H,MATCH(技能效果等级!B4259,技能效果!B:B,0))</f>
        <v>1001</v>
      </c>
      <c r="G4259" s="95">
        <f>IF(INDEX(技能效果!K:K,MATCH(B4259,技能效果!B:B,0))=0,INDEX(技能效果!I:I,MATCH(技能效果等级!B4259,技能效果!B:B,0)),INDEX(技能效果!I:I,MATCH(技能效果等级!B4259,技能效果!B:B,0))*VLOOKUP(E4259,技能数值计算!$C$19:$D$28,2,FALSE))</f>
        <v>0.5</v>
      </c>
      <c r="H4259" s="95">
        <f>INDEX(技能效果!J:J,MATCH(技能效果等级!B4259,技能效果!B:B,0))</f>
        <v>0</v>
      </c>
      <c r="I4259" s="97"/>
      <c r="J4259" s="97"/>
      <c r="K4259" s="97"/>
      <c r="L4259" s="97"/>
      <c r="M4259" s="97"/>
      <c r="N4259" s="96" t="str">
        <f>IF(INDEX(技能效果!L:L,MATCH(技能效果等级!B4259,技能效果!B:B,0))="","",INDEX(技能效果!L:L,MATCH(技能效果等级!B4259,技能效果!B:B,0)))</f>
        <v/>
      </c>
      <c r="O4259" s="95">
        <f>IF(INDEX(技能效果!N:N,MATCH(B4259,技能效果!B:B,0))=0,INDEX(技能效果!M:M,MATCH(技能效果等级!B4259,技能效果!B:B,0)),INDEX(技能效果!M:M,MATCH(技能效果等级!B4259,技能效果!B:B,0))*VLOOKUP(E4259,技能数值计算!$C$19:$D$28,2,FALSE))</f>
        <v>0</v>
      </c>
      <c r="P4259" s="97"/>
      <c r="Q4259" s="97"/>
      <c r="R4259" s="95" t="str">
        <f>IF(INDEX(技能效果!O:O,MATCH(技能效果等级!B4259,技能效果!B:B,0))="","",INDEX(技能效果!O:O,MATCH(技能效果等级!B4259,技能效果!B:B,0)))</f>
        <v/>
      </c>
      <c r="S4259" s="97"/>
      <c r="T4259" s="97"/>
      <c r="U4259" s="97"/>
      <c r="V4259" s="96" t="str">
        <f>IF(INDEX(技能效果!AF:AF,MATCH(技能效果等级!B4259,技能效果!B:B,0))="","",INDEX(技能效果!AF:AF,MATCH(技能效果等级!B4259,技能效果!B:B,0)))</f>
        <v/>
      </c>
      <c r="W4259" s="95">
        <f t="shared" si="64"/>
        <v>417</v>
      </c>
    </row>
    <row r="4260" spans="1:23" ht="16.5" x14ac:dyDescent="0.2">
      <c r="A4260" s="62">
        <v>4257</v>
      </c>
      <c r="B4260" s="95">
        <f>INDEX(技能效果!B:B,MATCH(技能效果等级!W4260,技能效果!AE:AE,0))</f>
        <v>210601101</v>
      </c>
      <c r="C4260" s="95" t="str">
        <f>INDEX(技能效果!C:C,MATCH(技能效果等级!B4260,技能效果!B:B,0))</f>
        <v>阎风吒普攻伤害(教学)</v>
      </c>
      <c r="D4260" s="96" t="s">
        <v>873</v>
      </c>
      <c r="E4260" s="95">
        <v>3</v>
      </c>
      <c r="F4260" s="95">
        <f>INDEX(技能效果!H:H,MATCH(技能效果等级!B4260,技能效果!B:B,0))</f>
        <v>1001</v>
      </c>
      <c r="G4260" s="95">
        <f>IF(INDEX(技能效果!K:K,MATCH(B4260,技能效果!B:B,0))=0,INDEX(技能效果!I:I,MATCH(技能效果等级!B4260,技能效果!B:B,0)),INDEX(技能效果!I:I,MATCH(技能效果等级!B4260,技能效果!B:B,0))*VLOOKUP(E4260,技能数值计算!$C$19:$D$28,2,FALSE))</f>
        <v>0.5</v>
      </c>
      <c r="H4260" s="95">
        <f>INDEX(技能效果!J:J,MATCH(技能效果等级!B4260,技能效果!B:B,0))</f>
        <v>0</v>
      </c>
      <c r="I4260" s="97"/>
      <c r="J4260" s="97"/>
      <c r="K4260" s="97"/>
      <c r="L4260" s="97"/>
      <c r="M4260" s="97"/>
      <c r="N4260" s="96" t="str">
        <f>IF(INDEX(技能效果!L:L,MATCH(技能效果等级!B4260,技能效果!B:B,0))="","",INDEX(技能效果!L:L,MATCH(技能效果等级!B4260,技能效果!B:B,0)))</f>
        <v/>
      </c>
      <c r="O4260" s="95">
        <f>IF(INDEX(技能效果!N:N,MATCH(B4260,技能效果!B:B,0))=0,INDEX(技能效果!M:M,MATCH(技能效果等级!B4260,技能效果!B:B,0)),INDEX(技能效果!M:M,MATCH(技能效果等级!B4260,技能效果!B:B,0))*VLOOKUP(E4260,技能数值计算!$C$19:$D$28,2,FALSE))</f>
        <v>0</v>
      </c>
      <c r="P4260" s="97"/>
      <c r="Q4260" s="97"/>
      <c r="R4260" s="95" t="str">
        <f>IF(INDEX(技能效果!O:O,MATCH(技能效果等级!B4260,技能效果!B:B,0))="","",INDEX(技能效果!O:O,MATCH(技能效果等级!B4260,技能效果!B:B,0)))</f>
        <v/>
      </c>
      <c r="S4260" s="97"/>
      <c r="T4260" s="97"/>
      <c r="U4260" s="97"/>
      <c r="V4260" s="96" t="str">
        <f>IF(INDEX(技能效果!AF:AF,MATCH(技能效果等级!B4260,技能效果!B:B,0))="","",INDEX(技能效果!AF:AF,MATCH(技能效果等级!B4260,技能效果!B:B,0)))</f>
        <v/>
      </c>
      <c r="W4260" s="95">
        <f t="shared" si="64"/>
        <v>417</v>
      </c>
    </row>
    <row r="4261" spans="1:23" ht="16.5" x14ac:dyDescent="0.2">
      <c r="A4261" s="62">
        <v>4258</v>
      </c>
      <c r="B4261" s="95">
        <f>INDEX(技能效果!B:B,MATCH(技能效果等级!W4261,技能效果!AE:AE,0))</f>
        <v>210601101</v>
      </c>
      <c r="C4261" s="95" t="str">
        <f>INDEX(技能效果!C:C,MATCH(技能效果等级!B4261,技能效果!B:B,0))</f>
        <v>阎风吒普攻伤害(教学)</v>
      </c>
      <c r="D4261" s="96" t="s">
        <v>873</v>
      </c>
      <c r="E4261" s="95">
        <v>4</v>
      </c>
      <c r="F4261" s="95">
        <f>INDEX(技能效果!H:H,MATCH(技能效果等级!B4261,技能效果!B:B,0))</f>
        <v>1001</v>
      </c>
      <c r="G4261" s="95">
        <f>IF(INDEX(技能效果!K:K,MATCH(B4261,技能效果!B:B,0))=0,INDEX(技能效果!I:I,MATCH(技能效果等级!B4261,技能效果!B:B,0)),INDEX(技能效果!I:I,MATCH(技能效果等级!B4261,技能效果!B:B,0))*VLOOKUP(E4261,技能数值计算!$C$19:$D$28,2,FALSE))</f>
        <v>0.5</v>
      </c>
      <c r="H4261" s="95">
        <f>INDEX(技能效果!J:J,MATCH(技能效果等级!B4261,技能效果!B:B,0))</f>
        <v>0</v>
      </c>
      <c r="I4261" s="97"/>
      <c r="J4261" s="97"/>
      <c r="K4261" s="97"/>
      <c r="L4261" s="97"/>
      <c r="M4261" s="97"/>
      <c r="N4261" s="96" t="str">
        <f>IF(INDEX(技能效果!L:L,MATCH(技能效果等级!B4261,技能效果!B:B,0))="","",INDEX(技能效果!L:L,MATCH(技能效果等级!B4261,技能效果!B:B,0)))</f>
        <v/>
      </c>
      <c r="O4261" s="95">
        <f>IF(INDEX(技能效果!N:N,MATCH(B4261,技能效果!B:B,0))=0,INDEX(技能效果!M:M,MATCH(技能效果等级!B4261,技能效果!B:B,0)),INDEX(技能效果!M:M,MATCH(技能效果等级!B4261,技能效果!B:B,0))*VLOOKUP(E4261,技能数值计算!$C$19:$D$28,2,FALSE))</f>
        <v>0</v>
      </c>
      <c r="P4261" s="97"/>
      <c r="Q4261" s="97"/>
      <c r="R4261" s="95" t="str">
        <f>IF(INDEX(技能效果!O:O,MATCH(技能效果等级!B4261,技能效果!B:B,0))="","",INDEX(技能效果!O:O,MATCH(技能效果等级!B4261,技能效果!B:B,0)))</f>
        <v/>
      </c>
      <c r="S4261" s="97"/>
      <c r="T4261" s="97"/>
      <c r="U4261" s="97"/>
      <c r="V4261" s="96" t="str">
        <f>IF(INDEX(技能效果!AF:AF,MATCH(技能效果等级!B4261,技能效果!B:B,0))="","",INDEX(技能效果!AF:AF,MATCH(技能效果等级!B4261,技能效果!B:B,0)))</f>
        <v/>
      </c>
      <c r="W4261" s="95">
        <f t="shared" si="64"/>
        <v>417</v>
      </c>
    </row>
    <row r="4262" spans="1:23" ht="16.5" x14ac:dyDescent="0.2">
      <c r="A4262" s="62">
        <v>4259</v>
      </c>
      <c r="B4262" s="95">
        <f>INDEX(技能效果!B:B,MATCH(技能效果等级!W4262,技能效果!AE:AE,0))</f>
        <v>210601101</v>
      </c>
      <c r="C4262" s="95" t="str">
        <f>INDEX(技能效果!C:C,MATCH(技能效果等级!B4262,技能效果!B:B,0))</f>
        <v>阎风吒普攻伤害(教学)</v>
      </c>
      <c r="D4262" s="96" t="s">
        <v>873</v>
      </c>
      <c r="E4262" s="95">
        <v>5</v>
      </c>
      <c r="F4262" s="95">
        <f>INDEX(技能效果!H:H,MATCH(技能效果等级!B4262,技能效果!B:B,0))</f>
        <v>1001</v>
      </c>
      <c r="G4262" s="95">
        <f>IF(INDEX(技能效果!K:K,MATCH(B4262,技能效果!B:B,0))=0,INDEX(技能效果!I:I,MATCH(技能效果等级!B4262,技能效果!B:B,0)),INDEX(技能效果!I:I,MATCH(技能效果等级!B4262,技能效果!B:B,0))*VLOOKUP(E4262,技能数值计算!$C$19:$D$28,2,FALSE))</f>
        <v>0.5</v>
      </c>
      <c r="H4262" s="95">
        <f>INDEX(技能效果!J:J,MATCH(技能效果等级!B4262,技能效果!B:B,0))</f>
        <v>0</v>
      </c>
      <c r="I4262" s="97"/>
      <c r="J4262" s="97"/>
      <c r="K4262" s="97"/>
      <c r="L4262" s="97"/>
      <c r="M4262" s="97"/>
      <c r="N4262" s="96" t="str">
        <f>IF(INDEX(技能效果!L:L,MATCH(技能效果等级!B4262,技能效果!B:B,0))="","",INDEX(技能效果!L:L,MATCH(技能效果等级!B4262,技能效果!B:B,0)))</f>
        <v/>
      </c>
      <c r="O4262" s="95">
        <f>IF(INDEX(技能效果!N:N,MATCH(B4262,技能效果!B:B,0))=0,INDEX(技能效果!M:M,MATCH(技能效果等级!B4262,技能效果!B:B,0)),INDEX(技能效果!M:M,MATCH(技能效果等级!B4262,技能效果!B:B,0))*VLOOKUP(E4262,技能数值计算!$C$19:$D$28,2,FALSE))</f>
        <v>0</v>
      </c>
      <c r="P4262" s="97"/>
      <c r="Q4262" s="97"/>
      <c r="R4262" s="95" t="str">
        <f>IF(INDEX(技能效果!O:O,MATCH(技能效果等级!B4262,技能效果!B:B,0))="","",INDEX(技能效果!O:O,MATCH(技能效果等级!B4262,技能效果!B:B,0)))</f>
        <v/>
      </c>
      <c r="S4262" s="97"/>
      <c r="T4262" s="97"/>
      <c r="U4262" s="97"/>
      <c r="V4262" s="96" t="str">
        <f>IF(INDEX(技能效果!AF:AF,MATCH(技能效果等级!B4262,技能效果!B:B,0))="","",INDEX(技能效果!AF:AF,MATCH(技能效果等级!B4262,技能效果!B:B,0)))</f>
        <v/>
      </c>
      <c r="W4262" s="95">
        <f t="shared" si="64"/>
        <v>417</v>
      </c>
    </row>
    <row r="4263" spans="1:23" ht="16.5" x14ac:dyDescent="0.2">
      <c r="A4263" s="62">
        <v>4260</v>
      </c>
      <c r="B4263" s="95">
        <f>INDEX(技能效果!B:B,MATCH(技能效果等级!W4263,技能效果!AE:AE,0))</f>
        <v>210601101</v>
      </c>
      <c r="C4263" s="95" t="str">
        <f>INDEX(技能效果!C:C,MATCH(技能效果等级!B4263,技能效果!B:B,0))</f>
        <v>阎风吒普攻伤害(教学)</v>
      </c>
      <c r="D4263" s="96" t="s">
        <v>873</v>
      </c>
      <c r="E4263" s="95">
        <v>6</v>
      </c>
      <c r="F4263" s="95">
        <f>INDEX(技能效果!H:H,MATCH(技能效果等级!B4263,技能效果!B:B,0))</f>
        <v>1001</v>
      </c>
      <c r="G4263" s="95">
        <f>IF(INDEX(技能效果!K:K,MATCH(B4263,技能效果!B:B,0))=0,INDEX(技能效果!I:I,MATCH(技能效果等级!B4263,技能效果!B:B,0)),INDEX(技能效果!I:I,MATCH(技能效果等级!B4263,技能效果!B:B,0))*VLOOKUP(E4263,技能数值计算!$C$19:$D$28,2,FALSE))</f>
        <v>0.5</v>
      </c>
      <c r="H4263" s="95">
        <f>INDEX(技能效果!J:J,MATCH(技能效果等级!B4263,技能效果!B:B,0))</f>
        <v>0</v>
      </c>
      <c r="I4263" s="97"/>
      <c r="J4263" s="97"/>
      <c r="K4263" s="97"/>
      <c r="L4263" s="97"/>
      <c r="M4263" s="97"/>
      <c r="N4263" s="96" t="str">
        <f>IF(INDEX(技能效果!L:L,MATCH(技能效果等级!B4263,技能效果!B:B,0))="","",INDEX(技能效果!L:L,MATCH(技能效果等级!B4263,技能效果!B:B,0)))</f>
        <v/>
      </c>
      <c r="O4263" s="95">
        <f>IF(INDEX(技能效果!N:N,MATCH(B4263,技能效果!B:B,0))=0,INDEX(技能效果!M:M,MATCH(技能效果等级!B4263,技能效果!B:B,0)),INDEX(技能效果!M:M,MATCH(技能效果等级!B4263,技能效果!B:B,0))*VLOOKUP(E4263,技能数值计算!$C$19:$D$28,2,FALSE))</f>
        <v>0</v>
      </c>
      <c r="P4263" s="97"/>
      <c r="Q4263" s="97"/>
      <c r="R4263" s="95" t="str">
        <f>IF(INDEX(技能效果!O:O,MATCH(技能效果等级!B4263,技能效果!B:B,0))="","",INDEX(技能效果!O:O,MATCH(技能效果等级!B4263,技能效果!B:B,0)))</f>
        <v/>
      </c>
      <c r="S4263" s="97"/>
      <c r="T4263" s="97"/>
      <c r="U4263" s="97"/>
      <c r="V4263" s="96" t="str">
        <f>IF(INDEX(技能效果!AF:AF,MATCH(技能效果等级!B4263,技能效果!B:B,0))="","",INDEX(技能效果!AF:AF,MATCH(技能效果等级!B4263,技能效果!B:B,0)))</f>
        <v/>
      </c>
      <c r="W4263" s="95">
        <f t="shared" si="64"/>
        <v>417</v>
      </c>
    </row>
    <row r="4264" spans="1:23" ht="16.5" x14ac:dyDescent="0.2">
      <c r="A4264" s="62">
        <v>4261</v>
      </c>
      <c r="B4264" s="95">
        <f>INDEX(技能效果!B:B,MATCH(技能效果等级!W4264,技能效果!AE:AE,0))</f>
        <v>210601101</v>
      </c>
      <c r="C4264" s="95" t="str">
        <f>INDEX(技能效果!C:C,MATCH(技能效果等级!B4264,技能效果!B:B,0))</f>
        <v>阎风吒普攻伤害(教学)</v>
      </c>
      <c r="D4264" s="96" t="s">
        <v>873</v>
      </c>
      <c r="E4264" s="95">
        <v>7</v>
      </c>
      <c r="F4264" s="95">
        <f>INDEX(技能效果!H:H,MATCH(技能效果等级!B4264,技能效果!B:B,0))</f>
        <v>1001</v>
      </c>
      <c r="G4264" s="95">
        <f>IF(INDEX(技能效果!K:K,MATCH(B4264,技能效果!B:B,0))=0,INDEX(技能效果!I:I,MATCH(技能效果等级!B4264,技能效果!B:B,0)),INDEX(技能效果!I:I,MATCH(技能效果等级!B4264,技能效果!B:B,0))*VLOOKUP(E4264,技能数值计算!$C$19:$D$28,2,FALSE))</f>
        <v>0.5</v>
      </c>
      <c r="H4264" s="95">
        <f>INDEX(技能效果!J:J,MATCH(技能效果等级!B4264,技能效果!B:B,0))</f>
        <v>0</v>
      </c>
      <c r="I4264" s="97"/>
      <c r="J4264" s="97"/>
      <c r="K4264" s="97"/>
      <c r="L4264" s="97"/>
      <c r="M4264" s="97"/>
      <c r="N4264" s="96" t="str">
        <f>IF(INDEX(技能效果!L:L,MATCH(技能效果等级!B4264,技能效果!B:B,0))="","",INDEX(技能效果!L:L,MATCH(技能效果等级!B4264,技能效果!B:B,0)))</f>
        <v/>
      </c>
      <c r="O4264" s="95">
        <f>IF(INDEX(技能效果!N:N,MATCH(B4264,技能效果!B:B,0))=0,INDEX(技能效果!M:M,MATCH(技能效果等级!B4264,技能效果!B:B,0)),INDEX(技能效果!M:M,MATCH(技能效果等级!B4264,技能效果!B:B,0))*VLOOKUP(E4264,技能数值计算!$C$19:$D$28,2,FALSE))</f>
        <v>0</v>
      </c>
      <c r="P4264" s="97"/>
      <c r="Q4264" s="97"/>
      <c r="R4264" s="95" t="str">
        <f>IF(INDEX(技能效果!O:O,MATCH(技能效果等级!B4264,技能效果!B:B,0))="","",INDEX(技能效果!O:O,MATCH(技能效果等级!B4264,技能效果!B:B,0)))</f>
        <v/>
      </c>
      <c r="S4264" s="97"/>
      <c r="T4264" s="97"/>
      <c r="U4264" s="97"/>
      <c r="V4264" s="96" t="str">
        <f>IF(INDEX(技能效果!AF:AF,MATCH(技能效果等级!B4264,技能效果!B:B,0))="","",INDEX(技能效果!AF:AF,MATCH(技能效果等级!B4264,技能效果!B:B,0)))</f>
        <v/>
      </c>
      <c r="W4264" s="95">
        <f t="shared" si="64"/>
        <v>417</v>
      </c>
    </row>
    <row r="4265" spans="1:23" ht="16.5" x14ac:dyDescent="0.2">
      <c r="A4265" s="62">
        <v>4262</v>
      </c>
      <c r="B4265" s="95">
        <f>INDEX(技能效果!B:B,MATCH(技能效果等级!W4265,技能效果!AE:AE,0))</f>
        <v>210601101</v>
      </c>
      <c r="C4265" s="95" t="str">
        <f>INDEX(技能效果!C:C,MATCH(技能效果等级!B4265,技能效果!B:B,0))</f>
        <v>阎风吒普攻伤害(教学)</v>
      </c>
      <c r="D4265" s="96" t="s">
        <v>873</v>
      </c>
      <c r="E4265" s="95">
        <v>8</v>
      </c>
      <c r="F4265" s="95">
        <f>INDEX(技能效果!H:H,MATCH(技能效果等级!B4265,技能效果!B:B,0))</f>
        <v>1001</v>
      </c>
      <c r="G4265" s="95">
        <f>IF(INDEX(技能效果!K:K,MATCH(B4265,技能效果!B:B,0))=0,INDEX(技能效果!I:I,MATCH(技能效果等级!B4265,技能效果!B:B,0)),INDEX(技能效果!I:I,MATCH(技能效果等级!B4265,技能效果!B:B,0))*VLOOKUP(E4265,技能数值计算!$C$19:$D$28,2,FALSE))</f>
        <v>0.5</v>
      </c>
      <c r="H4265" s="95">
        <f>INDEX(技能效果!J:J,MATCH(技能效果等级!B4265,技能效果!B:B,0))</f>
        <v>0</v>
      </c>
      <c r="I4265" s="97"/>
      <c r="J4265" s="97"/>
      <c r="K4265" s="97"/>
      <c r="L4265" s="97"/>
      <c r="M4265" s="97"/>
      <c r="N4265" s="96" t="str">
        <f>IF(INDEX(技能效果!L:L,MATCH(技能效果等级!B4265,技能效果!B:B,0))="","",INDEX(技能效果!L:L,MATCH(技能效果等级!B4265,技能效果!B:B,0)))</f>
        <v/>
      </c>
      <c r="O4265" s="95">
        <f>IF(INDEX(技能效果!N:N,MATCH(B4265,技能效果!B:B,0))=0,INDEX(技能效果!M:M,MATCH(技能效果等级!B4265,技能效果!B:B,0)),INDEX(技能效果!M:M,MATCH(技能效果等级!B4265,技能效果!B:B,0))*VLOOKUP(E4265,技能数值计算!$C$19:$D$28,2,FALSE))</f>
        <v>0</v>
      </c>
      <c r="P4265" s="97"/>
      <c r="Q4265" s="97"/>
      <c r="R4265" s="95" t="str">
        <f>IF(INDEX(技能效果!O:O,MATCH(技能效果等级!B4265,技能效果!B:B,0))="","",INDEX(技能效果!O:O,MATCH(技能效果等级!B4265,技能效果!B:B,0)))</f>
        <v/>
      </c>
      <c r="S4265" s="97"/>
      <c r="T4265" s="97"/>
      <c r="U4265" s="97"/>
      <c r="V4265" s="96" t="str">
        <f>IF(INDEX(技能效果!AF:AF,MATCH(技能效果等级!B4265,技能效果!B:B,0))="","",INDEX(技能效果!AF:AF,MATCH(技能效果等级!B4265,技能效果!B:B,0)))</f>
        <v/>
      </c>
      <c r="W4265" s="95">
        <f t="shared" si="64"/>
        <v>417</v>
      </c>
    </row>
    <row r="4266" spans="1:23" ht="16.5" x14ac:dyDescent="0.2">
      <c r="A4266" s="62">
        <v>4263</v>
      </c>
      <c r="B4266" s="95">
        <f>INDEX(技能效果!B:B,MATCH(技能效果等级!W4266,技能效果!AE:AE,0))</f>
        <v>210601101</v>
      </c>
      <c r="C4266" s="95" t="str">
        <f>INDEX(技能效果!C:C,MATCH(技能效果等级!B4266,技能效果!B:B,0))</f>
        <v>阎风吒普攻伤害(教学)</v>
      </c>
      <c r="D4266" s="96" t="s">
        <v>873</v>
      </c>
      <c r="E4266" s="95">
        <v>9</v>
      </c>
      <c r="F4266" s="95">
        <f>INDEX(技能效果!H:H,MATCH(技能效果等级!B4266,技能效果!B:B,0))</f>
        <v>1001</v>
      </c>
      <c r="G4266" s="95">
        <f>IF(INDEX(技能效果!K:K,MATCH(B4266,技能效果!B:B,0))=0,INDEX(技能效果!I:I,MATCH(技能效果等级!B4266,技能效果!B:B,0)),INDEX(技能效果!I:I,MATCH(技能效果等级!B4266,技能效果!B:B,0))*VLOOKUP(E4266,技能数值计算!$C$19:$D$28,2,FALSE))</f>
        <v>0.5</v>
      </c>
      <c r="H4266" s="95">
        <f>INDEX(技能效果!J:J,MATCH(技能效果等级!B4266,技能效果!B:B,0))</f>
        <v>0</v>
      </c>
      <c r="I4266" s="97"/>
      <c r="J4266" s="97"/>
      <c r="K4266" s="97"/>
      <c r="L4266" s="97"/>
      <c r="M4266" s="97"/>
      <c r="N4266" s="96" t="str">
        <f>IF(INDEX(技能效果!L:L,MATCH(技能效果等级!B4266,技能效果!B:B,0))="","",INDEX(技能效果!L:L,MATCH(技能效果等级!B4266,技能效果!B:B,0)))</f>
        <v/>
      </c>
      <c r="O4266" s="95">
        <f>IF(INDEX(技能效果!N:N,MATCH(B4266,技能效果!B:B,0))=0,INDEX(技能效果!M:M,MATCH(技能效果等级!B4266,技能效果!B:B,0)),INDEX(技能效果!M:M,MATCH(技能效果等级!B4266,技能效果!B:B,0))*VLOOKUP(E4266,技能数值计算!$C$19:$D$28,2,FALSE))</f>
        <v>0</v>
      </c>
      <c r="P4266" s="97"/>
      <c r="Q4266" s="97"/>
      <c r="R4266" s="95" t="str">
        <f>IF(INDEX(技能效果!O:O,MATCH(技能效果等级!B4266,技能效果!B:B,0))="","",INDEX(技能效果!O:O,MATCH(技能效果等级!B4266,技能效果!B:B,0)))</f>
        <v/>
      </c>
      <c r="S4266" s="97"/>
      <c r="T4266" s="97"/>
      <c r="U4266" s="97"/>
      <c r="V4266" s="96" t="str">
        <f>IF(INDEX(技能效果!AF:AF,MATCH(技能效果等级!B4266,技能效果!B:B,0))="","",INDEX(技能效果!AF:AF,MATCH(技能效果等级!B4266,技能效果!B:B,0)))</f>
        <v/>
      </c>
      <c r="W4266" s="95">
        <f t="shared" si="64"/>
        <v>417</v>
      </c>
    </row>
    <row r="4267" spans="1:23" ht="16.5" x14ac:dyDescent="0.2">
      <c r="A4267" s="62">
        <v>4264</v>
      </c>
      <c r="B4267" s="95">
        <f>INDEX(技能效果!B:B,MATCH(技能效果等级!W4267,技能效果!AE:AE,0))</f>
        <v>210601101</v>
      </c>
      <c r="C4267" s="95" t="str">
        <f>INDEX(技能效果!C:C,MATCH(技能效果等级!B4267,技能效果!B:B,0))</f>
        <v>阎风吒普攻伤害(教学)</v>
      </c>
      <c r="D4267" s="96" t="s">
        <v>873</v>
      </c>
      <c r="E4267" s="95">
        <v>10</v>
      </c>
      <c r="F4267" s="95">
        <f>INDEX(技能效果!H:H,MATCH(技能效果等级!B4267,技能效果!B:B,0))</f>
        <v>1001</v>
      </c>
      <c r="G4267" s="95">
        <f>IF(INDEX(技能效果!K:K,MATCH(B4267,技能效果!B:B,0))=0,INDEX(技能效果!I:I,MATCH(技能效果等级!B4267,技能效果!B:B,0)),INDEX(技能效果!I:I,MATCH(技能效果等级!B4267,技能效果!B:B,0))*VLOOKUP(E4267,技能数值计算!$C$19:$D$28,2,FALSE))</f>
        <v>0.5</v>
      </c>
      <c r="H4267" s="95">
        <f>INDEX(技能效果!J:J,MATCH(技能效果等级!B4267,技能效果!B:B,0))</f>
        <v>0</v>
      </c>
      <c r="I4267" s="97"/>
      <c r="J4267" s="97"/>
      <c r="K4267" s="97"/>
      <c r="L4267" s="97"/>
      <c r="M4267" s="97"/>
      <c r="N4267" s="96" t="str">
        <f>IF(INDEX(技能效果!L:L,MATCH(技能效果等级!B4267,技能效果!B:B,0))="","",INDEX(技能效果!L:L,MATCH(技能效果等级!B4267,技能效果!B:B,0)))</f>
        <v/>
      </c>
      <c r="O4267" s="95">
        <f>IF(INDEX(技能效果!N:N,MATCH(B4267,技能效果!B:B,0))=0,INDEX(技能效果!M:M,MATCH(技能效果等级!B4267,技能效果!B:B,0)),INDEX(技能效果!M:M,MATCH(技能效果等级!B4267,技能效果!B:B,0))*VLOOKUP(E4267,技能数值计算!$C$19:$D$28,2,FALSE))</f>
        <v>0</v>
      </c>
      <c r="P4267" s="97"/>
      <c r="Q4267" s="97"/>
      <c r="R4267" s="95" t="str">
        <f>IF(INDEX(技能效果!O:O,MATCH(技能效果等级!B4267,技能效果!B:B,0))="","",INDEX(技能效果!O:O,MATCH(技能效果等级!B4267,技能效果!B:B,0)))</f>
        <v/>
      </c>
      <c r="S4267" s="97"/>
      <c r="T4267" s="97"/>
      <c r="U4267" s="97"/>
      <c r="V4267" s="96" t="str">
        <f>IF(INDEX(技能效果!AF:AF,MATCH(技能效果等级!B4267,技能效果!B:B,0))="","",INDEX(技能效果!AF:AF,MATCH(技能效果等级!B4267,技能效果!B:B,0)))</f>
        <v/>
      </c>
      <c r="W4267" s="95">
        <f t="shared" si="64"/>
        <v>417</v>
      </c>
    </row>
    <row r="4268" spans="1:23" ht="16.5" x14ac:dyDescent="0.2">
      <c r="A4268" s="62">
        <v>4265</v>
      </c>
      <c r="B4268" s="95">
        <f>INDEX(技能效果!B:B,MATCH(技能效果等级!W4268,技能效果!AE:AE,0))</f>
        <v>210601102</v>
      </c>
      <c r="C4268" s="95" t="str">
        <f>INDEX(技能效果!C:C,MATCH(技能效果等级!B4268,技能效果!B:B,0))</f>
        <v>阎风吒普攻水晶(教学)</v>
      </c>
      <c r="D4268" s="96" t="s">
        <v>873</v>
      </c>
      <c r="E4268" s="95">
        <v>1</v>
      </c>
      <c r="F4268" s="95">
        <f>INDEX(技能效果!H:H,MATCH(技能效果等级!B4268,技能效果!B:B,0))</f>
        <v>3001</v>
      </c>
      <c r="G4268" s="95">
        <f>IF(INDEX(技能效果!K:K,MATCH(B4268,技能效果!B:B,0))=0,INDEX(技能效果!I:I,MATCH(技能效果等级!B4268,技能效果!B:B,0)),INDEX(技能效果!I:I,MATCH(技能效果等级!B4268,技能效果!B:B,0))*VLOOKUP(E4268,技能数值计算!$C$19:$D$28,2,FALSE))</f>
        <v>3</v>
      </c>
      <c r="H4268" s="95">
        <f>INDEX(技能效果!J:J,MATCH(技能效果等级!B4268,技能效果!B:B,0))</f>
        <v>1</v>
      </c>
      <c r="I4268" s="97"/>
      <c r="J4268" s="97"/>
      <c r="K4268" s="97"/>
      <c r="L4268" s="97"/>
      <c r="M4268" s="97"/>
      <c r="N4268" s="96" t="str">
        <f>IF(INDEX(技能效果!L:L,MATCH(技能效果等级!B4268,技能效果!B:B,0))="","",INDEX(技能效果!L:L,MATCH(技能效果等级!B4268,技能效果!B:B,0)))</f>
        <v/>
      </c>
      <c r="O4268" s="95">
        <f>IF(INDEX(技能效果!N:N,MATCH(B4268,技能效果!B:B,0))=0,INDEX(技能效果!M:M,MATCH(技能效果等级!B4268,技能效果!B:B,0)),INDEX(技能效果!M:M,MATCH(技能效果等级!B4268,技能效果!B:B,0))*VLOOKUP(E4268,技能数值计算!$C$19:$D$28,2,FALSE))</f>
        <v>0</v>
      </c>
      <c r="P4268" s="97"/>
      <c r="Q4268" s="97"/>
      <c r="R4268" s="95" t="str">
        <f>IF(INDEX(技能效果!O:O,MATCH(技能效果等级!B4268,技能效果!B:B,0))="","",INDEX(技能效果!O:O,MATCH(技能效果等级!B4268,技能效果!B:B,0)))</f>
        <v/>
      </c>
      <c r="S4268" s="97"/>
      <c r="T4268" s="97"/>
      <c r="U4268" s="97"/>
      <c r="V4268" s="96" t="str">
        <f>IF(INDEX(技能效果!AF:AF,MATCH(技能效果等级!B4268,技能效果!B:B,0))="","",INDEX(技能效果!AF:AF,MATCH(技能效果等级!B4268,技能效果!B:B,0)))</f>
        <v/>
      </c>
      <c r="W4268" s="95">
        <f t="shared" si="64"/>
        <v>418</v>
      </c>
    </row>
    <row r="4269" spans="1:23" ht="16.5" x14ac:dyDescent="0.2">
      <c r="A4269" s="62">
        <v>4266</v>
      </c>
      <c r="B4269" s="95">
        <f>INDEX(技能效果!B:B,MATCH(技能效果等级!W4269,技能效果!AE:AE,0))</f>
        <v>210601102</v>
      </c>
      <c r="C4269" s="95" t="str">
        <f>INDEX(技能效果!C:C,MATCH(技能效果等级!B4269,技能效果!B:B,0))</f>
        <v>阎风吒普攻水晶(教学)</v>
      </c>
      <c r="D4269" s="96" t="s">
        <v>873</v>
      </c>
      <c r="E4269" s="95">
        <v>2</v>
      </c>
      <c r="F4269" s="95">
        <f>INDEX(技能效果!H:H,MATCH(技能效果等级!B4269,技能效果!B:B,0))</f>
        <v>3001</v>
      </c>
      <c r="G4269" s="95">
        <f>IF(INDEX(技能效果!K:K,MATCH(B4269,技能效果!B:B,0))=0,INDEX(技能效果!I:I,MATCH(技能效果等级!B4269,技能效果!B:B,0)),INDEX(技能效果!I:I,MATCH(技能效果等级!B4269,技能效果!B:B,0))*VLOOKUP(E4269,技能数值计算!$C$19:$D$28,2,FALSE))</f>
        <v>3</v>
      </c>
      <c r="H4269" s="95">
        <f>INDEX(技能效果!J:J,MATCH(技能效果等级!B4269,技能效果!B:B,0))</f>
        <v>1</v>
      </c>
      <c r="I4269" s="97"/>
      <c r="J4269" s="97"/>
      <c r="K4269" s="97"/>
      <c r="L4269" s="97"/>
      <c r="M4269" s="97"/>
      <c r="N4269" s="96" t="str">
        <f>IF(INDEX(技能效果!L:L,MATCH(技能效果等级!B4269,技能效果!B:B,0))="","",INDEX(技能效果!L:L,MATCH(技能效果等级!B4269,技能效果!B:B,0)))</f>
        <v/>
      </c>
      <c r="O4269" s="95">
        <f>IF(INDEX(技能效果!N:N,MATCH(B4269,技能效果!B:B,0))=0,INDEX(技能效果!M:M,MATCH(技能效果等级!B4269,技能效果!B:B,0)),INDEX(技能效果!M:M,MATCH(技能效果等级!B4269,技能效果!B:B,0))*VLOOKUP(E4269,技能数值计算!$C$19:$D$28,2,FALSE))</f>
        <v>0</v>
      </c>
      <c r="P4269" s="97"/>
      <c r="Q4269" s="97"/>
      <c r="R4269" s="95" t="str">
        <f>IF(INDEX(技能效果!O:O,MATCH(技能效果等级!B4269,技能效果!B:B,0))="","",INDEX(技能效果!O:O,MATCH(技能效果等级!B4269,技能效果!B:B,0)))</f>
        <v/>
      </c>
      <c r="S4269" s="97"/>
      <c r="T4269" s="97"/>
      <c r="U4269" s="97"/>
      <c r="V4269" s="96" t="str">
        <f>IF(INDEX(技能效果!AF:AF,MATCH(技能效果等级!B4269,技能效果!B:B,0))="","",INDEX(技能效果!AF:AF,MATCH(技能效果等级!B4269,技能效果!B:B,0)))</f>
        <v/>
      </c>
      <c r="W4269" s="95">
        <f t="shared" ref="W4269:W4332" si="65">W4259+1</f>
        <v>418</v>
      </c>
    </row>
    <row r="4270" spans="1:23" ht="16.5" x14ac:dyDescent="0.2">
      <c r="A4270" s="62">
        <v>4267</v>
      </c>
      <c r="B4270" s="95">
        <f>INDEX(技能效果!B:B,MATCH(技能效果等级!W4270,技能效果!AE:AE,0))</f>
        <v>210601102</v>
      </c>
      <c r="C4270" s="95" t="str">
        <f>INDEX(技能效果!C:C,MATCH(技能效果等级!B4270,技能效果!B:B,0))</f>
        <v>阎风吒普攻水晶(教学)</v>
      </c>
      <c r="D4270" s="96" t="s">
        <v>873</v>
      </c>
      <c r="E4270" s="95">
        <v>3</v>
      </c>
      <c r="F4270" s="95">
        <f>INDEX(技能效果!H:H,MATCH(技能效果等级!B4270,技能效果!B:B,0))</f>
        <v>3001</v>
      </c>
      <c r="G4270" s="95">
        <f>IF(INDEX(技能效果!K:K,MATCH(B4270,技能效果!B:B,0))=0,INDEX(技能效果!I:I,MATCH(技能效果等级!B4270,技能效果!B:B,0)),INDEX(技能效果!I:I,MATCH(技能效果等级!B4270,技能效果!B:B,0))*VLOOKUP(E4270,技能数值计算!$C$19:$D$28,2,FALSE))</f>
        <v>3</v>
      </c>
      <c r="H4270" s="95">
        <f>INDEX(技能效果!J:J,MATCH(技能效果等级!B4270,技能效果!B:B,0))</f>
        <v>1</v>
      </c>
      <c r="I4270" s="97"/>
      <c r="J4270" s="97"/>
      <c r="K4270" s="97"/>
      <c r="L4270" s="97"/>
      <c r="M4270" s="97"/>
      <c r="N4270" s="96" t="str">
        <f>IF(INDEX(技能效果!L:L,MATCH(技能效果等级!B4270,技能效果!B:B,0))="","",INDEX(技能效果!L:L,MATCH(技能效果等级!B4270,技能效果!B:B,0)))</f>
        <v/>
      </c>
      <c r="O4270" s="95">
        <f>IF(INDEX(技能效果!N:N,MATCH(B4270,技能效果!B:B,0))=0,INDEX(技能效果!M:M,MATCH(技能效果等级!B4270,技能效果!B:B,0)),INDEX(技能效果!M:M,MATCH(技能效果等级!B4270,技能效果!B:B,0))*VLOOKUP(E4270,技能数值计算!$C$19:$D$28,2,FALSE))</f>
        <v>0</v>
      </c>
      <c r="P4270" s="97"/>
      <c r="Q4270" s="97"/>
      <c r="R4270" s="95" t="str">
        <f>IF(INDEX(技能效果!O:O,MATCH(技能效果等级!B4270,技能效果!B:B,0))="","",INDEX(技能效果!O:O,MATCH(技能效果等级!B4270,技能效果!B:B,0)))</f>
        <v/>
      </c>
      <c r="S4270" s="97"/>
      <c r="T4270" s="97"/>
      <c r="U4270" s="97"/>
      <c r="V4270" s="96" t="str">
        <f>IF(INDEX(技能效果!AF:AF,MATCH(技能效果等级!B4270,技能效果!B:B,0))="","",INDEX(技能效果!AF:AF,MATCH(技能效果等级!B4270,技能效果!B:B,0)))</f>
        <v/>
      </c>
      <c r="W4270" s="95">
        <f t="shared" si="65"/>
        <v>418</v>
      </c>
    </row>
    <row r="4271" spans="1:23" ht="16.5" x14ac:dyDescent="0.2">
      <c r="A4271" s="62">
        <v>4268</v>
      </c>
      <c r="B4271" s="95">
        <f>INDEX(技能效果!B:B,MATCH(技能效果等级!W4271,技能效果!AE:AE,0))</f>
        <v>210601102</v>
      </c>
      <c r="C4271" s="95" t="str">
        <f>INDEX(技能效果!C:C,MATCH(技能效果等级!B4271,技能效果!B:B,0))</f>
        <v>阎风吒普攻水晶(教学)</v>
      </c>
      <c r="D4271" s="96" t="s">
        <v>873</v>
      </c>
      <c r="E4271" s="95">
        <v>4</v>
      </c>
      <c r="F4271" s="95">
        <f>INDEX(技能效果!H:H,MATCH(技能效果等级!B4271,技能效果!B:B,0))</f>
        <v>3001</v>
      </c>
      <c r="G4271" s="95">
        <f>IF(INDEX(技能效果!K:K,MATCH(B4271,技能效果!B:B,0))=0,INDEX(技能效果!I:I,MATCH(技能效果等级!B4271,技能效果!B:B,0)),INDEX(技能效果!I:I,MATCH(技能效果等级!B4271,技能效果!B:B,0))*VLOOKUP(E4271,技能数值计算!$C$19:$D$28,2,FALSE))</f>
        <v>3</v>
      </c>
      <c r="H4271" s="95">
        <f>INDEX(技能效果!J:J,MATCH(技能效果等级!B4271,技能效果!B:B,0))</f>
        <v>1</v>
      </c>
      <c r="I4271" s="97"/>
      <c r="J4271" s="97"/>
      <c r="K4271" s="97"/>
      <c r="L4271" s="97"/>
      <c r="M4271" s="97"/>
      <c r="N4271" s="96" t="str">
        <f>IF(INDEX(技能效果!L:L,MATCH(技能效果等级!B4271,技能效果!B:B,0))="","",INDEX(技能效果!L:L,MATCH(技能效果等级!B4271,技能效果!B:B,0)))</f>
        <v/>
      </c>
      <c r="O4271" s="95">
        <f>IF(INDEX(技能效果!N:N,MATCH(B4271,技能效果!B:B,0))=0,INDEX(技能效果!M:M,MATCH(技能效果等级!B4271,技能效果!B:B,0)),INDEX(技能效果!M:M,MATCH(技能效果等级!B4271,技能效果!B:B,0))*VLOOKUP(E4271,技能数值计算!$C$19:$D$28,2,FALSE))</f>
        <v>0</v>
      </c>
      <c r="P4271" s="97"/>
      <c r="Q4271" s="97"/>
      <c r="R4271" s="95" t="str">
        <f>IF(INDEX(技能效果!O:O,MATCH(技能效果等级!B4271,技能效果!B:B,0))="","",INDEX(技能效果!O:O,MATCH(技能效果等级!B4271,技能效果!B:B,0)))</f>
        <v/>
      </c>
      <c r="S4271" s="97"/>
      <c r="T4271" s="97"/>
      <c r="U4271" s="97"/>
      <c r="V4271" s="96" t="str">
        <f>IF(INDEX(技能效果!AF:AF,MATCH(技能效果等级!B4271,技能效果!B:B,0))="","",INDEX(技能效果!AF:AF,MATCH(技能效果等级!B4271,技能效果!B:B,0)))</f>
        <v/>
      </c>
      <c r="W4271" s="95">
        <f t="shared" si="65"/>
        <v>418</v>
      </c>
    </row>
    <row r="4272" spans="1:23" ht="16.5" x14ac:dyDescent="0.2">
      <c r="A4272" s="62">
        <v>4269</v>
      </c>
      <c r="B4272" s="95">
        <f>INDEX(技能效果!B:B,MATCH(技能效果等级!W4272,技能效果!AE:AE,0))</f>
        <v>210601102</v>
      </c>
      <c r="C4272" s="95" t="str">
        <f>INDEX(技能效果!C:C,MATCH(技能效果等级!B4272,技能效果!B:B,0))</f>
        <v>阎风吒普攻水晶(教学)</v>
      </c>
      <c r="D4272" s="96" t="s">
        <v>873</v>
      </c>
      <c r="E4272" s="95">
        <v>5</v>
      </c>
      <c r="F4272" s="95">
        <f>INDEX(技能效果!H:H,MATCH(技能效果等级!B4272,技能效果!B:B,0))</f>
        <v>3001</v>
      </c>
      <c r="G4272" s="95">
        <f>IF(INDEX(技能效果!K:K,MATCH(B4272,技能效果!B:B,0))=0,INDEX(技能效果!I:I,MATCH(技能效果等级!B4272,技能效果!B:B,0)),INDEX(技能效果!I:I,MATCH(技能效果等级!B4272,技能效果!B:B,0))*VLOOKUP(E4272,技能数值计算!$C$19:$D$28,2,FALSE))</f>
        <v>3</v>
      </c>
      <c r="H4272" s="95">
        <f>INDEX(技能效果!J:J,MATCH(技能效果等级!B4272,技能效果!B:B,0))</f>
        <v>1</v>
      </c>
      <c r="I4272" s="97"/>
      <c r="J4272" s="97"/>
      <c r="K4272" s="97"/>
      <c r="L4272" s="97"/>
      <c r="M4272" s="97"/>
      <c r="N4272" s="96" t="str">
        <f>IF(INDEX(技能效果!L:L,MATCH(技能效果等级!B4272,技能效果!B:B,0))="","",INDEX(技能效果!L:L,MATCH(技能效果等级!B4272,技能效果!B:B,0)))</f>
        <v/>
      </c>
      <c r="O4272" s="95">
        <f>IF(INDEX(技能效果!N:N,MATCH(B4272,技能效果!B:B,0))=0,INDEX(技能效果!M:M,MATCH(技能效果等级!B4272,技能效果!B:B,0)),INDEX(技能效果!M:M,MATCH(技能效果等级!B4272,技能效果!B:B,0))*VLOOKUP(E4272,技能数值计算!$C$19:$D$28,2,FALSE))</f>
        <v>0</v>
      </c>
      <c r="P4272" s="97"/>
      <c r="Q4272" s="97"/>
      <c r="R4272" s="95" t="str">
        <f>IF(INDEX(技能效果!O:O,MATCH(技能效果等级!B4272,技能效果!B:B,0))="","",INDEX(技能效果!O:O,MATCH(技能效果等级!B4272,技能效果!B:B,0)))</f>
        <v/>
      </c>
      <c r="S4272" s="97"/>
      <c r="T4272" s="97"/>
      <c r="U4272" s="97"/>
      <c r="V4272" s="96" t="str">
        <f>IF(INDEX(技能效果!AF:AF,MATCH(技能效果等级!B4272,技能效果!B:B,0))="","",INDEX(技能效果!AF:AF,MATCH(技能效果等级!B4272,技能效果!B:B,0)))</f>
        <v/>
      </c>
      <c r="W4272" s="95">
        <f t="shared" si="65"/>
        <v>418</v>
      </c>
    </row>
    <row r="4273" spans="1:23" ht="16.5" x14ac:dyDescent="0.2">
      <c r="A4273" s="62">
        <v>4270</v>
      </c>
      <c r="B4273" s="95">
        <f>INDEX(技能效果!B:B,MATCH(技能效果等级!W4273,技能效果!AE:AE,0))</f>
        <v>210601102</v>
      </c>
      <c r="C4273" s="95" t="str">
        <f>INDEX(技能效果!C:C,MATCH(技能效果等级!B4273,技能效果!B:B,0))</f>
        <v>阎风吒普攻水晶(教学)</v>
      </c>
      <c r="D4273" s="96" t="s">
        <v>873</v>
      </c>
      <c r="E4273" s="95">
        <v>6</v>
      </c>
      <c r="F4273" s="95">
        <f>INDEX(技能效果!H:H,MATCH(技能效果等级!B4273,技能效果!B:B,0))</f>
        <v>3001</v>
      </c>
      <c r="G4273" s="95">
        <f>IF(INDEX(技能效果!K:K,MATCH(B4273,技能效果!B:B,0))=0,INDEX(技能效果!I:I,MATCH(技能效果等级!B4273,技能效果!B:B,0)),INDEX(技能效果!I:I,MATCH(技能效果等级!B4273,技能效果!B:B,0))*VLOOKUP(E4273,技能数值计算!$C$19:$D$28,2,FALSE))</f>
        <v>3</v>
      </c>
      <c r="H4273" s="95">
        <f>INDEX(技能效果!J:J,MATCH(技能效果等级!B4273,技能效果!B:B,0))</f>
        <v>1</v>
      </c>
      <c r="I4273" s="97"/>
      <c r="J4273" s="97"/>
      <c r="K4273" s="97"/>
      <c r="L4273" s="97"/>
      <c r="M4273" s="97"/>
      <c r="N4273" s="96" t="str">
        <f>IF(INDEX(技能效果!L:L,MATCH(技能效果等级!B4273,技能效果!B:B,0))="","",INDEX(技能效果!L:L,MATCH(技能效果等级!B4273,技能效果!B:B,0)))</f>
        <v/>
      </c>
      <c r="O4273" s="95">
        <f>IF(INDEX(技能效果!N:N,MATCH(B4273,技能效果!B:B,0))=0,INDEX(技能效果!M:M,MATCH(技能效果等级!B4273,技能效果!B:B,0)),INDEX(技能效果!M:M,MATCH(技能效果等级!B4273,技能效果!B:B,0))*VLOOKUP(E4273,技能数值计算!$C$19:$D$28,2,FALSE))</f>
        <v>0</v>
      </c>
      <c r="P4273" s="97"/>
      <c r="Q4273" s="97"/>
      <c r="R4273" s="95" t="str">
        <f>IF(INDEX(技能效果!O:O,MATCH(技能效果等级!B4273,技能效果!B:B,0))="","",INDEX(技能效果!O:O,MATCH(技能效果等级!B4273,技能效果!B:B,0)))</f>
        <v/>
      </c>
      <c r="S4273" s="97"/>
      <c r="T4273" s="97"/>
      <c r="U4273" s="97"/>
      <c r="V4273" s="96" t="str">
        <f>IF(INDEX(技能效果!AF:AF,MATCH(技能效果等级!B4273,技能效果!B:B,0))="","",INDEX(技能效果!AF:AF,MATCH(技能效果等级!B4273,技能效果!B:B,0)))</f>
        <v/>
      </c>
      <c r="W4273" s="95">
        <f t="shared" si="65"/>
        <v>418</v>
      </c>
    </row>
    <row r="4274" spans="1:23" ht="16.5" x14ac:dyDescent="0.2">
      <c r="A4274" s="62">
        <v>4271</v>
      </c>
      <c r="B4274" s="95">
        <f>INDEX(技能效果!B:B,MATCH(技能效果等级!W4274,技能效果!AE:AE,0))</f>
        <v>210601102</v>
      </c>
      <c r="C4274" s="95" t="str">
        <f>INDEX(技能效果!C:C,MATCH(技能效果等级!B4274,技能效果!B:B,0))</f>
        <v>阎风吒普攻水晶(教学)</v>
      </c>
      <c r="D4274" s="96" t="s">
        <v>873</v>
      </c>
      <c r="E4274" s="95">
        <v>7</v>
      </c>
      <c r="F4274" s="95">
        <f>INDEX(技能效果!H:H,MATCH(技能效果等级!B4274,技能效果!B:B,0))</f>
        <v>3001</v>
      </c>
      <c r="G4274" s="95">
        <f>IF(INDEX(技能效果!K:K,MATCH(B4274,技能效果!B:B,0))=0,INDEX(技能效果!I:I,MATCH(技能效果等级!B4274,技能效果!B:B,0)),INDEX(技能效果!I:I,MATCH(技能效果等级!B4274,技能效果!B:B,0))*VLOOKUP(E4274,技能数值计算!$C$19:$D$28,2,FALSE))</f>
        <v>3</v>
      </c>
      <c r="H4274" s="95">
        <f>INDEX(技能效果!J:J,MATCH(技能效果等级!B4274,技能效果!B:B,0))</f>
        <v>1</v>
      </c>
      <c r="I4274" s="97"/>
      <c r="J4274" s="97"/>
      <c r="K4274" s="97"/>
      <c r="L4274" s="97"/>
      <c r="M4274" s="97"/>
      <c r="N4274" s="96" t="str">
        <f>IF(INDEX(技能效果!L:L,MATCH(技能效果等级!B4274,技能效果!B:B,0))="","",INDEX(技能效果!L:L,MATCH(技能效果等级!B4274,技能效果!B:B,0)))</f>
        <v/>
      </c>
      <c r="O4274" s="95">
        <f>IF(INDEX(技能效果!N:N,MATCH(B4274,技能效果!B:B,0))=0,INDEX(技能效果!M:M,MATCH(技能效果等级!B4274,技能效果!B:B,0)),INDEX(技能效果!M:M,MATCH(技能效果等级!B4274,技能效果!B:B,0))*VLOOKUP(E4274,技能数值计算!$C$19:$D$28,2,FALSE))</f>
        <v>0</v>
      </c>
      <c r="P4274" s="97"/>
      <c r="Q4274" s="97"/>
      <c r="R4274" s="95" t="str">
        <f>IF(INDEX(技能效果!O:O,MATCH(技能效果等级!B4274,技能效果!B:B,0))="","",INDEX(技能效果!O:O,MATCH(技能效果等级!B4274,技能效果!B:B,0)))</f>
        <v/>
      </c>
      <c r="S4274" s="97"/>
      <c r="T4274" s="97"/>
      <c r="U4274" s="97"/>
      <c r="V4274" s="96" t="str">
        <f>IF(INDEX(技能效果!AF:AF,MATCH(技能效果等级!B4274,技能效果!B:B,0))="","",INDEX(技能效果!AF:AF,MATCH(技能效果等级!B4274,技能效果!B:B,0)))</f>
        <v/>
      </c>
      <c r="W4274" s="95">
        <f t="shared" si="65"/>
        <v>418</v>
      </c>
    </row>
    <row r="4275" spans="1:23" ht="16.5" x14ac:dyDescent="0.2">
      <c r="A4275" s="62">
        <v>4272</v>
      </c>
      <c r="B4275" s="95">
        <f>INDEX(技能效果!B:B,MATCH(技能效果等级!W4275,技能效果!AE:AE,0))</f>
        <v>210601102</v>
      </c>
      <c r="C4275" s="95" t="str">
        <f>INDEX(技能效果!C:C,MATCH(技能效果等级!B4275,技能效果!B:B,0))</f>
        <v>阎风吒普攻水晶(教学)</v>
      </c>
      <c r="D4275" s="96" t="s">
        <v>873</v>
      </c>
      <c r="E4275" s="95">
        <v>8</v>
      </c>
      <c r="F4275" s="95">
        <f>INDEX(技能效果!H:H,MATCH(技能效果等级!B4275,技能效果!B:B,0))</f>
        <v>3001</v>
      </c>
      <c r="G4275" s="95">
        <f>IF(INDEX(技能效果!K:K,MATCH(B4275,技能效果!B:B,0))=0,INDEX(技能效果!I:I,MATCH(技能效果等级!B4275,技能效果!B:B,0)),INDEX(技能效果!I:I,MATCH(技能效果等级!B4275,技能效果!B:B,0))*VLOOKUP(E4275,技能数值计算!$C$19:$D$28,2,FALSE))</f>
        <v>3</v>
      </c>
      <c r="H4275" s="95">
        <f>INDEX(技能效果!J:J,MATCH(技能效果等级!B4275,技能效果!B:B,0))</f>
        <v>1</v>
      </c>
      <c r="I4275" s="97"/>
      <c r="J4275" s="97"/>
      <c r="K4275" s="97"/>
      <c r="L4275" s="97"/>
      <c r="M4275" s="97"/>
      <c r="N4275" s="96" t="str">
        <f>IF(INDEX(技能效果!L:L,MATCH(技能效果等级!B4275,技能效果!B:B,0))="","",INDEX(技能效果!L:L,MATCH(技能效果等级!B4275,技能效果!B:B,0)))</f>
        <v/>
      </c>
      <c r="O4275" s="95">
        <f>IF(INDEX(技能效果!N:N,MATCH(B4275,技能效果!B:B,0))=0,INDEX(技能效果!M:M,MATCH(技能效果等级!B4275,技能效果!B:B,0)),INDEX(技能效果!M:M,MATCH(技能效果等级!B4275,技能效果!B:B,0))*VLOOKUP(E4275,技能数值计算!$C$19:$D$28,2,FALSE))</f>
        <v>0</v>
      </c>
      <c r="P4275" s="97"/>
      <c r="Q4275" s="97"/>
      <c r="R4275" s="95" t="str">
        <f>IF(INDEX(技能效果!O:O,MATCH(技能效果等级!B4275,技能效果!B:B,0))="","",INDEX(技能效果!O:O,MATCH(技能效果等级!B4275,技能效果!B:B,0)))</f>
        <v/>
      </c>
      <c r="S4275" s="97"/>
      <c r="T4275" s="97"/>
      <c r="U4275" s="97"/>
      <c r="V4275" s="96" t="str">
        <f>IF(INDEX(技能效果!AF:AF,MATCH(技能效果等级!B4275,技能效果!B:B,0))="","",INDEX(技能效果!AF:AF,MATCH(技能效果等级!B4275,技能效果!B:B,0)))</f>
        <v/>
      </c>
      <c r="W4275" s="95">
        <f t="shared" si="65"/>
        <v>418</v>
      </c>
    </row>
    <row r="4276" spans="1:23" ht="16.5" x14ac:dyDescent="0.2">
      <c r="A4276" s="62">
        <v>4273</v>
      </c>
      <c r="B4276" s="95">
        <f>INDEX(技能效果!B:B,MATCH(技能效果等级!W4276,技能效果!AE:AE,0))</f>
        <v>210601102</v>
      </c>
      <c r="C4276" s="95" t="str">
        <f>INDEX(技能效果!C:C,MATCH(技能效果等级!B4276,技能效果!B:B,0))</f>
        <v>阎风吒普攻水晶(教学)</v>
      </c>
      <c r="D4276" s="96" t="s">
        <v>873</v>
      </c>
      <c r="E4276" s="95">
        <v>9</v>
      </c>
      <c r="F4276" s="95">
        <f>INDEX(技能效果!H:H,MATCH(技能效果等级!B4276,技能效果!B:B,0))</f>
        <v>3001</v>
      </c>
      <c r="G4276" s="95">
        <f>IF(INDEX(技能效果!K:K,MATCH(B4276,技能效果!B:B,0))=0,INDEX(技能效果!I:I,MATCH(技能效果等级!B4276,技能效果!B:B,0)),INDEX(技能效果!I:I,MATCH(技能效果等级!B4276,技能效果!B:B,0))*VLOOKUP(E4276,技能数值计算!$C$19:$D$28,2,FALSE))</f>
        <v>3</v>
      </c>
      <c r="H4276" s="95">
        <f>INDEX(技能效果!J:J,MATCH(技能效果等级!B4276,技能效果!B:B,0))</f>
        <v>1</v>
      </c>
      <c r="I4276" s="97"/>
      <c r="J4276" s="97"/>
      <c r="K4276" s="97"/>
      <c r="L4276" s="97"/>
      <c r="M4276" s="97"/>
      <c r="N4276" s="96" t="str">
        <f>IF(INDEX(技能效果!L:L,MATCH(技能效果等级!B4276,技能效果!B:B,0))="","",INDEX(技能效果!L:L,MATCH(技能效果等级!B4276,技能效果!B:B,0)))</f>
        <v/>
      </c>
      <c r="O4276" s="95">
        <f>IF(INDEX(技能效果!N:N,MATCH(B4276,技能效果!B:B,0))=0,INDEX(技能效果!M:M,MATCH(技能效果等级!B4276,技能效果!B:B,0)),INDEX(技能效果!M:M,MATCH(技能效果等级!B4276,技能效果!B:B,0))*VLOOKUP(E4276,技能数值计算!$C$19:$D$28,2,FALSE))</f>
        <v>0</v>
      </c>
      <c r="P4276" s="97"/>
      <c r="Q4276" s="97"/>
      <c r="R4276" s="95" t="str">
        <f>IF(INDEX(技能效果!O:O,MATCH(技能效果等级!B4276,技能效果!B:B,0))="","",INDEX(技能效果!O:O,MATCH(技能效果等级!B4276,技能效果!B:B,0)))</f>
        <v/>
      </c>
      <c r="S4276" s="97"/>
      <c r="T4276" s="97"/>
      <c r="U4276" s="97"/>
      <c r="V4276" s="96" t="str">
        <f>IF(INDEX(技能效果!AF:AF,MATCH(技能效果等级!B4276,技能效果!B:B,0))="","",INDEX(技能效果!AF:AF,MATCH(技能效果等级!B4276,技能效果!B:B,0)))</f>
        <v/>
      </c>
      <c r="W4276" s="95">
        <f t="shared" si="65"/>
        <v>418</v>
      </c>
    </row>
    <row r="4277" spans="1:23" ht="16.5" x14ac:dyDescent="0.2">
      <c r="A4277" s="62">
        <v>4274</v>
      </c>
      <c r="B4277" s="95">
        <f>INDEX(技能效果!B:B,MATCH(技能效果等级!W4277,技能效果!AE:AE,0))</f>
        <v>210601102</v>
      </c>
      <c r="C4277" s="95" t="str">
        <f>INDEX(技能效果!C:C,MATCH(技能效果等级!B4277,技能效果!B:B,0))</f>
        <v>阎风吒普攻水晶(教学)</v>
      </c>
      <c r="D4277" s="96" t="s">
        <v>873</v>
      </c>
      <c r="E4277" s="95">
        <v>10</v>
      </c>
      <c r="F4277" s="95">
        <f>INDEX(技能效果!H:H,MATCH(技能效果等级!B4277,技能效果!B:B,0))</f>
        <v>3001</v>
      </c>
      <c r="G4277" s="95">
        <f>IF(INDEX(技能效果!K:K,MATCH(B4277,技能效果!B:B,0))=0,INDEX(技能效果!I:I,MATCH(技能效果等级!B4277,技能效果!B:B,0)),INDEX(技能效果!I:I,MATCH(技能效果等级!B4277,技能效果!B:B,0))*VLOOKUP(E4277,技能数值计算!$C$19:$D$28,2,FALSE))</f>
        <v>3</v>
      </c>
      <c r="H4277" s="95">
        <f>INDEX(技能效果!J:J,MATCH(技能效果等级!B4277,技能效果!B:B,0))</f>
        <v>1</v>
      </c>
      <c r="I4277" s="97"/>
      <c r="J4277" s="97"/>
      <c r="K4277" s="97"/>
      <c r="L4277" s="97"/>
      <c r="M4277" s="97"/>
      <c r="N4277" s="96" t="str">
        <f>IF(INDEX(技能效果!L:L,MATCH(技能效果等级!B4277,技能效果!B:B,0))="","",INDEX(技能效果!L:L,MATCH(技能效果等级!B4277,技能效果!B:B,0)))</f>
        <v/>
      </c>
      <c r="O4277" s="95">
        <f>IF(INDEX(技能效果!N:N,MATCH(B4277,技能效果!B:B,0))=0,INDEX(技能效果!M:M,MATCH(技能效果等级!B4277,技能效果!B:B,0)),INDEX(技能效果!M:M,MATCH(技能效果等级!B4277,技能效果!B:B,0))*VLOOKUP(E4277,技能数值计算!$C$19:$D$28,2,FALSE))</f>
        <v>0</v>
      </c>
      <c r="P4277" s="97"/>
      <c r="Q4277" s="97"/>
      <c r="R4277" s="95" t="str">
        <f>IF(INDEX(技能效果!O:O,MATCH(技能效果等级!B4277,技能效果!B:B,0))="","",INDEX(技能效果!O:O,MATCH(技能效果等级!B4277,技能效果!B:B,0)))</f>
        <v/>
      </c>
      <c r="S4277" s="97"/>
      <c r="T4277" s="97"/>
      <c r="U4277" s="97"/>
      <c r="V4277" s="96" t="str">
        <f>IF(INDEX(技能效果!AF:AF,MATCH(技能效果等级!B4277,技能效果!B:B,0))="","",INDEX(技能效果!AF:AF,MATCH(技能效果等级!B4277,技能效果!B:B,0)))</f>
        <v/>
      </c>
      <c r="W4277" s="95">
        <f t="shared" si="65"/>
        <v>418</v>
      </c>
    </row>
    <row r="4278" spans="1:23" ht="16.5" x14ac:dyDescent="0.2">
      <c r="A4278" s="62">
        <v>4275</v>
      </c>
      <c r="B4278" s="95">
        <f>INDEX(技能效果!B:B,MATCH(技能效果等级!W4278,技能效果!AE:AE,0))</f>
        <v>210601201</v>
      </c>
      <c r="C4278" s="95" t="str">
        <f>INDEX(技能效果!C:C,MATCH(技能效果等级!B4278,技能效果!B:B,0))</f>
        <v>南御夫普攻伤害(教学)</v>
      </c>
      <c r="D4278" s="96" t="s">
        <v>873</v>
      </c>
      <c r="E4278" s="95">
        <v>1</v>
      </c>
      <c r="F4278" s="95">
        <f>INDEX(技能效果!H:H,MATCH(技能效果等级!B4278,技能效果!B:B,0))</f>
        <v>1001</v>
      </c>
      <c r="G4278" s="95">
        <f>IF(INDEX(技能效果!K:K,MATCH(B4278,技能效果!B:B,0))=0,INDEX(技能效果!I:I,MATCH(技能效果等级!B4278,技能效果!B:B,0)),INDEX(技能效果!I:I,MATCH(技能效果等级!B4278,技能效果!B:B,0))*VLOOKUP(E4278,技能数值计算!$C$19:$D$28,2,FALSE))</f>
        <v>0.5</v>
      </c>
      <c r="H4278" s="95">
        <f>INDEX(技能效果!J:J,MATCH(技能效果等级!B4278,技能效果!B:B,0))</f>
        <v>0</v>
      </c>
      <c r="I4278" s="97"/>
      <c r="J4278" s="97"/>
      <c r="K4278" s="97"/>
      <c r="L4278" s="97"/>
      <c r="M4278" s="97"/>
      <c r="N4278" s="96" t="str">
        <f>IF(INDEX(技能效果!L:L,MATCH(技能效果等级!B4278,技能效果!B:B,0))="","",INDEX(技能效果!L:L,MATCH(技能效果等级!B4278,技能效果!B:B,0)))</f>
        <v/>
      </c>
      <c r="O4278" s="95">
        <f>IF(INDEX(技能效果!N:N,MATCH(B4278,技能效果!B:B,0))=0,INDEX(技能效果!M:M,MATCH(技能效果等级!B4278,技能效果!B:B,0)),INDEX(技能效果!M:M,MATCH(技能效果等级!B4278,技能效果!B:B,0))*VLOOKUP(E4278,技能数值计算!$C$19:$D$28,2,FALSE))</f>
        <v>0</v>
      </c>
      <c r="P4278" s="97"/>
      <c r="Q4278" s="97"/>
      <c r="R4278" s="95" t="str">
        <f>IF(INDEX(技能效果!O:O,MATCH(技能效果等级!B4278,技能效果!B:B,0))="","",INDEX(技能效果!O:O,MATCH(技能效果等级!B4278,技能效果!B:B,0)))</f>
        <v/>
      </c>
      <c r="S4278" s="97"/>
      <c r="T4278" s="97"/>
      <c r="U4278" s="97"/>
      <c r="V4278" s="96" t="str">
        <f>IF(INDEX(技能效果!AF:AF,MATCH(技能效果等级!B4278,技能效果!B:B,0))="","",INDEX(技能效果!AF:AF,MATCH(技能效果等级!B4278,技能效果!B:B,0)))</f>
        <v/>
      </c>
      <c r="W4278" s="95">
        <f t="shared" si="65"/>
        <v>419</v>
      </c>
    </row>
    <row r="4279" spans="1:23" ht="16.5" x14ac:dyDescent="0.2">
      <c r="A4279" s="62">
        <v>4276</v>
      </c>
      <c r="B4279" s="95">
        <f>INDEX(技能效果!B:B,MATCH(技能效果等级!W4279,技能效果!AE:AE,0))</f>
        <v>210601201</v>
      </c>
      <c r="C4279" s="95" t="str">
        <f>INDEX(技能效果!C:C,MATCH(技能效果等级!B4279,技能效果!B:B,0))</f>
        <v>南御夫普攻伤害(教学)</v>
      </c>
      <c r="D4279" s="96" t="s">
        <v>873</v>
      </c>
      <c r="E4279" s="95">
        <v>2</v>
      </c>
      <c r="F4279" s="95">
        <f>INDEX(技能效果!H:H,MATCH(技能效果等级!B4279,技能效果!B:B,0))</f>
        <v>1001</v>
      </c>
      <c r="G4279" s="95">
        <f>IF(INDEX(技能效果!K:K,MATCH(B4279,技能效果!B:B,0))=0,INDEX(技能效果!I:I,MATCH(技能效果等级!B4279,技能效果!B:B,0)),INDEX(技能效果!I:I,MATCH(技能效果等级!B4279,技能效果!B:B,0))*VLOOKUP(E4279,技能数值计算!$C$19:$D$28,2,FALSE))</f>
        <v>0.5</v>
      </c>
      <c r="H4279" s="95">
        <f>INDEX(技能效果!J:J,MATCH(技能效果等级!B4279,技能效果!B:B,0))</f>
        <v>0</v>
      </c>
      <c r="I4279" s="97"/>
      <c r="J4279" s="97"/>
      <c r="K4279" s="97"/>
      <c r="L4279" s="97"/>
      <c r="M4279" s="97"/>
      <c r="N4279" s="96" t="str">
        <f>IF(INDEX(技能效果!L:L,MATCH(技能效果等级!B4279,技能效果!B:B,0))="","",INDEX(技能效果!L:L,MATCH(技能效果等级!B4279,技能效果!B:B,0)))</f>
        <v/>
      </c>
      <c r="O4279" s="95">
        <f>IF(INDEX(技能效果!N:N,MATCH(B4279,技能效果!B:B,0))=0,INDEX(技能效果!M:M,MATCH(技能效果等级!B4279,技能效果!B:B,0)),INDEX(技能效果!M:M,MATCH(技能效果等级!B4279,技能效果!B:B,0))*VLOOKUP(E4279,技能数值计算!$C$19:$D$28,2,FALSE))</f>
        <v>0</v>
      </c>
      <c r="P4279" s="97"/>
      <c r="Q4279" s="97"/>
      <c r="R4279" s="95" t="str">
        <f>IF(INDEX(技能效果!O:O,MATCH(技能效果等级!B4279,技能效果!B:B,0))="","",INDEX(技能效果!O:O,MATCH(技能效果等级!B4279,技能效果!B:B,0)))</f>
        <v/>
      </c>
      <c r="S4279" s="97"/>
      <c r="T4279" s="97"/>
      <c r="U4279" s="97"/>
      <c r="V4279" s="96" t="str">
        <f>IF(INDEX(技能效果!AF:AF,MATCH(技能效果等级!B4279,技能效果!B:B,0))="","",INDEX(技能效果!AF:AF,MATCH(技能效果等级!B4279,技能效果!B:B,0)))</f>
        <v/>
      </c>
      <c r="W4279" s="95">
        <f t="shared" si="65"/>
        <v>419</v>
      </c>
    </row>
    <row r="4280" spans="1:23" ht="16.5" x14ac:dyDescent="0.2">
      <c r="A4280" s="62">
        <v>4277</v>
      </c>
      <c r="B4280" s="95">
        <f>INDEX(技能效果!B:B,MATCH(技能效果等级!W4280,技能效果!AE:AE,0))</f>
        <v>210601201</v>
      </c>
      <c r="C4280" s="95" t="str">
        <f>INDEX(技能效果!C:C,MATCH(技能效果等级!B4280,技能效果!B:B,0))</f>
        <v>南御夫普攻伤害(教学)</v>
      </c>
      <c r="D4280" s="96" t="s">
        <v>873</v>
      </c>
      <c r="E4280" s="95">
        <v>3</v>
      </c>
      <c r="F4280" s="95">
        <f>INDEX(技能效果!H:H,MATCH(技能效果等级!B4280,技能效果!B:B,0))</f>
        <v>1001</v>
      </c>
      <c r="G4280" s="95">
        <f>IF(INDEX(技能效果!K:K,MATCH(B4280,技能效果!B:B,0))=0,INDEX(技能效果!I:I,MATCH(技能效果等级!B4280,技能效果!B:B,0)),INDEX(技能效果!I:I,MATCH(技能效果等级!B4280,技能效果!B:B,0))*VLOOKUP(E4280,技能数值计算!$C$19:$D$28,2,FALSE))</f>
        <v>0.5</v>
      </c>
      <c r="H4280" s="95">
        <f>INDEX(技能效果!J:J,MATCH(技能效果等级!B4280,技能效果!B:B,0))</f>
        <v>0</v>
      </c>
      <c r="I4280" s="97"/>
      <c r="J4280" s="97"/>
      <c r="K4280" s="97"/>
      <c r="L4280" s="97"/>
      <c r="M4280" s="97"/>
      <c r="N4280" s="96" t="str">
        <f>IF(INDEX(技能效果!L:L,MATCH(技能效果等级!B4280,技能效果!B:B,0))="","",INDEX(技能效果!L:L,MATCH(技能效果等级!B4280,技能效果!B:B,0)))</f>
        <v/>
      </c>
      <c r="O4280" s="95">
        <f>IF(INDEX(技能效果!N:N,MATCH(B4280,技能效果!B:B,0))=0,INDEX(技能效果!M:M,MATCH(技能效果等级!B4280,技能效果!B:B,0)),INDEX(技能效果!M:M,MATCH(技能效果等级!B4280,技能效果!B:B,0))*VLOOKUP(E4280,技能数值计算!$C$19:$D$28,2,FALSE))</f>
        <v>0</v>
      </c>
      <c r="P4280" s="97"/>
      <c r="Q4280" s="97"/>
      <c r="R4280" s="95" t="str">
        <f>IF(INDEX(技能效果!O:O,MATCH(技能效果等级!B4280,技能效果!B:B,0))="","",INDEX(技能效果!O:O,MATCH(技能效果等级!B4280,技能效果!B:B,0)))</f>
        <v/>
      </c>
      <c r="S4280" s="97"/>
      <c r="T4280" s="97"/>
      <c r="U4280" s="97"/>
      <c r="V4280" s="96" t="str">
        <f>IF(INDEX(技能效果!AF:AF,MATCH(技能效果等级!B4280,技能效果!B:B,0))="","",INDEX(技能效果!AF:AF,MATCH(技能效果等级!B4280,技能效果!B:B,0)))</f>
        <v/>
      </c>
      <c r="W4280" s="95">
        <f t="shared" si="65"/>
        <v>419</v>
      </c>
    </row>
    <row r="4281" spans="1:23" ht="16.5" x14ac:dyDescent="0.2">
      <c r="A4281" s="62">
        <v>4278</v>
      </c>
      <c r="B4281" s="95">
        <f>INDEX(技能效果!B:B,MATCH(技能效果等级!W4281,技能效果!AE:AE,0))</f>
        <v>210601201</v>
      </c>
      <c r="C4281" s="95" t="str">
        <f>INDEX(技能效果!C:C,MATCH(技能效果等级!B4281,技能效果!B:B,0))</f>
        <v>南御夫普攻伤害(教学)</v>
      </c>
      <c r="D4281" s="96" t="s">
        <v>873</v>
      </c>
      <c r="E4281" s="95">
        <v>4</v>
      </c>
      <c r="F4281" s="95">
        <f>INDEX(技能效果!H:H,MATCH(技能效果等级!B4281,技能效果!B:B,0))</f>
        <v>1001</v>
      </c>
      <c r="G4281" s="95">
        <f>IF(INDEX(技能效果!K:K,MATCH(B4281,技能效果!B:B,0))=0,INDEX(技能效果!I:I,MATCH(技能效果等级!B4281,技能效果!B:B,0)),INDEX(技能效果!I:I,MATCH(技能效果等级!B4281,技能效果!B:B,0))*VLOOKUP(E4281,技能数值计算!$C$19:$D$28,2,FALSE))</f>
        <v>0.5</v>
      </c>
      <c r="H4281" s="95">
        <f>INDEX(技能效果!J:J,MATCH(技能效果等级!B4281,技能效果!B:B,0))</f>
        <v>0</v>
      </c>
      <c r="I4281" s="97"/>
      <c r="J4281" s="97"/>
      <c r="K4281" s="97"/>
      <c r="L4281" s="97"/>
      <c r="M4281" s="97"/>
      <c r="N4281" s="96" t="str">
        <f>IF(INDEX(技能效果!L:L,MATCH(技能效果等级!B4281,技能效果!B:B,0))="","",INDEX(技能效果!L:L,MATCH(技能效果等级!B4281,技能效果!B:B,0)))</f>
        <v/>
      </c>
      <c r="O4281" s="95">
        <f>IF(INDEX(技能效果!N:N,MATCH(B4281,技能效果!B:B,0))=0,INDEX(技能效果!M:M,MATCH(技能效果等级!B4281,技能效果!B:B,0)),INDEX(技能效果!M:M,MATCH(技能效果等级!B4281,技能效果!B:B,0))*VLOOKUP(E4281,技能数值计算!$C$19:$D$28,2,FALSE))</f>
        <v>0</v>
      </c>
      <c r="P4281" s="97"/>
      <c r="Q4281" s="97"/>
      <c r="R4281" s="95" t="str">
        <f>IF(INDEX(技能效果!O:O,MATCH(技能效果等级!B4281,技能效果!B:B,0))="","",INDEX(技能效果!O:O,MATCH(技能效果等级!B4281,技能效果!B:B,0)))</f>
        <v/>
      </c>
      <c r="S4281" s="97"/>
      <c r="T4281" s="97"/>
      <c r="U4281" s="97"/>
      <c r="V4281" s="96" t="str">
        <f>IF(INDEX(技能效果!AF:AF,MATCH(技能效果等级!B4281,技能效果!B:B,0))="","",INDEX(技能效果!AF:AF,MATCH(技能效果等级!B4281,技能效果!B:B,0)))</f>
        <v/>
      </c>
      <c r="W4281" s="95">
        <f t="shared" si="65"/>
        <v>419</v>
      </c>
    </row>
    <row r="4282" spans="1:23" ht="16.5" x14ac:dyDescent="0.2">
      <c r="A4282" s="62">
        <v>4279</v>
      </c>
      <c r="B4282" s="95">
        <f>INDEX(技能效果!B:B,MATCH(技能效果等级!W4282,技能效果!AE:AE,0))</f>
        <v>210601201</v>
      </c>
      <c r="C4282" s="95" t="str">
        <f>INDEX(技能效果!C:C,MATCH(技能效果等级!B4282,技能效果!B:B,0))</f>
        <v>南御夫普攻伤害(教学)</v>
      </c>
      <c r="D4282" s="96" t="s">
        <v>873</v>
      </c>
      <c r="E4282" s="95">
        <v>5</v>
      </c>
      <c r="F4282" s="95">
        <f>INDEX(技能效果!H:H,MATCH(技能效果等级!B4282,技能效果!B:B,0))</f>
        <v>1001</v>
      </c>
      <c r="G4282" s="95">
        <f>IF(INDEX(技能效果!K:K,MATCH(B4282,技能效果!B:B,0))=0,INDEX(技能效果!I:I,MATCH(技能效果等级!B4282,技能效果!B:B,0)),INDEX(技能效果!I:I,MATCH(技能效果等级!B4282,技能效果!B:B,0))*VLOOKUP(E4282,技能数值计算!$C$19:$D$28,2,FALSE))</f>
        <v>0.5</v>
      </c>
      <c r="H4282" s="95">
        <f>INDEX(技能效果!J:J,MATCH(技能效果等级!B4282,技能效果!B:B,0))</f>
        <v>0</v>
      </c>
      <c r="I4282" s="97"/>
      <c r="J4282" s="97"/>
      <c r="K4282" s="97"/>
      <c r="L4282" s="97"/>
      <c r="M4282" s="97"/>
      <c r="N4282" s="96" t="str">
        <f>IF(INDEX(技能效果!L:L,MATCH(技能效果等级!B4282,技能效果!B:B,0))="","",INDEX(技能效果!L:L,MATCH(技能效果等级!B4282,技能效果!B:B,0)))</f>
        <v/>
      </c>
      <c r="O4282" s="95">
        <f>IF(INDEX(技能效果!N:N,MATCH(B4282,技能效果!B:B,0))=0,INDEX(技能效果!M:M,MATCH(技能效果等级!B4282,技能效果!B:B,0)),INDEX(技能效果!M:M,MATCH(技能效果等级!B4282,技能效果!B:B,0))*VLOOKUP(E4282,技能数值计算!$C$19:$D$28,2,FALSE))</f>
        <v>0</v>
      </c>
      <c r="P4282" s="97"/>
      <c r="Q4282" s="97"/>
      <c r="R4282" s="95" t="str">
        <f>IF(INDEX(技能效果!O:O,MATCH(技能效果等级!B4282,技能效果!B:B,0))="","",INDEX(技能效果!O:O,MATCH(技能效果等级!B4282,技能效果!B:B,0)))</f>
        <v/>
      </c>
      <c r="S4282" s="97"/>
      <c r="T4282" s="97"/>
      <c r="U4282" s="97"/>
      <c r="V4282" s="96" t="str">
        <f>IF(INDEX(技能效果!AF:AF,MATCH(技能效果等级!B4282,技能效果!B:B,0))="","",INDEX(技能效果!AF:AF,MATCH(技能效果等级!B4282,技能效果!B:B,0)))</f>
        <v/>
      </c>
      <c r="W4282" s="95">
        <f t="shared" si="65"/>
        <v>419</v>
      </c>
    </row>
    <row r="4283" spans="1:23" ht="16.5" x14ac:dyDescent="0.2">
      <c r="A4283" s="62">
        <v>4280</v>
      </c>
      <c r="B4283" s="95">
        <f>INDEX(技能效果!B:B,MATCH(技能效果等级!W4283,技能效果!AE:AE,0))</f>
        <v>210601201</v>
      </c>
      <c r="C4283" s="95" t="str">
        <f>INDEX(技能效果!C:C,MATCH(技能效果等级!B4283,技能效果!B:B,0))</f>
        <v>南御夫普攻伤害(教学)</v>
      </c>
      <c r="D4283" s="96" t="s">
        <v>873</v>
      </c>
      <c r="E4283" s="95">
        <v>6</v>
      </c>
      <c r="F4283" s="95">
        <f>INDEX(技能效果!H:H,MATCH(技能效果等级!B4283,技能效果!B:B,0))</f>
        <v>1001</v>
      </c>
      <c r="G4283" s="95">
        <f>IF(INDEX(技能效果!K:K,MATCH(B4283,技能效果!B:B,0))=0,INDEX(技能效果!I:I,MATCH(技能效果等级!B4283,技能效果!B:B,0)),INDEX(技能效果!I:I,MATCH(技能效果等级!B4283,技能效果!B:B,0))*VLOOKUP(E4283,技能数值计算!$C$19:$D$28,2,FALSE))</f>
        <v>0.5</v>
      </c>
      <c r="H4283" s="95">
        <f>INDEX(技能效果!J:J,MATCH(技能效果等级!B4283,技能效果!B:B,0))</f>
        <v>0</v>
      </c>
      <c r="I4283" s="97"/>
      <c r="J4283" s="97"/>
      <c r="K4283" s="97"/>
      <c r="L4283" s="97"/>
      <c r="M4283" s="97"/>
      <c r="N4283" s="96" t="str">
        <f>IF(INDEX(技能效果!L:L,MATCH(技能效果等级!B4283,技能效果!B:B,0))="","",INDEX(技能效果!L:L,MATCH(技能效果等级!B4283,技能效果!B:B,0)))</f>
        <v/>
      </c>
      <c r="O4283" s="95">
        <f>IF(INDEX(技能效果!N:N,MATCH(B4283,技能效果!B:B,0))=0,INDEX(技能效果!M:M,MATCH(技能效果等级!B4283,技能效果!B:B,0)),INDEX(技能效果!M:M,MATCH(技能效果等级!B4283,技能效果!B:B,0))*VLOOKUP(E4283,技能数值计算!$C$19:$D$28,2,FALSE))</f>
        <v>0</v>
      </c>
      <c r="P4283" s="97"/>
      <c r="Q4283" s="97"/>
      <c r="R4283" s="95" t="str">
        <f>IF(INDEX(技能效果!O:O,MATCH(技能效果等级!B4283,技能效果!B:B,0))="","",INDEX(技能效果!O:O,MATCH(技能效果等级!B4283,技能效果!B:B,0)))</f>
        <v/>
      </c>
      <c r="S4283" s="97"/>
      <c r="T4283" s="97"/>
      <c r="U4283" s="97"/>
      <c r="V4283" s="96" t="str">
        <f>IF(INDEX(技能效果!AF:AF,MATCH(技能效果等级!B4283,技能效果!B:B,0))="","",INDEX(技能效果!AF:AF,MATCH(技能效果等级!B4283,技能效果!B:B,0)))</f>
        <v/>
      </c>
      <c r="W4283" s="95">
        <f t="shared" si="65"/>
        <v>419</v>
      </c>
    </row>
    <row r="4284" spans="1:23" ht="16.5" x14ac:dyDescent="0.2">
      <c r="A4284" s="62">
        <v>4281</v>
      </c>
      <c r="B4284" s="95">
        <f>INDEX(技能效果!B:B,MATCH(技能效果等级!W4284,技能效果!AE:AE,0))</f>
        <v>210601201</v>
      </c>
      <c r="C4284" s="95" t="str">
        <f>INDEX(技能效果!C:C,MATCH(技能效果等级!B4284,技能效果!B:B,0))</f>
        <v>南御夫普攻伤害(教学)</v>
      </c>
      <c r="D4284" s="96" t="s">
        <v>873</v>
      </c>
      <c r="E4284" s="95">
        <v>7</v>
      </c>
      <c r="F4284" s="95">
        <f>INDEX(技能效果!H:H,MATCH(技能效果等级!B4284,技能效果!B:B,0))</f>
        <v>1001</v>
      </c>
      <c r="G4284" s="95">
        <f>IF(INDEX(技能效果!K:K,MATCH(B4284,技能效果!B:B,0))=0,INDEX(技能效果!I:I,MATCH(技能效果等级!B4284,技能效果!B:B,0)),INDEX(技能效果!I:I,MATCH(技能效果等级!B4284,技能效果!B:B,0))*VLOOKUP(E4284,技能数值计算!$C$19:$D$28,2,FALSE))</f>
        <v>0.5</v>
      </c>
      <c r="H4284" s="95">
        <f>INDEX(技能效果!J:J,MATCH(技能效果等级!B4284,技能效果!B:B,0))</f>
        <v>0</v>
      </c>
      <c r="I4284" s="97"/>
      <c r="J4284" s="97"/>
      <c r="K4284" s="97"/>
      <c r="L4284" s="97"/>
      <c r="M4284" s="97"/>
      <c r="N4284" s="96" t="str">
        <f>IF(INDEX(技能效果!L:L,MATCH(技能效果等级!B4284,技能效果!B:B,0))="","",INDEX(技能效果!L:L,MATCH(技能效果等级!B4284,技能效果!B:B,0)))</f>
        <v/>
      </c>
      <c r="O4284" s="95">
        <f>IF(INDEX(技能效果!N:N,MATCH(B4284,技能效果!B:B,0))=0,INDEX(技能效果!M:M,MATCH(技能效果等级!B4284,技能效果!B:B,0)),INDEX(技能效果!M:M,MATCH(技能效果等级!B4284,技能效果!B:B,0))*VLOOKUP(E4284,技能数值计算!$C$19:$D$28,2,FALSE))</f>
        <v>0</v>
      </c>
      <c r="P4284" s="97"/>
      <c r="Q4284" s="97"/>
      <c r="R4284" s="95" t="str">
        <f>IF(INDEX(技能效果!O:O,MATCH(技能效果等级!B4284,技能效果!B:B,0))="","",INDEX(技能效果!O:O,MATCH(技能效果等级!B4284,技能效果!B:B,0)))</f>
        <v/>
      </c>
      <c r="S4284" s="97"/>
      <c r="T4284" s="97"/>
      <c r="U4284" s="97"/>
      <c r="V4284" s="96" t="str">
        <f>IF(INDEX(技能效果!AF:AF,MATCH(技能效果等级!B4284,技能效果!B:B,0))="","",INDEX(技能效果!AF:AF,MATCH(技能效果等级!B4284,技能效果!B:B,0)))</f>
        <v/>
      </c>
      <c r="W4284" s="95">
        <f t="shared" si="65"/>
        <v>419</v>
      </c>
    </row>
    <row r="4285" spans="1:23" ht="16.5" x14ac:dyDescent="0.2">
      <c r="A4285" s="62">
        <v>4282</v>
      </c>
      <c r="B4285" s="95">
        <f>INDEX(技能效果!B:B,MATCH(技能效果等级!W4285,技能效果!AE:AE,0))</f>
        <v>210601201</v>
      </c>
      <c r="C4285" s="95" t="str">
        <f>INDEX(技能效果!C:C,MATCH(技能效果等级!B4285,技能效果!B:B,0))</f>
        <v>南御夫普攻伤害(教学)</v>
      </c>
      <c r="D4285" s="96" t="s">
        <v>873</v>
      </c>
      <c r="E4285" s="95">
        <v>8</v>
      </c>
      <c r="F4285" s="95">
        <f>INDEX(技能效果!H:H,MATCH(技能效果等级!B4285,技能效果!B:B,0))</f>
        <v>1001</v>
      </c>
      <c r="G4285" s="95">
        <f>IF(INDEX(技能效果!K:K,MATCH(B4285,技能效果!B:B,0))=0,INDEX(技能效果!I:I,MATCH(技能效果等级!B4285,技能效果!B:B,0)),INDEX(技能效果!I:I,MATCH(技能效果等级!B4285,技能效果!B:B,0))*VLOOKUP(E4285,技能数值计算!$C$19:$D$28,2,FALSE))</f>
        <v>0.5</v>
      </c>
      <c r="H4285" s="95">
        <f>INDEX(技能效果!J:J,MATCH(技能效果等级!B4285,技能效果!B:B,0))</f>
        <v>0</v>
      </c>
      <c r="I4285" s="97"/>
      <c r="J4285" s="97"/>
      <c r="K4285" s="97"/>
      <c r="L4285" s="97"/>
      <c r="M4285" s="97"/>
      <c r="N4285" s="96" t="str">
        <f>IF(INDEX(技能效果!L:L,MATCH(技能效果等级!B4285,技能效果!B:B,0))="","",INDEX(技能效果!L:L,MATCH(技能效果等级!B4285,技能效果!B:B,0)))</f>
        <v/>
      </c>
      <c r="O4285" s="95">
        <f>IF(INDEX(技能效果!N:N,MATCH(B4285,技能效果!B:B,0))=0,INDEX(技能效果!M:M,MATCH(技能效果等级!B4285,技能效果!B:B,0)),INDEX(技能效果!M:M,MATCH(技能效果等级!B4285,技能效果!B:B,0))*VLOOKUP(E4285,技能数值计算!$C$19:$D$28,2,FALSE))</f>
        <v>0</v>
      </c>
      <c r="P4285" s="97"/>
      <c r="Q4285" s="97"/>
      <c r="R4285" s="95" t="str">
        <f>IF(INDEX(技能效果!O:O,MATCH(技能效果等级!B4285,技能效果!B:B,0))="","",INDEX(技能效果!O:O,MATCH(技能效果等级!B4285,技能效果!B:B,0)))</f>
        <v/>
      </c>
      <c r="S4285" s="97"/>
      <c r="T4285" s="97"/>
      <c r="U4285" s="97"/>
      <c r="V4285" s="96" t="str">
        <f>IF(INDEX(技能效果!AF:AF,MATCH(技能效果等级!B4285,技能效果!B:B,0))="","",INDEX(技能效果!AF:AF,MATCH(技能效果等级!B4285,技能效果!B:B,0)))</f>
        <v/>
      </c>
      <c r="W4285" s="95">
        <f t="shared" si="65"/>
        <v>419</v>
      </c>
    </row>
    <row r="4286" spans="1:23" ht="16.5" x14ac:dyDescent="0.2">
      <c r="A4286" s="62">
        <v>4283</v>
      </c>
      <c r="B4286" s="95">
        <f>INDEX(技能效果!B:B,MATCH(技能效果等级!W4286,技能效果!AE:AE,0))</f>
        <v>210601201</v>
      </c>
      <c r="C4286" s="95" t="str">
        <f>INDEX(技能效果!C:C,MATCH(技能效果等级!B4286,技能效果!B:B,0))</f>
        <v>南御夫普攻伤害(教学)</v>
      </c>
      <c r="D4286" s="96" t="s">
        <v>873</v>
      </c>
      <c r="E4286" s="95">
        <v>9</v>
      </c>
      <c r="F4286" s="95">
        <f>INDEX(技能效果!H:H,MATCH(技能效果等级!B4286,技能效果!B:B,0))</f>
        <v>1001</v>
      </c>
      <c r="G4286" s="95">
        <f>IF(INDEX(技能效果!K:K,MATCH(B4286,技能效果!B:B,0))=0,INDEX(技能效果!I:I,MATCH(技能效果等级!B4286,技能效果!B:B,0)),INDEX(技能效果!I:I,MATCH(技能效果等级!B4286,技能效果!B:B,0))*VLOOKUP(E4286,技能数值计算!$C$19:$D$28,2,FALSE))</f>
        <v>0.5</v>
      </c>
      <c r="H4286" s="95">
        <f>INDEX(技能效果!J:J,MATCH(技能效果等级!B4286,技能效果!B:B,0))</f>
        <v>0</v>
      </c>
      <c r="I4286" s="97"/>
      <c r="J4286" s="97"/>
      <c r="K4286" s="97"/>
      <c r="L4286" s="97"/>
      <c r="M4286" s="97"/>
      <c r="N4286" s="96" t="str">
        <f>IF(INDEX(技能效果!L:L,MATCH(技能效果等级!B4286,技能效果!B:B,0))="","",INDEX(技能效果!L:L,MATCH(技能效果等级!B4286,技能效果!B:B,0)))</f>
        <v/>
      </c>
      <c r="O4286" s="95">
        <f>IF(INDEX(技能效果!N:N,MATCH(B4286,技能效果!B:B,0))=0,INDEX(技能效果!M:M,MATCH(技能效果等级!B4286,技能效果!B:B,0)),INDEX(技能效果!M:M,MATCH(技能效果等级!B4286,技能效果!B:B,0))*VLOOKUP(E4286,技能数值计算!$C$19:$D$28,2,FALSE))</f>
        <v>0</v>
      </c>
      <c r="P4286" s="97"/>
      <c r="Q4286" s="97"/>
      <c r="R4286" s="95" t="str">
        <f>IF(INDEX(技能效果!O:O,MATCH(技能效果等级!B4286,技能效果!B:B,0))="","",INDEX(技能效果!O:O,MATCH(技能效果等级!B4286,技能效果!B:B,0)))</f>
        <v/>
      </c>
      <c r="S4286" s="97"/>
      <c r="T4286" s="97"/>
      <c r="U4286" s="97"/>
      <c r="V4286" s="96" t="str">
        <f>IF(INDEX(技能效果!AF:AF,MATCH(技能效果等级!B4286,技能效果!B:B,0))="","",INDEX(技能效果!AF:AF,MATCH(技能效果等级!B4286,技能效果!B:B,0)))</f>
        <v/>
      </c>
      <c r="W4286" s="95">
        <f t="shared" si="65"/>
        <v>419</v>
      </c>
    </row>
    <row r="4287" spans="1:23" ht="16.5" x14ac:dyDescent="0.2">
      <c r="A4287" s="62">
        <v>4284</v>
      </c>
      <c r="B4287" s="95">
        <f>INDEX(技能效果!B:B,MATCH(技能效果等级!W4287,技能效果!AE:AE,0))</f>
        <v>210601201</v>
      </c>
      <c r="C4287" s="95" t="str">
        <f>INDEX(技能效果!C:C,MATCH(技能效果等级!B4287,技能效果!B:B,0))</f>
        <v>南御夫普攻伤害(教学)</v>
      </c>
      <c r="D4287" s="96" t="s">
        <v>873</v>
      </c>
      <c r="E4287" s="95">
        <v>10</v>
      </c>
      <c r="F4287" s="95">
        <f>INDEX(技能效果!H:H,MATCH(技能效果等级!B4287,技能效果!B:B,0))</f>
        <v>1001</v>
      </c>
      <c r="G4287" s="95">
        <f>IF(INDEX(技能效果!K:K,MATCH(B4287,技能效果!B:B,0))=0,INDEX(技能效果!I:I,MATCH(技能效果等级!B4287,技能效果!B:B,0)),INDEX(技能效果!I:I,MATCH(技能效果等级!B4287,技能效果!B:B,0))*VLOOKUP(E4287,技能数值计算!$C$19:$D$28,2,FALSE))</f>
        <v>0.5</v>
      </c>
      <c r="H4287" s="95">
        <f>INDEX(技能效果!J:J,MATCH(技能效果等级!B4287,技能效果!B:B,0))</f>
        <v>0</v>
      </c>
      <c r="I4287" s="97"/>
      <c r="J4287" s="97"/>
      <c r="K4287" s="97"/>
      <c r="L4287" s="97"/>
      <c r="M4287" s="97"/>
      <c r="N4287" s="96" t="str">
        <f>IF(INDEX(技能效果!L:L,MATCH(技能效果等级!B4287,技能效果!B:B,0))="","",INDEX(技能效果!L:L,MATCH(技能效果等级!B4287,技能效果!B:B,0)))</f>
        <v/>
      </c>
      <c r="O4287" s="95">
        <f>IF(INDEX(技能效果!N:N,MATCH(B4287,技能效果!B:B,0))=0,INDEX(技能效果!M:M,MATCH(技能效果等级!B4287,技能效果!B:B,0)),INDEX(技能效果!M:M,MATCH(技能效果等级!B4287,技能效果!B:B,0))*VLOOKUP(E4287,技能数值计算!$C$19:$D$28,2,FALSE))</f>
        <v>0</v>
      </c>
      <c r="P4287" s="97"/>
      <c r="Q4287" s="97"/>
      <c r="R4287" s="95" t="str">
        <f>IF(INDEX(技能效果!O:O,MATCH(技能效果等级!B4287,技能效果!B:B,0))="","",INDEX(技能效果!O:O,MATCH(技能效果等级!B4287,技能效果!B:B,0)))</f>
        <v/>
      </c>
      <c r="S4287" s="97"/>
      <c r="T4287" s="97"/>
      <c r="U4287" s="97"/>
      <c r="V4287" s="96" t="str">
        <f>IF(INDEX(技能效果!AF:AF,MATCH(技能效果等级!B4287,技能效果!B:B,0))="","",INDEX(技能效果!AF:AF,MATCH(技能效果等级!B4287,技能效果!B:B,0)))</f>
        <v/>
      </c>
      <c r="W4287" s="95">
        <f t="shared" si="65"/>
        <v>419</v>
      </c>
    </row>
    <row r="4288" spans="1:23" ht="16.5" x14ac:dyDescent="0.2">
      <c r="A4288" s="62">
        <v>4285</v>
      </c>
      <c r="B4288" s="95">
        <f>INDEX(技能效果!B:B,MATCH(技能效果等级!W4288,技能效果!AE:AE,0))</f>
        <v>210601202</v>
      </c>
      <c r="C4288" s="95" t="str">
        <f>INDEX(技能效果!C:C,MATCH(技能效果等级!B4288,技能效果!B:B,0))</f>
        <v>南御夫普攻水晶(教学)</v>
      </c>
      <c r="D4288" s="96" t="s">
        <v>873</v>
      </c>
      <c r="E4288" s="95">
        <v>1</v>
      </c>
      <c r="F4288" s="95">
        <f>INDEX(技能效果!H:H,MATCH(技能效果等级!B4288,技能效果!B:B,0))</f>
        <v>3001</v>
      </c>
      <c r="G4288" s="95">
        <f>IF(INDEX(技能效果!K:K,MATCH(B4288,技能效果!B:B,0))=0,INDEX(技能效果!I:I,MATCH(技能效果等级!B4288,技能效果!B:B,0)),INDEX(技能效果!I:I,MATCH(技能效果等级!B4288,技能效果!B:B,0))*VLOOKUP(E4288,技能数值计算!$C$19:$D$28,2,FALSE))</f>
        <v>2</v>
      </c>
      <c r="H4288" s="95">
        <f>INDEX(技能效果!J:J,MATCH(技能效果等级!B4288,技能效果!B:B,0))</f>
        <v>1</v>
      </c>
      <c r="I4288" s="97"/>
      <c r="J4288" s="97"/>
      <c r="K4288" s="97"/>
      <c r="L4288" s="97"/>
      <c r="M4288" s="97"/>
      <c r="N4288" s="96" t="str">
        <f>IF(INDEX(技能效果!L:L,MATCH(技能效果等级!B4288,技能效果!B:B,0))="","",INDEX(技能效果!L:L,MATCH(技能效果等级!B4288,技能效果!B:B,0)))</f>
        <v/>
      </c>
      <c r="O4288" s="95">
        <f>IF(INDEX(技能效果!N:N,MATCH(B4288,技能效果!B:B,0))=0,INDEX(技能效果!M:M,MATCH(技能效果等级!B4288,技能效果!B:B,0)),INDEX(技能效果!M:M,MATCH(技能效果等级!B4288,技能效果!B:B,0))*VLOOKUP(E4288,技能数值计算!$C$19:$D$28,2,FALSE))</f>
        <v>0</v>
      </c>
      <c r="P4288" s="97"/>
      <c r="Q4288" s="97"/>
      <c r="R4288" s="95" t="str">
        <f>IF(INDEX(技能效果!O:O,MATCH(技能效果等级!B4288,技能效果!B:B,0))="","",INDEX(技能效果!O:O,MATCH(技能效果等级!B4288,技能效果!B:B,0)))</f>
        <v/>
      </c>
      <c r="S4288" s="97"/>
      <c r="T4288" s="97"/>
      <c r="U4288" s="97"/>
      <c r="V4288" s="96" t="str">
        <f>IF(INDEX(技能效果!AF:AF,MATCH(技能效果等级!B4288,技能效果!B:B,0))="","",INDEX(技能效果!AF:AF,MATCH(技能效果等级!B4288,技能效果!B:B,0)))</f>
        <v/>
      </c>
      <c r="W4288" s="95">
        <f t="shared" si="65"/>
        <v>420</v>
      </c>
    </row>
    <row r="4289" spans="1:23" ht="16.5" x14ac:dyDescent="0.2">
      <c r="A4289" s="62">
        <v>4286</v>
      </c>
      <c r="B4289" s="95">
        <f>INDEX(技能效果!B:B,MATCH(技能效果等级!W4289,技能效果!AE:AE,0))</f>
        <v>210601202</v>
      </c>
      <c r="C4289" s="95" t="str">
        <f>INDEX(技能效果!C:C,MATCH(技能效果等级!B4289,技能效果!B:B,0))</f>
        <v>南御夫普攻水晶(教学)</v>
      </c>
      <c r="D4289" s="96" t="s">
        <v>873</v>
      </c>
      <c r="E4289" s="95">
        <v>2</v>
      </c>
      <c r="F4289" s="95">
        <f>INDEX(技能效果!H:H,MATCH(技能效果等级!B4289,技能效果!B:B,0))</f>
        <v>3001</v>
      </c>
      <c r="G4289" s="95">
        <f>IF(INDEX(技能效果!K:K,MATCH(B4289,技能效果!B:B,0))=0,INDEX(技能效果!I:I,MATCH(技能效果等级!B4289,技能效果!B:B,0)),INDEX(技能效果!I:I,MATCH(技能效果等级!B4289,技能效果!B:B,0))*VLOOKUP(E4289,技能数值计算!$C$19:$D$28,2,FALSE))</f>
        <v>2</v>
      </c>
      <c r="H4289" s="95">
        <f>INDEX(技能效果!J:J,MATCH(技能效果等级!B4289,技能效果!B:B,0))</f>
        <v>1</v>
      </c>
      <c r="I4289" s="97"/>
      <c r="J4289" s="97"/>
      <c r="K4289" s="97"/>
      <c r="L4289" s="97"/>
      <c r="M4289" s="97"/>
      <c r="N4289" s="96" t="str">
        <f>IF(INDEX(技能效果!L:L,MATCH(技能效果等级!B4289,技能效果!B:B,0))="","",INDEX(技能效果!L:L,MATCH(技能效果等级!B4289,技能效果!B:B,0)))</f>
        <v/>
      </c>
      <c r="O4289" s="95">
        <f>IF(INDEX(技能效果!N:N,MATCH(B4289,技能效果!B:B,0))=0,INDEX(技能效果!M:M,MATCH(技能效果等级!B4289,技能效果!B:B,0)),INDEX(技能效果!M:M,MATCH(技能效果等级!B4289,技能效果!B:B,0))*VLOOKUP(E4289,技能数值计算!$C$19:$D$28,2,FALSE))</f>
        <v>0</v>
      </c>
      <c r="P4289" s="97"/>
      <c r="Q4289" s="97"/>
      <c r="R4289" s="95" t="str">
        <f>IF(INDEX(技能效果!O:O,MATCH(技能效果等级!B4289,技能效果!B:B,0))="","",INDEX(技能效果!O:O,MATCH(技能效果等级!B4289,技能效果!B:B,0)))</f>
        <v/>
      </c>
      <c r="S4289" s="97"/>
      <c r="T4289" s="97"/>
      <c r="U4289" s="97"/>
      <c r="V4289" s="96" t="str">
        <f>IF(INDEX(技能效果!AF:AF,MATCH(技能效果等级!B4289,技能效果!B:B,0))="","",INDEX(技能效果!AF:AF,MATCH(技能效果等级!B4289,技能效果!B:B,0)))</f>
        <v/>
      </c>
      <c r="W4289" s="95">
        <f t="shared" si="65"/>
        <v>420</v>
      </c>
    </row>
    <row r="4290" spans="1:23" ht="16.5" x14ac:dyDescent="0.2">
      <c r="A4290" s="62">
        <v>4287</v>
      </c>
      <c r="B4290" s="95">
        <f>INDEX(技能效果!B:B,MATCH(技能效果等级!W4290,技能效果!AE:AE,0))</f>
        <v>210601202</v>
      </c>
      <c r="C4290" s="95" t="str">
        <f>INDEX(技能效果!C:C,MATCH(技能效果等级!B4290,技能效果!B:B,0))</f>
        <v>南御夫普攻水晶(教学)</v>
      </c>
      <c r="D4290" s="96" t="s">
        <v>873</v>
      </c>
      <c r="E4290" s="95">
        <v>3</v>
      </c>
      <c r="F4290" s="95">
        <f>INDEX(技能效果!H:H,MATCH(技能效果等级!B4290,技能效果!B:B,0))</f>
        <v>3001</v>
      </c>
      <c r="G4290" s="95">
        <f>IF(INDEX(技能效果!K:K,MATCH(B4290,技能效果!B:B,0))=0,INDEX(技能效果!I:I,MATCH(技能效果等级!B4290,技能效果!B:B,0)),INDEX(技能效果!I:I,MATCH(技能效果等级!B4290,技能效果!B:B,0))*VLOOKUP(E4290,技能数值计算!$C$19:$D$28,2,FALSE))</f>
        <v>2</v>
      </c>
      <c r="H4290" s="95">
        <f>INDEX(技能效果!J:J,MATCH(技能效果等级!B4290,技能效果!B:B,0))</f>
        <v>1</v>
      </c>
      <c r="I4290" s="97"/>
      <c r="J4290" s="97"/>
      <c r="K4290" s="97"/>
      <c r="L4290" s="97"/>
      <c r="M4290" s="97"/>
      <c r="N4290" s="96" t="str">
        <f>IF(INDEX(技能效果!L:L,MATCH(技能效果等级!B4290,技能效果!B:B,0))="","",INDEX(技能效果!L:L,MATCH(技能效果等级!B4290,技能效果!B:B,0)))</f>
        <v/>
      </c>
      <c r="O4290" s="95">
        <f>IF(INDEX(技能效果!N:N,MATCH(B4290,技能效果!B:B,0))=0,INDEX(技能效果!M:M,MATCH(技能效果等级!B4290,技能效果!B:B,0)),INDEX(技能效果!M:M,MATCH(技能效果等级!B4290,技能效果!B:B,0))*VLOOKUP(E4290,技能数值计算!$C$19:$D$28,2,FALSE))</f>
        <v>0</v>
      </c>
      <c r="P4290" s="97"/>
      <c r="Q4290" s="97"/>
      <c r="R4290" s="95" t="str">
        <f>IF(INDEX(技能效果!O:O,MATCH(技能效果等级!B4290,技能效果!B:B,0))="","",INDEX(技能效果!O:O,MATCH(技能效果等级!B4290,技能效果!B:B,0)))</f>
        <v/>
      </c>
      <c r="S4290" s="97"/>
      <c r="T4290" s="97"/>
      <c r="U4290" s="97"/>
      <c r="V4290" s="96" t="str">
        <f>IF(INDEX(技能效果!AF:AF,MATCH(技能效果等级!B4290,技能效果!B:B,0))="","",INDEX(技能效果!AF:AF,MATCH(技能效果等级!B4290,技能效果!B:B,0)))</f>
        <v/>
      </c>
      <c r="W4290" s="95">
        <f t="shared" si="65"/>
        <v>420</v>
      </c>
    </row>
    <row r="4291" spans="1:23" ht="16.5" x14ac:dyDescent="0.2">
      <c r="A4291" s="62">
        <v>4288</v>
      </c>
      <c r="B4291" s="95">
        <f>INDEX(技能效果!B:B,MATCH(技能效果等级!W4291,技能效果!AE:AE,0))</f>
        <v>210601202</v>
      </c>
      <c r="C4291" s="95" t="str">
        <f>INDEX(技能效果!C:C,MATCH(技能效果等级!B4291,技能效果!B:B,0))</f>
        <v>南御夫普攻水晶(教学)</v>
      </c>
      <c r="D4291" s="96" t="s">
        <v>873</v>
      </c>
      <c r="E4291" s="95">
        <v>4</v>
      </c>
      <c r="F4291" s="95">
        <f>INDEX(技能效果!H:H,MATCH(技能效果等级!B4291,技能效果!B:B,0))</f>
        <v>3001</v>
      </c>
      <c r="G4291" s="95">
        <f>IF(INDEX(技能效果!K:K,MATCH(B4291,技能效果!B:B,0))=0,INDEX(技能效果!I:I,MATCH(技能效果等级!B4291,技能效果!B:B,0)),INDEX(技能效果!I:I,MATCH(技能效果等级!B4291,技能效果!B:B,0))*VLOOKUP(E4291,技能数值计算!$C$19:$D$28,2,FALSE))</f>
        <v>2</v>
      </c>
      <c r="H4291" s="95">
        <f>INDEX(技能效果!J:J,MATCH(技能效果等级!B4291,技能效果!B:B,0))</f>
        <v>1</v>
      </c>
      <c r="I4291" s="97"/>
      <c r="J4291" s="97"/>
      <c r="K4291" s="97"/>
      <c r="L4291" s="97"/>
      <c r="M4291" s="97"/>
      <c r="N4291" s="96" t="str">
        <f>IF(INDEX(技能效果!L:L,MATCH(技能效果等级!B4291,技能效果!B:B,0))="","",INDEX(技能效果!L:L,MATCH(技能效果等级!B4291,技能效果!B:B,0)))</f>
        <v/>
      </c>
      <c r="O4291" s="95">
        <f>IF(INDEX(技能效果!N:N,MATCH(B4291,技能效果!B:B,0))=0,INDEX(技能效果!M:M,MATCH(技能效果等级!B4291,技能效果!B:B,0)),INDEX(技能效果!M:M,MATCH(技能效果等级!B4291,技能效果!B:B,0))*VLOOKUP(E4291,技能数值计算!$C$19:$D$28,2,FALSE))</f>
        <v>0</v>
      </c>
      <c r="P4291" s="97"/>
      <c r="Q4291" s="97"/>
      <c r="R4291" s="95" t="str">
        <f>IF(INDEX(技能效果!O:O,MATCH(技能效果等级!B4291,技能效果!B:B,0))="","",INDEX(技能效果!O:O,MATCH(技能效果等级!B4291,技能效果!B:B,0)))</f>
        <v/>
      </c>
      <c r="S4291" s="97"/>
      <c r="T4291" s="97"/>
      <c r="U4291" s="97"/>
      <c r="V4291" s="96" t="str">
        <f>IF(INDEX(技能效果!AF:AF,MATCH(技能效果等级!B4291,技能效果!B:B,0))="","",INDEX(技能效果!AF:AF,MATCH(技能效果等级!B4291,技能效果!B:B,0)))</f>
        <v/>
      </c>
      <c r="W4291" s="95">
        <f t="shared" si="65"/>
        <v>420</v>
      </c>
    </row>
    <row r="4292" spans="1:23" ht="16.5" x14ac:dyDescent="0.2">
      <c r="A4292" s="62">
        <v>4289</v>
      </c>
      <c r="B4292" s="95">
        <f>INDEX(技能效果!B:B,MATCH(技能效果等级!W4292,技能效果!AE:AE,0))</f>
        <v>210601202</v>
      </c>
      <c r="C4292" s="95" t="str">
        <f>INDEX(技能效果!C:C,MATCH(技能效果等级!B4292,技能效果!B:B,0))</f>
        <v>南御夫普攻水晶(教学)</v>
      </c>
      <c r="D4292" s="96" t="s">
        <v>873</v>
      </c>
      <c r="E4292" s="95">
        <v>5</v>
      </c>
      <c r="F4292" s="95">
        <f>INDEX(技能效果!H:H,MATCH(技能效果等级!B4292,技能效果!B:B,0))</f>
        <v>3001</v>
      </c>
      <c r="G4292" s="95">
        <f>IF(INDEX(技能效果!K:K,MATCH(B4292,技能效果!B:B,0))=0,INDEX(技能效果!I:I,MATCH(技能效果等级!B4292,技能效果!B:B,0)),INDEX(技能效果!I:I,MATCH(技能效果等级!B4292,技能效果!B:B,0))*VLOOKUP(E4292,技能数值计算!$C$19:$D$28,2,FALSE))</f>
        <v>2</v>
      </c>
      <c r="H4292" s="95">
        <f>INDEX(技能效果!J:J,MATCH(技能效果等级!B4292,技能效果!B:B,0))</f>
        <v>1</v>
      </c>
      <c r="I4292" s="97"/>
      <c r="J4292" s="97"/>
      <c r="K4292" s="97"/>
      <c r="L4292" s="97"/>
      <c r="M4292" s="97"/>
      <c r="N4292" s="96" t="str">
        <f>IF(INDEX(技能效果!L:L,MATCH(技能效果等级!B4292,技能效果!B:B,0))="","",INDEX(技能效果!L:L,MATCH(技能效果等级!B4292,技能效果!B:B,0)))</f>
        <v/>
      </c>
      <c r="O4292" s="95">
        <f>IF(INDEX(技能效果!N:N,MATCH(B4292,技能效果!B:B,0))=0,INDEX(技能效果!M:M,MATCH(技能效果等级!B4292,技能效果!B:B,0)),INDEX(技能效果!M:M,MATCH(技能效果等级!B4292,技能效果!B:B,0))*VLOOKUP(E4292,技能数值计算!$C$19:$D$28,2,FALSE))</f>
        <v>0</v>
      </c>
      <c r="P4292" s="97"/>
      <c r="Q4292" s="97"/>
      <c r="R4292" s="95" t="str">
        <f>IF(INDEX(技能效果!O:O,MATCH(技能效果等级!B4292,技能效果!B:B,0))="","",INDEX(技能效果!O:O,MATCH(技能效果等级!B4292,技能效果!B:B,0)))</f>
        <v/>
      </c>
      <c r="S4292" s="97"/>
      <c r="T4292" s="97"/>
      <c r="U4292" s="97"/>
      <c r="V4292" s="96" t="str">
        <f>IF(INDEX(技能效果!AF:AF,MATCH(技能效果等级!B4292,技能效果!B:B,0))="","",INDEX(技能效果!AF:AF,MATCH(技能效果等级!B4292,技能效果!B:B,0)))</f>
        <v/>
      </c>
      <c r="W4292" s="95">
        <f t="shared" si="65"/>
        <v>420</v>
      </c>
    </row>
    <row r="4293" spans="1:23" ht="16.5" x14ac:dyDescent="0.2">
      <c r="A4293" s="62">
        <v>4290</v>
      </c>
      <c r="B4293" s="95">
        <f>INDEX(技能效果!B:B,MATCH(技能效果等级!W4293,技能效果!AE:AE,0))</f>
        <v>210601202</v>
      </c>
      <c r="C4293" s="95" t="str">
        <f>INDEX(技能效果!C:C,MATCH(技能效果等级!B4293,技能效果!B:B,0))</f>
        <v>南御夫普攻水晶(教学)</v>
      </c>
      <c r="D4293" s="96" t="s">
        <v>873</v>
      </c>
      <c r="E4293" s="95">
        <v>6</v>
      </c>
      <c r="F4293" s="95">
        <f>INDEX(技能效果!H:H,MATCH(技能效果等级!B4293,技能效果!B:B,0))</f>
        <v>3001</v>
      </c>
      <c r="G4293" s="95">
        <f>IF(INDEX(技能效果!K:K,MATCH(B4293,技能效果!B:B,0))=0,INDEX(技能效果!I:I,MATCH(技能效果等级!B4293,技能效果!B:B,0)),INDEX(技能效果!I:I,MATCH(技能效果等级!B4293,技能效果!B:B,0))*VLOOKUP(E4293,技能数值计算!$C$19:$D$28,2,FALSE))</f>
        <v>2</v>
      </c>
      <c r="H4293" s="95">
        <f>INDEX(技能效果!J:J,MATCH(技能效果等级!B4293,技能效果!B:B,0))</f>
        <v>1</v>
      </c>
      <c r="I4293" s="97"/>
      <c r="J4293" s="97"/>
      <c r="K4293" s="97"/>
      <c r="L4293" s="97"/>
      <c r="M4293" s="97"/>
      <c r="N4293" s="96" t="str">
        <f>IF(INDEX(技能效果!L:L,MATCH(技能效果等级!B4293,技能效果!B:B,0))="","",INDEX(技能效果!L:L,MATCH(技能效果等级!B4293,技能效果!B:B,0)))</f>
        <v/>
      </c>
      <c r="O4293" s="95">
        <f>IF(INDEX(技能效果!N:N,MATCH(B4293,技能效果!B:B,0))=0,INDEX(技能效果!M:M,MATCH(技能效果等级!B4293,技能效果!B:B,0)),INDEX(技能效果!M:M,MATCH(技能效果等级!B4293,技能效果!B:B,0))*VLOOKUP(E4293,技能数值计算!$C$19:$D$28,2,FALSE))</f>
        <v>0</v>
      </c>
      <c r="P4293" s="97"/>
      <c r="Q4293" s="97"/>
      <c r="R4293" s="95" t="str">
        <f>IF(INDEX(技能效果!O:O,MATCH(技能效果等级!B4293,技能效果!B:B,0))="","",INDEX(技能效果!O:O,MATCH(技能效果等级!B4293,技能效果!B:B,0)))</f>
        <v/>
      </c>
      <c r="S4293" s="97"/>
      <c r="T4293" s="97"/>
      <c r="U4293" s="97"/>
      <c r="V4293" s="96" t="str">
        <f>IF(INDEX(技能效果!AF:AF,MATCH(技能效果等级!B4293,技能效果!B:B,0))="","",INDEX(技能效果!AF:AF,MATCH(技能效果等级!B4293,技能效果!B:B,0)))</f>
        <v/>
      </c>
      <c r="W4293" s="95">
        <f t="shared" si="65"/>
        <v>420</v>
      </c>
    </row>
    <row r="4294" spans="1:23" ht="16.5" x14ac:dyDescent="0.2">
      <c r="A4294" s="62">
        <v>4291</v>
      </c>
      <c r="B4294" s="95">
        <f>INDEX(技能效果!B:B,MATCH(技能效果等级!W4294,技能效果!AE:AE,0))</f>
        <v>210601202</v>
      </c>
      <c r="C4294" s="95" t="str">
        <f>INDEX(技能效果!C:C,MATCH(技能效果等级!B4294,技能效果!B:B,0))</f>
        <v>南御夫普攻水晶(教学)</v>
      </c>
      <c r="D4294" s="96" t="s">
        <v>873</v>
      </c>
      <c r="E4294" s="95">
        <v>7</v>
      </c>
      <c r="F4294" s="95">
        <f>INDEX(技能效果!H:H,MATCH(技能效果等级!B4294,技能效果!B:B,0))</f>
        <v>3001</v>
      </c>
      <c r="G4294" s="95">
        <f>IF(INDEX(技能效果!K:K,MATCH(B4294,技能效果!B:B,0))=0,INDEX(技能效果!I:I,MATCH(技能效果等级!B4294,技能效果!B:B,0)),INDEX(技能效果!I:I,MATCH(技能效果等级!B4294,技能效果!B:B,0))*VLOOKUP(E4294,技能数值计算!$C$19:$D$28,2,FALSE))</f>
        <v>2</v>
      </c>
      <c r="H4294" s="95">
        <f>INDEX(技能效果!J:J,MATCH(技能效果等级!B4294,技能效果!B:B,0))</f>
        <v>1</v>
      </c>
      <c r="I4294" s="97"/>
      <c r="J4294" s="97"/>
      <c r="K4294" s="97"/>
      <c r="L4294" s="97"/>
      <c r="M4294" s="97"/>
      <c r="N4294" s="96" t="str">
        <f>IF(INDEX(技能效果!L:L,MATCH(技能效果等级!B4294,技能效果!B:B,0))="","",INDEX(技能效果!L:L,MATCH(技能效果等级!B4294,技能效果!B:B,0)))</f>
        <v/>
      </c>
      <c r="O4294" s="95">
        <f>IF(INDEX(技能效果!N:N,MATCH(B4294,技能效果!B:B,0))=0,INDEX(技能效果!M:M,MATCH(技能效果等级!B4294,技能效果!B:B,0)),INDEX(技能效果!M:M,MATCH(技能效果等级!B4294,技能效果!B:B,0))*VLOOKUP(E4294,技能数值计算!$C$19:$D$28,2,FALSE))</f>
        <v>0</v>
      </c>
      <c r="P4294" s="97"/>
      <c r="Q4294" s="97"/>
      <c r="R4294" s="95" t="str">
        <f>IF(INDEX(技能效果!O:O,MATCH(技能效果等级!B4294,技能效果!B:B,0))="","",INDEX(技能效果!O:O,MATCH(技能效果等级!B4294,技能效果!B:B,0)))</f>
        <v/>
      </c>
      <c r="S4294" s="97"/>
      <c r="T4294" s="97"/>
      <c r="U4294" s="97"/>
      <c r="V4294" s="96" t="str">
        <f>IF(INDEX(技能效果!AF:AF,MATCH(技能效果等级!B4294,技能效果!B:B,0))="","",INDEX(技能效果!AF:AF,MATCH(技能效果等级!B4294,技能效果!B:B,0)))</f>
        <v/>
      </c>
      <c r="W4294" s="95">
        <f t="shared" si="65"/>
        <v>420</v>
      </c>
    </row>
    <row r="4295" spans="1:23" ht="16.5" x14ac:dyDescent="0.2">
      <c r="A4295" s="62">
        <v>4292</v>
      </c>
      <c r="B4295" s="95">
        <f>INDEX(技能效果!B:B,MATCH(技能效果等级!W4295,技能效果!AE:AE,0))</f>
        <v>210601202</v>
      </c>
      <c r="C4295" s="95" t="str">
        <f>INDEX(技能效果!C:C,MATCH(技能效果等级!B4295,技能效果!B:B,0))</f>
        <v>南御夫普攻水晶(教学)</v>
      </c>
      <c r="D4295" s="96" t="s">
        <v>873</v>
      </c>
      <c r="E4295" s="95">
        <v>8</v>
      </c>
      <c r="F4295" s="95">
        <f>INDEX(技能效果!H:H,MATCH(技能效果等级!B4295,技能效果!B:B,0))</f>
        <v>3001</v>
      </c>
      <c r="G4295" s="95">
        <f>IF(INDEX(技能效果!K:K,MATCH(B4295,技能效果!B:B,0))=0,INDEX(技能效果!I:I,MATCH(技能效果等级!B4295,技能效果!B:B,0)),INDEX(技能效果!I:I,MATCH(技能效果等级!B4295,技能效果!B:B,0))*VLOOKUP(E4295,技能数值计算!$C$19:$D$28,2,FALSE))</f>
        <v>2</v>
      </c>
      <c r="H4295" s="95">
        <f>INDEX(技能效果!J:J,MATCH(技能效果等级!B4295,技能效果!B:B,0))</f>
        <v>1</v>
      </c>
      <c r="I4295" s="97"/>
      <c r="J4295" s="97"/>
      <c r="K4295" s="97"/>
      <c r="L4295" s="97"/>
      <c r="M4295" s="97"/>
      <c r="N4295" s="96" t="str">
        <f>IF(INDEX(技能效果!L:L,MATCH(技能效果等级!B4295,技能效果!B:B,0))="","",INDEX(技能效果!L:L,MATCH(技能效果等级!B4295,技能效果!B:B,0)))</f>
        <v/>
      </c>
      <c r="O4295" s="95">
        <f>IF(INDEX(技能效果!N:N,MATCH(B4295,技能效果!B:B,0))=0,INDEX(技能效果!M:M,MATCH(技能效果等级!B4295,技能效果!B:B,0)),INDEX(技能效果!M:M,MATCH(技能效果等级!B4295,技能效果!B:B,0))*VLOOKUP(E4295,技能数值计算!$C$19:$D$28,2,FALSE))</f>
        <v>0</v>
      </c>
      <c r="P4295" s="97"/>
      <c r="Q4295" s="97"/>
      <c r="R4295" s="95" t="str">
        <f>IF(INDEX(技能效果!O:O,MATCH(技能效果等级!B4295,技能效果!B:B,0))="","",INDEX(技能效果!O:O,MATCH(技能效果等级!B4295,技能效果!B:B,0)))</f>
        <v/>
      </c>
      <c r="S4295" s="97"/>
      <c r="T4295" s="97"/>
      <c r="U4295" s="97"/>
      <c r="V4295" s="96" t="str">
        <f>IF(INDEX(技能效果!AF:AF,MATCH(技能效果等级!B4295,技能效果!B:B,0))="","",INDEX(技能效果!AF:AF,MATCH(技能效果等级!B4295,技能效果!B:B,0)))</f>
        <v/>
      </c>
      <c r="W4295" s="95">
        <f t="shared" si="65"/>
        <v>420</v>
      </c>
    </row>
    <row r="4296" spans="1:23" ht="16.5" x14ac:dyDescent="0.2">
      <c r="A4296" s="62">
        <v>4293</v>
      </c>
      <c r="B4296" s="95">
        <f>INDEX(技能效果!B:B,MATCH(技能效果等级!W4296,技能效果!AE:AE,0))</f>
        <v>210601202</v>
      </c>
      <c r="C4296" s="95" t="str">
        <f>INDEX(技能效果!C:C,MATCH(技能效果等级!B4296,技能效果!B:B,0))</f>
        <v>南御夫普攻水晶(教学)</v>
      </c>
      <c r="D4296" s="96" t="s">
        <v>873</v>
      </c>
      <c r="E4296" s="95">
        <v>9</v>
      </c>
      <c r="F4296" s="95">
        <f>INDEX(技能效果!H:H,MATCH(技能效果等级!B4296,技能效果!B:B,0))</f>
        <v>3001</v>
      </c>
      <c r="G4296" s="95">
        <f>IF(INDEX(技能效果!K:K,MATCH(B4296,技能效果!B:B,0))=0,INDEX(技能效果!I:I,MATCH(技能效果等级!B4296,技能效果!B:B,0)),INDEX(技能效果!I:I,MATCH(技能效果等级!B4296,技能效果!B:B,0))*VLOOKUP(E4296,技能数值计算!$C$19:$D$28,2,FALSE))</f>
        <v>2</v>
      </c>
      <c r="H4296" s="95">
        <f>INDEX(技能效果!J:J,MATCH(技能效果等级!B4296,技能效果!B:B,0))</f>
        <v>1</v>
      </c>
      <c r="I4296" s="97"/>
      <c r="J4296" s="97"/>
      <c r="K4296" s="97"/>
      <c r="L4296" s="97"/>
      <c r="M4296" s="97"/>
      <c r="N4296" s="96" t="str">
        <f>IF(INDEX(技能效果!L:L,MATCH(技能效果等级!B4296,技能效果!B:B,0))="","",INDEX(技能效果!L:L,MATCH(技能效果等级!B4296,技能效果!B:B,0)))</f>
        <v/>
      </c>
      <c r="O4296" s="95">
        <f>IF(INDEX(技能效果!N:N,MATCH(B4296,技能效果!B:B,0))=0,INDEX(技能效果!M:M,MATCH(技能效果等级!B4296,技能效果!B:B,0)),INDEX(技能效果!M:M,MATCH(技能效果等级!B4296,技能效果!B:B,0))*VLOOKUP(E4296,技能数值计算!$C$19:$D$28,2,FALSE))</f>
        <v>0</v>
      </c>
      <c r="P4296" s="97"/>
      <c r="Q4296" s="97"/>
      <c r="R4296" s="95" t="str">
        <f>IF(INDEX(技能效果!O:O,MATCH(技能效果等级!B4296,技能效果!B:B,0))="","",INDEX(技能效果!O:O,MATCH(技能效果等级!B4296,技能效果!B:B,0)))</f>
        <v/>
      </c>
      <c r="S4296" s="97"/>
      <c r="T4296" s="97"/>
      <c r="U4296" s="97"/>
      <c r="V4296" s="96" t="str">
        <f>IF(INDEX(技能效果!AF:AF,MATCH(技能效果等级!B4296,技能效果!B:B,0))="","",INDEX(技能效果!AF:AF,MATCH(技能效果等级!B4296,技能效果!B:B,0)))</f>
        <v/>
      </c>
      <c r="W4296" s="95">
        <f t="shared" si="65"/>
        <v>420</v>
      </c>
    </row>
    <row r="4297" spans="1:23" ht="16.5" x14ac:dyDescent="0.2">
      <c r="A4297" s="62">
        <v>4294</v>
      </c>
      <c r="B4297" s="95">
        <f>INDEX(技能效果!B:B,MATCH(技能效果等级!W4297,技能效果!AE:AE,0))</f>
        <v>210601202</v>
      </c>
      <c r="C4297" s="95" t="str">
        <f>INDEX(技能效果!C:C,MATCH(技能效果等级!B4297,技能效果!B:B,0))</f>
        <v>南御夫普攻水晶(教学)</v>
      </c>
      <c r="D4297" s="96" t="s">
        <v>873</v>
      </c>
      <c r="E4297" s="95">
        <v>10</v>
      </c>
      <c r="F4297" s="95">
        <f>INDEX(技能效果!H:H,MATCH(技能效果等级!B4297,技能效果!B:B,0))</f>
        <v>3001</v>
      </c>
      <c r="G4297" s="95">
        <f>IF(INDEX(技能效果!K:K,MATCH(B4297,技能效果!B:B,0))=0,INDEX(技能效果!I:I,MATCH(技能效果等级!B4297,技能效果!B:B,0)),INDEX(技能效果!I:I,MATCH(技能效果等级!B4297,技能效果!B:B,0))*VLOOKUP(E4297,技能数值计算!$C$19:$D$28,2,FALSE))</f>
        <v>2</v>
      </c>
      <c r="H4297" s="95">
        <f>INDEX(技能效果!J:J,MATCH(技能效果等级!B4297,技能效果!B:B,0))</f>
        <v>1</v>
      </c>
      <c r="I4297" s="97"/>
      <c r="J4297" s="97"/>
      <c r="K4297" s="97"/>
      <c r="L4297" s="97"/>
      <c r="M4297" s="97"/>
      <c r="N4297" s="96" t="str">
        <f>IF(INDEX(技能效果!L:L,MATCH(技能效果等级!B4297,技能效果!B:B,0))="","",INDEX(技能效果!L:L,MATCH(技能效果等级!B4297,技能效果!B:B,0)))</f>
        <v/>
      </c>
      <c r="O4297" s="95">
        <f>IF(INDEX(技能效果!N:N,MATCH(B4297,技能效果!B:B,0))=0,INDEX(技能效果!M:M,MATCH(技能效果等级!B4297,技能效果!B:B,0)),INDEX(技能效果!M:M,MATCH(技能效果等级!B4297,技能效果!B:B,0))*VLOOKUP(E4297,技能数值计算!$C$19:$D$28,2,FALSE))</f>
        <v>0</v>
      </c>
      <c r="P4297" s="97"/>
      <c r="Q4297" s="97"/>
      <c r="R4297" s="95" t="str">
        <f>IF(INDEX(技能效果!O:O,MATCH(技能效果等级!B4297,技能效果!B:B,0))="","",INDEX(技能效果!O:O,MATCH(技能效果等级!B4297,技能效果!B:B,0)))</f>
        <v/>
      </c>
      <c r="S4297" s="97"/>
      <c r="T4297" s="97"/>
      <c r="U4297" s="97"/>
      <c r="V4297" s="96" t="str">
        <f>IF(INDEX(技能效果!AF:AF,MATCH(技能效果等级!B4297,技能效果!B:B,0))="","",INDEX(技能效果!AF:AF,MATCH(技能效果等级!B4297,技能效果!B:B,0)))</f>
        <v/>
      </c>
      <c r="W4297" s="95">
        <f t="shared" si="65"/>
        <v>420</v>
      </c>
    </row>
    <row r="4298" spans="1:23" ht="16.5" x14ac:dyDescent="0.2">
      <c r="A4298" s="62">
        <v>4295</v>
      </c>
      <c r="B4298" s="95">
        <f>INDEX(技能效果!B:B,MATCH(技能效果等级!W4298,技能效果!AE:AE,0))</f>
        <v>210601301</v>
      </c>
      <c r="C4298" s="95" t="str">
        <f>INDEX(技能效果!C:C,MATCH(技能效果等级!B4298,技能效果!B:B,0))</f>
        <v>吉拉普攻伤害(教学)</v>
      </c>
      <c r="D4298" s="96" t="s">
        <v>873</v>
      </c>
      <c r="E4298" s="95">
        <v>1</v>
      </c>
      <c r="F4298" s="95">
        <f>INDEX(技能效果!H:H,MATCH(技能效果等级!B4298,技能效果!B:B,0))</f>
        <v>1001</v>
      </c>
      <c r="G4298" s="95">
        <f>IF(INDEX(技能效果!K:K,MATCH(B4298,技能效果!B:B,0))=0,INDEX(技能效果!I:I,MATCH(技能效果等级!B4298,技能效果!B:B,0)),INDEX(技能效果!I:I,MATCH(技能效果等级!B4298,技能效果!B:B,0))*VLOOKUP(E4298,技能数值计算!$C$19:$D$28,2,FALSE))</f>
        <v>0.5</v>
      </c>
      <c r="H4298" s="95">
        <f>INDEX(技能效果!J:J,MATCH(技能效果等级!B4298,技能效果!B:B,0))</f>
        <v>0</v>
      </c>
      <c r="I4298" s="97"/>
      <c r="J4298" s="97"/>
      <c r="K4298" s="97"/>
      <c r="L4298" s="97"/>
      <c r="M4298" s="97"/>
      <c r="N4298" s="96" t="str">
        <f>IF(INDEX(技能效果!L:L,MATCH(技能效果等级!B4298,技能效果!B:B,0))="","",INDEX(技能效果!L:L,MATCH(技能效果等级!B4298,技能效果!B:B,0)))</f>
        <v/>
      </c>
      <c r="O4298" s="95">
        <f>IF(INDEX(技能效果!N:N,MATCH(B4298,技能效果!B:B,0))=0,INDEX(技能效果!M:M,MATCH(技能效果等级!B4298,技能效果!B:B,0)),INDEX(技能效果!M:M,MATCH(技能效果等级!B4298,技能效果!B:B,0))*VLOOKUP(E4298,技能数值计算!$C$19:$D$28,2,FALSE))</f>
        <v>0</v>
      </c>
      <c r="P4298" s="97"/>
      <c r="Q4298" s="97"/>
      <c r="R4298" s="95" t="str">
        <f>IF(INDEX(技能效果!O:O,MATCH(技能效果等级!B4298,技能效果!B:B,0))="","",INDEX(技能效果!O:O,MATCH(技能效果等级!B4298,技能效果!B:B,0)))</f>
        <v/>
      </c>
      <c r="S4298" s="97"/>
      <c r="T4298" s="97"/>
      <c r="U4298" s="97"/>
      <c r="V4298" s="96" t="str">
        <f>IF(INDEX(技能效果!AF:AF,MATCH(技能效果等级!B4298,技能效果!B:B,0))="","",INDEX(技能效果!AF:AF,MATCH(技能效果等级!B4298,技能效果!B:B,0)))</f>
        <v/>
      </c>
      <c r="W4298" s="95">
        <f t="shared" si="65"/>
        <v>421</v>
      </c>
    </row>
    <row r="4299" spans="1:23" ht="16.5" x14ac:dyDescent="0.2">
      <c r="A4299" s="62">
        <v>4296</v>
      </c>
      <c r="B4299" s="95">
        <f>INDEX(技能效果!B:B,MATCH(技能效果等级!W4299,技能效果!AE:AE,0))</f>
        <v>210601301</v>
      </c>
      <c r="C4299" s="95" t="str">
        <f>INDEX(技能效果!C:C,MATCH(技能效果等级!B4299,技能效果!B:B,0))</f>
        <v>吉拉普攻伤害(教学)</v>
      </c>
      <c r="D4299" s="96" t="s">
        <v>873</v>
      </c>
      <c r="E4299" s="95">
        <v>2</v>
      </c>
      <c r="F4299" s="95">
        <f>INDEX(技能效果!H:H,MATCH(技能效果等级!B4299,技能效果!B:B,0))</f>
        <v>1001</v>
      </c>
      <c r="G4299" s="95">
        <f>IF(INDEX(技能效果!K:K,MATCH(B4299,技能效果!B:B,0))=0,INDEX(技能效果!I:I,MATCH(技能效果等级!B4299,技能效果!B:B,0)),INDEX(技能效果!I:I,MATCH(技能效果等级!B4299,技能效果!B:B,0))*VLOOKUP(E4299,技能数值计算!$C$19:$D$28,2,FALSE))</f>
        <v>0.5</v>
      </c>
      <c r="H4299" s="95">
        <f>INDEX(技能效果!J:J,MATCH(技能效果等级!B4299,技能效果!B:B,0))</f>
        <v>0</v>
      </c>
      <c r="I4299" s="97"/>
      <c r="J4299" s="97"/>
      <c r="K4299" s="97"/>
      <c r="L4299" s="97"/>
      <c r="M4299" s="97"/>
      <c r="N4299" s="96" t="str">
        <f>IF(INDEX(技能效果!L:L,MATCH(技能效果等级!B4299,技能效果!B:B,0))="","",INDEX(技能效果!L:L,MATCH(技能效果等级!B4299,技能效果!B:B,0)))</f>
        <v/>
      </c>
      <c r="O4299" s="95">
        <f>IF(INDEX(技能效果!N:N,MATCH(B4299,技能效果!B:B,0))=0,INDEX(技能效果!M:M,MATCH(技能效果等级!B4299,技能效果!B:B,0)),INDEX(技能效果!M:M,MATCH(技能效果等级!B4299,技能效果!B:B,0))*VLOOKUP(E4299,技能数值计算!$C$19:$D$28,2,FALSE))</f>
        <v>0</v>
      </c>
      <c r="P4299" s="97"/>
      <c r="Q4299" s="97"/>
      <c r="R4299" s="95" t="str">
        <f>IF(INDEX(技能效果!O:O,MATCH(技能效果等级!B4299,技能效果!B:B,0))="","",INDEX(技能效果!O:O,MATCH(技能效果等级!B4299,技能效果!B:B,0)))</f>
        <v/>
      </c>
      <c r="S4299" s="97"/>
      <c r="T4299" s="97"/>
      <c r="U4299" s="97"/>
      <c r="V4299" s="96" t="str">
        <f>IF(INDEX(技能效果!AF:AF,MATCH(技能效果等级!B4299,技能效果!B:B,0))="","",INDEX(技能效果!AF:AF,MATCH(技能效果等级!B4299,技能效果!B:B,0)))</f>
        <v/>
      </c>
      <c r="W4299" s="95">
        <f t="shared" si="65"/>
        <v>421</v>
      </c>
    </row>
    <row r="4300" spans="1:23" ht="16.5" x14ac:dyDescent="0.2">
      <c r="A4300" s="62">
        <v>4297</v>
      </c>
      <c r="B4300" s="95">
        <f>INDEX(技能效果!B:B,MATCH(技能效果等级!W4300,技能效果!AE:AE,0))</f>
        <v>210601301</v>
      </c>
      <c r="C4300" s="95" t="str">
        <f>INDEX(技能效果!C:C,MATCH(技能效果等级!B4300,技能效果!B:B,0))</f>
        <v>吉拉普攻伤害(教学)</v>
      </c>
      <c r="D4300" s="96" t="s">
        <v>873</v>
      </c>
      <c r="E4300" s="95">
        <v>3</v>
      </c>
      <c r="F4300" s="95">
        <f>INDEX(技能效果!H:H,MATCH(技能效果等级!B4300,技能效果!B:B,0))</f>
        <v>1001</v>
      </c>
      <c r="G4300" s="95">
        <f>IF(INDEX(技能效果!K:K,MATCH(B4300,技能效果!B:B,0))=0,INDEX(技能效果!I:I,MATCH(技能效果等级!B4300,技能效果!B:B,0)),INDEX(技能效果!I:I,MATCH(技能效果等级!B4300,技能效果!B:B,0))*VLOOKUP(E4300,技能数值计算!$C$19:$D$28,2,FALSE))</f>
        <v>0.5</v>
      </c>
      <c r="H4300" s="95">
        <f>INDEX(技能效果!J:J,MATCH(技能效果等级!B4300,技能效果!B:B,0))</f>
        <v>0</v>
      </c>
      <c r="I4300" s="97"/>
      <c r="J4300" s="97"/>
      <c r="K4300" s="97"/>
      <c r="L4300" s="97"/>
      <c r="M4300" s="97"/>
      <c r="N4300" s="96" t="str">
        <f>IF(INDEX(技能效果!L:L,MATCH(技能效果等级!B4300,技能效果!B:B,0))="","",INDEX(技能效果!L:L,MATCH(技能效果等级!B4300,技能效果!B:B,0)))</f>
        <v/>
      </c>
      <c r="O4300" s="95">
        <f>IF(INDEX(技能效果!N:N,MATCH(B4300,技能效果!B:B,0))=0,INDEX(技能效果!M:M,MATCH(技能效果等级!B4300,技能效果!B:B,0)),INDEX(技能效果!M:M,MATCH(技能效果等级!B4300,技能效果!B:B,0))*VLOOKUP(E4300,技能数值计算!$C$19:$D$28,2,FALSE))</f>
        <v>0</v>
      </c>
      <c r="P4300" s="97"/>
      <c r="Q4300" s="97"/>
      <c r="R4300" s="95" t="str">
        <f>IF(INDEX(技能效果!O:O,MATCH(技能效果等级!B4300,技能效果!B:B,0))="","",INDEX(技能效果!O:O,MATCH(技能效果等级!B4300,技能效果!B:B,0)))</f>
        <v/>
      </c>
      <c r="S4300" s="97"/>
      <c r="T4300" s="97"/>
      <c r="U4300" s="97"/>
      <c r="V4300" s="96" t="str">
        <f>IF(INDEX(技能效果!AF:AF,MATCH(技能效果等级!B4300,技能效果!B:B,0))="","",INDEX(技能效果!AF:AF,MATCH(技能效果等级!B4300,技能效果!B:B,0)))</f>
        <v/>
      </c>
      <c r="W4300" s="95">
        <f t="shared" si="65"/>
        <v>421</v>
      </c>
    </row>
    <row r="4301" spans="1:23" ht="16.5" x14ac:dyDescent="0.2">
      <c r="A4301" s="62">
        <v>4298</v>
      </c>
      <c r="B4301" s="95">
        <f>INDEX(技能效果!B:B,MATCH(技能效果等级!W4301,技能效果!AE:AE,0))</f>
        <v>210601301</v>
      </c>
      <c r="C4301" s="95" t="str">
        <f>INDEX(技能效果!C:C,MATCH(技能效果等级!B4301,技能效果!B:B,0))</f>
        <v>吉拉普攻伤害(教学)</v>
      </c>
      <c r="D4301" s="96" t="s">
        <v>873</v>
      </c>
      <c r="E4301" s="95">
        <v>4</v>
      </c>
      <c r="F4301" s="95">
        <f>INDEX(技能效果!H:H,MATCH(技能效果等级!B4301,技能效果!B:B,0))</f>
        <v>1001</v>
      </c>
      <c r="G4301" s="95">
        <f>IF(INDEX(技能效果!K:K,MATCH(B4301,技能效果!B:B,0))=0,INDEX(技能效果!I:I,MATCH(技能效果等级!B4301,技能效果!B:B,0)),INDEX(技能效果!I:I,MATCH(技能效果等级!B4301,技能效果!B:B,0))*VLOOKUP(E4301,技能数值计算!$C$19:$D$28,2,FALSE))</f>
        <v>0.5</v>
      </c>
      <c r="H4301" s="95">
        <f>INDEX(技能效果!J:J,MATCH(技能效果等级!B4301,技能效果!B:B,0))</f>
        <v>0</v>
      </c>
      <c r="I4301" s="97"/>
      <c r="J4301" s="97"/>
      <c r="K4301" s="97"/>
      <c r="L4301" s="97"/>
      <c r="M4301" s="97"/>
      <c r="N4301" s="96" t="str">
        <f>IF(INDEX(技能效果!L:L,MATCH(技能效果等级!B4301,技能效果!B:B,0))="","",INDEX(技能效果!L:L,MATCH(技能效果等级!B4301,技能效果!B:B,0)))</f>
        <v/>
      </c>
      <c r="O4301" s="95">
        <f>IF(INDEX(技能效果!N:N,MATCH(B4301,技能效果!B:B,0))=0,INDEX(技能效果!M:M,MATCH(技能效果等级!B4301,技能效果!B:B,0)),INDEX(技能效果!M:M,MATCH(技能效果等级!B4301,技能效果!B:B,0))*VLOOKUP(E4301,技能数值计算!$C$19:$D$28,2,FALSE))</f>
        <v>0</v>
      </c>
      <c r="P4301" s="97"/>
      <c r="Q4301" s="97"/>
      <c r="R4301" s="95" t="str">
        <f>IF(INDEX(技能效果!O:O,MATCH(技能效果等级!B4301,技能效果!B:B,0))="","",INDEX(技能效果!O:O,MATCH(技能效果等级!B4301,技能效果!B:B,0)))</f>
        <v/>
      </c>
      <c r="S4301" s="97"/>
      <c r="T4301" s="97"/>
      <c r="U4301" s="97"/>
      <c r="V4301" s="96" t="str">
        <f>IF(INDEX(技能效果!AF:AF,MATCH(技能效果等级!B4301,技能效果!B:B,0))="","",INDEX(技能效果!AF:AF,MATCH(技能效果等级!B4301,技能效果!B:B,0)))</f>
        <v/>
      </c>
      <c r="W4301" s="95">
        <f t="shared" si="65"/>
        <v>421</v>
      </c>
    </row>
    <row r="4302" spans="1:23" ht="16.5" x14ac:dyDescent="0.2">
      <c r="A4302" s="62">
        <v>4299</v>
      </c>
      <c r="B4302" s="95">
        <f>INDEX(技能效果!B:B,MATCH(技能效果等级!W4302,技能效果!AE:AE,0))</f>
        <v>210601301</v>
      </c>
      <c r="C4302" s="95" t="str">
        <f>INDEX(技能效果!C:C,MATCH(技能效果等级!B4302,技能效果!B:B,0))</f>
        <v>吉拉普攻伤害(教学)</v>
      </c>
      <c r="D4302" s="96" t="s">
        <v>873</v>
      </c>
      <c r="E4302" s="95">
        <v>5</v>
      </c>
      <c r="F4302" s="95">
        <f>INDEX(技能效果!H:H,MATCH(技能效果等级!B4302,技能效果!B:B,0))</f>
        <v>1001</v>
      </c>
      <c r="G4302" s="95">
        <f>IF(INDEX(技能效果!K:K,MATCH(B4302,技能效果!B:B,0))=0,INDEX(技能效果!I:I,MATCH(技能效果等级!B4302,技能效果!B:B,0)),INDEX(技能效果!I:I,MATCH(技能效果等级!B4302,技能效果!B:B,0))*VLOOKUP(E4302,技能数值计算!$C$19:$D$28,2,FALSE))</f>
        <v>0.5</v>
      </c>
      <c r="H4302" s="95">
        <f>INDEX(技能效果!J:J,MATCH(技能效果等级!B4302,技能效果!B:B,0))</f>
        <v>0</v>
      </c>
      <c r="I4302" s="97"/>
      <c r="J4302" s="97"/>
      <c r="K4302" s="97"/>
      <c r="L4302" s="97"/>
      <c r="M4302" s="97"/>
      <c r="N4302" s="96" t="str">
        <f>IF(INDEX(技能效果!L:L,MATCH(技能效果等级!B4302,技能效果!B:B,0))="","",INDEX(技能效果!L:L,MATCH(技能效果等级!B4302,技能效果!B:B,0)))</f>
        <v/>
      </c>
      <c r="O4302" s="95">
        <f>IF(INDEX(技能效果!N:N,MATCH(B4302,技能效果!B:B,0))=0,INDEX(技能效果!M:M,MATCH(技能效果等级!B4302,技能效果!B:B,0)),INDEX(技能效果!M:M,MATCH(技能效果等级!B4302,技能效果!B:B,0))*VLOOKUP(E4302,技能数值计算!$C$19:$D$28,2,FALSE))</f>
        <v>0</v>
      </c>
      <c r="P4302" s="97"/>
      <c r="Q4302" s="97"/>
      <c r="R4302" s="95" t="str">
        <f>IF(INDEX(技能效果!O:O,MATCH(技能效果等级!B4302,技能效果!B:B,0))="","",INDEX(技能效果!O:O,MATCH(技能效果等级!B4302,技能效果!B:B,0)))</f>
        <v/>
      </c>
      <c r="S4302" s="97"/>
      <c r="T4302" s="97"/>
      <c r="U4302" s="97"/>
      <c r="V4302" s="96" t="str">
        <f>IF(INDEX(技能效果!AF:AF,MATCH(技能效果等级!B4302,技能效果!B:B,0))="","",INDEX(技能效果!AF:AF,MATCH(技能效果等级!B4302,技能效果!B:B,0)))</f>
        <v/>
      </c>
      <c r="W4302" s="95">
        <f t="shared" si="65"/>
        <v>421</v>
      </c>
    </row>
    <row r="4303" spans="1:23" ht="16.5" x14ac:dyDescent="0.2">
      <c r="A4303" s="62">
        <v>4300</v>
      </c>
      <c r="B4303" s="95">
        <f>INDEX(技能效果!B:B,MATCH(技能效果等级!W4303,技能效果!AE:AE,0))</f>
        <v>210601301</v>
      </c>
      <c r="C4303" s="95" t="str">
        <f>INDEX(技能效果!C:C,MATCH(技能效果等级!B4303,技能效果!B:B,0))</f>
        <v>吉拉普攻伤害(教学)</v>
      </c>
      <c r="D4303" s="96" t="s">
        <v>873</v>
      </c>
      <c r="E4303" s="95">
        <v>6</v>
      </c>
      <c r="F4303" s="95">
        <f>INDEX(技能效果!H:H,MATCH(技能效果等级!B4303,技能效果!B:B,0))</f>
        <v>1001</v>
      </c>
      <c r="G4303" s="95">
        <f>IF(INDEX(技能效果!K:K,MATCH(B4303,技能效果!B:B,0))=0,INDEX(技能效果!I:I,MATCH(技能效果等级!B4303,技能效果!B:B,0)),INDEX(技能效果!I:I,MATCH(技能效果等级!B4303,技能效果!B:B,0))*VLOOKUP(E4303,技能数值计算!$C$19:$D$28,2,FALSE))</f>
        <v>0.5</v>
      </c>
      <c r="H4303" s="95">
        <f>INDEX(技能效果!J:J,MATCH(技能效果等级!B4303,技能效果!B:B,0))</f>
        <v>0</v>
      </c>
      <c r="I4303" s="97"/>
      <c r="J4303" s="97"/>
      <c r="K4303" s="97"/>
      <c r="L4303" s="97"/>
      <c r="M4303" s="97"/>
      <c r="N4303" s="96" t="str">
        <f>IF(INDEX(技能效果!L:L,MATCH(技能效果等级!B4303,技能效果!B:B,0))="","",INDEX(技能效果!L:L,MATCH(技能效果等级!B4303,技能效果!B:B,0)))</f>
        <v/>
      </c>
      <c r="O4303" s="95">
        <f>IF(INDEX(技能效果!N:N,MATCH(B4303,技能效果!B:B,0))=0,INDEX(技能效果!M:M,MATCH(技能效果等级!B4303,技能效果!B:B,0)),INDEX(技能效果!M:M,MATCH(技能效果等级!B4303,技能效果!B:B,0))*VLOOKUP(E4303,技能数值计算!$C$19:$D$28,2,FALSE))</f>
        <v>0</v>
      </c>
      <c r="P4303" s="97"/>
      <c r="Q4303" s="97"/>
      <c r="R4303" s="95" t="str">
        <f>IF(INDEX(技能效果!O:O,MATCH(技能效果等级!B4303,技能效果!B:B,0))="","",INDEX(技能效果!O:O,MATCH(技能效果等级!B4303,技能效果!B:B,0)))</f>
        <v/>
      </c>
      <c r="S4303" s="97"/>
      <c r="T4303" s="97"/>
      <c r="U4303" s="97"/>
      <c r="V4303" s="96" t="str">
        <f>IF(INDEX(技能效果!AF:AF,MATCH(技能效果等级!B4303,技能效果!B:B,0))="","",INDEX(技能效果!AF:AF,MATCH(技能效果等级!B4303,技能效果!B:B,0)))</f>
        <v/>
      </c>
      <c r="W4303" s="95">
        <f t="shared" si="65"/>
        <v>421</v>
      </c>
    </row>
    <row r="4304" spans="1:23" ht="16.5" x14ac:dyDescent="0.2">
      <c r="A4304" s="62">
        <v>4301</v>
      </c>
      <c r="B4304" s="95">
        <f>INDEX(技能效果!B:B,MATCH(技能效果等级!W4304,技能效果!AE:AE,0))</f>
        <v>210601301</v>
      </c>
      <c r="C4304" s="95" t="str">
        <f>INDEX(技能效果!C:C,MATCH(技能效果等级!B4304,技能效果!B:B,0))</f>
        <v>吉拉普攻伤害(教学)</v>
      </c>
      <c r="D4304" s="96" t="s">
        <v>873</v>
      </c>
      <c r="E4304" s="95">
        <v>7</v>
      </c>
      <c r="F4304" s="95">
        <f>INDEX(技能效果!H:H,MATCH(技能效果等级!B4304,技能效果!B:B,0))</f>
        <v>1001</v>
      </c>
      <c r="G4304" s="95">
        <f>IF(INDEX(技能效果!K:K,MATCH(B4304,技能效果!B:B,0))=0,INDEX(技能效果!I:I,MATCH(技能效果等级!B4304,技能效果!B:B,0)),INDEX(技能效果!I:I,MATCH(技能效果等级!B4304,技能效果!B:B,0))*VLOOKUP(E4304,技能数值计算!$C$19:$D$28,2,FALSE))</f>
        <v>0.5</v>
      </c>
      <c r="H4304" s="95">
        <f>INDEX(技能效果!J:J,MATCH(技能效果等级!B4304,技能效果!B:B,0))</f>
        <v>0</v>
      </c>
      <c r="I4304" s="97"/>
      <c r="J4304" s="97"/>
      <c r="K4304" s="97"/>
      <c r="L4304" s="97"/>
      <c r="M4304" s="97"/>
      <c r="N4304" s="96" t="str">
        <f>IF(INDEX(技能效果!L:L,MATCH(技能效果等级!B4304,技能效果!B:B,0))="","",INDEX(技能效果!L:L,MATCH(技能效果等级!B4304,技能效果!B:B,0)))</f>
        <v/>
      </c>
      <c r="O4304" s="95">
        <f>IF(INDEX(技能效果!N:N,MATCH(B4304,技能效果!B:B,0))=0,INDEX(技能效果!M:M,MATCH(技能效果等级!B4304,技能效果!B:B,0)),INDEX(技能效果!M:M,MATCH(技能效果等级!B4304,技能效果!B:B,0))*VLOOKUP(E4304,技能数值计算!$C$19:$D$28,2,FALSE))</f>
        <v>0</v>
      </c>
      <c r="P4304" s="97"/>
      <c r="Q4304" s="97"/>
      <c r="R4304" s="95" t="str">
        <f>IF(INDEX(技能效果!O:O,MATCH(技能效果等级!B4304,技能效果!B:B,0))="","",INDEX(技能效果!O:O,MATCH(技能效果等级!B4304,技能效果!B:B,0)))</f>
        <v/>
      </c>
      <c r="S4304" s="97"/>
      <c r="T4304" s="97"/>
      <c r="U4304" s="97"/>
      <c r="V4304" s="96" t="str">
        <f>IF(INDEX(技能效果!AF:AF,MATCH(技能效果等级!B4304,技能效果!B:B,0))="","",INDEX(技能效果!AF:AF,MATCH(技能效果等级!B4304,技能效果!B:B,0)))</f>
        <v/>
      </c>
      <c r="W4304" s="95">
        <f t="shared" si="65"/>
        <v>421</v>
      </c>
    </row>
    <row r="4305" spans="1:23" ht="16.5" x14ac:dyDescent="0.2">
      <c r="A4305" s="62">
        <v>4302</v>
      </c>
      <c r="B4305" s="95">
        <f>INDEX(技能效果!B:B,MATCH(技能效果等级!W4305,技能效果!AE:AE,0))</f>
        <v>210601301</v>
      </c>
      <c r="C4305" s="95" t="str">
        <f>INDEX(技能效果!C:C,MATCH(技能效果等级!B4305,技能效果!B:B,0))</f>
        <v>吉拉普攻伤害(教学)</v>
      </c>
      <c r="D4305" s="96" t="s">
        <v>873</v>
      </c>
      <c r="E4305" s="95">
        <v>8</v>
      </c>
      <c r="F4305" s="95">
        <f>INDEX(技能效果!H:H,MATCH(技能效果等级!B4305,技能效果!B:B,0))</f>
        <v>1001</v>
      </c>
      <c r="G4305" s="95">
        <f>IF(INDEX(技能效果!K:K,MATCH(B4305,技能效果!B:B,0))=0,INDEX(技能效果!I:I,MATCH(技能效果等级!B4305,技能效果!B:B,0)),INDEX(技能效果!I:I,MATCH(技能效果等级!B4305,技能效果!B:B,0))*VLOOKUP(E4305,技能数值计算!$C$19:$D$28,2,FALSE))</f>
        <v>0.5</v>
      </c>
      <c r="H4305" s="95">
        <f>INDEX(技能效果!J:J,MATCH(技能效果等级!B4305,技能效果!B:B,0))</f>
        <v>0</v>
      </c>
      <c r="I4305" s="97"/>
      <c r="J4305" s="97"/>
      <c r="K4305" s="97"/>
      <c r="L4305" s="97"/>
      <c r="M4305" s="97"/>
      <c r="N4305" s="96" t="str">
        <f>IF(INDEX(技能效果!L:L,MATCH(技能效果等级!B4305,技能效果!B:B,0))="","",INDEX(技能效果!L:L,MATCH(技能效果等级!B4305,技能效果!B:B,0)))</f>
        <v/>
      </c>
      <c r="O4305" s="95">
        <f>IF(INDEX(技能效果!N:N,MATCH(B4305,技能效果!B:B,0))=0,INDEX(技能效果!M:M,MATCH(技能效果等级!B4305,技能效果!B:B,0)),INDEX(技能效果!M:M,MATCH(技能效果等级!B4305,技能效果!B:B,0))*VLOOKUP(E4305,技能数值计算!$C$19:$D$28,2,FALSE))</f>
        <v>0</v>
      </c>
      <c r="P4305" s="97"/>
      <c r="Q4305" s="97"/>
      <c r="R4305" s="95" t="str">
        <f>IF(INDEX(技能效果!O:O,MATCH(技能效果等级!B4305,技能效果!B:B,0))="","",INDEX(技能效果!O:O,MATCH(技能效果等级!B4305,技能效果!B:B,0)))</f>
        <v/>
      </c>
      <c r="S4305" s="97"/>
      <c r="T4305" s="97"/>
      <c r="U4305" s="97"/>
      <c r="V4305" s="96" t="str">
        <f>IF(INDEX(技能效果!AF:AF,MATCH(技能效果等级!B4305,技能效果!B:B,0))="","",INDEX(技能效果!AF:AF,MATCH(技能效果等级!B4305,技能效果!B:B,0)))</f>
        <v/>
      </c>
      <c r="W4305" s="95">
        <f t="shared" si="65"/>
        <v>421</v>
      </c>
    </row>
    <row r="4306" spans="1:23" ht="16.5" x14ac:dyDescent="0.2">
      <c r="A4306" s="62">
        <v>4303</v>
      </c>
      <c r="B4306" s="95">
        <f>INDEX(技能效果!B:B,MATCH(技能效果等级!W4306,技能效果!AE:AE,0))</f>
        <v>210601301</v>
      </c>
      <c r="C4306" s="95" t="str">
        <f>INDEX(技能效果!C:C,MATCH(技能效果等级!B4306,技能效果!B:B,0))</f>
        <v>吉拉普攻伤害(教学)</v>
      </c>
      <c r="D4306" s="96" t="s">
        <v>873</v>
      </c>
      <c r="E4306" s="95">
        <v>9</v>
      </c>
      <c r="F4306" s="95">
        <f>INDEX(技能效果!H:H,MATCH(技能效果等级!B4306,技能效果!B:B,0))</f>
        <v>1001</v>
      </c>
      <c r="G4306" s="95">
        <f>IF(INDEX(技能效果!K:K,MATCH(B4306,技能效果!B:B,0))=0,INDEX(技能效果!I:I,MATCH(技能效果等级!B4306,技能效果!B:B,0)),INDEX(技能效果!I:I,MATCH(技能效果等级!B4306,技能效果!B:B,0))*VLOOKUP(E4306,技能数值计算!$C$19:$D$28,2,FALSE))</f>
        <v>0.5</v>
      </c>
      <c r="H4306" s="95">
        <f>INDEX(技能效果!J:J,MATCH(技能效果等级!B4306,技能效果!B:B,0))</f>
        <v>0</v>
      </c>
      <c r="I4306" s="97"/>
      <c r="J4306" s="97"/>
      <c r="K4306" s="97"/>
      <c r="L4306" s="97"/>
      <c r="M4306" s="97"/>
      <c r="N4306" s="96" t="str">
        <f>IF(INDEX(技能效果!L:L,MATCH(技能效果等级!B4306,技能效果!B:B,0))="","",INDEX(技能效果!L:L,MATCH(技能效果等级!B4306,技能效果!B:B,0)))</f>
        <v/>
      </c>
      <c r="O4306" s="95">
        <f>IF(INDEX(技能效果!N:N,MATCH(B4306,技能效果!B:B,0))=0,INDEX(技能效果!M:M,MATCH(技能效果等级!B4306,技能效果!B:B,0)),INDEX(技能效果!M:M,MATCH(技能效果等级!B4306,技能效果!B:B,0))*VLOOKUP(E4306,技能数值计算!$C$19:$D$28,2,FALSE))</f>
        <v>0</v>
      </c>
      <c r="P4306" s="97"/>
      <c r="Q4306" s="97"/>
      <c r="R4306" s="95" t="str">
        <f>IF(INDEX(技能效果!O:O,MATCH(技能效果等级!B4306,技能效果!B:B,0))="","",INDEX(技能效果!O:O,MATCH(技能效果等级!B4306,技能效果!B:B,0)))</f>
        <v/>
      </c>
      <c r="S4306" s="97"/>
      <c r="T4306" s="97"/>
      <c r="U4306" s="97"/>
      <c r="V4306" s="96" t="str">
        <f>IF(INDEX(技能效果!AF:AF,MATCH(技能效果等级!B4306,技能效果!B:B,0))="","",INDEX(技能效果!AF:AF,MATCH(技能效果等级!B4306,技能效果!B:B,0)))</f>
        <v/>
      </c>
      <c r="W4306" s="95">
        <f t="shared" si="65"/>
        <v>421</v>
      </c>
    </row>
    <row r="4307" spans="1:23" ht="16.5" x14ac:dyDescent="0.2">
      <c r="A4307" s="62">
        <v>4304</v>
      </c>
      <c r="B4307" s="95">
        <f>INDEX(技能效果!B:B,MATCH(技能效果等级!W4307,技能效果!AE:AE,0))</f>
        <v>210601301</v>
      </c>
      <c r="C4307" s="95" t="str">
        <f>INDEX(技能效果!C:C,MATCH(技能效果等级!B4307,技能效果!B:B,0))</f>
        <v>吉拉普攻伤害(教学)</v>
      </c>
      <c r="D4307" s="96" t="s">
        <v>873</v>
      </c>
      <c r="E4307" s="95">
        <v>10</v>
      </c>
      <c r="F4307" s="95">
        <f>INDEX(技能效果!H:H,MATCH(技能效果等级!B4307,技能效果!B:B,0))</f>
        <v>1001</v>
      </c>
      <c r="G4307" s="95">
        <f>IF(INDEX(技能效果!K:K,MATCH(B4307,技能效果!B:B,0))=0,INDEX(技能效果!I:I,MATCH(技能效果等级!B4307,技能效果!B:B,0)),INDEX(技能效果!I:I,MATCH(技能效果等级!B4307,技能效果!B:B,0))*VLOOKUP(E4307,技能数值计算!$C$19:$D$28,2,FALSE))</f>
        <v>0.5</v>
      </c>
      <c r="H4307" s="95">
        <f>INDEX(技能效果!J:J,MATCH(技能效果等级!B4307,技能效果!B:B,0))</f>
        <v>0</v>
      </c>
      <c r="I4307" s="97"/>
      <c r="J4307" s="97"/>
      <c r="K4307" s="97"/>
      <c r="L4307" s="97"/>
      <c r="M4307" s="97"/>
      <c r="N4307" s="96" t="str">
        <f>IF(INDEX(技能效果!L:L,MATCH(技能效果等级!B4307,技能效果!B:B,0))="","",INDEX(技能效果!L:L,MATCH(技能效果等级!B4307,技能效果!B:B,0)))</f>
        <v/>
      </c>
      <c r="O4307" s="95">
        <f>IF(INDEX(技能效果!N:N,MATCH(B4307,技能效果!B:B,0))=0,INDEX(技能效果!M:M,MATCH(技能效果等级!B4307,技能效果!B:B,0)),INDEX(技能效果!M:M,MATCH(技能效果等级!B4307,技能效果!B:B,0))*VLOOKUP(E4307,技能数值计算!$C$19:$D$28,2,FALSE))</f>
        <v>0</v>
      </c>
      <c r="P4307" s="97"/>
      <c r="Q4307" s="97"/>
      <c r="R4307" s="95" t="str">
        <f>IF(INDEX(技能效果!O:O,MATCH(技能效果等级!B4307,技能效果!B:B,0))="","",INDEX(技能效果!O:O,MATCH(技能效果等级!B4307,技能效果!B:B,0)))</f>
        <v/>
      </c>
      <c r="S4307" s="97"/>
      <c r="T4307" s="97"/>
      <c r="U4307" s="97"/>
      <c r="V4307" s="96" t="str">
        <f>IF(INDEX(技能效果!AF:AF,MATCH(技能效果等级!B4307,技能效果!B:B,0))="","",INDEX(技能效果!AF:AF,MATCH(技能效果等级!B4307,技能效果!B:B,0)))</f>
        <v/>
      </c>
      <c r="W4307" s="95">
        <f t="shared" si="65"/>
        <v>421</v>
      </c>
    </row>
    <row r="4308" spans="1:23" ht="16.5" x14ac:dyDescent="0.2">
      <c r="A4308" s="62">
        <v>4305</v>
      </c>
      <c r="B4308" s="95">
        <f>INDEX(技能效果!B:B,MATCH(技能效果等级!W4308,技能效果!AE:AE,0))</f>
        <v>210601302</v>
      </c>
      <c r="C4308" s="95" t="str">
        <f>INDEX(技能效果!C:C,MATCH(技能效果等级!B4308,技能效果!B:B,0))</f>
        <v>吉拉普攻水晶(教学)</v>
      </c>
      <c r="D4308" s="96" t="s">
        <v>873</v>
      </c>
      <c r="E4308" s="95">
        <v>1</v>
      </c>
      <c r="F4308" s="95">
        <f>INDEX(技能效果!H:H,MATCH(技能效果等级!B4308,技能效果!B:B,0))</f>
        <v>3001</v>
      </c>
      <c r="G4308" s="95">
        <f>IF(INDEX(技能效果!K:K,MATCH(B4308,技能效果!B:B,0))=0,INDEX(技能效果!I:I,MATCH(技能效果等级!B4308,技能效果!B:B,0)),INDEX(技能效果!I:I,MATCH(技能效果等级!B4308,技能效果!B:B,0))*VLOOKUP(E4308,技能数值计算!$C$19:$D$28,2,FALSE))</f>
        <v>1</v>
      </c>
      <c r="H4308" s="95">
        <f>INDEX(技能效果!J:J,MATCH(技能效果等级!B4308,技能效果!B:B,0))</f>
        <v>1</v>
      </c>
      <c r="I4308" s="97"/>
      <c r="J4308" s="97"/>
      <c r="K4308" s="97"/>
      <c r="L4308" s="97"/>
      <c r="M4308" s="97"/>
      <c r="N4308" s="96" t="str">
        <f>IF(INDEX(技能效果!L:L,MATCH(技能效果等级!B4308,技能效果!B:B,0))="","",INDEX(技能效果!L:L,MATCH(技能效果等级!B4308,技能效果!B:B,0)))</f>
        <v/>
      </c>
      <c r="O4308" s="95">
        <f>IF(INDEX(技能效果!N:N,MATCH(B4308,技能效果!B:B,0))=0,INDEX(技能效果!M:M,MATCH(技能效果等级!B4308,技能效果!B:B,0)),INDEX(技能效果!M:M,MATCH(技能效果等级!B4308,技能效果!B:B,0))*VLOOKUP(E4308,技能数值计算!$C$19:$D$28,2,FALSE))</f>
        <v>0</v>
      </c>
      <c r="P4308" s="97"/>
      <c r="Q4308" s="97"/>
      <c r="R4308" s="95" t="str">
        <f>IF(INDEX(技能效果!O:O,MATCH(技能效果等级!B4308,技能效果!B:B,0))="","",INDEX(技能效果!O:O,MATCH(技能效果等级!B4308,技能效果!B:B,0)))</f>
        <v/>
      </c>
      <c r="S4308" s="97"/>
      <c r="T4308" s="97"/>
      <c r="U4308" s="97"/>
      <c r="V4308" s="96" t="str">
        <f>IF(INDEX(技能效果!AF:AF,MATCH(技能效果等级!B4308,技能效果!B:B,0))="","",INDEX(技能效果!AF:AF,MATCH(技能效果等级!B4308,技能效果!B:B,0)))</f>
        <v/>
      </c>
      <c r="W4308" s="95">
        <f t="shared" si="65"/>
        <v>422</v>
      </c>
    </row>
    <row r="4309" spans="1:23" ht="16.5" x14ac:dyDescent="0.2">
      <c r="A4309" s="62">
        <v>4306</v>
      </c>
      <c r="B4309" s="95">
        <f>INDEX(技能效果!B:B,MATCH(技能效果等级!W4309,技能效果!AE:AE,0))</f>
        <v>210601302</v>
      </c>
      <c r="C4309" s="95" t="str">
        <f>INDEX(技能效果!C:C,MATCH(技能效果等级!B4309,技能效果!B:B,0))</f>
        <v>吉拉普攻水晶(教学)</v>
      </c>
      <c r="D4309" s="96" t="s">
        <v>873</v>
      </c>
      <c r="E4309" s="95">
        <v>2</v>
      </c>
      <c r="F4309" s="95">
        <f>INDEX(技能效果!H:H,MATCH(技能效果等级!B4309,技能效果!B:B,0))</f>
        <v>3001</v>
      </c>
      <c r="G4309" s="95">
        <f>IF(INDEX(技能效果!K:K,MATCH(B4309,技能效果!B:B,0))=0,INDEX(技能效果!I:I,MATCH(技能效果等级!B4309,技能效果!B:B,0)),INDEX(技能效果!I:I,MATCH(技能效果等级!B4309,技能效果!B:B,0))*VLOOKUP(E4309,技能数值计算!$C$19:$D$28,2,FALSE))</f>
        <v>1</v>
      </c>
      <c r="H4309" s="95">
        <f>INDEX(技能效果!J:J,MATCH(技能效果等级!B4309,技能效果!B:B,0))</f>
        <v>1</v>
      </c>
      <c r="I4309" s="97"/>
      <c r="J4309" s="97"/>
      <c r="K4309" s="97"/>
      <c r="L4309" s="97"/>
      <c r="M4309" s="97"/>
      <c r="N4309" s="96" t="str">
        <f>IF(INDEX(技能效果!L:L,MATCH(技能效果等级!B4309,技能效果!B:B,0))="","",INDEX(技能效果!L:L,MATCH(技能效果等级!B4309,技能效果!B:B,0)))</f>
        <v/>
      </c>
      <c r="O4309" s="95">
        <f>IF(INDEX(技能效果!N:N,MATCH(B4309,技能效果!B:B,0))=0,INDEX(技能效果!M:M,MATCH(技能效果等级!B4309,技能效果!B:B,0)),INDEX(技能效果!M:M,MATCH(技能效果等级!B4309,技能效果!B:B,0))*VLOOKUP(E4309,技能数值计算!$C$19:$D$28,2,FALSE))</f>
        <v>0</v>
      </c>
      <c r="P4309" s="97"/>
      <c r="Q4309" s="97"/>
      <c r="R4309" s="95" t="str">
        <f>IF(INDEX(技能效果!O:O,MATCH(技能效果等级!B4309,技能效果!B:B,0))="","",INDEX(技能效果!O:O,MATCH(技能效果等级!B4309,技能效果!B:B,0)))</f>
        <v/>
      </c>
      <c r="S4309" s="97"/>
      <c r="T4309" s="97"/>
      <c r="U4309" s="97"/>
      <c r="V4309" s="96" t="str">
        <f>IF(INDEX(技能效果!AF:AF,MATCH(技能效果等级!B4309,技能效果!B:B,0))="","",INDEX(技能效果!AF:AF,MATCH(技能效果等级!B4309,技能效果!B:B,0)))</f>
        <v/>
      </c>
      <c r="W4309" s="95">
        <f t="shared" si="65"/>
        <v>422</v>
      </c>
    </row>
    <row r="4310" spans="1:23" ht="16.5" x14ac:dyDescent="0.2">
      <c r="A4310" s="62">
        <v>4307</v>
      </c>
      <c r="B4310" s="95">
        <f>INDEX(技能效果!B:B,MATCH(技能效果等级!W4310,技能效果!AE:AE,0))</f>
        <v>210601302</v>
      </c>
      <c r="C4310" s="95" t="str">
        <f>INDEX(技能效果!C:C,MATCH(技能效果等级!B4310,技能效果!B:B,0))</f>
        <v>吉拉普攻水晶(教学)</v>
      </c>
      <c r="D4310" s="96" t="s">
        <v>873</v>
      </c>
      <c r="E4310" s="95">
        <v>3</v>
      </c>
      <c r="F4310" s="95">
        <f>INDEX(技能效果!H:H,MATCH(技能效果等级!B4310,技能效果!B:B,0))</f>
        <v>3001</v>
      </c>
      <c r="G4310" s="95">
        <f>IF(INDEX(技能效果!K:K,MATCH(B4310,技能效果!B:B,0))=0,INDEX(技能效果!I:I,MATCH(技能效果等级!B4310,技能效果!B:B,0)),INDEX(技能效果!I:I,MATCH(技能效果等级!B4310,技能效果!B:B,0))*VLOOKUP(E4310,技能数值计算!$C$19:$D$28,2,FALSE))</f>
        <v>1</v>
      </c>
      <c r="H4310" s="95">
        <f>INDEX(技能效果!J:J,MATCH(技能效果等级!B4310,技能效果!B:B,0))</f>
        <v>1</v>
      </c>
      <c r="I4310" s="97"/>
      <c r="J4310" s="97"/>
      <c r="K4310" s="97"/>
      <c r="L4310" s="97"/>
      <c r="M4310" s="97"/>
      <c r="N4310" s="96" t="str">
        <f>IF(INDEX(技能效果!L:L,MATCH(技能效果等级!B4310,技能效果!B:B,0))="","",INDEX(技能效果!L:L,MATCH(技能效果等级!B4310,技能效果!B:B,0)))</f>
        <v/>
      </c>
      <c r="O4310" s="95">
        <f>IF(INDEX(技能效果!N:N,MATCH(B4310,技能效果!B:B,0))=0,INDEX(技能效果!M:M,MATCH(技能效果等级!B4310,技能效果!B:B,0)),INDEX(技能效果!M:M,MATCH(技能效果等级!B4310,技能效果!B:B,0))*VLOOKUP(E4310,技能数值计算!$C$19:$D$28,2,FALSE))</f>
        <v>0</v>
      </c>
      <c r="P4310" s="97"/>
      <c r="Q4310" s="97"/>
      <c r="R4310" s="95" t="str">
        <f>IF(INDEX(技能效果!O:O,MATCH(技能效果等级!B4310,技能效果!B:B,0))="","",INDEX(技能效果!O:O,MATCH(技能效果等级!B4310,技能效果!B:B,0)))</f>
        <v/>
      </c>
      <c r="S4310" s="97"/>
      <c r="T4310" s="97"/>
      <c r="U4310" s="97"/>
      <c r="V4310" s="96" t="str">
        <f>IF(INDEX(技能效果!AF:AF,MATCH(技能效果等级!B4310,技能效果!B:B,0))="","",INDEX(技能效果!AF:AF,MATCH(技能效果等级!B4310,技能效果!B:B,0)))</f>
        <v/>
      </c>
      <c r="W4310" s="95">
        <f t="shared" si="65"/>
        <v>422</v>
      </c>
    </row>
    <row r="4311" spans="1:23" ht="16.5" x14ac:dyDescent="0.2">
      <c r="A4311" s="62">
        <v>4308</v>
      </c>
      <c r="B4311" s="95">
        <f>INDEX(技能效果!B:B,MATCH(技能效果等级!W4311,技能效果!AE:AE,0))</f>
        <v>210601302</v>
      </c>
      <c r="C4311" s="95" t="str">
        <f>INDEX(技能效果!C:C,MATCH(技能效果等级!B4311,技能效果!B:B,0))</f>
        <v>吉拉普攻水晶(教学)</v>
      </c>
      <c r="D4311" s="96" t="s">
        <v>873</v>
      </c>
      <c r="E4311" s="95">
        <v>4</v>
      </c>
      <c r="F4311" s="95">
        <f>INDEX(技能效果!H:H,MATCH(技能效果等级!B4311,技能效果!B:B,0))</f>
        <v>3001</v>
      </c>
      <c r="G4311" s="95">
        <f>IF(INDEX(技能效果!K:K,MATCH(B4311,技能效果!B:B,0))=0,INDEX(技能效果!I:I,MATCH(技能效果等级!B4311,技能效果!B:B,0)),INDEX(技能效果!I:I,MATCH(技能效果等级!B4311,技能效果!B:B,0))*VLOOKUP(E4311,技能数值计算!$C$19:$D$28,2,FALSE))</f>
        <v>1</v>
      </c>
      <c r="H4311" s="95">
        <f>INDEX(技能效果!J:J,MATCH(技能效果等级!B4311,技能效果!B:B,0))</f>
        <v>1</v>
      </c>
      <c r="I4311" s="97"/>
      <c r="J4311" s="97"/>
      <c r="K4311" s="97"/>
      <c r="L4311" s="97"/>
      <c r="M4311" s="97"/>
      <c r="N4311" s="96" t="str">
        <f>IF(INDEX(技能效果!L:L,MATCH(技能效果等级!B4311,技能效果!B:B,0))="","",INDEX(技能效果!L:L,MATCH(技能效果等级!B4311,技能效果!B:B,0)))</f>
        <v/>
      </c>
      <c r="O4311" s="95">
        <f>IF(INDEX(技能效果!N:N,MATCH(B4311,技能效果!B:B,0))=0,INDEX(技能效果!M:M,MATCH(技能效果等级!B4311,技能效果!B:B,0)),INDEX(技能效果!M:M,MATCH(技能效果等级!B4311,技能效果!B:B,0))*VLOOKUP(E4311,技能数值计算!$C$19:$D$28,2,FALSE))</f>
        <v>0</v>
      </c>
      <c r="P4311" s="97"/>
      <c r="Q4311" s="97"/>
      <c r="R4311" s="95" t="str">
        <f>IF(INDEX(技能效果!O:O,MATCH(技能效果等级!B4311,技能效果!B:B,0))="","",INDEX(技能效果!O:O,MATCH(技能效果等级!B4311,技能效果!B:B,0)))</f>
        <v/>
      </c>
      <c r="S4311" s="97"/>
      <c r="T4311" s="97"/>
      <c r="U4311" s="97"/>
      <c r="V4311" s="96" t="str">
        <f>IF(INDEX(技能效果!AF:AF,MATCH(技能效果等级!B4311,技能效果!B:B,0))="","",INDEX(技能效果!AF:AF,MATCH(技能效果等级!B4311,技能效果!B:B,0)))</f>
        <v/>
      </c>
      <c r="W4311" s="95">
        <f t="shared" si="65"/>
        <v>422</v>
      </c>
    </row>
    <row r="4312" spans="1:23" ht="16.5" x14ac:dyDescent="0.2">
      <c r="A4312" s="62">
        <v>4309</v>
      </c>
      <c r="B4312" s="95">
        <f>INDEX(技能效果!B:B,MATCH(技能效果等级!W4312,技能效果!AE:AE,0))</f>
        <v>210601302</v>
      </c>
      <c r="C4312" s="95" t="str">
        <f>INDEX(技能效果!C:C,MATCH(技能效果等级!B4312,技能效果!B:B,0))</f>
        <v>吉拉普攻水晶(教学)</v>
      </c>
      <c r="D4312" s="96" t="s">
        <v>873</v>
      </c>
      <c r="E4312" s="95">
        <v>5</v>
      </c>
      <c r="F4312" s="95">
        <f>INDEX(技能效果!H:H,MATCH(技能效果等级!B4312,技能效果!B:B,0))</f>
        <v>3001</v>
      </c>
      <c r="G4312" s="95">
        <f>IF(INDEX(技能效果!K:K,MATCH(B4312,技能效果!B:B,0))=0,INDEX(技能效果!I:I,MATCH(技能效果等级!B4312,技能效果!B:B,0)),INDEX(技能效果!I:I,MATCH(技能效果等级!B4312,技能效果!B:B,0))*VLOOKUP(E4312,技能数值计算!$C$19:$D$28,2,FALSE))</f>
        <v>1</v>
      </c>
      <c r="H4312" s="95">
        <f>INDEX(技能效果!J:J,MATCH(技能效果等级!B4312,技能效果!B:B,0))</f>
        <v>1</v>
      </c>
      <c r="I4312" s="97"/>
      <c r="J4312" s="97"/>
      <c r="K4312" s="97"/>
      <c r="L4312" s="97"/>
      <c r="M4312" s="97"/>
      <c r="N4312" s="96" t="str">
        <f>IF(INDEX(技能效果!L:L,MATCH(技能效果等级!B4312,技能效果!B:B,0))="","",INDEX(技能效果!L:L,MATCH(技能效果等级!B4312,技能效果!B:B,0)))</f>
        <v/>
      </c>
      <c r="O4312" s="95">
        <f>IF(INDEX(技能效果!N:N,MATCH(B4312,技能效果!B:B,0))=0,INDEX(技能效果!M:M,MATCH(技能效果等级!B4312,技能效果!B:B,0)),INDEX(技能效果!M:M,MATCH(技能效果等级!B4312,技能效果!B:B,0))*VLOOKUP(E4312,技能数值计算!$C$19:$D$28,2,FALSE))</f>
        <v>0</v>
      </c>
      <c r="P4312" s="97"/>
      <c r="Q4312" s="97"/>
      <c r="R4312" s="95" t="str">
        <f>IF(INDEX(技能效果!O:O,MATCH(技能效果等级!B4312,技能效果!B:B,0))="","",INDEX(技能效果!O:O,MATCH(技能效果等级!B4312,技能效果!B:B,0)))</f>
        <v/>
      </c>
      <c r="S4312" s="97"/>
      <c r="T4312" s="97"/>
      <c r="U4312" s="97"/>
      <c r="V4312" s="96" t="str">
        <f>IF(INDEX(技能效果!AF:AF,MATCH(技能效果等级!B4312,技能效果!B:B,0))="","",INDEX(技能效果!AF:AF,MATCH(技能效果等级!B4312,技能效果!B:B,0)))</f>
        <v/>
      </c>
      <c r="W4312" s="95">
        <f t="shared" si="65"/>
        <v>422</v>
      </c>
    </row>
    <row r="4313" spans="1:23" ht="16.5" x14ac:dyDescent="0.2">
      <c r="A4313" s="62">
        <v>4310</v>
      </c>
      <c r="B4313" s="95">
        <f>INDEX(技能效果!B:B,MATCH(技能效果等级!W4313,技能效果!AE:AE,0))</f>
        <v>210601302</v>
      </c>
      <c r="C4313" s="95" t="str">
        <f>INDEX(技能效果!C:C,MATCH(技能效果等级!B4313,技能效果!B:B,0))</f>
        <v>吉拉普攻水晶(教学)</v>
      </c>
      <c r="D4313" s="96" t="s">
        <v>873</v>
      </c>
      <c r="E4313" s="95">
        <v>6</v>
      </c>
      <c r="F4313" s="95">
        <f>INDEX(技能效果!H:H,MATCH(技能效果等级!B4313,技能效果!B:B,0))</f>
        <v>3001</v>
      </c>
      <c r="G4313" s="95">
        <f>IF(INDEX(技能效果!K:K,MATCH(B4313,技能效果!B:B,0))=0,INDEX(技能效果!I:I,MATCH(技能效果等级!B4313,技能效果!B:B,0)),INDEX(技能效果!I:I,MATCH(技能效果等级!B4313,技能效果!B:B,0))*VLOOKUP(E4313,技能数值计算!$C$19:$D$28,2,FALSE))</f>
        <v>1</v>
      </c>
      <c r="H4313" s="95">
        <f>INDEX(技能效果!J:J,MATCH(技能效果等级!B4313,技能效果!B:B,0))</f>
        <v>1</v>
      </c>
      <c r="I4313" s="97"/>
      <c r="J4313" s="97"/>
      <c r="K4313" s="97"/>
      <c r="L4313" s="97"/>
      <c r="M4313" s="97"/>
      <c r="N4313" s="96" t="str">
        <f>IF(INDEX(技能效果!L:L,MATCH(技能效果等级!B4313,技能效果!B:B,0))="","",INDEX(技能效果!L:L,MATCH(技能效果等级!B4313,技能效果!B:B,0)))</f>
        <v/>
      </c>
      <c r="O4313" s="95">
        <f>IF(INDEX(技能效果!N:N,MATCH(B4313,技能效果!B:B,0))=0,INDEX(技能效果!M:M,MATCH(技能效果等级!B4313,技能效果!B:B,0)),INDEX(技能效果!M:M,MATCH(技能效果等级!B4313,技能效果!B:B,0))*VLOOKUP(E4313,技能数值计算!$C$19:$D$28,2,FALSE))</f>
        <v>0</v>
      </c>
      <c r="P4313" s="97"/>
      <c r="Q4313" s="97"/>
      <c r="R4313" s="95" t="str">
        <f>IF(INDEX(技能效果!O:O,MATCH(技能效果等级!B4313,技能效果!B:B,0))="","",INDEX(技能效果!O:O,MATCH(技能效果等级!B4313,技能效果!B:B,0)))</f>
        <v/>
      </c>
      <c r="S4313" s="97"/>
      <c r="T4313" s="97"/>
      <c r="U4313" s="97"/>
      <c r="V4313" s="96" t="str">
        <f>IF(INDEX(技能效果!AF:AF,MATCH(技能效果等级!B4313,技能效果!B:B,0))="","",INDEX(技能效果!AF:AF,MATCH(技能效果等级!B4313,技能效果!B:B,0)))</f>
        <v/>
      </c>
      <c r="W4313" s="95">
        <f t="shared" si="65"/>
        <v>422</v>
      </c>
    </row>
    <row r="4314" spans="1:23" ht="16.5" x14ac:dyDescent="0.2">
      <c r="A4314" s="62">
        <v>4311</v>
      </c>
      <c r="B4314" s="95">
        <f>INDEX(技能效果!B:B,MATCH(技能效果等级!W4314,技能效果!AE:AE,0))</f>
        <v>210601302</v>
      </c>
      <c r="C4314" s="95" t="str">
        <f>INDEX(技能效果!C:C,MATCH(技能效果等级!B4314,技能效果!B:B,0))</f>
        <v>吉拉普攻水晶(教学)</v>
      </c>
      <c r="D4314" s="96" t="s">
        <v>873</v>
      </c>
      <c r="E4314" s="95">
        <v>7</v>
      </c>
      <c r="F4314" s="95">
        <f>INDEX(技能效果!H:H,MATCH(技能效果等级!B4314,技能效果!B:B,0))</f>
        <v>3001</v>
      </c>
      <c r="G4314" s="95">
        <f>IF(INDEX(技能效果!K:K,MATCH(B4314,技能效果!B:B,0))=0,INDEX(技能效果!I:I,MATCH(技能效果等级!B4314,技能效果!B:B,0)),INDEX(技能效果!I:I,MATCH(技能效果等级!B4314,技能效果!B:B,0))*VLOOKUP(E4314,技能数值计算!$C$19:$D$28,2,FALSE))</f>
        <v>1</v>
      </c>
      <c r="H4314" s="95">
        <f>INDEX(技能效果!J:J,MATCH(技能效果等级!B4314,技能效果!B:B,0))</f>
        <v>1</v>
      </c>
      <c r="I4314" s="97"/>
      <c r="J4314" s="97"/>
      <c r="K4314" s="97"/>
      <c r="L4314" s="97"/>
      <c r="M4314" s="97"/>
      <c r="N4314" s="96" t="str">
        <f>IF(INDEX(技能效果!L:L,MATCH(技能效果等级!B4314,技能效果!B:B,0))="","",INDEX(技能效果!L:L,MATCH(技能效果等级!B4314,技能效果!B:B,0)))</f>
        <v/>
      </c>
      <c r="O4314" s="95">
        <f>IF(INDEX(技能效果!N:N,MATCH(B4314,技能效果!B:B,0))=0,INDEX(技能效果!M:M,MATCH(技能效果等级!B4314,技能效果!B:B,0)),INDEX(技能效果!M:M,MATCH(技能效果等级!B4314,技能效果!B:B,0))*VLOOKUP(E4314,技能数值计算!$C$19:$D$28,2,FALSE))</f>
        <v>0</v>
      </c>
      <c r="P4314" s="97"/>
      <c r="Q4314" s="97"/>
      <c r="R4314" s="95" t="str">
        <f>IF(INDEX(技能效果!O:O,MATCH(技能效果等级!B4314,技能效果!B:B,0))="","",INDEX(技能效果!O:O,MATCH(技能效果等级!B4314,技能效果!B:B,0)))</f>
        <v/>
      </c>
      <c r="S4314" s="97"/>
      <c r="T4314" s="97"/>
      <c r="U4314" s="97"/>
      <c r="V4314" s="96" t="str">
        <f>IF(INDEX(技能效果!AF:AF,MATCH(技能效果等级!B4314,技能效果!B:B,0))="","",INDEX(技能效果!AF:AF,MATCH(技能效果等级!B4314,技能效果!B:B,0)))</f>
        <v/>
      </c>
      <c r="W4314" s="95">
        <f t="shared" si="65"/>
        <v>422</v>
      </c>
    </row>
    <row r="4315" spans="1:23" ht="16.5" x14ac:dyDescent="0.2">
      <c r="A4315" s="62">
        <v>4312</v>
      </c>
      <c r="B4315" s="95">
        <f>INDEX(技能效果!B:B,MATCH(技能效果等级!W4315,技能效果!AE:AE,0))</f>
        <v>210601302</v>
      </c>
      <c r="C4315" s="95" t="str">
        <f>INDEX(技能效果!C:C,MATCH(技能效果等级!B4315,技能效果!B:B,0))</f>
        <v>吉拉普攻水晶(教学)</v>
      </c>
      <c r="D4315" s="96" t="s">
        <v>873</v>
      </c>
      <c r="E4315" s="95">
        <v>8</v>
      </c>
      <c r="F4315" s="95">
        <f>INDEX(技能效果!H:H,MATCH(技能效果等级!B4315,技能效果!B:B,0))</f>
        <v>3001</v>
      </c>
      <c r="G4315" s="95">
        <f>IF(INDEX(技能效果!K:K,MATCH(B4315,技能效果!B:B,0))=0,INDEX(技能效果!I:I,MATCH(技能效果等级!B4315,技能效果!B:B,0)),INDEX(技能效果!I:I,MATCH(技能效果等级!B4315,技能效果!B:B,0))*VLOOKUP(E4315,技能数值计算!$C$19:$D$28,2,FALSE))</f>
        <v>1</v>
      </c>
      <c r="H4315" s="95">
        <f>INDEX(技能效果!J:J,MATCH(技能效果等级!B4315,技能效果!B:B,0))</f>
        <v>1</v>
      </c>
      <c r="I4315" s="97"/>
      <c r="J4315" s="97"/>
      <c r="K4315" s="97"/>
      <c r="L4315" s="97"/>
      <c r="M4315" s="97"/>
      <c r="N4315" s="96" t="str">
        <f>IF(INDEX(技能效果!L:L,MATCH(技能效果等级!B4315,技能效果!B:B,0))="","",INDEX(技能效果!L:L,MATCH(技能效果等级!B4315,技能效果!B:B,0)))</f>
        <v/>
      </c>
      <c r="O4315" s="95">
        <f>IF(INDEX(技能效果!N:N,MATCH(B4315,技能效果!B:B,0))=0,INDEX(技能效果!M:M,MATCH(技能效果等级!B4315,技能效果!B:B,0)),INDEX(技能效果!M:M,MATCH(技能效果等级!B4315,技能效果!B:B,0))*VLOOKUP(E4315,技能数值计算!$C$19:$D$28,2,FALSE))</f>
        <v>0</v>
      </c>
      <c r="P4315" s="97"/>
      <c r="Q4315" s="97"/>
      <c r="R4315" s="95" t="str">
        <f>IF(INDEX(技能效果!O:O,MATCH(技能效果等级!B4315,技能效果!B:B,0))="","",INDEX(技能效果!O:O,MATCH(技能效果等级!B4315,技能效果!B:B,0)))</f>
        <v/>
      </c>
      <c r="S4315" s="97"/>
      <c r="T4315" s="97"/>
      <c r="U4315" s="97"/>
      <c r="V4315" s="96" t="str">
        <f>IF(INDEX(技能效果!AF:AF,MATCH(技能效果等级!B4315,技能效果!B:B,0))="","",INDEX(技能效果!AF:AF,MATCH(技能效果等级!B4315,技能效果!B:B,0)))</f>
        <v/>
      </c>
      <c r="W4315" s="95">
        <f t="shared" si="65"/>
        <v>422</v>
      </c>
    </row>
    <row r="4316" spans="1:23" ht="16.5" x14ac:dyDescent="0.2">
      <c r="A4316" s="62">
        <v>4313</v>
      </c>
      <c r="B4316" s="95">
        <f>INDEX(技能效果!B:B,MATCH(技能效果等级!W4316,技能效果!AE:AE,0))</f>
        <v>210601302</v>
      </c>
      <c r="C4316" s="95" t="str">
        <f>INDEX(技能效果!C:C,MATCH(技能效果等级!B4316,技能效果!B:B,0))</f>
        <v>吉拉普攻水晶(教学)</v>
      </c>
      <c r="D4316" s="96" t="s">
        <v>873</v>
      </c>
      <c r="E4316" s="95">
        <v>9</v>
      </c>
      <c r="F4316" s="95">
        <f>INDEX(技能效果!H:H,MATCH(技能效果等级!B4316,技能效果!B:B,0))</f>
        <v>3001</v>
      </c>
      <c r="G4316" s="95">
        <f>IF(INDEX(技能效果!K:K,MATCH(B4316,技能效果!B:B,0))=0,INDEX(技能效果!I:I,MATCH(技能效果等级!B4316,技能效果!B:B,0)),INDEX(技能效果!I:I,MATCH(技能效果等级!B4316,技能效果!B:B,0))*VLOOKUP(E4316,技能数值计算!$C$19:$D$28,2,FALSE))</f>
        <v>1</v>
      </c>
      <c r="H4316" s="95">
        <f>INDEX(技能效果!J:J,MATCH(技能效果等级!B4316,技能效果!B:B,0))</f>
        <v>1</v>
      </c>
      <c r="I4316" s="97"/>
      <c r="J4316" s="97"/>
      <c r="K4316" s="97"/>
      <c r="L4316" s="97"/>
      <c r="M4316" s="97"/>
      <c r="N4316" s="96" t="str">
        <f>IF(INDEX(技能效果!L:L,MATCH(技能效果等级!B4316,技能效果!B:B,0))="","",INDEX(技能效果!L:L,MATCH(技能效果等级!B4316,技能效果!B:B,0)))</f>
        <v/>
      </c>
      <c r="O4316" s="95">
        <f>IF(INDEX(技能效果!N:N,MATCH(B4316,技能效果!B:B,0))=0,INDEX(技能效果!M:M,MATCH(技能效果等级!B4316,技能效果!B:B,0)),INDEX(技能效果!M:M,MATCH(技能效果等级!B4316,技能效果!B:B,0))*VLOOKUP(E4316,技能数值计算!$C$19:$D$28,2,FALSE))</f>
        <v>0</v>
      </c>
      <c r="P4316" s="97"/>
      <c r="Q4316" s="97"/>
      <c r="R4316" s="95" t="str">
        <f>IF(INDEX(技能效果!O:O,MATCH(技能效果等级!B4316,技能效果!B:B,0))="","",INDEX(技能效果!O:O,MATCH(技能效果等级!B4316,技能效果!B:B,0)))</f>
        <v/>
      </c>
      <c r="S4316" s="97"/>
      <c r="T4316" s="97"/>
      <c r="U4316" s="97"/>
      <c r="V4316" s="96" t="str">
        <f>IF(INDEX(技能效果!AF:AF,MATCH(技能效果等级!B4316,技能效果!B:B,0))="","",INDEX(技能效果!AF:AF,MATCH(技能效果等级!B4316,技能效果!B:B,0)))</f>
        <v/>
      </c>
      <c r="W4316" s="95">
        <f t="shared" si="65"/>
        <v>422</v>
      </c>
    </row>
    <row r="4317" spans="1:23" ht="16.5" x14ac:dyDescent="0.2">
      <c r="A4317" s="62">
        <v>4314</v>
      </c>
      <c r="B4317" s="95">
        <f>INDEX(技能效果!B:B,MATCH(技能效果等级!W4317,技能效果!AE:AE,0))</f>
        <v>210601302</v>
      </c>
      <c r="C4317" s="95" t="str">
        <f>INDEX(技能效果!C:C,MATCH(技能效果等级!B4317,技能效果!B:B,0))</f>
        <v>吉拉普攻水晶(教学)</v>
      </c>
      <c r="D4317" s="96" t="s">
        <v>873</v>
      </c>
      <c r="E4317" s="95">
        <v>10</v>
      </c>
      <c r="F4317" s="95">
        <f>INDEX(技能效果!H:H,MATCH(技能效果等级!B4317,技能效果!B:B,0))</f>
        <v>3001</v>
      </c>
      <c r="G4317" s="95">
        <f>IF(INDEX(技能效果!K:K,MATCH(B4317,技能效果!B:B,0))=0,INDEX(技能效果!I:I,MATCH(技能效果等级!B4317,技能效果!B:B,0)),INDEX(技能效果!I:I,MATCH(技能效果等级!B4317,技能效果!B:B,0))*VLOOKUP(E4317,技能数值计算!$C$19:$D$28,2,FALSE))</f>
        <v>1</v>
      </c>
      <c r="H4317" s="95">
        <f>INDEX(技能效果!J:J,MATCH(技能效果等级!B4317,技能效果!B:B,0))</f>
        <v>1</v>
      </c>
      <c r="I4317" s="97"/>
      <c r="J4317" s="97"/>
      <c r="K4317" s="97"/>
      <c r="L4317" s="97"/>
      <c r="M4317" s="97"/>
      <c r="N4317" s="96" t="str">
        <f>IF(INDEX(技能效果!L:L,MATCH(技能效果等级!B4317,技能效果!B:B,0))="","",INDEX(技能效果!L:L,MATCH(技能效果等级!B4317,技能效果!B:B,0)))</f>
        <v/>
      </c>
      <c r="O4317" s="95">
        <f>IF(INDEX(技能效果!N:N,MATCH(B4317,技能效果!B:B,0))=0,INDEX(技能效果!M:M,MATCH(技能效果等级!B4317,技能效果!B:B,0)),INDEX(技能效果!M:M,MATCH(技能效果等级!B4317,技能效果!B:B,0))*VLOOKUP(E4317,技能数值计算!$C$19:$D$28,2,FALSE))</f>
        <v>0</v>
      </c>
      <c r="P4317" s="97"/>
      <c r="Q4317" s="97"/>
      <c r="R4317" s="95" t="str">
        <f>IF(INDEX(技能效果!O:O,MATCH(技能效果等级!B4317,技能效果!B:B,0))="","",INDEX(技能效果!O:O,MATCH(技能效果等级!B4317,技能效果!B:B,0)))</f>
        <v/>
      </c>
      <c r="S4317" s="97"/>
      <c r="T4317" s="97"/>
      <c r="U4317" s="97"/>
      <c r="V4317" s="96" t="str">
        <f>IF(INDEX(技能效果!AF:AF,MATCH(技能效果等级!B4317,技能效果!B:B,0))="","",INDEX(技能效果!AF:AF,MATCH(技能效果等级!B4317,技能效果!B:B,0)))</f>
        <v/>
      </c>
      <c r="W4317" s="95">
        <f t="shared" si="65"/>
        <v>422</v>
      </c>
    </row>
    <row r="4318" spans="1:23" ht="16.5" x14ac:dyDescent="0.2">
      <c r="A4318" s="62">
        <v>4315</v>
      </c>
      <c r="B4318" s="95">
        <f>INDEX(技能效果!B:B,MATCH(技能效果等级!W4318,技能效果!AE:AE,0))</f>
        <v>210601401</v>
      </c>
      <c r="C4318" s="95" t="str">
        <f>INDEX(技能效果!C:C,MATCH(技能效果等级!B4318,技能效果!B:B,0))</f>
        <v>吕仙宫普攻伤害(教学)</v>
      </c>
      <c r="D4318" s="96" t="s">
        <v>873</v>
      </c>
      <c r="E4318" s="95">
        <v>1</v>
      </c>
      <c r="F4318" s="95">
        <f>INDEX(技能效果!H:H,MATCH(技能效果等级!B4318,技能效果!B:B,0))</f>
        <v>1001</v>
      </c>
      <c r="G4318" s="95">
        <f>IF(INDEX(技能效果!K:K,MATCH(B4318,技能效果!B:B,0))=0,INDEX(技能效果!I:I,MATCH(技能效果等级!B4318,技能效果!B:B,0)),INDEX(技能效果!I:I,MATCH(技能效果等级!B4318,技能效果!B:B,0))*VLOOKUP(E4318,技能数值计算!$C$19:$D$28,2,FALSE))</f>
        <v>0.5</v>
      </c>
      <c r="H4318" s="95">
        <f>INDEX(技能效果!J:J,MATCH(技能效果等级!B4318,技能效果!B:B,0))</f>
        <v>0</v>
      </c>
      <c r="I4318" s="97"/>
      <c r="J4318" s="97"/>
      <c r="K4318" s="97"/>
      <c r="L4318" s="97"/>
      <c r="M4318" s="97"/>
      <c r="N4318" s="96" t="str">
        <f>IF(INDEX(技能效果!L:L,MATCH(技能效果等级!B4318,技能效果!B:B,0))="","",INDEX(技能效果!L:L,MATCH(技能效果等级!B4318,技能效果!B:B,0)))</f>
        <v/>
      </c>
      <c r="O4318" s="95">
        <f>IF(INDEX(技能效果!N:N,MATCH(B4318,技能效果!B:B,0))=0,INDEX(技能效果!M:M,MATCH(技能效果等级!B4318,技能效果!B:B,0)),INDEX(技能效果!M:M,MATCH(技能效果等级!B4318,技能效果!B:B,0))*VLOOKUP(E4318,技能数值计算!$C$19:$D$28,2,FALSE))</f>
        <v>0</v>
      </c>
      <c r="P4318" s="97"/>
      <c r="Q4318" s="97"/>
      <c r="R4318" s="95" t="str">
        <f>IF(INDEX(技能效果!O:O,MATCH(技能效果等级!B4318,技能效果!B:B,0))="","",INDEX(技能效果!O:O,MATCH(技能效果等级!B4318,技能效果!B:B,0)))</f>
        <v/>
      </c>
      <c r="S4318" s="97"/>
      <c r="T4318" s="97"/>
      <c r="U4318" s="97"/>
      <c r="V4318" s="96" t="str">
        <f>IF(INDEX(技能效果!AF:AF,MATCH(技能效果等级!B4318,技能效果!B:B,0))="","",INDEX(技能效果!AF:AF,MATCH(技能效果等级!B4318,技能效果!B:B,0)))</f>
        <v/>
      </c>
      <c r="W4318" s="95">
        <f t="shared" si="65"/>
        <v>423</v>
      </c>
    </row>
    <row r="4319" spans="1:23" ht="16.5" x14ac:dyDescent="0.2">
      <c r="A4319" s="62">
        <v>4316</v>
      </c>
      <c r="B4319" s="95">
        <f>INDEX(技能效果!B:B,MATCH(技能效果等级!W4319,技能效果!AE:AE,0))</f>
        <v>210601401</v>
      </c>
      <c r="C4319" s="95" t="str">
        <f>INDEX(技能效果!C:C,MATCH(技能效果等级!B4319,技能效果!B:B,0))</f>
        <v>吕仙宫普攻伤害(教学)</v>
      </c>
      <c r="D4319" s="96" t="s">
        <v>873</v>
      </c>
      <c r="E4319" s="95">
        <v>2</v>
      </c>
      <c r="F4319" s="95">
        <f>INDEX(技能效果!H:H,MATCH(技能效果等级!B4319,技能效果!B:B,0))</f>
        <v>1001</v>
      </c>
      <c r="G4319" s="95">
        <f>IF(INDEX(技能效果!K:K,MATCH(B4319,技能效果!B:B,0))=0,INDEX(技能效果!I:I,MATCH(技能效果等级!B4319,技能效果!B:B,0)),INDEX(技能效果!I:I,MATCH(技能效果等级!B4319,技能效果!B:B,0))*VLOOKUP(E4319,技能数值计算!$C$19:$D$28,2,FALSE))</f>
        <v>0.5</v>
      </c>
      <c r="H4319" s="95">
        <f>INDEX(技能效果!J:J,MATCH(技能效果等级!B4319,技能效果!B:B,0))</f>
        <v>0</v>
      </c>
      <c r="I4319" s="97"/>
      <c r="J4319" s="97"/>
      <c r="K4319" s="97"/>
      <c r="L4319" s="97"/>
      <c r="M4319" s="97"/>
      <c r="N4319" s="96" t="str">
        <f>IF(INDEX(技能效果!L:L,MATCH(技能效果等级!B4319,技能效果!B:B,0))="","",INDEX(技能效果!L:L,MATCH(技能效果等级!B4319,技能效果!B:B,0)))</f>
        <v/>
      </c>
      <c r="O4319" s="95">
        <f>IF(INDEX(技能效果!N:N,MATCH(B4319,技能效果!B:B,0))=0,INDEX(技能效果!M:M,MATCH(技能效果等级!B4319,技能效果!B:B,0)),INDEX(技能效果!M:M,MATCH(技能效果等级!B4319,技能效果!B:B,0))*VLOOKUP(E4319,技能数值计算!$C$19:$D$28,2,FALSE))</f>
        <v>0</v>
      </c>
      <c r="P4319" s="97"/>
      <c r="Q4319" s="97"/>
      <c r="R4319" s="95" t="str">
        <f>IF(INDEX(技能效果!O:O,MATCH(技能效果等级!B4319,技能效果!B:B,0))="","",INDEX(技能效果!O:O,MATCH(技能效果等级!B4319,技能效果!B:B,0)))</f>
        <v/>
      </c>
      <c r="S4319" s="97"/>
      <c r="T4319" s="97"/>
      <c r="U4319" s="97"/>
      <c r="V4319" s="96" t="str">
        <f>IF(INDEX(技能效果!AF:AF,MATCH(技能效果等级!B4319,技能效果!B:B,0))="","",INDEX(技能效果!AF:AF,MATCH(技能效果等级!B4319,技能效果!B:B,0)))</f>
        <v/>
      </c>
      <c r="W4319" s="95">
        <f t="shared" si="65"/>
        <v>423</v>
      </c>
    </row>
    <row r="4320" spans="1:23" ht="16.5" x14ac:dyDescent="0.2">
      <c r="A4320" s="62">
        <v>4317</v>
      </c>
      <c r="B4320" s="95">
        <f>INDEX(技能效果!B:B,MATCH(技能效果等级!W4320,技能效果!AE:AE,0))</f>
        <v>210601401</v>
      </c>
      <c r="C4320" s="95" t="str">
        <f>INDEX(技能效果!C:C,MATCH(技能效果等级!B4320,技能效果!B:B,0))</f>
        <v>吕仙宫普攻伤害(教学)</v>
      </c>
      <c r="D4320" s="96" t="s">
        <v>873</v>
      </c>
      <c r="E4320" s="95">
        <v>3</v>
      </c>
      <c r="F4320" s="95">
        <f>INDEX(技能效果!H:H,MATCH(技能效果等级!B4320,技能效果!B:B,0))</f>
        <v>1001</v>
      </c>
      <c r="G4320" s="95">
        <f>IF(INDEX(技能效果!K:K,MATCH(B4320,技能效果!B:B,0))=0,INDEX(技能效果!I:I,MATCH(技能效果等级!B4320,技能效果!B:B,0)),INDEX(技能效果!I:I,MATCH(技能效果等级!B4320,技能效果!B:B,0))*VLOOKUP(E4320,技能数值计算!$C$19:$D$28,2,FALSE))</f>
        <v>0.5</v>
      </c>
      <c r="H4320" s="95">
        <f>INDEX(技能效果!J:J,MATCH(技能效果等级!B4320,技能效果!B:B,0))</f>
        <v>0</v>
      </c>
      <c r="I4320" s="97"/>
      <c r="J4320" s="97"/>
      <c r="K4320" s="97"/>
      <c r="L4320" s="97"/>
      <c r="M4320" s="97"/>
      <c r="N4320" s="96" t="str">
        <f>IF(INDEX(技能效果!L:L,MATCH(技能效果等级!B4320,技能效果!B:B,0))="","",INDEX(技能效果!L:L,MATCH(技能效果等级!B4320,技能效果!B:B,0)))</f>
        <v/>
      </c>
      <c r="O4320" s="95">
        <f>IF(INDEX(技能效果!N:N,MATCH(B4320,技能效果!B:B,0))=0,INDEX(技能效果!M:M,MATCH(技能效果等级!B4320,技能效果!B:B,0)),INDEX(技能效果!M:M,MATCH(技能效果等级!B4320,技能效果!B:B,0))*VLOOKUP(E4320,技能数值计算!$C$19:$D$28,2,FALSE))</f>
        <v>0</v>
      </c>
      <c r="P4320" s="97"/>
      <c r="Q4320" s="97"/>
      <c r="R4320" s="95" t="str">
        <f>IF(INDEX(技能效果!O:O,MATCH(技能效果等级!B4320,技能效果!B:B,0))="","",INDEX(技能效果!O:O,MATCH(技能效果等级!B4320,技能效果!B:B,0)))</f>
        <v/>
      </c>
      <c r="S4320" s="97"/>
      <c r="T4320" s="97"/>
      <c r="U4320" s="97"/>
      <c r="V4320" s="96" t="str">
        <f>IF(INDEX(技能效果!AF:AF,MATCH(技能效果等级!B4320,技能效果!B:B,0))="","",INDEX(技能效果!AF:AF,MATCH(技能效果等级!B4320,技能效果!B:B,0)))</f>
        <v/>
      </c>
      <c r="W4320" s="95">
        <f t="shared" si="65"/>
        <v>423</v>
      </c>
    </row>
    <row r="4321" spans="1:23" ht="16.5" x14ac:dyDescent="0.2">
      <c r="A4321" s="62">
        <v>4318</v>
      </c>
      <c r="B4321" s="95">
        <f>INDEX(技能效果!B:B,MATCH(技能效果等级!W4321,技能效果!AE:AE,0))</f>
        <v>210601401</v>
      </c>
      <c r="C4321" s="95" t="str">
        <f>INDEX(技能效果!C:C,MATCH(技能效果等级!B4321,技能效果!B:B,0))</f>
        <v>吕仙宫普攻伤害(教学)</v>
      </c>
      <c r="D4321" s="96" t="s">
        <v>873</v>
      </c>
      <c r="E4321" s="95">
        <v>4</v>
      </c>
      <c r="F4321" s="95">
        <f>INDEX(技能效果!H:H,MATCH(技能效果等级!B4321,技能效果!B:B,0))</f>
        <v>1001</v>
      </c>
      <c r="G4321" s="95">
        <f>IF(INDEX(技能效果!K:K,MATCH(B4321,技能效果!B:B,0))=0,INDEX(技能效果!I:I,MATCH(技能效果等级!B4321,技能效果!B:B,0)),INDEX(技能效果!I:I,MATCH(技能效果等级!B4321,技能效果!B:B,0))*VLOOKUP(E4321,技能数值计算!$C$19:$D$28,2,FALSE))</f>
        <v>0.5</v>
      </c>
      <c r="H4321" s="95">
        <f>INDEX(技能效果!J:J,MATCH(技能效果等级!B4321,技能效果!B:B,0))</f>
        <v>0</v>
      </c>
      <c r="I4321" s="97"/>
      <c r="J4321" s="97"/>
      <c r="K4321" s="97"/>
      <c r="L4321" s="97"/>
      <c r="M4321" s="97"/>
      <c r="N4321" s="96" t="str">
        <f>IF(INDEX(技能效果!L:L,MATCH(技能效果等级!B4321,技能效果!B:B,0))="","",INDEX(技能效果!L:L,MATCH(技能效果等级!B4321,技能效果!B:B,0)))</f>
        <v/>
      </c>
      <c r="O4321" s="95">
        <f>IF(INDEX(技能效果!N:N,MATCH(B4321,技能效果!B:B,0))=0,INDEX(技能效果!M:M,MATCH(技能效果等级!B4321,技能效果!B:B,0)),INDEX(技能效果!M:M,MATCH(技能效果等级!B4321,技能效果!B:B,0))*VLOOKUP(E4321,技能数值计算!$C$19:$D$28,2,FALSE))</f>
        <v>0</v>
      </c>
      <c r="P4321" s="97"/>
      <c r="Q4321" s="97"/>
      <c r="R4321" s="95" t="str">
        <f>IF(INDEX(技能效果!O:O,MATCH(技能效果等级!B4321,技能效果!B:B,0))="","",INDEX(技能效果!O:O,MATCH(技能效果等级!B4321,技能效果!B:B,0)))</f>
        <v/>
      </c>
      <c r="S4321" s="97"/>
      <c r="T4321" s="97"/>
      <c r="U4321" s="97"/>
      <c r="V4321" s="96" t="str">
        <f>IF(INDEX(技能效果!AF:AF,MATCH(技能效果等级!B4321,技能效果!B:B,0))="","",INDEX(技能效果!AF:AF,MATCH(技能效果等级!B4321,技能效果!B:B,0)))</f>
        <v/>
      </c>
      <c r="W4321" s="95">
        <f t="shared" si="65"/>
        <v>423</v>
      </c>
    </row>
    <row r="4322" spans="1:23" ht="16.5" x14ac:dyDescent="0.2">
      <c r="A4322" s="62">
        <v>4319</v>
      </c>
      <c r="B4322" s="95">
        <f>INDEX(技能效果!B:B,MATCH(技能效果等级!W4322,技能效果!AE:AE,0))</f>
        <v>210601401</v>
      </c>
      <c r="C4322" s="95" t="str">
        <f>INDEX(技能效果!C:C,MATCH(技能效果等级!B4322,技能效果!B:B,0))</f>
        <v>吕仙宫普攻伤害(教学)</v>
      </c>
      <c r="D4322" s="96" t="s">
        <v>873</v>
      </c>
      <c r="E4322" s="95">
        <v>5</v>
      </c>
      <c r="F4322" s="95">
        <f>INDEX(技能效果!H:H,MATCH(技能效果等级!B4322,技能效果!B:B,0))</f>
        <v>1001</v>
      </c>
      <c r="G4322" s="95">
        <f>IF(INDEX(技能效果!K:K,MATCH(B4322,技能效果!B:B,0))=0,INDEX(技能效果!I:I,MATCH(技能效果等级!B4322,技能效果!B:B,0)),INDEX(技能效果!I:I,MATCH(技能效果等级!B4322,技能效果!B:B,0))*VLOOKUP(E4322,技能数值计算!$C$19:$D$28,2,FALSE))</f>
        <v>0.5</v>
      </c>
      <c r="H4322" s="95">
        <f>INDEX(技能效果!J:J,MATCH(技能效果等级!B4322,技能效果!B:B,0))</f>
        <v>0</v>
      </c>
      <c r="I4322" s="97"/>
      <c r="J4322" s="97"/>
      <c r="K4322" s="97"/>
      <c r="L4322" s="97"/>
      <c r="M4322" s="97"/>
      <c r="N4322" s="96" t="str">
        <f>IF(INDEX(技能效果!L:L,MATCH(技能效果等级!B4322,技能效果!B:B,0))="","",INDEX(技能效果!L:L,MATCH(技能效果等级!B4322,技能效果!B:B,0)))</f>
        <v/>
      </c>
      <c r="O4322" s="95">
        <f>IF(INDEX(技能效果!N:N,MATCH(B4322,技能效果!B:B,0))=0,INDEX(技能效果!M:M,MATCH(技能效果等级!B4322,技能效果!B:B,0)),INDEX(技能效果!M:M,MATCH(技能效果等级!B4322,技能效果!B:B,0))*VLOOKUP(E4322,技能数值计算!$C$19:$D$28,2,FALSE))</f>
        <v>0</v>
      </c>
      <c r="P4322" s="97"/>
      <c r="Q4322" s="97"/>
      <c r="R4322" s="95" t="str">
        <f>IF(INDEX(技能效果!O:O,MATCH(技能效果等级!B4322,技能效果!B:B,0))="","",INDEX(技能效果!O:O,MATCH(技能效果等级!B4322,技能效果!B:B,0)))</f>
        <v/>
      </c>
      <c r="S4322" s="97"/>
      <c r="T4322" s="97"/>
      <c r="U4322" s="97"/>
      <c r="V4322" s="96" t="str">
        <f>IF(INDEX(技能效果!AF:AF,MATCH(技能效果等级!B4322,技能效果!B:B,0))="","",INDEX(技能效果!AF:AF,MATCH(技能效果等级!B4322,技能效果!B:B,0)))</f>
        <v/>
      </c>
      <c r="W4322" s="95">
        <f t="shared" si="65"/>
        <v>423</v>
      </c>
    </row>
    <row r="4323" spans="1:23" ht="16.5" x14ac:dyDescent="0.2">
      <c r="A4323" s="62">
        <v>4320</v>
      </c>
      <c r="B4323" s="95">
        <f>INDEX(技能效果!B:B,MATCH(技能效果等级!W4323,技能效果!AE:AE,0))</f>
        <v>210601401</v>
      </c>
      <c r="C4323" s="95" t="str">
        <f>INDEX(技能效果!C:C,MATCH(技能效果等级!B4323,技能效果!B:B,0))</f>
        <v>吕仙宫普攻伤害(教学)</v>
      </c>
      <c r="D4323" s="96" t="s">
        <v>873</v>
      </c>
      <c r="E4323" s="95">
        <v>6</v>
      </c>
      <c r="F4323" s="95">
        <f>INDEX(技能效果!H:H,MATCH(技能效果等级!B4323,技能效果!B:B,0))</f>
        <v>1001</v>
      </c>
      <c r="G4323" s="95">
        <f>IF(INDEX(技能效果!K:K,MATCH(B4323,技能效果!B:B,0))=0,INDEX(技能效果!I:I,MATCH(技能效果等级!B4323,技能效果!B:B,0)),INDEX(技能效果!I:I,MATCH(技能效果等级!B4323,技能效果!B:B,0))*VLOOKUP(E4323,技能数值计算!$C$19:$D$28,2,FALSE))</f>
        <v>0.5</v>
      </c>
      <c r="H4323" s="95">
        <f>INDEX(技能效果!J:J,MATCH(技能效果等级!B4323,技能效果!B:B,0))</f>
        <v>0</v>
      </c>
      <c r="I4323" s="97"/>
      <c r="J4323" s="97"/>
      <c r="K4323" s="97"/>
      <c r="L4323" s="97"/>
      <c r="M4323" s="97"/>
      <c r="N4323" s="96" t="str">
        <f>IF(INDEX(技能效果!L:L,MATCH(技能效果等级!B4323,技能效果!B:B,0))="","",INDEX(技能效果!L:L,MATCH(技能效果等级!B4323,技能效果!B:B,0)))</f>
        <v/>
      </c>
      <c r="O4323" s="95">
        <f>IF(INDEX(技能效果!N:N,MATCH(B4323,技能效果!B:B,0))=0,INDEX(技能效果!M:M,MATCH(技能效果等级!B4323,技能效果!B:B,0)),INDEX(技能效果!M:M,MATCH(技能效果等级!B4323,技能效果!B:B,0))*VLOOKUP(E4323,技能数值计算!$C$19:$D$28,2,FALSE))</f>
        <v>0</v>
      </c>
      <c r="P4323" s="97"/>
      <c r="Q4323" s="97"/>
      <c r="R4323" s="95" t="str">
        <f>IF(INDEX(技能效果!O:O,MATCH(技能效果等级!B4323,技能效果!B:B,0))="","",INDEX(技能效果!O:O,MATCH(技能效果等级!B4323,技能效果!B:B,0)))</f>
        <v/>
      </c>
      <c r="S4323" s="97"/>
      <c r="T4323" s="97"/>
      <c r="U4323" s="97"/>
      <c r="V4323" s="96" t="str">
        <f>IF(INDEX(技能效果!AF:AF,MATCH(技能效果等级!B4323,技能效果!B:B,0))="","",INDEX(技能效果!AF:AF,MATCH(技能效果等级!B4323,技能效果!B:B,0)))</f>
        <v/>
      </c>
      <c r="W4323" s="95">
        <f t="shared" si="65"/>
        <v>423</v>
      </c>
    </row>
    <row r="4324" spans="1:23" ht="16.5" x14ac:dyDescent="0.2">
      <c r="A4324" s="62">
        <v>4321</v>
      </c>
      <c r="B4324" s="95">
        <f>INDEX(技能效果!B:B,MATCH(技能效果等级!W4324,技能效果!AE:AE,0))</f>
        <v>210601401</v>
      </c>
      <c r="C4324" s="95" t="str">
        <f>INDEX(技能效果!C:C,MATCH(技能效果等级!B4324,技能效果!B:B,0))</f>
        <v>吕仙宫普攻伤害(教学)</v>
      </c>
      <c r="D4324" s="96" t="s">
        <v>873</v>
      </c>
      <c r="E4324" s="95">
        <v>7</v>
      </c>
      <c r="F4324" s="95">
        <f>INDEX(技能效果!H:H,MATCH(技能效果等级!B4324,技能效果!B:B,0))</f>
        <v>1001</v>
      </c>
      <c r="G4324" s="95">
        <f>IF(INDEX(技能效果!K:K,MATCH(B4324,技能效果!B:B,0))=0,INDEX(技能效果!I:I,MATCH(技能效果等级!B4324,技能效果!B:B,0)),INDEX(技能效果!I:I,MATCH(技能效果等级!B4324,技能效果!B:B,0))*VLOOKUP(E4324,技能数值计算!$C$19:$D$28,2,FALSE))</f>
        <v>0.5</v>
      </c>
      <c r="H4324" s="95">
        <f>INDEX(技能效果!J:J,MATCH(技能效果等级!B4324,技能效果!B:B,0))</f>
        <v>0</v>
      </c>
      <c r="I4324" s="97"/>
      <c r="J4324" s="97"/>
      <c r="K4324" s="97"/>
      <c r="L4324" s="97"/>
      <c r="M4324" s="97"/>
      <c r="N4324" s="96" t="str">
        <f>IF(INDEX(技能效果!L:L,MATCH(技能效果等级!B4324,技能效果!B:B,0))="","",INDEX(技能效果!L:L,MATCH(技能效果等级!B4324,技能效果!B:B,0)))</f>
        <v/>
      </c>
      <c r="O4324" s="95">
        <f>IF(INDEX(技能效果!N:N,MATCH(B4324,技能效果!B:B,0))=0,INDEX(技能效果!M:M,MATCH(技能效果等级!B4324,技能效果!B:B,0)),INDEX(技能效果!M:M,MATCH(技能效果等级!B4324,技能效果!B:B,0))*VLOOKUP(E4324,技能数值计算!$C$19:$D$28,2,FALSE))</f>
        <v>0</v>
      </c>
      <c r="P4324" s="97"/>
      <c r="Q4324" s="97"/>
      <c r="R4324" s="95" t="str">
        <f>IF(INDEX(技能效果!O:O,MATCH(技能效果等级!B4324,技能效果!B:B,0))="","",INDEX(技能效果!O:O,MATCH(技能效果等级!B4324,技能效果!B:B,0)))</f>
        <v/>
      </c>
      <c r="S4324" s="97"/>
      <c r="T4324" s="97"/>
      <c r="U4324" s="97"/>
      <c r="V4324" s="96" t="str">
        <f>IF(INDEX(技能效果!AF:AF,MATCH(技能效果等级!B4324,技能效果!B:B,0))="","",INDEX(技能效果!AF:AF,MATCH(技能效果等级!B4324,技能效果!B:B,0)))</f>
        <v/>
      </c>
      <c r="W4324" s="95">
        <f t="shared" si="65"/>
        <v>423</v>
      </c>
    </row>
    <row r="4325" spans="1:23" ht="16.5" x14ac:dyDescent="0.2">
      <c r="A4325" s="62">
        <v>4322</v>
      </c>
      <c r="B4325" s="95">
        <f>INDEX(技能效果!B:B,MATCH(技能效果等级!W4325,技能效果!AE:AE,0))</f>
        <v>210601401</v>
      </c>
      <c r="C4325" s="95" t="str">
        <f>INDEX(技能效果!C:C,MATCH(技能效果等级!B4325,技能效果!B:B,0))</f>
        <v>吕仙宫普攻伤害(教学)</v>
      </c>
      <c r="D4325" s="96" t="s">
        <v>873</v>
      </c>
      <c r="E4325" s="95">
        <v>8</v>
      </c>
      <c r="F4325" s="95">
        <f>INDEX(技能效果!H:H,MATCH(技能效果等级!B4325,技能效果!B:B,0))</f>
        <v>1001</v>
      </c>
      <c r="G4325" s="95">
        <f>IF(INDEX(技能效果!K:K,MATCH(B4325,技能效果!B:B,0))=0,INDEX(技能效果!I:I,MATCH(技能效果等级!B4325,技能效果!B:B,0)),INDEX(技能效果!I:I,MATCH(技能效果等级!B4325,技能效果!B:B,0))*VLOOKUP(E4325,技能数值计算!$C$19:$D$28,2,FALSE))</f>
        <v>0.5</v>
      </c>
      <c r="H4325" s="95">
        <f>INDEX(技能效果!J:J,MATCH(技能效果等级!B4325,技能效果!B:B,0))</f>
        <v>0</v>
      </c>
      <c r="I4325" s="97"/>
      <c r="J4325" s="97"/>
      <c r="K4325" s="97"/>
      <c r="L4325" s="97"/>
      <c r="M4325" s="97"/>
      <c r="N4325" s="96" t="str">
        <f>IF(INDEX(技能效果!L:L,MATCH(技能效果等级!B4325,技能效果!B:B,0))="","",INDEX(技能效果!L:L,MATCH(技能效果等级!B4325,技能效果!B:B,0)))</f>
        <v/>
      </c>
      <c r="O4325" s="95">
        <f>IF(INDEX(技能效果!N:N,MATCH(B4325,技能效果!B:B,0))=0,INDEX(技能效果!M:M,MATCH(技能效果等级!B4325,技能效果!B:B,0)),INDEX(技能效果!M:M,MATCH(技能效果等级!B4325,技能效果!B:B,0))*VLOOKUP(E4325,技能数值计算!$C$19:$D$28,2,FALSE))</f>
        <v>0</v>
      </c>
      <c r="P4325" s="97"/>
      <c r="Q4325" s="97"/>
      <c r="R4325" s="95" t="str">
        <f>IF(INDEX(技能效果!O:O,MATCH(技能效果等级!B4325,技能效果!B:B,0))="","",INDEX(技能效果!O:O,MATCH(技能效果等级!B4325,技能效果!B:B,0)))</f>
        <v/>
      </c>
      <c r="S4325" s="97"/>
      <c r="T4325" s="97"/>
      <c r="U4325" s="97"/>
      <c r="V4325" s="96" t="str">
        <f>IF(INDEX(技能效果!AF:AF,MATCH(技能效果等级!B4325,技能效果!B:B,0))="","",INDEX(技能效果!AF:AF,MATCH(技能效果等级!B4325,技能效果!B:B,0)))</f>
        <v/>
      </c>
      <c r="W4325" s="95">
        <f t="shared" si="65"/>
        <v>423</v>
      </c>
    </row>
    <row r="4326" spans="1:23" ht="16.5" x14ac:dyDescent="0.2">
      <c r="A4326" s="62">
        <v>4323</v>
      </c>
      <c r="B4326" s="95">
        <f>INDEX(技能效果!B:B,MATCH(技能效果等级!W4326,技能效果!AE:AE,0))</f>
        <v>210601401</v>
      </c>
      <c r="C4326" s="95" t="str">
        <f>INDEX(技能效果!C:C,MATCH(技能效果等级!B4326,技能效果!B:B,0))</f>
        <v>吕仙宫普攻伤害(教学)</v>
      </c>
      <c r="D4326" s="96" t="s">
        <v>873</v>
      </c>
      <c r="E4326" s="95">
        <v>9</v>
      </c>
      <c r="F4326" s="95">
        <f>INDEX(技能效果!H:H,MATCH(技能效果等级!B4326,技能效果!B:B,0))</f>
        <v>1001</v>
      </c>
      <c r="G4326" s="95">
        <f>IF(INDEX(技能效果!K:K,MATCH(B4326,技能效果!B:B,0))=0,INDEX(技能效果!I:I,MATCH(技能效果等级!B4326,技能效果!B:B,0)),INDEX(技能效果!I:I,MATCH(技能效果等级!B4326,技能效果!B:B,0))*VLOOKUP(E4326,技能数值计算!$C$19:$D$28,2,FALSE))</f>
        <v>0.5</v>
      </c>
      <c r="H4326" s="95">
        <f>INDEX(技能效果!J:J,MATCH(技能效果等级!B4326,技能效果!B:B,0))</f>
        <v>0</v>
      </c>
      <c r="I4326" s="97"/>
      <c r="J4326" s="97"/>
      <c r="K4326" s="97"/>
      <c r="L4326" s="97"/>
      <c r="M4326" s="97"/>
      <c r="N4326" s="96" t="str">
        <f>IF(INDEX(技能效果!L:L,MATCH(技能效果等级!B4326,技能效果!B:B,0))="","",INDEX(技能效果!L:L,MATCH(技能效果等级!B4326,技能效果!B:B,0)))</f>
        <v/>
      </c>
      <c r="O4326" s="95">
        <f>IF(INDEX(技能效果!N:N,MATCH(B4326,技能效果!B:B,0))=0,INDEX(技能效果!M:M,MATCH(技能效果等级!B4326,技能效果!B:B,0)),INDEX(技能效果!M:M,MATCH(技能效果等级!B4326,技能效果!B:B,0))*VLOOKUP(E4326,技能数值计算!$C$19:$D$28,2,FALSE))</f>
        <v>0</v>
      </c>
      <c r="P4326" s="97"/>
      <c r="Q4326" s="97"/>
      <c r="R4326" s="95" t="str">
        <f>IF(INDEX(技能效果!O:O,MATCH(技能效果等级!B4326,技能效果!B:B,0))="","",INDEX(技能效果!O:O,MATCH(技能效果等级!B4326,技能效果!B:B,0)))</f>
        <v/>
      </c>
      <c r="S4326" s="97"/>
      <c r="T4326" s="97"/>
      <c r="U4326" s="97"/>
      <c r="V4326" s="96" t="str">
        <f>IF(INDEX(技能效果!AF:AF,MATCH(技能效果等级!B4326,技能效果!B:B,0))="","",INDEX(技能效果!AF:AF,MATCH(技能效果等级!B4326,技能效果!B:B,0)))</f>
        <v/>
      </c>
      <c r="W4326" s="95">
        <f t="shared" si="65"/>
        <v>423</v>
      </c>
    </row>
    <row r="4327" spans="1:23" ht="16.5" x14ac:dyDescent="0.2">
      <c r="A4327" s="62">
        <v>4324</v>
      </c>
      <c r="B4327" s="95">
        <f>INDEX(技能效果!B:B,MATCH(技能效果等级!W4327,技能效果!AE:AE,0))</f>
        <v>210601401</v>
      </c>
      <c r="C4327" s="95" t="str">
        <f>INDEX(技能效果!C:C,MATCH(技能效果等级!B4327,技能效果!B:B,0))</f>
        <v>吕仙宫普攻伤害(教学)</v>
      </c>
      <c r="D4327" s="96" t="s">
        <v>873</v>
      </c>
      <c r="E4327" s="95">
        <v>10</v>
      </c>
      <c r="F4327" s="95">
        <f>INDEX(技能效果!H:H,MATCH(技能效果等级!B4327,技能效果!B:B,0))</f>
        <v>1001</v>
      </c>
      <c r="G4327" s="95">
        <f>IF(INDEX(技能效果!K:K,MATCH(B4327,技能效果!B:B,0))=0,INDEX(技能效果!I:I,MATCH(技能效果等级!B4327,技能效果!B:B,0)),INDEX(技能效果!I:I,MATCH(技能效果等级!B4327,技能效果!B:B,0))*VLOOKUP(E4327,技能数值计算!$C$19:$D$28,2,FALSE))</f>
        <v>0.5</v>
      </c>
      <c r="H4327" s="95">
        <f>INDEX(技能效果!J:J,MATCH(技能效果等级!B4327,技能效果!B:B,0))</f>
        <v>0</v>
      </c>
      <c r="I4327" s="97"/>
      <c r="J4327" s="97"/>
      <c r="K4327" s="97"/>
      <c r="L4327" s="97"/>
      <c r="M4327" s="97"/>
      <c r="N4327" s="96" t="str">
        <f>IF(INDEX(技能效果!L:L,MATCH(技能效果等级!B4327,技能效果!B:B,0))="","",INDEX(技能效果!L:L,MATCH(技能效果等级!B4327,技能效果!B:B,0)))</f>
        <v/>
      </c>
      <c r="O4327" s="95">
        <f>IF(INDEX(技能效果!N:N,MATCH(B4327,技能效果!B:B,0))=0,INDEX(技能效果!M:M,MATCH(技能效果等级!B4327,技能效果!B:B,0)),INDEX(技能效果!M:M,MATCH(技能效果等级!B4327,技能效果!B:B,0))*VLOOKUP(E4327,技能数值计算!$C$19:$D$28,2,FALSE))</f>
        <v>0</v>
      </c>
      <c r="P4327" s="97"/>
      <c r="Q4327" s="97"/>
      <c r="R4327" s="95" t="str">
        <f>IF(INDEX(技能效果!O:O,MATCH(技能效果等级!B4327,技能效果!B:B,0))="","",INDEX(技能效果!O:O,MATCH(技能效果等级!B4327,技能效果!B:B,0)))</f>
        <v/>
      </c>
      <c r="S4327" s="97"/>
      <c r="T4327" s="97"/>
      <c r="U4327" s="97"/>
      <c r="V4327" s="96" t="str">
        <f>IF(INDEX(技能效果!AF:AF,MATCH(技能效果等级!B4327,技能效果!B:B,0))="","",INDEX(技能效果!AF:AF,MATCH(技能效果等级!B4327,技能效果!B:B,0)))</f>
        <v/>
      </c>
      <c r="W4327" s="95">
        <f t="shared" si="65"/>
        <v>423</v>
      </c>
    </row>
    <row r="4328" spans="1:23" ht="16.5" x14ac:dyDescent="0.2">
      <c r="A4328" s="62">
        <v>4325</v>
      </c>
      <c r="B4328" s="95">
        <f>INDEX(技能效果!B:B,MATCH(技能效果等级!W4328,技能效果!AE:AE,0))</f>
        <v>210601402</v>
      </c>
      <c r="C4328" s="95" t="str">
        <f>INDEX(技能效果!C:C,MATCH(技能效果等级!B4328,技能效果!B:B,0))</f>
        <v>吕仙宫普攻水晶(教学)</v>
      </c>
      <c r="D4328" s="96" t="s">
        <v>873</v>
      </c>
      <c r="E4328" s="95">
        <v>1</v>
      </c>
      <c r="F4328" s="95">
        <f>INDEX(技能效果!H:H,MATCH(技能效果等级!B4328,技能效果!B:B,0))</f>
        <v>3001</v>
      </c>
      <c r="G4328" s="95">
        <f>IF(INDEX(技能效果!K:K,MATCH(B4328,技能效果!B:B,0))=0,INDEX(技能效果!I:I,MATCH(技能效果等级!B4328,技能效果!B:B,0)),INDEX(技能效果!I:I,MATCH(技能效果等级!B4328,技能效果!B:B,0))*VLOOKUP(E4328,技能数值计算!$C$19:$D$28,2,FALSE))</f>
        <v>2</v>
      </c>
      <c r="H4328" s="95">
        <f>INDEX(技能效果!J:J,MATCH(技能效果等级!B4328,技能效果!B:B,0))</f>
        <v>1</v>
      </c>
      <c r="I4328" s="97"/>
      <c r="J4328" s="97"/>
      <c r="K4328" s="97"/>
      <c r="L4328" s="97"/>
      <c r="M4328" s="97"/>
      <c r="N4328" s="96" t="str">
        <f>IF(INDEX(技能效果!L:L,MATCH(技能效果等级!B4328,技能效果!B:B,0))="","",INDEX(技能效果!L:L,MATCH(技能效果等级!B4328,技能效果!B:B,0)))</f>
        <v/>
      </c>
      <c r="O4328" s="95">
        <f>IF(INDEX(技能效果!N:N,MATCH(B4328,技能效果!B:B,0))=0,INDEX(技能效果!M:M,MATCH(技能效果等级!B4328,技能效果!B:B,0)),INDEX(技能效果!M:M,MATCH(技能效果等级!B4328,技能效果!B:B,0))*VLOOKUP(E4328,技能数值计算!$C$19:$D$28,2,FALSE))</f>
        <v>0</v>
      </c>
      <c r="P4328" s="97"/>
      <c r="Q4328" s="97"/>
      <c r="R4328" s="95" t="str">
        <f>IF(INDEX(技能效果!O:O,MATCH(技能效果等级!B4328,技能效果!B:B,0))="","",INDEX(技能效果!O:O,MATCH(技能效果等级!B4328,技能效果!B:B,0)))</f>
        <v/>
      </c>
      <c r="S4328" s="97"/>
      <c r="T4328" s="97"/>
      <c r="U4328" s="97"/>
      <c r="V4328" s="96" t="str">
        <f>IF(INDEX(技能效果!AF:AF,MATCH(技能效果等级!B4328,技能效果!B:B,0))="","",INDEX(技能效果!AF:AF,MATCH(技能效果等级!B4328,技能效果!B:B,0)))</f>
        <v/>
      </c>
      <c r="W4328" s="95">
        <f t="shared" si="65"/>
        <v>424</v>
      </c>
    </row>
    <row r="4329" spans="1:23" ht="16.5" x14ac:dyDescent="0.2">
      <c r="A4329" s="62">
        <v>4326</v>
      </c>
      <c r="B4329" s="95">
        <f>INDEX(技能效果!B:B,MATCH(技能效果等级!W4329,技能效果!AE:AE,0))</f>
        <v>210601402</v>
      </c>
      <c r="C4329" s="95" t="str">
        <f>INDEX(技能效果!C:C,MATCH(技能效果等级!B4329,技能效果!B:B,0))</f>
        <v>吕仙宫普攻水晶(教学)</v>
      </c>
      <c r="D4329" s="96" t="s">
        <v>873</v>
      </c>
      <c r="E4329" s="95">
        <v>2</v>
      </c>
      <c r="F4329" s="95">
        <f>INDEX(技能效果!H:H,MATCH(技能效果等级!B4329,技能效果!B:B,0))</f>
        <v>3001</v>
      </c>
      <c r="G4329" s="95">
        <f>IF(INDEX(技能效果!K:K,MATCH(B4329,技能效果!B:B,0))=0,INDEX(技能效果!I:I,MATCH(技能效果等级!B4329,技能效果!B:B,0)),INDEX(技能效果!I:I,MATCH(技能效果等级!B4329,技能效果!B:B,0))*VLOOKUP(E4329,技能数值计算!$C$19:$D$28,2,FALSE))</f>
        <v>2</v>
      </c>
      <c r="H4329" s="95">
        <f>INDEX(技能效果!J:J,MATCH(技能效果等级!B4329,技能效果!B:B,0))</f>
        <v>1</v>
      </c>
      <c r="I4329" s="97"/>
      <c r="J4329" s="97"/>
      <c r="K4329" s="97"/>
      <c r="L4329" s="97"/>
      <c r="M4329" s="97"/>
      <c r="N4329" s="96" t="str">
        <f>IF(INDEX(技能效果!L:L,MATCH(技能效果等级!B4329,技能效果!B:B,0))="","",INDEX(技能效果!L:L,MATCH(技能效果等级!B4329,技能效果!B:B,0)))</f>
        <v/>
      </c>
      <c r="O4329" s="95">
        <f>IF(INDEX(技能效果!N:N,MATCH(B4329,技能效果!B:B,0))=0,INDEX(技能效果!M:M,MATCH(技能效果等级!B4329,技能效果!B:B,0)),INDEX(技能效果!M:M,MATCH(技能效果等级!B4329,技能效果!B:B,0))*VLOOKUP(E4329,技能数值计算!$C$19:$D$28,2,FALSE))</f>
        <v>0</v>
      </c>
      <c r="P4329" s="97"/>
      <c r="Q4329" s="97"/>
      <c r="R4329" s="95" t="str">
        <f>IF(INDEX(技能效果!O:O,MATCH(技能效果等级!B4329,技能效果!B:B,0))="","",INDEX(技能效果!O:O,MATCH(技能效果等级!B4329,技能效果!B:B,0)))</f>
        <v/>
      </c>
      <c r="S4329" s="97"/>
      <c r="T4329" s="97"/>
      <c r="U4329" s="97"/>
      <c r="V4329" s="96" t="str">
        <f>IF(INDEX(技能效果!AF:AF,MATCH(技能效果等级!B4329,技能效果!B:B,0))="","",INDEX(技能效果!AF:AF,MATCH(技能效果等级!B4329,技能效果!B:B,0)))</f>
        <v/>
      </c>
      <c r="W4329" s="95">
        <f t="shared" si="65"/>
        <v>424</v>
      </c>
    </row>
    <row r="4330" spans="1:23" ht="16.5" x14ac:dyDescent="0.2">
      <c r="A4330" s="62">
        <v>4327</v>
      </c>
      <c r="B4330" s="95">
        <f>INDEX(技能效果!B:B,MATCH(技能效果等级!W4330,技能效果!AE:AE,0))</f>
        <v>210601402</v>
      </c>
      <c r="C4330" s="95" t="str">
        <f>INDEX(技能效果!C:C,MATCH(技能效果等级!B4330,技能效果!B:B,0))</f>
        <v>吕仙宫普攻水晶(教学)</v>
      </c>
      <c r="D4330" s="96" t="s">
        <v>873</v>
      </c>
      <c r="E4330" s="95">
        <v>3</v>
      </c>
      <c r="F4330" s="95">
        <f>INDEX(技能效果!H:H,MATCH(技能效果等级!B4330,技能效果!B:B,0))</f>
        <v>3001</v>
      </c>
      <c r="G4330" s="95">
        <f>IF(INDEX(技能效果!K:K,MATCH(B4330,技能效果!B:B,0))=0,INDEX(技能效果!I:I,MATCH(技能效果等级!B4330,技能效果!B:B,0)),INDEX(技能效果!I:I,MATCH(技能效果等级!B4330,技能效果!B:B,0))*VLOOKUP(E4330,技能数值计算!$C$19:$D$28,2,FALSE))</f>
        <v>2</v>
      </c>
      <c r="H4330" s="95">
        <f>INDEX(技能效果!J:J,MATCH(技能效果等级!B4330,技能效果!B:B,0))</f>
        <v>1</v>
      </c>
      <c r="I4330" s="97"/>
      <c r="J4330" s="97"/>
      <c r="K4330" s="97"/>
      <c r="L4330" s="97"/>
      <c r="M4330" s="97"/>
      <c r="N4330" s="96" t="str">
        <f>IF(INDEX(技能效果!L:L,MATCH(技能效果等级!B4330,技能效果!B:B,0))="","",INDEX(技能效果!L:L,MATCH(技能效果等级!B4330,技能效果!B:B,0)))</f>
        <v/>
      </c>
      <c r="O4330" s="95">
        <f>IF(INDEX(技能效果!N:N,MATCH(B4330,技能效果!B:B,0))=0,INDEX(技能效果!M:M,MATCH(技能效果等级!B4330,技能效果!B:B,0)),INDEX(技能效果!M:M,MATCH(技能效果等级!B4330,技能效果!B:B,0))*VLOOKUP(E4330,技能数值计算!$C$19:$D$28,2,FALSE))</f>
        <v>0</v>
      </c>
      <c r="P4330" s="97"/>
      <c r="Q4330" s="97"/>
      <c r="R4330" s="95" t="str">
        <f>IF(INDEX(技能效果!O:O,MATCH(技能效果等级!B4330,技能效果!B:B,0))="","",INDEX(技能效果!O:O,MATCH(技能效果等级!B4330,技能效果!B:B,0)))</f>
        <v/>
      </c>
      <c r="S4330" s="97"/>
      <c r="T4330" s="97"/>
      <c r="U4330" s="97"/>
      <c r="V4330" s="96" t="str">
        <f>IF(INDEX(技能效果!AF:AF,MATCH(技能效果等级!B4330,技能效果!B:B,0))="","",INDEX(技能效果!AF:AF,MATCH(技能效果等级!B4330,技能效果!B:B,0)))</f>
        <v/>
      </c>
      <c r="W4330" s="95">
        <f t="shared" si="65"/>
        <v>424</v>
      </c>
    </row>
    <row r="4331" spans="1:23" ht="16.5" x14ac:dyDescent="0.2">
      <c r="A4331" s="62">
        <v>4328</v>
      </c>
      <c r="B4331" s="95">
        <f>INDEX(技能效果!B:B,MATCH(技能效果等级!W4331,技能效果!AE:AE,0))</f>
        <v>210601402</v>
      </c>
      <c r="C4331" s="95" t="str">
        <f>INDEX(技能效果!C:C,MATCH(技能效果等级!B4331,技能效果!B:B,0))</f>
        <v>吕仙宫普攻水晶(教学)</v>
      </c>
      <c r="D4331" s="96" t="s">
        <v>873</v>
      </c>
      <c r="E4331" s="95">
        <v>4</v>
      </c>
      <c r="F4331" s="95">
        <f>INDEX(技能效果!H:H,MATCH(技能效果等级!B4331,技能效果!B:B,0))</f>
        <v>3001</v>
      </c>
      <c r="G4331" s="95">
        <f>IF(INDEX(技能效果!K:K,MATCH(B4331,技能效果!B:B,0))=0,INDEX(技能效果!I:I,MATCH(技能效果等级!B4331,技能效果!B:B,0)),INDEX(技能效果!I:I,MATCH(技能效果等级!B4331,技能效果!B:B,0))*VLOOKUP(E4331,技能数值计算!$C$19:$D$28,2,FALSE))</f>
        <v>2</v>
      </c>
      <c r="H4331" s="95">
        <f>INDEX(技能效果!J:J,MATCH(技能效果等级!B4331,技能效果!B:B,0))</f>
        <v>1</v>
      </c>
      <c r="I4331" s="97"/>
      <c r="J4331" s="97"/>
      <c r="K4331" s="97"/>
      <c r="L4331" s="97"/>
      <c r="M4331" s="97"/>
      <c r="N4331" s="96" t="str">
        <f>IF(INDEX(技能效果!L:L,MATCH(技能效果等级!B4331,技能效果!B:B,0))="","",INDEX(技能效果!L:L,MATCH(技能效果等级!B4331,技能效果!B:B,0)))</f>
        <v/>
      </c>
      <c r="O4331" s="95">
        <f>IF(INDEX(技能效果!N:N,MATCH(B4331,技能效果!B:B,0))=0,INDEX(技能效果!M:M,MATCH(技能效果等级!B4331,技能效果!B:B,0)),INDEX(技能效果!M:M,MATCH(技能效果等级!B4331,技能效果!B:B,0))*VLOOKUP(E4331,技能数值计算!$C$19:$D$28,2,FALSE))</f>
        <v>0</v>
      </c>
      <c r="P4331" s="97"/>
      <c r="Q4331" s="97"/>
      <c r="R4331" s="95" t="str">
        <f>IF(INDEX(技能效果!O:O,MATCH(技能效果等级!B4331,技能效果!B:B,0))="","",INDEX(技能效果!O:O,MATCH(技能效果等级!B4331,技能效果!B:B,0)))</f>
        <v/>
      </c>
      <c r="S4331" s="97"/>
      <c r="T4331" s="97"/>
      <c r="U4331" s="97"/>
      <c r="V4331" s="96" t="str">
        <f>IF(INDEX(技能效果!AF:AF,MATCH(技能效果等级!B4331,技能效果!B:B,0))="","",INDEX(技能效果!AF:AF,MATCH(技能效果等级!B4331,技能效果!B:B,0)))</f>
        <v/>
      </c>
      <c r="W4331" s="95">
        <f t="shared" si="65"/>
        <v>424</v>
      </c>
    </row>
    <row r="4332" spans="1:23" ht="16.5" x14ac:dyDescent="0.2">
      <c r="A4332" s="62">
        <v>4329</v>
      </c>
      <c r="B4332" s="95">
        <f>INDEX(技能效果!B:B,MATCH(技能效果等级!W4332,技能效果!AE:AE,0))</f>
        <v>210601402</v>
      </c>
      <c r="C4332" s="95" t="str">
        <f>INDEX(技能效果!C:C,MATCH(技能效果等级!B4332,技能效果!B:B,0))</f>
        <v>吕仙宫普攻水晶(教学)</v>
      </c>
      <c r="D4332" s="96" t="s">
        <v>873</v>
      </c>
      <c r="E4332" s="95">
        <v>5</v>
      </c>
      <c r="F4332" s="95">
        <f>INDEX(技能效果!H:H,MATCH(技能效果等级!B4332,技能效果!B:B,0))</f>
        <v>3001</v>
      </c>
      <c r="G4332" s="95">
        <f>IF(INDEX(技能效果!K:K,MATCH(B4332,技能效果!B:B,0))=0,INDEX(技能效果!I:I,MATCH(技能效果等级!B4332,技能效果!B:B,0)),INDEX(技能效果!I:I,MATCH(技能效果等级!B4332,技能效果!B:B,0))*VLOOKUP(E4332,技能数值计算!$C$19:$D$28,2,FALSE))</f>
        <v>2</v>
      </c>
      <c r="H4332" s="95">
        <f>INDEX(技能效果!J:J,MATCH(技能效果等级!B4332,技能效果!B:B,0))</f>
        <v>1</v>
      </c>
      <c r="I4332" s="97"/>
      <c r="J4332" s="97"/>
      <c r="K4332" s="97"/>
      <c r="L4332" s="97"/>
      <c r="M4332" s="97"/>
      <c r="N4332" s="96" t="str">
        <f>IF(INDEX(技能效果!L:L,MATCH(技能效果等级!B4332,技能效果!B:B,0))="","",INDEX(技能效果!L:L,MATCH(技能效果等级!B4332,技能效果!B:B,0)))</f>
        <v/>
      </c>
      <c r="O4332" s="95">
        <f>IF(INDEX(技能效果!N:N,MATCH(B4332,技能效果!B:B,0))=0,INDEX(技能效果!M:M,MATCH(技能效果等级!B4332,技能效果!B:B,0)),INDEX(技能效果!M:M,MATCH(技能效果等级!B4332,技能效果!B:B,0))*VLOOKUP(E4332,技能数值计算!$C$19:$D$28,2,FALSE))</f>
        <v>0</v>
      </c>
      <c r="P4332" s="97"/>
      <c r="Q4332" s="97"/>
      <c r="R4332" s="95" t="str">
        <f>IF(INDEX(技能效果!O:O,MATCH(技能效果等级!B4332,技能效果!B:B,0))="","",INDEX(技能效果!O:O,MATCH(技能效果等级!B4332,技能效果!B:B,0)))</f>
        <v/>
      </c>
      <c r="S4332" s="97"/>
      <c r="T4332" s="97"/>
      <c r="U4332" s="97"/>
      <c r="V4332" s="96" t="str">
        <f>IF(INDEX(技能效果!AF:AF,MATCH(技能效果等级!B4332,技能效果!B:B,0))="","",INDEX(技能效果!AF:AF,MATCH(技能效果等级!B4332,技能效果!B:B,0)))</f>
        <v/>
      </c>
      <c r="W4332" s="95">
        <f t="shared" si="65"/>
        <v>424</v>
      </c>
    </row>
    <row r="4333" spans="1:23" ht="16.5" x14ac:dyDescent="0.2">
      <c r="A4333" s="62">
        <v>4330</v>
      </c>
      <c r="B4333" s="95">
        <f>INDEX(技能效果!B:B,MATCH(技能效果等级!W4333,技能效果!AE:AE,0))</f>
        <v>210601402</v>
      </c>
      <c r="C4333" s="95" t="str">
        <f>INDEX(技能效果!C:C,MATCH(技能效果等级!B4333,技能效果!B:B,0))</f>
        <v>吕仙宫普攻水晶(教学)</v>
      </c>
      <c r="D4333" s="96" t="s">
        <v>873</v>
      </c>
      <c r="E4333" s="95">
        <v>6</v>
      </c>
      <c r="F4333" s="95">
        <f>INDEX(技能效果!H:H,MATCH(技能效果等级!B4333,技能效果!B:B,0))</f>
        <v>3001</v>
      </c>
      <c r="G4333" s="95">
        <f>IF(INDEX(技能效果!K:K,MATCH(B4333,技能效果!B:B,0))=0,INDEX(技能效果!I:I,MATCH(技能效果等级!B4333,技能效果!B:B,0)),INDEX(技能效果!I:I,MATCH(技能效果等级!B4333,技能效果!B:B,0))*VLOOKUP(E4333,技能数值计算!$C$19:$D$28,2,FALSE))</f>
        <v>2</v>
      </c>
      <c r="H4333" s="95">
        <f>INDEX(技能效果!J:J,MATCH(技能效果等级!B4333,技能效果!B:B,0))</f>
        <v>1</v>
      </c>
      <c r="I4333" s="97"/>
      <c r="J4333" s="97"/>
      <c r="K4333" s="97"/>
      <c r="L4333" s="97"/>
      <c r="M4333" s="97"/>
      <c r="N4333" s="96" t="str">
        <f>IF(INDEX(技能效果!L:L,MATCH(技能效果等级!B4333,技能效果!B:B,0))="","",INDEX(技能效果!L:L,MATCH(技能效果等级!B4333,技能效果!B:B,0)))</f>
        <v/>
      </c>
      <c r="O4333" s="95">
        <f>IF(INDEX(技能效果!N:N,MATCH(B4333,技能效果!B:B,0))=0,INDEX(技能效果!M:M,MATCH(技能效果等级!B4333,技能效果!B:B,0)),INDEX(技能效果!M:M,MATCH(技能效果等级!B4333,技能效果!B:B,0))*VLOOKUP(E4333,技能数值计算!$C$19:$D$28,2,FALSE))</f>
        <v>0</v>
      </c>
      <c r="P4333" s="97"/>
      <c r="Q4333" s="97"/>
      <c r="R4333" s="95" t="str">
        <f>IF(INDEX(技能效果!O:O,MATCH(技能效果等级!B4333,技能效果!B:B,0))="","",INDEX(技能效果!O:O,MATCH(技能效果等级!B4333,技能效果!B:B,0)))</f>
        <v/>
      </c>
      <c r="S4333" s="97"/>
      <c r="T4333" s="97"/>
      <c r="U4333" s="97"/>
      <c r="V4333" s="96" t="str">
        <f>IF(INDEX(技能效果!AF:AF,MATCH(技能效果等级!B4333,技能效果!B:B,0))="","",INDEX(技能效果!AF:AF,MATCH(技能效果等级!B4333,技能效果!B:B,0)))</f>
        <v/>
      </c>
      <c r="W4333" s="95">
        <f t="shared" ref="W4333:W4396" si="66">W4323+1</f>
        <v>424</v>
      </c>
    </row>
    <row r="4334" spans="1:23" ht="16.5" x14ac:dyDescent="0.2">
      <c r="A4334" s="62">
        <v>4331</v>
      </c>
      <c r="B4334" s="95">
        <f>INDEX(技能效果!B:B,MATCH(技能效果等级!W4334,技能效果!AE:AE,0))</f>
        <v>210601402</v>
      </c>
      <c r="C4334" s="95" t="str">
        <f>INDEX(技能效果!C:C,MATCH(技能效果等级!B4334,技能效果!B:B,0))</f>
        <v>吕仙宫普攻水晶(教学)</v>
      </c>
      <c r="D4334" s="96" t="s">
        <v>873</v>
      </c>
      <c r="E4334" s="95">
        <v>7</v>
      </c>
      <c r="F4334" s="95">
        <f>INDEX(技能效果!H:H,MATCH(技能效果等级!B4334,技能效果!B:B,0))</f>
        <v>3001</v>
      </c>
      <c r="G4334" s="95">
        <f>IF(INDEX(技能效果!K:K,MATCH(B4334,技能效果!B:B,0))=0,INDEX(技能效果!I:I,MATCH(技能效果等级!B4334,技能效果!B:B,0)),INDEX(技能效果!I:I,MATCH(技能效果等级!B4334,技能效果!B:B,0))*VLOOKUP(E4334,技能数值计算!$C$19:$D$28,2,FALSE))</f>
        <v>2</v>
      </c>
      <c r="H4334" s="95">
        <f>INDEX(技能效果!J:J,MATCH(技能效果等级!B4334,技能效果!B:B,0))</f>
        <v>1</v>
      </c>
      <c r="I4334" s="97"/>
      <c r="J4334" s="97"/>
      <c r="K4334" s="97"/>
      <c r="L4334" s="97"/>
      <c r="M4334" s="97"/>
      <c r="N4334" s="96" t="str">
        <f>IF(INDEX(技能效果!L:L,MATCH(技能效果等级!B4334,技能效果!B:B,0))="","",INDEX(技能效果!L:L,MATCH(技能效果等级!B4334,技能效果!B:B,0)))</f>
        <v/>
      </c>
      <c r="O4334" s="95">
        <f>IF(INDEX(技能效果!N:N,MATCH(B4334,技能效果!B:B,0))=0,INDEX(技能效果!M:M,MATCH(技能效果等级!B4334,技能效果!B:B,0)),INDEX(技能效果!M:M,MATCH(技能效果等级!B4334,技能效果!B:B,0))*VLOOKUP(E4334,技能数值计算!$C$19:$D$28,2,FALSE))</f>
        <v>0</v>
      </c>
      <c r="P4334" s="97"/>
      <c r="Q4334" s="97"/>
      <c r="R4334" s="95" t="str">
        <f>IF(INDEX(技能效果!O:O,MATCH(技能效果等级!B4334,技能效果!B:B,0))="","",INDEX(技能效果!O:O,MATCH(技能效果等级!B4334,技能效果!B:B,0)))</f>
        <v/>
      </c>
      <c r="S4334" s="97"/>
      <c r="T4334" s="97"/>
      <c r="U4334" s="97"/>
      <c r="V4334" s="96" t="str">
        <f>IF(INDEX(技能效果!AF:AF,MATCH(技能效果等级!B4334,技能效果!B:B,0))="","",INDEX(技能效果!AF:AF,MATCH(技能效果等级!B4334,技能效果!B:B,0)))</f>
        <v/>
      </c>
      <c r="W4334" s="95">
        <f t="shared" si="66"/>
        <v>424</v>
      </c>
    </row>
    <row r="4335" spans="1:23" ht="16.5" x14ac:dyDescent="0.2">
      <c r="A4335" s="62">
        <v>4332</v>
      </c>
      <c r="B4335" s="95">
        <f>INDEX(技能效果!B:B,MATCH(技能效果等级!W4335,技能效果!AE:AE,0))</f>
        <v>210601402</v>
      </c>
      <c r="C4335" s="95" t="str">
        <f>INDEX(技能效果!C:C,MATCH(技能效果等级!B4335,技能效果!B:B,0))</f>
        <v>吕仙宫普攻水晶(教学)</v>
      </c>
      <c r="D4335" s="96" t="s">
        <v>873</v>
      </c>
      <c r="E4335" s="95">
        <v>8</v>
      </c>
      <c r="F4335" s="95">
        <f>INDEX(技能效果!H:H,MATCH(技能效果等级!B4335,技能效果!B:B,0))</f>
        <v>3001</v>
      </c>
      <c r="G4335" s="95">
        <f>IF(INDEX(技能效果!K:K,MATCH(B4335,技能效果!B:B,0))=0,INDEX(技能效果!I:I,MATCH(技能效果等级!B4335,技能效果!B:B,0)),INDEX(技能效果!I:I,MATCH(技能效果等级!B4335,技能效果!B:B,0))*VLOOKUP(E4335,技能数值计算!$C$19:$D$28,2,FALSE))</f>
        <v>2</v>
      </c>
      <c r="H4335" s="95">
        <f>INDEX(技能效果!J:J,MATCH(技能效果等级!B4335,技能效果!B:B,0))</f>
        <v>1</v>
      </c>
      <c r="I4335" s="97"/>
      <c r="J4335" s="97"/>
      <c r="K4335" s="97"/>
      <c r="L4335" s="97"/>
      <c r="M4335" s="97"/>
      <c r="N4335" s="96" t="str">
        <f>IF(INDEX(技能效果!L:L,MATCH(技能效果等级!B4335,技能效果!B:B,0))="","",INDEX(技能效果!L:L,MATCH(技能效果等级!B4335,技能效果!B:B,0)))</f>
        <v/>
      </c>
      <c r="O4335" s="95">
        <f>IF(INDEX(技能效果!N:N,MATCH(B4335,技能效果!B:B,0))=0,INDEX(技能效果!M:M,MATCH(技能效果等级!B4335,技能效果!B:B,0)),INDEX(技能效果!M:M,MATCH(技能效果等级!B4335,技能效果!B:B,0))*VLOOKUP(E4335,技能数值计算!$C$19:$D$28,2,FALSE))</f>
        <v>0</v>
      </c>
      <c r="P4335" s="97"/>
      <c r="Q4335" s="97"/>
      <c r="R4335" s="95" t="str">
        <f>IF(INDEX(技能效果!O:O,MATCH(技能效果等级!B4335,技能效果!B:B,0))="","",INDEX(技能效果!O:O,MATCH(技能效果等级!B4335,技能效果!B:B,0)))</f>
        <v/>
      </c>
      <c r="S4335" s="97"/>
      <c r="T4335" s="97"/>
      <c r="U4335" s="97"/>
      <c r="V4335" s="96" t="str">
        <f>IF(INDEX(技能效果!AF:AF,MATCH(技能效果等级!B4335,技能效果!B:B,0))="","",INDEX(技能效果!AF:AF,MATCH(技能效果等级!B4335,技能效果!B:B,0)))</f>
        <v/>
      </c>
      <c r="W4335" s="95">
        <f t="shared" si="66"/>
        <v>424</v>
      </c>
    </row>
    <row r="4336" spans="1:23" ht="16.5" x14ac:dyDescent="0.2">
      <c r="A4336" s="62">
        <v>4333</v>
      </c>
      <c r="B4336" s="95">
        <f>INDEX(技能效果!B:B,MATCH(技能效果等级!W4336,技能效果!AE:AE,0))</f>
        <v>210601402</v>
      </c>
      <c r="C4336" s="95" t="str">
        <f>INDEX(技能效果!C:C,MATCH(技能效果等级!B4336,技能效果!B:B,0))</f>
        <v>吕仙宫普攻水晶(教学)</v>
      </c>
      <c r="D4336" s="96" t="s">
        <v>873</v>
      </c>
      <c r="E4336" s="95">
        <v>9</v>
      </c>
      <c r="F4336" s="95">
        <f>INDEX(技能效果!H:H,MATCH(技能效果等级!B4336,技能效果!B:B,0))</f>
        <v>3001</v>
      </c>
      <c r="G4336" s="95">
        <f>IF(INDEX(技能效果!K:K,MATCH(B4336,技能效果!B:B,0))=0,INDEX(技能效果!I:I,MATCH(技能效果等级!B4336,技能效果!B:B,0)),INDEX(技能效果!I:I,MATCH(技能效果等级!B4336,技能效果!B:B,0))*VLOOKUP(E4336,技能数值计算!$C$19:$D$28,2,FALSE))</f>
        <v>2</v>
      </c>
      <c r="H4336" s="95">
        <f>INDEX(技能效果!J:J,MATCH(技能效果等级!B4336,技能效果!B:B,0))</f>
        <v>1</v>
      </c>
      <c r="I4336" s="97"/>
      <c r="J4336" s="97"/>
      <c r="K4336" s="97"/>
      <c r="L4336" s="97"/>
      <c r="M4336" s="97"/>
      <c r="N4336" s="96" t="str">
        <f>IF(INDEX(技能效果!L:L,MATCH(技能效果等级!B4336,技能效果!B:B,0))="","",INDEX(技能效果!L:L,MATCH(技能效果等级!B4336,技能效果!B:B,0)))</f>
        <v/>
      </c>
      <c r="O4336" s="95">
        <f>IF(INDEX(技能效果!N:N,MATCH(B4336,技能效果!B:B,0))=0,INDEX(技能效果!M:M,MATCH(技能效果等级!B4336,技能效果!B:B,0)),INDEX(技能效果!M:M,MATCH(技能效果等级!B4336,技能效果!B:B,0))*VLOOKUP(E4336,技能数值计算!$C$19:$D$28,2,FALSE))</f>
        <v>0</v>
      </c>
      <c r="P4336" s="97"/>
      <c r="Q4336" s="97"/>
      <c r="R4336" s="95" t="str">
        <f>IF(INDEX(技能效果!O:O,MATCH(技能效果等级!B4336,技能效果!B:B,0))="","",INDEX(技能效果!O:O,MATCH(技能效果等级!B4336,技能效果!B:B,0)))</f>
        <v/>
      </c>
      <c r="S4336" s="97"/>
      <c r="T4336" s="97"/>
      <c r="U4336" s="97"/>
      <c r="V4336" s="96" t="str">
        <f>IF(INDEX(技能效果!AF:AF,MATCH(技能效果等级!B4336,技能效果!B:B,0))="","",INDEX(技能效果!AF:AF,MATCH(技能效果等级!B4336,技能效果!B:B,0)))</f>
        <v/>
      </c>
      <c r="W4336" s="95">
        <f t="shared" si="66"/>
        <v>424</v>
      </c>
    </row>
    <row r="4337" spans="1:23" ht="16.5" x14ac:dyDescent="0.2">
      <c r="A4337" s="62">
        <v>4334</v>
      </c>
      <c r="B4337" s="95">
        <f>INDEX(技能效果!B:B,MATCH(技能效果等级!W4337,技能效果!AE:AE,0))</f>
        <v>210601402</v>
      </c>
      <c r="C4337" s="95" t="str">
        <f>INDEX(技能效果!C:C,MATCH(技能效果等级!B4337,技能效果!B:B,0))</f>
        <v>吕仙宫普攻水晶(教学)</v>
      </c>
      <c r="D4337" s="96" t="s">
        <v>873</v>
      </c>
      <c r="E4337" s="95">
        <v>10</v>
      </c>
      <c r="F4337" s="95">
        <f>INDEX(技能效果!H:H,MATCH(技能效果等级!B4337,技能效果!B:B,0))</f>
        <v>3001</v>
      </c>
      <c r="G4337" s="95">
        <f>IF(INDEX(技能效果!K:K,MATCH(B4337,技能效果!B:B,0))=0,INDEX(技能效果!I:I,MATCH(技能效果等级!B4337,技能效果!B:B,0)),INDEX(技能效果!I:I,MATCH(技能效果等级!B4337,技能效果!B:B,0))*VLOOKUP(E4337,技能数值计算!$C$19:$D$28,2,FALSE))</f>
        <v>2</v>
      </c>
      <c r="H4337" s="95">
        <f>INDEX(技能效果!J:J,MATCH(技能效果等级!B4337,技能效果!B:B,0))</f>
        <v>1</v>
      </c>
      <c r="I4337" s="97"/>
      <c r="J4337" s="97"/>
      <c r="K4337" s="97"/>
      <c r="L4337" s="97"/>
      <c r="M4337" s="97"/>
      <c r="N4337" s="96" t="str">
        <f>IF(INDEX(技能效果!L:L,MATCH(技能效果等级!B4337,技能效果!B:B,0))="","",INDEX(技能效果!L:L,MATCH(技能效果等级!B4337,技能效果!B:B,0)))</f>
        <v/>
      </c>
      <c r="O4337" s="95">
        <f>IF(INDEX(技能效果!N:N,MATCH(B4337,技能效果!B:B,0))=0,INDEX(技能效果!M:M,MATCH(技能效果等级!B4337,技能效果!B:B,0)),INDEX(技能效果!M:M,MATCH(技能效果等级!B4337,技能效果!B:B,0))*VLOOKUP(E4337,技能数值计算!$C$19:$D$28,2,FALSE))</f>
        <v>0</v>
      </c>
      <c r="P4337" s="97"/>
      <c r="Q4337" s="97"/>
      <c r="R4337" s="95" t="str">
        <f>IF(INDEX(技能效果!O:O,MATCH(技能效果等级!B4337,技能效果!B:B,0))="","",INDEX(技能效果!O:O,MATCH(技能效果等级!B4337,技能效果!B:B,0)))</f>
        <v/>
      </c>
      <c r="S4337" s="97"/>
      <c r="T4337" s="97"/>
      <c r="U4337" s="97"/>
      <c r="V4337" s="96" t="str">
        <f>IF(INDEX(技能效果!AF:AF,MATCH(技能效果等级!B4337,技能效果!B:B,0))="","",INDEX(技能效果!AF:AF,MATCH(技能效果等级!B4337,技能效果!B:B,0)))</f>
        <v/>
      </c>
      <c r="W4337" s="95">
        <f t="shared" si="66"/>
        <v>424</v>
      </c>
    </row>
    <row r="4338" spans="1:23" ht="16.5" x14ac:dyDescent="0.2">
      <c r="A4338" s="62">
        <v>4335</v>
      </c>
      <c r="B4338" s="95">
        <f>INDEX(技能效果!B:B,MATCH(技能效果等级!W4338,技能效果!AE:AE,0))</f>
        <v>210601501</v>
      </c>
      <c r="C4338" s="95" t="str">
        <f>INDEX(技能效果!C:C,MATCH(技能效果等级!B4338,技能效果!B:B,0))</f>
        <v>阎巧巧普攻伤害(教学)</v>
      </c>
      <c r="D4338" s="96" t="s">
        <v>873</v>
      </c>
      <c r="E4338" s="95">
        <v>1</v>
      </c>
      <c r="F4338" s="95">
        <f>INDEX(技能效果!H:H,MATCH(技能效果等级!B4338,技能效果!B:B,0))</f>
        <v>1001</v>
      </c>
      <c r="G4338" s="95">
        <f>IF(INDEX(技能效果!K:K,MATCH(B4338,技能效果!B:B,0))=0,INDEX(技能效果!I:I,MATCH(技能效果等级!B4338,技能效果!B:B,0)),INDEX(技能效果!I:I,MATCH(技能效果等级!B4338,技能效果!B:B,0))*VLOOKUP(E4338,技能数值计算!$C$19:$D$28,2,FALSE))</f>
        <v>0.5</v>
      </c>
      <c r="H4338" s="95">
        <f>INDEX(技能效果!J:J,MATCH(技能效果等级!B4338,技能效果!B:B,0))</f>
        <v>0</v>
      </c>
      <c r="I4338" s="97"/>
      <c r="J4338" s="97"/>
      <c r="K4338" s="97"/>
      <c r="L4338" s="97"/>
      <c r="M4338" s="97"/>
      <c r="N4338" s="96" t="str">
        <f>IF(INDEX(技能效果!L:L,MATCH(技能效果等级!B4338,技能效果!B:B,0))="","",INDEX(技能效果!L:L,MATCH(技能效果等级!B4338,技能效果!B:B,0)))</f>
        <v/>
      </c>
      <c r="O4338" s="95">
        <f>IF(INDEX(技能效果!N:N,MATCH(B4338,技能效果!B:B,0))=0,INDEX(技能效果!M:M,MATCH(技能效果等级!B4338,技能效果!B:B,0)),INDEX(技能效果!M:M,MATCH(技能效果等级!B4338,技能效果!B:B,0))*VLOOKUP(E4338,技能数值计算!$C$19:$D$28,2,FALSE))</f>
        <v>0</v>
      </c>
      <c r="P4338" s="97"/>
      <c r="Q4338" s="97"/>
      <c r="R4338" s="95" t="str">
        <f>IF(INDEX(技能效果!O:O,MATCH(技能效果等级!B4338,技能效果!B:B,0))="","",INDEX(技能效果!O:O,MATCH(技能效果等级!B4338,技能效果!B:B,0)))</f>
        <v/>
      </c>
      <c r="S4338" s="97"/>
      <c r="T4338" s="97"/>
      <c r="U4338" s="97"/>
      <c r="V4338" s="96" t="str">
        <f>IF(INDEX(技能效果!AF:AF,MATCH(技能效果等级!B4338,技能效果!B:B,0))="","",INDEX(技能效果!AF:AF,MATCH(技能效果等级!B4338,技能效果!B:B,0)))</f>
        <v/>
      </c>
      <c r="W4338" s="95">
        <f t="shared" si="66"/>
        <v>425</v>
      </c>
    </row>
    <row r="4339" spans="1:23" ht="16.5" x14ac:dyDescent="0.2">
      <c r="A4339" s="62">
        <v>4336</v>
      </c>
      <c r="B4339" s="95">
        <f>INDEX(技能效果!B:B,MATCH(技能效果等级!W4339,技能效果!AE:AE,0))</f>
        <v>210601501</v>
      </c>
      <c r="C4339" s="95" t="str">
        <f>INDEX(技能效果!C:C,MATCH(技能效果等级!B4339,技能效果!B:B,0))</f>
        <v>阎巧巧普攻伤害(教学)</v>
      </c>
      <c r="D4339" s="96" t="s">
        <v>873</v>
      </c>
      <c r="E4339" s="95">
        <v>2</v>
      </c>
      <c r="F4339" s="95">
        <f>INDEX(技能效果!H:H,MATCH(技能效果等级!B4339,技能效果!B:B,0))</f>
        <v>1001</v>
      </c>
      <c r="G4339" s="95">
        <f>IF(INDEX(技能效果!K:K,MATCH(B4339,技能效果!B:B,0))=0,INDEX(技能效果!I:I,MATCH(技能效果等级!B4339,技能效果!B:B,0)),INDEX(技能效果!I:I,MATCH(技能效果等级!B4339,技能效果!B:B,0))*VLOOKUP(E4339,技能数值计算!$C$19:$D$28,2,FALSE))</f>
        <v>0.5</v>
      </c>
      <c r="H4339" s="95">
        <f>INDEX(技能效果!J:J,MATCH(技能效果等级!B4339,技能效果!B:B,0))</f>
        <v>0</v>
      </c>
      <c r="I4339" s="97"/>
      <c r="J4339" s="97"/>
      <c r="K4339" s="97"/>
      <c r="L4339" s="97"/>
      <c r="M4339" s="97"/>
      <c r="N4339" s="96" t="str">
        <f>IF(INDEX(技能效果!L:L,MATCH(技能效果等级!B4339,技能效果!B:B,0))="","",INDEX(技能效果!L:L,MATCH(技能效果等级!B4339,技能效果!B:B,0)))</f>
        <v/>
      </c>
      <c r="O4339" s="95">
        <f>IF(INDEX(技能效果!N:N,MATCH(B4339,技能效果!B:B,0))=0,INDEX(技能效果!M:M,MATCH(技能效果等级!B4339,技能效果!B:B,0)),INDEX(技能效果!M:M,MATCH(技能效果等级!B4339,技能效果!B:B,0))*VLOOKUP(E4339,技能数值计算!$C$19:$D$28,2,FALSE))</f>
        <v>0</v>
      </c>
      <c r="P4339" s="97"/>
      <c r="Q4339" s="97"/>
      <c r="R4339" s="95" t="str">
        <f>IF(INDEX(技能效果!O:O,MATCH(技能效果等级!B4339,技能效果!B:B,0))="","",INDEX(技能效果!O:O,MATCH(技能效果等级!B4339,技能效果!B:B,0)))</f>
        <v/>
      </c>
      <c r="S4339" s="97"/>
      <c r="T4339" s="97"/>
      <c r="U4339" s="97"/>
      <c r="V4339" s="96" t="str">
        <f>IF(INDEX(技能效果!AF:AF,MATCH(技能效果等级!B4339,技能效果!B:B,0))="","",INDEX(技能效果!AF:AF,MATCH(技能效果等级!B4339,技能效果!B:B,0)))</f>
        <v/>
      </c>
      <c r="W4339" s="95">
        <f t="shared" si="66"/>
        <v>425</v>
      </c>
    </row>
    <row r="4340" spans="1:23" ht="16.5" x14ac:dyDescent="0.2">
      <c r="A4340" s="62">
        <v>4337</v>
      </c>
      <c r="B4340" s="95">
        <f>INDEX(技能效果!B:B,MATCH(技能效果等级!W4340,技能效果!AE:AE,0))</f>
        <v>210601501</v>
      </c>
      <c r="C4340" s="95" t="str">
        <f>INDEX(技能效果!C:C,MATCH(技能效果等级!B4340,技能效果!B:B,0))</f>
        <v>阎巧巧普攻伤害(教学)</v>
      </c>
      <c r="D4340" s="96" t="s">
        <v>873</v>
      </c>
      <c r="E4340" s="95">
        <v>3</v>
      </c>
      <c r="F4340" s="95">
        <f>INDEX(技能效果!H:H,MATCH(技能效果等级!B4340,技能效果!B:B,0))</f>
        <v>1001</v>
      </c>
      <c r="G4340" s="95">
        <f>IF(INDEX(技能效果!K:K,MATCH(B4340,技能效果!B:B,0))=0,INDEX(技能效果!I:I,MATCH(技能效果等级!B4340,技能效果!B:B,0)),INDEX(技能效果!I:I,MATCH(技能效果等级!B4340,技能效果!B:B,0))*VLOOKUP(E4340,技能数值计算!$C$19:$D$28,2,FALSE))</f>
        <v>0.5</v>
      </c>
      <c r="H4340" s="95">
        <f>INDEX(技能效果!J:J,MATCH(技能效果等级!B4340,技能效果!B:B,0))</f>
        <v>0</v>
      </c>
      <c r="I4340" s="97"/>
      <c r="J4340" s="97"/>
      <c r="K4340" s="97"/>
      <c r="L4340" s="97"/>
      <c r="M4340" s="97"/>
      <c r="N4340" s="96" t="str">
        <f>IF(INDEX(技能效果!L:L,MATCH(技能效果等级!B4340,技能效果!B:B,0))="","",INDEX(技能效果!L:L,MATCH(技能效果等级!B4340,技能效果!B:B,0)))</f>
        <v/>
      </c>
      <c r="O4340" s="95">
        <f>IF(INDEX(技能效果!N:N,MATCH(B4340,技能效果!B:B,0))=0,INDEX(技能效果!M:M,MATCH(技能效果等级!B4340,技能效果!B:B,0)),INDEX(技能效果!M:M,MATCH(技能效果等级!B4340,技能效果!B:B,0))*VLOOKUP(E4340,技能数值计算!$C$19:$D$28,2,FALSE))</f>
        <v>0</v>
      </c>
      <c r="P4340" s="97"/>
      <c r="Q4340" s="97"/>
      <c r="R4340" s="95" t="str">
        <f>IF(INDEX(技能效果!O:O,MATCH(技能效果等级!B4340,技能效果!B:B,0))="","",INDEX(技能效果!O:O,MATCH(技能效果等级!B4340,技能效果!B:B,0)))</f>
        <v/>
      </c>
      <c r="S4340" s="97"/>
      <c r="T4340" s="97"/>
      <c r="U4340" s="97"/>
      <c r="V4340" s="96" t="str">
        <f>IF(INDEX(技能效果!AF:AF,MATCH(技能效果等级!B4340,技能效果!B:B,0))="","",INDEX(技能效果!AF:AF,MATCH(技能效果等级!B4340,技能效果!B:B,0)))</f>
        <v/>
      </c>
      <c r="W4340" s="95">
        <f t="shared" si="66"/>
        <v>425</v>
      </c>
    </row>
    <row r="4341" spans="1:23" ht="16.5" x14ac:dyDescent="0.2">
      <c r="A4341" s="62">
        <v>4338</v>
      </c>
      <c r="B4341" s="95">
        <f>INDEX(技能效果!B:B,MATCH(技能效果等级!W4341,技能效果!AE:AE,0))</f>
        <v>210601501</v>
      </c>
      <c r="C4341" s="95" t="str">
        <f>INDEX(技能效果!C:C,MATCH(技能效果等级!B4341,技能效果!B:B,0))</f>
        <v>阎巧巧普攻伤害(教学)</v>
      </c>
      <c r="D4341" s="96" t="s">
        <v>873</v>
      </c>
      <c r="E4341" s="95">
        <v>4</v>
      </c>
      <c r="F4341" s="95">
        <f>INDEX(技能效果!H:H,MATCH(技能效果等级!B4341,技能效果!B:B,0))</f>
        <v>1001</v>
      </c>
      <c r="G4341" s="95">
        <f>IF(INDEX(技能效果!K:K,MATCH(B4341,技能效果!B:B,0))=0,INDEX(技能效果!I:I,MATCH(技能效果等级!B4341,技能效果!B:B,0)),INDEX(技能效果!I:I,MATCH(技能效果等级!B4341,技能效果!B:B,0))*VLOOKUP(E4341,技能数值计算!$C$19:$D$28,2,FALSE))</f>
        <v>0.5</v>
      </c>
      <c r="H4341" s="95">
        <f>INDEX(技能效果!J:J,MATCH(技能效果等级!B4341,技能效果!B:B,0))</f>
        <v>0</v>
      </c>
      <c r="I4341" s="97"/>
      <c r="J4341" s="97"/>
      <c r="K4341" s="97"/>
      <c r="L4341" s="97"/>
      <c r="M4341" s="97"/>
      <c r="N4341" s="96" t="str">
        <f>IF(INDEX(技能效果!L:L,MATCH(技能效果等级!B4341,技能效果!B:B,0))="","",INDEX(技能效果!L:L,MATCH(技能效果等级!B4341,技能效果!B:B,0)))</f>
        <v/>
      </c>
      <c r="O4341" s="95">
        <f>IF(INDEX(技能效果!N:N,MATCH(B4341,技能效果!B:B,0))=0,INDEX(技能效果!M:M,MATCH(技能效果等级!B4341,技能效果!B:B,0)),INDEX(技能效果!M:M,MATCH(技能效果等级!B4341,技能效果!B:B,0))*VLOOKUP(E4341,技能数值计算!$C$19:$D$28,2,FALSE))</f>
        <v>0</v>
      </c>
      <c r="P4341" s="97"/>
      <c r="Q4341" s="97"/>
      <c r="R4341" s="95" t="str">
        <f>IF(INDEX(技能效果!O:O,MATCH(技能效果等级!B4341,技能效果!B:B,0))="","",INDEX(技能效果!O:O,MATCH(技能效果等级!B4341,技能效果!B:B,0)))</f>
        <v/>
      </c>
      <c r="S4341" s="97"/>
      <c r="T4341" s="97"/>
      <c r="U4341" s="97"/>
      <c r="V4341" s="96" t="str">
        <f>IF(INDEX(技能效果!AF:AF,MATCH(技能效果等级!B4341,技能效果!B:B,0))="","",INDEX(技能效果!AF:AF,MATCH(技能效果等级!B4341,技能效果!B:B,0)))</f>
        <v/>
      </c>
      <c r="W4341" s="95">
        <f t="shared" si="66"/>
        <v>425</v>
      </c>
    </row>
    <row r="4342" spans="1:23" ht="16.5" x14ac:dyDescent="0.2">
      <c r="A4342" s="62">
        <v>4339</v>
      </c>
      <c r="B4342" s="95">
        <f>INDEX(技能效果!B:B,MATCH(技能效果等级!W4342,技能效果!AE:AE,0))</f>
        <v>210601501</v>
      </c>
      <c r="C4342" s="95" t="str">
        <f>INDEX(技能效果!C:C,MATCH(技能效果等级!B4342,技能效果!B:B,0))</f>
        <v>阎巧巧普攻伤害(教学)</v>
      </c>
      <c r="D4342" s="96" t="s">
        <v>873</v>
      </c>
      <c r="E4342" s="95">
        <v>5</v>
      </c>
      <c r="F4342" s="95">
        <f>INDEX(技能效果!H:H,MATCH(技能效果等级!B4342,技能效果!B:B,0))</f>
        <v>1001</v>
      </c>
      <c r="G4342" s="95">
        <f>IF(INDEX(技能效果!K:K,MATCH(B4342,技能效果!B:B,0))=0,INDEX(技能效果!I:I,MATCH(技能效果等级!B4342,技能效果!B:B,0)),INDEX(技能效果!I:I,MATCH(技能效果等级!B4342,技能效果!B:B,0))*VLOOKUP(E4342,技能数值计算!$C$19:$D$28,2,FALSE))</f>
        <v>0.5</v>
      </c>
      <c r="H4342" s="95">
        <f>INDEX(技能效果!J:J,MATCH(技能效果等级!B4342,技能效果!B:B,0))</f>
        <v>0</v>
      </c>
      <c r="I4342" s="97"/>
      <c r="J4342" s="97"/>
      <c r="K4342" s="97"/>
      <c r="L4342" s="97"/>
      <c r="M4342" s="97"/>
      <c r="N4342" s="96" t="str">
        <f>IF(INDEX(技能效果!L:L,MATCH(技能效果等级!B4342,技能效果!B:B,0))="","",INDEX(技能效果!L:L,MATCH(技能效果等级!B4342,技能效果!B:B,0)))</f>
        <v/>
      </c>
      <c r="O4342" s="95">
        <f>IF(INDEX(技能效果!N:N,MATCH(B4342,技能效果!B:B,0))=0,INDEX(技能效果!M:M,MATCH(技能效果等级!B4342,技能效果!B:B,0)),INDEX(技能效果!M:M,MATCH(技能效果等级!B4342,技能效果!B:B,0))*VLOOKUP(E4342,技能数值计算!$C$19:$D$28,2,FALSE))</f>
        <v>0</v>
      </c>
      <c r="P4342" s="97"/>
      <c r="Q4342" s="97"/>
      <c r="R4342" s="95" t="str">
        <f>IF(INDEX(技能效果!O:O,MATCH(技能效果等级!B4342,技能效果!B:B,0))="","",INDEX(技能效果!O:O,MATCH(技能效果等级!B4342,技能效果!B:B,0)))</f>
        <v/>
      </c>
      <c r="S4342" s="97"/>
      <c r="T4342" s="97"/>
      <c r="U4342" s="97"/>
      <c r="V4342" s="96" t="str">
        <f>IF(INDEX(技能效果!AF:AF,MATCH(技能效果等级!B4342,技能效果!B:B,0))="","",INDEX(技能效果!AF:AF,MATCH(技能效果等级!B4342,技能效果!B:B,0)))</f>
        <v/>
      </c>
      <c r="W4342" s="95">
        <f t="shared" si="66"/>
        <v>425</v>
      </c>
    </row>
    <row r="4343" spans="1:23" ht="16.5" x14ac:dyDescent="0.2">
      <c r="A4343" s="62">
        <v>4340</v>
      </c>
      <c r="B4343" s="95">
        <f>INDEX(技能效果!B:B,MATCH(技能效果等级!W4343,技能效果!AE:AE,0))</f>
        <v>210601501</v>
      </c>
      <c r="C4343" s="95" t="str">
        <f>INDEX(技能效果!C:C,MATCH(技能效果等级!B4343,技能效果!B:B,0))</f>
        <v>阎巧巧普攻伤害(教学)</v>
      </c>
      <c r="D4343" s="96" t="s">
        <v>873</v>
      </c>
      <c r="E4343" s="95">
        <v>6</v>
      </c>
      <c r="F4343" s="95">
        <f>INDEX(技能效果!H:H,MATCH(技能效果等级!B4343,技能效果!B:B,0))</f>
        <v>1001</v>
      </c>
      <c r="G4343" s="95">
        <f>IF(INDEX(技能效果!K:K,MATCH(B4343,技能效果!B:B,0))=0,INDEX(技能效果!I:I,MATCH(技能效果等级!B4343,技能效果!B:B,0)),INDEX(技能效果!I:I,MATCH(技能效果等级!B4343,技能效果!B:B,0))*VLOOKUP(E4343,技能数值计算!$C$19:$D$28,2,FALSE))</f>
        <v>0.5</v>
      </c>
      <c r="H4343" s="95">
        <f>INDEX(技能效果!J:J,MATCH(技能效果等级!B4343,技能效果!B:B,0))</f>
        <v>0</v>
      </c>
      <c r="I4343" s="97"/>
      <c r="J4343" s="97"/>
      <c r="K4343" s="97"/>
      <c r="L4343" s="97"/>
      <c r="M4343" s="97"/>
      <c r="N4343" s="96" t="str">
        <f>IF(INDEX(技能效果!L:L,MATCH(技能效果等级!B4343,技能效果!B:B,0))="","",INDEX(技能效果!L:L,MATCH(技能效果等级!B4343,技能效果!B:B,0)))</f>
        <v/>
      </c>
      <c r="O4343" s="95">
        <f>IF(INDEX(技能效果!N:N,MATCH(B4343,技能效果!B:B,0))=0,INDEX(技能效果!M:M,MATCH(技能效果等级!B4343,技能效果!B:B,0)),INDEX(技能效果!M:M,MATCH(技能效果等级!B4343,技能效果!B:B,0))*VLOOKUP(E4343,技能数值计算!$C$19:$D$28,2,FALSE))</f>
        <v>0</v>
      </c>
      <c r="P4343" s="97"/>
      <c r="Q4343" s="97"/>
      <c r="R4343" s="95" t="str">
        <f>IF(INDEX(技能效果!O:O,MATCH(技能效果等级!B4343,技能效果!B:B,0))="","",INDEX(技能效果!O:O,MATCH(技能效果等级!B4343,技能效果!B:B,0)))</f>
        <v/>
      </c>
      <c r="S4343" s="97"/>
      <c r="T4343" s="97"/>
      <c r="U4343" s="97"/>
      <c r="V4343" s="96" t="str">
        <f>IF(INDEX(技能效果!AF:AF,MATCH(技能效果等级!B4343,技能效果!B:B,0))="","",INDEX(技能效果!AF:AF,MATCH(技能效果等级!B4343,技能效果!B:B,0)))</f>
        <v/>
      </c>
      <c r="W4343" s="95">
        <f t="shared" si="66"/>
        <v>425</v>
      </c>
    </row>
    <row r="4344" spans="1:23" ht="16.5" x14ac:dyDescent="0.2">
      <c r="A4344" s="62">
        <v>4341</v>
      </c>
      <c r="B4344" s="95">
        <f>INDEX(技能效果!B:B,MATCH(技能效果等级!W4344,技能效果!AE:AE,0))</f>
        <v>210601501</v>
      </c>
      <c r="C4344" s="95" t="str">
        <f>INDEX(技能效果!C:C,MATCH(技能效果等级!B4344,技能效果!B:B,0))</f>
        <v>阎巧巧普攻伤害(教学)</v>
      </c>
      <c r="D4344" s="96" t="s">
        <v>873</v>
      </c>
      <c r="E4344" s="95">
        <v>7</v>
      </c>
      <c r="F4344" s="95">
        <f>INDEX(技能效果!H:H,MATCH(技能效果等级!B4344,技能效果!B:B,0))</f>
        <v>1001</v>
      </c>
      <c r="G4344" s="95">
        <f>IF(INDEX(技能效果!K:K,MATCH(B4344,技能效果!B:B,0))=0,INDEX(技能效果!I:I,MATCH(技能效果等级!B4344,技能效果!B:B,0)),INDEX(技能效果!I:I,MATCH(技能效果等级!B4344,技能效果!B:B,0))*VLOOKUP(E4344,技能数值计算!$C$19:$D$28,2,FALSE))</f>
        <v>0.5</v>
      </c>
      <c r="H4344" s="95">
        <f>INDEX(技能效果!J:J,MATCH(技能效果等级!B4344,技能效果!B:B,0))</f>
        <v>0</v>
      </c>
      <c r="I4344" s="97"/>
      <c r="J4344" s="97"/>
      <c r="K4344" s="97"/>
      <c r="L4344" s="97"/>
      <c r="M4344" s="97"/>
      <c r="N4344" s="96" t="str">
        <f>IF(INDEX(技能效果!L:L,MATCH(技能效果等级!B4344,技能效果!B:B,0))="","",INDEX(技能效果!L:L,MATCH(技能效果等级!B4344,技能效果!B:B,0)))</f>
        <v/>
      </c>
      <c r="O4344" s="95">
        <f>IF(INDEX(技能效果!N:N,MATCH(B4344,技能效果!B:B,0))=0,INDEX(技能效果!M:M,MATCH(技能效果等级!B4344,技能效果!B:B,0)),INDEX(技能效果!M:M,MATCH(技能效果等级!B4344,技能效果!B:B,0))*VLOOKUP(E4344,技能数值计算!$C$19:$D$28,2,FALSE))</f>
        <v>0</v>
      </c>
      <c r="P4344" s="97"/>
      <c r="Q4344" s="97"/>
      <c r="R4344" s="95" t="str">
        <f>IF(INDEX(技能效果!O:O,MATCH(技能效果等级!B4344,技能效果!B:B,0))="","",INDEX(技能效果!O:O,MATCH(技能效果等级!B4344,技能效果!B:B,0)))</f>
        <v/>
      </c>
      <c r="S4344" s="97"/>
      <c r="T4344" s="97"/>
      <c r="U4344" s="97"/>
      <c r="V4344" s="96" t="str">
        <f>IF(INDEX(技能效果!AF:AF,MATCH(技能效果等级!B4344,技能效果!B:B,0))="","",INDEX(技能效果!AF:AF,MATCH(技能效果等级!B4344,技能效果!B:B,0)))</f>
        <v/>
      </c>
      <c r="W4344" s="95">
        <f t="shared" si="66"/>
        <v>425</v>
      </c>
    </row>
    <row r="4345" spans="1:23" ht="16.5" x14ac:dyDescent="0.2">
      <c r="A4345" s="62">
        <v>4342</v>
      </c>
      <c r="B4345" s="95">
        <f>INDEX(技能效果!B:B,MATCH(技能效果等级!W4345,技能效果!AE:AE,0))</f>
        <v>210601501</v>
      </c>
      <c r="C4345" s="95" t="str">
        <f>INDEX(技能效果!C:C,MATCH(技能效果等级!B4345,技能效果!B:B,0))</f>
        <v>阎巧巧普攻伤害(教学)</v>
      </c>
      <c r="D4345" s="96" t="s">
        <v>873</v>
      </c>
      <c r="E4345" s="95">
        <v>8</v>
      </c>
      <c r="F4345" s="95">
        <f>INDEX(技能效果!H:H,MATCH(技能效果等级!B4345,技能效果!B:B,0))</f>
        <v>1001</v>
      </c>
      <c r="G4345" s="95">
        <f>IF(INDEX(技能效果!K:K,MATCH(B4345,技能效果!B:B,0))=0,INDEX(技能效果!I:I,MATCH(技能效果等级!B4345,技能效果!B:B,0)),INDEX(技能效果!I:I,MATCH(技能效果等级!B4345,技能效果!B:B,0))*VLOOKUP(E4345,技能数值计算!$C$19:$D$28,2,FALSE))</f>
        <v>0.5</v>
      </c>
      <c r="H4345" s="95">
        <f>INDEX(技能效果!J:J,MATCH(技能效果等级!B4345,技能效果!B:B,0))</f>
        <v>0</v>
      </c>
      <c r="I4345" s="97"/>
      <c r="J4345" s="97"/>
      <c r="K4345" s="97"/>
      <c r="L4345" s="97"/>
      <c r="M4345" s="97"/>
      <c r="N4345" s="96" t="str">
        <f>IF(INDEX(技能效果!L:L,MATCH(技能效果等级!B4345,技能效果!B:B,0))="","",INDEX(技能效果!L:L,MATCH(技能效果等级!B4345,技能效果!B:B,0)))</f>
        <v/>
      </c>
      <c r="O4345" s="95">
        <f>IF(INDEX(技能效果!N:N,MATCH(B4345,技能效果!B:B,0))=0,INDEX(技能效果!M:M,MATCH(技能效果等级!B4345,技能效果!B:B,0)),INDEX(技能效果!M:M,MATCH(技能效果等级!B4345,技能效果!B:B,0))*VLOOKUP(E4345,技能数值计算!$C$19:$D$28,2,FALSE))</f>
        <v>0</v>
      </c>
      <c r="P4345" s="97"/>
      <c r="Q4345" s="97"/>
      <c r="R4345" s="95" t="str">
        <f>IF(INDEX(技能效果!O:O,MATCH(技能效果等级!B4345,技能效果!B:B,0))="","",INDEX(技能效果!O:O,MATCH(技能效果等级!B4345,技能效果!B:B,0)))</f>
        <v/>
      </c>
      <c r="S4345" s="97"/>
      <c r="T4345" s="97"/>
      <c r="U4345" s="97"/>
      <c r="V4345" s="96" t="str">
        <f>IF(INDEX(技能效果!AF:AF,MATCH(技能效果等级!B4345,技能效果!B:B,0))="","",INDEX(技能效果!AF:AF,MATCH(技能效果等级!B4345,技能效果!B:B,0)))</f>
        <v/>
      </c>
      <c r="W4345" s="95">
        <f t="shared" si="66"/>
        <v>425</v>
      </c>
    </row>
    <row r="4346" spans="1:23" ht="16.5" x14ac:dyDescent="0.2">
      <c r="A4346" s="62">
        <v>4343</v>
      </c>
      <c r="B4346" s="95">
        <f>INDEX(技能效果!B:B,MATCH(技能效果等级!W4346,技能效果!AE:AE,0))</f>
        <v>210601501</v>
      </c>
      <c r="C4346" s="95" t="str">
        <f>INDEX(技能效果!C:C,MATCH(技能效果等级!B4346,技能效果!B:B,0))</f>
        <v>阎巧巧普攻伤害(教学)</v>
      </c>
      <c r="D4346" s="96" t="s">
        <v>873</v>
      </c>
      <c r="E4346" s="95">
        <v>9</v>
      </c>
      <c r="F4346" s="95">
        <f>INDEX(技能效果!H:H,MATCH(技能效果等级!B4346,技能效果!B:B,0))</f>
        <v>1001</v>
      </c>
      <c r="G4346" s="95">
        <f>IF(INDEX(技能效果!K:K,MATCH(B4346,技能效果!B:B,0))=0,INDEX(技能效果!I:I,MATCH(技能效果等级!B4346,技能效果!B:B,0)),INDEX(技能效果!I:I,MATCH(技能效果等级!B4346,技能效果!B:B,0))*VLOOKUP(E4346,技能数值计算!$C$19:$D$28,2,FALSE))</f>
        <v>0.5</v>
      </c>
      <c r="H4346" s="95">
        <f>INDEX(技能效果!J:J,MATCH(技能效果等级!B4346,技能效果!B:B,0))</f>
        <v>0</v>
      </c>
      <c r="I4346" s="97"/>
      <c r="J4346" s="97"/>
      <c r="K4346" s="97"/>
      <c r="L4346" s="97"/>
      <c r="M4346" s="97"/>
      <c r="N4346" s="96" t="str">
        <f>IF(INDEX(技能效果!L:L,MATCH(技能效果等级!B4346,技能效果!B:B,0))="","",INDEX(技能效果!L:L,MATCH(技能效果等级!B4346,技能效果!B:B,0)))</f>
        <v/>
      </c>
      <c r="O4346" s="95">
        <f>IF(INDEX(技能效果!N:N,MATCH(B4346,技能效果!B:B,0))=0,INDEX(技能效果!M:M,MATCH(技能效果等级!B4346,技能效果!B:B,0)),INDEX(技能效果!M:M,MATCH(技能效果等级!B4346,技能效果!B:B,0))*VLOOKUP(E4346,技能数值计算!$C$19:$D$28,2,FALSE))</f>
        <v>0</v>
      </c>
      <c r="P4346" s="97"/>
      <c r="Q4346" s="97"/>
      <c r="R4346" s="95" t="str">
        <f>IF(INDEX(技能效果!O:O,MATCH(技能效果等级!B4346,技能效果!B:B,0))="","",INDEX(技能效果!O:O,MATCH(技能效果等级!B4346,技能效果!B:B,0)))</f>
        <v/>
      </c>
      <c r="S4346" s="97"/>
      <c r="T4346" s="97"/>
      <c r="U4346" s="97"/>
      <c r="V4346" s="96" t="str">
        <f>IF(INDEX(技能效果!AF:AF,MATCH(技能效果等级!B4346,技能效果!B:B,0))="","",INDEX(技能效果!AF:AF,MATCH(技能效果等级!B4346,技能效果!B:B,0)))</f>
        <v/>
      </c>
      <c r="W4346" s="95">
        <f t="shared" si="66"/>
        <v>425</v>
      </c>
    </row>
    <row r="4347" spans="1:23" ht="16.5" x14ac:dyDescent="0.2">
      <c r="A4347" s="62">
        <v>4344</v>
      </c>
      <c r="B4347" s="95">
        <f>INDEX(技能效果!B:B,MATCH(技能效果等级!W4347,技能效果!AE:AE,0))</f>
        <v>210601501</v>
      </c>
      <c r="C4347" s="95" t="str">
        <f>INDEX(技能效果!C:C,MATCH(技能效果等级!B4347,技能效果!B:B,0))</f>
        <v>阎巧巧普攻伤害(教学)</v>
      </c>
      <c r="D4347" s="96" t="s">
        <v>873</v>
      </c>
      <c r="E4347" s="95">
        <v>10</v>
      </c>
      <c r="F4347" s="95">
        <f>INDEX(技能效果!H:H,MATCH(技能效果等级!B4347,技能效果!B:B,0))</f>
        <v>1001</v>
      </c>
      <c r="G4347" s="95">
        <f>IF(INDEX(技能效果!K:K,MATCH(B4347,技能效果!B:B,0))=0,INDEX(技能效果!I:I,MATCH(技能效果等级!B4347,技能效果!B:B,0)),INDEX(技能效果!I:I,MATCH(技能效果等级!B4347,技能效果!B:B,0))*VLOOKUP(E4347,技能数值计算!$C$19:$D$28,2,FALSE))</f>
        <v>0.5</v>
      </c>
      <c r="H4347" s="95">
        <f>INDEX(技能效果!J:J,MATCH(技能效果等级!B4347,技能效果!B:B,0))</f>
        <v>0</v>
      </c>
      <c r="I4347" s="97"/>
      <c r="J4347" s="97"/>
      <c r="K4347" s="97"/>
      <c r="L4347" s="97"/>
      <c r="M4347" s="97"/>
      <c r="N4347" s="96" t="str">
        <f>IF(INDEX(技能效果!L:L,MATCH(技能效果等级!B4347,技能效果!B:B,0))="","",INDEX(技能效果!L:L,MATCH(技能效果等级!B4347,技能效果!B:B,0)))</f>
        <v/>
      </c>
      <c r="O4347" s="95">
        <f>IF(INDEX(技能效果!N:N,MATCH(B4347,技能效果!B:B,0))=0,INDEX(技能效果!M:M,MATCH(技能效果等级!B4347,技能效果!B:B,0)),INDEX(技能效果!M:M,MATCH(技能效果等级!B4347,技能效果!B:B,0))*VLOOKUP(E4347,技能数值计算!$C$19:$D$28,2,FALSE))</f>
        <v>0</v>
      </c>
      <c r="P4347" s="97"/>
      <c r="Q4347" s="97"/>
      <c r="R4347" s="95" t="str">
        <f>IF(INDEX(技能效果!O:O,MATCH(技能效果等级!B4347,技能效果!B:B,0))="","",INDEX(技能效果!O:O,MATCH(技能效果等级!B4347,技能效果!B:B,0)))</f>
        <v/>
      </c>
      <c r="S4347" s="97"/>
      <c r="T4347" s="97"/>
      <c r="U4347" s="97"/>
      <c r="V4347" s="96" t="str">
        <f>IF(INDEX(技能效果!AF:AF,MATCH(技能效果等级!B4347,技能效果!B:B,0))="","",INDEX(技能效果!AF:AF,MATCH(技能效果等级!B4347,技能效果!B:B,0)))</f>
        <v/>
      </c>
      <c r="W4347" s="95">
        <f t="shared" si="66"/>
        <v>425</v>
      </c>
    </row>
    <row r="4348" spans="1:23" ht="16.5" x14ac:dyDescent="0.2">
      <c r="A4348" s="62">
        <v>4345</v>
      </c>
      <c r="B4348" s="95">
        <f>INDEX(技能效果!B:B,MATCH(技能效果等级!W4348,技能效果!AE:AE,0))</f>
        <v>210601502</v>
      </c>
      <c r="C4348" s="95" t="str">
        <f>INDEX(技能效果!C:C,MATCH(技能效果等级!B4348,技能效果!B:B,0))</f>
        <v>阎巧巧普攻水晶(教学)</v>
      </c>
      <c r="D4348" s="96" t="s">
        <v>873</v>
      </c>
      <c r="E4348" s="95">
        <v>1</v>
      </c>
      <c r="F4348" s="95">
        <f>INDEX(技能效果!H:H,MATCH(技能效果等级!B4348,技能效果!B:B,0))</f>
        <v>3001</v>
      </c>
      <c r="G4348" s="95">
        <f>IF(INDEX(技能效果!K:K,MATCH(B4348,技能效果!B:B,0))=0,INDEX(技能效果!I:I,MATCH(技能效果等级!B4348,技能效果!B:B,0)),INDEX(技能效果!I:I,MATCH(技能效果等级!B4348,技能效果!B:B,0))*VLOOKUP(E4348,技能数值计算!$C$19:$D$28,2,FALSE))</f>
        <v>2</v>
      </c>
      <c r="H4348" s="95">
        <f>INDEX(技能效果!J:J,MATCH(技能效果等级!B4348,技能效果!B:B,0))</f>
        <v>1</v>
      </c>
      <c r="I4348" s="97"/>
      <c r="J4348" s="97"/>
      <c r="K4348" s="97"/>
      <c r="L4348" s="97"/>
      <c r="M4348" s="97"/>
      <c r="N4348" s="96" t="str">
        <f>IF(INDEX(技能效果!L:L,MATCH(技能效果等级!B4348,技能效果!B:B,0))="","",INDEX(技能效果!L:L,MATCH(技能效果等级!B4348,技能效果!B:B,0)))</f>
        <v/>
      </c>
      <c r="O4348" s="95">
        <f>IF(INDEX(技能效果!N:N,MATCH(B4348,技能效果!B:B,0))=0,INDEX(技能效果!M:M,MATCH(技能效果等级!B4348,技能效果!B:B,0)),INDEX(技能效果!M:M,MATCH(技能效果等级!B4348,技能效果!B:B,0))*VLOOKUP(E4348,技能数值计算!$C$19:$D$28,2,FALSE))</f>
        <v>0</v>
      </c>
      <c r="P4348" s="97"/>
      <c r="Q4348" s="97"/>
      <c r="R4348" s="95" t="str">
        <f>IF(INDEX(技能效果!O:O,MATCH(技能效果等级!B4348,技能效果!B:B,0))="","",INDEX(技能效果!O:O,MATCH(技能效果等级!B4348,技能效果!B:B,0)))</f>
        <v/>
      </c>
      <c r="S4348" s="97"/>
      <c r="T4348" s="97"/>
      <c r="U4348" s="97"/>
      <c r="V4348" s="96" t="str">
        <f>IF(INDEX(技能效果!AF:AF,MATCH(技能效果等级!B4348,技能效果!B:B,0))="","",INDEX(技能效果!AF:AF,MATCH(技能效果等级!B4348,技能效果!B:B,0)))</f>
        <v/>
      </c>
      <c r="W4348" s="95">
        <f t="shared" si="66"/>
        <v>426</v>
      </c>
    </row>
    <row r="4349" spans="1:23" ht="16.5" x14ac:dyDescent="0.2">
      <c r="A4349" s="62">
        <v>4346</v>
      </c>
      <c r="B4349" s="95">
        <f>INDEX(技能效果!B:B,MATCH(技能效果等级!W4349,技能效果!AE:AE,0))</f>
        <v>210601502</v>
      </c>
      <c r="C4349" s="95" t="str">
        <f>INDEX(技能效果!C:C,MATCH(技能效果等级!B4349,技能效果!B:B,0))</f>
        <v>阎巧巧普攻水晶(教学)</v>
      </c>
      <c r="D4349" s="96" t="s">
        <v>873</v>
      </c>
      <c r="E4349" s="95">
        <v>2</v>
      </c>
      <c r="F4349" s="95">
        <f>INDEX(技能效果!H:H,MATCH(技能效果等级!B4349,技能效果!B:B,0))</f>
        <v>3001</v>
      </c>
      <c r="G4349" s="95">
        <f>IF(INDEX(技能效果!K:K,MATCH(B4349,技能效果!B:B,0))=0,INDEX(技能效果!I:I,MATCH(技能效果等级!B4349,技能效果!B:B,0)),INDEX(技能效果!I:I,MATCH(技能效果等级!B4349,技能效果!B:B,0))*VLOOKUP(E4349,技能数值计算!$C$19:$D$28,2,FALSE))</f>
        <v>2</v>
      </c>
      <c r="H4349" s="95">
        <f>INDEX(技能效果!J:J,MATCH(技能效果等级!B4349,技能效果!B:B,0))</f>
        <v>1</v>
      </c>
      <c r="I4349" s="97"/>
      <c r="J4349" s="97"/>
      <c r="K4349" s="97"/>
      <c r="L4349" s="97"/>
      <c r="M4349" s="97"/>
      <c r="N4349" s="96" t="str">
        <f>IF(INDEX(技能效果!L:L,MATCH(技能效果等级!B4349,技能效果!B:B,0))="","",INDEX(技能效果!L:L,MATCH(技能效果等级!B4349,技能效果!B:B,0)))</f>
        <v/>
      </c>
      <c r="O4349" s="95">
        <f>IF(INDEX(技能效果!N:N,MATCH(B4349,技能效果!B:B,0))=0,INDEX(技能效果!M:M,MATCH(技能效果等级!B4349,技能效果!B:B,0)),INDEX(技能效果!M:M,MATCH(技能效果等级!B4349,技能效果!B:B,0))*VLOOKUP(E4349,技能数值计算!$C$19:$D$28,2,FALSE))</f>
        <v>0</v>
      </c>
      <c r="P4349" s="97"/>
      <c r="Q4349" s="97"/>
      <c r="R4349" s="95" t="str">
        <f>IF(INDEX(技能效果!O:O,MATCH(技能效果等级!B4349,技能效果!B:B,0))="","",INDEX(技能效果!O:O,MATCH(技能效果等级!B4349,技能效果!B:B,0)))</f>
        <v/>
      </c>
      <c r="S4349" s="97"/>
      <c r="T4349" s="97"/>
      <c r="U4349" s="97"/>
      <c r="V4349" s="96" t="str">
        <f>IF(INDEX(技能效果!AF:AF,MATCH(技能效果等级!B4349,技能效果!B:B,0))="","",INDEX(技能效果!AF:AF,MATCH(技能效果等级!B4349,技能效果!B:B,0)))</f>
        <v/>
      </c>
      <c r="W4349" s="95">
        <f t="shared" si="66"/>
        <v>426</v>
      </c>
    </row>
    <row r="4350" spans="1:23" ht="16.5" x14ac:dyDescent="0.2">
      <c r="A4350" s="62">
        <v>4347</v>
      </c>
      <c r="B4350" s="95">
        <f>INDEX(技能效果!B:B,MATCH(技能效果等级!W4350,技能效果!AE:AE,0))</f>
        <v>210601502</v>
      </c>
      <c r="C4350" s="95" t="str">
        <f>INDEX(技能效果!C:C,MATCH(技能效果等级!B4350,技能效果!B:B,0))</f>
        <v>阎巧巧普攻水晶(教学)</v>
      </c>
      <c r="D4350" s="96" t="s">
        <v>873</v>
      </c>
      <c r="E4350" s="95">
        <v>3</v>
      </c>
      <c r="F4350" s="95">
        <f>INDEX(技能效果!H:H,MATCH(技能效果等级!B4350,技能效果!B:B,0))</f>
        <v>3001</v>
      </c>
      <c r="G4350" s="95">
        <f>IF(INDEX(技能效果!K:K,MATCH(B4350,技能效果!B:B,0))=0,INDEX(技能效果!I:I,MATCH(技能效果等级!B4350,技能效果!B:B,0)),INDEX(技能效果!I:I,MATCH(技能效果等级!B4350,技能效果!B:B,0))*VLOOKUP(E4350,技能数值计算!$C$19:$D$28,2,FALSE))</f>
        <v>2</v>
      </c>
      <c r="H4350" s="95">
        <f>INDEX(技能效果!J:J,MATCH(技能效果等级!B4350,技能效果!B:B,0))</f>
        <v>1</v>
      </c>
      <c r="I4350" s="97"/>
      <c r="J4350" s="97"/>
      <c r="K4350" s="97"/>
      <c r="L4350" s="97"/>
      <c r="M4350" s="97"/>
      <c r="N4350" s="96" t="str">
        <f>IF(INDEX(技能效果!L:L,MATCH(技能效果等级!B4350,技能效果!B:B,0))="","",INDEX(技能效果!L:L,MATCH(技能效果等级!B4350,技能效果!B:B,0)))</f>
        <v/>
      </c>
      <c r="O4350" s="95">
        <f>IF(INDEX(技能效果!N:N,MATCH(B4350,技能效果!B:B,0))=0,INDEX(技能效果!M:M,MATCH(技能效果等级!B4350,技能效果!B:B,0)),INDEX(技能效果!M:M,MATCH(技能效果等级!B4350,技能效果!B:B,0))*VLOOKUP(E4350,技能数值计算!$C$19:$D$28,2,FALSE))</f>
        <v>0</v>
      </c>
      <c r="P4350" s="97"/>
      <c r="Q4350" s="97"/>
      <c r="R4350" s="95" t="str">
        <f>IF(INDEX(技能效果!O:O,MATCH(技能效果等级!B4350,技能效果!B:B,0))="","",INDEX(技能效果!O:O,MATCH(技能效果等级!B4350,技能效果!B:B,0)))</f>
        <v/>
      </c>
      <c r="S4350" s="97"/>
      <c r="T4350" s="97"/>
      <c r="U4350" s="97"/>
      <c r="V4350" s="96" t="str">
        <f>IF(INDEX(技能效果!AF:AF,MATCH(技能效果等级!B4350,技能效果!B:B,0))="","",INDEX(技能效果!AF:AF,MATCH(技能效果等级!B4350,技能效果!B:B,0)))</f>
        <v/>
      </c>
      <c r="W4350" s="95">
        <f t="shared" si="66"/>
        <v>426</v>
      </c>
    </row>
    <row r="4351" spans="1:23" ht="16.5" x14ac:dyDescent="0.2">
      <c r="A4351" s="62">
        <v>4348</v>
      </c>
      <c r="B4351" s="95">
        <f>INDEX(技能效果!B:B,MATCH(技能效果等级!W4351,技能效果!AE:AE,0))</f>
        <v>210601502</v>
      </c>
      <c r="C4351" s="95" t="str">
        <f>INDEX(技能效果!C:C,MATCH(技能效果等级!B4351,技能效果!B:B,0))</f>
        <v>阎巧巧普攻水晶(教学)</v>
      </c>
      <c r="D4351" s="96" t="s">
        <v>873</v>
      </c>
      <c r="E4351" s="95">
        <v>4</v>
      </c>
      <c r="F4351" s="95">
        <f>INDEX(技能效果!H:H,MATCH(技能效果等级!B4351,技能效果!B:B,0))</f>
        <v>3001</v>
      </c>
      <c r="G4351" s="95">
        <f>IF(INDEX(技能效果!K:K,MATCH(B4351,技能效果!B:B,0))=0,INDEX(技能效果!I:I,MATCH(技能效果等级!B4351,技能效果!B:B,0)),INDEX(技能效果!I:I,MATCH(技能效果等级!B4351,技能效果!B:B,0))*VLOOKUP(E4351,技能数值计算!$C$19:$D$28,2,FALSE))</f>
        <v>2</v>
      </c>
      <c r="H4351" s="95">
        <f>INDEX(技能效果!J:J,MATCH(技能效果等级!B4351,技能效果!B:B,0))</f>
        <v>1</v>
      </c>
      <c r="I4351" s="97"/>
      <c r="J4351" s="97"/>
      <c r="K4351" s="97"/>
      <c r="L4351" s="97"/>
      <c r="M4351" s="97"/>
      <c r="N4351" s="96" t="str">
        <f>IF(INDEX(技能效果!L:L,MATCH(技能效果等级!B4351,技能效果!B:B,0))="","",INDEX(技能效果!L:L,MATCH(技能效果等级!B4351,技能效果!B:B,0)))</f>
        <v/>
      </c>
      <c r="O4351" s="95">
        <f>IF(INDEX(技能效果!N:N,MATCH(B4351,技能效果!B:B,0))=0,INDEX(技能效果!M:M,MATCH(技能效果等级!B4351,技能效果!B:B,0)),INDEX(技能效果!M:M,MATCH(技能效果等级!B4351,技能效果!B:B,0))*VLOOKUP(E4351,技能数值计算!$C$19:$D$28,2,FALSE))</f>
        <v>0</v>
      </c>
      <c r="P4351" s="97"/>
      <c r="Q4351" s="97"/>
      <c r="R4351" s="95" t="str">
        <f>IF(INDEX(技能效果!O:O,MATCH(技能效果等级!B4351,技能效果!B:B,0))="","",INDEX(技能效果!O:O,MATCH(技能效果等级!B4351,技能效果!B:B,0)))</f>
        <v/>
      </c>
      <c r="S4351" s="97"/>
      <c r="T4351" s="97"/>
      <c r="U4351" s="97"/>
      <c r="V4351" s="96" t="str">
        <f>IF(INDEX(技能效果!AF:AF,MATCH(技能效果等级!B4351,技能效果!B:B,0))="","",INDEX(技能效果!AF:AF,MATCH(技能效果等级!B4351,技能效果!B:B,0)))</f>
        <v/>
      </c>
      <c r="W4351" s="95">
        <f t="shared" si="66"/>
        <v>426</v>
      </c>
    </row>
    <row r="4352" spans="1:23" ht="16.5" x14ac:dyDescent="0.2">
      <c r="A4352" s="62">
        <v>4349</v>
      </c>
      <c r="B4352" s="95">
        <f>INDEX(技能效果!B:B,MATCH(技能效果等级!W4352,技能效果!AE:AE,0))</f>
        <v>210601502</v>
      </c>
      <c r="C4352" s="95" t="str">
        <f>INDEX(技能效果!C:C,MATCH(技能效果等级!B4352,技能效果!B:B,0))</f>
        <v>阎巧巧普攻水晶(教学)</v>
      </c>
      <c r="D4352" s="96" t="s">
        <v>873</v>
      </c>
      <c r="E4352" s="95">
        <v>5</v>
      </c>
      <c r="F4352" s="95">
        <f>INDEX(技能效果!H:H,MATCH(技能效果等级!B4352,技能效果!B:B,0))</f>
        <v>3001</v>
      </c>
      <c r="G4352" s="95">
        <f>IF(INDEX(技能效果!K:K,MATCH(B4352,技能效果!B:B,0))=0,INDEX(技能效果!I:I,MATCH(技能效果等级!B4352,技能效果!B:B,0)),INDEX(技能效果!I:I,MATCH(技能效果等级!B4352,技能效果!B:B,0))*VLOOKUP(E4352,技能数值计算!$C$19:$D$28,2,FALSE))</f>
        <v>2</v>
      </c>
      <c r="H4352" s="95">
        <f>INDEX(技能效果!J:J,MATCH(技能效果等级!B4352,技能效果!B:B,0))</f>
        <v>1</v>
      </c>
      <c r="I4352" s="97"/>
      <c r="J4352" s="97"/>
      <c r="K4352" s="97"/>
      <c r="L4352" s="97"/>
      <c r="M4352" s="97"/>
      <c r="N4352" s="96" t="str">
        <f>IF(INDEX(技能效果!L:L,MATCH(技能效果等级!B4352,技能效果!B:B,0))="","",INDEX(技能效果!L:L,MATCH(技能效果等级!B4352,技能效果!B:B,0)))</f>
        <v/>
      </c>
      <c r="O4352" s="95">
        <f>IF(INDEX(技能效果!N:N,MATCH(B4352,技能效果!B:B,0))=0,INDEX(技能效果!M:M,MATCH(技能效果等级!B4352,技能效果!B:B,0)),INDEX(技能效果!M:M,MATCH(技能效果等级!B4352,技能效果!B:B,0))*VLOOKUP(E4352,技能数值计算!$C$19:$D$28,2,FALSE))</f>
        <v>0</v>
      </c>
      <c r="P4352" s="97"/>
      <c r="Q4352" s="97"/>
      <c r="R4352" s="95" t="str">
        <f>IF(INDEX(技能效果!O:O,MATCH(技能效果等级!B4352,技能效果!B:B,0))="","",INDEX(技能效果!O:O,MATCH(技能效果等级!B4352,技能效果!B:B,0)))</f>
        <v/>
      </c>
      <c r="S4352" s="97"/>
      <c r="T4352" s="97"/>
      <c r="U4352" s="97"/>
      <c r="V4352" s="96" t="str">
        <f>IF(INDEX(技能效果!AF:AF,MATCH(技能效果等级!B4352,技能效果!B:B,0))="","",INDEX(技能效果!AF:AF,MATCH(技能效果等级!B4352,技能效果!B:B,0)))</f>
        <v/>
      </c>
      <c r="W4352" s="95">
        <f t="shared" si="66"/>
        <v>426</v>
      </c>
    </row>
    <row r="4353" spans="1:23" ht="16.5" x14ac:dyDescent="0.2">
      <c r="A4353" s="62">
        <v>4350</v>
      </c>
      <c r="B4353" s="95">
        <f>INDEX(技能效果!B:B,MATCH(技能效果等级!W4353,技能效果!AE:AE,0))</f>
        <v>210601502</v>
      </c>
      <c r="C4353" s="95" t="str">
        <f>INDEX(技能效果!C:C,MATCH(技能效果等级!B4353,技能效果!B:B,0))</f>
        <v>阎巧巧普攻水晶(教学)</v>
      </c>
      <c r="D4353" s="96" t="s">
        <v>873</v>
      </c>
      <c r="E4353" s="95">
        <v>6</v>
      </c>
      <c r="F4353" s="95">
        <f>INDEX(技能效果!H:H,MATCH(技能效果等级!B4353,技能效果!B:B,0))</f>
        <v>3001</v>
      </c>
      <c r="G4353" s="95">
        <f>IF(INDEX(技能效果!K:K,MATCH(B4353,技能效果!B:B,0))=0,INDEX(技能效果!I:I,MATCH(技能效果等级!B4353,技能效果!B:B,0)),INDEX(技能效果!I:I,MATCH(技能效果等级!B4353,技能效果!B:B,0))*VLOOKUP(E4353,技能数值计算!$C$19:$D$28,2,FALSE))</f>
        <v>2</v>
      </c>
      <c r="H4353" s="95">
        <f>INDEX(技能效果!J:J,MATCH(技能效果等级!B4353,技能效果!B:B,0))</f>
        <v>1</v>
      </c>
      <c r="I4353" s="97"/>
      <c r="J4353" s="97"/>
      <c r="K4353" s="97"/>
      <c r="L4353" s="97"/>
      <c r="M4353" s="97"/>
      <c r="N4353" s="96" t="str">
        <f>IF(INDEX(技能效果!L:L,MATCH(技能效果等级!B4353,技能效果!B:B,0))="","",INDEX(技能效果!L:L,MATCH(技能效果等级!B4353,技能效果!B:B,0)))</f>
        <v/>
      </c>
      <c r="O4353" s="95">
        <f>IF(INDEX(技能效果!N:N,MATCH(B4353,技能效果!B:B,0))=0,INDEX(技能效果!M:M,MATCH(技能效果等级!B4353,技能效果!B:B,0)),INDEX(技能效果!M:M,MATCH(技能效果等级!B4353,技能效果!B:B,0))*VLOOKUP(E4353,技能数值计算!$C$19:$D$28,2,FALSE))</f>
        <v>0</v>
      </c>
      <c r="P4353" s="97"/>
      <c r="Q4353" s="97"/>
      <c r="R4353" s="95" t="str">
        <f>IF(INDEX(技能效果!O:O,MATCH(技能效果等级!B4353,技能效果!B:B,0))="","",INDEX(技能效果!O:O,MATCH(技能效果等级!B4353,技能效果!B:B,0)))</f>
        <v/>
      </c>
      <c r="S4353" s="97"/>
      <c r="T4353" s="97"/>
      <c r="U4353" s="97"/>
      <c r="V4353" s="96" t="str">
        <f>IF(INDEX(技能效果!AF:AF,MATCH(技能效果等级!B4353,技能效果!B:B,0))="","",INDEX(技能效果!AF:AF,MATCH(技能效果等级!B4353,技能效果!B:B,0)))</f>
        <v/>
      </c>
      <c r="W4353" s="95">
        <f t="shared" si="66"/>
        <v>426</v>
      </c>
    </row>
    <row r="4354" spans="1:23" ht="16.5" x14ac:dyDescent="0.2">
      <c r="A4354" s="62">
        <v>4351</v>
      </c>
      <c r="B4354" s="95">
        <f>INDEX(技能效果!B:B,MATCH(技能效果等级!W4354,技能效果!AE:AE,0))</f>
        <v>210601502</v>
      </c>
      <c r="C4354" s="95" t="str">
        <f>INDEX(技能效果!C:C,MATCH(技能效果等级!B4354,技能效果!B:B,0))</f>
        <v>阎巧巧普攻水晶(教学)</v>
      </c>
      <c r="D4354" s="96" t="s">
        <v>873</v>
      </c>
      <c r="E4354" s="95">
        <v>7</v>
      </c>
      <c r="F4354" s="95">
        <f>INDEX(技能效果!H:H,MATCH(技能效果等级!B4354,技能效果!B:B,0))</f>
        <v>3001</v>
      </c>
      <c r="G4354" s="95">
        <f>IF(INDEX(技能效果!K:K,MATCH(B4354,技能效果!B:B,0))=0,INDEX(技能效果!I:I,MATCH(技能效果等级!B4354,技能效果!B:B,0)),INDEX(技能效果!I:I,MATCH(技能效果等级!B4354,技能效果!B:B,0))*VLOOKUP(E4354,技能数值计算!$C$19:$D$28,2,FALSE))</f>
        <v>2</v>
      </c>
      <c r="H4354" s="95">
        <f>INDEX(技能效果!J:J,MATCH(技能效果等级!B4354,技能效果!B:B,0))</f>
        <v>1</v>
      </c>
      <c r="I4354" s="97"/>
      <c r="J4354" s="97"/>
      <c r="K4354" s="97"/>
      <c r="L4354" s="97"/>
      <c r="M4354" s="97"/>
      <c r="N4354" s="96" t="str">
        <f>IF(INDEX(技能效果!L:L,MATCH(技能效果等级!B4354,技能效果!B:B,0))="","",INDEX(技能效果!L:L,MATCH(技能效果等级!B4354,技能效果!B:B,0)))</f>
        <v/>
      </c>
      <c r="O4354" s="95">
        <f>IF(INDEX(技能效果!N:N,MATCH(B4354,技能效果!B:B,0))=0,INDEX(技能效果!M:M,MATCH(技能效果等级!B4354,技能效果!B:B,0)),INDEX(技能效果!M:M,MATCH(技能效果等级!B4354,技能效果!B:B,0))*VLOOKUP(E4354,技能数值计算!$C$19:$D$28,2,FALSE))</f>
        <v>0</v>
      </c>
      <c r="P4354" s="97"/>
      <c r="Q4354" s="97"/>
      <c r="R4354" s="95" t="str">
        <f>IF(INDEX(技能效果!O:O,MATCH(技能效果等级!B4354,技能效果!B:B,0))="","",INDEX(技能效果!O:O,MATCH(技能效果等级!B4354,技能效果!B:B,0)))</f>
        <v/>
      </c>
      <c r="S4354" s="97"/>
      <c r="T4354" s="97"/>
      <c r="U4354" s="97"/>
      <c r="V4354" s="96" t="str">
        <f>IF(INDEX(技能效果!AF:AF,MATCH(技能效果等级!B4354,技能效果!B:B,0))="","",INDEX(技能效果!AF:AF,MATCH(技能效果等级!B4354,技能效果!B:B,0)))</f>
        <v/>
      </c>
      <c r="W4354" s="95">
        <f t="shared" si="66"/>
        <v>426</v>
      </c>
    </row>
    <row r="4355" spans="1:23" ht="16.5" x14ac:dyDescent="0.2">
      <c r="A4355" s="62">
        <v>4352</v>
      </c>
      <c r="B4355" s="95">
        <f>INDEX(技能效果!B:B,MATCH(技能效果等级!W4355,技能效果!AE:AE,0))</f>
        <v>210601502</v>
      </c>
      <c r="C4355" s="95" t="str">
        <f>INDEX(技能效果!C:C,MATCH(技能效果等级!B4355,技能效果!B:B,0))</f>
        <v>阎巧巧普攻水晶(教学)</v>
      </c>
      <c r="D4355" s="96" t="s">
        <v>873</v>
      </c>
      <c r="E4355" s="95">
        <v>8</v>
      </c>
      <c r="F4355" s="95">
        <f>INDEX(技能效果!H:H,MATCH(技能效果等级!B4355,技能效果!B:B,0))</f>
        <v>3001</v>
      </c>
      <c r="G4355" s="95">
        <f>IF(INDEX(技能效果!K:K,MATCH(B4355,技能效果!B:B,0))=0,INDEX(技能效果!I:I,MATCH(技能效果等级!B4355,技能效果!B:B,0)),INDEX(技能效果!I:I,MATCH(技能效果等级!B4355,技能效果!B:B,0))*VLOOKUP(E4355,技能数值计算!$C$19:$D$28,2,FALSE))</f>
        <v>2</v>
      </c>
      <c r="H4355" s="95">
        <f>INDEX(技能效果!J:J,MATCH(技能效果等级!B4355,技能效果!B:B,0))</f>
        <v>1</v>
      </c>
      <c r="I4355" s="97"/>
      <c r="J4355" s="97"/>
      <c r="K4355" s="97"/>
      <c r="L4355" s="97"/>
      <c r="M4355" s="97"/>
      <c r="N4355" s="96" t="str">
        <f>IF(INDEX(技能效果!L:L,MATCH(技能效果等级!B4355,技能效果!B:B,0))="","",INDEX(技能效果!L:L,MATCH(技能效果等级!B4355,技能效果!B:B,0)))</f>
        <v/>
      </c>
      <c r="O4355" s="95">
        <f>IF(INDEX(技能效果!N:N,MATCH(B4355,技能效果!B:B,0))=0,INDEX(技能效果!M:M,MATCH(技能效果等级!B4355,技能效果!B:B,0)),INDEX(技能效果!M:M,MATCH(技能效果等级!B4355,技能效果!B:B,0))*VLOOKUP(E4355,技能数值计算!$C$19:$D$28,2,FALSE))</f>
        <v>0</v>
      </c>
      <c r="P4355" s="97"/>
      <c r="Q4355" s="97"/>
      <c r="R4355" s="95" t="str">
        <f>IF(INDEX(技能效果!O:O,MATCH(技能效果等级!B4355,技能效果!B:B,0))="","",INDEX(技能效果!O:O,MATCH(技能效果等级!B4355,技能效果!B:B,0)))</f>
        <v/>
      </c>
      <c r="S4355" s="97"/>
      <c r="T4355" s="97"/>
      <c r="U4355" s="97"/>
      <c r="V4355" s="96" t="str">
        <f>IF(INDEX(技能效果!AF:AF,MATCH(技能效果等级!B4355,技能效果!B:B,0))="","",INDEX(技能效果!AF:AF,MATCH(技能效果等级!B4355,技能效果!B:B,0)))</f>
        <v/>
      </c>
      <c r="W4355" s="95">
        <f t="shared" si="66"/>
        <v>426</v>
      </c>
    </row>
    <row r="4356" spans="1:23" ht="16.5" x14ac:dyDescent="0.2">
      <c r="A4356" s="62">
        <v>4353</v>
      </c>
      <c r="B4356" s="95">
        <f>INDEX(技能效果!B:B,MATCH(技能效果等级!W4356,技能效果!AE:AE,0))</f>
        <v>210601502</v>
      </c>
      <c r="C4356" s="95" t="str">
        <f>INDEX(技能效果!C:C,MATCH(技能效果等级!B4356,技能效果!B:B,0))</f>
        <v>阎巧巧普攻水晶(教学)</v>
      </c>
      <c r="D4356" s="96" t="s">
        <v>873</v>
      </c>
      <c r="E4356" s="95">
        <v>9</v>
      </c>
      <c r="F4356" s="95">
        <f>INDEX(技能效果!H:H,MATCH(技能效果等级!B4356,技能效果!B:B,0))</f>
        <v>3001</v>
      </c>
      <c r="G4356" s="95">
        <f>IF(INDEX(技能效果!K:K,MATCH(B4356,技能效果!B:B,0))=0,INDEX(技能效果!I:I,MATCH(技能效果等级!B4356,技能效果!B:B,0)),INDEX(技能效果!I:I,MATCH(技能效果等级!B4356,技能效果!B:B,0))*VLOOKUP(E4356,技能数值计算!$C$19:$D$28,2,FALSE))</f>
        <v>2</v>
      </c>
      <c r="H4356" s="95">
        <f>INDEX(技能效果!J:J,MATCH(技能效果等级!B4356,技能效果!B:B,0))</f>
        <v>1</v>
      </c>
      <c r="I4356" s="97"/>
      <c r="J4356" s="97"/>
      <c r="K4356" s="97"/>
      <c r="L4356" s="97"/>
      <c r="M4356" s="97"/>
      <c r="N4356" s="96" t="str">
        <f>IF(INDEX(技能效果!L:L,MATCH(技能效果等级!B4356,技能效果!B:B,0))="","",INDEX(技能效果!L:L,MATCH(技能效果等级!B4356,技能效果!B:B,0)))</f>
        <v/>
      </c>
      <c r="O4356" s="95">
        <f>IF(INDEX(技能效果!N:N,MATCH(B4356,技能效果!B:B,0))=0,INDEX(技能效果!M:M,MATCH(技能效果等级!B4356,技能效果!B:B,0)),INDEX(技能效果!M:M,MATCH(技能效果等级!B4356,技能效果!B:B,0))*VLOOKUP(E4356,技能数值计算!$C$19:$D$28,2,FALSE))</f>
        <v>0</v>
      </c>
      <c r="P4356" s="97"/>
      <c r="Q4356" s="97"/>
      <c r="R4356" s="95" t="str">
        <f>IF(INDEX(技能效果!O:O,MATCH(技能效果等级!B4356,技能效果!B:B,0))="","",INDEX(技能效果!O:O,MATCH(技能效果等级!B4356,技能效果!B:B,0)))</f>
        <v/>
      </c>
      <c r="S4356" s="97"/>
      <c r="T4356" s="97"/>
      <c r="U4356" s="97"/>
      <c r="V4356" s="96" t="str">
        <f>IF(INDEX(技能效果!AF:AF,MATCH(技能效果等级!B4356,技能效果!B:B,0))="","",INDEX(技能效果!AF:AF,MATCH(技能效果等级!B4356,技能效果!B:B,0)))</f>
        <v/>
      </c>
      <c r="W4356" s="95">
        <f t="shared" si="66"/>
        <v>426</v>
      </c>
    </row>
    <row r="4357" spans="1:23" ht="16.5" x14ac:dyDescent="0.2">
      <c r="A4357" s="62">
        <v>4354</v>
      </c>
      <c r="B4357" s="95">
        <f>INDEX(技能效果!B:B,MATCH(技能效果等级!W4357,技能效果!AE:AE,0))</f>
        <v>210601502</v>
      </c>
      <c r="C4357" s="95" t="str">
        <f>INDEX(技能效果!C:C,MATCH(技能效果等级!B4357,技能效果!B:B,0))</f>
        <v>阎巧巧普攻水晶(教学)</v>
      </c>
      <c r="D4357" s="96" t="s">
        <v>873</v>
      </c>
      <c r="E4357" s="95">
        <v>10</v>
      </c>
      <c r="F4357" s="95">
        <f>INDEX(技能效果!H:H,MATCH(技能效果等级!B4357,技能效果!B:B,0))</f>
        <v>3001</v>
      </c>
      <c r="G4357" s="95">
        <f>IF(INDEX(技能效果!K:K,MATCH(B4357,技能效果!B:B,0))=0,INDEX(技能效果!I:I,MATCH(技能效果等级!B4357,技能效果!B:B,0)),INDEX(技能效果!I:I,MATCH(技能效果等级!B4357,技能效果!B:B,0))*VLOOKUP(E4357,技能数值计算!$C$19:$D$28,2,FALSE))</f>
        <v>2</v>
      </c>
      <c r="H4357" s="95">
        <f>INDEX(技能效果!J:J,MATCH(技能效果等级!B4357,技能效果!B:B,0))</f>
        <v>1</v>
      </c>
      <c r="I4357" s="97"/>
      <c r="J4357" s="97"/>
      <c r="K4357" s="97"/>
      <c r="L4357" s="97"/>
      <c r="M4357" s="97"/>
      <c r="N4357" s="96" t="str">
        <f>IF(INDEX(技能效果!L:L,MATCH(技能效果等级!B4357,技能效果!B:B,0))="","",INDEX(技能效果!L:L,MATCH(技能效果等级!B4357,技能效果!B:B,0)))</f>
        <v/>
      </c>
      <c r="O4357" s="95">
        <f>IF(INDEX(技能效果!N:N,MATCH(B4357,技能效果!B:B,0))=0,INDEX(技能效果!M:M,MATCH(技能效果等级!B4357,技能效果!B:B,0)),INDEX(技能效果!M:M,MATCH(技能效果等级!B4357,技能效果!B:B,0))*VLOOKUP(E4357,技能数值计算!$C$19:$D$28,2,FALSE))</f>
        <v>0</v>
      </c>
      <c r="P4357" s="97"/>
      <c r="Q4357" s="97"/>
      <c r="R4357" s="95" t="str">
        <f>IF(INDEX(技能效果!O:O,MATCH(技能效果等级!B4357,技能效果!B:B,0))="","",INDEX(技能效果!O:O,MATCH(技能效果等级!B4357,技能效果!B:B,0)))</f>
        <v/>
      </c>
      <c r="S4357" s="97"/>
      <c r="T4357" s="97"/>
      <c r="U4357" s="97"/>
      <c r="V4357" s="96" t="str">
        <f>IF(INDEX(技能效果!AF:AF,MATCH(技能效果等级!B4357,技能效果!B:B,0))="","",INDEX(技能效果!AF:AF,MATCH(技能效果等级!B4357,技能效果!B:B,0)))</f>
        <v/>
      </c>
      <c r="W4357" s="95">
        <f t="shared" si="66"/>
        <v>426</v>
      </c>
    </row>
    <row r="4358" spans="1:23" ht="16.5" x14ac:dyDescent="0.2">
      <c r="A4358" s="62">
        <v>4355</v>
      </c>
      <c r="B4358" s="95">
        <f>INDEX(技能效果!B:B,MATCH(技能效果等级!W4358,技能效果!AE:AE,0))</f>
        <v>210601701</v>
      </c>
      <c r="C4358" s="95" t="str">
        <f>INDEX(技能效果!C:C,MATCH(技能效果等级!B4358,技能效果!B:B,0))</f>
        <v>诸葛一心普攻伤害(教学)</v>
      </c>
      <c r="D4358" s="96" t="s">
        <v>873</v>
      </c>
      <c r="E4358" s="95">
        <v>1</v>
      </c>
      <c r="F4358" s="95">
        <f>INDEX(技能效果!H:H,MATCH(技能效果等级!B4358,技能效果!B:B,0))</f>
        <v>1001</v>
      </c>
      <c r="G4358" s="95">
        <f>IF(INDEX(技能效果!K:K,MATCH(B4358,技能效果!B:B,0))=0,INDEX(技能效果!I:I,MATCH(技能效果等级!B4358,技能效果!B:B,0)),INDEX(技能效果!I:I,MATCH(技能效果等级!B4358,技能效果!B:B,0))*VLOOKUP(E4358,技能数值计算!$C$19:$D$28,2,FALSE))</f>
        <v>0.5</v>
      </c>
      <c r="H4358" s="95">
        <f>INDEX(技能效果!J:J,MATCH(技能效果等级!B4358,技能效果!B:B,0))</f>
        <v>0</v>
      </c>
      <c r="I4358" s="97"/>
      <c r="J4358" s="97"/>
      <c r="K4358" s="97"/>
      <c r="L4358" s="97"/>
      <c r="M4358" s="97"/>
      <c r="N4358" s="96" t="str">
        <f>IF(INDEX(技能效果!L:L,MATCH(技能效果等级!B4358,技能效果!B:B,0))="","",INDEX(技能效果!L:L,MATCH(技能效果等级!B4358,技能效果!B:B,0)))</f>
        <v/>
      </c>
      <c r="O4358" s="95">
        <f>IF(INDEX(技能效果!N:N,MATCH(B4358,技能效果!B:B,0))=0,INDEX(技能效果!M:M,MATCH(技能效果等级!B4358,技能效果!B:B,0)),INDEX(技能效果!M:M,MATCH(技能效果等级!B4358,技能效果!B:B,0))*VLOOKUP(E4358,技能数值计算!$C$19:$D$28,2,FALSE))</f>
        <v>0</v>
      </c>
      <c r="P4358" s="97"/>
      <c r="Q4358" s="97"/>
      <c r="R4358" s="95" t="str">
        <f>IF(INDEX(技能效果!O:O,MATCH(技能效果等级!B4358,技能效果!B:B,0))="","",INDEX(技能效果!O:O,MATCH(技能效果等级!B4358,技能效果!B:B,0)))</f>
        <v/>
      </c>
      <c r="S4358" s="97"/>
      <c r="T4358" s="97"/>
      <c r="U4358" s="97"/>
      <c r="V4358" s="96" t="str">
        <f>IF(INDEX(技能效果!AF:AF,MATCH(技能效果等级!B4358,技能效果!B:B,0))="","",INDEX(技能效果!AF:AF,MATCH(技能效果等级!B4358,技能效果!B:B,0)))</f>
        <v/>
      </c>
      <c r="W4358" s="95">
        <f t="shared" si="66"/>
        <v>427</v>
      </c>
    </row>
    <row r="4359" spans="1:23" ht="16.5" x14ac:dyDescent="0.2">
      <c r="A4359" s="62">
        <v>4356</v>
      </c>
      <c r="B4359" s="95">
        <f>INDEX(技能效果!B:B,MATCH(技能效果等级!W4359,技能效果!AE:AE,0))</f>
        <v>210601701</v>
      </c>
      <c r="C4359" s="95" t="str">
        <f>INDEX(技能效果!C:C,MATCH(技能效果等级!B4359,技能效果!B:B,0))</f>
        <v>诸葛一心普攻伤害(教学)</v>
      </c>
      <c r="D4359" s="96" t="s">
        <v>873</v>
      </c>
      <c r="E4359" s="95">
        <v>2</v>
      </c>
      <c r="F4359" s="95">
        <f>INDEX(技能效果!H:H,MATCH(技能效果等级!B4359,技能效果!B:B,0))</f>
        <v>1001</v>
      </c>
      <c r="G4359" s="95">
        <f>IF(INDEX(技能效果!K:K,MATCH(B4359,技能效果!B:B,0))=0,INDEX(技能效果!I:I,MATCH(技能效果等级!B4359,技能效果!B:B,0)),INDEX(技能效果!I:I,MATCH(技能效果等级!B4359,技能效果!B:B,0))*VLOOKUP(E4359,技能数值计算!$C$19:$D$28,2,FALSE))</f>
        <v>0.5</v>
      </c>
      <c r="H4359" s="95">
        <f>INDEX(技能效果!J:J,MATCH(技能效果等级!B4359,技能效果!B:B,0))</f>
        <v>0</v>
      </c>
      <c r="I4359" s="97"/>
      <c r="J4359" s="97"/>
      <c r="K4359" s="97"/>
      <c r="L4359" s="97"/>
      <c r="M4359" s="97"/>
      <c r="N4359" s="96" t="str">
        <f>IF(INDEX(技能效果!L:L,MATCH(技能效果等级!B4359,技能效果!B:B,0))="","",INDEX(技能效果!L:L,MATCH(技能效果等级!B4359,技能效果!B:B,0)))</f>
        <v/>
      </c>
      <c r="O4359" s="95">
        <f>IF(INDEX(技能效果!N:N,MATCH(B4359,技能效果!B:B,0))=0,INDEX(技能效果!M:M,MATCH(技能效果等级!B4359,技能效果!B:B,0)),INDEX(技能效果!M:M,MATCH(技能效果等级!B4359,技能效果!B:B,0))*VLOOKUP(E4359,技能数值计算!$C$19:$D$28,2,FALSE))</f>
        <v>0</v>
      </c>
      <c r="P4359" s="97"/>
      <c r="Q4359" s="97"/>
      <c r="R4359" s="95" t="str">
        <f>IF(INDEX(技能效果!O:O,MATCH(技能效果等级!B4359,技能效果!B:B,0))="","",INDEX(技能效果!O:O,MATCH(技能效果等级!B4359,技能效果!B:B,0)))</f>
        <v/>
      </c>
      <c r="S4359" s="97"/>
      <c r="T4359" s="97"/>
      <c r="U4359" s="97"/>
      <c r="V4359" s="96" t="str">
        <f>IF(INDEX(技能效果!AF:AF,MATCH(技能效果等级!B4359,技能效果!B:B,0))="","",INDEX(技能效果!AF:AF,MATCH(技能效果等级!B4359,技能效果!B:B,0)))</f>
        <v/>
      </c>
      <c r="W4359" s="95">
        <f t="shared" si="66"/>
        <v>427</v>
      </c>
    </row>
    <row r="4360" spans="1:23" ht="16.5" x14ac:dyDescent="0.2">
      <c r="A4360" s="62">
        <v>4357</v>
      </c>
      <c r="B4360" s="95">
        <f>INDEX(技能效果!B:B,MATCH(技能效果等级!W4360,技能效果!AE:AE,0))</f>
        <v>210601701</v>
      </c>
      <c r="C4360" s="95" t="str">
        <f>INDEX(技能效果!C:C,MATCH(技能效果等级!B4360,技能效果!B:B,0))</f>
        <v>诸葛一心普攻伤害(教学)</v>
      </c>
      <c r="D4360" s="96" t="s">
        <v>873</v>
      </c>
      <c r="E4360" s="95">
        <v>3</v>
      </c>
      <c r="F4360" s="95">
        <f>INDEX(技能效果!H:H,MATCH(技能效果等级!B4360,技能效果!B:B,0))</f>
        <v>1001</v>
      </c>
      <c r="G4360" s="95">
        <f>IF(INDEX(技能效果!K:K,MATCH(B4360,技能效果!B:B,0))=0,INDEX(技能效果!I:I,MATCH(技能效果等级!B4360,技能效果!B:B,0)),INDEX(技能效果!I:I,MATCH(技能效果等级!B4360,技能效果!B:B,0))*VLOOKUP(E4360,技能数值计算!$C$19:$D$28,2,FALSE))</f>
        <v>0.5</v>
      </c>
      <c r="H4360" s="95">
        <f>INDEX(技能效果!J:J,MATCH(技能效果等级!B4360,技能效果!B:B,0))</f>
        <v>0</v>
      </c>
      <c r="I4360" s="97"/>
      <c r="J4360" s="97"/>
      <c r="K4360" s="97"/>
      <c r="L4360" s="97"/>
      <c r="M4360" s="97"/>
      <c r="N4360" s="96" t="str">
        <f>IF(INDEX(技能效果!L:L,MATCH(技能效果等级!B4360,技能效果!B:B,0))="","",INDEX(技能效果!L:L,MATCH(技能效果等级!B4360,技能效果!B:B,0)))</f>
        <v/>
      </c>
      <c r="O4360" s="95">
        <f>IF(INDEX(技能效果!N:N,MATCH(B4360,技能效果!B:B,0))=0,INDEX(技能效果!M:M,MATCH(技能效果等级!B4360,技能效果!B:B,0)),INDEX(技能效果!M:M,MATCH(技能效果等级!B4360,技能效果!B:B,0))*VLOOKUP(E4360,技能数值计算!$C$19:$D$28,2,FALSE))</f>
        <v>0</v>
      </c>
      <c r="P4360" s="97"/>
      <c r="Q4360" s="97"/>
      <c r="R4360" s="95" t="str">
        <f>IF(INDEX(技能效果!O:O,MATCH(技能效果等级!B4360,技能效果!B:B,0))="","",INDEX(技能效果!O:O,MATCH(技能效果等级!B4360,技能效果!B:B,0)))</f>
        <v/>
      </c>
      <c r="S4360" s="97"/>
      <c r="T4360" s="97"/>
      <c r="U4360" s="97"/>
      <c r="V4360" s="96" t="str">
        <f>IF(INDEX(技能效果!AF:AF,MATCH(技能效果等级!B4360,技能效果!B:B,0))="","",INDEX(技能效果!AF:AF,MATCH(技能效果等级!B4360,技能效果!B:B,0)))</f>
        <v/>
      </c>
      <c r="W4360" s="95">
        <f t="shared" si="66"/>
        <v>427</v>
      </c>
    </row>
    <row r="4361" spans="1:23" ht="16.5" x14ac:dyDescent="0.2">
      <c r="A4361" s="62">
        <v>4358</v>
      </c>
      <c r="B4361" s="95">
        <f>INDEX(技能效果!B:B,MATCH(技能效果等级!W4361,技能效果!AE:AE,0))</f>
        <v>210601701</v>
      </c>
      <c r="C4361" s="95" t="str">
        <f>INDEX(技能效果!C:C,MATCH(技能效果等级!B4361,技能效果!B:B,0))</f>
        <v>诸葛一心普攻伤害(教学)</v>
      </c>
      <c r="D4361" s="96" t="s">
        <v>873</v>
      </c>
      <c r="E4361" s="95">
        <v>4</v>
      </c>
      <c r="F4361" s="95">
        <f>INDEX(技能效果!H:H,MATCH(技能效果等级!B4361,技能效果!B:B,0))</f>
        <v>1001</v>
      </c>
      <c r="G4361" s="95">
        <f>IF(INDEX(技能效果!K:K,MATCH(B4361,技能效果!B:B,0))=0,INDEX(技能效果!I:I,MATCH(技能效果等级!B4361,技能效果!B:B,0)),INDEX(技能效果!I:I,MATCH(技能效果等级!B4361,技能效果!B:B,0))*VLOOKUP(E4361,技能数值计算!$C$19:$D$28,2,FALSE))</f>
        <v>0.5</v>
      </c>
      <c r="H4361" s="95">
        <f>INDEX(技能效果!J:J,MATCH(技能效果等级!B4361,技能效果!B:B,0))</f>
        <v>0</v>
      </c>
      <c r="I4361" s="97"/>
      <c r="J4361" s="97"/>
      <c r="K4361" s="97"/>
      <c r="L4361" s="97"/>
      <c r="M4361" s="97"/>
      <c r="N4361" s="96" t="str">
        <f>IF(INDEX(技能效果!L:L,MATCH(技能效果等级!B4361,技能效果!B:B,0))="","",INDEX(技能效果!L:L,MATCH(技能效果等级!B4361,技能效果!B:B,0)))</f>
        <v/>
      </c>
      <c r="O4361" s="95">
        <f>IF(INDEX(技能效果!N:N,MATCH(B4361,技能效果!B:B,0))=0,INDEX(技能效果!M:M,MATCH(技能效果等级!B4361,技能效果!B:B,0)),INDEX(技能效果!M:M,MATCH(技能效果等级!B4361,技能效果!B:B,0))*VLOOKUP(E4361,技能数值计算!$C$19:$D$28,2,FALSE))</f>
        <v>0</v>
      </c>
      <c r="P4361" s="97"/>
      <c r="Q4361" s="97"/>
      <c r="R4361" s="95" t="str">
        <f>IF(INDEX(技能效果!O:O,MATCH(技能效果等级!B4361,技能效果!B:B,0))="","",INDEX(技能效果!O:O,MATCH(技能效果等级!B4361,技能效果!B:B,0)))</f>
        <v/>
      </c>
      <c r="S4361" s="97"/>
      <c r="T4361" s="97"/>
      <c r="U4361" s="97"/>
      <c r="V4361" s="96" t="str">
        <f>IF(INDEX(技能效果!AF:AF,MATCH(技能效果等级!B4361,技能效果!B:B,0))="","",INDEX(技能效果!AF:AF,MATCH(技能效果等级!B4361,技能效果!B:B,0)))</f>
        <v/>
      </c>
      <c r="W4361" s="95">
        <f t="shared" si="66"/>
        <v>427</v>
      </c>
    </row>
    <row r="4362" spans="1:23" ht="16.5" x14ac:dyDescent="0.2">
      <c r="A4362" s="62">
        <v>4359</v>
      </c>
      <c r="B4362" s="95">
        <f>INDEX(技能效果!B:B,MATCH(技能效果等级!W4362,技能效果!AE:AE,0))</f>
        <v>210601701</v>
      </c>
      <c r="C4362" s="95" t="str">
        <f>INDEX(技能效果!C:C,MATCH(技能效果等级!B4362,技能效果!B:B,0))</f>
        <v>诸葛一心普攻伤害(教学)</v>
      </c>
      <c r="D4362" s="96" t="s">
        <v>873</v>
      </c>
      <c r="E4362" s="95">
        <v>5</v>
      </c>
      <c r="F4362" s="95">
        <f>INDEX(技能效果!H:H,MATCH(技能效果等级!B4362,技能效果!B:B,0))</f>
        <v>1001</v>
      </c>
      <c r="G4362" s="95">
        <f>IF(INDEX(技能效果!K:K,MATCH(B4362,技能效果!B:B,0))=0,INDEX(技能效果!I:I,MATCH(技能效果等级!B4362,技能效果!B:B,0)),INDEX(技能效果!I:I,MATCH(技能效果等级!B4362,技能效果!B:B,0))*VLOOKUP(E4362,技能数值计算!$C$19:$D$28,2,FALSE))</f>
        <v>0.5</v>
      </c>
      <c r="H4362" s="95">
        <f>INDEX(技能效果!J:J,MATCH(技能效果等级!B4362,技能效果!B:B,0))</f>
        <v>0</v>
      </c>
      <c r="I4362" s="97"/>
      <c r="J4362" s="97"/>
      <c r="K4362" s="97"/>
      <c r="L4362" s="97"/>
      <c r="M4362" s="97"/>
      <c r="N4362" s="96" t="str">
        <f>IF(INDEX(技能效果!L:L,MATCH(技能效果等级!B4362,技能效果!B:B,0))="","",INDEX(技能效果!L:L,MATCH(技能效果等级!B4362,技能效果!B:B,0)))</f>
        <v/>
      </c>
      <c r="O4362" s="95">
        <f>IF(INDEX(技能效果!N:N,MATCH(B4362,技能效果!B:B,0))=0,INDEX(技能效果!M:M,MATCH(技能效果等级!B4362,技能效果!B:B,0)),INDEX(技能效果!M:M,MATCH(技能效果等级!B4362,技能效果!B:B,0))*VLOOKUP(E4362,技能数值计算!$C$19:$D$28,2,FALSE))</f>
        <v>0</v>
      </c>
      <c r="P4362" s="97"/>
      <c r="Q4362" s="97"/>
      <c r="R4362" s="95" t="str">
        <f>IF(INDEX(技能效果!O:O,MATCH(技能效果等级!B4362,技能效果!B:B,0))="","",INDEX(技能效果!O:O,MATCH(技能效果等级!B4362,技能效果!B:B,0)))</f>
        <v/>
      </c>
      <c r="S4362" s="97"/>
      <c r="T4362" s="97"/>
      <c r="U4362" s="97"/>
      <c r="V4362" s="96" t="str">
        <f>IF(INDEX(技能效果!AF:AF,MATCH(技能效果等级!B4362,技能效果!B:B,0))="","",INDEX(技能效果!AF:AF,MATCH(技能效果等级!B4362,技能效果!B:B,0)))</f>
        <v/>
      </c>
      <c r="W4362" s="95">
        <f t="shared" si="66"/>
        <v>427</v>
      </c>
    </row>
    <row r="4363" spans="1:23" ht="16.5" x14ac:dyDescent="0.2">
      <c r="A4363" s="62">
        <v>4360</v>
      </c>
      <c r="B4363" s="95">
        <f>INDEX(技能效果!B:B,MATCH(技能效果等级!W4363,技能效果!AE:AE,0))</f>
        <v>210601701</v>
      </c>
      <c r="C4363" s="95" t="str">
        <f>INDEX(技能效果!C:C,MATCH(技能效果等级!B4363,技能效果!B:B,0))</f>
        <v>诸葛一心普攻伤害(教学)</v>
      </c>
      <c r="D4363" s="96" t="s">
        <v>873</v>
      </c>
      <c r="E4363" s="95">
        <v>6</v>
      </c>
      <c r="F4363" s="95">
        <f>INDEX(技能效果!H:H,MATCH(技能效果等级!B4363,技能效果!B:B,0))</f>
        <v>1001</v>
      </c>
      <c r="G4363" s="95">
        <f>IF(INDEX(技能效果!K:K,MATCH(B4363,技能效果!B:B,0))=0,INDEX(技能效果!I:I,MATCH(技能效果等级!B4363,技能效果!B:B,0)),INDEX(技能效果!I:I,MATCH(技能效果等级!B4363,技能效果!B:B,0))*VLOOKUP(E4363,技能数值计算!$C$19:$D$28,2,FALSE))</f>
        <v>0.5</v>
      </c>
      <c r="H4363" s="95">
        <f>INDEX(技能效果!J:J,MATCH(技能效果等级!B4363,技能效果!B:B,0))</f>
        <v>0</v>
      </c>
      <c r="I4363" s="97"/>
      <c r="J4363" s="97"/>
      <c r="K4363" s="97"/>
      <c r="L4363" s="97"/>
      <c r="M4363" s="97"/>
      <c r="N4363" s="96" t="str">
        <f>IF(INDEX(技能效果!L:L,MATCH(技能效果等级!B4363,技能效果!B:B,0))="","",INDEX(技能效果!L:L,MATCH(技能效果等级!B4363,技能效果!B:B,0)))</f>
        <v/>
      </c>
      <c r="O4363" s="95">
        <f>IF(INDEX(技能效果!N:N,MATCH(B4363,技能效果!B:B,0))=0,INDEX(技能效果!M:M,MATCH(技能效果等级!B4363,技能效果!B:B,0)),INDEX(技能效果!M:M,MATCH(技能效果等级!B4363,技能效果!B:B,0))*VLOOKUP(E4363,技能数值计算!$C$19:$D$28,2,FALSE))</f>
        <v>0</v>
      </c>
      <c r="P4363" s="97"/>
      <c r="Q4363" s="97"/>
      <c r="R4363" s="95" t="str">
        <f>IF(INDEX(技能效果!O:O,MATCH(技能效果等级!B4363,技能效果!B:B,0))="","",INDEX(技能效果!O:O,MATCH(技能效果等级!B4363,技能效果!B:B,0)))</f>
        <v/>
      </c>
      <c r="S4363" s="97"/>
      <c r="T4363" s="97"/>
      <c r="U4363" s="97"/>
      <c r="V4363" s="96" t="str">
        <f>IF(INDEX(技能效果!AF:AF,MATCH(技能效果等级!B4363,技能效果!B:B,0))="","",INDEX(技能效果!AF:AF,MATCH(技能效果等级!B4363,技能效果!B:B,0)))</f>
        <v/>
      </c>
      <c r="W4363" s="95">
        <f t="shared" si="66"/>
        <v>427</v>
      </c>
    </row>
    <row r="4364" spans="1:23" ht="16.5" x14ac:dyDescent="0.2">
      <c r="A4364" s="62">
        <v>4361</v>
      </c>
      <c r="B4364" s="95">
        <f>INDEX(技能效果!B:B,MATCH(技能效果等级!W4364,技能效果!AE:AE,0))</f>
        <v>210601701</v>
      </c>
      <c r="C4364" s="95" t="str">
        <f>INDEX(技能效果!C:C,MATCH(技能效果等级!B4364,技能效果!B:B,0))</f>
        <v>诸葛一心普攻伤害(教学)</v>
      </c>
      <c r="D4364" s="96" t="s">
        <v>873</v>
      </c>
      <c r="E4364" s="95">
        <v>7</v>
      </c>
      <c r="F4364" s="95">
        <f>INDEX(技能效果!H:H,MATCH(技能效果等级!B4364,技能效果!B:B,0))</f>
        <v>1001</v>
      </c>
      <c r="G4364" s="95">
        <f>IF(INDEX(技能效果!K:K,MATCH(B4364,技能效果!B:B,0))=0,INDEX(技能效果!I:I,MATCH(技能效果等级!B4364,技能效果!B:B,0)),INDEX(技能效果!I:I,MATCH(技能效果等级!B4364,技能效果!B:B,0))*VLOOKUP(E4364,技能数值计算!$C$19:$D$28,2,FALSE))</f>
        <v>0.5</v>
      </c>
      <c r="H4364" s="95">
        <f>INDEX(技能效果!J:J,MATCH(技能效果等级!B4364,技能效果!B:B,0))</f>
        <v>0</v>
      </c>
      <c r="I4364" s="97"/>
      <c r="J4364" s="97"/>
      <c r="K4364" s="97"/>
      <c r="L4364" s="97"/>
      <c r="M4364" s="97"/>
      <c r="N4364" s="96" t="str">
        <f>IF(INDEX(技能效果!L:L,MATCH(技能效果等级!B4364,技能效果!B:B,0))="","",INDEX(技能效果!L:L,MATCH(技能效果等级!B4364,技能效果!B:B,0)))</f>
        <v/>
      </c>
      <c r="O4364" s="95">
        <f>IF(INDEX(技能效果!N:N,MATCH(B4364,技能效果!B:B,0))=0,INDEX(技能效果!M:M,MATCH(技能效果等级!B4364,技能效果!B:B,0)),INDEX(技能效果!M:M,MATCH(技能效果等级!B4364,技能效果!B:B,0))*VLOOKUP(E4364,技能数值计算!$C$19:$D$28,2,FALSE))</f>
        <v>0</v>
      </c>
      <c r="P4364" s="97"/>
      <c r="Q4364" s="97"/>
      <c r="R4364" s="95" t="str">
        <f>IF(INDEX(技能效果!O:O,MATCH(技能效果等级!B4364,技能效果!B:B,0))="","",INDEX(技能效果!O:O,MATCH(技能效果等级!B4364,技能效果!B:B,0)))</f>
        <v/>
      </c>
      <c r="S4364" s="97"/>
      <c r="T4364" s="97"/>
      <c r="U4364" s="97"/>
      <c r="V4364" s="96" t="str">
        <f>IF(INDEX(技能效果!AF:AF,MATCH(技能效果等级!B4364,技能效果!B:B,0))="","",INDEX(技能效果!AF:AF,MATCH(技能效果等级!B4364,技能效果!B:B,0)))</f>
        <v/>
      </c>
      <c r="W4364" s="95">
        <f t="shared" si="66"/>
        <v>427</v>
      </c>
    </row>
    <row r="4365" spans="1:23" ht="16.5" x14ac:dyDescent="0.2">
      <c r="A4365" s="62">
        <v>4362</v>
      </c>
      <c r="B4365" s="95">
        <f>INDEX(技能效果!B:B,MATCH(技能效果等级!W4365,技能效果!AE:AE,0))</f>
        <v>210601701</v>
      </c>
      <c r="C4365" s="95" t="str">
        <f>INDEX(技能效果!C:C,MATCH(技能效果等级!B4365,技能效果!B:B,0))</f>
        <v>诸葛一心普攻伤害(教学)</v>
      </c>
      <c r="D4365" s="96" t="s">
        <v>873</v>
      </c>
      <c r="E4365" s="95">
        <v>8</v>
      </c>
      <c r="F4365" s="95">
        <f>INDEX(技能效果!H:H,MATCH(技能效果等级!B4365,技能效果!B:B,0))</f>
        <v>1001</v>
      </c>
      <c r="G4365" s="95">
        <f>IF(INDEX(技能效果!K:K,MATCH(B4365,技能效果!B:B,0))=0,INDEX(技能效果!I:I,MATCH(技能效果等级!B4365,技能效果!B:B,0)),INDEX(技能效果!I:I,MATCH(技能效果等级!B4365,技能效果!B:B,0))*VLOOKUP(E4365,技能数值计算!$C$19:$D$28,2,FALSE))</f>
        <v>0.5</v>
      </c>
      <c r="H4365" s="95">
        <f>INDEX(技能效果!J:J,MATCH(技能效果等级!B4365,技能效果!B:B,0))</f>
        <v>0</v>
      </c>
      <c r="I4365" s="97"/>
      <c r="J4365" s="97"/>
      <c r="K4365" s="97"/>
      <c r="L4365" s="97"/>
      <c r="M4365" s="97"/>
      <c r="N4365" s="96" t="str">
        <f>IF(INDEX(技能效果!L:L,MATCH(技能效果等级!B4365,技能效果!B:B,0))="","",INDEX(技能效果!L:L,MATCH(技能效果等级!B4365,技能效果!B:B,0)))</f>
        <v/>
      </c>
      <c r="O4365" s="95">
        <f>IF(INDEX(技能效果!N:N,MATCH(B4365,技能效果!B:B,0))=0,INDEX(技能效果!M:M,MATCH(技能效果等级!B4365,技能效果!B:B,0)),INDEX(技能效果!M:M,MATCH(技能效果等级!B4365,技能效果!B:B,0))*VLOOKUP(E4365,技能数值计算!$C$19:$D$28,2,FALSE))</f>
        <v>0</v>
      </c>
      <c r="P4365" s="97"/>
      <c r="Q4365" s="97"/>
      <c r="R4365" s="95" t="str">
        <f>IF(INDEX(技能效果!O:O,MATCH(技能效果等级!B4365,技能效果!B:B,0))="","",INDEX(技能效果!O:O,MATCH(技能效果等级!B4365,技能效果!B:B,0)))</f>
        <v/>
      </c>
      <c r="S4365" s="97"/>
      <c r="T4365" s="97"/>
      <c r="U4365" s="97"/>
      <c r="V4365" s="96" t="str">
        <f>IF(INDEX(技能效果!AF:AF,MATCH(技能效果等级!B4365,技能效果!B:B,0))="","",INDEX(技能效果!AF:AF,MATCH(技能效果等级!B4365,技能效果!B:B,0)))</f>
        <v/>
      </c>
      <c r="W4365" s="95">
        <f t="shared" si="66"/>
        <v>427</v>
      </c>
    </row>
    <row r="4366" spans="1:23" ht="16.5" x14ac:dyDescent="0.2">
      <c r="A4366" s="62">
        <v>4363</v>
      </c>
      <c r="B4366" s="95">
        <f>INDEX(技能效果!B:B,MATCH(技能效果等级!W4366,技能效果!AE:AE,0))</f>
        <v>210601701</v>
      </c>
      <c r="C4366" s="95" t="str">
        <f>INDEX(技能效果!C:C,MATCH(技能效果等级!B4366,技能效果!B:B,0))</f>
        <v>诸葛一心普攻伤害(教学)</v>
      </c>
      <c r="D4366" s="96" t="s">
        <v>873</v>
      </c>
      <c r="E4366" s="95">
        <v>9</v>
      </c>
      <c r="F4366" s="95">
        <f>INDEX(技能效果!H:H,MATCH(技能效果等级!B4366,技能效果!B:B,0))</f>
        <v>1001</v>
      </c>
      <c r="G4366" s="95">
        <f>IF(INDEX(技能效果!K:K,MATCH(B4366,技能效果!B:B,0))=0,INDEX(技能效果!I:I,MATCH(技能效果等级!B4366,技能效果!B:B,0)),INDEX(技能效果!I:I,MATCH(技能效果等级!B4366,技能效果!B:B,0))*VLOOKUP(E4366,技能数值计算!$C$19:$D$28,2,FALSE))</f>
        <v>0.5</v>
      </c>
      <c r="H4366" s="95">
        <f>INDEX(技能效果!J:J,MATCH(技能效果等级!B4366,技能效果!B:B,0))</f>
        <v>0</v>
      </c>
      <c r="I4366" s="97"/>
      <c r="J4366" s="97"/>
      <c r="K4366" s="97"/>
      <c r="L4366" s="97"/>
      <c r="M4366" s="97"/>
      <c r="N4366" s="96" t="str">
        <f>IF(INDEX(技能效果!L:L,MATCH(技能效果等级!B4366,技能效果!B:B,0))="","",INDEX(技能效果!L:L,MATCH(技能效果等级!B4366,技能效果!B:B,0)))</f>
        <v/>
      </c>
      <c r="O4366" s="95">
        <f>IF(INDEX(技能效果!N:N,MATCH(B4366,技能效果!B:B,0))=0,INDEX(技能效果!M:M,MATCH(技能效果等级!B4366,技能效果!B:B,0)),INDEX(技能效果!M:M,MATCH(技能效果等级!B4366,技能效果!B:B,0))*VLOOKUP(E4366,技能数值计算!$C$19:$D$28,2,FALSE))</f>
        <v>0</v>
      </c>
      <c r="P4366" s="97"/>
      <c r="Q4366" s="97"/>
      <c r="R4366" s="95" t="str">
        <f>IF(INDEX(技能效果!O:O,MATCH(技能效果等级!B4366,技能效果!B:B,0))="","",INDEX(技能效果!O:O,MATCH(技能效果等级!B4366,技能效果!B:B,0)))</f>
        <v/>
      </c>
      <c r="S4366" s="97"/>
      <c r="T4366" s="97"/>
      <c r="U4366" s="97"/>
      <c r="V4366" s="96" t="str">
        <f>IF(INDEX(技能效果!AF:AF,MATCH(技能效果等级!B4366,技能效果!B:B,0))="","",INDEX(技能效果!AF:AF,MATCH(技能效果等级!B4366,技能效果!B:B,0)))</f>
        <v/>
      </c>
      <c r="W4366" s="95">
        <f t="shared" si="66"/>
        <v>427</v>
      </c>
    </row>
    <row r="4367" spans="1:23" ht="16.5" x14ac:dyDescent="0.2">
      <c r="A4367" s="62">
        <v>4364</v>
      </c>
      <c r="B4367" s="95">
        <f>INDEX(技能效果!B:B,MATCH(技能效果等级!W4367,技能效果!AE:AE,0))</f>
        <v>210601701</v>
      </c>
      <c r="C4367" s="95" t="str">
        <f>INDEX(技能效果!C:C,MATCH(技能效果等级!B4367,技能效果!B:B,0))</f>
        <v>诸葛一心普攻伤害(教学)</v>
      </c>
      <c r="D4367" s="96" t="s">
        <v>873</v>
      </c>
      <c r="E4367" s="95">
        <v>10</v>
      </c>
      <c r="F4367" s="95">
        <f>INDEX(技能效果!H:H,MATCH(技能效果等级!B4367,技能效果!B:B,0))</f>
        <v>1001</v>
      </c>
      <c r="G4367" s="95">
        <f>IF(INDEX(技能效果!K:K,MATCH(B4367,技能效果!B:B,0))=0,INDEX(技能效果!I:I,MATCH(技能效果等级!B4367,技能效果!B:B,0)),INDEX(技能效果!I:I,MATCH(技能效果等级!B4367,技能效果!B:B,0))*VLOOKUP(E4367,技能数值计算!$C$19:$D$28,2,FALSE))</f>
        <v>0.5</v>
      </c>
      <c r="H4367" s="95">
        <f>INDEX(技能效果!J:J,MATCH(技能效果等级!B4367,技能效果!B:B,0))</f>
        <v>0</v>
      </c>
      <c r="I4367" s="97"/>
      <c r="J4367" s="97"/>
      <c r="K4367" s="97"/>
      <c r="L4367" s="97"/>
      <c r="M4367" s="97"/>
      <c r="N4367" s="96" t="str">
        <f>IF(INDEX(技能效果!L:L,MATCH(技能效果等级!B4367,技能效果!B:B,0))="","",INDEX(技能效果!L:L,MATCH(技能效果等级!B4367,技能效果!B:B,0)))</f>
        <v/>
      </c>
      <c r="O4367" s="95">
        <f>IF(INDEX(技能效果!N:N,MATCH(B4367,技能效果!B:B,0))=0,INDEX(技能效果!M:M,MATCH(技能效果等级!B4367,技能效果!B:B,0)),INDEX(技能效果!M:M,MATCH(技能效果等级!B4367,技能效果!B:B,0))*VLOOKUP(E4367,技能数值计算!$C$19:$D$28,2,FALSE))</f>
        <v>0</v>
      </c>
      <c r="P4367" s="97"/>
      <c r="Q4367" s="97"/>
      <c r="R4367" s="95" t="str">
        <f>IF(INDEX(技能效果!O:O,MATCH(技能效果等级!B4367,技能效果!B:B,0))="","",INDEX(技能效果!O:O,MATCH(技能效果等级!B4367,技能效果!B:B,0)))</f>
        <v/>
      </c>
      <c r="S4367" s="97"/>
      <c r="T4367" s="97"/>
      <c r="U4367" s="97"/>
      <c r="V4367" s="96" t="str">
        <f>IF(INDEX(技能效果!AF:AF,MATCH(技能效果等级!B4367,技能效果!B:B,0))="","",INDEX(技能效果!AF:AF,MATCH(技能效果等级!B4367,技能效果!B:B,0)))</f>
        <v/>
      </c>
      <c r="W4367" s="95">
        <f t="shared" si="66"/>
        <v>427</v>
      </c>
    </row>
    <row r="4368" spans="1:23" ht="16.5" x14ac:dyDescent="0.2">
      <c r="A4368" s="62">
        <v>4365</v>
      </c>
      <c r="B4368" s="95">
        <f>INDEX(技能效果!B:B,MATCH(技能效果等级!W4368,技能效果!AE:AE,0))</f>
        <v>210601702</v>
      </c>
      <c r="C4368" s="95" t="str">
        <f>INDEX(技能效果!C:C,MATCH(技能效果等级!B4368,技能效果!B:B,0))</f>
        <v>诸葛一心普攻水晶(教学)</v>
      </c>
      <c r="D4368" s="96" t="s">
        <v>873</v>
      </c>
      <c r="E4368" s="95">
        <v>1</v>
      </c>
      <c r="F4368" s="95">
        <f>INDEX(技能效果!H:H,MATCH(技能效果等级!B4368,技能效果!B:B,0))</f>
        <v>3001</v>
      </c>
      <c r="G4368" s="95">
        <f>IF(INDEX(技能效果!K:K,MATCH(B4368,技能效果!B:B,0))=0,INDEX(技能效果!I:I,MATCH(技能效果等级!B4368,技能效果!B:B,0)),INDEX(技能效果!I:I,MATCH(技能效果等级!B4368,技能效果!B:B,0))*VLOOKUP(E4368,技能数值计算!$C$19:$D$28,2,FALSE))</f>
        <v>1</v>
      </c>
      <c r="H4368" s="95">
        <f>INDEX(技能效果!J:J,MATCH(技能效果等级!B4368,技能效果!B:B,0))</f>
        <v>1</v>
      </c>
      <c r="I4368" s="97"/>
      <c r="J4368" s="97"/>
      <c r="K4368" s="97"/>
      <c r="L4368" s="97"/>
      <c r="M4368" s="97"/>
      <c r="N4368" s="96" t="str">
        <f>IF(INDEX(技能效果!L:L,MATCH(技能效果等级!B4368,技能效果!B:B,0))="","",INDEX(技能效果!L:L,MATCH(技能效果等级!B4368,技能效果!B:B,0)))</f>
        <v/>
      </c>
      <c r="O4368" s="95">
        <f>IF(INDEX(技能效果!N:N,MATCH(B4368,技能效果!B:B,0))=0,INDEX(技能效果!M:M,MATCH(技能效果等级!B4368,技能效果!B:B,0)),INDEX(技能效果!M:M,MATCH(技能效果等级!B4368,技能效果!B:B,0))*VLOOKUP(E4368,技能数值计算!$C$19:$D$28,2,FALSE))</f>
        <v>0</v>
      </c>
      <c r="P4368" s="97"/>
      <c r="Q4368" s="97"/>
      <c r="R4368" s="95" t="str">
        <f>IF(INDEX(技能效果!O:O,MATCH(技能效果等级!B4368,技能效果!B:B,0))="","",INDEX(技能效果!O:O,MATCH(技能效果等级!B4368,技能效果!B:B,0)))</f>
        <v/>
      </c>
      <c r="S4368" s="97"/>
      <c r="T4368" s="97"/>
      <c r="U4368" s="97"/>
      <c r="V4368" s="96" t="str">
        <f>IF(INDEX(技能效果!AF:AF,MATCH(技能效果等级!B4368,技能效果!B:B,0))="","",INDEX(技能效果!AF:AF,MATCH(技能效果等级!B4368,技能效果!B:B,0)))</f>
        <v/>
      </c>
      <c r="W4368" s="95">
        <f t="shared" si="66"/>
        <v>428</v>
      </c>
    </row>
    <row r="4369" spans="1:23" ht="16.5" x14ac:dyDescent="0.2">
      <c r="A4369" s="62">
        <v>4366</v>
      </c>
      <c r="B4369" s="95">
        <f>INDEX(技能效果!B:B,MATCH(技能效果等级!W4369,技能效果!AE:AE,0))</f>
        <v>210601702</v>
      </c>
      <c r="C4369" s="95" t="str">
        <f>INDEX(技能效果!C:C,MATCH(技能效果等级!B4369,技能效果!B:B,0))</f>
        <v>诸葛一心普攻水晶(教学)</v>
      </c>
      <c r="D4369" s="96" t="s">
        <v>873</v>
      </c>
      <c r="E4369" s="95">
        <v>2</v>
      </c>
      <c r="F4369" s="95">
        <f>INDEX(技能效果!H:H,MATCH(技能效果等级!B4369,技能效果!B:B,0))</f>
        <v>3001</v>
      </c>
      <c r="G4369" s="95">
        <f>IF(INDEX(技能效果!K:K,MATCH(B4369,技能效果!B:B,0))=0,INDEX(技能效果!I:I,MATCH(技能效果等级!B4369,技能效果!B:B,0)),INDEX(技能效果!I:I,MATCH(技能效果等级!B4369,技能效果!B:B,0))*VLOOKUP(E4369,技能数值计算!$C$19:$D$28,2,FALSE))</f>
        <v>1</v>
      </c>
      <c r="H4369" s="95">
        <f>INDEX(技能效果!J:J,MATCH(技能效果等级!B4369,技能效果!B:B,0))</f>
        <v>1</v>
      </c>
      <c r="I4369" s="97"/>
      <c r="J4369" s="97"/>
      <c r="K4369" s="97"/>
      <c r="L4369" s="97"/>
      <c r="M4369" s="97"/>
      <c r="N4369" s="96" t="str">
        <f>IF(INDEX(技能效果!L:L,MATCH(技能效果等级!B4369,技能效果!B:B,0))="","",INDEX(技能效果!L:L,MATCH(技能效果等级!B4369,技能效果!B:B,0)))</f>
        <v/>
      </c>
      <c r="O4369" s="95">
        <f>IF(INDEX(技能效果!N:N,MATCH(B4369,技能效果!B:B,0))=0,INDEX(技能效果!M:M,MATCH(技能效果等级!B4369,技能效果!B:B,0)),INDEX(技能效果!M:M,MATCH(技能效果等级!B4369,技能效果!B:B,0))*VLOOKUP(E4369,技能数值计算!$C$19:$D$28,2,FALSE))</f>
        <v>0</v>
      </c>
      <c r="P4369" s="97"/>
      <c r="Q4369" s="97"/>
      <c r="R4369" s="95" t="str">
        <f>IF(INDEX(技能效果!O:O,MATCH(技能效果等级!B4369,技能效果!B:B,0))="","",INDEX(技能效果!O:O,MATCH(技能效果等级!B4369,技能效果!B:B,0)))</f>
        <v/>
      </c>
      <c r="S4369" s="97"/>
      <c r="T4369" s="97"/>
      <c r="U4369" s="97"/>
      <c r="V4369" s="96" t="str">
        <f>IF(INDEX(技能效果!AF:AF,MATCH(技能效果等级!B4369,技能效果!B:B,0))="","",INDEX(技能效果!AF:AF,MATCH(技能效果等级!B4369,技能效果!B:B,0)))</f>
        <v/>
      </c>
      <c r="W4369" s="95">
        <f t="shared" si="66"/>
        <v>428</v>
      </c>
    </row>
    <row r="4370" spans="1:23" ht="16.5" x14ac:dyDescent="0.2">
      <c r="A4370" s="62">
        <v>4367</v>
      </c>
      <c r="B4370" s="95">
        <f>INDEX(技能效果!B:B,MATCH(技能效果等级!W4370,技能效果!AE:AE,0))</f>
        <v>210601702</v>
      </c>
      <c r="C4370" s="95" t="str">
        <f>INDEX(技能效果!C:C,MATCH(技能效果等级!B4370,技能效果!B:B,0))</f>
        <v>诸葛一心普攻水晶(教学)</v>
      </c>
      <c r="D4370" s="96" t="s">
        <v>873</v>
      </c>
      <c r="E4370" s="95">
        <v>3</v>
      </c>
      <c r="F4370" s="95">
        <f>INDEX(技能效果!H:H,MATCH(技能效果等级!B4370,技能效果!B:B,0))</f>
        <v>3001</v>
      </c>
      <c r="G4370" s="95">
        <f>IF(INDEX(技能效果!K:K,MATCH(B4370,技能效果!B:B,0))=0,INDEX(技能效果!I:I,MATCH(技能效果等级!B4370,技能效果!B:B,0)),INDEX(技能效果!I:I,MATCH(技能效果等级!B4370,技能效果!B:B,0))*VLOOKUP(E4370,技能数值计算!$C$19:$D$28,2,FALSE))</f>
        <v>1</v>
      </c>
      <c r="H4370" s="95">
        <f>INDEX(技能效果!J:J,MATCH(技能效果等级!B4370,技能效果!B:B,0))</f>
        <v>1</v>
      </c>
      <c r="I4370" s="97"/>
      <c r="J4370" s="97"/>
      <c r="K4370" s="97"/>
      <c r="L4370" s="97"/>
      <c r="M4370" s="97"/>
      <c r="N4370" s="96" t="str">
        <f>IF(INDEX(技能效果!L:L,MATCH(技能效果等级!B4370,技能效果!B:B,0))="","",INDEX(技能效果!L:L,MATCH(技能效果等级!B4370,技能效果!B:B,0)))</f>
        <v/>
      </c>
      <c r="O4370" s="95">
        <f>IF(INDEX(技能效果!N:N,MATCH(B4370,技能效果!B:B,0))=0,INDEX(技能效果!M:M,MATCH(技能效果等级!B4370,技能效果!B:B,0)),INDEX(技能效果!M:M,MATCH(技能效果等级!B4370,技能效果!B:B,0))*VLOOKUP(E4370,技能数值计算!$C$19:$D$28,2,FALSE))</f>
        <v>0</v>
      </c>
      <c r="P4370" s="97"/>
      <c r="Q4370" s="97"/>
      <c r="R4370" s="95" t="str">
        <f>IF(INDEX(技能效果!O:O,MATCH(技能效果等级!B4370,技能效果!B:B,0))="","",INDEX(技能效果!O:O,MATCH(技能效果等级!B4370,技能效果!B:B,0)))</f>
        <v/>
      </c>
      <c r="S4370" s="97"/>
      <c r="T4370" s="97"/>
      <c r="U4370" s="97"/>
      <c r="V4370" s="96" t="str">
        <f>IF(INDEX(技能效果!AF:AF,MATCH(技能效果等级!B4370,技能效果!B:B,0))="","",INDEX(技能效果!AF:AF,MATCH(技能效果等级!B4370,技能效果!B:B,0)))</f>
        <v/>
      </c>
      <c r="W4370" s="95">
        <f t="shared" si="66"/>
        <v>428</v>
      </c>
    </row>
    <row r="4371" spans="1:23" ht="16.5" x14ac:dyDescent="0.2">
      <c r="A4371" s="62">
        <v>4368</v>
      </c>
      <c r="B4371" s="95">
        <f>INDEX(技能效果!B:B,MATCH(技能效果等级!W4371,技能效果!AE:AE,0))</f>
        <v>210601702</v>
      </c>
      <c r="C4371" s="95" t="str">
        <f>INDEX(技能效果!C:C,MATCH(技能效果等级!B4371,技能效果!B:B,0))</f>
        <v>诸葛一心普攻水晶(教学)</v>
      </c>
      <c r="D4371" s="96" t="s">
        <v>873</v>
      </c>
      <c r="E4371" s="95">
        <v>4</v>
      </c>
      <c r="F4371" s="95">
        <f>INDEX(技能效果!H:H,MATCH(技能效果等级!B4371,技能效果!B:B,0))</f>
        <v>3001</v>
      </c>
      <c r="G4371" s="95">
        <f>IF(INDEX(技能效果!K:K,MATCH(B4371,技能效果!B:B,0))=0,INDEX(技能效果!I:I,MATCH(技能效果等级!B4371,技能效果!B:B,0)),INDEX(技能效果!I:I,MATCH(技能效果等级!B4371,技能效果!B:B,0))*VLOOKUP(E4371,技能数值计算!$C$19:$D$28,2,FALSE))</f>
        <v>1</v>
      </c>
      <c r="H4371" s="95">
        <f>INDEX(技能效果!J:J,MATCH(技能效果等级!B4371,技能效果!B:B,0))</f>
        <v>1</v>
      </c>
      <c r="I4371" s="97"/>
      <c r="J4371" s="97"/>
      <c r="K4371" s="97"/>
      <c r="L4371" s="97"/>
      <c r="M4371" s="97"/>
      <c r="N4371" s="96" t="str">
        <f>IF(INDEX(技能效果!L:L,MATCH(技能效果等级!B4371,技能效果!B:B,0))="","",INDEX(技能效果!L:L,MATCH(技能效果等级!B4371,技能效果!B:B,0)))</f>
        <v/>
      </c>
      <c r="O4371" s="95">
        <f>IF(INDEX(技能效果!N:N,MATCH(B4371,技能效果!B:B,0))=0,INDEX(技能效果!M:M,MATCH(技能效果等级!B4371,技能效果!B:B,0)),INDEX(技能效果!M:M,MATCH(技能效果等级!B4371,技能效果!B:B,0))*VLOOKUP(E4371,技能数值计算!$C$19:$D$28,2,FALSE))</f>
        <v>0</v>
      </c>
      <c r="P4371" s="97"/>
      <c r="Q4371" s="97"/>
      <c r="R4371" s="95" t="str">
        <f>IF(INDEX(技能效果!O:O,MATCH(技能效果等级!B4371,技能效果!B:B,0))="","",INDEX(技能效果!O:O,MATCH(技能效果等级!B4371,技能效果!B:B,0)))</f>
        <v/>
      </c>
      <c r="S4371" s="97"/>
      <c r="T4371" s="97"/>
      <c r="U4371" s="97"/>
      <c r="V4371" s="96" t="str">
        <f>IF(INDEX(技能效果!AF:AF,MATCH(技能效果等级!B4371,技能效果!B:B,0))="","",INDEX(技能效果!AF:AF,MATCH(技能效果等级!B4371,技能效果!B:B,0)))</f>
        <v/>
      </c>
      <c r="W4371" s="95">
        <f t="shared" si="66"/>
        <v>428</v>
      </c>
    </row>
    <row r="4372" spans="1:23" ht="16.5" x14ac:dyDescent="0.2">
      <c r="A4372" s="62">
        <v>4369</v>
      </c>
      <c r="B4372" s="95">
        <f>INDEX(技能效果!B:B,MATCH(技能效果等级!W4372,技能效果!AE:AE,0))</f>
        <v>210601702</v>
      </c>
      <c r="C4372" s="95" t="str">
        <f>INDEX(技能效果!C:C,MATCH(技能效果等级!B4372,技能效果!B:B,0))</f>
        <v>诸葛一心普攻水晶(教学)</v>
      </c>
      <c r="D4372" s="96" t="s">
        <v>873</v>
      </c>
      <c r="E4372" s="95">
        <v>5</v>
      </c>
      <c r="F4372" s="95">
        <f>INDEX(技能效果!H:H,MATCH(技能效果等级!B4372,技能效果!B:B,0))</f>
        <v>3001</v>
      </c>
      <c r="G4372" s="95">
        <f>IF(INDEX(技能效果!K:K,MATCH(B4372,技能效果!B:B,0))=0,INDEX(技能效果!I:I,MATCH(技能效果等级!B4372,技能效果!B:B,0)),INDEX(技能效果!I:I,MATCH(技能效果等级!B4372,技能效果!B:B,0))*VLOOKUP(E4372,技能数值计算!$C$19:$D$28,2,FALSE))</f>
        <v>1</v>
      </c>
      <c r="H4372" s="95">
        <f>INDEX(技能效果!J:J,MATCH(技能效果等级!B4372,技能效果!B:B,0))</f>
        <v>1</v>
      </c>
      <c r="I4372" s="97"/>
      <c r="J4372" s="97"/>
      <c r="K4372" s="97"/>
      <c r="L4372" s="97"/>
      <c r="M4372" s="97"/>
      <c r="N4372" s="96" t="str">
        <f>IF(INDEX(技能效果!L:L,MATCH(技能效果等级!B4372,技能效果!B:B,0))="","",INDEX(技能效果!L:L,MATCH(技能效果等级!B4372,技能效果!B:B,0)))</f>
        <v/>
      </c>
      <c r="O4372" s="95">
        <f>IF(INDEX(技能效果!N:N,MATCH(B4372,技能效果!B:B,0))=0,INDEX(技能效果!M:M,MATCH(技能效果等级!B4372,技能效果!B:B,0)),INDEX(技能效果!M:M,MATCH(技能效果等级!B4372,技能效果!B:B,0))*VLOOKUP(E4372,技能数值计算!$C$19:$D$28,2,FALSE))</f>
        <v>0</v>
      </c>
      <c r="P4372" s="97"/>
      <c r="Q4372" s="97"/>
      <c r="R4372" s="95" t="str">
        <f>IF(INDEX(技能效果!O:O,MATCH(技能效果等级!B4372,技能效果!B:B,0))="","",INDEX(技能效果!O:O,MATCH(技能效果等级!B4372,技能效果!B:B,0)))</f>
        <v/>
      </c>
      <c r="S4372" s="97"/>
      <c r="T4372" s="97"/>
      <c r="U4372" s="97"/>
      <c r="V4372" s="96" t="str">
        <f>IF(INDEX(技能效果!AF:AF,MATCH(技能效果等级!B4372,技能效果!B:B,0))="","",INDEX(技能效果!AF:AF,MATCH(技能效果等级!B4372,技能效果!B:B,0)))</f>
        <v/>
      </c>
      <c r="W4372" s="95">
        <f t="shared" si="66"/>
        <v>428</v>
      </c>
    </row>
    <row r="4373" spans="1:23" ht="16.5" x14ac:dyDescent="0.2">
      <c r="A4373" s="62">
        <v>4370</v>
      </c>
      <c r="B4373" s="95">
        <f>INDEX(技能效果!B:B,MATCH(技能效果等级!W4373,技能效果!AE:AE,0))</f>
        <v>210601702</v>
      </c>
      <c r="C4373" s="95" t="str">
        <f>INDEX(技能效果!C:C,MATCH(技能效果等级!B4373,技能效果!B:B,0))</f>
        <v>诸葛一心普攻水晶(教学)</v>
      </c>
      <c r="D4373" s="96" t="s">
        <v>873</v>
      </c>
      <c r="E4373" s="95">
        <v>6</v>
      </c>
      <c r="F4373" s="95">
        <f>INDEX(技能效果!H:H,MATCH(技能效果等级!B4373,技能效果!B:B,0))</f>
        <v>3001</v>
      </c>
      <c r="G4373" s="95">
        <f>IF(INDEX(技能效果!K:K,MATCH(B4373,技能效果!B:B,0))=0,INDEX(技能效果!I:I,MATCH(技能效果等级!B4373,技能效果!B:B,0)),INDEX(技能效果!I:I,MATCH(技能效果等级!B4373,技能效果!B:B,0))*VLOOKUP(E4373,技能数值计算!$C$19:$D$28,2,FALSE))</f>
        <v>1</v>
      </c>
      <c r="H4373" s="95">
        <f>INDEX(技能效果!J:J,MATCH(技能效果等级!B4373,技能效果!B:B,0))</f>
        <v>1</v>
      </c>
      <c r="I4373" s="97"/>
      <c r="J4373" s="97"/>
      <c r="K4373" s="97"/>
      <c r="L4373" s="97"/>
      <c r="M4373" s="97"/>
      <c r="N4373" s="96" t="str">
        <f>IF(INDEX(技能效果!L:L,MATCH(技能效果等级!B4373,技能效果!B:B,0))="","",INDEX(技能效果!L:L,MATCH(技能效果等级!B4373,技能效果!B:B,0)))</f>
        <v/>
      </c>
      <c r="O4373" s="95">
        <f>IF(INDEX(技能效果!N:N,MATCH(B4373,技能效果!B:B,0))=0,INDEX(技能效果!M:M,MATCH(技能效果等级!B4373,技能效果!B:B,0)),INDEX(技能效果!M:M,MATCH(技能效果等级!B4373,技能效果!B:B,0))*VLOOKUP(E4373,技能数值计算!$C$19:$D$28,2,FALSE))</f>
        <v>0</v>
      </c>
      <c r="P4373" s="97"/>
      <c r="Q4373" s="97"/>
      <c r="R4373" s="95" t="str">
        <f>IF(INDEX(技能效果!O:O,MATCH(技能效果等级!B4373,技能效果!B:B,0))="","",INDEX(技能效果!O:O,MATCH(技能效果等级!B4373,技能效果!B:B,0)))</f>
        <v/>
      </c>
      <c r="S4373" s="97"/>
      <c r="T4373" s="97"/>
      <c r="U4373" s="97"/>
      <c r="V4373" s="96" t="str">
        <f>IF(INDEX(技能效果!AF:AF,MATCH(技能效果等级!B4373,技能效果!B:B,0))="","",INDEX(技能效果!AF:AF,MATCH(技能效果等级!B4373,技能效果!B:B,0)))</f>
        <v/>
      </c>
      <c r="W4373" s="95">
        <f t="shared" si="66"/>
        <v>428</v>
      </c>
    </row>
    <row r="4374" spans="1:23" ht="16.5" x14ac:dyDescent="0.2">
      <c r="A4374" s="62">
        <v>4371</v>
      </c>
      <c r="B4374" s="95">
        <f>INDEX(技能效果!B:B,MATCH(技能效果等级!W4374,技能效果!AE:AE,0))</f>
        <v>210601702</v>
      </c>
      <c r="C4374" s="95" t="str">
        <f>INDEX(技能效果!C:C,MATCH(技能效果等级!B4374,技能效果!B:B,0))</f>
        <v>诸葛一心普攻水晶(教学)</v>
      </c>
      <c r="D4374" s="96" t="s">
        <v>873</v>
      </c>
      <c r="E4374" s="95">
        <v>7</v>
      </c>
      <c r="F4374" s="95">
        <f>INDEX(技能效果!H:H,MATCH(技能效果等级!B4374,技能效果!B:B,0))</f>
        <v>3001</v>
      </c>
      <c r="G4374" s="95">
        <f>IF(INDEX(技能效果!K:K,MATCH(B4374,技能效果!B:B,0))=0,INDEX(技能效果!I:I,MATCH(技能效果等级!B4374,技能效果!B:B,0)),INDEX(技能效果!I:I,MATCH(技能效果等级!B4374,技能效果!B:B,0))*VLOOKUP(E4374,技能数值计算!$C$19:$D$28,2,FALSE))</f>
        <v>1</v>
      </c>
      <c r="H4374" s="95">
        <f>INDEX(技能效果!J:J,MATCH(技能效果等级!B4374,技能效果!B:B,0))</f>
        <v>1</v>
      </c>
      <c r="I4374" s="97"/>
      <c r="J4374" s="97"/>
      <c r="K4374" s="97"/>
      <c r="L4374" s="97"/>
      <c r="M4374" s="97"/>
      <c r="N4374" s="96" t="str">
        <f>IF(INDEX(技能效果!L:L,MATCH(技能效果等级!B4374,技能效果!B:B,0))="","",INDEX(技能效果!L:L,MATCH(技能效果等级!B4374,技能效果!B:B,0)))</f>
        <v/>
      </c>
      <c r="O4374" s="95">
        <f>IF(INDEX(技能效果!N:N,MATCH(B4374,技能效果!B:B,0))=0,INDEX(技能效果!M:M,MATCH(技能效果等级!B4374,技能效果!B:B,0)),INDEX(技能效果!M:M,MATCH(技能效果等级!B4374,技能效果!B:B,0))*VLOOKUP(E4374,技能数值计算!$C$19:$D$28,2,FALSE))</f>
        <v>0</v>
      </c>
      <c r="P4374" s="97"/>
      <c r="Q4374" s="97"/>
      <c r="R4374" s="95" t="str">
        <f>IF(INDEX(技能效果!O:O,MATCH(技能效果等级!B4374,技能效果!B:B,0))="","",INDEX(技能效果!O:O,MATCH(技能效果等级!B4374,技能效果!B:B,0)))</f>
        <v/>
      </c>
      <c r="S4374" s="97"/>
      <c r="T4374" s="97"/>
      <c r="U4374" s="97"/>
      <c r="V4374" s="96" t="str">
        <f>IF(INDEX(技能效果!AF:AF,MATCH(技能效果等级!B4374,技能效果!B:B,0))="","",INDEX(技能效果!AF:AF,MATCH(技能效果等级!B4374,技能效果!B:B,0)))</f>
        <v/>
      </c>
      <c r="W4374" s="95">
        <f t="shared" si="66"/>
        <v>428</v>
      </c>
    </row>
    <row r="4375" spans="1:23" ht="16.5" x14ac:dyDescent="0.2">
      <c r="A4375" s="62">
        <v>4372</v>
      </c>
      <c r="B4375" s="95">
        <f>INDEX(技能效果!B:B,MATCH(技能效果等级!W4375,技能效果!AE:AE,0))</f>
        <v>210601702</v>
      </c>
      <c r="C4375" s="95" t="str">
        <f>INDEX(技能效果!C:C,MATCH(技能效果等级!B4375,技能效果!B:B,0))</f>
        <v>诸葛一心普攻水晶(教学)</v>
      </c>
      <c r="D4375" s="96" t="s">
        <v>873</v>
      </c>
      <c r="E4375" s="95">
        <v>8</v>
      </c>
      <c r="F4375" s="95">
        <f>INDEX(技能效果!H:H,MATCH(技能效果等级!B4375,技能效果!B:B,0))</f>
        <v>3001</v>
      </c>
      <c r="G4375" s="95">
        <f>IF(INDEX(技能效果!K:K,MATCH(B4375,技能效果!B:B,0))=0,INDEX(技能效果!I:I,MATCH(技能效果等级!B4375,技能效果!B:B,0)),INDEX(技能效果!I:I,MATCH(技能效果等级!B4375,技能效果!B:B,0))*VLOOKUP(E4375,技能数值计算!$C$19:$D$28,2,FALSE))</f>
        <v>1</v>
      </c>
      <c r="H4375" s="95">
        <f>INDEX(技能效果!J:J,MATCH(技能效果等级!B4375,技能效果!B:B,0))</f>
        <v>1</v>
      </c>
      <c r="I4375" s="97"/>
      <c r="J4375" s="97"/>
      <c r="K4375" s="97"/>
      <c r="L4375" s="97"/>
      <c r="M4375" s="97"/>
      <c r="N4375" s="96" t="str">
        <f>IF(INDEX(技能效果!L:L,MATCH(技能效果等级!B4375,技能效果!B:B,0))="","",INDEX(技能效果!L:L,MATCH(技能效果等级!B4375,技能效果!B:B,0)))</f>
        <v/>
      </c>
      <c r="O4375" s="95">
        <f>IF(INDEX(技能效果!N:N,MATCH(B4375,技能效果!B:B,0))=0,INDEX(技能效果!M:M,MATCH(技能效果等级!B4375,技能效果!B:B,0)),INDEX(技能效果!M:M,MATCH(技能效果等级!B4375,技能效果!B:B,0))*VLOOKUP(E4375,技能数值计算!$C$19:$D$28,2,FALSE))</f>
        <v>0</v>
      </c>
      <c r="P4375" s="97"/>
      <c r="Q4375" s="97"/>
      <c r="R4375" s="95" t="str">
        <f>IF(INDEX(技能效果!O:O,MATCH(技能效果等级!B4375,技能效果!B:B,0))="","",INDEX(技能效果!O:O,MATCH(技能效果等级!B4375,技能效果!B:B,0)))</f>
        <v/>
      </c>
      <c r="S4375" s="97"/>
      <c r="T4375" s="97"/>
      <c r="U4375" s="97"/>
      <c r="V4375" s="96" t="str">
        <f>IF(INDEX(技能效果!AF:AF,MATCH(技能效果等级!B4375,技能效果!B:B,0))="","",INDEX(技能效果!AF:AF,MATCH(技能效果等级!B4375,技能效果!B:B,0)))</f>
        <v/>
      </c>
      <c r="W4375" s="95">
        <f t="shared" si="66"/>
        <v>428</v>
      </c>
    </row>
    <row r="4376" spans="1:23" ht="16.5" x14ac:dyDescent="0.2">
      <c r="A4376" s="62">
        <v>4373</v>
      </c>
      <c r="B4376" s="95">
        <f>INDEX(技能效果!B:B,MATCH(技能效果等级!W4376,技能效果!AE:AE,0))</f>
        <v>210601702</v>
      </c>
      <c r="C4376" s="95" t="str">
        <f>INDEX(技能效果!C:C,MATCH(技能效果等级!B4376,技能效果!B:B,0))</f>
        <v>诸葛一心普攻水晶(教学)</v>
      </c>
      <c r="D4376" s="96" t="s">
        <v>873</v>
      </c>
      <c r="E4376" s="95">
        <v>9</v>
      </c>
      <c r="F4376" s="95">
        <f>INDEX(技能效果!H:H,MATCH(技能效果等级!B4376,技能效果!B:B,0))</f>
        <v>3001</v>
      </c>
      <c r="G4376" s="95">
        <f>IF(INDEX(技能效果!K:K,MATCH(B4376,技能效果!B:B,0))=0,INDEX(技能效果!I:I,MATCH(技能效果等级!B4376,技能效果!B:B,0)),INDEX(技能效果!I:I,MATCH(技能效果等级!B4376,技能效果!B:B,0))*VLOOKUP(E4376,技能数值计算!$C$19:$D$28,2,FALSE))</f>
        <v>1</v>
      </c>
      <c r="H4376" s="95">
        <f>INDEX(技能效果!J:J,MATCH(技能效果等级!B4376,技能效果!B:B,0))</f>
        <v>1</v>
      </c>
      <c r="I4376" s="97"/>
      <c r="J4376" s="97"/>
      <c r="K4376" s="97"/>
      <c r="L4376" s="97"/>
      <c r="M4376" s="97"/>
      <c r="N4376" s="96" t="str">
        <f>IF(INDEX(技能效果!L:L,MATCH(技能效果等级!B4376,技能效果!B:B,0))="","",INDEX(技能效果!L:L,MATCH(技能效果等级!B4376,技能效果!B:B,0)))</f>
        <v/>
      </c>
      <c r="O4376" s="95">
        <f>IF(INDEX(技能效果!N:N,MATCH(B4376,技能效果!B:B,0))=0,INDEX(技能效果!M:M,MATCH(技能效果等级!B4376,技能效果!B:B,0)),INDEX(技能效果!M:M,MATCH(技能效果等级!B4376,技能效果!B:B,0))*VLOOKUP(E4376,技能数值计算!$C$19:$D$28,2,FALSE))</f>
        <v>0</v>
      </c>
      <c r="P4376" s="97"/>
      <c r="Q4376" s="97"/>
      <c r="R4376" s="95" t="str">
        <f>IF(INDEX(技能效果!O:O,MATCH(技能效果等级!B4376,技能效果!B:B,0))="","",INDEX(技能效果!O:O,MATCH(技能效果等级!B4376,技能效果!B:B,0)))</f>
        <v/>
      </c>
      <c r="S4376" s="97"/>
      <c r="T4376" s="97"/>
      <c r="U4376" s="97"/>
      <c r="V4376" s="96" t="str">
        <f>IF(INDEX(技能效果!AF:AF,MATCH(技能效果等级!B4376,技能效果!B:B,0))="","",INDEX(技能效果!AF:AF,MATCH(技能效果等级!B4376,技能效果!B:B,0)))</f>
        <v/>
      </c>
      <c r="W4376" s="95">
        <f t="shared" si="66"/>
        <v>428</v>
      </c>
    </row>
    <row r="4377" spans="1:23" ht="16.5" x14ac:dyDescent="0.2">
      <c r="A4377" s="62">
        <v>4374</v>
      </c>
      <c r="B4377" s="95">
        <f>INDEX(技能效果!B:B,MATCH(技能效果等级!W4377,技能效果!AE:AE,0))</f>
        <v>210601702</v>
      </c>
      <c r="C4377" s="95" t="str">
        <f>INDEX(技能效果!C:C,MATCH(技能效果等级!B4377,技能效果!B:B,0))</f>
        <v>诸葛一心普攻水晶(教学)</v>
      </c>
      <c r="D4377" s="96" t="s">
        <v>873</v>
      </c>
      <c r="E4377" s="95">
        <v>10</v>
      </c>
      <c r="F4377" s="95">
        <f>INDEX(技能效果!H:H,MATCH(技能效果等级!B4377,技能效果!B:B,0))</f>
        <v>3001</v>
      </c>
      <c r="G4377" s="95">
        <f>IF(INDEX(技能效果!K:K,MATCH(B4377,技能效果!B:B,0))=0,INDEX(技能效果!I:I,MATCH(技能效果等级!B4377,技能效果!B:B,0)),INDEX(技能效果!I:I,MATCH(技能效果等级!B4377,技能效果!B:B,0))*VLOOKUP(E4377,技能数值计算!$C$19:$D$28,2,FALSE))</f>
        <v>1</v>
      </c>
      <c r="H4377" s="95">
        <f>INDEX(技能效果!J:J,MATCH(技能效果等级!B4377,技能效果!B:B,0))</f>
        <v>1</v>
      </c>
      <c r="I4377" s="97"/>
      <c r="J4377" s="97"/>
      <c r="K4377" s="97"/>
      <c r="L4377" s="97"/>
      <c r="M4377" s="97"/>
      <c r="N4377" s="96" t="str">
        <f>IF(INDEX(技能效果!L:L,MATCH(技能效果等级!B4377,技能效果!B:B,0))="","",INDEX(技能效果!L:L,MATCH(技能效果等级!B4377,技能效果!B:B,0)))</f>
        <v/>
      </c>
      <c r="O4377" s="95">
        <f>IF(INDEX(技能效果!N:N,MATCH(B4377,技能效果!B:B,0))=0,INDEX(技能效果!M:M,MATCH(技能效果等级!B4377,技能效果!B:B,0)),INDEX(技能效果!M:M,MATCH(技能效果等级!B4377,技能效果!B:B,0))*VLOOKUP(E4377,技能数值计算!$C$19:$D$28,2,FALSE))</f>
        <v>0</v>
      </c>
      <c r="P4377" s="97"/>
      <c r="Q4377" s="97"/>
      <c r="R4377" s="95" t="str">
        <f>IF(INDEX(技能效果!O:O,MATCH(技能效果等级!B4377,技能效果!B:B,0))="","",INDEX(技能效果!O:O,MATCH(技能效果等级!B4377,技能效果!B:B,0)))</f>
        <v/>
      </c>
      <c r="S4377" s="97"/>
      <c r="T4377" s="97"/>
      <c r="U4377" s="97"/>
      <c r="V4377" s="96" t="str">
        <f>IF(INDEX(技能效果!AF:AF,MATCH(技能效果等级!B4377,技能效果!B:B,0))="","",INDEX(技能效果!AF:AF,MATCH(技能效果等级!B4377,技能效果!B:B,0)))</f>
        <v/>
      </c>
      <c r="W4377" s="95">
        <f t="shared" si="66"/>
        <v>428</v>
      </c>
    </row>
    <row r="4378" spans="1:23" ht="16.5" x14ac:dyDescent="0.2">
      <c r="A4378" s="62">
        <v>4375</v>
      </c>
      <c r="B4378" s="95">
        <f>INDEX(技能效果!B:B,MATCH(技能效果等级!W4378,技能效果!AE:AE,0))</f>
        <v>210602001</v>
      </c>
      <c r="C4378" s="95" t="str">
        <f>INDEX(技能效果!C:C,MATCH(技能效果等级!B4378,技能效果!B:B,0))</f>
        <v>姬烟华普攻伤害(教学)</v>
      </c>
      <c r="D4378" s="96" t="s">
        <v>873</v>
      </c>
      <c r="E4378" s="95">
        <v>1</v>
      </c>
      <c r="F4378" s="95">
        <f>INDEX(技能效果!H:H,MATCH(技能效果等级!B4378,技能效果!B:B,0))</f>
        <v>1001</v>
      </c>
      <c r="G4378" s="95">
        <f>IF(INDEX(技能效果!K:K,MATCH(B4378,技能效果!B:B,0))=0,INDEX(技能效果!I:I,MATCH(技能效果等级!B4378,技能效果!B:B,0)),INDEX(技能效果!I:I,MATCH(技能效果等级!B4378,技能效果!B:B,0))*VLOOKUP(E4378,技能数值计算!$C$19:$D$28,2,FALSE))</f>
        <v>0.5</v>
      </c>
      <c r="H4378" s="95">
        <f>INDEX(技能效果!J:J,MATCH(技能效果等级!B4378,技能效果!B:B,0))</f>
        <v>0</v>
      </c>
      <c r="I4378" s="97"/>
      <c r="J4378" s="97"/>
      <c r="K4378" s="97"/>
      <c r="L4378" s="97"/>
      <c r="M4378" s="97"/>
      <c r="N4378" s="96" t="str">
        <f>IF(INDEX(技能效果!L:L,MATCH(技能效果等级!B4378,技能效果!B:B,0))="","",INDEX(技能效果!L:L,MATCH(技能效果等级!B4378,技能效果!B:B,0)))</f>
        <v/>
      </c>
      <c r="O4378" s="95">
        <f>IF(INDEX(技能效果!N:N,MATCH(B4378,技能效果!B:B,0))=0,INDEX(技能效果!M:M,MATCH(技能效果等级!B4378,技能效果!B:B,0)),INDEX(技能效果!M:M,MATCH(技能效果等级!B4378,技能效果!B:B,0))*VLOOKUP(E4378,技能数值计算!$C$19:$D$28,2,FALSE))</f>
        <v>0</v>
      </c>
      <c r="P4378" s="97"/>
      <c r="Q4378" s="97"/>
      <c r="R4378" s="95" t="str">
        <f>IF(INDEX(技能效果!O:O,MATCH(技能效果等级!B4378,技能效果!B:B,0))="","",INDEX(技能效果!O:O,MATCH(技能效果等级!B4378,技能效果!B:B,0)))</f>
        <v/>
      </c>
      <c r="S4378" s="97"/>
      <c r="T4378" s="97"/>
      <c r="U4378" s="97"/>
      <c r="V4378" s="96" t="str">
        <f>IF(INDEX(技能效果!AF:AF,MATCH(技能效果等级!B4378,技能效果!B:B,0))="","",INDEX(技能效果!AF:AF,MATCH(技能效果等级!B4378,技能效果!B:B,0)))</f>
        <v/>
      </c>
      <c r="W4378" s="95">
        <f t="shared" si="66"/>
        <v>429</v>
      </c>
    </row>
    <row r="4379" spans="1:23" ht="16.5" x14ac:dyDescent="0.2">
      <c r="A4379" s="62">
        <v>4376</v>
      </c>
      <c r="B4379" s="95">
        <f>INDEX(技能效果!B:B,MATCH(技能效果等级!W4379,技能效果!AE:AE,0))</f>
        <v>210602001</v>
      </c>
      <c r="C4379" s="95" t="str">
        <f>INDEX(技能效果!C:C,MATCH(技能效果等级!B4379,技能效果!B:B,0))</f>
        <v>姬烟华普攻伤害(教学)</v>
      </c>
      <c r="D4379" s="96" t="s">
        <v>873</v>
      </c>
      <c r="E4379" s="95">
        <v>2</v>
      </c>
      <c r="F4379" s="95">
        <f>INDEX(技能效果!H:H,MATCH(技能效果等级!B4379,技能效果!B:B,0))</f>
        <v>1001</v>
      </c>
      <c r="G4379" s="95">
        <f>IF(INDEX(技能效果!K:K,MATCH(B4379,技能效果!B:B,0))=0,INDEX(技能效果!I:I,MATCH(技能效果等级!B4379,技能效果!B:B,0)),INDEX(技能效果!I:I,MATCH(技能效果等级!B4379,技能效果!B:B,0))*VLOOKUP(E4379,技能数值计算!$C$19:$D$28,2,FALSE))</f>
        <v>0.5</v>
      </c>
      <c r="H4379" s="95">
        <f>INDEX(技能效果!J:J,MATCH(技能效果等级!B4379,技能效果!B:B,0))</f>
        <v>0</v>
      </c>
      <c r="I4379" s="97"/>
      <c r="J4379" s="97"/>
      <c r="K4379" s="97"/>
      <c r="L4379" s="97"/>
      <c r="M4379" s="97"/>
      <c r="N4379" s="96" t="str">
        <f>IF(INDEX(技能效果!L:L,MATCH(技能效果等级!B4379,技能效果!B:B,0))="","",INDEX(技能效果!L:L,MATCH(技能效果等级!B4379,技能效果!B:B,0)))</f>
        <v/>
      </c>
      <c r="O4379" s="95">
        <f>IF(INDEX(技能效果!N:N,MATCH(B4379,技能效果!B:B,0))=0,INDEX(技能效果!M:M,MATCH(技能效果等级!B4379,技能效果!B:B,0)),INDEX(技能效果!M:M,MATCH(技能效果等级!B4379,技能效果!B:B,0))*VLOOKUP(E4379,技能数值计算!$C$19:$D$28,2,FALSE))</f>
        <v>0</v>
      </c>
      <c r="P4379" s="97"/>
      <c r="Q4379" s="97"/>
      <c r="R4379" s="95" t="str">
        <f>IF(INDEX(技能效果!O:O,MATCH(技能效果等级!B4379,技能效果!B:B,0))="","",INDEX(技能效果!O:O,MATCH(技能效果等级!B4379,技能效果!B:B,0)))</f>
        <v/>
      </c>
      <c r="S4379" s="97"/>
      <c r="T4379" s="97"/>
      <c r="U4379" s="97"/>
      <c r="V4379" s="96" t="str">
        <f>IF(INDEX(技能效果!AF:AF,MATCH(技能效果等级!B4379,技能效果!B:B,0))="","",INDEX(技能效果!AF:AF,MATCH(技能效果等级!B4379,技能效果!B:B,0)))</f>
        <v/>
      </c>
      <c r="W4379" s="95">
        <f t="shared" si="66"/>
        <v>429</v>
      </c>
    </row>
    <row r="4380" spans="1:23" ht="16.5" x14ac:dyDescent="0.2">
      <c r="A4380" s="62">
        <v>4377</v>
      </c>
      <c r="B4380" s="95">
        <f>INDEX(技能效果!B:B,MATCH(技能效果等级!W4380,技能效果!AE:AE,0))</f>
        <v>210602001</v>
      </c>
      <c r="C4380" s="95" t="str">
        <f>INDEX(技能效果!C:C,MATCH(技能效果等级!B4380,技能效果!B:B,0))</f>
        <v>姬烟华普攻伤害(教学)</v>
      </c>
      <c r="D4380" s="96" t="s">
        <v>873</v>
      </c>
      <c r="E4380" s="95">
        <v>3</v>
      </c>
      <c r="F4380" s="95">
        <f>INDEX(技能效果!H:H,MATCH(技能效果等级!B4380,技能效果!B:B,0))</f>
        <v>1001</v>
      </c>
      <c r="G4380" s="95">
        <f>IF(INDEX(技能效果!K:K,MATCH(B4380,技能效果!B:B,0))=0,INDEX(技能效果!I:I,MATCH(技能效果等级!B4380,技能效果!B:B,0)),INDEX(技能效果!I:I,MATCH(技能效果等级!B4380,技能效果!B:B,0))*VLOOKUP(E4380,技能数值计算!$C$19:$D$28,2,FALSE))</f>
        <v>0.5</v>
      </c>
      <c r="H4380" s="95">
        <f>INDEX(技能效果!J:J,MATCH(技能效果等级!B4380,技能效果!B:B,0))</f>
        <v>0</v>
      </c>
      <c r="I4380" s="97"/>
      <c r="J4380" s="97"/>
      <c r="K4380" s="97"/>
      <c r="L4380" s="97"/>
      <c r="M4380" s="97"/>
      <c r="N4380" s="96" t="str">
        <f>IF(INDEX(技能效果!L:L,MATCH(技能效果等级!B4380,技能效果!B:B,0))="","",INDEX(技能效果!L:L,MATCH(技能效果等级!B4380,技能效果!B:B,0)))</f>
        <v/>
      </c>
      <c r="O4380" s="95">
        <f>IF(INDEX(技能效果!N:N,MATCH(B4380,技能效果!B:B,0))=0,INDEX(技能效果!M:M,MATCH(技能效果等级!B4380,技能效果!B:B,0)),INDEX(技能效果!M:M,MATCH(技能效果等级!B4380,技能效果!B:B,0))*VLOOKUP(E4380,技能数值计算!$C$19:$D$28,2,FALSE))</f>
        <v>0</v>
      </c>
      <c r="P4380" s="97"/>
      <c r="Q4380" s="97"/>
      <c r="R4380" s="95" t="str">
        <f>IF(INDEX(技能效果!O:O,MATCH(技能效果等级!B4380,技能效果!B:B,0))="","",INDEX(技能效果!O:O,MATCH(技能效果等级!B4380,技能效果!B:B,0)))</f>
        <v/>
      </c>
      <c r="S4380" s="97"/>
      <c r="T4380" s="97"/>
      <c r="U4380" s="97"/>
      <c r="V4380" s="96" t="str">
        <f>IF(INDEX(技能效果!AF:AF,MATCH(技能效果等级!B4380,技能效果!B:B,0))="","",INDEX(技能效果!AF:AF,MATCH(技能效果等级!B4380,技能效果!B:B,0)))</f>
        <v/>
      </c>
      <c r="W4380" s="95">
        <f t="shared" si="66"/>
        <v>429</v>
      </c>
    </row>
    <row r="4381" spans="1:23" ht="16.5" x14ac:dyDescent="0.2">
      <c r="A4381" s="62">
        <v>4378</v>
      </c>
      <c r="B4381" s="95">
        <f>INDEX(技能效果!B:B,MATCH(技能效果等级!W4381,技能效果!AE:AE,0))</f>
        <v>210602001</v>
      </c>
      <c r="C4381" s="95" t="str">
        <f>INDEX(技能效果!C:C,MATCH(技能效果等级!B4381,技能效果!B:B,0))</f>
        <v>姬烟华普攻伤害(教学)</v>
      </c>
      <c r="D4381" s="96" t="s">
        <v>873</v>
      </c>
      <c r="E4381" s="95">
        <v>4</v>
      </c>
      <c r="F4381" s="95">
        <f>INDEX(技能效果!H:H,MATCH(技能效果等级!B4381,技能效果!B:B,0))</f>
        <v>1001</v>
      </c>
      <c r="G4381" s="95">
        <f>IF(INDEX(技能效果!K:K,MATCH(B4381,技能效果!B:B,0))=0,INDEX(技能效果!I:I,MATCH(技能效果等级!B4381,技能效果!B:B,0)),INDEX(技能效果!I:I,MATCH(技能效果等级!B4381,技能效果!B:B,0))*VLOOKUP(E4381,技能数值计算!$C$19:$D$28,2,FALSE))</f>
        <v>0.5</v>
      </c>
      <c r="H4381" s="95">
        <f>INDEX(技能效果!J:J,MATCH(技能效果等级!B4381,技能效果!B:B,0))</f>
        <v>0</v>
      </c>
      <c r="I4381" s="97"/>
      <c r="J4381" s="97"/>
      <c r="K4381" s="97"/>
      <c r="L4381" s="97"/>
      <c r="M4381" s="97"/>
      <c r="N4381" s="96" t="str">
        <f>IF(INDEX(技能效果!L:L,MATCH(技能效果等级!B4381,技能效果!B:B,0))="","",INDEX(技能效果!L:L,MATCH(技能效果等级!B4381,技能效果!B:B,0)))</f>
        <v/>
      </c>
      <c r="O4381" s="95">
        <f>IF(INDEX(技能效果!N:N,MATCH(B4381,技能效果!B:B,0))=0,INDEX(技能效果!M:M,MATCH(技能效果等级!B4381,技能效果!B:B,0)),INDEX(技能效果!M:M,MATCH(技能效果等级!B4381,技能效果!B:B,0))*VLOOKUP(E4381,技能数值计算!$C$19:$D$28,2,FALSE))</f>
        <v>0</v>
      </c>
      <c r="P4381" s="97"/>
      <c r="Q4381" s="97"/>
      <c r="R4381" s="95" t="str">
        <f>IF(INDEX(技能效果!O:O,MATCH(技能效果等级!B4381,技能效果!B:B,0))="","",INDEX(技能效果!O:O,MATCH(技能效果等级!B4381,技能效果!B:B,0)))</f>
        <v/>
      </c>
      <c r="S4381" s="97"/>
      <c r="T4381" s="97"/>
      <c r="U4381" s="97"/>
      <c r="V4381" s="96" t="str">
        <f>IF(INDEX(技能效果!AF:AF,MATCH(技能效果等级!B4381,技能效果!B:B,0))="","",INDEX(技能效果!AF:AF,MATCH(技能效果等级!B4381,技能效果!B:B,0)))</f>
        <v/>
      </c>
      <c r="W4381" s="95">
        <f t="shared" si="66"/>
        <v>429</v>
      </c>
    </row>
    <row r="4382" spans="1:23" ht="16.5" x14ac:dyDescent="0.2">
      <c r="A4382" s="62">
        <v>4379</v>
      </c>
      <c r="B4382" s="95">
        <f>INDEX(技能效果!B:B,MATCH(技能效果等级!W4382,技能效果!AE:AE,0))</f>
        <v>210602001</v>
      </c>
      <c r="C4382" s="95" t="str">
        <f>INDEX(技能效果!C:C,MATCH(技能效果等级!B4382,技能效果!B:B,0))</f>
        <v>姬烟华普攻伤害(教学)</v>
      </c>
      <c r="D4382" s="96" t="s">
        <v>873</v>
      </c>
      <c r="E4382" s="95">
        <v>5</v>
      </c>
      <c r="F4382" s="95">
        <f>INDEX(技能效果!H:H,MATCH(技能效果等级!B4382,技能效果!B:B,0))</f>
        <v>1001</v>
      </c>
      <c r="G4382" s="95">
        <f>IF(INDEX(技能效果!K:K,MATCH(B4382,技能效果!B:B,0))=0,INDEX(技能效果!I:I,MATCH(技能效果等级!B4382,技能效果!B:B,0)),INDEX(技能效果!I:I,MATCH(技能效果等级!B4382,技能效果!B:B,0))*VLOOKUP(E4382,技能数值计算!$C$19:$D$28,2,FALSE))</f>
        <v>0.5</v>
      </c>
      <c r="H4382" s="95">
        <f>INDEX(技能效果!J:J,MATCH(技能效果等级!B4382,技能效果!B:B,0))</f>
        <v>0</v>
      </c>
      <c r="I4382" s="97"/>
      <c r="J4382" s="97"/>
      <c r="K4382" s="97"/>
      <c r="L4382" s="97"/>
      <c r="M4382" s="97"/>
      <c r="N4382" s="96" t="str">
        <f>IF(INDEX(技能效果!L:L,MATCH(技能效果等级!B4382,技能效果!B:B,0))="","",INDEX(技能效果!L:L,MATCH(技能效果等级!B4382,技能效果!B:B,0)))</f>
        <v/>
      </c>
      <c r="O4382" s="95">
        <f>IF(INDEX(技能效果!N:N,MATCH(B4382,技能效果!B:B,0))=0,INDEX(技能效果!M:M,MATCH(技能效果等级!B4382,技能效果!B:B,0)),INDEX(技能效果!M:M,MATCH(技能效果等级!B4382,技能效果!B:B,0))*VLOOKUP(E4382,技能数值计算!$C$19:$D$28,2,FALSE))</f>
        <v>0</v>
      </c>
      <c r="P4382" s="97"/>
      <c r="Q4382" s="97"/>
      <c r="R4382" s="95" t="str">
        <f>IF(INDEX(技能效果!O:O,MATCH(技能效果等级!B4382,技能效果!B:B,0))="","",INDEX(技能效果!O:O,MATCH(技能效果等级!B4382,技能效果!B:B,0)))</f>
        <v/>
      </c>
      <c r="S4382" s="97"/>
      <c r="T4382" s="97"/>
      <c r="U4382" s="97"/>
      <c r="V4382" s="96" t="str">
        <f>IF(INDEX(技能效果!AF:AF,MATCH(技能效果等级!B4382,技能效果!B:B,0))="","",INDEX(技能效果!AF:AF,MATCH(技能效果等级!B4382,技能效果!B:B,0)))</f>
        <v/>
      </c>
      <c r="W4382" s="95">
        <f t="shared" si="66"/>
        <v>429</v>
      </c>
    </row>
    <row r="4383" spans="1:23" ht="16.5" x14ac:dyDescent="0.2">
      <c r="A4383" s="62">
        <v>4380</v>
      </c>
      <c r="B4383" s="95">
        <f>INDEX(技能效果!B:B,MATCH(技能效果等级!W4383,技能效果!AE:AE,0))</f>
        <v>210602001</v>
      </c>
      <c r="C4383" s="95" t="str">
        <f>INDEX(技能效果!C:C,MATCH(技能效果等级!B4383,技能效果!B:B,0))</f>
        <v>姬烟华普攻伤害(教学)</v>
      </c>
      <c r="D4383" s="96" t="s">
        <v>873</v>
      </c>
      <c r="E4383" s="95">
        <v>6</v>
      </c>
      <c r="F4383" s="95">
        <f>INDEX(技能效果!H:H,MATCH(技能效果等级!B4383,技能效果!B:B,0))</f>
        <v>1001</v>
      </c>
      <c r="G4383" s="95">
        <f>IF(INDEX(技能效果!K:K,MATCH(B4383,技能效果!B:B,0))=0,INDEX(技能效果!I:I,MATCH(技能效果等级!B4383,技能效果!B:B,0)),INDEX(技能效果!I:I,MATCH(技能效果等级!B4383,技能效果!B:B,0))*VLOOKUP(E4383,技能数值计算!$C$19:$D$28,2,FALSE))</f>
        <v>0.5</v>
      </c>
      <c r="H4383" s="95">
        <f>INDEX(技能效果!J:J,MATCH(技能效果等级!B4383,技能效果!B:B,0))</f>
        <v>0</v>
      </c>
      <c r="I4383" s="97"/>
      <c r="J4383" s="97"/>
      <c r="K4383" s="97"/>
      <c r="L4383" s="97"/>
      <c r="M4383" s="97"/>
      <c r="N4383" s="96" t="str">
        <f>IF(INDEX(技能效果!L:L,MATCH(技能效果等级!B4383,技能效果!B:B,0))="","",INDEX(技能效果!L:L,MATCH(技能效果等级!B4383,技能效果!B:B,0)))</f>
        <v/>
      </c>
      <c r="O4383" s="95">
        <f>IF(INDEX(技能效果!N:N,MATCH(B4383,技能效果!B:B,0))=0,INDEX(技能效果!M:M,MATCH(技能效果等级!B4383,技能效果!B:B,0)),INDEX(技能效果!M:M,MATCH(技能效果等级!B4383,技能效果!B:B,0))*VLOOKUP(E4383,技能数值计算!$C$19:$D$28,2,FALSE))</f>
        <v>0</v>
      </c>
      <c r="P4383" s="97"/>
      <c r="Q4383" s="97"/>
      <c r="R4383" s="95" t="str">
        <f>IF(INDEX(技能效果!O:O,MATCH(技能效果等级!B4383,技能效果!B:B,0))="","",INDEX(技能效果!O:O,MATCH(技能效果等级!B4383,技能效果!B:B,0)))</f>
        <v/>
      </c>
      <c r="S4383" s="97"/>
      <c r="T4383" s="97"/>
      <c r="U4383" s="97"/>
      <c r="V4383" s="96" t="str">
        <f>IF(INDEX(技能效果!AF:AF,MATCH(技能效果等级!B4383,技能效果!B:B,0))="","",INDEX(技能效果!AF:AF,MATCH(技能效果等级!B4383,技能效果!B:B,0)))</f>
        <v/>
      </c>
      <c r="W4383" s="95">
        <f t="shared" si="66"/>
        <v>429</v>
      </c>
    </row>
    <row r="4384" spans="1:23" ht="16.5" x14ac:dyDescent="0.2">
      <c r="A4384" s="62">
        <v>4381</v>
      </c>
      <c r="B4384" s="95">
        <f>INDEX(技能效果!B:B,MATCH(技能效果等级!W4384,技能效果!AE:AE,0))</f>
        <v>210602001</v>
      </c>
      <c r="C4384" s="95" t="str">
        <f>INDEX(技能效果!C:C,MATCH(技能效果等级!B4384,技能效果!B:B,0))</f>
        <v>姬烟华普攻伤害(教学)</v>
      </c>
      <c r="D4384" s="96" t="s">
        <v>873</v>
      </c>
      <c r="E4384" s="95">
        <v>7</v>
      </c>
      <c r="F4384" s="95">
        <f>INDEX(技能效果!H:H,MATCH(技能效果等级!B4384,技能效果!B:B,0))</f>
        <v>1001</v>
      </c>
      <c r="G4384" s="95">
        <f>IF(INDEX(技能效果!K:K,MATCH(B4384,技能效果!B:B,0))=0,INDEX(技能效果!I:I,MATCH(技能效果等级!B4384,技能效果!B:B,0)),INDEX(技能效果!I:I,MATCH(技能效果等级!B4384,技能效果!B:B,0))*VLOOKUP(E4384,技能数值计算!$C$19:$D$28,2,FALSE))</f>
        <v>0.5</v>
      </c>
      <c r="H4384" s="95">
        <f>INDEX(技能效果!J:J,MATCH(技能效果等级!B4384,技能效果!B:B,0))</f>
        <v>0</v>
      </c>
      <c r="I4384" s="97"/>
      <c r="J4384" s="97"/>
      <c r="K4384" s="97"/>
      <c r="L4384" s="97"/>
      <c r="M4384" s="97"/>
      <c r="N4384" s="96" t="str">
        <f>IF(INDEX(技能效果!L:L,MATCH(技能效果等级!B4384,技能效果!B:B,0))="","",INDEX(技能效果!L:L,MATCH(技能效果等级!B4384,技能效果!B:B,0)))</f>
        <v/>
      </c>
      <c r="O4384" s="95">
        <f>IF(INDEX(技能效果!N:N,MATCH(B4384,技能效果!B:B,0))=0,INDEX(技能效果!M:M,MATCH(技能效果等级!B4384,技能效果!B:B,0)),INDEX(技能效果!M:M,MATCH(技能效果等级!B4384,技能效果!B:B,0))*VLOOKUP(E4384,技能数值计算!$C$19:$D$28,2,FALSE))</f>
        <v>0</v>
      </c>
      <c r="P4384" s="97"/>
      <c r="Q4384" s="97"/>
      <c r="R4384" s="95" t="str">
        <f>IF(INDEX(技能效果!O:O,MATCH(技能效果等级!B4384,技能效果!B:B,0))="","",INDEX(技能效果!O:O,MATCH(技能效果等级!B4384,技能效果!B:B,0)))</f>
        <v/>
      </c>
      <c r="S4384" s="97"/>
      <c r="T4384" s="97"/>
      <c r="U4384" s="97"/>
      <c r="V4384" s="96" t="str">
        <f>IF(INDEX(技能效果!AF:AF,MATCH(技能效果等级!B4384,技能效果!B:B,0))="","",INDEX(技能效果!AF:AF,MATCH(技能效果等级!B4384,技能效果!B:B,0)))</f>
        <v/>
      </c>
      <c r="W4384" s="95">
        <f t="shared" si="66"/>
        <v>429</v>
      </c>
    </row>
    <row r="4385" spans="1:23" ht="16.5" x14ac:dyDescent="0.2">
      <c r="A4385" s="62">
        <v>4382</v>
      </c>
      <c r="B4385" s="95">
        <f>INDEX(技能效果!B:B,MATCH(技能效果等级!W4385,技能效果!AE:AE,0))</f>
        <v>210602001</v>
      </c>
      <c r="C4385" s="95" t="str">
        <f>INDEX(技能效果!C:C,MATCH(技能效果等级!B4385,技能效果!B:B,0))</f>
        <v>姬烟华普攻伤害(教学)</v>
      </c>
      <c r="D4385" s="96" t="s">
        <v>873</v>
      </c>
      <c r="E4385" s="95">
        <v>8</v>
      </c>
      <c r="F4385" s="95">
        <f>INDEX(技能效果!H:H,MATCH(技能效果等级!B4385,技能效果!B:B,0))</f>
        <v>1001</v>
      </c>
      <c r="G4385" s="95">
        <f>IF(INDEX(技能效果!K:K,MATCH(B4385,技能效果!B:B,0))=0,INDEX(技能效果!I:I,MATCH(技能效果等级!B4385,技能效果!B:B,0)),INDEX(技能效果!I:I,MATCH(技能效果等级!B4385,技能效果!B:B,0))*VLOOKUP(E4385,技能数值计算!$C$19:$D$28,2,FALSE))</f>
        <v>0.5</v>
      </c>
      <c r="H4385" s="95">
        <f>INDEX(技能效果!J:J,MATCH(技能效果等级!B4385,技能效果!B:B,0))</f>
        <v>0</v>
      </c>
      <c r="I4385" s="97"/>
      <c r="J4385" s="97"/>
      <c r="K4385" s="97"/>
      <c r="L4385" s="97"/>
      <c r="M4385" s="97"/>
      <c r="N4385" s="96" t="str">
        <f>IF(INDEX(技能效果!L:L,MATCH(技能效果等级!B4385,技能效果!B:B,0))="","",INDEX(技能效果!L:L,MATCH(技能效果等级!B4385,技能效果!B:B,0)))</f>
        <v/>
      </c>
      <c r="O4385" s="95">
        <f>IF(INDEX(技能效果!N:N,MATCH(B4385,技能效果!B:B,0))=0,INDEX(技能效果!M:M,MATCH(技能效果等级!B4385,技能效果!B:B,0)),INDEX(技能效果!M:M,MATCH(技能效果等级!B4385,技能效果!B:B,0))*VLOOKUP(E4385,技能数值计算!$C$19:$D$28,2,FALSE))</f>
        <v>0</v>
      </c>
      <c r="P4385" s="97"/>
      <c r="Q4385" s="97"/>
      <c r="R4385" s="95" t="str">
        <f>IF(INDEX(技能效果!O:O,MATCH(技能效果等级!B4385,技能效果!B:B,0))="","",INDEX(技能效果!O:O,MATCH(技能效果等级!B4385,技能效果!B:B,0)))</f>
        <v/>
      </c>
      <c r="S4385" s="97"/>
      <c r="T4385" s="97"/>
      <c r="U4385" s="97"/>
      <c r="V4385" s="96" t="str">
        <f>IF(INDEX(技能效果!AF:AF,MATCH(技能效果等级!B4385,技能效果!B:B,0))="","",INDEX(技能效果!AF:AF,MATCH(技能效果等级!B4385,技能效果!B:B,0)))</f>
        <v/>
      </c>
      <c r="W4385" s="95">
        <f t="shared" si="66"/>
        <v>429</v>
      </c>
    </row>
    <row r="4386" spans="1:23" ht="16.5" x14ac:dyDescent="0.2">
      <c r="A4386" s="62">
        <v>4383</v>
      </c>
      <c r="B4386" s="95">
        <f>INDEX(技能效果!B:B,MATCH(技能效果等级!W4386,技能效果!AE:AE,0))</f>
        <v>210602001</v>
      </c>
      <c r="C4386" s="95" t="str">
        <f>INDEX(技能效果!C:C,MATCH(技能效果等级!B4386,技能效果!B:B,0))</f>
        <v>姬烟华普攻伤害(教学)</v>
      </c>
      <c r="D4386" s="96" t="s">
        <v>873</v>
      </c>
      <c r="E4386" s="95">
        <v>9</v>
      </c>
      <c r="F4386" s="95">
        <f>INDEX(技能效果!H:H,MATCH(技能效果等级!B4386,技能效果!B:B,0))</f>
        <v>1001</v>
      </c>
      <c r="G4386" s="95">
        <f>IF(INDEX(技能效果!K:K,MATCH(B4386,技能效果!B:B,0))=0,INDEX(技能效果!I:I,MATCH(技能效果等级!B4386,技能效果!B:B,0)),INDEX(技能效果!I:I,MATCH(技能效果等级!B4386,技能效果!B:B,0))*VLOOKUP(E4386,技能数值计算!$C$19:$D$28,2,FALSE))</f>
        <v>0.5</v>
      </c>
      <c r="H4386" s="95">
        <f>INDEX(技能效果!J:J,MATCH(技能效果等级!B4386,技能效果!B:B,0))</f>
        <v>0</v>
      </c>
      <c r="I4386" s="97"/>
      <c r="J4386" s="97"/>
      <c r="K4386" s="97"/>
      <c r="L4386" s="97"/>
      <c r="M4386" s="97"/>
      <c r="N4386" s="96" t="str">
        <f>IF(INDEX(技能效果!L:L,MATCH(技能效果等级!B4386,技能效果!B:B,0))="","",INDEX(技能效果!L:L,MATCH(技能效果等级!B4386,技能效果!B:B,0)))</f>
        <v/>
      </c>
      <c r="O4386" s="95">
        <f>IF(INDEX(技能效果!N:N,MATCH(B4386,技能效果!B:B,0))=0,INDEX(技能效果!M:M,MATCH(技能效果等级!B4386,技能效果!B:B,0)),INDEX(技能效果!M:M,MATCH(技能效果等级!B4386,技能效果!B:B,0))*VLOOKUP(E4386,技能数值计算!$C$19:$D$28,2,FALSE))</f>
        <v>0</v>
      </c>
      <c r="P4386" s="97"/>
      <c r="Q4386" s="97"/>
      <c r="R4386" s="95" t="str">
        <f>IF(INDEX(技能效果!O:O,MATCH(技能效果等级!B4386,技能效果!B:B,0))="","",INDEX(技能效果!O:O,MATCH(技能效果等级!B4386,技能效果!B:B,0)))</f>
        <v/>
      </c>
      <c r="S4386" s="97"/>
      <c r="T4386" s="97"/>
      <c r="U4386" s="97"/>
      <c r="V4386" s="96" t="str">
        <f>IF(INDEX(技能效果!AF:AF,MATCH(技能效果等级!B4386,技能效果!B:B,0))="","",INDEX(技能效果!AF:AF,MATCH(技能效果等级!B4386,技能效果!B:B,0)))</f>
        <v/>
      </c>
      <c r="W4386" s="95">
        <f t="shared" si="66"/>
        <v>429</v>
      </c>
    </row>
    <row r="4387" spans="1:23" ht="16.5" x14ac:dyDescent="0.2">
      <c r="A4387" s="62">
        <v>4384</v>
      </c>
      <c r="B4387" s="95">
        <f>INDEX(技能效果!B:B,MATCH(技能效果等级!W4387,技能效果!AE:AE,0))</f>
        <v>210602001</v>
      </c>
      <c r="C4387" s="95" t="str">
        <f>INDEX(技能效果!C:C,MATCH(技能效果等级!B4387,技能效果!B:B,0))</f>
        <v>姬烟华普攻伤害(教学)</v>
      </c>
      <c r="D4387" s="96" t="s">
        <v>873</v>
      </c>
      <c r="E4387" s="95">
        <v>10</v>
      </c>
      <c r="F4387" s="95">
        <f>INDEX(技能效果!H:H,MATCH(技能效果等级!B4387,技能效果!B:B,0))</f>
        <v>1001</v>
      </c>
      <c r="G4387" s="95">
        <f>IF(INDEX(技能效果!K:K,MATCH(B4387,技能效果!B:B,0))=0,INDEX(技能效果!I:I,MATCH(技能效果等级!B4387,技能效果!B:B,0)),INDEX(技能效果!I:I,MATCH(技能效果等级!B4387,技能效果!B:B,0))*VLOOKUP(E4387,技能数值计算!$C$19:$D$28,2,FALSE))</f>
        <v>0.5</v>
      </c>
      <c r="H4387" s="95">
        <f>INDEX(技能效果!J:J,MATCH(技能效果等级!B4387,技能效果!B:B,0))</f>
        <v>0</v>
      </c>
      <c r="I4387" s="97"/>
      <c r="J4387" s="97"/>
      <c r="K4387" s="97"/>
      <c r="L4387" s="97"/>
      <c r="M4387" s="97"/>
      <c r="N4387" s="96" t="str">
        <f>IF(INDEX(技能效果!L:L,MATCH(技能效果等级!B4387,技能效果!B:B,0))="","",INDEX(技能效果!L:L,MATCH(技能效果等级!B4387,技能效果!B:B,0)))</f>
        <v/>
      </c>
      <c r="O4387" s="95">
        <f>IF(INDEX(技能效果!N:N,MATCH(B4387,技能效果!B:B,0))=0,INDEX(技能效果!M:M,MATCH(技能效果等级!B4387,技能效果!B:B,0)),INDEX(技能效果!M:M,MATCH(技能效果等级!B4387,技能效果!B:B,0))*VLOOKUP(E4387,技能数值计算!$C$19:$D$28,2,FALSE))</f>
        <v>0</v>
      </c>
      <c r="P4387" s="97"/>
      <c r="Q4387" s="97"/>
      <c r="R4387" s="95" t="str">
        <f>IF(INDEX(技能效果!O:O,MATCH(技能效果等级!B4387,技能效果!B:B,0))="","",INDEX(技能效果!O:O,MATCH(技能效果等级!B4387,技能效果!B:B,0)))</f>
        <v/>
      </c>
      <c r="S4387" s="97"/>
      <c r="T4387" s="97"/>
      <c r="U4387" s="97"/>
      <c r="V4387" s="96" t="str">
        <f>IF(INDEX(技能效果!AF:AF,MATCH(技能效果等级!B4387,技能效果!B:B,0))="","",INDEX(技能效果!AF:AF,MATCH(技能效果等级!B4387,技能效果!B:B,0)))</f>
        <v/>
      </c>
      <c r="W4387" s="95">
        <f t="shared" si="66"/>
        <v>429</v>
      </c>
    </row>
    <row r="4388" spans="1:23" ht="16.5" x14ac:dyDescent="0.2">
      <c r="A4388" s="62">
        <v>4385</v>
      </c>
      <c r="B4388" s="95">
        <f>INDEX(技能效果!B:B,MATCH(技能效果等级!W4388,技能效果!AE:AE,0))</f>
        <v>210602002</v>
      </c>
      <c r="C4388" s="95" t="str">
        <f>INDEX(技能效果!C:C,MATCH(技能效果等级!B4388,技能效果!B:B,0))</f>
        <v>姬烟华普攻水晶(教学)</v>
      </c>
      <c r="D4388" s="96" t="s">
        <v>873</v>
      </c>
      <c r="E4388" s="95">
        <v>1</v>
      </c>
      <c r="F4388" s="95">
        <f>INDEX(技能效果!H:H,MATCH(技能效果等级!B4388,技能效果!B:B,0))</f>
        <v>3001</v>
      </c>
      <c r="G4388" s="95">
        <f>IF(INDEX(技能效果!K:K,MATCH(B4388,技能效果!B:B,0))=0,INDEX(技能效果!I:I,MATCH(技能效果等级!B4388,技能效果!B:B,0)),INDEX(技能效果!I:I,MATCH(技能效果等级!B4388,技能效果!B:B,0))*VLOOKUP(E4388,技能数值计算!$C$19:$D$28,2,FALSE))</f>
        <v>2</v>
      </c>
      <c r="H4388" s="95">
        <f>INDEX(技能效果!J:J,MATCH(技能效果等级!B4388,技能效果!B:B,0))</f>
        <v>1</v>
      </c>
      <c r="I4388" s="97"/>
      <c r="J4388" s="97"/>
      <c r="K4388" s="97"/>
      <c r="L4388" s="97"/>
      <c r="M4388" s="97"/>
      <c r="N4388" s="96" t="str">
        <f>IF(INDEX(技能效果!L:L,MATCH(技能效果等级!B4388,技能效果!B:B,0))="","",INDEX(技能效果!L:L,MATCH(技能效果等级!B4388,技能效果!B:B,0)))</f>
        <v/>
      </c>
      <c r="O4388" s="95">
        <f>IF(INDEX(技能效果!N:N,MATCH(B4388,技能效果!B:B,0))=0,INDEX(技能效果!M:M,MATCH(技能效果等级!B4388,技能效果!B:B,0)),INDEX(技能效果!M:M,MATCH(技能效果等级!B4388,技能效果!B:B,0))*VLOOKUP(E4388,技能数值计算!$C$19:$D$28,2,FALSE))</f>
        <v>0</v>
      </c>
      <c r="P4388" s="97"/>
      <c r="Q4388" s="97"/>
      <c r="R4388" s="95" t="str">
        <f>IF(INDEX(技能效果!O:O,MATCH(技能效果等级!B4388,技能效果!B:B,0))="","",INDEX(技能效果!O:O,MATCH(技能效果等级!B4388,技能效果!B:B,0)))</f>
        <v/>
      </c>
      <c r="S4388" s="97"/>
      <c r="T4388" s="97"/>
      <c r="U4388" s="97"/>
      <c r="V4388" s="96" t="str">
        <f>IF(INDEX(技能效果!AF:AF,MATCH(技能效果等级!B4388,技能效果!B:B,0))="","",INDEX(技能效果!AF:AF,MATCH(技能效果等级!B4388,技能效果!B:B,0)))</f>
        <v/>
      </c>
      <c r="W4388" s="95">
        <f t="shared" si="66"/>
        <v>430</v>
      </c>
    </row>
    <row r="4389" spans="1:23" ht="16.5" x14ac:dyDescent="0.2">
      <c r="A4389" s="62">
        <v>4386</v>
      </c>
      <c r="B4389" s="95">
        <f>INDEX(技能效果!B:B,MATCH(技能效果等级!W4389,技能效果!AE:AE,0))</f>
        <v>210602002</v>
      </c>
      <c r="C4389" s="95" t="str">
        <f>INDEX(技能效果!C:C,MATCH(技能效果等级!B4389,技能效果!B:B,0))</f>
        <v>姬烟华普攻水晶(教学)</v>
      </c>
      <c r="D4389" s="96" t="s">
        <v>873</v>
      </c>
      <c r="E4389" s="95">
        <v>2</v>
      </c>
      <c r="F4389" s="95">
        <f>INDEX(技能效果!H:H,MATCH(技能效果等级!B4389,技能效果!B:B,0))</f>
        <v>3001</v>
      </c>
      <c r="G4389" s="95">
        <f>IF(INDEX(技能效果!K:K,MATCH(B4389,技能效果!B:B,0))=0,INDEX(技能效果!I:I,MATCH(技能效果等级!B4389,技能效果!B:B,0)),INDEX(技能效果!I:I,MATCH(技能效果等级!B4389,技能效果!B:B,0))*VLOOKUP(E4389,技能数值计算!$C$19:$D$28,2,FALSE))</f>
        <v>2</v>
      </c>
      <c r="H4389" s="95">
        <f>INDEX(技能效果!J:J,MATCH(技能效果等级!B4389,技能效果!B:B,0))</f>
        <v>1</v>
      </c>
      <c r="I4389" s="97"/>
      <c r="J4389" s="97"/>
      <c r="K4389" s="97"/>
      <c r="L4389" s="97"/>
      <c r="M4389" s="97"/>
      <c r="N4389" s="96" t="str">
        <f>IF(INDEX(技能效果!L:L,MATCH(技能效果等级!B4389,技能效果!B:B,0))="","",INDEX(技能效果!L:L,MATCH(技能效果等级!B4389,技能效果!B:B,0)))</f>
        <v/>
      </c>
      <c r="O4389" s="95">
        <f>IF(INDEX(技能效果!N:N,MATCH(B4389,技能效果!B:B,0))=0,INDEX(技能效果!M:M,MATCH(技能效果等级!B4389,技能效果!B:B,0)),INDEX(技能效果!M:M,MATCH(技能效果等级!B4389,技能效果!B:B,0))*VLOOKUP(E4389,技能数值计算!$C$19:$D$28,2,FALSE))</f>
        <v>0</v>
      </c>
      <c r="P4389" s="97"/>
      <c r="Q4389" s="97"/>
      <c r="R4389" s="95" t="str">
        <f>IF(INDEX(技能效果!O:O,MATCH(技能效果等级!B4389,技能效果!B:B,0))="","",INDEX(技能效果!O:O,MATCH(技能效果等级!B4389,技能效果!B:B,0)))</f>
        <v/>
      </c>
      <c r="S4389" s="97"/>
      <c r="T4389" s="97"/>
      <c r="U4389" s="97"/>
      <c r="V4389" s="96" t="str">
        <f>IF(INDEX(技能效果!AF:AF,MATCH(技能效果等级!B4389,技能效果!B:B,0))="","",INDEX(技能效果!AF:AF,MATCH(技能效果等级!B4389,技能效果!B:B,0)))</f>
        <v/>
      </c>
      <c r="W4389" s="95">
        <f t="shared" si="66"/>
        <v>430</v>
      </c>
    </row>
    <row r="4390" spans="1:23" ht="16.5" x14ac:dyDescent="0.2">
      <c r="A4390" s="62">
        <v>4387</v>
      </c>
      <c r="B4390" s="95">
        <f>INDEX(技能效果!B:B,MATCH(技能效果等级!W4390,技能效果!AE:AE,0))</f>
        <v>210602002</v>
      </c>
      <c r="C4390" s="95" t="str">
        <f>INDEX(技能效果!C:C,MATCH(技能效果等级!B4390,技能效果!B:B,0))</f>
        <v>姬烟华普攻水晶(教学)</v>
      </c>
      <c r="D4390" s="96" t="s">
        <v>873</v>
      </c>
      <c r="E4390" s="95">
        <v>3</v>
      </c>
      <c r="F4390" s="95">
        <f>INDEX(技能效果!H:H,MATCH(技能效果等级!B4390,技能效果!B:B,0))</f>
        <v>3001</v>
      </c>
      <c r="G4390" s="95">
        <f>IF(INDEX(技能效果!K:K,MATCH(B4390,技能效果!B:B,0))=0,INDEX(技能效果!I:I,MATCH(技能效果等级!B4390,技能效果!B:B,0)),INDEX(技能效果!I:I,MATCH(技能效果等级!B4390,技能效果!B:B,0))*VLOOKUP(E4390,技能数值计算!$C$19:$D$28,2,FALSE))</f>
        <v>2</v>
      </c>
      <c r="H4390" s="95">
        <f>INDEX(技能效果!J:J,MATCH(技能效果等级!B4390,技能效果!B:B,0))</f>
        <v>1</v>
      </c>
      <c r="I4390" s="97"/>
      <c r="J4390" s="97"/>
      <c r="K4390" s="97"/>
      <c r="L4390" s="97"/>
      <c r="M4390" s="97"/>
      <c r="N4390" s="96" t="str">
        <f>IF(INDEX(技能效果!L:L,MATCH(技能效果等级!B4390,技能效果!B:B,0))="","",INDEX(技能效果!L:L,MATCH(技能效果等级!B4390,技能效果!B:B,0)))</f>
        <v/>
      </c>
      <c r="O4390" s="95">
        <f>IF(INDEX(技能效果!N:N,MATCH(B4390,技能效果!B:B,0))=0,INDEX(技能效果!M:M,MATCH(技能效果等级!B4390,技能效果!B:B,0)),INDEX(技能效果!M:M,MATCH(技能效果等级!B4390,技能效果!B:B,0))*VLOOKUP(E4390,技能数值计算!$C$19:$D$28,2,FALSE))</f>
        <v>0</v>
      </c>
      <c r="P4390" s="97"/>
      <c r="Q4390" s="97"/>
      <c r="R4390" s="95" t="str">
        <f>IF(INDEX(技能效果!O:O,MATCH(技能效果等级!B4390,技能效果!B:B,0))="","",INDEX(技能效果!O:O,MATCH(技能效果等级!B4390,技能效果!B:B,0)))</f>
        <v/>
      </c>
      <c r="S4390" s="97"/>
      <c r="T4390" s="97"/>
      <c r="U4390" s="97"/>
      <c r="V4390" s="96" t="str">
        <f>IF(INDEX(技能效果!AF:AF,MATCH(技能效果等级!B4390,技能效果!B:B,0))="","",INDEX(技能效果!AF:AF,MATCH(技能效果等级!B4390,技能效果!B:B,0)))</f>
        <v/>
      </c>
      <c r="W4390" s="95">
        <f t="shared" si="66"/>
        <v>430</v>
      </c>
    </row>
    <row r="4391" spans="1:23" ht="16.5" x14ac:dyDescent="0.2">
      <c r="A4391" s="62">
        <v>4388</v>
      </c>
      <c r="B4391" s="95">
        <f>INDEX(技能效果!B:B,MATCH(技能效果等级!W4391,技能效果!AE:AE,0))</f>
        <v>210602002</v>
      </c>
      <c r="C4391" s="95" t="str">
        <f>INDEX(技能效果!C:C,MATCH(技能效果等级!B4391,技能效果!B:B,0))</f>
        <v>姬烟华普攻水晶(教学)</v>
      </c>
      <c r="D4391" s="96" t="s">
        <v>873</v>
      </c>
      <c r="E4391" s="95">
        <v>4</v>
      </c>
      <c r="F4391" s="95">
        <f>INDEX(技能效果!H:H,MATCH(技能效果等级!B4391,技能效果!B:B,0))</f>
        <v>3001</v>
      </c>
      <c r="G4391" s="95">
        <f>IF(INDEX(技能效果!K:K,MATCH(B4391,技能效果!B:B,0))=0,INDEX(技能效果!I:I,MATCH(技能效果等级!B4391,技能效果!B:B,0)),INDEX(技能效果!I:I,MATCH(技能效果等级!B4391,技能效果!B:B,0))*VLOOKUP(E4391,技能数值计算!$C$19:$D$28,2,FALSE))</f>
        <v>2</v>
      </c>
      <c r="H4391" s="95">
        <f>INDEX(技能效果!J:J,MATCH(技能效果等级!B4391,技能效果!B:B,0))</f>
        <v>1</v>
      </c>
      <c r="I4391" s="97"/>
      <c r="J4391" s="97"/>
      <c r="K4391" s="97"/>
      <c r="L4391" s="97"/>
      <c r="M4391" s="97"/>
      <c r="N4391" s="96" t="str">
        <f>IF(INDEX(技能效果!L:L,MATCH(技能效果等级!B4391,技能效果!B:B,0))="","",INDEX(技能效果!L:L,MATCH(技能效果等级!B4391,技能效果!B:B,0)))</f>
        <v/>
      </c>
      <c r="O4391" s="95">
        <f>IF(INDEX(技能效果!N:N,MATCH(B4391,技能效果!B:B,0))=0,INDEX(技能效果!M:M,MATCH(技能效果等级!B4391,技能效果!B:B,0)),INDEX(技能效果!M:M,MATCH(技能效果等级!B4391,技能效果!B:B,0))*VLOOKUP(E4391,技能数值计算!$C$19:$D$28,2,FALSE))</f>
        <v>0</v>
      </c>
      <c r="P4391" s="97"/>
      <c r="Q4391" s="97"/>
      <c r="R4391" s="95" t="str">
        <f>IF(INDEX(技能效果!O:O,MATCH(技能效果等级!B4391,技能效果!B:B,0))="","",INDEX(技能效果!O:O,MATCH(技能效果等级!B4391,技能效果!B:B,0)))</f>
        <v/>
      </c>
      <c r="S4391" s="97"/>
      <c r="T4391" s="97"/>
      <c r="U4391" s="97"/>
      <c r="V4391" s="96" t="str">
        <f>IF(INDEX(技能效果!AF:AF,MATCH(技能效果等级!B4391,技能效果!B:B,0))="","",INDEX(技能效果!AF:AF,MATCH(技能效果等级!B4391,技能效果!B:B,0)))</f>
        <v/>
      </c>
      <c r="W4391" s="95">
        <f t="shared" si="66"/>
        <v>430</v>
      </c>
    </row>
    <row r="4392" spans="1:23" ht="16.5" x14ac:dyDescent="0.2">
      <c r="A4392" s="62">
        <v>4389</v>
      </c>
      <c r="B4392" s="95">
        <f>INDEX(技能效果!B:B,MATCH(技能效果等级!W4392,技能效果!AE:AE,0))</f>
        <v>210602002</v>
      </c>
      <c r="C4392" s="95" t="str">
        <f>INDEX(技能效果!C:C,MATCH(技能效果等级!B4392,技能效果!B:B,0))</f>
        <v>姬烟华普攻水晶(教学)</v>
      </c>
      <c r="D4392" s="96" t="s">
        <v>873</v>
      </c>
      <c r="E4392" s="95">
        <v>5</v>
      </c>
      <c r="F4392" s="95">
        <f>INDEX(技能效果!H:H,MATCH(技能效果等级!B4392,技能效果!B:B,0))</f>
        <v>3001</v>
      </c>
      <c r="G4392" s="95">
        <f>IF(INDEX(技能效果!K:K,MATCH(B4392,技能效果!B:B,0))=0,INDEX(技能效果!I:I,MATCH(技能效果等级!B4392,技能效果!B:B,0)),INDEX(技能效果!I:I,MATCH(技能效果等级!B4392,技能效果!B:B,0))*VLOOKUP(E4392,技能数值计算!$C$19:$D$28,2,FALSE))</f>
        <v>2</v>
      </c>
      <c r="H4392" s="95">
        <f>INDEX(技能效果!J:J,MATCH(技能效果等级!B4392,技能效果!B:B,0))</f>
        <v>1</v>
      </c>
      <c r="I4392" s="97"/>
      <c r="J4392" s="97"/>
      <c r="K4392" s="97"/>
      <c r="L4392" s="97"/>
      <c r="M4392" s="97"/>
      <c r="N4392" s="96" t="str">
        <f>IF(INDEX(技能效果!L:L,MATCH(技能效果等级!B4392,技能效果!B:B,0))="","",INDEX(技能效果!L:L,MATCH(技能效果等级!B4392,技能效果!B:B,0)))</f>
        <v/>
      </c>
      <c r="O4392" s="95">
        <f>IF(INDEX(技能效果!N:N,MATCH(B4392,技能效果!B:B,0))=0,INDEX(技能效果!M:M,MATCH(技能效果等级!B4392,技能效果!B:B,0)),INDEX(技能效果!M:M,MATCH(技能效果等级!B4392,技能效果!B:B,0))*VLOOKUP(E4392,技能数值计算!$C$19:$D$28,2,FALSE))</f>
        <v>0</v>
      </c>
      <c r="P4392" s="97"/>
      <c r="Q4392" s="97"/>
      <c r="R4392" s="95" t="str">
        <f>IF(INDEX(技能效果!O:O,MATCH(技能效果等级!B4392,技能效果!B:B,0))="","",INDEX(技能效果!O:O,MATCH(技能效果等级!B4392,技能效果!B:B,0)))</f>
        <v/>
      </c>
      <c r="S4392" s="97"/>
      <c r="T4392" s="97"/>
      <c r="U4392" s="97"/>
      <c r="V4392" s="96" t="str">
        <f>IF(INDEX(技能效果!AF:AF,MATCH(技能效果等级!B4392,技能效果!B:B,0))="","",INDEX(技能效果!AF:AF,MATCH(技能效果等级!B4392,技能效果!B:B,0)))</f>
        <v/>
      </c>
      <c r="W4392" s="95">
        <f t="shared" si="66"/>
        <v>430</v>
      </c>
    </row>
    <row r="4393" spans="1:23" ht="16.5" x14ac:dyDescent="0.2">
      <c r="A4393" s="62">
        <v>4390</v>
      </c>
      <c r="B4393" s="95">
        <f>INDEX(技能效果!B:B,MATCH(技能效果等级!W4393,技能效果!AE:AE,0))</f>
        <v>210602002</v>
      </c>
      <c r="C4393" s="95" t="str">
        <f>INDEX(技能效果!C:C,MATCH(技能效果等级!B4393,技能效果!B:B,0))</f>
        <v>姬烟华普攻水晶(教学)</v>
      </c>
      <c r="D4393" s="96" t="s">
        <v>873</v>
      </c>
      <c r="E4393" s="95">
        <v>6</v>
      </c>
      <c r="F4393" s="95">
        <f>INDEX(技能效果!H:H,MATCH(技能效果等级!B4393,技能效果!B:B,0))</f>
        <v>3001</v>
      </c>
      <c r="G4393" s="95">
        <f>IF(INDEX(技能效果!K:K,MATCH(B4393,技能效果!B:B,0))=0,INDEX(技能效果!I:I,MATCH(技能效果等级!B4393,技能效果!B:B,0)),INDEX(技能效果!I:I,MATCH(技能效果等级!B4393,技能效果!B:B,0))*VLOOKUP(E4393,技能数值计算!$C$19:$D$28,2,FALSE))</f>
        <v>2</v>
      </c>
      <c r="H4393" s="95">
        <f>INDEX(技能效果!J:J,MATCH(技能效果等级!B4393,技能效果!B:B,0))</f>
        <v>1</v>
      </c>
      <c r="I4393" s="97"/>
      <c r="J4393" s="97"/>
      <c r="K4393" s="97"/>
      <c r="L4393" s="97"/>
      <c r="M4393" s="97"/>
      <c r="N4393" s="96" t="str">
        <f>IF(INDEX(技能效果!L:L,MATCH(技能效果等级!B4393,技能效果!B:B,0))="","",INDEX(技能效果!L:L,MATCH(技能效果等级!B4393,技能效果!B:B,0)))</f>
        <v/>
      </c>
      <c r="O4393" s="95">
        <f>IF(INDEX(技能效果!N:N,MATCH(B4393,技能效果!B:B,0))=0,INDEX(技能效果!M:M,MATCH(技能效果等级!B4393,技能效果!B:B,0)),INDEX(技能效果!M:M,MATCH(技能效果等级!B4393,技能效果!B:B,0))*VLOOKUP(E4393,技能数值计算!$C$19:$D$28,2,FALSE))</f>
        <v>0</v>
      </c>
      <c r="P4393" s="97"/>
      <c r="Q4393" s="97"/>
      <c r="R4393" s="95" t="str">
        <f>IF(INDEX(技能效果!O:O,MATCH(技能效果等级!B4393,技能效果!B:B,0))="","",INDEX(技能效果!O:O,MATCH(技能效果等级!B4393,技能效果!B:B,0)))</f>
        <v/>
      </c>
      <c r="S4393" s="97"/>
      <c r="T4393" s="97"/>
      <c r="U4393" s="97"/>
      <c r="V4393" s="96" t="str">
        <f>IF(INDEX(技能效果!AF:AF,MATCH(技能效果等级!B4393,技能效果!B:B,0))="","",INDEX(技能效果!AF:AF,MATCH(技能效果等级!B4393,技能效果!B:B,0)))</f>
        <v/>
      </c>
      <c r="W4393" s="95">
        <f t="shared" si="66"/>
        <v>430</v>
      </c>
    </row>
    <row r="4394" spans="1:23" ht="16.5" x14ac:dyDescent="0.2">
      <c r="A4394" s="62">
        <v>4391</v>
      </c>
      <c r="B4394" s="95">
        <f>INDEX(技能效果!B:B,MATCH(技能效果等级!W4394,技能效果!AE:AE,0))</f>
        <v>210602002</v>
      </c>
      <c r="C4394" s="95" t="str">
        <f>INDEX(技能效果!C:C,MATCH(技能效果等级!B4394,技能效果!B:B,0))</f>
        <v>姬烟华普攻水晶(教学)</v>
      </c>
      <c r="D4394" s="96" t="s">
        <v>873</v>
      </c>
      <c r="E4394" s="95">
        <v>7</v>
      </c>
      <c r="F4394" s="95">
        <f>INDEX(技能效果!H:H,MATCH(技能效果等级!B4394,技能效果!B:B,0))</f>
        <v>3001</v>
      </c>
      <c r="G4394" s="95">
        <f>IF(INDEX(技能效果!K:K,MATCH(B4394,技能效果!B:B,0))=0,INDEX(技能效果!I:I,MATCH(技能效果等级!B4394,技能效果!B:B,0)),INDEX(技能效果!I:I,MATCH(技能效果等级!B4394,技能效果!B:B,0))*VLOOKUP(E4394,技能数值计算!$C$19:$D$28,2,FALSE))</f>
        <v>2</v>
      </c>
      <c r="H4394" s="95">
        <f>INDEX(技能效果!J:J,MATCH(技能效果等级!B4394,技能效果!B:B,0))</f>
        <v>1</v>
      </c>
      <c r="I4394" s="97"/>
      <c r="J4394" s="97"/>
      <c r="K4394" s="97"/>
      <c r="L4394" s="97"/>
      <c r="M4394" s="97"/>
      <c r="N4394" s="96" t="str">
        <f>IF(INDEX(技能效果!L:L,MATCH(技能效果等级!B4394,技能效果!B:B,0))="","",INDEX(技能效果!L:L,MATCH(技能效果等级!B4394,技能效果!B:B,0)))</f>
        <v/>
      </c>
      <c r="O4394" s="95">
        <f>IF(INDEX(技能效果!N:N,MATCH(B4394,技能效果!B:B,0))=0,INDEX(技能效果!M:M,MATCH(技能效果等级!B4394,技能效果!B:B,0)),INDEX(技能效果!M:M,MATCH(技能效果等级!B4394,技能效果!B:B,0))*VLOOKUP(E4394,技能数值计算!$C$19:$D$28,2,FALSE))</f>
        <v>0</v>
      </c>
      <c r="P4394" s="97"/>
      <c r="Q4394" s="97"/>
      <c r="R4394" s="95" t="str">
        <f>IF(INDEX(技能效果!O:O,MATCH(技能效果等级!B4394,技能效果!B:B,0))="","",INDEX(技能效果!O:O,MATCH(技能效果等级!B4394,技能效果!B:B,0)))</f>
        <v/>
      </c>
      <c r="S4394" s="97"/>
      <c r="T4394" s="97"/>
      <c r="U4394" s="97"/>
      <c r="V4394" s="96" t="str">
        <f>IF(INDEX(技能效果!AF:AF,MATCH(技能效果等级!B4394,技能效果!B:B,0))="","",INDEX(技能效果!AF:AF,MATCH(技能效果等级!B4394,技能效果!B:B,0)))</f>
        <v/>
      </c>
      <c r="W4394" s="95">
        <f t="shared" si="66"/>
        <v>430</v>
      </c>
    </row>
    <row r="4395" spans="1:23" ht="16.5" x14ac:dyDescent="0.2">
      <c r="A4395" s="62">
        <v>4392</v>
      </c>
      <c r="B4395" s="95">
        <f>INDEX(技能效果!B:B,MATCH(技能效果等级!W4395,技能效果!AE:AE,0))</f>
        <v>210602002</v>
      </c>
      <c r="C4395" s="95" t="str">
        <f>INDEX(技能效果!C:C,MATCH(技能效果等级!B4395,技能效果!B:B,0))</f>
        <v>姬烟华普攻水晶(教学)</v>
      </c>
      <c r="D4395" s="96" t="s">
        <v>873</v>
      </c>
      <c r="E4395" s="95">
        <v>8</v>
      </c>
      <c r="F4395" s="95">
        <f>INDEX(技能效果!H:H,MATCH(技能效果等级!B4395,技能效果!B:B,0))</f>
        <v>3001</v>
      </c>
      <c r="G4395" s="95">
        <f>IF(INDEX(技能效果!K:K,MATCH(B4395,技能效果!B:B,0))=0,INDEX(技能效果!I:I,MATCH(技能效果等级!B4395,技能效果!B:B,0)),INDEX(技能效果!I:I,MATCH(技能效果等级!B4395,技能效果!B:B,0))*VLOOKUP(E4395,技能数值计算!$C$19:$D$28,2,FALSE))</f>
        <v>2</v>
      </c>
      <c r="H4395" s="95">
        <f>INDEX(技能效果!J:J,MATCH(技能效果等级!B4395,技能效果!B:B,0))</f>
        <v>1</v>
      </c>
      <c r="I4395" s="97"/>
      <c r="J4395" s="97"/>
      <c r="K4395" s="97"/>
      <c r="L4395" s="97"/>
      <c r="M4395" s="97"/>
      <c r="N4395" s="96" t="str">
        <f>IF(INDEX(技能效果!L:L,MATCH(技能效果等级!B4395,技能效果!B:B,0))="","",INDEX(技能效果!L:L,MATCH(技能效果等级!B4395,技能效果!B:B,0)))</f>
        <v/>
      </c>
      <c r="O4395" s="95">
        <f>IF(INDEX(技能效果!N:N,MATCH(B4395,技能效果!B:B,0))=0,INDEX(技能效果!M:M,MATCH(技能效果等级!B4395,技能效果!B:B,0)),INDEX(技能效果!M:M,MATCH(技能效果等级!B4395,技能效果!B:B,0))*VLOOKUP(E4395,技能数值计算!$C$19:$D$28,2,FALSE))</f>
        <v>0</v>
      </c>
      <c r="P4395" s="97"/>
      <c r="Q4395" s="97"/>
      <c r="R4395" s="95" t="str">
        <f>IF(INDEX(技能效果!O:O,MATCH(技能效果等级!B4395,技能效果!B:B,0))="","",INDEX(技能效果!O:O,MATCH(技能效果等级!B4395,技能效果!B:B,0)))</f>
        <v/>
      </c>
      <c r="S4395" s="97"/>
      <c r="T4395" s="97"/>
      <c r="U4395" s="97"/>
      <c r="V4395" s="96" t="str">
        <f>IF(INDEX(技能效果!AF:AF,MATCH(技能效果等级!B4395,技能效果!B:B,0))="","",INDEX(技能效果!AF:AF,MATCH(技能效果等级!B4395,技能效果!B:B,0)))</f>
        <v/>
      </c>
      <c r="W4395" s="95">
        <f t="shared" si="66"/>
        <v>430</v>
      </c>
    </row>
    <row r="4396" spans="1:23" ht="16.5" x14ac:dyDescent="0.2">
      <c r="A4396" s="62">
        <v>4393</v>
      </c>
      <c r="B4396" s="95">
        <f>INDEX(技能效果!B:B,MATCH(技能效果等级!W4396,技能效果!AE:AE,0))</f>
        <v>210602002</v>
      </c>
      <c r="C4396" s="95" t="str">
        <f>INDEX(技能效果!C:C,MATCH(技能效果等级!B4396,技能效果!B:B,0))</f>
        <v>姬烟华普攻水晶(教学)</v>
      </c>
      <c r="D4396" s="96" t="s">
        <v>873</v>
      </c>
      <c r="E4396" s="95">
        <v>9</v>
      </c>
      <c r="F4396" s="95">
        <f>INDEX(技能效果!H:H,MATCH(技能效果等级!B4396,技能效果!B:B,0))</f>
        <v>3001</v>
      </c>
      <c r="G4396" s="95">
        <f>IF(INDEX(技能效果!K:K,MATCH(B4396,技能效果!B:B,0))=0,INDEX(技能效果!I:I,MATCH(技能效果等级!B4396,技能效果!B:B,0)),INDEX(技能效果!I:I,MATCH(技能效果等级!B4396,技能效果!B:B,0))*VLOOKUP(E4396,技能数值计算!$C$19:$D$28,2,FALSE))</f>
        <v>2</v>
      </c>
      <c r="H4396" s="95">
        <f>INDEX(技能效果!J:J,MATCH(技能效果等级!B4396,技能效果!B:B,0))</f>
        <v>1</v>
      </c>
      <c r="I4396" s="97"/>
      <c r="J4396" s="97"/>
      <c r="K4396" s="97"/>
      <c r="L4396" s="97"/>
      <c r="M4396" s="97"/>
      <c r="N4396" s="96" t="str">
        <f>IF(INDEX(技能效果!L:L,MATCH(技能效果等级!B4396,技能效果!B:B,0))="","",INDEX(技能效果!L:L,MATCH(技能效果等级!B4396,技能效果!B:B,0)))</f>
        <v/>
      </c>
      <c r="O4396" s="95">
        <f>IF(INDEX(技能效果!N:N,MATCH(B4396,技能效果!B:B,0))=0,INDEX(技能效果!M:M,MATCH(技能效果等级!B4396,技能效果!B:B,0)),INDEX(技能效果!M:M,MATCH(技能效果等级!B4396,技能效果!B:B,0))*VLOOKUP(E4396,技能数值计算!$C$19:$D$28,2,FALSE))</f>
        <v>0</v>
      </c>
      <c r="P4396" s="97"/>
      <c r="Q4396" s="97"/>
      <c r="R4396" s="95" t="str">
        <f>IF(INDEX(技能效果!O:O,MATCH(技能效果等级!B4396,技能效果!B:B,0))="","",INDEX(技能效果!O:O,MATCH(技能效果等级!B4396,技能效果!B:B,0)))</f>
        <v/>
      </c>
      <c r="S4396" s="97"/>
      <c r="T4396" s="97"/>
      <c r="U4396" s="97"/>
      <c r="V4396" s="96" t="str">
        <f>IF(INDEX(技能效果!AF:AF,MATCH(技能效果等级!B4396,技能效果!B:B,0))="","",INDEX(技能效果!AF:AF,MATCH(技能效果等级!B4396,技能效果!B:B,0)))</f>
        <v/>
      </c>
      <c r="W4396" s="95">
        <f t="shared" si="66"/>
        <v>430</v>
      </c>
    </row>
    <row r="4397" spans="1:23" ht="16.5" x14ac:dyDescent="0.2">
      <c r="A4397" s="62">
        <v>4394</v>
      </c>
      <c r="B4397" s="95">
        <f>INDEX(技能效果!B:B,MATCH(技能效果等级!W4397,技能效果!AE:AE,0))</f>
        <v>210602002</v>
      </c>
      <c r="C4397" s="95" t="str">
        <f>INDEX(技能效果!C:C,MATCH(技能效果等级!B4397,技能效果!B:B,0))</f>
        <v>姬烟华普攻水晶(教学)</v>
      </c>
      <c r="D4397" s="96" t="s">
        <v>873</v>
      </c>
      <c r="E4397" s="95">
        <v>10</v>
      </c>
      <c r="F4397" s="95">
        <f>INDEX(技能效果!H:H,MATCH(技能效果等级!B4397,技能效果!B:B,0))</f>
        <v>3001</v>
      </c>
      <c r="G4397" s="95">
        <f>IF(INDEX(技能效果!K:K,MATCH(B4397,技能效果!B:B,0))=0,INDEX(技能效果!I:I,MATCH(技能效果等级!B4397,技能效果!B:B,0)),INDEX(技能效果!I:I,MATCH(技能效果等级!B4397,技能效果!B:B,0))*VLOOKUP(E4397,技能数值计算!$C$19:$D$28,2,FALSE))</f>
        <v>2</v>
      </c>
      <c r="H4397" s="95">
        <f>INDEX(技能效果!J:J,MATCH(技能效果等级!B4397,技能效果!B:B,0))</f>
        <v>1</v>
      </c>
      <c r="I4397" s="97"/>
      <c r="J4397" s="97"/>
      <c r="K4397" s="97"/>
      <c r="L4397" s="97"/>
      <c r="M4397" s="97"/>
      <c r="N4397" s="96" t="str">
        <f>IF(INDEX(技能效果!L:L,MATCH(技能效果等级!B4397,技能效果!B:B,0))="","",INDEX(技能效果!L:L,MATCH(技能效果等级!B4397,技能效果!B:B,0)))</f>
        <v/>
      </c>
      <c r="O4397" s="95">
        <f>IF(INDEX(技能效果!N:N,MATCH(B4397,技能效果!B:B,0))=0,INDEX(技能效果!M:M,MATCH(技能效果等级!B4397,技能效果!B:B,0)),INDEX(技能效果!M:M,MATCH(技能效果等级!B4397,技能效果!B:B,0))*VLOOKUP(E4397,技能数值计算!$C$19:$D$28,2,FALSE))</f>
        <v>0</v>
      </c>
      <c r="P4397" s="97"/>
      <c r="Q4397" s="97"/>
      <c r="R4397" s="95" t="str">
        <f>IF(INDEX(技能效果!O:O,MATCH(技能效果等级!B4397,技能效果!B:B,0))="","",INDEX(技能效果!O:O,MATCH(技能效果等级!B4397,技能效果!B:B,0)))</f>
        <v/>
      </c>
      <c r="S4397" s="97"/>
      <c r="T4397" s="97"/>
      <c r="U4397" s="97"/>
      <c r="V4397" s="96" t="str">
        <f>IF(INDEX(技能效果!AF:AF,MATCH(技能效果等级!B4397,技能效果!B:B,0))="","",INDEX(技能效果!AF:AF,MATCH(技能效果等级!B4397,技能效果!B:B,0)))</f>
        <v/>
      </c>
      <c r="W4397" s="95">
        <f t="shared" ref="W4397:W4460" si="67">W4387+1</f>
        <v>430</v>
      </c>
    </row>
    <row r="4398" spans="1:23" ht="16.5" x14ac:dyDescent="0.2">
      <c r="A4398" s="62">
        <v>4395</v>
      </c>
      <c r="B4398" s="95">
        <f>INDEX(技能效果!B:B,MATCH(技能效果等级!W4398,技能效果!AE:AE,0))</f>
        <v>210602201</v>
      </c>
      <c r="C4398" s="95" t="str">
        <f>INDEX(技能效果!C:C,MATCH(技能效果等级!B4398,技能效果!B:B,0))</f>
        <v>幻普攻伤害(教学)</v>
      </c>
      <c r="D4398" s="96" t="s">
        <v>873</v>
      </c>
      <c r="E4398" s="95">
        <v>1</v>
      </c>
      <c r="F4398" s="95">
        <f>INDEX(技能效果!H:H,MATCH(技能效果等级!B4398,技能效果!B:B,0))</f>
        <v>1001</v>
      </c>
      <c r="G4398" s="95">
        <f>IF(INDEX(技能效果!K:K,MATCH(B4398,技能效果!B:B,0))=0,INDEX(技能效果!I:I,MATCH(技能效果等级!B4398,技能效果!B:B,0)),INDEX(技能效果!I:I,MATCH(技能效果等级!B4398,技能效果!B:B,0))*VLOOKUP(E4398,技能数值计算!$C$19:$D$28,2,FALSE))</f>
        <v>0.5</v>
      </c>
      <c r="H4398" s="95">
        <f>INDEX(技能效果!J:J,MATCH(技能效果等级!B4398,技能效果!B:B,0))</f>
        <v>0</v>
      </c>
      <c r="I4398" s="97"/>
      <c r="J4398" s="97"/>
      <c r="K4398" s="97"/>
      <c r="L4398" s="97"/>
      <c r="M4398" s="97"/>
      <c r="N4398" s="96" t="str">
        <f>IF(INDEX(技能效果!L:L,MATCH(技能效果等级!B4398,技能效果!B:B,0))="","",INDEX(技能效果!L:L,MATCH(技能效果等级!B4398,技能效果!B:B,0)))</f>
        <v/>
      </c>
      <c r="O4398" s="95">
        <f>IF(INDEX(技能效果!N:N,MATCH(B4398,技能效果!B:B,0))=0,INDEX(技能效果!M:M,MATCH(技能效果等级!B4398,技能效果!B:B,0)),INDEX(技能效果!M:M,MATCH(技能效果等级!B4398,技能效果!B:B,0))*VLOOKUP(E4398,技能数值计算!$C$19:$D$28,2,FALSE))</f>
        <v>0</v>
      </c>
      <c r="P4398" s="97"/>
      <c r="Q4398" s="97"/>
      <c r="R4398" s="95" t="str">
        <f>IF(INDEX(技能效果!O:O,MATCH(技能效果等级!B4398,技能效果!B:B,0))="","",INDEX(技能效果!O:O,MATCH(技能效果等级!B4398,技能效果!B:B,0)))</f>
        <v/>
      </c>
      <c r="S4398" s="97"/>
      <c r="T4398" s="97"/>
      <c r="U4398" s="97"/>
      <c r="V4398" s="96" t="str">
        <f>IF(INDEX(技能效果!AF:AF,MATCH(技能效果等级!B4398,技能效果!B:B,0))="","",INDEX(技能效果!AF:AF,MATCH(技能效果等级!B4398,技能效果!B:B,0)))</f>
        <v/>
      </c>
      <c r="W4398" s="95">
        <f t="shared" si="67"/>
        <v>431</v>
      </c>
    </row>
    <row r="4399" spans="1:23" ht="16.5" x14ac:dyDescent="0.2">
      <c r="A4399" s="62">
        <v>4396</v>
      </c>
      <c r="B4399" s="95">
        <f>INDEX(技能效果!B:B,MATCH(技能效果等级!W4399,技能效果!AE:AE,0))</f>
        <v>210602201</v>
      </c>
      <c r="C4399" s="95" t="str">
        <f>INDEX(技能效果!C:C,MATCH(技能效果等级!B4399,技能效果!B:B,0))</f>
        <v>幻普攻伤害(教学)</v>
      </c>
      <c r="D4399" s="96" t="s">
        <v>873</v>
      </c>
      <c r="E4399" s="95">
        <v>2</v>
      </c>
      <c r="F4399" s="95">
        <f>INDEX(技能效果!H:H,MATCH(技能效果等级!B4399,技能效果!B:B,0))</f>
        <v>1001</v>
      </c>
      <c r="G4399" s="95">
        <f>IF(INDEX(技能效果!K:K,MATCH(B4399,技能效果!B:B,0))=0,INDEX(技能效果!I:I,MATCH(技能效果等级!B4399,技能效果!B:B,0)),INDEX(技能效果!I:I,MATCH(技能效果等级!B4399,技能效果!B:B,0))*VLOOKUP(E4399,技能数值计算!$C$19:$D$28,2,FALSE))</f>
        <v>0.5</v>
      </c>
      <c r="H4399" s="95">
        <f>INDEX(技能效果!J:J,MATCH(技能效果等级!B4399,技能效果!B:B,0))</f>
        <v>0</v>
      </c>
      <c r="I4399" s="97"/>
      <c r="J4399" s="97"/>
      <c r="K4399" s="97"/>
      <c r="L4399" s="97"/>
      <c r="M4399" s="97"/>
      <c r="N4399" s="96" t="str">
        <f>IF(INDEX(技能效果!L:L,MATCH(技能效果等级!B4399,技能效果!B:B,0))="","",INDEX(技能效果!L:L,MATCH(技能效果等级!B4399,技能效果!B:B,0)))</f>
        <v/>
      </c>
      <c r="O4399" s="95">
        <f>IF(INDEX(技能效果!N:N,MATCH(B4399,技能效果!B:B,0))=0,INDEX(技能效果!M:M,MATCH(技能效果等级!B4399,技能效果!B:B,0)),INDEX(技能效果!M:M,MATCH(技能效果等级!B4399,技能效果!B:B,0))*VLOOKUP(E4399,技能数值计算!$C$19:$D$28,2,FALSE))</f>
        <v>0</v>
      </c>
      <c r="P4399" s="97"/>
      <c r="Q4399" s="97"/>
      <c r="R4399" s="95" t="str">
        <f>IF(INDEX(技能效果!O:O,MATCH(技能效果等级!B4399,技能效果!B:B,0))="","",INDEX(技能效果!O:O,MATCH(技能效果等级!B4399,技能效果!B:B,0)))</f>
        <v/>
      </c>
      <c r="S4399" s="97"/>
      <c r="T4399" s="97"/>
      <c r="U4399" s="97"/>
      <c r="V4399" s="96" t="str">
        <f>IF(INDEX(技能效果!AF:AF,MATCH(技能效果等级!B4399,技能效果!B:B,0))="","",INDEX(技能效果!AF:AF,MATCH(技能效果等级!B4399,技能效果!B:B,0)))</f>
        <v/>
      </c>
      <c r="W4399" s="95">
        <f t="shared" si="67"/>
        <v>431</v>
      </c>
    </row>
    <row r="4400" spans="1:23" ht="16.5" x14ac:dyDescent="0.2">
      <c r="A4400" s="62">
        <v>4397</v>
      </c>
      <c r="B4400" s="95">
        <f>INDEX(技能效果!B:B,MATCH(技能效果等级!W4400,技能效果!AE:AE,0))</f>
        <v>210602201</v>
      </c>
      <c r="C4400" s="95" t="str">
        <f>INDEX(技能效果!C:C,MATCH(技能效果等级!B4400,技能效果!B:B,0))</f>
        <v>幻普攻伤害(教学)</v>
      </c>
      <c r="D4400" s="96" t="s">
        <v>873</v>
      </c>
      <c r="E4400" s="95">
        <v>3</v>
      </c>
      <c r="F4400" s="95">
        <f>INDEX(技能效果!H:H,MATCH(技能效果等级!B4400,技能效果!B:B,0))</f>
        <v>1001</v>
      </c>
      <c r="G4400" s="95">
        <f>IF(INDEX(技能效果!K:K,MATCH(B4400,技能效果!B:B,0))=0,INDEX(技能效果!I:I,MATCH(技能效果等级!B4400,技能效果!B:B,0)),INDEX(技能效果!I:I,MATCH(技能效果等级!B4400,技能效果!B:B,0))*VLOOKUP(E4400,技能数值计算!$C$19:$D$28,2,FALSE))</f>
        <v>0.5</v>
      </c>
      <c r="H4400" s="95">
        <f>INDEX(技能效果!J:J,MATCH(技能效果等级!B4400,技能效果!B:B,0))</f>
        <v>0</v>
      </c>
      <c r="I4400" s="97"/>
      <c r="J4400" s="97"/>
      <c r="K4400" s="97"/>
      <c r="L4400" s="97"/>
      <c r="M4400" s="97"/>
      <c r="N4400" s="96" t="str">
        <f>IF(INDEX(技能效果!L:L,MATCH(技能效果等级!B4400,技能效果!B:B,0))="","",INDEX(技能效果!L:L,MATCH(技能效果等级!B4400,技能效果!B:B,0)))</f>
        <v/>
      </c>
      <c r="O4400" s="95">
        <f>IF(INDEX(技能效果!N:N,MATCH(B4400,技能效果!B:B,0))=0,INDEX(技能效果!M:M,MATCH(技能效果等级!B4400,技能效果!B:B,0)),INDEX(技能效果!M:M,MATCH(技能效果等级!B4400,技能效果!B:B,0))*VLOOKUP(E4400,技能数值计算!$C$19:$D$28,2,FALSE))</f>
        <v>0</v>
      </c>
      <c r="P4400" s="97"/>
      <c r="Q4400" s="97"/>
      <c r="R4400" s="95" t="str">
        <f>IF(INDEX(技能效果!O:O,MATCH(技能效果等级!B4400,技能效果!B:B,0))="","",INDEX(技能效果!O:O,MATCH(技能效果等级!B4400,技能效果!B:B,0)))</f>
        <v/>
      </c>
      <c r="S4400" s="97"/>
      <c r="T4400" s="97"/>
      <c r="U4400" s="97"/>
      <c r="V4400" s="96" t="str">
        <f>IF(INDEX(技能效果!AF:AF,MATCH(技能效果等级!B4400,技能效果!B:B,0))="","",INDEX(技能效果!AF:AF,MATCH(技能效果等级!B4400,技能效果!B:B,0)))</f>
        <v/>
      </c>
      <c r="W4400" s="95">
        <f t="shared" si="67"/>
        <v>431</v>
      </c>
    </row>
    <row r="4401" spans="1:23" ht="16.5" x14ac:dyDescent="0.2">
      <c r="A4401" s="62">
        <v>4398</v>
      </c>
      <c r="B4401" s="95">
        <f>INDEX(技能效果!B:B,MATCH(技能效果等级!W4401,技能效果!AE:AE,0))</f>
        <v>210602201</v>
      </c>
      <c r="C4401" s="95" t="str">
        <f>INDEX(技能效果!C:C,MATCH(技能效果等级!B4401,技能效果!B:B,0))</f>
        <v>幻普攻伤害(教学)</v>
      </c>
      <c r="D4401" s="96" t="s">
        <v>873</v>
      </c>
      <c r="E4401" s="95">
        <v>4</v>
      </c>
      <c r="F4401" s="95">
        <f>INDEX(技能效果!H:H,MATCH(技能效果等级!B4401,技能效果!B:B,0))</f>
        <v>1001</v>
      </c>
      <c r="G4401" s="95">
        <f>IF(INDEX(技能效果!K:K,MATCH(B4401,技能效果!B:B,0))=0,INDEX(技能效果!I:I,MATCH(技能效果等级!B4401,技能效果!B:B,0)),INDEX(技能效果!I:I,MATCH(技能效果等级!B4401,技能效果!B:B,0))*VLOOKUP(E4401,技能数值计算!$C$19:$D$28,2,FALSE))</f>
        <v>0.5</v>
      </c>
      <c r="H4401" s="95">
        <f>INDEX(技能效果!J:J,MATCH(技能效果等级!B4401,技能效果!B:B,0))</f>
        <v>0</v>
      </c>
      <c r="I4401" s="97"/>
      <c r="J4401" s="97"/>
      <c r="K4401" s="97"/>
      <c r="L4401" s="97"/>
      <c r="M4401" s="97"/>
      <c r="N4401" s="96" t="str">
        <f>IF(INDEX(技能效果!L:L,MATCH(技能效果等级!B4401,技能效果!B:B,0))="","",INDEX(技能效果!L:L,MATCH(技能效果等级!B4401,技能效果!B:B,0)))</f>
        <v/>
      </c>
      <c r="O4401" s="95">
        <f>IF(INDEX(技能效果!N:N,MATCH(B4401,技能效果!B:B,0))=0,INDEX(技能效果!M:M,MATCH(技能效果等级!B4401,技能效果!B:B,0)),INDEX(技能效果!M:M,MATCH(技能效果等级!B4401,技能效果!B:B,0))*VLOOKUP(E4401,技能数值计算!$C$19:$D$28,2,FALSE))</f>
        <v>0</v>
      </c>
      <c r="P4401" s="97"/>
      <c r="Q4401" s="97"/>
      <c r="R4401" s="95" t="str">
        <f>IF(INDEX(技能效果!O:O,MATCH(技能效果等级!B4401,技能效果!B:B,0))="","",INDEX(技能效果!O:O,MATCH(技能效果等级!B4401,技能效果!B:B,0)))</f>
        <v/>
      </c>
      <c r="S4401" s="97"/>
      <c r="T4401" s="97"/>
      <c r="U4401" s="97"/>
      <c r="V4401" s="96" t="str">
        <f>IF(INDEX(技能效果!AF:AF,MATCH(技能效果等级!B4401,技能效果!B:B,0))="","",INDEX(技能效果!AF:AF,MATCH(技能效果等级!B4401,技能效果!B:B,0)))</f>
        <v/>
      </c>
      <c r="W4401" s="95">
        <f t="shared" si="67"/>
        <v>431</v>
      </c>
    </row>
    <row r="4402" spans="1:23" ht="16.5" x14ac:dyDescent="0.2">
      <c r="A4402" s="62">
        <v>4399</v>
      </c>
      <c r="B4402" s="95">
        <f>INDEX(技能效果!B:B,MATCH(技能效果等级!W4402,技能效果!AE:AE,0))</f>
        <v>210602201</v>
      </c>
      <c r="C4402" s="95" t="str">
        <f>INDEX(技能效果!C:C,MATCH(技能效果等级!B4402,技能效果!B:B,0))</f>
        <v>幻普攻伤害(教学)</v>
      </c>
      <c r="D4402" s="96" t="s">
        <v>873</v>
      </c>
      <c r="E4402" s="95">
        <v>5</v>
      </c>
      <c r="F4402" s="95">
        <f>INDEX(技能效果!H:H,MATCH(技能效果等级!B4402,技能效果!B:B,0))</f>
        <v>1001</v>
      </c>
      <c r="G4402" s="95">
        <f>IF(INDEX(技能效果!K:K,MATCH(B4402,技能效果!B:B,0))=0,INDEX(技能效果!I:I,MATCH(技能效果等级!B4402,技能效果!B:B,0)),INDEX(技能效果!I:I,MATCH(技能效果等级!B4402,技能效果!B:B,0))*VLOOKUP(E4402,技能数值计算!$C$19:$D$28,2,FALSE))</f>
        <v>0.5</v>
      </c>
      <c r="H4402" s="95">
        <f>INDEX(技能效果!J:J,MATCH(技能效果等级!B4402,技能效果!B:B,0))</f>
        <v>0</v>
      </c>
      <c r="I4402" s="97"/>
      <c r="J4402" s="97"/>
      <c r="K4402" s="97"/>
      <c r="L4402" s="97"/>
      <c r="M4402" s="97"/>
      <c r="N4402" s="96" t="str">
        <f>IF(INDEX(技能效果!L:L,MATCH(技能效果等级!B4402,技能效果!B:B,0))="","",INDEX(技能效果!L:L,MATCH(技能效果等级!B4402,技能效果!B:B,0)))</f>
        <v/>
      </c>
      <c r="O4402" s="95">
        <f>IF(INDEX(技能效果!N:N,MATCH(B4402,技能效果!B:B,0))=0,INDEX(技能效果!M:M,MATCH(技能效果等级!B4402,技能效果!B:B,0)),INDEX(技能效果!M:M,MATCH(技能效果等级!B4402,技能效果!B:B,0))*VLOOKUP(E4402,技能数值计算!$C$19:$D$28,2,FALSE))</f>
        <v>0</v>
      </c>
      <c r="P4402" s="97"/>
      <c r="Q4402" s="97"/>
      <c r="R4402" s="95" t="str">
        <f>IF(INDEX(技能效果!O:O,MATCH(技能效果等级!B4402,技能效果!B:B,0))="","",INDEX(技能效果!O:O,MATCH(技能效果等级!B4402,技能效果!B:B,0)))</f>
        <v/>
      </c>
      <c r="S4402" s="97"/>
      <c r="T4402" s="97"/>
      <c r="U4402" s="97"/>
      <c r="V4402" s="96" t="str">
        <f>IF(INDEX(技能效果!AF:AF,MATCH(技能效果等级!B4402,技能效果!B:B,0))="","",INDEX(技能效果!AF:AF,MATCH(技能效果等级!B4402,技能效果!B:B,0)))</f>
        <v/>
      </c>
      <c r="W4402" s="95">
        <f t="shared" si="67"/>
        <v>431</v>
      </c>
    </row>
    <row r="4403" spans="1:23" ht="16.5" x14ac:dyDescent="0.2">
      <c r="A4403" s="62">
        <v>4400</v>
      </c>
      <c r="B4403" s="95">
        <f>INDEX(技能效果!B:B,MATCH(技能效果等级!W4403,技能效果!AE:AE,0))</f>
        <v>210602201</v>
      </c>
      <c r="C4403" s="95" t="str">
        <f>INDEX(技能效果!C:C,MATCH(技能效果等级!B4403,技能效果!B:B,0))</f>
        <v>幻普攻伤害(教学)</v>
      </c>
      <c r="D4403" s="96" t="s">
        <v>873</v>
      </c>
      <c r="E4403" s="95">
        <v>6</v>
      </c>
      <c r="F4403" s="95">
        <f>INDEX(技能效果!H:H,MATCH(技能效果等级!B4403,技能效果!B:B,0))</f>
        <v>1001</v>
      </c>
      <c r="G4403" s="95">
        <f>IF(INDEX(技能效果!K:K,MATCH(B4403,技能效果!B:B,0))=0,INDEX(技能效果!I:I,MATCH(技能效果等级!B4403,技能效果!B:B,0)),INDEX(技能效果!I:I,MATCH(技能效果等级!B4403,技能效果!B:B,0))*VLOOKUP(E4403,技能数值计算!$C$19:$D$28,2,FALSE))</f>
        <v>0.5</v>
      </c>
      <c r="H4403" s="95">
        <f>INDEX(技能效果!J:J,MATCH(技能效果等级!B4403,技能效果!B:B,0))</f>
        <v>0</v>
      </c>
      <c r="I4403" s="97"/>
      <c r="J4403" s="97"/>
      <c r="K4403" s="97"/>
      <c r="L4403" s="97"/>
      <c r="M4403" s="97"/>
      <c r="N4403" s="96" t="str">
        <f>IF(INDEX(技能效果!L:L,MATCH(技能效果等级!B4403,技能效果!B:B,0))="","",INDEX(技能效果!L:L,MATCH(技能效果等级!B4403,技能效果!B:B,0)))</f>
        <v/>
      </c>
      <c r="O4403" s="95">
        <f>IF(INDEX(技能效果!N:N,MATCH(B4403,技能效果!B:B,0))=0,INDEX(技能效果!M:M,MATCH(技能效果等级!B4403,技能效果!B:B,0)),INDEX(技能效果!M:M,MATCH(技能效果等级!B4403,技能效果!B:B,0))*VLOOKUP(E4403,技能数值计算!$C$19:$D$28,2,FALSE))</f>
        <v>0</v>
      </c>
      <c r="P4403" s="97"/>
      <c r="Q4403" s="97"/>
      <c r="R4403" s="95" t="str">
        <f>IF(INDEX(技能效果!O:O,MATCH(技能效果等级!B4403,技能效果!B:B,0))="","",INDEX(技能效果!O:O,MATCH(技能效果等级!B4403,技能效果!B:B,0)))</f>
        <v/>
      </c>
      <c r="S4403" s="97"/>
      <c r="T4403" s="97"/>
      <c r="U4403" s="97"/>
      <c r="V4403" s="96" t="str">
        <f>IF(INDEX(技能效果!AF:AF,MATCH(技能效果等级!B4403,技能效果!B:B,0))="","",INDEX(技能效果!AF:AF,MATCH(技能效果等级!B4403,技能效果!B:B,0)))</f>
        <v/>
      </c>
      <c r="W4403" s="95">
        <f t="shared" si="67"/>
        <v>431</v>
      </c>
    </row>
    <row r="4404" spans="1:23" ht="16.5" x14ac:dyDescent="0.2">
      <c r="A4404" s="62">
        <v>4401</v>
      </c>
      <c r="B4404" s="95">
        <f>INDEX(技能效果!B:B,MATCH(技能效果等级!W4404,技能效果!AE:AE,0))</f>
        <v>210602201</v>
      </c>
      <c r="C4404" s="95" t="str">
        <f>INDEX(技能效果!C:C,MATCH(技能效果等级!B4404,技能效果!B:B,0))</f>
        <v>幻普攻伤害(教学)</v>
      </c>
      <c r="D4404" s="96" t="s">
        <v>873</v>
      </c>
      <c r="E4404" s="95">
        <v>7</v>
      </c>
      <c r="F4404" s="95">
        <f>INDEX(技能效果!H:H,MATCH(技能效果等级!B4404,技能效果!B:B,0))</f>
        <v>1001</v>
      </c>
      <c r="G4404" s="95">
        <f>IF(INDEX(技能效果!K:K,MATCH(B4404,技能效果!B:B,0))=0,INDEX(技能效果!I:I,MATCH(技能效果等级!B4404,技能效果!B:B,0)),INDEX(技能效果!I:I,MATCH(技能效果等级!B4404,技能效果!B:B,0))*VLOOKUP(E4404,技能数值计算!$C$19:$D$28,2,FALSE))</f>
        <v>0.5</v>
      </c>
      <c r="H4404" s="95">
        <f>INDEX(技能效果!J:J,MATCH(技能效果等级!B4404,技能效果!B:B,0))</f>
        <v>0</v>
      </c>
      <c r="I4404" s="97"/>
      <c r="J4404" s="97"/>
      <c r="K4404" s="97"/>
      <c r="L4404" s="97"/>
      <c r="M4404" s="97"/>
      <c r="N4404" s="96" t="str">
        <f>IF(INDEX(技能效果!L:L,MATCH(技能效果等级!B4404,技能效果!B:B,0))="","",INDEX(技能效果!L:L,MATCH(技能效果等级!B4404,技能效果!B:B,0)))</f>
        <v/>
      </c>
      <c r="O4404" s="95">
        <f>IF(INDEX(技能效果!N:N,MATCH(B4404,技能效果!B:B,0))=0,INDEX(技能效果!M:M,MATCH(技能效果等级!B4404,技能效果!B:B,0)),INDEX(技能效果!M:M,MATCH(技能效果等级!B4404,技能效果!B:B,0))*VLOOKUP(E4404,技能数值计算!$C$19:$D$28,2,FALSE))</f>
        <v>0</v>
      </c>
      <c r="P4404" s="97"/>
      <c r="Q4404" s="97"/>
      <c r="R4404" s="95" t="str">
        <f>IF(INDEX(技能效果!O:O,MATCH(技能效果等级!B4404,技能效果!B:B,0))="","",INDEX(技能效果!O:O,MATCH(技能效果等级!B4404,技能效果!B:B,0)))</f>
        <v/>
      </c>
      <c r="S4404" s="97"/>
      <c r="T4404" s="97"/>
      <c r="U4404" s="97"/>
      <c r="V4404" s="96" t="str">
        <f>IF(INDEX(技能效果!AF:AF,MATCH(技能效果等级!B4404,技能效果!B:B,0))="","",INDEX(技能效果!AF:AF,MATCH(技能效果等级!B4404,技能效果!B:B,0)))</f>
        <v/>
      </c>
      <c r="W4404" s="95">
        <f t="shared" si="67"/>
        <v>431</v>
      </c>
    </row>
    <row r="4405" spans="1:23" ht="16.5" x14ac:dyDescent="0.2">
      <c r="A4405" s="62">
        <v>4402</v>
      </c>
      <c r="B4405" s="95">
        <f>INDEX(技能效果!B:B,MATCH(技能效果等级!W4405,技能效果!AE:AE,0))</f>
        <v>210602201</v>
      </c>
      <c r="C4405" s="95" t="str">
        <f>INDEX(技能效果!C:C,MATCH(技能效果等级!B4405,技能效果!B:B,0))</f>
        <v>幻普攻伤害(教学)</v>
      </c>
      <c r="D4405" s="96" t="s">
        <v>873</v>
      </c>
      <c r="E4405" s="95">
        <v>8</v>
      </c>
      <c r="F4405" s="95">
        <f>INDEX(技能效果!H:H,MATCH(技能效果等级!B4405,技能效果!B:B,0))</f>
        <v>1001</v>
      </c>
      <c r="G4405" s="95">
        <f>IF(INDEX(技能效果!K:K,MATCH(B4405,技能效果!B:B,0))=0,INDEX(技能效果!I:I,MATCH(技能效果等级!B4405,技能效果!B:B,0)),INDEX(技能效果!I:I,MATCH(技能效果等级!B4405,技能效果!B:B,0))*VLOOKUP(E4405,技能数值计算!$C$19:$D$28,2,FALSE))</f>
        <v>0.5</v>
      </c>
      <c r="H4405" s="95">
        <f>INDEX(技能效果!J:J,MATCH(技能效果等级!B4405,技能效果!B:B,0))</f>
        <v>0</v>
      </c>
      <c r="I4405" s="97"/>
      <c r="J4405" s="97"/>
      <c r="K4405" s="97"/>
      <c r="L4405" s="97"/>
      <c r="M4405" s="97"/>
      <c r="N4405" s="96" t="str">
        <f>IF(INDEX(技能效果!L:L,MATCH(技能效果等级!B4405,技能效果!B:B,0))="","",INDEX(技能效果!L:L,MATCH(技能效果等级!B4405,技能效果!B:B,0)))</f>
        <v/>
      </c>
      <c r="O4405" s="95">
        <f>IF(INDEX(技能效果!N:N,MATCH(B4405,技能效果!B:B,0))=0,INDEX(技能效果!M:M,MATCH(技能效果等级!B4405,技能效果!B:B,0)),INDEX(技能效果!M:M,MATCH(技能效果等级!B4405,技能效果!B:B,0))*VLOOKUP(E4405,技能数值计算!$C$19:$D$28,2,FALSE))</f>
        <v>0</v>
      </c>
      <c r="P4405" s="97"/>
      <c r="Q4405" s="97"/>
      <c r="R4405" s="95" t="str">
        <f>IF(INDEX(技能效果!O:O,MATCH(技能效果等级!B4405,技能效果!B:B,0))="","",INDEX(技能效果!O:O,MATCH(技能效果等级!B4405,技能效果!B:B,0)))</f>
        <v/>
      </c>
      <c r="S4405" s="97"/>
      <c r="T4405" s="97"/>
      <c r="U4405" s="97"/>
      <c r="V4405" s="96" t="str">
        <f>IF(INDEX(技能效果!AF:AF,MATCH(技能效果等级!B4405,技能效果!B:B,0))="","",INDEX(技能效果!AF:AF,MATCH(技能效果等级!B4405,技能效果!B:B,0)))</f>
        <v/>
      </c>
      <c r="W4405" s="95">
        <f t="shared" si="67"/>
        <v>431</v>
      </c>
    </row>
    <row r="4406" spans="1:23" ht="16.5" x14ac:dyDescent="0.2">
      <c r="A4406" s="62">
        <v>4403</v>
      </c>
      <c r="B4406" s="95">
        <f>INDEX(技能效果!B:B,MATCH(技能效果等级!W4406,技能效果!AE:AE,0))</f>
        <v>210602201</v>
      </c>
      <c r="C4406" s="95" t="str">
        <f>INDEX(技能效果!C:C,MATCH(技能效果等级!B4406,技能效果!B:B,0))</f>
        <v>幻普攻伤害(教学)</v>
      </c>
      <c r="D4406" s="96" t="s">
        <v>873</v>
      </c>
      <c r="E4406" s="95">
        <v>9</v>
      </c>
      <c r="F4406" s="95">
        <f>INDEX(技能效果!H:H,MATCH(技能效果等级!B4406,技能效果!B:B,0))</f>
        <v>1001</v>
      </c>
      <c r="G4406" s="95">
        <f>IF(INDEX(技能效果!K:K,MATCH(B4406,技能效果!B:B,0))=0,INDEX(技能效果!I:I,MATCH(技能效果等级!B4406,技能效果!B:B,0)),INDEX(技能效果!I:I,MATCH(技能效果等级!B4406,技能效果!B:B,0))*VLOOKUP(E4406,技能数值计算!$C$19:$D$28,2,FALSE))</f>
        <v>0.5</v>
      </c>
      <c r="H4406" s="95">
        <f>INDEX(技能效果!J:J,MATCH(技能效果等级!B4406,技能效果!B:B,0))</f>
        <v>0</v>
      </c>
      <c r="I4406" s="97"/>
      <c r="J4406" s="97"/>
      <c r="K4406" s="97"/>
      <c r="L4406" s="97"/>
      <c r="M4406" s="97"/>
      <c r="N4406" s="96" t="str">
        <f>IF(INDEX(技能效果!L:L,MATCH(技能效果等级!B4406,技能效果!B:B,0))="","",INDEX(技能效果!L:L,MATCH(技能效果等级!B4406,技能效果!B:B,0)))</f>
        <v/>
      </c>
      <c r="O4406" s="95">
        <f>IF(INDEX(技能效果!N:N,MATCH(B4406,技能效果!B:B,0))=0,INDEX(技能效果!M:M,MATCH(技能效果等级!B4406,技能效果!B:B,0)),INDEX(技能效果!M:M,MATCH(技能效果等级!B4406,技能效果!B:B,0))*VLOOKUP(E4406,技能数值计算!$C$19:$D$28,2,FALSE))</f>
        <v>0</v>
      </c>
      <c r="P4406" s="97"/>
      <c r="Q4406" s="97"/>
      <c r="R4406" s="95" t="str">
        <f>IF(INDEX(技能效果!O:O,MATCH(技能效果等级!B4406,技能效果!B:B,0))="","",INDEX(技能效果!O:O,MATCH(技能效果等级!B4406,技能效果!B:B,0)))</f>
        <v/>
      </c>
      <c r="S4406" s="97"/>
      <c r="T4406" s="97"/>
      <c r="U4406" s="97"/>
      <c r="V4406" s="96" t="str">
        <f>IF(INDEX(技能效果!AF:AF,MATCH(技能效果等级!B4406,技能效果!B:B,0))="","",INDEX(技能效果!AF:AF,MATCH(技能效果等级!B4406,技能效果!B:B,0)))</f>
        <v/>
      </c>
      <c r="W4406" s="95">
        <f t="shared" si="67"/>
        <v>431</v>
      </c>
    </row>
    <row r="4407" spans="1:23" ht="16.5" x14ac:dyDescent="0.2">
      <c r="A4407" s="62">
        <v>4404</v>
      </c>
      <c r="B4407" s="95">
        <f>INDEX(技能效果!B:B,MATCH(技能效果等级!W4407,技能效果!AE:AE,0))</f>
        <v>210602201</v>
      </c>
      <c r="C4407" s="95" t="str">
        <f>INDEX(技能效果!C:C,MATCH(技能效果等级!B4407,技能效果!B:B,0))</f>
        <v>幻普攻伤害(教学)</v>
      </c>
      <c r="D4407" s="96" t="s">
        <v>873</v>
      </c>
      <c r="E4407" s="95">
        <v>10</v>
      </c>
      <c r="F4407" s="95">
        <f>INDEX(技能效果!H:H,MATCH(技能效果等级!B4407,技能效果!B:B,0))</f>
        <v>1001</v>
      </c>
      <c r="G4407" s="95">
        <f>IF(INDEX(技能效果!K:K,MATCH(B4407,技能效果!B:B,0))=0,INDEX(技能效果!I:I,MATCH(技能效果等级!B4407,技能效果!B:B,0)),INDEX(技能效果!I:I,MATCH(技能效果等级!B4407,技能效果!B:B,0))*VLOOKUP(E4407,技能数值计算!$C$19:$D$28,2,FALSE))</f>
        <v>0.5</v>
      </c>
      <c r="H4407" s="95">
        <f>INDEX(技能效果!J:J,MATCH(技能效果等级!B4407,技能效果!B:B,0))</f>
        <v>0</v>
      </c>
      <c r="I4407" s="97"/>
      <c r="J4407" s="97"/>
      <c r="K4407" s="97"/>
      <c r="L4407" s="97"/>
      <c r="M4407" s="97"/>
      <c r="N4407" s="96" t="str">
        <f>IF(INDEX(技能效果!L:L,MATCH(技能效果等级!B4407,技能效果!B:B,0))="","",INDEX(技能效果!L:L,MATCH(技能效果等级!B4407,技能效果!B:B,0)))</f>
        <v/>
      </c>
      <c r="O4407" s="95">
        <f>IF(INDEX(技能效果!N:N,MATCH(B4407,技能效果!B:B,0))=0,INDEX(技能效果!M:M,MATCH(技能效果等级!B4407,技能效果!B:B,0)),INDEX(技能效果!M:M,MATCH(技能效果等级!B4407,技能效果!B:B,0))*VLOOKUP(E4407,技能数值计算!$C$19:$D$28,2,FALSE))</f>
        <v>0</v>
      </c>
      <c r="P4407" s="97"/>
      <c r="Q4407" s="97"/>
      <c r="R4407" s="95" t="str">
        <f>IF(INDEX(技能效果!O:O,MATCH(技能效果等级!B4407,技能效果!B:B,0))="","",INDEX(技能效果!O:O,MATCH(技能效果等级!B4407,技能效果!B:B,0)))</f>
        <v/>
      </c>
      <c r="S4407" s="97"/>
      <c r="T4407" s="97"/>
      <c r="U4407" s="97"/>
      <c r="V4407" s="96" t="str">
        <f>IF(INDEX(技能效果!AF:AF,MATCH(技能效果等级!B4407,技能效果!B:B,0))="","",INDEX(技能效果!AF:AF,MATCH(技能效果等级!B4407,技能效果!B:B,0)))</f>
        <v/>
      </c>
      <c r="W4407" s="95">
        <f t="shared" si="67"/>
        <v>431</v>
      </c>
    </row>
    <row r="4408" spans="1:23" ht="16.5" x14ac:dyDescent="0.2">
      <c r="A4408" s="62">
        <v>4405</v>
      </c>
      <c r="B4408" s="95">
        <f>INDEX(技能效果!B:B,MATCH(技能效果等级!W4408,技能效果!AE:AE,0))</f>
        <v>210602202</v>
      </c>
      <c r="C4408" s="95" t="str">
        <f>INDEX(技能效果!C:C,MATCH(技能效果等级!B4408,技能效果!B:B,0))</f>
        <v>幻普攻水晶(教学)</v>
      </c>
      <c r="D4408" s="96" t="s">
        <v>873</v>
      </c>
      <c r="E4408" s="95">
        <v>1</v>
      </c>
      <c r="F4408" s="95">
        <f>INDEX(技能效果!H:H,MATCH(技能效果等级!B4408,技能效果!B:B,0))</f>
        <v>3001</v>
      </c>
      <c r="G4408" s="95">
        <f>IF(INDEX(技能效果!K:K,MATCH(B4408,技能效果!B:B,0))=0,INDEX(技能效果!I:I,MATCH(技能效果等级!B4408,技能效果!B:B,0)),INDEX(技能效果!I:I,MATCH(技能效果等级!B4408,技能效果!B:B,0))*VLOOKUP(E4408,技能数值计算!$C$19:$D$28,2,FALSE))</f>
        <v>3</v>
      </c>
      <c r="H4408" s="95">
        <f>INDEX(技能效果!J:J,MATCH(技能效果等级!B4408,技能效果!B:B,0))</f>
        <v>1</v>
      </c>
      <c r="I4408" s="97"/>
      <c r="J4408" s="97"/>
      <c r="K4408" s="97"/>
      <c r="L4408" s="97"/>
      <c r="M4408" s="97"/>
      <c r="N4408" s="96" t="str">
        <f>IF(INDEX(技能效果!L:L,MATCH(技能效果等级!B4408,技能效果!B:B,0))="","",INDEX(技能效果!L:L,MATCH(技能效果等级!B4408,技能效果!B:B,0)))</f>
        <v/>
      </c>
      <c r="O4408" s="95">
        <f>IF(INDEX(技能效果!N:N,MATCH(B4408,技能效果!B:B,0))=0,INDEX(技能效果!M:M,MATCH(技能效果等级!B4408,技能效果!B:B,0)),INDEX(技能效果!M:M,MATCH(技能效果等级!B4408,技能效果!B:B,0))*VLOOKUP(E4408,技能数值计算!$C$19:$D$28,2,FALSE))</f>
        <v>0</v>
      </c>
      <c r="P4408" s="97"/>
      <c r="Q4408" s="97"/>
      <c r="R4408" s="95" t="str">
        <f>IF(INDEX(技能效果!O:O,MATCH(技能效果等级!B4408,技能效果!B:B,0))="","",INDEX(技能效果!O:O,MATCH(技能效果等级!B4408,技能效果!B:B,0)))</f>
        <v/>
      </c>
      <c r="S4408" s="97"/>
      <c r="T4408" s="97"/>
      <c r="U4408" s="97"/>
      <c r="V4408" s="96" t="str">
        <f>IF(INDEX(技能效果!AF:AF,MATCH(技能效果等级!B4408,技能效果!B:B,0))="","",INDEX(技能效果!AF:AF,MATCH(技能效果等级!B4408,技能效果!B:B,0)))</f>
        <v/>
      </c>
      <c r="W4408" s="95">
        <f t="shared" si="67"/>
        <v>432</v>
      </c>
    </row>
    <row r="4409" spans="1:23" ht="16.5" x14ac:dyDescent="0.2">
      <c r="A4409" s="62">
        <v>4406</v>
      </c>
      <c r="B4409" s="95">
        <f>INDEX(技能效果!B:B,MATCH(技能效果等级!W4409,技能效果!AE:AE,0))</f>
        <v>210602202</v>
      </c>
      <c r="C4409" s="95" t="str">
        <f>INDEX(技能效果!C:C,MATCH(技能效果等级!B4409,技能效果!B:B,0))</f>
        <v>幻普攻水晶(教学)</v>
      </c>
      <c r="D4409" s="96" t="s">
        <v>873</v>
      </c>
      <c r="E4409" s="95">
        <v>2</v>
      </c>
      <c r="F4409" s="95">
        <f>INDEX(技能效果!H:H,MATCH(技能效果等级!B4409,技能效果!B:B,0))</f>
        <v>3001</v>
      </c>
      <c r="G4409" s="95">
        <f>IF(INDEX(技能效果!K:K,MATCH(B4409,技能效果!B:B,0))=0,INDEX(技能效果!I:I,MATCH(技能效果等级!B4409,技能效果!B:B,0)),INDEX(技能效果!I:I,MATCH(技能效果等级!B4409,技能效果!B:B,0))*VLOOKUP(E4409,技能数值计算!$C$19:$D$28,2,FALSE))</f>
        <v>3</v>
      </c>
      <c r="H4409" s="95">
        <f>INDEX(技能效果!J:J,MATCH(技能效果等级!B4409,技能效果!B:B,0))</f>
        <v>1</v>
      </c>
      <c r="I4409" s="97"/>
      <c r="J4409" s="97"/>
      <c r="K4409" s="97"/>
      <c r="L4409" s="97"/>
      <c r="M4409" s="97"/>
      <c r="N4409" s="96" t="str">
        <f>IF(INDEX(技能效果!L:L,MATCH(技能效果等级!B4409,技能效果!B:B,0))="","",INDEX(技能效果!L:L,MATCH(技能效果等级!B4409,技能效果!B:B,0)))</f>
        <v/>
      </c>
      <c r="O4409" s="95">
        <f>IF(INDEX(技能效果!N:N,MATCH(B4409,技能效果!B:B,0))=0,INDEX(技能效果!M:M,MATCH(技能效果等级!B4409,技能效果!B:B,0)),INDEX(技能效果!M:M,MATCH(技能效果等级!B4409,技能效果!B:B,0))*VLOOKUP(E4409,技能数值计算!$C$19:$D$28,2,FALSE))</f>
        <v>0</v>
      </c>
      <c r="P4409" s="97"/>
      <c r="Q4409" s="97"/>
      <c r="R4409" s="95" t="str">
        <f>IF(INDEX(技能效果!O:O,MATCH(技能效果等级!B4409,技能效果!B:B,0))="","",INDEX(技能效果!O:O,MATCH(技能效果等级!B4409,技能效果!B:B,0)))</f>
        <v/>
      </c>
      <c r="S4409" s="97"/>
      <c r="T4409" s="97"/>
      <c r="U4409" s="97"/>
      <c r="V4409" s="96" t="str">
        <f>IF(INDEX(技能效果!AF:AF,MATCH(技能效果等级!B4409,技能效果!B:B,0))="","",INDEX(技能效果!AF:AF,MATCH(技能效果等级!B4409,技能效果!B:B,0)))</f>
        <v/>
      </c>
      <c r="W4409" s="95">
        <f t="shared" si="67"/>
        <v>432</v>
      </c>
    </row>
    <row r="4410" spans="1:23" ht="16.5" x14ac:dyDescent="0.2">
      <c r="A4410" s="62">
        <v>4407</v>
      </c>
      <c r="B4410" s="95">
        <f>INDEX(技能效果!B:B,MATCH(技能效果等级!W4410,技能效果!AE:AE,0))</f>
        <v>210602202</v>
      </c>
      <c r="C4410" s="95" t="str">
        <f>INDEX(技能效果!C:C,MATCH(技能效果等级!B4410,技能效果!B:B,0))</f>
        <v>幻普攻水晶(教学)</v>
      </c>
      <c r="D4410" s="96" t="s">
        <v>873</v>
      </c>
      <c r="E4410" s="95">
        <v>3</v>
      </c>
      <c r="F4410" s="95">
        <f>INDEX(技能效果!H:H,MATCH(技能效果等级!B4410,技能效果!B:B,0))</f>
        <v>3001</v>
      </c>
      <c r="G4410" s="95">
        <f>IF(INDEX(技能效果!K:K,MATCH(B4410,技能效果!B:B,0))=0,INDEX(技能效果!I:I,MATCH(技能效果等级!B4410,技能效果!B:B,0)),INDEX(技能效果!I:I,MATCH(技能效果等级!B4410,技能效果!B:B,0))*VLOOKUP(E4410,技能数值计算!$C$19:$D$28,2,FALSE))</f>
        <v>3</v>
      </c>
      <c r="H4410" s="95">
        <f>INDEX(技能效果!J:J,MATCH(技能效果等级!B4410,技能效果!B:B,0))</f>
        <v>1</v>
      </c>
      <c r="I4410" s="97"/>
      <c r="J4410" s="97"/>
      <c r="K4410" s="97"/>
      <c r="L4410" s="97"/>
      <c r="M4410" s="97"/>
      <c r="N4410" s="96" t="str">
        <f>IF(INDEX(技能效果!L:L,MATCH(技能效果等级!B4410,技能效果!B:B,0))="","",INDEX(技能效果!L:L,MATCH(技能效果等级!B4410,技能效果!B:B,0)))</f>
        <v/>
      </c>
      <c r="O4410" s="95">
        <f>IF(INDEX(技能效果!N:N,MATCH(B4410,技能效果!B:B,0))=0,INDEX(技能效果!M:M,MATCH(技能效果等级!B4410,技能效果!B:B,0)),INDEX(技能效果!M:M,MATCH(技能效果等级!B4410,技能效果!B:B,0))*VLOOKUP(E4410,技能数值计算!$C$19:$D$28,2,FALSE))</f>
        <v>0</v>
      </c>
      <c r="P4410" s="97"/>
      <c r="Q4410" s="97"/>
      <c r="R4410" s="95" t="str">
        <f>IF(INDEX(技能效果!O:O,MATCH(技能效果等级!B4410,技能效果!B:B,0))="","",INDEX(技能效果!O:O,MATCH(技能效果等级!B4410,技能效果!B:B,0)))</f>
        <v/>
      </c>
      <c r="S4410" s="97"/>
      <c r="T4410" s="97"/>
      <c r="U4410" s="97"/>
      <c r="V4410" s="96" t="str">
        <f>IF(INDEX(技能效果!AF:AF,MATCH(技能效果等级!B4410,技能效果!B:B,0))="","",INDEX(技能效果!AF:AF,MATCH(技能效果等级!B4410,技能效果!B:B,0)))</f>
        <v/>
      </c>
      <c r="W4410" s="95">
        <f t="shared" si="67"/>
        <v>432</v>
      </c>
    </row>
    <row r="4411" spans="1:23" ht="16.5" x14ac:dyDescent="0.2">
      <c r="A4411" s="62">
        <v>4408</v>
      </c>
      <c r="B4411" s="95">
        <f>INDEX(技能效果!B:B,MATCH(技能效果等级!W4411,技能效果!AE:AE,0))</f>
        <v>210602202</v>
      </c>
      <c r="C4411" s="95" t="str">
        <f>INDEX(技能效果!C:C,MATCH(技能效果等级!B4411,技能效果!B:B,0))</f>
        <v>幻普攻水晶(教学)</v>
      </c>
      <c r="D4411" s="96" t="s">
        <v>873</v>
      </c>
      <c r="E4411" s="95">
        <v>4</v>
      </c>
      <c r="F4411" s="95">
        <f>INDEX(技能效果!H:H,MATCH(技能效果等级!B4411,技能效果!B:B,0))</f>
        <v>3001</v>
      </c>
      <c r="G4411" s="95">
        <f>IF(INDEX(技能效果!K:K,MATCH(B4411,技能效果!B:B,0))=0,INDEX(技能效果!I:I,MATCH(技能效果等级!B4411,技能效果!B:B,0)),INDEX(技能效果!I:I,MATCH(技能效果等级!B4411,技能效果!B:B,0))*VLOOKUP(E4411,技能数值计算!$C$19:$D$28,2,FALSE))</f>
        <v>3</v>
      </c>
      <c r="H4411" s="95">
        <f>INDEX(技能效果!J:J,MATCH(技能效果等级!B4411,技能效果!B:B,0))</f>
        <v>1</v>
      </c>
      <c r="I4411" s="97"/>
      <c r="J4411" s="97"/>
      <c r="K4411" s="97"/>
      <c r="L4411" s="97"/>
      <c r="M4411" s="97"/>
      <c r="N4411" s="96" t="str">
        <f>IF(INDEX(技能效果!L:L,MATCH(技能效果等级!B4411,技能效果!B:B,0))="","",INDEX(技能效果!L:L,MATCH(技能效果等级!B4411,技能效果!B:B,0)))</f>
        <v/>
      </c>
      <c r="O4411" s="95">
        <f>IF(INDEX(技能效果!N:N,MATCH(B4411,技能效果!B:B,0))=0,INDEX(技能效果!M:M,MATCH(技能效果等级!B4411,技能效果!B:B,0)),INDEX(技能效果!M:M,MATCH(技能效果等级!B4411,技能效果!B:B,0))*VLOOKUP(E4411,技能数值计算!$C$19:$D$28,2,FALSE))</f>
        <v>0</v>
      </c>
      <c r="P4411" s="97"/>
      <c r="Q4411" s="97"/>
      <c r="R4411" s="95" t="str">
        <f>IF(INDEX(技能效果!O:O,MATCH(技能效果等级!B4411,技能效果!B:B,0))="","",INDEX(技能效果!O:O,MATCH(技能效果等级!B4411,技能效果!B:B,0)))</f>
        <v/>
      </c>
      <c r="S4411" s="97"/>
      <c r="T4411" s="97"/>
      <c r="U4411" s="97"/>
      <c r="V4411" s="96" t="str">
        <f>IF(INDEX(技能效果!AF:AF,MATCH(技能效果等级!B4411,技能效果!B:B,0))="","",INDEX(技能效果!AF:AF,MATCH(技能效果等级!B4411,技能效果!B:B,0)))</f>
        <v/>
      </c>
      <c r="W4411" s="95">
        <f t="shared" si="67"/>
        <v>432</v>
      </c>
    </row>
    <row r="4412" spans="1:23" ht="16.5" x14ac:dyDescent="0.2">
      <c r="A4412" s="62">
        <v>4409</v>
      </c>
      <c r="B4412" s="95">
        <f>INDEX(技能效果!B:B,MATCH(技能效果等级!W4412,技能效果!AE:AE,0))</f>
        <v>210602202</v>
      </c>
      <c r="C4412" s="95" t="str">
        <f>INDEX(技能效果!C:C,MATCH(技能效果等级!B4412,技能效果!B:B,0))</f>
        <v>幻普攻水晶(教学)</v>
      </c>
      <c r="D4412" s="96" t="s">
        <v>873</v>
      </c>
      <c r="E4412" s="95">
        <v>5</v>
      </c>
      <c r="F4412" s="95">
        <f>INDEX(技能效果!H:H,MATCH(技能效果等级!B4412,技能效果!B:B,0))</f>
        <v>3001</v>
      </c>
      <c r="G4412" s="95">
        <f>IF(INDEX(技能效果!K:K,MATCH(B4412,技能效果!B:B,0))=0,INDEX(技能效果!I:I,MATCH(技能效果等级!B4412,技能效果!B:B,0)),INDEX(技能效果!I:I,MATCH(技能效果等级!B4412,技能效果!B:B,0))*VLOOKUP(E4412,技能数值计算!$C$19:$D$28,2,FALSE))</f>
        <v>3</v>
      </c>
      <c r="H4412" s="95">
        <f>INDEX(技能效果!J:J,MATCH(技能效果等级!B4412,技能效果!B:B,0))</f>
        <v>1</v>
      </c>
      <c r="I4412" s="97"/>
      <c r="J4412" s="97"/>
      <c r="K4412" s="97"/>
      <c r="L4412" s="97"/>
      <c r="M4412" s="97"/>
      <c r="N4412" s="96" t="str">
        <f>IF(INDEX(技能效果!L:L,MATCH(技能效果等级!B4412,技能效果!B:B,0))="","",INDEX(技能效果!L:L,MATCH(技能效果等级!B4412,技能效果!B:B,0)))</f>
        <v/>
      </c>
      <c r="O4412" s="95">
        <f>IF(INDEX(技能效果!N:N,MATCH(B4412,技能效果!B:B,0))=0,INDEX(技能效果!M:M,MATCH(技能效果等级!B4412,技能效果!B:B,0)),INDEX(技能效果!M:M,MATCH(技能效果等级!B4412,技能效果!B:B,0))*VLOOKUP(E4412,技能数值计算!$C$19:$D$28,2,FALSE))</f>
        <v>0</v>
      </c>
      <c r="P4412" s="97"/>
      <c r="Q4412" s="97"/>
      <c r="R4412" s="95" t="str">
        <f>IF(INDEX(技能效果!O:O,MATCH(技能效果等级!B4412,技能效果!B:B,0))="","",INDEX(技能效果!O:O,MATCH(技能效果等级!B4412,技能效果!B:B,0)))</f>
        <v/>
      </c>
      <c r="S4412" s="97"/>
      <c r="T4412" s="97"/>
      <c r="U4412" s="97"/>
      <c r="V4412" s="96" t="str">
        <f>IF(INDEX(技能效果!AF:AF,MATCH(技能效果等级!B4412,技能效果!B:B,0))="","",INDEX(技能效果!AF:AF,MATCH(技能效果等级!B4412,技能效果!B:B,0)))</f>
        <v/>
      </c>
      <c r="W4412" s="95">
        <f t="shared" si="67"/>
        <v>432</v>
      </c>
    </row>
    <row r="4413" spans="1:23" ht="16.5" x14ac:dyDescent="0.2">
      <c r="A4413" s="62">
        <v>4410</v>
      </c>
      <c r="B4413" s="95">
        <f>INDEX(技能效果!B:B,MATCH(技能效果等级!W4413,技能效果!AE:AE,0))</f>
        <v>210602202</v>
      </c>
      <c r="C4413" s="95" t="str">
        <f>INDEX(技能效果!C:C,MATCH(技能效果等级!B4413,技能效果!B:B,0))</f>
        <v>幻普攻水晶(教学)</v>
      </c>
      <c r="D4413" s="96" t="s">
        <v>873</v>
      </c>
      <c r="E4413" s="95">
        <v>6</v>
      </c>
      <c r="F4413" s="95">
        <f>INDEX(技能效果!H:H,MATCH(技能效果等级!B4413,技能效果!B:B,0))</f>
        <v>3001</v>
      </c>
      <c r="G4413" s="95">
        <f>IF(INDEX(技能效果!K:K,MATCH(B4413,技能效果!B:B,0))=0,INDEX(技能效果!I:I,MATCH(技能效果等级!B4413,技能效果!B:B,0)),INDEX(技能效果!I:I,MATCH(技能效果等级!B4413,技能效果!B:B,0))*VLOOKUP(E4413,技能数值计算!$C$19:$D$28,2,FALSE))</f>
        <v>3</v>
      </c>
      <c r="H4413" s="95">
        <f>INDEX(技能效果!J:J,MATCH(技能效果等级!B4413,技能效果!B:B,0))</f>
        <v>1</v>
      </c>
      <c r="I4413" s="97"/>
      <c r="J4413" s="97"/>
      <c r="K4413" s="97"/>
      <c r="L4413" s="97"/>
      <c r="M4413" s="97"/>
      <c r="N4413" s="96" t="str">
        <f>IF(INDEX(技能效果!L:L,MATCH(技能效果等级!B4413,技能效果!B:B,0))="","",INDEX(技能效果!L:L,MATCH(技能效果等级!B4413,技能效果!B:B,0)))</f>
        <v/>
      </c>
      <c r="O4413" s="95">
        <f>IF(INDEX(技能效果!N:N,MATCH(B4413,技能效果!B:B,0))=0,INDEX(技能效果!M:M,MATCH(技能效果等级!B4413,技能效果!B:B,0)),INDEX(技能效果!M:M,MATCH(技能效果等级!B4413,技能效果!B:B,0))*VLOOKUP(E4413,技能数值计算!$C$19:$D$28,2,FALSE))</f>
        <v>0</v>
      </c>
      <c r="P4413" s="97"/>
      <c r="Q4413" s="97"/>
      <c r="R4413" s="95" t="str">
        <f>IF(INDEX(技能效果!O:O,MATCH(技能效果等级!B4413,技能效果!B:B,0))="","",INDEX(技能效果!O:O,MATCH(技能效果等级!B4413,技能效果!B:B,0)))</f>
        <v/>
      </c>
      <c r="S4413" s="97"/>
      <c r="T4413" s="97"/>
      <c r="U4413" s="97"/>
      <c r="V4413" s="96" t="str">
        <f>IF(INDEX(技能效果!AF:AF,MATCH(技能效果等级!B4413,技能效果!B:B,0))="","",INDEX(技能效果!AF:AF,MATCH(技能效果等级!B4413,技能效果!B:B,0)))</f>
        <v/>
      </c>
      <c r="W4413" s="95">
        <f t="shared" si="67"/>
        <v>432</v>
      </c>
    </row>
    <row r="4414" spans="1:23" ht="16.5" x14ac:dyDescent="0.2">
      <c r="A4414" s="62">
        <v>4411</v>
      </c>
      <c r="B4414" s="95">
        <f>INDEX(技能效果!B:B,MATCH(技能效果等级!W4414,技能效果!AE:AE,0))</f>
        <v>210602202</v>
      </c>
      <c r="C4414" s="95" t="str">
        <f>INDEX(技能效果!C:C,MATCH(技能效果等级!B4414,技能效果!B:B,0))</f>
        <v>幻普攻水晶(教学)</v>
      </c>
      <c r="D4414" s="96" t="s">
        <v>873</v>
      </c>
      <c r="E4414" s="95">
        <v>7</v>
      </c>
      <c r="F4414" s="95">
        <f>INDEX(技能效果!H:H,MATCH(技能效果等级!B4414,技能效果!B:B,0))</f>
        <v>3001</v>
      </c>
      <c r="G4414" s="95">
        <f>IF(INDEX(技能效果!K:K,MATCH(B4414,技能效果!B:B,0))=0,INDEX(技能效果!I:I,MATCH(技能效果等级!B4414,技能效果!B:B,0)),INDEX(技能效果!I:I,MATCH(技能效果等级!B4414,技能效果!B:B,0))*VLOOKUP(E4414,技能数值计算!$C$19:$D$28,2,FALSE))</f>
        <v>3</v>
      </c>
      <c r="H4414" s="95">
        <f>INDEX(技能效果!J:J,MATCH(技能效果等级!B4414,技能效果!B:B,0))</f>
        <v>1</v>
      </c>
      <c r="I4414" s="97"/>
      <c r="J4414" s="97"/>
      <c r="K4414" s="97"/>
      <c r="L4414" s="97"/>
      <c r="M4414" s="97"/>
      <c r="N4414" s="96" t="str">
        <f>IF(INDEX(技能效果!L:L,MATCH(技能效果等级!B4414,技能效果!B:B,0))="","",INDEX(技能效果!L:L,MATCH(技能效果等级!B4414,技能效果!B:B,0)))</f>
        <v/>
      </c>
      <c r="O4414" s="95">
        <f>IF(INDEX(技能效果!N:N,MATCH(B4414,技能效果!B:B,0))=0,INDEX(技能效果!M:M,MATCH(技能效果等级!B4414,技能效果!B:B,0)),INDEX(技能效果!M:M,MATCH(技能效果等级!B4414,技能效果!B:B,0))*VLOOKUP(E4414,技能数值计算!$C$19:$D$28,2,FALSE))</f>
        <v>0</v>
      </c>
      <c r="P4414" s="97"/>
      <c r="Q4414" s="97"/>
      <c r="R4414" s="95" t="str">
        <f>IF(INDEX(技能效果!O:O,MATCH(技能效果等级!B4414,技能效果!B:B,0))="","",INDEX(技能效果!O:O,MATCH(技能效果等级!B4414,技能效果!B:B,0)))</f>
        <v/>
      </c>
      <c r="S4414" s="97"/>
      <c r="T4414" s="97"/>
      <c r="U4414" s="97"/>
      <c r="V4414" s="96" t="str">
        <f>IF(INDEX(技能效果!AF:AF,MATCH(技能效果等级!B4414,技能效果!B:B,0))="","",INDEX(技能效果!AF:AF,MATCH(技能效果等级!B4414,技能效果!B:B,0)))</f>
        <v/>
      </c>
      <c r="W4414" s="95">
        <f t="shared" si="67"/>
        <v>432</v>
      </c>
    </row>
    <row r="4415" spans="1:23" ht="16.5" x14ac:dyDescent="0.2">
      <c r="A4415" s="62">
        <v>4412</v>
      </c>
      <c r="B4415" s="95">
        <f>INDEX(技能效果!B:B,MATCH(技能效果等级!W4415,技能效果!AE:AE,0))</f>
        <v>210602202</v>
      </c>
      <c r="C4415" s="95" t="str">
        <f>INDEX(技能效果!C:C,MATCH(技能效果等级!B4415,技能效果!B:B,0))</f>
        <v>幻普攻水晶(教学)</v>
      </c>
      <c r="D4415" s="96" t="s">
        <v>873</v>
      </c>
      <c r="E4415" s="95">
        <v>8</v>
      </c>
      <c r="F4415" s="95">
        <f>INDEX(技能效果!H:H,MATCH(技能效果等级!B4415,技能效果!B:B,0))</f>
        <v>3001</v>
      </c>
      <c r="G4415" s="95">
        <f>IF(INDEX(技能效果!K:K,MATCH(B4415,技能效果!B:B,0))=0,INDEX(技能效果!I:I,MATCH(技能效果等级!B4415,技能效果!B:B,0)),INDEX(技能效果!I:I,MATCH(技能效果等级!B4415,技能效果!B:B,0))*VLOOKUP(E4415,技能数值计算!$C$19:$D$28,2,FALSE))</f>
        <v>3</v>
      </c>
      <c r="H4415" s="95">
        <f>INDEX(技能效果!J:J,MATCH(技能效果等级!B4415,技能效果!B:B,0))</f>
        <v>1</v>
      </c>
      <c r="I4415" s="97"/>
      <c r="J4415" s="97"/>
      <c r="K4415" s="97"/>
      <c r="L4415" s="97"/>
      <c r="M4415" s="97"/>
      <c r="N4415" s="96" t="str">
        <f>IF(INDEX(技能效果!L:L,MATCH(技能效果等级!B4415,技能效果!B:B,0))="","",INDEX(技能效果!L:L,MATCH(技能效果等级!B4415,技能效果!B:B,0)))</f>
        <v/>
      </c>
      <c r="O4415" s="95">
        <f>IF(INDEX(技能效果!N:N,MATCH(B4415,技能效果!B:B,0))=0,INDEX(技能效果!M:M,MATCH(技能效果等级!B4415,技能效果!B:B,0)),INDEX(技能效果!M:M,MATCH(技能效果等级!B4415,技能效果!B:B,0))*VLOOKUP(E4415,技能数值计算!$C$19:$D$28,2,FALSE))</f>
        <v>0</v>
      </c>
      <c r="P4415" s="97"/>
      <c r="Q4415" s="97"/>
      <c r="R4415" s="95" t="str">
        <f>IF(INDEX(技能效果!O:O,MATCH(技能效果等级!B4415,技能效果!B:B,0))="","",INDEX(技能效果!O:O,MATCH(技能效果等级!B4415,技能效果!B:B,0)))</f>
        <v/>
      </c>
      <c r="S4415" s="97"/>
      <c r="T4415" s="97"/>
      <c r="U4415" s="97"/>
      <c r="V4415" s="96" t="str">
        <f>IF(INDEX(技能效果!AF:AF,MATCH(技能效果等级!B4415,技能效果!B:B,0))="","",INDEX(技能效果!AF:AF,MATCH(技能效果等级!B4415,技能效果!B:B,0)))</f>
        <v/>
      </c>
      <c r="W4415" s="95">
        <f t="shared" si="67"/>
        <v>432</v>
      </c>
    </row>
    <row r="4416" spans="1:23" ht="16.5" x14ac:dyDescent="0.2">
      <c r="A4416" s="62">
        <v>4413</v>
      </c>
      <c r="B4416" s="95">
        <f>INDEX(技能效果!B:B,MATCH(技能效果等级!W4416,技能效果!AE:AE,0))</f>
        <v>210602202</v>
      </c>
      <c r="C4416" s="95" t="str">
        <f>INDEX(技能效果!C:C,MATCH(技能效果等级!B4416,技能效果!B:B,0))</f>
        <v>幻普攻水晶(教学)</v>
      </c>
      <c r="D4416" s="96" t="s">
        <v>873</v>
      </c>
      <c r="E4416" s="95">
        <v>9</v>
      </c>
      <c r="F4416" s="95">
        <f>INDEX(技能效果!H:H,MATCH(技能效果等级!B4416,技能效果!B:B,0))</f>
        <v>3001</v>
      </c>
      <c r="G4416" s="95">
        <f>IF(INDEX(技能效果!K:K,MATCH(B4416,技能效果!B:B,0))=0,INDEX(技能效果!I:I,MATCH(技能效果等级!B4416,技能效果!B:B,0)),INDEX(技能效果!I:I,MATCH(技能效果等级!B4416,技能效果!B:B,0))*VLOOKUP(E4416,技能数值计算!$C$19:$D$28,2,FALSE))</f>
        <v>3</v>
      </c>
      <c r="H4416" s="95">
        <f>INDEX(技能效果!J:J,MATCH(技能效果等级!B4416,技能效果!B:B,0))</f>
        <v>1</v>
      </c>
      <c r="I4416" s="97"/>
      <c r="J4416" s="97"/>
      <c r="K4416" s="97"/>
      <c r="L4416" s="97"/>
      <c r="M4416" s="97"/>
      <c r="N4416" s="96" t="str">
        <f>IF(INDEX(技能效果!L:L,MATCH(技能效果等级!B4416,技能效果!B:B,0))="","",INDEX(技能效果!L:L,MATCH(技能效果等级!B4416,技能效果!B:B,0)))</f>
        <v/>
      </c>
      <c r="O4416" s="95">
        <f>IF(INDEX(技能效果!N:N,MATCH(B4416,技能效果!B:B,0))=0,INDEX(技能效果!M:M,MATCH(技能效果等级!B4416,技能效果!B:B,0)),INDEX(技能效果!M:M,MATCH(技能效果等级!B4416,技能效果!B:B,0))*VLOOKUP(E4416,技能数值计算!$C$19:$D$28,2,FALSE))</f>
        <v>0</v>
      </c>
      <c r="P4416" s="97"/>
      <c r="Q4416" s="97"/>
      <c r="R4416" s="95" t="str">
        <f>IF(INDEX(技能效果!O:O,MATCH(技能效果等级!B4416,技能效果!B:B,0))="","",INDEX(技能效果!O:O,MATCH(技能效果等级!B4416,技能效果!B:B,0)))</f>
        <v/>
      </c>
      <c r="S4416" s="97"/>
      <c r="T4416" s="97"/>
      <c r="U4416" s="97"/>
      <c r="V4416" s="96" t="str">
        <f>IF(INDEX(技能效果!AF:AF,MATCH(技能效果等级!B4416,技能效果!B:B,0))="","",INDEX(技能效果!AF:AF,MATCH(技能效果等级!B4416,技能效果!B:B,0)))</f>
        <v/>
      </c>
      <c r="W4416" s="95">
        <f t="shared" si="67"/>
        <v>432</v>
      </c>
    </row>
    <row r="4417" spans="1:23" ht="16.5" x14ac:dyDescent="0.2">
      <c r="A4417" s="62">
        <v>4414</v>
      </c>
      <c r="B4417" s="95">
        <f>INDEX(技能效果!B:B,MATCH(技能效果等级!W4417,技能效果!AE:AE,0))</f>
        <v>210602202</v>
      </c>
      <c r="C4417" s="95" t="str">
        <f>INDEX(技能效果!C:C,MATCH(技能效果等级!B4417,技能效果!B:B,0))</f>
        <v>幻普攻水晶(教学)</v>
      </c>
      <c r="D4417" s="96" t="s">
        <v>873</v>
      </c>
      <c r="E4417" s="95">
        <v>10</v>
      </c>
      <c r="F4417" s="95">
        <f>INDEX(技能效果!H:H,MATCH(技能效果等级!B4417,技能效果!B:B,0))</f>
        <v>3001</v>
      </c>
      <c r="G4417" s="95">
        <f>IF(INDEX(技能效果!K:K,MATCH(B4417,技能效果!B:B,0))=0,INDEX(技能效果!I:I,MATCH(技能效果等级!B4417,技能效果!B:B,0)),INDEX(技能效果!I:I,MATCH(技能效果等级!B4417,技能效果!B:B,0))*VLOOKUP(E4417,技能数值计算!$C$19:$D$28,2,FALSE))</f>
        <v>3</v>
      </c>
      <c r="H4417" s="95">
        <f>INDEX(技能效果!J:J,MATCH(技能效果等级!B4417,技能效果!B:B,0))</f>
        <v>1</v>
      </c>
      <c r="I4417" s="97"/>
      <c r="J4417" s="97"/>
      <c r="K4417" s="97"/>
      <c r="L4417" s="97"/>
      <c r="M4417" s="97"/>
      <c r="N4417" s="96" t="str">
        <f>IF(INDEX(技能效果!L:L,MATCH(技能效果等级!B4417,技能效果!B:B,0))="","",INDEX(技能效果!L:L,MATCH(技能效果等级!B4417,技能效果!B:B,0)))</f>
        <v/>
      </c>
      <c r="O4417" s="95">
        <f>IF(INDEX(技能效果!N:N,MATCH(B4417,技能效果!B:B,0))=0,INDEX(技能效果!M:M,MATCH(技能效果等级!B4417,技能效果!B:B,0)),INDEX(技能效果!M:M,MATCH(技能效果等级!B4417,技能效果!B:B,0))*VLOOKUP(E4417,技能数值计算!$C$19:$D$28,2,FALSE))</f>
        <v>0</v>
      </c>
      <c r="P4417" s="97"/>
      <c r="Q4417" s="97"/>
      <c r="R4417" s="95" t="str">
        <f>IF(INDEX(技能效果!O:O,MATCH(技能效果等级!B4417,技能效果!B:B,0))="","",INDEX(技能效果!O:O,MATCH(技能效果等级!B4417,技能效果!B:B,0)))</f>
        <v/>
      </c>
      <c r="S4417" s="97"/>
      <c r="T4417" s="97"/>
      <c r="U4417" s="97"/>
      <c r="V4417" s="96" t="str">
        <f>IF(INDEX(技能效果!AF:AF,MATCH(技能效果等级!B4417,技能效果!B:B,0))="","",INDEX(技能效果!AF:AF,MATCH(技能效果等级!B4417,技能效果!B:B,0)))</f>
        <v/>
      </c>
      <c r="W4417" s="95">
        <f t="shared" si="67"/>
        <v>432</v>
      </c>
    </row>
    <row r="4418" spans="1:23" ht="16.5" x14ac:dyDescent="0.2">
      <c r="A4418" s="62">
        <v>4415</v>
      </c>
      <c r="B4418" s="95">
        <f>INDEX(技能效果!B:B,MATCH(技能效果等级!W4418,技能效果!AE:AE,0))</f>
        <v>210700101</v>
      </c>
      <c r="C4418" s="95" t="str">
        <f>INDEX(技能效果!C:C,MATCH(技能效果等级!B4418,技能效果!B:B,0))</f>
        <v>关羽普攻伤害(教学)</v>
      </c>
      <c r="D4418" s="96" t="s">
        <v>873</v>
      </c>
      <c r="E4418" s="95">
        <v>1</v>
      </c>
      <c r="F4418" s="95">
        <f>INDEX(技能效果!H:H,MATCH(技能效果等级!B4418,技能效果!B:B,0))</f>
        <v>1001</v>
      </c>
      <c r="G4418" s="95">
        <f>IF(INDEX(技能效果!K:K,MATCH(B4418,技能效果!B:B,0))=0,INDEX(技能效果!I:I,MATCH(技能效果等级!B4418,技能效果!B:B,0)),INDEX(技能效果!I:I,MATCH(技能效果等级!B4418,技能效果!B:B,0))*VLOOKUP(E4418,技能数值计算!$C$19:$D$28,2,FALSE))</f>
        <v>0.5</v>
      </c>
      <c r="H4418" s="95">
        <f>INDEX(技能效果!J:J,MATCH(技能效果等级!B4418,技能效果!B:B,0))</f>
        <v>0</v>
      </c>
      <c r="I4418" s="97"/>
      <c r="J4418" s="97"/>
      <c r="K4418" s="97"/>
      <c r="L4418" s="97"/>
      <c r="M4418" s="97"/>
      <c r="N4418" s="96" t="str">
        <f>IF(INDEX(技能效果!L:L,MATCH(技能效果等级!B4418,技能效果!B:B,0))="","",INDEX(技能效果!L:L,MATCH(技能效果等级!B4418,技能效果!B:B,0)))</f>
        <v/>
      </c>
      <c r="O4418" s="95">
        <f>IF(INDEX(技能效果!N:N,MATCH(B4418,技能效果!B:B,0))=0,INDEX(技能效果!M:M,MATCH(技能效果等级!B4418,技能效果!B:B,0)),INDEX(技能效果!M:M,MATCH(技能效果等级!B4418,技能效果!B:B,0))*VLOOKUP(E4418,技能数值计算!$C$19:$D$28,2,FALSE))</f>
        <v>0</v>
      </c>
      <c r="P4418" s="97"/>
      <c r="Q4418" s="97"/>
      <c r="R4418" s="95" t="str">
        <f>IF(INDEX(技能效果!O:O,MATCH(技能效果等级!B4418,技能效果!B:B,0))="","",INDEX(技能效果!O:O,MATCH(技能效果等级!B4418,技能效果!B:B,0)))</f>
        <v/>
      </c>
      <c r="S4418" s="97"/>
      <c r="T4418" s="97"/>
      <c r="U4418" s="97"/>
      <c r="V4418" s="96" t="str">
        <f>IF(INDEX(技能效果!AF:AF,MATCH(技能效果等级!B4418,技能效果!B:B,0))="","",INDEX(技能效果!AF:AF,MATCH(技能效果等级!B4418,技能效果!B:B,0)))</f>
        <v/>
      </c>
      <c r="W4418" s="95">
        <f t="shared" si="67"/>
        <v>433</v>
      </c>
    </row>
    <row r="4419" spans="1:23" ht="16.5" x14ac:dyDescent="0.2">
      <c r="A4419" s="62">
        <v>4416</v>
      </c>
      <c r="B4419" s="95">
        <f>INDEX(技能效果!B:B,MATCH(技能效果等级!W4419,技能效果!AE:AE,0))</f>
        <v>210700101</v>
      </c>
      <c r="C4419" s="95" t="str">
        <f>INDEX(技能效果!C:C,MATCH(技能效果等级!B4419,技能效果!B:B,0))</f>
        <v>关羽普攻伤害(教学)</v>
      </c>
      <c r="D4419" s="96" t="s">
        <v>873</v>
      </c>
      <c r="E4419" s="95">
        <v>2</v>
      </c>
      <c r="F4419" s="95">
        <f>INDEX(技能效果!H:H,MATCH(技能效果等级!B4419,技能效果!B:B,0))</f>
        <v>1001</v>
      </c>
      <c r="G4419" s="95">
        <f>IF(INDEX(技能效果!K:K,MATCH(B4419,技能效果!B:B,0))=0,INDEX(技能效果!I:I,MATCH(技能效果等级!B4419,技能效果!B:B,0)),INDEX(技能效果!I:I,MATCH(技能效果等级!B4419,技能效果!B:B,0))*VLOOKUP(E4419,技能数值计算!$C$19:$D$28,2,FALSE))</f>
        <v>0.5</v>
      </c>
      <c r="H4419" s="95">
        <f>INDEX(技能效果!J:J,MATCH(技能效果等级!B4419,技能效果!B:B,0))</f>
        <v>0</v>
      </c>
      <c r="I4419" s="97"/>
      <c r="J4419" s="97"/>
      <c r="K4419" s="97"/>
      <c r="L4419" s="97"/>
      <c r="M4419" s="97"/>
      <c r="N4419" s="96" t="str">
        <f>IF(INDEX(技能效果!L:L,MATCH(技能效果等级!B4419,技能效果!B:B,0))="","",INDEX(技能效果!L:L,MATCH(技能效果等级!B4419,技能效果!B:B,0)))</f>
        <v/>
      </c>
      <c r="O4419" s="95">
        <f>IF(INDEX(技能效果!N:N,MATCH(B4419,技能效果!B:B,0))=0,INDEX(技能效果!M:M,MATCH(技能效果等级!B4419,技能效果!B:B,0)),INDEX(技能效果!M:M,MATCH(技能效果等级!B4419,技能效果!B:B,0))*VLOOKUP(E4419,技能数值计算!$C$19:$D$28,2,FALSE))</f>
        <v>0</v>
      </c>
      <c r="P4419" s="97"/>
      <c r="Q4419" s="97"/>
      <c r="R4419" s="95" t="str">
        <f>IF(INDEX(技能效果!O:O,MATCH(技能效果等级!B4419,技能效果!B:B,0))="","",INDEX(技能效果!O:O,MATCH(技能效果等级!B4419,技能效果!B:B,0)))</f>
        <v/>
      </c>
      <c r="S4419" s="97"/>
      <c r="T4419" s="97"/>
      <c r="U4419" s="97"/>
      <c r="V4419" s="96" t="str">
        <f>IF(INDEX(技能效果!AF:AF,MATCH(技能效果等级!B4419,技能效果!B:B,0))="","",INDEX(技能效果!AF:AF,MATCH(技能效果等级!B4419,技能效果!B:B,0)))</f>
        <v/>
      </c>
      <c r="W4419" s="95">
        <f t="shared" si="67"/>
        <v>433</v>
      </c>
    </row>
    <row r="4420" spans="1:23" ht="16.5" x14ac:dyDescent="0.2">
      <c r="A4420" s="62">
        <v>4417</v>
      </c>
      <c r="B4420" s="95">
        <f>INDEX(技能效果!B:B,MATCH(技能效果等级!W4420,技能效果!AE:AE,0))</f>
        <v>210700101</v>
      </c>
      <c r="C4420" s="95" t="str">
        <f>INDEX(技能效果!C:C,MATCH(技能效果等级!B4420,技能效果!B:B,0))</f>
        <v>关羽普攻伤害(教学)</v>
      </c>
      <c r="D4420" s="96" t="s">
        <v>873</v>
      </c>
      <c r="E4420" s="95">
        <v>3</v>
      </c>
      <c r="F4420" s="95">
        <f>INDEX(技能效果!H:H,MATCH(技能效果等级!B4420,技能效果!B:B,0))</f>
        <v>1001</v>
      </c>
      <c r="G4420" s="95">
        <f>IF(INDEX(技能效果!K:K,MATCH(B4420,技能效果!B:B,0))=0,INDEX(技能效果!I:I,MATCH(技能效果等级!B4420,技能效果!B:B,0)),INDEX(技能效果!I:I,MATCH(技能效果等级!B4420,技能效果!B:B,0))*VLOOKUP(E4420,技能数值计算!$C$19:$D$28,2,FALSE))</f>
        <v>0.5</v>
      </c>
      <c r="H4420" s="95">
        <f>INDEX(技能效果!J:J,MATCH(技能效果等级!B4420,技能效果!B:B,0))</f>
        <v>0</v>
      </c>
      <c r="I4420" s="97"/>
      <c r="J4420" s="97"/>
      <c r="K4420" s="97"/>
      <c r="L4420" s="97"/>
      <c r="M4420" s="97"/>
      <c r="N4420" s="96" t="str">
        <f>IF(INDEX(技能效果!L:L,MATCH(技能效果等级!B4420,技能效果!B:B,0))="","",INDEX(技能效果!L:L,MATCH(技能效果等级!B4420,技能效果!B:B,0)))</f>
        <v/>
      </c>
      <c r="O4420" s="95">
        <f>IF(INDEX(技能效果!N:N,MATCH(B4420,技能效果!B:B,0))=0,INDEX(技能效果!M:M,MATCH(技能效果等级!B4420,技能效果!B:B,0)),INDEX(技能效果!M:M,MATCH(技能效果等级!B4420,技能效果!B:B,0))*VLOOKUP(E4420,技能数值计算!$C$19:$D$28,2,FALSE))</f>
        <v>0</v>
      </c>
      <c r="P4420" s="97"/>
      <c r="Q4420" s="97"/>
      <c r="R4420" s="95" t="str">
        <f>IF(INDEX(技能效果!O:O,MATCH(技能效果等级!B4420,技能效果!B:B,0))="","",INDEX(技能效果!O:O,MATCH(技能效果等级!B4420,技能效果!B:B,0)))</f>
        <v/>
      </c>
      <c r="S4420" s="97"/>
      <c r="T4420" s="97"/>
      <c r="U4420" s="97"/>
      <c r="V4420" s="96" t="str">
        <f>IF(INDEX(技能效果!AF:AF,MATCH(技能效果等级!B4420,技能效果!B:B,0))="","",INDEX(技能效果!AF:AF,MATCH(技能效果等级!B4420,技能效果!B:B,0)))</f>
        <v/>
      </c>
      <c r="W4420" s="95">
        <f t="shared" si="67"/>
        <v>433</v>
      </c>
    </row>
    <row r="4421" spans="1:23" ht="16.5" x14ac:dyDescent="0.2">
      <c r="A4421" s="62">
        <v>4418</v>
      </c>
      <c r="B4421" s="95">
        <f>INDEX(技能效果!B:B,MATCH(技能效果等级!W4421,技能效果!AE:AE,0))</f>
        <v>210700101</v>
      </c>
      <c r="C4421" s="95" t="str">
        <f>INDEX(技能效果!C:C,MATCH(技能效果等级!B4421,技能效果!B:B,0))</f>
        <v>关羽普攻伤害(教学)</v>
      </c>
      <c r="D4421" s="96" t="s">
        <v>873</v>
      </c>
      <c r="E4421" s="95">
        <v>4</v>
      </c>
      <c r="F4421" s="95">
        <f>INDEX(技能效果!H:H,MATCH(技能效果等级!B4421,技能效果!B:B,0))</f>
        <v>1001</v>
      </c>
      <c r="G4421" s="95">
        <f>IF(INDEX(技能效果!K:K,MATCH(B4421,技能效果!B:B,0))=0,INDEX(技能效果!I:I,MATCH(技能效果等级!B4421,技能效果!B:B,0)),INDEX(技能效果!I:I,MATCH(技能效果等级!B4421,技能效果!B:B,0))*VLOOKUP(E4421,技能数值计算!$C$19:$D$28,2,FALSE))</f>
        <v>0.5</v>
      </c>
      <c r="H4421" s="95">
        <f>INDEX(技能效果!J:J,MATCH(技能效果等级!B4421,技能效果!B:B,0))</f>
        <v>0</v>
      </c>
      <c r="I4421" s="97"/>
      <c r="J4421" s="97"/>
      <c r="K4421" s="97"/>
      <c r="L4421" s="97"/>
      <c r="M4421" s="97"/>
      <c r="N4421" s="96" t="str">
        <f>IF(INDEX(技能效果!L:L,MATCH(技能效果等级!B4421,技能效果!B:B,0))="","",INDEX(技能效果!L:L,MATCH(技能效果等级!B4421,技能效果!B:B,0)))</f>
        <v/>
      </c>
      <c r="O4421" s="95">
        <f>IF(INDEX(技能效果!N:N,MATCH(B4421,技能效果!B:B,0))=0,INDEX(技能效果!M:M,MATCH(技能效果等级!B4421,技能效果!B:B,0)),INDEX(技能效果!M:M,MATCH(技能效果等级!B4421,技能效果!B:B,0))*VLOOKUP(E4421,技能数值计算!$C$19:$D$28,2,FALSE))</f>
        <v>0</v>
      </c>
      <c r="P4421" s="97"/>
      <c r="Q4421" s="97"/>
      <c r="R4421" s="95" t="str">
        <f>IF(INDEX(技能效果!O:O,MATCH(技能效果等级!B4421,技能效果!B:B,0))="","",INDEX(技能效果!O:O,MATCH(技能效果等级!B4421,技能效果!B:B,0)))</f>
        <v/>
      </c>
      <c r="S4421" s="97"/>
      <c r="T4421" s="97"/>
      <c r="U4421" s="97"/>
      <c r="V4421" s="96" t="str">
        <f>IF(INDEX(技能效果!AF:AF,MATCH(技能效果等级!B4421,技能效果!B:B,0))="","",INDEX(技能效果!AF:AF,MATCH(技能效果等级!B4421,技能效果!B:B,0)))</f>
        <v/>
      </c>
      <c r="W4421" s="95">
        <f t="shared" si="67"/>
        <v>433</v>
      </c>
    </row>
    <row r="4422" spans="1:23" ht="16.5" x14ac:dyDescent="0.2">
      <c r="A4422" s="62">
        <v>4419</v>
      </c>
      <c r="B4422" s="95">
        <f>INDEX(技能效果!B:B,MATCH(技能效果等级!W4422,技能效果!AE:AE,0))</f>
        <v>210700101</v>
      </c>
      <c r="C4422" s="95" t="str">
        <f>INDEX(技能效果!C:C,MATCH(技能效果等级!B4422,技能效果!B:B,0))</f>
        <v>关羽普攻伤害(教学)</v>
      </c>
      <c r="D4422" s="96" t="s">
        <v>873</v>
      </c>
      <c r="E4422" s="95">
        <v>5</v>
      </c>
      <c r="F4422" s="95">
        <f>INDEX(技能效果!H:H,MATCH(技能效果等级!B4422,技能效果!B:B,0))</f>
        <v>1001</v>
      </c>
      <c r="G4422" s="95">
        <f>IF(INDEX(技能效果!K:K,MATCH(B4422,技能效果!B:B,0))=0,INDEX(技能效果!I:I,MATCH(技能效果等级!B4422,技能效果!B:B,0)),INDEX(技能效果!I:I,MATCH(技能效果等级!B4422,技能效果!B:B,0))*VLOOKUP(E4422,技能数值计算!$C$19:$D$28,2,FALSE))</f>
        <v>0.5</v>
      </c>
      <c r="H4422" s="95">
        <f>INDEX(技能效果!J:J,MATCH(技能效果等级!B4422,技能效果!B:B,0))</f>
        <v>0</v>
      </c>
      <c r="I4422" s="97"/>
      <c r="J4422" s="97"/>
      <c r="K4422" s="97"/>
      <c r="L4422" s="97"/>
      <c r="M4422" s="97"/>
      <c r="N4422" s="96" t="str">
        <f>IF(INDEX(技能效果!L:L,MATCH(技能效果等级!B4422,技能效果!B:B,0))="","",INDEX(技能效果!L:L,MATCH(技能效果等级!B4422,技能效果!B:B,0)))</f>
        <v/>
      </c>
      <c r="O4422" s="95">
        <f>IF(INDEX(技能效果!N:N,MATCH(B4422,技能效果!B:B,0))=0,INDEX(技能效果!M:M,MATCH(技能效果等级!B4422,技能效果!B:B,0)),INDEX(技能效果!M:M,MATCH(技能效果等级!B4422,技能效果!B:B,0))*VLOOKUP(E4422,技能数值计算!$C$19:$D$28,2,FALSE))</f>
        <v>0</v>
      </c>
      <c r="P4422" s="97"/>
      <c r="Q4422" s="97"/>
      <c r="R4422" s="95" t="str">
        <f>IF(INDEX(技能效果!O:O,MATCH(技能效果等级!B4422,技能效果!B:B,0))="","",INDEX(技能效果!O:O,MATCH(技能效果等级!B4422,技能效果!B:B,0)))</f>
        <v/>
      </c>
      <c r="S4422" s="97"/>
      <c r="T4422" s="97"/>
      <c r="U4422" s="97"/>
      <c r="V4422" s="96" t="str">
        <f>IF(INDEX(技能效果!AF:AF,MATCH(技能效果等级!B4422,技能效果!B:B,0))="","",INDEX(技能效果!AF:AF,MATCH(技能效果等级!B4422,技能效果!B:B,0)))</f>
        <v/>
      </c>
      <c r="W4422" s="95">
        <f t="shared" si="67"/>
        <v>433</v>
      </c>
    </row>
    <row r="4423" spans="1:23" ht="16.5" x14ac:dyDescent="0.2">
      <c r="A4423" s="62">
        <v>4420</v>
      </c>
      <c r="B4423" s="95">
        <f>INDEX(技能效果!B:B,MATCH(技能效果等级!W4423,技能效果!AE:AE,0))</f>
        <v>210700101</v>
      </c>
      <c r="C4423" s="95" t="str">
        <f>INDEX(技能效果!C:C,MATCH(技能效果等级!B4423,技能效果!B:B,0))</f>
        <v>关羽普攻伤害(教学)</v>
      </c>
      <c r="D4423" s="96" t="s">
        <v>873</v>
      </c>
      <c r="E4423" s="95">
        <v>6</v>
      </c>
      <c r="F4423" s="95">
        <f>INDEX(技能效果!H:H,MATCH(技能效果等级!B4423,技能效果!B:B,0))</f>
        <v>1001</v>
      </c>
      <c r="G4423" s="95">
        <f>IF(INDEX(技能效果!K:K,MATCH(B4423,技能效果!B:B,0))=0,INDEX(技能效果!I:I,MATCH(技能效果等级!B4423,技能效果!B:B,0)),INDEX(技能效果!I:I,MATCH(技能效果等级!B4423,技能效果!B:B,0))*VLOOKUP(E4423,技能数值计算!$C$19:$D$28,2,FALSE))</f>
        <v>0.5</v>
      </c>
      <c r="H4423" s="95">
        <f>INDEX(技能效果!J:J,MATCH(技能效果等级!B4423,技能效果!B:B,0))</f>
        <v>0</v>
      </c>
      <c r="I4423" s="97"/>
      <c r="J4423" s="97"/>
      <c r="K4423" s="97"/>
      <c r="L4423" s="97"/>
      <c r="M4423" s="97"/>
      <c r="N4423" s="96" t="str">
        <f>IF(INDEX(技能效果!L:L,MATCH(技能效果等级!B4423,技能效果!B:B,0))="","",INDEX(技能效果!L:L,MATCH(技能效果等级!B4423,技能效果!B:B,0)))</f>
        <v/>
      </c>
      <c r="O4423" s="95">
        <f>IF(INDEX(技能效果!N:N,MATCH(B4423,技能效果!B:B,0))=0,INDEX(技能效果!M:M,MATCH(技能效果等级!B4423,技能效果!B:B,0)),INDEX(技能效果!M:M,MATCH(技能效果等级!B4423,技能效果!B:B,0))*VLOOKUP(E4423,技能数值计算!$C$19:$D$28,2,FALSE))</f>
        <v>0</v>
      </c>
      <c r="P4423" s="97"/>
      <c r="Q4423" s="97"/>
      <c r="R4423" s="95" t="str">
        <f>IF(INDEX(技能效果!O:O,MATCH(技能效果等级!B4423,技能效果!B:B,0))="","",INDEX(技能效果!O:O,MATCH(技能效果等级!B4423,技能效果!B:B,0)))</f>
        <v/>
      </c>
      <c r="S4423" s="97"/>
      <c r="T4423" s="97"/>
      <c r="U4423" s="97"/>
      <c r="V4423" s="96" t="str">
        <f>IF(INDEX(技能效果!AF:AF,MATCH(技能效果等级!B4423,技能效果!B:B,0))="","",INDEX(技能效果!AF:AF,MATCH(技能效果等级!B4423,技能效果!B:B,0)))</f>
        <v/>
      </c>
      <c r="W4423" s="95">
        <f t="shared" si="67"/>
        <v>433</v>
      </c>
    </row>
    <row r="4424" spans="1:23" ht="16.5" x14ac:dyDescent="0.2">
      <c r="A4424" s="62">
        <v>4421</v>
      </c>
      <c r="B4424" s="95">
        <f>INDEX(技能效果!B:B,MATCH(技能效果等级!W4424,技能效果!AE:AE,0))</f>
        <v>210700101</v>
      </c>
      <c r="C4424" s="95" t="str">
        <f>INDEX(技能效果!C:C,MATCH(技能效果等级!B4424,技能效果!B:B,0))</f>
        <v>关羽普攻伤害(教学)</v>
      </c>
      <c r="D4424" s="96" t="s">
        <v>873</v>
      </c>
      <c r="E4424" s="95">
        <v>7</v>
      </c>
      <c r="F4424" s="95">
        <f>INDEX(技能效果!H:H,MATCH(技能效果等级!B4424,技能效果!B:B,0))</f>
        <v>1001</v>
      </c>
      <c r="G4424" s="95">
        <f>IF(INDEX(技能效果!K:K,MATCH(B4424,技能效果!B:B,0))=0,INDEX(技能效果!I:I,MATCH(技能效果等级!B4424,技能效果!B:B,0)),INDEX(技能效果!I:I,MATCH(技能效果等级!B4424,技能效果!B:B,0))*VLOOKUP(E4424,技能数值计算!$C$19:$D$28,2,FALSE))</f>
        <v>0.5</v>
      </c>
      <c r="H4424" s="95">
        <f>INDEX(技能效果!J:J,MATCH(技能效果等级!B4424,技能效果!B:B,0))</f>
        <v>0</v>
      </c>
      <c r="I4424" s="97"/>
      <c r="J4424" s="97"/>
      <c r="K4424" s="97"/>
      <c r="L4424" s="97"/>
      <c r="M4424" s="97"/>
      <c r="N4424" s="96" t="str">
        <f>IF(INDEX(技能效果!L:L,MATCH(技能效果等级!B4424,技能效果!B:B,0))="","",INDEX(技能效果!L:L,MATCH(技能效果等级!B4424,技能效果!B:B,0)))</f>
        <v/>
      </c>
      <c r="O4424" s="95">
        <f>IF(INDEX(技能效果!N:N,MATCH(B4424,技能效果!B:B,0))=0,INDEX(技能效果!M:M,MATCH(技能效果等级!B4424,技能效果!B:B,0)),INDEX(技能效果!M:M,MATCH(技能效果等级!B4424,技能效果!B:B,0))*VLOOKUP(E4424,技能数值计算!$C$19:$D$28,2,FALSE))</f>
        <v>0</v>
      </c>
      <c r="P4424" s="97"/>
      <c r="Q4424" s="97"/>
      <c r="R4424" s="95" t="str">
        <f>IF(INDEX(技能效果!O:O,MATCH(技能效果等级!B4424,技能效果!B:B,0))="","",INDEX(技能效果!O:O,MATCH(技能效果等级!B4424,技能效果!B:B,0)))</f>
        <v/>
      </c>
      <c r="S4424" s="97"/>
      <c r="T4424" s="97"/>
      <c r="U4424" s="97"/>
      <c r="V4424" s="96" t="str">
        <f>IF(INDEX(技能效果!AF:AF,MATCH(技能效果等级!B4424,技能效果!B:B,0))="","",INDEX(技能效果!AF:AF,MATCH(技能效果等级!B4424,技能效果!B:B,0)))</f>
        <v/>
      </c>
      <c r="W4424" s="95">
        <f t="shared" si="67"/>
        <v>433</v>
      </c>
    </row>
    <row r="4425" spans="1:23" ht="16.5" x14ac:dyDescent="0.2">
      <c r="A4425" s="62">
        <v>4422</v>
      </c>
      <c r="B4425" s="95">
        <f>INDEX(技能效果!B:B,MATCH(技能效果等级!W4425,技能效果!AE:AE,0))</f>
        <v>210700101</v>
      </c>
      <c r="C4425" s="95" t="str">
        <f>INDEX(技能效果!C:C,MATCH(技能效果等级!B4425,技能效果!B:B,0))</f>
        <v>关羽普攻伤害(教学)</v>
      </c>
      <c r="D4425" s="96" t="s">
        <v>873</v>
      </c>
      <c r="E4425" s="95">
        <v>8</v>
      </c>
      <c r="F4425" s="95">
        <f>INDEX(技能效果!H:H,MATCH(技能效果等级!B4425,技能效果!B:B,0))</f>
        <v>1001</v>
      </c>
      <c r="G4425" s="95">
        <f>IF(INDEX(技能效果!K:K,MATCH(B4425,技能效果!B:B,0))=0,INDEX(技能效果!I:I,MATCH(技能效果等级!B4425,技能效果!B:B,0)),INDEX(技能效果!I:I,MATCH(技能效果等级!B4425,技能效果!B:B,0))*VLOOKUP(E4425,技能数值计算!$C$19:$D$28,2,FALSE))</f>
        <v>0.5</v>
      </c>
      <c r="H4425" s="95">
        <f>INDEX(技能效果!J:J,MATCH(技能效果等级!B4425,技能效果!B:B,0))</f>
        <v>0</v>
      </c>
      <c r="I4425" s="97"/>
      <c r="J4425" s="97"/>
      <c r="K4425" s="97"/>
      <c r="L4425" s="97"/>
      <c r="M4425" s="97"/>
      <c r="N4425" s="96" t="str">
        <f>IF(INDEX(技能效果!L:L,MATCH(技能效果等级!B4425,技能效果!B:B,0))="","",INDEX(技能效果!L:L,MATCH(技能效果等级!B4425,技能效果!B:B,0)))</f>
        <v/>
      </c>
      <c r="O4425" s="95">
        <f>IF(INDEX(技能效果!N:N,MATCH(B4425,技能效果!B:B,0))=0,INDEX(技能效果!M:M,MATCH(技能效果等级!B4425,技能效果!B:B,0)),INDEX(技能效果!M:M,MATCH(技能效果等级!B4425,技能效果!B:B,0))*VLOOKUP(E4425,技能数值计算!$C$19:$D$28,2,FALSE))</f>
        <v>0</v>
      </c>
      <c r="P4425" s="97"/>
      <c r="Q4425" s="97"/>
      <c r="R4425" s="95" t="str">
        <f>IF(INDEX(技能效果!O:O,MATCH(技能效果等级!B4425,技能效果!B:B,0))="","",INDEX(技能效果!O:O,MATCH(技能效果等级!B4425,技能效果!B:B,0)))</f>
        <v/>
      </c>
      <c r="S4425" s="97"/>
      <c r="T4425" s="97"/>
      <c r="U4425" s="97"/>
      <c r="V4425" s="96" t="str">
        <f>IF(INDEX(技能效果!AF:AF,MATCH(技能效果等级!B4425,技能效果!B:B,0))="","",INDEX(技能效果!AF:AF,MATCH(技能效果等级!B4425,技能效果!B:B,0)))</f>
        <v/>
      </c>
      <c r="W4425" s="95">
        <f t="shared" si="67"/>
        <v>433</v>
      </c>
    </row>
    <row r="4426" spans="1:23" ht="16.5" x14ac:dyDescent="0.2">
      <c r="A4426" s="62">
        <v>4423</v>
      </c>
      <c r="B4426" s="95">
        <f>INDEX(技能效果!B:B,MATCH(技能效果等级!W4426,技能效果!AE:AE,0))</f>
        <v>210700101</v>
      </c>
      <c r="C4426" s="95" t="str">
        <f>INDEX(技能效果!C:C,MATCH(技能效果等级!B4426,技能效果!B:B,0))</f>
        <v>关羽普攻伤害(教学)</v>
      </c>
      <c r="D4426" s="96" t="s">
        <v>873</v>
      </c>
      <c r="E4426" s="95">
        <v>9</v>
      </c>
      <c r="F4426" s="95">
        <f>INDEX(技能效果!H:H,MATCH(技能效果等级!B4426,技能效果!B:B,0))</f>
        <v>1001</v>
      </c>
      <c r="G4426" s="95">
        <f>IF(INDEX(技能效果!K:K,MATCH(B4426,技能效果!B:B,0))=0,INDEX(技能效果!I:I,MATCH(技能效果等级!B4426,技能效果!B:B,0)),INDEX(技能效果!I:I,MATCH(技能效果等级!B4426,技能效果!B:B,0))*VLOOKUP(E4426,技能数值计算!$C$19:$D$28,2,FALSE))</f>
        <v>0.5</v>
      </c>
      <c r="H4426" s="95">
        <f>INDEX(技能效果!J:J,MATCH(技能效果等级!B4426,技能效果!B:B,0))</f>
        <v>0</v>
      </c>
      <c r="I4426" s="97"/>
      <c r="J4426" s="97"/>
      <c r="K4426" s="97"/>
      <c r="L4426" s="97"/>
      <c r="M4426" s="97"/>
      <c r="N4426" s="96" t="str">
        <f>IF(INDEX(技能效果!L:L,MATCH(技能效果等级!B4426,技能效果!B:B,0))="","",INDEX(技能效果!L:L,MATCH(技能效果等级!B4426,技能效果!B:B,0)))</f>
        <v/>
      </c>
      <c r="O4426" s="95">
        <f>IF(INDEX(技能效果!N:N,MATCH(B4426,技能效果!B:B,0))=0,INDEX(技能效果!M:M,MATCH(技能效果等级!B4426,技能效果!B:B,0)),INDEX(技能效果!M:M,MATCH(技能效果等级!B4426,技能效果!B:B,0))*VLOOKUP(E4426,技能数值计算!$C$19:$D$28,2,FALSE))</f>
        <v>0</v>
      </c>
      <c r="P4426" s="97"/>
      <c r="Q4426" s="97"/>
      <c r="R4426" s="95" t="str">
        <f>IF(INDEX(技能效果!O:O,MATCH(技能效果等级!B4426,技能效果!B:B,0))="","",INDEX(技能效果!O:O,MATCH(技能效果等级!B4426,技能效果!B:B,0)))</f>
        <v/>
      </c>
      <c r="S4426" s="97"/>
      <c r="T4426" s="97"/>
      <c r="U4426" s="97"/>
      <c r="V4426" s="96" t="str">
        <f>IF(INDEX(技能效果!AF:AF,MATCH(技能效果等级!B4426,技能效果!B:B,0))="","",INDEX(技能效果!AF:AF,MATCH(技能效果等级!B4426,技能效果!B:B,0)))</f>
        <v/>
      </c>
      <c r="W4426" s="95">
        <f t="shared" si="67"/>
        <v>433</v>
      </c>
    </row>
    <row r="4427" spans="1:23" ht="16.5" x14ac:dyDescent="0.2">
      <c r="A4427" s="62">
        <v>4424</v>
      </c>
      <c r="B4427" s="95">
        <f>INDEX(技能效果!B:B,MATCH(技能效果等级!W4427,技能效果!AE:AE,0))</f>
        <v>210700101</v>
      </c>
      <c r="C4427" s="95" t="str">
        <f>INDEX(技能效果!C:C,MATCH(技能效果等级!B4427,技能效果!B:B,0))</f>
        <v>关羽普攻伤害(教学)</v>
      </c>
      <c r="D4427" s="96" t="s">
        <v>873</v>
      </c>
      <c r="E4427" s="95">
        <v>10</v>
      </c>
      <c r="F4427" s="95">
        <f>INDEX(技能效果!H:H,MATCH(技能效果等级!B4427,技能效果!B:B,0))</f>
        <v>1001</v>
      </c>
      <c r="G4427" s="95">
        <f>IF(INDEX(技能效果!K:K,MATCH(B4427,技能效果!B:B,0))=0,INDEX(技能效果!I:I,MATCH(技能效果等级!B4427,技能效果!B:B,0)),INDEX(技能效果!I:I,MATCH(技能效果等级!B4427,技能效果!B:B,0))*VLOOKUP(E4427,技能数值计算!$C$19:$D$28,2,FALSE))</f>
        <v>0.5</v>
      </c>
      <c r="H4427" s="95">
        <f>INDEX(技能效果!J:J,MATCH(技能效果等级!B4427,技能效果!B:B,0))</f>
        <v>0</v>
      </c>
      <c r="I4427" s="97"/>
      <c r="J4427" s="97"/>
      <c r="K4427" s="97"/>
      <c r="L4427" s="97"/>
      <c r="M4427" s="97"/>
      <c r="N4427" s="96" t="str">
        <f>IF(INDEX(技能效果!L:L,MATCH(技能效果等级!B4427,技能效果!B:B,0))="","",INDEX(技能效果!L:L,MATCH(技能效果等级!B4427,技能效果!B:B,0)))</f>
        <v/>
      </c>
      <c r="O4427" s="95">
        <f>IF(INDEX(技能效果!N:N,MATCH(B4427,技能效果!B:B,0))=0,INDEX(技能效果!M:M,MATCH(技能效果等级!B4427,技能效果!B:B,0)),INDEX(技能效果!M:M,MATCH(技能效果等级!B4427,技能效果!B:B,0))*VLOOKUP(E4427,技能数值计算!$C$19:$D$28,2,FALSE))</f>
        <v>0</v>
      </c>
      <c r="P4427" s="97"/>
      <c r="Q4427" s="97"/>
      <c r="R4427" s="95" t="str">
        <f>IF(INDEX(技能效果!O:O,MATCH(技能效果等级!B4427,技能效果!B:B,0))="","",INDEX(技能效果!O:O,MATCH(技能效果等级!B4427,技能效果!B:B,0)))</f>
        <v/>
      </c>
      <c r="S4427" s="97"/>
      <c r="T4427" s="97"/>
      <c r="U4427" s="97"/>
      <c r="V4427" s="96" t="str">
        <f>IF(INDEX(技能效果!AF:AF,MATCH(技能效果等级!B4427,技能效果!B:B,0))="","",INDEX(技能效果!AF:AF,MATCH(技能效果等级!B4427,技能效果!B:B,0)))</f>
        <v/>
      </c>
      <c r="W4427" s="95">
        <f t="shared" si="67"/>
        <v>433</v>
      </c>
    </row>
    <row r="4428" spans="1:23" ht="16.5" x14ac:dyDescent="0.2">
      <c r="A4428" s="62">
        <v>4425</v>
      </c>
      <c r="B4428" s="95">
        <f>INDEX(技能效果!B:B,MATCH(技能效果等级!W4428,技能效果!AE:AE,0))</f>
        <v>210700102</v>
      </c>
      <c r="C4428" s="95" t="str">
        <f>INDEX(技能效果!C:C,MATCH(技能效果等级!B4428,技能效果!B:B,0))</f>
        <v>关羽普攻水晶(教学)</v>
      </c>
      <c r="D4428" s="96" t="s">
        <v>873</v>
      </c>
      <c r="E4428" s="95">
        <v>1</v>
      </c>
      <c r="F4428" s="95">
        <f>INDEX(技能效果!H:H,MATCH(技能效果等级!B4428,技能效果!B:B,0))</f>
        <v>3006</v>
      </c>
      <c r="G4428" s="95">
        <f>IF(INDEX(技能效果!K:K,MATCH(B4428,技能效果!B:B,0))=0,INDEX(技能效果!I:I,MATCH(技能效果等级!B4428,技能效果!B:B,0)),INDEX(技能效果!I:I,MATCH(技能效果等级!B4428,技能效果!B:B,0))*VLOOKUP(E4428,技能数值计算!$C$19:$D$28,2,FALSE))</f>
        <v>1</v>
      </c>
      <c r="H4428" s="95">
        <f>INDEX(技能效果!J:J,MATCH(技能效果等级!B4428,技能效果!B:B,0))</f>
        <v>0</v>
      </c>
      <c r="I4428" s="97"/>
      <c r="J4428" s="97"/>
      <c r="K4428" s="97"/>
      <c r="L4428" s="97"/>
      <c r="M4428" s="97"/>
      <c r="N4428" s="96" t="str">
        <f>IF(INDEX(技能效果!L:L,MATCH(技能效果等级!B4428,技能效果!B:B,0))="","",INDEX(技能效果!L:L,MATCH(技能效果等级!B4428,技能效果!B:B,0)))</f>
        <v/>
      </c>
      <c r="O4428" s="95">
        <f>IF(INDEX(技能效果!N:N,MATCH(B4428,技能效果!B:B,0))=0,INDEX(技能效果!M:M,MATCH(技能效果等级!B4428,技能效果!B:B,0)),INDEX(技能效果!M:M,MATCH(技能效果等级!B4428,技能效果!B:B,0))*VLOOKUP(E4428,技能数值计算!$C$19:$D$28,2,FALSE))</f>
        <v>0</v>
      </c>
      <c r="P4428" s="97"/>
      <c r="Q4428" s="97"/>
      <c r="R4428" s="95" t="str">
        <f>IF(INDEX(技能效果!O:O,MATCH(技能效果等级!B4428,技能效果!B:B,0))="","",INDEX(技能效果!O:O,MATCH(技能效果等级!B4428,技能效果!B:B,0)))</f>
        <v/>
      </c>
      <c r="S4428" s="97"/>
      <c r="T4428" s="97"/>
      <c r="U4428" s="97"/>
      <c r="V4428" s="96" t="str">
        <f>IF(INDEX(技能效果!AF:AF,MATCH(技能效果等级!B4428,技能效果!B:B,0))="","",INDEX(技能效果!AF:AF,MATCH(技能效果等级!B4428,技能效果!B:B,0)))</f>
        <v/>
      </c>
      <c r="W4428" s="95">
        <f t="shared" si="67"/>
        <v>434</v>
      </c>
    </row>
    <row r="4429" spans="1:23" ht="16.5" x14ac:dyDescent="0.2">
      <c r="A4429" s="62">
        <v>4426</v>
      </c>
      <c r="B4429" s="95">
        <f>INDEX(技能效果!B:B,MATCH(技能效果等级!W4429,技能效果!AE:AE,0))</f>
        <v>210700102</v>
      </c>
      <c r="C4429" s="95" t="str">
        <f>INDEX(技能效果!C:C,MATCH(技能效果等级!B4429,技能效果!B:B,0))</f>
        <v>关羽普攻水晶(教学)</v>
      </c>
      <c r="D4429" s="96" t="s">
        <v>873</v>
      </c>
      <c r="E4429" s="95">
        <v>2</v>
      </c>
      <c r="F4429" s="95">
        <f>INDEX(技能效果!H:H,MATCH(技能效果等级!B4429,技能效果!B:B,0))</f>
        <v>3006</v>
      </c>
      <c r="G4429" s="95">
        <f>IF(INDEX(技能效果!K:K,MATCH(B4429,技能效果!B:B,0))=0,INDEX(技能效果!I:I,MATCH(技能效果等级!B4429,技能效果!B:B,0)),INDEX(技能效果!I:I,MATCH(技能效果等级!B4429,技能效果!B:B,0))*VLOOKUP(E4429,技能数值计算!$C$19:$D$28,2,FALSE))</f>
        <v>1</v>
      </c>
      <c r="H4429" s="95">
        <f>INDEX(技能效果!J:J,MATCH(技能效果等级!B4429,技能效果!B:B,0))</f>
        <v>0</v>
      </c>
      <c r="I4429" s="97"/>
      <c r="J4429" s="97"/>
      <c r="K4429" s="97"/>
      <c r="L4429" s="97"/>
      <c r="M4429" s="97"/>
      <c r="N4429" s="96" t="str">
        <f>IF(INDEX(技能效果!L:L,MATCH(技能效果等级!B4429,技能效果!B:B,0))="","",INDEX(技能效果!L:L,MATCH(技能效果等级!B4429,技能效果!B:B,0)))</f>
        <v/>
      </c>
      <c r="O4429" s="95">
        <f>IF(INDEX(技能效果!N:N,MATCH(B4429,技能效果!B:B,0))=0,INDEX(技能效果!M:M,MATCH(技能效果等级!B4429,技能效果!B:B,0)),INDEX(技能效果!M:M,MATCH(技能效果等级!B4429,技能效果!B:B,0))*VLOOKUP(E4429,技能数值计算!$C$19:$D$28,2,FALSE))</f>
        <v>0</v>
      </c>
      <c r="P4429" s="97"/>
      <c r="Q4429" s="97"/>
      <c r="R4429" s="95" t="str">
        <f>IF(INDEX(技能效果!O:O,MATCH(技能效果等级!B4429,技能效果!B:B,0))="","",INDEX(技能效果!O:O,MATCH(技能效果等级!B4429,技能效果!B:B,0)))</f>
        <v/>
      </c>
      <c r="S4429" s="97"/>
      <c r="T4429" s="97"/>
      <c r="U4429" s="97"/>
      <c r="V4429" s="96" t="str">
        <f>IF(INDEX(技能效果!AF:AF,MATCH(技能效果等级!B4429,技能效果!B:B,0))="","",INDEX(技能效果!AF:AF,MATCH(技能效果等级!B4429,技能效果!B:B,0)))</f>
        <v/>
      </c>
      <c r="W4429" s="95">
        <f t="shared" si="67"/>
        <v>434</v>
      </c>
    </row>
    <row r="4430" spans="1:23" ht="16.5" x14ac:dyDescent="0.2">
      <c r="A4430" s="62">
        <v>4427</v>
      </c>
      <c r="B4430" s="95">
        <f>INDEX(技能效果!B:B,MATCH(技能效果等级!W4430,技能效果!AE:AE,0))</f>
        <v>210700102</v>
      </c>
      <c r="C4430" s="95" t="str">
        <f>INDEX(技能效果!C:C,MATCH(技能效果等级!B4430,技能效果!B:B,0))</f>
        <v>关羽普攻水晶(教学)</v>
      </c>
      <c r="D4430" s="96" t="s">
        <v>873</v>
      </c>
      <c r="E4430" s="95">
        <v>3</v>
      </c>
      <c r="F4430" s="95">
        <f>INDEX(技能效果!H:H,MATCH(技能效果等级!B4430,技能效果!B:B,0))</f>
        <v>3006</v>
      </c>
      <c r="G4430" s="95">
        <f>IF(INDEX(技能效果!K:K,MATCH(B4430,技能效果!B:B,0))=0,INDEX(技能效果!I:I,MATCH(技能效果等级!B4430,技能效果!B:B,0)),INDEX(技能效果!I:I,MATCH(技能效果等级!B4430,技能效果!B:B,0))*VLOOKUP(E4430,技能数值计算!$C$19:$D$28,2,FALSE))</f>
        <v>1</v>
      </c>
      <c r="H4430" s="95">
        <f>INDEX(技能效果!J:J,MATCH(技能效果等级!B4430,技能效果!B:B,0))</f>
        <v>0</v>
      </c>
      <c r="I4430" s="97"/>
      <c r="J4430" s="97"/>
      <c r="K4430" s="97"/>
      <c r="L4430" s="97"/>
      <c r="M4430" s="97"/>
      <c r="N4430" s="96" t="str">
        <f>IF(INDEX(技能效果!L:L,MATCH(技能效果等级!B4430,技能效果!B:B,0))="","",INDEX(技能效果!L:L,MATCH(技能效果等级!B4430,技能效果!B:B,0)))</f>
        <v/>
      </c>
      <c r="O4430" s="95">
        <f>IF(INDEX(技能效果!N:N,MATCH(B4430,技能效果!B:B,0))=0,INDEX(技能效果!M:M,MATCH(技能效果等级!B4430,技能效果!B:B,0)),INDEX(技能效果!M:M,MATCH(技能效果等级!B4430,技能效果!B:B,0))*VLOOKUP(E4430,技能数值计算!$C$19:$D$28,2,FALSE))</f>
        <v>0</v>
      </c>
      <c r="P4430" s="97"/>
      <c r="Q4430" s="97"/>
      <c r="R4430" s="95" t="str">
        <f>IF(INDEX(技能效果!O:O,MATCH(技能效果等级!B4430,技能效果!B:B,0))="","",INDEX(技能效果!O:O,MATCH(技能效果等级!B4430,技能效果!B:B,0)))</f>
        <v/>
      </c>
      <c r="S4430" s="97"/>
      <c r="T4430" s="97"/>
      <c r="U4430" s="97"/>
      <c r="V4430" s="96" t="str">
        <f>IF(INDEX(技能效果!AF:AF,MATCH(技能效果等级!B4430,技能效果!B:B,0))="","",INDEX(技能效果!AF:AF,MATCH(技能效果等级!B4430,技能效果!B:B,0)))</f>
        <v/>
      </c>
      <c r="W4430" s="95">
        <f t="shared" si="67"/>
        <v>434</v>
      </c>
    </row>
    <row r="4431" spans="1:23" ht="16.5" x14ac:dyDescent="0.2">
      <c r="A4431" s="62">
        <v>4428</v>
      </c>
      <c r="B4431" s="95">
        <f>INDEX(技能效果!B:B,MATCH(技能效果等级!W4431,技能效果!AE:AE,0))</f>
        <v>210700102</v>
      </c>
      <c r="C4431" s="95" t="str">
        <f>INDEX(技能效果!C:C,MATCH(技能效果等级!B4431,技能效果!B:B,0))</f>
        <v>关羽普攻水晶(教学)</v>
      </c>
      <c r="D4431" s="96" t="s">
        <v>873</v>
      </c>
      <c r="E4431" s="95">
        <v>4</v>
      </c>
      <c r="F4431" s="95">
        <f>INDEX(技能效果!H:H,MATCH(技能效果等级!B4431,技能效果!B:B,0))</f>
        <v>3006</v>
      </c>
      <c r="G4431" s="95">
        <f>IF(INDEX(技能效果!K:K,MATCH(B4431,技能效果!B:B,0))=0,INDEX(技能效果!I:I,MATCH(技能效果等级!B4431,技能效果!B:B,0)),INDEX(技能效果!I:I,MATCH(技能效果等级!B4431,技能效果!B:B,0))*VLOOKUP(E4431,技能数值计算!$C$19:$D$28,2,FALSE))</f>
        <v>1</v>
      </c>
      <c r="H4431" s="95">
        <f>INDEX(技能效果!J:J,MATCH(技能效果等级!B4431,技能效果!B:B,0))</f>
        <v>0</v>
      </c>
      <c r="I4431" s="97"/>
      <c r="J4431" s="97"/>
      <c r="K4431" s="97"/>
      <c r="L4431" s="97"/>
      <c r="M4431" s="97"/>
      <c r="N4431" s="96" t="str">
        <f>IF(INDEX(技能效果!L:L,MATCH(技能效果等级!B4431,技能效果!B:B,0))="","",INDEX(技能效果!L:L,MATCH(技能效果等级!B4431,技能效果!B:B,0)))</f>
        <v/>
      </c>
      <c r="O4431" s="95">
        <f>IF(INDEX(技能效果!N:N,MATCH(B4431,技能效果!B:B,0))=0,INDEX(技能效果!M:M,MATCH(技能效果等级!B4431,技能效果!B:B,0)),INDEX(技能效果!M:M,MATCH(技能效果等级!B4431,技能效果!B:B,0))*VLOOKUP(E4431,技能数值计算!$C$19:$D$28,2,FALSE))</f>
        <v>0</v>
      </c>
      <c r="P4431" s="97"/>
      <c r="Q4431" s="97"/>
      <c r="R4431" s="95" t="str">
        <f>IF(INDEX(技能效果!O:O,MATCH(技能效果等级!B4431,技能效果!B:B,0))="","",INDEX(技能效果!O:O,MATCH(技能效果等级!B4431,技能效果!B:B,0)))</f>
        <v/>
      </c>
      <c r="S4431" s="97"/>
      <c r="T4431" s="97"/>
      <c r="U4431" s="97"/>
      <c r="V4431" s="96" t="str">
        <f>IF(INDEX(技能效果!AF:AF,MATCH(技能效果等级!B4431,技能效果!B:B,0))="","",INDEX(技能效果!AF:AF,MATCH(技能效果等级!B4431,技能效果!B:B,0)))</f>
        <v/>
      </c>
      <c r="W4431" s="95">
        <f t="shared" si="67"/>
        <v>434</v>
      </c>
    </row>
    <row r="4432" spans="1:23" ht="16.5" x14ac:dyDescent="0.2">
      <c r="A4432" s="62">
        <v>4429</v>
      </c>
      <c r="B4432" s="95">
        <f>INDEX(技能效果!B:B,MATCH(技能效果等级!W4432,技能效果!AE:AE,0))</f>
        <v>210700102</v>
      </c>
      <c r="C4432" s="95" t="str">
        <f>INDEX(技能效果!C:C,MATCH(技能效果等级!B4432,技能效果!B:B,0))</f>
        <v>关羽普攻水晶(教学)</v>
      </c>
      <c r="D4432" s="96" t="s">
        <v>873</v>
      </c>
      <c r="E4432" s="95">
        <v>5</v>
      </c>
      <c r="F4432" s="95">
        <f>INDEX(技能效果!H:H,MATCH(技能效果等级!B4432,技能效果!B:B,0))</f>
        <v>3006</v>
      </c>
      <c r="G4432" s="95">
        <f>IF(INDEX(技能效果!K:K,MATCH(B4432,技能效果!B:B,0))=0,INDEX(技能效果!I:I,MATCH(技能效果等级!B4432,技能效果!B:B,0)),INDEX(技能效果!I:I,MATCH(技能效果等级!B4432,技能效果!B:B,0))*VLOOKUP(E4432,技能数值计算!$C$19:$D$28,2,FALSE))</f>
        <v>1</v>
      </c>
      <c r="H4432" s="95">
        <f>INDEX(技能效果!J:J,MATCH(技能效果等级!B4432,技能效果!B:B,0))</f>
        <v>0</v>
      </c>
      <c r="I4432" s="97"/>
      <c r="J4432" s="97"/>
      <c r="K4432" s="97"/>
      <c r="L4432" s="97"/>
      <c r="M4432" s="97"/>
      <c r="N4432" s="96" t="str">
        <f>IF(INDEX(技能效果!L:L,MATCH(技能效果等级!B4432,技能效果!B:B,0))="","",INDEX(技能效果!L:L,MATCH(技能效果等级!B4432,技能效果!B:B,0)))</f>
        <v/>
      </c>
      <c r="O4432" s="95">
        <f>IF(INDEX(技能效果!N:N,MATCH(B4432,技能效果!B:B,0))=0,INDEX(技能效果!M:M,MATCH(技能效果等级!B4432,技能效果!B:B,0)),INDEX(技能效果!M:M,MATCH(技能效果等级!B4432,技能效果!B:B,0))*VLOOKUP(E4432,技能数值计算!$C$19:$D$28,2,FALSE))</f>
        <v>0</v>
      </c>
      <c r="P4432" s="97"/>
      <c r="Q4432" s="97"/>
      <c r="R4432" s="95" t="str">
        <f>IF(INDEX(技能效果!O:O,MATCH(技能效果等级!B4432,技能效果!B:B,0))="","",INDEX(技能效果!O:O,MATCH(技能效果等级!B4432,技能效果!B:B,0)))</f>
        <v/>
      </c>
      <c r="S4432" s="97"/>
      <c r="T4432" s="97"/>
      <c r="U4432" s="97"/>
      <c r="V4432" s="96" t="str">
        <f>IF(INDEX(技能效果!AF:AF,MATCH(技能效果等级!B4432,技能效果!B:B,0))="","",INDEX(技能效果!AF:AF,MATCH(技能效果等级!B4432,技能效果!B:B,0)))</f>
        <v/>
      </c>
      <c r="W4432" s="95">
        <f t="shared" si="67"/>
        <v>434</v>
      </c>
    </row>
    <row r="4433" spans="1:23" ht="16.5" x14ac:dyDescent="0.2">
      <c r="A4433" s="62">
        <v>4430</v>
      </c>
      <c r="B4433" s="95">
        <f>INDEX(技能效果!B:B,MATCH(技能效果等级!W4433,技能效果!AE:AE,0))</f>
        <v>210700102</v>
      </c>
      <c r="C4433" s="95" t="str">
        <f>INDEX(技能效果!C:C,MATCH(技能效果等级!B4433,技能效果!B:B,0))</f>
        <v>关羽普攻水晶(教学)</v>
      </c>
      <c r="D4433" s="96" t="s">
        <v>873</v>
      </c>
      <c r="E4433" s="95">
        <v>6</v>
      </c>
      <c r="F4433" s="95">
        <f>INDEX(技能效果!H:H,MATCH(技能效果等级!B4433,技能效果!B:B,0))</f>
        <v>3006</v>
      </c>
      <c r="G4433" s="95">
        <f>IF(INDEX(技能效果!K:K,MATCH(B4433,技能效果!B:B,0))=0,INDEX(技能效果!I:I,MATCH(技能效果等级!B4433,技能效果!B:B,0)),INDEX(技能效果!I:I,MATCH(技能效果等级!B4433,技能效果!B:B,0))*VLOOKUP(E4433,技能数值计算!$C$19:$D$28,2,FALSE))</f>
        <v>1</v>
      </c>
      <c r="H4433" s="95">
        <f>INDEX(技能效果!J:J,MATCH(技能效果等级!B4433,技能效果!B:B,0))</f>
        <v>0</v>
      </c>
      <c r="I4433" s="97"/>
      <c r="J4433" s="97"/>
      <c r="K4433" s="97"/>
      <c r="L4433" s="97"/>
      <c r="M4433" s="97"/>
      <c r="N4433" s="96" t="str">
        <f>IF(INDEX(技能效果!L:L,MATCH(技能效果等级!B4433,技能效果!B:B,0))="","",INDEX(技能效果!L:L,MATCH(技能效果等级!B4433,技能效果!B:B,0)))</f>
        <v/>
      </c>
      <c r="O4433" s="95">
        <f>IF(INDEX(技能效果!N:N,MATCH(B4433,技能效果!B:B,0))=0,INDEX(技能效果!M:M,MATCH(技能效果等级!B4433,技能效果!B:B,0)),INDEX(技能效果!M:M,MATCH(技能效果等级!B4433,技能效果!B:B,0))*VLOOKUP(E4433,技能数值计算!$C$19:$D$28,2,FALSE))</f>
        <v>0</v>
      </c>
      <c r="P4433" s="97"/>
      <c r="Q4433" s="97"/>
      <c r="R4433" s="95" t="str">
        <f>IF(INDEX(技能效果!O:O,MATCH(技能效果等级!B4433,技能效果!B:B,0))="","",INDEX(技能效果!O:O,MATCH(技能效果等级!B4433,技能效果!B:B,0)))</f>
        <v/>
      </c>
      <c r="S4433" s="97"/>
      <c r="T4433" s="97"/>
      <c r="U4433" s="97"/>
      <c r="V4433" s="96" t="str">
        <f>IF(INDEX(技能效果!AF:AF,MATCH(技能效果等级!B4433,技能效果!B:B,0))="","",INDEX(技能效果!AF:AF,MATCH(技能效果等级!B4433,技能效果!B:B,0)))</f>
        <v/>
      </c>
      <c r="W4433" s="95">
        <f t="shared" si="67"/>
        <v>434</v>
      </c>
    </row>
    <row r="4434" spans="1:23" ht="16.5" x14ac:dyDescent="0.2">
      <c r="A4434" s="62">
        <v>4431</v>
      </c>
      <c r="B4434" s="95">
        <f>INDEX(技能效果!B:B,MATCH(技能效果等级!W4434,技能效果!AE:AE,0))</f>
        <v>210700102</v>
      </c>
      <c r="C4434" s="95" t="str">
        <f>INDEX(技能效果!C:C,MATCH(技能效果等级!B4434,技能效果!B:B,0))</f>
        <v>关羽普攻水晶(教学)</v>
      </c>
      <c r="D4434" s="96" t="s">
        <v>873</v>
      </c>
      <c r="E4434" s="95">
        <v>7</v>
      </c>
      <c r="F4434" s="95">
        <f>INDEX(技能效果!H:H,MATCH(技能效果等级!B4434,技能效果!B:B,0))</f>
        <v>3006</v>
      </c>
      <c r="G4434" s="95">
        <f>IF(INDEX(技能效果!K:K,MATCH(B4434,技能效果!B:B,0))=0,INDEX(技能效果!I:I,MATCH(技能效果等级!B4434,技能效果!B:B,0)),INDEX(技能效果!I:I,MATCH(技能效果等级!B4434,技能效果!B:B,0))*VLOOKUP(E4434,技能数值计算!$C$19:$D$28,2,FALSE))</f>
        <v>1</v>
      </c>
      <c r="H4434" s="95">
        <f>INDEX(技能效果!J:J,MATCH(技能效果等级!B4434,技能效果!B:B,0))</f>
        <v>0</v>
      </c>
      <c r="I4434" s="97"/>
      <c r="J4434" s="97"/>
      <c r="K4434" s="97"/>
      <c r="L4434" s="97"/>
      <c r="M4434" s="97"/>
      <c r="N4434" s="96" t="str">
        <f>IF(INDEX(技能效果!L:L,MATCH(技能效果等级!B4434,技能效果!B:B,0))="","",INDEX(技能效果!L:L,MATCH(技能效果等级!B4434,技能效果!B:B,0)))</f>
        <v/>
      </c>
      <c r="O4434" s="95">
        <f>IF(INDEX(技能效果!N:N,MATCH(B4434,技能效果!B:B,0))=0,INDEX(技能效果!M:M,MATCH(技能效果等级!B4434,技能效果!B:B,0)),INDEX(技能效果!M:M,MATCH(技能效果等级!B4434,技能效果!B:B,0))*VLOOKUP(E4434,技能数值计算!$C$19:$D$28,2,FALSE))</f>
        <v>0</v>
      </c>
      <c r="P4434" s="97"/>
      <c r="Q4434" s="97"/>
      <c r="R4434" s="95" t="str">
        <f>IF(INDEX(技能效果!O:O,MATCH(技能效果等级!B4434,技能效果!B:B,0))="","",INDEX(技能效果!O:O,MATCH(技能效果等级!B4434,技能效果!B:B,0)))</f>
        <v/>
      </c>
      <c r="S4434" s="97"/>
      <c r="T4434" s="97"/>
      <c r="U4434" s="97"/>
      <c r="V4434" s="96" t="str">
        <f>IF(INDEX(技能效果!AF:AF,MATCH(技能效果等级!B4434,技能效果!B:B,0))="","",INDEX(技能效果!AF:AF,MATCH(技能效果等级!B4434,技能效果!B:B,0)))</f>
        <v/>
      </c>
      <c r="W4434" s="95">
        <f t="shared" si="67"/>
        <v>434</v>
      </c>
    </row>
    <row r="4435" spans="1:23" ht="16.5" x14ac:dyDescent="0.2">
      <c r="A4435" s="62">
        <v>4432</v>
      </c>
      <c r="B4435" s="95">
        <f>INDEX(技能效果!B:B,MATCH(技能效果等级!W4435,技能效果!AE:AE,0))</f>
        <v>210700102</v>
      </c>
      <c r="C4435" s="95" t="str">
        <f>INDEX(技能效果!C:C,MATCH(技能效果等级!B4435,技能效果!B:B,0))</f>
        <v>关羽普攻水晶(教学)</v>
      </c>
      <c r="D4435" s="96" t="s">
        <v>873</v>
      </c>
      <c r="E4435" s="95">
        <v>8</v>
      </c>
      <c r="F4435" s="95">
        <f>INDEX(技能效果!H:H,MATCH(技能效果等级!B4435,技能效果!B:B,0))</f>
        <v>3006</v>
      </c>
      <c r="G4435" s="95">
        <f>IF(INDEX(技能效果!K:K,MATCH(B4435,技能效果!B:B,0))=0,INDEX(技能效果!I:I,MATCH(技能效果等级!B4435,技能效果!B:B,0)),INDEX(技能效果!I:I,MATCH(技能效果等级!B4435,技能效果!B:B,0))*VLOOKUP(E4435,技能数值计算!$C$19:$D$28,2,FALSE))</f>
        <v>1</v>
      </c>
      <c r="H4435" s="95">
        <f>INDEX(技能效果!J:J,MATCH(技能效果等级!B4435,技能效果!B:B,0))</f>
        <v>0</v>
      </c>
      <c r="I4435" s="97"/>
      <c r="J4435" s="97"/>
      <c r="K4435" s="97"/>
      <c r="L4435" s="97"/>
      <c r="M4435" s="97"/>
      <c r="N4435" s="96" t="str">
        <f>IF(INDEX(技能效果!L:L,MATCH(技能效果等级!B4435,技能效果!B:B,0))="","",INDEX(技能效果!L:L,MATCH(技能效果等级!B4435,技能效果!B:B,0)))</f>
        <v/>
      </c>
      <c r="O4435" s="95">
        <f>IF(INDEX(技能效果!N:N,MATCH(B4435,技能效果!B:B,0))=0,INDEX(技能效果!M:M,MATCH(技能效果等级!B4435,技能效果!B:B,0)),INDEX(技能效果!M:M,MATCH(技能效果等级!B4435,技能效果!B:B,0))*VLOOKUP(E4435,技能数值计算!$C$19:$D$28,2,FALSE))</f>
        <v>0</v>
      </c>
      <c r="P4435" s="97"/>
      <c r="Q4435" s="97"/>
      <c r="R4435" s="95" t="str">
        <f>IF(INDEX(技能效果!O:O,MATCH(技能效果等级!B4435,技能效果!B:B,0))="","",INDEX(技能效果!O:O,MATCH(技能效果等级!B4435,技能效果!B:B,0)))</f>
        <v/>
      </c>
      <c r="S4435" s="97"/>
      <c r="T4435" s="97"/>
      <c r="U4435" s="97"/>
      <c r="V4435" s="96" t="str">
        <f>IF(INDEX(技能效果!AF:AF,MATCH(技能效果等级!B4435,技能效果!B:B,0))="","",INDEX(技能效果!AF:AF,MATCH(技能效果等级!B4435,技能效果!B:B,0)))</f>
        <v/>
      </c>
      <c r="W4435" s="95">
        <f t="shared" si="67"/>
        <v>434</v>
      </c>
    </row>
    <row r="4436" spans="1:23" ht="16.5" x14ac:dyDescent="0.2">
      <c r="A4436" s="62">
        <v>4433</v>
      </c>
      <c r="B4436" s="95">
        <f>INDEX(技能效果!B:B,MATCH(技能效果等级!W4436,技能效果!AE:AE,0))</f>
        <v>210700102</v>
      </c>
      <c r="C4436" s="95" t="str">
        <f>INDEX(技能效果!C:C,MATCH(技能效果等级!B4436,技能效果!B:B,0))</f>
        <v>关羽普攻水晶(教学)</v>
      </c>
      <c r="D4436" s="96" t="s">
        <v>873</v>
      </c>
      <c r="E4436" s="95">
        <v>9</v>
      </c>
      <c r="F4436" s="95">
        <f>INDEX(技能效果!H:H,MATCH(技能效果等级!B4436,技能效果!B:B,0))</f>
        <v>3006</v>
      </c>
      <c r="G4436" s="95">
        <f>IF(INDEX(技能效果!K:K,MATCH(B4436,技能效果!B:B,0))=0,INDEX(技能效果!I:I,MATCH(技能效果等级!B4436,技能效果!B:B,0)),INDEX(技能效果!I:I,MATCH(技能效果等级!B4436,技能效果!B:B,0))*VLOOKUP(E4436,技能数值计算!$C$19:$D$28,2,FALSE))</f>
        <v>1</v>
      </c>
      <c r="H4436" s="95">
        <f>INDEX(技能效果!J:J,MATCH(技能效果等级!B4436,技能效果!B:B,0))</f>
        <v>0</v>
      </c>
      <c r="I4436" s="97"/>
      <c r="J4436" s="97"/>
      <c r="K4436" s="97"/>
      <c r="L4436" s="97"/>
      <c r="M4436" s="97"/>
      <c r="N4436" s="96" t="str">
        <f>IF(INDEX(技能效果!L:L,MATCH(技能效果等级!B4436,技能效果!B:B,0))="","",INDEX(技能效果!L:L,MATCH(技能效果等级!B4436,技能效果!B:B,0)))</f>
        <v/>
      </c>
      <c r="O4436" s="95">
        <f>IF(INDEX(技能效果!N:N,MATCH(B4436,技能效果!B:B,0))=0,INDEX(技能效果!M:M,MATCH(技能效果等级!B4436,技能效果!B:B,0)),INDEX(技能效果!M:M,MATCH(技能效果等级!B4436,技能效果!B:B,0))*VLOOKUP(E4436,技能数值计算!$C$19:$D$28,2,FALSE))</f>
        <v>0</v>
      </c>
      <c r="P4436" s="97"/>
      <c r="Q4436" s="97"/>
      <c r="R4436" s="95" t="str">
        <f>IF(INDEX(技能效果!O:O,MATCH(技能效果等级!B4436,技能效果!B:B,0))="","",INDEX(技能效果!O:O,MATCH(技能效果等级!B4436,技能效果!B:B,0)))</f>
        <v/>
      </c>
      <c r="S4436" s="97"/>
      <c r="T4436" s="97"/>
      <c r="U4436" s="97"/>
      <c r="V4436" s="96" t="str">
        <f>IF(INDEX(技能效果!AF:AF,MATCH(技能效果等级!B4436,技能效果!B:B,0))="","",INDEX(技能效果!AF:AF,MATCH(技能效果等级!B4436,技能效果!B:B,0)))</f>
        <v/>
      </c>
      <c r="W4436" s="95">
        <f t="shared" si="67"/>
        <v>434</v>
      </c>
    </row>
    <row r="4437" spans="1:23" ht="16.5" x14ac:dyDescent="0.2">
      <c r="A4437" s="62">
        <v>4434</v>
      </c>
      <c r="B4437" s="95">
        <f>INDEX(技能效果!B:B,MATCH(技能效果等级!W4437,技能效果!AE:AE,0))</f>
        <v>210700102</v>
      </c>
      <c r="C4437" s="95" t="str">
        <f>INDEX(技能效果!C:C,MATCH(技能效果等级!B4437,技能效果!B:B,0))</f>
        <v>关羽普攻水晶(教学)</v>
      </c>
      <c r="D4437" s="96" t="s">
        <v>873</v>
      </c>
      <c r="E4437" s="95">
        <v>10</v>
      </c>
      <c r="F4437" s="95">
        <f>INDEX(技能效果!H:H,MATCH(技能效果等级!B4437,技能效果!B:B,0))</f>
        <v>3006</v>
      </c>
      <c r="G4437" s="95">
        <f>IF(INDEX(技能效果!K:K,MATCH(B4437,技能效果!B:B,0))=0,INDEX(技能效果!I:I,MATCH(技能效果等级!B4437,技能效果!B:B,0)),INDEX(技能效果!I:I,MATCH(技能效果等级!B4437,技能效果!B:B,0))*VLOOKUP(E4437,技能数值计算!$C$19:$D$28,2,FALSE))</f>
        <v>1</v>
      </c>
      <c r="H4437" s="95">
        <f>INDEX(技能效果!J:J,MATCH(技能效果等级!B4437,技能效果!B:B,0))</f>
        <v>0</v>
      </c>
      <c r="I4437" s="97"/>
      <c r="J4437" s="97"/>
      <c r="K4437" s="97"/>
      <c r="L4437" s="97"/>
      <c r="M4437" s="97"/>
      <c r="N4437" s="96" t="str">
        <f>IF(INDEX(技能效果!L:L,MATCH(技能效果等级!B4437,技能效果!B:B,0))="","",INDEX(技能效果!L:L,MATCH(技能效果等级!B4437,技能效果!B:B,0)))</f>
        <v/>
      </c>
      <c r="O4437" s="95">
        <f>IF(INDEX(技能效果!N:N,MATCH(B4437,技能效果!B:B,0))=0,INDEX(技能效果!M:M,MATCH(技能效果等级!B4437,技能效果!B:B,0)),INDEX(技能效果!M:M,MATCH(技能效果等级!B4437,技能效果!B:B,0))*VLOOKUP(E4437,技能数值计算!$C$19:$D$28,2,FALSE))</f>
        <v>0</v>
      </c>
      <c r="P4437" s="97"/>
      <c r="Q4437" s="97"/>
      <c r="R4437" s="95" t="str">
        <f>IF(INDEX(技能效果!O:O,MATCH(技能效果等级!B4437,技能效果!B:B,0))="","",INDEX(技能效果!O:O,MATCH(技能效果等级!B4437,技能效果!B:B,0)))</f>
        <v/>
      </c>
      <c r="S4437" s="97"/>
      <c r="T4437" s="97"/>
      <c r="U4437" s="97"/>
      <c r="V4437" s="96" t="str">
        <f>IF(INDEX(技能效果!AF:AF,MATCH(技能效果等级!B4437,技能效果!B:B,0))="","",INDEX(技能效果!AF:AF,MATCH(技能效果等级!B4437,技能效果!B:B,0)))</f>
        <v/>
      </c>
      <c r="W4437" s="95">
        <f t="shared" si="67"/>
        <v>434</v>
      </c>
    </row>
    <row r="4438" spans="1:23" ht="16.5" x14ac:dyDescent="0.2">
      <c r="A4438" s="62">
        <v>4435</v>
      </c>
      <c r="B4438" s="95">
        <f>INDEX(技能效果!B:B,MATCH(技能效果等级!W4438,技能效果!AE:AE,0))</f>
        <v>210700201</v>
      </c>
      <c r="C4438" s="95" t="str">
        <f>INDEX(技能效果!C:C,MATCH(技能效果等级!B4438,技能效果!B:B,0))</f>
        <v>许褚普攻伤害(教学)</v>
      </c>
      <c r="D4438" s="96" t="s">
        <v>873</v>
      </c>
      <c r="E4438" s="95">
        <v>1</v>
      </c>
      <c r="F4438" s="95">
        <f>INDEX(技能效果!H:H,MATCH(技能效果等级!B4438,技能效果!B:B,0))</f>
        <v>1001</v>
      </c>
      <c r="G4438" s="95">
        <f>IF(INDEX(技能效果!K:K,MATCH(B4438,技能效果!B:B,0))=0,INDEX(技能效果!I:I,MATCH(技能效果等级!B4438,技能效果!B:B,0)),INDEX(技能效果!I:I,MATCH(技能效果等级!B4438,技能效果!B:B,0))*VLOOKUP(E4438,技能数值计算!$C$19:$D$28,2,FALSE))</f>
        <v>0.5</v>
      </c>
      <c r="H4438" s="95">
        <f>INDEX(技能效果!J:J,MATCH(技能效果等级!B4438,技能效果!B:B,0))</f>
        <v>0</v>
      </c>
      <c r="I4438" s="97"/>
      <c r="J4438" s="97"/>
      <c r="K4438" s="97"/>
      <c r="L4438" s="97"/>
      <c r="M4438" s="97"/>
      <c r="N4438" s="96" t="str">
        <f>IF(INDEX(技能效果!L:L,MATCH(技能效果等级!B4438,技能效果!B:B,0))="","",INDEX(技能效果!L:L,MATCH(技能效果等级!B4438,技能效果!B:B,0)))</f>
        <v/>
      </c>
      <c r="O4438" s="95">
        <f>IF(INDEX(技能效果!N:N,MATCH(B4438,技能效果!B:B,0))=0,INDEX(技能效果!M:M,MATCH(技能效果等级!B4438,技能效果!B:B,0)),INDEX(技能效果!M:M,MATCH(技能效果等级!B4438,技能效果!B:B,0))*VLOOKUP(E4438,技能数值计算!$C$19:$D$28,2,FALSE))</f>
        <v>0</v>
      </c>
      <c r="P4438" s="97"/>
      <c r="Q4438" s="97"/>
      <c r="R4438" s="95" t="str">
        <f>IF(INDEX(技能效果!O:O,MATCH(技能效果等级!B4438,技能效果!B:B,0))="","",INDEX(技能效果!O:O,MATCH(技能效果等级!B4438,技能效果!B:B,0)))</f>
        <v/>
      </c>
      <c r="S4438" s="97"/>
      <c r="T4438" s="97"/>
      <c r="U4438" s="97"/>
      <c r="V4438" s="96" t="str">
        <f>IF(INDEX(技能效果!AF:AF,MATCH(技能效果等级!B4438,技能效果!B:B,0))="","",INDEX(技能效果!AF:AF,MATCH(技能效果等级!B4438,技能效果!B:B,0)))</f>
        <v/>
      </c>
      <c r="W4438" s="95">
        <f t="shared" si="67"/>
        <v>435</v>
      </c>
    </row>
    <row r="4439" spans="1:23" ht="16.5" x14ac:dyDescent="0.2">
      <c r="A4439" s="62">
        <v>4436</v>
      </c>
      <c r="B4439" s="95">
        <f>INDEX(技能效果!B:B,MATCH(技能效果等级!W4439,技能效果!AE:AE,0))</f>
        <v>210700201</v>
      </c>
      <c r="C4439" s="95" t="str">
        <f>INDEX(技能效果!C:C,MATCH(技能效果等级!B4439,技能效果!B:B,0))</f>
        <v>许褚普攻伤害(教学)</v>
      </c>
      <c r="D4439" s="96" t="s">
        <v>873</v>
      </c>
      <c r="E4439" s="95">
        <v>2</v>
      </c>
      <c r="F4439" s="95">
        <f>INDEX(技能效果!H:H,MATCH(技能效果等级!B4439,技能效果!B:B,0))</f>
        <v>1001</v>
      </c>
      <c r="G4439" s="95">
        <f>IF(INDEX(技能效果!K:K,MATCH(B4439,技能效果!B:B,0))=0,INDEX(技能效果!I:I,MATCH(技能效果等级!B4439,技能效果!B:B,0)),INDEX(技能效果!I:I,MATCH(技能效果等级!B4439,技能效果!B:B,0))*VLOOKUP(E4439,技能数值计算!$C$19:$D$28,2,FALSE))</f>
        <v>0.5</v>
      </c>
      <c r="H4439" s="95">
        <f>INDEX(技能效果!J:J,MATCH(技能效果等级!B4439,技能效果!B:B,0))</f>
        <v>0</v>
      </c>
      <c r="I4439" s="97"/>
      <c r="J4439" s="97"/>
      <c r="K4439" s="97"/>
      <c r="L4439" s="97"/>
      <c r="M4439" s="97"/>
      <c r="N4439" s="96" t="str">
        <f>IF(INDEX(技能效果!L:L,MATCH(技能效果等级!B4439,技能效果!B:B,0))="","",INDEX(技能效果!L:L,MATCH(技能效果等级!B4439,技能效果!B:B,0)))</f>
        <v/>
      </c>
      <c r="O4439" s="95">
        <f>IF(INDEX(技能效果!N:N,MATCH(B4439,技能效果!B:B,0))=0,INDEX(技能效果!M:M,MATCH(技能效果等级!B4439,技能效果!B:B,0)),INDEX(技能效果!M:M,MATCH(技能效果等级!B4439,技能效果!B:B,0))*VLOOKUP(E4439,技能数值计算!$C$19:$D$28,2,FALSE))</f>
        <v>0</v>
      </c>
      <c r="P4439" s="97"/>
      <c r="Q4439" s="97"/>
      <c r="R4439" s="95" t="str">
        <f>IF(INDEX(技能效果!O:O,MATCH(技能效果等级!B4439,技能效果!B:B,0))="","",INDEX(技能效果!O:O,MATCH(技能效果等级!B4439,技能效果!B:B,0)))</f>
        <v/>
      </c>
      <c r="S4439" s="97"/>
      <c r="T4439" s="97"/>
      <c r="U4439" s="97"/>
      <c r="V4439" s="96" t="str">
        <f>IF(INDEX(技能效果!AF:AF,MATCH(技能效果等级!B4439,技能效果!B:B,0))="","",INDEX(技能效果!AF:AF,MATCH(技能效果等级!B4439,技能效果!B:B,0)))</f>
        <v/>
      </c>
      <c r="W4439" s="95">
        <f t="shared" si="67"/>
        <v>435</v>
      </c>
    </row>
    <row r="4440" spans="1:23" ht="16.5" x14ac:dyDescent="0.2">
      <c r="A4440" s="62">
        <v>4437</v>
      </c>
      <c r="B4440" s="95">
        <f>INDEX(技能效果!B:B,MATCH(技能效果等级!W4440,技能效果!AE:AE,0))</f>
        <v>210700201</v>
      </c>
      <c r="C4440" s="95" t="str">
        <f>INDEX(技能效果!C:C,MATCH(技能效果等级!B4440,技能效果!B:B,0))</f>
        <v>许褚普攻伤害(教学)</v>
      </c>
      <c r="D4440" s="96" t="s">
        <v>873</v>
      </c>
      <c r="E4440" s="95">
        <v>3</v>
      </c>
      <c r="F4440" s="95">
        <f>INDEX(技能效果!H:H,MATCH(技能效果等级!B4440,技能效果!B:B,0))</f>
        <v>1001</v>
      </c>
      <c r="G4440" s="95">
        <f>IF(INDEX(技能效果!K:K,MATCH(B4440,技能效果!B:B,0))=0,INDEX(技能效果!I:I,MATCH(技能效果等级!B4440,技能效果!B:B,0)),INDEX(技能效果!I:I,MATCH(技能效果等级!B4440,技能效果!B:B,0))*VLOOKUP(E4440,技能数值计算!$C$19:$D$28,2,FALSE))</f>
        <v>0.5</v>
      </c>
      <c r="H4440" s="95">
        <f>INDEX(技能效果!J:J,MATCH(技能效果等级!B4440,技能效果!B:B,0))</f>
        <v>0</v>
      </c>
      <c r="I4440" s="97"/>
      <c r="J4440" s="97"/>
      <c r="K4440" s="97"/>
      <c r="L4440" s="97"/>
      <c r="M4440" s="97"/>
      <c r="N4440" s="96" t="str">
        <f>IF(INDEX(技能效果!L:L,MATCH(技能效果等级!B4440,技能效果!B:B,0))="","",INDEX(技能效果!L:L,MATCH(技能效果等级!B4440,技能效果!B:B,0)))</f>
        <v/>
      </c>
      <c r="O4440" s="95">
        <f>IF(INDEX(技能效果!N:N,MATCH(B4440,技能效果!B:B,0))=0,INDEX(技能效果!M:M,MATCH(技能效果等级!B4440,技能效果!B:B,0)),INDEX(技能效果!M:M,MATCH(技能效果等级!B4440,技能效果!B:B,0))*VLOOKUP(E4440,技能数值计算!$C$19:$D$28,2,FALSE))</f>
        <v>0</v>
      </c>
      <c r="P4440" s="97"/>
      <c r="Q4440" s="97"/>
      <c r="R4440" s="95" t="str">
        <f>IF(INDEX(技能效果!O:O,MATCH(技能效果等级!B4440,技能效果!B:B,0))="","",INDEX(技能效果!O:O,MATCH(技能效果等级!B4440,技能效果!B:B,0)))</f>
        <v/>
      </c>
      <c r="S4440" s="97"/>
      <c r="T4440" s="97"/>
      <c r="U4440" s="97"/>
      <c r="V4440" s="96" t="str">
        <f>IF(INDEX(技能效果!AF:AF,MATCH(技能效果等级!B4440,技能效果!B:B,0))="","",INDEX(技能效果!AF:AF,MATCH(技能效果等级!B4440,技能效果!B:B,0)))</f>
        <v/>
      </c>
      <c r="W4440" s="95">
        <f t="shared" si="67"/>
        <v>435</v>
      </c>
    </row>
    <row r="4441" spans="1:23" ht="16.5" x14ac:dyDescent="0.2">
      <c r="A4441" s="62">
        <v>4438</v>
      </c>
      <c r="B4441" s="95">
        <f>INDEX(技能效果!B:B,MATCH(技能效果等级!W4441,技能效果!AE:AE,0))</f>
        <v>210700201</v>
      </c>
      <c r="C4441" s="95" t="str">
        <f>INDEX(技能效果!C:C,MATCH(技能效果等级!B4441,技能效果!B:B,0))</f>
        <v>许褚普攻伤害(教学)</v>
      </c>
      <c r="D4441" s="96" t="s">
        <v>873</v>
      </c>
      <c r="E4441" s="95">
        <v>4</v>
      </c>
      <c r="F4441" s="95">
        <f>INDEX(技能效果!H:H,MATCH(技能效果等级!B4441,技能效果!B:B,0))</f>
        <v>1001</v>
      </c>
      <c r="G4441" s="95">
        <f>IF(INDEX(技能效果!K:K,MATCH(B4441,技能效果!B:B,0))=0,INDEX(技能效果!I:I,MATCH(技能效果等级!B4441,技能效果!B:B,0)),INDEX(技能效果!I:I,MATCH(技能效果等级!B4441,技能效果!B:B,0))*VLOOKUP(E4441,技能数值计算!$C$19:$D$28,2,FALSE))</f>
        <v>0.5</v>
      </c>
      <c r="H4441" s="95">
        <f>INDEX(技能效果!J:J,MATCH(技能效果等级!B4441,技能效果!B:B,0))</f>
        <v>0</v>
      </c>
      <c r="I4441" s="97"/>
      <c r="J4441" s="97"/>
      <c r="K4441" s="97"/>
      <c r="L4441" s="97"/>
      <c r="M4441" s="97"/>
      <c r="N4441" s="96" t="str">
        <f>IF(INDEX(技能效果!L:L,MATCH(技能效果等级!B4441,技能效果!B:B,0))="","",INDEX(技能效果!L:L,MATCH(技能效果等级!B4441,技能效果!B:B,0)))</f>
        <v/>
      </c>
      <c r="O4441" s="95">
        <f>IF(INDEX(技能效果!N:N,MATCH(B4441,技能效果!B:B,0))=0,INDEX(技能效果!M:M,MATCH(技能效果等级!B4441,技能效果!B:B,0)),INDEX(技能效果!M:M,MATCH(技能效果等级!B4441,技能效果!B:B,0))*VLOOKUP(E4441,技能数值计算!$C$19:$D$28,2,FALSE))</f>
        <v>0</v>
      </c>
      <c r="P4441" s="97"/>
      <c r="Q4441" s="97"/>
      <c r="R4441" s="95" t="str">
        <f>IF(INDEX(技能效果!O:O,MATCH(技能效果等级!B4441,技能效果!B:B,0))="","",INDEX(技能效果!O:O,MATCH(技能效果等级!B4441,技能效果!B:B,0)))</f>
        <v/>
      </c>
      <c r="S4441" s="97"/>
      <c r="T4441" s="97"/>
      <c r="U4441" s="97"/>
      <c r="V4441" s="96" t="str">
        <f>IF(INDEX(技能效果!AF:AF,MATCH(技能效果等级!B4441,技能效果!B:B,0))="","",INDEX(技能效果!AF:AF,MATCH(技能效果等级!B4441,技能效果!B:B,0)))</f>
        <v/>
      </c>
      <c r="W4441" s="95">
        <f t="shared" si="67"/>
        <v>435</v>
      </c>
    </row>
    <row r="4442" spans="1:23" ht="16.5" x14ac:dyDescent="0.2">
      <c r="A4442" s="62">
        <v>4439</v>
      </c>
      <c r="B4442" s="95">
        <f>INDEX(技能效果!B:B,MATCH(技能效果等级!W4442,技能效果!AE:AE,0))</f>
        <v>210700201</v>
      </c>
      <c r="C4442" s="95" t="str">
        <f>INDEX(技能效果!C:C,MATCH(技能效果等级!B4442,技能效果!B:B,0))</f>
        <v>许褚普攻伤害(教学)</v>
      </c>
      <c r="D4442" s="96" t="s">
        <v>873</v>
      </c>
      <c r="E4442" s="95">
        <v>5</v>
      </c>
      <c r="F4442" s="95">
        <f>INDEX(技能效果!H:H,MATCH(技能效果等级!B4442,技能效果!B:B,0))</f>
        <v>1001</v>
      </c>
      <c r="G4442" s="95">
        <f>IF(INDEX(技能效果!K:K,MATCH(B4442,技能效果!B:B,0))=0,INDEX(技能效果!I:I,MATCH(技能效果等级!B4442,技能效果!B:B,0)),INDEX(技能效果!I:I,MATCH(技能效果等级!B4442,技能效果!B:B,0))*VLOOKUP(E4442,技能数值计算!$C$19:$D$28,2,FALSE))</f>
        <v>0.5</v>
      </c>
      <c r="H4442" s="95">
        <f>INDEX(技能效果!J:J,MATCH(技能效果等级!B4442,技能效果!B:B,0))</f>
        <v>0</v>
      </c>
      <c r="I4442" s="97"/>
      <c r="J4442" s="97"/>
      <c r="K4442" s="97"/>
      <c r="L4442" s="97"/>
      <c r="M4442" s="97"/>
      <c r="N4442" s="96" t="str">
        <f>IF(INDEX(技能效果!L:L,MATCH(技能效果等级!B4442,技能效果!B:B,0))="","",INDEX(技能效果!L:L,MATCH(技能效果等级!B4442,技能效果!B:B,0)))</f>
        <v/>
      </c>
      <c r="O4442" s="95">
        <f>IF(INDEX(技能效果!N:N,MATCH(B4442,技能效果!B:B,0))=0,INDEX(技能效果!M:M,MATCH(技能效果等级!B4442,技能效果!B:B,0)),INDEX(技能效果!M:M,MATCH(技能效果等级!B4442,技能效果!B:B,0))*VLOOKUP(E4442,技能数值计算!$C$19:$D$28,2,FALSE))</f>
        <v>0</v>
      </c>
      <c r="P4442" s="97"/>
      <c r="Q4442" s="97"/>
      <c r="R4442" s="95" t="str">
        <f>IF(INDEX(技能效果!O:O,MATCH(技能效果等级!B4442,技能效果!B:B,0))="","",INDEX(技能效果!O:O,MATCH(技能效果等级!B4442,技能效果!B:B,0)))</f>
        <v/>
      </c>
      <c r="S4442" s="97"/>
      <c r="T4442" s="97"/>
      <c r="U4442" s="97"/>
      <c r="V4442" s="96" t="str">
        <f>IF(INDEX(技能效果!AF:AF,MATCH(技能效果等级!B4442,技能效果!B:B,0))="","",INDEX(技能效果!AF:AF,MATCH(技能效果等级!B4442,技能效果!B:B,0)))</f>
        <v/>
      </c>
      <c r="W4442" s="95">
        <f t="shared" si="67"/>
        <v>435</v>
      </c>
    </row>
    <row r="4443" spans="1:23" ht="16.5" x14ac:dyDescent="0.2">
      <c r="A4443" s="62">
        <v>4440</v>
      </c>
      <c r="B4443" s="95">
        <f>INDEX(技能效果!B:B,MATCH(技能效果等级!W4443,技能效果!AE:AE,0))</f>
        <v>210700201</v>
      </c>
      <c r="C4443" s="95" t="str">
        <f>INDEX(技能效果!C:C,MATCH(技能效果等级!B4443,技能效果!B:B,0))</f>
        <v>许褚普攻伤害(教学)</v>
      </c>
      <c r="D4443" s="96" t="s">
        <v>873</v>
      </c>
      <c r="E4443" s="95">
        <v>6</v>
      </c>
      <c r="F4443" s="95">
        <f>INDEX(技能效果!H:H,MATCH(技能效果等级!B4443,技能效果!B:B,0))</f>
        <v>1001</v>
      </c>
      <c r="G4443" s="95">
        <f>IF(INDEX(技能效果!K:K,MATCH(B4443,技能效果!B:B,0))=0,INDEX(技能效果!I:I,MATCH(技能效果等级!B4443,技能效果!B:B,0)),INDEX(技能效果!I:I,MATCH(技能效果等级!B4443,技能效果!B:B,0))*VLOOKUP(E4443,技能数值计算!$C$19:$D$28,2,FALSE))</f>
        <v>0.5</v>
      </c>
      <c r="H4443" s="95">
        <f>INDEX(技能效果!J:J,MATCH(技能效果等级!B4443,技能效果!B:B,0))</f>
        <v>0</v>
      </c>
      <c r="I4443" s="97"/>
      <c r="J4443" s="97"/>
      <c r="K4443" s="97"/>
      <c r="L4443" s="97"/>
      <c r="M4443" s="97"/>
      <c r="N4443" s="96" t="str">
        <f>IF(INDEX(技能效果!L:L,MATCH(技能效果等级!B4443,技能效果!B:B,0))="","",INDEX(技能效果!L:L,MATCH(技能效果等级!B4443,技能效果!B:B,0)))</f>
        <v/>
      </c>
      <c r="O4443" s="95">
        <f>IF(INDEX(技能效果!N:N,MATCH(B4443,技能效果!B:B,0))=0,INDEX(技能效果!M:M,MATCH(技能效果等级!B4443,技能效果!B:B,0)),INDEX(技能效果!M:M,MATCH(技能效果等级!B4443,技能效果!B:B,0))*VLOOKUP(E4443,技能数值计算!$C$19:$D$28,2,FALSE))</f>
        <v>0</v>
      </c>
      <c r="P4443" s="97"/>
      <c r="Q4443" s="97"/>
      <c r="R4443" s="95" t="str">
        <f>IF(INDEX(技能效果!O:O,MATCH(技能效果等级!B4443,技能效果!B:B,0))="","",INDEX(技能效果!O:O,MATCH(技能效果等级!B4443,技能效果!B:B,0)))</f>
        <v/>
      </c>
      <c r="S4443" s="97"/>
      <c r="T4443" s="97"/>
      <c r="U4443" s="97"/>
      <c r="V4443" s="96" t="str">
        <f>IF(INDEX(技能效果!AF:AF,MATCH(技能效果等级!B4443,技能效果!B:B,0))="","",INDEX(技能效果!AF:AF,MATCH(技能效果等级!B4443,技能效果!B:B,0)))</f>
        <v/>
      </c>
      <c r="W4443" s="95">
        <f t="shared" si="67"/>
        <v>435</v>
      </c>
    </row>
    <row r="4444" spans="1:23" ht="16.5" x14ac:dyDescent="0.2">
      <c r="A4444" s="62">
        <v>4441</v>
      </c>
      <c r="B4444" s="95">
        <f>INDEX(技能效果!B:B,MATCH(技能效果等级!W4444,技能效果!AE:AE,0))</f>
        <v>210700201</v>
      </c>
      <c r="C4444" s="95" t="str">
        <f>INDEX(技能效果!C:C,MATCH(技能效果等级!B4444,技能效果!B:B,0))</f>
        <v>许褚普攻伤害(教学)</v>
      </c>
      <c r="D4444" s="96" t="s">
        <v>873</v>
      </c>
      <c r="E4444" s="95">
        <v>7</v>
      </c>
      <c r="F4444" s="95">
        <f>INDEX(技能效果!H:H,MATCH(技能效果等级!B4444,技能效果!B:B,0))</f>
        <v>1001</v>
      </c>
      <c r="G4444" s="95">
        <f>IF(INDEX(技能效果!K:K,MATCH(B4444,技能效果!B:B,0))=0,INDEX(技能效果!I:I,MATCH(技能效果等级!B4444,技能效果!B:B,0)),INDEX(技能效果!I:I,MATCH(技能效果等级!B4444,技能效果!B:B,0))*VLOOKUP(E4444,技能数值计算!$C$19:$D$28,2,FALSE))</f>
        <v>0.5</v>
      </c>
      <c r="H4444" s="95">
        <f>INDEX(技能效果!J:J,MATCH(技能效果等级!B4444,技能效果!B:B,0))</f>
        <v>0</v>
      </c>
      <c r="I4444" s="97"/>
      <c r="J4444" s="97"/>
      <c r="K4444" s="97"/>
      <c r="L4444" s="97"/>
      <c r="M4444" s="97"/>
      <c r="N4444" s="96" t="str">
        <f>IF(INDEX(技能效果!L:L,MATCH(技能效果等级!B4444,技能效果!B:B,0))="","",INDEX(技能效果!L:L,MATCH(技能效果等级!B4444,技能效果!B:B,0)))</f>
        <v/>
      </c>
      <c r="O4444" s="95">
        <f>IF(INDEX(技能效果!N:N,MATCH(B4444,技能效果!B:B,0))=0,INDEX(技能效果!M:M,MATCH(技能效果等级!B4444,技能效果!B:B,0)),INDEX(技能效果!M:M,MATCH(技能效果等级!B4444,技能效果!B:B,0))*VLOOKUP(E4444,技能数值计算!$C$19:$D$28,2,FALSE))</f>
        <v>0</v>
      </c>
      <c r="P4444" s="97"/>
      <c r="Q4444" s="97"/>
      <c r="R4444" s="95" t="str">
        <f>IF(INDEX(技能效果!O:O,MATCH(技能效果等级!B4444,技能效果!B:B,0))="","",INDEX(技能效果!O:O,MATCH(技能效果等级!B4444,技能效果!B:B,0)))</f>
        <v/>
      </c>
      <c r="S4444" s="97"/>
      <c r="T4444" s="97"/>
      <c r="U4444" s="97"/>
      <c r="V4444" s="96" t="str">
        <f>IF(INDEX(技能效果!AF:AF,MATCH(技能效果等级!B4444,技能效果!B:B,0))="","",INDEX(技能效果!AF:AF,MATCH(技能效果等级!B4444,技能效果!B:B,0)))</f>
        <v/>
      </c>
      <c r="W4444" s="95">
        <f t="shared" si="67"/>
        <v>435</v>
      </c>
    </row>
    <row r="4445" spans="1:23" ht="16.5" x14ac:dyDescent="0.2">
      <c r="A4445" s="62">
        <v>4442</v>
      </c>
      <c r="B4445" s="95">
        <f>INDEX(技能效果!B:B,MATCH(技能效果等级!W4445,技能效果!AE:AE,0))</f>
        <v>210700201</v>
      </c>
      <c r="C4445" s="95" t="str">
        <f>INDEX(技能效果!C:C,MATCH(技能效果等级!B4445,技能效果!B:B,0))</f>
        <v>许褚普攻伤害(教学)</v>
      </c>
      <c r="D4445" s="96" t="s">
        <v>873</v>
      </c>
      <c r="E4445" s="95">
        <v>8</v>
      </c>
      <c r="F4445" s="95">
        <f>INDEX(技能效果!H:H,MATCH(技能效果等级!B4445,技能效果!B:B,0))</f>
        <v>1001</v>
      </c>
      <c r="G4445" s="95">
        <f>IF(INDEX(技能效果!K:K,MATCH(B4445,技能效果!B:B,0))=0,INDEX(技能效果!I:I,MATCH(技能效果等级!B4445,技能效果!B:B,0)),INDEX(技能效果!I:I,MATCH(技能效果等级!B4445,技能效果!B:B,0))*VLOOKUP(E4445,技能数值计算!$C$19:$D$28,2,FALSE))</f>
        <v>0.5</v>
      </c>
      <c r="H4445" s="95">
        <f>INDEX(技能效果!J:J,MATCH(技能效果等级!B4445,技能效果!B:B,0))</f>
        <v>0</v>
      </c>
      <c r="I4445" s="97"/>
      <c r="J4445" s="97"/>
      <c r="K4445" s="97"/>
      <c r="L4445" s="97"/>
      <c r="M4445" s="97"/>
      <c r="N4445" s="96" t="str">
        <f>IF(INDEX(技能效果!L:L,MATCH(技能效果等级!B4445,技能效果!B:B,0))="","",INDEX(技能效果!L:L,MATCH(技能效果等级!B4445,技能效果!B:B,0)))</f>
        <v/>
      </c>
      <c r="O4445" s="95">
        <f>IF(INDEX(技能效果!N:N,MATCH(B4445,技能效果!B:B,0))=0,INDEX(技能效果!M:M,MATCH(技能效果等级!B4445,技能效果!B:B,0)),INDEX(技能效果!M:M,MATCH(技能效果等级!B4445,技能效果!B:B,0))*VLOOKUP(E4445,技能数值计算!$C$19:$D$28,2,FALSE))</f>
        <v>0</v>
      </c>
      <c r="P4445" s="97"/>
      <c r="Q4445" s="97"/>
      <c r="R4445" s="95" t="str">
        <f>IF(INDEX(技能效果!O:O,MATCH(技能效果等级!B4445,技能效果!B:B,0))="","",INDEX(技能效果!O:O,MATCH(技能效果等级!B4445,技能效果!B:B,0)))</f>
        <v/>
      </c>
      <c r="S4445" s="97"/>
      <c r="T4445" s="97"/>
      <c r="U4445" s="97"/>
      <c r="V4445" s="96" t="str">
        <f>IF(INDEX(技能效果!AF:AF,MATCH(技能效果等级!B4445,技能效果!B:B,0))="","",INDEX(技能效果!AF:AF,MATCH(技能效果等级!B4445,技能效果!B:B,0)))</f>
        <v/>
      </c>
      <c r="W4445" s="95">
        <f t="shared" si="67"/>
        <v>435</v>
      </c>
    </row>
    <row r="4446" spans="1:23" ht="16.5" x14ac:dyDescent="0.2">
      <c r="A4446" s="62">
        <v>4443</v>
      </c>
      <c r="B4446" s="95">
        <f>INDEX(技能效果!B:B,MATCH(技能效果等级!W4446,技能效果!AE:AE,0))</f>
        <v>210700201</v>
      </c>
      <c r="C4446" s="95" t="str">
        <f>INDEX(技能效果!C:C,MATCH(技能效果等级!B4446,技能效果!B:B,0))</f>
        <v>许褚普攻伤害(教学)</v>
      </c>
      <c r="D4446" s="96" t="s">
        <v>873</v>
      </c>
      <c r="E4446" s="95">
        <v>9</v>
      </c>
      <c r="F4446" s="95">
        <f>INDEX(技能效果!H:H,MATCH(技能效果等级!B4446,技能效果!B:B,0))</f>
        <v>1001</v>
      </c>
      <c r="G4446" s="95">
        <f>IF(INDEX(技能效果!K:K,MATCH(B4446,技能效果!B:B,0))=0,INDEX(技能效果!I:I,MATCH(技能效果等级!B4446,技能效果!B:B,0)),INDEX(技能效果!I:I,MATCH(技能效果等级!B4446,技能效果!B:B,0))*VLOOKUP(E4446,技能数值计算!$C$19:$D$28,2,FALSE))</f>
        <v>0.5</v>
      </c>
      <c r="H4446" s="95">
        <f>INDEX(技能效果!J:J,MATCH(技能效果等级!B4446,技能效果!B:B,0))</f>
        <v>0</v>
      </c>
      <c r="I4446" s="97"/>
      <c r="J4446" s="97"/>
      <c r="K4446" s="97"/>
      <c r="L4446" s="97"/>
      <c r="M4446" s="97"/>
      <c r="N4446" s="96" t="str">
        <f>IF(INDEX(技能效果!L:L,MATCH(技能效果等级!B4446,技能效果!B:B,0))="","",INDEX(技能效果!L:L,MATCH(技能效果等级!B4446,技能效果!B:B,0)))</f>
        <v/>
      </c>
      <c r="O4446" s="95">
        <f>IF(INDEX(技能效果!N:N,MATCH(B4446,技能效果!B:B,0))=0,INDEX(技能效果!M:M,MATCH(技能效果等级!B4446,技能效果!B:B,0)),INDEX(技能效果!M:M,MATCH(技能效果等级!B4446,技能效果!B:B,0))*VLOOKUP(E4446,技能数值计算!$C$19:$D$28,2,FALSE))</f>
        <v>0</v>
      </c>
      <c r="P4446" s="97"/>
      <c r="Q4446" s="97"/>
      <c r="R4446" s="95" t="str">
        <f>IF(INDEX(技能效果!O:O,MATCH(技能效果等级!B4446,技能效果!B:B,0))="","",INDEX(技能效果!O:O,MATCH(技能效果等级!B4446,技能效果!B:B,0)))</f>
        <v/>
      </c>
      <c r="S4446" s="97"/>
      <c r="T4446" s="97"/>
      <c r="U4446" s="97"/>
      <c r="V4446" s="96" t="str">
        <f>IF(INDEX(技能效果!AF:AF,MATCH(技能效果等级!B4446,技能效果!B:B,0))="","",INDEX(技能效果!AF:AF,MATCH(技能效果等级!B4446,技能效果!B:B,0)))</f>
        <v/>
      </c>
      <c r="W4446" s="95">
        <f t="shared" si="67"/>
        <v>435</v>
      </c>
    </row>
    <row r="4447" spans="1:23" ht="16.5" x14ac:dyDescent="0.2">
      <c r="A4447" s="62">
        <v>4444</v>
      </c>
      <c r="B4447" s="95">
        <f>INDEX(技能效果!B:B,MATCH(技能效果等级!W4447,技能效果!AE:AE,0))</f>
        <v>210700201</v>
      </c>
      <c r="C4447" s="95" t="str">
        <f>INDEX(技能效果!C:C,MATCH(技能效果等级!B4447,技能效果!B:B,0))</f>
        <v>许褚普攻伤害(教学)</v>
      </c>
      <c r="D4447" s="96" t="s">
        <v>873</v>
      </c>
      <c r="E4447" s="95">
        <v>10</v>
      </c>
      <c r="F4447" s="95">
        <f>INDEX(技能效果!H:H,MATCH(技能效果等级!B4447,技能效果!B:B,0))</f>
        <v>1001</v>
      </c>
      <c r="G4447" s="95">
        <f>IF(INDEX(技能效果!K:K,MATCH(B4447,技能效果!B:B,0))=0,INDEX(技能效果!I:I,MATCH(技能效果等级!B4447,技能效果!B:B,0)),INDEX(技能效果!I:I,MATCH(技能效果等级!B4447,技能效果!B:B,0))*VLOOKUP(E4447,技能数值计算!$C$19:$D$28,2,FALSE))</f>
        <v>0.5</v>
      </c>
      <c r="H4447" s="95">
        <f>INDEX(技能效果!J:J,MATCH(技能效果等级!B4447,技能效果!B:B,0))</f>
        <v>0</v>
      </c>
      <c r="I4447" s="97"/>
      <c r="J4447" s="97"/>
      <c r="K4447" s="97"/>
      <c r="L4447" s="97"/>
      <c r="M4447" s="97"/>
      <c r="N4447" s="96" t="str">
        <f>IF(INDEX(技能效果!L:L,MATCH(技能效果等级!B4447,技能效果!B:B,0))="","",INDEX(技能效果!L:L,MATCH(技能效果等级!B4447,技能效果!B:B,0)))</f>
        <v/>
      </c>
      <c r="O4447" s="95">
        <f>IF(INDEX(技能效果!N:N,MATCH(B4447,技能效果!B:B,0))=0,INDEX(技能效果!M:M,MATCH(技能效果等级!B4447,技能效果!B:B,0)),INDEX(技能效果!M:M,MATCH(技能效果等级!B4447,技能效果!B:B,0))*VLOOKUP(E4447,技能数值计算!$C$19:$D$28,2,FALSE))</f>
        <v>0</v>
      </c>
      <c r="P4447" s="97"/>
      <c r="Q4447" s="97"/>
      <c r="R4447" s="95" t="str">
        <f>IF(INDEX(技能效果!O:O,MATCH(技能效果等级!B4447,技能效果!B:B,0))="","",INDEX(技能效果!O:O,MATCH(技能效果等级!B4447,技能效果!B:B,0)))</f>
        <v/>
      </c>
      <c r="S4447" s="97"/>
      <c r="T4447" s="97"/>
      <c r="U4447" s="97"/>
      <c r="V4447" s="96" t="str">
        <f>IF(INDEX(技能效果!AF:AF,MATCH(技能效果等级!B4447,技能效果!B:B,0))="","",INDEX(技能效果!AF:AF,MATCH(技能效果等级!B4447,技能效果!B:B,0)))</f>
        <v/>
      </c>
      <c r="W4447" s="95">
        <f t="shared" si="67"/>
        <v>435</v>
      </c>
    </row>
    <row r="4448" spans="1:23" ht="16.5" x14ac:dyDescent="0.2">
      <c r="A4448" s="62">
        <v>4445</v>
      </c>
      <c r="B4448" s="95">
        <f>INDEX(技能效果!B:B,MATCH(技能效果等级!W4448,技能效果!AE:AE,0))</f>
        <v>210700202</v>
      </c>
      <c r="C4448" s="95" t="str">
        <f>INDEX(技能效果!C:C,MATCH(技能效果等级!B4448,技能效果!B:B,0))</f>
        <v>许褚普攻水晶(教学)</v>
      </c>
      <c r="D4448" s="96" t="s">
        <v>873</v>
      </c>
      <c r="E4448" s="95">
        <v>1</v>
      </c>
      <c r="F4448" s="95">
        <f>INDEX(技能效果!H:H,MATCH(技能效果等级!B4448,技能效果!B:B,0))</f>
        <v>3006</v>
      </c>
      <c r="G4448" s="95">
        <f>IF(INDEX(技能效果!K:K,MATCH(B4448,技能效果!B:B,0))=0,INDEX(技能效果!I:I,MATCH(技能效果等级!B4448,技能效果!B:B,0)),INDEX(技能效果!I:I,MATCH(技能效果等级!B4448,技能效果!B:B,0))*VLOOKUP(E4448,技能数值计算!$C$19:$D$28,2,FALSE))</f>
        <v>1</v>
      </c>
      <c r="H4448" s="95">
        <f>INDEX(技能效果!J:J,MATCH(技能效果等级!B4448,技能效果!B:B,0))</f>
        <v>0</v>
      </c>
      <c r="I4448" s="97"/>
      <c r="J4448" s="97"/>
      <c r="K4448" s="97"/>
      <c r="L4448" s="97"/>
      <c r="M4448" s="97"/>
      <c r="N4448" s="96" t="str">
        <f>IF(INDEX(技能效果!L:L,MATCH(技能效果等级!B4448,技能效果!B:B,0))="","",INDEX(技能效果!L:L,MATCH(技能效果等级!B4448,技能效果!B:B,0)))</f>
        <v/>
      </c>
      <c r="O4448" s="95">
        <f>IF(INDEX(技能效果!N:N,MATCH(B4448,技能效果!B:B,0))=0,INDEX(技能效果!M:M,MATCH(技能效果等级!B4448,技能效果!B:B,0)),INDEX(技能效果!M:M,MATCH(技能效果等级!B4448,技能效果!B:B,0))*VLOOKUP(E4448,技能数值计算!$C$19:$D$28,2,FALSE))</f>
        <v>0</v>
      </c>
      <c r="P4448" s="97"/>
      <c r="Q4448" s="97"/>
      <c r="R4448" s="95" t="str">
        <f>IF(INDEX(技能效果!O:O,MATCH(技能效果等级!B4448,技能效果!B:B,0))="","",INDEX(技能效果!O:O,MATCH(技能效果等级!B4448,技能效果!B:B,0)))</f>
        <v/>
      </c>
      <c r="S4448" s="97"/>
      <c r="T4448" s="97"/>
      <c r="U4448" s="97"/>
      <c r="V4448" s="96" t="str">
        <f>IF(INDEX(技能效果!AF:AF,MATCH(技能效果等级!B4448,技能效果!B:B,0))="","",INDEX(技能效果!AF:AF,MATCH(技能效果等级!B4448,技能效果!B:B,0)))</f>
        <v/>
      </c>
      <c r="W4448" s="95">
        <f t="shared" si="67"/>
        <v>436</v>
      </c>
    </row>
    <row r="4449" spans="1:23" ht="16.5" x14ac:dyDescent="0.2">
      <c r="A4449" s="62">
        <v>4446</v>
      </c>
      <c r="B4449" s="95">
        <f>INDEX(技能效果!B:B,MATCH(技能效果等级!W4449,技能效果!AE:AE,0))</f>
        <v>210700202</v>
      </c>
      <c r="C4449" s="95" t="str">
        <f>INDEX(技能效果!C:C,MATCH(技能效果等级!B4449,技能效果!B:B,0))</f>
        <v>许褚普攻水晶(教学)</v>
      </c>
      <c r="D4449" s="96" t="s">
        <v>873</v>
      </c>
      <c r="E4449" s="95">
        <v>2</v>
      </c>
      <c r="F4449" s="95">
        <f>INDEX(技能效果!H:H,MATCH(技能效果等级!B4449,技能效果!B:B,0))</f>
        <v>3006</v>
      </c>
      <c r="G4449" s="95">
        <f>IF(INDEX(技能效果!K:K,MATCH(B4449,技能效果!B:B,0))=0,INDEX(技能效果!I:I,MATCH(技能效果等级!B4449,技能效果!B:B,0)),INDEX(技能效果!I:I,MATCH(技能效果等级!B4449,技能效果!B:B,0))*VLOOKUP(E4449,技能数值计算!$C$19:$D$28,2,FALSE))</f>
        <v>1</v>
      </c>
      <c r="H4449" s="95">
        <f>INDEX(技能效果!J:J,MATCH(技能效果等级!B4449,技能效果!B:B,0))</f>
        <v>0</v>
      </c>
      <c r="I4449" s="97"/>
      <c r="J4449" s="97"/>
      <c r="K4449" s="97"/>
      <c r="L4449" s="97"/>
      <c r="M4449" s="97"/>
      <c r="N4449" s="96" t="str">
        <f>IF(INDEX(技能效果!L:L,MATCH(技能效果等级!B4449,技能效果!B:B,0))="","",INDEX(技能效果!L:L,MATCH(技能效果等级!B4449,技能效果!B:B,0)))</f>
        <v/>
      </c>
      <c r="O4449" s="95">
        <f>IF(INDEX(技能效果!N:N,MATCH(B4449,技能效果!B:B,0))=0,INDEX(技能效果!M:M,MATCH(技能效果等级!B4449,技能效果!B:B,0)),INDEX(技能效果!M:M,MATCH(技能效果等级!B4449,技能效果!B:B,0))*VLOOKUP(E4449,技能数值计算!$C$19:$D$28,2,FALSE))</f>
        <v>0</v>
      </c>
      <c r="P4449" s="97"/>
      <c r="Q4449" s="97"/>
      <c r="R4449" s="95" t="str">
        <f>IF(INDEX(技能效果!O:O,MATCH(技能效果等级!B4449,技能效果!B:B,0))="","",INDEX(技能效果!O:O,MATCH(技能效果等级!B4449,技能效果!B:B,0)))</f>
        <v/>
      </c>
      <c r="S4449" s="97"/>
      <c r="T4449" s="97"/>
      <c r="U4449" s="97"/>
      <c r="V4449" s="96" t="str">
        <f>IF(INDEX(技能效果!AF:AF,MATCH(技能效果等级!B4449,技能效果!B:B,0))="","",INDEX(技能效果!AF:AF,MATCH(技能效果等级!B4449,技能效果!B:B,0)))</f>
        <v/>
      </c>
      <c r="W4449" s="95">
        <f t="shared" si="67"/>
        <v>436</v>
      </c>
    </row>
    <row r="4450" spans="1:23" ht="16.5" x14ac:dyDescent="0.2">
      <c r="A4450" s="62">
        <v>4447</v>
      </c>
      <c r="B4450" s="95">
        <f>INDEX(技能效果!B:B,MATCH(技能效果等级!W4450,技能效果!AE:AE,0))</f>
        <v>210700202</v>
      </c>
      <c r="C4450" s="95" t="str">
        <f>INDEX(技能效果!C:C,MATCH(技能效果等级!B4450,技能效果!B:B,0))</f>
        <v>许褚普攻水晶(教学)</v>
      </c>
      <c r="D4450" s="96" t="s">
        <v>873</v>
      </c>
      <c r="E4450" s="95">
        <v>3</v>
      </c>
      <c r="F4450" s="95">
        <f>INDEX(技能效果!H:H,MATCH(技能效果等级!B4450,技能效果!B:B,0))</f>
        <v>3006</v>
      </c>
      <c r="G4450" s="95">
        <f>IF(INDEX(技能效果!K:K,MATCH(B4450,技能效果!B:B,0))=0,INDEX(技能效果!I:I,MATCH(技能效果等级!B4450,技能效果!B:B,0)),INDEX(技能效果!I:I,MATCH(技能效果等级!B4450,技能效果!B:B,0))*VLOOKUP(E4450,技能数值计算!$C$19:$D$28,2,FALSE))</f>
        <v>1</v>
      </c>
      <c r="H4450" s="95">
        <f>INDEX(技能效果!J:J,MATCH(技能效果等级!B4450,技能效果!B:B,0))</f>
        <v>0</v>
      </c>
      <c r="I4450" s="97"/>
      <c r="J4450" s="97"/>
      <c r="K4450" s="97"/>
      <c r="L4450" s="97"/>
      <c r="M4450" s="97"/>
      <c r="N4450" s="96" t="str">
        <f>IF(INDEX(技能效果!L:L,MATCH(技能效果等级!B4450,技能效果!B:B,0))="","",INDEX(技能效果!L:L,MATCH(技能效果等级!B4450,技能效果!B:B,0)))</f>
        <v/>
      </c>
      <c r="O4450" s="95">
        <f>IF(INDEX(技能效果!N:N,MATCH(B4450,技能效果!B:B,0))=0,INDEX(技能效果!M:M,MATCH(技能效果等级!B4450,技能效果!B:B,0)),INDEX(技能效果!M:M,MATCH(技能效果等级!B4450,技能效果!B:B,0))*VLOOKUP(E4450,技能数值计算!$C$19:$D$28,2,FALSE))</f>
        <v>0</v>
      </c>
      <c r="P4450" s="97"/>
      <c r="Q4450" s="97"/>
      <c r="R4450" s="95" t="str">
        <f>IF(INDEX(技能效果!O:O,MATCH(技能效果等级!B4450,技能效果!B:B,0))="","",INDEX(技能效果!O:O,MATCH(技能效果等级!B4450,技能效果!B:B,0)))</f>
        <v/>
      </c>
      <c r="S4450" s="97"/>
      <c r="T4450" s="97"/>
      <c r="U4450" s="97"/>
      <c r="V4450" s="96" t="str">
        <f>IF(INDEX(技能效果!AF:AF,MATCH(技能效果等级!B4450,技能效果!B:B,0))="","",INDEX(技能效果!AF:AF,MATCH(技能效果等级!B4450,技能效果!B:B,0)))</f>
        <v/>
      </c>
      <c r="W4450" s="95">
        <f t="shared" si="67"/>
        <v>436</v>
      </c>
    </row>
    <row r="4451" spans="1:23" ht="16.5" x14ac:dyDescent="0.2">
      <c r="A4451" s="62">
        <v>4448</v>
      </c>
      <c r="B4451" s="95">
        <f>INDEX(技能效果!B:B,MATCH(技能效果等级!W4451,技能效果!AE:AE,0))</f>
        <v>210700202</v>
      </c>
      <c r="C4451" s="95" t="str">
        <f>INDEX(技能效果!C:C,MATCH(技能效果等级!B4451,技能效果!B:B,0))</f>
        <v>许褚普攻水晶(教学)</v>
      </c>
      <c r="D4451" s="96" t="s">
        <v>873</v>
      </c>
      <c r="E4451" s="95">
        <v>4</v>
      </c>
      <c r="F4451" s="95">
        <f>INDEX(技能效果!H:H,MATCH(技能效果等级!B4451,技能效果!B:B,0))</f>
        <v>3006</v>
      </c>
      <c r="G4451" s="95">
        <f>IF(INDEX(技能效果!K:K,MATCH(B4451,技能效果!B:B,0))=0,INDEX(技能效果!I:I,MATCH(技能效果等级!B4451,技能效果!B:B,0)),INDEX(技能效果!I:I,MATCH(技能效果等级!B4451,技能效果!B:B,0))*VLOOKUP(E4451,技能数值计算!$C$19:$D$28,2,FALSE))</f>
        <v>1</v>
      </c>
      <c r="H4451" s="95">
        <f>INDEX(技能效果!J:J,MATCH(技能效果等级!B4451,技能效果!B:B,0))</f>
        <v>0</v>
      </c>
      <c r="I4451" s="97"/>
      <c r="J4451" s="97"/>
      <c r="K4451" s="97"/>
      <c r="L4451" s="97"/>
      <c r="M4451" s="97"/>
      <c r="N4451" s="96" t="str">
        <f>IF(INDEX(技能效果!L:L,MATCH(技能效果等级!B4451,技能效果!B:B,0))="","",INDEX(技能效果!L:L,MATCH(技能效果等级!B4451,技能效果!B:B,0)))</f>
        <v/>
      </c>
      <c r="O4451" s="95">
        <f>IF(INDEX(技能效果!N:N,MATCH(B4451,技能效果!B:B,0))=0,INDEX(技能效果!M:M,MATCH(技能效果等级!B4451,技能效果!B:B,0)),INDEX(技能效果!M:M,MATCH(技能效果等级!B4451,技能效果!B:B,0))*VLOOKUP(E4451,技能数值计算!$C$19:$D$28,2,FALSE))</f>
        <v>0</v>
      </c>
      <c r="P4451" s="97"/>
      <c r="Q4451" s="97"/>
      <c r="R4451" s="95" t="str">
        <f>IF(INDEX(技能效果!O:O,MATCH(技能效果等级!B4451,技能效果!B:B,0))="","",INDEX(技能效果!O:O,MATCH(技能效果等级!B4451,技能效果!B:B,0)))</f>
        <v/>
      </c>
      <c r="S4451" s="97"/>
      <c r="T4451" s="97"/>
      <c r="U4451" s="97"/>
      <c r="V4451" s="96" t="str">
        <f>IF(INDEX(技能效果!AF:AF,MATCH(技能效果等级!B4451,技能效果!B:B,0))="","",INDEX(技能效果!AF:AF,MATCH(技能效果等级!B4451,技能效果!B:B,0)))</f>
        <v/>
      </c>
      <c r="W4451" s="95">
        <f t="shared" si="67"/>
        <v>436</v>
      </c>
    </row>
    <row r="4452" spans="1:23" ht="16.5" x14ac:dyDescent="0.2">
      <c r="A4452" s="62">
        <v>4449</v>
      </c>
      <c r="B4452" s="95">
        <f>INDEX(技能效果!B:B,MATCH(技能效果等级!W4452,技能效果!AE:AE,0))</f>
        <v>210700202</v>
      </c>
      <c r="C4452" s="95" t="str">
        <f>INDEX(技能效果!C:C,MATCH(技能效果等级!B4452,技能效果!B:B,0))</f>
        <v>许褚普攻水晶(教学)</v>
      </c>
      <c r="D4452" s="96" t="s">
        <v>873</v>
      </c>
      <c r="E4452" s="95">
        <v>5</v>
      </c>
      <c r="F4452" s="95">
        <f>INDEX(技能效果!H:H,MATCH(技能效果等级!B4452,技能效果!B:B,0))</f>
        <v>3006</v>
      </c>
      <c r="G4452" s="95">
        <f>IF(INDEX(技能效果!K:K,MATCH(B4452,技能效果!B:B,0))=0,INDEX(技能效果!I:I,MATCH(技能效果等级!B4452,技能效果!B:B,0)),INDEX(技能效果!I:I,MATCH(技能效果等级!B4452,技能效果!B:B,0))*VLOOKUP(E4452,技能数值计算!$C$19:$D$28,2,FALSE))</f>
        <v>1</v>
      </c>
      <c r="H4452" s="95">
        <f>INDEX(技能效果!J:J,MATCH(技能效果等级!B4452,技能效果!B:B,0))</f>
        <v>0</v>
      </c>
      <c r="I4452" s="97"/>
      <c r="J4452" s="97"/>
      <c r="K4452" s="97"/>
      <c r="L4452" s="97"/>
      <c r="M4452" s="97"/>
      <c r="N4452" s="96" t="str">
        <f>IF(INDEX(技能效果!L:L,MATCH(技能效果等级!B4452,技能效果!B:B,0))="","",INDEX(技能效果!L:L,MATCH(技能效果等级!B4452,技能效果!B:B,0)))</f>
        <v/>
      </c>
      <c r="O4452" s="95">
        <f>IF(INDEX(技能效果!N:N,MATCH(B4452,技能效果!B:B,0))=0,INDEX(技能效果!M:M,MATCH(技能效果等级!B4452,技能效果!B:B,0)),INDEX(技能效果!M:M,MATCH(技能效果等级!B4452,技能效果!B:B,0))*VLOOKUP(E4452,技能数值计算!$C$19:$D$28,2,FALSE))</f>
        <v>0</v>
      </c>
      <c r="P4452" s="97"/>
      <c r="Q4452" s="97"/>
      <c r="R4452" s="95" t="str">
        <f>IF(INDEX(技能效果!O:O,MATCH(技能效果等级!B4452,技能效果!B:B,0))="","",INDEX(技能效果!O:O,MATCH(技能效果等级!B4452,技能效果!B:B,0)))</f>
        <v/>
      </c>
      <c r="S4452" s="97"/>
      <c r="T4452" s="97"/>
      <c r="U4452" s="97"/>
      <c r="V4452" s="96" t="str">
        <f>IF(INDEX(技能效果!AF:AF,MATCH(技能效果等级!B4452,技能效果!B:B,0))="","",INDEX(技能效果!AF:AF,MATCH(技能效果等级!B4452,技能效果!B:B,0)))</f>
        <v/>
      </c>
      <c r="W4452" s="95">
        <f t="shared" si="67"/>
        <v>436</v>
      </c>
    </row>
    <row r="4453" spans="1:23" ht="16.5" x14ac:dyDescent="0.2">
      <c r="A4453" s="62">
        <v>4450</v>
      </c>
      <c r="B4453" s="95">
        <f>INDEX(技能效果!B:B,MATCH(技能效果等级!W4453,技能效果!AE:AE,0))</f>
        <v>210700202</v>
      </c>
      <c r="C4453" s="95" t="str">
        <f>INDEX(技能效果!C:C,MATCH(技能效果等级!B4453,技能效果!B:B,0))</f>
        <v>许褚普攻水晶(教学)</v>
      </c>
      <c r="D4453" s="96" t="s">
        <v>873</v>
      </c>
      <c r="E4453" s="95">
        <v>6</v>
      </c>
      <c r="F4453" s="95">
        <f>INDEX(技能效果!H:H,MATCH(技能效果等级!B4453,技能效果!B:B,0))</f>
        <v>3006</v>
      </c>
      <c r="G4453" s="95">
        <f>IF(INDEX(技能效果!K:K,MATCH(B4453,技能效果!B:B,0))=0,INDEX(技能效果!I:I,MATCH(技能效果等级!B4453,技能效果!B:B,0)),INDEX(技能效果!I:I,MATCH(技能效果等级!B4453,技能效果!B:B,0))*VLOOKUP(E4453,技能数值计算!$C$19:$D$28,2,FALSE))</f>
        <v>1</v>
      </c>
      <c r="H4453" s="95">
        <f>INDEX(技能效果!J:J,MATCH(技能效果等级!B4453,技能效果!B:B,0))</f>
        <v>0</v>
      </c>
      <c r="I4453" s="97"/>
      <c r="J4453" s="97"/>
      <c r="K4453" s="97"/>
      <c r="L4453" s="97"/>
      <c r="M4453" s="97"/>
      <c r="N4453" s="96" t="str">
        <f>IF(INDEX(技能效果!L:L,MATCH(技能效果等级!B4453,技能效果!B:B,0))="","",INDEX(技能效果!L:L,MATCH(技能效果等级!B4453,技能效果!B:B,0)))</f>
        <v/>
      </c>
      <c r="O4453" s="95">
        <f>IF(INDEX(技能效果!N:N,MATCH(B4453,技能效果!B:B,0))=0,INDEX(技能效果!M:M,MATCH(技能效果等级!B4453,技能效果!B:B,0)),INDEX(技能效果!M:M,MATCH(技能效果等级!B4453,技能效果!B:B,0))*VLOOKUP(E4453,技能数值计算!$C$19:$D$28,2,FALSE))</f>
        <v>0</v>
      </c>
      <c r="P4453" s="97"/>
      <c r="Q4453" s="97"/>
      <c r="R4453" s="95" t="str">
        <f>IF(INDEX(技能效果!O:O,MATCH(技能效果等级!B4453,技能效果!B:B,0))="","",INDEX(技能效果!O:O,MATCH(技能效果等级!B4453,技能效果!B:B,0)))</f>
        <v/>
      </c>
      <c r="S4453" s="97"/>
      <c r="T4453" s="97"/>
      <c r="U4453" s="97"/>
      <c r="V4453" s="96" t="str">
        <f>IF(INDEX(技能效果!AF:AF,MATCH(技能效果等级!B4453,技能效果!B:B,0))="","",INDEX(技能效果!AF:AF,MATCH(技能效果等级!B4453,技能效果!B:B,0)))</f>
        <v/>
      </c>
      <c r="W4453" s="95">
        <f t="shared" si="67"/>
        <v>436</v>
      </c>
    </row>
    <row r="4454" spans="1:23" ht="16.5" x14ac:dyDescent="0.2">
      <c r="A4454" s="62">
        <v>4451</v>
      </c>
      <c r="B4454" s="95">
        <f>INDEX(技能效果!B:B,MATCH(技能效果等级!W4454,技能效果!AE:AE,0))</f>
        <v>210700202</v>
      </c>
      <c r="C4454" s="95" t="str">
        <f>INDEX(技能效果!C:C,MATCH(技能效果等级!B4454,技能效果!B:B,0))</f>
        <v>许褚普攻水晶(教学)</v>
      </c>
      <c r="D4454" s="96" t="s">
        <v>873</v>
      </c>
      <c r="E4454" s="95">
        <v>7</v>
      </c>
      <c r="F4454" s="95">
        <f>INDEX(技能效果!H:H,MATCH(技能效果等级!B4454,技能效果!B:B,0))</f>
        <v>3006</v>
      </c>
      <c r="G4454" s="95">
        <f>IF(INDEX(技能效果!K:K,MATCH(B4454,技能效果!B:B,0))=0,INDEX(技能效果!I:I,MATCH(技能效果等级!B4454,技能效果!B:B,0)),INDEX(技能效果!I:I,MATCH(技能效果等级!B4454,技能效果!B:B,0))*VLOOKUP(E4454,技能数值计算!$C$19:$D$28,2,FALSE))</f>
        <v>1</v>
      </c>
      <c r="H4454" s="95">
        <f>INDEX(技能效果!J:J,MATCH(技能效果等级!B4454,技能效果!B:B,0))</f>
        <v>0</v>
      </c>
      <c r="I4454" s="97"/>
      <c r="J4454" s="97"/>
      <c r="K4454" s="97"/>
      <c r="L4454" s="97"/>
      <c r="M4454" s="97"/>
      <c r="N4454" s="96" t="str">
        <f>IF(INDEX(技能效果!L:L,MATCH(技能效果等级!B4454,技能效果!B:B,0))="","",INDEX(技能效果!L:L,MATCH(技能效果等级!B4454,技能效果!B:B,0)))</f>
        <v/>
      </c>
      <c r="O4454" s="95">
        <f>IF(INDEX(技能效果!N:N,MATCH(B4454,技能效果!B:B,0))=0,INDEX(技能效果!M:M,MATCH(技能效果等级!B4454,技能效果!B:B,0)),INDEX(技能效果!M:M,MATCH(技能效果等级!B4454,技能效果!B:B,0))*VLOOKUP(E4454,技能数值计算!$C$19:$D$28,2,FALSE))</f>
        <v>0</v>
      </c>
      <c r="P4454" s="97"/>
      <c r="Q4454" s="97"/>
      <c r="R4454" s="95" t="str">
        <f>IF(INDEX(技能效果!O:O,MATCH(技能效果等级!B4454,技能效果!B:B,0))="","",INDEX(技能效果!O:O,MATCH(技能效果等级!B4454,技能效果!B:B,0)))</f>
        <v/>
      </c>
      <c r="S4454" s="97"/>
      <c r="T4454" s="97"/>
      <c r="U4454" s="97"/>
      <c r="V4454" s="96" t="str">
        <f>IF(INDEX(技能效果!AF:AF,MATCH(技能效果等级!B4454,技能效果!B:B,0))="","",INDEX(技能效果!AF:AF,MATCH(技能效果等级!B4454,技能效果!B:B,0)))</f>
        <v/>
      </c>
      <c r="W4454" s="95">
        <f t="shared" si="67"/>
        <v>436</v>
      </c>
    </row>
    <row r="4455" spans="1:23" ht="16.5" x14ac:dyDescent="0.2">
      <c r="A4455" s="62">
        <v>4452</v>
      </c>
      <c r="B4455" s="95">
        <f>INDEX(技能效果!B:B,MATCH(技能效果等级!W4455,技能效果!AE:AE,0))</f>
        <v>210700202</v>
      </c>
      <c r="C4455" s="95" t="str">
        <f>INDEX(技能效果!C:C,MATCH(技能效果等级!B4455,技能效果!B:B,0))</f>
        <v>许褚普攻水晶(教学)</v>
      </c>
      <c r="D4455" s="96" t="s">
        <v>873</v>
      </c>
      <c r="E4455" s="95">
        <v>8</v>
      </c>
      <c r="F4455" s="95">
        <f>INDEX(技能效果!H:H,MATCH(技能效果等级!B4455,技能效果!B:B,0))</f>
        <v>3006</v>
      </c>
      <c r="G4455" s="95">
        <f>IF(INDEX(技能效果!K:K,MATCH(B4455,技能效果!B:B,0))=0,INDEX(技能效果!I:I,MATCH(技能效果等级!B4455,技能效果!B:B,0)),INDEX(技能效果!I:I,MATCH(技能效果等级!B4455,技能效果!B:B,0))*VLOOKUP(E4455,技能数值计算!$C$19:$D$28,2,FALSE))</f>
        <v>1</v>
      </c>
      <c r="H4455" s="95">
        <f>INDEX(技能效果!J:J,MATCH(技能效果等级!B4455,技能效果!B:B,0))</f>
        <v>0</v>
      </c>
      <c r="I4455" s="97"/>
      <c r="J4455" s="97"/>
      <c r="K4455" s="97"/>
      <c r="L4455" s="97"/>
      <c r="M4455" s="97"/>
      <c r="N4455" s="96" t="str">
        <f>IF(INDEX(技能效果!L:L,MATCH(技能效果等级!B4455,技能效果!B:B,0))="","",INDEX(技能效果!L:L,MATCH(技能效果等级!B4455,技能效果!B:B,0)))</f>
        <v/>
      </c>
      <c r="O4455" s="95">
        <f>IF(INDEX(技能效果!N:N,MATCH(B4455,技能效果!B:B,0))=0,INDEX(技能效果!M:M,MATCH(技能效果等级!B4455,技能效果!B:B,0)),INDEX(技能效果!M:M,MATCH(技能效果等级!B4455,技能效果!B:B,0))*VLOOKUP(E4455,技能数值计算!$C$19:$D$28,2,FALSE))</f>
        <v>0</v>
      </c>
      <c r="P4455" s="97"/>
      <c r="Q4455" s="97"/>
      <c r="R4455" s="95" t="str">
        <f>IF(INDEX(技能效果!O:O,MATCH(技能效果等级!B4455,技能效果!B:B,0))="","",INDEX(技能效果!O:O,MATCH(技能效果等级!B4455,技能效果!B:B,0)))</f>
        <v/>
      </c>
      <c r="S4455" s="97"/>
      <c r="T4455" s="97"/>
      <c r="U4455" s="97"/>
      <c r="V4455" s="96" t="str">
        <f>IF(INDEX(技能效果!AF:AF,MATCH(技能效果等级!B4455,技能效果!B:B,0))="","",INDEX(技能效果!AF:AF,MATCH(技能效果等级!B4455,技能效果!B:B,0)))</f>
        <v/>
      </c>
      <c r="W4455" s="95">
        <f t="shared" si="67"/>
        <v>436</v>
      </c>
    </row>
    <row r="4456" spans="1:23" ht="16.5" x14ac:dyDescent="0.2">
      <c r="A4456" s="62">
        <v>4453</v>
      </c>
      <c r="B4456" s="95">
        <f>INDEX(技能效果!B:B,MATCH(技能效果等级!W4456,技能效果!AE:AE,0))</f>
        <v>210700202</v>
      </c>
      <c r="C4456" s="95" t="str">
        <f>INDEX(技能效果!C:C,MATCH(技能效果等级!B4456,技能效果!B:B,0))</f>
        <v>许褚普攻水晶(教学)</v>
      </c>
      <c r="D4456" s="96" t="s">
        <v>873</v>
      </c>
      <c r="E4456" s="95">
        <v>9</v>
      </c>
      <c r="F4456" s="95">
        <f>INDEX(技能效果!H:H,MATCH(技能效果等级!B4456,技能效果!B:B,0))</f>
        <v>3006</v>
      </c>
      <c r="G4456" s="95">
        <f>IF(INDEX(技能效果!K:K,MATCH(B4456,技能效果!B:B,0))=0,INDEX(技能效果!I:I,MATCH(技能效果等级!B4456,技能效果!B:B,0)),INDEX(技能效果!I:I,MATCH(技能效果等级!B4456,技能效果!B:B,0))*VLOOKUP(E4456,技能数值计算!$C$19:$D$28,2,FALSE))</f>
        <v>1</v>
      </c>
      <c r="H4456" s="95">
        <f>INDEX(技能效果!J:J,MATCH(技能效果等级!B4456,技能效果!B:B,0))</f>
        <v>0</v>
      </c>
      <c r="I4456" s="97"/>
      <c r="J4456" s="97"/>
      <c r="K4456" s="97"/>
      <c r="L4456" s="97"/>
      <c r="M4456" s="97"/>
      <c r="N4456" s="96" t="str">
        <f>IF(INDEX(技能效果!L:L,MATCH(技能效果等级!B4456,技能效果!B:B,0))="","",INDEX(技能效果!L:L,MATCH(技能效果等级!B4456,技能效果!B:B,0)))</f>
        <v/>
      </c>
      <c r="O4456" s="95">
        <f>IF(INDEX(技能效果!N:N,MATCH(B4456,技能效果!B:B,0))=0,INDEX(技能效果!M:M,MATCH(技能效果等级!B4456,技能效果!B:B,0)),INDEX(技能效果!M:M,MATCH(技能效果等级!B4456,技能效果!B:B,0))*VLOOKUP(E4456,技能数值计算!$C$19:$D$28,2,FALSE))</f>
        <v>0</v>
      </c>
      <c r="P4456" s="97"/>
      <c r="Q4456" s="97"/>
      <c r="R4456" s="95" t="str">
        <f>IF(INDEX(技能效果!O:O,MATCH(技能效果等级!B4456,技能效果!B:B,0))="","",INDEX(技能效果!O:O,MATCH(技能效果等级!B4456,技能效果!B:B,0)))</f>
        <v/>
      </c>
      <c r="S4456" s="97"/>
      <c r="T4456" s="97"/>
      <c r="U4456" s="97"/>
      <c r="V4456" s="96" t="str">
        <f>IF(INDEX(技能效果!AF:AF,MATCH(技能效果等级!B4456,技能效果!B:B,0))="","",INDEX(技能效果!AF:AF,MATCH(技能效果等级!B4456,技能效果!B:B,0)))</f>
        <v/>
      </c>
      <c r="W4456" s="95">
        <f t="shared" si="67"/>
        <v>436</v>
      </c>
    </row>
    <row r="4457" spans="1:23" ht="16.5" x14ac:dyDescent="0.2">
      <c r="A4457" s="62">
        <v>4454</v>
      </c>
      <c r="B4457" s="95">
        <f>INDEX(技能效果!B:B,MATCH(技能效果等级!W4457,技能效果!AE:AE,0))</f>
        <v>210700202</v>
      </c>
      <c r="C4457" s="95" t="str">
        <f>INDEX(技能效果!C:C,MATCH(技能效果等级!B4457,技能效果!B:B,0))</f>
        <v>许褚普攻水晶(教学)</v>
      </c>
      <c r="D4457" s="96" t="s">
        <v>873</v>
      </c>
      <c r="E4457" s="95">
        <v>10</v>
      </c>
      <c r="F4457" s="95">
        <f>INDEX(技能效果!H:H,MATCH(技能效果等级!B4457,技能效果!B:B,0))</f>
        <v>3006</v>
      </c>
      <c r="G4457" s="95">
        <f>IF(INDEX(技能效果!K:K,MATCH(B4457,技能效果!B:B,0))=0,INDEX(技能效果!I:I,MATCH(技能效果等级!B4457,技能效果!B:B,0)),INDEX(技能效果!I:I,MATCH(技能效果等级!B4457,技能效果!B:B,0))*VLOOKUP(E4457,技能数值计算!$C$19:$D$28,2,FALSE))</f>
        <v>1</v>
      </c>
      <c r="H4457" s="95">
        <f>INDEX(技能效果!J:J,MATCH(技能效果等级!B4457,技能效果!B:B,0))</f>
        <v>0</v>
      </c>
      <c r="I4457" s="97"/>
      <c r="J4457" s="97"/>
      <c r="K4457" s="97"/>
      <c r="L4457" s="97"/>
      <c r="M4457" s="97"/>
      <c r="N4457" s="96" t="str">
        <f>IF(INDEX(技能效果!L:L,MATCH(技能效果等级!B4457,技能效果!B:B,0))="","",INDEX(技能效果!L:L,MATCH(技能效果等级!B4457,技能效果!B:B,0)))</f>
        <v/>
      </c>
      <c r="O4457" s="95">
        <f>IF(INDEX(技能效果!N:N,MATCH(B4457,技能效果!B:B,0))=0,INDEX(技能效果!M:M,MATCH(技能效果等级!B4457,技能效果!B:B,0)),INDEX(技能效果!M:M,MATCH(技能效果等级!B4457,技能效果!B:B,0))*VLOOKUP(E4457,技能数值计算!$C$19:$D$28,2,FALSE))</f>
        <v>0</v>
      </c>
      <c r="P4457" s="97"/>
      <c r="Q4457" s="97"/>
      <c r="R4457" s="95" t="str">
        <f>IF(INDEX(技能效果!O:O,MATCH(技能效果等级!B4457,技能效果!B:B,0))="","",INDEX(技能效果!O:O,MATCH(技能效果等级!B4457,技能效果!B:B,0)))</f>
        <v/>
      </c>
      <c r="S4457" s="97"/>
      <c r="T4457" s="97"/>
      <c r="U4457" s="97"/>
      <c r="V4457" s="96" t="str">
        <f>IF(INDEX(技能效果!AF:AF,MATCH(技能效果等级!B4457,技能效果!B:B,0))="","",INDEX(技能效果!AF:AF,MATCH(技能效果等级!B4457,技能效果!B:B,0)))</f>
        <v/>
      </c>
      <c r="W4457" s="95">
        <f t="shared" si="67"/>
        <v>436</v>
      </c>
    </row>
    <row r="4458" spans="1:23" ht="16.5" x14ac:dyDescent="0.2">
      <c r="A4458" s="62">
        <v>4455</v>
      </c>
      <c r="B4458" s="95">
        <f>INDEX(技能效果!B:B,MATCH(技能效果等级!W4458,技能效果!AE:AE,0))</f>
        <v>210700301</v>
      </c>
      <c r="C4458" s="95" t="str">
        <f>INDEX(技能效果!C:C,MATCH(技能效果等级!B4458,技能效果!B:B,0))</f>
        <v>典韦普攻伤害(教学)</v>
      </c>
      <c r="D4458" s="96" t="s">
        <v>873</v>
      </c>
      <c r="E4458" s="95">
        <v>1</v>
      </c>
      <c r="F4458" s="95">
        <f>INDEX(技能效果!H:H,MATCH(技能效果等级!B4458,技能效果!B:B,0))</f>
        <v>1001</v>
      </c>
      <c r="G4458" s="95">
        <f>IF(INDEX(技能效果!K:K,MATCH(B4458,技能效果!B:B,0))=0,INDEX(技能效果!I:I,MATCH(技能效果等级!B4458,技能效果!B:B,0)),INDEX(技能效果!I:I,MATCH(技能效果等级!B4458,技能效果!B:B,0))*VLOOKUP(E4458,技能数值计算!$C$19:$D$28,2,FALSE))</f>
        <v>0.5</v>
      </c>
      <c r="H4458" s="95">
        <f>INDEX(技能效果!J:J,MATCH(技能效果等级!B4458,技能效果!B:B,0))</f>
        <v>0</v>
      </c>
      <c r="I4458" s="97"/>
      <c r="J4458" s="97"/>
      <c r="K4458" s="97"/>
      <c r="L4458" s="97"/>
      <c r="M4458" s="97"/>
      <c r="N4458" s="96" t="str">
        <f>IF(INDEX(技能效果!L:L,MATCH(技能效果等级!B4458,技能效果!B:B,0))="","",INDEX(技能效果!L:L,MATCH(技能效果等级!B4458,技能效果!B:B,0)))</f>
        <v/>
      </c>
      <c r="O4458" s="95">
        <f>IF(INDEX(技能效果!N:N,MATCH(B4458,技能效果!B:B,0))=0,INDEX(技能效果!M:M,MATCH(技能效果等级!B4458,技能效果!B:B,0)),INDEX(技能效果!M:M,MATCH(技能效果等级!B4458,技能效果!B:B,0))*VLOOKUP(E4458,技能数值计算!$C$19:$D$28,2,FALSE))</f>
        <v>0</v>
      </c>
      <c r="P4458" s="97"/>
      <c r="Q4458" s="97"/>
      <c r="R4458" s="95" t="str">
        <f>IF(INDEX(技能效果!O:O,MATCH(技能效果等级!B4458,技能效果!B:B,0))="","",INDEX(技能效果!O:O,MATCH(技能效果等级!B4458,技能效果!B:B,0)))</f>
        <v/>
      </c>
      <c r="S4458" s="97"/>
      <c r="T4458" s="97"/>
      <c r="U4458" s="97"/>
      <c r="V4458" s="96" t="str">
        <f>IF(INDEX(技能效果!AF:AF,MATCH(技能效果等级!B4458,技能效果!B:B,0))="","",INDEX(技能效果!AF:AF,MATCH(技能效果等级!B4458,技能效果!B:B,0)))</f>
        <v/>
      </c>
      <c r="W4458" s="95">
        <f t="shared" si="67"/>
        <v>437</v>
      </c>
    </row>
    <row r="4459" spans="1:23" ht="16.5" x14ac:dyDescent="0.2">
      <c r="A4459" s="62">
        <v>4456</v>
      </c>
      <c r="B4459" s="95">
        <f>INDEX(技能效果!B:B,MATCH(技能效果等级!W4459,技能效果!AE:AE,0))</f>
        <v>210700301</v>
      </c>
      <c r="C4459" s="95" t="str">
        <f>INDEX(技能效果!C:C,MATCH(技能效果等级!B4459,技能效果!B:B,0))</f>
        <v>典韦普攻伤害(教学)</v>
      </c>
      <c r="D4459" s="96" t="s">
        <v>873</v>
      </c>
      <c r="E4459" s="95">
        <v>2</v>
      </c>
      <c r="F4459" s="95">
        <f>INDEX(技能效果!H:H,MATCH(技能效果等级!B4459,技能效果!B:B,0))</f>
        <v>1001</v>
      </c>
      <c r="G4459" s="95">
        <f>IF(INDEX(技能效果!K:K,MATCH(B4459,技能效果!B:B,0))=0,INDEX(技能效果!I:I,MATCH(技能效果等级!B4459,技能效果!B:B,0)),INDEX(技能效果!I:I,MATCH(技能效果等级!B4459,技能效果!B:B,0))*VLOOKUP(E4459,技能数值计算!$C$19:$D$28,2,FALSE))</f>
        <v>0.5</v>
      </c>
      <c r="H4459" s="95">
        <f>INDEX(技能效果!J:J,MATCH(技能效果等级!B4459,技能效果!B:B,0))</f>
        <v>0</v>
      </c>
      <c r="I4459" s="97"/>
      <c r="J4459" s="97"/>
      <c r="K4459" s="97"/>
      <c r="L4459" s="97"/>
      <c r="M4459" s="97"/>
      <c r="N4459" s="96" t="str">
        <f>IF(INDEX(技能效果!L:L,MATCH(技能效果等级!B4459,技能效果!B:B,0))="","",INDEX(技能效果!L:L,MATCH(技能效果等级!B4459,技能效果!B:B,0)))</f>
        <v/>
      </c>
      <c r="O4459" s="95">
        <f>IF(INDEX(技能效果!N:N,MATCH(B4459,技能效果!B:B,0))=0,INDEX(技能效果!M:M,MATCH(技能效果等级!B4459,技能效果!B:B,0)),INDEX(技能效果!M:M,MATCH(技能效果等级!B4459,技能效果!B:B,0))*VLOOKUP(E4459,技能数值计算!$C$19:$D$28,2,FALSE))</f>
        <v>0</v>
      </c>
      <c r="P4459" s="97"/>
      <c r="Q4459" s="97"/>
      <c r="R4459" s="95" t="str">
        <f>IF(INDEX(技能效果!O:O,MATCH(技能效果等级!B4459,技能效果!B:B,0))="","",INDEX(技能效果!O:O,MATCH(技能效果等级!B4459,技能效果!B:B,0)))</f>
        <v/>
      </c>
      <c r="S4459" s="97"/>
      <c r="T4459" s="97"/>
      <c r="U4459" s="97"/>
      <c r="V4459" s="96" t="str">
        <f>IF(INDEX(技能效果!AF:AF,MATCH(技能效果等级!B4459,技能效果!B:B,0))="","",INDEX(技能效果!AF:AF,MATCH(技能效果等级!B4459,技能效果!B:B,0)))</f>
        <v/>
      </c>
      <c r="W4459" s="95">
        <f t="shared" si="67"/>
        <v>437</v>
      </c>
    </row>
    <row r="4460" spans="1:23" ht="16.5" x14ac:dyDescent="0.2">
      <c r="A4460" s="62">
        <v>4457</v>
      </c>
      <c r="B4460" s="95">
        <f>INDEX(技能效果!B:B,MATCH(技能效果等级!W4460,技能效果!AE:AE,0))</f>
        <v>210700301</v>
      </c>
      <c r="C4460" s="95" t="str">
        <f>INDEX(技能效果!C:C,MATCH(技能效果等级!B4460,技能效果!B:B,0))</f>
        <v>典韦普攻伤害(教学)</v>
      </c>
      <c r="D4460" s="96" t="s">
        <v>873</v>
      </c>
      <c r="E4460" s="95">
        <v>3</v>
      </c>
      <c r="F4460" s="95">
        <f>INDEX(技能效果!H:H,MATCH(技能效果等级!B4460,技能效果!B:B,0))</f>
        <v>1001</v>
      </c>
      <c r="G4460" s="95">
        <f>IF(INDEX(技能效果!K:K,MATCH(B4460,技能效果!B:B,0))=0,INDEX(技能效果!I:I,MATCH(技能效果等级!B4460,技能效果!B:B,0)),INDEX(技能效果!I:I,MATCH(技能效果等级!B4460,技能效果!B:B,0))*VLOOKUP(E4460,技能数值计算!$C$19:$D$28,2,FALSE))</f>
        <v>0.5</v>
      </c>
      <c r="H4460" s="95">
        <f>INDEX(技能效果!J:J,MATCH(技能效果等级!B4460,技能效果!B:B,0))</f>
        <v>0</v>
      </c>
      <c r="I4460" s="97"/>
      <c r="J4460" s="97"/>
      <c r="K4460" s="97"/>
      <c r="L4460" s="97"/>
      <c r="M4460" s="97"/>
      <c r="N4460" s="96" t="str">
        <f>IF(INDEX(技能效果!L:L,MATCH(技能效果等级!B4460,技能效果!B:B,0))="","",INDEX(技能效果!L:L,MATCH(技能效果等级!B4460,技能效果!B:B,0)))</f>
        <v/>
      </c>
      <c r="O4460" s="95">
        <f>IF(INDEX(技能效果!N:N,MATCH(B4460,技能效果!B:B,0))=0,INDEX(技能效果!M:M,MATCH(技能效果等级!B4460,技能效果!B:B,0)),INDEX(技能效果!M:M,MATCH(技能效果等级!B4460,技能效果!B:B,0))*VLOOKUP(E4460,技能数值计算!$C$19:$D$28,2,FALSE))</f>
        <v>0</v>
      </c>
      <c r="P4460" s="97"/>
      <c r="Q4460" s="97"/>
      <c r="R4460" s="95" t="str">
        <f>IF(INDEX(技能效果!O:O,MATCH(技能效果等级!B4460,技能效果!B:B,0))="","",INDEX(技能效果!O:O,MATCH(技能效果等级!B4460,技能效果!B:B,0)))</f>
        <v/>
      </c>
      <c r="S4460" s="97"/>
      <c r="T4460" s="97"/>
      <c r="U4460" s="97"/>
      <c r="V4460" s="96" t="str">
        <f>IF(INDEX(技能效果!AF:AF,MATCH(技能效果等级!B4460,技能效果!B:B,0))="","",INDEX(技能效果!AF:AF,MATCH(技能效果等级!B4460,技能效果!B:B,0)))</f>
        <v/>
      </c>
      <c r="W4460" s="95">
        <f t="shared" si="67"/>
        <v>437</v>
      </c>
    </row>
    <row r="4461" spans="1:23" ht="16.5" x14ac:dyDescent="0.2">
      <c r="A4461" s="62">
        <v>4458</v>
      </c>
      <c r="B4461" s="95">
        <f>INDEX(技能效果!B:B,MATCH(技能效果等级!W4461,技能效果!AE:AE,0))</f>
        <v>210700301</v>
      </c>
      <c r="C4461" s="95" t="str">
        <f>INDEX(技能效果!C:C,MATCH(技能效果等级!B4461,技能效果!B:B,0))</f>
        <v>典韦普攻伤害(教学)</v>
      </c>
      <c r="D4461" s="96" t="s">
        <v>873</v>
      </c>
      <c r="E4461" s="95">
        <v>4</v>
      </c>
      <c r="F4461" s="95">
        <f>INDEX(技能效果!H:H,MATCH(技能效果等级!B4461,技能效果!B:B,0))</f>
        <v>1001</v>
      </c>
      <c r="G4461" s="95">
        <f>IF(INDEX(技能效果!K:K,MATCH(B4461,技能效果!B:B,0))=0,INDEX(技能效果!I:I,MATCH(技能效果等级!B4461,技能效果!B:B,0)),INDEX(技能效果!I:I,MATCH(技能效果等级!B4461,技能效果!B:B,0))*VLOOKUP(E4461,技能数值计算!$C$19:$D$28,2,FALSE))</f>
        <v>0.5</v>
      </c>
      <c r="H4461" s="95">
        <f>INDEX(技能效果!J:J,MATCH(技能效果等级!B4461,技能效果!B:B,0))</f>
        <v>0</v>
      </c>
      <c r="I4461" s="97"/>
      <c r="J4461" s="97"/>
      <c r="K4461" s="97"/>
      <c r="L4461" s="97"/>
      <c r="M4461" s="97"/>
      <c r="N4461" s="96" t="str">
        <f>IF(INDEX(技能效果!L:L,MATCH(技能效果等级!B4461,技能效果!B:B,0))="","",INDEX(技能效果!L:L,MATCH(技能效果等级!B4461,技能效果!B:B,0)))</f>
        <v/>
      </c>
      <c r="O4461" s="95">
        <f>IF(INDEX(技能效果!N:N,MATCH(B4461,技能效果!B:B,0))=0,INDEX(技能效果!M:M,MATCH(技能效果等级!B4461,技能效果!B:B,0)),INDEX(技能效果!M:M,MATCH(技能效果等级!B4461,技能效果!B:B,0))*VLOOKUP(E4461,技能数值计算!$C$19:$D$28,2,FALSE))</f>
        <v>0</v>
      </c>
      <c r="P4461" s="97"/>
      <c r="Q4461" s="97"/>
      <c r="R4461" s="95" t="str">
        <f>IF(INDEX(技能效果!O:O,MATCH(技能效果等级!B4461,技能效果!B:B,0))="","",INDEX(技能效果!O:O,MATCH(技能效果等级!B4461,技能效果!B:B,0)))</f>
        <v/>
      </c>
      <c r="S4461" s="97"/>
      <c r="T4461" s="97"/>
      <c r="U4461" s="97"/>
      <c r="V4461" s="96" t="str">
        <f>IF(INDEX(技能效果!AF:AF,MATCH(技能效果等级!B4461,技能效果!B:B,0))="","",INDEX(技能效果!AF:AF,MATCH(技能效果等级!B4461,技能效果!B:B,0)))</f>
        <v/>
      </c>
      <c r="W4461" s="95">
        <f t="shared" ref="W4461:W4524" si="68">W4451+1</f>
        <v>437</v>
      </c>
    </row>
    <row r="4462" spans="1:23" ht="16.5" x14ac:dyDescent="0.2">
      <c r="A4462" s="62">
        <v>4459</v>
      </c>
      <c r="B4462" s="95">
        <f>INDEX(技能效果!B:B,MATCH(技能效果等级!W4462,技能效果!AE:AE,0))</f>
        <v>210700301</v>
      </c>
      <c r="C4462" s="95" t="str">
        <f>INDEX(技能效果!C:C,MATCH(技能效果等级!B4462,技能效果!B:B,0))</f>
        <v>典韦普攻伤害(教学)</v>
      </c>
      <c r="D4462" s="96" t="s">
        <v>873</v>
      </c>
      <c r="E4462" s="95">
        <v>5</v>
      </c>
      <c r="F4462" s="95">
        <f>INDEX(技能效果!H:H,MATCH(技能效果等级!B4462,技能效果!B:B,0))</f>
        <v>1001</v>
      </c>
      <c r="G4462" s="95">
        <f>IF(INDEX(技能效果!K:K,MATCH(B4462,技能效果!B:B,0))=0,INDEX(技能效果!I:I,MATCH(技能效果等级!B4462,技能效果!B:B,0)),INDEX(技能效果!I:I,MATCH(技能效果等级!B4462,技能效果!B:B,0))*VLOOKUP(E4462,技能数值计算!$C$19:$D$28,2,FALSE))</f>
        <v>0.5</v>
      </c>
      <c r="H4462" s="95">
        <f>INDEX(技能效果!J:J,MATCH(技能效果等级!B4462,技能效果!B:B,0))</f>
        <v>0</v>
      </c>
      <c r="I4462" s="97"/>
      <c r="J4462" s="97"/>
      <c r="K4462" s="97"/>
      <c r="L4462" s="97"/>
      <c r="M4462" s="97"/>
      <c r="N4462" s="96" t="str">
        <f>IF(INDEX(技能效果!L:L,MATCH(技能效果等级!B4462,技能效果!B:B,0))="","",INDEX(技能效果!L:L,MATCH(技能效果等级!B4462,技能效果!B:B,0)))</f>
        <v/>
      </c>
      <c r="O4462" s="95">
        <f>IF(INDEX(技能效果!N:N,MATCH(B4462,技能效果!B:B,0))=0,INDEX(技能效果!M:M,MATCH(技能效果等级!B4462,技能效果!B:B,0)),INDEX(技能效果!M:M,MATCH(技能效果等级!B4462,技能效果!B:B,0))*VLOOKUP(E4462,技能数值计算!$C$19:$D$28,2,FALSE))</f>
        <v>0</v>
      </c>
      <c r="P4462" s="97"/>
      <c r="Q4462" s="97"/>
      <c r="R4462" s="95" t="str">
        <f>IF(INDEX(技能效果!O:O,MATCH(技能效果等级!B4462,技能效果!B:B,0))="","",INDEX(技能效果!O:O,MATCH(技能效果等级!B4462,技能效果!B:B,0)))</f>
        <v/>
      </c>
      <c r="S4462" s="97"/>
      <c r="T4462" s="97"/>
      <c r="U4462" s="97"/>
      <c r="V4462" s="96" t="str">
        <f>IF(INDEX(技能效果!AF:AF,MATCH(技能效果等级!B4462,技能效果!B:B,0))="","",INDEX(技能效果!AF:AF,MATCH(技能效果等级!B4462,技能效果!B:B,0)))</f>
        <v/>
      </c>
      <c r="W4462" s="95">
        <f t="shared" si="68"/>
        <v>437</v>
      </c>
    </row>
    <row r="4463" spans="1:23" ht="16.5" x14ac:dyDescent="0.2">
      <c r="A4463" s="62">
        <v>4460</v>
      </c>
      <c r="B4463" s="95">
        <f>INDEX(技能效果!B:B,MATCH(技能效果等级!W4463,技能效果!AE:AE,0))</f>
        <v>210700301</v>
      </c>
      <c r="C4463" s="95" t="str">
        <f>INDEX(技能效果!C:C,MATCH(技能效果等级!B4463,技能效果!B:B,0))</f>
        <v>典韦普攻伤害(教学)</v>
      </c>
      <c r="D4463" s="96" t="s">
        <v>873</v>
      </c>
      <c r="E4463" s="95">
        <v>6</v>
      </c>
      <c r="F4463" s="95">
        <f>INDEX(技能效果!H:H,MATCH(技能效果等级!B4463,技能效果!B:B,0))</f>
        <v>1001</v>
      </c>
      <c r="G4463" s="95">
        <f>IF(INDEX(技能效果!K:K,MATCH(B4463,技能效果!B:B,0))=0,INDEX(技能效果!I:I,MATCH(技能效果等级!B4463,技能效果!B:B,0)),INDEX(技能效果!I:I,MATCH(技能效果等级!B4463,技能效果!B:B,0))*VLOOKUP(E4463,技能数值计算!$C$19:$D$28,2,FALSE))</f>
        <v>0.5</v>
      </c>
      <c r="H4463" s="95">
        <f>INDEX(技能效果!J:J,MATCH(技能效果等级!B4463,技能效果!B:B,0))</f>
        <v>0</v>
      </c>
      <c r="I4463" s="97"/>
      <c r="J4463" s="97"/>
      <c r="K4463" s="97"/>
      <c r="L4463" s="97"/>
      <c r="M4463" s="97"/>
      <c r="N4463" s="96" t="str">
        <f>IF(INDEX(技能效果!L:L,MATCH(技能效果等级!B4463,技能效果!B:B,0))="","",INDEX(技能效果!L:L,MATCH(技能效果等级!B4463,技能效果!B:B,0)))</f>
        <v/>
      </c>
      <c r="O4463" s="95">
        <f>IF(INDEX(技能效果!N:N,MATCH(B4463,技能效果!B:B,0))=0,INDEX(技能效果!M:M,MATCH(技能效果等级!B4463,技能效果!B:B,0)),INDEX(技能效果!M:M,MATCH(技能效果等级!B4463,技能效果!B:B,0))*VLOOKUP(E4463,技能数值计算!$C$19:$D$28,2,FALSE))</f>
        <v>0</v>
      </c>
      <c r="P4463" s="97"/>
      <c r="Q4463" s="97"/>
      <c r="R4463" s="95" t="str">
        <f>IF(INDEX(技能效果!O:O,MATCH(技能效果等级!B4463,技能效果!B:B,0))="","",INDEX(技能效果!O:O,MATCH(技能效果等级!B4463,技能效果!B:B,0)))</f>
        <v/>
      </c>
      <c r="S4463" s="97"/>
      <c r="T4463" s="97"/>
      <c r="U4463" s="97"/>
      <c r="V4463" s="96" t="str">
        <f>IF(INDEX(技能效果!AF:AF,MATCH(技能效果等级!B4463,技能效果!B:B,0))="","",INDEX(技能效果!AF:AF,MATCH(技能效果等级!B4463,技能效果!B:B,0)))</f>
        <v/>
      </c>
      <c r="W4463" s="95">
        <f t="shared" si="68"/>
        <v>437</v>
      </c>
    </row>
    <row r="4464" spans="1:23" ht="16.5" x14ac:dyDescent="0.2">
      <c r="A4464" s="62">
        <v>4461</v>
      </c>
      <c r="B4464" s="95">
        <f>INDEX(技能效果!B:B,MATCH(技能效果等级!W4464,技能效果!AE:AE,0))</f>
        <v>210700301</v>
      </c>
      <c r="C4464" s="95" t="str">
        <f>INDEX(技能效果!C:C,MATCH(技能效果等级!B4464,技能效果!B:B,0))</f>
        <v>典韦普攻伤害(教学)</v>
      </c>
      <c r="D4464" s="96" t="s">
        <v>873</v>
      </c>
      <c r="E4464" s="95">
        <v>7</v>
      </c>
      <c r="F4464" s="95">
        <f>INDEX(技能效果!H:H,MATCH(技能效果等级!B4464,技能效果!B:B,0))</f>
        <v>1001</v>
      </c>
      <c r="G4464" s="95">
        <f>IF(INDEX(技能效果!K:K,MATCH(B4464,技能效果!B:B,0))=0,INDEX(技能效果!I:I,MATCH(技能效果等级!B4464,技能效果!B:B,0)),INDEX(技能效果!I:I,MATCH(技能效果等级!B4464,技能效果!B:B,0))*VLOOKUP(E4464,技能数值计算!$C$19:$D$28,2,FALSE))</f>
        <v>0.5</v>
      </c>
      <c r="H4464" s="95">
        <f>INDEX(技能效果!J:J,MATCH(技能效果等级!B4464,技能效果!B:B,0))</f>
        <v>0</v>
      </c>
      <c r="I4464" s="97"/>
      <c r="J4464" s="97"/>
      <c r="K4464" s="97"/>
      <c r="L4464" s="97"/>
      <c r="M4464" s="97"/>
      <c r="N4464" s="96" t="str">
        <f>IF(INDEX(技能效果!L:L,MATCH(技能效果等级!B4464,技能效果!B:B,0))="","",INDEX(技能效果!L:L,MATCH(技能效果等级!B4464,技能效果!B:B,0)))</f>
        <v/>
      </c>
      <c r="O4464" s="95">
        <f>IF(INDEX(技能效果!N:N,MATCH(B4464,技能效果!B:B,0))=0,INDEX(技能效果!M:M,MATCH(技能效果等级!B4464,技能效果!B:B,0)),INDEX(技能效果!M:M,MATCH(技能效果等级!B4464,技能效果!B:B,0))*VLOOKUP(E4464,技能数值计算!$C$19:$D$28,2,FALSE))</f>
        <v>0</v>
      </c>
      <c r="P4464" s="97"/>
      <c r="Q4464" s="97"/>
      <c r="R4464" s="95" t="str">
        <f>IF(INDEX(技能效果!O:O,MATCH(技能效果等级!B4464,技能效果!B:B,0))="","",INDEX(技能效果!O:O,MATCH(技能效果等级!B4464,技能效果!B:B,0)))</f>
        <v/>
      </c>
      <c r="S4464" s="97"/>
      <c r="T4464" s="97"/>
      <c r="U4464" s="97"/>
      <c r="V4464" s="96" t="str">
        <f>IF(INDEX(技能效果!AF:AF,MATCH(技能效果等级!B4464,技能效果!B:B,0))="","",INDEX(技能效果!AF:AF,MATCH(技能效果等级!B4464,技能效果!B:B,0)))</f>
        <v/>
      </c>
      <c r="W4464" s="95">
        <f t="shared" si="68"/>
        <v>437</v>
      </c>
    </row>
    <row r="4465" spans="1:23" ht="16.5" x14ac:dyDescent="0.2">
      <c r="A4465" s="62">
        <v>4462</v>
      </c>
      <c r="B4465" s="95">
        <f>INDEX(技能效果!B:B,MATCH(技能效果等级!W4465,技能效果!AE:AE,0))</f>
        <v>210700301</v>
      </c>
      <c r="C4465" s="95" t="str">
        <f>INDEX(技能效果!C:C,MATCH(技能效果等级!B4465,技能效果!B:B,0))</f>
        <v>典韦普攻伤害(教学)</v>
      </c>
      <c r="D4465" s="96" t="s">
        <v>873</v>
      </c>
      <c r="E4465" s="95">
        <v>8</v>
      </c>
      <c r="F4465" s="95">
        <f>INDEX(技能效果!H:H,MATCH(技能效果等级!B4465,技能效果!B:B,0))</f>
        <v>1001</v>
      </c>
      <c r="G4465" s="95">
        <f>IF(INDEX(技能效果!K:K,MATCH(B4465,技能效果!B:B,0))=0,INDEX(技能效果!I:I,MATCH(技能效果等级!B4465,技能效果!B:B,0)),INDEX(技能效果!I:I,MATCH(技能效果等级!B4465,技能效果!B:B,0))*VLOOKUP(E4465,技能数值计算!$C$19:$D$28,2,FALSE))</f>
        <v>0.5</v>
      </c>
      <c r="H4465" s="95">
        <f>INDEX(技能效果!J:J,MATCH(技能效果等级!B4465,技能效果!B:B,0))</f>
        <v>0</v>
      </c>
      <c r="I4465" s="97"/>
      <c r="J4465" s="97"/>
      <c r="K4465" s="97"/>
      <c r="L4465" s="97"/>
      <c r="M4465" s="97"/>
      <c r="N4465" s="96" t="str">
        <f>IF(INDEX(技能效果!L:L,MATCH(技能效果等级!B4465,技能效果!B:B,0))="","",INDEX(技能效果!L:L,MATCH(技能效果等级!B4465,技能效果!B:B,0)))</f>
        <v/>
      </c>
      <c r="O4465" s="95">
        <f>IF(INDEX(技能效果!N:N,MATCH(B4465,技能效果!B:B,0))=0,INDEX(技能效果!M:M,MATCH(技能效果等级!B4465,技能效果!B:B,0)),INDEX(技能效果!M:M,MATCH(技能效果等级!B4465,技能效果!B:B,0))*VLOOKUP(E4465,技能数值计算!$C$19:$D$28,2,FALSE))</f>
        <v>0</v>
      </c>
      <c r="P4465" s="97"/>
      <c r="Q4465" s="97"/>
      <c r="R4465" s="95" t="str">
        <f>IF(INDEX(技能效果!O:O,MATCH(技能效果等级!B4465,技能效果!B:B,0))="","",INDEX(技能效果!O:O,MATCH(技能效果等级!B4465,技能效果!B:B,0)))</f>
        <v/>
      </c>
      <c r="S4465" s="97"/>
      <c r="T4465" s="97"/>
      <c r="U4465" s="97"/>
      <c r="V4465" s="96" t="str">
        <f>IF(INDEX(技能效果!AF:AF,MATCH(技能效果等级!B4465,技能效果!B:B,0))="","",INDEX(技能效果!AF:AF,MATCH(技能效果等级!B4465,技能效果!B:B,0)))</f>
        <v/>
      </c>
      <c r="W4465" s="95">
        <f t="shared" si="68"/>
        <v>437</v>
      </c>
    </row>
    <row r="4466" spans="1:23" ht="16.5" x14ac:dyDescent="0.2">
      <c r="A4466" s="62">
        <v>4463</v>
      </c>
      <c r="B4466" s="95">
        <f>INDEX(技能效果!B:B,MATCH(技能效果等级!W4466,技能效果!AE:AE,0))</f>
        <v>210700301</v>
      </c>
      <c r="C4466" s="95" t="str">
        <f>INDEX(技能效果!C:C,MATCH(技能效果等级!B4466,技能效果!B:B,0))</f>
        <v>典韦普攻伤害(教学)</v>
      </c>
      <c r="D4466" s="96" t="s">
        <v>873</v>
      </c>
      <c r="E4466" s="95">
        <v>9</v>
      </c>
      <c r="F4466" s="95">
        <f>INDEX(技能效果!H:H,MATCH(技能效果等级!B4466,技能效果!B:B,0))</f>
        <v>1001</v>
      </c>
      <c r="G4466" s="95">
        <f>IF(INDEX(技能效果!K:K,MATCH(B4466,技能效果!B:B,0))=0,INDEX(技能效果!I:I,MATCH(技能效果等级!B4466,技能效果!B:B,0)),INDEX(技能效果!I:I,MATCH(技能效果等级!B4466,技能效果!B:B,0))*VLOOKUP(E4466,技能数值计算!$C$19:$D$28,2,FALSE))</f>
        <v>0.5</v>
      </c>
      <c r="H4466" s="95">
        <f>INDEX(技能效果!J:J,MATCH(技能效果等级!B4466,技能效果!B:B,0))</f>
        <v>0</v>
      </c>
      <c r="I4466" s="97"/>
      <c r="J4466" s="97"/>
      <c r="K4466" s="97"/>
      <c r="L4466" s="97"/>
      <c r="M4466" s="97"/>
      <c r="N4466" s="96" t="str">
        <f>IF(INDEX(技能效果!L:L,MATCH(技能效果等级!B4466,技能效果!B:B,0))="","",INDEX(技能效果!L:L,MATCH(技能效果等级!B4466,技能效果!B:B,0)))</f>
        <v/>
      </c>
      <c r="O4466" s="95">
        <f>IF(INDEX(技能效果!N:N,MATCH(B4466,技能效果!B:B,0))=0,INDEX(技能效果!M:M,MATCH(技能效果等级!B4466,技能效果!B:B,0)),INDEX(技能效果!M:M,MATCH(技能效果等级!B4466,技能效果!B:B,0))*VLOOKUP(E4466,技能数值计算!$C$19:$D$28,2,FALSE))</f>
        <v>0</v>
      </c>
      <c r="P4466" s="97"/>
      <c r="Q4466" s="97"/>
      <c r="R4466" s="95" t="str">
        <f>IF(INDEX(技能效果!O:O,MATCH(技能效果等级!B4466,技能效果!B:B,0))="","",INDEX(技能效果!O:O,MATCH(技能效果等级!B4466,技能效果!B:B,0)))</f>
        <v/>
      </c>
      <c r="S4466" s="97"/>
      <c r="T4466" s="97"/>
      <c r="U4466" s="97"/>
      <c r="V4466" s="96" t="str">
        <f>IF(INDEX(技能效果!AF:AF,MATCH(技能效果等级!B4466,技能效果!B:B,0))="","",INDEX(技能效果!AF:AF,MATCH(技能效果等级!B4466,技能效果!B:B,0)))</f>
        <v/>
      </c>
      <c r="W4466" s="95">
        <f t="shared" si="68"/>
        <v>437</v>
      </c>
    </row>
    <row r="4467" spans="1:23" ht="16.5" x14ac:dyDescent="0.2">
      <c r="A4467" s="62">
        <v>4464</v>
      </c>
      <c r="B4467" s="95">
        <f>INDEX(技能效果!B:B,MATCH(技能效果等级!W4467,技能效果!AE:AE,0))</f>
        <v>210700301</v>
      </c>
      <c r="C4467" s="95" t="str">
        <f>INDEX(技能效果!C:C,MATCH(技能效果等级!B4467,技能效果!B:B,0))</f>
        <v>典韦普攻伤害(教学)</v>
      </c>
      <c r="D4467" s="96" t="s">
        <v>873</v>
      </c>
      <c r="E4467" s="95">
        <v>10</v>
      </c>
      <c r="F4467" s="95">
        <f>INDEX(技能效果!H:H,MATCH(技能效果等级!B4467,技能效果!B:B,0))</f>
        <v>1001</v>
      </c>
      <c r="G4467" s="95">
        <f>IF(INDEX(技能效果!K:K,MATCH(B4467,技能效果!B:B,0))=0,INDEX(技能效果!I:I,MATCH(技能效果等级!B4467,技能效果!B:B,0)),INDEX(技能效果!I:I,MATCH(技能效果等级!B4467,技能效果!B:B,0))*VLOOKUP(E4467,技能数值计算!$C$19:$D$28,2,FALSE))</f>
        <v>0.5</v>
      </c>
      <c r="H4467" s="95">
        <f>INDEX(技能效果!J:J,MATCH(技能效果等级!B4467,技能效果!B:B,0))</f>
        <v>0</v>
      </c>
      <c r="I4467" s="97"/>
      <c r="J4467" s="97"/>
      <c r="K4467" s="97"/>
      <c r="L4467" s="97"/>
      <c r="M4467" s="97"/>
      <c r="N4467" s="96" t="str">
        <f>IF(INDEX(技能效果!L:L,MATCH(技能效果等级!B4467,技能效果!B:B,0))="","",INDEX(技能效果!L:L,MATCH(技能效果等级!B4467,技能效果!B:B,0)))</f>
        <v/>
      </c>
      <c r="O4467" s="95">
        <f>IF(INDEX(技能效果!N:N,MATCH(B4467,技能效果!B:B,0))=0,INDEX(技能效果!M:M,MATCH(技能效果等级!B4467,技能效果!B:B,0)),INDEX(技能效果!M:M,MATCH(技能效果等级!B4467,技能效果!B:B,0))*VLOOKUP(E4467,技能数值计算!$C$19:$D$28,2,FALSE))</f>
        <v>0</v>
      </c>
      <c r="P4467" s="97"/>
      <c r="Q4467" s="97"/>
      <c r="R4467" s="95" t="str">
        <f>IF(INDEX(技能效果!O:O,MATCH(技能效果等级!B4467,技能效果!B:B,0))="","",INDEX(技能效果!O:O,MATCH(技能效果等级!B4467,技能效果!B:B,0)))</f>
        <v/>
      </c>
      <c r="S4467" s="97"/>
      <c r="T4467" s="97"/>
      <c r="U4467" s="97"/>
      <c r="V4467" s="96" t="str">
        <f>IF(INDEX(技能效果!AF:AF,MATCH(技能效果等级!B4467,技能效果!B:B,0))="","",INDEX(技能效果!AF:AF,MATCH(技能效果等级!B4467,技能效果!B:B,0)))</f>
        <v/>
      </c>
      <c r="W4467" s="95">
        <f t="shared" si="68"/>
        <v>437</v>
      </c>
    </row>
    <row r="4468" spans="1:23" ht="16.5" x14ac:dyDescent="0.2">
      <c r="A4468" s="62">
        <v>4465</v>
      </c>
      <c r="B4468" s="95">
        <f>INDEX(技能效果!B:B,MATCH(技能效果等级!W4468,技能效果!AE:AE,0))</f>
        <v>210700302</v>
      </c>
      <c r="C4468" s="95" t="str">
        <f>INDEX(技能效果!C:C,MATCH(技能效果等级!B4468,技能效果!B:B,0))</f>
        <v>典韦普攻水晶(教学)</v>
      </c>
      <c r="D4468" s="96" t="s">
        <v>873</v>
      </c>
      <c r="E4468" s="95">
        <v>1</v>
      </c>
      <c r="F4468" s="95">
        <f>INDEX(技能效果!H:H,MATCH(技能效果等级!B4468,技能效果!B:B,0))</f>
        <v>3006</v>
      </c>
      <c r="G4468" s="95">
        <f>IF(INDEX(技能效果!K:K,MATCH(B4468,技能效果!B:B,0))=0,INDEX(技能效果!I:I,MATCH(技能效果等级!B4468,技能效果!B:B,0)),INDEX(技能效果!I:I,MATCH(技能效果等级!B4468,技能效果!B:B,0))*VLOOKUP(E4468,技能数值计算!$C$19:$D$28,2,FALSE))</f>
        <v>1</v>
      </c>
      <c r="H4468" s="95">
        <f>INDEX(技能效果!J:J,MATCH(技能效果等级!B4468,技能效果!B:B,0))</f>
        <v>0</v>
      </c>
      <c r="I4468" s="97"/>
      <c r="J4468" s="97"/>
      <c r="K4468" s="97"/>
      <c r="L4468" s="97"/>
      <c r="M4468" s="97"/>
      <c r="N4468" s="96" t="str">
        <f>IF(INDEX(技能效果!L:L,MATCH(技能效果等级!B4468,技能效果!B:B,0))="","",INDEX(技能效果!L:L,MATCH(技能效果等级!B4468,技能效果!B:B,0)))</f>
        <v/>
      </c>
      <c r="O4468" s="95">
        <f>IF(INDEX(技能效果!N:N,MATCH(B4468,技能效果!B:B,0))=0,INDEX(技能效果!M:M,MATCH(技能效果等级!B4468,技能效果!B:B,0)),INDEX(技能效果!M:M,MATCH(技能效果等级!B4468,技能效果!B:B,0))*VLOOKUP(E4468,技能数值计算!$C$19:$D$28,2,FALSE))</f>
        <v>0</v>
      </c>
      <c r="P4468" s="97"/>
      <c r="Q4468" s="97"/>
      <c r="R4468" s="95" t="str">
        <f>IF(INDEX(技能效果!O:O,MATCH(技能效果等级!B4468,技能效果!B:B,0))="","",INDEX(技能效果!O:O,MATCH(技能效果等级!B4468,技能效果!B:B,0)))</f>
        <v/>
      </c>
      <c r="S4468" s="97"/>
      <c r="T4468" s="97"/>
      <c r="U4468" s="97"/>
      <c r="V4468" s="96" t="str">
        <f>IF(INDEX(技能效果!AF:AF,MATCH(技能效果等级!B4468,技能效果!B:B,0))="","",INDEX(技能效果!AF:AF,MATCH(技能效果等级!B4468,技能效果!B:B,0)))</f>
        <v/>
      </c>
      <c r="W4468" s="95">
        <f t="shared" si="68"/>
        <v>438</v>
      </c>
    </row>
    <row r="4469" spans="1:23" ht="16.5" x14ac:dyDescent="0.2">
      <c r="A4469" s="62">
        <v>4466</v>
      </c>
      <c r="B4469" s="95">
        <f>INDEX(技能效果!B:B,MATCH(技能效果等级!W4469,技能效果!AE:AE,0))</f>
        <v>210700302</v>
      </c>
      <c r="C4469" s="95" t="str">
        <f>INDEX(技能效果!C:C,MATCH(技能效果等级!B4469,技能效果!B:B,0))</f>
        <v>典韦普攻水晶(教学)</v>
      </c>
      <c r="D4469" s="96" t="s">
        <v>873</v>
      </c>
      <c r="E4469" s="95">
        <v>2</v>
      </c>
      <c r="F4469" s="95">
        <f>INDEX(技能效果!H:H,MATCH(技能效果等级!B4469,技能效果!B:B,0))</f>
        <v>3006</v>
      </c>
      <c r="G4469" s="95">
        <f>IF(INDEX(技能效果!K:K,MATCH(B4469,技能效果!B:B,0))=0,INDEX(技能效果!I:I,MATCH(技能效果等级!B4469,技能效果!B:B,0)),INDEX(技能效果!I:I,MATCH(技能效果等级!B4469,技能效果!B:B,0))*VLOOKUP(E4469,技能数值计算!$C$19:$D$28,2,FALSE))</f>
        <v>1</v>
      </c>
      <c r="H4469" s="95">
        <f>INDEX(技能效果!J:J,MATCH(技能效果等级!B4469,技能效果!B:B,0))</f>
        <v>0</v>
      </c>
      <c r="I4469" s="97"/>
      <c r="J4469" s="97"/>
      <c r="K4469" s="97"/>
      <c r="L4469" s="97"/>
      <c r="M4469" s="97"/>
      <c r="N4469" s="96" t="str">
        <f>IF(INDEX(技能效果!L:L,MATCH(技能效果等级!B4469,技能效果!B:B,0))="","",INDEX(技能效果!L:L,MATCH(技能效果等级!B4469,技能效果!B:B,0)))</f>
        <v/>
      </c>
      <c r="O4469" s="95">
        <f>IF(INDEX(技能效果!N:N,MATCH(B4469,技能效果!B:B,0))=0,INDEX(技能效果!M:M,MATCH(技能效果等级!B4469,技能效果!B:B,0)),INDEX(技能效果!M:M,MATCH(技能效果等级!B4469,技能效果!B:B,0))*VLOOKUP(E4469,技能数值计算!$C$19:$D$28,2,FALSE))</f>
        <v>0</v>
      </c>
      <c r="P4469" s="97"/>
      <c r="Q4469" s="97"/>
      <c r="R4469" s="95" t="str">
        <f>IF(INDEX(技能效果!O:O,MATCH(技能效果等级!B4469,技能效果!B:B,0))="","",INDEX(技能效果!O:O,MATCH(技能效果等级!B4469,技能效果!B:B,0)))</f>
        <v/>
      </c>
      <c r="S4469" s="97"/>
      <c r="T4469" s="97"/>
      <c r="U4469" s="97"/>
      <c r="V4469" s="96" t="str">
        <f>IF(INDEX(技能效果!AF:AF,MATCH(技能效果等级!B4469,技能效果!B:B,0))="","",INDEX(技能效果!AF:AF,MATCH(技能效果等级!B4469,技能效果!B:B,0)))</f>
        <v/>
      </c>
      <c r="W4469" s="95">
        <f t="shared" si="68"/>
        <v>438</v>
      </c>
    </row>
    <row r="4470" spans="1:23" ht="16.5" x14ac:dyDescent="0.2">
      <c r="A4470" s="62">
        <v>4467</v>
      </c>
      <c r="B4470" s="95">
        <f>INDEX(技能效果!B:B,MATCH(技能效果等级!W4470,技能效果!AE:AE,0))</f>
        <v>210700302</v>
      </c>
      <c r="C4470" s="95" t="str">
        <f>INDEX(技能效果!C:C,MATCH(技能效果等级!B4470,技能效果!B:B,0))</f>
        <v>典韦普攻水晶(教学)</v>
      </c>
      <c r="D4470" s="96" t="s">
        <v>873</v>
      </c>
      <c r="E4470" s="95">
        <v>3</v>
      </c>
      <c r="F4470" s="95">
        <f>INDEX(技能效果!H:H,MATCH(技能效果等级!B4470,技能效果!B:B,0))</f>
        <v>3006</v>
      </c>
      <c r="G4470" s="95">
        <f>IF(INDEX(技能效果!K:K,MATCH(B4470,技能效果!B:B,0))=0,INDEX(技能效果!I:I,MATCH(技能效果等级!B4470,技能效果!B:B,0)),INDEX(技能效果!I:I,MATCH(技能效果等级!B4470,技能效果!B:B,0))*VLOOKUP(E4470,技能数值计算!$C$19:$D$28,2,FALSE))</f>
        <v>1</v>
      </c>
      <c r="H4470" s="95">
        <f>INDEX(技能效果!J:J,MATCH(技能效果等级!B4470,技能效果!B:B,0))</f>
        <v>0</v>
      </c>
      <c r="I4470" s="97"/>
      <c r="J4470" s="97"/>
      <c r="K4470" s="97"/>
      <c r="L4470" s="97"/>
      <c r="M4470" s="97"/>
      <c r="N4470" s="96" t="str">
        <f>IF(INDEX(技能效果!L:L,MATCH(技能效果等级!B4470,技能效果!B:B,0))="","",INDEX(技能效果!L:L,MATCH(技能效果等级!B4470,技能效果!B:B,0)))</f>
        <v/>
      </c>
      <c r="O4470" s="95">
        <f>IF(INDEX(技能效果!N:N,MATCH(B4470,技能效果!B:B,0))=0,INDEX(技能效果!M:M,MATCH(技能效果等级!B4470,技能效果!B:B,0)),INDEX(技能效果!M:M,MATCH(技能效果等级!B4470,技能效果!B:B,0))*VLOOKUP(E4470,技能数值计算!$C$19:$D$28,2,FALSE))</f>
        <v>0</v>
      </c>
      <c r="P4470" s="97"/>
      <c r="Q4470" s="97"/>
      <c r="R4470" s="95" t="str">
        <f>IF(INDEX(技能效果!O:O,MATCH(技能效果等级!B4470,技能效果!B:B,0))="","",INDEX(技能效果!O:O,MATCH(技能效果等级!B4470,技能效果!B:B,0)))</f>
        <v/>
      </c>
      <c r="S4470" s="97"/>
      <c r="T4470" s="97"/>
      <c r="U4470" s="97"/>
      <c r="V4470" s="96" t="str">
        <f>IF(INDEX(技能效果!AF:AF,MATCH(技能效果等级!B4470,技能效果!B:B,0))="","",INDEX(技能效果!AF:AF,MATCH(技能效果等级!B4470,技能效果!B:B,0)))</f>
        <v/>
      </c>
      <c r="W4470" s="95">
        <f t="shared" si="68"/>
        <v>438</v>
      </c>
    </row>
    <row r="4471" spans="1:23" ht="16.5" x14ac:dyDescent="0.2">
      <c r="A4471" s="62">
        <v>4468</v>
      </c>
      <c r="B4471" s="95">
        <f>INDEX(技能效果!B:B,MATCH(技能效果等级!W4471,技能效果!AE:AE,0))</f>
        <v>210700302</v>
      </c>
      <c r="C4471" s="95" t="str">
        <f>INDEX(技能效果!C:C,MATCH(技能效果等级!B4471,技能效果!B:B,0))</f>
        <v>典韦普攻水晶(教学)</v>
      </c>
      <c r="D4471" s="96" t="s">
        <v>873</v>
      </c>
      <c r="E4471" s="95">
        <v>4</v>
      </c>
      <c r="F4471" s="95">
        <f>INDEX(技能效果!H:H,MATCH(技能效果等级!B4471,技能效果!B:B,0))</f>
        <v>3006</v>
      </c>
      <c r="G4471" s="95">
        <f>IF(INDEX(技能效果!K:K,MATCH(B4471,技能效果!B:B,0))=0,INDEX(技能效果!I:I,MATCH(技能效果等级!B4471,技能效果!B:B,0)),INDEX(技能效果!I:I,MATCH(技能效果等级!B4471,技能效果!B:B,0))*VLOOKUP(E4471,技能数值计算!$C$19:$D$28,2,FALSE))</f>
        <v>1</v>
      </c>
      <c r="H4471" s="95">
        <f>INDEX(技能效果!J:J,MATCH(技能效果等级!B4471,技能效果!B:B,0))</f>
        <v>0</v>
      </c>
      <c r="I4471" s="97"/>
      <c r="J4471" s="97"/>
      <c r="K4471" s="97"/>
      <c r="L4471" s="97"/>
      <c r="M4471" s="97"/>
      <c r="N4471" s="96" t="str">
        <f>IF(INDEX(技能效果!L:L,MATCH(技能效果等级!B4471,技能效果!B:B,0))="","",INDEX(技能效果!L:L,MATCH(技能效果等级!B4471,技能效果!B:B,0)))</f>
        <v/>
      </c>
      <c r="O4471" s="95">
        <f>IF(INDEX(技能效果!N:N,MATCH(B4471,技能效果!B:B,0))=0,INDEX(技能效果!M:M,MATCH(技能效果等级!B4471,技能效果!B:B,0)),INDEX(技能效果!M:M,MATCH(技能效果等级!B4471,技能效果!B:B,0))*VLOOKUP(E4471,技能数值计算!$C$19:$D$28,2,FALSE))</f>
        <v>0</v>
      </c>
      <c r="P4471" s="97"/>
      <c r="Q4471" s="97"/>
      <c r="R4471" s="95" t="str">
        <f>IF(INDEX(技能效果!O:O,MATCH(技能效果等级!B4471,技能效果!B:B,0))="","",INDEX(技能效果!O:O,MATCH(技能效果等级!B4471,技能效果!B:B,0)))</f>
        <v/>
      </c>
      <c r="S4471" s="97"/>
      <c r="T4471" s="97"/>
      <c r="U4471" s="97"/>
      <c r="V4471" s="96" t="str">
        <f>IF(INDEX(技能效果!AF:AF,MATCH(技能效果等级!B4471,技能效果!B:B,0))="","",INDEX(技能效果!AF:AF,MATCH(技能效果等级!B4471,技能效果!B:B,0)))</f>
        <v/>
      </c>
      <c r="W4471" s="95">
        <f t="shared" si="68"/>
        <v>438</v>
      </c>
    </row>
    <row r="4472" spans="1:23" ht="16.5" x14ac:dyDescent="0.2">
      <c r="A4472" s="62">
        <v>4469</v>
      </c>
      <c r="B4472" s="95">
        <f>INDEX(技能效果!B:B,MATCH(技能效果等级!W4472,技能效果!AE:AE,0))</f>
        <v>210700302</v>
      </c>
      <c r="C4472" s="95" t="str">
        <f>INDEX(技能效果!C:C,MATCH(技能效果等级!B4472,技能效果!B:B,0))</f>
        <v>典韦普攻水晶(教学)</v>
      </c>
      <c r="D4472" s="96" t="s">
        <v>873</v>
      </c>
      <c r="E4472" s="95">
        <v>5</v>
      </c>
      <c r="F4472" s="95">
        <f>INDEX(技能效果!H:H,MATCH(技能效果等级!B4472,技能效果!B:B,0))</f>
        <v>3006</v>
      </c>
      <c r="G4472" s="95">
        <f>IF(INDEX(技能效果!K:K,MATCH(B4472,技能效果!B:B,0))=0,INDEX(技能效果!I:I,MATCH(技能效果等级!B4472,技能效果!B:B,0)),INDEX(技能效果!I:I,MATCH(技能效果等级!B4472,技能效果!B:B,0))*VLOOKUP(E4472,技能数值计算!$C$19:$D$28,2,FALSE))</f>
        <v>1</v>
      </c>
      <c r="H4472" s="95">
        <f>INDEX(技能效果!J:J,MATCH(技能效果等级!B4472,技能效果!B:B,0))</f>
        <v>0</v>
      </c>
      <c r="I4472" s="97"/>
      <c r="J4472" s="97"/>
      <c r="K4472" s="97"/>
      <c r="L4472" s="97"/>
      <c r="M4472" s="97"/>
      <c r="N4472" s="96" t="str">
        <f>IF(INDEX(技能效果!L:L,MATCH(技能效果等级!B4472,技能效果!B:B,0))="","",INDEX(技能效果!L:L,MATCH(技能效果等级!B4472,技能效果!B:B,0)))</f>
        <v/>
      </c>
      <c r="O4472" s="95">
        <f>IF(INDEX(技能效果!N:N,MATCH(B4472,技能效果!B:B,0))=0,INDEX(技能效果!M:M,MATCH(技能效果等级!B4472,技能效果!B:B,0)),INDEX(技能效果!M:M,MATCH(技能效果等级!B4472,技能效果!B:B,0))*VLOOKUP(E4472,技能数值计算!$C$19:$D$28,2,FALSE))</f>
        <v>0</v>
      </c>
      <c r="P4472" s="97"/>
      <c r="Q4472" s="97"/>
      <c r="R4472" s="95" t="str">
        <f>IF(INDEX(技能效果!O:O,MATCH(技能效果等级!B4472,技能效果!B:B,0))="","",INDEX(技能效果!O:O,MATCH(技能效果等级!B4472,技能效果!B:B,0)))</f>
        <v/>
      </c>
      <c r="S4472" s="97"/>
      <c r="T4472" s="97"/>
      <c r="U4472" s="97"/>
      <c r="V4472" s="96" t="str">
        <f>IF(INDEX(技能效果!AF:AF,MATCH(技能效果等级!B4472,技能效果!B:B,0))="","",INDEX(技能效果!AF:AF,MATCH(技能效果等级!B4472,技能效果!B:B,0)))</f>
        <v/>
      </c>
      <c r="W4472" s="95">
        <f t="shared" si="68"/>
        <v>438</v>
      </c>
    </row>
    <row r="4473" spans="1:23" ht="16.5" x14ac:dyDescent="0.2">
      <c r="A4473" s="62">
        <v>4470</v>
      </c>
      <c r="B4473" s="95">
        <f>INDEX(技能效果!B:B,MATCH(技能效果等级!W4473,技能效果!AE:AE,0))</f>
        <v>210700302</v>
      </c>
      <c r="C4473" s="95" t="str">
        <f>INDEX(技能效果!C:C,MATCH(技能效果等级!B4473,技能效果!B:B,0))</f>
        <v>典韦普攻水晶(教学)</v>
      </c>
      <c r="D4473" s="96" t="s">
        <v>873</v>
      </c>
      <c r="E4473" s="95">
        <v>6</v>
      </c>
      <c r="F4473" s="95">
        <f>INDEX(技能效果!H:H,MATCH(技能效果等级!B4473,技能效果!B:B,0))</f>
        <v>3006</v>
      </c>
      <c r="G4473" s="95">
        <f>IF(INDEX(技能效果!K:K,MATCH(B4473,技能效果!B:B,0))=0,INDEX(技能效果!I:I,MATCH(技能效果等级!B4473,技能效果!B:B,0)),INDEX(技能效果!I:I,MATCH(技能效果等级!B4473,技能效果!B:B,0))*VLOOKUP(E4473,技能数值计算!$C$19:$D$28,2,FALSE))</f>
        <v>1</v>
      </c>
      <c r="H4473" s="95">
        <f>INDEX(技能效果!J:J,MATCH(技能效果等级!B4473,技能效果!B:B,0))</f>
        <v>0</v>
      </c>
      <c r="I4473" s="97"/>
      <c r="J4473" s="97"/>
      <c r="K4473" s="97"/>
      <c r="L4473" s="97"/>
      <c r="M4473" s="97"/>
      <c r="N4473" s="96" t="str">
        <f>IF(INDEX(技能效果!L:L,MATCH(技能效果等级!B4473,技能效果!B:B,0))="","",INDEX(技能效果!L:L,MATCH(技能效果等级!B4473,技能效果!B:B,0)))</f>
        <v/>
      </c>
      <c r="O4473" s="95">
        <f>IF(INDEX(技能效果!N:N,MATCH(B4473,技能效果!B:B,0))=0,INDEX(技能效果!M:M,MATCH(技能效果等级!B4473,技能效果!B:B,0)),INDEX(技能效果!M:M,MATCH(技能效果等级!B4473,技能效果!B:B,0))*VLOOKUP(E4473,技能数值计算!$C$19:$D$28,2,FALSE))</f>
        <v>0</v>
      </c>
      <c r="P4473" s="97"/>
      <c r="Q4473" s="97"/>
      <c r="R4473" s="95" t="str">
        <f>IF(INDEX(技能效果!O:O,MATCH(技能效果等级!B4473,技能效果!B:B,0))="","",INDEX(技能效果!O:O,MATCH(技能效果等级!B4473,技能效果!B:B,0)))</f>
        <v/>
      </c>
      <c r="S4473" s="97"/>
      <c r="T4473" s="97"/>
      <c r="U4473" s="97"/>
      <c r="V4473" s="96" t="str">
        <f>IF(INDEX(技能效果!AF:AF,MATCH(技能效果等级!B4473,技能效果!B:B,0))="","",INDEX(技能效果!AF:AF,MATCH(技能效果等级!B4473,技能效果!B:B,0)))</f>
        <v/>
      </c>
      <c r="W4473" s="95">
        <f t="shared" si="68"/>
        <v>438</v>
      </c>
    </row>
    <row r="4474" spans="1:23" ht="16.5" x14ac:dyDescent="0.2">
      <c r="A4474" s="62">
        <v>4471</v>
      </c>
      <c r="B4474" s="95">
        <f>INDEX(技能效果!B:B,MATCH(技能效果等级!W4474,技能效果!AE:AE,0))</f>
        <v>210700302</v>
      </c>
      <c r="C4474" s="95" t="str">
        <f>INDEX(技能效果!C:C,MATCH(技能效果等级!B4474,技能效果!B:B,0))</f>
        <v>典韦普攻水晶(教学)</v>
      </c>
      <c r="D4474" s="96" t="s">
        <v>873</v>
      </c>
      <c r="E4474" s="95">
        <v>7</v>
      </c>
      <c r="F4474" s="95">
        <f>INDEX(技能效果!H:H,MATCH(技能效果等级!B4474,技能效果!B:B,0))</f>
        <v>3006</v>
      </c>
      <c r="G4474" s="95">
        <f>IF(INDEX(技能效果!K:K,MATCH(B4474,技能效果!B:B,0))=0,INDEX(技能效果!I:I,MATCH(技能效果等级!B4474,技能效果!B:B,0)),INDEX(技能效果!I:I,MATCH(技能效果等级!B4474,技能效果!B:B,0))*VLOOKUP(E4474,技能数值计算!$C$19:$D$28,2,FALSE))</f>
        <v>1</v>
      </c>
      <c r="H4474" s="95">
        <f>INDEX(技能效果!J:J,MATCH(技能效果等级!B4474,技能效果!B:B,0))</f>
        <v>0</v>
      </c>
      <c r="I4474" s="97"/>
      <c r="J4474" s="97"/>
      <c r="K4474" s="97"/>
      <c r="L4474" s="97"/>
      <c r="M4474" s="97"/>
      <c r="N4474" s="96" t="str">
        <f>IF(INDEX(技能效果!L:L,MATCH(技能效果等级!B4474,技能效果!B:B,0))="","",INDEX(技能效果!L:L,MATCH(技能效果等级!B4474,技能效果!B:B,0)))</f>
        <v/>
      </c>
      <c r="O4474" s="95">
        <f>IF(INDEX(技能效果!N:N,MATCH(B4474,技能效果!B:B,0))=0,INDEX(技能效果!M:M,MATCH(技能效果等级!B4474,技能效果!B:B,0)),INDEX(技能效果!M:M,MATCH(技能效果等级!B4474,技能效果!B:B,0))*VLOOKUP(E4474,技能数值计算!$C$19:$D$28,2,FALSE))</f>
        <v>0</v>
      </c>
      <c r="P4474" s="97"/>
      <c r="Q4474" s="97"/>
      <c r="R4474" s="95" t="str">
        <f>IF(INDEX(技能效果!O:O,MATCH(技能效果等级!B4474,技能效果!B:B,0))="","",INDEX(技能效果!O:O,MATCH(技能效果等级!B4474,技能效果!B:B,0)))</f>
        <v/>
      </c>
      <c r="S4474" s="97"/>
      <c r="T4474" s="97"/>
      <c r="U4474" s="97"/>
      <c r="V4474" s="96" t="str">
        <f>IF(INDEX(技能效果!AF:AF,MATCH(技能效果等级!B4474,技能效果!B:B,0))="","",INDEX(技能效果!AF:AF,MATCH(技能效果等级!B4474,技能效果!B:B,0)))</f>
        <v/>
      </c>
      <c r="W4474" s="95">
        <f t="shared" si="68"/>
        <v>438</v>
      </c>
    </row>
    <row r="4475" spans="1:23" ht="16.5" x14ac:dyDescent="0.2">
      <c r="A4475" s="62">
        <v>4472</v>
      </c>
      <c r="B4475" s="95">
        <f>INDEX(技能效果!B:B,MATCH(技能效果等级!W4475,技能效果!AE:AE,0))</f>
        <v>210700302</v>
      </c>
      <c r="C4475" s="95" t="str">
        <f>INDEX(技能效果!C:C,MATCH(技能效果等级!B4475,技能效果!B:B,0))</f>
        <v>典韦普攻水晶(教学)</v>
      </c>
      <c r="D4475" s="96" t="s">
        <v>873</v>
      </c>
      <c r="E4475" s="95">
        <v>8</v>
      </c>
      <c r="F4475" s="95">
        <f>INDEX(技能效果!H:H,MATCH(技能效果等级!B4475,技能效果!B:B,0))</f>
        <v>3006</v>
      </c>
      <c r="G4475" s="95">
        <f>IF(INDEX(技能效果!K:K,MATCH(B4475,技能效果!B:B,0))=0,INDEX(技能效果!I:I,MATCH(技能效果等级!B4475,技能效果!B:B,0)),INDEX(技能效果!I:I,MATCH(技能效果等级!B4475,技能效果!B:B,0))*VLOOKUP(E4475,技能数值计算!$C$19:$D$28,2,FALSE))</f>
        <v>1</v>
      </c>
      <c r="H4475" s="95">
        <f>INDEX(技能效果!J:J,MATCH(技能效果等级!B4475,技能效果!B:B,0))</f>
        <v>0</v>
      </c>
      <c r="I4475" s="97"/>
      <c r="J4475" s="97"/>
      <c r="K4475" s="97"/>
      <c r="L4475" s="97"/>
      <c r="M4475" s="97"/>
      <c r="N4475" s="96" t="str">
        <f>IF(INDEX(技能效果!L:L,MATCH(技能效果等级!B4475,技能效果!B:B,0))="","",INDEX(技能效果!L:L,MATCH(技能效果等级!B4475,技能效果!B:B,0)))</f>
        <v/>
      </c>
      <c r="O4475" s="95">
        <f>IF(INDEX(技能效果!N:N,MATCH(B4475,技能效果!B:B,0))=0,INDEX(技能效果!M:M,MATCH(技能效果等级!B4475,技能效果!B:B,0)),INDEX(技能效果!M:M,MATCH(技能效果等级!B4475,技能效果!B:B,0))*VLOOKUP(E4475,技能数值计算!$C$19:$D$28,2,FALSE))</f>
        <v>0</v>
      </c>
      <c r="P4475" s="97"/>
      <c r="Q4475" s="97"/>
      <c r="R4475" s="95" t="str">
        <f>IF(INDEX(技能效果!O:O,MATCH(技能效果等级!B4475,技能效果!B:B,0))="","",INDEX(技能效果!O:O,MATCH(技能效果等级!B4475,技能效果!B:B,0)))</f>
        <v/>
      </c>
      <c r="S4475" s="97"/>
      <c r="T4475" s="97"/>
      <c r="U4475" s="97"/>
      <c r="V4475" s="96" t="str">
        <f>IF(INDEX(技能效果!AF:AF,MATCH(技能效果等级!B4475,技能效果!B:B,0))="","",INDEX(技能效果!AF:AF,MATCH(技能效果等级!B4475,技能效果!B:B,0)))</f>
        <v/>
      </c>
      <c r="W4475" s="95">
        <f t="shared" si="68"/>
        <v>438</v>
      </c>
    </row>
    <row r="4476" spans="1:23" ht="16.5" x14ac:dyDescent="0.2">
      <c r="A4476" s="62">
        <v>4473</v>
      </c>
      <c r="B4476" s="95">
        <f>INDEX(技能效果!B:B,MATCH(技能效果等级!W4476,技能效果!AE:AE,0))</f>
        <v>210700302</v>
      </c>
      <c r="C4476" s="95" t="str">
        <f>INDEX(技能效果!C:C,MATCH(技能效果等级!B4476,技能效果!B:B,0))</f>
        <v>典韦普攻水晶(教学)</v>
      </c>
      <c r="D4476" s="96" t="s">
        <v>873</v>
      </c>
      <c r="E4476" s="95">
        <v>9</v>
      </c>
      <c r="F4476" s="95">
        <f>INDEX(技能效果!H:H,MATCH(技能效果等级!B4476,技能效果!B:B,0))</f>
        <v>3006</v>
      </c>
      <c r="G4476" s="95">
        <f>IF(INDEX(技能效果!K:K,MATCH(B4476,技能效果!B:B,0))=0,INDEX(技能效果!I:I,MATCH(技能效果等级!B4476,技能效果!B:B,0)),INDEX(技能效果!I:I,MATCH(技能效果等级!B4476,技能效果!B:B,0))*VLOOKUP(E4476,技能数值计算!$C$19:$D$28,2,FALSE))</f>
        <v>1</v>
      </c>
      <c r="H4476" s="95">
        <f>INDEX(技能效果!J:J,MATCH(技能效果等级!B4476,技能效果!B:B,0))</f>
        <v>0</v>
      </c>
      <c r="I4476" s="97"/>
      <c r="J4476" s="97"/>
      <c r="K4476" s="97"/>
      <c r="L4476" s="97"/>
      <c r="M4476" s="97"/>
      <c r="N4476" s="96" t="str">
        <f>IF(INDEX(技能效果!L:L,MATCH(技能效果等级!B4476,技能效果!B:B,0))="","",INDEX(技能效果!L:L,MATCH(技能效果等级!B4476,技能效果!B:B,0)))</f>
        <v/>
      </c>
      <c r="O4476" s="95">
        <f>IF(INDEX(技能效果!N:N,MATCH(B4476,技能效果!B:B,0))=0,INDEX(技能效果!M:M,MATCH(技能效果等级!B4476,技能效果!B:B,0)),INDEX(技能效果!M:M,MATCH(技能效果等级!B4476,技能效果!B:B,0))*VLOOKUP(E4476,技能数值计算!$C$19:$D$28,2,FALSE))</f>
        <v>0</v>
      </c>
      <c r="P4476" s="97"/>
      <c r="Q4476" s="97"/>
      <c r="R4476" s="95" t="str">
        <f>IF(INDEX(技能效果!O:O,MATCH(技能效果等级!B4476,技能效果!B:B,0))="","",INDEX(技能效果!O:O,MATCH(技能效果等级!B4476,技能效果!B:B,0)))</f>
        <v/>
      </c>
      <c r="S4476" s="97"/>
      <c r="T4476" s="97"/>
      <c r="U4476" s="97"/>
      <c r="V4476" s="96" t="str">
        <f>IF(INDEX(技能效果!AF:AF,MATCH(技能效果等级!B4476,技能效果!B:B,0))="","",INDEX(技能效果!AF:AF,MATCH(技能效果等级!B4476,技能效果!B:B,0)))</f>
        <v/>
      </c>
      <c r="W4476" s="95">
        <f t="shared" si="68"/>
        <v>438</v>
      </c>
    </row>
    <row r="4477" spans="1:23" ht="16.5" x14ac:dyDescent="0.2">
      <c r="A4477" s="62">
        <v>4474</v>
      </c>
      <c r="B4477" s="95">
        <f>INDEX(技能效果!B:B,MATCH(技能效果等级!W4477,技能效果!AE:AE,0))</f>
        <v>210700302</v>
      </c>
      <c r="C4477" s="95" t="str">
        <f>INDEX(技能效果!C:C,MATCH(技能效果等级!B4477,技能效果!B:B,0))</f>
        <v>典韦普攻水晶(教学)</v>
      </c>
      <c r="D4477" s="96" t="s">
        <v>873</v>
      </c>
      <c r="E4477" s="95">
        <v>10</v>
      </c>
      <c r="F4477" s="95">
        <f>INDEX(技能效果!H:H,MATCH(技能效果等级!B4477,技能效果!B:B,0))</f>
        <v>3006</v>
      </c>
      <c r="G4477" s="95">
        <f>IF(INDEX(技能效果!K:K,MATCH(B4477,技能效果!B:B,0))=0,INDEX(技能效果!I:I,MATCH(技能效果等级!B4477,技能效果!B:B,0)),INDEX(技能效果!I:I,MATCH(技能效果等级!B4477,技能效果!B:B,0))*VLOOKUP(E4477,技能数值计算!$C$19:$D$28,2,FALSE))</f>
        <v>1</v>
      </c>
      <c r="H4477" s="95">
        <f>INDEX(技能效果!J:J,MATCH(技能效果等级!B4477,技能效果!B:B,0))</f>
        <v>0</v>
      </c>
      <c r="I4477" s="97"/>
      <c r="J4477" s="97"/>
      <c r="K4477" s="97"/>
      <c r="L4477" s="97"/>
      <c r="M4477" s="97"/>
      <c r="N4477" s="96" t="str">
        <f>IF(INDEX(技能效果!L:L,MATCH(技能效果等级!B4477,技能效果!B:B,0))="","",INDEX(技能效果!L:L,MATCH(技能效果等级!B4477,技能效果!B:B,0)))</f>
        <v/>
      </c>
      <c r="O4477" s="95">
        <f>IF(INDEX(技能效果!N:N,MATCH(B4477,技能效果!B:B,0))=0,INDEX(技能效果!M:M,MATCH(技能效果等级!B4477,技能效果!B:B,0)),INDEX(技能效果!M:M,MATCH(技能效果等级!B4477,技能效果!B:B,0))*VLOOKUP(E4477,技能数值计算!$C$19:$D$28,2,FALSE))</f>
        <v>0</v>
      </c>
      <c r="P4477" s="97"/>
      <c r="Q4477" s="97"/>
      <c r="R4477" s="95" t="str">
        <f>IF(INDEX(技能效果!O:O,MATCH(技能效果等级!B4477,技能效果!B:B,0))="","",INDEX(技能效果!O:O,MATCH(技能效果等级!B4477,技能效果!B:B,0)))</f>
        <v/>
      </c>
      <c r="S4477" s="97"/>
      <c r="T4477" s="97"/>
      <c r="U4477" s="97"/>
      <c r="V4477" s="96" t="str">
        <f>IF(INDEX(技能效果!AF:AF,MATCH(技能效果等级!B4477,技能效果!B:B,0))="","",INDEX(技能效果!AF:AF,MATCH(技能效果等级!B4477,技能效果!B:B,0)))</f>
        <v/>
      </c>
      <c r="W4477" s="95">
        <f t="shared" si="68"/>
        <v>438</v>
      </c>
    </row>
    <row r="4478" spans="1:23" ht="16.5" x14ac:dyDescent="0.2">
      <c r="A4478" s="62">
        <v>4475</v>
      </c>
      <c r="B4478" s="95">
        <f>INDEX(技能效果!B:B,MATCH(技能效果等级!W4478,技能效果!AE:AE,0))</f>
        <v>210700401</v>
      </c>
      <c r="C4478" s="95" t="str">
        <f>INDEX(技能效果!C:C,MATCH(技能效果等级!B4478,技能效果!B:B,0))</f>
        <v>唐流雨普攻伤害(教学)</v>
      </c>
      <c r="D4478" s="96" t="s">
        <v>873</v>
      </c>
      <c r="E4478" s="95">
        <v>1</v>
      </c>
      <c r="F4478" s="95">
        <f>INDEX(技能效果!H:H,MATCH(技能效果等级!B4478,技能效果!B:B,0))</f>
        <v>1001</v>
      </c>
      <c r="G4478" s="95">
        <f>IF(INDEX(技能效果!K:K,MATCH(B4478,技能效果!B:B,0))=0,INDEX(技能效果!I:I,MATCH(技能效果等级!B4478,技能效果!B:B,0)),INDEX(技能效果!I:I,MATCH(技能效果等级!B4478,技能效果!B:B,0))*VLOOKUP(E4478,技能数值计算!$C$19:$D$28,2,FALSE))</f>
        <v>0.5</v>
      </c>
      <c r="H4478" s="95">
        <f>INDEX(技能效果!J:J,MATCH(技能效果等级!B4478,技能效果!B:B,0))</f>
        <v>0</v>
      </c>
      <c r="I4478" s="97"/>
      <c r="J4478" s="97"/>
      <c r="K4478" s="97"/>
      <c r="L4478" s="97"/>
      <c r="M4478" s="97"/>
      <c r="N4478" s="96" t="str">
        <f>IF(INDEX(技能效果!L:L,MATCH(技能效果等级!B4478,技能效果!B:B,0))="","",INDEX(技能效果!L:L,MATCH(技能效果等级!B4478,技能效果!B:B,0)))</f>
        <v/>
      </c>
      <c r="O4478" s="95">
        <f>IF(INDEX(技能效果!N:N,MATCH(B4478,技能效果!B:B,0))=0,INDEX(技能效果!M:M,MATCH(技能效果等级!B4478,技能效果!B:B,0)),INDEX(技能效果!M:M,MATCH(技能效果等级!B4478,技能效果!B:B,0))*VLOOKUP(E4478,技能数值计算!$C$19:$D$28,2,FALSE))</f>
        <v>0</v>
      </c>
      <c r="P4478" s="97"/>
      <c r="Q4478" s="97"/>
      <c r="R4478" s="95" t="str">
        <f>IF(INDEX(技能效果!O:O,MATCH(技能效果等级!B4478,技能效果!B:B,0))="","",INDEX(技能效果!O:O,MATCH(技能效果等级!B4478,技能效果!B:B,0)))</f>
        <v/>
      </c>
      <c r="S4478" s="97"/>
      <c r="T4478" s="97"/>
      <c r="U4478" s="97"/>
      <c r="V4478" s="96" t="str">
        <f>IF(INDEX(技能效果!AF:AF,MATCH(技能效果等级!B4478,技能效果!B:B,0))="","",INDEX(技能效果!AF:AF,MATCH(技能效果等级!B4478,技能效果!B:B,0)))</f>
        <v/>
      </c>
      <c r="W4478" s="95">
        <f t="shared" si="68"/>
        <v>439</v>
      </c>
    </row>
    <row r="4479" spans="1:23" ht="16.5" x14ac:dyDescent="0.2">
      <c r="A4479" s="62">
        <v>4476</v>
      </c>
      <c r="B4479" s="95">
        <f>INDEX(技能效果!B:B,MATCH(技能效果等级!W4479,技能效果!AE:AE,0))</f>
        <v>210700401</v>
      </c>
      <c r="C4479" s="95" t="str">
        <f>INDEX(技能效果!C:C,MATCH(技能效果等级!B4479,技能效果!B:B,0))</f>
        <v>唐流雨普攻伤害(教学)</v>
      </c>
      <c r="D4479" s="96" t="s">
        <v>873</v>
      </c>
      <c r="E4479" s="95">
        <v>2</v>
      </c>
      <c r="F4479" s="95">
        <f>INDEX(技能效果!H:H,MATCH(技能效果等级!B4479,技能效果!B:B,0))</f>
        <v>1001</v>
      </c>
      <c r="G4479" s="95">
        <f>IF(INDEX(技能效果!K:K,MATCH(B4479,技能效果!B:B,0))=0,INDEX(技能效果!I:I,MATCH(技能效果等级!B4479,技能效果!B:B,0)),INDEX(技能效果!I:I,MATCH(技能效果等级!B4479,技能效果!B:B,0))*VLOOKUP(E4479,技能数值计算!$C$19:$D$28,2,FALSE))</f>
        <v>0.5</v>
      </c>
      <c r="H4479" s="95">
        <f>INDEX(技能效果!J:J,MATCH(技能效果等级!B4479,技能效果!B:B,0))</f>
        <v>0</v>
      </c>
      <c r="I4479" s="97"/>
      <c r="J4479" s="97"/>
      <c r="K4479" s="97"/>
      <c r="L4479" s="97"/>
      <c r="M4479" s="97"/>
      <c r="N4479" s="96" t="str">
        <f>IF(INDEX(技能效果!L:L,MATCH(技能效果等级!B4479,技能效果!B:B,0))="","",INDEX(技能效果!L:L,MATCH(技能效果等级!B4479,技能效果!B:B,0)))</f>
        <v/>
      </c>
      <c r="O4479" s="95">
        <f>IF(INDEX(技能效果!N:N,MATCH(B4479,技能效果!B:B,0))=0,INDEX(技能效果!M:M,MATCH(技能效果等级!B4479,技能效果!B:B,0)),INDEX(技能效果!M:M,MATCH(技能效果等级!B4479,技能效果!B:B,0))*VLOOKUP(E4479,技能数值计算!$C$19:$D$28,2,FALSE))</f>
        <v>0</v>
      </c>
      <c r="P4479" s="97"/>
      <c r="Q4479" s="97"/>
      <c r="R4479" s="95" t="str">
        <f>IF(INDEX(技能效果!O:O,MATCH(技能效果等级!B4479,技能效果!B:B,0))="","",INDEX(技能效果!O:O,MATCH(技能效果等级!B4479,技能效果!B:B,0)))</f>
        <v/>
      </c>
      <c r="S4479" s="97"/>
      <c r="T4479" s="97"/>
      <c r="U4479" s="97"/>
      <c r="V4479" s="96" t="str">
        <f>IF(INDEX(技能效果!AF:AF,MATCH(技能效果等级!B4479,技能效果!B:B,0))="","",INDEX(技能效果!AF:AF,MATCH(技能效果等级!B4479,技能效果!B:B,0)))</f>
        <v/>
      </c>
      <c r="W4479" s="95">
        <f t="shared" si="68"/>
        <v>439</v>
      </c>
    </row>
    <row r="4480" spans="1:23" ht="16.5" x14ac:dyDescent="0.2">
      <c r="A4480" s="62">
        <v>4477</v>
      </c>
      <c r="B4480" s="95">
        <f>INDEX(技能效果!B:B,MATCH(技能效果等级!W4480,技能效果!AE:AE,0))</f>
        <v>210700401</v>
      </c>
      <c r="C4480" s="95" t="str">
        <f>INDEX(技能效果!C:C,MATCH(技能效果等级!B4480,技能效果!B:B,0))</f>
        <v>唐流雨普攻伤害(教学)</v>
      </c>
      <c r="D4480" s="96" t="s">
        <v>873</v>
      </c>
      <c r="E4480" s="95">
        <v>3</v>
      </c>
      <c r="F4480" s="95">
        <f>INDEX(技能效果!H:H,MATCH(技能效果等级!B4480,技能效果!B:B,0))</f>
        <v>1001</v>
      </c>
      <c r="G4480" s="95">
        <f>IF(INDEX(技能效果!K:K,MATCH(B4480,技能效果!B:B,0))=0,INDEX(技能效果!I:I,MATCH(技能效果等级!B4480,技能效果!B:B,0)),INDEX(技能效果!I:I,MATCH(技能效果等级!B4480,技能效果!B:B,0))*VLOOKUP(E4480,技能数值计算!$C$19:$D$28,2,FALSE))</f>
        <v>0.5</v>
      </c>
      <c r="H4480" s="95">
        <f>INDEX(技能效果!J:J,MATCH(技能效果等级!B4480,技能效果!B:B,0))</f>
        <v>0</v>
      </c>
      <c r="I4480" s="97"/>
      <c r="J4480" s="97"/>
      <c r="K4480" s="97"/>
      <c r="L4480" s="97"/>
      <c r="M4480" s="97"/>
      <c r="N4480" s="96" t="str">
        <f>IF(INDEX(技能效果!L:L,MATCH(技能效果等级!B4480,技能效果!B:B,0))="","",INDEX(技能效果!L:L,MATCH(技能效果等级!B4480,技能效果!B:B,0)))</f>
        <v/>
      </c>
      <c r="O4480" s="95">
        <f>IF(INDEX(技能效果!N:N,MATCH(B4480,技能效果!B:B,0))=0,INDEX(技能效果!M:M,MATCH(技能效果等级!B4480,技能效果!B:B,0)),INDEX(技能效果!M:M,MATCH(技能效果等级!B4480,技能效果!B:B,0))*VLOOKUP(E4480,技能数值计算!$C$19:$D$28,2,FALSE))</f>
        <v>0</v>
      </c>
      <c r="P4480" s="97"/>
      <c r="Q4480" s="97"/>
      <c r="R4480" s="95" t="str">
        <f>IF(INDEX(技能效果!O:O,MATCH(技能效果等级!B4480,技能效果!B:B,0))="","",INDEX(技能效果!O:O,MATCH(技能效果等级!B4480,技能效果!B:B,0)))</f>
        <v/>
      </c>
      <c r="S4480" s="97"/>
      <c r="T4480" s="97"/>
      <c r="U4480" s="97"/>
      <c r="V4480" s="96" t="str">
        <f>IF(INDEX(技能效果!AF:AF,MATCH(技能效果等级!B4480,技能效果!B:B,0))="","",INDEX(技能效果!AF:AF,MATCH(技能效果等级!B4480,技能效果!B:B,0)))</f>
        <v/>
      </c>
      <c r="W4480" s="95">
        <f t="shared" si="68"/>
        <v>439</v>
      </c>
    </row>
    <row r="4481" spans="1:23" ht="16.5" x14ac:dyDescent="0.2">
      <c r="A4481" s="62">
        <v>4478</v>
      </c>
      <c r="B4481" s="95">
        <f>INDEX(技能效果!B:B,MATCH(技能效果等级!W4481,技能效果!AE:AE,0))</f>
        <v>210700401</v>
      </c>
      <c r="C4481" s="95" t="str">
        <f>INDEX(技能效果!C:C,MATCH(技能效果等级!B4481,技能效果!B:B,0))</f>
        <v>唐流雨普攻伤害(教学)</v>
      </c>
      <c r="D4481" s="96" t="s">
        <v>873</v>
      </c>
      <c r="E4481" s="95">
        <v>4</v>
      </c>
      <c r="F4481" s="95">
        <f>INDEX(技能效果!H:H,MATCH(技能效果等级!B4481,技能效果!B:B,0))</f>
        <v>1001</v>
      </c>
      <c r="G4481" s="95">
        <f>IF(INDEX(技能效果!K:K,MATCH(B4481,技能效果!B:B,0))=0,INDEX(技能效果!I:I,MATCH(技能效果等级!B4481,技能效果!B:B,0)),INDEX(技能效果!I:I,MATCH(技能效果等级!B4481,技能效果!B:B,0))*VLOOKUP(E4481,技能数值计算!$C$19:$D$28,2,FALSE))</f>
        <v>0.5</v>
      </c>
      <c r="H4481" s="95">
        <f>INDEX(技能效果!J:J,MATCH(技能效果等级!B4481,技能效果!B:B,0))</f>
        <v>0</v>
      </c>
      <c r="I4481" s="97"/>
      <c r="J4481" s="97"/>
      <c r="K4481" s="97"/>
      <c r="L4481" s="97"/>
      <c r="M4481" s="97"/>
      <c r="N4481" s="96" t="str">
        <f>IF(INDEX(技能效果!L:L,MATCH(技能效果等级!B4481,技能效果!B:B,0))="","",INDEX(技能效果!L:L,MATCH(技能效果等级!B4481,技能效果!B:B,0)))</f>
        <v/>
      </c>
      <c r="O4481" s="95">
        <f>IF(INDEX(技能效果!N:N,MATCH(B4481,技能效果!B:B,0))=0,INDEX(技能效果!M:M,MATCH(技能效果等级!B4481,技能效果!B:B,0)),INDEX(技能效果!M:M,MATCH(技能效果等级!B4481,技能效果!B:B,0))*VLOOKUP(E4481,技能数值计算!$C$19:$D$28,2,FALSE))</f>
        <v>0</v>
      </c>
      <c r="P4481" s="97"/>
      <c r="Q4481" s="97"/>
      <c r="R4481" s="95" t="str">
        <f>IF(INDEX(技能效果!O:O,MATCH(技能效果等级!B4481,技能效果!B:B,0))="","",INDEX(技能效果!O:O,MATCH(技能效果等级!B4481,技能效果!B:B,0)))</f>
        <v/>
      </c>
      <c r="S4481" s="97"/>
      <c r="T4481" s="97"/>
      <c r="U4481" s="97"/>
      <c r="V4481" s="96" t="str">
        <f>IF(INDEX(技能效果!AF:AF,MATCH(技能效果等级!B4481,技能效果!B:B,0))="","",INDEX(技能效果!AF:AF,MATCH(技能效果等级!B4481,技能效果!B:B,0)))</f>
        <v/>
      </c>
      <c r="W4481" s="95">
        <f t="shared" si="68"/>
        <v>439</v>
      </c>
    </row>
    <row r="4482" spans="1:23" ht="16.5" x14ac:dyDescent="0.2">
      <c r="A4482" s="62">
        <v>4479</v>
      </c>
      <c r="B4482" s="95">
        <f>INDEX(技能效果!B:B,MATCH(技能效果等级!W4482,技能效果!AE:AE,0))</f>
        <v>210700401</v>
      </c>
      <c r="C4482" s="95" t="str">
        <f>INDEX(技能效果!C:C,MATCH(技能效果等级!B4482,技能效果!B:B,0))</f>
        <v>唐流雨普攻伤害(教学)</v>
      </c>
      <c r="D4482" s="96" t="s">
        <v>873</v>
      </c>
      <c r="E4482" s="95">
        <v>5</v>
      </c>
      <c r="F4482" s="95">
        <f>INDEX(技能效果!H:H,MATCH(技能效果等级!B4482,技能效果!B:B,0))</f>
        <v>1001</v>
      </c>
      <c r="G4482" s="95">
        <f>IF(INDEX(技能效果!K:K,MATCH(B4482,技能效果!B:B,0))=0,INDEX(技能效果!I:I,MATCH(技能效果等级!B4482,技能效果!B:B,0)),INDEX(技能效果!I:I,MATCH(技能效果等级!B4482,技能效果!B:B,0))*VLOOKUP(E4482,技能数值计算!$C$19:$D$28,2,FALSE))</f>
        <v>0.5</v>
      </c>
      <c r="H4482" s="95">
        <f>INDEX(技能效果!J:J,MATCH(技能效果等级!B4482,技能效果!B:B,0))</f>
        <v>0</v>
      </c>
      <c r="I4482" s="97"/>
      <c r="J4482" s="97"/>
      <c r="K4482" s="97"/>
      <c r="L4482" s="97"/>
      <c r="M4482" s="97"/>
      <c r="N4482" s="96" t="str">
        <f>IF(INDEX(技能效果!L:L,MATCH(技能效果等级!B4482,技能效果!B:B,0))="","",INDEX(技能效果!L:L,MATCH(技能效果等级!B4482,技能效果!B:B,0)))</f>
        <v/>
      </c>
      <c r="O4482" s="95">
        <f>IF(INDEX(技能效果!N:N,MATCH(B4482,技能效果!B:B,0))=0,INDEX(技能效果!M:M,MATCH(技能效果等级!B4482,技能效果!B:B,0)),INDEX(技能效果!M:M,MATCH(技能效果等级!B4482,技能效果!B:B,0))*VLOOKUP(E4482,技能数值计算!$C$19:$D$28,2,FALSE))</f>
        <v>0</v>
      </c>
      <c r="P4482" s="97"/>
      <c r="Q4482" s="97"/>
      <c r="R4482" s="95" t="str">
        <f>IF(INDEX(技能效果!O:O,MATCH(技能效果等级!B4482,技能效果!B:B,0))="","",INDEX(技能效果!O:O,MATCH(技能效果等级!B4482,技能效果!B:B,0)))</f>
        <v/>
      </c>
      <c r="S4482" s="97"/>
      <c r="T4482" s="97"/>
      <c r="U4482" s="97"/>
      <c r="V4482" s="96" t="str">
        <f>IF(INDEX(技能效果!AF:AF,MATCH(技能效果等级!B4482,技能效果!B:B,0))="","",INDEX(技能效果!AF:AF,MATCH(技能效果等级!B4482,技能效果!B:B,0)))</f>
        <v/>
      </c>
      <c r="W4482" s="95">
        <f t="shared" si="68"/>
        <v>439</v>
      </c>
    </row>
    <row r="4483" spans="1:23" ht="16.5" x14ac:dyDescent="0.2">
      <c r="A4483" s="62">
        <v>4480</v>
      </c>
      <c r="B4483" s="95">
        <f>INDEX(技能效果!B:B,MATCH(技能效果等级!W4483,技能效果!AE:AE,0))</f>
        <v>210700401</v>
      </c>
      <c r="C4483" s="95" t="str">
        <f>INDEX(技能效果!C:C,MATCH(技能效果等级!B4483,技能效果!B:B,0))</f>
        <v>唐流雨普攻伤害(教学)</v>
      </c>
      <c r="D4483" s="96" t="s">
        <v>873</v>
      </c>
      <c r="E4483" s="95">
        <v>6</v>
      </c>
      <c r="F4483" s="95">
        <f>INDEX(技能效果!H:H,MATCH(技能效果等级!B4483,技能效果!B:B,0))</f>
        <v>1001</v>
      </c>
      <c r="G4483" s="95">
        <f>IF(INDEX(技能效果!K:K,MATCH(B4483,技能效果!B:B,0))=0,INDEX(技能效果!I:I,MATCH(技能效果等级!B4483,技能效果!B:B,0)),INDEX(技能效果!I:I,MATCH(技能效果等级!B4483,技能效果!B:B,0))*VLOOKUP(E4483,技能数值计算!$C$19:$D$28,2,FALSE))</f>
        <v>0.5</v>
      </c>
      <c r="H4483" s="95">
        <f>INDEX(技能效果!J:J,MATCH(技能效果等级!B4483,技能效果!B:B,0))</f>
        <v>0</v>
      </c>
      <c r="I4483" s="97"/>
      <c r="J4483" s="97"/>
      <c r="K4483" s="97"/>
      <c r="L4483" s="97"/>
      <c r="M4483" s="97"/>
      <c r="N4483" s="96" t="str">
        <f>IF(INDEX(技能效果!L:L,MATCH(技能效果等级!B4483,技能效果!B:B,0))="","",INDEX(技能效果!L:L,MATCH(技能效果等级!B4483,技能效果!B:B,0)))</f>
        <v/>
      </c>
      <c r="O4483" s="95">
        <f>IF(INDEX(技能效果!N:N,MATCH(B4483,技能效果!B:B,0))=0,INDEX(技能效果!M:M,MATCH(技能效果等级!B4483,技能效果!B:B,0)),INDEX(技能效果!M:M,MATCH(技能效果等级!B4483,技能效果!B:B,0))*VLOOKUP(E4483,技能数值计算!$C$19:$D$28,2,FALSE))</f>
        <v>0</v>
      </c>
      <c r="P4483" s="97"/>
      <c r="Q4483" s="97"/>
      <c r="R4483" s="95" t="str">
        <f>IF(INDEX(技能效果!O:O,MATCH(技能效果等级!B4483,技能效果!B:B,0))="","",INDEX(技能效果!O:O,MATCH(技能效果等级!B4483,技能效果!B:B,0)))</f>
        <v/>
      </c>
      <c r="S4483" s="97"/>
      <c r="T4483" s="97"/>
      <c r="U4483" s="97"/>
      <c r="V4483" s="96" t="str">
        <f>IF(INDEX(技能效果!AF:AF,MATCH(技能效果等级!B4483,技能效果!B:B,0))="","",INDEX(技能效果!AF:AF,MATCH(技能效果等级!B4483,技能效果!B:B,0)))</f>
        <v/>
      </c>
      <c r="W4483" s="95">
        <f t="shared" si="68"/>
        <v>439</v>
      </c>
    </row>
    <row r="4484" spans="1:23" ht="16.5" x14ac:dyDescent="0.2">
      <c r="A4484" s="62">
        <v>4481</v>
      </c>
      <c r="B4484" s="95">
        <f>INDEX(技能效果!B:B,MATCH(技能效果等级!W4484,技能效果!AE:AE,0))</f>
        <v>210700401</v>
      </c>
      <c r="C4484" s="95" t="str">
        <f>INDEX(技能效果!C:C,MATCH(技能效果等级!B4484,技能效果!B:B,0))</f>
        <v>唐流雨普攻伤害(教学)</v>
      </c>
      <c r="D4484" s="96" t="s">
        <v>873</v>
      </c>
      <c r="E4484" s="95">
        <v>7</v>
      </c>
      <c r="F4484" s="95">
        <f>INDEX(技能效果!H:H,MATCH(技能效果等级!B4484,技能效果!B:B,0))</f>
        <v>1001</v>
      </c>
      <c r="G4484" s="95">
        <f>IF(INDEX(技能效果!K:K,MATCH(B4484,技能效果!B:B,0))=0,INDEX(技能效果!I:I,MATCH(技能效果等级!B4484,技能效果!B:B,0)),INDEX(技能效果!I:I,MATCH(技能效果等级!B4484,技能效果!B:B,0))*VLOOKUP(E4484,技能数值计算!$C$19:$D$28,2,FALSE))</f>
        <v>0.5</v>
      </c>
      <c r="H4484" s="95">
        <f>INDEX(技能效果!J:J,MATCH(技能效果等级!B4484,技能效果!B:B,0))</f>
        <v>0</v>
      </c>
      <c r="I4484" s="97"/>
      <c r="J4484" s="97"/>
      <c r="K4484" s="97"/>
      <c r="L4484" s="97"/>
      <c r="M4484" s="97"/>
      <c r="N4484" s="96" t="str">
        <f>IF(INDEX(技能效果!L:L,MATCH(技能效果等级!B4484,技能效果!B:B,0))="","",INDEX(技能效果!L:L,MATCH(技能效果等级!B4484,技能效果!B:B,0)))</f>
        <v/>
      </c>
      <c r="O4484" s="95">
        <f>IF(INDEX(技能效果!N:N,MATCH(B4484,技能效果!B:B,0))=0,INDEX(技能效果!M:M,MATCH(技能效果等级!B4484,技能效果!B:B,0)),INDEX(技能效果!M:M,MATCH(技能效果等级!B4484,技能效果!B:B,0))*VLOOKUP(E4484,技能数值计算!$C$19:$D$28,2,FALSE))</f>
        <v>0</v>
      </c>
      <c r="P4484" s="97"/>
      <c r="Q4484" s="97"/>
      <c r="R4484" s="95" t="str">
        <f>IF(INDEX(技能效果!O:O,MATCH(技能效果等级!B4484,技能效果!B:B,0))="","",INDEX(技能效果!O:O,MATCH(技能效果等级!B4484,技能效果!B:B,0)))</f>
        <v/>
      </c>
      <c r="S4484" s="97"/>
      <c r="T4484" s="97"/>
      <c r="U4484" s="97"/>
      <c r="V4484" s="96" t="str">
        <f>IF(INDEX(技能效果!AF:AF,MATCH(技能效果等级!B4484,技能效果!B:B,0))="","",INDEX(技能效果!AF:AF,MATCH(技能效果等级!B4484,技能效果!B:B,0)))</f>
        <v/>
      </c>
      <c r="W4484" s="95">
        <f t="shared" si="68"/>
        <v>439</v>
      </c>
    </row>
    <row r="4485" spans="1:23" ht="16.5" x14ac:dyDescent="0.2">
      <c r="A4485" s="62">
        <v>4482</v>
      </c>
      <c r="B4485" s="95">
        <f>INDEX(技能效果!B:B,MATCH(技能效果等级!W4485,技能效果!AE:AE,0))</f>
        <v>210700401</v>
      </c>
      <c r="C4485" s="95" t="str">
        <f>INDEX(技能效果!C:C,MATCH(技能效果等级!B4485,技能效果!B:B,0))</f>
        <v>唐流雨普攻伤害(教学)</v>
      </c>
      <c r="D4485" s="96" t="s">
        <v>873</v>
      </c>
      <c r="E4485" s="95">
        <v>8</v>
      </c>
      <c r="F4485" s="95">
        <f>INDEX(技能效果!H:H,MATCH(技能效果等级!B4485,技能效果!B:B,0))</f>
        <v>1001</v>
      </c>
      <c r="G4485" s="95">
        <f>IF(INDEX(技能效果!K:K,MATCH(B4485,技能效果!B:B,0))=0,INDEX(技能效果!I:I,MATCH(技能效果等级!B4485,技能效果!B:B,0)),INDEX(技能效果!I:I,MATCH(技能效果等级!B4485,技能效果!B:B,0))*VLOOKUP(E4485,技能数值计算!$C$19:$D$28,2,FALSE))</f>
        <v>0.5</v>
      </c>
      <c r="H4485" s="95">
        <f>INDEX(技能效果!J:J,MATCH(技能效果等级!B4485,技能效果!B:B,0))</f>
        <v>0</v>
      </c>
      <c r="I4485" s="97"/>
      <c r="J4485" s="97"/>
      <c r="K4485" s="97"/>
      <c r="L4485" s="97"/>
      <c r="M4485" s="97"/>
      <c r="N4485" s="96" t="str">
        <f>IF(INDEX(技能效果!L:L,MATCH(技能效果等级!B4485,技能效果!B:B,0))="","",INDEX(技能效果!L:L,MATCH(技能效果等级!B4485,技能效果!B:B,0)))</f>
        <v/>
      </c>
      <c r="O4485" s="95">
        <f>IF(INDEX(技能效果!N:N,MATCH(B4485,技能效果!B:B,0))=0,INDEX(技能效果!M:M,MATCH(技能效果等级!B4485,技能效果!B:B,0)),INDEX(技能效果!M:M,MATCH(技能效果等级!B4485,技能效果!B:B,0))*VLOOKUP(E4485,技能数值计算!$C$19:$D$28,2,FALSE))</f>
        <v>0</v>
      </c>
      <c r="P4485" s="97"/>
      <c r="Q4485" s="97"/>
      <c r="R4485" s="95" t="str">
        <f>IF(INDEX(技能效果!O:O,MATCH(技能效果等级!B4485,技能效果!B:B,0))="","",INDEX(技能效果!O:O,MATCH(技能效果等级!B4485,技能效果!B:B,0)))</f>
        <v/>
      </c>
      <c r="S4485" s="97"/>
      <c r="T4485" s="97"/>
      <c r="U4485" s="97"/>
      <c r="V4485" s="96" t="str">
        <f>IF(INDEX(技能效果!AF:AF,MATCH(技能效果等级!B4485,技能效果!B:B,0))="","",INDEX(技能效果!AF:AF,MATCH(技能效果等级!B4485,技能效果!B:B,0)))</f>
        <v/>
      </c>
      <c r="W4485" s="95">
        <f t="shared" si="68"/>
        <v>439</v>
      </c>
    </row>
    <row r="4486" spans="1:23" ht="16.5" x14ac:dyDescent="0.2">
      <c r="A4486" s="62">
        <v>4483</v>
      </c>
      <c r="B4486" s="95">
        <f>INDEX(技能效果!B:B,MATCH(技能效果等级!W4486,技能效果!AE:AE,0))</f>
        <v>210700401</v>
      </c>
      <c r="C4486" s="95" t="str">
        <f>INDEX(技能效果!C:C,MATCH(技能效果等级!B4486,技能效果!B:B,0))</f>
        <v>唐流雨普攻伤害(教学)</v>
      </c>
      <c r="D4486" s="96" t="s">
        <v>873</v>
      </c>
      <c r="E4486" s="95">
        <v>9</v>
      </c>
      <c r="F4486" s="95">
        <f>INDEX(技能效果!H:H,MATCH(技能效果等级!B4486,技能效果!B:B,0))</f>
        <v>1001</v>
      </c>
      <c r="G4486" s="95">
        <f>IF(INDEX(技能效果!K:K,MATCH(B4486,技能效果!B:B,0))=0,INDEX(技能效果!I:I,MATCH(技能效果等级!B4486,技能效果!B:B,0)),INDEX(技能效果!I:I,MATCH(技能效果等级!B4486,技能效果!B:B,0))*VLOOKUP(E4486,技能数值计算!$C$19:$D$28,2,FALSE))</f>
        <v>0.5</v>
      </c>
      <c r="H4486" s="95">
        <f>INDEX(技能效果!J:J,MATCH(技能效果等级!B4486,技能效果!B:B,0))</f>
        <v>0</v>
      </c>
      <c r="I4486" s="97"/>
      <c r="J4486" s="97"/>
      <c r="K4486" s="97"/>
      <c r="L4486" s="97"/>
      <c r="M4486" s="97"/>
      <c r="N4486" s="96" t="str">
        <f>IF(INDEX(技能效果!L:L,MATCH(技能效果等级!B4486,技能效果!B:B,0))="","",INDEX(技能效果!L:L,MATCH(技能效果等级!B4486,技能效果!B:B,0)))</f>
        <v/>
      </c>
      <c r="O4486" s="95">
        <f>IF(INDEX(技能效果!N:N,MATCH(B4486,技能效果!B:B,0))=0,INDEX(技能效果!M:M,MATCH(技能效果等级!B4486,技能效果!B:B,0)),INDEX(技能效果!M:M,MATCH(技能效果等级!B4486,技能效果!B:B,0))*VLOOKUP(E4486,技能数值计算!$C$19:$D$28,2,FALSE))</f>
        <v>0</v>
      </c>
      <c r="P4486" s="97"/>
      <c r="Q4486" s="97"/>
      <c r="R4486" s="95" t="str">
        <f>IF(INDEX(技能效果!O:O,MATCH(技能效果等级!B4486,技能效果!B:B,0))="","",INDEX(技能效果!O:O,MATCH(技能效果等级!B4486,技能效果!B:B,0)))</f>
        <v/>
      </c>
      <c r="S4486" s="97"/>
      <c r="T4486" s="97"/>
      <c r="U4486" s="97"/>
      <c r="V4486" s="96" t="str">
        <f>IF(INDEX(技能效果!AF:AF,MATCH(技能效果等级!B4486,技能效果!B:B,0))="","",INDEX(技能效果!AF:AF,MATCH(技能效果等级!B4486,技能效果!B:B,0)))</f>
        <v/>
      </c>
      <c r="W4486" s="95">
        <f t="shared" si="68"/>
        <v>439</v>
      </c>
    </row>
    <row r="4487" spans="1:23" ht="16.5" x14ac:dyDescent="0.2">
      <c r="A4487" s="62">
        <v>4484</v>
      </c>
      <c r="B4487" s="95">
        <f>INDEX(技能效果!B:B,MATCH(技能效果等级!W4487,技能效果!AE:AE,0))</f>
        <v>210700401</v>
      </c>
      <c r="C4487" s="95" t="str">
        <f>INDEX(技能效果!C:C,MATCH(技能效果等级!B4487,技能效果!B:B,0))</f>
        <v>唐流雨普攻伤害(教学)</v>
      </c>
      <c r="D4487" s="96" t="s">
        <v>873</v>
      </c>
      <c r="E4487" s="95">
        <v>10</v>
      </c>
      <c r="F4487" s="95">
        <f>INDEX(技能效果!H:H,MATCH(技能效果等级!B4487,技能效果!B:B,0))</f>
        <v>1001</v>
      </c>
      <c r="G4487" s="95">
        <f>IF(INDEX(技能效果!K:K,MATCH(B4487,技能效果!B:B,0))=0,INDEX(技能效果!I:I,MATCH(技能效果等级!B4487,技能效果!B:B,0)),INDEX(技能效果!I:I,MATCH(技能效果等级!B4487,技能效果!B:B,0))*VLOOKUP(E4487,技能数值计算!$C$19:$D$28,2,FALSE))</f>
        <v>0.5</v>
      </c>
      <c r="H4487" s="95">
        <f>INDEX(技能效果!J:J,MATCH(技能效果等级!B4487,技能效果!B:B,0))</f>
        <v>0</v>
      </c>
      <c r="I4487" s="97"/>
      <c r="J4487" s="97"/>
      <c r="K4487" s="97"/>
      <c r="L4487" s="97"/>
      <c r="M4487" s="97"/>
      <c r="N4487" s="96" t="str">
        <f>IF(INDEX(技能效果!L:L,MATCH(技能效果等级!B4487,技能效果!B:B,0))="","",INDEX(技能效果!L:L,MATCH(技能效果等级!B4487,技能效果!B:B,0)))</f>
        <v/>
      </c>
      <c r="O4487" s="95">
        <f>IF(INDEX(技能效果!N:N,MATCH(B4487,技能效果!B:B,0))=0,INDEX(技能效果!M:M,MATCH(技能效果等级!B4487,技能效果!B:B,0)),INDEX(技能效果!M:M,MATCH(技能效果等级!B4487,技能效果!B:B,0))*VLOOKUP(E4487,技能数值计算!$C$19:$D$28,2,FALSE))</f>
        <v>0</v>
      </c>
      <c r="P4487" s="97"/>
      <c r="Q4487" s="97"/>
      <c r="R4487" s="95" t="str">
        <f>IF(INDEX(技能效果!O:O,MATCH(技能效果等级!B4487,技能效果!B:B,0))="","",INDEX(技能效果!O:O,MATCH(技能效果等级!B4487,技能效果!B:B,0)))</f>
        <v/>
      </c>
      <c r="S4487" s="97"/>
      <c r="T4487" s="97"/>
      <c r="U4487" s="97"/>
      <c r="V4487" s="96" t="str">
        <f>IF(INDEX(技能效果!AF:AF,MATCH(技能效果等级!B4487,技能效果!B:B,0))="","",INDEX(技能效果!AF:AF,MATCH(技能效果等级!B4487,技能效果!B:B,0)))</f>
        <v/>
      </c>
      <c r="W4487" s="95">
        <f t="shared" si="68"/>
        <v>439</v>
      </c>
    </row>
    <row r="4488" spans="1:23" ht="16.5" x14ac:dyDescent="0.2">
      <c r="A4488" s="62">
        <v>4485</v>
      </c>
      <c r="B4488" s="95">
        <f>INDEX(技能效果!B:B,MATCH(技能效果等级!W4488,技能效果!AE:AE,0))</f>
        <v>210700402</v>
      </c>
      <c r="C4488" s="95" t="str">
        <f>INDEX(技能效果!C:C,MATCH(技能效果等级!B4488,技能效果!B:B,0))</f>
        <v>唐流雨普攻水晶(教学)</v>
      </c>
      <c r="D4488" s="96" t="s">
        <v>873</v>
      </c>
      <c r="E4488" s="95">
        <v>1</v>
      </c>
      <c r="F4488" s="95">
        <f>INDEX(技能效果!H:H,MATCH(技能效果等级!B4488,技能效果!B:B,0))</f>
        <v>3006</v>
      </c>
      <c r="G4488" s="95">
        <f>IF(INDEX(技能效果!K:K,MATCH(B4488,技能效果!B:B,0))=0,INDEX(技能效果!I:I,MATCH(技能效果等级!B4488,技能效果!B:B,0)),INDEX(技能效果!I:I,MATCH(技能效果等级!B4488,技能效果!B:B,0))*VLOOKUP(E4488,技能数值计算!$C$19:$D$28,2,FALSE))</f>
        <v>1</v>
      </c>
      <c r="H4488" s="95">
        <f>INDEX(技能效果!J:J,MATCH(技能效果等级!B4488,技能效果!B:B,0))</f>
        <v>0</v>
      </c>
      <c r="I4488" s="97"/>
      <c r="J4488" s="97"/>
      <c r="K4488" s="97"/>
      <c r="L4488" s="97"/>
      <c r="M4488" s="97"/>
      <c r="N4488" s="96" t="str">
        <f>IF(INDEX(技能效果!L:L,MATCH(技能效果等级!B4488,技能效果!B:B,0))="","",INDEX(技能效果!L:L,MATCH(技能效果等级!B4488,技能效果!B:B,0)))</f>
        <v/>
      </c>
      <c r="O4488" s="95">
        <f>IF(INDEX(技能效果!N:N,MATCH(B4488,技能效果!B:B,0))=0,INDEX(技能效果!M:M,MATCH(技能效果等级!B4488,技能效果!B:B,0)),INDEX(技能效果!M:M,MATCH(技能效果等级!B4488,技能效果!B:B,0))*VLOOKUP(E4488,技能数值计算!$C$19:$D$28,2,FALSE))</f>
        <v>0</v>
      </c>
      <c r="P4488" s="97"/>
      <c r="Q4488" s="97"/>
      <c r="R4488" s="95" t="str">
        <f>IF(INDEX(技能效果!O:O,MATCH(技能效果等级!B4488,技能效果!B:B,0))="","",INDEX(技能效果!O:O,MATCH(技能效果等级!B4488,技能效果!B:B,0)))</f>
        <v/>
      </c>
      <c r="S4488" s="97"/>
      <c r="T4488" s="97"/>
      <c r="U4488" s="97"/>
      <c r="V4488" s="96" t="str">
        <f>IF(INDEX(技能效果!AF:AF,MATCH(技能效果等级!B4488,技能效果!B:B,0))="","",INDEX(技能效果!AF:AF,MATCH(技能效果等级!B4488,技能效果!B:B,0)))</f>
        <v/>
      </c>
      <c r="W4488" s="95">
        <f t="shared" si="68"/>
        <v>440</v>
      </c>
    </row>
    <row r="4489" spans="1:23" ht="16.5" x14ac:dyDescent="0.2">
      <c r="A4489" s="62">
        <v>4486</v>
      </c>
      <c r="B4489" s="95">
        <f>INDEX(技能效果!B:B,MATCH(技能效果等级!W4489,技能效果!AE:AE,0))</f>
        <v>210700402</v>
      </c>
      <c r="C4489" s="95" t="str">
        <f>INDEX(技能效果!C:C,MATCH(技能效果等级!B4489,技能效果!B:B,0))</f>
        <v>唐流雨普攻水晶(教学)</v>
      </c>
      <c r="D4489" s="96" t="s">
        <v>873</v>
      </c>
      <c r="E4489" s="95">
        <v>2</v>
      </c>
      <c r="F4489" s="95">
        <f>INDEX(技能效果!H:H,MATCH(技能效果等级!B4489,技能效果!B:B,0))</f>
        <v>3006</v>
      </c>
      <c r="G4489" s="95">
        <f>IF(INDEX(技能效果!K:K,MATCH(B4489,技能效果!B:B,0))=0,INDEX(技能效果!I:I,MATCH(技能效果等级!B4489,技能效果!B:B,0)),INDEX(技能效果!I:I,MATCH(技能效果等级!B4489,技能效果!B:B,0))*VLOOKUP(E4489,技能数值计算!$C$19:$D$28,2,FALSE))</f>
        <v>1</v>
      </c>
      <c r="H4489" s="95">
        <f>INDEX(技能效果!J:J,MATCH(技能效果等级!B4489,技能效果!B:B,0))</f>
        <v>0</v>
      </c>
      <c r="I4489" s="97"/>
      <c r="J4489" s="97"/>
      <c r="K4489" s="97"/>
      <c r="L4489" s="97"/>
      <c r="M4489" s="97"/>
      <c r="N4489" s="96" t="str">
        <f>IF(INDEX(技能效果!L:L,MATCH(技能效果等级!B4489,技能效果!B:B,0))="","",INDEX(技能效果!L:L,MATCH(技能效果等级!B4489,技能效果!B:B,0)))</f>
        <v/>
      </c>
      <c r="O4489" s="95">
        <f>IF(INDEX(技能效果!N:N,MATCH(B4489,技能效果!B:B,0))=0,INDEX(技能效果!M:M,MATCH(技能效果等级!B4489,技能效果!B:B,0)),INDEX(技能效果!M:M,MATCH(技能效果等级!B4489,技能效果!B:B,0))*VLOOKUP(E4489,技能数值计算!$C$19:$D$28,2,FALSE))</f>
        <v>0</v>
      </c>
      <c r="P4489" s="97"/>
      <c r="Q4489" s="97"/>
      <c r="R4489" s="95" t="str">
        <f>IF(INDEX(技能效果!O:O,MATCH(技能效果等级!B4489,技能效果!B:B,0))="","",INDEX(技能效果!O:O,MATCH(技能效果等级!B4489,技能效果!B:B,0)))</f>
        <v/>
      </c>
      <c r="S4489" s="97"/>
      <c r="T4489" s="97"/>
      <c r="U4489" s="97"/>
      <c r="V4489" s="96" t="str">
        <f>IF(INDEX(技能效果!AF:AF,MATCH(技能效果等级!B4489,技能效果!B:B,0))="","",INDEX(技能效果!AF:AF,MATCH(技能效果等级!B4489,技能效果!B:B,0)))</f>
        <v/>
      </c>
      <c r="W4489" s="95">
        <f t="shared" si="68"/>
        <v>440</v>
      </c>
    </row>
    <row r="4490" spans="1:23" ht="16.5" x14ac:dyDescent="0.2">
      <c r="A4490" s="62">
        <v>4487</v>
      </c>
      <c r="B4490" s="95">
        <f>INDEX(技能效果!B:B,MATCH(技能效果等级!W4490,技能效果!AE:AE,0))</f>
        <v>210700402</v>
      </c>
      <c r="C4490" s="95" t="str">
        <f>INDEX(技能效果!C:C,MATCH(技能效果等级!B4490,技能效果!B:B,0))</f>
        <v>唐流雨普攻水晶(教学)</v>
      </c>
      <c r="D4490" s="96" t="s">
        <v>873</v>
      </c>
      <c r="E4490" s="95">
        <v>3</v>
      </c>
      <c r="F4490" s="95">
        <f>INDEX(技能效果!H:H,MATCH(技能效果等级!B4490,技能效果!B:B,0))</f>
        <v>3006</v>
      </c>
      <c r="G4490" s="95">
        <f>IF(INDEX(技能效果!K:K,MATCH(B4490,技能效果!B:B,0))=0,INDEX(技能效果!I:I,MATCH(技能效果等级!B4490,技能效果!B:B,0)),INDEX(技能效果!I:I,MATCH(技能效果等级!B4490,技能效果!B:B,0))*VLOOKUP(E4490,技能数值计算!$C$19:$D$28,2,FALSE))</f>
        <v>1</v>
      </c>
      <c r="H4490" s="95">
        <f>INDEX(技能效果!J:J,MATCH(技能效果等级!B4490,技能效果!B:B,0))</f>
        <v>0</v>
      </c>
      <c r="I4490" s="97"/>
      <c r="J4490" s="97"/>
      <c r="K4490" s="97"/>
      <c r="L4490" s="97"/>
      <c r="M4490" s="97"/>
      <c r="N4490" s="96" t="str">
        <f>IF(INDEX(技能效果!L:L,MATCH(技能效果等级!B4490,技能效果!B:B,0))="","",INDEX(技能效果!L:L,MATCH(技能效果等级!B4490,技能效果!B:B,0)))</f>
        <v/>
      </c>
      <c r="O4490" s="95">
        <f>IF(INDEX(技能效果!N:N,MATCH(B4490,技能效果!B:B,0))=0,INDEX(技能效果!M:M,MATCH(技能效果等级!B4490,技能效果!B:B,0)),INDEX(技能效果!M:M,MATCH(技能效果等级!B4490,技能效果!B:B,0))*VLOOKUP(E4490,技能数值计算!$C$19:$D$28,2,FALSE))</f>
        <v>0</v>
      </c>
      <c r="P4490" s="97"/>
      <c r="Q4490" s="97"/>
      <c r="R4490" s="95" t="str">
        <f>IF(INDEX(技能效果!O:O,MATCH(技能效果等级!B4490,技能效果!B:B,0))="","",INDEX(技能效果!O:O,MATCH(技能效果等级!B4490,技能效果!B:B,0)))</f>
        <v/>
      </c>
      <c r="S4490" s="97"/>
      <c r="T4490" s="97"/>
      <c r="U4490" s="97"/>
      <c r="V4490" s="96" t="str">
        <f>IF(INDEX(技能效果!AF:AF,MATCH(技能效果等级!B4490,技能效果!B:B,0))="","",INDEX(技能效果!AF:AF,MATCH(技能效果等级!B4490,技能效果!B:B,0)))</f>
        <v/>
      </c>
      <c r="W4490" s="95">
        <f t="shared" si="68"/>
        <v>440</v>
      </c>
    </row>
    <row r="4491" spans="1:23" ht="16.5" x14ac:dyDescent="0.2">
      <c r="A4491" s="62">
        <v>4488</v>
      </c>
      <c r="B4491" s="95">
        <f>INDEX(技能效果!B:B,MATCH(技能效果等级!W4491,技能效果!AE:AE,0))</f>
        <v>210700402</v>
      </c>
      <c r="C4491" s="95" t="str">
        <f>INDEX(技能效果!C:C,MATCH(技能效果等级!B4491,技能效果!B:B,0))</f>
        <v>唐流雨普攻水晶(教学)</v>
      </c>
      <c r="D4491" s="96" t="s">
        <v>873</v>
      </c>
      <c r="E4491" s="95">
        <v>4</v>
      </c>
      <c r="F4491" s="95">
        <f>INDEX(技能效果!H:H,MATCH(技能效果等级!B4491,技能效果!B:B,0))</f>
        <v>3006</v>
      </c>
      <c r="G4491" s="95">
        <f>IF(INDEX(技能效果!K:K,MATCH(B4491,技能效果!B:B,0))=0,INDEX(技能效果!I:I,MATCH(技能效果等级!B4491,技能效果!B:B,0)),INDEX(技能效果!I:I,MATCH(技能效果等级!B4491,技能效果!B:B,0))*VLOOKUP(E4491,技能数值计算!$C$19:$D$28,2,FALSE))</f>
        <v>1</v>
      </c>
      <c r="H4491" s="95">
        <f>INDEX(技能效果!J:J,MATCH(技能效果等级!B4491,技能效果!B:B,0))</f>
        <v>0</v>
      </c>
      <c r="I4491" s="97"/>
      <c r="J4491" s="97"/>
      <c r="K4491" s="97"/>
      <c r="L4491" s="97"/>
      <c r="M4491" s="97"/>
      <c r="N4491" s="96" t="str">
        <f>IF(INDEX(技能效果!L:L,MATCH(技能效果等级!B4491,技能效果!B:B,0))="","",INDEX(技能效果!L:L,MATCH(技能效果等级!B4491,技能效果!B:B,0)))</f>
        <v/>
      </c>
      <c r="O4491" s="95">
        <f>IF(INDEX(技能效果!N:N,MATCH(B4491,技能效果!B:B,0))=0,INDEX(技能效果!M:M,MATCH(技能效果等级!B4491,技能效果!B:B,0)),INDEX(技能效果!M:M,MATCH(技能效果等级!B4491,技能效果!B:B,0))*VLOOKUP(E4491,技能数值计算!$C$19:$D$28,2,FALSE))</f>
        <v>0</v>
      </c>
      <c r="P4491" s="97"/>
      <c r="Q4491" s="97"/>
      <c r="R4491" s="95" t="str">
        <f>IF(INDEX(技能效果!O:O,MATCH(技能效果等级!B4491,技能效果!B:B,0))="","",INDEX(技能效果!O:O,MATCH(技能效果等级!B4491,技能效果!B:B,0)))</f>
        <v/>
      </c>
      <c r="S4491" s="97"/>
      <c r="T4491" s="97"/>
      <c r="U4491" s="97"/>
      <c r="V4491" s="96" t="str">
        <f>IF(INDEX(技能效果!AF:AF,MATCH(技能效果等级!B4491,技能效果!B:B,0))="","",INDEX(技能效果!AF:AF,MATCH(技能效果等级!B4491,技能效果!B:B,0)))</f>
        <v/>
      </c>
      <c r="W4491" s="95">
        <f t="shared" si="68"/>
        <v>440</v>
      </c>
    </row>
    <row r="4492" spans="1:23" ht="16.5" x14ac:dyDescent="0.2">
      <c r="A4492" s="62">
        <v>4489</v>
      </c>
      <c r="B4492" s="95">
        <f>INDEX(技能效果!B:B,MATCH(技能效果等级!W4492,技能效果!AE:AE,0))</f>
        <v>210700402</v>
      </c>
      <c r="C4492" s="95" t="str">
        <f>INDEX(技能效果!C:C,MATCH(技能效果等级!B4492,技能效果!B:B,0))</f>
        <v>唐流雨普攻水晶(教学)</v>
      </c>
      <c r="D4492" s="96" t="s">
        <v>873</v>
      </c>
      <c r="E4492" s="95">
        <v>5</v>
      </c>
      <c r="F4492" s="95">
        <f>INDEX(技能效果!H:H,MATCH(技能效果等级!B4492,技能效果!B:B,0))</f>
        <v>3006</v>
      </c>
      <c r="G4492" s="95">
        <f>IF(INDEX(技能效果!K:K,MATCH(B4492,技能效果!B:B,0))=0,INDEX(技能效果!I:I,MATCH(技能效果等级!B4492,技能效果!B:B,0)),INDEX(技能效果!I:I,MATCH(技能效果等级!B4492,技能效果!B:B,0))*VLOOKUP(E4492,技能数值计算!$C$19:$D$28,2,FALSE))</f>
        <v>1</v>
      </c>
      <c r="H4492" s="95">
        <f>INDEX(技能效果!J:J,MATCH(技能效果等级!B4492,技能效果!B:B,0))</f>
        <v>0</v>
      </c>
      <c r="I4492" s="97"/>
      <c r="J4492" s="97"/>
      <c r="K4492" s="97"/>
      <c r="L4492" s="97"/>
      <c r="M4492" s="97"/>
      <c r="N4492" s="96" t="str">
        <f>IF(INDEX(技能效果!L:L,MATCH(技能效果等级!B4492,技能效果!B:B,0))="","",INDEX(技能效果!L:L,MATCH(技能效果等级!B4492,技能效果!B:B,0)))</f>
        <v/>
      </c>
      <c r="O4492" s="95">
        <f>IF(INDEX(技能效果!N:N,MATCH(B4492,技能效果!B:B,0))=0,INDEX(技能效果!M:M,MATCH(技能效果等级!B4492,技能效果!B:B,0)),INDEX(技能效果!M:M,MATCH(技能效果等级!B4492,技能效果!B:B,0))*VLOOKUP(E4492,技能数值计算!$C$19:$D$28,2,FALSE))</f>
        <v>0</v>
      </c>
      <c r="P4492" s="97"/>
      <c r="Q4492" s="97"/>
      <c r="R4492" s="95" t="str">
        <f>IF(INDEX(技能效果!O:O,MATCH(技能效果等级!B4492,技能效果!B:B,0))="","",INDEX(技能效果!O:O,MATCH(技能效果等级!B4492,技能效果!B:B,0)))</f>
        <v/>
      </c>
      <c r="S4492" s="97"/>
      <c r="T4492" s="97"/>
      <c r="U4492" s="97"/>
      <c r="V4492" s="96" t="str">
        <f>IF(INDEX(技能效果!AF:AF,MATCH(技能效果等级!B4492,技能效果!B:B,0))="","",INDEX(技能效果!AF:AF,MATCH(技能效果等级!B4492,技能效果!B:B,0)))</f>
        <v/>
      </c>
      <c r="W4492" s="95">
        <f t="shared" si="68"/>
        <v>440</v>
      </c>
    </row>
    <row r="4493" spans="1:23" ht="16.5" x14ac:dyDescent="0.2">
      <c r="A4493" s="62">
        <v>4490</v>
      </c>
      <c r="B4493" s="95">
        <f>INDEX(技能效果!B:B,MATCH(技能效果等级!W4493,技能效果!AE:AE,0))</f>
        <v>210700402</v>
      </c>
      <c r="C4493" s="95" t="str">
        <f>INDEX(技能效果!C:C,MATCH(技能效果等级!B4493,技能效果!B:B,0))</f>
        <v>唐流雨普攻水晶(教学)</v>
      </c>
      <c r="D4493" s="96" t="s">
        <v>873</v>
      </c>
      <c r="E4493" s="95">
        <v>6</v>
      </c>
      <c r="F4493" s="95">
        <f>INDEX(技能效果!H:H,MATCH(技能效果等级!B4493,技能效果!B:B,0))</f>
        <v>3006</v>
      </c>
      <c r="G4493" s="95">
        <f>IF(INDEX(技能效果!K:K,MATCH(B4493,技能效果!B:B,0))=0,INDEX(技能效果!I:I,MATCH(技能效果等级!B4493,技能效果!B:B,0)),INDEX(技能效果!I:I,MATCH(技能效果等级!B4493,技能效果!B:B,0))*VLOOKUP(E4493,技能数值计算!$C$19:$D$28,2,FALSE))</f>
        <v>1</v>
      </c>
      <c r="H4493" s="95">
        <f>INDEX(技能效果!J:J,MATCH(技能效果等级!B4493,技能效果!B:B,0))</f>
        <v>0</v>
      </c>
      <c r="I4493" s="97"/>
      <c r="J4493" s="97"/>
      <c r="K4493" s="97"/>
      <c r="L4493" s="97"/>
      <c r="M4493" s="97"/>
      <c r="N4493" s="96" t="str">
        <f>IF(INDEX(技能效果!L:L,MATCH(技能效果等级!B4493,技能效果!B:B,0))="","",INDEX(技能效果!L:L,MATCH(技能效果等级!B4493,技能效果!B:B,0)))</f>
        <v/>
      </c>
      <c r="O4493" s="95">
        <f>IF(INDEX(技能效果!N:N,MATCH(B4493,技能效果!B:B,0))=0,INDEX(技能效果!M:M,MATCH(技能效果等级!B4493,技能效果!B:B,0)),INDEX(技能效果!M:M,MATCH(技能效果等级!B4493,技能效果!B:B,0))*VLOOKUP(E4493,技能数值计算!$C$19:$D$28,2,FALSE))</f>
        <v>0</v>
      </c>
      <c r="P4493" s="97"/>
      <c r="Q4493" s="97"/>
      <c r="R4493" s="95" t="str">
        <f>IF(INDEX(技能效果!O:O,MATCH(技能效果等级!B4493,技能效果!B:B,0))="","",INDEX(技能效果!O:O,MATCH(技能效果等级!B4493,技能效果!B:B,0)))</f>
        <v/>
      </c>
      <c r="S4493" s="97"/>
      <c r="T4493" s="97"/>
      <c r="U4493" s="97"/>
      <c r="V4493" s="96" t="str">
        <f>IF(INDEX(技能效果!AF:AF,MATCH(技能效果等级!B4493,技能效果!B:B,0))="","",INDEX(技能效果!AF:AF,MATCH(技能效果等级!B4493,技能效果!B:B,0)))</f>
        <v/>
      </c>
      <c r="W4493" s="95">
        <f t="shared" si="68"/>
        <v>440</v>
      </c>
    </row>
    <row r="4494" spans="1:23" ht="16.5" x14ac:dyDescent="0.2">
      <c r="A4494" s="62">
        <v>4491</v>
      </c>
      <c r="B4494" s="95">
        <f>INDEX(技能效果!B:B,MATCH(技能效果等级!W4494,技能效果!AE:AE,0))</f>
        <v>210700402</v>
      </c>
      <c r="C4494" s="95" t="str">
        <f>INDEX(技能效果!C:C,MATCH(技能效果等级!B4494,技能效果!B:B,0))</f>
        <v>唐流雨普攻水晶(教学)</v>
      </c>
      <c r="D4494" s="96" t="s">
        <v>873</v>
      </c>
      <c r="E4494" s="95">
        <v>7</v>
      </c>
      <c r="F4494" s="95">
        <f>INDEX(技能效果!H:H,MATCH(技能效果等级!B4494,技能效果!B:B,0))</f>
        <v>3006</v>
      </c>
      <c r="G4494" s="95">
        <f>IF(INDEX(技能效果!K:K,MATCH(B4494,技能效果!B:B,0))=0,INDEX(技能效果!I:I,MATCH(技能效果等级!B4494,技能效果!B:B,0)),INDEX(技能效果!I:I,MATCH(技能效果等级!B4494,技能效果!B:B,0))*VLOOKUP(E4494,技能数值计算!$C$19:$D$28,2,FALSE))</f>
        <v>1</v>
      </c>
      <c r="H4494" s="95">
        <f>INDEX(技能效果!J:J,MATCH(技能效果等级!B4494,技能效果!B:B,0))</f>
        <v>0</v>
      </c>
      <c r="I4494" s="97"/>
      <c r="J4494" s="97"/>
      <c r="K4494" s="97"/>
      <c r="L4494" s="97"/>
      <c r="M4494" s="97"/>
      <c r="N4494" s="96" t="str">
        <f>IF(INDEX(技能效果!L:L,MATCH(技能效果等级!B4494,技能效果!B:B,0))="","",INDEX(技能效果!L:L,MATCH(技能效果等级!B4494,技能效果!B:B,0)))</f>
        <v/>
      </c>
      <c r="O4494" s="95">
        <f>IF(INDEX(技能效果!N:N,MATCH(B4494,技能效果!B:B,0))=0,INDEX(技能效果!M:M,MATCH(技能效果等级!B4494,技能效果!B:B,0)),INDEX(技能效果!M:M,MATCH(技能效果等级!B4494,技能效果!B:B,0))*VLOOKUP(E4494,技能数值计算!$C$19:$D$28,2,FALSE))</f>
        <v>0</v>
      </c>
      <c r="P4494" s="97"/>
      <c r="Q4494" s="97"/>
      <c r="R4494" s="95" t="str">
        <f>IF(INDEX(技能效果!O:O,MATCH(技能效果等级!B4494,技能效果!B:B,0))="","",INDEX(技能效果!O:O,MATCH(技能效果等级!B4494,技能效果!B:B,0)))</f>
        <v/>
      </c>
      <c r="S4494" s="97"/>
      <c r="T4494" s="97"/>
      <c r="U4494" s="97"/>
      <c r="V4494" s="96" t="str">
        <f>IF(INDEX(技能效果!AF:AF,MATCH(技能效果等级!B4494,技能效果!B:B,0))="","",INDEX(技能效果!AF:AF,MATCH(技能效果等级!B4494,技能效果!B:B,0)))</f>
        <v/>
      </c>
      <c r="W4494" s="95">
        <f t="shared" si="68"/>
        <v>440</v>
      </c>
    </row>
    <row r="4495" spans="1:23" ht="16.5" x14ac:dyDescent="0.2">
      <c r="A4495" s="62">
        <v>4492</v>
      </c>
      <c r="B4495" s="95">
        <f>INDEX(技能效果!B:B,MATCH(技能效果等级!W4495,技能效果!AE:AE,0))</f>
        <v>210700402</v>
      </c>
      <c r="C4495" s="95" t="str">
        <f>INDEX(技能效果!C:C,MATCH(技能效果等级!B4495,技能效果!B:B,0))</f>
        <v>唐流雨普攻水晶(教学)</v>
      </c>
      <c r="D4495" s="96" t="s">
        <v>873</v>
      </c>
      <c r="E4495" s="95">
        <v>8</v>
      </c>
      <c r="F4495" s="95">
        <f>INDEX(技能效果!H:H,MATCH(技能效果等级!B4495,技能效果!B:B,0))</f>
        <v>3006</v>
      </c>
      <c r="G4495" s="95">
        <f>IF(INDEX(技能效果!K:K,MATCH(B4495,技能效果!B:B,0))=0,INDEX(技能效果!I:I,MATCH(技能效果等级!B4495,技能效果!B:B,0)),INDEX(技能效果!I:I,MATCH(技能效果等级!B4495,技能效果!B:B,0))*VLOOKUP(E4495,技能数值计算!$C$19:$D$28,2,FALSE))</f>
        <v>1</v>
      </c>
      <c r="H4495" s="95">
        <f>INDEX(技能效果!J:J,MATCH(技能效果等级!B4495,技能效果!B:B,0))</f>
        <v>0</v>
      </c>
      <c r="I4495" s="97"/>
      <c r="J4495" s="97"/>
      <c r="K4495" s="97"/>
      <c r="L4495" s="97"/>
      <c r="M4495" s="97"/>
      <c r="N4495" s="96" t="str">
        <f>IF(INDEX(技能效果!L:L,MATCH(技能效果等级!B4495,技能效果!B:B,0))="","",INDEX(技能效果!L:L,MATCH(技能效果等级!B4495,技能效果!B:B,0)))</f>
        <v/>
      </c>
      <c r="O4495" s="95">
        <f>IF(INDEX(技能效果!N:N,MATCH(B4495,技能效果!B:B,0))=0,INDEX(技能效果!M:M,MATCH(技能效果等级!B4495,技能效果!B:B,0)),INDEX(技能效果!M:M,MATCH(技能效果等级!B4495,技能效果!B:B,0))*VLOOKUP(E4495,技能数值计算!$C$19:$D$28,2,FALSE))</f>
        <v>0</v>
      </c>
      <c r="P4495" s="97"/>
      <c r="Q4495" s="97"/>
      <c r="R4495" s="95" t="str">
        <f>IF(INDEX(技能效果!O:O,MATCH(技能效果等级!B4495,技能效果!B:B,0))="","",INDEX(技能效果!O:O,MATCH(技能效果等级!B4495,技能效果!B:B,0)))</f>
        <v/>
      </c>
      <c r="S4495" s="97"/>
      <c r="T4495" s="97"/>
      <c r="U4495" s="97"/>
      <c r="V4495" s="96" t="str">
        <f>IF(INDEX(技能效果!AF:AF,MATCH(技能效果等级!B4495,技能效果!B:B,0))="","",INDEX(技能效果!AF:AF,MATCH(技能效果等级!B4495,技能效果!B:B,0)))</f>
        <v/>
      </c>
      <c r="W4495" s="95">
        <f t="shared" si="68"/>
        <v>440</v>
      </c>
    </row>
    <row r="4496" spans="1:23" ht="16.5" x14ac:dyDescent="0.2">
      <c r="A4496" s="62">
        <v>4493</v>
      </c>
      <c r="B4496" s="95">
        <f>INDEX(技能效果!B:B,MATCH(技能效果等级!W4496,技能效果!AE:AE,0))</f>
        <v>210700402</v>
      </c>
      <c r="C4496" s="95" t="str">
        <f>INDEX(技能效果!C:C,MATCH(技能效果等级!B4496,技能效果!B:B,0))</f>
        <v>唐流雨普攻水晶(教学)</v>
      </c>
      <c r="D4496" s="96" t="s">
        <v>873</v>
      </c>
      <c r="E4496" s="95">
        <v>9</v>
      </c>
      <c r="F4496" s="95">
        <f>INDEX(技能效果!H:H,MATCH(技能效果等级!B4496,技能效果!B:B,0))</f>
        <v>3006</v>
      </c>
      <c r="G4496" s="95">
        <f>IF(INDEX(技能效果!K:K,MATCH(B4496,技能效果!B:B,0))=0,INDEX(技能效果!I:I,MATCH(技能效果等级!B4496,技能效果!B:B,0)),INDEX(技能效果!I:I,MATCH(技能效果等级!B4496,技能效果!B:B,0))*VLOOKUP(E4496,技能数值计算!$C$19:$D$28,2,FALSE))</f>
        <v>1</v>
      </c>
      <c r="H4496" s="95">
        <f>INDEX(技能效果!J:J,MATCH(技能效果等级!B4496,技能效果!B:B,0))</f>
        <v>0</v>
      </c>
      <c r="I4496" s="97"/>
      <c r="J4496" s="97"/>
      <c r="K4496" s="97"/>
      <c r="L4496" s="97"/>
      <c r="M4496" s="97"/>
      <c r="N4496" s="96" t="str">
        <f>IF(INDEX(技能效果!L:L,MATCH(技能效果等级!B4496,技能效果!B:B,0))="","",INDEX(技能效果!L:L,MATCH(技能效果等级!B4496,技能效果!B:B,0)))</f>
        <v/>
      </c>
      <c r="O4496" s="95">
        <f>IF(INDEX(技能效果!N:N,MATCH(B4496,技能效果!B:B,0))=0,INDEX(技能效果!M:M,MATCH(技能效果等级!B4496,技能效果!B:B,0)),INDEX(技能效果!M:M,MATCH(技能效果等级!B4496,技能效果!B:B,0))*VLOOKUP(E4496,技能数值计算!$C$19:$D$28,2,FALSE))</f>
        <v>0</v>
      </c>
      <c r="P4496" s="97"/>
      <c r="Q4496" s="97"/>
      <c r="R4496" s="95" t="str">
        <f>IF(INDEX(技能效果!O:O,MATCH(技能效果等级!B4496,技能效果!B:B,0))="","",INDEX(技能效果!O:O,MATCH(技能效果等级!B4496,技能效果!B:B,0)))</f>
        <v/>
      </c>
      <c r="S4496" s="97"/>
      <c r="T4496" s="97"/>
      <c r="U4496" s="97"/>
      <c r="V4496" s="96" t="str">
        <f>IF(INDEX(技能效果!AF:AF,MATCH(技能效果等级!B4496,技能效果!B:B,0))="","",INDEX(技能效果!AF:AF,MATCH(技能效果等级!B4496,技能效果!B:B,0)))</f>
        <v/>
      </c>
      <c r="W4496" s="95">
        <f t="shared" si="68"/>
        <v>440</v>
      </c>
    </row>
    <row r="4497" spans="1:23" ht="16.5" x14ac:dyDescent="0.2">
      <c r="A4497" s="62">
        <v>4494</v>
      </c>
      <c r="B4497" s="95">
        <f>INDEX(技能效果!B:B,MATCH(技能效果等级!W4497,技能效果!AE:AE,0))</f>
        <v>210700402</v>
      </c>
      <c r="C4497" s="95" t="str">
        <f>INDEX(技能效果!C:C,MATCH(技能效果等级!B4497,技能效果!B:B,0))</f>
        <v>唐流雨普攻水晶(教学)</v>
      </c>
      <c r="D4497" s="96" t="s">
        <v>873</v>
      </c>
      <c r="E4497" s="95">
        <v>10</v>
      </c>
      <c r="F4497" s="95">
        <f>INDEX(技能效果!H:H,MATCH(技能效果等级!B4497,技能效果!B:B,0))</f>
        <v>3006</v>
      </c>
      <c r="G4497" s="95">
        <f>IF(INDEX(技能效果!K:K,MATCH(B4497,技能效果!B:B,0))=0,INDEX(技能效果!I:I,MATCH(技能效果等级!B4497,技能效果!B:B,0)),INDEX(技能效果!I:I,MATCH(技能效果等级!B4497,技能效果!B:B,0))*VLOOKUP(E4497,技能数值计算!$C$19:$D$28,2,FALSE))</f>
        <v>1</v>
      </c>
      <c r="H4497" s="95">
        <f>INDEX(技能效果!J:J,MATCH(技能效果等级!B4497,技能效果!B:B,0))</f>
        <v>0</v>
      </c>
      <c r="I4497" s="97"/>
      <c r="J4497" s="97"/>
      <c r="K4497" s="97"/>
      <c r="L4497" s="97"/>
      <c r="M4497" s="97"/>
      <c r="N4497" s="96" t="str">
        <f>IF(INDEX(技能效果!L:L,MATCH(技能效果等级!B4497,技能效果!B:B,0))="","",INDEX(技能效果!L:L,MATCH(技能效果等级!B4497,技能效果!B:B,0)))</f>
        <v/>
      </c>
      <c r="O4497" s="95">
        <f>IF(INDEX(技能效果!N:N,MATCH(B4497,技能效果!B:B,0))=0,INDEX(技能效果!M:M,MATCH(技能效果等级!B4497,技能效果!B:B,0)),INDEX(技能效果!M:M,MATCH(技能效果等级!B4497,技能效果!B:B,0))*VLOOKUP(E4497,技能数值计算!$C$19:$D$28,2,FALSE))</f>
        <v>0</v>
      </c>
      <c r="P4497" s="97"/>
      <c r="Q4497" s="97"/>
      <c r="R4497" s="95" t="str">
        <f>IF(INDEX(技能效果!O:O,MATCH(技能效果等级!B4497,技能效果!B:B,0))="","",INDEX(技能效果!O:O,MATCH(技能效果等级!B4497,技能效果!B:B,0)))</f>
        <v/>
      </c>
      <c r="S4497" s="97"/>
      <c r="T4497" s="97"/>
      <c r="U4497" s="97"/>
      <c r="V4497" s="96" t="str">
        <f>IF(INDEX(技能效果!AF:AF,MATCH(技能效果等级!B4497,技能效果!B:B,0))="","",INDEX(技能效果!AF:AF,MATCH(技能效果等级!B4497,技能效果!B:B,0)))</f>
        <v/>
      </c>
      <c r="W4497" s="95">
        <f t="shared" si="68"/>
        <v>440</v>
      </c>
    </row>
    <row r="4498" spans="1:23" ht="16.5" x14ac:dyDescent="0.2">
      <c r="A4498" s="62">
        <v>4495</v>
      </c>
      <c r="B4498" s="95">
        <f>INDEX(技能效果!B:B,MATCH(技能效果等级!W4498,技能效果!AE:AE,0))</f>
        <v>210700501</v>
      </c>
      <c r="C4498" s="95" t="str">
        <f>INDEX(技能效果!C:C,MATCH(技能效果等级!B4498,技能效果!B:B,0))</f>
        <v>李轩辕普攻伤害(教学)</v>
      </c>
      <c r="D4498" s="96" t="s">
        <v>873</v>
      </c>
      <c r="E4498" s="95">
        <v>1</v>
      </c>
      <c r="F4498" s="95">
        <f>INDEX(技能效果!H:H,MATCH(技能效果等级!B4498,技能效果!B:B,0))</f>
        <v>1001</v>
      </c>
      <c r="G4498" s="95">
        <f>IF(INDEX(技能效果!K:K,MATCH(B4498,技能效果!B:B,0))=0,INDEX(技能效果!I:I,MATCH(技能效果等级!B4498,技能效果!B:B,0)),INDEX(技能效果!I:I,MATCH(技能效果等级!B4498,技能效果!B:B,0))*VLOOKUP(E4498,技能数值计算!$C$19:$D$28,2,FALSE))</f>
        <v>0.5</v>
      </c>
      <c r="H4498" s="95">
        <f>INDEX(技能效果!J:J,MATCH(技能效果等级!B4498,技能效果!B:B,0))</f>
        <v>0</v>
      </c>
      <c r="I4498" s="97"/>
      <c r="J4498" s="97"/>
      <c r="K4498" s="97"/>
      <c r="L4498" s="97"/>
      <c r="M4498" s="97"/>
      <c r="N4498" s="96" t="str">
        <f>IF(INDEX(技能效果!L:L,MATCH(技能效果等级!B4498,技能效果!B:B,0))="","",INDEX(技能效果!L:L,MATCH(技能效果等级!B4498,技能效果!B:B,0)))</f>
        <v/>
      </c>
      <c r="O4498" s="95">
        <f>IF(INDEX(技能效果!N:N,MATCH(B4498,技能效果!B:B,0))=0,INDEX(技能效果!M:M,MATCH(技能效果等级!B4498,技能效果!B:B,0)),INDEX(技能效果!M:M,MATCH(技能效果等级!B4498,技能效果!B:B,0))*VLOOKUP(E4498,技能数值计算!$C$19:$D$28,2,FALSE))</f>
        <v>0</v>
      </c>
      <c r="P4498" s="97"/>
      <c r="Q4498" s="97"/>
      <c r="R4498" s="95" t="str">
        <f>IF(INDEX(技能效果!O:O,MATCH(技能效果等级!B4498,技能效果!B:B,0))="","",INDEX(技能效果!O:O,MATCH(技能效果等级!B4498,技能效果!B:B,0)))</f>
        <v/>
      </c>
      <c r="S4498" s="97"/>
      <c r="T4498" s="97"/>
      <c r="U4498" s="97"/>
      <c r="V4498" s="96" t="str">
        <f>IF(INDEX(技能效果!AF:AF,MATCH(技能效果等级!B4498,技能效果!B:B,0))="","",INDEX(技能效果!AF:AF,MATCH(技能效果等级!B4498,技能效果!B:B,0)))</f>
        <v/>
      </c>
      <c r="W4498" s="95">
        <f t="shared" si="68"/>
        <v>441</v>
      </c>
    </row>
    <row r="4499" spans="1:23" ht="16.5" x14ac:dyDescent="0.2">
      <c r="A4499" s="62">
        <v>4496</v>
      </c>
      <c r="B4499" s="95">
        <f>INDEX(技能效果!B:B,MATCH(技能效果等级!W4499,技能效果!AE:AE,0))</f>
        <v>210700501</v>
      </c>
      <c r="C4499" s="95" t="str">
        <f>INDEX(技能效果!C:C,MATCH(技能效果等级!B4499,技能效果!B:B,0))</f>
        <v>李轩辕普攻伤害(教学)</v>
      </c>
      <c r="D4499" s="96" t="s">
        <v>873</v>
      </c>
      <c r="E4499" s="95">
        <v>2</v>
      </c>
      <c r="F4499" s="95">
        <f>INDEX(技能效果!H:H,MATCH(技能效果等级!B4499,技能效果!B:B,0))</f>
        <v>1001</v>
      </c>
      <c r="G4499" s="95">
        <f>IF(INDEX(技能效果!K:K,MATCH(B4499,技能效果!B:B,0))=0,INDEX(技能效果!I:I,MATCH(技能效果等级!B4499,技能效果!B:B,0)),INDEX(技能效果!I:I,MATCH(技能效果等级!B4499,技能效果!B:B,0))*VLOOKUP(E4499,技能数值计算!$C$19:$D$28,2,FALSE))</f>
        <v>0.5</v>
      </c>
      <c r="H4499" s="95">
        <f>INDEX(技能效果!J:J,MATCH(技能效果等级!B4499,技能效果!B:B,0))</f>
        <v>0</v>
      </c>
      <c r="I4499" s="97"/>
      <c r="J4499" s="97"/>
      <c r="K4499" s="97"/>
      <c r="L4499" s="97"/>
      <c r="M4499" s="97"/>
      <c r="N4499" s="96" t="str">
        <f>IF(INDEX(技能效果!L:L,MATCH(技能效果等级!B4499,技能效果!B:B,0))="","",INDEX(技能效果!L:L,MATCH(技能效果等级!B4499,技能效果!B:B,0)))</f>
        <v/>
      </c>
      <c r="O4499" s="95">
        <f>IF(INDEX(技能效果!N:N,MATCH(B4499,技能效果!B:B,0))=0,INDEX(技能效果!M:M,MATCH(技能效果等级!B4499,技能效果!B:B,0)),INDEX(技能效果!M:M,MATCH(技能效果等级!B4499,技能效果!B:B,0))*VLOOKUP(E4499,技能数值计算!$C$19:$D$28,2,FALSE))</f>
        <v>0</v>
      </c>
      <c r="P4499" s="97"/>
      <c r="Q4499" s="97"/>
      <c r="R4499" s="95" t="str">
        <f>IF(INDEX(技能效果!O:O,MATCH(技能效果等级!B4499,技能效果!B:B,0))="","",INDEX(技能效果!O:O,MATCH(技能效果等级!B4499,技能效果!B:B,0)))</f>
        <v/>
      </c>
      <c r="S4499" s="97"/>
      <c r="T4499" s="97"/>
      <c r="U4499" s="97"/>
      <c r="V4499" s="96" t="str">
        <f>IF(INDEX(技能效果!AF:AF,MATCH(技能效果等级!B4499,技能效果!B:B,0))="","",INDEX(技能效果!AF:AF,MATCH(技能效果等级!B4499,技能效果!B:B,0)))</f>
        <v/>
      </c>
      <c r="W4499" s="95">
        <f t="shared" si="68"/>
        <v>441</v>
      </c>
    </row>
    <row r="4500" spans="1:23" ht="16.5" x14ac:dyDescent="0.2">
      <c r="A4500" s="62">
        <v>4497</v>
      </c>
      <c r="B4500" s="95">
        <f>INDEX(技能效果!B:B,MATCH(技能效果等级!W4500,技能效果!AE:AE,0))</f>
        <v>210700501</v>
      </c>
      <c r="C4500" s="95" t="str">
        <f>INDEX(技能效果!C:C,MATCH(技能效果等级!B4500,技能效果!B:B,0))</f>
        <v>李轩辕普攻伤害(教学)</v>
      </c>
      <c r="D4500" s="96" t="s">
        <v>873</v>
      </c>
      <c r="E4500" s="95">
        <v>3</v>
      </c>
      <c r="F4500" s="95">
        <f>INDEX(技能效果!H:H,MATCH(技能效果等级!B4500,技能效果!B:B,0))</f>
        <v>1001</v>
      </c>
      <c r="G4500" s="95">
        <f>IF(INDEX(技能效果!K:K,MATCH(B4500,技能效果!B:B,0))=0,INDEX(技能效果!I:I,MATCH(技能效果等级!B4500,技能效果!B:B,0)),INDEX(技能效果!I:I,MATCH(技能效果等级!B4500,技能效果!B:B,0))*VLOOKUP(E4500,技能数值计算!$C$19:$D$28,2,FALSE))</f>
        <v>0.5</v>
      </c>
      <c r="H4500" s="95">
        <f>INDEX(技能效果!J:J,MATCH(技能效果等级!B4500,技能效果!B:B,0))</f>
        <v>0</v>
      </c>
      <c r="I4500" s="97"/>
      <c r="J4500" s="97"/>
      <c r="K4500" s="97"/>
      <c r="L4500" s="97"/>
      <c r="M4500" s="97"/>
      <c r="N4500" s="96" t="str">
        <f>IF(INDEX(技能效果!L:L,MATCH(技能效果等级!B4500,技能效果!B:B,0))="","",INDEX(技能效果!L:L,MATCH(技能效果等级!B4500,技能效果!B:B,0)))</f>
        <v/>
      </c>
      <c r="O4500" s="95">
        <f>IF(INDEX(技能效果!N:N,MATCH(B4500,技能效果!B:B,0))=0,INDEX(技能效果!M:M,MATCH(技能效果等级!B4500,技能效果!B:B,0)),INDEX(技能效果!M:M,MATCH(技能效果等级!B4500,技能效果!B:B,0))*VLOOKUP(E4500,技能数值计算!$C$19:$D$28,2,FALSE))</f>
        <v>0</v>
      </c>
      <c r="P4500" s="97"/>
      <c r="Q4500" s="97"/>
      <c r="R4500" s="95" t="str">
        <f>IF(INDEX(技能效果!O:O,MATCH(技能效果等级!B4500,技能效果!B:B,0))="","",INDEX(技能效果!O:O,MATCH(技能效果等级!B4500,技能效果!B:B,0)))</f>
        <v/>
      </c>
      <c r="S4500" s="97"/>
      <c r="T4500" s="97"/>
      <c r="U4500" s="97"/>
      <c r="V4500" s="96" t="str">
        <f>IF(INDEX(技能效果!AF:AF,MATCH(技能效果等级!B4500,技能效果!B:B,0))="","",INDEX(技能效果!AF:AF,MATCH(技能效果等级!B4500,技能效果!B:B,0)))</f>
        <v/>
      </c>
      <c r="W4500" s="95">
        <f t="shared" si="68"/>
        <v>441</v>
      </c>
    </row>
    <row r="4501" spans="1:23" ht="16.5" x14ac:dyDescent="0.2">
      <c r="A4501" s="62">
        <v>4498</v>
      </c>
      <c r="B4501" s="95">
        <f>INDEX(技能效果!B:B,MATCH(技能效果等级!W4501,技能效果!AE:AE,0))</f>
        <v>210700501</v>
      </c>
      <c r="C4501" s="95" t="str">
        <f>INDEX(技能效果!C:C,MATCH(技能效果等级!B4501,技能效果!B:B,0))</f>
        <v>李轩辕普攻伤害(教学)</v>
      </c>
      <c r="D4501" s="96" t="s">
        <v>873</v>
      </c>
      <c r="E4501" s="95">
        <v>4</v>
      </c>
      <c r="F4501" s="95">
        <f>INDEX(技能效果!H:H,MATCH(技能效果等级!B4501,技能效果!B:B,0))</f>
        <v>1001</v>
      </c>
      <c r="G4501" s="95">
        <f>IF(INDEX(技能效果!K:K,MATCH(B4501,技能效果!B:B,0))=0,INDEX(技能效果!I:I,MATCH(技能效果等级!B4501,技能效果!B:B,0)),INDEX(技能效果!I:I,MATCH(技能效果等级!B4501,技能效果!B:B,0))*VLOOKUP(E4501,技能数值计算!$C$19:$D$28,2,FALSE))</f>
        <v>0.5</v>
      </c>
      <c r="H4501" s="95">
        <f>INDEX(技能效果!J:J,MATCH(技能效果等级!B4501,技能效果!B:B,0))</f>
        <v>0</v>
      </c>
      <c r="I4501" s="97"/>
      <c r="J4501" s="97"/>
      <c r="K4501" s="97"/>
      <c r="L4501" s="97"/>
      <c r="M4501" s="97"/>
      <c r="N4501" s="96" t="str">
        <f>IF(INDEX(技能效果!L:L,MATCH(技能效果等级!B4501,技能效果!B:B,0))="","",INDEX(技能效果!L:L,MATCH(技能效果等级!B4501,技能效果!B:B,0)))</f>
        <v/>
      </c>
      <c r="O4501" s="95">
        <f>IF(INDEX(技能效果!N:N,MATCH(B4501,技能效果!B:B,0))=0,INDEX(技能效果!M:M,MATCH(技能效果等级!B4501,技能效果!B:B,0)),INDEX(技能效果!M:M,MATCH(技能效果等级!B4501,技能效果!B:B,0))*VLOOKUP(E4501,技能数值计算!$C$19:$D$28,2,FALSE))</f>
        <v>0</v>
      </c>
      <c r="P4501" s="97"/>
      <c r="Q4501" s="97"/>
      <c r="R4501" s="95" t="str">
        <f>IF(INDEX(技能效果!O:O,MATCH(技能效果等级!B4501,技能效果!B:B,0))="","",INDEX(技能效果!O:O,MATCH(技能效果等级!B4501,技能效果!B:B,0)))</f>
        <v/>
      </c>
      <c r="S4501" s="97"/>
      <c r="T4501" s="97"/>
      <c r="U4501" s="97"/>
      <c r="V4501" s="96" t="str">
        <f>IF(INDEX(技能效果!AF:AF,MATCH(技能效果等级!B4501,技能效果!B:B,0))="","",INDEX(技能效果!AF:AF,MATCH(技能效果等级!B4501,技能效果!B:B,0)))</f>
        <v/>
      </c>
      <c r="W4501" s="95">
        <f t="shared" si="68"/>
        <v>441</v>
      </c>
    </row>
    <row r="4502" spans="1:23" ht="16.5" x14ac:dyDescent="0.2">
      <c r="A4502" s="62">
        <v>4499</v>
      </c>
      <c r="B4502" s="95">
        <f>INDEX(技能效果!B:B,MATCH(技能效果等级!W4502,技能效果!AE:AE,0))</f>
        <v>210700501</v>
      </c>
      <c r="C4502" s="95" t="str">
        <f>INDEX(技能效果!C:C,MATCH(技能效果等级!B4502,技能效果!B:B,0))</f>
        <v>李轩辕普攻伤害(教学)</v>
      </c>
      <c r="D4502" s="96" t="s">
        <v>873</v>
      </c>
      <c r="E4502" s="95">
        <v>5</v>
      </c>
      <c r="F4502" s="95">
        <f>INDEX(技能效果!H:H,MATCH(技能效果等级!B4502,技能效果!B:B,0))</f>
        <v>1001</v>
      </c>
      <c r="G4502" s="95">
        <f>IF(INDEX(技能效果!K:K,MATCH(B4502,技能效果!B:B,0))=0,INDEX(技能效果!I:I,MATCH(技能效果等级!B4502,技能效果!B:B,0)),INDEX(技能效果!I:I,MATCH(技能效果等级!B4502,技能效果!B:B,0))*VLOOKUP(E4502,技能数值计算!$C$19:$D$28,2,FALSE))</f>
        <v>0.5</v>
      </c>
      <c r="H4502" s="95">
        <f>INDEX(技能效果!J:J,MATCH(技能效果等级!B4502,技能效果!B:B,0))</f>
        <v>0</v>
      </c>
      <c r="I4502" s="97"/>
      <c r="J4502" s="97"/>
      <c r="K4502" s="97"/>
      <c r="L4502" s="97"/>
      <c r="M4502" s="97"/>
      <c r="N4502" s="96" t="str">
        <f>IF(INDEX(技能效果!L:L,MATCH(技能效果等级!B4502,技能效果!B:B,0))="","",INDEX(技能效果!L:L,MATCH(技能效果等级!B4502,技能效果!B:B,0)))</f>
        <v/>
      </c>
      <c r="O4502" s="95">
        <f>IF(INDEX(技能效果!N:N,MATCH(B4502,技能效果!B:B,0))=0,INDEX(技能效果!M:M,MATCH(技能效果等级!B4502,技能效果!B:B,0)),INDEX(技能效果!M:M,MATCH(技能效果等级!B4502,技能效果!B:B,0))*VLOOKUP(E4502,技能数值计算!$C$19:$D$28,2,FALSE))</f>
        <v>0</v>
      </c>
      <c r="P4502" s="97"/>
      <c r="Q4502" s="97"/>
      <c r="R4502" s="95" t="str">
        <f>IF(INDEX(技能效果!O:O,MATCH(技能效果等级!B4502,技能效果!B:B,0))="","",INDEX(技能效果!O:O,MATCH(技能效果等级!B4502,技能效果!B:B,0)))</f>
        <v/>
      </c>
      <c r="S4502" s="97"/>
      <c r="T4502" s="97"/>
      <c r="U4502" s="97"/>
      <c r="V4502" s="96" t="str">
        <f>IF(INDEX(技能效果!AF:AF,MATCH(技能效果等级!B4502,技能效果!B:B,0))="","",INDEX(技能效果!AF:AF,MATCH(技能效果等级!B4502,技能效果!B:B,0)))</f>
        <v/>
      </c>
      <c r="W4502" s="95">
        <f t="shared" si="68"/>
        <v>441</v>
      </c>
    </row>
    <row r="4503" spans="1:23" ht="16.5" x14ac:dyDescent="0.2">
      <c r="A4503" s="62">
        <v>4500</v>
      </c>
      <c r="B4503" s="95">
        <f>INDEX(技能效果!B:B,MATCH(技能效果等级!W4503,技能效果!AE:AE,0))</f>
        <v>210700501</v>
      </c>
      <c r="C4503" s="95" t="str">
        <f>INDEX(技能效果!C:C,MATCH(技能效果等级!B4503,技能效果!B:B,0))</f>
        <v>李轩辕普攻伤害(教学)</v>
      </c>
      <c r="D4503" s="96" t="s">
        <v>873</v>
      </c>
      <c r="E4503" s="95">
        <v>6</v>
      </c>
      <c r="F4503" s="95">
        <f>INDEX(技能效果!H:H,MATCH(技能效果等级!B4503,技能效果!B:B,0))</f>
        <v>1001</v>
      </c>
      <c r="G4503" s="95">
        <f>IF(INDEX(技能效果!K:K,MATCH(B4503,技能效果!B:B,0))=0,INDEX(技能效果!I:I,MATCH(技能效果等级!B4503,技能效果!B:B,0)),INDEX(技能效果!I:I,MATCH(技能效果等级!B4503,技能效果!B:B,0))*VLOOKUP(E4503,技能数值计算!$C$19:$D$28,2,FALSE))</f>
        <v>0.5</v>
      </c>
      <c r="H4503" s="95">
        <f>INDEX(技能效果!J:J,MATCH(技能效果等级!B4503,技能效果!B:B,0))</f>
        <v>0</v>
      </c>
      <c r="I4503" s="97"/>
      <c r="J4503" s="97"/>
      <c r="K4503" s="97"/>
      <c r="L4503" s="97"/>
      <c r="M4503" s="97"/>
      <c r="N4503" s="96" t="str">
        <f>IF(INDEX(技能效果!L:L,MATCH(技能效果等级!B4503,技能效果!B:B,0))="","",INDEX(技能效果!L:L,MATCH(技能效果等级!B4503,技能效果!B:B,0)))</f>
        <v/>
      </c>
      <c r="O4503" s="95">
        <f>IF(INDEX(技能效果!N:N,MATCH(B4503,技能效果!B:B,0))=0,INDEX(技能效果!M:M,MATCH(技能效果等级!B4503,技能效果!B:B,0)),INDEX(技能效果!M:M,MATCH(技能效果等级!B4503,技能效果!B:B,0))*VLOOKUP(E4503,技能数值计算!$C$19:$D$28,2,FALSE))</f>
        <v>0</v>
      </c>
      <c r="P4503" s="97"/>
      <c r="Q4503" s="97"/>
      <c r="R4503" s="95" t="str">
        <f>IF(INDEX(技能效果!O:O,MATCH(技能效果等级!B4503,技能效果!B:B,0))="","",INDEX(技能效果!O:O,MATCH(技能效果等级!B4503,技能效果!B:B,0)))</f>
        <v/>
      </c>
      <c r="S4503" s="97"/>
      <c r="T4503" s="97"/>
      <c r="U4503" s="97"/>
      <c r="V4503" s="96" t="str">
        <f>IF(INDEX(技能效果!AF:AF,MATCH(技能效果等级!B4503,技能效果!B:B,0))="","",INDEX(技能效果!AF:AF,MATCH(技能效果等级!B4503,技能效果!B:B,0)))</f>
        <v/>
      </c>
      <c r="W4503" s="95">
        <f t="shared" si="68"/>
        <v>441</v>
      </c>
    </row>
    <row r="4504" spans="1:23" ht="16.5" x14ac:dyDescent="0.2">
      <c r="A4504" s="62">
        <v>4501</v>
      </c>
      <c r="B4504" s="95">
        <f>INDEX(技能效果!B:B,MATCH(技能效果等级!W4504,技能效果!AE:AE,0))</f>
        <v>210700501</v>
      </c>
      <c r="C4504" s="95" t="str">
        <f>INDEX(技能效果!C:C,MATCH(技能效果等级!B4504,技能效果!B:B,0))</f>
        <v>李轩辕普攻伤害(教学)</v>
      </c>
      <c r="D4504" s="96" t="s">
        <v>873</v>
      </c>
      <c r="E4504" s="95">
        <v>7</v>
      </c>
      <c r="F4504" s="95">
        <f>INDEX(技能效果!H:H,MATCH(技能效果等级!B4504,技能效果!B:B,0))</f>
        <v>1001</v>
      </c>
      <c r="G4504" s="95">
        <f>IF(INDEX(技能效果!K:K,MATCH(B4504,技能效果!B:B,0))=0,INDEX(技能效果!I:I,MATCH(技能效果等级!B4504,技能效果!B:B,0)),INDEX(技能效果!I:I,MATCH(技能效果等级!B4504,技能效果!B:B,0))*VLOOKUP(E4504,技能数值计算!$C$19:$D$28,2,FALSE))</f>
        <v>0.5</v>
      </c>
      <c r="H4504" s="95">
        <f>INDEX(技能效果!J:J,MATCH(技能效果等级!B4504,技能效果!B:B,0))</f>
        <v>0</v>
      </c>
      <c r="I4504" s="97"/>
      <c r="J4504" s="97"/>
      <c r="K4504" s="97"/>
      <c r="L4504" s="97"/>
      <c r="M4504" s="97"/>
      <c r="N4504" s="96" t="str">
        <f>IF(INDEX(技能效果!L:L,MATCH(技能效果等级!B4504,技能效果!B:B,0))="","",INDEX(技能效果!L:L,MATCH(技能效果等级!B4504,技能效果!B:B,0)))</f>
        <v/>
      </c>
      <c r="O4504" s="95">
        <f>IF(INDEX(技能效果!N:N,MATCH(B4504,技能效果!B:B,0))=0,INDEX(技能效果!M:M,MATCH(技能效果等级!B4504,技能效果!B:B,0)),INDEX(技能效果!M:M,MATCH(技能效果等级!B4504,技能效果!B:B,0))*VLOOKUP(E4504,技能数值计算!$C$19:$D$28,2,FALSE))</f>
        <v>0</v>
      </c>
      <c r="P4504" s="97"/>
      <c r="Q4504" s="97"/>
      <c r="R4504" s="95" t="str">
        <f>IF(INDEX(技能效果!O:O,MATCH(技能效果等级!B4504,技能效果!B:B,0))="","",INDEX(技能效果!O:O,MATCH(技能效果等级!B4504,技能效果!B:B,0)))</f>
        <v/>
      </c>
      <c r="S4504" s="97"/>
      <c r="T4504" s="97"/>
      <c r="U4504" s="97"/>
      <c r="V4504" s="96" t="str">
        <f>IF(INDEX(技能效果!AF:AF,MATCH(技能效果等级!B4504,技能效果!B:B,0))="","",INDEX(技能效果!AF:AF,MATCH(技能效果等级!B4504,技能效果!B:B,0)))</f>
        <v/>
      </c>
      <c r="W4504" s="95">
        <f t="shared" si="68"/>
        <v>441</v>
      </c>
    </row>
    <row r="4505" spans="1:23" ht="16.5" x14ac:dyDescent="0.2">
      <c r="A4505" s="62">
        <v>4502</v>
      </c>
      <c r="B4505" s="95">
        <f>INDEX(技能效果!B:B,MATCH(技能效果等级!W4505,技能效果!AE:AE,0))</f>
        <v>210700501</v>
      </c>
      <c r="C4505" s="95" t="str">
        <f>INDEX(技能效果!C:C,MATCH(技能效果等级!B4505,技能效果!B:B,0))</f>
        <v>李轩辕普攻伤害(教学)</v>
      </c>
      <c r="D4505" s="96" t="s">
        <v>873</v>
      </c>
      <c r="E4505" s="95">
        <v>8</v>
      </c>
      <c r="F4505" s="95">
        <f>INDEX(技能效果!H:H,MATCH(技能效果等级!B4505,技能效果!B:B,0))</f>
        <v>1001</v>
      </c>
      <c r="G4505" s="95">
        <f>IF(INDEX(技能效果!K:K,MATCH(B4505,技能效果!B:B,0))=0,INDEX(技能效果!I:I,MATCH(技能效果等级!B4505,技能效果!B:B,0)),INDEX(技能效果!I:I,MATCH(技能效果等级!B4505,技能效果!B:B,0))*VLOOKUP(E4505,技能数值计算!$C$19:$D$28,2,FALSE))</f>
        <v>0.5</v>
      </c>
      <c r="H4505" s="95">
        <f>INDEX(技能效果!J:J,MATCH(技能效果等级!B4505,技能效果!B:B,0))</f>
        <v>0</v>
      </c>
      <c r="I4505" s="97"/>
      <c r="J4505" s="97"/>
      <c r="K4505" s="97"/>
      <c r="L4505" s="97"/>
      <c r="M4505" s="97"/>
      <c r="N4505" s="96" t="str">
        <f>IF(INDEX(技能效果!L:L,MATCH(技能效果等级!B4505,技能效果!B:B,0))="","",INDEX(技能效果!L:L,MATCH(技能效果等级!B4505,技能效果!B:B,0)))</f>
        <v/>
      </c>
      <c r="O4505" s="95">
        <f>IF(INDEX(技能效果!N:N,MATCH(B4505,技能效果!B:B,0))=0,INDEX(技能效果!M:M,MATCH(技能效果等级!B4505,技能效果!B:B,0)),INDEX(技能效果!M:M,MATCH(技能效果等级!B4505,技能效果!B:B,0))*VLOOKUP(E4505,技能数值计算!$C$19:$D$28,2,FALSE))</f>
        <v>0</v>
      </c>
      <c r="P4505" s="97"/>
      <c r="Q4505" s="97"/>
      <c r="R4505" s="95" t="str">
        <f>IF(INDEX(技能效果!O:O,MATCH(技能效果等级!B4505,技能效果!B:B,0))="","",INDEX(技能效果!O:O,MATCH(技能效果等级!B4505,技能效果!B:B,0)))</f>
        <v/>
      </c>
      <c r="S4505" s="97"/>
      <c r="T4505" s="97"/>
      <c r="U4505" s="97"/>
      <c r="V4505" s="96" t="str">
        <f>IF(INDEX(技能效果!AF:AF,MATCH(技能效果等级!B4505,技能效果!B:B,0))="","",INDEX(技能效果!AF:AF,MATCH(技能效果等级!B4505,技能效果!B:B,0)))</f>
        <v/>
      </c>
      <c r="W4505" s="95">
        <f t="shared" si="68"/>
        <v>441</v>
      </c>
    </row>
    <row r="4506" spans="1:23" ht="16.5" x14ac:dyDescent="0.2">
      <c r="A4506" s="62">
        <v>4503</v>
      </c>
      <c r="B4506" s="95">
        <f>INDEX(技能效果!B:B,MATCH(技能效果等级!W4506,技能效果!AE:AE,0))</f>
        <v>210700501</v>
      </c>
      <c r="C4506" s="95" t="str">
        <f>INDEX(技能效果!C:C,MATCH(技能效果等级!B4506,技能效果!B:B,0))</f>
        <v>李轩辕普攻伤害(教学)</v>
      </c>
      <c r="D4506" s="96" t="s">
        <v>873</v>
      </c>
      <c r="E4506" s="95">
        <v>9</v>
      </c>
      <c r="F4506" s="95">
        <f>INDEX(技能效果!H:H,MATCH(技能效果等级!B4506,技能效果!B:B,0))</f>
        <v>1001</v>
      </c>
      <c r="G4506" s="95">
        <f>IF(INDEX(技能效果!K:K,MATCH(B4506,技能效果!B:B,0))=0,INDEX(技能效果!I:I,MATCH(技能效果等级!B4506,技能效果!B:B,0)),INDEX(技能效果!I:I,MATCH(技能效果等级!B4506,技能效果!B:B,0))*VLOOKUP(E4506,技能数值计算!$C$19:$D$28,2,FALSE))</f>
        <v>0.5</v>
      </c>
      <c r="H4506" s="95">
        <f>INDEX(技能效果!J:J,MATCH(技能效果等级!B4506,技能效果!B:B,0))</f>
        <v>0</v>
      </c>
      <c r="I4506" s="97"/>
      <c r="J4506" s="97"/>
      <c r="K4506" s="97"/>
      <c r="L4506" s="97"/>
      <c r="M4506" s="97"/>
      <c r="N4506" s="96" t="str">
        <f>IF(INDEX(技能效果!L:L,MATCH(技能效果等级!B4506,技能效果!B:B,0))="","",INDEX(技能效果!L:L,MATCH(技能效果等级!B4506,技能效果!B:B,0)))</f>
        <v/>
      </c>
      <c r="O4506" s="95">
        <f>IF(INDEX(技能效果!N:N,MATCH(B4506,技能效果!B:B,0))=0,INDEX(技能效果!M:M,MATCH(技能效果等级!B4506,技能效果!B:B,0)),INDEX(技能效果!M:M,MATCH(技能效果等级!B4506,技能效果!B:B,0))*VLOOKUP(E4506,技能数值计算!$C$19:$D$28,2,FALSE))</f>
        <v>0</v>
      </c>
      <c r="P4506" s="97"/>
      <c r="Q4506" s="97"/>
      <c r="R4506" s="95" t="str">
        <f>IF(INDEX(技能效果!O:O,MATCH(技能效果等级!B4506,技能效果!B:B,0))="","",INDEX(技能效果!O:O,MATCH(技能效果等级!B4506,技能效果!B:B,0)))</f>
        <v/>
      </c>
      <c r="S4506" s="97"/>
      <c r="T4506" s="97"/>
      <c r="U4506" s="97"/>
      <c r="V4506" s="96" t="str">
        <f>IF(INDEX(技能效果!AF:AF,MATCH(技能效果等级!B4506,技能效果!B:B,0))="","",INDEX(技能效果!AF:AF,MATCH(技能效果等级!B4506,技能效果!B:B,0)))</f>
        <v/>
      </c>
      <c r="W4506" s="95">
        <f t="shared" si="68"/>
        <v>441</v>
      </c>
    </row>
    <row r="4507" spans="1:23" ht="16.5" x14ac:dyDescent="0.2">
      <c r="A4507" s="62">
        <v>4504</v>
      </c>
      <c r="B4507" s="95">
        <f>INDEX(技能效果!B:B,MATCH(技能效果等级!W4507,技能效果!AE:AE,0))</f>
        <v>210700501</v>
      </c>
      <c r="C4507" s="95" t="str">
        <f>INDEX(技能效果!C:C,MATCH(技能效果等级!B4507,技能效果!B:B,0))</f>
        <v>李轩辕普攻伤害(教学)</v>
      </c>
      <c r="D4507" s="96" t="s">
        <v>873</v>
      </c>
      <c r="E4507" s="95">
        <v>10</v>
      </c>
      <c r="F4507" s="95">
        <f>INDEX(技能效果!H:H,MATCH(技能效果等级!B4507,技能效果!B:B,0))</f>
        <v>1001</v>
      </c>
      <c r="G4507" s="95">
        <f>IF(INDEX(技能效果!K:K,MATCH(B4507,技能效果!B:B,0))=0,INDEX(技能效果!I:I,MATCH(技能效果等级!B4507,技能效果!B:B,0)),INDEX(技能效果!I:I,MATCH(技能效果等级!B4507,技能效果!B:B,0))*VLOOKUP(E4507,技能数值计算!$C$19:$D$28,2,FALSE))</f>
        <v>0.5</v>
      </c>
      <c r="H4507" s="95">
        <f>INDEX(技能效果!J:J,MATCH(技能效果等级!B4507,技能效果!B:B,0))</f>
        <v>0</v>
      </c>
      <c r="I4507" s="97"/>
      <c r="J4507" s="97"/>
      <c r="K4507" s="97"/>
      <c r="L4507" s="97"/>
      <c r="M4507" s="97"/>
      <c r="N4507" s="96" t="str">
        <f>IF(INDEX(技能效果!L:L,MATCH(技能效果等级!B4507,技能效果!B:B,0))="","",INDEX(技能效果!L:L,MATCH(技能效果等级!B4507,技能效果!B:B,0)))</f>
        <v/>
      </c>
      <c r="O4507" s="95">
        <f>IF(INDEX(技能效果!N:N,MATCH(B4507,技能效果!B:B,0))=0,INDEX(技能效果!M:M,MATCH(技能效果等级!B4507,技能效果!B:B,0)),INDEX(技能效果!M:M,MATCH(技能效果等级!B4507,技能效果!B:B,0))*VLOOKUP(E4507,技能数值计算!$C$19:$D$28,2,FALSE))</f>
        <v>0</v>
      </c>
      <c r="P4507" s="97"/>
      <c r="Q4507" s="97"/>
      <c r="R4507" s="95" t="str">
        <f>IF(INDEX(技能效果!O:O,MATCH(技能效果等级!B4507,技能效果!B:B,0))="","",INDEX(技能效果!O:O,MATCH(技能效果等级!B4507,技能效果!B:B,0)))</f>
        <v/>
      </c>
      <c r="S4507" s="97"/>
      <c r="T4507" s="97"/>
      <c r="U4507" s="97"/>
      <c r="V4507" s="96" t="str">
        <f>IF(INDEX(技能效果!AF:AF,MATCH(技能效果等级!B4507,技能效果!B:B,0))="","",INDEX(技能效果!AF:AF,MATCH(技能效果等级!B4507,技能效果!B:B,0)))</f>
        <v/>
      </c>
      <c r="W4507" s="95">
        <f t="shared" si="68"/>
        <v>441</v>
      </c>
    </row>
    <row r="4508" spans="1:23" ht="16.5" x14ac:dyDescent="0.2">
      <c r="A4508" s="62">
        <v>4505</v>
      </c>
      <c r="B4508" s="95">
        <f>INDEX(技能效果!B:B,MATCH(技能效果等级!W4508,技能效果!AE:AE,0))</f>
        <v>210700502</v>
      </c>
      <c r="C4508" s="95" t="str">
        <f>INDEX(技能效果!C:C,MATCH(技能效果等级!B4508,技能效果!B:B,0))</f>
        <v>李轩辕普攻水晶(教学)</v>
      </c>
      <c r="D4508" s="96" t="s">
        <v>873</v>
      </c>
      <c r="E4508" s="95">
        <v>1</v>
      </c>
      <c r="F4508" s="95">
        <f>INDEX(技能效果!H:H,MATCH(技能效果等级!B4508,技能效果!B:B,0))</f>
        <v>3006</v>
      </c>
      <c r="G4508" s="95">
        <f>IF(INDEX(技能效果!K:K,MATCH(B4508,技能效果!B:B,0))=0,INDEX(技能效果!I:I,MATCH(技能效果等级!B4508,技能效果!B:B,0)),INDEX(技能效果!I:I,MATCH(技能效果等级!B4508,技能效果!B:B,0))*VLOOKUP(E4508,技能数值计算!$C$19:$D$28,2,FALSE))</f>
        <v>1</v>
      </c>
      <c r="H4508" s="95">
        <f>INDEX(技能效果!J:J,MATCH(技能效果等级!B4508,技能效果!B:B,0))</f>
        <v>0</v>
      </c>
      <c r="I4508" s="97"/>
      <c r="J4508" s="97"/>
      <c r="K4508" s="97"/>
      <c r="L4508" s="97"/>
      <c r="M4508" s="97"/>
      <c r="N4508" s="96" t="str">
        <f>IF(INDEX(技能效果!L:L,MATCH(技能效果等级!B4508,技能效果!B:B,0))="","",INDEX(技能效果!L:L,MATCH(技能效果等级!B4508,技能效果!B:B,0)))</f>
        <v/>
      </c>
      <c r="O4508" s="95">
        <f>IF(INDEX(技能效果!N:N,MATCH(B4508,技能效果!B:B,0))=0,INDEX(技能效果!M:M,MATCH(技能效果等级!B4508,技能效果!B:B,0)),INDEX(技能效果!M:M,MATCH(技能效果等级!B4508,技能效果!B:B,0))*VLOOKUP(E4508,技能数值计算!$C$19:$D$28,2,FALSE))</f>
        <v>0</v>
      </c>
      <c r="P4508" s="97"/>
      <c r="Q4508" s="97"/>
      <c r="R4508" s="95" t="str">
        <f>IF(INDEX(技能效果!O:O,MATCH(技能效果等级!B4508,技能效果!B:B,0))="","",INDEX(技能效果!O:O,MATCH(技能效果等级!B4508,技能效果!B:B,0)))</f>
        <v/>
      </c>
      <c r="S4508" s="97"/>
      <c r="T4508" s="97"/>
      <c r="U4508" s="97"/>
      <c r="V4508" s="96" t="str">
        <f>IF(INDEX(技能效果!AF:AF,MATCH(技能效果等级!B4508,技能效果!B:B,0))="","",INDEX(技能效果!AF:AF,MATCH(技能效果等级!B4508,技能效果!B:B,0)))</f>
        <v/>
      </c>
      <c r="W4508" s="95">
        <f t="shared" si="68"/>
        <v>442</v>
      </c>
    </row>
    <row r="4509" spans="1:23" ht="16.5" x14ac:dyDescent="0.2">
      <c r="A4509" s="62">
        <v>4506</v>
      </c>
      <c r="B4509" s="95">
        <f>INDEX(技能效果!B:B,MATCH(技能效果等级!W4509,技能效果!AE:AE,0))</f>
        <v>210700502</v>
      </c>
      <c r="C4509" s="95" t="str">
        <f>INDEX(技能效果!C:C,MATCH(技能效果等级!B4509,技能效果!B:B,0))</f>
        <v>李轩辕普攻水晶(教学)</v>
      </c>
      <c r="D4509" s="96" t="s">
        <v>873</v>
      </c>
      <c r="E4509" s="95">
        <v>2</v>
      </c>
      <c r="F4509" s="95">
        <f>INDEX(技能效果!H:H,MATCH(技能效果等级!B4509,技能效果!B:B,0))</f>
        <v>3006</v>
      </c>
      <c r="G4509" s="95">
        <f>IF(INDEX(技能效果!K:K,MATCH(B4509,技能效果!B:B,0))=0,INDEX(技能效果!I:I,MATCH(技能效果等级!B4509,技能效果!B:B,0)),INDEX(技能效果!I:I,MATCH(技能效果等级!B4509,技能效果!B:B,0))*VLOOKUP(E4509,技能数值计算!$C$19:$D$28,2,FALSE))</f>
        <v>1</v>
      </c>
      <c r="H4509" s="95">
        <f>INDEX(技能效果!J:J,MATCH(技能效果等级!B4509,技能效果!B:B,0))</f>
        <v>0</v>
      </c>
      <c r="I4509" s="97"/>
      <c r="J4509" s="97"/>
      <c r="K4509" s="97"/>
      <c r="L4509" s="97"/>
      <c r="M4509" s="97"/>
      <c r="N4509" s="96" t="str">
        <f>IF(INDEX(技能效果!L:L,MATCH(技能效果等级!B4509,技能效果!B:B,0))="","",INDEX(技能效果!L:L,MATCH(技能效果等级!B4509,技能效果!B:B,0)))</f>
        <v/>
      </c>
      <c r="O4509" s="95">
        <f>IF(INDEX(技能效果!N:N,MATCH(B4509,技能效果!B:B,0))=0,INDEX(技能效果!M:M,MATCH(技能效果等级!B4509,技能效果!B:B,0)),INDEX(技能效果!M:M,MATCH(技能效果等级!B4509,技能效果!B:B,0))*VLOOKUP(E4509,技能数值计算!$C$19:$D$28,2,FALSE))</f>
        <v>0</v>
      </c>
      <c r="P4509" s="97"/>
      <c r="Q4509" s="97"/>
      <c r="R4509" s="95" t="str">
        <f>IF(INDEX(技能效果!O:O,MATCH(技能效果等级!B4509,技能效果!B:B,0))="","",INDEX(技能效果!O:O,MATCH(技能效果等级!B4509,技能效果!B:B,0)))</f>
        <v/>
      </c>
      <c r="S4509" s="97"/>
      <c r="T4509" s="97"/>
      <c r="U4509" s="97"/>
      <c r="V4509" s="96" t="str">
        <f>IF(INDEX(技能效果!AF:AF,MATCH(技能效果等级!B4509,技能效果!B:B,0))="","",INDEX(技能效果!AF:AF,MATCH(技能效果等级!B4509,技能效果!B:B,0)))</f>
        <v/>
      </c>
      <c r="W4509" s="95">
        <f t="shared" si="68"/>
        <v>442</v>
      </c>
    </row>
    <row r="4510" spans="1:23" ht="16.5" x14ac:dyDescent="0.2">
      <c r="A4510" s="62">
        <v>4507</v>
      </c>
      <c r="B4510" s="95">
        <f>INDEX(技能效果!B:B,MATCH(技能效果等级!W4510,技能效果!AE:AE,0))</f>
        <v>210700502</v>
      </c>
      <c r="C4510" s="95" t="str">
        <f>INDEX(技能效果!C:C,MATCH(技能效果等级!B4510,技能效果!B:B,0))</f>
        <v>李轩辕普攻水晶(教学)</v>
      </c>
      <c r="D4510" s="96" t="s">
        <v>873</v>
      </c>
      <c r="E4510" s="95">
        <v>3</v>
      </c>
      <c r="F4510" s="95">
        <f>INDEX(技能效果!H:H,MATCH(技能效果等级!B4510,技能效果!B:B,0))</f>
        <v>3006</v>
      </c>
      <c r="G4510" s="95">
        <f>IF(INDEX(技能效果!K:K,MATCH(B4510,技能效果!B:B,0))=0,INDEX(技能效果!I:I,MATCH(技能效果等级!B4510,技能效果!B:B,0)),INDEX(技能效果!I:I,MATCH(技能效果等级!B4510,技能效果!B:B,0))*VLOOKUP(E4510,技能数值计算!$C$19:$D$28,2,FALSE))</f>
        <v>1</v>
      </c>
      <c r="H4510" s="95">
        <f>INDEX(技能效果!J:J,MATCH(技能效果等级!B4510,技能效果!B:B,0))</f>
        <v>0</v>
      </c>
      <c r="I4510" s="97"/>
      <c r="J4510" s="97"/>
      <c r="K4510" s="97"/>
      <c r="L4510" s="97"/>
      <c r="M4510" s="97"/>
      <c r="N4510" s="96" t="str">
        <f>IF(INDEX(技能效果!L:L,MATCH(技能效果等级!B4510,技能效果!B:B,0))="","",INDEX(技能效果!L:L,MATCH(技能效果等级!B4510,技能效果!B:B,0)))</f>
        <v/>
      </c>
      <c r="O4510" s="95">
        <f>IF(INDEX(技能效果!N:N,MATCH(B4510,技能效果!B:B,0))=0,INDEX(技能效果!M:M,MATCH(技能效果等级!B4510,技能效果!B:B,0)),INDEX(技能效果!M:M,MATCH(技能效果等级!B4510,技能效果!B:B,0))*VLOOKUP(E4510,技能数值计算!$C$19:$D$28,2,FALSE))</f>
        <v>0</v>
      </c>
      <c r="P4510" s="97"/>
      <c r="Q4510" s="97"/>
      <c r="R4510" s="95" t="str">
        <f>IF(INDEX(技能效果!O:O,MATCH(技能效果等级!B4510,技能效果!B:B,0))="","",INDEX(技能效果!O:O,MATCH(技能效果等级!B4510,技能效果!B:B,0)))</f>
        <v/>
      </c>
      <c r="S4510" s="97"/>
      <c r="T4510" s="97"/>
      <c r="U4510" s="97"/>
      <c r="V4510" s="96" t="str">
        <f>IF(INDEX(技能效果!AF:AF,MATCH(技能效果等级!B4510,技能效果!B:B,0))="","",INDEX(技能效果!AF:AF,MATCH(技能效果等级!B4510,技能效果!B:B,0)))</f>
        <v/>
      </c>
      <c r="W4510" s="95">
        <f t="shared" si="68"/>
        <v>442</v>
      </c>
    </row>
    <row r="4511" spans="1:23" ht="16.5" x14ac:dyDescent="0.2">
      <c r="A4511" s="62">
        <v>4508</v>
      </c>
      <c r="B4511" s="95">
        <f>INDEX(技能效果!B:B,MATCH(技能效果等级!W4511,技能效果!AE:AE,0))</f>
        <v>210700502</v>
      </c>
      <c r="C4511" s="95" t="str">
        <f>INDEX(技能效果!C:C,MATCH(技能效果等级!B4511,技能效果!B:B,0))</f>
        <v>李轩辕普攻水晶(教学)</v>
      </c>
      <c r="D4511" s="96" t="s">
        <v>873</v>
      </c>
      <c r="E4511" s="95">
        <v>4</v>
      </c>
      <c r="F4511" s="95">
        <f>INDEX(技能效果!H:H,MATCH(技能效果等级!B4511,技能效果!B:B,0))</f>
        <v>3006</v>
      </c>
      <c r="G4511" s="95">
        <f>IF(INDEX(技能效果!K:K,MATCH(B4511,技能效果!B:B,0))=0,INDEX(技能效果!I:I,MATCH(技能效果等级!B4511,技能效果!B:B,0)),INDEX(技能效果!I:I,MATCH(技能效果等级!B4511,技能效果!B:B,0))*VLOOKUP(E4511,技能数值计算!$C$19:$D$28,2,FALSE))</f>
        <v>1</v>
      </c>
      <c r="H4511" s="95">
        <f>INDEX(技能效果!J:J,MATCH(技能效果等级!B4511,技能效果!B:B,0))</f>
        <v>0</v>
      </c>
      <c r="I4511" s="97"/>
      <c r="J4511" s="97"/>
      <c r="K4511" s="97"/>
      <c r="L4511" s="97"/>
      <c r="M4511" s="97"/>
      <c r="N4511" s="96" t="str">
        <f>IF(INDEX(技能效果!L:L,MATCH(技能效果等级!B4511,技能效果!B:B,0))="","",INDEX(技能效果!L:L,MATCH(技能效果等级!B4511,技能效果!B:B,0)))</f>
        <v/>
      </c>
      <c r="O4511" s="95">
        <f>IF(INDEX(技能效果!N:N,MATCH(B4511,技能效果!B:B,0))=0,INDEX(技能效果!M:M,MATCH(技能效果等级!B4511,技能效果!B:B,0)),INDEX(技能效果!M:M,MATCH(技能效果等级!B4511,技能效果!B:B,0))*VLOOKUP(E4511,技能数值计算!$C$19:$D$28,2,FALSE))</f>
        <v>0</v>
      </c>
      <c r="P4511" s="97"/>
      <c r="Q4511" s="97"/>
      <c r="R4511" s="95" t="str">
        <f>IF(INDEX(技能效果!O:O,MATCH(技能效果等级!B4511,技能效果!B:B,0))="","",INDEX(技能效果!O:O,MATCH(技能效果等级!B4511,技能效果!B:B,0)))</f>
        <v/>
      </c>
      <c r="S4511" s="97"/>
      <c r="T4511" s="97"/>
      <c r="U4511" s="97"/>
      <c r="V4511" s="96" t="str">
        <f>IF(INDEX(技能效果!AF:AF,MATCH(技能效果等级!B4511,技能效果!B:B,0))="","",INDEX(技能效果!AF:AF,MATCH(技能效果等级!B4511,技能效果!B:B,0)))</f>
        <v/>
      </c>
      <c r="W4511" s="95">
        <f t="shared" si="68"/>
        <v>442</v>
      </c>
    </row>
    <row r="4512" spans="1:23" ht="16.5" x14ac:dyDescent="0.2">
      <c r="A4512" s="62">
        <v>4509</v>
      </c>
      <c r="B4512" s="95">
        <f>INDEX(技能效果!B:B,MATCH(技能效果等级!W4512,技能效果!AE:AE,0))</f>
        <v>210700502</v>
      </c>
      <c r="C4512" s="95" t="str">
        <f>INDEX(技能效果!C:C,MATCH(技能效果等级!B4512,技能效果!B:B,0))</f>
        <v>李轩辕普攻水晶(教学)</v>
      </c>
      <c r="D4512" s="96" t="s">
        <v>873</v>
      </c>
      <c r="E4512" s="95">
        <v>5</v>
      </c>
      <c r="F4512" s="95">
        <f>INDEX(技能效果!H:H,MATCH(技能效果等级!B4512,技能效果!B:B,0))</f>
        <v>3006</v>
      </c>
      <c r="G4512" s="95">
        <f>IF(INDEX(技能效果!K:K,MATCH(B4512,技能效果!B:B,0))=0,INDEX(技能效果!I:I,MATCH(技能效果等级!B4512,技能效果!B:B,0)),INDEX(技能效果!I:I,MATCH(技能效果等级!B4512,技能效果!B:B,0))*VLOOKUP(E4512,技能数值计算!$C$19:$D$28,2,FALSE))</f>
        <v>1</v>
      </c>
      <c r="H4512" s="95">
        <f>INDEX(技能效果!J:J,MATCH(技能效果等级!B4512,技能效果!B:B,0))</f>
        <v>0</v>
      </c>
      <c r="I4512" s="97"/>
      <c r="J4512" s="97"/>
      <c r="K4512" s="97"/>
      <c r="L4512" s="97"/>
      <c r="M4512" s="97"/>
      <c r="N4512" s="96" t="str">
        <f>IF(INDEX(技能效果!L:L,MATCH(技能效果等级!B4512,技能效果!B:B,0))="","",INDEX(技能效果!L:L,MATCH(技能效果等级!B4512,技能效果!B:B,0)))</f>
        <v/>
      </c>
      <c r="O4512" s="95">
        <f>IF(INDEX(技能效果!N:N,MATCH(B4512,技能效果!B:B,0))=0,INDEX(技能效果!M:M,MATCH(技能效果等级!B4512,技能效果!B:B,0)),INDEX(技能效果!M:M,MATCH(技能效果等级!B4512,技能效果!B:B,0))*VLOOKUP(E4512,技能数值计算!$C$19:$D$28,2,FALSE))</f>
        <v>0</v>
      </c>
      <c r="P4512" s="97"/>
      <c r="Q4512" s="97"/>
      <c r="R4512" s="95" t="str">
        <f>IF(INDEX(技能效果!O:O,MATCH(技能效果等级!B4512,技能效果!B:B,0))="","",INDEX(技能效果!O:O,MATCH(技能效果等级!B4512,技能效果!B:B,0)))</f>
        <v/>
      </c>
      <c r="S4512" s="97"/>
      <c r="T4512" s="97"/>
      <c r="U4512" s="97"/>
      <c r="V4512" s="96" t="str">
        <f>IF(INDEX(技能效果!AF:AF,MATCH(技能效果等级!B4512,技能效果!B:B,0))="","",INDEX(技能效果!AF:AF,MATCH(技能效果等级!B4512,技能效果!B:B,0)))</f>
        <v/>
      </c>
      <c r="W4512" s="95">
        <f t="shared" si="68"/>
        <v>442</v>
      </c>
    </row>
    <row r="4513" spans="1:23" ht="16.5" x14ac:dyDescent="0.2">
      <c r="A4513" s="62">
        <v>4510</v>
      </c>
      <c r="B4513" s="95">
        <f>INDEX(技能效果!B:B,MATCH(技能效果等级!W4513,技能效果!AE:AE,0))</f>
        <v>210700502</v>
      </c>
      <c r="C4513" s="95" t="str">
        <f>INDEX(技能效果!C:C,MATCH(技能效果等级!B4513,技能效果!B:B,0))</f>
        <v>李轩辕普攻水晶(教学)</v>
      </c>
      <c r="D4513" s="96" t="s">
        <v>873</v>
      </c>
      <c r="E4513" s="95">
        <v>6</v>
      </c>
      <c r="F4513" s="95">
        <f>INDEX(技能效果!H:H,MATCH(技能效果等级!B4513,技能效果!B:B,0))</f>
        <v>3006</v>
      </c>
      <c r="G4513" s="95">
        <f>IF(INDEX(技能效果!K:K,MATCH(B4513,技能效果!B:B,0))=0,INDEX(技能效果!I:I,MATCH(技能效果等级!B4513,技能效果!B:B,0)),INDEX(技能效果!I:I,MATCH(技能效果等级!B4513,技能效果!B:B,0))*VLOOKUP(E4513,技能数值计算!$C$19:$D$28,2,FALSE))</f>
        <v>1</v>
      </c>
      <c r="H4513" s="95">
        <f>INDEX(技能效果!J:J,MATCH(技能效果等级!B4513,技能效果!B:B,0))</f>
        <v>0</v>
      </c>
      <c r="I4513" s="97"/>
      <c r="J4513" s="97"/>
      <c r="K4513" s="97"/>
      <c r="L4513" s="97"/>
      <c r="M4513" s="97"/>
      <c r="N4513" s="96" t="str">
        <f>IF(INDEX(技能效果!L:L,MATCH(技能效果等级!B4513,技能效果!B:B,0))="","",INDEX(技能效果!L:L,MATCH(技能效果等级!B4513,技能效果!B:B,0)))</f>
        <v/>
      </c>
      <c r="O4513" s="95">
        <f>IF(INDEX(技能效果!N:N,MATCH(B4513,技能效果!B:B,0))=0,INDEX(技能效果!M:M,MATCH(技能效果等级!B4513,技能效果!B:B,0)),INDEX(技能效果!M:M,MATCH(技能效果等级!B4513,技能效果!B:B,0))*VLOOKUP(E4513,技能数值计算!$C$19:$D$28,2,FALSE))</f>
        <v>0</v>
      </c>
      <c r="P4513" s="97"/>
      <c r="Q4513" s="97"/>
      <c r="R4513" s="95" t="str">
        <f>IF(INDEX(技能效果!O:O,MATCH(技能效果等级!B4513,技能效果!B:B,0))="","",INDEX(技能效果!O:O,MATCH(技能效果等级!B4513,技能效果!B:B,0)))</f>
        <v/>
      </c>
      <c r="S4513" s="97"/>
      <c r="T4513" s="97"/>
      <c r="U4513" s="97"/>
      <c r="V4513" s="96" t="str">
        <f>IF(INDEX(技能效果!AF:AF,MATCH(技能效果等级!B4513,技能效果!B:B,0))="","",INDEX(技能效果!AF:AF,MATCH(技能效果等级!B4513,技能效果!B:B,0)))</f>
        <v/>
      </c>
      <c r="W4513" s="95">
        <f t="shared" si="68"/>
        <v>442</v>
      </c>
    </row>
    <row r="4514" spans="1:23" ht="16.5" x14ac:dyDescent="0.2">
      <c r="A4514" s="62">
        <v>4511</v>
      </c>
      <c r="B4514" s="95">
        <f>INDEX(技能效果!B:B,MATCH(技能效果等级!W4514,技能效果!AE:AE,0))</f>
        <v>210700502</v>
      </c>
      <c r="C4514" s="95" t="str">
        <f>INDEX(技能效果!C:C,MATCH(技能效果等级!B4514,技能效果!B:B,0))</f>
        <v>李轩辕普攻水晶(教学)</v>
      </c>
      <c r="D4514" s="96" t="s">
        <v>873</v>
      </c>
      <c r="E4514" s="95">
        <v>7</v>
      </c>
      <c r="F4514" s="95">
        <f>INDEX(技能效果!H:H,MATCH(技能效果等级!B4514,技能效果!B:B,0))</f>
        <v>3006</v>
      </c>
      <c r="G4514" s="95">
        <f>IF(INDEX(技能效果!K:K,MATCH(B4514,技能效果!B:B,0))=0,INDEX(技能效果!I:I,MATCH(技能效果等级!B4514,技能效果!B:B,0)),INDEX(技能效果!I:I,MATCH(技能效果等级!B4514,技能效果!B:B,0))*VLOOKUP(E4514,技能数值计算!$C$19:$D$28,2,FALSE))</f>
        <v>1</v>
      </c>
      <c r="H4514" s="95">
        <f>INDEX(技能效果!J:J,MATCH(技能效果等级!B4514,技能效果!B:B,0))</f>
        <v>0</v>
      </c>
      <c r="I4514" s="97"/>
      <c r="J4514" s="97"/>
      <c r="K4514" s="97"/>
      <c r="L4514" s="97"/>
      <c r="M4514" s="97"/>
      <c r="N4514" s="96" t="str">
        <f>IF(INDEX(技能效果!L:L,MATCH(技能效果等级!B4514,技能效果!B:B,0))="","",INDEX(技能效果!L:L,MATCH(技能效果等级!B4514,技能效果!B:B,0)))</f>
        <v/>
      </c>
      <c r="O4514" s="95">
        <f>IF(INDEX(技能效果!N:N,MATCH(B4514,技能效果!B:B,0))=0,INDEX(技能效果!M:M,MATCH(技能效果等级!B4514,技能效果!B:B,0)),INDEX(技能效果!M:M,MATCH(技能效果等级!B4514,技能效果!B:B,0))*VLOOKUP(E4514,技能数值计算!$C$19:$D$28,2,FALSE))</f>
        <v>0</v>
      </c>
      <c r="P4514" s="97"/>
      <c r="Q4514" s="97"/>
      <c r="R4514" s="95" t="str">
        <f>IF(INDEX(技能效果!O:O,MATCH(技能效果等级!B4514,技能效果!B:B,0))="","",INDEX(技能效果!O:O,MATCH(技能效果等级!B4514,技能效果!B:B,0)))</f>
        <v/>
      </c>
      <c r="S4514" s="97"/>
      <c r="T4514" s="97"/>
      <c r="U4514" s="97"/>
      <c r="V4514" s="96" t="str">
        <f>IF(INDEX(技能效果!AF:AF,MATCH(技能效果等级!B4514,技能效果!B:B,0))="","",INDEX(技能效果!AF:AF,MATCH(技能效果等级!B4514,技能效果!B:B,0)))</f>
        <v/>
      </c>
      <c r="W4514" s="95">
        <f t="shared" si="68"/>
        <v>442</v>
      </c>
    </row>
    <row r="4515" spans="1:23" ht="16.5" x14ac:dyDescent="0.2">
      <c r="A4515" s="62">
        <v>4512</v>
      </c>
      <c r="B4515" s="95">
        <f>INDEX(技能效果!B:B,MATCH(技能效果等级!W4515,技能效果!AE:AE,0))</f>
        <v>210700502</v>
      </c>
      <c r="C4515" s="95" t="str">
        <f>INDEX(技能效果!C:C,MATCH(技能效果等级!B4515,技能效果!B:B,0))</f>
        <v>李轩辕普攻水晶(教学)</v>
      </c>
      <c r="D4515" s="96" t="s">
        <v>873</v>
      </c>
      <c r="E4515" s="95">
        <v>8</v>
      </c>
      <c r="F4515" s="95">
        <f>INDEX(技能效果!H:H,MATCH(技能效果等级!B4515,技能效果!B:B,0))</f>
        <v>3006</v>
      </c>
      <c r="G4515" s="95">
        <f>IF(INDEX(技能效果!K:K,MATCH(B4515,技能效果!B:B,0))=0,INDEX(技能效果!I:I,MATCH(技能效果等级!B4515,技能效果!B:B,0)),INDEX(技能效果!I:I,MATCH(技能效果等级!B4515,技能效果!B:B,0))*VLOOKUP(E4515,技能数值计算!$C$19:$D$28,2,FALSE))</f>
        <v>1</v>
      </c>
      <c r="H4515" s="95">
        <f>INDEX(技能效果!J:J,MATCH(技能效果等级!B4515,技能效果!B:B,0))</f>
        <v>0</v>
      </c>
      <c r="I4515" s="97"/>
      <c r="J4515" s="97"/>
      <c r="K4515" s="97"/>
      <c r="L4515" s="97"/>
      <c r="M4515" s="97"/>
      <c r="N4515" s="96" t="str">
        <f>IF(INDEX(技能效果!L:L,MATCH(技能效果等级!B4515,技能效果!B:B,0))="","",INDEX(技能效果!L:L,MATCH(技能效果等级!B4515,技能效果!B:B,0)))</f>
        <v/>
      </c>
      <c r="O4515" s="95">
        <f>IF(INDEX(技能效果!N:N,MATCH(B4515,技能效果!B:B,0))=0,INDEX(技能效果!M:M,MATCH(技能效果等级!B4515,技能效果!B:B,0)),INDEX(技能效果!M:M,MATCH(技能效果等级!B4515,技能效果!B:B,0))*VLOOKUP(E4515,技能数值计算!$C$19:$D$28,2,FALSE))</f>
        <v>0</v>
      </c>
      <c r="P4515" s="97"/>
      <c r="Q4515" s="97"/>
      <c r="R4515" s="95" t="str">
        <f>IF(INDEX(技能效果!O:O,MATCH(技能效果等级!B4515,技能效果!B:B,0))="","",INDEX(技能效果!O:O,MATCH(技能效果等级!B4515,技能效果!B:B,0)))</f>
        <v/>
      </c>
      <c r="S4515" s="97"/>
      <c r="T4515" s="97"/>
      <c r="U4515" s="97"/>
      <c r="V4515" s="96" t="str">
        <f>IF(INDEX(技能效果!AF:AF,MATCH(技能效果等级!B4515,技能效果!B:B,0))="","",INDEX(技能效果!AF:AF,MATCH(技能效果等级!B4515,技能效果!B:B,0)))</f>
        <v/>
      </c>
      <c r="W4515" s="95">
        <f t="shared" si="68"/>
        <v>442</v>
      </c>
    </row>
    <row r="4516" spans="1:23" ht="16.5" x14ac:dyDescent="0.2">
      <c r="A4516" s="62">
        <v>4513</v>
      </c>
      <c r="B4516" s="95">
        <f>INDEX(技能效果!B:B,MATCH(技能效果等级!W4516,技能效果!AE:AE,0))</f>
        <v>210700502</v>
      </c>
      <c r="C4516" s="95" t="str">
        <f>INDEX(技能效果!C:C,MATCH(技能效果等级!B4516,技能效果!B:B,0))</f>
        <v>李轩辕普攻水晶(教学)</v>
      </c>
      <c r="D4516" s="96" t="s">
        <v>873</v>
      </c>
      <c r="E4516" s="95">
        <v>9</v>
      </c>
      <c r="F4516" s="95">
        <f>INDEX(技能效果!H:H,MATCH(技能效果等级!B4516,技能效果!B:B,0))</f>
        <v>3006</v>
      </c>
      <c r="G4516" s="95">
        <f>IF(INDEX(技能效果!K:K,MATCH(B4516,技能效果!B:B,0))=0,INDEX(技能效果!I:I,MATCH(技能效果等级!B4516,技能效果!B:B,0)),INDEX(技能效果!I:I,MATCH(技能效果等级!B4516,技能效果!B:B,0))*VLOOKUP(E4516,技能数值计算!$C$19:$D$28,2,FALSE))</f>
        <v>1</v>
      </c>
      <c r="H4516" s="95">
        <f>INDEX(技能效果!J:J,MATCH(技能效果等级!B4516,技能效果!B:B,0))</f>
        <v>0</v>
      </c>
      <c r="I4516" s="97"/>
      <c r="J4516" s="97"/>
      <c r="K4516" s="97"/>
      <c r="L4516" s="97"/>
      <c r="M4516" s="97"/>
      <c r="N4516" s="96" t="str">
        <f>IF(INDEX(技能效果!L:L,MATCH(技能效果等级!B4516,技能效果!B:B,0))="","",INDEX(技能效果!L:L,MATCH(技能效果等级!B4516,技能效果!B:B,0)))</f>
        <v/>
      </c>
      <c r="O4516" s="95">
        <f>IF(INDEX(技能效果!N:N,MATCH(B4516,技能效果!B:B,0))=0,INDEX(技能效果!M:M,MATCH(技能效果等级!B4516,技能效果!B:B,0)),INDEX(技能效果!M:M,MATCH(技能效果等级!B4516,技能效果!B:B,0))*VLOOKUP(E4516,技能数值计算!$C$19:$D$28,2,FALSE))</f>
        <v>0</v>
      </c>
      <c r="P4516" s="97"/>
      <c r="Q4516" s="97"/>
      <c r="R4516" s="95" t="str">
        <f>IF(INDEX(技能效果!O:O,MATCH(技能效果等级!B4516,技能效果!B:B,0))="","",INDEX(技能效果!O:O,MATCH(技能效果等级!B4516,技能效果!B:B,0)))</f>
        <v/>
      </c>
      <c r="S4516" s="97"/>
      <c r="T4516" s="97"/>
      <c r="U4516" s="97"/>
      <c r="V4516" s="96" t="str">
        <f>IF(INDEX(技能效果!AF:AF,MATCH(技能效果等级!B4516,技能效果!B:B,0))="","",INDEX(技能效果!AF:AF,MATCH(技能效果等级!B4516,技能效果!B:B,0)))</f>
        <v/>
      </c>
      <c r="W4516" s="95">
        <f t="shared" si="68"/>
        <v>442</v>
      </c>
    </row>
    <row r="4517" spans="1:23" ht="16.5" x14ac:dyDescent="0.2">
      <c r="A4517" s="62">
        <v>4514</v>
      </c>
      <c r="B4517" s="95">
        <f>INDEX(技能效果!B:B,MATCH(技能效果等级!W4517,技能效果!AE:AE,0))</f>
        <v>210700502</v>
      </c>
      <c r="C4517" s="95" t="str">
        <f>INDEX(技能效果!C:C,MATCH(技能效果等级!B4517,技能效果!B:B,0))</f>
        <v>李轩辕普攻水晶(教学)</v>
      </c>
      <c r="D4517" s="96" t="s">
        <v>873</v>
      </c>
      <c r="E4517" s="95">
        <v>10</v>
      </c>
      <c r="F4517" s="95">
        <f>INDEX(技能效果!H:H,MATCH(技能效果等级!B4517,技能效果!B:B,0))</f>
        <v>3006</v>
      </c>
      <c r="G4517" s="95">
        <f>IF(INDEX(技能效果!K:K,MATCH(B4517,技能效果!B:B,0))=0,INDEX(技能效果!I:I,MATCH(技能效果等级!B4517,技能效果!B:B,0)),INDEX(技能效果!I:I,MATCH(技能效果等级!B4517,技能效果!B:B,0))*VLOOKUP(E4517,技能数值计算!$C$19:$D$28,2,FALSE))</f>
        <v>1</v>
      </c>
      <c r="H4517" s="95">
        <f>INDEX(技能效果!J:J,MATCH(技能效果等级!B4517,技能效果!B:B,0))</f>
        <v>0</v>
      </c>
      <c r="I4517" s="97"/>
      <c r="J4517" s="97"/>
      <c r="K4517" s="97"/>
      <c r="L4517" s="97"/>
      <c r="M4517" s="97"/>
      <c r="N4517" s="96" t="str">
        <f>IF(INDEX(技能效果!L:L,MATCH(技能效果等级!B4517,技能效果!B:B,0))="","",INDEX(技能效果!L:L,MATCH(技能效果等级!B4517,技能效果!B:B,0)))</f>
        <v/>
      </c>
      <c r="O4517" s="95">
        <f>IF(INDEX(技能效果!N:N,MATCH(B4517,技能效果!B:B,0))=0,INDEX(技能效果!M:M,MATCH(技能效果等级!B4517,技能效果!B:B,0)),INDEX(技能效果!M:M,MATCH(技能效果等级!B4517,技能效果!B:B,0))*VLOOKUP(E4517,技能数值计算!$C$19:$D$28,2,FALSE))</f>
        <v>0</v>
      </c>
      <c r="P4517" s="97"/>
      <c r="Q4517" s="97"/>
      <c r="R4517" s="95" t="str">
        <f>IF(INDEX(技能效果!O:O,MATCH(技能效果等级!B4517,技能效果!B:B,0))="","",INDEX(技能效果!O:O,MATCH(技能效果等级!B4517,技能效果!B:B,0)))</f>
        <v/>
      </c>
      <c r="S4517" s="97"/>
      <c r="T4517" s="97"/>
      <c r="U4517" s="97"/>
      <c r="V4517" s="96" t="str">
        <f>IF(INDEX(技能效果!AF:AF,MATCH(技能效果等级!B4517,技能效果!B:B,0))="","",INDEX(技能效果!AF:AF,MATCH(技能效果等级!B4517,技能效果!B:B,0)))</f>
        <v/>
      </c>
      <c r="W4517" s="95">
        <f t="shared" si="68"/>
        <v>442</v>
      </c>
    </row>
    <row r="4518" spans="1:23" ht="16.5" x14ac:dyDescent="0.2">
      <c r="A4518" s="62">
        <v>4515</v>
      </c>
      <c r="B4518" s="95">
        <f>INDEX(技能效果!B:B,MATCH(技能效果等级!W4518,技能效果!AE:AE,0))</f>
        <v>210700601</v>
      </c>
      <c r="C4518" s="95" t="str">
        <f>INDEX(技能效果!C:C,MATCH(技能效果等级!B4518,技能效果!B:B,0))</f>
        <v>项羽普攻伤害(教学)</v>
      </c>
      <c r="D4518" s="96" t="s">
        <v>873</v>
      </c>
      <c r="E4518" s="95">
        <v>1</v>
      </c>
      <c r="F4518" s="95">
        <f>INDEX(技能效果!H:H,MATCH(技能效果等级!B4518,技能效果!B:B,0))</f>
        <v>1001</v>
      </c>
      <c r="G4518" s="95">
        <f>IF(INDEX(技能效果!K:K,MATCH(B4518,技能效果!B:B,0))=0,INDEX(技能效果!I:I,MATCH(技能效果等级!B4518,技能效果!B:B,0)),INDEX(技能效果!I:I,MATCH(技能效果等级!B4518,技能效果!B:B,0))*VLOOKUP(E4518,技能数值计算!$C$19:$D$28,2,FALSE))</f>
        <v>0.5</v>
      </c>
      <c r="H4518" s="95">
        <f>INDEX(技能效果!J:J,MATCH(技能效果等级!B4518,技能效果!B:B,0))</f>
        <v>0</v>
      </c>
      <c r="I4518" s="97"/>
      <c r="J4518" s="97"/>
      <c r="K4518" s="97"/>
      <c r="L4518" s="97"/>
      <c r="M4518" s="97"/>
      <c r="N4518" s="96" t="str">
        <f>IF(INDEX(技能效果!L:L,MATCH(技能效果等级!B4518,技能效果!B:B,0))="","",INDEX(技能效果!L:L,MATCH(技能效果等级!B4518,技能效果!B:B,0)))</f>
        <v/>
      </c>
      <c r="O4518" s="95">
        <f>IF(INDEX(技能效果!N:N,MATCH(B4518,技能效果!B:B,0))=0,INDEX(技能效果!M:M,MATCH(技能效果等级!B4518,技能效果!B:B,0)),INDEX(技能效果!M:M,MATCH(技能效果等级!B4518,技能效果!B:B,0))*VLOOKUP(E4518,技能数值计算!$C$19:$D$28,2,FALSE))</f>
        <v>0</v>
      </c>
      <c r="P4518" s="97"/>
      <c r="Q4518" s="97"/>
      <c r="R4518" s="95" t="str">
        <f>IF(INDEX(技能效果!O:O,MATCH(技能效果等级!B4518,技能效果!B:B,0))="","",INDEX(技能效果!O:O,MATCH(技能效果等级!B4518,技能效果!B:B,0)))</f>
        <v/>
      </c>
      <c r="S4518" s="97"/>
      <c r="T4518" s="97"/>
      <c r="U4518" s="97"/>
      <c r="V4518" s="96" t="str">
        <f>IF(INDEX(技能效果!AF:AF,MATCH(技能效果等级!B4518,技能效果!B:B,0))="","",INDEX(技能效果!AF:AF,MATCH(技能效果等级!B4518,技能效果!B:B,0)))</f>
        <v/>
      </c>
      <c r="W4518" s="95">
        <f t="shared" si="68"/>
        <v>443</v>
      </c>
    </row>
    <row r="4519" spans="1:23" ht="16.5" x14ac:dyDescent="0.2">
      <c r="A4519" s="62">
        <v>4516</v>
      </c>
      <c r="B4519" s="95">
        <f>INDEX(技能效果!B:B,MATCH(技能效果等级!W4519,技能效果!AE:AE,0))</f>
        <v>210700601</v>
      </c>
      <c r="C4519" s="95" t="str">
        <f>INDEX(技能效果!C:C,MATCH(技能效果等级!B4519,技能效果!B:B,0))</f>
        <v>项羽普攻伤害(教学)</v>
      </c>
      <c r="D4519" s="96" t="s">
        <v>873</v>
      </c>
      <c r="E4519" s="95">
        <v>2</v>
      </c>
      <c r="F4519" s="95">
        <f>INDEX(技能效果!H:H,MATCH(技能效果等级!B4519,技能效果!B:B,0))</f>
        <v>1001</v>
      </c>
      <c r="G4519" s="95">
        <f>IF(INDEX(技能效果!K:K,MATCH(B4519,技能效果!B:B,0))=0,INDEX(技能效果!I:I,MATCH(技能效果等级!B4519,技能效果!B:B,0)),INDEX(技能效果!I:I,MATCH(技能效果等级!B4519,技能效果!B:B,0))*VLOOKUP(E4519,技能数值计算!$C$19:$D$28,2,FALSE))</f>
        <v>0.5</v>
      </c>
      <c r="H4519" s="95">
        <f>INDEX(技能效果!J:J,MATCH(技能效果等级!B4519,技能效果!B:B,0))</f>
        <v>0</v>
      </c>
      <c r="I4519" s="97"/>
      <c r="J4519" s="97"/>
      <c r="K4519" s="97"/>
      <c r="L4519" s="97"/>
      <c r="M4519" s="97"/>
      <c r="N4519" s="96" t="str">
        <f>IF(INDEX(技能效果!L:L,MATCH(技能效果等级!B4519,技能效果!B:B,0))="","",INDEX(技能效果!L:L,MATCH(技能效果等级!B4519,技能效果!B:B,0)))</f>
        <v/>
      </c>
      <c r="O4519" s="95">
        <f>IF(INDEX(技能效果!N:N,MATCH(B4519,技能效果!B:B,0))=0,INDEX(技能效果!M:M,MATCH(技能效果等级!B4519,技能效果!B:B,0)),INDEX(技能效果!M:M,MATCH(技能效果等级!B4519,技能效果!B:B,0))*VLOOKUP(E4519,技能数值计算!$C$19:$D$28,2,FALSE))</f>
        <v>0</v>
      </c>
      <c r="P4519" s="97"/>
      <c r="Q4519" s="97"/>
      <c r="R4519" s="95" t="str">
        <f>IF(INDEX(技能效果!O:O,MATCH(技能效果等级!B4519,技能效果!B:B,0))="","",INDEX(技能效果!O:O,MATCH(技能效果等级!B4519,技能效果!B:B,0)))</f>
        <v/>
      </c>
      <c r="S4519" s="97"/>
      <c r="T4519" s="97"/>
      <c r="U4519" s="97"/>
      <c r="V4519" s="96" t="str">
        <f>IF(INDEX(技能效果!AF:AF,MATCH(技能效果等级!B4519,技能效果!B:B,0))="","",INDEX(技能效果!AF:AF,MATCH(技能效果等级!B4519,技能效果!B:B,0)))</f>
        <v/>
      </c>
      <c r="W4519" s="95">
        <f t="shared" si="68"/>
        <v>443</v>
      </c>
    </row>
    <row r="4520" spans="1:23" ht="16.5" x14ac:dyDescent="0.2">
      <c r="A4520" s="62">
        <v>4517</v>
      </c>
      <c r="B4520" s="95">
        <f>INDEX(技能效果!B:B,MATCH(技能效果等级!W4520,技能效果!AE:AE,0))</f>
        <v>210700601</v>
      </c>
      <c r="C4520" s="95" t="str">
        <f>INDEX(技能效果!C:C,MATCH(技能效果等级!B4520,技能效果!B:B,0))</f>
        <v>项羽普攻伤害(教学)</v>
      </c>
      <c r="D4520" s="96" t="s">
        <v>873</v>
      </c>
      <c r="E4520" s="95">
        <v>3</v>
      </c>
      <c r="F4520" s="95">
        <f>INDEX(技能效果!H:H,MATCH(技能效果等级!B4520,技能效果!B:B,0))</f>
        <v>1001</v>
      </c>
      <c r="G4520" s="95">
        <f>IF(INDEX(技能效果!K:K,MATCH(B4520,技能效果!B:B,0))=0,INDEX(技能效果!I:I,MATCH(技能效果等级!B4520,技能效果!B:B,0)),INDEX(技能效果!I:I,MATCH(技能效果等级!B4520,技能效果!B:B,0))*VLOOKUP(E4520,技能数值计算!$C$19:$D$28,2,FALSE))</f>
        <v>0.5</v>
      </c>
      <c r="H4520" s="95">
        <f>INDEX(技能效果!J:J,MATCH(技能效果等级!B4520,技能效果!B:B,0))</f>
        <v>0</v>
      </c>
      <c r="I4520" s="97"/>
      <c r="J4520" s="97"/>
      <c r="K4520" s="97"/>
      <c r="L4520" s="97"/>
      <c r="M4520" s="97"/>
      <c r="N4520" s="96" t="str">
        <f>IF(INDEX(技能效果!L:L,MATCH(技能效果等级!B4520,技能效果!B:B,0))="","",INDEX(技能效果!L:L,MATCH(技能效果等级!B4520,技能效果!B:B,0)))</f>
        <v/>
      </c>
      <c r="O4520" s="95">
        <f>IF(INDEX(技能效果!N:N,MATCH(B4520,技能效果!B:B,0))=0,INDEX(技能效果!M:M,MATCH(技能效果等级!B4520,技能效果!B:B,0)),INDEX(技能效果!M:M,MATCH(技能效果等级!B4520,技能效果!B:B,0))*VLOOKUP(E4520,技能数值计算!$C$19:$D$28,2,FALSE))</f>
        <v>0</v>
      </c>
      <c r="P4520" s="97"/>
      <c r="Q4520" s="97"/>
      <c r="R4520" s="95" t="str">
        <f>IF(INDEX(技能效果!O:O,MATCH(技能效果等级!B4520,技能效果!B:B,0))="","",INDEX(技能效果!O:O,MATCH(技能效果等级!B4520,技能效果!B:B,0)))</f>
        <v/>
      </c>
      <c r="S4520" s="97"/>
      <c r="T4520" s="97"/>
      <c r="U4520" s="97"/>
      <c r="V4520" s="96" t="str">
        <f>IF(INDEX(技能效果!AF:AF,MATCH(技能效果等级!B4520,技能效果!B:B,0))="","",INDEX(技能效果!AF:AF,MATCH(技能效果等级!B4520,技能效果!B:B,0)))</f>
        <v/>
      </c>
      <c r="W4520" s="95">
        <f t="shared" si="68"/>
        <v>443</v>
      </c>
    </row>
    <row r="4521" spans="1:23" ht="16.5" x14ac:dyDescent="0.2">
      <c r="A4521" s="62">
        <v>4518</v>
      </c>
      <c r="B4521" s="95">
        <f>INDEX(技能效果!B:B,MATCH(技能效果等级!W4521,技能效果!AE:AE,0))</f>
        <v>210700601</v>
      </c>
      <c r="C4521" s="95" t="str">
        <f>INDEX(技能效果!C:C,MATCH(技能效果等级!B4521,技能效果!B:B,0))</f>
        <v>项羽普攻伤害(教学)</v>
      </c>
      <c r="D4521" s="96" t="s">
        <v>873</v>
      </c>
      <c r="E4521" s="95">
        <v>4</v>
      </c>
      <c r="F4521" s="95">
        <f>INDEX(技能效果!H:H,MATCH(技能效果等级!B4521,技能效果!B:B,0))</f>
        <v>1001</v>
      </c>
      <c r="G4521" s="95">
        <f>IF(INDEX(技能效果!K:K,MATCH(B4521,技能效果!B:B,0))=0,INDEX(技能效果!I:I,MATCH(技能效果等级!B4521,技能效果!B:B,0)),INDEX(技能效果!I:I,MATCH(技能效果等级!B4521,技能效果!B:B,0))*VLOOKUP(E4521,技能数值计算!$C$19:$D$28,2,FALSE))</f>
        <v>0.5</v>
      </c>
      <c r="H4521" s="95">
        <f>INDEX(技能效果!J:J,MATCH(技能效果等级!B4521,技能效果!B:B,0))</f>
        <v>0</v>
      </c>
      <c r="I4521" s="97"/>
      <c r="J4521" s="97"/>
      <c r="K4521" s="97"/>
      <c r="L4521" s="97"/>
      <c r="M4521" s="97"/>
      <c r="N4521" s="96" t="str">
        <f>IF(INDEX(技能效果!L:L,MATCH(技能效果等级!B4521,技能效果!B:B,0))="","",INDEX(技能效果!L:L,MATCH(技能效果等级!B4521,技能效果!B:B,0)))</f>
        <v/>
      </c>
      <c r="O4521" s="95">
        <f>IF(INDEX(技能效果!N:N,MATCH(B4521,技能效果!B:B,0))=0,INDEX(技能效果!M:M,MATCH(技能效果等级!B4521,技能效果!B:B,0)),INDEX(技能效果!M:M,MATCH(技能效果等级!B4521,技能效果!B:B,0))*VLOOKUP(E4521,技能数值计算!$C$19:$D$28,2,FALSE))</f>
        <v>0</v>
      </c>
      <c r="P4521" s="97"/>
      <c r="Q4521" s="97"/>
      <c r="R4521" s="95" t="str">
        <f>IF(INDEX(技能效果!O:O,MATCH(技能效果等级!B4521,技能效果!B:B,0))="","",INDEX(技能效果!O:O,MATCH(技能效果等级!B4521,技能效果!B:B,0)))</f>
        <v/>
      </c>
      <c r="S4521" s="97"/>
      <c r="T4521" s="97"/>
      <c r="U4521" s="97"/>
      <c r="V4521" s="96" t="str">
        <f>IF(INDEX(技能效果!AF:AF,MATCH(技能效果等级!B4521,技能效果!B:B,0))="","",INDEX(技能效果!AF:AF,MATCH(技能效果等级!B4521,技能效果!B:B,0)))</f>
        <v/>
      </c>
      <c r="W4521" s="95">
        <f t="shared" si="68"/>
        <v>443</v>
      </c>
    </row>
    <row r="4522" spans="1:23" ht="16.5" x14ac:dyDescent="0.2">
      <c r="A4522" s="62">
        <v>4519</v>
      </c>
      <c r="B4522" s="95">
        <f>INDEX(技能效果!B:B,MATCH(技能效果等级!W4522,技能效果!AE:AE,0))</f>
        <v>210700601</v>
      </c>
      <c r="C4522" s="95" t="str">
        <f>INDEX(技能效果!C:C,MATCH(技能效果等级!B4522,技能效果!B:B,0))</f>
        <v>项羽普攻伤害(教学)</v>
      </c>
      <c r="D4522" s="96" t="s">
        <v>873</v>
      </c>
      <c r="E4522" s="95">
        <v>5</v>
      </c>
      <c r="F4522" s="95">
        <f>INDEX(技能效果!H:H,MATCH(技能效果等级!B4522,技能效果!B:B,0))</f>
        <v>1001</v>
      </c>
      <c r="G4522" s="95">
        <f>IF(INDEX(技能效果!K:K,MATCH(B4522,技能效果!B:B,0))=0,INDEX(技能效果!I:I,MATCH(技能效果等级!B4522,技能效果!B:B,0)),INDEX(技能效果!I:I,MATCH(技能效果等级!B4522,技能效果!B:B,0))*VLOOKUP(E4522,技能数值计算!$C$19:$D$28,2,FALSE))</f>
        <v>0.5</v>
      </c>
      <c r="H4522" s="95">
        <f>INDEX(技能效果!J:J,MATCH(技能效果等级!B4522,技能效果!B:B,0))</f>
        <v>0</v>
      </c>
      <c r="I4522" s="97"/>
      <c r="J4522" s="97"/>
      <c r="K4522" s="97"/>
      <c r="L4522" s="97"/>
      <c r="M4522" s="97"/>
      <c r="N4522" s="96" t="str">
        <f>IF(INDEX(技能效果!L:L,MATCH(技能效果等级!B4522,技能效果!B:B,0))="","",INDEX(技能效果!L:L,MATCH(技能效果等级!B4522,技能效果!B:B,0)))</f>
        <v/>
      </c>
      <c r="O4522" s="95">
        <f>IF(INDEX(技能效果!N:N,MATCH(B4522,技能效果!B:B,0))=0,INDEX(技能效果!M:M,MATCH(技能效果等级!B4522,技能效果!B:B,0)),INDEX(技能效果!M:M,MATCH(技能效果等级!B4522,技能效果!B:B,0))*VLOOKUP(E4522,技能数值计算!$C$19:$D$28,2,FALSE))</f>
        <v>0</v>
      </c>
      <c r="P4522" s="97"/>
      <c r="Q4522" s="97"/>
      <c r="R4522" s="95" t="str">
        <f>IF(INDEX(技能效果!O:O,MATCH(技能效果等级!B4522,技能效果!B:B,0))="","",INDEX(技能效果!O:O,MATCH(技能效果等级!B4522,技能效果!B:B,0)))</f>
        <v/>
      </c>
      <c r="S4522" s="97"/>
      <c r="T4522" s="97"/>
      <c r="U4522" s="97"/>
      <c r="V4522" s="96" t="str">
        <f>IF(INDEX(技能效果!AF:AF,MATCH(技能效果等级!B4522,技能效果!B:B,0))="","",INDEX(技能效果!AF:AF,MATCH(技能效果等级!B4522,技能效果!B:B,0)))</f>
        <v/>
      </c>
      <c r="W4522" s="95">
        <f t="shared" si="68"/>
        <v>443</v>
      </c>
    </row>
    <row r="4523" spans="1:23" ht="16.5" x14ac:dyDescent="0.2">
      <c r="A4523" s="62">
        <v>4520</v>
      </c>
      <c r="B4523" s="95">
        <f>INDEX(技能效果!B:B,MATCH(技能效果等级!W4523,技能效果!AE:AE,0))</f>
        <v>210700601</v>
      </c>
      <c r="C4523" s="95" t="str">
        <f>INDEX(技能效果!C:C,MATCH(技能效果等级!B4523,技能效果!B:B,0))</f>
        <v>项羽普攻伤害(教学)</v>
      </c>
      <c r="D4523" s="96" t="s">
        <v>873</v>
      </c>
      <c r="E4523" s="95">
        <v>6</v>
      </c>
      <c r="F4523" s="95">
        <f>INDEX(技能效果!H:H,MATCH(技能效果等级!B4523,技能效果!B:B,0))</f>
        <v>1001</v>
      </c>
      <c r="G4523" s="95">
        <f>IF(INDEX(技能效果!K:K,MATCH(B4523,技能效果!B:B,0))=0,INDEX(技能效果!I:I,MATCH(技能效果等级!B4523,技能效果!B:B,0)),INDEX(技能效果!I:I,MATCH(技能效果等级!B4523,技能效果!B:B,0))*VLOOKUP(E4523,技能数值计算!$C$19:$D$28,2,FALSE))</f>
        <v>0.5</v>
      </c>
      <c r="H4523" s="95">
        <f>INDEX(技能效果!J:J,MATCH(技能效果等级!B4523,技能效果!B:B,0))</f>
        <v>0</v>
      </c>
      <c r="I4523" s="97"/>
      <c r="J4523" s="97"/>
      <c r="K4523" s="97"/>
      <c r="L4523" s="97"/>
      <c r="M4523" s="97"/>
      <c r="N4523" s="96" t="str">
        <f>IF(INDEX(技能效果!L:L,MATCH(技能效果等级!B4523,技能效果!B:B,0))="","",INDEX(技能效果!L:L,MATCH(技能效果等级!B4523,技能效果!B:B,0)))</f>
        <v/>
      </c>
      <c r="O4523" s="95">
        <f>IF(INDEX(技能效果!N:N,MATCH(B4523,技能效果!B:B,0))=0,INDEX(技能效果!M:M,MATCH(技能效果等级!B4523,技能效果!B:B,0)),INDEX(技能效果!M:M,MATCH(技能效果等级!B4523,技能效果!B:B,0))*VLOOKUP(E4523,技能数值计算!$C$19:$D$28,2,FALSE))</f>
        <v>0</v>
      </c>
      <c r="P4523" s="97"/>
      <c r="Q4523" s="97"/>
      <c r="R4523" s="95" t="str">
        <f>IF(INDEX(技能效果!O:O,MATCH(技能效果等级!B4523,技能效果!B:B,0))="","",INDEX(技能效果!O:O,MATCH(技能效果等级!B4523,技能效果!B:B,0)))</f>
        <v/>
      </c>
      <c r="S4523" s="97"/>
      <c r="T4523" s="97"/>
      <c r="U4523" s="97"/>
      <c r="V4523" s="96" t="str">
        <f>IF(INDEX(技能效果!AF:AF,MATCH(技能效果等级!B4523,技能效果!B:B,0))="","",INDEX(技能效果!AF:AF,MATCH(技能效果等级!B4523,技能效果!B:B,0)))</f>
        <v/>
      </c>
      <c r="W4523" s="95">
        <f t="shared" si="68"/>
        <v>443</v>
      </c>
    </row>
    <row r="4524" spans="1:23" ht="16.5" x14ac:dyDescent="0.2">
      <c r="A4524" s="62">
        <v>4521</v>
      </c>
      <c r="B4524" s="95">
        <f>INDEX(技能效果!B:B,MATCH(技能效果等级!W4524,技能效果!AE:AE,0))</f>
        <v>210700601</v>
      </c>
      <c r="C4524" s="95" t="str">
        <f>INDEX(技能效果!C:C,MATCH(技能效果等级!B4524,技能效果!B:B,0))</f>
        <v>项羽普攻伤害(教学)</v>
      </c>
      <c r="D4524" s="96" t="s">
        <v>873</v>
      </c>
      <c r="E4524" s="95">
        <v>7</v>
      </c>
      <c r="F4524" s="95">
        <f>INDEX(技能效果!H:H,MATCH(技能效果等级!B4524,技能效果!B:B,0))</f>
        <v>1001</v>
      </c>
      <c r="G4524" s="95">
        <f>IF(INDEX(技能效果!K:K,MATCH(B4524,技能效果!B:B,0))=0,INDEX(技能效果!I:I,MATCH(技能效果等级!B4524,技能效果!B:B,0)),INDEX(技能效果!I:I,MATCH(技能效果等级!B4524,技能效果!B:B,0))*VLOOKUP(E4524,技能数值计算!$C$19:$D$28,2,FALSE))</f>
        <v>0.5</v>
      </c>
      <c r="H4524" s="95">
        <f>INDEX(技能效果!J:J,MATCH(技能效果等级!B4524,技能效果!B:B,0))</f>
        <v>0</v>
      </c>
      <c r="I4524" s="97"/>
      <c r="J4524" s="97"/>
      <c r="K4524" s="97"/>
      <c r="L4524" s="97"/>
      <c r="M4524" s="97"/>
      <c r="N4524" s="96" t="str">
        <f>IF(INDEX(技能效果!L:L,MATCH(技能效果等级!B4524,技能效果!B:B,0))="","",INDEX(技能效果!L:L,MATCH(技能效果等级!B4524,技能效果!B:B,0)))</f>
        <v/>
      </c>
      <c r="O4524" s="95">
        <f>IF(INDEX(技能效果!N:N,MATCH(B4524,技能效果!B:B,0))=0,INDEX(技能效果!M:M,MATCH(技能效果等级!B4524,技能效果!B:B,0)),INDEX(技能效果!M:M,MATCH(技能效果等级!B4524,技能效果!B:B,0))*VLOOKUP(E4524,技能数值计算!$C$19:$D$28,2,FALSE))</f>
        <v>0</v>
      </c>
      <c r="P4524" s="97"/>
      <c r="Q4524" s="97"/>
      <c r="R4524" s="95" t="str">
        <f>IF(INDEX(技能效果!O:O,MATCH(技能效果等级!B4524,技能效果!B:B,0))="","",INDEX(技能效果!O:O,MATCH(技能效果等级!B4524,技能效果!B:B,0)))</f>
        <v/>
      </c>
      <c r="S4524" s="97"/>
      <c r="T4524" s="97"/>
      <c r="U4524" s="97"/>
      <c r="V4524" s="96" t="str">
        <f>IF(INDEX(技能效果!AF:AF,MATCH(技能效果等级!B4524,技能效果!B:B,0))="","",INDEX(技能效果!AF:AF,MATCH(技能效果等级!B4524,技能效果!B:B,0)))</f>
        <v/>
      </c>
      <c r="W4524" s="95">
        <f t="shared" si="68"/>
        <v>443</v>
      </c>
    </row>
    <row r="4525" spans="1:23" ht="16.5" x14ac:dyDescent="0.2">
      <c r="A4525" s="62">
        <v>4522</v>
      </c>
      <c r="B4525" s="95">
        <f>INDEX(技能效果!B:B,MATCH(技能效果等级!W4525,技能效果!AE:AE,0))</f>
        <v>210700601</v>
      </c>
      <c r="C4525" s="95" t="str">
        <f>INDEX(技能效果!C:C,MATCH(技能效果等级!B4525,技能效果!B:B,0))</f>
        <v>项羽普攻伤害(教学)</v>
      </c>
      <c r="D4525" s="96" t="s">
        <v>873</v>
      </c>
      <c r="E4525" s="95">
        <v>8</v>
      </c>
      <c r="F4525" s="95">
        <f>INDEX(技能效果!H:H,MATCH(技能效果等级!B4525,技能效果!B:B,0))</f>
        <v>1001</v>
      </c>
      <c r="G4525" s="95">
        <f>IF(INDEX(技能效果!K:K,MATCH(B4525,技能效果!B:B,0))=0,INDEX(技能效果!I:I,MATCH(技能效果等级!B4525,技能效果!B:B,0)),INDEX(技能效果!I:I,MATCH(技能效果等级!B4525,技能效果!B:B,0))*VLOOKUP(E4525,技能数值计算!$C$19:$D$28,2,FALSE))</f>
        <v>0.5</v>
      </c>
      <c r="H4525" s="95">
        <f>INDEX(技能效果!J:J,MATCH(技能效果等级!B4525,技能效果!B:B,0))</f>
        <v>0</v>
      </c>
      <c r="I4525" s="97"/>
      <c r="J4525" s="97"/>
      <c r="K4525" s="97"/>
      <c r="L4525" s="97"/>
      <c r="M4525" s="97"/>
      <c r="N4525" s="96" t="str">
        <f>IF(INDEX(技能效果!L:L,MATCH(技能效果等级!B4525,技能效果!B:B,0))="","",INDEX(技能效果!L:L,MATCH(技能效果等级!B4525,技能效果!B:B,0)))</f>
        <v/>
      </c>
      <c r="O4525" s="95">
        <f>IF(INDEX(技能效果!N:N,MATCH(B4525,技能效果!B:B,0))=0,INDEX(技能效果!M:M,MATCH(技能效果等级!B4525,技能效果!B:B,0)),INDEX(技能效果!M:M,MATCH(技能效果等级!B4525,技能效果!B:B,0))*VLOOKUP(E4525,技能数值计算!$C$19:$D$28,2,FALSE))</f>
        <v>0</v>
      </c>
      <c r="P4525" s="97"/>
      <c r="Q4525" s="97"/>
      <c r="R4525" s="95" t="str">
        <f>IF(INDEX(技能效果!O:O,MATCH(技能效果等级!B4525,技能效果!B:B,0))="","",INDEX(技能效果!O:O,MATCH(技能效果等级!B4525,技能效果!B:B,0)))</f>
        <v/>
      </c>
      <c r="S4525" s="97"/>
      <c r="T4525" s="97"/>
      <c r="U4525" s="97"/>
      <c r="V4525" s="96" t="str">
        <f>IF(INDEX(技能效果!AF:AF,MATCH(技能效果等级!B4525,技能效果!B:B,0))="","",INDEX(技能效果!AF:AF,MATCH(技能效果等级!B4525,技能效果!B:B,0)))</f>
        <v/>
      </c>
      <c r="W4525" s="95">
        <f t="shared" ref="W4525:W4588" si="69">W4515+1</f>
        <v>443</v>
      </c>
    </row>
    <row r="4526" spans="1:23" ht="16.5" x14ac:dyDescent="0.2">
      <c r="A4526" s="62">
        <v>4523</v>
      </c>
      <c r="B4526" s="95">
        <f>INDEX(技能效果!B:B,MATCH(技能效果等级!W4526,技能效果!AE:AE,0))</f>
        <v>210700601</v>
      </c>
      <c r="C4526" s="95" t="str">
        <f>INDEX(技能效果!C:C,MATCH(技能效果等级!B4526,技能效果!B:B,0))</f>
        <v>项羽普攻伤害(教学)</v>
      </c>
      <c r="D4526" s="96" t="s">
        <v>873</v>
      </c>
      <c r="E4526" s="95">
        <v>9</v>
      </c>
      <c r="F4526" s="95">
        <f>INDEX(技能效果!H:H,MATCH(技能效果等级!B4526,技能效果!B:B,0))</f>
        <v>1001</v>
      </c>
      <c r="G4526" s="95">
        <f>IF(INDEX(技能效果!K:K,MATCH(B4526,技能效果!B:B,0))=0,INDEX(技能效果!I:I,MATCH(技能效果等级!B4526,技能效果!B:B,0)),INDEX(技能效果!I:I,MATCH(技能效果等级!B4526,技能效果!B:B,0))*VLOOKUP(E4526,技能数值计算!$C$19:$D$28,2,FALSE))</f>
        <v>0.5</v>
      </c>
      <c r="H4526" s="95">
        <f>INDEX(技能效果!J:J,MATCH(技能效果等级!B4526,技能效果!B:B,0))</f>
        <v>0</v>
      </c>
      <c r="I4526" s="97"/>
      <c r="J4526" s="97"/>
      <c r="K4526" s="97"/>
      <c r="L4526" s="97"/>
      <c r="M4526" s="97"/>
      <c r="N4526" s="96" t="str">
        <f>IF(INDEX(技能效果!L:L,MATCH(技能效果等级!B4526,技能效果!B:B,0))="","",INDEX(技能效果!L:L,MATCH(技能效果等级!B4526,技能效果!B:B,0)))</f>
        <v/>
      </c>
      <c r="O4526" s="95">
        <f>IF(INDEX(技能效果!N:N,MATCH(B4526,技能效果!B:B,0))=0,INDEX(技能效果!M:M,MATCH(技能效果等级!B4526,技能效果!B:B,0)),INDEX(技能效果!M:M,MATCH(技能效果等级!B4526,技能效果!B:B,0))*VLOOKUP(E4526,技能数值计算!$C$19:$D$28,2,FALSE))</f>
        <v>0</v>
      </c>
      <c r="P4526" s="97"/>
      <c r="Q4526" s="97"/>
      <c r="R4526" s="95" t="str">
        <f>IF(INDEX(技能效果!O:O,MATCH(技能效果等级!B4526,技能效果!B:B,0))="","",INDEX(技能效果!O:O,MATCH(技能效果等级!B4526,技能效果!B:B,0)))</f>
        <v/>
      </c>
      <c r="S4526" s="97"/>
      <c r="T4526" s="97"/>
      <c r="U4526" s="97"/>
      <c r="V4526" s="96" t="str">
        <f>IF(INDEX(技能效果!AF:AF,MATCH(技能效果等级!B4526,技能效果!B:B,0))="","",INDEX(技能效果!AF:AF,MATCH(技能效果等级!B4526,技能效果!B:B,0)))</f>
        <v/>
      </c>
      <c r="W4526" s="95">
        <f t="shared" si="69"/>
        <v>443</v>
      </c>
    </row>
    <row r="4527" spans="1:23" ht="16.5" x14ac:dyDescent="0.2">
      <c r="A4527" s="62">
        <v>4524</v>
      </c>
      <c r="B4527" s="95">
        <f>INDEX(技能效果!B:B,MATCH(技能效果等级!W4527,技能效果!AE:AE,0))</f>
        <v>210700601</v>
      </c>
      <c r="C4527" s="95" t="str">
        <f>INDEX(技能效果!C:C,MATCH(技能效果等级!B4527,技能效果!B:B,0))</f>
        <v>项羽普攻伤害(教学)</v>
      </c>
      <c r="D4527" s="96" t="s">
        <v>873</v>
      </c>
      <c r="E4527" s="95">
        <v>10</v>
      </c>
      <c r="F4527" s="95">
        <f>INDEX(技能效果!H:H,MATCH(技能效果等级!B4527,技能效果!B:B,0))</f>
        <v>1001</v>
      </c>
      <c r="G4527" s="95">
        <f>IF(INDEX(技能效果!K:K,MATCH(B4527,技能效果!B:B,0))=0,INDEX(技能效果!I:I,MATCH(技能效果等级!B4527,技能效果!B:B,0)),INDEX(技能效果!I:I,MATCH(技能效果等级!B4527,技能效果!B:B,0))*VLOOKUP(E4527,技能数值计算!$C$19:$D$28,2,FALSE))</f>
        <v>0.5</v>
      </c>
      <c r="H4527" s="95">
        <f>INDEX(技能效果!J:J,MATCH(技能效果等级!B4527,技能效果!B:B,0))</f>
        <v>0</v>
      </c>
      <c r="I4527" s="97"/>
      <c r="J4527" s="97"/>
      <c r="K4527" s="97"/>
      <c r="L4527" s="97"/>
      <c r="M4527" s="97"/>
      <c r="N4527" s="96" t="str">
        <f>IF(INDEX(技能效果!L:L,MATCH(技能效果等级!B4527,技能效果!B:B,0))="","",INDEX(技能效果!L:L,MATCH(技能效果等级!B4527,技能效果!B:B,0)))</f>
        <v/>
      </c>
      <c r="O4527" s="95">
        <f>IF(INDEX(技能效果!N:N,MATCH(B4527,技能效果!B:B,0))=0,INDEX(技能效果!M:M,MATCH(技能效果等级!B4527,技能效果!B:B,0)),INDEX(技能效果!M:M,MATCH(技能效果等级!B4527,技能效果!B:B,0))*VLOOKUP(E4527,技能数值计算!$C$19:$D$28,2,FALSE))</f>
        <v>0</v>
      </c>
      <c r="P4527" s="97"/>
      <c r="Q4527" s="97"/>
      <c r="R4527" s="95" t="str">
        <f>IF(INDEX(技能效果!O:O,MATCH(技能效果等级!B4527,技能效果!B:B,0))="","",INDEX(技能效果!O:O,MATCH(技能效果等级!B4527,技能效果!B:B,0)))</f>
        <v/>
      </c>
      <c r="S4527" s="97"/>
      <c r="T4527" s="97"/>
      <c r="U4527" s="97"/>
      <c r="V4527" s="96" t="str">
        <f>IF(INDEX(技能效果!AF:AF,MATCH(技能效果等级!B4527,技能效果!B:B,0))="","",INDEX(技能效果!AF:AF,MATCH(技能效果等级!B4527,技能效果!B:B,0)))</f>
        <v/>
      </c>
      <c r="W4527" s="95">
        <f t="shared" si="69"/>
        <v>443</v>
      </c>
    </row>
    <row r="4528" spans="1:23" ht="16.5" x14ac:dyDescent="0.2">
      <c r="A4528" s="62">
        <v>4525</v>
      </c>
      <c r="B4528" s="95">
        <f>INDEX(技能效果!B:B,MATCH(技能效果等级!W4528,技能效果!AE:AE,0))</f>
        <v>210700602</v>
      </c>
      <c r="C4528" s="95" t="str">
        <f>INDEX(技能效果!C:C,MATCH(技能效果等级!B4528,技能效果!B:B,0))</f>
        <v>项羽普攻水晶(教学)</v>
      </c>
      <c r="D4528" s="96" t="s">
        <v>873</v>
      </c>
      <c r="E4528" s="95">
        <v>1</v>
      </c>
      <c r="F4528" s="95">
        <f>INDEX(技能效果!H:H,MATCH(技能效果等级!B4528,技能效果!B:B,0))</f>
        <v>3006</v>
      </c>
      <c r="G4528" s="95">
        <f>IF(INDEX(技能效果!K:K,MATCH(B4528,技能效果!B:B,0))=0,INDEX(技能效果!I:I,MATCH(技能效果等级!B4528,技能效果!B:B,0)),INDEX(技能效果!I:I,MATCH(技能效果等级!B4528,技能效果!B:B,0))*VLOOKUP(E4528,技能数值计算!$C$19:$D$28,2,FALSE))</f>
        <v>1</v>
      </c>
      <c r="H4528" s="95">
        <f>INDEX(技能效果!J:J,MATCH(技能效果等级!B4528,技能效果!B:B,0))</f>
        <v>0</v>
      </c>
      <c r="I4528" s="97"/>
      <c r="J4528" s="97"/>
      <c r="K4528" s="97"/>
      <c r="L4528" s="97"/>
      <c r="M4528" s="97"/>
      <c r="N4528" s="96" t="str">
        <f>IF(INDEX(技能效果!L:L,MATCH(技能效果等级!B4528,技能效果!B:B,0))="","",INDEX(技能效果!L:L,MATCH(技能效果等级!B4528,技能效果!B:B,0)))</f>
        <v/>
      </c>
      <c r="O4528" s="95">
        <f>IF(INDEX(技能效果!N:N,MATCH(B4528,技能效果!B:B,0))=0,INDEX(技能效果!M:M,MATCH(技能效果等级!B4528,技能效果!B:B,0)),INDEX(技能效果!M:M,MATCH(技能效果等级!B4528,技能效果!B:B,0))*VLOOKUP(E4528,技能数值计算!$C$19:$D$28,2,FALSE))</f>
        <v>0</v>
      </c>
      <c r="P4528" s="97"/>
      <c r="Q4528" s="97"/>
      <c r="R4528" s="95" t="str">
        <f>IF(INDEX(技能效果!O:O,MATCH(技能效果等级!B4528,技能效果!B:B,0))="","",INDEX(技能效果!O:O,MATCH(技能效果等级!B4528,技能效果!B:B,0)))</f>
        <v/>
      </c>
      <c r="S4528" s="97"/>
      <c r="T4528" s="97"/>
      <c r="U4528" s="97"/>
      <c r="V4528" s="96" t="str">
        <f>IF(INDEX(技能效果!AF:AF,MATCH(技能效果等级!B4528,技能效果!B:B,0))="","",INDEX(技能效果!AF:AF,MATCH(技能效果等级!B4528,技能效果!B:B,0)))</f>
        <v/>
      </c>
      <c r="W4528" s="95">
        <f t="shared" si="69"/>
        <v>444</v>
      </c>
    </row>
    <row r="4529" spans="1:23" ht="16.5" x14ac:dyDescent="0.2">
      <c r="A4529" s="62">
        <v>4526</v>
      </c>
      <c r="B4529" s="95">
        <f>INDEX(技能效果!B:B,MATCH(技能效果等级!W4529,技能效果!AE:AE,0))</f>
        <v>210700602</v>
      </c>
      <c r="C4529" s="95" t="str">
        <f>INDEX(技能效果!C:C,MATCH(技能效果等级!B4529,技能效果!B:B,0))</f>
        <v>项羽普攻水晶(教学)</v>
      </c>
      <c r="D4529" s="96" t="s">
        <v>873</v>
      </c>
      <c r="E4529" s="95">
        <v>2</v>
      </c>
      <c r="F4529" s="95">
        <f>INDEX(技能效果!H:H,MATCH(技能效果等级!B4529,技能效果!B:B,0))</f>
        <v>3006</v>
      </c>
      <c r="G4529" s="95">
        <f>IF(INDEX(技能效果!K:K,MATCH(B4529,技能效果!B:B,0))=0,INDEX(技能效果!I:I,MATCH(技能效果等级!B4529,技能效果!B:B,0)),INDEX(技能效果!I:I,MATCH(技能效果等级!B4529,技能效果!B:B,0))*VLOOKUP(E4529,技能数值计算!$C$19:$D$28,2,FALSE))</f>
        <v>1</v>
      </c>
      <c r="H4529" s="95">
        <f>INDEX(技能效果!J:J,MATCH(技能效果等级!B4529,技能效果!B:B,0))</f>
        <v>0</v>
      </c>
      <c r="I4529" s="97"/>
      <c r="J4529" s="97"/>
      <c r="K4529" s="97"/>
      <c r="L4529" s="97"/>
      <c r="M4529" s="97"/>
      <c r="N4529" s="96" t="str">
        <f>IF(INDEX(技能效果!L:L,MATCH(技能效果等级!B4529,技能效果!B:B,0))="","",INDEX(技能效果!L:L,MATCH(技能效果等级!B4529,技能效果!B:B,0)))</f>
        <v/>
      </c>
      <c r="O4529" s="95">
        <f>IF(INDEX(技能效果!N:N,MATCH(B4529,技能效果!B:B,0))=0,INDEX(技能效果!M:M,MATCH(技能效果等级!B4529,技能效果!B:B,0)),INDEX(技能效果!M:M,MATCH(技能效果等级!B4529,技能效果!B:B,0))*VLOOKUP(E4529,技能数值计算!$C$19:$D$28,2,FALSE))</f>
        <v>0</v>
      </c>
      <c r="P4529" s="97"/>
      <c r="Q4529" s="97"/>
      <c r="R4529" s="95" t="str">
        <f>IF(INDEX(技能效果!O:O,MATCH(技能效果等级!B4529,技能效果!B:B,0))="","",INDEX(技能效果!O:O,MATCH(技能效果等级!B4529,技能效果!B:B,0)))</f>
        <v/>
      </c>
      <c r="S4529" s="97"/>
      <c r="T4529" s="97"/>
      <c r="U4529" s="97"/>
      <c r="V4529" s="96" t="str">
        <f>IF(INDEX(技能效果!AF:AF,MATCH(技能效果等级!B4529,技能效果!B:B,0))="","",INDEX(技能效果!AF:AF,MATCH(技能效果等级!B4529,技能效果!B:B,0)))</f>
        <v/>
      </c>
      <c r="W4529" s="95">
        <f t="shared" si="69"/>
        <v>444</v>
      </c>
    </row>
    <row r="4530" spans="1:23" ht="16.5" x14ac:dyDescent="0.2">
      <c r="A4530" s="62">
        <v>4527</v>
      </c>
      <c r="B4530" s="95">
        <f>INDEX(技能效果!B:B,MATCH(技能效果等级!W4530,技能效果!AE:AE,0))</f>
        <v>210700602</v>
      </c>
      <c r="C4530" s="95" t="str">
        <f>INDEX(技能效果!C:C,MATCH(技能效果等级!B4530,技能效果!B:B,0))</f>
        <v>项羽普攻水晶(教学)</v>
      </c>
      <c r="D4530" s="96" t="s">
        <v>873</v>
      </c>
      <c r="E4530" s="95">
        <v>3</v>
      </c>
      <c r="F4530" s="95">
        <f>INDEX(技能效果!H:H,MATCH(技能效果等级!B4530,技能效果!B:B,0))</f>
        <v>3006</v>
      </c>
      <c r="G4530" s="95">
        <f>IF(INDEX(技能效果!K:K,MATCH(B4530,技能效果!B:B,0))=0,INDEX(技能效果!I:I,MATCH(技能效果等级!B4530,技能效果!B:B,0)),INDEX(技能效果!I:I,MATCH(技能效果等级!B4530,技能效果!B:B,0))*VLOOKUP(E4530,技能数值计算!$C$19:$D$28,2,FALSE))</f>
        <v>1</v>
      </c>
      <c r="H4530" s="95">
        <f>INDEX(技能效果!J:J,MATCH(技能效果等级!B4530,技能效果!B:B,0))</f>
        <v>0</v>
      </c>
      <c r="I4530" s="97"/>
      <c r="J4530" s="97"/>
      <c r="K4530" s="97"/>
      <c r="L4530" s="97"/>
      <c r="M4530" s="97"/>
      <c r="N4530" s="96" t="str">
        <f>IF(INDEX(技能效果!L:L,MATCH(技能效果等级!B4530,技能效果!B:B,0))="","",INDEX(技能效果!L:L,MATCH(技能效果等级!B4530,技能效果!B:B,0)))</f>
        <v/>
      </c>
      <c r="O4530" s="95">
        <f>IF(INDEX(技能效果!N:N,MATCH(B4530,技能效果!B:B,0))=0,INDEX(技能效果!M:M,MATCH(技能效果等级!B4530,技能效果!B:B,0)),INDEX(技能效果!M:M,MATCH(技能效果等级!B4530,技能效果!B:B,0))*VLOOKUP(E4530,技能数值计算!$C$19:$D$28,2,FALSE))</f>
        <v>0</v>
      </c>
      <c r="P4530" s="97"/>
      <c r="Q4530" s="97"/>
      <c r="R4530" s="95" t="str">
        <f>IF(INDEX(技能效果!O:O,MATCH(技能效果等级!B4530,技能效果!B:B,0))="","",INDEX(技能效果!O:O,MATCH(技能效果等级!B4530,技能效果!B:B,0)))</f>
        <v/>
      </c>
      <c r="S4530" s="97"/>
      <c r="T4530" s="97"/>
      <c r="U4530" s="97"/>
      <c r="V4530" s="96" t="str">
        <f>IF(INDEX(技能效果!AF:AF,MATCH(技能效果等级!B4530,技能效果!B:B,0))="","",INDEX(技能效果!AF:AF,MATCH(技能效果等级!B4530,技能效果!B:B,0)))</f>
        <v/>
      </c>
      <c r="W4530" s="95">
        <f t="shared" si="69"/>
        <v>444</v>
      </c>
    </row>
    <row r="4531" spans="1:23" ht="16.5" x14ac:dyDescent="0.2">
      <c r="A4531" s="62">
        <v>4528</v>
      </c>
      <c r="B4531" s="95">
        <f>INDEX(技能效果!B:B,MATCH(技能效果等级!W4531,技能效果!AE:AE,0))</f>
        <v>210700602</v>
      </c>
      <c r="C4531" s="95" t="str">
        <f>INDEX(技能效果!C:C,MATCH(技能效果等级!B4531,技能效果!B:B,0))</f>
        <v>项羽普攻水晶(教学)</v>
      </c>
      <c r="D4531" s="96" t="s">
        <v>873</v>
      </c>
      <c r="E4531" s="95">
        <v>4</v>
      </c>
      <c r="F4531" s="95">
        <f>INDEX(技能效果!H:H,MATCH(技能效果等级!B4531,技能效果!B:B,0))</f>
        <v>3006</v>
      </c>
      <c r="G4531" s="95">
        <f>IF(INDEX(技能效果!K:K,MATCH(B4531,技能效果!B:B,0))=0,INDEX(技能效果!I:I,MATCH(技能效果等级!B4531,技能效果!B:B,0)),INDEX(技能效果!I:I,MATCH(技能效果等级!B4531,技能效果!B:B,0))*VLOOKUP(E4531,技能数值计算!$C$19:$D$28,2,FALSE))</f>
        <v>1</v>
      </c>
      <c r="H4531" s="95">
        <f>INDEX(技能效果!J:J,MATCH(技能效果等级!B4531,技能效果!B:B,0))</f>
        <v>0</v>
      </c>
      <c r="I4531" s="97"/>
      <c r="J4531" s="97"/>
      <c r="K4531" s="97"/>
      <c r="L4531" s="97"/>
      <c r="M4531" s="97"/>
      <c r="N4531" s="96" t="str">
        <f>IF(INDEX(技能效果!L:L,MATCH(技能效果等级!B4531,技能效果!B:B,0))="","",INDEX(技能效果!L:L,MATCH(技能效果等级!B4531,技能效果!B:B,0)))</f>
        <v/>
      </c>
      <c r="O4531" s="95">
        <f>IF(INDEX(技能效果!N:N,MATCH(B4531,技能效果!B:B,0))=0,INDEX(技能效果!M:M,MATCH(技能效果等级!B4531,技能效果!B:B,0)),INDEX(技能效果!M:M,MATCH(技能效果等级!B4531,技能效果!B:B,0))*VLOOKUP(E4531,技能数值计算!$C$19:$D$28,2,FALSE))</f>
        <v>0</v>
      </c>
      <c r="P4531" s="97"/>
      <c r="Q4531" s="97"/>
      <c r="R4531" s="95" t="str">
        <f>IF(INDEX(技能效果!O:O,MATCH(技能效果等级!B4531,技能效果!B:B,0))="","",INDEX(技能效果!O:O,MATCH(技能效果等级!B4531,技能效果!B:B,0)))</f>
        <v/>
      </c>
      <c r="S4531" s="97"/>
      <c r="T4531" s="97"/>
      <c r="U4531" s="97"/>
      <c r="V4531" s="96" t="str">
        <f>IF(INDEX(技能效果!AF:AF,MATCH(技能效果等级!B4531,技能效果!B:B,0))="","",INDEX(技能效果!AF:AF,MATCH(技能效果等级!B4531,技能效果!B:B,0)))</f>
        <v/>
      </c>
      <c r="W4531" s="95">
        <f t="shared" si="69"/>
        <v>444</v>
      </c>
    </row>
    <row r="4532" spans="1:23" ht="16.5" x14ac:dyDescent="0.2">
      <c r="A4532" s="62">
        <v>4529</v>
      </c>
      <c r="B4532" s="95">
        <f>INDEX(技能效果!B:B,MATCH(技能效果等级!W4532,技能效果!AE:AE,0))</f>
        <v>210700602</v>
      </c>
      <c r="C4532" s="95" t="str">
        <f>INDEX(技能效果!C:C,MATCH(技能效果等级!B4532,技能效果!B:B,0))</f>
        <v>项羽普攻水晶(教学)</v>
      </c>
      <c r="D4532" s="96" t="s">
        <v>873</v>
      </c>
      <c r="E4532" s="95">
        <v>5</v>
      </c>
      <c r="F4532" s="95">
        <f>INDEX(技能效果!H:H,MATCH(技能效果等级!B4532,技能效果!B:B,0))</f>
        <v>3006</v>
      </c>
      <c r="G4532" s="95">
        <f>IF(INDEX(技能效果!K:K,MATCH(B4532,技能效果!B:B,0))=0,INDEX(技能效果!I:I,MATCH(技能效果等级!B4532,技能效果!B:B,0)),INDEX(技能效果!I:I,MATCH(技能效果等级!B4532,技能效果!B:B,0))*VLOOKUP(E4532,技能数值计算!$C$19:$D$28,2,FALSE))</f>
        <v>1</v>
      </c>
      <c r="H4532" s="95">
        <f>INDEX(技能效果!J:J,MATCH(技能效果等级!B4532,技能效果!B:B,0))</f>
        <v>0</v>
      </c>
      <c r="I4532" s="97"/>
      <c r="J4532" s="97"/>
      <c r="K4532" s="97"/>
      <c r="L4532" s="97"/>
      <c r="M4532" s="97"/>
      <c r="N4532" s="96" t="str">
        <f>IF(INDEX(技能效果!L:L,MATCH(技能效果等级!B4532,技能效果!B:B,0))="","",INDEX(技能效果!L:L,MATCH(技能效果等级!B4532,技能效果!B:B,0)))</f>
        <v/>
      </c>
      <c r="O4532" s="95">
        <f>IF(INDEX(技能效果!N:N,MATCH(B4532,技能效果!B:B,0))=0,INDEX(技能效果!M:M,MATCH(技能效果等级!B4532,技能效果!B:B,0)),INDEX(技能效果!M:M,MATCH(技能效果等级!B4532,技能效果!B:B,0))*VLOOKUP(E4532,技能数值计算!$C$19:$D$28,2,FALSE))</f>
        <v>0</v>
      </c>
      <c r="P4532" s="97"/>
      <c r="Q4532" s="97"/>
      <c r="R4532" s="95" t="str">
        <f>IF(INDEX(技能效果!O:O,MATCH(技能效果等级!B4532,技能效果!B:B,0))="","",INDEX(技能效果!O:O,MATCH(技能效果等级!B4532,技能效果!B:B,0)))</f>
        <v/>
      </c>
      <c r="S4532" s="97"/>
      <c r="T4532" s="97"/>
      <c r="U4532" s="97"/>
      <c r="V4532" s="96" t="str">
        <f>IF(INDEX(技能效果!AF:AF,MATCH(技能效果等级!B4532,技能效果!B:B,0))="","",INDEX(技能效果!AF:AF,MATCH(技能效果等级!B4532,技能效果!B:B,0)))</f>
        <v/>
      </c>
      <c r="W4532" s="95">
        <f t="shared" si="69"/>
        <v>444</v>
      </c>
    </row>
    <row r="4533" spans="1:23" ht="16.5" x14ac:dyDescent="0.2">
      <c r="A4533" s="62">
        <v>4530</v>
      </c>
      <c r="B4533" s="95">
        <f>INDEX(技能效果!B:B,MATCH(技能效果等级!W4533,技能效果!AE:AE,0))</f>
        <v>210700602</v>
      </c>
      <c r="C4533" s="95" t="str">
        <f>INDEX(技能效果!C:C,MATCH(技能效果等级!B4533,技能效果!B:B,0))</f>
        <v>项羽普攻水晶(教学)</v>
      </c>
      <c r="D4533" s="96" t="s">
        <v>873</v>
      </c>
      <c r="E4533" s="95">
        <v>6</v>
      </c>
      <c r="F4533" s="95">
        <f>INDEX(技能效果!H:H,MATCH(技能效果等级!B4533,技能效果!B:B,0))</f>
        <v>3006</v>
      </c>
      <c r="G4533" s="95">
        <f>IF(INDEX(技能效果!K:K,MATCH(B4533,技能效果!B:B,0))=0,INDEX(技能效果!I:I,MATCH(技能效果等级!B4533,技能效果!B:B,0)),INDEX(技能效果!I:I,MATCH(技能效果等级!B4533,技能效果!B:B,0))*VLOOKUP(E4533,技能数值计算!$C$19:$D$28,2,FALSE))</f>
        <v>1</v>
      </c>
      <c r="H4533" s="95">
        <f>INDEX(技能效果!J:J,MATCH(技能效果等级!B4533,技能效果!B:B,0))</f>
        <v>0</v>
      </c>
      <c r="I4533" s="97"/>
      <c r="J4533" s="97"/>
      <c r="K4533" s="97"/>
      <c r="L4533" s="97"/>
      <c r="M4533" s="97"/>
      <c r="N4533" s="96" t="str">
        <f>IF(INDEX(技能效果!L:L,MATCH(技能效果等级!B4533,技能效果!B:B,0))="","",INDEX(技能效果!L:L,MATCH(技能效果等级!B4533,技能效果!B:B,0)))</f>
        <v/>
      </c>
      <c r="O4533" s="95">
        <f>IF(INDEX(技能效果!N:N,MATCH(B4533,技能效果!B:B,0))=0,INDEX(技能效果!M:M,MATCH(技能效果等级!B4533,技能效果!B:B,0)),INDEX(技能效果!M:M,MATCH(技能效果等级!B4533,技能效果!B:B,0))*VLOOKUP(E4533,技能数值计算!$C$19:$D$28,2,FALSE))</f>
        <v>0</v>
      </c>
      <c r="P4533" s="97"/>
      <c r="Q4533" s="97"/>
      <c r="R4533" s="95" t="str">
        <f>IF(INDEX(技能效果!O:O,MATCH(技能效果等级!B4533,技能效果!B:B,0))="","",INDEX(技能效果!O:O,MATCH(技能效果等级!B4533,技能效果!B:B,0)))</f>
        <v/>
      </c>
      <c r="S4533" s="97"/>
      <c r="T4533" s="97"/>
      <c r="U4533" s="97"/>
      <c r="V4533" s="96" t="str">
        <f>IF(INDEX(技能效果!AF:AF,MATCH(技能效果等级!B4533,技能效果!B:B,0))="","",INDEX(技能效果!AF:AF,MATCH(技能效果等级!B4533,技能效果!B:B,0)))</f>
        <v/>
      </c>
      <c r="W4533" s="95">
        <f t="shared" si="69"/>
        <v>444</v>
      </c>
    </row>
    <row r="4534" spans="1:23" ht="16.5" x14ac:dyDescent="0.2">
      <c r="A4534" s="62">
        <v>4531</v>
      </c>
      <c r="B4534" s="95">
        <f>INDEX(技能效果!B:B,MATCH(技能效果等级!W4534,技能效果!AE:AE,0))</f>
        <v>210700602</v>
      </c>
      <c r="C4534" s="95" t="str">
        <f>INDEX(技能效果!C:C,MATCH(技能效果等级!B4534,技能效果!B:B,0))</f>
        <v>项羽普攻水晶(教学)</v>
      </c>
      <c r="D4534" s="96" t="s">
        <v>873</v>
      </c>
      <c r="E4534" s="95">
        <v>7</v>
      </c>
      <c r="F4534" s="95">
        <f>INDEX(技能效果!H:H,MATCH(技能效果等级!B4534,技能效果!B:B,0))</f>
        <v>3006</v>
      </c>
      <c r="G4534" s="95">
        <f>IF(INDEX(技能效果!K:K,MATCH(B4534,技能效果!B:B,0))=0,INDEX(技能效果!I:I,MATCH(技能效果等级!B4534,技能效果!B:B,0)),INDEX(技能效果!I:I,MATCH(技能效果等级!B4534,技能效果!B:B,0))*VLOOKUP(E4534,技能数值计算!$C$19:$D$28,2,FALSE))</f>
        <v>1</v>
      </c>
      <c r="H4534" s="95">
        <f>INDEX(技能效果!J:J,MATCH(技能效果等级!B4534,技能效果!B:B,0))</f>
        <v>0</v>
      </c>
      <c r="I4534" s="97"/>
      <c r="J4534" s="97"/>
      <c r="K4534" s="97"/>
      <c r="L4534" s="97"/>
      <c r="M4534" s="97"/>
      <c r="N4534" s="96" t="str">
        <f>IF(INDEX(技能效果!L:L,MATCH(技能效果等级!B4534,技能效果!B:B,0))="","",INDEX(技能效果!L:L,MATCH(技能效果等级!B4534,技能效果!B:B,0)))</f>
        <v/>
      </c>
      <c r="O4534" s="95">
        <f>IF(INDEX(技能效果!N:N,MATCH(B4534,技能效果!B:B,0))=0,INDEX(技能效果!M:M,MATCH(技能效果等级!B4534,技能效果!B:B,0)),INDEX(技能效果!M:M,MATCH(技能效果等级!B4534,技能效果!B:B,0))*VLOOKUP(E4534,技能数值计算!$C$19:$D$28,2,FALSE))</f>
        <v>0</v>
      </c>
      <c r="P4534" s="97"/>
      <c r="Q4534" s="97"/>
      <c r="R4534" s="95" t="str">
        <f>IF(INDEX(技能效果!O:O,MATCH(技能效果等级!B4534,技能效果!B:B,0))="","",INDEX(技能效果!O:O,MATCH(技能效果等级!B4534,技能效果!B:B,0)))</f>
        <v/>
      </c>
      <c r="S4534" s="97"/>
      <c r="T4534" s="97"/>
      <c r="U4534" s="97"/>
      <c r="V4534" s="96" t="str">
        <f>IF(INDEX(技能效果!AF:AF,MATCH(技能效果等级!B4534,技能效果!B:B,0))="","",INDEX(技能效果!AF:AF,MATCH(技能效果等级!B4534,技能效果!B:B,0)))</f>
        <v/>
      </c>
      <c r="W4534" s="95">
        <f t="shared" si="69"/>
        <v>444</v>
      </c>
    </row>
    <row r="4535" spans="1:23" ht="16.5" x14ac:dyDescent="0.2">
      <c r="A4535" s="62">
        <v>4532</v>
      </c>
      <c r="B4535" s="95">
        <f>INDEX(技能效果!B:B,MATCH(技能效果等级!W4535,技能效果!AE:AE,0))</f>
        <v>210700602</v>
      </c>
      <c r="C4535" s="95" t="str">
        <f>INDEX(技能效果!C:C,MATCH(技能效果等级!B4535,技能效果!B:B,0))</f>
        <v>项羽普攻水晶(教学)</v>
      </c>
      <c r="D4535" s="96" t="s">
        <v>873</v>
      </c>
      <c r="E4535" s="95">
        <v>8</v>
      </c>
      <c r="F4535" s="95">
        <f>INDEX(技能效果!H:H,MATCH(技能效果等级!B4535,技能效果!B:B,0))</f>
        <v>3006</v>
      </c>
      <c r="G4535" s="95">
        <f>IF(INDEX(技能效果!K:K,MATCH(B4535,技能效果!B:B,0))=0,INDEX(技能效果!I:I,MATCH(技能效果等级!B4535,技能效果!B:B,0)),INDEX(技能效果!I:I,MATCH(技能效果等级!B4535,技能效果!B:B,0))*VLOOKUP(E4535,技能数值计算!$C$19:$D$28,2,FALSE))</f>
        <v>1</v>
      </c>
      <c r="H4535" s="95">
        <f>INDEX(技能效果!J:J,MATCH(技能效果等级!B4535,技能效果!B:B,0))</f>
        <v>0</v>
      </c>
      <c r="I4535" s="97"/>
      <c r="J4535" s="97"/>
      <c r="K4535" s="97"/>
      <c r="L4535" s="97"/>
      <c r="M4535" s="97"/>
      <c r="N4535" s="96" t="str">
        <f>IF(INDEX(技能效果!L:L,MATCH(技能效果等级!B4535,技能效果!B:B,0))="","",INDEX(技能效果!L:L,MATCH(技能效果等级!B4535,技能效果!B:B,0)))</f>
        <v/>
      </c>
      <c r="O4535" s="95">
        <f>IF(INDEX(技能效果!N:N,MATCH(B4535,技能效果!B:B,0))=0,INDEX(技能效果!M:M,MATCH(技能效果等级!B4535,技能效果!B:B,0)),INDEX(技能效果!M:M,MATCH(技能效果等级!B4535,技能效果!B:B,0))*VLOOKUP(E4535,技能数值计算!$C$19:$D$28,2,FALSE))</f>
        <v>0</v>
      </c>
      <c r="P4535" s="97"/>
      <c r="Q4535" s="97"/>
      <c r="R4535" s="95" t="str">
        <f>IF(INDEX(技能效果!O:O,MATCH(技能效果等级!B4535,技能效果!B:B,0))="","",INDEX(技能效果!O:O,MATCH(技能效果等级!B4535,技能效果!B:B,0)))</f>
        <v/>
      </c>
      <c r="S4535" s="97"/>
      <c r="T4535" s="97"/>
      <c r="U4535" s="97"/>
      <c r="V4535" s="96" t="str">
        <f>IF(INDEX(技能效果!AF:AF,MATCH(技能效果等级!B4535,技能效果!B:B,0))="","",INDEX(技能效果!AF:AF,MATCH(技能效果等级!B4535,技能效果!B:B,0)))</f>
        <v/>
      </c>
      <c r="W4535" s="95">
        <f t="shared" si="69"/>
        <v>444</v>
      </c>
    </row>
    <row r="4536" spans="1:23" ht="16.5" x14ac:dyDescent="0.2">
      <c r="A4536" s="62">
        <v>4533</v>
      </c>
      <c r="B4536" s="95">
        <f>INDEX(技能效果!B:B,MATCH(技能效果等级!W4536,技能效果!AE:AE,0))</f>
        <v>210700602</v>
      </c>
      <c r="C4536" s="95" t="str">
        <f>INDEX(技能效果!C:C,MATCH(技能效果等级!B4536,技能效果!B:B,0))</f>
        <v>项羽普攻水晶(教学)</v>
      </c>
      <c r="D4536" s="96" t="s">
        <v>873</v>
      </c>
      <c r="E4536" s="95">
        <v>9</v>
      </c>
      <c r="F4536" s="95">
        <f>INDEX(技能效果!H:H,MATCH(技能效果等级!B4536,技能效果!B:B,0))</f>
        <v>3006</v>
      </c>
      <c r="G4536" s="95">
        <f>IF(INDEX(技能效果!K:K,MATCH(B4536,技能效果!B:B,0))=0,INDEX(技能效果!I:I,MATCH(技能效果等级!B4536,技能效果!B:B,0)),INDEX(技能效果!I:I,MATCH(技能效果等级!B4536,技能效果!B:B,0))*VLOOKUP(E4536,技能数值计算!$C$19:$D$28,2,FALSE))</f>
        <v>1</v>
      </c>
      <c r="H4536" s="95">
        <f>INDEX(技能效果!J:J,MATCH(技能效果等级!B4536,技能效果!B:B,0))</f>
        <v>0</v>
      </c>
      <c r="I4536" s="97"/>
      <c r="J4536" s="97"/>
      <c r="K4536" s="97"/>
      <c r="L4536" s="97"/>
      <c r="M4536" s="97"/>
      <c r="N4536" s="96" t="str">
        <f>IF(INDEX(技能效果!L:L,MATCH(技能效果等级!B4536,技能效果!B:B,0))="","",INDEX(技能效果!L:L,MATCH(技能效果等级!B4536,技能效果!B:B,0)))</f>
        <v/>
      </c>
      <c r="O4536" s="95">
        <f>IF(INDEX(技能效果!N:N,MATCH(B4536,技能效果!B:B,0))=0,INDEX(技能效果!M:M,MATCH(技能效果等级!B4536,技能效果!B:B,0)),INDEX(技能效果!M:M,MATCH(技能效果等级!B4536,技能效果!B:B,0))*VLOOKUP(E4536,技能数值计算!$C$19:$D$28,2,FALSE))</f>
        <v>0</v>
      </c>
      <c r="P4536" s="97"/>
      <c r="Q4536" s="97"/>
      <c r="R4536" s="95" t="str">
        <f>IF(INDEX(技能效果!O:O,MATCH(技能效果等级!B4536,技能效果!B:B,0))="","",INDEX(技能效果!O:O,MATCH(技能效果等级!B4536,技能效果!B:B,0)))</f>
        <v/>
      </c>
      <c r="S4536" s="97"/>
      <c r="T4536" s="97"/>
      <c r="U4536" s="97"/>
      <c r="V4536" s="96" t="str">
        <f>IF(INDEX(技能效果!AF:AF,MATCH(技能效果等级!B4536,技能效果!B:B,0))="","",INDEX(技能效果!AF:AF,MATCH(技能效果等级!B4536,技能效果!B:B,0)))</f>
        <v/>
      </c>
      <c r="W4536" s="95">
        <f t="shared" si="69"/>
        <v>444</v>
      </c>
    </row>
    <row r="4537" spans="1:23" ht="16.5" x14ac:dyDescent="0.2">
      <c r="A4537" s="62">
        <v>4534</v>
      </c>
      <c r="B4537" s="95">
        <f>INDEX(技能效果!B:B,MATCH(技能效果等级!W4537,技能效果!AE:AE,0))</f>
        <v>210700602</v>
      </c>
      <c r="C4537" s="95" t="str">
        <f>INDEX(技能效果!C:C,MATCH(技能效果等级!B4537,技能效果!B:B,0))</f>
        <v>项羽普攻水晶(教学)</v>
      </c>
      <c r="D4537" s="96" t="s">
        <v>873</v>
      </c>
      <c r="E4537" s="95">
        <v>10</v>
      </c>
      <c r="F4537" s="95">
        <f>INDEX(技能效果!H:H,MATCH(技能效果等级!B4537,技能效果!B:B,0))</f>
        <v>3006</v>
      </c>
      <c r="G4537" s="95">
        <f>IF(INDEX(技能效果!K:K,MATCH(B4537,技能效果!B:B,0))=0,INDEX(技能效果!I:I,MATCH(技能效果等级!B4537,技能效果!B:B,0)),INDEX(技能效果!I:I,MATCH(技能效果等级!B4537,技能效果!B:B,0))*VLOOKUP(E4537,技能数值计算!$C$19:$D$28,2,FALSE))</f>
        <v>1</v>
      </c>
      <c r="H4537" s="95">
        <f>INDEX(技能效果!J:J,MATCH(技能效果等级!B4537,技能效果!B:B,0))</f>
        <v>0</v>
      </c>
      <c r="I4537" s="97"/>
      <c r="J4537" s="97"/>
      <c r="K4537" s="97"/>
      <c r="L4537" s="97"/>
      <c r="M4537" s="97"/>
      <c r="N4537" s="96" t="str">
        <f>IF(INDEX(技能效果!L:L,MATCH(技能效果等级!B4537,技能效果!B:B,0))="","",INDEX(技能效果!L:L,MATCH(技能效果等级!B4537,技能效果!B:B,0)))</f>
        <v/>
      </c>
      <c r="O4537" s="95">
        <f>IF(INDEX(技能效果!N:N,MATCH(B4537,技能效果!B:B,0))=0,INDEX(技能效果!M:M,MATCH(技能效果等级!B4537,技能效果!B:B,0)),INDEX(技能效果!M:M,MATCH(技能效果等级!B4537,技能效果!B:B,0))*VLOOKUP(E4537,技能数值计算!$C$19:$D$28,2,FALSE))</f>
        <v>0</v>
      </c>
      <c r="P4537" s="97"/>
      <c r="Q4537" s="97"/>
      <c r="R4537" s="95" t="str">
        <f>IF(INDEX(技能效果!O:O,MATCH(技能效果等级!B4537,技能效果!B:B,0))="","",INDEX(技能效果!O:O,MATCH(技能效果等级!B4537,技能效果!B:B,0)))</f>
        <v/>
      </c>
      <c r="S4537" s="97"/>
      <c r="T4537" s="97"/>
      <c r="U4537" s="97"/>
      <c r="V4537" s="96" t="str">
        <f>IF(INDEX(技能效果!AF:AF,MATCH(技能效果等级!B4537,技能效果!B:B,0))="","",INDEX(技能效果!AF:AF,MATCH(技能效果等级!B4537,技能效果!B:B,0)))</f>
        <v/>
      </c>
      <c r="W4537" s="95">
        <f t="shared" si="69"/>
        <v>444</v>
      </c>
    </row>
    <row r="4538" spans="1:23" ht="16.5" x14ac:dyDescent="0.2">
      <c r="A4538" s="62">
        <v>4535</v>
      </c>
      <c r="B4538" s="95">
        <f>INDEX(技能效果!B:B,MATCH(技能效果等级!W4538,技能效果!AE:AE,0))</f>
        <v>210700701</v>
      </c>
      <c r="C4538" s="95" t="str">
        <f>INDEX(技能效果!C:C,MATCH(技能效果等级!B4538,技能效果!B:B,0))</f>
        <v>天使缇娜普攻伤害(教学)</v>
      </c>
      <c r="D4538" s="96" t="s">
        <v>873</v>
      </c>
      <c r="E4538" s="95">
        <v>1</v>
      </c>
      <c r="F4538" s="95">
        <f>INDEX(技能效果!H:H,MATCH(技能效果等级!B4538,技能效果!B:B,0))</f>
        <v>1001</v>
      </c>
      <c r="G4538" s="95">
        <f>IF(INDEX(技能效果!K:K,MATCH(B4538,技能效果!B:B,0))=0,INDEX(技能效果!I:I,MATCH(技能效果等级!B4538,技能效果!B:B,0)),INDEX(技能效果!I:I,MATCH(技能效果等级!B4538,技能效果!B:B,0))*VLOOKUP(E4538,技能数值计算!$C$19:$D$28,2,FALSE))</f>
        <v>0.5</v>
      </c>
      <c r="H4538" s="95">
        <f>INDEX(技能效果!J:J,MATCH(技能效果等级!B4538,技能效果!B:B,0))</f>
        <v>0</v>
      </c>
      <c r="I4538" s="97"/>
      <c r="J4538" s="97"/>
      <c r="K4538" s="97"/>
      <c r="L4538" s="97"/>
      <c r="M4538" s="97"/>
      <c r="N4538" s="96" t="str">
        <f>IF(INDEX(技能效果!L:L,MATCH(技能效果等级!B4538,技能效果!B:B,0))="","",INDEX(技能效果!L:L,MATCH(技能效果等级!B4538,技能效果!B:B,0)))</f>
        <v/>
      </c>
      <c r="O4538" s="95">
        <f>IF(INDEX(技能效果!N:N,MATCH(B4538,技能效果!B:B,0))=0,INDEX(技能效果!M:M,MATCH(技能效果等级!B4538,技能效果!B:B,0)),INDEX(技能效果!M:M,MATCH(技能效果等级!B4538,技能效果!B:B,0))*VLOOKUP(E4538,技能数值计算!$C$19:$D$28,2,FALSE))</f>
        <v>0</v>
      </c>
      <c r="P4538" s="97"/>
      <c r="Q4538" s="97"/>
      <c r="R4538" s="95" t="str">
        <f>IF(INDEX(技能效果!O:O,MATCH(技能效果等级!B4538,技能效果!B:B,0))="","",INDEX(技能效果!O:O,MATCH(技能效果等级!B4538,技能效果!B:B,0)))</f>
        <v/>
      </c>
      <c r="S4538" s="97"/>
      <c r="T4538" s="97"/>
      <c r="U4538" s="97"/>
      <c r="V4538" s="96" t="str">
        <f>IF(INDEX(技能效果!AF:AF,MATCH(技能效果等级!B4538,技能效果!B:B,0))="","",INDEX(技能效果!AF:AF,MATCH(技能效果等级!B4538,技能效果!B:B,0)))</f>
        <v/>
      </c>
      <c r="W4538" s="95">
        <f t="shared" si="69"/>
        <v>445</v>
      </c>
    </row>
    <row r="4539" spans="1:23" ht="16.5" x14ac:dyDescent="0.2">
      <c r="A4539" s="62">
        <v>4536</v>
      </c>
      <c r="B4539" s="95">
        <f>INDEX(技能效果!B:B,MATCH(技能效果等级!W4539,技能效果!AE:AE,0))</f>
        <v>210700701</v>
      </c>
      <c r="C4539" s="95" t="str">
        <f>INDEX(技能效果!C:C,MATCH(技能效果等级!B4539,技能效果!B:B,0))</f>
        <v>天使缇娜普攻伤害(教学)</v>
      </c>
      <c r="D4539" s="96" t="s">
        <v>873</v>
      </c>
      <c r="E4539" s="95">
        <v>2</v>
      </c>
      <c r="F4539" s="95">
        <f>INDEX(技能效果!H:H,MATCH(技能效果等级!B4539,技能效果!B:B,0))</f>
        <v>1001</v>
      </c>
      <c r="G4539" s="95">
        <f>IF(INDEX(技能效果!K:K,MATCH(B4539,技能效果!B:B,0))=0,INDEX(技能效果!I:I,MATCH(技能效果等级!B4539,技能效果!B:B,0)),INDEX(技能效果!I:I,MATCH(技能效果等级!B4539,技能效果!B:B,0))*VLOOKUP(E4539,技能数值计算!$C$19:$D$28,2,FALSE))</f>
        <v>0.5</v>
      </c>
      <c r="H4539" s="95">
        <f>INDEX(技能效果!J:J,MATCH(技能效果等级!B4539,技能效果!B:B,0))</f>
        <v>0</v>
      </c>
      <c r="I4539" s="97"/>
      <c r="J4539" s="97"/>
      <c r="K4539" s="97"/>
      <c r="L4539" s="97"/>
      <c r="M4539" s="97"/>
      <c r="N4539" s="96" t="str">
        <f>IF(INDEX(技能效果!L:L,MATCH(技能效果等级!B4539,技能效果!B:B,0))="","",INDEX(技能效果!L:L,MATCH(技能效果等级!B4539,技能效果!B:B,0)))</f>
        <v/>
      </c>
      <c r="O4539" s="95">
        <f>IF(INDEX(技能效果!N:N,MATCH(B4539,技能效果!B:B,0))=0,INDEX(技能效果!M:M,MATCH(技能效果等级!B4539,技能效果!B:B,0)),INDEX(技能效果!M:M,MATCH(技能效果等级!B4539,技能效果!B:B,0))*VLOOKUP(E4539,技能数值计算!$C$19:$D$28,2,FALSE))</f>
        <v>0</v>
      </c>
      <c r="P4539" s="97"/>
      <c r="Q4539" s="97"/>
      <c r="R4539" s="95" t="str">
        <f>IF(INDEX(技能效果!O:O,MATCH(技能效果等级!B4539,技能效果!B:B,0))="","",INDEX(技能效果!O:O,MATCH(技能效果等级!B4539,技能效果!B:B,0)))</f>
        <v/>
      </c>
      <c r="S4539" s="97"/>
      <c r="T4539" s="97"/>
      <c r="U4539" s="97"/>
      <c r="V4539" s="96" t="str">
        <f>IF(INDEX(技能效果!AF:AF,MATCH(技能效果等级!B4539,技能效果!B:B,0))="","",INDEX(技能效果!AF:AF,MATCH(技能效果等级!B4539,技能效果!B:B,0)))</f>
        <v/>
      </c>
      <c r="W4539" s="95">
        <f t="shared" si="69"/>
        <v>445</v>
      </c>
    </row>
    <row r="4540" spans="1:23" ht="16.5" x14ac:dyDescent="0.2">
      <c r="A4540" s="62">
        <v>4537</v>
      </c>
      <c r="B4540" s="95">
        <f>INDEX(技能效果!B:B,MATCH(技能效果等级!W4540,技能效果!AE:AE,0))</f>
        <v>210700701</v>
      </c>
      <c r="C4540" s="95" t="str">
        <f>INDEX(技能效果!C:C,MATCH(技能效果等级!B4540,技能效果!B:B,0))</f>
        <v>天使缇娜普攻伤害(教学)</v>
      </c>
      <c r="D4540" s="96" t="s">
        <v>873</v>
      </c>
      <c r="E4540" s="95">
        <v>3</v>
      </c>
      <c r="F4540" s="95">
        <f>INDEX(技能效果!H:H,MATCH(技能效果等级!B4540,技能效果!B:B,0))</f>
        <v>1001</v>
      </c>
      <c r="G4540" s="95">
        <f>IF(INDEX(技能效果!K:K,MATCH(B4540,技能效果!B:B,0))=0,INDEX(技能效果!I:I,MATCH(技能效果等级!B4540,技能效果!B:B,0)),INDEX(技能效果!I:I,MATCH(技能效果等级!B4540,技能效果!B:B,0))*VLOOKUP(E4540,技能数值计算!$C$19:$D$28,2,FALSE))</f>
        <v>0.5</v>
      </c>
      <c r="H4540" s="95">
        <f>INDEX(技能效果!J:J,MATCH(技能效果等级!B4540,技能效果!B:B,0))</f>
        <v>0</v>
      </c>
      <c r="I4540" s="97"/>
      <c r="J4540" s="97"/>
      <c r="K4540" s="97"/>
      <c r="L4540" s="97"/>
      <c r="M4540" s="97"/>
      <c r="N4540" s="96" t="str">
        <f>IF(INDEX(技能效果!L:L,MATCH(技能效果等级!B4540,技能效果!B:B,0))="","",INDEX(技能效果!L:L,MATCH(技能效果等级!B4540,技能效果!B:B,0)))</f>
        <v/>
      </c>
      <c r="O4540" s="95">
        <f>IF(INDEX(技能效果!N:N,MATCH(B4540,技能效果!B:B,0))=0,INDEX(技能效果!M:M,MATCH(技能效果等级!B4540,技能效果!B:B,0)),INDEX(技能效果!M:M,MATCH(技能效果等级!B4540,技能效果!B:B,0))*VLOOKUP(E4540,技能数值计算!$C$19:$D$28,2,FALSE))</f>
        <v>0</v>
      </c>
      <c r="P4540" s="97"/>
      <c r="Q4540" s="97"/>
      <c r="R4540" s="95" t="str">
        <f>IF(INDEX(技能效果!O:O,MATCH(技能效果等级!B4540,技能效果!B:B,0))="","",INDEX(技能效果!O:O,MATCH(技能效果等级!B4540,技能效果!B:B,0)))</f>
        <v/>
      </c>
      <c r="S4540" s="97"/>
      <c r="T4540" s="97"/>
      <c r="U4540" s="97"/>
      <c r="V4540" s="96" t="str">
        <f>IF(INDEX(技能效果!AF:AF,MATCH(技能效果等级!B4540,技能效果!B:B,0))="","",INDEX(技能效果!AF:AF,MATCH(技能效果等级!B4540,技能效果!B:B,0)))</f>
        <v/>
      </c>
      <c r="W4540" s="95">
        <f t="shared" si="69"/>
        <v>445</v>
      </c>
    </row>
    <row r="4541" spans="1:23" ht="16.5" x14ac:dyDescent="0.2">
      <c r="A4541" s="62">
        <v>4538</v>
      </c>
      <c r="B4541" s="95">
        <f>INDEX(技能效果!B:B,MATCH(技能效果等级!W4541,技能效果!AE:AE,0))</f>
        <v>210700701</v>
      </c>
      <c r="C4541" s="95" t="str">
        <f>INDEX(技能效果!C:C,MATCH(技能效果等级!B4541,技能效果!B:B,0))</f>
        <v>天使缇娜普攻伤害(教学)</v>
      </c>
      <c r="D4541" s="96" t="s">
        <v>873</v>
      </c>
      <c r="E4541" s="95">
        <v>4</v>
      </c>
      <c r="F4541" s="95">
        <f>INDEX(技能效果!H:H,MATCH(技能效果等级!B4541,技能效果!B:B,0))</f>
        <v>1001</v>
      </c>
      <c r="G4541" s="95">
        <f>IF(INDEX(技能效果!K:K,MATCH(B4541,技能效果!B:B,0))=0,INDEX(技能效果!I:I,MATCH(技能效果等级!B4541,技能效果!B:B,0)),INDEX(技能效果!I:I,MATCH(技能效果等级!B4541,技能效果!B:B,0))*VLOOKUP(E4541,技能数值计算!$C$19:$D$28,2,FALSE))</f>
        <v>0.5</v>
      </c>
      <c r="H4541" s="95">
        <f>INDEX(技能效果!J:J,MATCH(技能效果等级!B4541,技能效果!B:B,0))</f>
        <v>0</v>
      </c>
      <c r="I4541" s="97"/>
      <c r="J4541" s="97"/>
      <c r="K4541" s="97"/>
      <c r="L4541" s="97"/>
      <c r="M4541" s="97"/>
      <c r="N4541" s="96" t="str">
        <f>IF(INDEX(技能效果!L:L,MATCH(技能效果等级!B4541,技能效果!B:B,0))="","",INDEX(技能效果!L:L,MATCH(技能效果等级!B4541,技能效果!B:B,0)))</f>
        <v/>
      </c>
      <c r="O4541" s="95">
        <f>IF(INDEX(技能效果!N:N,MATCH(B4541,技能效果!B:B,0))=0,INDEX(技能效果!M:M,MATCH(技能效果等级!B4541,技能效果!B:B,0)),INDEX(技能效果!M:M,MATCH(技能效果等级!B4541,技能效果!B:B,0))*VLOOKUP(E4541,技能数值计算!$C$19:$D$28,2,FALSE))</f>
        <v>0</v>
      </c>
      <c r="P4541" s="97"/>
      <c r="Q4541" s="97"/>
      <c r="R4541" s="95" t="str">
        <f>IF(INDEX(技能效果!O:O,MATCH(技能效果等级!B4541,技能效果!B:B,0))="","",INDEX(技能效果!O:O,MATCH(技能效果等级!B4541,技能效果!B:B,0)))</f>
        <v/>
      </c>
      <c r="S4541" s="97"/>
      <c r="T4541" s="97"/>
      <c r="U4541" s="97"/>
      <c r="V4541" s="96" t="str">
        <f>IF(INDEX(技能效果!AF:AF,MATCH(技能效果等级!B4541,技能效果!B:B,0))="","",INDEX(技能效果!AF:AF,MATCH(技能效果等级!B4541,技能效果!B:B,0)))</f>
        <v/>
      </c>
      <c r="W4541" s="95">
        <f t="shared" si="69"/>
        <v>445</v>
      </c>
    </row>
    <row r="4542" spans="1:23" ht="16.5" x14ac:dyDescent="0.2">
      <c r="A4542" s="62">
        <v>4539</v>
      </c>
      <c r="B4542" s="95">
        <f>INDEX(技能效果!B:B,MATCH(技能效果等级!W4542,技能效果!AE:AE,0))</f>
        <v>210700701</v>
      </c>
      <c r="C4542" s="95" t="str">
        <f>INDEX(技能效果!C:C,MATCH(技能效果等级!B4542,技能效果!B:B,0))</f>
        <v>天使缇娜普攻伤害(教学)</v>
      </c>
      <c r="D4542" s="96" t="s">
        <v>873</v>
      </c>
      <c r="E4542" s="95">
        <v>5</v>
      </c>
      <c r="F4542" s="95">
        <f>INDEX(技能效果!H:H,MATCH(技能效果等级!B4542,技能效果!B:B,0))</f>
        <v>1001</v>
      </c>
      <c r="G4542" s="95">
        <f>IF(INDEX(技能效果!K:K,MATCH(B4542,技能效果!B:B,0))=0,INDEX(技能效果!I:I,MATCH(技能效果等级!B4542,技能效果!B:B,0)),INDEX(技能效果!I:I,MATCH(技能效果等级!B4542,技能效果!B:B,0))*VLOOKUP(E4542,技能数值计算!$C$19:$D$28,2,FALSE))</f>
        <v>0.5</v>
      </c>
      <c r="H4542" s="95">
        <f>INDEX(技能效果!J:J,MATCH(技能效果等级!B4542,技能效果!B:B,0))</f>
        <v>0</v>
      </c>
      <c r="I4542" s="97"/>
      <c r="J4542" s="97"/>
      <c r="K4542" s="97"/>
      <c r="L4542" s="97"/>
      <c r="M4542" s="97"/>
      <c r="N4542" s="96" t="str">
        <f>IF(INDEX(技能效果!L:L,MATCH(技能效果等级!B4542,技能效果!B:B,0))="","",INDEX(技能效果!L:L,MATCH(技能效果等级!B4542,技能效果!B:B,0)))</f>
        <v/>
      </c>
      <c r="O4542" s="95">
        <f>IF(INDEX(技能效果!N:N,MATCH(B4542,技能效果!B:B,0))=0,INDEX(技能效果!M:M,MATCH(技能效果等级!B4542,技能效果!B:B,0)),INDEX(技能效果!M:M,MATCH(技能效果等级!B4542,技能效果!B:B,0))*VLOOKUP(E4542,技能数值计算!$C$19:$D$28,2,FALSE))</f>
        <v>0</v>
      </c>
      <c r="P4542" s="97"/>
      <c r="Q4542" s="97"/>
      <c r="R4542" s="95" t="str">
        <f>IF(INDEX(技能效果!O:O,MATCH(技能效果等级!B4542,技能效果!B:B,0))="","",INDEX(技能效果!O:O,MATCH(技能效果等级!B4542,技能效果!B:B,0)))</f>
        <v/>
      </c>
      <c r="S4542" s="97"/>
      <c r="T4542" s="97"/>
      <c r="U4542" s="97"/>
      <c r="V4542" s="96" t="str">
        <f>IF(INDEX(技能效果!AF:AF,MATCH(技能效果等级!B4542,技能效果!B:B,0))="","",INDEX(技能效果!AF:AF,MATCH(技能效果等级!B4542,技能效果!B:B,0)))</f>
        <v/>
      </c>
      <c r="W4542" s="95">
        <f t="shared" si="69"/>
        <v>445</v>
      </c>
    </row>
    <row r="4543" spans="1:23" ht="16.5" x14ac:dyDescent="0.2">
      <c r="A4543" s="62">
        <v>4540</v>
      </c>
      <c r="B4543" s="95">
        <f>INDEX(技能效果!B:B,MATCH(技能效果等级!W4543,技能效果!AE:AE,0))</f>
        <v>210700701</v>
      </c>
      <c r="C4543" s="95" t="str">
        <f>INDEX(技能效果!C:C,MATCH(技能效果等级!B4543,技能效果!B:B,0))</f>
        <v>天使缇娜普攻伤害(教学)</v>
      </c>
      <c r="D4543" s="96" t="s">
        <v>873</v>
      </c>
      <c r="E4543" s="95">
        <v>6</v>
      </c>
      <c r="F4543" s="95">
        <f>INDEX(技能效果!H:H,MATCH(技能效果等级!B4543,技能效果!B:B,0))</f>
        <v>1001</v>
      </c>
      <c r="G4543" s="95">
        <f>IF(INDEX(技能效果!K:K,MATCH(B4543,技能效果!B:B,0))=0,INDEX(技能效果!I:I,MATCH(技能效果等级!B4543,技能效果!B:B,0)),INDEX(技能效果!I:I,MATCH(技能效果等级!B4543,技能效果!B:B,0))*VLOOKUP(E4543,技能数值计算!$C$19:$D$28,2,FALSE))</f>
        <v>0.5</v>
      </c>
      <c r="H4543" s="95">
        <f>INDEX(技能效果!J:J,MATCH(技能效果等级!B4543,技能效果!B:B,0))</f>
        <v>0</v>
      </c>
      <c r="I4543" s="97"/>
      <c r="J4543" s="97"/>
      <c r="K4543" s="97"/>
      <c r="L4543" s="97"/>
      <c r="M4543" s="97"/>
      <c r="N4543" s="96" t="str">
        <f>IF(INDEX(技能效果!L:L,MATCH(技能效果等级!B4543,技能效果!B:B,0))="","",INDEX(技能效果!L:L,MATCH(技能效果等级!B4543,技能效果!B:B,0)))</f>
        <v/>
      </c>
      <c r="O4543" s="95">
        <f>IF(INDEX(技能效果!N:N,MATCH(B4543,技能效果!B:B,0))=0,INDEX(技能效果!M:M,MATCH(技能效果等级!B4543,技能效果!B:B,0)),INDEX(技能效果!M:M,MATCH(技能效果等级!B4543,技能效果!B:B,0))*VLOOKUP(E4543,技能数值计算!$C$19:$D$28,2,FALSE))</f>
        <v>0</v>
      </c>
      <c r="P4543" s="97"/>
      <c r="Q4543" s="97"/>
      <c r="R4543" s="95" t="str">
        <f>IF(INDEX(技能效果!O:O,MATCH(技能效果等级!B4543,技能效果!B:B,0))="","",INDEX(技能效果!O:O,MATCH(技能效果等级!B4543,技能效果!B:B,0)))</f>
        <v/>
      </c>
      <c r="S4543" s="97"/>
      <c r="T4543" s="97"/>
      <c r="U4543" s="97"/>
      <c r="V4543" s="96" t="str">
        <f>IF(INDEX(技能效果!AF:AF,MATCH(技能效果等级!B4543,技能效果!B:B,0))="","",INDEX(技能效果!AF:AF,MATCH(技能效果等级!B4543,技能效果!B:B,0)))</f>
        <v/>
      </c>
      <c r="W4543" s="95">
        <f t="shared" si="69"/>
        <v>445</v>
      </c>
    </row>
    <row r="4544" spans="1:23" ht="16.5" x14ac:dyDescent="0.2">
      <c r="A4544" s="62">
        <v>4541</v>
      </c>
      <c r="B4544" s="95">
        <f>INDEX(技能效果!B:B,MATCH(技能效果等级!W4544,技能效果!AE:AE,0))</f>
        <v>210700701</v>
      </c>
      <c r="C4544" s="95" t="str">
        <f>INDEX(技能效果!C:C,MATCH(技能效果等级!B4544,技能效果!B:B,0))</f>
        <v>天使缇娜普攻伤害(教学)</v>
      </c>
      <c r="D4544" s="96" t="s">
        <v>873</v>
      </c>
      <c r="E4544" s="95">
        <v>7</v>
      </c>
      <c r="F4544" s="95">
        <f>INDEX(技能效果!H:H,MATCH(技能效果等级!B4544,技能效果!B:B,0))</f>
        <v>1001</v>
      </c>
      <c r="G4544" s="95">
        <f>IF(INDEX(技能效果!K:K,MATCH(B4544,技能效果!B:B,0))=0,INDEX(技能效果!I:I,MATCH(技能效果等级!B4544,技能效果!B:B,0)),INDEX(技能效果!I:I,MATCH(技能效果等级!B4544,技能效果!B:B,0))*VLOOKUP(E4544,技能数值计算!$C$19:$D$28,2,FALSE))</f>
        <v>0.5</v>
      </c>
      <c r="H4544" s="95">
        <f>INDEX(技能效果!J:J,MATCH(技能效果等级!B4544,技能效果!B:B,0))</f>
        <v>0</v>
      </c>
      <c r="I4544" s="97"/>
      <c r="J4544" s="97"/>
      <c r="K4544" s="97"/>
      <c r="L4544" s="97"/>
      <c r="M4544" s="97"/>
      <c r="N4544" s="96" t="str">
        <f>IF(INDEX(技能效果!L:L,MATCH(技能效果等级!B4544,技能效果!B:B,0))="","",INDEX(技能效果!L:L,MATCH(技能效果等级!B4544,技能效果!B:B,0)))</f>
        <v/>
      </c>
      <c r="O4544" s="95">
        <f>IF(INDEX(技能效果!N:N,MATCH(B4544,技能效果!B:B,0))=0,INDEX(技能效果!M:M,MATCH(技能效果等级!B4544,技能效果!B:B,0)),INDEX(技能效果!M:M,MATCH(技能效果等级!B4544,技能效果!B:B,0))*VLOOKUP(E4544,技能数值计算!$C$19:$D$28,2,FALSE))</f>
        <v>0</v>
      </c>
      <c r="P4544" s="97"/>
      <c r="Q4544" s="97"/>
      <c r="R4544" s="95" t="str">
        <f>IF(INDEX(技能效果!O:O,MATCH(技能效果等级!B4544,技能效果!B:B,0))="","",INDEX(技能效果!O:O,MATCH(技能效果等级!B4544,技能效果!B:B,0)))</f>
        <v/>
      </c>
      <c r="S4544" s="97"/>
      <c r="T4544" s="97"/>
      <c r="U4544" s="97"/>
      <c r="V4544" s="96" t="str">
        <f>IF(INDEX(技能效果!AF:AF,MATCH(技能效果等级!B4544,技能效果!B:B,0))="","",INDEX(技能效果!AF:AF,MATCH(技能效果等级!B4544,技能效果!B:B,0)))</f>
        <v/>
      </c>
      <c r="W4544" s="95">
        <f t="shared" si="69"/>
        <v>445</v>
      </c>
    </row>
    <row r="4545" spans="1:23" ht="16.5" x14ac:dyDescent="0.2">
      <c r="A4545" s="62">
        <v>4542</v>
      </c>
      <c r="B4545" s="95">
        <f>INDEX(技能效果!B:B,MATCH(技能效果等级!W4545,技能效果!AE:AE,0))</f>
        <v>210700701</v>
      </c>
      <c r="C4545" s="95" t="str">
        <f>INDEX(技能效果!C:C,MATCH(技能效果等级!B4545,技能效果!B:B,0))</f>
        <v>天使缇娜普攻伤害(教学)</v>
      </c>
      <c r="D4545" s="96" t="s">
        <v>873</v>
      </c>
      <c r="E4545" s="95">
        <v>8</v>
      </c>
      <c r="F4545" s="95">
        <f>INDEX(技能效果!H:H,MATCH(技能效果等级!B4545,技能效果!B:B,0))</f>
        <v>1001</v>
      </c>
      <c r="G4545" s="95">
        <f>IF(INDEX(技能效果!K:K,MATCH(B4545,技能效果!B:B,0))=0,INDEX(技能效果!I:I,MATCH(技能效果等级!B4545,技能效果!B:B,0)),INDEX(技能效果!I:I,MATCH(技能效果等级!B4545,技能效果!B:B,0))*VLOOKUP(E4545,技能数值计算!$C$19:$D$28,2,FALSE))</f>
        <v>0.5</v>
      </c>
      <c r="H4545" s="95">
        <f>INDEX(技能效果!J:J,MATCH(技能效果等级!B4545,技能效果!B:B,0))</f>
        <v>0</v>
      </c>
      <c r="I4545" s="97"/>
      <c r="J4545" s="97"/>
      <c r="K4545" s="97"/>
      <c r="L4545" s="97"/>
      <c r="M4545" s="97"/>
      <c r="N4545" s="96" t="str">
        <f>IF(INDEX(技能效果!L:L,MATCH(技能效果等级!B4545,技能效果!B:B,0))="","",INDEX(技能效果!L:L,MATCH(技能效果等级!B4545,技能效果!B:B,0)))</f>
        <v/>
      </c>
      <c r="O4545" s="95">
        <f>IF(INDEX(技能效果!N:N,MATCH(B4545,技能效果!B:B,0))=0,INDEX(技能效果!M:M,MATCH(技能效果等级!B4545,技能效果!B:B,0)),INDEX(技能效果!M:M,MATCH(技能效果等级!B4545,技能效果!B:B,0))*VLOOKUP(E4545,技能数值计算!$C$19:$D$28,2,FALSE))</f>
        <v>0</v>
      </c>
      <c r="P4545" s="97"/>
      <c r="Q4545" s="97"/>
      <c r="R4545" s="95" t="str">
        <f>IF(INDEX(技能效果!O:O,MATCH(技能效果等级!B4545,技能效果!B:B,0))="","",INDEX(技能效果!O:O,MATCH(技能效果等级!B4545,技能效果!B:B,0)))</f>
        <v/>
      </c>
      <c r="S4545" s="97"/>
      <c r="T4545" s="97"/>
      <c r="U4545" s="97"/>
      <c r="V4545" s="96" t="str">
        <f>IF(INDEX(技能效果!AF:AF,MATCH(技能效果等级!B4545,技能效果!B:B,0))="","",INDEX(技能效果!AF:AF,MATCH(技能效果等级!B4545,技能效果!B:B,0)))</f>
        <v/>
      </c>
      <c r="W4545" s="95">
        <f t="shared" si="69"/>
        <v>445</v>
      </c>
    </row>
    <row r="4546" spans="1:23" ht="16.5" x14ac:dyDescent="0.2">
      <c r="A4546" s="62">
        <v>4543</v>
      </c>
      <c r="B4546" s="95">
        <f>INDEX(技能效果!B:B,MATCH(技能效果等级!W4546,技能效果!AE:AE,0))</f>
        <v>210700701</v>
      </c>
      <c r="C4546" s="95" t="str">
        <f>INDEX(技能效果!C:C,MATCH(技能效果等级!B4546,技能效果!B:B,0))</f>
        <v>天使缇娜普攻伤害(教学)</v>
      </c>
      <c r="D4546" s="96" t="s">
        <v>873</v>
      </c>
      <c r="E4546" s="95">
        <v>9</v>
      </c>
      <c r="F4546" s="95">
        <f>INDEX(技能效果!H:H,MATCH(技能效果等级!B4546,技能效果!B:B,0))</f>
        <v>1001</v>
      </c>
      <c r="G4546" s="95">
        <f>IF(INDEX(技能效果!K:K,MATCH(B4546,技能效果!B:B,0))=0,INDEX(技能效果!I:I,MATCH(技能效果等级!B4546,技能效果!B:B,0)),INDEX(技能效果!I:I,MATCH(技能效果等级!B4546,技能效果!B:B,0))*VLOOKUP(E4546,技能数值计算!$C$19:$D$28,2,FALSE))</f>
        <v>0.5</v>
      </c>
      <c r="H4546" s="95">
        <f>INDEX(技能效果!J:J,MATCH(技能效果等级!B4546,技能效果!B:B,0))</f>
        <v>0</v>
      </c>
      <c r="I4546" s="97"/>
      <c r="J4546" s="97"/>
      <c r="K4546" s="97"/>
      <c r="L4546" s="97"/>
      <c r="M4546" s="97"/>
      <c r="N4546" s="96" t="str">
        <f>IF(INDEX(技能效果!L:L,MATCH(技能效果等级!B4546,技能效果!B:B,0))="","",INDEX(技能效果!L:L,MATCH(技能效果等级!B4546,技能效果!B:B,0)))</f>
        <v/>
      </c>
      <c r="O4546" s="95">
        <f>IF(INDEX(技能效果!N:N,MATCH(B4546,技能效果!B:B,0))=0,INDEX(技能效果!M:M,MATCH(技能效果等级!B4546,技能效果!B:B,0)),INDEX(技能效果!M:M,MATCH(技能效果等级!B4546,技能效果!B:B,0))*VLOOKUP(E4546,技能数值计算!$C$19:$D$28,2,FALSE))</f>
        <v>0</v>
      </c>
      <c r="P4546" s="97"/>
      <c r="Q4546" s="97"/>
      <c r="R4546" s="95" t="str">
        <f>IF(INDEX(技能效果!O:O,MATCH(技能效果等级!B4546,技能效果!B:B,0))="","",INDEX(技能效果!O:O,MATCH(技能效果等级!B4546,技能效果!B:B,0)))</f>
        <v/>
      </c>
      <c r="S4546" s="97"/>
      <c r="T4546" s="97"/>
      <c r="U4546" s="97"/>
      <c r="V4546" s="96" t="str">
        <f>IF(INDEX(技能效果!AF:AF,MATCH(技能效果等级!B4546,技能效果!B:B,0))="","",INDEX(技能效果!AF:AF,MATCH(技能效果等级!B4546,技能效果!B:B,0)))</f>
        <v/>
      </c>
      <c r="W4546" s="95">
        <f t="shared" si="69"/>
        <v>445</v>
      </c>
    </row>
    <row r="4547" spans="1:23" ht="16.5" x14ac:dyDescent="0.2">
      <c r="A4547" s="62">
        <v>4544</v>
      </c>
      <c r="B4547" s="95">
        <f>INDEX(技能效果!B:B,MATCH(技能效果等级!W4547,技能效果!AE:AE,0))</f>
        <v>210700701</v>
      </c>
      <c r="C4547" s="95" t="str">
        <f>INDEX(技能效果!C:C,MATCH(技能效果等级!B4547,技能效果!B:B,0))</f>
        <v>天使缇娜普攻伤害(教学)</v>
      </c>
      <c r="D4547" s="96" t="s">
        <v>873</v>
      </c>
      <c r="E4547" s="95">
        <v>10</v>
      </c>
      <c r="F4547" s="95">
        <f>INDEX(技能效果!H:H,MATCH(技能效果等级!B4547,技能效果!B:B,0))</f>
        <v>1001</v>
      </c>
      <c r="G4547" s="95">
        <f>IF(INDEX(技能效果!K:K,MATCH(B4547,技能效果!B:B,0))=0,INDEX(技能效果!I:I,MATCH(技能效果等级!B4547,技能效果!B:B,0)),INDEX(技能效果!I:I,MATCH(技能效果等级!B4547,技能效果!B:B,0))*VLOOKUP(E4547,技能数值计算!$C$19:$D$28,2,FALSE))</f>
        <v>0.5</v>
      </c>
      <c r="H4547" s="95">
        <f>INDEX(技能效果!J:J,MATCH(技能效果等级!B4547,技能效果!B:B,0))</f>
        <v>0</v>
      </c>
      <c r="I4547" s="97"/>
      <c r="J4547" s="97"/>
      <c r="K4547" s="97"/>
      <c r="L4547" s="97"/>
      <c r="M4547" s="97"/>
      <c r="N4547" s="96" t="str">
        <f>IF(INDEX(技能效果!L:L,MATCH(技能效果等级!B4547,技能效果!B:B,0))="","",INDEX(技能效果!L:L,MATCH(技能效果等级!B4547,技能效果!B:B,0)))</f>
        <v/>
      </c>
      <c r="O4547" s="95">
        <f>IF(INDEX(技能效果!N:N,MATCH(B4547,技能效果!B:B,0))=0,INDEX(技能效果!M:M,MATCH(技能效果等级!B4547,技能效果!B:B,0)),INDEX(技能效果!M:M,MATCH(技能效果等级!B4547,技能效果!B:B,0))*VLOOKUP(E4547,技能数值计算!$C$19:$D$28,2,FALSE))</f>
        <v>0</v>
      </c>
      <c r="P4547" s="97"/>
      <c r="Q4547" s="97"/>
      <c r="R4547" s="95" t="str">
        <f>IF(INDEX(技能效果!O:O,MATCH(技能效果等级!B4547,技能效果!B:B,0))="","",INDEX(技能效果!O:O,MATCH(技能效果等级!B4547,技能效果!B:B,0)))</f>
        <v/>
      </c>
      <c r="S4547" s="97"/>
      <c r="T4547" s="97"/>
      <c r="U4547" s="97"/>
      <c r="V4547" s="96" t="str">
        <f>IF(INDEX(技能效果!AF:AF,MATCH(技能效果等级!B4547,技能效果!B:B,0))="","",INDEX(技能效果!AF:AF,MATCH(技能效果等级!B4547,技能效果!B:B,0)))</f>
        <v/>
      </c>
      <c r="W4547" s="95">
        <f t="shared" si="69"/>
        <v>445</v>
      </c>
    </row>
    <row r="4548" spans="1:23" ht="16.5" x14ac:dyDescent="0.2">
      <c r="A4548" s="62">
        <v>4545</v>
      </c>
      <c r="B4548" s="95">
        <f>INDEX(技能效果!B:B,MATCH(技能效果等级!W4548,技能效果!AE:AE,0))</f>
        <v>210700702</v>
      </c>
      <c r="C4548" s="95" t="str">
        <f>INDEX(技能效果!C:C,MATCH(技能效果等级!B4548,技能效果!B:B,0))</f>
        <v>天使缇娜普攻水晶(教学)</v>
      </c>
      <c r="D4548" s="96" t="s">
        <v>873</v>
      </c>
      <c r="E4548" s="95">
        <v>1</v>
      </c>
      <c r="F4548" s="95">
        <f>INDEX(技能效果!H:H,MATCH(技能效果等级!B4548,技能效果!B:B,0))</f>
        <v>3006</v>
      </c>
      <c r="G4548" s="95">
        <f>IF(INDEX(技能效果!K:K,MATCH(B4548,技能效果!B:B,0))=0,INDEX(技能效果!I:I,MATCH(技能效果等级!B4548,技能效果!B:B,0)),INDEX(技能效果!I:I,MATCH(技能效果等级!B4548,技能效果!B:B,0))*VLOOKUP(E4548,技能数值计算!$C$19:$D$28,2,FALSE))</f>
        <v>1</v>
      </c>
      <c r="H4548" s="95">
        <f>INDEX(技能效果!J:J,MATCH(技能效果等级!B4548,技能效果!B:B,0))</f>
        <v>0</v>
      </c>
      <c r="I4548" s="97"/>
      <c r="J4548" s="97"/>
      <c r="K4548" s="97"/>
      <c r="L4548" s="97"/>
      <c r="M4548" s="97"/>
      <c r="N4548" s="96" t="str">
        <f>IF(INDEX(技能效果!L:L,MATCH(技能效果等级!B4548,技能效果!B:B,0))="","",INDEX(技能效果!L:L,MATCH(技能效果等级!B4548,技能效果!B:B,0)))</f>
        <v/>
      </c>
      <c r="O4548" s="95">
        <f>IF(INDEX(技能效果!N:N,MATCH(B4548,技能效果!B:B,0))=0,INDEX(技能效果!M:M,MATCH(技能效果等级!B4548,技能效果!B:B,0)),INDEX(技能效果!M:M,MATCH(技能效果等级!B4548,技能效果!B:B,0))*VLOOKUP(E4548,技能数值计算!$C$19:$D$28,2,FALSE))</f>
        <v>0</v>
      </c>
      <c r="P4548" s="97"/>
      <c r="Q4548" s="97"/>
      <c r="R4548" s="95" t="str">
        <f>IF(INDEX(技能效果!O:O,MATCH(技能效果等级!B4548,技能效果!B:B,0))="","",INDEX(技能效果!O:O,MATCH(技能效果等级!B4548,技能效果!B:B,0)))</f>
        <v/>
      </c>
      <c r="S4548" s="97"/>
      <c r="T4548" s="97"/>
      <c r="U4548" s="97"/>
      <c r="V4548" s="96" t="str">
        <f>IF(INDEX(技能效果!AF:AF,MATCH(技能效果等级!B4548,技能效果!B:B,0))="","",INDEX(技能效果!AF:AF,MATCH(技能效果等级!B4548,技能效果!B:B,0)))</f>
        <v/>
      </c>
      <c r="W4548" s="95">
        <f t="shared" si="69"/>
        <v>446</v>
      </c>
    </row>
    <row r="4549" spans="1:23" ht="16.5" x14ac:dyDescent="0.2">
      <c r="A4549" s="62">
        <v>4546</v>
      </c>
      <c r="B4549" s="95">
        <f>INDEX(技能效果!B:B,MATCH(技能效果等级!W4549,技能效果!AE:AE,0))</f>
        <v>210700702</v>
      </c>
      <c r="C4549" s="95" t="str">
        <f>INDEX(技能效果!C:C,MATCH(技能效果等级!B4549,技能效果!B:B,0))</f>
        <v>天使缇娜普攻水晶(教学)</v>
      </c>
      <c r="D4549" s="96" t="s">
        <v>873</v>
      </c>
      <c r="E4549" s="95">
        <v>2</v>
      </c>
      <c r="F4549" s="95">
        <f>INDEX(技能效果!H:H,MATCH(技能效果等级!B4549,技能效果!B:B,0))</f>
        <v>3006</v>
      </c>
      <c r="G4549" s="95">
        <f>IF(INDEX(技能效果!K:K,MATCH(B4549,技能效果!B:B,0))=0,INDEX(技能效果!I:I,MATCH(技能效果等级!B4549,技能效果!B:B,0)),INDEX(技能效果!I:I,MATCH(技能效果等级!B4549,技能效果!B:B,0))*VLOOKUP(E4549,技能数值计算!$C$19:$D$28,2,FALSE))</f>
        <v>1</v>
      </c>
      <c r="H4549" s="95">
        <f>INDEX(技能效果!J:J,MATCH(技能效果等级!B4549,技能效果!B:B,0))</f>
        <v>0</v>
      </c>
      <c r="I4549" s="97"/>
      <c r="J4549" s="97"/>
      <c r="K4549" s="97"/>
      <c r="L4549" s="97"/>
      <c r="M4549" s="97"/>
      <c r="N4549" s="96" t="str">
        <f>IF(INDEX(技能效果!L:L,MATCH(技能效果等级!B4549,技能效果!B:B,0))="","",INDEX(技能效果!L:L,MATCH(技能效果等级!B4549,技能效果!B:B,0)))</f>
        <v/>
      </c>
      <c r="O4549" s="95">
        <f>IF(INDEX(技能效果!N:N,MATCH(B4549,技能效果!B:B,0))=0,INDEX(技能效果!M:M,MATCH(技能效果等级!B4549,技能效果!B:B,0)),INDEX(技能效果!M:M,MATCH(技能效果等级!B4549,技能效果!B:B,0))*VLOOKUP(E4549,技能数值计算!$C$19:$D$28,2,FALSE))</f>
        <v>0</v>
      </c>
      <c r="P4549" s="97"/>
      <c r="Q4549" s="97"/>
      <c r="R4549" s="95" t="str">
        <f>IF(INDEX(技能效果!O:O,MATCH(技能效果等级!B4549,技能效果!B:B,0))="","",INDEX(技能效果!O:O,MATCH(技能效果等级!B4549,技能效果!B:B,0)))</f>
        <v/>
      </c>
      <c r="S4549" s="97"/>
      <c r="T4549" s="97"/>
      <c r="U4549" s="97"/>
      <c r="V4549" s="96" t="str">
        <f>IF(INDEX(技能效果!AF:AF,MATCH(技能效果等级!B4549,技能效果!B:B,0))="","",INDEX(技能效果!AF:AF,MATCH(技能效果等级!B4549,技能效果!B:B,0)))</f>
        <v/>
      </c>
      <c r="W4549" s="95">
        <f t="shared" si="69"/>
        <v>446</v>
      </c>
    </row>
    <row r="4550" spans="1:23" ht="16.5" x14ac:dyDescent="0.2">
      <c r="A4550" s="62">
        <v>4547</v>
      </c>
      <c r="B4550" s="95">
        <f>INDEX(技能效果!B:B,MATCH(技能效果等级!W4550,技能效果!AE:AE,0))</f>
        <v>210700702</v>
      </c>
      <c r="C4550" s="95" t="str">
        <f>INDEX(技能效果!C:C,MATCH(技能效果等级!B4550,技能效果!B:B,0))</f>
        <v>天使缇娜普攻水晶(教学)</v>
      </c>
      <c r="D4550" s="96" t="s">
        <v>873</v>
      </c>
      <c r="E4550" s="95">
        <v>3</v>
      </c>
      <c r="F4550" s="95">
        <f>INDEX(技能效果!H:H,MATCH(技能效果等级!B4550,技能效果!B:B,0))</f>
        <v>3006</v>
      </c>
      <c r="G4550" s="95">
        <f>IF(INDEX(技能效果!K:K,MATCH(B4550,技能效果!B:B,0))=0,INDEX(技能效果!I:I,MATCH(技能效果等级!B4550,技能效果!B:B,0)),INDEX(技能效果!I:I,MATCH(技能效果等级!B4550,技能效果!B:B,0))*VLOOKUP(E4550,技能数值计算!$C$19:$D$28,2,FALSE))</f>
        <v>1</v>
      </c>
      <c r="H4550" s="95">
        <f>INDEX(技能效果!J:J,MATCH(技能效果等级!B4550,技能效果!B:B,0))</f>
        <v>0</v>
      </c>
      <c r="I4550" s="97"/>
      <c r="J4550" s="97"/>
      <c r="K4550" s="97"/>
      <c r="L4550" s="97"/>
      <c r="M4550" s="97"/>
      <c r="N4550" s="96" t="str">
        <f>IF(INDEX(技能效果!L:L,MATCH(技能效果等级!B4550,技能效果!B:B,0))="","",INDEX(技能效果!L:L,MATCH(技能效果等级!B4550,技能效果!B:B,0)))</f>
        <v/>
      </c>
      <c r="O4550" s="95">
        <f>IF(INDEX(技能效果!N:N,MATCH(B4550,技能效果!B:B,0))=0,INDEX(技能效果!M:M,MATCH(技能效果等级!B4550,技能效果!B:B,0)),INDEX(技能效果!M:M,MATCH(技能效果等级!B4550,技能效果!B:B,0))*VLOOKUP(E4550,技能数值计算!$C$19:$D$28,2,FALSE))</f>
        <v>0</v>
      </c>
      <c r="P4550" s="97"/>
      <c r="Q4550" s="97"/>
      <c r="R4550" s="95" t="str">
        <f>IF(INDEX(技能效果!O:O,MATCH(技能效果等级!B4550,技能效果!B:B,0))="","",INDEX(技能效果!O:O,MATCH(技能效果等级!B4550,技能效果!B:B,0)))</f>
        <v/>
      </c>
      <c r="S4550" s="97"/>
      <c r="T4550" s="97"/>
      <c r="U4550" s="97"/>
      <c r="V4550" s="96" t="str">
        <f>IF(INDEX(技能效果!AF:AF,MATCH(技能效果等级!B4550,技能效果!B:B,0))="","",INDEX(技能效果!AF:AF,MATCH(技能效果等级!B4550,技能效果!B:B,0)))</f>
        <v/>
      </c>
      <c r="W4550" s="95">
        <f t="shared" si="69"/>
        <v>446</v>
      </c>
    </row>
    <row r="4551" spans="1:23" ht="16.5" x14ac:dyDescent="0.2">
      <c r="A4551" s="62">
        <v>4548</v>
      </c>
      <c r="B4551" s="95">
        <f>INDEX(技能效果!B:B,MATCH(技能效果等级!W4551,技能效果!AE:AE,0))</f>
        <v>210700702</v>
      </c>
      <c r="C4551" s="95" t="str">
        <f>INDEX(技能效果!C:C,MATCH(技能效果等级!B4551,技能效果!B:B,0))</f>
        <v>天使缇娜普攻水晶(教学)</v>
      </c>
      <c r="D4551" s="96" t="s">
        <v>873</v>
      </c>
      <c r="E4551" s="95">
        <v>4</v>
      </c>
      <c r="F4551" s="95">
        <f>INDEX(技能效果!H:H,MATCH(技能效果等级!B4551,技能效果!B:B,0))</f>
        <v>3006</v>
      </c>
      <c r="G4551" s="95">
        <f>IF(INDEX(技能效果!K:K,MATCH(B4551,技能效果!B:B,0))=0,INDEX(技能效果!I:I,MATCH(技能效果等级!B4551,技能效果!B:B,0)),INDEX(技能效果!I:I,MATCH(技能效果等级!B4551,技能效果!B:B,0))*VLOOKUP(E4551,技能数值计算!$C$19:$D$28,2,FALSE))</f>
        <v>1</v>
      </c>
      <c r="H4551" s="95">
        <f>INDEX(技能效果!J:J,MATCH(技能效果等级!B4551,技能效果!B:B,0))</f>
        <v>0</v>
      </c>
      <c r="I4551" s="97"/>
      <c r="J4551" s="97"/>
      <c r="K4551" s="97"/>
      <c r="L4551" s="97"/>
      <c r="M4551" s="97"/>
      <c r="N4551" s="96" t="str">
        <f>IF(INDEX(技能效果!L:L,MATCH(技能效果等级!B4551,技能效果!B:B,0))="","",INDEX(技能效果!L:L,MATCH(技能效果等级!B4551,技能效果!B:B,0)))</f>
        <v/>
      </c>
      <c r="O4551" s="95">
        <f>IF(INDEX(技能效果!N:N,MATCH(B4551,技能效果!B:B,0))=0,INDEX(技能效果!M:M,MATCH(技能效果等级!B4551,技能效果!B:B,0)),INDEX(技能效果!M:M,MATCH(技能效果等级!B4551,技能效果!B:B,0))*VLOOKUP(E4551,技能数值计算!$C$19:$D$28,2,FALSE))</f>
        <v>0</v>
      </c>
      <c r="P4551" s="97"/>
      <c r="Q4551" s="97"/>
      <c r="R4551" s="95" t="str">
        <f>IF(INDEX(技能效果!O:O,MATCH(技能效果等级!B4551,技能效果!B:B,0))="","",INDEX(技能效果!O:O,MATCH(技能效果等级!B4551,技能效果!B:B,0)))</f>
        <v/>
      </c>
      <c r="S4551" s="97"/>
      <c r="T4551" s="97"/>
      <c r="U4551" s="97"/>
      <c r="V4551" s="96" t="str">
        <f>IF(INDEX(技能效果!AF:AF,MATCH(技能效果等级!B4551,技能效果!B:B,0))="","",INDEX(技能效果!AF:AF,MATCH(技能效果等级!B4551,技能效果!B:B,0)))</f>
        <v/>
      </c>
      <c r="W4551" s="95">
        <f t="shared" si="69"/>
        <v>446</v>
      </c>
    </row>
    <row r="4552" spans="1:23" ht="16.5" x14ac:dyDescent="0.2">
      <c r="A4552" s="62">
        <v>4549</v>
      </c>
      <c r="B4552" s="95">
        <f>INDEX(技能效果!B:B,MATCH(技能效果等级!W4552,技能效果!AE:AE,0))</f>
        <v>210700702</v>
      </c>
      <c r="C4552" s="95" t="str">
        <f>INDEX(技能效果!C:C,MATCH(技能效果等级!B4552,技能效果!B:B,0))</f>
        <v>天使缇娜普攻水晶(教学)</v>
      </c>
      <c r="D4552" s="96" t="s">
        <v>873</v>
      </c>
      <c r="E4552" s="95">
        <v>5</v>
      </c>
      <c r="F4552" s="95">
        <f>INDEX(技能效果!H:H,MATCH(技能效果等级!B4552,技能效果!B:B,0))</f>
        <v>3006</v>
      </c>
      <c r="G4552" s="95">
        <f>IF(INDEX(技能效果!K:K,MATCH(B4552,技能效果!B:B,0))=0,INDEX(技能效果!I:I,MATCH(技能效果等级!B4552,技能效果!B:B,0)),INDEX(技能效果!I:I,MATCH(技能效果等级!B4552,技能效果!B:B,0))*VLOOKUP(E4552,技能数值计算!$C$19:$D$28,2,FALSE))</f>
        <v>1</v>
      </c>
      <c r="H4552" s="95">
        <f>INDEX(技能效果!J:J,MATCH(技能效果等级!B4552,技能效果!B:B,0))</f>
        <v>0</v>
      </c>
      <c r="I4552" s="97"/>
      <c r="J4552" s="97"/>
      <c r="K4552" s="97"/>
      <c r="L4552" s="97"/>
      <c r="M4552" s="97"/>
      <c r="N4552" s="96" t="str">
        <f>IF(INDEX(技能效果!L:L,MATCH(技能效果等级!B4552,技能效果!B:B,0))="","",INDEX(技能效果!L:L,MATCH(技能效果等级!B4552,技能效果!B:B,0)))</f>
        <v/>
      </c>
      <c r="O4552" s="95">
        <f>IF(INDEX(技能效果!N:N,MATCH(B4552,技能效果!B:B,0))=0,INDEX(技能效果!M:M,MATCH(技能效果等级!B4552,技能效果!B:B,0)),INDEX(技能效果!M:M,MATCH(技能效果等级!B4552,技能效果!B:B,0))*VLOOKUP(E4552,技能数值计算!$C$19:$D$28,2,FALSE))</f>
        <v>0</v>
      </c>
      <c r="P4552" s="97"/>
      <c r="Q4552" s="97"/>
      <c r="R4552" s="95" t="str">
        <f>IF(INDEX(技能效果!O:O,MATCH(技能效果等级!B4552,技能效果!B:B,0))="","",INDEX(技能效果!O:O,MATCH(技能效果等级!B4552,技能效果!B:B,0)))</f>
        <v/>
      </c>
      <c r="S4552" s="97"/>
      <c r="T4552" s="97"/>
      <c r="U4552" s="97"/>
      <c r="V4552" s="96" t="str">
        <f>IF(INDEX(技能效果!AF:AF,MATCH(技能效果等级!B4552,技能效果!B:B,0))="","",INDEX(技能效果!AF:AF,MATCH(技能效果等级!B4552,技能效果!B:B,0)))</f>
        <v/>
      </c>
      <c r="W4552" s="95">
        <f t="shared" si="69"/>
        <v>446</v>
      </c>
    </row>
    <row r="4553" spans="1:23" ht="16.5" x14ac:dyDescent="0.2">
      <c r="A4553" s="62">
        <v>4550</v>
      </c>
      <c r="B4553" s="95">
        <f>INDEX(技能效果!B:B,MATCH(技能效果等级!W4553,技能效果!AE:AE,0))</f>
        <v>210700702</v>
      </c>
      <c r="C4553" s="95" t="str">
        <f>INDEX(技能效果!C:C,MATCH(技能效果等级!B4553,技能效果!B:B,0))</f>
        <v>天使缇娜普攻水晶(教学)</v>
      </c>
      <c r="D4553" s="96" t="s">
        <v>873</v>
      </c>
      <c r="E4553" s="95">
        <v>6</v>
      </c>
      <c r="F4553" s="95">
        <f>INDEX(技能效果!H:H,MATCH(技能效果等级!B4553,技能效果!B:B,0))</f>
        <v>3006</v>
      </c>
      <c r="G4553" s="95">
        <f>IF(INDEX(技能效果!K:K,MATCH(B4553,技能效果!B:B,0))=0,INDEX(技能效果!I:I,MATCH(技能效果等级!B4553,技能效果!B:B,0)),INDEX(技能效果!I:I,MATCH(技能效果等级!B4553,技能效果!B:B,0))*VLOOKUP(E4553,技能数值计算!$C$19:$D$28,2,FALSE))</f>
        <v>1</v>
      </c>
      <c r="H4553" s="95">
        <f>INDEX(技能效果!J:J,MATCH(技能效果等级!B4553,技能效果!B:B,0))</f>
        <v>0</v>
      </c>
      <c r="I4553" s="97"/>
      <c r="J4553" s="97"/>
      <c r="K4553" s="97"/>
      <c r="L4553" s="97"/>
      <c r="M4553" s="97"/>
      <c r="N4553" s="96" t="str">
        <f>IF(INDEX(技能效果!L:L,MATCH(技能效果等级!B4553,技能效果!B:B,0))="","",INDEX(技能效果!L:L,MATCH(技能效果等级!B4553,技能效果!B:B,0)))</f>
        <v/>
      </c>
      <c r="O4553" s="95">
        <f>IF(INDEX(技能效果!N:N,MATCH(B4553,技能效果!B:B,0))=0,INDEX(技能效果!M:M,MATCH(技能效果等级!B4553,技能效果!B:B,0)),INDEX(技能效果!M:M,MATCH(技能效果等级!B4553,技能效果!B:B,0))*VLOOKUP(E4553,技能数值计算!$C$19:$D$28,2,FALSE))</f>
        <v>0</v>
      </c>
      <c r="P4553" s="97"/>
      <c r="Q4553" s="97"/>
      <c r="R4553" s="95" t="str">
        <f>IF(INDEX(技能效果!O:O,MATCH(技能效果等级!B4553,技能效果!B:B,0))="","",INDEX(技能效果!O:O,MATCH(技能效果等级!B4553,技能效果!B:B,0)))</f>
        <v/>
      </c>
      <c r="S4553" s="97"/>
      <c r="T4553" s="97"/>
      <c r="U4553" s="97"/>
      <c r="V4553" s="96" t="str">
        <f>IF(INDEX(技能效果!AF:AF,MATCH(技能效果等级!B4553,技能效果!B:B,0))="","",INDEX(技能效果!AF:AF,MATCH(技能效果等级!B4553,技能效果!B:B,0)))</f>
        <v/>
      </c>
      <c r="W4553" s="95">
        <f t="shared" si="69"/>
        <v>446</v>
      </c>
    </row>
    <row r="4554" spans="1:23" ht="16.5" x14ac:dyDescent="0.2">
      <c r="A4554" s="62">
        <v>4551</v>
      </c>
      <c r="B4554" s="95">
        <f>INDEX(技能效果!B:B,MATCH(技能效果等级!W4554,技能效果!AE:AE,0))</f>
        <v>210700702</v>
      </c>
      <c r="C4554" s="95" t="str">
        <f>INDEX(技能效果!C:C,MATCH(技能效果等级!B4554,技能效果!B:B,0))</f>
        <v>天使缇娜普攻水晶(教学)</v>
      </c>
      <c r="D4554" s="96" t="s">
        <v>873</v>
      </c>
      <c r="E4554" s="95">
        <v>7</v>
      </c>
      <c r="F4554" s="95">
        <f>INDEX(技能效果!H:H,MATCH(技能效果等级!B4554,技能效果!B:B,0))</f>
        <v>3006</v>
      </c>
      <c r="G4554" s="95">
        <f>IF(INDEX(技能效果!K:K,MATCH(B4554,技能效果!B:B,0))=0,INDEX(技能效果!I:I,MATCH(技能效果等级!B4554,技能效果!B:B,0)),INDEX(技能效果!I:I,MATCH(技能效果等级!B4554,技能效果!B:B,0))*VLOOKUP(E4554,技能数值计算!$C$19:$D$28,2,FALSE))</f>
        <v>1</v>
      </c>
      <c r="H4554" s="95">
        <f>INDEX(技能效果!J:J,MATCH(技能效果等级!B4554,技能效果!B:B,0))</f>
        <v>0</v>
      </c>
      <c r="I4554" s="97"/>
      <c r="J4554" s="97"/>
      <c r="K4554" s="97"/>
      <c r="L4554" s="97"/>
      <c r="M4554" s="97"/>
      <c r="N4554" s="96" t="str">
        <f>IF(INDEX(技能效果!L:L,MATCH(技能效果等级!B4554,技能效果!B:B,0))="","",INDEX(技能效果!L:L,MATCH(技能效果等级!B4554,技能效果!B:B,0)))</f>
        <v/>
      </c>
      <c r="O4554" s="95">
        <f>IF(INDEX(技能效果!N:N,MATCH(B4554,技能效果!B:B,0))=0,INDEX(技能效果!M:M,MATCH(技能效果等级!B4554,技能效果!B:B,0)),INDEX(技能效果!M:M,MATCH(技能效果等级!B4554,技能效果!B:B,0))*VLOOKUP(E4554,技能数值计算!$C$19:$D$28,2,FALSE))</f>
        <v>0</v>
      </c>
      <c r="P4554" s="97"/>
      <c r="Q4554" s="97"/>
      <c r="R4554" s="95" t="str">
        <f>IF(INDEX(技能效果!O:O,MATCH(技能效果等级!B4554,技能效果!B:B,0))="","",INDEX(技能效果!O:O,MATCH(技能效果等级!B4554,技能效果!B:B,0)))</f>
        <v/>
      </c>
      <c r="S4554" s="97"/>
      <c r="T4554" s="97"/>
      <c r="U4554" s="97"/>
      <c r="V4554" s="96" t="str">
        <f>IF(INDEX(技能效果!AF:AF,MATCH(技能效果等级!B4554,技能效果!B:B,0))="","",INDEX(技能效果!AF:AF,MATCH(技能效果等级!B4554,技能效果!B:B,0)))</f>
        <v/>
      </c>
      <c r="W4554" s="95">
        <f t="shared" si="69"/>
        <v>446</v>
      </c>
    </row>
    <row r="4555" spans="1:23" ht="16.5" x14ac:dyDescent="0.2">
      <c r="A4555" s="62">
        <v>4552</v>
      </c>
      <c r="B4555" s="95">
        <f>INDEX(技能效果!B:B,MATCH(技能效果等级!W4555,技能效果!AE:AE,0))</f>
        <v>210700702</v>
      </c>
      <c r="C4555" s="95" t="str">
        <f>INDEX(技能效果!C:C,MATCH(技能效果等级!B4555,技能效果!B:B,0))</f>
        <v>天使缇娜普攻水晶(教学)</v>
      </c>
      <c r="D4555" s="96" t="s">
        <v>873</v>
      </c>
      <c r="E4555" s="95">
        <v>8</v>
      </c>
      <c r="F4555" s="95">
        <f>INDEX(技能效果!H:H,MATCH(技能效果等级!B4555,技能效果!B:B,0))</f>
        <v>3006</v>
      </c>
      <c r="G4555" s="95">
        <f>IF(INDEX(技能效果!K:K,MATCH(B4555,技能效果!B:B,0))=0,INDEX(技能效果!I:I,MATCH(技能效果等级!B4555,技能效果!B:B,0)),INDEX(技能效果!I:I,MATCH(技能效果等级!B4555,技能效果!B:B,0))*VLOOKUP(E4555,技能数值计算!$C$19:$D$28,2,FALSE))</f>
        <v>1</v>
      </c>
      <c r="H4555" s="95">
        <f>INDEX(技能效果!J:J,MATCH(技能效果等级!B4555,技能效果!B:B,0))</f>
        <v>0</v>
      </c>
      <c r="I4555" s="97"/>
      <c r="J4555" s="97"/>
      <c r="K4555" s="97"/>
      <c r="L4555" s="97"/>
      <c r="M4555" s="97"/>
      <c r="N4555" s="96" t="str">
        <f>IF(INDEX(技能效果!L:L,MATCH(技能效果等级!B4555,技能效果!B:B,0))="","",INDEX(技能效果!L:L,MATCH(技能效果等级!B4555,技能效果!B:B,0)))</f>
        <v/>
      </c>
      <c r="O4555" s="95">
        <f>IF(INDEX(技能效果!N:N,MATCH(B4555,技能效果!B:B,0))=0,INDEX(技能效果!M:M,MATCH(技能效果等级!B4555,技能效果!B:B,0)),INDEX(技能效果!M:M,MATCH(技能效果等级!B4555,技能效果!B:B,0))*VLOOKUP(E4555,技能数值计算!$C$19:$D$28,2,FALSE))</f>
        <v>0</v>
      </c>
      <c r="P4555" s="97"/>
      <c r="Q4555" s="97"/>
      <c r="R4555" s="95" t="str">
        <f>IF(INDEX(技能效果!O:O,MATCH(技能效果等级!B4555,技能效果!B:B,0))="","",INDEX(技能效果!O:O,MATCH(技能效果等级!B4555,技能效果!B:B,0)))</f>
        <v/>
      </c>
      <c r="S4555" s="97"/>
      <c r="T4555" s="97"/>
      <c r="U4555" s="97"/>
      <c r="V4555" s="96" t="str">
        <f>IF(INDEX(技能效果!AF:AF,MATCH(技能效果等级!B4555,技能效果!B:B,0))="","",INDEX(技能效果!AF:AF,MATCH(技能效果等级!B4555,技能效果!B:B,0)))</f>
        <v/>
      </c>
      <c r="W4555" s="95">
        <f t="shared" si="69"/>
        <v>446</v>
      </c>
    </row>
    <row r="4556" spans="1:23" ht="16.5" x14ac:dyDescent="0.2">
      <c r="A4556" s="62">
        <v>4553</v>
      </c>
      <c r="B4556" s="95">
        <f>INDEX(技能效果!B:B,MATCH(技能效果等级!W4556,技能效果!AE:AE,0))</f>
        <v>210700702</v>
      </c>
      <c r="C4556" s="95" t="str">
        <f>INDEX(技能效果!C:C,MATCH(技能效果等级!B4556,技能效果!B:B,0))</f>
        <v>天使缇娜普攻水晶(教学)</v>
      </c>
      <c r="D4556" s="96" t="s">
        <v>873</v>
      </c>
      <c r="E4556" s="95">
        <v>9</v>
      </c>
      <c r="F4556" s="95">
        <f>INDEX(技能效果!H:H,MATCH(技能效果等级!B4556,技能效果!B:B,0))</f>
        <v>3006</v>
      </c>
      <c r="G4556" s="95">
        <f>IF(INDEX(技能效果!K:K,MATCH(B4556,技能效果!B:B,0))=0,INDEX(技能效果!I:I,MATCH(技能效果等级!B4556,技能效果!B:B,0)),INDEX(技能效果!I:I,MATCH(技能效果等级!B4556,技能效果!B:B,0))*VLOOKUP(E4556,技能数值计算!$C$19:$D$28,2,FALSE))</f>
        <v>1</v>
      </c>
      <c r="H4556" s="95">
        <f>INDEX(技能效果!J:J,MATCH(技能效果等级!B4556,技能效果!B:B,0))</f>
        <v>0</v>
      </c>
      <c r="I4556" s="97"/>
      <c r="J4556" s="97"/>
      <c r="K4556" s="97"/>
      <c r="L4556" s="97"/>
      <c r="M4556" s="97"/>
      <c r="N4556" s="96" t="str">
        <f>IF(INDEX(技能效果!L:L,MATCH(技能效果等级!B4556,技能效果!B:B,0))="","",INDEX(技能效果!L:L,MATCH(技能效果等级!B4556,技能效果!B:B,0)))</f>
        <v/>
      </c>
      <c r="O4556" s="95">
        <f>IF(INDEX(技能效果!N:N,MATCH(B4556,技能效果!B:B,0))=0,INDEX(技能效果!M:M,MATCH(技能效果等级!B4556,技能效果!B:B,0)),INDEX(技能效果!M:M,MATCH(技能效果等级!B4556,技能效果!B:B,0))*VLOOKUP(E4556,技能数值计算!$C$19:$D$28,2,FALSE))</f>
        <v>0</v>
      </c>
      <c r="P4556" s="97"/>
      <c r="Q4556" s="97"/>
      <c r="R4556" s="95" t="str">
        <f>IF(INDEX(技能效果!O:O,MATCH(技能效果等级!B4556,技能效果!B:B,0))="","",INDEX(技能效果!O:O,MATCH(技能效果等级!B4556,技能效果!B:B,0)))</f>
        <v/>
      </c>
      <c r="S4556" s="97"/>
      <c r="T4556" s="97"/>
      <c r="U4556" s="97"/>
      <c r="V4556" s="96" t="str">
        <f>IF(INDEX(技能效果!AF:AF,MATCH(技能效果等级!B4556,技能效果!B:B,0))="","",INDEX(技能效果!AF:AF,MATCH(技能效果等级!B4556,技能效果!B:B,0)))</f>
        <v/>
      </c>
      <c r="W4556" s="95">
        <f t="shared" si="69"/>
        <v>446</v>
      </c>
    </row>
    <row r="4557" spans="1:23" ht="16.5" x14ac:dyDescent="0.2">
      <c r="A4557" s="62">
        <v>4554</v>
      </c>
      <c r="B4557" s="95">
        <f>INDEX(技能效果!B:B,MATCH(技能效果等级!W4557,技能效果!AE:AE,0))</f>
        <v>210700702</v>
      </c>
      <c r="C4557" s="95" t="str">
        <f>INDEX(技能效果!C:C,MATCH(技能效果等级!B4557,技能效果!B:B,0))</f>
        <v>天使缇娜普攻水晶(教学)</v>
      </c>
      <c r="D4557" s="96" t="s">
        <v>873</v>
      </c>
      <c r="E4557" s="95">
        <v>10</v>
      </c>
      <c r="F4557" s="95">
        <f>INDEX(技能效果!H:H,MATCH(技能效果等级!B4557,技能效果!B:B,0))</f>
        <v>3006</v>
      </c>
      <c r="G4557" s="95">
        <f>IF(INDEX(技能效果!K:K,MATCH(B4557,技能效果!B:B,0))=0,INDEX(技能效果!I:I,MATCH(技能效果等级!B4557,技能效果!B:B,0)),INDEX(技能效果!I:I,MATCH(技能效果等级!B4557,技能效果!B:B,0))*VLOOKUP(E4557,技能数值计算!$C$19:$D$28,2,FALSE))</f>
        <v>1</v>
      </c>
      <c r="H4557" s="95">
        <f>INDEX(技能效果!J:J,MATCH(技能效果等级!B4557,技能效果!B:B,0))</f>
        <v>0</v>
      </c>
      <c r="I4557" s="97"/>
      <c r="J4557" s="97"/>
      <c r="K4557" s="97"/>
      <c r="L4557" s="97"/>
      <c r="M4557" s="97"/>
      <c r="N4557" s="96" t="str">
        <f>IF(INDEX(技能效果!L:L,MATCH(技能效果等级!B4557,技能效果!B:B,0))="","",INDEX(技能效果!L:L,MATCH(技能效果等级!B4557,技能效果!B:B,0)))</f>
        <v/>
      </c>
      <c r="O4557" s="95">
        <f>IF(INDEX(技能效果!N:N,MATCH(B4557,技能效果!B:B,0))=0,INDEX(技能效果!M:M,MATCH(技能效果等级!B4557,技能效果!B:B,0)),INDEX(技能效果!M:M,MATCH(技能效果等级!B4557,技能效果!B:B,0))*VLOOKUP(E4557,技能数值计算!$C$19:$D$28,2,FALSE))</f>
        <v>0</v>
      </c>
      <c r="P4557" s="97"/>
      <c r="Q4557" s="97"/>
      <c r="R4557" s="95" t="str">
        <f>IF(INDEX(技能效果!O:O,MATCH(技能效果等级!B4557,技能效果!B:B,0))="","",INDEX(技能效果!O:O,MATCH(技能效果等级!B4557,技能效果!B:B,0)))</f>
        <v/>
      </c>
      <c r="S4557" s="97"/>
      <c r="T4557" s="97"/>
      <c r="U4557" s="97"/>
      <c r="V4557" s="96" t="str">
        <f>IF(INDEX(技能效果!AF:AF,MATCH(技能效果等级!B4557,技能效果!B:B,0))="","",INDEX(技能效果!AF:AF,MATCH(技能效果等级!B4557,技能效果!B:B,0)))</f>
        <v/>
      </c>
      <c r="W4557" s="95">
        <f t="shared" si="69"/>
        <v>446</v>
      </c>
    </row>
    <row r="4558" spans="1:23" ht="16.5" x14ac:dyDescent="0.2">
      <c r="A4558" s="62">
        <v>4555</v>
      </c>
      <c r="B4558" s="95">
        <f>INDEX(技能效果!B:B,MATCH(技能效果等级!W4558,技能效果!AE:AE,0))</f>
        <v>210700801</v>
      </c>
      <c r="C4558" s="95" t="str">
        <f>INDEX(技能效果!C:C,MATCH(技能效果等级!B4558,技能效果!B:B,0))</f>
        <v>夏侯渊普攻伤害(教学)</v>
      </c>
      <c r="D4558" s="96" t="s">
        <v>873</v>
      </c>
      <c r="E4558" s="95">
        <v>1</v>
      </c>
      <c r="F4558" s="95">
        <f>INDEX(技能效果!H:H,MATCH(技能效果等级!B4558,技能效果!B:B,0))</f>
        <v>1001</v>
      </c>
      <c r="G4558" s="95">
        <f>IF(INDEX(技能效果!K:K,MATCH(B4558,技能效果!B:B,0))=0,INDEX(技能效果!I:I,MATCH(技能效果等级!B4558,技能效果!B:B,0)),INDEX(技能效果!I:I,MATCH(技能效果等级!B4558,技能效果!B:B,0))*VLOOKUP(E4558,技能数值计算!$C$19:$D$28,2,FALSE))</f>
        <v>0.5</v>
      </c>
      <c r="H4558" s="95">
        <f>INDEX(技能效果!J:J,MATCH(技能效果等级!B4558,技能效果!B:B,0))</f>
        <v>0</v>
      </c>
      <c r="I4558" s="97"/>
      <c r="J4558" s="97"/>
      <c r="K4558" s="97"/>
      <c r="L4558" s="97"/>
      <c r="M4558" s="97"/>
      <c r="N4558" s="96" t="str">
        <f>IF(INDEX(技能效果!L:L,MATCH(技能效果等级!B4558,技能效果!B:B,0))="","",INDEX(技能效果!L:L,MATCH(技能效果等级!B4558,技能效果!B:B,0)))</f>
        <v/>
      </c>
      <c r="O4558" s="95">
        <f>IF(INDEX(技能效果!N:N,MATCH(B4558,技能效果!B:B,0))=0,INDEX(技能效果!M:M,MATCH(技能效果等级!B4558,技能效果!B:B,0)),INDEX(技能效果!M:M,MATCH(技能效果等级!B4558,技能效果!B:B,0))*VLOOKUP(E4558,技能数值计算!$C$19:$D$28,2,FALSE))</f>
        <v>0</v>
      </c>
      <c r="P4558" s="97"/>
      <c r="Q4558" s="97"/>
      <c r="R4558" s="95" t="str">
        <f>IF(INDEX(技能效果!O:O,MATCH(技能效果等级!B4558,技能效果!B:B,0))="","",INDEX(技能效果!O:O,MATCH(技能效果等级!B4558,技能效果!B:B,0)))</f>
        <v/>
      </c>
      <c r="S4558" s="97"/>
      <c r="T4558" s="97"/>
      <c r="U4558" s="97"/>
      <c r="V4558" s="96" t="str">
        <f>IF(INDEX(技能效果!AF:AF,MATCH(技能效果等级!B4558,技能效果!B:B,0))="","",INDEX(技能效果!AF:AF,MATCH(技能效果等级!B4558,技能效果!B:B,0)))</f>
        <v/>
      </c>
      <c r="W4558" s="95">
        <f t="shared" si="69"/>
        <v>447</v>
      </c>
    </row>
    <row r="4559" spans="1:23" ht="16.5" x14ac:dyDescent="0.2">
      <c r="A4559" s="62">
        <v>4556</v>
      </c>
      <c r="B4559" s="95">
        <f>INDEX(技能效果!B:B,MATCH(技能效果等级!W4559,技能效果!AE:AE,0))</f>
        <v>210700801</v>
      </c>
      <c r="C4559" s="95" t="str">
        <f>INDEX(技能效果!C:C,MATCH(技能效果等级!B4559,技能效果!B:B,0))</f>
        <v>夏侯渊普攻伤害(教学)</v>
      </c>
      <c r="D4559" s="96" t="s">
        <v>873</v>
      </c>
      <c r="E4559" s="95">
        <v>2</v>
      </c>
      <c r="F4559" s="95">
        <f>INDEX(技能效果!H:H,MATCH(技能效果等级!B4559,技能效果!B:B,0))</f>
        <v>1001</v>
      </c>
      <c r="G4559" s="95">
        <f>IF(INDEX(技能效果!K:K,MATCH(B4559,技能效果!B:B,0))=0,INDEX(技能效果!I:I,MATCH(技能效果等级!B4559,技能效果!B:B,0)),INDEX(技能效果!I:I,MATCH(技能效果等级!B4559,技能效果!B:B,0))*VLOOKUP(E4559,技能数值计算!$C$19:$D$28,2,FALSE))</f>
        <v>0.5</v>
      </c>
      <c r="H4559" s="95">
        <f>INDEX(技能效果!J:J,MATCH(技能效果等级!B4559,技能效果!B:B,0))</f>
        <v>0</v>
      </c>
      <c r="I4559" s="97"/>
      <c r="J4559" s="97"/>
      <c r="K4559" s="97"/>
      <c r="L4559" s="97"/>
      <c r="M4559" s="97"/>
      <c r="N4559" s="96" t="str">
        <f>IF(INDEX(技能效果!L:L,MATCH(技能效果等级!B4559,技能效果!B:B,0))="","",INDEX(技能效果!L:L,MATCH(技能效果等级!B4559,技能效果!B:B,0)))</f>
        <v/>
      </c>
      <c r="O4559" s="95">
        <f>IF(INDEX(技能效果!N:N,MATCH(B4559,技能效果!B:B,0))=0,INDEX(技能效果!M:M,MATCH(技能效果等级!B4559,技能效果!B:B,0)),INDEX(技能效果!M:M,MATCH(技能效果等级!B4559,技能效果!B:B,0))*VLOOKUP(E4559,技能数值计算!$C$19:$D$28,2,FALSE))</f>
        <v>0</v>
      </c>
      <c r="P4559" s="97"/>
      <c r="Q4559" s="97"/>
      <c r="R4559" s="95" t="str">
        <f>IF(INDEX(技能效果!O:O,MATCH(技能效果等级!B4559,技能效果!B:B,0))="","",INDEX(技能效果!O:O,MATCH(技能效果等级!B4559,技能效果!B:B,0)))</f>
        <v/>
      </c>
      <c r="S4559" s="97"/>
      <c r="T4559" s="97"/>
      <c r="U4559" s="97"/>
      <c r="V4559" s="96" t="str">
        <f>IF(INDEX(技能效果!AF:AF,MATCH(技能效果等级!B4559,技能效果!B:B,0))="","",INDEX(技能效果!AF:AF,MATCH(技能效果等级!B4559,技能效果!B:B,0)))</f>
        <v/>
      </c>
      <c r="W4559" s="95">
        <f t="shared" si="69"/>
        <v>447</v>
      </c>
    </row>
    <row r="4560" spans="1:23" ht="16.5" x14ac:dyDescent="0.2">
      <c r="A4560" s="62">
        <v>4557</v>
      </c>
      <c r="B4560" s="95">
        <f>INDEX(技能效果!B:B,MATCH(技能效果等级!W4560,技能效果!AE:AE,0))</f>
        <v>210700801</v>
      </c>
      <c r="C4560" s="95" t="str">
        <f>INDEX(技能效果!C:C,MATCH(技能效果等级!B4560,技能效果!B:B,0))</f>
        <v>夏侯渊普攻伤害(教学)</v>
      </c>
      <c r="D4560" s="96" t="s">
        <v>873</v>
      </c>
      <c r="E4560" s="95">
        <v>3</v>
      </c>
      <c r="F4560" s="95">
        <f>INDEX(技能效果!H:H,MATCH(技能效果等级!B4560,技能效果!B:B,0))</f>
        <v>1001</v>
      </c>
      <c r="G4560" s="95">
        <f>IF(INDEX(技能效果!K:K,MATCH(B4560,技能效果!B:B,0))=0,INDEX(技能效果!I:I,MATCH(技能效果等级!B4560,技能效果!B:B,0)),INDEX(技能效果!I:I,MATCH(技能效果等级!B4560,技能效果!B:B,0))*VLOOKUP(E4560,技能数值计算!$C$19:$D$28,2,FALSE))</f>
        <v>0.5</v>
      </c>
      <c r="H4560" s="95">
        <f>INDEX(技能效果!J:J,MATCH(技能效果等级!B4560,技能效果!B:B,0))</f>
        <v>0</v>
      </c>
      <c r="I4560" s="97"/>
      <c r="J4560" s="97"/>
      <c r="K4560" s="97"/>
      <c r="L4560" s="97"/>
      <c r="M4560" s="97"/>
      <c r="N4560" s="96" t="str">
        <f>IF(INDEX(技能效果!L:L,MATCH(技能效果等级!B4560,技能效果!B:B,0))="","",INDEX(技能效果!L:L,MATCH(技能效果等级!B4560,技能效果!B:B,0)))</f>
        <v/>
      </c>
      <c r="O4560" s="95">
        <f>IF(INDEX(技能效果!N:N,MATCH(B4560,技能效果!B:B,0))=0,INDEX(技能效果!M:M,MATCH(技能效果等级!B4560,技能效果!B:B,0)),INDEX(技能效果!M:M,MATCH(技能效果等级!B4560,技能效果!B:B,0))*VLOOKUP(E4560,技能数值计算!$C$19:$D$28,2,FALSE))</f>
        <v>0</v>
      </c>
      <c r="P4560" s="97"/>
      <c r="Q4560" s="97"/>
      <c r="R4560" s="95" t="str">
        <f>IF(INDEX(技能效果!O:O,MATCH(技能效果等级!B4560,技能效果!B:B,0))="","",INDEX(技能效果!O:O,MATCH(技能效果等级!B4560,技能效果!B:B,0)))</f>
        <v/>
      </c>
      <c r="S4560" s="97"/>
      <c r="T4560" s="97"/>
      <c r="U4560" s="97"/>
      <c r="V4560" s="96" t="str">
        <f>IF(INDEX(技能效果!AF:AF,MATCH(技能效果等级!B4560,技能效果!B:B,0))="","",INDEX(技能效果!AF:AF,MATCH(技能效果等级!B4560,技能效果!B:B,0)))</f>
        <v/>
      </c>
      <c r="W4560" s="95">
        <f t="shared" si="69"/>
        <v>447</v>
      </c>
    </row>
    <row r="4561" spans="1:23" ht="16.5" x14ac:dyDescent="0.2">
      <c r="A4561" s="62">
        <v>4558</v>
      </c>
      <c r="B4561" s="95">
        <f>INDEX(技能效果!B:B,MATCH(技能效果等级!W4561,技能效果!AE:AE,0))</f>
        <v>210700801</v>
      </c>
      <c r="C4561" s="95" t="str">
        <f>INDEX(技能效果!C:C,MATCH(技能效果等级!B4561,技能效果!B:B,0))</f>
        <v>夏侯渊普攻伤害(教学)</v>
      </c>
      <c r="D4561" s="96" t="s">
        <v>873</v>
      </c>
      <c r="E4561" s="95">
        <v>4</v>
      </c>
      <c r="F4561" s="95">
        <f>INDEX(技能效果!H:H,MATCH(技能效果等级!B4561,技能效果!B:B,0))</f>
        <v>1001</v>
      </c>
      <c r="G4561" s="95">
        <f>IF(INDEX(技能效果!K:K,MATCH(B4561,技能效果!B:B,0))=0,INDEX(技能效果!I:I,MATCH(技能效果等级!B4561,技能效果!B:B,0)),INDEX(技能效果!I:I,MATCH(技能效果等级!B4561,技能效果!B:B,0))*VLOOKUP(E4561,技能数值计算!$C$19:$D$28,2,FALSE))</f>
        <v>0.5</v>
      </c>
      <c r="H4561" s="95">
        <f>INDEX(技能效果!J:J,MATCH(技能效果等级!B4561,技能效果!B:B,0))</f>
        <v>0</v>
      </c>
      <c r="I4561" s="97"/>
      <c r="J4561" s="97"/>
      <c r="K4561" s="97"/>
      <c r="L4561" s="97"/>
      <c r="M4561" s="97"/>
      <c r="N4561" s="96" t="str">
        <f>IF(INDEX(技能效果!L:L,MATCH(技能效果等级!B4561,技能效果!B:B,0))="","",INDEX(技能效果!L:L,MATCH(技能效果等级!B4561,技能效果!B:B,0)))</f>
        <v/>
      </c>
      <c r="O4561" s="95">
        <f>IF(INDEX(技能效果!N:N,MATCH(B4561,技能效果!B:B,0))=0,INDEX(技能效果!M:M,MATCH(技能效果等级!B4561,技能效果!B:B,0)),INDEX(技能效果!M:M,MATCH(技能效果等级!B4561,技能效果!B:B,0))*VLOOKUP(E4561,技能数值计算!$C$19:$D$28,2,FALSE))</f>
        <v>0</v>
      </c>
      <c r="P4561" s="97"/>
      <c r="Q4561" s="97"/>
      <c r="R4561" s="95" t="str">
        <f>IF(INDEX(技能效果!O:O,MATCH(技能效果等级!B4561,技能效果!B:B,0))="","",INDEX(技能效果!O:O,MATCH(技能效果等级!B4561,技能效果!B:B,0)))</f>
        <v/>
      </c>
      <c r="S4561" s="97"/>
      <c r="T4561" s="97"/>
      <c r="U4561" s="97"/>
      <c r="V4561" s="96" t="str">
        <f>IF(INDEX(技能效果!AF:AF,MATCH(技能效果等级!B4561,技能效果!B:B,0))="","",INDEX(技能效果!AF:AF,MATCH(技能效果等级!B4561,技能效果!B:B,0)))</f>
        <v/>
      </c>
      <c r="W4561" s="95">
        <f t="shared" si="69"/>
        <v>447</v>
      </c>
    </row>
    <row r="4562" spans="1:23" ht="16.5" x14ac:dyDescent="0.2">
      <c r="A4562" s="62">
        <v>4559</v>
      </c>
      <c r="B4562" s="95">
        <f>INDEX(技能效果!B:B,MATCH(技能效果等级!W4562,技能效果!AE:AE,0))</f>
        <v>210700801</v>
      </c>
      <c r="C4562" s="95" t="str">
        <f>INDEX(技能效果!C:C,MATCH(技能效果等级!B4562,技能效果!B:B,0))</f>
        <v>夏侯渊普攻伤害(教学)</v>
      </c>
      <c r="D4562" s="96" t="s">
        <v>873</v>
      </c>
      <c r="E4562" s="95">
        <v>5</v>
      </c>
      <c r="F4562" s="95">
        <f>INDEX(技能效果!H:H,MATCH(技能效果等级!B4562,技能效果!B:B,0))</f>
        <v>1001</v>
      </c>
      <c r="G4562" s="95">
        <f>IF(INDEX(技能效果!K:K,MATCH(B4562,技能效果!B:B,0))=0,INDEX(技能效果!I:I,MATCH(技能效果等级!B4562,技能效果!B:B,0)),INDEX(技能效果!I:I,MATCH(技能效果等级!B4562,技能效果!B:B,0))*VLOOKUP(E4562,技能数值计算!$C$19:$D$28,2,FALSE))</f>
        <v>0.5</v>
      </c>
      <c r="H4562" s="95">
        <f>INDEX(技能效果!J:J,MATCH(技能效果等级!B4562,技能效果!B:B,0))</f>
        <v>0</v>
      </c>
      <c r="I4562" s="97"/>
      <c r="J4562" s="97"/>
      <c r="K4562" s="97"/>
      <c r="L4562" s="97"/>
      <c r="M4562" s="97"/>
      <c r="N4562" s="96" t="str">
        <f>IF(INDEX(技能效果!L:L,MATCH(技能效果等级!B4562,技能效果!B:B,0))="","",INDEX(技能效果!L:L,MATCH(技能效果等级!B4562,技能效果!B:B,0)))</f>
        <v/>
      </c>
      <c r="O4562" s="95">
        <f>IF(INDEX(技能效果!N:N,MATCH(B4562,技能效果!B:B,0))=0,INDEX(技能效果!M:M,MATCH(技能效果等级!B4562,技能效果!B:B,0)),INDEX(技能效果!M:M,MATCH(技能效果等级!B4562,技能效果!B:B,0))*VLOOKUP(E4562,技能数值计算!$C$19:$D$28,2,FALSE))</f>
        <v>0</v>
      </c>
      <c r="P4562" s="97"/>
      <c r="Q4562" s="97"/>
      <c r="R4562" s="95" t="str">
        <f>IF(INDEX(技能效果!O:O,MATCH(技能效果等级!B4562,技能效果!B:B,0))="","",INDEX(技能效果!O:O,MATCH(技能效果等级!B4562,技能效果!B:B,0)))</f>
        <v/>
      </c>
      <c r="S4562" s="97"/>
      <c r="T4562" s="97"/>
      <c r="U4562" s="97"/>
      <c r="V4562" s="96" t="str">
        <f>IF(INDEX(技能效果!AF:AF,MATCH(技能效果等级!B4562,技能效果!B:B,0))="","",INDEX(技能效果!AF:AF,MATCH(技能效果等级!B4562,技能效果!B:B,0)))</f>
        <v/>
      </c>
      <c r="W4562" s="95">
        <f t="shared" si="69"/>
        <v>447</v>
      </c>
    </row>
    <row r="4563" spans="1:23" ht="16.5" x14ac:dyDescent="0.2">
      <c r="A4563" s="62">
        <v>4560</v>
      </c>
      <c r="B4563" s="95">
        <f>INDEX(技能效果!B:B,MATCH(技能效果等级!W4563,技能效果!AE:AE,0))</f>
        <v>210700801</v>
      </c>
      <c r="C4563" s="95" t="str">
        <f>INDEX(技能效果!C:C,MATCH(技能效果等级!B4563,技能效果!B:B,0))</f>
        <v>夏侯渊普攻伤害(教学)</v>
      </c>
      <c r="D4563" s="96" t="s">
        <v>873</v>
      </c>
      <c r="E4563" s="95">
        <v>6</v>
      </c>
      <c r="F4563" s="95">
        <f>INDEX(技能效果!H:H,MATCH(技能效果等级!B4563,技能效果!B:B,0))</f>
        <v>1001</v>
      </c>
      <c r="G4563" s="95">
        <f>IF(INDEX(技能效果!K:K,MATCH(B4563,技能效果!B:B,0))=0,INDEX(技能效果!I:I,MATCH(技能效果等级!B4563,技能效果!B:B,0)),INDEX(技能效果!I:I,MATCH(技能效果等级!B4563,技能效果!B:B,0))*VLOOKUP(E4563,技能数值计算!$C$19:$D$28,2,FALSE))</f>
        <v>0.5</v>
      </c>
      <c r="H4563" s="95">
        <f>INDEX(技能效果!J:J,MATCH(技能效果等级!B4563,技能效果!B:B,0))</f>
        <v>0</v>
      </c>
      <c r="I4563" s="97"/>
      <c r="J4563" s="97"/>
      <c r="K4563" s="97"/>
      <c r="L4563" s="97"/>
      <c r="M4563" s="97"/>
      <c r="N4563" s="96" t="str">
        <f>IF(INDEX(技能效果!L:L,MATCH(技能效果等级!B4563,技能效果!B:B,0))="","",INDEX(技能效果!L:L,MATCH(技能效果等级!B4563,技能效果!B:B,0)))</f>
        <v/>
      </c>
      <c r="O4563" s="95">
        <f>IF(INDEX(技能效果!N:N,MATCH(B4563,技能效果!B:B,0))=0,INDEX(技能效果!M:M,MATCH(技能效果等级!B4563,技能效果!B:B,0)),INDEX(技能效果!M:M,MATCH(技能效果等级!B4563,技能效果!B:B,0))*VLOOKUP(E4563,技能数值计算!$C$19:$D$28,2,FALSE))</f>
        <v>0</v>
      </c>
      <c r="P4563" s="97"/>
      <c r="Q4563" s="97"/>
      <c r="R4563" s="95" t="str">
        <f>IF(INDEX(技能效果!O:O,MATCH(技能效果等级!B4563,技能效果!B:B,0))="","",INDEX(技能效果!O:O,MATCH(技能效果等级!B4563,技能效果!B:B,0)))</f>
        <v/>
      </c>
      <c r="S4563" s="97"/>
      <c r="T4563" s="97"/>
      <c r="U4563" s="97"/>
      <c r="V4563" s="96" t="str">
        <f>IF(INDEX(技能效果!AF:AF,MATCH(技能效果等级!B4563,技能效果!B:B,0))="","",INDEX(技能效果!AF:AF,MATCH(技能效果等级!B4563,技能效果!B:B,0)))</f>
        <v/>
      </c>
      <c r="W4563" s="95">
        <f t="shared" si="69"/>
        <v>447</v>
      </c>
    </row>
    <row r="4564" spans="1:23" ht="16.5" x14ac:dyDescent="0.2">
      <c r="A4564" s="62">
        <v>4561</v>
      </c>
      <c r="B4564" s="95">
        <f>INDEX(技能效果!B:B,MATCH(技能效果等级!W4564,技能效果!AE:AE,0))</f>
        <v>210700801</v>
      </c>
      <c r="C4564" s="95" t="str">
        <f>INDEX(技能效果!C:C,MATCH(技能效果等级!B4564,技能效果!B:B,0))</f>
        <v>夏侯渊普攻伤害(教学)</v>
      </c>
      <c r="D4564" s="96" t="s">
        <v>873</v>
      </c>
      <c r="E4564" s="95">
        <v>7</v>
      </c>
      <c r="F4564" s="95">
        <f>INDEX(技能效果!H:H,MATCH(技能效果等级!B4564,技能效果!B:B,0))</f>
        <v>1001</v>
      </c>
      <c r="G4564" s="95">
        <f>IF(INDEX(技能效果!K:K,MATCH(B4564,技能效果!B:B,0))=0,INDEX(技能效果!I:I,MATCH(技能效果等级!B4564,技能效果!B:B,0)),INDEX(技能效果!I:I,MATCH(技能效果等级!B4564,技能效果!B:B,0))*VLOOKUP(E4564,技能数值计算!$C$19:$D$28,2,FALSE))</f>
        <v>0.5</v>
      </c>
      <c r="H4564" s="95">
        <f>INDEX(技能效果!J:J,MATCH(技能效果等级!B4564,技能效果!B:B,0))</f>
        <v>0</v>
      </c>
      <c r="I4564" s="97"/>
      <c r="J4564" s="97"/>
      <c r="K4564" s="97"/>
      <c r="L4564" s="97"/>
      <c r="M4564" s="97"/>
      <c r="N4564" s="96" t="str">
        <f>IF(INDEX(技能效果!L:L,MATCH(技能效果等级!B4564,技能效果!B:B,0))="","",INDEX(技能效果!L:L,MATCH(技能效果等级!B4564,技能效果!B:B,0)))</f>
        <v/>
      </c>
      <c r="O4564" s="95">
        <f>IF(INDEX(技能效果!N:N,MATCH(B4564,技能效果!B:B,0))=0,INDEX(技能效果!M:M,MATCH(技能效果等级!B4564,技能效果!B:B,0)),INDEX(技能效果!M:M,MATCH(技能效果等级!B4564,技能效果!B:B,0))*VLOOKUP(E4564,技能数值计算!$C$19:$D$28,2,FALSE))</f>
        <v>0</v>
      </c>
      <c r="P4564" s="97"/>
      <c r="Q4564" s="97"/>
      <c r="R4564" s="95" t="str">
        <f>IF(INDEX(技能效果!O:O,MATCH(技能效果等级!B4564,技能效果!B:B,0))="","",INDEX(技能效果!O:O,MATCH(技能效果等级!B4564,技能效果!B:B,0)))</f>
        <v/>
      </c>
      <c r="S4564" s="97"/>
      <c r="T4564" s="97"/>
      <c r="U4564" s="97"/>
      <c r="V4564" s="96" t="str">
        <f>IF(INDEX(技能效果!AF:AF,MATCH(技能效果等级!B4564,技能效果!B:B,0))="","",INDEX(技能效果!AF:AF,MATCH(技能效果等级!B4564,技能效果!B:B,0)))</f>
        <v/>
      </c>
      <c r="W4564" s="95">
        <f t="shared" si="69"/>
        <v>447</v>
      </c>
    </row>
    <row r="4565" spans="1:23" ht="16.5" x14ac:dyDescent="0.2">
      <c r="A4565" s="62">
        <v>4562</v>
      </c>
      <c r="B4565" s="95">
        <f>INDEX(技能效果!B:B,MATCH(技能效果等级!W4565,技能效果!AE:AE,0))</f>
        <v>210700801</v>
      </c>
      <c r="C4565" s="95" t="str">
        <f>INDEX(技能效果!C:C,MATCH(技能效果等级!B4565,技能效果!B:B,0))</f>
        <v>夏侯渊普攻伤害(教学)</v>
      </c>
      <c r="D4565" s="96" t="s">
        <v>873</v>
      </c>
      <c r="E4565" s="95">
        <v>8</v>
      </c>
      <c r="F4565" s="95">
        <f>INDEX(技能效果!H:H,MATCH(技能效果等级!B4565,技能效果!B:B,0))</f>
        <v>1001</v>
      </c>
      <c r="G4565" s="95">
        <f>IF(INDEX(技能效果!K:K,MATCH(B4565,技能效果!B:B,0))=0,INDEX(技能效果!I:I,MATCH(技能效果等级!B4565,技能效果!B:B,0)),INDEX(技能效果!I:I,MATCH(技能效果等级!B4565,技能效果!B:B,0))*VLOOKUP(E4565,技能数值计算!$C$19:$D$28,2,FALSE))</f>
        <v>0.5</v>
      </c>
      <c r="H4565" s="95">
        <f>INDEX(技能效果!J:J,MATCH(技能效果等级!B4565,技能效果!B:B,0))</f>
        <v>0</v>
      </c>
      <c r="I4565" s="97"/>
      <c r="J4565" s="97"/>
      <c r="K4565" s="97"/>
      <c r="L4565" s="97"/>
      <c r="M4565" s="97"/>
      <c r="N4565" s="96" t="str">
        <f>IF(INDEX(技能效果!L:L,MATCH(技能效果等级!B4565,技能效果!B:B,0))="","",INDEX(技能效果!L:L,MATCH(技能效果等级!B4565,技能效果!B:B,0)))</f>
        <v/>
      </c>
      <c r="O4565" s="95">
        <f>IF(INDEX(技能效果!N:N,MATCH(B4565,技能效果!B:B,0))=0,INDEX(技能效果!M:M,MATCH(技能效果等级!B4565,技能效果!B:B,0)),INDEX(技能效果!M:M,MATCH(技能效果等级!B4565,技能效果!B:B,0))*VLOOKUP(E4565,技能数值计算!$C$19:$D$28,2,FALSE))</f>
        <v>0</v>
      </c>
      <c r="P4565" s="97"/>
      <c r="Q4565" s="97"/>
      <c r="R4565" s="95" t="str">
        <f>IF(INDEX(技能效果!O:O,MATCH(技能效果等级!B4565,技能效果!B:B,0))="","",INDEX(技能效果!O:O,MATCH(技能效果等级!B4565,技能效果!B:B,0)))</f>
        <v/>
      </c>
      <c r="S4565" s="97"/>
      <c r="T4565" s="97"/>
      <c r="U4565" s="97"/>
      <c r="V4565" s="96" t="str">
        <f>IF(INDEX(技能效果!AF:AF,MATCH(技能效果等级!B4565,技能效果!B:B,0))="","",INDEX(技能效果!AF:AF,MATCH(技能效果等级!B4565,技能效果!B:B,0)))</f>
        <v/>
      </c>
      <c r="W4565" s="95">
        <f t="shared" si="69"/>
        <v>447</v>
      </c>
    </row>
    <row r="4566" spans="1:23" ht="16.5" x14ac:dyDescent="0.2">
      <c r="A4566" s="62">
        <v>4563</v>
      </c>
      <c r="B4566" s="95">
        <f>INDEX(技能效果!B:B,MATCH(技能效果等级!W4566,技能效果!AE:AE,0))</f>
        <v>210700801</v>
      </c>
      <c r="C4566" s="95" t="str">
        <f>INDEX(技能效果!C:C,MATCH(技能效果等级!B4566,技能效果!B:B,0))</f>
        <v>夏侯渊普攻伤害(教学)</v>
      </c>
      <c r="D4566" s="96" t="s">
        <v>873</v>
      </c>
      <c r="E4566" s="95">
        <v>9</v>
      </c>
      <c r="F4566" s="95">
        <f>INDEX(技能效果!H:H,MATCH(技能效果等级!B4566,技能效果!B:B,0))</f>
        <v>1001</v>
      </c>
      <c r="G4566" s="95">
        <f>IF(INDEX(技能效果!K:K,MATCH(B4566,技能效果!B:B,0))=0,INDEX(技能效果!I:I,MATCH(技能效果等级!B4566,技能效果!B:B,0)),INDEX(技能效果!I:I,MATCH(技能效果等级!B4566,技能效果!B:B,0))*VLOOKUP(E4566,技能数值计算!$C$19:$D$28,2,FALSE))</f>
        <v>0.5</v>
      </c>
      <c r="H4566" s="95">
        <f>INDEX(技能效果!J:J,MATCH(技能效果等级!B4566,技能效果!B:B,0))</f>
        <v>0</v>
      </c>
      <c r="I4566" s="97"/>
      <c r="J4566" s="97"/>
      <c r="K4566" s="97"/>
      <c r="L4566" s="97"/>
      <c r="M4566" s="97"/>
      <c r="N4566" s="96" t="str">
        <f>IF(INDEX(技能效果!L:L,MATCH(技能效果等级!B4566,技能效果!B:B,0))="","",INDEX(技能效果!L:L,MATCH(技能效果等级!B4566,技能效果!B:B,0)))</f>
        <v/>
      </c>
      <c r="O4566" s="95">
        <f>IF(INDEX(技能效果!N:N,MATCH(B4566,技能效果!B:B,0))=0,INDEX(技能效果!M:M,MATCH(技能效果等级!B4566,技能效果!B:B,0)),INDEX(技能效果!M:M,MATCH(技能效果等级!B4566,技能效果!B:B,0))*VLOOKUP(E4566,技能数值计算!$C$19:$D$28,2,FALSE))</f>
        <v>0</v>
      </c>
      <c r="P4566" s="97"/>
      <c r="Q4566" s="97"/>
      <c r="R4566" s="95" t="str">
        <f>IF(INDEX(技能效果!O:O,MATCH(技能效果等级!B4566,技能效果!B:B,0))="","",INDEX(技能效果!O:O,MATCH(技能效果等级!B4566,技能效果!B:B,0)))</f>
        <v/>
      </c>
      <c r="S4566" s="97"/>
      <c r="T4566" s="97"/>
      <c r="U4566" s="97"/>
      <c r="V4566" s="96" t="str">
        <f>IF(INDEX(技能效果!AF:AF,MATCH(技能效果等级!B4566,技能效果!B:B,0))="","",INDEX(技能效果!AF:AF,MATCH(技能效果等级!B4566,技能效果!B:B,0)))</f>
        <v/>
      </c>
      <c r="W4566" s="95">
        <f t="shared" si="69"/>
        <v>447</v>
      </c>
    </row>
    <row r="4567" spans="1:23" ht="16.5" x14ac:dyDescent="0.2">
      <c r="A4567" s="62">
        <v>4564</v>
      </c>
      <c r="B4567" s="95">
        <f>INDEX(技能效果!B:B,MATCH(技能效果等级!W4567,技能效果!AE:AE,0))</f>
        <v>210700801</v>
      </c>
      <c r="C4567" s="95" t="str">
        <f>INDEX(技能效果!C:C,MATCH(技能效果等级!B4567,技能效果!B:B,0))</f>
        <v>夏侯渊普攻伤害(教学)</v>
      </c>
      <c r="D4567" s="96" t="s">
        <v>873</v>
      </c>
      <c r="E4567" s="95">
        <v>10</v>
      </c>
      <c r="F4567" s="95">
        <f>INDEX(技能效果!H:H,MATCH(技能效果等级!B4567,技能效果!B:B,0))</f>
        <v>1001</v>
      </c>
      <c r="G4567" s="95">
        <f>IF(INDEX(技能效果!K:K,MATCH(B4567,技能效果!B:B,0))=0,INDEX(技能效果!I:I,MATCH(技能效果等级!B4567,技能效果!B:B,0)),INDEX(技能效果!I:I,MATCH(技能效果等级!B4567,技能效果!B:B,0))*VLOOKUP(E4567,技能数值计算!$C$19:$D$28,2,FALSE))</f>
        <v>0.5</v>
      </c>
      <c r="H4567" s="95">
        <f>INDEX(技能效果!J:J,MATCH(技能效果等级!B4567,技能效果!B:B,0))</f>
        <v>0</v>
      </c>
      <c r="I4567" s="97"/>
      <c r="J4567" s="97"/>
      <c r="K4567" s="97"/>
      <c r="L4567" s="97"/>
      <c r="M4567" s="97"/>
      <c r="N4567" s="96" t="str">
        <f>IF(INDEX(技能效果!L:L,MATCH(技能效果等级!B4567,技能效果!B:B,0))="","",INDEX(技能效果!L:L,MATCH(技能效果等级!B4567,技能效果!B:B,0)))</f>
        <v/>
      </c>
      <c r="O4567" s="95">
        <f>IF(INDEX(技能效果!N:N,MATCH(B4567,技能效果!B:B,0))=0,INDEX(技能效果!M:M,MATCH(技能效果等级!B4567,技能效果!B:B,0)),INDEX(技能效果!M:M,MATCH(技能效果等级!B4567,技能效果!B:B,0))*VLOOKUP(E4567,技能数值计算!$C$19:$D$28,2,FALSE))</f>
        <v>0</v>
      </c>
      <c r="P4567" s="97"/>
      <c r="Q4567" s="97"/>
      <c r="R4567" s="95" t="str">
        <f>IF(INDEX(技能效果!O:O,MATCH(技能效果等级!B4567,技能效果!B:B,0))="","",INDEX(技能效果!O:O,MATCH(技能效果等级!B4567,技能效果!B:B,0)))</f>
        <v/>
      </c>
      <c r="S4567" s="97"/>
      <c r="T4567" s="97"/>
      <c r="U4567" s="97"/>
      <c r="V4567" s="96" t="str">
        <f>IF(INDEX(技能效果!AF:AF,MATCH(技能效果等级!B4567,技能效果!B:B,0))="","",INDEX(技能效果!AF:AF,MATCH(技能效果等级!B4567,技能效果!B:B,0)))</f>
        <v/>
      </c>
      <c r="W4567" s="95">
        <f t="shared" si="69"/>
        <v>447</v>
      </c>
    </row>
    <row r="4568" spans="1:23" ht="16.5" x14ac:dyDescent="0.2">
      <c r="A4568" s="62">
        <v>4565</v>
      </c>
      <c r="B4568" s="95">
        <f>INDEX(技能效果!B:B,MATCH(技能效果等级!W4568,技能效果!AE:AE,0))</f>
        <v>210700802</v>
      </c>
      <c r="C4568" s="95" t="str">
        <f>INDEX(技能效果!C:C,MATCH(技能效果等级!B4568,技能效果!B:B,0))</f>
        <v>夏侯渊普攻水晶(教学)</v>
      </c>
      <c r="D4568" s="96" t="s">
        <v>873</v>
      </c>
      <c r="E4568" s="95">
        <v>1</v>
      </c>
      <c r="F4568" s="95">
        <f>INDEX(技能效果!H:H,MATCH(技能效果等级!B4568,技能效果!B:B,0))</f>
        <v>3006</v>
      </c>
      <c r="G4568" s="95">
        <f>IF(INDEX(技能效果!K:K,MATCH(B4568,技能效果!B:B,0))=0,INDEX(技能效果!I:I,MATCH(技能效果等级!B4568,技能效果!B:B,0)),INDEX(技能效果!I:I,MATCH(技能效果等级!B4568,技能效果!B:B,0))*VLOOKUP(E4568,技能数值计算!$C$19:$D$28,2,FALSE))</f>
        <v>1</v>
      </c>
      <c r="H4568" s="95">
        <f>INDEX(技能效果!J:J,MATCH(技能效果等级!B4568,技能效果!B:B,0))</f>
        <v>0</v>
      </c>
      <c r="I4568" s="97"/>
      <c r="J4568" s="97"/>
      <c r="K4568" s="97"/>
      <c r="L4568" s="97"/>
      <c r="M4568" s="97"/>
      <c r="N4568" s="96" t="str">
        <f>IF(INDEX(技能效果!L:L,MATCH(技能效果等级!B4568,技能效果!B:B,0))="","",INDEX(技能效果!L:L,MATCH(技能效果等级!B4568,技能效果!B:B,0)))</f>
        <v/>
      </c>
      <c r="O4568" s="95">
        <f>IF(INDEX(技能效果!N:N,MATCH(B4568,技能效果!B:B,0))=0,INDEX(技能效果!M:M,MATCH(技能效果等级!B4568,技能效果!B:B,0)),INDEX(技能效果!M:M,MATCH(技能效果等级!B4568,技能效果!B:B,0))*VLOOKUP(E4568,技能数值计算!$C$19:$D$28,2,FALSE))</f>
        <v>0</v>
      </c>
      <c r="P4568" s="97"/>
      <c r="Q4568" s="97"/>
      <c r="R4568" s="95" t="str">
        <f>IF(INDEX(技能效果!O:O,MATCH(技能效果等级!B4568,技能效果!B:B,0))="","",INDEX(技能效果!O:O,MATCH(技能效果等级!B4568,技能效果!B:B,0)))</f>
        <v/>
      </c>
      <c r="S4568" s="97"/>
      <c r="T4568" s="97"/>
      <c r="U4568" s="97"/>
      <c r="V4568" s="96" t="str">
        <f>IF(INDEX(技能效果!AF:AF,MATCH(技能效果等级!B4568,技能效果!B:B,0))="","",INDEX(技能效果!AF:AF,MATCH(技能效果等级!B4568,技能效果!B:B,0)))</f>
        <v/>
      </c>
      <c r="W4568" s="95">
        <f t="shared" si="69"/>
        <v>448</v>
      </c>
    </row>
    <row r="4569" spans="1:23" ht="16.5" x14ac:dyDescent="0.2">
      <c r="A4569" s="62">
        <v>4566</v>
      </c>
      <c r="B4569" s="95">
        <f>INDEX(技能效果!B:B,MATCH(技能效果等级!W4569,技能效果!AE:AE,0))</f>
        <v>210700802</v>
      </c>
      <c r="C4569" s="95" t="str">
        <f>INDEX(技能效果!C:C,MATCH(技能效果等级!B4569,技能效果!B:B,0))</f>
        <v>夏侯渊普攻水晶(教学)</v>
      </c>
      <c r="D4569" s="96" t="s">
        <v>873</v>
      </c>
      <c r="E4569" s="95">
        <v>2</v>
      </c>
      <c r="F4569" s="95">
        <f>INDEX(技能效果!H:H,MATCH(技能效果等级!B4569,技能效果!B:B,0))</f>
        <v>3006</v>
      </c>
      <c r="G4569" s="95">
        <f>IF(INDEX(技能效果!K:K,MATCH(B4569,技能效果!B:B,0))=0,INDEX(技能效果!I:I,MATCH(技能效果等级!B4569,技能效果!B:B,0)),INDEX(技能效果!I:I,MATCH(技能效果等级!B4569,技能效果!B:B,0))*VLOOKUP(E4569,技能数值计算!$C$19:$D$28,2,FALSE))</f>
        <v>1</v>
      </c>
      <c r="H4569" s="95">
        <f>INDEX(技能效果!J:J,MATCH(技能效果等级!B4569,技能效果!B:B,0))</f>
        <v>0</v>
      </c>
      <c r="I4569" s="97"/>
      <c r="J4569" s="97"/>
      <c r="K4569" s="97"/>
      <c r="L4569" s="97"/>
      <c r="M4569" s="97"/>
      <c r="N4569" s="96" t="str">
        <f>IF(INDEX(技能效果!L:L,MATCH(技能效果等级!B4569,技能效果!B:B,0))="","",INDEX(技能效果!L:L,MATCH(技能效果等级!B4569,技能效果!B:B,0)))</f>
        <v/>
      </c>
      <c r="O4569" s="95">
        <f>IF(INDEX(技能效果!N:N,MATCH(B4569,技能效果!B:B,0))=0,INDEX(技能效果!M:M,MATCH(技能效果等级!B4569,技能效果!B:B,0)),INDEX(技能效果!M:M,MATCH(技能效果等级!B4569,技能效果!B:B,0))*VLOOKUP(E4569,技能数值计算!$C$19:$D$28,2,FALSE))</f>
        <v>0</v>
      </c>
      <c r="P4569" s="97"/>
      <c r="Q4569" s="97"/>
      <c r="R4569" s="95" t="str">
        <f>IF(INDEX(技能效果!O:O,MATCH(技能效果等级!B4569,技能效果!B:B,0))="","",INDEX(技能效果!O:O,MATCH(技能效果等级!B4569,技能效果!B:B,0)))</f>
        <v/>
      </c>
      <c r="S4569" s="97"/>
      <c r="T4569" s="97"/>
      <c r="U4569" s="97"/>
      <c r="V4569" s="96" t="str">
        <f>IF(INDEX(技能效果!AF:AF,MATCH(技能效果等级!B4569,技能效果!B:B,0))="","",INDEX(技能效果!AF:AF,MATCH(技能效果等级!B4569,技能效果!B:B,0)))</f>
        <v/>
      </c>
      <c r="W4569" s="95">
        <f t="shared" si="69"/>
        <v>448</v>
      </c>
    </row>
    <row r="4570" spans="1:23" ht="16.5" x14ac:dyDescent="0.2">
      <c r="A4570" s="62">
        <v>4567</v>
      </c>
      <c r="B4570" s="95">
        <f>INDEX(技能效果!B:B,MATCH(技能效果等级!W4570,技能效果!AE:AE,0))</f>
        <v>210700802</v>
      </c>
      <c r="C4570" s="95" t="str">
        <f>INDEX(技能效果!C:C,MATCH(技能效果等级!B4570,技能效果!B:B,0))</f>
        <v>夏侯渊普攻水晶(教学)</v>
      </c>
      <c r="D4570" s="96" t="s">
        <v>873</v>
      </c>
      <c r="E4570" s="95">
        <v>3</v>
      </c>
      <c r="F4570" s="95">
        <f>INDEX(技能效果!H:H,MATCH(技能效果等级!B4570,技能效果!B:B,0))</f>
        <v>3006</v>
      </c>
      <c r="G4570" s="95">
        <f>IF(INDEX(技能效果!K:K,MATCH(B4570,技能效果!B:B,0))=0,INDEX(技能效果!I:I,MATCH(技能效果等级!B4570,技能效果!B:B,0)),INDEX(技能效果!I:I,MATCH(技能效果等级!B4570,技能效果!B:B,0))*VLOOKUP(E4570,技能数值计算!$C$19:$D$28,2,FALSE))</f>
        <v>1</v>
      </c>
      <c r="H4570" s="95">
        <f>INDEX(技能效果!J:J,MATCH(技能效果等级!B4570,技能效果!B:B,0))</f>
        <v>0</v>
      </c>
      <c r="I4570" s="97"/>
      <c r="J4570" s="97"/>
      <c r="K4570" s="97"/>
      <c r="L4570" s="97"/>
      <c r="M4570" s="97"/>
      <c r="N4570" s="96" t="str">
        <f>IF(INDEX(技能效果!L:L,MATCH(技能效果等级!B4570,技能效果!B:B,0))="","",INDEX(技能效果!L:L,MATCH(技能效果等级!B4570,技能效果!B:B,0)))</f>
        <v/>
      </c>
      <c r="O4570" s="95">
        <f>IF(INDEX(技能效果!N:N,MATCH(B4570,技能效果!B:B,0))=0,INDEX(技能效果!M:M,MATCH(技能效果等级!B4570,技能效果!B:B,0)),INDEX(技能效果!M:M,MATCH(技能效果等级!B4570,技能效果!B:B,0))*VLOOKUP(E4570,技能数值计算!$C$19:$D$28,2,FALSE))</f>
        <v>0</v>
      </c>
      <c r="P4570" s="97"/>
      <c r="Q4570" s="97"/>
      <c r="R4570" s="95" t="str">
        <f>IF(INDEX(技能效果!O:O,MATCH(技能效果等级!B4570,技能效果!B:B,0))="","",INDEX(技能效果!O:O,MATCH(技能效果等级!B4570,技能效果!B:B,0)))</f>
        <v/>
      </c>
      <c r="S4570" s="97"/>
      <c r="T4570" s="97"/>
      <c r="U4570" s="97"/>
      <c r="V4570" s="96" t="str">
        <f>IF(INDEX(技能效果!AF:AF,MATCH(技能效果等级!B4570,技能效果!B:B,0))="","",INDEX(技能效果!AF:AF,MATCH(技能效果等级!B4570,技能效果!B:B,0)))</f>
        <v/>
      </c>
      <c r="W4570" s="95">
        <f t="shared" si="69"/>
        <v>448</v>
      </c>
    </row>
    <row r="4571" spans="1:23" ht="16.5" x14ac:dyDescent="0.2">
      <c r="A4571" s="62">
        <v>4568</v>
      </c>
      <c r="B4571" s="95">
        <f>INDEX(技能效果!B:B,MATCH(技能效果等级!W4571,技能效果!AE:AE,0))</f>
        <v>210700802</v>
      </c>
      <c r="C4571" s="95" t="str">
        <f>INDEX(技能效果!C:C,MATCH(技能效果等级!B4571,技能效果!B:B,0))</f>
        <v>夏侯渊普攻水晶(教学)</v>
      </c>
      <c r="D4571" s="96" t="s">
        <v>873</v>
      </c>
      <c r="E4571" s="95">
        <v>4</v>
      </c>
      <c r="F4571" s="95">
        <f>INDEX(技能效果!H:H,MATCH(技能效果等级!B4571,技能效果!B:B,0))</f>
        <v>3006</v>
      </c>
      <c r="G4571" s="95">
        <f>IF(INDEX(技能效果!K:K,MATCH(B4571,技能效果!B:B,0))=0,INDEX(技能效果!I:I,MATCH(技能效果等级!B4571,技能效果!B:B,0)),INDEX(技能效果!I:I,MATCH(技能效果等级!B4571,技能效果!B:B,0))*VLOOKUP(E4571,技能数值计算!$C$19:$D$28,2,FALSE))</f>
        <v>1</v>
      </c>
      <c r="H4571" s="95">
        <f>INDEX(技能效果!J:J,MATCH(技能效果等级!B4571,技能效果!B:B,0))</f>
        <v>0</v>
      </c>
      <c r="I4571" s="97"/>
      <c r="J4571" s="97"/>
      <c r="K4571" s="97"/>
      <c r="L4571" s="97"/>
      <c r="M4571" s="97"/>
      <c r="N4571" s="96" t="str">
        <f>IF(INDEX(技能效果!L:L,MATCH(技能效果等级!B4571,技能效果!B:B,0))="","",INDEX(技能效果!L:L,MATCH(技能效果等级!B4571,技能效果!B:B,0)))</f>
        <v/>
      </c>
      <c r="O4571" s="95">
        <f>IF(INDEX(技能效果!N:N,MATCH(B4571,技能效果!B:B,0))=0,INDEX(技能效果!M:M,MATCH(技能效果等级!B4571,技能效果!B:B,0)),INDEX(技能效果!M:M,MATCH(技能效果等级!B4571,技能效果!B:B,0))*VLOOKUP(E4571,技能数值计算!$C$19:$D$28,2,FALSE))</f>
        <v>0</v>
      </c>
      <c r="P4571" s="97"/>
      <c r="Q4571" s="97"/>
      <c r="R4571" s="95" t="str">
        <f>IF(INDEX(技能效果!O:O,MATCH(技能效果等级!B4571,技能效果!B:B,0))="","",INDEX(技能效果!O:O,MATCH(技能效果等级!B4571,技能效果!B:B,0)))</f>
        <v/>
      </c>
      <c r="S4571" s="97"/>
      <c r="T4571" s="97"/>
      <c r="U4571" s="97"/>
      <c r="V4571" s="96" t="str">
        <f>IF(INDEX(技能效果!AF:AF,MATCH(技能效果等级!B4571,技能效果!B:B,0))="","",INDEX(技能效果!AF:AF,MATCH(技能效果等级!B4571,技能效果!B:B,0)))</f>
        <v/>
      </c>
      <c r="W4571" s="95">
        <f t="shared" si="69"/>
        <v>448</v>
      </c>
    </row>
    <row r="4572" spans="1:23" ht="16.5" x14ac:dyDescent="0.2">
      <c r="A4572" s="62">
        <v>4569</v>
      </c>
      <c r="B4572" s="95">
        <f>INDEX(技能效果!B:B,MATCH(技能效果等级!W4572,技能效果!AE:AE,0))</f>
        <v>210700802</v>
      </c>
      <c r="C4572" s="95" t="str">
        <f>INDEX(技能效果!C:C,MATCH(技能效果等级!B4572,技能效果!B:B,0))</f>
        <v>夏侯渊普攻水晶(教学)</v>
      </c>
      <c r="D4572" s="96" t="s">
        <v>873</v>
      </c>
      <c r="E4572" s="95">
        <v>5</v>
      </c>
      <c r="F4572" s="95">
        <f>INDEX(技能效果!H:H,MATCH(技能效果等级!B4572,技能效果!B:B,0))</f>
        <v>3006</v>
      </c>
      <c r="G4572" s="95">
        <f>IF(INDEX(技能效果!K:K,MATCH(B4572,技能效果!B:B,0))=0,INDEX(技能效果!I:I,MATCH(技能效果等级!B4572,技能效果!B:B,0)),INDEX(技能效果!I:I,MATCH(技能效果等级!B4572,技能效果!B:B,0))*VLOOKUP(E4572,技能数值计算!$C$19:$D$28,2,FALSE))</f>
        <v>1</v>
      </c>
      <c r="H4572" s="95">
        <f>INDEX(技能效果!J:J,MATCH(技能效果等级!B4572,技能效果!B:B,0))</f>
        <v>0</v>
      </c>
      <c r="I4572" s="97"/>
      <c r="J4572" s="97"/>
      <c r="K4572" s="97"/>
      <c r="L4572" s="97"/>
      <c r="M4572" s="97"/>
      <c r="N4572" s="96" t="str">
        <f>IF(INDEX(技能效果!L:L,MATCH(技能效果等级!B4572,技能效果!B:B,0))="","",INDEX(技能效果!L:L,MATCH(技能效果等级!B4572,技能效果!B:B,0)))</f>
        <v/>
      </c>
      <c r="O4572" s="95">
        <f>IF(INDEX(技能效果!N:N,MATCH(B4572,技能效果!B:B,0))=0,INDEX(技能效果!M:M,MATCH(技能效果等级!B4572,技能效果!B:B,0)),INDEX(技能效果!M:M,MATCH(技能效果等级!B4572,技能效果!B:B,0))*VLOOKUP(E4572,技能数值计算!$C$19:$D$28,2,FALSE))</f>
        <v>0</v>
      </c>
      <c r="P4572" s="97"/>
      <c r="Q4572" s="97"/>
      <c r="R4572" s="95" t="str">
        <f>IF(INDEX(技能效果!O:O,MATCH(技能效果等级!B4572,技能效果!B:B,0))="","",INDEX(技能效果!O:O,MATCH(技能效果等级!B4572,技能效果!B:B,0)))</f>
        <v/>
      </c>
      <c r="S4572" s="97"/>
      <c r="T4572" s="97"/>
      <c r="U4572" s="97"/>
      <c r="V4572" s="96" t="str">
        <f>IF(INDEX(技能效果!AF:AF,MATCH(技能效果等级!B4572,技能效果!B:B,0))="","",INDEX(技能效果!AF:AF,MATCH(技能效果等级!B4572,技能效果!B:B,0)))</f>
        <v/>
      </c>
      <c r="W4572" s="95">
        <f t="shared" si="69"/>
        <v>448</v>
      </c>
    </row>
    <row r="4573" spans="1:23" ht="16.5" x14ac:dyDescent="0.2">
      <c r="A4573" s="62">
        <v>4570</v>
      </c>
      <c r="B4573" s="95">
        <f>INDEX(技能效果!B:B,MATCH(技能效果等级!W4573,技能效果!AE:AE,0))</f>
        <v>210700802</v>
      </c>
      <c r="C4573" s="95" t="str">
        <f>INDEX(技能效果!C:C,MATCH(技能效果等级!B4573,技能效果!B:B,0))</f>
        <v>夏侯渊普攻水晶(教学)</v>
      </c>
      <c r="D4573" s="96" t="s">
        <v>873</v>
      </c>
      <c r="E4573" s="95">
        <v>6</v>
      </c>
      <c r="F4573" s="95">
        <f>INDEX(技能效果!H:H,MATCH(技能效果等级!B4573,技能效果!B:B,0))</f>
        <v>3006</v>
      </c>
      <c r="G4573" s="95">
        <f>IF(INDEX(技能效果!K:K,MATCH(B4573,技能效果!B:B,0))=0,INDEX(技能效果!I:I,MATCH(技能效果等级!B4573,技能效果!B:B,0)),INDEX(技能效果!I:I,MATCH(技能效果等级!B4573,技能效果!B:B,0))*VLOOKUP(E4573,技能数值计算!$C$19:$D$28,2,FALSE))</f>
        <v>1</v>
      </c>
      <c r="H4573" s="95">
        <f>INDEX(技能效果!J:J,MATCH(技能效果等级!B4573,技能效果!B:B,0))</f>
        <v>0</v>
      </c>
      <c r="I4573" s="97"/>
      <c r="J4573" s="97"/>
      <c r="K4573" s="97"/>
      <c r="L4573" s="97"/>
      <c r="M4573" s="97"/>
      <c r="N4573" s="96" t="str">
        <f>IF(INDEX(技能效果!L:L,MATCH(技能效果等级!B4573,技能效果!B:B,0))="","",INDEX(技能效果!L:L,MATCH(技能效果等级!B4573,技能效果!B:B,0)))</f>
        <v/>
      </c>
      <c r="O4573" s="95">
        <f>IF(INDEX(技能效果!N:N,MATCH(B4573,技能效果!B:B,0))=0,INDEX(技能效果!M:M,MATCH(技能效果等级!B4573,技能效果!B:B,0)),INDEX(技能效果!M:M,MATCH(技能效果等级!B4573,技能效果!B:B,0))*VLOOKUP(E4573,技能数值计算!$C$19:$D$28,2,FALSE))</f>
        <v>0</v>
      </c>
      <c r="P4573" s="97"/>
      <c r="Q4573" s="97"/>
      <c r="R4573" s="95" t="str">
        <f>IF(INDEX(技能效果!O:O,MATCH(技能效果等级!B4573,技能效果!B:B,0))="","",INDEX(技能效果!O:O,MATCH(技能效果等级!B4573,技能效果!B:B,0)))</f>
        <v/>
      </c>
      <c r="S4573" s="97"/>
      <c r="T4573" s="97"/>
      <c r="U4573" s="97"/>
      <c r="V4573" s="96" t="str">
        <f>IF(INDEX(技能效果!AF:AF,MATCH(技能效果等级!B4573,技能效果!B:B,0))="","",INDEX(技能效果!AF:AF,MATCH(技能效果等级!B4573,技能效果!B:B,0)))</f>
        <v/>
      </c>
      <c r="W4573" s="95">
        <f t="shared" si="69"/>
        <v>448</v>
      </c>
    </row>
    <row r="4574" spans="1:23" ht="16.5" x14ac:dyDescent="0.2">
      <c r="A4574" s="62">
        <v>4571</v>
      </c>
      <c r="B4574" s="95">
        <f>INDEX(技能效果!B:B,MATCH(技能效果等级!W4574,技能效果!AE:AE,0))</f>
        <v>210700802</v>
      </c>
      <c r="C4574" s="95" t="str">
        <f>INDEX(技能效果!C:C,MATCH(技能效果等级!B4574,技能效果!B:B,0))</f>
        <v>夏侯渊普攻水晶(教学)</v>
      </c>
      <c r="D4574" s="96" t="s">
        <v>873</v>
      </c>
      <c r="E4574" s="95">
        <v>7</v>
      </c>
      <c r="F4574" s="95">
        <f>INDEX(技能效果!H:H,MATCH(技能效果等级!B4574,技能效果!B:B,0))</f>
        <v>3006</v>
      </c>
      <c r="G4574" s="95">
        <f>IF(INDEX(技能效果!K:K,MATCH(B4574,技能效果!B:B,0))=0,INDEX(技能效果!I:I,MATCH(技能效果等级!B4574,技能效果!B:B,0)),INDEX(技能效果!I:I,MATCH(技能效果等级!B4574,技能效果!B:B,0))*VLOOKUP(E4574,技能数值计算!$C$19:$D$28,2,FALSE))</f>
        <v>1</v>
      </c>
      <c r="H4574" s="95">
        <f>INDEX(技能效果!J:J,MATCH(技能效果等级!B4574,技能效果!B:B,0))</f>
        <v>0</v>
      </c>
      <c r="I4574" s="97"/>
      <c r="J4574" s="97"/>
      <c r="K4574" s="97"/>
      <c r="L4574" s="97"/>
      <c r="M4574" s="97"/>
      <c r="N4574" s="96" t="str">
        <f>IF(INDEX(技能效果!L:L,MATCH(技能效果等级!B4574,技能效果!B:B,0))="","",INDEX(技能效果!L:L,MATCH(技能效果等级!B4574,技能效果!B:B,0)))</f>
        <v/>
      </c>
      <c r="O4574" s="95">
        <f>IF(INDEX(技能效果!N:N,MATCH(B4574,技能效果!B:B,0))=0,INDEX(技能效果!M:M,MATCH(技能效果等级!B4574,技能效果!B:B,0)),INDEX(技能效果!M:M,MATCH(技能效果等级!B4574,技能效果!B:B,0))*VLOOKUP(E4574,技能数值计算!$C$19:$D$28,2,FALSE))</f>
        <v>0</v>
      </c>
      <c r="P4574" s="97"/>
      <c r="Q4574" s="97"/>
      <c r="R4574" s="95" t="str">
        <f>IF(INDEX(技能效果!O:O,MATCH(技能效果等级!B4574,技能效果!B:B,0))="","",INDEX(技能效果!O:O,MATCH(技能效果等级!B4574,技能效果!B:B,0)))</f>
        <v/>
      </c>
      <c r="S4574" s="97"/>
      <c r="T4574" s="97"/>
      <c r="U4574" s="97"/>
      <c r="V4574" s="96" t="str">
        <f>IF(INDEX(技能效果!AF:AF,MATCH(技能效果等级!B4574,技能效果!B:B,0))="","",INDEX(技能效果!AF:AF,MATCH(技能效果等级!B4574,技能效果!B:B,0)))</f>
        <v/>
      </c>
      <c r="W4574" s="95">
        <f t="shared" si="69"/>
        <v>448</v>
      </c>
    </row>
    <row r="4575" spans="1:23" ht="16.5" x14ac:dyDescent="0.2">
      <c r="A4575" s="62">
        <v>4572</v>
      </c>
      <c r="B4575" s="95">
        <f>INDEX(技能效果!B:B,MATCH(技能效果等级!W4575,技能效果!AE:AE,0))</f>
        <v>210700802</v>
      </c>
      <c r="C4575" s="95" t="str">
        <f>INDEX(技能效果!C:C,MATCH(技能效果等级!B4575,技能效果!B:B,0))</f>
        <v>夏侯渊普攻水晶(教学)</v>
      </c>
      <c r="D4575" s="96" t="s">
        <v>873</v>
      </c>
      <c r="E4575" s="95">
        <v>8</v>
      </c>
      <c r="F4575" s="95">
        <f>INDEX(技能效果!H:H,MATCH(技能效果等级!B4575,技能效果!B:B,0))</f>
        <v>3006</v>
      </c>
      <c r="G4575" s="95">
        <f>IF(INDEX(技能效果!K:K,MATCH(B4575,技能效果!B:B,0))=0,INDEX(技能效果!I:I,MATCH(技能效果等级!B4575,技能效果!B:B,0)),INDEX(技能效果!I:I,MATCH(技能效果等级!B4575,技能效果!B:B,0))*VLOOKUP(E4575,技能数值计算!$C$19:$D$28,2,FALSE))</f>
        <v>1</v>
      </c>
      <c r="H4575" s="95">
        <f>INDEX(技能效果!J:J,MATCH(技能效果等级!B4575,技能效果!B:B,0))</f>
        <v>0</v>
      </c>
      <c r="I4575" s="97"/>
      <c r="J4575" s="97"/>
      <c r="K4575" s="97"/>
      <c r="L4575" s="97"/>
      <c r="M4575" s="97"/>
      <c r="N4575" s="96" t="str">
        <f>IF(INDEX(技能效果!L:L,MATCH(技能效果等级!B4575,技能效果!B:B,0))="","",INDEX(技能效果!L:L,MATCH(技能效果等级!B4575,技能效果!B:B,0)))</f>
        <v/>
      </c>
      <c r="O4575" s="95">
        <f>IF(INDEX(技能效果!N:N,MATCH(B4575,技能效果!B:B,0))=0,INDEX(技能效果!M:M,MATCH(技能效果等级!B4575,技能效果!B:B,0)),INDEX(技能效果!M:M,MATCH(技能效果等级!B4575,技能效果!B:B,0))*VLOOKUP(E4575,技能数值计算!$C$19:$D$28,2,FALSE))</f>
        <v>0</v>
      </c>
      <c r="P4575" s="97"/>
      <c r="Q4575" s="97"/>
      <c r="R4575" s="95" t="str">
        <f>IF(INDEX(技能效果!O:O,MATCH(技能效果等级!B4575,技能效果!B:B,0))="","",INDEX(技能效果!O:O,MATCH(技能效果等级!B4575,技能效果!B:B,0)))</f>
        <v/>
      </c>
      <c r="S4575" s="97"/>
      <c r="T4575" s="97"/>
      <c r="U4575" s="97"/>
      <c r="V4575" s="96" t="str">
        <f>IF(INDEX(技能效果!AF:AF,MATCH(技能效果等级!B4575,技能效果!B:B,0))="","",INDEX(技能效果!AF:AF,MATCH(技能效果等级!B4575,技能效果!B:B,0)))</f>
        <v/>
      </c>
      <c r="W4575" s="95">
        <f t="shared" si="69"/>
        <v>448</v>
      </c>
    </row>
    <row r="4576" spans="1:23" ht="16.5" x14ac:dyDescent="0.2">
      <c r="A4576" s="62">
        <v>4573</v>
      </c>
      <c r="B4576" s="95">
        <f>INDEX(技能效果!B:B,MATCH(技能效果等级!W4576,技能效果!AE:AE,0))</f>
        <v>210700802</v>
      </c>
      <c r="C4576" s="95" t="str">
        <f>INDEX(技能效果!C:C,MATCH(技能效果等级!B4576,技能效果!B:B,0))</f>
        <v>夏侯渊普攻水晶(教学)</v>
      </c>
      <c r="D4576" s="96" t="s">
        <v>873</v>
      </c>
      <c r="E4576" s="95">
        <v>9</v>
      </c>
      <c r="F4576" s="95">
        <f>INDEX(技能效果!H:H,MATCH(技能效果等级!B4576,技能效果!B:B,0))</f>
        <v>3006</v>
      </c>
      <c r="G4576" s="95">
        <f>IF(INDEX(技能效果!K:K,MATCH(B4576,技能效果!B:B,0))=0,INDEX(技能效果!I:I,MATCH(技能效果等级!B4576,技能效果!B:B,0)),INDEX(技能效果!I:I,MATCH(技能效果等级!B4576,技能效果!B:B,0))*VLOOKUP(E4576,技能数值计算!$C$19:$D$28,2,FALSE))</f>
        <v>1</v>
      </c>
      <c r="H4576" s="95">
        <f>INDEX(技能效果!J:J,MATCH(技能效果等级!B4576,技能效果!B:B,0))</f>
        <v>0</v>
      </c>
      <c r="I4576" s="97"/>
      <c r="J4576" s="97"/>
      <c r="K4576" s="97"/>
      <c r="L4576" s="97"/>
      <c r="M4576" s="97"/>
      <c r="N4576" s="96" t="str">
        <f>IF(INDEX(技能效果!L:L,MATCH(技能效果等级!B4576,技能效果!B:B,0))="","",INDEX(技能效果!L:L,MATCH(技能效果等级!B4576,技能效果!B:B,0)))</f>
        <v/>
      </c>
      <c r="O4576" s="95">
        <f>IF(INDEX(技能效果!N:N,MATCH(B4576,技能效果!B:B,0))=0,INDEX(技能效果!M:M,MATCH(技能效果等级!B4576,技能效果!B:B,0)),INDEX(技能效果!M:M,MATCH(技能效果等级!B4576,技能效果!B:B,0))*VLOOKUP(E4576,技能数值计算!$C$19:$D$28,2,FALSE))</f>
        <v>0</v>
      </c>
      <c r="P4576" s="97"/>
      <c r="Q4576" s="97"/>
      <c r="R4576" s="95" t="str">
        <f>IF(INDEX(技能效果!O:O,MATCH(技能效果等级!B4576,技能效果!B:B,0))="","",INDEX(技能效果!O:O,MATCH(技能效果等级!B4576,技能效果!B:B,0)))</f>
        <v/>
      </c>
      <c r="S4576" s="97"/>
      <c r="T4576" s="97"/>
      <c r="U4576" s="97"/>
      <c r="V4576" s="96" t="str">
        <f>IF(INDEX(技能效果!AF:AF,MATCH(技能效果等级!B4576,技能效果!B:B,0))="","",INDEX(技能效果!AF:AF,MATCH(技能效果等级!B4576,技能效果!B:B,0)))</f>
        <v/>
      </c>
      <c r="W4576" s="95">
        <f t="shared" si="69"/>
        <v>448</v>
      </c>
    </row>
    <row r="4577" spans="1:23" ht="16.5" x14ac:dyDescent="0.2">
      <c r="A4577" s="62">
        <v>4574</v>
      </c>
      <c r="B4577" s="95">
        <f>INDEX(技能效果!B:B,MATCH(技能效果等级!W4577,技能效果!AE:AE,0))</f>
        <v>210700802</v>
      </c>
      <c r="C4577" s="95" t="str">
        <f>INDEX(技能效果!C:C,MATCH(技能效果等级!B4577,技能效果!B:B,0))</f>
        <v>夏侯渊普攻水晶(教学)</v>
      </c>
      <c r="D4577" s="96" t="s">
        <v>873</v>
      </c>
      <c r="E4577" s="95">
        <v>10</v>
      </c>
      <c r="F4577" s="95">
        <f>INDEX(技能效果!H:H,MATCH(技能效果等级!B4577,技能效果!B:B,0))</f>
        <v>3006</v>
      </c>
      <c r="G4577" s="95">
        <f>IF(INDEX(技能效果!K:K,MATCH(B4577,技能效果!B:B,0))=0,INDEX(技能效果!I:I,MATCH(技能效果等级!B4577,技能效果!B:B,0)),INDEX(技能效果!I:I,MATCH(技能效果等级!B4577,技能效果!B:B,0))*VLOOKUP(E4577,技能数值计算!$C$19:$D$28,2,FALSE))</f>
        <v>1</v>
      </c>
      <c r="H4577" s="95">
        <f>INDEX(技能效果!J:J,MATCH(技能效果等级!B4577,技能效果!B:B,0))</f>
        <v>0</v>
      </c>
      <c r="I4577" s="97"/>
      <c r="J4577" s="97"/>
      <c r="K4577" s="97"/>
      <c r="L4577" s="97"/>
      <c r="M4577" s="97"/>
      <c r="N4577" s="96" t="str">
        <f>IF(INDEX(技能效果!L:L,MATCH(技能效果等级!B4577,技能效果!B:B,0))="","",INDEX(技能效果!L:L,MATCH(技能效果等级!B4577,技能效果!B:B,0)))</f>
        <v/>
      </c>
      <c r="O4577" s="95">
        <f>IF(INDEX(技能效果!N:N,MATCH(B4577,技能效果!B:B,0))=0,INDEX(技能效果!M:M,MATCH(技能效果等级!B4577,技能效果!B:B,0)),INDEX(技能效果!M:M,MATCH(技能效果等级!B4577,技能效果!B:B,0))*VLOOKUP(E4577,技能数值计算!$C$19:$D$28,2,FALSE))</f>
        <v>0</v>
      </c>
      <c r="P4577" s="97"/>
      <c r="Q4577" s="97"/>
      <c r="R4577" s="95" t="str">
        <f>IF(INDEX(技能效果!O:O,MATCH(技能效果等级!B4577,技能效果!B:B,0))="","",INDEX(技能效果!O:O,MATCH(技能效果等级!B4577,技能效果!B:B,0)))</f>
        <v/>
      </c>
      <c r="S4577" s="97"/>
      <c r="T4577" s="97"/>
      <c r="U4577" s="97"/>
      <c r="V4577" s="96" t="str">
        <f>IF(INDEX(技能效果!AF:AF,MATCH(技能效果等级!B4577,技能效果!B:B,0))="","",INDEX(技能效果!AF:AF,MATCH(技能效果等级!B4577,技能效果!B:B,0)))</f>
        <v/>
      </c>
      <c r="W4577" s="95">
        <f t="shared" si="69"/>
        <v>448</v>
      </c>
    </row>
    <row r="4578" spans="1:23" ht="16.5" x14ac:dyDescent="0.2">
      <c r="A4578" s="62">
        <v>4575</v>
      </c>
      <c r="B4578" s="95">
        <f>INDEX(技能效果!B:B,MATCH(技能效果等级!W4578,技能效果!AE:AE,0))</f>
        <v>210700901</v>
      </c>
      <c r="C4578" s="95" t="str">
        <f>INDEX(技能效果!C:C,MATCH(技能效果等级!B4578,技能效果!B:B,0))</f>
        <v>徐晃普攻伤害(教学)</v>
      </c>
      <c r="D4578" s="96" t="s">
        <v>873</v>
      </c>
      <c r="E4578" s="95">
        <v>1</v>
      </c>
      <c r="F4578" s="95">
        <f>INDEX(技能效果!H:H,MATCH(技能效果等级!B4578,技能效果!B:B,0))</f>
        <v>1001</v>
      </c>
      <c r="G4578" s="95">
        <f>IF(INDEX(技能效果!K:K,MATCH(B4578,技能效果!B:B,0))=0,INDEX(技能效果!I:I,MATCH(技能效果等级!B4578,技能效果!B:B,0)),INDEX(技能效果!I:I,MATCH(技能效果等级!B4578,技能效果!B:B,0))*VLOOKUP(E4578,技能数值计算!$C$19:$D$28,2,FALSE))</f>
        <v>0.5</v>
      </c>
      <c r="H4578" s="95">
        <f>INDEX(技能效果!J:J,MATCH(技能效果等级!B4578,技能效果!B:B,0))</f>
        <v>0</v>
      </c>
      <c r="I4578" s="97"/>
      <c r="J4578" s="97"/>
      <c r="K4578" s="97"/>
      <c r="L4578" s="97"/>
      <c r="M4578" s="97"/>
      <c r="N4578" s="96" t="str">
        <f>IF(INDEX(技能效果!L:L,MATCH(技能效果等级!B4578,技能效果!B:B,0))="","",INDEX(技能效果!L:L,MATCH(技能效果等级!B4578,技能效果!B:B,0)))</f>
        <v/>
      </c>
      <c r="O4578" s="95">
        <f>IF(INDEX(技能效果!N:N,MATCH(B4578,技能效果!B:B,0))=0,INDEX(技能效果!M:M,MATCH(技能效果等级!B4578,技能效果!B:B,0)),INDEX(技能效果!M:M,MATCH(技能效果等级!B4578,技能效果!B:B,0))*VLOOKUP(E4578,技能数值计算!$C$19:$D$28,2,FALSE))</f>
        <v>0</v>
      </c>
      <c r="P4578" s="97"/>
      <c r="Q4578" s="97"/>
      <c r="R4578" s="95" t="str">
        <f>IF(INDEX(技能效果!O:O,MATCH(技能效果等级!B4578,技能效果!B:B,0))="","",INDEX(技能效果!O:O,MATCH(技能效果等级!B4578,技能效果!B:B,0)))</f>
        <v/>
      </c>
      <c r="S4578" s="97"/>
      <c r="T4578" s="97"/>
      <c r="U4578" s="97"/>
      <c r="V4578" s="96" t="str">
        <f>IF(INDEX(技能效果!AF:AF,MATCH(技能效果等级!B4578,技能效果!B:B,0))="","",INDEX(技能效果!AF:AF,MATCH(技能效果等级!B4578,技能效果!B:B,0)))</f>
        <v/>
      </c>
      <c r="W4578" s="95">
        <f t="shared" si="69"/>
        <v>449</v>
      </c>
    </row>
    <row r="4579" spans="1:23" ht="16.5" x14ac:dyDescent="0.2">
      <c r="A4579" s="62">
        <v>4576</v>
      </c>
      <c r="B4579" s="95">
        <f>INDEX(技能效果!B:B,MATCH(技能效果等级!W4579,技能效果!AE:AE,0))</f>
        <v>210700901</v>
      </c>
      <c r="C4579" s="95" t="str">
        <f>INDEX(技能效果!C:C,MATCH(技能效果等级!B4579,技能效果!B:B,0))</f>
        <v>徐晃普攻伤害(教学)</v>
      </c>
      <c r="D4579" s="96" t="s">
        <v>873</v>
      </c>
      <c r="E4579" s="95">
        <v>2</v>
      </c>
      <c r="F4579" s="95">
        <f>INDEX(技能效果!H:H,MATCH(技能效果等级!B4579,技能效果!B:B,0))</f>
        <v>1001</v>
      </c>
      <c r="G4579" s="95">
        <f>IF(INDEX(技能效果!K:K,MATCH(B4579,技能效果!B:B,0))=0,INDEX(技能效果!I:I,MATCH(技能效果等级!B4579,技能效果!B:B,0)),INDEX(技能效果!I:I,MATCH(技能效果等级!B4579,技能效果!B:B,0))*VLOOKUP(E4579,技能数值计算!$C$19:$D$28,2,FALSE))</f>
        <v>0.5</v>
      </c>
      <c r="H4579" s="95">
        <f>INDEX(技能效果!J:J,MATCH(技能效果等级!B4579,技能效果!B:B,0))</f>
        <v>0</v>
      </c>
      <c r="I4579" s="97"/>
      <c r="J4579" s="97"/>
      <c r="K4579" s="97"/>
      <c r="L4579" s="97"/>
      <c r="M4579" s="97"/>
      <c r="N4579" s="96" t="str">
        <f>IF(INDEX(技能效果!L:L,MATCH(技能效果等级!B4579,技能效果!B:B,0))="","",INDEX(技能效果!L:L,MATCH(技能效果等级!B4579,技能效果!B:B,0)))</f>
        <v/>
      </c>
      <c r="O4579" s="95">
        <f>IF(INDEX(技能效果!N:N,MATCH(B4579,技能效果!B:B,0))=0,INDEX(技能效果!M:M,MATCH(技能效果等级!B4579,技能效果!B:B,0)),INDEX(技能效果!M:M,MATCH(技能效果等级!B4579,技能效果!B:B,0))*VLOOKUP(E4579,技能数值计算!$C$19:$D$28,2,FALSE))</f>
        <v>0</v>
      </c>
      <c r="P4579" s="97"/>
      <c r="Q4579" s="97"/>
      <c r="R4579" s="95" t="str">
        <f>IF(INDEX(技能效果!O:O,MATCH(技能效果等级!B4579,技能效果!B:B,0))="","",INDEX(技能效果!O:O,MATCH(技能效果等级!B4579,技能效果!B:B,0)))</f>
        <v/>
      </c>
      <c r="S4579" s="97"/>
      <c r="T4579" s="97"/>
      <c r="U4579" s="97"/>
      <c r="V4579" s="96" t="str">
        <f>IF(INDEX(技能效果!AF:AF,MATCH(技能效果等级!B4579,技能效果!B:B,0))="","",INDEX(技能效果!AF:AF,MATCH(技能效果等级!B4579,技能效果!B:B,0)))</f>
        <v/>
      </c>
      <c r="W4579" s="95">
        <f t="shared" si="69"/>
        <v>449</v>
      </c>
    </row>
    <row r="4580" spans="1:23" ht="16.5" x14ac:dyDescent="0.2">
      <c r="A4580" s="62">
        <v>4577</v>
      </c>
      <c r="B4580" s="95">
        <f>INDEX(技能效果!B:B,MATCH(技能效果等级!W4580,技能效果!AE:AE,0))</f>
        <v>210700901</v>
      </c>
      <c r="C4580" s="95" t="str">
        <f>INDEX(技能效果!C:C,MATCH(技能效果等级!B4580,技能效果!B:B,0))</f>
        <v>徐晃普攻伤害(教学)</v>
      </c>
      <c r="D4580" s="96" t="s">
        <v>873</v>
      </c>
      <c r="E4580" s="95">
        <v>3</v>
      </c>
      <c r="F4580" s="95">
        <f>INDEX(技能效果!H:H,MATCH(技能效果等级!B4580,技能效果!B:B,0))</f>
        <v>1001</v>
      </c>
      <c r="G4580" s="95">
        <f>IF(INDEX(技能效果!K:K,MATCH(B4580,技能效果!B:B,0))=0,INDEX(技能效果!I:I,MATCH(技能效果等级!B4580,技能效果!B:B,0)),INDEX(技能效果!I:I,MATCH(技能效果等级!B4580,技能效果!B:B,0))*VLOOKUP(E4580,技能数值计算!$C$19:$D$28,2,FALSE))</f>
        <v>0.5</v>
      </c>
      <c r="H4580" s="95">
        <f>INDEX(技能效果!J:J,MATCH(技能效果等级!B4580,技能效果!B:B,0))</f>
        <v>0</v>
      </c>
      <c r="I4580" s="97"/>
      <c r="J4580" s="97"/>
      <c r="K4580" s="97"/>
      <c r="L4580" s="97"/>
      <c r="M4580" s="97"/>
      <c r="N4580" s="96" t="str">
        <f>IF(INDEX(技能效果!L:L,MATCH(技能效果等级!B4580,技能效果!B:B,0))="","",INDEX(技能效果!L:L,MATCH(技能效果等级!B4580,技能效果!B:B,0)))</f>
        <v/>
      </c>
      <c r="O4580" s="95">
        <f>IF(INDEX(技能效果!N:N,MATCH(B4580,技能效果!B:B,0))=0,INDEX(技能效果!M:M,MATCH(技能效果等级!B4580,技能效果!B:B,0)),INDEX(技能效果!M:M,MATCH(技能效果等级!B4580,技能效果!B:B,0))*VLOOKUP(E4580,技能数值计算!$C$19:$D$28,2,FALSE))</f>
        <v>0</v>
      </c>
      <c r="P4580" s="97"/>
      <c r="Q4580" s="97"/>
      <c r="R4580" s="95" t="str">
        <f>IF(INDEX(技能效果!O:O,MATCH(技能效果等级!B4580,技能效果!B:B,0))="","",INDEX(技能效果!O:O,MATCH(技能效果等级!B4580,技能效果!B:B,0)))</f>
        <v/>
      </c>
      <c r="S4580" s="97"/>
      <c r="T4580" s="97"/>
      <c r="U4580" s="97"/>
      <c r="V4580" s="96" t="str">
        <f>IF(INDEX(技能效果!AF:AF,MATCH(技能效果等级!B4580,技能效果!B:B,0))="","",INDEX(技能效果!AF:AF,MATCH(技能效果等级!B4580,技能效果!B:B,0)))</f>
        <v/>
      </c>
      <c r="W4580" s="95">
        <f t="shared" si="69"/>
        <v>449</v>
      </c>
    </row>
    <row r="4581" spans="1:23" ht="16.5" x14ac:dyDescent="0.2">
      <c r="A4581" s="62">
        <v>4578</v>
      </c>
      <c r="B4581" s="95">
        <f>INDEX(技能效果!B:B,MATCH(技能效果等级!W4581,技能效果!AE:AE,0))</f>
        <v>210700901</v>
      </c>
      <c r="C4581" s="95" t="str">
        <f>INDEX(技能效果!C:C,MATCH(技能效果等级!B4581,技能效果!B:B,0))</f>
        <v>徐晃普攻伤害(教学)</v>
      </c>
      <c r="D4581" s="96" t="s">
        <v>873</v>
      </c>
      <c r="E4581" s="95">
        <v>4</v>
      </c>
      <c r="F4581" s="95">
        <f>INDEX(技能效果!H:H,MATCH(技能效果等级!B4581,技能效果!B:B,0))</f>
        <v>1001</v>
      </c>
      <c r="G4581" s="95">
        <f>IF(INDEX(技能效果!K:K,MATCH(B4581,技能效果!B:B,0))=0,INDEX(技能效果!I:I,MATCH(技能效果等级!B4581,技能效果!B:B,0)),INDEX(技能效果!I:I,MATCH(技能效果等级!B4581,技能效果!B:B,0))*VLOOKUP(E4581,技能数值计算!$C$19:$D$28,2,FALSE))</f>
        <v>0.5</v>
      </c>
      <c r="H4581" s="95">
        <f>INDEX(技能效果!J:J,MATCH(技能效果等级!B4581,技能效果!B:B,0))</f>
        <v>0</v>
      </c>
      <c r="I4581" s="97"/>
      <c r="J4581" s="97"/>
      <c r="K4581" s="97"/>
      <c r="L4581" s="97"/>
      <c r="M4581" s="97"/>
      <c r="N4581" s="96" t="str">
        <f>IF(INDEX(技能效果!L:L,MATCH(技能效果等级!B4581,技能效果!B:B,0))="","",INDEX(技能效果!L:L,MATCH(技能效果等级!B4581,技能效果!B:B,0)))</f>
        <v/>
      </c>
      <c r="O4581" s="95">
        <f>IF(INDEX(技能效果!N:N,MATCH(B4581,技能效果!B:B,0))=0,INDEX(技能效果!M:M,MATCH(技能效果等级!B4581,技能效果!B:B,0)),INDEX(技能效果!M:M,MATCH(技能效果等级!B4581,技能效果!B:B,0))*VLOOKUP(E4581,技能数值计算!$C$19:$D$28,2,FALSE))</f>
        <v>0</v>
      </c>
      <c r="P4581" s="97"/>
      <c r="Q4581" s="97"/>
      <c r="R4581" s="95" t="str">
        <f>IF(INDEX(技能效果!O:O,MATCH(技能效果等级!B4581,技能效果!B:B,0))="","",INDEX(技能效果!O:O,MATCH(技能效果等级!B4581,技能效果!B:B,0)))</f>
        <v/>
      </c>
      <c r="S4581" s="97"/>
      <c r="T4581" s="97"/>
      <c r="U4581" s="97"/>
      <c r="V4581" s="96" t="str">
        <f>IF(INDEX(技能效果!AF:AF,MATCH(技能效果等级!B4581,技能效果!B:B,0))="","",INDEX(技能效果!AF:AF,MATCH(技能效果等级!B4581,技能效果!B:B,0)))</f>
        <v/>
      </c>
      <c r="W4581" s="95">
        <f t="shared" si="69"/>
        <v>449</v>
      </c>
    </row>
    <row r="4582" spans="1:23" ht="16.5" x14ac:dyDescent="0.2">
      <c r="A4582" s="62">
        <v>4579</v>
      </c>
      <c r="B4582" s="95">
        <f>INDEX(技能效果!B:B,MATCH(技能效果等级!W4582,技能效果!AE:AE,0))</f>
        <v>210700901</v>
      </c>
      <c r="C4582" s="95" t="str">
        <f>INDEX(技能效果!C:C,MATCH(技能效果等级!B4582,技能效果!B:B,0))</f>
        <v>徐晃普攻伤害(教学)</v>
      </c>
      <c r="D4582" s="96" t="s">
        <v>873</v>
      </c>
      <c r="E4582" s="95">
        <v>5</v>
      </c>
      <c r="F4582" s="95">
        <f>INDEX(技能效果!H:H,MATCH(技能效果等级!B4582,技能效果!B:B,0))</f>
        <v>1001</v>
      </c>
      <c r="G4582" s="95">
        <f>IF(INDEX(技能效果!K:K,MATCH(B4582,技能效果!B:B,0))=0,INDEX(技能效果!I:I,MATCH(技能效果等级!B4582,技能效果!B:B,0)),INDEX(技能效果!I:I,MATCH(技能效果等级!B4582,技能效果!B:B,0))*VLOOKUP(E4582,技能数值计算!$C$19:$D$28,2,FALSE))</f>
        <v>0.5</v>
      </c>
      <c r="H4582" s="95">
        <f>INDEX(技能效果!J:J,MATCH(技能效果等级!B4582,技能效果!B:B,0))</f>
        <v>0</v>
      </c>
      <c r="I4582" s="97"/>
      <c r="J4582" s="97"/>
      <c r="K4582" s="97"/>
      <c r="L4582" s="97"/>
      <c r="M4582" s="97"/>
      <c r="N4582" s="96" t="str">
        <f>IF(INDEX(技能效果!L:L,MATCH(技能效果等级!B4582,技能效果!B:B,0))="","",INDEX(技能效果!L:L,MATCH(技能效果等级!B4582,技能效果!B:B,0)))</f>
        <v/>
      </c>
      <c r="O4582" s="95">
        <f>IF(INDEX(技能效果!N:N,MATCH(B4582,技能效果!B:B,0))=0,INDEX(技能效果!M:M,MATCH(技能效果等级!B4582,技能效果!B:B,0)),INDEX(技能效果!M:M,MATCH(技能效果等级!B4582,技能效果!B:B,0))*VLOOKUP(E4582,技能数值计算!$C$19:$D$28,2,FALSE))</f>
        <v>0</v>
      </c>
      <c r="P4582" s="97"/>
      <c r="Q4582" s="97"/>
      <c r="R4582" s="95" t="str">
        <f>IF(INDEX(技能效果!O:O,MATCH(技能效果等级!B4582,技能效果!B:B,0))="","",INDEX(技能效果!O:O,MATCH(技能效果等级!B4582,技能效果!B:B,0)))</f>
        <v/>
      </c>
      <c r="S4582" s="97"/>
      <c r="T4582" s="97"/>
      <c r="U4582" s="97"/>
      <c r="V4582" s="96" t="str">
        <f>IF(INDEX(技能效果!AF:AF,MATCH(技能效果等级!B4582,技能效果!B:B,0))="","",INDEX(技能效果!AF:AF,MATCH(技能效果等级!B4582,技能效果!B:B,0)))</f>
        <v/>
      </c>
      <c r="W4582" s="95">
        <f t="shared" si="69"/>
        <v>449</v>
      </c>
    </row>
    <row r="4583" spans="1:23" ht="16.5" x14ac:dyDescent="0.2">
      <c r="A4583" s="62">
        <v>4580</v>
      </c>
      <c r="B4583" s="95">
        <f>INDEX(技能效果!B:B,MATCH(技能效果等级!W4583,技能效果!AE:AE,0))</f>
        <v>210700901</v>
      </c>
      <c r="C4583" s="95" t="str">
        <f>INDEX(技能效果!C:C,MATCH(技能效果等级!B4583,技能效果!B:B,0))</f>
        <v>徐晃普攻伤害(教学)</v>
      </c>
      <c r="D4583" s="96" t="s">
        <v>873</v>
      </c>
      <c r="E4583" s="95">
        <v>6</v>
      </c>
      <c r="F4583" s="95">
        <f>INDEX(技能效果!H:H,MATCH(技能效果等级!B4583,技能效果!B:B,0))</f>
        <v>1001</v>
      </c>
      <c r="G4583" s="95">
        <f>IF(INDEX(技能效果!K:K,MATCH(B4583,技能效果!B:B,0))=0,INDEX(技能效果!I:I,MATCH(技能效果等级!B4583,技能效果!B:B,0)),INDEX(技能效果!I:I,MATCH(技能效果等级!B4583,技能效果!B:B,0))*VLOOKUP(E4583,技能数值计算!$C$19:$D$28,2,FALSE))</f>
        <v>0.5</v>
      </c>
      <c r="H4583" s="95">
        <f>INDEX(技能效果!J:J,MATCH(技能效果等级!B4583,技能效果!B:B,0))</f>
        <v>0</v>
      </c>
      <c r="I4583" s="97"/>
      <c r="J4583" s="97"/>
      <c r="K4583" s="97"/>
      <c r="L4583" s="97"/>
      <c r="M4583" s="97"/>
      <c r="N4583" s="96" t="str">
        <f>IF(INDEX(技能效果!L:L,MATCH(技能效果等级!B4583,技能效果!B:B,0))="","",INDEX(技能效果!L:L,MATCH(技能效果等级!B4583,技能效果!B:B,0)))</f>
        <v/>
      </c>
      <c r="O4583" s="95">
        <f>IF(INDEX(技能效果!N:N,MATCH(B4583,技能效果!B:B,0))=0,INDEX(技能效果!M:M,MATCH(技能效果等级!B4583,技能效果!B:B,0)),INDEX(技能效果!M:M,MATCH(技能效果等级!B4583,技能效果!B:B,0))*VLOOKUP(E4583,技能数值计算!$C$19:$D$28,2,FALSE))</f>
        <v>0</v>
      </c>
      <c r="P4583" s="97"/>
      <c r="Q4583" s="97"/>
      <c r="R4583" s="95" t="str">
        <f>IF(INDEX(技能效果!O:O,MATCH(技能效果等级!B4583,技能效果!B:B,0))="","",INDEX(技能效果!O:O,MATCH(技能效果等级!B4583,技能效果!B:B,0)))</f>
        <v/>
      </c>
      <c r="S4583" s="97"/>
      <c r="T4583" s="97"/>
      <c r="U4583" s="97"/>
      <c r="V4583" s="96" t="str">
        <f>IF(INDEX(技能效果!AF:AF,MATCH(技能效果等级!B4583,技能效果!B:B,0))="","",INDEX(技能效果!AF:AF,MATCH(技能效果等级!B4583,技能效果!B:B,0)))</f>
        <v/>
      </c>
      <c r="W4583" s="95">
        <f t="shared" si="69"/>
        <v>449</v>
      </c>
    </row>
    <row r="4584" spans="1:23" ht="16.5" x14ac:dyDescent="0.2">
      <c r="A4584" s="62">
        <v>4581</v>
      </c>
      <c r="B4584" s="95">
        <f>INDEX(技能效果!B:B,MATCH(技能效果等级!W4584,技能效果!AE:AE,0))</f>
        <v>210700901</v>
      </c>
      <c r="C4584" s="95" t="str">
        <f>INDEX(技能效果!C:C,MATCH(技能效果等级!B4584,技能效果!B:B,0))</f>
        <v>徐晃普攻伤害(教学)</v>
      </c>
      <c r="D4584" s="96" t="s">
        <v>873</v>
      </c>
      <c r="E4584" s="95">
        <v>7</v>
      </c>
      <c r="F4584" s="95">
        <f>INDEX(技能效果!H:H,MATCH(技能效果等级!B4584,技能效果!B:B,0))</f>
        <v>1001</v>
      </c>
      <c r="G4584" s="95">
        <f>IF(INDEX(技能效果!K:K,MATCH(B4584,技能效果!B:B,0))=0,INDEX(技能效果!I:I,MATCH(技能效果等级!B4584,技能效果!B:B,0)),INDEX(技能效果!I:I,MATCH(技能效果等级!B4584,技能效果!B:B,0))*VLOOKUP(E4584,技能数值计算!$C$19:$D$28,2,FALSE))</f>
        <v>0.5</v>
      </c>
      <c r="H4584" s="95">
        <f>INDEX(技能效果!J:J,MATCH(技能效果等级!B4584,技能效果!B:B,0))</f>
        <v>0</v>
      </c>
      <c r="I4584" s="97"/>
      <c r="J4584" s="97"/>
      <c r="K4584" s="97"/>
      <c r="L4584" s="97"/>
      <c r="M4584" s="97"/>
      <c r="N4584" s="96" t="str">
        <f>IF(INDEX(技能效果!L:L,MATCH(技能效果等级!B4584,技能效果!B:B,0))="","",INDEX(技能效果!L:L,MATCH(技能效果等级!B4584,技能效果!B:B,0)))</f>
        <v/>
      </c>
      <c r="O4584" s="95">
        <f>IF(INDEX(技能效果!N:N,MATCH(B4584,技能效果!B:B,0))=0,INDEX(技能效果!M:M,MATCH(技能效果等级!B4584,技能效果!B:B,0)),INDEX(技能效果!M:M,MATCH(技能效果等级!B4584,技能效果!B:B,0))*VLOOKUP(E4584,技能数值计算!$C$19:$D$28,2,FALSE))</f>
        <v>0</v>
      </c>
      <c r="P4584" s="97"/>
      <c r="Q4584" s="97"/>
      <c r="R4584" s="95" t="str">
        <f>IF(INDEX(技能效果!O:O,MATCH(技能效果等级!B4584,技能效果!B:B,0))="","",INDEX(技能效果!O:O,MATCH(技能效果等级!B4584,技能效果!B:B,0)))</f>
        <v/>
      </c>
      <c r="S4584" s="97"/>
      <c r="T4584" s="97"/>
      <c r="U4584" s="97"/>
      <c r="V4584" s="96" t="str">
        <f>IF(INDEX(技能效果!AF:AF,MATCH(技能效果等级!B4584,技能效果!B:B,0))="","",INDEX(技能效果!AF:AF,MATCH(技能效果等级!B4584,技能效果!B:B,0)))</f>
        <v/>
      </c>
      <c r="W4584" s="95">
        <f t="shared" si="69"/>
        <v>449</v>
      </c>
    </row>
    <row r="4585" spans="1:23" ht="16.5" x14ac:dyDescent="0.2">
      <c r="A4585" s="62">
        <v>4582</v>
      </c>
      <c r="B4585" s="95">
        <f>INDEX(技能效果!B:B,MATCH(技能效果等级!W4585,技能效果!AE:AE,0))</f>
        <v>210700901</v>
      </c>
      <c r="C4585" s="95" t="str">
        <f>INDEX(技能效果!C:C,MATCH(技能效果等级!B4585,技能效果!B:B,0))</f>
        <v>徐晃普攻伤害(教学)</v>
      </c>
      <c r="D4585" s="96" t="s">
        <v>873</v>
      </c>
      <c r="E4585" s="95">
        <v>8</v>
      </c>
      <c r="F4585" s="95">
        <f>INDEX(技能效果!H:H,MATCH(技能效果等级!B4585,技能效果!B:B,0))</f>
        <v>1001</v>
      </c>
      <c r="G4585" s="95">
        <f>IF(INDEX(技能效果!K:K,MATCH(B4585,技能效果!B:B,0))=0,INDEX(技能效果!I:I,MATCH(技能效果等级!B4585,技能效果!B:B,0)),INDEX(技能效果!I:I,MATCH(技能效果等级!B4585,技能效果!B:B,0))*VLOOKUP(E4585,技能数值计算!$C$19:$D$28,2,FALSE))</f>
        <v>0.5</v>
      </c>
      <c r="H4585" s="95">
        <f>INDEX(技能效果!J:J,MATCH(技能效果等级!B4585,技能效果!B:B,0))</f>
        <v>0</v>
      </c>
      <c r="I4585" s="97"/>
      <c r="J4585" s="97"/>
      <c r="K4585" s="97"/>
      <c r="L4585" s="97"/>
      <c r="M4585" s="97"/>
      <c r="N4585" s="96" t="str">
        <f>IF(INDEX(技能效果!L:L,MATCH(技能效果等级!B4585,技能效果!B:B,0))="","",INDEX(技能效果!L:L,MATCH(技能效果等级!B4585,技能效果!B:B,0)))</f>
        <v/>
      </c>
      <c r="O4585" s="95">
        <f>IF(INDEX(技能效果!N:N,MATCH(B4585,技能效果!B:B,0))=0,INDEX(技能效果!M:M,MATCH(技能效果等级!B4585,技能效果!B:B,0)),INDEX(技能效果!M:M,MATCH(技能效果等级!B4585,技能效果!B:B,0))*VLOOKUP(E4585,技能数值计算!$C$19:$D$28,2,FALSE))</f>
        <v>0</v>
      </c>
      <c r="P4585" s="97"/>
      <c r="Q4585" s="97"/>
      <c r="R4585" s="95" t="str">
        <f>IF(INDEX(技能效果!O:O,MATCH(技能效果等级!B4585,技能效果!B:B,0))="","",INDEX(技能效果!O:O,MATCH(技能效果等级!B4585,技能效果!B:B,0)))</f>
        <v/>
      </c>
      <c r="S4585" s="97"/>
      <c r="T4585" s="97"/>
      <c r="U4585" s="97"/>
      <c r="V4585" s="96" t="str">
        <f>IF(INDEX(技能效果!AF:AF,MATCH(技能效果等级!B4585,技能效果!B:B,0))="","",INDEX(技能效果!AF:AF,MATCH(技能效果等级!B4585,技能效果!B:B,0)))</f>
        <v/>
      </c>
      <c r="W4585" s="95">
        <f t="shared" si="69"/>
        <v>449</v>
      </c>
    </row>
    <row r="4586" spans="1:23" ht="16.5" x14ac:dyDescent="0.2">
      <c r="A4586" s="62">
        <v>4583</v>
      </c>
      <c r="B4586" s="95">
        <f>INDEX(技能效果!B:B,MATCH(技能效果等级!W4586,技能效果!AE:AE,0))</f>
        <v>210700901</v>
      </c>
      <c r="C4586" s="95" t="str">
        <f>INDEX(技能效果!C:C,MATCH(技能效果等级!B4586,技能效果!B:B,0))</f>
        <v>徐晃普攻伤害(教学)</v>
      </c>
      <c r="D4586" s="96" t="s">
        <v>873</v>
      </c>
      <c r="E4586" s="95">
        <v>9</v>
      </c>
      <c r="F4586" s="95">
        <f>INDEX(技能效果!H:H,MATCH(技能效果等级!B4586,技能效果!B:B,0))</f>
        <v>1001</v>
      </c>
      <c r="G4586" s="95">
        <f>IF(INDEX(技能效果!K:K,MATCH(B4586,技能效果!B:B,0))=0,INDEX(技能效果!I:I,MATCH(技能效果等级!B4586,技能效果!B:B,0)),INDEX(技能效果!I:I,MATCH(技能效果等级!B4586,技能效果!B:B,0))*VLOOKUP(E4586,技能数值计算!$C$19:$D$28,2,FALSE))</f>
        <v>0.5</v>
      </c>
      <c r="H4586" s="95">
        <f>INDEX(技能效果!J:J,MATCH(技能效果等级!B4586,技能效果!B:B,0))</f>
        <v>0</v>
      </c>
      <c r="I4586" s="97"/>
      <c r="J4586" s="97"/>
      <c r="K4586" s="97"/>
      <c r="L4586" s="97"/>
      <c r="M4586" s="97"/>
      <c r="N4586" s="96" t="str">
        <f>IF(INDEX(技能效果!L:L,MATCH(技能效果等级!B4586,技能效果!B:B,0))="","",INDEX(技能效果!L:L,MATCH(技能效果等级!B4586,技能效果!B:B,0)))</f>
        <v/>
      </c>
      <c r="O4586" s="95">
        <f>IF(INDEX(技能效果!N:N,MATCH(B4586,技能效果!B:B,0))=0,INDEX(技能效果!M:M,MATCH(技能效果等级!B4586,技能效果!B:B,0)),INDEX(技能效果!M:M,MATCH(技能效果等级!B4586,技能效果!B:B,0))*VLOOKUP(E4586,技能数值计算!$C$19:$D$28,2,FALSE))</f>
        <v>0</v>
      </c>
      <c r="P4586" s="97"/>
      <c r="Q4586" s="97"/>
      <c r="R4586" s="95" t="str">
        <f>IF(INDEX(技能效果!O:O,MATCH(技能效果等级!B4586,技能效果!B:B,0))="","",INDEX(技能效果!O:O,MATCH(技能效果等级!B4586,技能效果!B:B,0)))</f>
        <v/>
      </c>
      <c r="S4586" s="97"/>
      <c r="T4586" s="97"/>
      <c r="U4586" s="97"/>
      <c r="V4586" s="96" t="str">
        <f>IF(INDEX(技能效果!AF:AF,MATCH(技能效果等级!B4586,技能效果!B:B,0))="","",INDEX(技能效果!AF:AF,MATCH(技能效果等级!B4586,技能效果!B:B,0)))</f>
        <v/>
      </c>
      <c r="W4586" s="95">
        <f t="shared" si="69"/>
        <v>449</v>
      </c>
    </row>
    <row r="4587" spans="1:23" ht="16.5" x14ac:dyDescent="0.2">
      <c r="A4587" s="62">
        <v>4584</v>
      </c>
      <c r="B4587" s="95">
        <f>INDEX(技能效果!B:B,MATCH(技能效果等级!W4587,技能效果!AE:AE,0))</f>
        <v>210700901</v>
      </c>
      <c r="C4587" s="95" t="str">
        <f>INDEX(技能效果!C:C,MATCH(技能效果等级!B4587,技能效果!B:B,0))</f>
        <v>徐晃普攻伤害(教学)</v>
      </c>
      <c r="D4587" s="96" t="s">
        <v>873</v>
      </c>
      <c r="E4587" s="95">
        <v>10</v>
      </c>
      <c r="F4587" s="95">
        <f>INDEX(技能效果!H:H,MATCH(技能效果等级!B4587,技能效果!B:B,0))</f>
        <v>1001</v>
      </c>
      <c r="G4587" s="95">
        <f>IF(INDEX(技能效果!K:K,MATCH(B4587,技能效果!B:B,0))=0,INDEX(技能效果!I:I,MATCH(技能效果等级!B4587,技能效果!B:B,0)),INDEX(技能效果!I:I,MATCH(技能效果等级!B4587,技能效果!B:B,0))*VLOOKUP(E4587,技能数值计算!$C$19:$D$28,2,FALSE))</f>
        <v>0.5</v>
      </c>
      <c r="H4587" s="95">
        <f>INDEX(技能效果!J:J,MATCH(技能效果等级!B4587,技能效果!B:B,0))</f>
        <v>0</v>
      </c>
      <c r="I4587" s="97"/>
      <c r="J4587" s="97"/>
      <c r="K4587" s="97"/>
      <c r="L4587" s="97"/>
      <c r="M4587" s="97"/>
      <c r="N4587" s="96" t="str">
        <f>IF(INDEX(技能效果!L:L,MATCH(技能效果等级!B4587,技能效果!B:B,0))="","",INDEX(技能效果!L:L,MATCH(技能效果等级!B4587,技能效果!B:B,0)))</f>
        <v/>
      </c>
      <c r="O4587" s="95">
        <f>IF(INDEX(技能效果!N:N,MATCH(B4587,技能效果!B:B,0))=0,INDEX(技能效果!M:M,MATCH(技能效果等级!B4587,技能效果!B:B,0)),INDEX(技能效果!M:M,MATCH(技能效果等级!B4587,技能效果!B:B,0))*VLOOKUP(E4587,技能数值计算!$C$19:$D$28,2,FALSE))</f>
        <v>0</v>
      </c>
      <c r="P4587" s="97"/>
      <c r="Q4587" s="97"/>
      <c r="R4587" s="95" t="str">
        <f>IF(INDEX(技能效果!O:O,MATCH(技能效果等级!B4587,技能效果!B:B,0))="","",INDEX(技能效果!O:O,MATCH(技能效果等级!B4587,技能效果!B:B,0)))</f>
        <v/>
      </c>
      <c r="S4587" s="97"/>
      <c r="T4587" s="97"/>
      <c r="U4587" s="97"/>
      <c r="V4587" s="96" t="str">
        <f>IF(INDEX(技能效果!AF:AF,MATCH(技能效果等级!B4587,技能效果!B:B,0))="","",INDEX(技能效果!AF:AF,MATCH(技能效果等级!B4587,技能效果!B:B,0)))</f>
        <v/>
      </c>
      <c r="W4587" s="95">
        <f t="shared" si="69"/>
        <v>449</v>
      </c>
    </row>
    <row r="4588" spans="1:23" ht="16.5" x14ac:dyDescent="0.2">
      <c r="A4588" s="62">
        <v>4585</v>
      </c>
      <c r="B4588" s="95">
        <f>INDEX(技能效果!B:B,MATCH(技能效果等级!W4588,技能效果!AE:AE,0))</f>
        <v>210700902</v>
      </c>
      <c r="C4588" s="95" t="str">
        <f>INDEX(技能效果!C:C,MATCH(技能效果等级!B4588,技能效果!B:B,0))</f>
        <v>徐晃普攻水晶(教学)</v>
      </c>
      <c r="D4588" s="96" t="s">
        <v>873</v>
      </c>
      <c r="E4588" s="95">
        <v>1</v>
      </c>
      <c r="F4588" s="95">
        <f>INDEX(技能效果!H:H,MATCH(技能效果等级!B4588,技能效果!B:B,0))</f>
        <v>3006</v>
      </c>
      <c r="G4588" s="95">
        <f>IF(INDEX(技能效果!K:K,MATCH(B4588,技能效果!B:B,0))=0,INDEX(技能效果!I:I,MATCH(技能效果等级!B4588,技能效果!B:B,0)),INDEX(技能效果!I:I,MATCH(技能效果等级!B4588,技能效果!B:B,0))*VLOOKUP(E4588,技能数值计算!$C$19:$D$28,2,FALSE))</f>
        <v>1</v>
      </c>
      <c r="H4588" s="95">
        <f>INDEX(技能效果!J:J,MATCH(技能效果等级!B4588,技能效果!B:B,0))</f>
        <v>0</v>
      </c>
      <c r="I4588" s="97"/>
      <c r="J4588" s="97"/>
      <c r="K4588" s="97"/>
      <c r="L4588" s="97"/>
      <c r="M4588" s="97"/>
      <c r="N4588" s="96" t="str">
        <f>IF(INDEX(技能效果!L:L,MATCH(技能效果等级!B4588,技能效果!B:B,0))="","",INDEX(技能效果!L:L,MATCH(技能效果等级!B4588,技能效果!B:B,0)))</f>
        <v/>
      </c>
      <c r="O4588" s="95">
        <f>IF(INDEX(技能效果!N:N,MATCH(B4588,技能效果!B:B,0))=0,INDEX(技能效果!M:M,MATCH(技能效果等级!B4588,技能效果!B:B,0)),INDEX(技能效果!M:M,MATCH(技能效果等级!B4588,技能效果!B:B,0))*VLOOKUP(E4588,技能数值计算!$C$19:$D$28,2,FALSE))</f>
        <v>0</v>
      </c>
      <c r="P4588" s="97"/>
      <c r="Q4588" s="97"/>
      <c r="R4588" s="95" t="str">
        <f>IF(INDEX(技能效果!O:O,MATCH(技能效果等级!B4588,技能效果!B:B,0))="","",INDEX(技能效果!O:O,MATCH(技能效果等级!B4588,技能效果!B:B,0)))</f>
        <v/>
      </c>
      <c r="S4588" s="97"/>
      <c r="T4588" s="97"/>
      <c r="U4588" s="97"/>
      <c r="V4588" s="96" t="str">
        <f>IF(INDEX(技能效果!AF:AF,MATCH(技能效果等级!B4588,技能效果!B:B,0))="","",INDEX(技能效果!AF:AF,MATCH(技能效果等级!B4588,技能效果!B:B,0)))</f>
        <v/>
      </c>
      <c r="W4588" s="95">
        <f t="shared" si="69"/>
        <v>450</v>
      </c>
    </row>
    <row r="4589" spans="1:23" ht="16.5" x14ac:dyDescent="0.2">
      <c r="A4589" s="62">
        <v>4586</v>
      </c>
      <c r="B4589" s="95">
        <f>INDEX(技能效果!B:B,MATCH(技能效果等级!W4589,技能效果!AE:AE,0))</f>
        <v>210700902</v>
      </c>
      <c r="C4589" s="95" t="str">
        <f>INDEX(技能效果!C:C,MATCH(技能效果等级!B4589,技能效果!B:B,0))</f>
        <v>徐晃普攻水晶(教学)</v>
      </c>
      <c r="D4589" s="96" t="s">
        <v>873</v>
      </c>
      <c r="E4589" s="95">
        <v>2</v>
      </c>
      <c r="F4589" s="95">
        <f>INDEX(技能效果!H:H,MATCH(技能效果等级!B4589,技能效果!B:B,0))</f>
        <v>3006</v>
      </c>
      <c r="G4589" s="95">
        <f>IF(INDEX(技能效果!K:K,MATCH(B4589,技能效果!B:B,0))=0,INDEX(技能效果!I:I,MATCH(技能效果等级!B4589,技能效果!B:B,0)),INDEX(技能效果!I:I,MATCH(技能效果等级!B4589,技能效果!B:B,0))*VLOOKUP(E4589,技能数值计算!$C$19:$D$28,2,FALSE))</f>
        <v>1</v>
      </c>
      <c r="H4589" s="95">
        <f>INDEX(技能效果!J:J,MATCH(技能效果等级!B4589,技能效果!B:B,0))</f>
        <v>0</v>
      </c>
      <c r="I4589" s="97"/>
      <c r="J4589" s="97"/>
      <c r="K4589" s="97"/>
      <c r="L4589" s="97"/>
      <c r="M4589" s="97"/>
      <c r="N4589" s="96" t="str">
        <f>IF(INDEX(技能效果!L:L,MATCH(技能效果等级!B4589,技能效果!B:B,0))="","",INDEX(技能效果!L:L,MATCH(技能效果等级!B4589,技能效果!B:B,0)))</f>
        <v/>
      </c>
      <c r="O4589" s="95">
        <f>IF(INDEX(技能效果!N:N,MATCH(B4589,技能效果!B:B,0))=0,INDEX(技能效果!M:M,MATCH(技能效果等级!B4589,技能效果!B:B,0)),INDEX(技能效果!M:M,MATCH(技能效果等级!B4589,技能效果!B:B,0))*VLOOKUP(E4589,技能数值计算!$C$19:$D$28,2,FALSE))</f>
        <v>0</v>
      </c>
      <c r="P4589" s="97"/>
      <c r="Q4589" s="97"/>
      <c r="R4589" s="95" t="str">
        <f>IF(INDEX(技能效果!O:O,MATCH(技能效果等级!B4589,技能效果!B:B,0))="","",INDEX(技能效果!O:O,MATCH(技能效果等级!B4589,技能效果!B:B,0)))</f>
        <v/>
      </c>
      <c r="S4589" s="97"/>
      <c r="T4589" s="97"/>
      <c r="U4589" s="97"/>
      <c r="V4589" s="96" t="str">
        <f>IF(INDEX(技能效果!AF:AF,MATCH(技能效果等级!B4589,技能效果!B:B,0))="","",INDEX(技能效果!AF:AF,MATCH(技能效果等级!B4589,技能效果!B:B,0)))</f>
        <v/>
      </c>
      <c r="W4589" s="95">
        <f t="shared" ref="W4589:W4652" si="70">W4579+1</f>
        <v>450</v>
      </c>
    </row>
    <row r="4590" spans="1:23" ht="16.5" x14ac:dyDescent="0.2">
      <c r="A4590" s="62">
        <v>4587</v>
      </c>
      <c r="B4590" s="95">
        <f>INDEX(技能效果!B:B,MATCH(技能效果等级!W4590,技能效果!AE:AE,0))</f>
        <v>210700902</v>
      </c>
      <c r="C4590" s="95" t="str">
        <f>INDEX(技能效果!C:C,MATCH(技能效果等级!B4590,技能效果!B:B,0))</f>
        <v>徐晃普攻水晶(教学)</v>
      </c>
      <c r="D4590" s="96" t="s">
        <v>873</v>
      </c>
      <c r="E4590" s="95">
        <v>3</v>
      </c>
      <c r="F4590" s="95">
        <f>INDEX(技能效果!H:H,MATCH(技能效果等级!B4590,技能效果!B:B,0))</f>
        <v>3006</v>
      </c>
      <c r="G4590" s="95">
        <f>IF(INDEX(技能效果!K:K,MATCH(B4590,技能效果!B:B,0))=0,INDEX(技能效果!I:I,MATCH(技能效果等级!B4590,技能效果!B:B,0)),INDEX(技能效果!I:I,MATCH(技能效果等级!B4590,技能效果!B:B,0))*VLOOKUP(E4590,技能数值计算!$C$19:$D$28,2,FALSE))</f>
        <v>1</v>
      </c>
      <c r="H4590" s="95">
        <f>INDEX(技能效果!J:J,MATCH(技能效果等级!B4590,技能效果!B:B,0))</f>
        <v>0</v>
      </c>
      <c r="I4590" s="97"/>
      <c r="J4590" s="97"/>
      <c r="K4590" s="97"/>
      <c r="L4590" s="97"/>
      <c r="M4590" s="97"/>
      <c r="N4590" s="96" t="str">
        <f>IF(INDEX(技能效果!L:L,MATCH(技能效果等级!B4590,技能效果!B:B,0))="","",INDEX(技能效果!L:L,MATCH(技能效果等级!B4590,技能效果!B:B,0)))</f>
        <v/>
      </c>
      <c r="O4590" s="95">
        <f>IF(INDEX(技能效果!N:N,MATCH(B4590,技能效果!B:B,0))=0,INDEX(技能效果!M:M,MATCH(技能效果等级!B4590,技能效果!B:B,0)),INDEX(技能效果!M:M,MATCH(技能效果等级!B4590,技能效果!B:B,0))*VLOOKUP(E4590,技能数值计算!$C$19:$D$28,2,FALSE))</f>
        <v>0</v>
      </c>
      <c r="P4590" s="97"/>
      <c r="Q4590" s="97"/>
      <c r="R4590" s="95" t="str">
        <f>IF(INDEX(技能效果!O:O,MATCH(技能效果等级!B4590,技能效果!B:B,0))="","",INDEX(技能效果!O:O,MATCH(技能效果等级!B4590,技能效果!B:B,0)))</f>
        <v/>
      </c>
      <c r="S4590" s="97"/>
      <c r="T4590" s="97"/>
      <c r="U4590" s="97"/>
      <c r="V4590" s="96" t="str">
        <f>IF(INDEX(技能效果!AF:AF,MATCH(技能效果等级!B4590,技能效果!B:B,0))="","",INDEX(技能效果!AF:AF,MATCH(技能效果等级!B4590,技能效果!B:B,0)))</f>
        <v/>
      </c>
      <c r="W4590" s="95">
        <f t="shared" si="70"/>
        <v>450</v>
      </c>
    </row>
    <row r="4591" spans="1:23" ht="16.5" x14ac:dyDescent="0.2">
      <c r="A4591" s="62">
        <v>4588</v>
      </c>
      <c r="B4591" s="95">
        <f>INDEX(技能效果!B:B,MATCH(技能效果等级!W4591,技能效果!AE:AE,0))</f>
        <v>210700902</v>
      </c>
      <c r="C4591" s="95" t="str">
        <f>INDEX(技能效果!C:C,MATCH(技能效果等级!B4591,技能效果!B:B,0))</f>
        <v>徐晃普攻水晶(教学)</v>
      </c>
      <c r="D4591" s="96" t="s">
        <v>873</v>
      </c>
      <c r="E4591" s="95">
        <v>4</v>
      </c>
      <c r="F4591" s="95">
        <f>INDEX(技能效果!H:H,MATCH(技能效果等级!B4591,技能效果!B:B,0))</f>
        <v>3006</v>
      </c>
      <c r="G4591" s="95">
        <f>IF(INDEX(技能效果!K:K,MATCH(B4591,技能效果!B:B,0))=0,INDEX(技能效果!I:I,MATCH(技能效果等级!B4591,技能效果!B:B,0)),INDEX(技能效果!I:I,MATCH(技能效果等级!B4591,技能效果!B:B,0))*VLOOKUP(E4591,技能数值计算!$C$19:$D$28,2,FALSE))</f>
        <v>1</v>
      </c>
      <c r="H4591" s="95">
        <f>INDEX(技能效果!J:J,MATCH(技能效果等级!B4591,技能效果!B:B,0))</f>
        <v>0</v>
      </c>
      <c r="I4591" s="97"/>
      <c r="J4591" s="97"/>
      <c r="K4591" s="97"/>
      <c r="L4591" s="97"/>
      <c r="M4591" s="97"/>
      <c r="N4591" s="96" t="str">
        <f>IF(INDEX(技能效果!L:L,MATCH(技能效果等级!B4591,技能效果!B:B,0))="","",INDEX(技能效果!L:L,MATCH(技能效果等级!B4591,技能效果!B:B,0)))</f>
        <v/>
      </c>
      <c r="O4591" s="95">
        <f>IF(INDEX(技能效果!N:N,MATCH(B4591,技能效果!B:B,0))=0,INDEX(技能效果!M:M,MATCH(技能效果等级!B4591,技能效果!B:B,0)),INDEX(技能效果!M:M,MATCH(技能效果等级!B4591,技能效果!B:B,0))*VLOOKUP(E4591,技能数值计算!$C$19:$D$28,2,FALSE))</f>
        <v>0</v>
      </c>
      <c r="P4591" s="97"/>
      <c r="Q4591" s="97"/>
      <c r="R4591" s="95" t="str">
        <f>IF(INDEX(技能效果!O:O,MATCH(技能效果等级!B4591,技能效果!B:B,0))="","",INDEX(技能效果!O:O,MATCH(技能效果等级!B4591,技能效果!B:B,0)))</f>
        <v/>
      </c>
      <c r="S4591" s="97"/>
      <c r="T4591" s="97"/>
      <c r="U4591" s="97"/>
      <c r="V4591" s="96" t="str">
        <f>IF(INDEX(技能效果!AF:AF,MATCH(技能效果等级!B4591,技能效果!B:B,0))="","",INDEX(技能效果!AF:AF,MATCH(技能效果等级!B4591,技能效果!B:B,0)))</f>
        <v/>
      </c>
      <c r="W4591" s="95">
        <f t="shared" si="70"/>
        <v>450</v>
      </c>
    </row>
    <row r="4592" spans="1:23" ht="16.5" x14ac:dyDescent="0.2">
      <c r="A4592" s="62">
        <v>4589</v>
      </c>
      <c r="B4592" s="95">
        <f>INDEX(技能效果!B:B,MATCH(技能效果等级!W4592,技能效果!AE:AE,0))</f>
        <v>210700902</v>
      </c>
      <c r="C4592" s="95" t="str">
        <f>INDEX(技能效果!C:C,MATCH(技能效果等级!B4592,技能效果!B:B,0))</f>
        <v>徐晃普攻水晶(教学)</v>
      </c>
      <c r="D4592" s="96" t="s">
        <v>873</v>
      </c>
      <c r="E4592" s="95">
        <v>5</v>
      </c>
      <c r="F4592" s="95">
        <f>INDEX(技能效果!H:H,MATCH(技能效果等级!B4592,技能效果!B:B,0))</f>
        <v>3006</v>
      </c>
      <c r="G4592" s="95">
        <f>IF(INDEX(技能效果!K:K,MATCH(B4592,技能效果!B:B,0))=0,INDEX(技能效果!I:I,MATCH(技能效果等级!B4592,技能效果!B:B,0)),INDEX(技能效果!I:I,MATCH(技能效果等级!B4592,技能效果!B:B,0))*VLOOKUP(E4592,技能数值计算!$C$19:$D$28,2,FALSE))</f>
        <v>1</v>
      </c>
      <c r="H4592" s="95">
        <f>INDEX(技能效果!J:J,MATCH(技能效果等级!B4592,技能效果!B:B,0))</f>
        <v>0</v>
      </c>
      <c r="I4592" s="97"/>
      <c r="J4592" s="97"/>
      <c r="K4592" s="97"/>
      <c r="L4592" s="97"/>
      <c r="M4592" s="97"/>
      <c r="N4592" s="96" t="str">
        <f>IF(INDEX(技能效果!L:L,MATCH(技能效果等级!B4592,技能效果!B:B,0))="","",INDEX(技能效果!L:L,MATCH(技能效果等级!B4592,技能效果!B:B,0)))</f>
        <v/>
      </c>
      <c r="O4592" s="95">
        <f>IF(INDEX(技能效果!N:N,MATCH(B4592,技能效果!B:B,0))=0,INDEX(技能效果!M:M,MATCH(技能效果等级!B4592,技能效果!B:B,0)),INDEX(技能效果!M:M,MATCH(技能效果等级!B4592,技能效果!B:B,0))*VLOOKUP(E4592,技能数值计算!$C$19:$D$28,2,FALSE))</f>
        <v>0</v>
      </c>
      <c r="P4592" s="97"/>
      <c r="Q4592" s="97"/>
      <c r="R4592" s="95" t="str">
        <f>IF(INDEX(技能效果!O:O,MATCH(技能效果等级!B4592,技能效果!B:B,0))="","",INDEX(技能效果!O:O,MATCH(技能效果等级!B4592,技能效果!B:B,0)))</f>
        <v/>
      </c>
      <c r="S4592" s="97"/>
      <c r="T4592" s="97"/>
      <c r="U4592" s="97"/>
      <c r="V4592" s="96" t="str">
        <f>IF(INDEX(技能效果!AF:AF,MATCH(技能效果等级!B4592,技能效果!B:B,0))="","",INDEX(技能效果!AF:AF,MATCH(技能效果等级!B4592,技能效果!B:B,0)))</f>
        <v/>
      </c>
      <c r="W4592" s="95">
        <f t="shared" si="70"/>
        <v>450</v>
      </c>
    </row>
    <row r="4593" spans="1:23" ht="16.5" x14ac:dyDescent="0.2">
      <c r="A4593" s="62">
        <v>4590</v>
      </c>
      <c r="B4593" s="95">
        <f>INDEX(技能效果!B:B,MATCH(技能效果等级!W4593,技能效果!AE:AE,0))</f>
        <v>210700902</v>
      </c>
      <c r="C4593" s="95" t="str">
        <f>INDEX(技能效果!C:C,MATCH(技能效果等级!B4593,技能效果!B:B,0))</f>
        <v>徐晃普攻水晶(教学)</v>
      </c>
      <c r="D4593" s="96" t="s">
        <v>873</v>
      </c>
      <c r="E4593" s="95">
        <v>6</v>
      </c>
      <c r="F4593" s="95">
        <f>INDEX(技能效果!H:H,MATCH(技能效果等级!B4593,技能效果!B:B,0))</f>
        <v>3006</v>
      </c>
      <c r="G4593" s="95">
        <f>IF(INDEX(技能效果!K:K,MATCH(B4593,技能效果!B:B,0))=0,INDEX(技能效果!I:I,MATCH(技能效果等级!B4593,技能效果!B:B,0)),INDEX(技能效果!I:I,MATCH(技能效果等级!B4593,技能效果!B:B,0))*VLOOKUP(E4593,技能数值计算!$C$19:$D$28,2,FALSE))</f>
        <v>1</v>
      </c>
      <c r="H4593" s="95">
        <f>INDEX(技能效果!J:J,MATCH(技能效果等级!B4593,技能效果!B:B,0))</f>
        <v>0</v>
      </c>
      <c r="I4593" s="97"/>
      <c r="J4593" s="97"/>
      <c r="K4593" s="97"/>
      <c r="L4593" s="97"/>
      <c r="M4593" s="97"/>
      <c r="N4593" s="96" t="str">
        <f>IF(INDEX(技能效果!L:L,MATCH(技能效果等级!B4593,技能效果!B:B,0))="","",INDEX(技能效果!L:L,MATCH(技能效果等级!B4593,技能效果!B:B,0)))</f>
        <v/>
      </c>
      <c r="O4593" s="95">
        <f>IF(INDEX(技能效果!N:N,MATCH(B4593,技能效果!B:B,0))=0,INDEX(技能效果!M:M,MATCH(技能效果等级!B4593,技能效果!B:B,0)),INDEX(技能效果!M:M,MATCH(技能效果等级!B4593,技能效果!B:B,0))*VLOOKUP(E4593,技能数值计算!$C$19:$D$28,2,FALSE))</f>
        <v>0</v>
      </c>
      <c r="P4593" s="97"/>
      <c r="Q4593" s="97"/>
      <c r="R4593" s="95" t="str">
        <f>IF(INDEX(技能效果!O:O,MATCH(技能效果等级!B4593,技能效果!B:B,0))="","",INDEX(技能效果!O:O,MATCH(技能效果等级!B4593,技能效果!B:B,0)))</f>
        <v/>
      </c>
      <c r="S4593" s="97"/>
      <c r="T4593" s="97"/>
      <c r="U4593" s="97"/>
      <c r="V4593" s="96" t="str">
        <f>IF(INDEX(技能效果!AF:AF,MATCH(技能效果等级!B4593,技能效果!B:B,0))="","",INDEX(技能效果!AF:AF,MATCH(技能效果等级!B4593,技能效果!B:B,0)))</f>
        <v/>
      </c>
      <c r="W4593" s="95">
        <f t="shared" si="70"/>
        <v>450</v>
      </c>
    </row>
    <row r="4594" spans="1:23" ht="16.5" x14ac:dyDescent="0.2">
      <c r="A4594" s="62">
        <v>4591</v>
      </c>
      <c r="B4594" s="95">
        <f>INDEX(技能效果!B:B,MATCH(技能效果等级!W4594,技能效果!AE:AE,0))</f>
        <v>210700902</v>
      </c>
      <c r="C4594" s="95" t="str">
        <f>INDEX(技能效果!C:C,MATCH(技能效果等级!B4594,技能效果!B:B,0))</f>
        <v>徐晃普攻水晶(教学)</v>
      </c>
      <c r="D4594" s="96" t="s">
        <v>873</v>
      </c>
      <c r="E4594" s="95">
        <v>7</v>
      </c>
      <c r="F4594" s="95">
        <f>INDEX(技能效果!H:H,MATCH(技能效果等级!B4594,技能效果!B:B,0))</f>
        <v>3006</v>
      </c>
      <c r="G4594" s="95">
        <f>IF(INDEX(技能效果!K:K,MATCH(B4594,技能效果!B:B,0))=0,INDEX(技能效果!I:I,MATCH(技能效果等级!B4594,技能效果!B:B,0)),INDEX(技能效果!I:I,MATCH(技能效果等级!B4594,技能效果!B:B,0))*VLOOKUP(E4594,技能数值计算!$C$19:$D$28,2,FALSE))</f>
        <v>1</v>
      </c>
      <c r="H4594" s="95">
        <f>INDEX(技能效果!J:J,MATCH(技能效果等级!B4594,技能效果!B:B,0))</f>
        <v>0</v>
      </c>
      <c r="I4594" s="97"/>
      <c r="J4594" s="97"/>
      <c r="K4594" s="97"/>
      <c r="L4594" s="97"/>
      <c r="M4594" s="97"/>
      <c r="N4594" s="96" t="str">
        <f>IF(INDEX(技能效果!L:L,MATCH(技能效果等级!B4594,技能效果!B:B,0))="","",INDEX(技能效果!L:L,MATCH(技能效果等级!B4594,技能效果!B:B,0)))</f>
        <v/>
      </c>
      <c r="O4594" s="95">
        <f>IF(INDEX(技能效果!N:N,MATCH(B4594,技能效果!B:B,0))=0,INDEX(技能效果!M:M,MATCH(技能效果等级!B4594,技能效果!B:B,0)),INDEX(技能效果!M:M,MATCH(技能效果等级!B4594,技能效果!B:B,0))*VLOOKUP(E4594,技能数值计算!$C$19:$D$28,2,FALSE))</f>
        <v>0</v>
      </c>
      <c r="P4594" s="97"/>
      <c r="Q4594" s="97"/>
      <c r="R4594" s="95" t="str">
        <f>IF(INDEX(技能效果!O:O,MATCH(技能效果等级!B4594,技能效果!B:B,0))="","",INDEX(技能效果!O:O,MATCH(技能效果等级!B4594,技能效果!B:B,0)))</f>
        <v/>
      </c>
      <c r="S4594" s="97"/>
      <c r="T4594" s="97"/>
      <c r="U4594" s="97"/>
      <c r="V4594" s="96" t="str">
        <f>IF(INDEX(技能效果!AF:AF,MATCH(技能效果等级!B4594,技能效果!B:B,0))="","",INDEX(技能效果!AF:AF,MATCH(技能效果等级!B4594,技能效果!B:B,0)))</f>
        <v/>
      </c>
      <c r="W4594" s="95">
        <f t="shared" si="70"/>
        <v>450</v>
      </c>
    </row>
    <row r="4595" spans="1:23" ht="16.5" x14ac:dyDescent="0.2">
      <c r="A4595" s="62">
        <v>4592</v>
      </c>
      <c r="B4595" s="95">
        <f>INDEX(技能效果!B:B,MATCH(技能效果等级!W4595,技能效果!AE:AE,0))</f>
        <v>210700902</v>
      </c>
      <c r="C4595" s="95" t="str">
        <f>INDEX(技能效果!C:C,MATCH(技能效果等级!B4595,技能效果!B:B,0))</f>
        <v>徐晃普攻水晶(教学)</v>
      </c>
      <c r="D4595" s="96" t="s">
        <v>873</v>
      </c>
      <c r="E4595" s="95">
        <v>8</v>
      </c>
      <c r="F4595" s="95">
        <f>INDEX(技能效果!H:H,MATCH(技能效果等级!B4595,技能效果!B:B,0))</f>
        <v>3006</v>
      </c>
      <c r="G4595" s="95">
        <f>IF(INDEX(技能效果!K:K,MATCH(B4595,技能效果!B:B,0))=0,INDEX(技能效果!I:I,MATCH(技能效果等级!B4595,技能效果!B:B,0)),INDEX(技能效果!I:I,MATCH(技能效果等级!B4595,技能效果!B:B,0))*VLOOKUP(E4595,技能数值计算!$C$19:$D$28,2,FALSE))</f>
        <v>1</v>
      </c>
      <c r="H4595" s="95">
        <f>INDEX(技能效果!J:J,MATCH(技能效果等级!B4595,技能效果!B:B,0))</f>
        <v>0</v>
      </c>
      <c r="I4595" s="97"/>
      <c r="J4595" s="97"/>
      <c r="K4595" s="97"/>
      <c r="L4595" s="97"/>
      <c r="M4595" s="97"/>
      <c r="N4595" s="96" t="str">
        <f>IF(INDEX(技能效果!L:L,MATCH(技能效果等级!B4595,技能效果!B:B,0))="","",INDEX(技能效果!L:L,MATCH(技能效果等级!B4595,技能效果!B:B,0)))</f>
        <v/>
      </c>
      <c r="O4595" s="95">
        <f>IF(INDEX(技能效果!N:N,MATCH(B4595,技能效果!B:B,0))=0,INDEX(技能效果!M:M,MATCH(技能效果等级!B4595,技能效果!B:B,0)),INDEX(技能效果!M:M,MATCH(技能效果等级!B4595,技能效果!B:B,0))*VLOOKUP(E4595,技能数值计算!$C$19:$D$28,2,FALSE))</f>
        <v>0</v>
      </c>
      <c r="P4595" s="97"/>
      <c r="Q4595" s="97"/>
      <c r="R4595" s="95" t="str">
        <f>IF(INDEX(技能效果!O:O,MATCH(技能效果等级!B4595,技能效果!B:B,0))="","",INDEX(技能效果!O:O,MATCH(技能效果等级!B4595,技能效果!B:B,0)))</f>
        <v/>
      </c>
      <c r="S4595" s="97"/>
      <c r="T4595" s="97"/>
      <c r="U4595" s="97"/>
      <c r="V4595" s="96" t="str">
        <f>IF(INDEX(技能效果!AF:AF,MATCH(技能效果等级!B4595,技能效果!B:B,0))="","",INDEX(技能效果!AF:AF,MATCH(技能效果等级!B4595,技能效果!B:B,0)))</f>
        <v/>
      </c>
      <c r="W4595" s="95">
        <f t="shared" si="70"/>
        <v>450</v>
      </c>
    </row>
    <row r="4596" spans="1:23" ht="16.5" x14ac:dyDescent="0.2">
      <c r="A4596" s="62">
        <v>4593</v>
      </c>
      <c r="B4596" s="95">
        <f>INDEX(技能效果!B:B,MATCH(技能效果等级!W4596,技能效果!AE:AE,0))</f>
        <v>210700902</v>
      </c>
      <c r="C4596" s="95" t="str">
        <f>INDEX(技能效果!C:C,MATCH(技能效果等级!B4596,技能效果!B:B,0))</f>
        <v>徐晃普攻水晶(教学)</v>
      </c>
      <c r="D4596" s="96" t="s">
        <v>873</v>
      </c>
      <c r="E4596" s="95">
        <v>9</v>
      </c>
      <c r="F4596" s="95">
        <f>INDEX(技能效果!H:H,MATCH(技能效果等级!B4596,技能效果!B:B,0))</f>
        <v>3006</v>
      </c>
      <c r="G4596" s="95">
        <f>IF(INDEX(技能效果!K:K,MATCH(B4596,技能效果!B:B,0))=0,INDEX(技能效果!I:I,MATCH(技能效果等级!B4596,技能效果!B:B,0)),INDEX(技能效果!I:I,MATCH(技能效果等级!B4596,技能效果!B:B,0))*VLOOKUP(E4596,技能数值计算!$C$19:$D$28,2,FALSE))</f>
        <v>1</v>
      </c>
      <c r="H4596" s="95">
        <f>INDEX(技能效果!J:J,MATCH(技能效果等级!B4596,技能效果!B:B,0))</f>
        <v>0</v>
      </c>
      <c r="I4596" s="97"/>
      <c r="J4596" s="97"/>
      <c r="K4596" s="97"/>
      <c r="L4596" s="97"/>
      <c r="M4596" s="97"/>
      <c r="N4596" s="96" t="str">
        <f>IF(INDEX(技能效果!L:L,MATCH(技能效果等级!B4596,技能效果!B:B,0))="","",INDEX(技能效果!L:L,MATCH(技能效果等级!B4596,技能效果!B:B,0)))</f>
        <v/>
      </c>
      <c r="O4596" s="95">
        <f>IF(INDEX(技能效果!N:N,MATCH(B4596,技能效果!B:B,0))=0,INDEX(技能效果!M:M,MATCH(技能效果等级!B4596,技能效果!B:B,0)),INDEX(技能效果!M:M,MATCH(技能效果等级!B4596,技能效果!B:B,0))*VLOOKUP(E4596,技能数值计算!$C$19:$D$28,2,FALSE))</f>
        <v>0</v>
      </c>
      <c r="P4596" s="97"/>
      <c r="Q4596" s="97"/>
      <c r="R4596" s="95" t="str">
        <f>IF(INDEX(技能效果!O:O,MATCH(技能效果等级!B4596,技能效果!B:B,0))="","",INDEX(技能效果!O:O,MATCH(技能效果等级!B4596,技能效果!B:B,0)))</f>
        <v/>
      </c>
      <c r="S4596" s="97"/>
      <c r="T4596" s="97"/>
      <c r="U4596" s="97"/>
      <c r="V4596" s="96" t="str">
        <f>IF(INDEX(技能效果!AF:AF,MATCH(技能效果等级!B4596,技能效果!B:B,0))="","",INDEX(技能效果!AF:AF,MATCH(技能效果等级!B4596,技能效果!B:B,0)))</f>
        <v/>
      </c>
      <c r="W4596" s="95">
        <f t="shared" si="70"/>
        <v>450</v>
      </c>
    </row>
    <row r="4597" spans="1:23" ht="16.5" x14ac:dyDescent="0.2">
      <c r="A4597" s="62">
        <v>4594</v>
      </c>
      <c r="B4597" s="95">
        <f>INDEX(技能效果!B:B,MATCH(技能效果等级!W4597,技能效果!AE:AE,0))</f>
        <v>210700902</v>
      </c>
      <c r="C4597" s="95" t="str">
        <f>INDEX(技能效果!C:C,MATCH(技能效果等级!B4597,技能效果!B:B,0))</f>
        <v>徐晃普攻水晶(教学)</v>
      </c>
      <c r="D4597" s="96" t="s">
        <v>873</v>
      </c>
      <c r="E4597" s="95">
        <v>10</v>
      </c>
      <c r="F4597" s="95">
        <f>INDEX(技能效果!H:H,MATCH(技能效果等级!B4597,技能效果!B:B,0))</f>
        <v>3006</v>
      </c>
      <c r="G4597" s="95">
        <f>IF(INDEX(技能效果!K:K,MATCH(B4597,技能效果!B:B,0))=0,INDEX(技能效果!I:I,MATCH(技能效果等级!B4597,技能效果!B:B,0)),INDEX(技能效果!I:I,MATCH(技能效果等级!B4597,技能效果!B:B,0))*VLOOKUP(E4597,技能数值计算!$C$19:$D$28,2,FALSE))</f>
        <v>1</v>
      </c>
      <c r="H4597" s="95">
        <f>INDEX(技能效果!J:J,MATCH(技能效果等级!B4597,技能效果!B:B,0))</f>
        <v>0</v>
      </c>
      <c r="I4597" s="97"/>
      <c r="J4597" s="97"/>
      <c r="K4597" s="97"/>
      <c r="L4597" s="97"/>
      <c r="M4597" s="97"/>
      <c r="N4597" s="96" t="str">
        <f>IF(INDEX(技能效果!L:L,MATCH(技能效果等级!B4597,技能效果!B:B,0))="","",INDEX(技能效果!L:L,MATCH(技能效果等级!B4597,技能效果!B:B,0)))</f>
        <v/>
      </c>
      <c r="O4597" s="95">
        <f>IF(INDEX(技能效果!N:N,MATCH(B4597,技能效果!B:B,0))=0,INDEX(技能效果!M:M,MATCH(技能效果等级!B4597,技能效果!B:B,0)),INDEX(技能效果!M:M,MATCH(技能效果等级!B4597,技能效果!B:B,0))*VLOOKUP(E4597,技能数值计算!$C$19:$D$28,2,FALSE))</f>
        <v>0</v>
      </c>
      <c r="P4597" s="97"/>
      <c r="Q4597" s="97"/>
      <c r="R4597" s="95" t="str">
        <f>IF(INDEX(技能效果!O:O,MATCH(技能效果等级!B4597,技能效果!B:B,0))="","",INDEX(技能效果!O:O,MATCH(技能效果等级!B4597,技能效果!B:B,0)))</f>
        <v/>
      </c>
      <c r="S4597" s="97"/>
      <c r="T4597" s="97"/>
      <c r="U4597" s="97"/>
      <c r="V4597" s="96" t="str">
        <f>IF(INDEX(技能效果!AF:AF,MATCH(技能效果等级!B4597,技能效果!B:B,0))="","",INDEX(技能效果!AF:AF,MATCH(技能效果等级!B4597,技能效果!B:B,0)))</f>
        <v/>
      </c>
      <c r="W4597" s="95">
        <f t="shared" si="70"/>
        <v>450</v>
      </c>
    </row>
    <row r="4598" spans="1:23" ht="16.5" x14ac:dyDescent="0.2">
      <c r="A4598" s="62">
        <v>4595</v>
      </c>
      <c r="B4598" s="95">
        <f>INDEX(技能效果!B:B,MATCH(技能效果等级!W4598,技能效果!AE:AE,0))</f>
        <v>210701001</v>
      </c>
      <c r="C4598" s="95" t="str">
        <f>INDEX(技能效果!C:C,MATCH(技能效果等级!B4598,技能效果!B:B,0))</f>
        <v>张郃普攻伤害(教学)</v>
      </c>
      <c r="D4598" s="96" t="s">
        <v>873</v>
      </c>
      <c r="E4598" s="95">
        <v>1</v>
      </c>
      <c r="F4598" s="95">
        <f>INDEX(技能效果!H:H,MATCH(技能效果等级!B4598,技能效果!B:B,0))</f>
        <v>1001</v>
      </c>
      <c r="G4598" s="95">
        <f>IF(INDEX(技能效果!K:K,MATCH(B4598,技能效果!B:B,0))=0,INDEX(技能效果!I:I,MATCH(技能效果等级!B4598,技能效果!B:B,0)),INDEX(技能效果!I:I,MATCH(技能效果等级!B4598,技能效果!B:B,0))*VLOOKUP(E4598,技能数值计算!$C$19:$D$28,2,FALSE))</f>
        <v>0.5</v>
      </c>
      <c r="H4598" s="95">
        <f>INDEX(技能效果!J:J,MATCH(技能效果等级!B4598,技能效果!B:B,0))</f>
        <v>0</v>
      </c>
      <c r="I4598" s="97"/>
      <c r="J4598" s="97"/>
      <c r="K4598" s="97"/>
      <c r="L4598" s="97"/>
      <c r="M4598" s="97"/>
      <c r="N4598" s="96" t="str">
        <f>IF(INDEX(技能效果!L:L,MATCH(技能效果等级!B4598,技能效果!B:B,0))="","",INDEX(技能效果!L:L,MATCH(技能效果等级!B4598,技能效果!B:B,0)))</f>
        <v/>
      </c>
      <c r="O4598" s="95">
        <f>IF(INDEX(技能效果!N:N,MATCH(B4598,技能效果!B:B,0))=0,INDEX(技能效果!M:M,MATCH(技能效果等级!B4598,技能效果!B:B,0)),INDEX(技能效果!M:M,MATCH(技能效果等级!B4598,技能效果!B:B,0))*VLOOKUP(E4598,技能数值计算!$C$19:$D$28,2,FALSE))</f>
        <v>0</v>
      </c>
      <c r="P4598" s="97"/>
      <c r="Q4598" s="97"/>
      <c r="R4598" s="95" t="str">
        <f>IF(INDEX(技能效果!O:O,MATCH(技能效果等级!B4598,技能效果!B:B,0))="","",INDEX(技能效果!O:O,MATCH(技能效果等级!B4598,技能效果!B:B,0)))</f>
        <v/>
      </c>
      <c r="S4598" s="97"/>
      <c r="T4598" s="97"/>
      <c r="U4598" s="97"/>
      <c r="V4598" s="96" t="str">
        <f>IF(INDEX(技能效果!AF:AF,MATCH(技能效果等级!B4598,技能效果!B:B,0))="","",INDEX(技能效果!AF:AF,MATCH(技能效果等级!B4598,技能效果!B:B,0)))</f>
        <v/>
      </c>
      <c r="W4598" s="95">
        <f t="shared" si="70"/>
        <v>451</v>
      </c>
    </row>
    <row r="4599" spans="1:23" ht="16.5" x14ac:dyDescent="0.2">
      <c r="A4599" s="62">
        <v>4596</v>
      </c>
      <c r="B4599" s="95">
        <f>INDEX(技能效果!B:B,MATCH(技能效果等级!W4599,技能效果!AE:AE,0))</f>
        <v>210701001</v>
      </c>
      <c r="C4599" s="95" t="str">
        <f>INDEX(技能效果!C:C,MATCH(技能效果等级!B4599,技能效果!B:B,0))</f>
        <v>张郃普攻伤害(教学)</v>
      </c>
      <c r="D4599" s="96" t="s">
        <v>873</v>
      </c>
      <c r="E4599" s="95">
        <v>2</v>
      </c>
      <c r="F4599" s="95">
        <f>INDEX(技能效果!H:H,MATCH(技能效果等级!B4599,技能效果!B:B,0))</f>
        <v>1001</v>
      </c>
      <c r="G4599" s="95">
        <f>IF(INDEX(技能效果!K:K,MATCH(B4599,技能效果!B:B,0))=0,INDEX(技能效果!I:I,MATCH(技能效果等级!B4599,技能效果!B:B,0)),INDEX(技能效果!I:I,MATCH(技能效果等级!B4599,技能效果!B:B,0))*VLOOKUP(E4599,技能数值计算!$C$19:$D$28,2,FALSE))</f>
        <v>0.5</v>
      </c>
      <c r="H4599" s="95">
        <f>INDEX(技能效果!J:J,MATCH(技能效果等级!B4599,技能效果!B:B,0))</f>
        <v>0</v>
      </c>
      <c r="I4599" s="97"/>
      <c r="J4599" s="97"/>
      <c r="K4599" s="97"/>
      <c r="L4599" s="97"/>
      <c r="M4599" s="97"/>
      <c r="N4599" s="96" t="str">
        <f>IF(INDEX(技能效果!L:L,MATCH(技能效果等级!B4599,技能效果!B:B,0))="","",INDEX(技能效果!L:L,MATCH(技能效果等级!B4599,技能效果!B:B,0)))</f>
        <v/>
      </c>
      <c r="O4599" s="95">
        <f>IF(INDEX(技能效果!N:N,MATCH(B4599,技能效果!B:B,0))=0,INDEX(技能效果!M:M,MATCH(技能效果等级!B4599,技能效果!B:B,0)),INDEX(技能效果!M:M,MATCH(技能效果等级!B4599,技能效果!B:B,0))*VLOOKUP(E4599,技能数值计算!$C$19:$D$28,2,FALSE))</f>
        <v>0</v>
      </c>
      <c r="P4599" s="97"/>
      <c r="Q4599" s="97"/>
      <c r="R4599" s="95" t="str">
        <f>IF(INDEX(技能效果!O:O,MATCH(技能效果等级!B4599,技能效果!B:B,0))="","",INDEX(技能效果!O:O,MATCH(技能效果等级!B4599,技能效果!B:B,0)))</f>
        <v/>
      </c>
      <c r="S4599" s="97"/>
      <c r="T4599" s="97"/>
      <c r="U4599" s="97"/>
      <c r="V4599" s="96" t="str">
        <f>IF(INDEX(技能效果!AF:AF,MATCH(技能效果等级!B4599,技能效果!B:B,0))="","",INDEX(技能效果!AF:AF,MATCH(技能效果等级!B4599,技能效果!B:B,0)))</f>
        <v/>
      </c>
      <c r="W4599" s="95">
        <f t="shared" si="70"/>
        <v>451</v>
      </c>
    </row>
    <row r="4600" spans="1:23" ht="16.5" x14ac:dyDescent="0.2">
      <c r="A4600" s="62">
        <v>4597</v>
      </c>
      <c r="B4600" s="95">
        <f>INDEX(技能效果!B:B,MATCH(技能效果等级!W4600,技能效果!AE:AE,0))</f>
        <v>210701001</v>
      </c>
      <c r="C4600" s="95" t="str">
        <f>INDEX(技能效果!C:C,MATCH(技能效果等级!B4600,技能效果!B:B,0))</f>
        <v>张郃普攻伤害(教学)</v>
      </c>
      <c r="D4600" s="96" t="s">
        <v>873</v>
      </c>
      <c r="E4600" s="95">
        <v>3</v>
      </c>
      <c r="F4600" s="95">
        <f>INDEX(技能效果!H:H,MATCH(技能效果等级!B4600,技能效果!B:B,0))</f>
        <v>1001</v>
      </c>
      <c r="G4600" s="95">
        <f>IF(INDEX(技能效果!K:K,MATCH(B4600,技能效果!B:B,0))=0,INDEX(技能效果!I:I,MATCH(技能效果等级!B4600,技能效果!B:B,0)),INDEX(技能效果!I:I,MATCH(技能效果等级!B4600,技能效果!B:B,0))*VLOOKUP(E4600,技能数值计算!$C$19:$D$28,2,FALSE))</f>
        <v>0.5</v>
      </c>
      <c r="H4600" s="95">
        <f>INDEX(技能效果!J:J,MATCH(技能效果等级!B4600,技能效果!B:B,0))</f>
        <v>0</v>
      </c>
      <c r="I4600" s="97"/>
      <c r="J4600" s="97"/>
      <c r="K4600" s="97"/>
      <c r="L4600" s="97"/>
      <c r="M4600" s="97"/>
      <c r="N4600" s="96" t="str">
        <f>IF(INDEX(技能效果!L:L,MATCH(技能效果等级!B4600,技能效果!B:B,0))="","",INDEX(技能效果!L:L,MATCH(技能效果等级!B4600,技能效果!B:B,0)))</f>
        <v/>
      </c>
      <c r="O4600" s="95">
        <f>IF(INDEX(技能效果!N:N,MATCH(B4600,技能效果!B:B,0))=0,INDEX(技能效果!M:M,MATCH(技能效果等级!B4600,技能效果!B:B,0)),INDEX(技能效果!M:M,MATCH(技能效果等级!B4600,技能效果!B:B,0))*VLOOKUP(E4600,技能数值计算!$C$19:$D$28,2,FALSE))</f>
        <v>0</v>
      </c>
      <c r="P4600" s="97"/>
      <c r="Q4600" s="97"/>
      <c r="R4600" s="95" t="str">
        <f>IF(INDEX(技能效果!O:O,MATCH(技能效果等级!B4600,技能效果!B:B,0))="","",INDEX(技能效果!O:O,MATCH(技能效果等级!B4600,技能效果!B:B,0)))</f>
        <v/>
      </c>
      <c r="S4600" s="97"/>
      <c r="T4600" s="97"/>
      <c r="U4600" s="97"/>
      <c r="V4600" s="96" t="str">
        <f>IF(INDEX(技能效果!AF:AF,MATCH(技能效果等级!B4600,技能效果!B:B,0))="","",INDEX(技能效果!AF:AF,MATCH(技能效果等级!B4600,技能效果!B:B,0)))</f>
        <v/>
      </c>
      <c r="W4600" s="95">
        <f t="shared" si="70"/>
        <v>451</v>
      </c>
    </row>
    <row r="4601" spans="1:23" ht="16.5" x14ac:dyDescent="0.2">
      <c r="A4601" s="62">
        <v>4598</v>
      </c>
      <c r="B4601" s="95">
        <f>INDEX(技能效果!B:B,MATCH(技能效果等级!W4601,技能效果!AE:AE,0))</f>
        <v>210701001</v>
      </c>
      <c r="C4601" s="95" t="str">
        <f>INDEX(技能效果!C:C,MATCH(技能效果等级!B4601,技能效果!B:B,0))</f>
        <v>张郃普攻伤害(教学)</v>
      </c>
      <c r="D4601" s="96" t="s">
        <v>873</v>
      </c>
      <c r="E4601" s="95">
        <v>4</v>
      </c>
      <c r="F4601" s="95">
        <f>INDEX(技能效果!H:H,MATCH(技能效果等级!B4601,技能效果!B:B,0))</f>
        <v>1001</v>
      </c>
      <c r="G4601" s="95">
        <f>IF(INDEX(技能效果!K:K,MATCH(B4601,技能效果!B:B,0))=0,INDEX(技能效果!I:I,MATCH(技能效果等级!B4601,技能效果!B:B,0)),INDEX(技能效果!I:I,MATCH(技能效果等级!B4601,技能效果!B:B,0))*VLOOKUP(E4601,技能数值计算!$C$19:$D$28,2,FALSE))</f>
        <v>0.5</v>
      </c>
      <c r="H4601" s="95">
        <f>INDEX(技能效果!J:J,MATCH(技能效果等级!B4601,技能效果!B:B,0))</f>
        <v>0</v>
      </c>
      <c r="I4601" s="97"/>
      <c r="J4601" s="97"/>
      <c r="K4601" s="97"/>
      <c r="L4601" s="97"/>
      <c r="M4601" s="97"/>
      <c r="N4601" s="96" t="str">
        <f>IF(INDEX(技能效果!L:L,MATCH(技能效果等级!B4601,技能效果!B:B,0))="","",INDEX(技能效果!L:L,MATCH(技能效果等级!B4601,技能效果!B:B,0)))</f>
        <v/>
      </c>
      <c r="O4601" s="95">
        <f>IF(INDEX(技能效果!N:N,MATCH(B4601,技能效果!B:B,0))=0,INDEX(技能效果!M:M,MATCH(技能效果等级!B4601,技能效果!B:B,0)),INDEX(技能效果!M:M,MATCH(技能效果等级!B4601,技能效果!B:B,0))*VLOOKUP(E4601,技能数值计算!$C$19:$D$28,2,FALSE))</f>
        <v>0</v>
      </c>
      <c r="P4601" s="97"/>
      <c r="Q4601" s="97"/>
      <c r="R4601" s="95" t="str">
        <f>IF(INDEX(技能效果!O:O,MATCH(技能效果等级!B4601,技能效果!B:B,0))="","",INDEX(技能效果!O:O,MATCH(技能效果等级!B4601,技能效果!B:B,0)))</f>
        <v/>
      </c>
      <c r="S4601" s="97"/>
      <c r="T4601" s="97"/>
      <c r="U4601" s="97"/>
      <c r="V4601" s="96" t="str">
        <f>IF(INDEX(技能效果!AF:AF,MATCH(技能效果等级!B4601,技能效果!B:B,0))="","",INDEX(技能效果!AF:AF,MATCH(技能效果等级!B4601,技能效果!B:B,0)))</f>
        <v/>
      </c>
      <c r="W4601" s="95">
        <f t="shared" si="70"/>
        <v>451</v>
      </c>
    </row>
    <row r="4602" spans="1:23" ht="16.5" x14ac:dyDescent="0.2">
      <c r="A4602" s="62">
        <v>4599</v>
      </c>
      <c r="B4602" s="95">
        <f>INDEX(技能效果!B:B,MATCH(技能效果等级!W4602,技能效果!AE:AE,0))</f>
        <v>210701001</v>
      </c>
      <c r="C4602" s="95" t="str">
        <f>INDEX(技能效果!C:C,MATCH(技能效果等级!B4602,技能效果!B:B,0))</f>
        <v>张郃普攻伤害(教学)</v>
      </c>
      <c r="D4602" s="96" t="s">
        <v>873</v>
      </c>
      <c r="E4602" s="95">
        <v>5</v>
      </c>
      <c r="F4602" s="95">
        <f>INDEX(技能效果!H:H,MATCH(技能效果等级!B4602,技能效果!B:B,0))</f>
        <v>1001</v>
      </c>
      <c r="G4602" s="95">
        <f>IF(INDEX(技能效果!K:K,MATCH(B4602,技能效果!B:B,0))=0,INDEX(技能效果!I:I,MATCH(技能效果等级!B4602,技能效果!B:B,0)),INDEX(技能效果!I:I,MATCH(技能效果等级!B4602,技能效果!B:B,0))*VLOOKUP(E4602,技能数值计算!$C$19:$D$28,2,FALSE))</f>
        <v>0.5</v>
      </c>
      <c r="H4602" s="95">
        <f>INDEX(技能效果!J:J,MATCH(技能效果等级!B4602,技能效果!B:B,0))</f>
        <v>0</v>
      </c>
      <c r="I4602" s="97"/>
      <c r="J4602" s="97"/>
      <c r="K4602" s="97"/>
      <c r="L4602" s="97"/>
      <c r="M4602" s="97"/>
      <c r="N4602" s="96" t="str">
        <f>IF(INDEX(技能效果!L:L,MATCH(技能效果等级!B4602,技能效果!B:B,0))="","",INDEX(技能效果!L:L,MATCH(技能效果等级!B4602,技能效果!B:B,0)))</f>
        <v/>
      </c>
      <c r="O4602" s="95">
        <f>IF(INDEX(技能效果!N:N,MATCH(B4602,技能效果!B:B,0))=0,INDEX(技能效果!M:M,MATCH(技能效果等级!B4602,技能效果!B:B,0)),INDEX(技能效果!M:M,MATCH(技能效果等级!B4602,技能效果!B:B,0))*VLOOKUP(E4602,技能数值计算!$C$19:$D$28,2,FALSE))</f>
        <v>0</v>
      </c>
      <c r="P4602" s="97"/>
      <c r="Q4602" s="97"/>
      <c r="R4602" s="95" t="str">
        <f>IF(INDEX(技能效果!O:O,MATCH(技能效果等级!B4602,技能效果!B:B,0))="","",INDEX(技能效果!O:O,MATCH(技能效果等级!B4602,技能效果!B:B,0)))</f>
        <v/>
      </c>
      <c r="S4602" s="97"/>
      <c r="T4602" s="97"/>
      <c r="U4602" s="97"/>
      <c r="V4602" s="96" t="str">
        <f>IF(INDEX(技能效果!AF:AF,MATCH(技能效果等级!B4602,技能效果!B:B,0))="","",INDEX(技能效果!AF:AF,MATCH(技能效果等级!B4602,技能效果!B:B,0)))</f>
        <v/>
      </c>
      <c r="W4602" s="95">
        <f t="shared" si="70"/>
        <v>451</v>
      </c>
    </row>
    <row r="4603" spans="1:23" ht="16.5" x14ac:dyDescent="0.2">
      <c r="A4603" s="62">
        <v>4600</v>
      </c>
      <c r="B4603" s="95">
        <f>INDEX(技能效果!B:B,MATCH(技能效果等级!W4603,技能效果!AE:AE,0))</f>
        <v>210701001</v>
      </c>
      <c r="C4603" s="95" t="str">
        <f>INDEX(技能效果!C:C,MATCH(技能效果等级!B4603,技能效果!B:B,0))</f>
        <v>张郃普攻伤害(教学)</v>
      </c>
      <c r="D4603" s="96" t="s">
        <v>873</v>
      </c>
      <c r="E4603" s="95">
        <v>6</v>
      </c>
      <c r="F4603" s="95">
        <f>INDEX(技能效果!H:H,MATCH(技能效果等级!B4603,技能效果!B:B,0))</f>
        <v>1001</v>
      </c>
      <c r="G4603" s="95">
        <f>IF(INDEX(技能效果!K:K,MATCH(B4603,技能效果!B:B,0))=0,INDEX(技能效果!I:I,MATCH(技能效果等级!B4603,技能效果!B:B,0)),INDEX(技能效果!I:I,MATCH(技能效果等级!B4603,技能效果!B:B,0))*VLOOKUP(E4603,技能数值计算!$C$19:$D$28,2,FALSE))</f>
        <v>0.5</v>
      </c>
      <c r="H4603" s="95">
        <f>INDEX(技能效果!J:J,MATCH(技能效果等级!B4603,技能效果!B:B,0))</f>
        <v>0</v>
      </c>
      <c r="I4603" s="97"/>
      <c r="J4603" s="97"/>
      <c r="K4603" s="97"/>
      <c r="L4603" s="97"/>
      <c r="M4603" s="97"/>
      <c r="N4603" s="96" t="str">
        <f>IF(INDEX(技能效果!L:L,MATCH(技能效果等级!B4603,技能效果!B:B,0))="","",INDEX(技能效果!L:L,MATCH(技能效果等级!B4603,技能效果!B:B,0)))</f>
        <v/>
      </c>
      <c r="O4603" s="95">
        <f>IF(INDEX(技能效果!N:N,MATCH(B4603,技能效果!B:B,0))=0,INDEX(技能效果!M:M,MATCH(技能效果等级!B4603,技能效果!B:B,0)),INDEX(技能效果!M:M,MATCH(技能效果等级!B4603,技能效果!B:B,0))*VLOOKUP(E4603,技能数值计算!$C$19:$D$28,2,FALSE))</f>
        <v>0</v>
      </c>
      <c r="P4603" s="97"/>
      <c r="Q4603" s="97"/>
      <c r="R4603" s="95" t="str">
        <f>IF(INDEX(技能效果!O:O,MATCH(技能效果等级!B4603,技能效果!B:B,0))="","",INDEX(技能效果!O:O,MATCH(技能效果等级!B4603,技能效果!B:B,0)))</f>
        <v/>
      </c>
      <c r="S4603" s="97"/>
      <c r="T4603" s="97"/>
      <c r="U4603" s="97"/>
      <c r="V4603" s="96" t="str">
        <f>IF(INDEX(技能效果!AF:AF,MATCH(技能效果等级!B4603,技能效果!B:B,0))="","",INDEX(技能效果!AF:AF,MATCH(技能效果等级!B4603,技能效果!B:B,0)))</f>
        <v/>
      </c>
      <c r="W4603" s="95">
        <f t="shared" si="70"/>
        <v>451</v>
      </c>
    </row>
    <row r="4604" spans="1:23" ht="16.5" x14ac:dyDescent="0.2">
      <c r="A4604" s="62">
        <v>4601</v>
      </c>
      <c r="B4604" s="95">
        <f>INDEX(技能效果!B:B,MATCH(技能效果等级!W4604,技能效果!AE:AE,0))</f>
        <v>210701001</v>
      </c>
      <c r="C4604" s="95" t="str">
        <f>INDEX(技能效果!C:C,MATCH(技能效果等级!B4604,技能效果!B:B,0))</f>
        <v>张郃普攻伤害(教学)</v>
      </c>
      <c r="D4604" s="96" t="s">
        <v>873</v>
      </c>
      <c r="E4604" s="95">
        <v>7</v>
      </c>
      <c r="F4604" s="95">
        <f>INDEX(技能效果!H:H,MATCH(技能效果等级!B4604,技能效果!B:B,0))</f>
        <v>1001</v>
      </c>
      <c r="G4604" s="95">
        <f>IF(INDEX(技能效果!K:K,MATCH(B4604,技能效果!B:B,0))=0,INDEX(技能效果!I:I,MATCH(技能效果等级!B4604,技能效果!B:B,0)),INDEX(技能效果!I:I,MATCH(技能效果等级!B4604,技能效果!B:B,0))*VLOOKUP(E4604,技能数值计算!$C$19:$D$28,2,FALSE))</f>
        <v>0.5</v>
      </c>
      <c r="H4604" s="95">
        <f>INDEX(技能效果!J:J,MATCH(技能效果等级!B4604,技能效果!B:B,0))</f>
        <v>0</v>
      </c>
      <c r="I4604" s="97"/>
      <c r="J4604" s="97"/>
      <c r="K4604" s="97"/>
      <c r="L4604" s="97"/>
      <c r="M4604" s="97"/>
      <c r="N4604" s="96" t="str">
        <f>IF(INDEX(技能效果!L:L,MATCH(技能效果等级!B4604,技能效果!B:B,0))="","",INDEX(技能效果!L:L,MATCH(技能效果等级!B4604,技能效果!B:B,0)))</f>
        <v/>
      </c>
      <c r="O4604" s="95">
        <f>IF(INDEX(技能效果!N:N,MATCH(B4604,技能效果!B:B,0))=0,INDEX(技能效果!M:M,MATCH(技能效果等级!B4604,技能效果!B:B,0)),INDEX(技能效果!M:M,MATCH(技能效果等级!B4604,技能效果!B:B,0))*VLOOKUP(E4604,技能数值计算!$C$19:$D$28,2,FALSE))</f>
        <v>0</v>
      </c>
      <c r="P4604" s="97"/>
      <c r="Q4604" s="97"/>
      <c r="R4604" s="95" t="str">
        <f>IF(INDEX(技能效果!O:O,MATCH(技能效果等级!B4604,技能效果!B:B,0))="","",INDEX(技能效果!O:O,MATCH(技能效果等级!B4604,技能效果!B:B,0)))</f>
        <v/>
      </c>
      <c r="S4604" s="97"/>
      <c r="T4604" s="97"/>
      <c r="U4604" s="97"/>
      <c r="V4604" s="96" t="str">
        <f>IF(INDEX(技能效果!AF:AF,MATCH(技能效果等级!B4604,技能效果!B:B,0))="","",INDEX(技能效果!AF:AF,MATCH(技能效果等级!B4604,技能效果!B:B,0)))</f>
        <v/>
      </c>
      <c r="W4604" s="95">
        <f t="shared" si="70"/>
        <v>451</v>
      </c>
    </row>
    <row r="4605" spans="1:23" ht="16.5" x14ac:dyDescent="0.2">
      <c r="A4605" s="62">
        <v>4602</v>
      </c>
      <c r="B4605" s="95">
        <f>INDEX(技能效果!B:B,MATCH(技能效果等级!W4605,技能效果!AE:AE,0))</f>
        <v>210701001</v>
      </c>
      <c r="C4605" s="95" t="str">
        <f>INDEX(技能效果!C:C,MATCH(技能效果等级!B4605,技能效果!B:B,0))</f>
        <v>张郃普攻伤害(教学)</v>
      </c>
      <c r="D4605" s="96" t="s">
        <v>873</v>
      </c>
      <c r="E4605" s="95">
        <v>8</v>
      </c>
      <c r="F4605" s="95">
        <f>INDEX(技能效果!H:H,MATCH(技能效果等级!B4605,技能效果!B:B,0))</f>
        <v>1001</v>
      </c>
      <c r="G4605" s="95">
        <f>IF(INDEX(技能效果!K:K,MATCH(B4605,技能效果!B:B,0))=0,INDEX(技能效果!I:I,MATCH(技能效果等级!B4605,技能效果!B:B,0)),INDEX(技能效果!I:I,MATCH(技能效果等级!B4605,技能效果!B:B,0))*VLOOKUP(E4605,技能数值计算!$C$19:$D$28,2,FALSE))</f>
        <v>0.5</v>
      </c>
      <c r="H4605" s="95">
        <f>INDEX(技能效果!J:J,MATCH(技能效果等级!B4605,技能效果!B:B,0))</f>
        <v>0</v>
      </c>
      <c r="I4605" s="97"/>
      <c r="J4605" s="97"/>
      <c r="K4605" s="97"/>
      <c r="L4605" s="97"/>
      <c r="M4605" s="97"/>
      <c r="N4605" s="96" t="str">
        <f>IF(INDEX(技能效果!L:L,MATCH(技能效果等级!B4605,技能效果!B:B,0))="","",INDEX(技能效果!L:L,MATCH(技能效果等级!B4605,技能效果!B:B,0)))</f>
        <v/>
      </c>
      <c r="O4605" s="95">
        <f>IF(INDEX(技能效果!N:N,MATCH(B4605,技能效果!B:B,0))=0,INDEX(技能效果!M:M,MATCH(技能效果等级!B4605,技能效果!B:B,0)),INDEX(技能效果!M:M,MATCH(技能效果等级!B4605,技能效果!B:B,0))*VLOOKUP(E4605,技能数值计算!$C$19:$D$28,2,FALSE))</f>
        <v>0</v>
      </c>
      <c r="P4605" s="97"/>
      <c r="Q4605" s="97"/>
      <c r="R4605" s="95" t="str">
        <f>IF(INDEX(技能效果!O:O,MATCH(技能效果等级!B4605,技能效果!B:B,0))="","",INDEX(技能效果!O:O,MATCH(技能效果等级!B4605,技能效果!B:B,0)))</f>
        <v/>
      </c>
      <c r="S4605" s="97"/>
      <c r="T4605" s="97"/>
      <c r="U4605" s="97"/>
      <c r="V4605" s="96" t="str">
        <f>IF(INDEX(技能效果!AF:AF,MATCH(技能效果等级!B4605,技能效果!B:B,0))="","",INDEX(技能效果!AF:AF,MATCH(技能效果等级!B4605,技能效果!B:B,0)))</f>
        <v/>
      </c>
      <c r="W4605" s="95">
        <f t="shared" si="70"/>
        <v>451</v>
      </c>
    </row>
    <row r="4606" spans="1:23" ht="16.5" x14ac:dyDescent="0.2">
      <c r="A4606" s="62">
        <v>4603</v>
      </c>
      <c r="B4606" s="95">
        <f>INDEX(技能效果!B:B,MATCH(技能效果等级!W4606,技能效果!AE:AE,0))</f>
        <v>210701001</v>
      </c>
      <c r="C4606" s="95" t="str">
        <f>INDEX(技能效果!C:C,MATCH(技能效果等级!B4606,技能效果!B:B,0))</f>
        <v>张郃普攻伤害(教学)</v>
      </c>
      <c r="D4606" s="96" t="s">
        <v>873</v>
      </c>
      <c r="E4606" s="95">
        <v>9</v>
      </c>
      <c r="F4606" s="95">
        <f>INDEX(技能效果!H:H,MATCH(技能效果等级!B4606,技能效果!B:B,0))</f>
        <v>1001</v>
      </c>
      <c r="G4606" s="95">
        <f>IF(INDEX(技能效果!K:K,MATCH(B4606,技能效果!B:B,0))=0,INDEX(技能效果!I:I,MATCH(技能效果等级!B4606,技能效果!B:B,0)),INDEX(技能效果!I:I,MATCH(技能效果等级!B4606,技能效果!B:B,0))*VLOOKUP(E4606,技能数值计算!$C$19:$D$28,2,FALSE))</f>
        <v>0.5</v>
      </c>
      <c r="H4606" s="95">
        <f>INDEX(技能效果!J:J,MATCH(技能效果等级!B4606,技能效果!B:B,0))</f>
        <v>0</v>
      </c>
      <c r="I4606" s="97"/>
      <c r="J4606" s="97"/>
      <c r="K4606" s="97"/>
      <c r="L4606" s="97"/>
      <c r="M4606" s="97"/>
      <c r="N4606" s="96" t="str">
        <f>IF(INDEX(技能效果!L:L,MATCH(技能效果等级!B4606,技能效果!B:B,0))="","",INDEX(技能效果!L:L,MATCH(技能效果等级!B4606,技能效果!B:B,0)))</f>
        <v/>
      </c>
      <c r="O4606" s="95">
        <f>IF(INDEX(技能效果!N:N,MATCH(B4606,技能效果!B:B,0))=0,INDEX(技能效果!M:M,MATCH(技能效果等级!B4606,技能效果!B:B,0)),INDEX(技能效果!M:M,MATCH(技能效果等级!B4606,技能效果!B:B,0))*VLOOKUP(E4606,技能数值计算!$C$19:$D$28,2,FALSE))</f>
        <v>0</v>
      </c>
      <c r="P4606" s="97"/>
      <c r="Q4606" s="97"/>
      <c r="R4606" s="95" t="str">
        <f>IF(INDEX(技能效果!O:O,MATCH(技能效果等级!B4606,技能效果!B:B,0))="","",INDEX(技能效果!O:O,MATCH(技能效果等级!B4606,技能效果!B:B,0)))</f>
        <v/>
      </c>
      <c r="S4606" s="97"/>
      <c r="T4606" s="97"/>
      <c r="U4606" s="97"/>
      <c r="V4606" s="96" t="str">
        <f>IF(INDEX(技能效果!AF:AF,MATCH(技能效果等级!B4606,技能效果!B:B,0))="","",INDEX(技能效果!AF:AF,MATCH(技能效果等级!B4606,技能效果!B:B,0)))</f>
        <v/>
      </c>
      <c r="W4606" s="95">
        <f t="shared" si="70"/>
        <v>451</v>
      </c>
    </row>
    <row r="4607" spans="1:23" ht="16.5" x14ac:dyDescent="0.2">
      <c r="A4607" s="62">
        <v>4604</v>
      </c>
      <c r="B4607" s="95">
        <f>INDEX(技能效果!B:B,MATCH(技能效果等级!W4607,技能效果!AE:AE,0))</f>
        <v>210701001</v>
      </c>
      <c r="C4607" s="95" t="str">
        <f>INDEX(技能效果!C:C,MATCH(技能效果等级!B4607,技能效果!B:B,0))</f>
        <v>张郃普攻伤害(教学)</v>
      </c>
      <c r="D4607" s="96" t="s">
        <v>873</v>
      </c>
      <c r="E4607" s="95">
        <v>10</v>
      </c>
      <c r="F4607" s="95">
        <f>INDEX(技能效果!H:H,MATCH(技能效果等级!B4607,技能效果!B:B,0))</f>
        <v>1001</v>
      </c>
      <c r="G4607" s="95">
        <f>IF(INDEX(技能效果!K:K,MATCH(B4607,技能效果!B:B,0))=0,INDEX(技能效果!I:I,MATCH(技能效果等级!B4607,技能效果!B:B,0)),INDEX(技能效果!I:I,MATCH(技能效果等级!B4607,技能效果!B:B,0))*VLOOKUP(E4607,技能数值计算!$C$19:$D$28,2,FALSE))</f>
        <v>0.5</v>
      </c>
      <c r="H4607" s="95">
        <f>INDEX(技能效果!J:J,MATCH(技能效果等级!B4607,技能效果!B:B,0))</f>
        <v>0</v>
      </c>
      <c r="I4607" s="97"/>
      <c r="J4607" s="97"/>
      <c r="K4607" s="97"/>
      <c r="L4607" s="97"/>
      <c r="M4607" s="97"/>
      <c r="N4607" s="96" t="str">
        <f>IF(INDEX(技能效果!L:L,MATCH(技能效果等级!B4607,技能效果!B:B,0))="","",INDEX(技能效果!L:L,MATCH(技能效果等级!B4607,技能效果!B:B,0)))</f>
        <v/>
      </c>
      <c r="O4607" s="95">
        <f>IF(INDEX(技能效果!N:N,MATCH(B4607,技能效果!B:B,0))=0,INDEX(技能效果!M:M,MATCH(技能效果等级!B4607,技能效果!B:B,0)),INDEX(技能效果!M:M,MATCH(技能效果等级!B4607,技能效果!B:B,0))*VLOOKUP(E4607,技能数值计算!$C$19:$D$28,2,FALSE))</f>
        <v>0</v>
      </c>
      <c r="P4607" s="97"/>
      <c r="Q4607" s="97"/>
      <c r="R4607" s="95" t="str">
        <f>IF(INDEX(技能效果!O:O,MATCH(技能效果等级!B4607,技能效果!B:B,0))="","",INDEX(技能效果!O:O,MATCH(技能效果等级!B4607,技能效果!B:B,0)))</f>
        <v/>
      </c>
      <c r="S4607" s="97"/>
      <c r="T4607" s="97"/>
      <c r="U4607" s="97"/>
      <c r="V4607" s="96" t="str">
        <f>IF(INDEX(技能效果!AF:AF,MATCH(技能效果等级!B4607,技能效果!B:B,0))="","",INDEX(技能效果!AF:AF,MATCH(技能效果等级!B4607,技能效果!B:B,0)))</f>
        <v/>
      </c>
      <c r="W4607" s="95">
        <f t="shared" si="70"/>
        <v>451</v>
      </c>
    </row>
    <row r="4608" spans="1:23" ht="16.5" x14ac:dyDescent="0.2">
      <c r="A4608" s="62">
        <v>4605</v>
      </c>
      <c r="B4608" s="95">
        <f>INDEX(技能效果!B:B,MATCH(技能效果等级!W4608,技能效果!AE:AE,0))</f>
        <v>210701002</v>
      </c>
      <c r="C4608" s="95" t="str">
        <f>INDEX(技能效果!C:C,MATCH(技能效果等级!B4608,技能效果!B:B,0))</f>
        <v>张郃普攻水晶(教学)</v>
      </c>
      <c r="D4608" s="96" t="s">
        <v>873</v>
      </c>
      <c r="E4608" s="95">
        <v>1</v>
      </c>
      <c r="F4608" s="95">
        <f>INDEX(技能效果!H:H,MATCH(技能效果等级!B4608,技能效果!B:B,0))</f>
        <v>3006</v>
      </c>
      <c r="G4608" s="95">
        <f>IF(INDEX(技能效果!K:K,MATCH(B4608,技能效果!B:B,0))=0,INDEX(技能效果!I:I,MATCH(技能效果等级!B4608,技能效果!B:B,0)),INDEX(技能效果!I:I,MATCH(技能效果等级!B4608,技能效果!B:B,0))*VLOOKUP(E4608,技能数值计算!$C$19:$D$28,2,FALSE))</f>
        <v>1</v>
      </c>
      <c r="H4608" s="95">
        <f>INDEX(技能效果!J:J,MATCH(技能效果等级!B4608,技能效果!B:B,0))</f>
        <v>0</v>
      </c>
      <c r="I4608" s="97"/>
      <c r="J4608" s="97"/>
      <c r="K4608" s="97"/>
      <c r="L4608" s="97"/>
      <c r="M4608" s="97"/>
      <c r="N4608" s="96" t="str">
        <f>IF(INDEX(技能效果!L:L,MATCH(技能效果等级!B4608,技能效果!B:B,0))="","",INDEX(技能效果!L:L,MATCH(技能效果等级!B4608,技能效果!B:B,0)))</f>
        <v/>
      </c>
      <c r="O4608" s="95">
        <f>IF(INDEX(技能效果!N:N,MATCH(B4608,技能效果!B:B,0))=0,INDEX(技能效果!M:M,MATCH(技能效果等级!B4608,技能效果!B:B,0)),INDEX(技能效果!M:M,MATCH(技能效果等级!B4608,技能效果!B:B,0))*VLOOKUP(E4608,技能数值计算!$C$19:$D$28,2,FALSE))</f>
        <v>0</v>
      </c>
      <c r="P4608" s="97"/>
      <c r="Q4608" s="97"/>
      <c r="R4608" s="95" t="str">
        <f>IF(INDEX(技能效果!O:O,MATCH(技能效果等级!B4608,技能效果!B:B,0))="","",INDEX(技能效果!O:O,MATCH(技能效果等级!B4608,技能效果!B:B,0)))</f>
        <v/>
      </c>
      <c r="S4608" s="97"/>
      <c r="T4608" s="97"/>
      <c r="U4608" s="97"/>
      <c r="V4608" s="96" t="str">
        <f>IF(INDEX(技能效果!AF:AF,MATCH(技能效果等级!B4608,技能效果!B:B,0))="","",INDEX(技能效果!AF:AF,MATCH(技能效果等级!B4608,技能效果!B:B,0)))</f>
        <v/>
      </c>
      <c r="W4608" s="95">
        <f t="shared" si="70"/>
        <v>452</v>
      </c>
    </row>
    <row r="4609" spans="1:23" ht="16.5" x14ac:dyDescent="0.2">
      <c r="A4609" s="62">
        <v>4606</v>
      </c>
      <c r="B4609" s="95">
        <f>INDEX(技能效果!B:B,MATCH(技能效果等级!W4609,技能效果!AE:AE,0))</f>
        <v>210701002</v>
      </c>
      <c r="C4609" s="95" t="str">
        <f>INDEX(技能效果!C:C,MATCH(技能效果等级!B4609,技能效果!B:B,0))</f>
        <v>张郃普攻水晶(教学)</v>
      </c>
      <c r="D4609" s="96" t="s">
        <v>873</v>
      </c>
      <c r="E4609" s="95">
        <v>2</v>
      </c>
      <c r="F4609" s="95">
        <f>INDEX(技能效果!H:H,MATCH(技能效果等级!B4609,技能效果!B:B,0))</f>
        <v>3006</v>
      </c>
      <c r="G4609" s="95">
        <f>IF(INDEX(技能效果!K:K,MATCH(B4609,技能效果!B:B,0))=0,INDEX(技能效果!I:I,MATCH(技能效果等级!B4609,技能效果!B:B,0)),INDEX(技能效果!I:I,MATCH(技能效果等级!B4609,技能效果!B:B,0))*VLOOKUP(E4609,技能数值计算!$C$19:$D$28,2,FALSE))</f>
        <v>1</v>
      </c>
      <c r="H4609" s="95">
        <f>INDEX(技能效果!J:J,MATCH(技能效果等级!B4609,技能效果!B:B,0))</f>
        <v>0</v>
      </c>
      <c r="I4609" s="97"/>
      <c r="J4609" s="97"/>
      <c r="K4609" s="97"/>
      <c r="L4609" s="97"/>
      <c r="M4609" s="97"/>
      <c r="N4609" s="96" t="str">
        <f>IF(INDEX(技能效果!L:L,MATCH(技能效果等级!B4609,技能效果!B:B,0))="","",INDEX(技能效果!L:L,MATCH(技能效果等级!B4609,技能效果!B:B,0)))</f>
        <v/>
      </c>
      <c r="O4609" s="95">
        <f>IF(INDEX(技能效果!N:N,MATCH(B4609,技能效果!B:B,0))=0,INDEX(技能效果!M:M,MATCH(技能效果等级!B4609,技能效果!B:B,0)),INDEX(技能效果!M:M,MATCH(技能效果等级!B4609,技能效果!B:B,0))*VLOOKUP(E4609,技能数值计算!$C$19:$D$28,2,FALSE))</f>
        <v>0</v>
      </c>
      <c r="P4609" s="97"/>
      <c r="Q4609" s="97"/>
      <c r="R4609" s="95" t="str">
        <f>IF(INDEX(技能效果!O:O,MATCH(技能效果等级!B4609,技能效果!B:B,0))="","",INDEX(技能效果!O:O,MATCH(技能效果等级!B4609,技能效果!B:B,0)))</f>
        <v/>
      </c>
      <c r="S4609" s="97"/>
      <c r="T4609" s="97"/>
      <c r="U4609" s="97"/>
      <c r="V4609" s="96" t="str">
        <f>IF(INDEX(技能效果!AF:AF,MATCH(技能效果等级!B4609,技能效果!B:B,0))="","",INDEX(技能效果!AF:AF,MATCH(技能效果等级!B4609,技能效果!B:B,0)))</f>
        <v/>
      </c>
      <c r="W4609" s="95">
        <f t="shared" si="70"/>
        <v>452</v>
      </c>
    </row>
    <row r="4610" spans="1:23" ht="16.5" x14ac:dyDescent="0.2">
      <c r="A4610" s="62">
        <v>4607</v>
      </c>
      <c r="B4610" s="95">
        <f>INDEX(技能效果!B:B,MATCH(技能效果等级!W4610,技能效果!AE:AE,0))</f>
        <v>210701002</v>
      </c>
      <c r="C4610" s="95" t="str">
        <f>INDEX(技能效果!C:C,MATCH(技能效果等级!B4610,技能效果!B:B,0))</f>
        <v>张郃普攻水晶(教学)</v>
      </c>
      <c r="D4610" s="96" t="s">
        <v>873</v>
      </c>
      <c r="E4610" s="95">
        <v>3</v>
      </c>
      <c r="F4610" s="95">
        <f>INDEX(技能效果!H:H,MATCH(技能效果等级!B4610,技能效果!B:B,0))</f>
        <v>3006</v>
      </c>
      <c r="G4610" s="95">
        <f>IF(INDEX(技能效果!K:K,MATCH(B4610,技能效果!B:B,0))=0,INDEX(技能效果!I:I,MATCH(技能效果等级!B4610,技能效果!B:B,0)),INDEX(技能效果!I:I,MATCH(技能效果等级!B4610,技能效果!B:B,0))*VLOOKUP(E4610,技能数值计算!$C$19:$D$28,2,FALSE))</f>
        <v>1</v>
      </c>
      <c r="H4610" s="95">
        <f>INDEX(技能效果!J:J,MATCH(技能效果等级!B4610,技能效果!B:B,0))</f>
        <v>0</v>
      </c>
      <c r="I4610" s="97"/>
      <c r="J4610" s="97"/>
      <c r="K4610" s="97"/>
      <c r="L4610" s="97"/>
      <c r="M4610" s="97"/>
      <c r="N4610" s="96" t="str">
        <f>IF(INDEX(技能效果!L:L,MATCH(技能效果等级!B4610,技能效果!B:B,0))="","",INDEX(技能效果!L:L,MATCH(技能效果等级!B4610,技能效果!B:B,0)))</f>
        <v/>
      </c>
      <c r="O4610" s="95">
        <f>IF(INDEX(技能效果!N:N,MATCH(B4610,技能效果!B:B,0))=0,INDEX(技能效果!M:M,MATCH(技能效果等级!B4610,技能效果!B:B,0)),INDEX(技能效果!M:M,MATCH(技能效果等级!B4610,技能效果!B:B,0))*VLOOKUP(E4610,技能数值计算!$C$19:$D$28,2,FALSE))</f>
        <v>0</v>
      </c>
      <c r="P4610" s="97"/>
      <c r="Q4610" s="97"/>
      <c r="R4610" s="95" t="str">
        <f>IF(INDEX(技能效果!O:O,MATCH(技能效果等级!B4610,技能效果!B:B,0))="","",INDEX(技能效果!O:O,MATCH(技能效果等级!B4610,技能效果!B:B,0)))</f>
        <v/>
      </c>
      <c r="S4610" s="97"/>
      <c r="T4610" s="97"/>
      <c r="U4610" s="97"/>
      <c r="V4610" s="96" t="str">
        <f>IF(INDEX(技能效果!AF:AF,MATCH(技能效果等级!B4610,技能效果!B:B,0))="","",INDEX(技能效果!AF:AF,MATCH(技能效果等级!B4610,技能效果!B:B,0)))</f>
        <v/>
      </c>
      <c r="W4610" s="95">
        <f t="shared" si="70"/>
        <v>452</v>
      </c>
    </row>
    <row r="4611" spans="1:23" ht="16.5" x14ac:dyDescent="0.2">
      <c r="A4611" s="62">
        <v>4608</v>
      </c>
      <c r="B4611" s="95">
        <f>INDEX(技能效果!B:B,MATCH(技能效果等级!W4611,技能效果!AE:AE,0))</f>
        <v>210701002</v>
      </c>
      <c r="C4611" s="95" t="str">
        <f>INDEX(技能效果!C:C,MATCH(技能效果等级!B4611,技能效果!B:B,0))</f>
        <v>张郃普攻水晶(教学)</v>
      </c>
      <c r="D4611" s="96" t="s">
        <v>873</v>
      </c>
      <c r="E4611" s="95">
        <v>4</v>
      </c>
      <c r="F4611" s="95">
        <f>INDEX(技能效果!H:H,MATCH(技能效果等级!B4611,技能效果!B:B,0))</f>
        <v>3006</v>
      </c>
      <c r="G4611" s="95">
        <f>IF(INDEX(技能效果!K:K,MATCH(B4611,技能效果!B:B,0))=0,INDEX(技能效果!I:I,MATCH(技能效果等级!B4611,技能效果!B:B,0)),INDEX(技能效果!I:I,MATCH(技能效果等级!B4611,技能效果!B:B,0))*VLOOKUP(E4611,技能数值计算!$C$19:$D$28,2,FALSE))</f>
        <v>1</v>
      </c>
      <c r="H4611" s="95">
        <f>INDEX(技能效果!J:J,MATCH(技能效果等级!B4611,技能效果!B:B,0))</f>
        <v>0</v>
      </c>
      <c r="I4611" s="97"/>
      <c r="J4611" s="97"/>
      <c r="K4611" s="97"/>
      <c r="L4611" s="97"/>
      <c r="M4611" s="97"/>
      <c r="N4611" s="96" t="str">
        <f>IF(INDEX(技能效果!L:L,MATCH(技能效果等级!B4611,技能效果!B:B,0))="","",INDEX(技能效果!L:L,MATCH(技能效果等级!B4611,技能效果!B:B,0)))</f>
        <v/>
      </c>
      <c r="O4611" s="95">
        <f>IF(INDEX(技能效果!N:N,MATCH(B4611,技能效果!B:B,0))=0,INDEX(技能效果!M:M,MATCH(技能效果等级!B4611,技能效果!B:B,0)),INDEX(技能效果!M:M,MATCH(技能效果等级!B4611,技能效果!B:B,0))*VLOOKUP(E4611,技能数值计算!$C$19:$D$28,2,FALSE))</f>
        <v>0</v>
      </c>
      <c r="P4611" s="97"/>
      <c r="Q4611" s="97"/>
      <c r="R4611" s="95" t="str">
        <f>IF(INDEX(技能效果!O:O,MATCH(技能效果等级!B4611,技能效果!B:B,0))="","",INDEX(技能效果!O:O,MATCH(技能效果等级!B4611,技能效果!B:B,0)))</f>
        <v/>
      </c>
      <c r="S4611" s="97"/>
      <c r="T4611" s="97"/>
      <c r="U4611" s="97"/>
      <c r="V4611" s="96" t="str">
        <f>IF(INDEX(技能效果!AF:AF,MATCH(技能效果等级!B4611,技能效果!B:B,0))="","",INDEX(技能效果!AF:AF,MATCH(技能效果等级!B4611,技能效果!B:B,0)))</f>
        <v/>
      </c>
      <c r="W4611" s="95">
        <f t="shared" si="70"/>
        <v>452</v>
      </c>
    </row>
    <row r="4612" spans="1:23" ht="16.5" x14ac:dyDescent="0.2">
      <c r="A4612" s="62">
        <v>4609</v>
      </c>
      <c r="B4612" s="95">
        <f>INDEX(技能效果!B:B,MATCH(技能效果等级!W4612,技能效果!AE:AE,0))</f>
        <v>210701002</v>
      </c>
      <c r="C4612" s="95" t="str">
        <f>INDEX(技能效果!C:C,MATCH(技能效果等级!B4612,技能效果!B:B,0))</f>
        <v>张郃普攻水晶(教学)</v>
      </c>
      <c r="D4612" s="96" t="s">
        <v>873</v>
      </c>
      <c r="E4612" s="95">
        <v>5</v>
      </c>
      <c r="F4612" s="95">
        <f>INDEX(技能效果!H:H,MATCH(技能效果等级!B4612,技能效果!B:B,0))</f>
        <v>3006</v>
      </c>
      <c r="G4612" s="95">
        <f>IF(INDEX(技能效果!K:K,MATCH(B4612,技能效果!B:B,0))=0,INDEX(技能效果!I:I,MATCH(技能效果等级!B4612,技能效果!B:B,0)),INDEX(技能效果!I:I,MATCH(技能效果等级!B4612,技能效果!B:B,0))*VLOOKUP(E4612,技能数值计算!$C$19:$D$28,2,FALSE))</f>
        <v>1</v>
      </c>
      <c r="H4612" s="95">
        <f>INDEX(技能效果!J:J,MATCH(技能效果等级!B4612,技能效果!B:B,0))</f>
        <v>0</v>
      </c>
      <c r="I4612" s="97"/>
      <c r="J4612" s="97"/>
      <c r="K4612" s="97"/>
      <c r="L4612" s="97"/>
      <c r="M4612" s="97"/>
      <c r="N4612" s="96" t="str">
        <f>IF(INDEX(技能效果!L:L,MATCH(技能效果等级!B4612,技能效果!B:B,0))="","",INDEX(技能效果!L:L,MATCH(技能效果等级!B4612,技能效果!B:B,0)))</f>
        <v/>
      </c>
      <c r="O4612" s="95">
        <f>IF(INDEX(技能效果!N:N,MATCH(B4612,技能效果!B:B,0))=0,INDEX(技能效果!M:M,MATCH(技能效果等级!B4612,技能效果!B:B,0)),INDEX(技能效果!M:M,MATCH(技能效果等级!B4612,技能效果!B:B,0))*VLOOKUP(E4612,技能数值计算!$C$19:$D$28,2,FALSE))</f>
        <v>0</v>
      </c>
      <c r="P4612" s="97"/>
      <c r="Q4612" s="97"/>
      <c r="R4612" s="95" t="str">
        <f>IF(INDEX(技能效果!O:O,MATCH(技能效果等级!B4612,技能效果!B:B,0))="","",INDEX(技能效果!O:O,MATCH(技能效果等级!B4612,技能效果!B:B,0)))</f>
        <v/>
      </c>
      <c r="S4612" s="97"/>
      <c r="T4612" s="97"/>
      <c r="U4612" s="97"/>
      <c r="V4612" s="96" t="str">
        <f>IF(INDEX(技能效果!AF:AF,MATCH(技能效果等级!B4612,技能效果!B:B,0))="","",INDEX(技能效果!AF:AF,MATCH(技能效果等级!B4612,技能效果!B:B,0)))</f>
        <v/>
      </c>
      <c r="W4612" s="95">
        <f t="shared" si="70"/>
        <v>452</v>
      </c>
    </row>
    <row r="4613" spans="1:23" ht="16.5" x14ac:dyDescent="0.2">
      <c r="A4613" s="62">
        <v>4610</v>
      </c>
      <c r="B4613" s="95">
        <f>INDEX(技能效果!B:B,MATCH(技能效果等级!W4613,技能效果!AE:AE,0))</f>
        <v>210701002</v>
      </c>
      <c r="C4613" s="95" t="str">
        <f>INDEX(技能效果!C:C,MATCH(技能效果等级!B4613,技能效果!B:B,0))</f>
        <v>张郃普攻水晶(教学)</v>
      </c>
      <c r="D4613" s="96" t="s">
        <v>873</v>
      </c>
      <c r="E4613" s="95">
        <v>6</v>
      </c>
      <c r="F4613" s="95">
        <f>INDEX(技能效果!H:H,MATCH(技能效果等级!B4613,技能效果!B:B,0))</f>
        <v>3006</v>
      </c>
      <c r="G4613" s="95">
        <f>IF(INDEX(技能效果!K:K,MATCH(B4613,技能效果!B:B,0))=0,INDEX(技能效果!I:I,MATCH(技能效果等级!B4613,技能效果!B:B,0)),INDEX(技能效果!I:I,MATCH(技能效果等级!B4613,技能效果!B:B,0))*VLOOKUP(E4613,技能数值计算!$C$19:$D$28,2,FALSE))</f>
        <v>1</v>
      </c>
      <c r="H4613" s="95">
        <f>INDEX(技能效果!J:J,MATCH(技能效果等级!B4613,技能效果!B:B,0))</f>
        <v>0</v>
      </c>
      <c r="I4613" s="97"/>
      <c r="J4613" s="97"/>
      <c r="K4613" s="97"/>
      <c r="L4613" s="97"/>
      <c r="M4613" s="97"/>
      <c r="N4613" s="96" t="str">
        <f>IF(INDEX(技能效果!L:L,MATCH(技能效果等级!B4613,技能效果!B:B,0))="","",INDEX(技能效果!L:L,MATCH(技能效果等级!B4613,技能效果!B:B,0)))</f>
        <v/>
      </c>
      <c r="O4613" s="95">
        <f>IF(INDEX(技能效果!N:N,MATCH(B4613,技能效果!B:B,0))=0,INDEX(技能效果!M:M,MATCH(技能效果等级!B4613,技能效果!B:B,0)),INDEX(技能效果!M:M,MATCH(技能效果等级!B4613,技能效果!B:B,0))*VLOOKUP(E4613,技能数值计算!$C$19:$D$28,2,FALSE))</f>
        <v>0</v>
      </c>
      <c r="P4613" s="97"/>
      <c r="Q4613" s="97"/>
      <c r="R4613" s="95" t="str">
        <f>IF(INDEX(技能效果!O:O,MATCH(技能效果等级!B4613,技能效果!B:B,0))="","",INDEX(技能效果!O:O,MATCH(技能效果等级!B4613,技能效果!B:B,0)))</f>
        <v/>
      </c>
      <c r="S4613" s="97"/>
      <c r="T4613" s="97"/>
      <c r="U4613" s="97"/>
      <c r="V4613" s="96" t="str">
        <f>IF(INDEX(技能效果!AF:AF,MATCH(技能效果等级!B4613,技能效果!B:B,0))="","",INDEX(技能效果!AF:AF,MATCH(技能效果等级!B4613,技能效果!B:B,0)))</f>
        <v/>
      </c>
      <c r="W4613" s="95">
        <f t="shared" si="70"/>
        <v>452</v>
      </c>
    </row>
    <row r="4614" spans="1:23" ht="16.5" x14ac:dyDescent="0.2">
      <c r="A4614" s="62">
        <v>4611</v>
      </c>
      <c r="B4614" s="95">
        <f>INDEX(技能效果!B:B,MATCH(技能效果等级!W4614,技能效果!AE:AE,0))</f>
        <v>210701002</v>
      </c>
      <c r="C4614" s="95" t="str">
        <f>INDEX(技能效果!C:C,MATCH(技能效果等级!B4614,技能效果!B:B,0))</f>
        <v>张郃普攻水晶(教学)</v>
      </c>
      <c r="D4614" s="96" t="s">
        <v>873</v>
      </c>
      <c r="E4614" s="95">
        <v>7</v>
      </c>
      <c r="F4614" s="95">
        <f>INDEX(技能效果!H:H,MATCH(技能效果等级!B4614,技能效果!B:B,0))</f>
        <v>3006</v>
      </c>
      <c r="G4614" s="95">
        <f>IF(INDEX(技能效果!K:K,MATCH(B4614,技能效果!B:B,0))=0,INDEX(技能效果!I:I,MATCH(技能效果等级!B4614,技能效果!B:B,0)),INDEX(技能效果!I:I,MATCH(技能效果等级!B4614,技能效果!B:B,0))*VLOOKUP(E4614,技能数值计算!$C$19:$D$28,2,FALSE))</f>
        <v>1</v>
      </c>
      <c r="H4614" s="95">
        <f>INDEX(技能效果!J:J,MATCH(技能效果等级!B4614,技能效果!B:B,0))</f>
        <v>0</v>
      </c>
      <c r="I4614" s="97"/>
      <c r="J4614" s="97"/>
      <c r="K4614" s="97"/>
      <c r="L4614" s="97"/>
      <c r="M4614" s="97"/>
      <c r="N4614" s="96" t="str">
        <f>IF(INDEX(技能效果!L:L,MATCH(技能效果等级!B4614,技能效果!B:B,0))="","",INDEX(技能效果!L:L,MATCH(技能效果等级!B4614,技能效果!B:B,0)))</f>
        <v/>
      </c>
      <c r="O4614" s="95">
        <f>IF(INDEX(技能效果!N:N,MATCH(B4614,技能效果!B:B,0))=0,INDEX(技能效果!M:M,MATCH(技能效果等级!B4614,技能效果!B:B,0)),INDEX(技能效果!M:M,MATCH(技能效果等级!B4614,技能效果!B:B,0))*VLOOKUP(E4614,技能数值计算!$C$19:$D$28,2,FALSE))</f>
        <v>0</v>
      </c>
      <c r="P4614" s="97"/>
      <c r="Q4614" s="97"/>
      <c r="R4614" s="95" t="str">
        <f>IF(INDEX(技能效果!O:O,MATCH(技能效果等级!B4614,技能效果!B:B,0))="","",INDEX(技能效果!O:O,MATCH(技能效果等级!B4614,技能效果!B:B,0)))</f>
        <v/>
      </c>
      <c r="S4614" s="97"/>
      <c r="T4614" s="97"/>
      <c r="U4614" s="97"/>
      <c r="V4614" s="96" t="str">
        <f>IF(INDEX(技能效果!AF:AF,MATCH(技能效果等级!B4614,技能效果!B:B,0))="","",INDEX(技能效果!AF:AF,MATCH(技能效果等级!B4614,技能效果!B:B,0)))</f>
        <v/>
      </c>
      <c r="W4614" s="95">
        <f t="shared" si="70"/>
        <v>452</v>
      </c>
    </row>
    <row r="4615" spans="1:23" ht="16.5" x14ac:dyDescent="0.2">
      <c r="A4615" s="62">
        <v>4612</v>
      </c>
      <c r="B4615" s="95">
        <f>INDEX(技能效果!B:B,MATCH(技能效果等级!W4615,技能效果!AE:AE,0))</f>
        <v>210701002</v>
      </c>
      <c r="C4615" s="95" t="str">
        <f>INDEX(技能效果!C:C,MATCH(技能效果等级!B4615,技能效果!B:B,0))</f>
        <v>张郃普攻水晶(教学)</v>
      </c>
      <c r="D4615" s="96" t="s">
        <v>873</v>
      </c>
      <c r="E4615" s="95">
        <v>8</v>
      </c>
      <c r="F4615" s="95">
        <f>INDEX(技能效果!H:H,MATCH(技能效果等级!B4615,技能效果!B:B,0))</f>
        <v>3006</v>
      </c>
      <c r="G4615" s="95">
        <f>IF(INDEX(技能效果!K:K,MATCH(B4615,技能效果!B:B,0))=0,INDEX(技能效果!I:I,MATCH(技能效果等级!B4615,技能效果!B:B,0)),INDEX(技能效果!I:I,MATCH(技能效果等级!B4615,技能效果!B:B,0))*VLOOKUP(E4615,技能数值计算!$C$19:$D$28,2,FALSE))</f>
        <v>1</v>
      </c>
      <c r="H4615" s="95">
        <f>INDEX(技能效果!J:J,MATCH(技能效果等级!B4615,技能效果!B:B,0))</f>
        <v>0</v>
      </c>
      <c r="I4615" s="97"/>
      <c r="J4615" s="97"/>
      <c r="K4615" s="97"/>
      <c r="L4615" s="97"/>
      <c r="M4615" s="97"/>
      <c r="N4615" s="96" t="str">
        <f>IF(INDEX(技能效果!L:L,MATCH(技能效果等级!B4615,技能效果!B:B,0))="","",INDEX(技能效果!L:L,MATCH(技能效果等级!B4615,技能效果!B:B,0)))</f>
        <v/>
      </c>
      <c r="O4615" s="95">
        <f>IF(INDEX(技能效果!N:N,MATCH(B4615,技能效果!B:B,0))=0,INDEX(技能效果!M:M,MATCH(技能效果等级!B4615,技能效果!B:B,0)),INDEX(技能效果!M:M,MATCH(技能效果等级!B4615,技能效果!B:B,0))*VLOOKUP(E4615,技能数值计算!$C$19:$D$28,2,FALSE))</f>
        <v>0</v>
      </c>
      <c r="P4615" s="97"/>
      <c r="Q4615" s="97"/>
      <c r="R4615" s="95" t="str">
        <f>IF(INDEX(技能效果!O:O,MATCH(技能效果等级!B4615,技能效果!B:B,0))="","",INDEX(技能效果!O:O,MATCH(技能效果等级!B4615,技能效果!B:B,0)))</f>
        <v/>
      </c>
      <c r="S4615" s="97"/>
      <c r="T4615" s="97"/>
      <c r="U4615" s="97"/>
      <c r="V4615" s="96" t="str">
        <f>IF(INDEX(技能效果!AF:AF,MATCH(技能效果等级!B4615,技能效果!B:B,0))="","",INDEX(技能效果!AF:AF,MATCH(技能效果等级!B4615,技能效果!B:B,0)))</f>
        <v/>
      </c>
      <c r="W4615" s="95">
        <f t="shared" si="70"/>
        <v>452</v>
      </c>
    </row>
    <row r="4616" spans="1:23" ht="16.5" x14ac:dyDescent="0.2">
      <c r="A4616" s="62">
        <v>4613</v>
      </c>
      <c r="B4616" s="95">
        <f>INDEX(技能效果!B:B,MATCH(技能效果等级!W4616,技能效果!AE:AE,0))</f>
        <v>210701002</v>
      </c>
      <c r="C4616" s="95" t="str">
        <f>INDEX(技能效果!C:C,MATCH(技能效果等级!B4616,技能效果!B:B,0))</f>
        <v>张郃普攻水晶(教学)</v>
      </c>
      <c r="D4616" s="96" t="s">
        <v>873</v>
      </c>
      <c r="E4616" s="95">
        <v>9</v>
      </c>
      <c r="F4616" s="95">
        <f>INDEX(技能效果!H:H,MATCH(技能效果等级!B4616,技能效果!B:B,0))</f>
        <v>3006</v>
      </c>
      <c r="G4616" s="95">
        <f>IF(INDEX(技能效果!K:K,MATCH(B4616,技能效果!B:B,0))=0,INDEX(技能效果!I:I,MATCH(技能效果等级!B4616,技能效果!B:B,0)),INDEX(技能效果!I:I,MATCH(技能效果等级!B4616,技能效果!B:B,0))*VLOOKUP(E4616,技能数值计算!$C$19:$D$28,2,FALSE))</f>
        <v>1</v>
      </c>
      <c r="H4616" s="95">
        <f>INDEX(技能效果!J:J,MATCH(技能效果等级!B4616,技能效果!B:B,0))</f>
        <v>0</v>
      </c>
      <c r="I4616" s="97"/>
      <c r="J4616" s="97"/>
      <c r="K4616" s="97"/>
      <c r="L4616" s="97"/>
      <c r="M4616" s="97"/>
      <c r="N4616" s="96" t="str">
        <f>IF(INDEX(技能效果!L:L,MATCH(技能效果等级!B4616,技能效果!B:B,0))="","",INDEX(技能效果!L:L,MATCH(技能效果等级!B4616,技能效果!B:B,0)))</f>
        <v/>
      </c>
      <c r="O4616" s="95">
        <f>IF(INDEX(技能效果!N:N,MATCH(B4616,技能效果!B:B,0))=0,INDEX(技能效果!M:M,MATCH(技能效果等级!B4616,技能效果!B:B,0)),INDEX(技能效果!M:M,MATCH(技能效果等级!B4616,技能效果!B:B,0))*VLOOKUP(E4616,技能数值计算!$C$19:$D$28,2,FALSE))</f>
        <v>0</v>
      </c>
      <c r="P4616" s="97"/>
      <c r="Q4616" s="97"/>
      <c r="R4616" s="95" t="str">
        <f>IF(INDEX(技能效果!O:O,MATCH(技能效果等级!B4616,技能效果!B:B,0))="","",INDEX(技能效果!O:O,MATCH(技能效果等级!B4616,技能效果!B:B,0)))</f>
        <v/>
      </c>
      <c r="S4616" s="97"/>
      <c r="T4616" s="97"/>
      <c r="U4616" s="97"/>
      <c r="V4616" s="96" t="str">
        <f>IF(INDEX(技能效果!AF:AF,MATCH(技能效果等级!B4616,技能效果!B:B,0))="","",INDEX(技能效果!AF:AF,MATCH(技能效果等级!B4616,技能效果!B:B,0)))</f>
        <v/>
      </c>
      <c r="W4616" s="95">
        <f t="shared" si="70"/>
        <v>452</v>
      </c>
    </row>
    <row r="4617" spans="1:23" ht="16.5" x14ac:dyDescent="0.2">
      <c r="A4617" s="62">
        <v>4614</v>
      </c>
      <c r="B4617" s="95">
        <f>INDEX(技能效果!B:B,MATCH(技能效果等级!W4617,技能效果!AE:AE,0))</f>
        <v>210701002</v>
      </c>
      <c r="C4617" s="95" t="str">
        <f>INDEX(技能效果!C:C,MATCH(技能效果等级!B4617,技能效果!B:B,0))</f>
        <v>张郃普攻水晶(教学)</v>
      </c>
      <c r="D4617" s="96" t="s">
        <v>873</v>
      </c>
      <c r="E4617" s="95">
        <v>10</v>
      </c>
      <c r="F4617" s="95">
        <f>INDEX(技能效果!H:H,MATCH(技能效果等级!B4617,技能效果!B:B,0))</f>
        <v>3006</v>
      </c>
      <c r="G4617" s="95">
        <f>IF(INDEX(技能效果!K:K,MATCH(B4617,技能效果!B:B,0))=0,INDEX(技能效果!I:I,MATCH(技能效果等级!B4617,技能效果!B:B,0)),INDEX(技能效果!I:I,MATCH(技能效果等级!B4617,技能效果!B:B,0))*VLOOKUP(E4617,技能数值计算!$C$19:$D$28,2,FALSE))</f>
        <v>1</v>
      </c>
      <c r="H4617" s="95">
        <f>INDEX(技能效果!J:J,MATCH(技能效果等级!B4617,技能效果!B:B,0))</f>
        <v>0</v>
      </c>
      <c r="I4617" s="97"/>
      <c r="J4617" s="97"/>
      <c r="K4617" s="97"/>
      <c r="L4617" s="97"/>
      <c r="M4617" s="97"/>
      <c r="N4617" s="96" t="str">
        <f>IF(INDEX(技能效果!L:L,MATCH(技能效果等级!B4617,技能效果!B:B,0))="","",INDEX(技能效果!L:L,MATCH(技能效果等级!B4617,技能效果!B:B,0)))</f>
        <v/>
      </c>
      <c r="O4617" s="95">
        <f>IF(INDEX(技能效果!N:N,MATCH(B4617,技能效果!B:B,0))=0,INDEX(技能效果!M:M,MATCH(技能效果等级!B4617,技能效果!B:B,0)),INDEX(技能效果!M:M,MATCH(技能效果等级!B4617,技能效果!B:B,0))*VLOOKUP(E4617,技能数值计算!$C$19:$D$28,2,FALSE))</f>
        <v>0</v>
      </c>
      <c r="P4617" s="97"/>
      <c r="Q4617" s="97"/>
      <c r="R4617" s="95" t="str">
        <f>IF(INDEX(技能效果!O:O,MATCH(技能效果等级!B4617,技能效果!B:B,0))="","",INDEX(技能效果!O:O,MATCH(技能效果等级!B4617,技能效果!B:B,0)))</f>
        <v/>
      </c>
      <c r="S4617" s="97"/>
      <c r="T4617" s="97"/>
      <c r="U4617" s="97"/>
      <c r="V4617" s="96" t="str">
        <f>IF(INDEX(技能效果!AF:AF,MATCH(技能效果等级!B4617,技能效果!B:B,0))="","",INDEX(技能效果!AF:AF,MATCH(技能效果等级!B4617,技能效果!B:B,0)))</f>
        <v/>
      </c>
      <c r="W4617" s="95">
        <f t="shared" si="70"/>
        <v>452</v>
      </c>
    </row>
    <row r="4618" spans="1:23" ht="16.5" x14ac:dyDescent="0.2">
      <c r="A4618" s="62">
        <v>4615</v>
      </c>
      <c r="B4618" s="95">
        <f>INDEX(技能效果!B:B,MATCH(技能效果等级!W4618,技能效果!AE:AE,0))</f>
        <v>210701101</v>
      </c>
      <c r="C4618" s="95" t="str">
        <f>INDEX(技能效果!C:C,MATCH(技能效果等级!B4618,技能效果!B:B,0))</f>
        <v>张飞普攻伤害(教学)</v>
      </c>
      <c r="D4618" s="96" t="s">
        <v>873</v>
      </c>
      <c r="E4618" s="95">
        <v>1</v>
      </c>
      <c r="F4618" s="95">
        <f>INDEX(技能效果!H:H,MATCH(技能效果等级!B4618,技能效果!B:B,0))</f>
        <v>1001</v>
      </c>
      <c r="G4618" s="95">
        <f>IF(INDEX(技能效果!K:K,MATCH(B4618,技能效果!B:B,0))=0,INDEX(技能效果!I:I,MATCH(技能效果等级!B4618,技能效果!B:B,0)),INDEX(技能效果!I:I,MATCH(技能效果等级!B4618,技能效果!B:B,0))*VLOOKUP(E4618,技能数值计算!$C$19:$D$28,2,FALSE))</f>
        <v>0.5</v>
      </c>
      <c r="H4618" s="95">
        <f>INDEX(技能效果!J:J,MATCH(技能效果等级!B4618,技能效果!B:B,0))</f>
        <v>0</v>
      </c>
      <c r="I4618" s="97"/>
      <c r="J4618" s="97"/>
      <c r="K4618" s="97"/>
      <c r="L4618" s="97"/>
      <c r="M4618" s="97"/>
      <c r="N4618" s="96" t="str">
        <f>IF(INDEX(技能效果!L:L,MATCH(技能效果等级!B4618,技能效果!B:B,0))="","",INDEX(技能效果!L:L,MATCH(技能效果等级!B4618,技能效果!B:B,0)))</f>
        <v/>
      </c>
      <c r="O4618" s="95">
        <f>IF(INDEX(技能效果!N:N,MATCH(B4618,技能效果!B:B,0))=0,INDEX(技能效果!M:M,MATCH(技能效果等级!B4618,技能效果!B:B,0)),INDEX(技能效果!M:M,MATCH(技能效果等级!B4618,技能效果!B:B,0))*VLOOKUP(E4618,技能数值计算!$C$19:$D$28,2,FALSE))</f>
        <v>0</v>
      </c>
      <c r="P4618" s="97"/>
      <c r="Q4618" s="97"/>
      <c r="R4618" s="95" t="str">
        <f>IF(INDEX(技能效果!O:O,MATCH(技能效果等级!B4618,技能效果!B:B,0))="","",INDEX(技能效果!O:O,MATCH(技能效果等级!B4618,技能效果!B:B,0)))</f>
        <v/>
      </c>
      <c r="S4618" s="97"/>
      <c r="T4618" s="97"/>
      <c r="U4618" s="97"/>
      <c r="V4618" s="96" t="str">
        <f>IF(INDEX(技能效果!AF:AF,MATCH(技能效果等级!B4618,技能效果!B:B,0))="","",INDEX(技能效果!AF:AF,MATCH(技能效果等级!B4618,技能效果!B:B,0)))</f>
        <v/>
      </c>
      <c r="W4618" s="95">
        <f t="shared" si="70"/>
        <v>453</v>
      </c>
    </row>
    <row r="4619" spans="1:23" ht="16.5" x14ac:dyDescent="0.2">
      <c r="A4619" s="62">
        <v>4616</v>
      </c>
      <c r="B4619" s="95">
        <f>INDEX(技能效果!B:B,MATCH(技能效果等级!W4619,技能效果!AE:AE,0))</f>
        <v>210701101</v>
      </c>
      <c r="C4619" s="95" t="str">
        <f>INDEX(技能效果!C:C,MATCH(技能效果等级!B4619,技能效果!B:B,0))</f>
        <v>张飞普攻伤害(教学)</v>
      </c>
      <c r="D4619" s="96" t="s">
        <v>873</v>
      </c>
      <c r="E4619" s="95">
        <v>2</v>
      </c>
      <c r="F4619" s="95">
        <f>INDEX(技能效果!H:H,MATCH(技能效果等级!B4619,技能效果!B:B,0))</f>
        <v>1001</v>
      </c>
      <c r="G4619" s="95">
        <f>IF(INDEX(技能效果!K:K,MATCH(B4619,技能效果!B:B,0))=0,INDEX(技能效果!I:I,MATCH(技能效果等级!B4619,技能效果!B:B,0)),INDEX(技能效果!I:I,MATCH(技能效果等级!B4619,技能效果!B:B,0))*VLOOKUP(E4619,技能数值计算!$C$19:$D$28,2,FALSE))</f>
        <v>0.5</v>
      </c>
      <c r="H4619" s="95">
        <f>INDEX(技能效果!J:J,MATCH(技能效果等级!B4619,技能效果!B:B,0))</f>
        <v>0</v>
      </c>
      <c r="I4619" s="97"/>
      <c r="J4619" s="97"/>
      <c r="K4619" s="97"/>
      <c r="L4619" s="97"/>
      <c r="M4619" s="97"/>
      <c r="N4619" s="96" t="str">
        <f>IF(INDEX(技能效果!L:L,MATCH(技能效果等级!B4619,技能效果!B:B,0))="","",INDEX(技能效果!L:L,MATCH(技能效果等级!B4619,技能效果!B:B,0)))</f>
        <v/>
      </c>
      <c r="O4619" s="95">
        <f>IF(INDEX(技能效果!N:N,MATCH(B4619,技能效果!B:B,0))=0,INDEX(技能效果!M:M,MATCH(技能效果等级!B4619,技能效果!B:B,0)),INDEX(技能效果!M:M,MATCH(技能效果等级!B4619,技能效果!B:B,0))*VLOOKUP(E4619,技能数值计算!$C$19:$D$28,2,FALSE))</f>
        <v>0</v>
      </c>
      <c r="P4619" s="97"/>
      <c r="Q4619" s="97"/>
      <c r="R4619" s="95" t="str">
        <f>IF(INDEX(技能效果!O:O,MATCH(技能效果等级!B4619,技能效果!B:B,0))="","",INDEX(技能效果!O:O,MATCH(技能效果等级!B4619,技能效果!B:B,0)))</f>
        <v/>
      </c>
      <c r="S4619" s="97"/>
      <c r="T4619" s="97"/>
      <c r="U4619" s="97"/>
      <c r="V4619" s="96" t="str">
        <f>IF(INDEX(技能效果!AF:AF,MATCH(技能效果等级!B4619,技能效果!B:B,0))="","",INDEX(技能效果!AF:AF,MATCH(技能效果等级!B4619,技能效果!B:B,0)))</f>
        <v/>
      </c>
      <c r="W4619" s="95">
        <f t="shared" si="70"/>
        <v>453</v>
      </c>
    </row>
    <row r="4620" spans="1:23" ht="16.5" x14ac:dyDescent="0.2">
      <c r="A4620" s="62">
        <v>4617</v>
      </c>
      <c r="B4620" s="95">
        <f>INDEX(技能效果!B:B,MATCH(技能效果等级!W4620,技能效果!AE:AE,0))</f>
        <v>210701101</v>
      </c>
      <c r="C4620" s="95" t="str">
        <f>INDEX(技能效果!C:C,MATCH(技能效果等级!B4620,技能效果!B:B,0))</f>
        <v>张飞普攻伤害(教学)</v>
      </c>
      <c r="D4620" s="96" t="s">
        <v>873</v>
      </c>
      <c r="E4620" s="95">
        <v>3</v>
      </c>
      <c r="F4620" s="95">
        <f>INDEX(技能效果!H:H,MATCH(技能效果等级!B4620,技能效果!B:B,0))</f>
        <v>1001</v>
      </c>
      <c r="G4620" s="95">
        <f>IF(INDEX(技能效果!K:K,MATCH(B4620,技能效果!B:B,0))=0,INDEX(技能效果!I:I,MATCH(技能效果等级!B4620,技能效果!B:B,0)),INDEX(技能效果!I:I,MATCH(技能效果等级!B4620,技能效果!B:B,0))*VLOOKUP(E4620,技能数值计算!$C$19:$D$28,2,FALSE))</f>
        <v>0.5</v>
      </c>
      <c r="H4620" s="95">
        <f>INDEX(技能效果!J:J,MATCH(技能效果等级!B4620,技能效果!B:B,0))</f>
        <v>0</v>
      </c>
      <c r="I4620" s="97"/>
      <c r="J4620" s="97"/>
      <c r="K4620" s="97"/>
      <c r="L4620" s="97"/>
      <c r="M4620" s="97"/>
      <c r="N4620" s="96" t="str">
        <f>IF(INDEX(技能效果!L:L,MATCH(技能效果等级!B4620,技能效果!B:B,0))="","",INDEX(技能效果!L:L,MATCH(技能效果等级!B4620,技能效果!B:B,0)))</f>
        <v/>
      </c>
      <c r="O4620" s="95">
        <f>IF(INDEX(技能效果!N:N,MATCH(B4620,技能效果!B:B,0))=0,INDEX(技能效果!M:M,MATCH(技能效果等级!B4620,技能效果!B:B,0)),INDEX(技能效果!M:M,MATCH(技能效果等级!B4620,技能效果!B:B,0))*VLOOKUP(E4620,技能数值计算!$C$19:$D$28,2,FALSE))</f>
        <v>0</v>
      </c>
      <c r="P4620" s="97"/>
      <c r="Q4620" s="97"/>
      <c r="R4620" s="95" t="str">
        <f>IF(INDEX(技能效果!O:O,MATCH(技能效果等级!B4620,技能效果!B:B,0))="","",INDEX(技能效果!O:O,MATCH(技能效果等级!B4620,技能效果!B:B,0)))</f>
        <v/>
      </c>
      <c r="S4620" s="97"/>
      <c r="T4620" s="97"/>
      <c r="U4620" s="97"/>
      <c r="V4620" s="96" t="str">
        <f>IF(INDEX(技能效果!AF:AF,MATCH(技能效果等级!B4620,技能效果!B:B,0))="","",INDEX(技能效果!AF:AF,MATCH(技能效果等级!B4620,技能效果!B:B,0)))</f>
        <v/>
      </c>
      <c r="W4620" s="95">
        <f t="shared" si="70"/>
        <v>453</v>
      </c>
    </row>
    <row r="4621" spans="1:23" ht="16.5" x14ac:dyDescent="0.2">
      <c r="A4621" s="62">
        <v>4618</v>
      </c>
      <c r="B4621" s="95">
        <f>INDEX(技能效果!B:B,MATCH(技能效果等级!W4621,技能效果!AE:AE,0))</f>
        <v>210701101</v>
      </c>
      <c r="C4621" s="95" t="str">
        <f>INDEX(技能效果!C:C,MATCH(技能效果等级!B4621,技能效果!B:B,0))</f>
        <v>张飞普攻伤害(教学)</v>
      </c>
      <c r="D4621" s="96" t="s">
        <v>873</v>
      </c>
      <c r="E4621" s="95">
        <v>4</v>
      </c>
      <c r="F4621" s="95">
        <f>INDEX(技能效果!H:H,MATCH(技能效果等级!B4621,技能效果!B:B,0))</f>
        <v>1001</v>
      </c>
      <c r="G4621" s="95">
        <f>IF(INDEX(技能效果!K:K,MATCH(B4621,技能效果!B:B,0))=0,INDEX(技能效果!I:I,MATCH(技能效果等级!B4621,技能效果!B:B,0)),INDEX(技能效果!I:I,MATCH(技能效果等级!B4621,技能效果!B:B,0))*VLOOKUP(E4621,技能数值计算!$C$19:$D$28,2,FALSE))</f>
        <v>0.5</v>
      </c>
      <c r="H4621" s="95">
        <f>INDEX(技能效果!J:J,MATCH(技能效果等级!B4621,技能效果!B:B,0))</f>
        <v>0</v>
      </c>
      <c r="I4621" s="97"/>
      <c r="J4621" s="97"/>
      <c r="K4621" s="97"/>
      <c r="L4621" s="97"/>
      <c r="M4621" s="97"/>
      <c r="N4621" s="96" t="str">
        <f>IF(INDEX(技能效果!L:L,MATCH(技能效果等级!B4621,技能效果!B:B,0))="","",INDEX(技能效果!L:L,MATCH(技能效果等级!B4621,技能效果!B:B,0)))</f>
        <v/>
      </c>
      <c r="O4621" s="95">
        <f>IF(INDEX(技能效果!N:N,MATCH(B4621,技能效果!B:B,0))=0,INDEX(技能效果!M:M,MATCH(技能效果等级!B4621,技能效果!B:B,0)),INDEX(技能效果!M:M,MATCH(技能效果等级!B4621,技能效果!B:B,0))*VLOOKUP(E4621,技能数值计算!$C$19:$D$28,2,FALSE))</f>
        <v>0</v>
      </c>
      <c r="P4621" s="97"/>
      <c r="Q4621" s="97"/>
      <c r="R4621" s="95" t="str">
        <f>IF(INDEX(技能效果!O:O,MATCH(技能效果等级!B4621,技能效果!B:B,0))="","",INDEX(技能效果!O:O,MATCH(技能效果等级!B4621,技能效果!B:B,0)))</f>
        <v/>
      </c>
      <c r="S4621" s="97"/>
      <c r="T4621" s="97"/>
      <c r="U4621" s="97"/>
      <c r="V4621" s="96" t="str">
        <f>IF(INDEX(技能效果!AF:AF,MATCH(技能效果等级!B4621,技能效果!B:B,0))="","",INDEX(技能效果!AF:AF,MATCH(技能效果等级!B4621,技能效果!B:B,0)))</f>
        <v/>
      </c>
      <c r="W4621" s="95">
        <f t="shared" si="70"/>
        <v>453</v>
      </c>
    </row>
    <row r="4622" spans="1:23" ht="16.5" x14ac:dyDescent="0.2">
      <c r="A4622" s="62">
        <v>4619</v>
      </c>
      <c r="B4622" s="95">
        <f>INDEX(技能效果!B:B,MATCH(技能效果等级!W4622,技能效果!AE:AE,0))</f>
        <v>210701101</v>
      </c>
      <c r="C4622" s="95" t="str">
        <f>INDEX(技能效果!C:C,MATCH(技能效果等级!B4622,技能效果!B:B,0))</f>
        <v>张飞普攻伤害(教学)</v>
      </c>
      <c r="D4622" s="96" t="s">
        <v>873</v>
      </c>
      <c r="E4622" s="95">
        <v>5</v>
      </c>
      <c r="F4622" s="95">
        <f>INDEX(技能效果!H:H,MATCH(技能效果等级!B4622,技能效果!B:B,0))</f>
        <v>1001</v>
      </c>
      <c r="G4622" s="95">
        <f>IF(INDEX(技能效果!K:K,MATCH(B4622,技能效果!B:B,0))=0,INDEX(技能效果!I:I,MATCH(技能效果等级!B4622,技能效果!B:B,0)),INDEX(技能效果!I:I,MATCH(技能效果等级!B4622,技能效果!B:B,0))*VLOOKUP(E4622,技能数值计算!$C$19:$D$28,2,FALSE))</f>
        <v>0.5</v>
      </c>
      <c r="H4622" s="95">
        <f>INDEX(技能效果!J:J,MATCH(技能效果等级!B4622,技能效果!B:B,0))</f>
        <v>0</v>
      </c>
      <c r="I4622" s="97"/>
      <c r="J4622" s="97"/>
      <c r="K4622" s="97"/>
      <c r="L4622" s="97"/>
      <c r="M4622" s="97"/>
      <c r="N4622" s="96" t="str">
        <f>IF(INDEX(技能效果!L:L,MATCH(技能效果等级!B4622,技能效果!B:B,0))="","",INDEX(技能效果!L:L,MATCH(技能效果等级!B4622,技能效果!B:B,0)))</f>
        <v/>
      </c>
      <c r="O4622" s="95">
        <f>IF(INDEX(技能效果!N:N,MATCH(B4622,技能效果!B:B,0))=0,INDEX(技能效果!M:M,MATCH(技能效果等级!B4622,技能效果!B:B,0)),INDEX(技能效果!M:M,MATCH(技能效果等级!B4622,技能效果!B:B,0))*VLOOKUP(E4622,技能数值计算!$C$19:$D$28,2,FALSE))</f>
        <v>0</v>
      </c>
      <c r="P4622" s="97"/>
      <c r="Q4622" s="97"/>
      <c r="R4622" s="95" t="str">
        <f>IF(INDEX(技能效果!O:O,MATCH(技能效果等级!B4622,技能效果!B:B,0))="","",INDEX(技能效果!O:O,MATCH(技能效果等级!B4622,技能效果!B:B,0)))</f>
        <v/>
      </c>
      <c r="S4622" s="97"/>
      <c r="T4622" s="97"/>
      <c r="U4622" s="97"/>
      <c r="V4622" s="96" t="str">
        <f>IF(INDEX(技能效果!AF:AF,MATCH(技能效果等级!B4622,技能效果!B:B,0))="","",INDEX(技能效果!AF:AF,MATCH(技能效果等级!B4622,技能效果!B:B,0)))</f>
        <v/>
      </c>
      <c r="W4622" s="95">
        <f t="shared" si="70"/>
        <v>453</v>
      </c>
    </row>
    <row r="4623" spans="1:23" ht="16.5" x14ac:dyDescent="0.2">
      <c r="A4623" s="62">
        <v>4620</v>
      </c>
      <c r="B4623" s="95">
        <f>INDEX(技能效果!B:B,MATCH(技能效果等级!W4623,技能效果!AE:AE,0))</f>
        <v>210701101</v>
      </c>
      <c r="C4623" s="95" t="str">
        <f>INDEX(技能效果!C:C,MATCH(技能效果等级!B4623,技能效果!B:B,0))</f>
        <v>张飞普攻伤害(教学)</v>
      </c>
      <c r="D4623" s="96" t="s">
        <v>873</v>
      </c>
      <c r="E4623" s="95">
        <v>6</v>
      </c>
      <c r="F4623" s="95">
        <f>INDEX(技能效果!H:H,MATCH(技能效果等级!B4623,技能效果!B:B,0))</f>
        <v>1001</v>
      </c>
      <c r="G4623" s="95">
        <f>IF(INDEX(技能效果!K:K,MATCH(B4623,技能效果!B:B,0))=0,INDEX(技能效果!I:I,MATCH(技能效果等级!B4623,技能效果!B:B,0)),INDEX(技能效果!I:I,MATCH(技能效果等级!B4623,技能效果!B:B,0))*VLOOKUP(E4623,技能数值计算!$C$19:$D$28,2,FALSE))</f>
        <v>0.5</v>
      </c>
      <c r="H4623" s="95">
        <f>INDEX(技能效果!J:J,MATCH(技能效果等级!B4623,技能效果!B:B,0))</f>
        <v>0</v>
      </c>
      <c r="I4623" s="97"/>
      <c r="J4623" s="97"/>
      <c r="K4623" s="97"/>
      <c r="L4623" s="97"/>
      <c r="M4623" s="97"/>
      <c r="N4623" s="96" t="str">
        <f>IF(INDEX(技能效果!L:L,MATCH(技能效果等级!B4623,技能效果!B:B,0))="","",INDEX(技能效果!L:L,MATCH(技能效果等级!B4623,技能效果!B:B,0)))</f>
        <v/>
      </c>
      <c r="O4623" s="95">
        <f>IF(INDEX(技能效果!N:N,MATCH(B4623,技能效果!B:B,0))=0,INDEX(技能效果!M:M,MATCH(技能效果等级!B4623,技能效果!B:B,0)),INDEX(技能效果!M:M,MATCH(技能效果等级!B4623,技能效果!B:B,0))*VLOOKUP(E4623,技能数值计算!$C$19:$D$28,2,FALSE))</f>
        <v>0</v>
      </c>
      <c r="P4623" s="97"/>
      <c r="Q4623" s="97"/>
      <c r="R4623" s="95" t="str">
        <f>IF(INDEX(技能效果!O:O,MATCH(技能效果等级!B4623,技能效果!B:B,0))="","",INDEX(技能效果!O:O,MATCH(技能效果等级!B4623,技能效果!B:B,0)))</f>
        <v/>
      </c>
      <c r="S4623" s="97"/>
      <c r="T4623" s="97"/>
      <c r="U4623" s="97"/>
      <c r="V4623" s="96" t="str">
        <f>IF(INDEX(技能效果!AF:AF,MATCH(技能效果等级!B4623,技能效果!B:B,0))="","",INDEX(技能效果!AF:AF,MATCH(技能效果等级!B4623,技能效果!B:B,0)))</f>
        <v/>
      </c>
      <c r="W4623" s="95">
        <f t="shared" si="70"/>
        <v>453</v>
      </c>
    </row>
    <row r="4624" spans="1:23" ht="16.5" x14ac:dyDescent="0.2">
      <c r="A4624" s="62">
        <v>4621</v>
      </c>
      <c r="B4624" s="95">
        <f>INDEX(技能效果!B:B,MATCH(技能效果等级!W4624,技能效果!AE:AE,0))</f>
        <v>210701101</v>
      </c>
      <c r="C4624" s="95" t="str">
        <f>INDEX(技能效果!C:C,MATCH(技能效果等级!B4624,技能效果!B:B,0))</f>
        <v>张飞普攻伤害(教学)</v>
      </c>
      <c r="D4624" s="96" t="s">
        <v>873</v>
      </c>
      <c r="E4624" s="95">
        <v>7</v>
      </c>
      <c r="F4624" s="95">
        <f>INDEX(技能效果!H:H,MATCH(技能效果等级!B4624,技能效果!B:B,0))</f>
        <v>1001</v>
      </c>
      <c r="G4624" s="95">
        <f>IF(INDEX(技能效果!K:K,MATCH(B4624,技能效果!B:B,0))=0,INDEX(技能效果!I:I,MATCH(技能效果等级!B4624,技能效果!B:B,0)),INDEX(技能效果!I:I,MATCH(技能效果等级!B4624,技能效果!B:B,0))*VLOOKUP(E4624,技能数值计算!$C$19:$D$28,2,FALSE))</f>
        <v>0.5</v>
      </c>
      <c r="H4624" s="95">
        <f>INDEX(技能效果!J:J,MATCH(技能效果等级!B4624,技能效果!B:B,0))</f>
        <v>0</v>
      </c>
      <c r="I4624" s="97"/>
      <c r="J4624" s="97"/>
      <c r="K4624" s="97"/>
      <c r="L4624" s="97"/>
      <c r="M4624" s="97"/>
      <c r="N4624" s="96" t="str">
        <f>IF(INDEX(技能效果!L:L,MATCH(技能效果等级!B4624,技能效果!B:B,0))="","",INDEX(技能效果!L:L,MATCH(技能效果等级!B4624,技能效果!B:B,0)))</f>
        <v/>
      </c>
      <c r="O4624" s="95">
        <f>IF(INDEX(技能效果!N:N,MATCH(B4624,技能效果!B:B,0))=0,INDEX(技能效果!M:M,MATCH(技能效果等级!B4624,技能效果!B:B,0)),INDEX(技能效果!M:M,MATCH(技能效果等级!B4624,技能效果!B:B,0))*VLOOKUP(E4624,技能数值计算!$C$19:$D$28,2,FALSE))</f>
        <v>0</v>
      </c>
      <c r="P4624" s="97"/>
      <c r="Q4624" s="97"/>
      <c r="R4624" s="95" t="str">
        <f>IF(INDEX(技能效果!O:O,MATCH(技能效果等级!B4624,技能效果!B:B,0))="","",INDEX(技能效果!O:O,MATCH(技能效果等级!B4624,技能效果!B:B,0)))</f>
        <v/>
      </c>
      <c r="S4624" s="97"/>
      <c r="T4624" s="97"/>
      <c r="U4624" s="97"/>
      <c r="V4624" s="96" t="str">
        <f>IF(INDEX(技能效果!AF:AF,MATCH(技能效果等级!B4624,技能效果!B:B,0))="","",INDEX(技能效果!AF:AF,MATCH(技能效果等级!B4624,技能效果!B:B,0)))</f>
        <v/>
      </c>
      <c r="W4624" s="95">
        <f t="shared" si="70"/>
        <v>453</v>
      </c>
    </row>
    <row r="4625" spans="1:23" ht="16.5" x14ac:dyDescent="0.2">
      <c r="A4625" s="62">
        <v>4622</v>
      </c>
      <c r="B4625" s="95">
        <f>INDEX(技能效果!B:B,MATCH(技能效果等级!W4625,技能效果!AE:AE,0))</f>
        <v>210701101</v>
      </c>
      <c r="C4625" s="95" t="str">
        <f>INDEX(技能效果!C:C,MATCH(技能效果等级!B4625,技能效果!B:B,0))</f>
        <v>张飞普攻伤害(教学)</v>
      </c>
      <c r="D4625" s="96" t="s">
        <v>873</v>
      </c>
      <c r="E4625" s="95">
        <v>8</v>
      </c>
      <c r="F4625" s="95">
        <f>INDEX(技能效果!H:H,MATCH(技能效果等级!B4625,技能效果!B:B,0))</f>
        <v>1001</v>
      </c>
      <c r="G4625" s="95">
        <f>IF(INDEX(技能效果!K:K,MATCH(B4625,技能效果!B:B,0))=0,INDEX(技能效果!I:I,MATCH(技能效果等级!B4625,技能效果!B:B,0)),INDEX(技能效果!I:I,MATCH(技能效果等级!B4625,技能效果!B:B,0))*VLOOKUP(E4625,技能数值计算!$C$19:$D$28,2,FALSE))</f>
        <v>0.5</v>
      </c>
      <c r="H4625" s="95">
        <f>INDEX(技能效果!J:J,MATCH(技能效果等级!B4625,技能效果!B:B,0))</f>
        <v>0</v>
      </c>
      <c r="I4625" s="97"/>
      <c r="J4625" s="97"/>
      <c r="K4625" s="97"/>
      <c r="L4625" s="97"/>
      <c r="M4625" s="97"/>
      <c r="N4625" s="96" t="str">
        <f>IF(INDEX(技能效果!L:L,MATCH(技能效果等级!B4625,技能效果!B:B,0))="","",INDEX(技能效果!L:L,MATCH(技能效果等级!B4625,技能效果!B:B,0)))</f>
        <v/>
      </c>
      <c r="O4625" s="95">
        <f>IF(INDEX(技能效果!N:N,MATCH(B4625,技能效果!B:B,0))=0,INDEX(技能效果!M:M,MATCH(技能效果等级!B4625,技能效果!B:B,0)),INDEX(技能效果!M:M,MATCH(技能效果等级!B4625,技能效果!B:B,0))*VLOOKUP(E4625,技能数值计算!$C$19:$D$28,2,FALSE))</f>
        <v>0</v>
      </c>
      <c r="P4625" s="97"/>
      <c r="Q4625" s="97"/>
      <c r="R4625" s="95" t="str">
        <f>IF(INDEX(技能效果!O:O,MATCH(技能效果等级!B4625,技能效果!B:B,0))="","",INDEX(技能效果!O:O,MATCH(技能效果等级!B4625,技能效果!B:B,0)))</f>
        <v/>
      </c>
      <c r="S4625" s="97"/>
      <c r="T4625" s="97"/>
      <c r="U4625" s="97"/>
      <c r="V4625" s="96" t="str">
        <f>IF(INDEX(技能效果!AF:AF,MATCH(技能效果等级!B4625,技能效果!B:B,0))="","",INDEX(技能效果!AF:AF,MATCH(技能效果等级!B4625,技能效果!B:B,0)))</f>
        <v/>
      </c>
      <c r="W4625" s="95">
        <f t="shared" si="70"/>
        <v>453</v>
      </c>
    </row>
    <row r="4626" spans="1:23" ht="16.5" x14ac:dyDescent="0.2">
      <c r="A4626" s="62">
        <v>4623</v>
      </c>
      <c r="B4626" s="95">
        <f>INDEX(技能效果!B:B,MATCH(技能效果等级!W4626,技能效果!AE:AE,0))</f>
        <v>210701101</v>
      </c>
      <c r="C4626" s="95" t="str">
        <f>INDEX(技能效果!C:C,MATCH(技能效果等级!B4626,技能效果!B:B,0))</f>
        <v>张飞普攻伤害(教学)</v>
      </c>
      <c r="D4626" s="96" t="s">
        <v>873</v>
      </c>
      <c r="E4626" s="95">
        <v>9</v>
      </c>
      <c r="F4626" s="95">
        <f>INDEX(技能效果!H:H,MATCH(技能效果等级!B4626,技能效果!B:B,0))</f>
        <v>1001</v>
      </c>
      <c r="G4626" s="95">
        <f>IF(INDEX(技能效果!K:K,MATCH(B4626,技能效果!B:B,0))=0,INDEX(技能效果!I:I,MATCH(技能效果等级!B4626,技能效果!B:B,0)),INDEX(技能效果!I:I,MATCH(技能效果等级!B4626,技能效果!B:B,0))*VLOOKUP(E4626,技能数值计算!$C$19:$D$28,2,FALSE))</f>
        <v>0.5</v>
      </c>
      <c r="H4626" s="95">
        <f>INDEX(技能效果!J:J,MATCH(技能效果等级!B4626,技能效果!B:B,0))</f>
        <v>0</v>
      </c>
      <c r="I4626" s="97"/>
      <c r="J4626" s="97"/>
      <c r="K4626" s="97"/>
      <c r="L4626" s="97"/>
      <c r="M4626" s="97"/>
      <c r="N4626" s="96" t="str">
        <f>IF(INDEX(技能效果!L:L,MATCH(技能效果等级!B4626,技能效果!B:B,0))="","",INDEX(技能效果!L:L,MATCH(技能效果等级!B4626,技能效果!B:B,0)))</f>
        <v/>
      </c>
      <c r="O4626" s="95">
        <f>IF(INDEX(技能效果!N:N,MATCH(B4626,技能效果!B:B,0))=0,INDEX(技能效果!M:M,MATCH(技能效果等级!B4626,技能效果!B:B,0)),INDEX(技能效果!M:M,MATCH(技能效果等级!B4626,技能效果!B:B,0))*VLOOKUP(E4626,技能数值计算!$C$19:$D$28,2,FALSE))</f>
        <v>0</v>
      </c>
      <c r="P4626" s="97"/>
      <c r="Q4626" s="97"/>
      <c r="R4626" s="95" t="str">
        <f>IF(INDEX(技能效果!O:O,MATCH(技能效果等级!B4626,技能效果!B:B,0))="","",INDEX(技能效果!O:O,MATCH(技能效果等级!B4626,技能效果!B:B,0)))</f>
        <v/>
      </c>
      <c r="S4626" s="97"/>
      <c r="T4626" s="97"/>
      <c r="U4626" s="97"/>
      <c r="V4626" s="96" t="str">
        <f>IF(INDEX(技能效果!AF:AF,MATCH(技能效果等级!B4626,技能效果!B:B,0))="","",INDEX(技能效果!AF:AF,MATCH(技能效果等级!B4626,技能效果!B:B,0)))</f>
        <v/>
      </c>
      <c r="W4626" s="95">
        <f t="shared" si="70"/>
        <v>453</v>
      </c>
    </row>
    <row r="4627" spans="1:23" ht="16.5" x14ac:dyDescent="0.2">
      <c r="A4627" s="62">
        <v>4624</v>
      </c>
      <c r="B4627" s="95">
        <f>INDEX(技能效果!B:B,MATCH(技能效果等级!W4627,技能效果!AE:AE,0))</f>
        <v>210701101</v>
      </c>
      <c r="C4627" s="95" t="str">
        <f>INDEX(技能效果!C:C,MATCH(技能效果等级!B4627,技能效果!B:B,0))</f>
        <v>张飞普攻伤害(教学)</v>
      </c>
      <c r="D4627" s="96" t="s">
        <v>873</v>
      </c>
      <c r="E4627" s="95">
        <v>10</v>
      </c>
      <c r="F4627" s="95">
        <f>INDEX(技能效果!H:H,MATCH(技能效果等级!B4627,技能效果!B:B,0))</f>
        <v>1001</v>
      </c>
      <c r="G4627" s="95">
        <f>IF(INDEX(技能效果!K:K,MATCH(B4627,技能效果!B:B,0))=0,INDEX(技能效果!I:I,MATCH(技能效果等级!B4627,技能效果!B:B,0)),INDEX(技能效果!I:I,MATCH(技能效果等级!B4627,技能效果!B:B,0))*VLOOKUP(E4627,技能数值计算!$C$19:$D$28,2,FALSE))</f>
        <v>0.5</v>
      </c>
      <c r="H4627" s="95">
        <f>INDEX(技能效果!J:J,MATCH(技能效果等级!B4627,技能效果!B:B,0))</f>
        <v>0</v>
      </c>
      <c r="I4627" s="97"/>
      <c r="J4627" s="97"/>
      <c r="K4627" s="97"/>
      <c r="L4627" s="97"/>
      <c r="M4627" s="97"/>
      <c r="N4627" s="96" t="str">
        <f>IF(INDEX(技能效果!L:L,MATCH(技能效果等级!B4627,技能效果!B:B,0))="","",INDEX(技能效果!L:L,MATCH(技能效果等级!B4627,技能效果!B:B,0)))</f>
        <v/>
      </c>
      <c r="O4627" s="95">
        <f>IF(INDEX(技能效果!N:N,MATCH(B4627,技能效果!B:B,0))=0,INDEX(技能效果!M:M,MATCH(技能效果等级!B4627,技能效果!B:B,0)),INDEX(技能效果!M:M,MATCH(技能效果等级!B4627,技能效果!B:B,0))*VLOOKUP(E4627,技能数值计算!$C$19:$D$28,2,FALSE))</f>
        <v>0</v>
      </c>
      <c r="P4627" s="97"/>
      <c r="Q4627" s="97"/>
      <c r="R4627" s="95" t="str">
        <f>IF(INDEX(技能效果!O:O,MATCH(技能效果等级!B4627,技能效果!B:B,0))="","",INDEX(技能效果!O:O,MATCH(技能效果等级!B4627,技能效果!B:B,0)))</f>
        <v/>
      </c>
      <c r="S4627" s="97"/>
      <c r="T4627" s="97"/>
      <c r="U4627" s="97"/>
      <c r="V4627" s="96" t="str">
        <f>IF(INDEX(技能效果!AF:AF,MATCH(技能效果等级!B4627,技能效果!B:B,0))="","",INDEX(技能效果!AF:AF,MATCH(技能效果等级!B4627,技能效果!B:B,0)))</f>
        <v/>
      </c>
      <c r="W4627" s="95">
        <f t="shared" si="70"/>
        <v>453</v>
      </c>
    </row>
    <row r="4628" spans="1:23" ht="16.5" x14ac:dyDescent="0.2">
      <c r="A4628" s="62">
        <v>4625</v>
      </c>
      <c r="B4628" s="95">
        <f>INDEX(技能效果!B:B,MATCH(技能效果等级!W4628,技能效果!AE:AE,0))</f>
        <v>210701102</v>
      </c>
      <c r="C4628" s="95" t="str">
        <f>INDEX(技能效果!C:C,MATCH(技能效果等级!B4628,技能效果!B:B,0))</f>
        <v>张飞普攻水晶(教学)</v>
      </c>
      <c r="D4628" s="96" t="s">
        <v>873</v>
      </c>
      <c r="E4628" s="95">
        <v>1</v>
      </c>
      <c r="F4628" s="95">
        <f>INDEX(技能效果!H:H,MATCH(技能效果等级!B4628,技能效果!B:B,0))</f>
        <v>3006</v>
      </c>
      <c r="G4628" s="95">
        <f>IF(INDEX(技能效果!K:K,MATCH(B4628,技能效果!B:B,0))=0,INDEX(技能效果!I:I,MATCH(技能效果等级!B4628,技能效果!B:B,0)),INDEX(技能效果!I:I,MATCH(技能效果等级!B4628,技能效果!B:B,0))*VLOOKUP(E4628,技能数值计算!$C$19:$D$28,2,FALSE))</f>
        <v>1</v>
      </c>
      <c r="H4628" s="95">
        <f>INDEX(技能效果!J:J,MATCH(技能效果等级!B4628,技能效果!B:B,0))</f>
        <v>0</v>
      </c>
      <c r="I4628" s="97"/>
      <c r="J4628" s="97"/>
      <c r="K4628" s="97"/>
      <c r="L4628" s="97"/>
      <c r="M4628" s="97"/>
      <c r="N4628" s="96" t="str">
        <f>IF(INDEX(技能效果!L:L,MATCH(技能效果等级!B4628,技能效果!B:B,0))="","",INDEX(技能效果!L:L,MATCH(技能效果等级!B4628,技能效果!B:B,0)))</f>
        <v/>
      </c>
      <c r="O4628" s="95">
        <f>IF(INDEX(技能效果!N:N,MATCH(B4628,技能效果!B:B,0))=0,INDEX(技能效果!M:M,MATCH(技能效果等级!B4628,技能效果!B:B,0)),INDEX(技能效果!M:M,MATCH(技能效果等级!B4628,技能效果!B:B,0))*VLOOKUP(E4628,技能数值计算!$C$19:$D$28,2,FALSE))</f>
        <v>0</v>
      </c>
      <c r="P4628" s="97"/>
      <c r="Q4628" s="97"/>
      <c r="R4628" s="95" t="str">
        <f>IF(INDEX(技能效果!O:O,MATCH(技能效果等级!B4628,技能效果!B:B,0))="","",INDEX(技能效果!O:O,MATCH(技能效果等级!B4628,技能效果!B:B,0)))</f>
        <v/>
      </c>
      <c r="S4628" s="97"/>
      <c r="T4628" s="97"/>
      <c r="U4628" s="97"/>
      <c r="V4628" s="96" t="str">
        <f>IF(INDEX(技能效果!AF:AF,MATCH(技能效果等级!B4628,技能效果!B:B,0))="","",INDEX(技能效果!AF:AF,MATCH(技能效果等级!B4628,技能效果!B:B,0)))</f>
        <v/>
      </c>
      <c r="W4628" s="95">
        <f t="shared" si="70"/>
        <v>454</v>
      </c>
    </row>
    <row r="4629" spans="1:23" ht="16.5" x14ac:dyDescent="0.2">
      <c r="A4629" s="62">
        <v>4626</v>
      </c>
      <c r="B4629" s="95">
        <f>INDEX(技能效果!B:B,MATCH(技能效果等级!W4629,技能效果!AE:AE,0))</f>
        <v>210701102</v>
      </c>
      <c r="C4629" s="95" t="str">
        <f>INDEX(技能效果!C:C,MATCH(技能效果等级!B4629,技能效果!B:B,0))</f>
        <v>张飞普攻水晶(教学)</v>
      </c>
      <c r="D4629" s="96" t="s">
        <v>873</v>
      </c>
      <c r="E4629" s="95">
        <v>2</v>
      </c>
      <c r="F4629" s="95">
        <f>INDEX(技能效果!H:H,MATCH(技能效果等级!B4629,技能效果!B:B,0))</f>
        <v>3006</v>
      </c>
      <c r="G4629" s="95">
        <f>IF(INDEX(技能效果!K:K,MATCH(B4629,技能效果!B:B,0))=0,INDEX(技能效果!I:I,MATCH(技能效果等级!B4629,技能效果!B:B,0)),INDEX(技能效果!I:I,MATCH(技能效果等级!B4629,技能效果!B:B,0))*VLOOKUP(E4629,技能数值计算!$C$19:$D$28,2,FALSE))</f>
        <v>1</v>
      </c>
      <c r="H4629" s="95">
        <f>INDEX(技能效果!J:J,MATCH(技能效果等级!B4629,技能效果!B:B,0))</f>
        <v>0</v>
      </c>
      <c r="I4629" s="97"/>
      <c r="J4629" s="97"/>
      <c r="K4629" s="97"/>
      <c r="L4629" s="97"/>
      <c r="M4629" s="97"/>
      <c r="N4629" s="96" t="str">
        <f>IF(INDEX(技能效果!L:L,MATCH(技能效果等级!B4629,技能效果!B:B,0))="","",INDEX(技能效果!L:L,MATCH(技能效果等级!B4629,技能效果!B:B,0)))</f>
        <v/>
      </c>
      <c r="O4629" s="95">
        <f>IF(INDEX(技能效果!N:N,MATCH(B4629,技能效果!B:B,0))=0,INDEX(技能效果!M:M,MATCH(技能效果等级!B4629,技能效果!B:B,0)),INDEX(技能效果!M:M,MATCH(技能效果等级!B4629,技能效果!B:B,0))*VLOOKUP(E4629,技能数值计算!$C$19:$D$28,2,FALSE))</f>
        <v>0</v>
      </c>
      <c r="P4629" s="97"/>
      <c r="Q4629" s="97"/>
      <c r="R4629" s="95" t="str">
        <f>IF(INDEX(技能效果!O:O,MATCH(技能效果等级!B4629,技能效果!B:B,0))="","",INDEX(技能效果!O:O,MATCH(技能效果等级!B4629,技能效果!B:B,0)))</f>
        <v/>
      </c>
      <c r="S4629" s="97"/>
      <c r="T4629" s="97"/>
      <c r="U4629" s="97"/>
      <c r="V4629" s="96" t="str">
        <f>IF(INDEX(技能效果!AF:AF,MATCH(技能效果等级!B4629,技能效果!B:B,0))="","",INDEX(技能效果!AF:AF,MATCH(技能效果等级!B4629,技能效果!B:B,0)))</f>
        <v/>
      </c>
      <c r="W4629" s="95">
        <f t="shared" si="70"/>
        <v>454</v>
      </c>
    </row>
    <row r="4630" spans="1:23" ht="16.5" x14ac:dyDescent="0.2">
      <c r="A4630" s="62">
        <v>4627</v>
      </c>
      <c r="B4630" s="95">
        <f>INDEX(技能效果!B:B,MATCH(技能效果等级!W4630,技能效果!AE:AE,0))</f>
        <v>210701102</v>
      </c>
      <c r="C4630" s="95" t="str">
        <f>INDEX(技能效果!C:C,MATCH(技能效果等级!B4630,技能效果!B:B,0))</f>
        <v>张飞普攻水晶(教学)</v>
      </c>
      <c r="D4630" s="96" t="s">
        <v>873</v>
      </c>
      <c r="E4630" s="95">
        <v>3</v>
      </c>
      <c r="F4630" s="95">
        <f>INDEX(技能效果!H:H,MATCH(技能效果等级!B4630,技能效果!B:B,0))</f>
        <v>3006</v>
      </c>
      <c r="G4630" s="95">
        <f>IF(INDEX(技能效果!K:K,MATCH(B4630,技能效果!B:B,0))=0,INDEX(技能效果!I:I,MATCH(技能效果等级!B4630,技能效果!B:B,0)),INDEX(技能效果!I:I,MATCH(技能效果等级!B4630,技能效果!B:B,0))*VLOOKUP(E4630,技能数值计算!$C$19:$D$28,2,FALSE))</f>
        <v>1</v>
      </c>
      <c r="H4630" s="95">
        <f>INDEX(技能效果!J:J,MATCH(技能效果等级!B4630,技能效果!B:B,0))</f>
        <v>0</v>
      </c>
      <c r="I4630" s="97"/>
      <c r="J4630" s="97"/>
      <c r="K4630" s="97"/>
      <c r="L4630" s="97"/>
      <c r="M4630" s="97"/>
      <c r="N4630" s="96" t="str">
        <f>IF(INDEX(技能效果!L:L,MATCH(技能效果等级!B4630,技能效果!B:B,0))="","",INDEX(技能效果!L:L,MATCH(技能效果等级!B4630,技能效果!B:B,0)))</f>
        <v/>
      </c>
      <c r="O4630" s="95">
        <f>IF(INDEX(技能效果!N:N,MATCH(B4630,技能效果!B:B,0))=0,INDEX(技能效果!M:M,MATCH(技能效果等级!B4630,技能效果!B:B,0)),INDEX(技能效果!M:M,MATCH(技能效果等级!B4630,技能效果!B:B,0))*VLOOKUP(E4630,技能数值计算!$C$19:$D$28,2,FALSE))</f>
        <v>0</v>
      </c>
      <c r="P4630" s="97"/>
      <c r="Q4630" s="97"/>
      <c r="R4630" s="95" t="str">
        <f>IF(INDEX(技能效果!O:O,MATCH(技能效果等级!B4630,技能效果!B:B,0))="","",INDEX(技能效果!O:O,MATCH(技能效果等级!B4630,技能效果!B:B,0)))</f>
        <v/>
      </c>
      <c r="S4630" s="97"/>
      <c r="T4630" s="97"/>
      <c r="U4630" s="97"/>
      <c r="V4630" s="96" t="str">
        <f>IF(INDEX(技能效果!AF:AF,MATCH(技能效果等级!B4630,技能效果!B:B,0))="","",INDEX(技能效果!AF:AF,MATCH(技能效果等级!B4630,技能效果!B:B,0)))</f>
        <v/>
      </c>
      <c r="W4630" s="95">
        <f t="shared" si="70"/>
        <v>454</v>
      </c>
    </row>
    <row r="4631" spans="1:23" ht="16.5" x14ac:dyDescent="0.2">
      <c r="A4631" s="62">
        <v>4628</v>
      </c>
      <c r="B4631" s="95">
        <f>INDEX(技能效果!B:B,MATCH(技能效果等级!W4631,技能效果!AE:AE,0))</f>
        <v>210701102</v>
      </c>
      <c r="C4631" s="95" t="str">
        <f>INDEX(技能效果!C:C,MATCH(技能效果等级!B4631,技能效果!B:B,0))</f>
        <v>张飞普攻水晶(教学)</v>
      </c>
      <c r="D4631" s="96" t="s">
        <v>873</v>
      </c>
      <c r="E4631" s="95">
        <v>4</v>
      </c>
      <c r="F4631" s="95">
        <f>INDEX(技能效果!H:H,MATCH(技能效果等级!B4631,技能效果!B:B,0))</f>
        <v>3006</v>
      </c>
      <c r="G4631" s="95">
        <f>IF(INDEX(技能效果!K:K,MATCH(B4631,技能效果!B:B,0))=0,INDEX(技能效果!I:I,MATCH(技能效果等级!B4631,技能效果!B:B,0)),INDEX(技能效果!I:I,MATCH(技能效果等级!B4631,技能效果!B:B,0))*VLOOKUP(E4631,技能数值计算!$C$19:$D$28,2,FALSE))</f>
        <v>1</v>
      </c>
      <c r="H4631" s="95">
        <f>INDEX(技能效果!J:J,MATCH(技能效果等级!B4631,技能效果!B:B,0))</f>
        <v>0</v>
      </c>
      <c r="I4631" s="97"/>
      <c r="J4631" s="97"/>
      <c r="K4631" s="97"/>
      <c r="L4631" s="97"/>
      <c r="M4631" s="97"/>
      <c r="N4631" s="96" t="str">
        <f>IF(INDEX(技能效果!L:L,MATCH(技能效果等级!B4631,技能效果!B:B,0))="","",INDEX(技能效果!L:L,MATCH(技能效果等级!B4631,技能效果!B:B,0)))</f>
        <v/>
      </c>
      <c r="O4631" s="95">
        <f>IF(INDEX(技能效果!N:N,MATCH(B4631,技能效果!B:B,0))=0,INDEX(技能效果!M:M,MATCH(技能效果等级!B4631,技能效果!B:B,0)),INDEX(技能效果!M:M,MATCH(技能效果等级!B4631,技能效果!B:B,0))*VLOOKUP(E4631,技能数值计算!$C$19:$D$28,2,FALSE))</f>
        <v>0</v>
      </c>
      <c r="P4631" s="97"/>
      <c r="Q4631" s="97"/>
      <c r="R4631" s="95" t="str">
        <f>IF(INDEX(技能效果!O:O,MATCH(技能效果等级!B4631,技能效果!B:B,0))="","",INDEX(技能效果!O:O,MATCH(技能效果等级!B4631,技能效果!B:B,0)))</f>
        <v/>
      </c>
      <c r="S4631" s="97"/>
      <c r="T4631" s="97"/>
      <c r="U4631" s="97"/>
      <c r="V4631" s="96" t="str">
        <f>IF(INDEX(技能效果!AF:AF,MATCH(技能效果等级!B4631,技能效果!B:B,0))="","",INDEX(技能效果!AF:AF,MATCH(技能效果等级!B4631,技能效果!B:B,0)))</f>
        <v/>
      </c>
      <c r="W4631" s="95">
        <f t="shared" si="70"/>
        <v>454</v>
      </c>
    </row>
    <row r="4632" spans="1:23" ht="16.5" x14ac:dyDescent="0.2">
      <c r="A4632" s="62">
        <v>4629</v>
      </c>
      <c r="B4632" s="95">
        <f>INDEX(技能效果!B:B,MATCH(技能效果等级!W4632,技能效果!AE:AE,0))</f>
        <v>210701102</v>
      </c>
      <c r="C4632" s="95" t="str">
        <f>INDEX(技能效果!C:C,MATCH(技能效果等级!B4632,技能效果!B:B,0))</f>
        <v>张飞普攻水晶(教学)</v>
      </c>
      <c r="D4632" s="96" t="s">
        <v>873</v>
      </c>
      <c r="E4632" s="95">
        <v>5</v>
      </c>
      <c r="F4632" s="95">
        <f>INDEX(技能效果!H:H,MATCH(技能效果等级!B4632,技能效果!B:B,0))</f>
        <v>3006</v>
      </c>
      <c r="G4632" s="95">
        <f>IF(INDEX(技能效果!K:K,MATCH(B4632,技能效果!B:B,0))=0,INDEX(技能效果!I:I,MATCH(技能效果等级!B4632,技能效果!B:B,0)),INDEX(技能效果!I:I,MATCH(技能效果等级!B4632,技能效果!B:B,0))*VLOOKUP(E4632,技能数值计算!$C$19:$D$28,2,FALSE))</f>
        <v>1</v>
      </c>
      <c r="H4632" s="95">
        <f>INDEX(技能效果!J:J,MATCH(技能效果等级!B4632,技能效果!B:B,0))</f>
        <v>0</v>
      </c>
      <c r="I4632" s="97"/>
      <c r="J4632" s="97"/>
      <c r="K4632" s="97"/>
      <c r="L4632" s="97"/>
      <c r="M4632" s="97"/>
      <c r="N4632" s="96" t="str">
        <f>IF(INDEX(技能效果!L:L,MATCH(技能效果等级!B4632,技能效果!B:B,0))="","",INDEX(技能效果!L:L,MATCH(技能效果等级!B4632,技能效果!B:B,0)))</f>
        <v/>
      </c>
      <c r="O4632" s="95">
        <f>IF(INDEX(技能效果!N:N,MATCH(B4632,技能效果!B:B,0))=0,INDEX(技能效果!M:M,MATCH(技能效果等级!B4632,技能效果!B:B,0)),INDEX(技能效果!M:M,MATCH(技能效果等级!B4632,技能效果!B:B,0))*VLOOKUP(E4632,技能数值计算!$C$19:$D$28,2,FALSE))</f>
        <v>0</v>
      </c>
      <c r="P4632" s="97"/>
      <c r="Q4632" s="97"/>
      <c r="R4632" s="95" t="str">
        <f>IF(INDEX(技能效果!O:O,MATCH(技能效果等级!B4632,技能效果!B:B,0))="","",INDEX(技能效果!O:O,MATCH(技能效果等级!B4632,技能效果!B:B,0)))</f>
        <v/>
      </c>
      <c r="S4632" s="97"/>
      <c r="T4632" s="97"/>
      <c r="U4632" s="97"/>
      <c r="V4632" s="96" t="str">
        <f>IF(INDEX(技能效果!AF:AF,MATCH(技能效果等级!B4632,技能效果!B:B,0))="","",INDEX(技能效果!AF:AF,MATCH(技能效果等级!B4632,技能效果!B:B,0)))</f>
        <v/>
      </c>
      <c r="W4632" s="95">
        <f t="shared" si="70"/>
        <v>454</v>
      </c>
    </row>
    <row r="4633" spans="1:23" ht="16.5" x14ac:dyDescent="0.2">
      <c r="A4633" s="62">
        <v>4630</v>
      </c>
      <c r="B4633" s="95">
        <f>INDEX(技能效果!B:B,MATCH(技能效果等级!W4633,技能效果!AE:AE,0))</f>
        <v>210701102</v>
      </c>
      <c r="C4633" s="95" t="str">
        <f>INDEX(技能效果!C:C,MATCH(技能效果等级!B4633,技能效果!B:B,0))</f>
        <v>张飞普攻水晶(教学)</v>
      </c>
      <c r="D4633" s="96" t="s">
        <v>873</v>
      </c>
      <c r="E4633" s="95">
        <v>6</v>
      </c>
      <c r="F4633" s="95">
        <f>INDEX(技能效果!H:H,MATCH(技能效果等级!B4633,技能效果!B:B,0))</f>
        <v>3006</v>
      </c>
      <c r="G4633" s="95">
        <f>IF(INDEX(技能效果!K:K,MATCH(B4633,技能效果!B:B,0))=0,INDEX(技能效果!I:I,MATCH(技能效果等级!B4633,技能效果!B:B,0)),INDEX(技能效果!I:I,MATCH(技能效果等级!B4633,技能效果!B:B,0))*VLOOKUP(E4633,技能数值计算!$C$19:$D$28,2,FALSE))</f>
        <v>1</v>
      </c>
      <c r="H4633" s="95">
        <f>INDEX(技能效果!J:J,MATCH(技能效果等级!B4633,技能效果!B:B,0))</f>
        <v>0</v>
      </c>
      <c r="I4633" s="97"/>
      <c r="J4633" s="97"/>
      <c r="K4633" s="97"/>
      <c r="L4633" s="97"/>
      <c r="M4633" s="97"/>
      <c r="N4633" s="96" t="str">
        <f>IF(INDEX(技能效果!L:L,MATCH(技能效果等级!B4633,技能效果!B:B,0))="","",INDEX(技能效果!L:L,MATCH(技能效果等级!B4633,技能效果!B:B,0)))</f>
        <v/>
      </c>
      <c r="O4633" s="95">
        <f>IF(INDEX(技能效果!N:N,MATCH(B4633,技能效果!B:B,0))=0,INDEX(技能效果!M:M,MATCH(技能效果等级!B4633,技能效果!B:B,0)),INDEX(技能效果!M:M,MATCH(技能效果等级!B4633,技能效果!B:B,0))*VLOOKUP(E4633,技能数值计算!$C$19:$D$28,2,FALSE))</f>
        <v>0</v>
      </c>
      <c r="P4633" s="97"/>
      <c r="Q4633" s="97"/>
      <c r="R4633" s="95" t="str">
        <f>IF(INDEX(技能效果!O:O,MATCH(技能效果等级!B4633,技能效果!B:B,0))="","",INDEX(技能效果!O:O,MATCH(技能效果等级!B4633,技能效果!B:B,0)))</f>
        <v/>
      </c>
      <c r="S4633" s="97"/>
      <c r="T4633" s="97"/>
      <c r="U4633" s="97"/>
      <c r="V4633" s="96" t="str">
        <f>IF(INDEX(技能效果!AF:AF,MATCH(技能效果等级!B4633,技能效果!B:B,0))="","",INDEX(技能效果!AF:AF,MATCH(技能效果等级!B4633,技能效果!B:B,0)))</f>
        <v/>
      </c>
      <c r="W4633" s="95">
        <f t="shared" si="70"/>
        <v>454</v>
      </c>
    </row>
    <row r="4634" spans="1:23" ht="16.5" x14ac:dyDescent="0.2">
      <c r="A4634" s="62">
        <v>4631</v>
      </c>
      <c r="B4634" s="95">
        <f>INDEX(技能效果!B:B,MATCH(技能效果等级!W4634,技能效果!AE:AE,0))</f>
        <v>210701102</v>
      </c>
      <c r="C4634" s="95" t="str">
        <f>INDEX(技能效果!C:C,MATCH(技能效果等级!B4634,技能效果!B:B,0))</f>
        <v>张飞普攻水晶(教学)</v>
      </c>
      <c r="D4634" s="96" t="s">
        <v>873</v>
      </c>
      <c r="E4634" s="95">
        <v>7</v>
      </c>
      <c r="F4634" s="95">
        <f>INDEX(技能效果!H:H,MATCH(技能效果等级!B4634,技能效果!B:B,0))</f>
        <v>3006</v>
      </c>
      <c r="G4634" s="95">
        <f>IF(INDEX(技能效果!K:K,MATCH(B4634,技能效果!B:B,0))=0,INDEX(技能效果!I:I,MATCH(技能效果等级!B4634,技能效果!B:B,0)),INDEX(技能效果!I:I,MATCH(技能效果等级!B4634,技能效果!B:B,0))*VLOOKUP(E4634,技能数值计算!$C$19:$D$28,2,FALSE))</f>
        <v>1</v>
      </c>
      <c r="H4634" s="95">
        <f>INDEX(技能效果!J:J,MATCH(技能效果等级!B4634,技能效果!B:B,0))</f>
        <v>0</v>
      </c>
      <c r="I4634" s="97"/>
      <c r="J4634" s="97"/>
      <c r="K4634" s="97"/>
      <c r="L4634" s="97"/>
      <c r="M4634" s="97"/>
      <c r="N4634" s="96" t="str">
        <f>IF(INDEX(技能效果!L:L,MATCH(技能效果等级!B4634,技能效果!B:B,0))="","",INDEX(技能效果!L:L,MATCH(技能效果等级!B4634,技能效果!B:B,0)))</f>
        <v/>
      </c>
      <c r="O4634" s="95">
        <f>IF(INDEX(技能效果!N:N,MATCH(B4634,技能效果!B:B,0))=0,INDEX(技能效果!M:M,MATCH(技能效果等级!B4634,技能效果!B:B,0)),INDEX(技能效果!M:M,MATCH(技能效果等级!B4634,技能效果!B:B,0))*VLOOKUP(E4634,技能数值计算!$C$19:$D$28,2,FALSE))</f>
        <v>0</v>
      </c>
      <c r="P4634" s="97"/>
      <c r="Q4634" s="97"/>
      <c r="R4634" s="95" t="str">
        <f>IF(INDEX(技能效果!O:O,MATCH(技能效果等级!B4634,技能效果!B:B,0))="","",INDEX(技能效果!O:O,MATCH(技能效果等级!B4634,技能效果!B:B,0)))</f>
        <v/>
      </c>
      <c r="S4634" s="97"/>
      <c r="T4634" s="97"/>
      <c r="U4634" s="97"/>
      <c r="V4634" s="96" t="str">
        <f>IF(INDEX(技能效果!AF:AF,MATCH(技能效果等级!B4634,技能效果!B:B,0))="","",INDEX(技能效果!AF:AF,MATCH(技能效果等级!B4634,技能效果!B:B,0)))</f>
        <v/>
      </c>
      <c r="W4634" s="95">
        <f t="shared" si="70"/>
        <v>454</v>
      </c>
    </row>
    <row r="4635" spans="1:23" ht="16.5" x14ac:dyDescent="0.2">
      <c r="A4635" s="62">
        <v>4632</v>
      </c>
      <c r="B4635" s="95">
        <f>INDEX(技能效果!B:B,MATCH(技能效果等级!W4635,技能效果!AE:AE,0))</f>
        <v>210701102</v>
      </c>
      <c r="C4635" s="95" t="str">
        <f>INDEX(技能效果!C:C,MATCH(技能效果等级!B4635,技能效果!B:B,0))</f>
        <v>张飞普攻水晶(教学)</v>
      </c>
      <c r="D4635" s="96" t="s">
        <v>873</v>
      </c>
      <c r="E4635" s="95">
        <v>8</v>
      </c>
      <c r="F4635" s="95">
        <f>INDEX(技能效果!H:H,MATCH(技能效果等级!B4635,技能效果!B:B,0))</f>
        <v>3006</v>
      </c>
      <c r="G4635" s="95">
        <f>IF(INDEX(技能效果!K:K,MATCH(B4635,技能效果!B:B,0))=0,INDEX(技能效果!I:I,MATCH(技能效果等级!B4635,技能效果!B:B,0)),INDEX(技能效果!I:I,MATCH(技能效果等级!B4635,技能效果!B:B,0))*VLOOKUP(E4635,技能数值计算!$C$19:$D$28,2,FALSE))</f>
        <v>1</v>
      </c>
      <c r="H4635" s="95">
        <f>INDEX(技能效果!J:J,MATCH(技能效果等级!B4635,技能效果!B:B,0))</f>
        <v>0</v>
      </c>
      <c r="I4635" s="97"/>
      <c r="J4635" s="97"/>
      <c r="K4635" s="97"/>
      <c r="L4635" s="97"/>
      <c r="M4635" s="97"/>
      <c r="N4635" s="96" t="str">
        <f>IF(INDEX(技能效果!L:L,MATCH(技能效果等级!B4635,技能效果!B:B,0))="","",INDEX(技能效果!L:L,MATCH(技能效果等级!B4635,技能效果!B:B,0)))</f>
        <v/>
      </c>
      <c r="O4635" s="95">
        <f>IF(INDEX(技能效果!N:N,MATCH(B4635,技能效果!B:B,0))=0,INDEX(技能效果!M:M,MATCH(技能效果等级!B4635,技能效果!B:B,0)),INDEX(技能效果!M:M,MATCH(技能效果等级!B4635,技能效果!B:B,0))*VLOOKUP(E4635,技能数值计算!$C$19:$D$28,2,FALSE))</f>
        <v>0</v>
      </c>
      <c r="P4635" s="97"/>
      <c r="Q4635" s="97"/>
      <c r="R4635" s="95" t="str">
        <f>IF(INDEX(技能效果!O:O,MATCH(技能效果等级!B4635,技能效果!B:B,0))="","",INDEX(技能效果!O:O,MATCH(技能效果等级!B4635,技能效果!B:B,0)))</f>
        <v/>
      </c>
      <c r="S4635" s="97"/>
      <c r="T4635" s="97"/>
      <c r="U4635" s="97"/>
      <c r="V4635" s="96" t="str">
        <f>IF(INDEX(技能效果!AF:AF,MATCH(技能效果等级!B4635,技能效果!B:B,0))="","",INDEX(技能效果!AF:AF,MATCH(技能效果等级!B4635,技能效果!B:B,0)))</f>
        <v/>
      </c>
      <c r="W4635" s="95">
        <f t="shared" si="70"/>
        <v>454</v>
      </c>
    </row>
    <row r="4636" spans="1:23" ht="16.5" x14ac:dyDescent="0.2">
      <c r="A4636" s="62">
        <v>4633</v>
      </c>
      <c r="B4636" s="95">
        <f>INDEX(技能效果!B:B,MATCH(技能效果等级!W4636,技能效果!AE:AE,0))</f>
        <v>210701102</v>
      </c>
      <c r="C4636" s="95" t="str">
        <f>INDEX(技能效果!C:C,MATCH(技能效果等级!B4636,技能效果!B:B,0))</f>
        <v>张飞普攻水晶(教学)</v>
      </c>
      <c r="D4636" s="96" t="s">
        <v>873</v>
      </c>
      <c r="E4636" s="95">
        <v>9</v>
      </c>
      <c r="F4636" s="95">
        <f>INDEX(技能效果!H:H,MATCH(技能效果等级!B4636,技能效果!B:B,0))</f>
        <v>3006</v>
      </c>
      <c r="G4636" s="95">
        <f>IF(INDEX(技能效果!K:K,MATCH(B4636,技能效果!B:B,0))=0,INDEX(技能效果!I:I,MATCH(技能效果等级!B4636,技能效果!B:B,0)),INDEX(技能效果!I:I,MATCH(技能效果等级!B4636,技能效果!B:B,0))*VLOOKUP(E4636,技能数值计算!$C$19:$D$28,2,FALSE))</f>
        <v>1</v>
      </c>
      <c r="H4636" s="95">
        <f>INDEX(技能效果!J:J,MATCH(技能效果等级!B4636,技能效果!B:B,0))</f>
        <v>0</v>
      </c>
      <c r="I4636" s="97"/>
      <c r="J4636" s="97"/>
      <c r="K4636" s="97"/>
      <c r="L4636" s="97"/>
      <c r="M4636" s="97"/>
      <c r="N4636" s="96" t="str">
        <f>IF(INDEX(技能效果!L:L,MATCH(技能效果等级!B4636,技能效果!B:B,0))="","",INDEX(技能效果!L:L,MATCH(技能效果等级!B4636,技能效果!B:B,0)))</f>
        <v/>
      </c>
      <c r="O4636" s="95">
        <f>IF(INDEX(技能效果!N:N,MATCH(B4636,技能效果!B:B,0))=0,INDEX(技能效果!M:M,MATCH(技能效果等级!B4636,技能效果!B:B,0)),INDEX(技能效果!M:M,MATCH(技能效果等级!B4636,技能效果!B:B,0))*VLOOKUP(E4636,技能数值计算!$C$19:$D$28,2,FALSE))</f>
        <v>0</v>
      </c>
      <c r="P4636" s="97"/>
      <c r="Q4636" s="97"/>
      <c r="R4636" s="95" t="str">
        <f>IF(INDEX(技能效果!O:O,MATCH(技能效果等级!B4636,技能效果!B:B,0))="","",INDEX(技能效果!O:O,MATCH(技能效果等级!B4636,技能效果!B:B,0)))</f>
        <v/>
      </c>
      <c r="S4636" s="97"/>
      <c r="T4636" s="97"/>
      <c r="U4636" s="97"/>
      <c r="V4636" s="96" t="str">
        <f>IF(INDEX(技能效果!AF:AF,MATCH(技能效果等级!B4636,技能效果!B:B,0))="","",INDEX(技能效果!AF:AF,MATCH(技能效果等级!B4636,技能效果!B:B,0)))</f>
        <v/>
      </c>
      <c r="W4636" s="95">
        <f t="shared" si="70"/>
        <v>454</v>
      </c>
    </row>
    <row r="4637" spans="1:23" ht="16.5" x14ac:dyDescent="0.2">
      <c r="A4637" s="62">
        <v>4634</v>
      </c>
      <c r="B4637" s="95">
        <f>INDEX(技能效果!B:B,MATCH(技能效果等级!W4637,技能效果!AE:AE,0))</f>
        <v>210701102</v>
      </c>
      <c r="C4637" s="95" t="str">
        <f>INDEX(技能效果!C:C,MATCH(技能效果等级!B4637,技能效果!B:B,0))</f>
        <v>张飞普攻水晶(教学)</v>
      </c>
      <c r="D4637" s="96" t="s">
        <v>873</v>
      </c>
      <c r="E4637" s="95">
        <v>10</v>
      </c>
      <c r="F4637" s="95">
        <f>INDEX(技能效果!H:H,MATCH(技能效果等级!B4637,技能效果!B:B,0))</f>
        <v>3006</v>
      </c>
      <c r="G4637" s="95">
        <f>IF(INDEX(技能效果!K:K,MATCH(B4637,技能效果!B:B,0))=0,INDEX(技能效果!I:I,MATCH(技能效果等级!B4637,技能效果!B:B,0)),INDEX(技能效果!I:I,MATCH(技能效果等级!B4637,技能效果!B:B,0))*VLOOKUP(E4637,技能数值计算!$C$19:$D$28,2,FALSE))</f>
        <v>1</v>
      </c>
      <c r="H4637" s="95">
        <f>INDEX(技能效果!J:J,MATCH(技能效果等级!B4637,技能效果!B:B,0))</f>
        <v>0</v>
      </c>
      <c r="I4637" s="97"/>
      <c r="J4637" s="97"/>
      <c r="K4637" s="97"/>
      <c r="L4637" s="97"/>
      <c r="M4637" s="97"/>
      <c r="N4637" s="96" t="str">
        <f>IF(INDEX(技能效果!L:L,MATCH(技能效果等级!B4637,技能效果!B:B,0))="","",INDEX(技能效果!L:L,MATCH(技能效果等级!B4637,技能效果!B:B,0)))</f>
        <v/>
      </c>
      <c r="O4637" s="95">
        <f>IF(INDEX(技能效果!N:N,MATCH(B4637,技能效果!B:B,0))=0,INDEX(技能效果!M:M,MATCH(技能效果等级!B4637,技能效果!B:B,0)),INDEX(技能效果!M:M,MATCH(技能效果等级!B4637,技能效果!B:B,0))*VLOOKUP(E4637,技能数值计算!$C$19:$D$28,2,FALSE))</f>
        <v>0</v>
      </c>
      <c r="P4637" s="97"/>
      <c r="Q4637" s="97"/>
      <c r="R4637" s="95" t="str">
        <f>IF(INDEX(技能效果!O:O,MATCH(技能效果等级!B4637,技能效果!B:B,0))="","",INDEX(技能效果!O:O,MATCH(技能效果等级!B4637,技能效果!B:B,0)))</f>
        <v/>
      </c>
      <c r="S4637" s="97"/>
      <c r="T4637" s="97"/>
      <c r="U4637" s="97"/>
      <c r="V4637" s="96" t="str">
        <f>IF(INDEX(技能效果!AF:AF,MATCH(技能效果等级!B4637,技能效果!B:B,0))="","",INDEX(技能效果!AF:AF,MATCH(技能效果等级!B4637,技能效果!B:B,0)))</f>
        <v/>
      </c>
      <c r="W4637" s="95">
        <f t="shared" si="70"/>
        <v>454</v>
      </c>
    </row>
    <row r="4638" spans="1:23" ht="16.5" x14ac:dyDescent="0.2">
      <c r="A4638" s="62">
        <v>4635</v>
      </c>
      <c r="B4638" s="95">
        <f>INDEX(技能效果!B:B,MATCH(技能效果等级!W4638,技能效果!AE:AE,0))</f>
        <v>210701201</v>
      </c>
      <c r="C4638" s="95" t="str">
        <f>INDEX(技能效果!C:C,MATCH(技能效果等级!B4638,技能效果!B:B,0))</f>
        <v>夏侯惇普攻伤害(教学)</v>
      </c>
      <c r="D4638" s="96" t="s">
        <v>873</v>
      </c>
      <c r="E4638" s="95">
        <v>1</v>
      </c>
      <c r="F4638" s="95">
        <f>INDEX(技能效果!H:H,MATCH(技能效果等级!B4638,技能效果!B:B,0))</f>
        <v>1001</v>
      </c>
      <c r="G4638" s="95">
        <f>IF(INDEX(技能效果!K:K,MATCH(B4638,技能效果!B:B,0))=0,INDEX(技能效果!I:I,MATCH(技能效果等级!B4638,技能效果!B:B,0)),INDEX(技能效果!I:I,MATCH(技能效果等级!B4638,技能效果!B:B,0))*VLOOKUP(E4638,技能数值计算!$C$19:$D$28,2,FALSE))</f>
        <v>0.5</v>
      </c>
      <c r="H4638" s="95">
        <f>INDEX(技能效果!J:J,MATCH(技能效果等级!B4638,技能效果!B:B,0))</f>
        <v>0</v>
      </c>
      <c r="I4638" s="97"/>
      <c r="J4638" s="97"/>
      <c r="K4638" s="97"/>
      <c r="L4638" s="97"/>
      <c r="M4638" s="97"/>
      <c r="N4638" s="96" t="str">
        <f>IF(INDEX(技能效果!L:L,MATCH(技能效果等级!B4638,技能效果!B:B,0))="","",INDEX(技能效果!L:L,MATCH(技能效果等级!B4638,技能效果!B:B,0)))</f>
        <v/>
      </c>
      <c r="O4638" s="95">
        <f>IF(INDEX(技能效果!N:N,MATCH(B4638,技能效果!B:B,0))=0,INDEX(技能效果!M:M,MATCH(技能效果等级!B4638,技能效果!B:B,0)),INDEX(技能效果!M:M,MATCH(技能效果等级!B4638,技能效果!B:B,0))*VLOOKUP(E4638,技能数值计算!$C$19:$D$28,2,FALSE))</f>
        <v>0</v>
      </c>
      <c r="P4638" s="97"/>
      <c r="Q4638" s="97"/>
      <c r="R4638" s="95" t="str">
        <f>IF(INDEX(技能效果!O:O,MATCH(技能效果等级!B4638,技能效果!B:B,0))="","",INDEX(技能效果!O:O,MATCH(技能效果等级!B4638,技能效果!B:B,0)))</f>
        <v/>
      </c>
      <c r="S4638" s="97"/>
      <c r="T4638" s="97"/>
      <c r="U4638" s="97"/>
      <c r="V4638" s="96" t="str">
        <f>IF(INDEX(技能效果!AF:AF,MATCH(技能效果等级!B4638,技能效果!B:B,0))="","",INDEX(技能效果!AF:AF,MATCH(技能效果等级!B4638,技能效果!B:B,0)))</f>
        <v/>
      </c>
      <c r="W4638" s="95">
        <f t="shared" si="70"/>
        <v>455</v>
      </c>
    </row>
    <row r="4639" spans="1:23" ht="16.5" x14ac:dyDescent="0.2">
      <c r="A4639" s="62">
        <v>4636</v>
      </c>
      <c r="B4639" s="95">
        <f>INDEX(技能效果!B:B,MATCH(技能效果等级!W4639,技能效果!AE:AE,0))</f>
        <v>210701201</v>
      </c>
      <c r="C4639" s="95" t="str">
        <f>INDEX(技能效果!C:C,MATCH(技能效果等级!B4639,技能效果!B:B,0))</f>
        <v>夏侯惇普攻伤害(教学)</v>
      </c>
      <c r="D4639" s="96" t="s">
        <v>873</v>
      </c>
      <c r="E4639" s="95">
        <v>2</v>
      </c>
      <c r="F4639" s="95">
        <f>INDEX(技能效果!H:H,MATCH(技能效果等级!B4639,技能效果!B:B,0))</f>
        <v>1001</v>
      </c>
      <c r="G4639" s="95">
        <f>IF(INDEX(技能效果!K:K,MATCH(B4639,技能效果!B:B,0))=0,INDEX(技能效果!I:I,MATCH(技能效果等级!B4639,技能效果!B:B,0)),INDEX(技能效果!I:I,MATCH(技能效果等级!B4639,技能效果!B:B,0))*VLOOKUP(E4639,技能数值计算!$C$19:$D$28,2,FALSE))</f>
        <v>0.5</v>
      </c>
      <c r="H4639" s="95">
        <f>INDEX(技能效果!J:J,MATCH(技能效果等级!B4639,技能效果!B:B,0))</f>
        <v>0</v>
      </c>
      <c r="I4639" s="97"/>
      <c r="J4639" s="97"/>
      <c r="K4639" s="97"/>
      <c r="L4639" s="97"/>
      <c r="M4639" s="97"/>
      <c r="N4639" s="96" t="str">
        <f>IF(INDEX(技能效果!L:L,MATCH(技能效果等级!B4639,技能效果!B:B,0))="","",INDEX(技能效果!L:L,MATCH(技能效果等级!B4639,技能效果!B:B,0)))</f>
        <v/>
      </c>
      <c r="O4639" s="95">
        <f>IF(INDEX(技能效果!N:N,MATCH(B4639,技能效果!B:B,0))=0,INDEX(技能效果!M:M,MATCH(技能效果等级!B4639,技能效果!B:B,0)),INDEX(技能效果!M:M,MATCH(技能效果等级!B4639,技能效果!B:B,0))*VLOOKUP(E4639,技能数值计算!$C$19:$D$28,2,FALSE))</f>
        <v>0</v>
      </c>
      <c r="P4639" s="97"/>
      <c r="Q4639" s="97"/>
      <c r="R4639" s="95" t="str">
        <f>IF(INDEX(技能效果!O:O,MATCH(技能效果等级!B4639,技能效果!B:B,0))="","",INDEX(技能效果!O:O,MATCH(技能效果等级!B4639,技能效果!B:B,0)))</f>
        <v/>
      </c>
      <c r="S4639" s="97"/>
      <c r="T4639" s="97"/>
      <c r="U4639" s="97"/>
      <c r="V4639" s="96" t="str">
        <f>IF(INDEX(技能效果!AF:AF,MATCH(技能效果等级!B4639,技能效果!B:B,0))="","",INDEX(技能效果!AF:AF,MATCH(技能效果等级!B4639,技能效果!B:B,0)))</f>
        <v/>
      </c>
      <c r="W4639" s="95">
        <f t="shared" si="70"/>
        <v>455</v>
      </c>
    </row>
    <row r="4640" spans="1:23" ht="16.5" x14ac:dyDescent="0.2">
      <c r="A4640" s="62">
        <v>4637</v>
      </c>
      <c r="B4640" s="95">
        <f>INDEX(技能效果!B:B,MATCH(技能效果等级!W4640,技能效果!AE:AE,0))</f>
        <v>210701201</v>
      </c>
      <c r="C4640" s="95" t="str">
        <f>INDEX(技能效果!C:C,MATCH(技能效果等级!B4640,技能效果!B:B,0))</f>
        <v>夏侯惇普攻伤害(教学)</v>
      </c>
      <c r="D4640" s="96" t="s">
        <v>873</v>
      </c>
      <c r="E4640" s="95">
        <v>3</v>
      </c>
      <c r="F4640" s="95">
        <f>INDEX(技能效果!H:H,MATCH(技能效果等级!B4640,技能效果!B:B,0))</f>
        <v>1001</v>
      </c>
      <c r="G4640" s="95">
        <f>IF(INDEX(技能效果!K:K,MATCH(B4640,技能效果!B:B,0))=0,INDEX(技能效果!I:I,MATCH(技能效果等级!B4640,技能效果!B:B,0)),INDEX(技能效果!I:I,MATCH(技能效果等级!B4640,技能效果!B:B,0))*VLOOKUP(E4640,技能数值计算!$C$19:$D$28,2,FALSE))</f>
        <v>0.5</v>
      </c>
      <c r="H4640" s="95">
        <f>INDEX(技能效果!J:J,MATCH(技能效果等级!B4640,技能效果!B:B,0))</f>
        <v>0</v>
      </c>
      <c r="I4640" s="97"/>
      <c r="J4640" s="97"/>
      <c r="K4640" s="97"/>
      <c r="L4640" s="97"/>
      <c r="M4640" s="97"/>
      <c r="N4640" s="96" t="str">
        <f>IF(INDEX(技能效果!L:L,MATCH(技能效果等级!B4640,技能效果!B:B,0))="","",INDEX(技能效果!L:L,MATCH(技能效果等级!B4640,技能效果!B:B,0)))</f>
        <v/>
      </c>
      <c r="O4640" s="95">
        <f>IF(INDEX(技能效果!N:N,MATCH(B4640,技能效果!B:B,0))=0,INDEX(技能效果!M:M,MATCH(技能效果等级!B4640,技能效果!B:B,0)),INDEX(技能效果!M:M,MATCH(技能效果等级!B4640,技能效果!B:B,0))*VLOOKUP(E4640,技能数值计算!$C$19:$D$28,2,FALSE))</f>
        <v>0</v>
      </c>
      <c r="P4640" s="97"/>
      <c r="Q4640" s="97"/>
      <c r="R4640" s="95" t="str">
        <f>IF(INDEX(技能效果!O:O,MATCH(技能效果等级!B4640,技能效果!B:B,0))="","",INDEX(技能效果!O:O,MATCH(技能效果等级!B4640,技能效果!B:B,0)))</f>
        <v/>
      </c>
      <c r="S4640" s="97"/>
      <c r="T4640" s="97"/>
      <c r="U4640" s="97"/>
      <c r="V4640" s="96" t="str">
        <f>IF(INDEX(技能效果!AF:AF,MATCH(技能效果等级!B4640,技能效果!B:B,0))="","",INDEX(技能效果!AF:AF,MATCH(技能效果等级!B4640,技能效果!B:B,0)))</f>
        <v/>
      </c>
      <c r="W4640" s="95">
        <f t="shared" si="70"/>
        <v>455</v>
      </c>
    </row>
    <row r="4641" spans="1:23" ht="16.5" x14ac:dyDescent="0.2">
      <c r="A4641" s="62">
        <v>4638</v>
      </c>
      <c r="B4641" s="95">
        <f>INDEX(技能效果!B:B,MATCH(技能效果等级!W4641,技能效果!AE:AE,0))</f>
        <v>210701201</v>
      </c>
      <c r="C4641" s="95" t="str">
        <f>INDEX(技能效果!C:C,MATCH(技能效果等级!B4641,技能效果!B:B,0))</f>
        <v>夏侯惇普攻伤害(教学)</v>
      </c>
      <c r="D4641" s="96" t="s">
        <v>873</v>
      </c>
      <c r="E4641" s="95">
        <v>4</v>
      </c>
      <c r="F4641" s="95">
        <f>INDEX(技能效果!H:H,MATCH(技能效果等级!B4641,技能效果!B:B,0))</f>
        <v>1001</v>
      </c>
      <c r="G4641" s="95">
        <f>IF(INDEX(技能效果!K:K,MATCH(B4641,技能效果!B:B,0))=0,INDEX(技能效果!I:I,MATCH(技能效果等级!B4641,技能效果!B:B,0)),INDEX(技能效果!I:I,MATCH(技能效果等级!B4641,技能效果!B:B,0))*VLOOKUP(E4641,技能数值计算!$C$19:$D$28,2,FALSE))</f>
        <v>0.5</v>
      </c>
      <c r="H4641" s="95">
        <f>INDEX(技能效果!J:J,MATCH(技能效果等级!B4641,技能效果!B:B,0))</f>
        <v>0</v>
      </c>
      <c r="I4641" s="97"/>
      <c r="J4641" s="97"/>
      <c r="K4641" s="97"/>
      <c r="L4641" s="97"/>
      <c r="M4641" s="97"/>
      <c r="N4641" s="96" t="str">
        <f>IF(INDEX(技能效果!L:L,MATCH(技能效果等级!B4641,技能效果!B:B,0))="","",INDEX(技能效果!L:L,MATCH(技能效果等级!B4641,技能效果!B:B,0)))</f>
        <v/>
      </c>
      <c r="O4641" s="95">
        <f>IF(INDEX(技能效果!N:N,MATCH(B4641,技能效果!B:B,0))=0,INDEX(技能效果!M:M,MATCH(技能效果等级!B4641,技能效果!B:B,0)),INDEX(技能效果!M:M,MATCH(技能效果等级!B4641,技能效果!B:B,0))*VLOOKUP(E4641,技能数值计算!$C$19:$D$28,2,FALSE))</f>
        <v>0</v>
      </c>
      <c r="P4641" s="97"/>
      <c r="Q4641" s="97"/>
      <c r="R4641" s="95" t="str">
        <f>IF(INDEX(技能效果!O:O,MATCH(技能效果等级!B4641,技能效果!B:B,0))="","",INDEX(技能效果!O:O,MATCH(技能效果等级!B4641,技能效果!B:B,0)))</f>
        <v/>
      </c>
      <c r="S4641" s="97"/>
      <c r="T4641" s="97"/>
      <c r="U4641" s="97"/>
      <c r="V4641" s="96" t="str">
        <f>IF(INDEX(技能效果!AF:AF,MATCH(技能效果等级!B4641,技能效果!B:B,0))="","",INDEX(技能效果!AF:AF,MATCH(技能效果等级!B4641,技能效果!B:B,0)))</f>
        <v/>
      </c>
      <c r="W4641" s="95">
        <f t="shared" si="70"/>
        <v>455</v>
      </c>
    </row>
    <row r="4642" spans="1:23" ht="16.5" x14ac:dyDescent="0.2">
      <c r="A4642" s="62">
        <v>4639</v>
      </c>
      <c r="B4642" s="95">
        <f>INDEX(技能效果!B:B,MATCH(技能效果等级!W4642,技能效果!AE:AE,0))</f>
        <v>210701201</v>
      </c>
      <c r="C4642" s="95" t="str">
        <f>INDEX(技能效果!C:C,MATCH(技能效果等级!B4642,技能效果!B:B,0))</f>
        <v>夏侯惇普攻伤害(教学)</v>
      </c>
      <c r="D4642" s="96" t="s">
        <v>873</v>
      </c>
      <c r="E4642" s="95">
        <v>5</v>
      </c>
      <c r="F4642" s="95">
        <f>INDEX(技能效果!H:H,MATCH(技能效果等级!B4642,技能效果!B:B,0))</f>
        <v>1001</v>
      </c>
      <c r="G4642" s="95">
        <f>IF(INDEX(技能效果!K:K,MATCH(B4642,技能效果!B:B,0))=0,INDEX(技能效果!I:I,MATCH(技能效果等级!B4642,技能效果!B:B,0)),INDEX(技能效果!I:I,MATCH(技能效果等级!B4642,技能效果!B:B,0))*VLOOKUP(E4642,技能数值计算!$C$19:$D$28,2,FALSE))</f>
        <v>0.5</v>
      </c>
      <c r="H4642" s="95">
        <f>INDEX(技能效果!J:J,MATCH(技能效果等级!B4642,技能效果!B:B,0))</f>
        <v>0</v>
      </c>
      <c r="I4642" s="97"/>
      <c r="J4642" s="97"/>
      <c r="K4642" s="97"/>
      <c r="L4642" s="97"/>
      <c r="M4642" s="97"/>
      <c r="N4642" s="96" t="str">
        <f>IF(INDEX(技能效果!L:L,MATCH(技能效果等级!B4642,技能效果!B:B,0))="","",INDEX(技能效果!L:L,MATCH(技能效果等级!B4642,技能效果!B:B,0)))</f>
        <v/>
      </c>
      <c r="O4642" s="95">
        <f>IF(INDEX(技能效果!N:N,MATCH(B4642,技能效果!B:B,0))=0,INDEX(技能效果!M:M,MATCH(技能效果等级!B4642,技能效果!B:B,0)),INDEX(技能效果!M:M,MATCH(技能效果等级!B4642,技能效果!B:B,0))*VLOOKUP(E4642,技能数值计算!$C$19:$D$28,2,FALSE))</f>
        <v>0</v>
      </c>
      <c r="P4642" s="97"/>
      <c r="Q4642" s="97"/>
      <c r="R4642" s="95" t="str">
        <f>IF(INDEX(技能效果!O:O,MATCH(技能效果等级!B4642,技能效果!B:B,0))="","",INDEX(技能效果!O:O,MATCH(技能效果等级!B4642,技能效果!B:B,0)))</f>
        <v/>
      </c>
      <c r="S4642" s="97"/>
      <c r="T4642" s="97"/>
      <c r="U4642" s="97"/>
      <c r="V4642" s="96" t="str">
        <f>IF(INDEX(技能效果!AF:AF,MATCH(技能效果等级!B4642,技能效果!B:B,0))="","",INDEX(技能效果!AF:AF,MATCH(技能效果等级!B4642,技能效果!B:B,0)))</f>
        <v/>
      </c>
      <c r="W4642" s="95">
        <f t="shared" si="70"/>
        <v>455</v>
      </c>
    </row>
    <row r="4643" spans="1:23" ht="16.5" x14ac:dyDescent="0.2">
      <c r="A4643" s="62">
        <v>4640</v>
      </c>
      <c r="B4643" s="95">
        <f>INDEX(技能效果!B:B,MATCH(技能效果等级!W4643,技能效果!AE:AE,0))</f>
        <v>210701201</v>
      </c>
      <c r="C4643" s="95" t="str">
        <f>INDEX(技能效果!C:C,MATCH(技能效果等级!B4643,技能效果!B:B,0))</f>
        <v>夏侯惇普攻伤害(教学)</v>
      </c>
      <c r="D4643" s="96" t="s">
        <v>873</v>
      </c>
      <c r="E4643" s="95">
        <v>6</v>
      </c>
      <c r="F4643" s="95">
        <f>INDEX(技能效果!H:H,MATCH(技能效果等级!B4643,技能效果!B:B,0))</f>
        <v>1001</v>
      </c>
      <c r="G4643" s="95">
        <f>IF(INDEX(技能效果!K:K,MATCH(B4643,技能效果!B:B,0))=0,INDEX(技能效果!I:I,MATCH(技能效果等级!B4643,技能效果!B:B,0)),INDEX(技能效果!I:I,MATCH(技能效果等级!B4643,技能效果!B:B,0))*VLOOKUP(E4643,技能数值计算!$C$19:$D$28,2,FALSE))</f>
        <v>0.5</v>
      </c>
      <c r="H4643" s="95">
        <f>INDEX(技能效果!J:J,MATCH(技能效果等级!B4643,技能效果!B:B,0))</f>
        <v>0</v>
      </c>
      <c r="I4643" s="97"/>
      <c r="J4643" s="97"/>
      <c r="K4643" s="97"/>
      <c r="L4643" s="97"/>
      <c r="M4643" s="97"/>
      <c r="N4643" s="96" t="str">
        <f>IF(INDEX(技能效果!L:L,MATCH(技能效果等级!B4643,技能效果!B:B,0))="","",INDEX(技能效果!L:L,MATCH(技能效果等级!B4643,技能效果!B:B,0)))</f>
        <v/>
      </c>
      <c r="O4643" s="95">
        <f>IF(INDEX(技能效果!N:N,MATCH(B4643,技能效果!B:B,0))=0,INDEX(技能效果!M:M,MATCH(技能效果等级!B4643,技能效果!B:B,0)),INDEX(技能效果!M:M,MATCH(技能效果等级!B4643,技能效果!B:B,0))*VLOOKUP(E4643,技能数值计算!$C$19:$D$28,2,FALSE))</f>
        <v>0</v>
      </c>
      <c r="P4643" s="97"/>
      <c r="Q4643" s="97"/>
      <c r="R4643" s="95" t="str">
        <f>IF(INDEX(技能效果!O:O,MATCH(技能效果等级!B4643,技能效果!B:B,0))="","",INDEX(技能效果!O:O,MATCH(技能效果等级!B4643,技能效果!B:B,0)))</f>
        <v/>
      </c>
      <c r="S4643" s="97"/>
      <c r="T4643" s="97"/>
      <c r="U4643" s="97"/>
      <c r="V4643" s="96" t="str">
        <f>IF(INDEX(技能效果!AF:AF,MATCH(技能效果等级!B4643,技能效果!B:B,0))="","",INDEX(技能效果!AF:AF,MATCH(技能效果等级!B4643,技能效果!B:B,0)))</f>
        <v/>
      </c>
      <c r="W4643" s="95">
        <f t="shared" si="70"/>
        <v>455</v>
      </c>
    </row>
    <row r="4644" spans="1:23" ht="16.5" x14ac:dyDescent="0.2">
      <c r="A4644" s="62">
        <v>4641</v>
      </c>
      <c r="B4644" s="95">
        <f>INDEX(技能效果!B:B,MATCH(技能效果等级!W4644,技能效果!AE:AE,0))</f>
        <v>210701201</v>
      </c>
      <c r="C4644" s="95" t="str">
        <f>INDEX(技能效果!C:C,MATCH(技能效果等级!B4644,技能效果!B:B,0))</f>
        <v>夏侯惇普攻伤害(教学)</v>
      </c>
      <c r="D4644" s="96" t="s">
        <v>873</v>
      </c>
      <c r="E4644" s="95">
        <v>7</v>
      </c>
      <c r="F4644" s="95">
        <f>INDEX(技能效果!H:H,MATCH(技能效果等级!B4644,技能效果!B:B,0))</f>
        <v>1001</v>
      </c>
      <c r="G4644" s="95">
        <f>IF(INDEX(技能效果!K:K,MATCH(B4644,技能效果!B:B,0))=0,INDEX(技能效果!I:I,MATCH(技能效果等级!B4644,技能效果!B:B,0)),INDEX(技能效果!I:I,MATCH(技能效果等级!B4644,技能效果!B:B,0))*VLOOKUP(E4644,技能数值计算!$C$19:$D$28,2,FALSE))</f>
        <v>0.5</v>
      </c>
      <c r="H4644" s="95">
        <f>INDEX(技能效果!J:J,MATCH(技能效果等级!B4644,技能效果!B:B,0))</f>
        <v>0</v>
      </c>
      <c r="I4644" s="97"/>
      <c r="J4644" s="97"/>
      <c r="K4644" s="97"/>
      <c r="L4644" s="97"/>
      <c r="M4644" s="97"/>
      <c r="N4644" s="96" t="str">
        <f>IF(INDEX(技能效果!L:L,MATCH(技能效果等级!B4644,技能效果!B:B,0))="","",INDEX(技能效果!L:L,MATCH(技能效果等级!B4644,技能效果!B:B,0)))</f>
        <v/>
      </c>
      <c r="O4644" s="95">
        <f>IF(INDEX(技能效果!N:N,MATCH(B4644,技能效果!B:B,0))=0,INDEX(技能效果!M:M,MATCH(技能效果等级!B4644,技能效果!B:B,0)),INDEX(技能效果!M:M,MATCH(技能效果等级!B4644,技能效果!B:B,0))*VLOOKUP(E4644,技能数值计算!$C$19:$D$28,2,FALSE))</f>
        <v>0</v>
      </c>
      <c r="P4644" s="97"/>
      <c r="Q4644" s="97"/>
      <c r="R4644" s="95" t="str">
        <f>IF(INDEX(技能效果!O:O,MATCH(技能效果等级!B4644,技能效果!B:B,0))="","",INDEX(技能效果!O:O,MATCH(技能效果等级!B4644,技能效果!B:B,0)))</f>
        <v/>
      </c>
      <c r="S4644" s="97"/>
      <c r="T4644" s="97"/>
      <c r="U4644" s="97"/>
      <c r="V4644" s="96" t="str">
        <f>IF(INDEX(技能效果!AF:AF,MATCH(技能效果等级!B4644,技能效果!B:B,0))="","",INDEX(技能效果!AF:AF,MATCH(技能效果等级!B4644,技能效果!B:B,0)))</f>
        <v/>
      </c>
      <c r="W4644" s="95">
        <f t="shared" si="70"/>
        <v>455</v>
      </c>
    </row>
    <row r="4645" spans="1:23" ht="16.5" x14ac:dyDescent="0.2">
      <c r="A4645" s="62">
        <v>4642</v>
      </c>
      <c r="B4645" s="95">
        <f>INDEX(技能效果!B:B,MATCH(技能效果等级!W4645,技能效果!AE:AE,0))</f>
        <v>210701201</v>
      </c>
      <c r="C4645" s="95" t="str">
        <f>INDEX(技能效果!C:C,MATCH(技能效果等级!B4645,技能效果!B:B,0))</f>
        <v>夏侯惇普攻伤害(教学)</v>
      </c>
      <c r="D4645" s="96" t="s">
        <v>873</v>
      </c>
      <c r="E4645" s="95">
        <v>8</v>
      </c>
      <c r="F4645" s="95">
        <f>INDEX(技能效果!H:H,MATCH(技能效果等级!B4645,技能效果!B:B,0))</f>
        <v>1001</v>
      </c>
      <c r="G4645" s="95">
        <f>IF(INDEX(技能效果!K:K,MATCH(B4645,技能效果!B:B,0))=0,INDEX(技能效果!I:I,MATCH(技能效果等级!B4645,技能效果!B:B,0)),INDEX(技能效果!I:I,MATCH(技能效果等级!B4645,技能效果!B:B,0))*VLOOKUP(E4645,技能数值计算!$C$19:$D$28,2,FALSE))</f>
        <v>0.5</v>
      </c>
      <c r="H4645" s="95">
        <f>INDEX(技能效果!J:J,MATCH(技能效果等级!B4645,技能效果!B:B,0))</f>
        <v>0</v>
      </c>
      <c r="I4645" s="97"/>
      <c r="J4645" s="97"/>
      <c r="K4645" s="97"/>
      <c r="L4645" s="97"/>
      <c r="M4645" s="97"/>
      <c r="N4645" s="96" t="str">
        <f>IF(INDEX(技能效果!L:L,MATCH(技能效果等级!B4645,技能效果!B:B,0))="","",INDEX(技能效果!L:L,MATCH(技能效果等级!B4645,技能效果!B:B,0)))</f>
        <v/>
      </c>
      <c r="O4645" s="95">
        <f>IF(INDEX(技能效果!N:N,MATCH(B4645,技能效果!B:B,0))=0,INDEX(技能效果!M:M,MATCH(技能效果等级!B4645,技能效果!B:B,0)),INDEX(技能效果!M:M,MATCH(技能效果等级!B4645,技能效果!B:B,0))*VLOOKUP(E4645,技能数值计算!$C$19:$D$28,2,FALSE))</f>
        <v>0</v>
      </c>
      <c r="P4645" s="97"/>
      <c r="Q4645" s="97"/>
      <c r="R4645" s="95" t="str">
        <f>IF(INDEX(技能效果!O:O,MATCH(技能效果等级!B4645,技能效果!B:B,0))="","",INDEX(技能效果!O:O,MATCH(技能效果等级!B4645,技能效果!B:B,0)))</f>
        <v/>
      </c>
      <c r="S4645" s="97"/>
      <c r="T4645" s="97"/>
      <c r="U4645" s="97"/>
      <c r="V4645" s="96" t="str">
        <f>IF(INDEX(技能效果!AF:AF,MATCH(技能效果等级!B4645,技能效果!B:B,0))="","",INDEX(技能效果!AF:AF,MATCH(技能效果等级!B4645,技能效果!B:B,0)))</f>
        <v/>
      </c>
      <c r="W4645" s="95">
        <f t="shared" si="70"/>
        <v>455</v>
      </c>
    </row>
    <row r="4646" spans="1:23" ht="16.5" x14ac:dyDescent="0.2">
      <c r="A4646" s="62">
        <v>4643</v>
      </c>
      <c r="B4646" s="95">
        <f>INDEX(技能效果!B:B,MATCH(技能效果等级!W4646,技能效果!AE:AE,0))</f>
        <v>210701201</v>
      </c>
      <c r="C4646" s="95" t="str">
        <f>INDEX(技能效果!C:C,MATCH(技能效果等级!B4646,技能效果!B:B,0))</f>
        <v>夏侯惇普攻伤害(教学)</v>
      </c>
      <c r="D4646" s="96" t="s">
        <v>873</v>
      </c>
      <c r="E4646" s="95">
        <v>9</v>
      </c>
      <c r="F4646" s="95">
        <f>INDEX(技能效果!H:H,MATCH(技能效果等级!B4646,技能效果!B:B,0))</f>
        <v>1001</v>
      </c>
      <c r="G4646" s="95">
        <f>IF(INDEX(技能效果!K:K,MATCH(B4646,技能效果!B:B,0))=0,INDEX(技能效果!I:I,MATCH(技能效果等级!B4646,技能效果!B:B,0)),INDEX(技能效果!I:I,MATCH(技能效果等级!B4646,技能效果!B:B,0))*VLOOKUP(E4646,技能数值计算!$C$19:$D$28,2,FALSE))</f>
        <v>0.5</v>
      </c>
      <c r="H4646" s="95">
        <f>INDEX(技能效果!J:J,MATCH(技能效果等级!B4646,技能效果!B:B,0))</f>
        <v>0</v>
      </c>
      <c r="I4646" s="97"/>
      <c r="J4646" s="97"/>
      <c r="K4646" s="97"/>
      <c r="L4646" s="97"/>
      <c r="M4646" s="97"/>
      <c r="N4646" s="96" t="str">
        <f>IF(INDEX(技能效果!L:L,MATCH(技能效果等级!B4646,技能效果!B:B,0))="","",INDEX(技能效果!L:L,MATCH(技能效果等级!B4646,技能效果!B:B,0)))</f>
        <v/>
      </c>
      <c r="O4646" s="95">
        <f>IF(INDEX(技能效果!N:N,MATCH(B4646,技能效果!B:B,0))=0,INDEX(技能效果!M:M,MATCH(技能效果等级!B4646,技能效果!B:B,0)),INDEX(技能效果!M:M,MATCH(技能效果等级!B4646,技能效果!B:B,0))*VLOOKUP(E4646,技能数值计算!$C$19:$D$28,2,FALSE))</f>
        <v>0</v>
      </c>
      <c r="P4646" s="97"/>
      <c r="Q4646" s="97"/>
      <c r="R4646" s="95" t="str">
        <f>IF(INDEX(技能效果!O:O,MATCH(技能效果等级!B4646,技能效果!B:B,0))="","",INDEX(技能效果!O:O,MATCH(技能效果等级!B4646,技能效果!B:B,0)))</f>
        <v/>
      </c>
      <c r="S4646" s="97"/>
      <c r="T4646" s="97"/>
      <c r="U4646" s="97"/>
      <c r="V4646" s="96" t="str">
        <f>IF(INDEX(技能效果!AF:AF,MATCH(技能效果等级!B4646,技能效果!B:B,0))="","",INDEX(技能效果!AF:AF,MATCH(技能效果等级!B4646,技能效果!B:B,0)))</f>
        <v/>
      </c>
      <c r="W4646" s="95">
        <f t="shared" si="70"/>
        <v>455</v>
      </c>
    </row>
    <row r="4647" spans="1:23" ht="16.5" x14ac:dyDescent="0.2">
      <c r="A4647" s="62">
        <v>4644</v>
      </c>
      <c r="B4647" s="95">
        <f>INDEX(技能效果!B:B,MATCH(技能效果等级!W4647,技能效果!AE:AE,0))</f>
        <v>210701201</v>
      </c>
      <c r="C4647" s="95" t="str">
        <f>INDEX(技能效果!C:C,MATCH(技能效果等级!B4647,技能效果!B:B,0))</f>
        <v>夏侯惇普攻伤害(教学)</v>
      </c>
      <c r="D4647" s="96" t="s">
        <v>873</v>
      </c>
      <c r="E4647" s="95">
        <v>10</v>
      </c>
      <c r="F4647" s="95">
        <f>INDEX(技能效果!H:H,MATCH(技能效果等级!B4647,技能效果!B:B,0))</f>
        <v>1001</v>
      </c>
      <c r="G4647" s="95">
        <f>IF(INDEX(技能效果!K:K,MATCH(B4647,技能效果!B:B,0))=0,INDEX(技能效果!I:I,MATCH(技能效果等级!B4647,技能效果!B:B,0)),INDEX(技能效果!I:I,MATCH(技能效果等级!B4647,技能效果!B:B,0))*VLOOKUP(E4647,技能数值计算!$C$19:$D$28,2,FALSE))</f>
        <v>0.5</v>
      </c>
      <c r="H4647" s="95">
        <f>INDEX(技能效果!J:J,MATCH(技能效果等级!B4647,技能效果!B:B,0))</f>
        <v>0</v>
      </c>
      <c r="I4647" s="97"/>
      <c r="J4647" s="97"/>
      <c r="K4647" s="97"/>
      <c r="L4647" s="97"/>
      <c r="M4647" s="97"/>
      <c r="N4647" s="96" t="str">
        <f>IF(INDEX(技能效果!L:L,MATCH(技能效果等级!B4647,技能效果!B:B,0))="","",INDEX(技能效果!L:L,MATCH(技能效果等级!B4647,技能效果!B:B,0)))</f>
        <v/>
      </c>
      <c r="O4647" s="95">
        <f>IF(INDEX(技能效果!N:N,MATCH(B4647,技能效果!B:B,0))=0,INDEX(技能效果!M:M,MATCH(技能效果等级!B4647,技能效果!B:B,0)),INDEX(技能效果!M:M,MATCH(技能效果等级!B4647,技能效果!B:B,0))*VLOOKUP(E4647,技能数值计算!$C$19:$D$28,2,FALSE))</f>
        <v>0</v>
      </c>
      <c r="P4647" s="97"/>
      <c r="Q4647" s="97"/>
      <c r="R4647" s="95" t="str">
        <f>IF(INDEX(技能效果!O:O,MATCH(技能效果等级!B4647,技能效果!B:B,0))="","",INDEX(技能效果!O:O,MATCH(技能效果等级!B4647,技能效果!B:B,0)))</f>
        <v/>
      </c>
      <c r="S4647" s="97"/>
      <c r="T4647" s="97"/>
      <c r="U4647" s="97"/>
      <c r="V4647" s="96" t="str">
        <f>IF(INDEX(技能效果!AF:AF,MATCH(技能效果等级!B4647,技能效果!B:B,0))="","",INDEX(技能效果!AF:AF,MATCH(技能效果等级!B4647,技能效果!B:B,0)))</f>
        <v/>
      </c>
      <c r="W4647" s="95">
        <f t="shared" si="70"/>
        <v>455</v>
      </c>
    </row>
    <row r="4648" spans="1:23" ht="16.5" x14ac:dyDescent="0.2">
      <c r="A4648" s="62">
        <v>4645</v>
      </c>
      <c r="B4648" s="95">
        <f>INDEX(技能效果!B:B,MATCH(技能效果等级!W4648,技能效果!AE:AE,0))</f>
        <v>210701202</v>
      </c>
      <c r="C4648" s="95" t="str">
        <f>INDEX(技能效果!C:C,MATCH(技能效果等级!B4648,技能效果!B:B,0))</f>
        <v>夏侯惇普攻水晶(教学)</v>
      </c>
      <c r="D4648" s="96" t="s">
        <v>873</v>
      </c>
      <c r="E4648" s="95">
        <v>1</v>
      </c>
      <c r="F4648" s="95">
        <f>INDEX(技能效果!H:H,MATCH(技能效果等级!B4648,技能效果!B:B,0))</f>
        <v>3006</v>
      </c>
      <c r="G4648" s="95">
        <f>IF(INDEX(技能效果!K:K,MATCH(B4648,技能效果!B:B,0))=0,INDEX(技能效果!I:I,MATCH(技能效果等级!B4648,技能效果!B:B,0)),INDEX(技能效果!I:I,MATCH(技能效果等级!B4648,技能效果!B:B,0))*VLOOKUP(E4648,技能数值计算!$C$19:$D$28,2,FALSE))</f>
        <v>1</v>
      </c>
      <c r="H4648" s="95">
        <f>INDEX(技能效果!J:J,MATCH(技能效果等级!B4648,技能效果!B:B,0))</f>
        <v>0</v>
      </c>
      <c r="I4648" s="97"/>
      <c r="J4648" s="97"/>
      <c r="K4648" s="97"/>
      <c r="L4648" s="97"/>
      <c r="M4648" s="97"/>
      <c r="N4648" s="96" t="str">
        <f>IF(INDEX(技能效果!L:L,MATCH(技能效果等级!B4648,技能效果!B:B,0))="","",INDEX(技能效果!L:L,MATCH(技能效果等级!B4648,技能效果!B:B,0)))</f>
        <v/>
      </c>
      <c r="O4648" s="95">
        <f>IF(INDEX(技能效果!N:N,MATCH(B4648,技能效果!B:B,0))=0,INDEX(技能效果!M:M,MATCH(技能效果等级!B4648,技能效果!B:B,0)),INDEX(技能效果!M:M,MATCH(技能效果等级!B4648,技能效果!B:B,0))*VLOOKUP(E4648,技能数值计算!$C$19:$D$28,2,FALSE))</f>
        <v>0</v>
      </c>
      <c r="P4648" s="97"/>
      <c r="Q4648" s="97"/>
      <c r="R4648" s="95" t="str">
        <f>IF(INDEX(技能效果!O:O,MATCH(技能效果等级!B4648,技能效果!B:B,0))="","",INDEX(技能效果!O:O,MATCH(技能效果等级!B4648,技能效果!B:B,0)))</f>
        <v/>
      </c>
      <c r="S4648" s="97"/>
      <c r="T4648" s="97"/>
      <c r="U4648" s="97"/>
      <c r="V4648" s="96" t="str">
        <f>IF(INDEX(技能效果!AF:AF,MATCH(技能效果等级!B4648,技能效果!B:B,0))="","",INDEX(技能效果!AF:AF,MATCH(技能效果等级!B4648,技能效果!B:B,0)))</f>
        <v/>
      </c>
      <c r="W4648" s="95">
        <f t="shared" si="70"/>
        <v>456</v>
      </c>
    </row>
    <row r="4649" spans="1:23" ht="16.5" x14ac:dyDescent="0.2">
      <c r="A4649" s="62">
        <v>4646</v>
      </c>
      <c r="B4649" s="95">
        <f>INDEX(技能效果!B:B,MATCH(技能效果等级!W4649,技能效果!AE:AE,0))</f>
        <v>210701202</v>
      </c>
      <c r="C4649" s="95" t="str">
        <f>INDEX(技能效果!C:C,MATCH(技能效果等级!B4649,技能效果!B:B,0))</f>
        <v>夏侯惇普攻水晶(教学)</v>
      </c>
      <c r="D4649" s="96" t="s">
        <v>873</v>
      </c>
      <c r="E4649" s="95">
        <v>2</v>
      </c>
      <c r="F4649" s="95">
        <f>INDEX(技能效果!H:H,MATCH(技能效果等级!B4649,技能效果!B:B,0))</f>
        <v>3006</v>
      </c>
      <c r="G4649" s="95">
        <f>IF(INDEX(技能效果!K:K,MATCH(B4649,技能效果!B:B,0))=0,INDEX(技能效果!I:I,MATCH(技能效果等级!B4649,技能效果!B:B,0)),INDEX(技能效果!I:I,MATCH(技能效果等级!B4649,技能效果!B:B,0))*VLOOKUP(E4649,技能数值计算!$C$19:$D$28,2,FALSE))</f>
        <v>1</v>
      </c>
      <c r="H4649" s="95">
        <f>INDEX(技能效果!J:J,MATCH(技能效果等级!B4649,技能效果!B:B,0))</f>
        <v>0</v>
      </c>
      <c r="I4649" s="97"/>
      <c r="J4649" s="97"/>
      <c r="K4649" s="97"/>
      <c r="L4649" s="97"/>
      <c r="M4649" s="97"/>
      <c r="N4649" s="96" t="str">
        <f>IF(INDEX(技能效果!L:L,MATCH(技能效果等级!B4649,技能效果!B:B,0))="","",INDEX(技能效果!L:L,MATCH(技能效果等级!B4649,技能效果!B:B,0)))</f>
        <v/>
      </c>
      <c r="O4649" s="95">
        <f>IF(INDEX(技能效果!N:N,MATCH(B4649,技能效果!B:B,0))=0,INDEX(技能效果!M:M,MATCH(技能效果等级!B4649,技能效果!B:B,0)),INDEX(技能效果!M:M,MATCH(技能效果等级!B4649,技能效果!B:B,0))*VLOOKUP(E4649,技能数值计算!$C$19:$D$28,2,FALSE))</f>
        <v>0</v>
      </c>
      <c r="P4649" s="97"/>
      <c r="Q4649" s="97"/>
      <c r="R4649" s="95" t="str">
        <f>IF(INDEX(技能效果!O:O,MATCH(技能效果等级!B4649,技能效果!B:B,0))="","",INDEX(技能效果!O:O,MATCH(技能效果等级!B4649,技能效果!B:B,0)))</f>
        <v/>
      </c>
      <c r="S4649" s="97"/>
      <c r="T4649" s="97"/>
      <c r="U4649" s="97"/>
      <c r="V4649" s="96" t="str">
        <f>IF(INDEX(技能效果!AF:AF,MATCH(技能效果等级!B4649,技能效果!B:B,0))="","",INDEX(技能效果!AF:AF,MATCH(技能效果等级!B4649,技能效果!B:B,0)))</f>
        <v/>
      </c>
      <c r="W4649" s="95">
        <f t="shared" si="70"/>
        <v>456</v>
      </c>
    </row>
    <row r="4650" spans="1:23" ht="16.5" x14ac:dyDescent="0.2">
      <c r="A4650" s="62">
        <v>4647</v>
      </c>
      <c r="B4650" s="95">
        <f>INDEX(技能效果!B:B,MATCH(技能效果等级!W4650,技能效果!AE:AE,0))</f>
        <v>210701202</v>
      </c>
      <c r="C4650" s="95" t="str">
        <f>INDEX(技能效果!C:C,MATCH(技能效果等级!B4650,技能效果!B:B,0))</f>
        <v>夏侯惇普攻水晶(教学)</v>
      </c>
      <c r="D4650" s="96" t="s">
        <v>873</v>
      </c>
      <c r="E4650" s="95">
        <v>3</v>
      </c>
      <c r="F4650" s="95">
        <f>INDEX(技能效果!H:H,MATCH(技能效果等级!B4650,技能效果!B:B,0))</f>
        <v>3006</v>
      </c>
      <c r="G4650" s="95">
        <f>IF(INDEX(技能效果!K:K,MATCH(B4650,技能效果!B:B,0))=0,INDEX(技能效果!I:I,MATCH(技能效果等级!B4650,技能效果!B:B,0)),INDEX(技能效果!I:I,MATCH(技能效果等级!B4650,技能效果!B:B,0))*VLOOKUP(E4650,技能数值计算!$C$19:$D$28,2,FALSE))</f>
        <v>1</v>
      </c>
      <c r="H4650" s="95">
        <f>INDEX(技能效果!J:J,MATCH(技能效果等级!B4650,技能效果!B:B,0))</f>
        <v>0</v>
      </c>
      <c r="I4650" s="97"/>
      <c r="J4650" s="97"/>
      <c r="K4650" s="97"/>
      <c r="L4650" s="97"/>
      <c r="M4650" s="97"/>
      <c r="N4650" s="96" t="str">
        <f>IF(INDEX(技能效果!L:L,MATCH(技能效果等级!B4650,技能效果!B:B,0))="","",INDEX(技能效果!L:L,MATCH(技能效果等级!B4650,技能效果!B:B,0)))</f>
        <v/>
      </c>
      <c r="O4650" s="95">
        <f>IF(INDEX(技能效果!N:N,MATCH(B4650,技能效果!B:B,0))=0,INDEX(技能效果!M:M,MATCH(技能效果等级!B4650,技能效果!B:B,0)),INDEX(技能效果!M:M,MATCH(技能效果等级!B4650,技能效果!B:B,0))*VLOOKUP(E4650,技能数值计算!$C$19:$D$28,2,FALSE))</f>
        <v>0</v>
      </c>
      <c r="P4650" s="97"/>
      <c r="Q4650" s="97"/>
      <c r="R4650" s="95" t="str">
        <f>IF(INDEX(技能效果!O:O,MATCH(技能效果等级!B4650,技能效果!B:B,0))="","",INDEX(技能效果!O:O,MATCH(技能效果等级!B4650,技能效果!B:B,0)))</f>
        <v/>
      </c>
      <c r="S4650" s="97"/>
      <c r="T4650" s="97"/>
      <c r="U4650" s="97"/>
      <c r="V4650" s="96" t="str">
        <f>IF(INDEX(技能效果!AF:AF,MATCH(技能效果等级!B4650,技能效果!B:B,0))="","",INDEX(技能效果!AF:AF,MATCH(技能效果等级!B4650,技能效果!B:B,0)))</f>
        <v/>
      </c>
      <c r="W4650" s="95">
        <f t="shared" si="70"/>
        <v>456</v>
      </c>
    </row>
    <row r="4651" spans="1:23" ht="16.5" x14ac:dyDescent="0.2">
      <c r="A4651" s="62">
        <v>4648</v>
      </c>
      <c r="B4651" s="95">
        <f>INDEX(技能效果!B:B,MATCH(技能效果等级!W4651,技能效果!AE:AE,0))</f>
        <v>210701202</v>
      </c>
      <c r="C4651" s="95" t="str">
        <f>INDEX(技能效果!C:C,MATCH(技能效果等级!B4651,技能效果!B:B,0))</f>
        <v>夏侯惇普攻水晶(教学)</v>
      </c>
      <c r="D4651" s="96" t="s">
        <v>873</v>
      </c>
      <c r="E4651" s="95">
        <v>4</v>
      </c>
      <c r="F4651" s="95">
        <f>INDEX(技能效果!H:H,MATCH(技能效果等级!B4651,技能效果!B:B,0))</f>
        <v>3006</v>
      </c>
      <c r="G4651" s="95">
        <f>IF(INDEX(技能效果!K:K,MATCH(B4651,技能效果!B:B,0))=0,INDEX(技能效果!I:I,MATCH(技能效果等级!B4651,技能效果!B:B,0)),INDEX(技能效果!I:I,MATCH(技能效果等级!B4651,技能效果!B:B,0))*VLOOKUP(E4651,技能数值计算!$C$19:$D$28,2,FALSE))</f>
        <v>1</v>
      </c>
      <c r="H4651" s="95">
        <f>INDEX(技能效果!J:J,MATCH(技能效果等级!B4651,技能效果!B:B,0))</f>
        <v>0</v>
      </c>
      <c r="I4651" s="97"/>
      <c r="J4651" s="97"/>
      <c r="K4651" s="97"/>
      <c r="L4651" s="97"/>
      <c r="M4651" s="97"/>
      <c r="N4651" s="96" t="str">
        <f>IF(INDEX(技能效果!L:L,MATCH(技能效果等级!B4651,技能效果!B:B,0))="","",INDEX(技能效果!L:L,MATCH(技能效果等级!B4651,技能效果!B:B,0)))</f>
        <v/>
      </c>
      <c r="O4651" s="95">
        <f>IF(INDEX(技能效果!N:N,MATCH(B4651,技能效果!B:B,0))=0,INDEX(技能效果!M:M,MATCH(技能效果等级!B4651,技能效果!B:B,0)),INDEX(技能效果!M:M,MATCH(技能效果等级!B4651,技能效果!B:B,0))*VLOOKUP(E4651,技能数值计算!$C$19:$D$28,2,FALSE))</f>
        <v>0</v>
      </c>
      <c r="P4651" s="97"/>
      <c r="Q4651" s="97"/>
      <c r="R4651" s="95" t="str">
        <f>IF(INDEX(技能效果!O:O,MATCH(技能效果等级!B4651,技能效果!B:B,0))="","",INDEX(技能效果!O:O,MATCH(技能效果等级!B4651,技能效果!B:B,0)))</f>
        <v/>
      </c>
      <c r="S4651" s="97"/>
      <c r="T4651" s="97"/>
      <c r="U4651" s="97"/>
      <c r="V4651" s="96" t="str">
        <f>IF(INDEX(技能效果!AF:AF,MATCH(技能效果等级!B4651,技能效果!B:B,0))="","",INDEX(技能效果!AF:AF,MATCH(技能效果等级!B4651,技能效果!B:B,0)))</f>
        <v/>
      </c>
      <c r="W4651" s="95">
        <f t="shared" si="70"/>
        <v>456</v>
      </c>
    </row>
    <row r="4652" spans="1:23" ht="16.5" x14ac:dyDescent="0.2">
      <c r="A4652" s="62">
        <v>4649</v>
      </c>
      <c r="B4652" s="95">
        <f>INDEX(技能效果!B:B,MATCH(技能效果等级!W4652,技能效果!AE:AE,0))</f>
        <v>210701202</v>
      </c>
      <c r="C4652" s="95" t="str">
        <f>INDEX(技能效果!C:C,MATCH(技能效果等级!B4652,技能效果!B:B,0))</f>
        <v>夏侯惇普攻水晶(教学)</v>
      </c>
      <c r="D4652" s="96" t="s">
        <v>873</v>
      </c>
      <c r="E4652" s="95">
        <v>5</v>
      </c>
      <c r="F4652" s="95">
        <f>INDEX(技能效果!H:H,MATCH(技能效果等级!B4652,技能效果!B:B,0))</f>
        <v>3006</v>
      </c>
      <c r="G4652" s="95">
        <f>IF(INDEX(技能效果!K:K,MATCH(B4652,技能效果!B:B,0))=0,INDEX(技能效果!I:I,MATCH(技能效果等级!B4652,技能效果!B:B,0)),INDEX(技能效果!I:I,MATCH(技能效果等级!B4652,技能效果!B:B,0))*VLOOKUP(E4652,技能数值计算!$C$19:$D$28,2,FALSE))</f>
        <v>1</v>
      </c>
      <c r="H4652" s="95">
        <f>INDEX(技能效果!J:J,MATCH(技能效果等级!B4652,技能效果!B:B,0))</f>
        <v>0</v>
      </c>
      <c r="I4652" s="97"/>
      <c r="J4652" s="97"/>
      <c r="K4652" s="97"/>
      <c r="L4652" s="97"/>
      <c r="M4652" s="97"/>
      <c r="N4652" s="96" t="str">
        <f>IF(INDEX(技能效果!L:L,MATCH(技能效果等级!B4652,技能效果!B:B,0))="","",INDEX(技能效果!L:L,MATCH(技能效果等级!B4652,技能效果!B:B,0)))</f>
        <v/>
      </c>
      <c r="O4652" s="95">
        <f>IF(INDEX(技能效果!N:N,MATCH(B4652,技能效果!B:B,0))=0,INDEX(技能效果!M:M,MATCH(技能效果等级!B4652,技能效果!B:B,0)),INDEX(技能效果!M:M,MATCH(技能效果等级!B4652,技能效果!B:B,0))*VLOOKUP(E4652,技能数值计算!$C$19:$D$28,2,FALSE))</f>
        <v>0</v>
      </c>
      <c r="P4652" s="97"/>
      <c r="Q4652" s="97"/>
      <c r="R4652" s="95" t="str">
        <f>IF(INDEX(技能效果!O:O,MATCH(技能效果等级!B4652,技能效果!B:B,0))="","",INDEX(技能效果!O:O,MATCH(技能效果等级!B4652,技能效果!B:B,0)))</f>
        <v/>
      </c>
      <c r="S4652" s="97"/>
      <c r="T4652" s="97"/>
      <c r="U4652" s="97"/>
      <c r="V4652" s="96" t="str">
        <f>IF(INDEX(技能效果!AF:AF,MATCH(技能效果等级!B4652,技能效果!B:B,0))="","",INDEX(技能效果!AF:AF,MATCH(技能效果等级!B4652,技能效果!B:B,0)))</f>
        <v/>
      </c>
      <c r="W4652" s="95">
        <f t="shared" si="70"/>
        <v>456</v>
      </c>
    </row>
    <row r="4653" spans="1:23" ht="16.5" x14ac:dyDescent="0.2">
      <c r="A4653" s="62">
        <v>4650</v>
      </c>
      <c r="B4653" s="95">
        <f>INDEX(技能效果!B:B,MATCH(技能效果等级!W4653,技能效果!AE:AE,0))</f>
        <v>210701202</v>
      </c>
      <c r="C4653" s="95" t="str">
        <f>INDEX(技能效果!C:C,MATCH(技能效果等级!B4653,技能效果!B:B,0))</f>
        <v>夏侯惇普攻水晶(教学)</v>
      </c>
      <c r="D4653" s="96" t="s">
        <v>873</v>
      </c>
      <c r="E4653" s="95">
        <v>6</v>
      </c>
      <c r="F4653" s="95">
        <f>INDEX(技能效果!H:H,MATCH(技能效果等级!B4653,技能效果!B:B,0))</f>
        <v>3006</v>
      </c>
      <c r="G4653" s="95">
        <f>IF(INDEX(技能效果!K:K,MATCH(B4653,技能效果!B:B,0))=0,INDEX(技能效果!I:I,MATCH(技能效果等级!B4653,技能效果!B:B,0)),INDEX(技能效果!I:I,MATCH(技能效果等级!B4653,技能效果!B:B,0))*VLOOKUP(E4653,技能数值计算!$C$19:$D$28,2,FALSE))</f>
        <v>1</v>
      </c>
      <c r="H4653" s="95">
        <f>INDEX(技能效果!J:J,MATCH(技能效果等级!B4653,技能效果!B:B,0))</f>
        <v>0</v>
      </c>
      <c r="I4653" s="97"/>
      <c r="J4653" s="97"/>
      <c r="K4653" s="97"/>
      <c r="L4653" s="97"/>
      <c r="M4653" s="97"/>
      <c r="N4653" s="96" t="str">
        <f>IF(INDEX(技能效果!L:L,MATCH(技能效果等级!B4653,技能效果!B:B,0))="","",INDEX(技能效果!L:L,MATCH(技能效果等级!B4653,技能效果!B:B,0)))</f>
        <v/>
      </c>
      <c r="O4653" s="95">
        <f>IF(INDEX(技能效果!N:N,MATCH(B4653,技能效果!B:B,0))=0,INDEX(技能效果!M:M,MATCH(技能效果等级!B4653,技能效果!B:B,0)),INDEX(技能效果!M:M,MATCH(技能效果等级!B4653,技能效果!B:B,0))*VLOOKUP(E4653,技能数值计算!$C$19:$D$28,2,FALSE))</f>
        <v>0</v>
      </c>
      <c r="P4653" s="97"/>
      <c r="Q4653" s="97"/>
      <c r="R4653" s="95" t="str">
        <f>IF(INDEX(技能效果!O:O,MATCH(技能效果等级!B4653,技能效果!B:B,0))="","",INDEX(技能效果!O:O,MATCH(技能效果等级!B4653,技能效果!B:B,0)))</f>
        <v/>
      </c>
      <c r="S4653" s="97"/>
      <c r="T4653" s="97"/>
      <c r="U4653" s="97"/>
      <c r="V4653" s="96" t="str">
        <f>IF(INDEX(技能效果!AF:AF,MATCH(技能效果等级!B4653,技能效果!B:B,0))="","",INDEX(技能效果!AF:AF,MATCH(技能效果等级!B4653,技能效果!B:B,0)))</f>
        <v/>
      </c>
      <c r="W4653" s="95">
        <f t="shared" ref="W4653:W4716" si="71">W4643+1</f>
        <v>456</v>
      </c>
    </row>
    <row r="4654" spans="1:23" ht="16.5" x14ac:dyDescent="0.2">
      <c r="A4654" s="62">
        <v>4651</v>
      </c>
      <c r="B4654" s="95">
        <f>INDEX(技能效果!B:B,MATCH(技能效果等级!W4654,技能效果!AE:AE,0))</f>
        <v>210701202</v>
      </c>
      <c r="C4654" s="95" t="str">
        <f>INDEX(技能效果!C:C,MATCH(技能效果等级!B4654,技能效果!B:B,0))</f>
        <v>夏侯惇普攻水晶(教学)</v>
      </c>
      <c r="D4654" s="96" t="s">
        <v>873</v>
      </c>
      <c r="E4654" s="95">
        <v>7</v>
      </c>
      <c r="F4654" s="95">
        <f>INDEX(技能效果!H:H,MATCH(技能效果等级!B4654,技能效果!B:B,0))</f>
        <v>3006</v>
      </c>
      <c r="G4654" s="95">
        <f>IF(INDEX(技能效果!K:K,MATCH(B4654,技能效果!B:B,0))=0,INDEX(技能效果!I:I,MATCH(技能效果等级!B4654,技能效果!B:B,0)),INDEX(技能效果!I:I,MATCH(技能效果等级!B4654,技能效果!B:B,0))*VLOOKUP(E4654,技能数值计算!$C$19:$D$28,2,FALSE))</f>
        <v>1</v>
      </c>
      <c r="H4654" s="95">
        <f>INDEX(技能效果!J:J,MATCH(技能效果等级!B4654,技能效果!B:B,0))</f>
        <v>0</v>
      </c>
      <c r="I4654" s="97"/>
      <c r="J4654" s="97"/>
      <c r="K4654" s="97"/>
      <c r="L4654" s="97"/>
      <c r="M4654" s="97"/>
      <c r="N4654" s="96" t="str">
        <f>IF(INDEX(技能效果!L:L,MATCH(技能效果等级!B4654,技能效果!B:B,0))="","",INDEX(技能效果!L:L,MATCH(技能效果等级!B4654,技能效果!B:B,0)))</f>
        <v/>
      </c>
      <c r="O4654" s="95">
        <f>IF(INDEX(技能效果!N:N,MATCH(B4654,技能效果!B:B,0))=0,INDEX(技能效果!M:M,MATCH(技能效果等级!B4654,技能效果!B:B,0)),INDEX(技能效果!M:M,MATCH(技能效果等级!B4654,技能效果!B:B,0))*VLOOKUP(E4654,技能数值计算!$C$19:$D$28,2,FALSE))</f>
        <v>0</v>
      </c>
      <c r="P4654" s="97"/>
      <c r="Q4654" s="97"/>
      <c r="R4654" s="95" t="str">
        <f>IF(INDEX(技能效果!O:O,MATCH(技能效果等级!B4654,技能效果!B:B,0))="","",INDEX(技能效果!O:O,MATCH(技能效果等级!B4654,技能效果!B:B,0)))</f>
        <v/>
      </c>
      <c r="S4654" s="97"/>
      <c r="T4654" s="97"/>
      <c r="U4654" s="97"/>
      <c r="V4654" s="96" t="str">
        <f>IF(INDEX(技能效果!AF:AF,MATCH(技能效果等级!B4654,技能效果!B:B,0))="","",INDEX(技能效果!AF:AF,MATCH(技能效果等级!B4654,技能效果!B:B,0)))</f>
        <v/>
      </c>
      <c r="W4654" s="95">
        <f t="shared" si="71"/>
        <v>456</v>
      </c>
    </row>
    <row r="4655" spans="1:23" ht="16.5" x14ac:dyDescent="0.2">
      <c r="A4655" s="62">
        <v>4652</v>
      </c>
      <c r="B4655" s="95">
        <f>INDEX(技能效果!B:B,MATCH(技能效果等级!W4655,技能效果!AE:AE,0))</f>
        <v>210701202</v>
      </c>
      <c r="C4655" s="95" t="str">
        <f>INDEX(技能效果!C:C,MATCH(技能效果等级!B4655,技能效果!B:B,0))</f>
        <v>夏侯惇普攻水晶(教学)</v>
      </c>
      <c r="D4655" s="96" t="s">
        <v>873</v>
      </c>
      <c r="E4655" s="95">
        <v>8</v>
      </c>
      <c r="F4655" s="95">
        <f>INDEX(技能效果!H:H,MATCH(技能效果等级!B4655,技能效果!B:B,0))</f>
        <v>3006</v>
      </c>
      <c r="G4655" s="95">
        <f>IF(INDEX(技能效果!K:K,MATCH(B4655,技能效果!B:B,0))=0,INDEX(技能效果!I:I,MATCH(技能效果等级!B4655,技能效果!B:B,0)),INDEX(技能效果!I:I,MATCH(技能效果等级!B4655,技能效果!B:B,0))*VLOOKUP(E4655,技能数值计算!$C$19:$D$28,2,FALSE))</f>
        <v>1</v>
      </c>
      <c r="H4655" s="95">
        <f>INDEX(技能效果!J:J,MATCH(技能效果等级!B4655,技能效果!B:B,0))</f>
        <v>0</v>
      </c>
      <c r="I4655" s="97"/>
      <c r="J4655" s="97"/>
      <c r="K4655" s="97"/>
      <c r="L4655" s="97"/>
      <c r="M4655" s="97"/>
      <c r="N4655" s="96" t="str">
        <f>IF(INDEX(技能效果!L:L,MATCH(技能效果等级!B4655,技能效果!B:B,0))="","",INDEX(技能效果!L:L,MATCH(技能效果等级!B4655,技能效果!B:B,0)))</f>
        <v/>
      </c>
      <c r="O4655" s="95">
        <f>IF(INDEX(技能效果!N:N,MATCH(B4655,技能效果!B:B,0))=0,INDEX(技能效果!M:M,MATCH(技能效果等级!B4655,技能效果!B:B,0)),INDEX(技能效果!M:M,MATCH(技能效果等级!B4655,技能效果!B:B,0))*VLOOKUP(E4655,技能数值计算!$C$19:$D$28,2,FALSE))</f>
        <v>0</v>
      </c>
      <c r="P4655" s="97"/>
      <c r="Q4655" s="97"/>
      <c r="R4655" s="95" t="str">
        <f>IF(INDEX(技能效果!O:O,MATCH(技能效果等级!B4655,技能效果!B:B,0))="","",INDEX(技能效果!O:O,MATCH(技能效果等级!B4655,技能效果!B:B,0)))</f>
        <v/>
      </c>
      <c r="S4655" s="97"/>
      <c r="T4655" s="97"/>
      <c r="U4655" s="97"/>
      <c r="V4655" s="96" t="str">
        <f>IF(INDEX(技能效果!AF:AF,MATCH(技能效果等级!B4655,技能效果!B:B,0))="","",INDEX(技能效果!AF:AF,MATCH(技能效果等级!B4655,技能效果!B:B,0)))</f>
        <v/>
      </c>
      <c r="W4655" s="95">
        <f t="shared" si="71"/>
        <v>456</v>
      </c>
    </row>
    <row r="4656" spans="1:23" ht="16.5" x14ac:dyDescent="0.2">
      <c r="A4656" s="62">
        <v>4653</v>
      </c>
      <c r="B4656" s="95">
        <f>INDEX(技能效果!B:B,MATCH(技能效果等级!W4656,技能效果!AE:AE,0))</f>
        <v>210701202</v>
      </c>
      <c r="C4656" s="95" t="str">
        <f>INDEX(技能效果!C:C,MATCH(技能效果等级!B4656,技能效果!B:B,0))</f>
        <v>夏侯惇普攻水晶(教学)</v>
      </c>
      <c r="D4656" s="96" t="s">
        <v>873</v>
      </c>
      <c r="E4656" s="95">
        <v>9</v>
      </c>
      <c r="F4656" s="95">
        <f>INDEX(技能效果!H:H,MATCH(技能效果等级!B4656,技能效果!B:B,0))</f>
        <v>3006</v>
      </c>
      <c r="G4656" s="95">
        <f>IF(INDEX(技能效果!K:K,MATCH(B4656,技能效果!B:B,0))=0,INDEX(技能效果!I:I,MATCH(技能效果等级!B4656,技能效果!B:B,0)),INDEX(技能效果!I:I,MATCH(技能效果等级!B4656,技能效果!B:B,0))*VLOOKUP(E4656,技能数值计算!$C$19:$D$28,2,FALSE))</f>
        <v>1</v>
      </c>
      <c r="H4656" s="95">
        <f>INDEX(技能效果!J:J,MATCH(技能效果等级!B4656,技能效果!B:B,0))</f>
        <v>0</v>
      </c>
      <c r="I4656" s="97"/>
      <c r="J4656" s="97"/>
      <c r="K4656" s="97"/>
      <c r="L4656" s="97"/>
      <c r="M4656" s="97"/>
      <c r="N4656" s="96" t="str">
        <f>IF(INDEX(技能效果!L:L,MATCH(技能效果等级!B4656,技能效果!B:B,0))="","",INDEX(技能效果!L:L,MATCH(技能效果等级!B4656,技能效果!B:B,0)))</f>
        <v/>
      </c>
      <c r="O4656" s="95">
        <f>IF(INDEX(技能效果!N:N,MATCH(B4656,技能效果!B:B,0))=0,INDEX(技能效果!M:M,MATCH(技能效果等级!B4656,技能效果!B:B,0)),INDEX(技能效果!M:M,MATCH(技能效果等级!B4656,技能效果!B:B,0))*VLOOKUP(E4656,技能数值计算!$C$19:$D$28,2,FALSE))</f>
        <v>0</v>
      </c>
      <c r="P4656" s="97"/>
      <c r="Q4656" s="97"/>
      <c r="R4656" s="95" t="str">
        <f>IF(INDEX(技能效果!O:O,MATCH(技能效果等级!B4656,技能效果!B:B,0))="","",INDEX(技能效果!O:O,MATCH(技能效果等级!B4656,技能效果!B:B,0)))</f>
        <v/>
      </c>
      <c r="S4656" s="97"/>
      <c r="T4656" s="97"/>
      <c r="U4656" s="97"/>
      <c r="V4656" s="96" t="str">
        <f>IF(INDEX(技能效果!AF:AF,MATCH(技能效果等级!B4656,技能效果!B:B,0))="","",INDEX(技能效果!AF:AF,MATCH(技能效果等级!B4656,技能效果!B:B,0)))</f>
        <v/>
      </c>
      <c r="W4656" s="95">
        <f t="shared" si="71"/>
        <v>456</v>
      </c>
    </row>
    <row r="4657" spans="1:23" ht="16.5" x14ac:dyDescent="0.2">
      <c r="A4657" s="62">
        <v>4654</v>
      </c>
      <c r="B4657" s="95">
        <f>INDEX(技能效果!B:B,MATCH(技能效果等级!W4657,技能效果!AE:AE,0))</f>
        <v>210701202</v>
      </c>
      <c r="C4657" s="95" t="str">
        <f>INDEX(技能效果!C:C,MATCH(技能效果等级!B4657,技能效果!B:B,0))</f>
        <v>夏侯惇普攻水晶(教学)</v>
      </c>
      <c r="D4657" s="96" t="s">
        <v>873</v>
      </c>
      <c r="E4657" s="95">
        <v>10</v>
      </c>
      <c r="F4657" s="95">
        <f>INDEX(技能效果!H:H,MATCH(技能效果等级!B4657,技能效果!B:B,0))</f>
        <v>3006</v>
      </c>
      <c r="G4657" s="95">
        <f>IF(INDEX(技能效果!K:K,MATCH(B4657,技能效果!B:B,0))=0,INDEX(技能效果!I:I,MATCH(技能效果等级!B4657,技能效果!B:B,0)),INDEX(技能效果!I:I,MATCH(技能效果等级!B4657,技能效果!B:B,0))*VLOOKUP(E4657,技能数值计算!$C$19:$D$28,2,FALSE))</f>
        <v>1</v>
      </c>
      <c r="H4657" s="95">
        <f>INDEX(技能效果!J:J,MATCH(技能效果等级!B4657,技能效果!B:B,0))</f>
        <v>0</v>
      </c>
      <c r="I4657" s="97"/>
      <c r="J4657" s="97"/>
      <c r="K4657" s="97"/>
      <c r="L4657" s="97"/>
      <c r="M4657" s="97"/>
      <c r="N4657" s="96" t="str">
        <f>IF(INDEX(技能效果!L:L,MATCH(技能效果等级!B4657,技能效果!B:B,0))="","",INDEX(技能效果!L:L,MATCH(技能效果等级!B4657,技能效果!B:B,0)))</f>
        <v/>
      </c>
      <c r="O4657" s="95">
        <f>IF(INDEX(技能效果!N:N,MATCH(B4657,技能效果!B:B,0))=0,INDEX(技能效果!M:M,MATCH(技能效果等级!B4657,技能效果!B:B,0)),INDEX(技能效果!M:M,MATCH(技能效果等级!B4657,技能效果!B:B,0))*VLOOKUP(E4657,技能数值计算!$C$19:$D$28,2,FALSE))</f>
        <v>0</v>
      </c>
      <c r="P4657" s="97"/>
      <c r="Q4657" s="97"/>
      <c r="R4657" s="95" t="str">
        <f>IF(INDEX(技能效果!O:O,MATCH(技能效果等级!B4657,技能效果!B:B,0))="","",INDEX(技能效果!O:O,MATCH(技能效果等级!B4657,技能效果!B:B,0)))</f>
        <v/>
      </c>
      <c r="S4657" s="97"/>
      <c r="T4657" s="97"/>
      <c r="U4657" s="97"/>
      <c r="V4657" s="96" t="str">
        <f>IF(INDEX(技能效果!AF:AF,MATCH(技能效果等级!B4657,技能效果!B:B,0))="","",INDEX(技能效果!AF:AF,MATCH(技能效果等级!B4657,技能效果!B:B,0)))</f>
        <v/>
      </c>
      <c r="W4657" s="95">
        <f t="shared" si="71"/>
        <v>456</v>
      </c>
    </row>
    <row r="4658" spans="1:23" ht="16.5" x14ac:dyDescent="0.2">
      <c r="A4658" s="62">
        <v>4655</v>
      </c>
      <c r="B4658" s="95">
        <f>INDEX(技能效果!B:B,MATCH(技能效果等级!W4658,技能效果!AE:AE,0))</f>
        <v>210701301</v>
      </c>
      <c r="C4658" s="95" t="str">
        <f>INDEX(技能效果!C:C,MATCH(技能效果等级!B4658,技能效果!B:B,0))</f>
        <v>塞伯罗斯普攻伤害(教学)</v>
      </c>
      <c r="D4658" s="96" t="s">
        <v>873</v>
      </c>
      <c r="E4658" s="95">
        <v>1</v>
      </c>
      <c r="F4658" s="95">
        <f>INDEX(技能效果!H:H,MATCH(技能效果等级!B4658,技能效果!B:B,0))</f>
        <v>1001</v>
      </c>
      <c r="G4658" s="95">
        <f>IF(INDEX(技能效果!K:K,MATCH(B4658,技能效果!B:B,0))=0,INDEX(技能效果!I:I,MATCH(技能效果等级!B4658,技能效果!B:B,0)),INDEX(技能效果!I:I,MATCH(技能效果等级!B4658,技能效果!B:B,0))*VLOOKUP(E4658,技能数值计算!$C$19:$D$28,2,FALSE))</f>
        <v>0.5</v>
      </c>
      <c r="H4658" s="95">
        <f>INDEX(技能效果!J:J,MATCH(技能效果等级!B4658,技能效果!B:B,0))</f>
        <v>0</v>
      </c>
      <c r="I4658" s="97"/>
      <c r="J4658" s="97"/>
      <c r="K4658" s="97"/>
      <c r="L4658" s="97"/>
      <c r="M4658" s="97"/>
      <c r="N4658" s="96" t="str">
        <f>IF(INDEX(技能效果!L:L,MATCH(技能效果等级!B4658,技能效果!B:B,0))="","",INDEX(技能效果!L:L,MATCH(技能效果等级!B4658,技能效果!B:B,0)))</f>
        <v/>
      </c>
      <c r="O4658" s="95">
        <f>IF(INDEX(技能效果!N:N,MATCH(B4658,技能效果!B:B,0))=0,INDEX(技能效果!M:M,MATCH(技能效果等级!B4658,技能效果!B:B,0)),INDEX(技能效果!M:M,MATCH(技能效果等级!B4658,技能效果!B:B,0))*VLOOKUP(E4658,技能数值计算!$C$19:$D$28,2,FALSE))</f>
        <v>0</v>
      </c>
      <c r="P4658" s="97"/>
      <c r="Q4658" s="97"/>
      <c r="R4658" s="95" t="str">
        <f>IF(INDEX(技能效果!O:O,MATCH(技能效果等级!B4658,技能效果!B:B,0))="","",INDEX(技能效果!O:O,MATCH(技能效果等级!B4658,技能效果!B:B,0)))</f>
        <v/>
      </c>
      <c r="S4658" s="97"/>
      <c r="T4658" s="97"/>
      <c r="U4658" s="97"/>
      <c r="V4658" s="96" t="str">
        <f>IF(INDEX(技能效果!AF:AF,MATCH(技能效果等级!B4658,技能效果!B:B,0))="","",INDEX(技能效果!AF:AF,MATCH(技能效果等级!B4658,技能效果!B:B,0)))</f>
        <v/>
      </c>
      <c r="W4658" s="95">
        <f t="shared" si="71"/>
        <v>457</v>
      </c>
    </row>
    <row r="4659" spans="1:23" ht="16.5" x14ac:dyDescent="0.2">
      <c r="A4659" s="62">
        <v>4656</v>
      </c>
      <c r="B4659" s="95">
        <f>INDEX(技能效果!B:B,MATCH(技能效果等级!W4659,技能效果!AE:AE,0))</f>
        <v>210701301</v>
      </c>
      <c r="C4659" s="95" t="str">
        <f>INDEX(技能效果!C:C,MATCH(技能效果等级!B4659,技能效果!B:B,0))</f>
        <v>塞伯罗斯普攻伤害(教学)</v>
      </c>
      <c r="D4659" s="96" t="s">
        <v>873</v>
      </c>
      <c r="E4659" s="95">
        <v>2</v>
      </c>
      <c r="F4659" s="95">
        <f>INDEX(技能效果!H:H,MATCH(技能效果等级!B4659,技能效果!B:B,0))</f>
        <v>1001</v>
      </c>
      <c r="G4659" s="95">
        <f>IF(INDEX(技能效果!K:K,MATCH(B4659,技能效果!B:B,0))=0,INDEX(技能效果!I:I,MATCH(技能效果等级!B4659,技能效果!B:B,0)),INDEX(技能效果!I:I,MATCH(技能效果等级!B4659,技能效果!B:B,0))*VLOOKUP(E4659,技能数值计算!$C$19:$D$28,2,FALSE))</f>
        <v>0.5</v>
      </c>
      <c r="H4659" s="95">
        <f>INDEX(技能效果!J:J,MATCH(技能效果等级!B4659,技能效果!B:B,0))</f>
        <v>0</v>
      </c>
      <c r="I4659" s="97"/>
      <c r="J4659" s="97"/>
      <c r="K4659" s="97"/>
      <c r="L4659" s="97"/>
      <c r="M4659" s="97"/>
      <c r="N4659" s="96" t="str">
        <f>IF(INDEX(技能效果!L:L,MATCH(技能效果等级!B4659,技能效果!B:B,0))="","",INDEX(技能效果!L:L,MATCH(技能效果等级!B4659,技能效果!B:B,0)))</f>
        <v/>
      </c>
      <c r="O4659" s="95">
        <f>IF(INDEX(技能效果!N:N,MATCH(B4659,技能效果!B:B,0))=0,INDEX(技能效果!M:M,MATCH(技能效果等级!B4659,技能效果!B:B,0)),INDEX(技能效果!M:M,MATCH(技能效果等级!B4659,技能效果!B:B,0))*VLOOKUP(E4659,技能数值计算!$C$19:$D$28,2,FALSE))</f>
        <v>0</v>
      </c>
      <c r="P4659" s="97"/>
      <c r="Q4659" s="97"/>
      <c r="R4659" s="95" t="str">
        <f>IF(INDEX(技能效果!O:O,MATCH(技能效果等级!B4659,技能效果!B:B,0))="","",INDEX(技能效果!O:O,MATCH(技能效果等级!B4659,技能效果!B:B,0)))</f>
        <v/>
      </c>
      <c r="S4659" s="97"/>
      <c r="T4659" s="97"/>
      <c r="U4659" s="97"/>
      <c r="V4659" s="96" t="str">
        <f>IF(INDEX(技能效果!AF:AF,MATCH(技能效果等级!B4659,技能效果!B:B,0))="","",INDEX(技能效果!AF:AF,MATCH(技能效果等级!B4659,技能效果!B:B,0)))</f>
        <v/>
      </c>
      <c r="W4659" s="95">
        <f t="shared" si="71"/>
        <v>457</v>
      </c>
    </row>
    <row r="4660" spans="1:23" ht="16.5" x14ac:dyDescent="0.2">
      <c r="A4660" s="62">
        <v>4657</v>
      </c>
      <c r="B4660" s="95">
        <f>INDEX(技能效果!B:B,MATCH(技能效果等级!W4660,技能效果!AE:AE,0))</f>
        <v>210701301</v>
      </c>
      <c r="C4660" s="95" t="str">
        <f>INDEX(技能效果!C:C,MATCH(技能效果等级!B4660,技能效果!B:B,0))</f>
        <v>塞伯罗斯普攻伤害(教学)</v>
      </c>
      <c r="D4660" s="96" t="s">
        <v>873</v>
      </c>
      <c r="E4660" s="95">
        <v>3</v>
      </c>
      <c r="F4660" s="95">
        <f>INDEX(技能效果!H:H,MATCH(技能效果等级!B4660,技能效果!B:B,0))</f>
        <v>1001</v>
      </c>
      <c r="G4660" s="95">
        <f>IF(INDEX(技能效果!K:K,MATCH(B4660,技能效果!B:B,0))=0,INDEX(技能效果!I:I,MATCH(技能效果等级!B4660,技能效果!B:B,0)),INDEX(技能效果!I:I,MATCH(技能效果等级!B4660,技能效果!B:B,0))*VLOOKUP(E4660,技能数值计算!$C$19:$D$28,2,FALSE))</f>
        <v>0.5</v>
      </c>
      <c r="H4660" s="95">
        <f>INDEX(技能效果!J:J,MATCH(技能效果等级!B4660,技能效果!B:B,0))</f>
        <v>0</v>
      </c>
      <c r="I4660" s="97"/>
      <c r="J4660" s="97"/>
      <c r="K4660" s="97"/>
      <c r="L4660" s="97"/>
      <c r="M4660" s="97"/>
      <c r="N4660" s="96" t="str">
        <f>IF(INDEX(技能效果!L:L,MATCH(技能效果等级!B4660,技能效果!B:B,0))="","",INDEX(技能效果!L:L,MATCH(技能效果等级!B4660,技能效果!B:B,0)))</f>
        <v/>
      </c>
      <c r="O4660" s="95">
        <f>IF(INDEX(技能效果!N:N,MATCH(B4660,技能效果!B:B,0))=0,INDEX(技能效果!M:M,MATCH(技能效果等级!B4660,技能效果!B:B,0)),INDEX(技能效果!M:M,MATCH(技能效果等级!B4660,技能效果!B:B,0))*VLOOKUP(E4660,技能数值计算!$C$19:$D$28,2,FALSE))</f>
        <v>0</v>
      </c>
      <c r="P4660" s="97"/>
      <c r="Q4660" s="97"/>
      <c r="R4660" s="95" t="str">
        <f>IF(INDEX(技能效果!O:O,MATCH(技能效果等级!B4660,技能效果!B:B,0))="","",INDEX(技能效果!O:O,MATCH(技能效果等级!B4660,技能效果!B:B,0)))</f>
        <v/>
      </c>
      <c r="S4660" s="97"/>
      <c r="T4660" s="97"/>
      <c r="U4660" s="97"/>
      <c r="V4660" s="96" t="str">
        <f>IF(INDEX(技能效果!AF:AF,MATCH(技能效果等级!B4660,技能效果!B:B,0))="","",INDEX(技能效果!AF:AF,MATCH(技能效果等级!B4660,技能效果!B:B,0)))</f>
        <v/>
      </c>
      <c r="W4660" s="95">
        <f t="shared" si="71"/>
        <v>457</v>
      </c>
    </row>
    <row r="4661" spans="1:23" ht="16.5" x14ac:dyDescent="0.2">
      <c r="A4661" s="62">
        <v>4658</v>
      </c>
      <c r="B4661" s="95">
        <f>INDEX(技能效果!B:B,MATCH(技能效果等级!W4661,技能效果!AE:AE,0))</f>
        <v>210701301</v>
      </c>
      <c r="C4661" s="95" t="str">
        <f>INDEX(技能效果!C:C,MATCH(技能效果等级!B4661,技能效果!B:B,0))</f>
        <v>塞伯罗斯普攻伤害(教学)</v>
      </c>
      <c r="D4661" s="96" t="s">
        <v>873</v>
      </c>
      <c r="E4661" s="95">
        <v>4</v>
      </c>
      <c r="F4661" s="95">
        <f>INDEX(技能效果!H:H,MATCH(技能效果等级!B4661,技能效果!B:B,0))</f>
        <v>1001</v>
      </c>
      <c r="G4661" s="95">
        <f>IF(INDEX(技能效果!K:K,MATCH(B4661,技能效果!B:B,0))=0,INDEX(技能效果!I:I,MATCH(技能效果等级!B4661,技能效果!B:B,0)),INDEX(技能效果!I:I,MATCH(技能效果等级!B4661,技能效果!B:B,0))*VLOOKUP(E4661,技能数值计算!$C$19:$D$28,2,FALSE))</f>
        <v>0.5</v>
      </c>
      <c r="H4661" s="95">
        <f>INDEX(技能效果!J:J,MATCH(技能效果等级!B4661,技能效果!B:B,0))</f>
        <v>0</v>
      </c>
      <c r="I4661" s="97"/>
      <c r="J4661" s="97"/>
      <c r="K4661" s="97"/>
      <c r="L4661" s="97"/>
      <c r="M4661" s="97"/>
      <c r="N4661" s="96" t="str">
        <f>IF(INDEX(技能效果!L:L,MATCH(技能效果等级!B4661,技能效果!B:B,0))="","",INDEX(技能效果!L:L,MATCH(技能效果等级!B4661,技能效果!B:B,0)))</f>
        <v/>
      </c>
      <c r="O4661" s="95">
        <f>IF(INDEX(技能效果!N:N,MATCH(B4661,技能效果!B:B,0))=0,INDEX(技能效果!M:M,MATCH(技能效果等级!B4661,技能效果!B:B,0)),INDEX(技能效果!M:M,MATCH(技能效果等级!B4661,技能效果!B:B,0))*VLOOKUP(E4661,技能数值计算!$C$19:$D$28,2,FALSE))</f>
        <v>0</v>
      </c>
      <c r="P4661" s="97"/>
      <c r="Q4661" s="97"/>
      <c r="R4661" s="95" t="str">
        <f>IF(INDEX(技能效果!O:O,MATCH(技能效果等级!B4661,技能效果!B:B,0))="","",INDEX(技能效果!O:O,MATCH(技能效果等级!B4661,技能效果!B:B,0)))</f>
        <v/>
      </c>
      <c r="S4661" s="97"/>
      <c r="T4661" s="97"/>
      <c r="U4661" s="97"/>
      <c r="V4661" s="96" t="str">
        <f>IF(INDEX(技能效果!AF:AF,MATCH(技能效果等级!B4661,技能效果!B:B,0))="","",INDEX(技能效果!AF:AF,MATCH(技能效果等级!B4661,技能效果!B:B,0)))</f>
        <v/>
      </c>
      <c r="W4661" s="95">
        <f t="shared" si="71"/>
        <v>457</v>
      </c>
    </row>
    <row r="4662" spans="1:23" ht="16.5" x14ac:dyDescent="0.2">
      <c r="A4662" s="62">
        <v>4659</v>
      </c>
      <c r="B4662" s="95">
        <f>INDEX(技能效果!B:B,MATCH(技能效果等级!W4662,技能效果!AE:AE,0))</f>
        <v>210701301</v>
      </c>
      <c r="C4662" s="95" t="str">
        <f>INDEX(技能效果!C:C,MATCH(技能效果等级!B4662,技能效果!B:B,0))</f>
        <v>塞伯罗斯普攻伤害(教学)</v>
      </c>
      <c r="D4662" s="96" t="s">
        <v>873</v>
      </c>
      <c r="E4662" s="95">
        <v>5</v>
      </c>
      <c r="F4662" s="95">
        <f>INDEX(技能效果!H:H,MATCH(技能效果等级!B4662,技能效果!B:B,0))</f>
        <v>1001</v>
      </c>
      <c r="G4662" s="95">
        <f>IF(INDEX(技能效果!K:K,MATCH(B4662,技能效果!B:B,0))=0,INDEX(技能效果!I:I,MATCH(技能效果等级!B4662,技能效果!B:B,0)),INDEX(技能效果!I:I,MATCH(技能效果等级!B4662,技能效果!B:B,0))*VLOOKUP(E4662,技能数值计算!$C$19:$D$28,2,FALSE))</f>
        <v>0.5</v>
      </c>
      <c r="H4662" s="95">
        <f>INDEX(技能效果!J:J,MATCH(技能效果等级!B4662,技能效果!B:B,0))</f>
        <v>0</v>
      </c>
      <c r="I4662" s="97"/>
      <c r="J4662" s="97"/>
      <c r="K4662" s="97"/>
      <c r="L4662" s="97"/>
      <c r="M4662" s="97"/>
      <c r="N4662" s="96" t="str">
        <f>IF(INDEX(技能效果!L:L,MATCH(技能效果等级!B4662,技能效果!B:B,0))="","",INDEX(技能效果!L:L,MATCH(技能效果等级!B4662,技能效果!B:B,0)))</f>
        <v/>
      </c>
      <c r="O4662" s="95">
        <f>IF(INDEX(技能效果!N:N,MATCH(B4662,技能效果!B:B,0))=0,INDEX(技能效果!M:M,MATCH(技能效果等级!B4662,技能效果!B:B,0)),INDEX(技能效果!M:M,MATCH(技能效果等级!B4662,技能效果!B:B,0))*VLOOKUP(E4662,技能数值计算!$C$19:$D$28,2,FALSE))</f>
        <v>0</v>
      </c>
      <c r="P4662" s="97"/>
      <c r="Q4662" s="97"/>
      <c r="R4662" s="95" t="str">
        <f>IF(INDEX(技能效果!O:O,MATCH(技能效果等级!B4662,技能效果!B:B,0))="","",INDEX(技能效果!O:O,MATCH(技能效果等级!B4662,技能效果!B:B,0)))</f>
        <v/>
      </c>
      <c r="S4662" s="97"/>
      <c r="T4662" s="97"/>
      <c r="U4662" s="97"/>
      <c r="V4662" s="96" t="str">
        <f>IF(INDEX(技能效果!AF:AF,MATCH(技能效果等级!B4662,技能效果!B:B,0))="","",INDEX(技能效果!AF:AF,MATCH(技能效果等级!B4662,技能效果!B:B,0)))</f>
        <v/>
      </c>
      <c r="W4662" s="95">
        <f t="shared" si="71"/>
        <v>457</v>
      </c>
    </row>
    <row r="4663" spans="1:23" ht="16.5" x14ac:dyDescent="0.2">
      <c r="A4663" s="62">
        <v>4660</v>
      </c>
      <c r="B4663" s="95">
        <f>INDEX(技能效果!B:B,MATCH(技能效果等级!W4663,技能效果!AE:AE,0))</f>
        <v>210701301</v>
      </c>
      <c r="C4663" s="95" t="str">
        <f>INDEX(技能效果!C:C,MATCH(技能效果等级!B4663,技能效果!B:B,0))</f>
        <v>塞伯罗斯普攻伤害(教学)</v>
      </c>
      <c r="D4663" s="96" t="s">
        <v>873</v>
      </c>
      <c r="E4663" s="95">
        <v>6</v>
      </c>
      <c r="F4663" s="95">
        <f>INDEX(技能效果!H:H,MATCH(技能效果等级!B4663,技能效果!B:B,0))</f>
        <v>1001</v>
      </c>
      <c r="G4663" s="95">
        <f>IF(INDEX(技能效果!K:K,MATCH(B4663,技能效果!B:B,0))=0,INDEX(技能效果!I:I,MATCH(技能效果等级!B4663,技能效果!B:B,0)),INDEX(技能效果!I:I,MATCH(技能效果等级!B4663,技能效果!B:B,0))*VLOOKUP(E4663,技能数值计算!$C$19:$D$28,2,FALSE))</f>
        <v>0.5</v>
      </c>
      <c r="H4663" s="95">
        <f>INDEX(技能效果!J:J,MATCH(技能效果等级!B4663,技能效果!B:B,0))</f>
        <v>0</v>
      </c>
      <c r="I4663" s="97"/>
      <c r="J4663" s="97"/>
      <c r="K4663" s="97"/>
      <c r="L4663" s="97"/>
      <c r="M4663" s="97"/>
      <c r="N4663" s="96" t="str">
        <f>IF(INDEX(技能效果!L:L,MATCH(技能效果等级!B4663,技能效果!B:B,0))="","",INDEX(技能效果!L:L,MATCH(技能效果等级!B4663,技能效果!B:B,0)))</f>
        <v/>
      </c>
      <c r="O4663" s="95">
        <f>IF(INDEX(技能效果!N:N,MATCH(B4663,技能效果!B:B,0))=0,INDEX(技能效果!M:M,MATCH(技能效果等级!B4663,技能效果!B:B,0)),INDEX(技能效果!M:M,MATCH(技能效果等级!B4663,技能效果!B:B,0))*VLOOKUP(E4663,技能数值计算!$C$19:$D$28,2,FALSE))</f>
        <v>0</v>
      </c>
      <c r="P4663" s="97"/>
      <c r="Q4663" s="97"/>
      <c r="R4663" s="95" t="str">
        <f>IF(INDEX(技能效果!O:O,MATCH(技能效果等级!B4663,技能效果!B:B,0))="","",INDEX(技能效果!O:O,MATCH(技能效果等级!B4663,技能效果!B:B,0)))</f>
        <v/>
      </c>
      <c r="S4663" s="97"/>
      <c r="T4663" s="97"/>
      <c r="U4663" s="97"/>
      <c r="V4663" s="96" t="str">
        <f>IF(INDEX(技能效果!AF:AF,MATCH(技能效果等级!B4663,技能效果!B:B,0))="","",INDEX(技能效果!AF:AF,MATCH(技能效果等级!B4663,技能效果!B:B,0)))</f>
        <v/>
      </c>
      <c r="W4663" s="95">
        <f t="shared" si="71"/>
        <v>457</v>
      </c>
    </row>
    <row r="4664" spans="1:23" ht="16.5" x14ac:dyDescent="0.2">
      <c r="A4664" s="62">
        <v>4661</v>
      </c>
      <c r="B4664" s="95">
        <f>INDEX(技能效果!B:B,MATCH(技能效果等级!W4664,技能效果!AE:AE,0))</f>
        <v>210701301</v>
      </c>
      <c r="C4664" s="95" t="str">
        <f>INDEX(技能效果!C:C,MATCH(技能效果等级!B4664,技能效果!B:B,0))</f>
        <v>塞伯罗斯普攻伤害(教学)</v>
      </c>
      <c r="D4664" s="96" t="s">
        <v>873</v>
      </c>
      <c r="E4664" s="95">
        <v>7</v>
      </c>
      <c r="F4664" s="95">
        <f>INDEX(技能效果!H:H,MATCH(技能效果等级!B4664,技能效果!B:B,0))</f>
        <v>1001</v>
      </c>
      <c r="G4664" s="95">
        <f>IF(INDEX(技能效果!K:K,MATCH(B4664,技能效果!B:B,0))=0,INDEX(技能效果!I:I,MATCH(技能效果等级!B4664,技能效果!B:B,0)),INDEX(技能效果!I:I,MATCH(技能效果等级!B4664,技能效果!B:B,0))*VLOOKUP(E4664,技能数值计算!$C$19:$D$28,2,FALSE))</f>
        <v>0.5</v>
      </c>
      <c r="H4664" s="95">
        <f>INDEX(技能效果!J:J,MATCH(技能效果等级!B4664,技能效果!B:B,0))</f>
        <v>0</v>
      </c>
      <c r="I4664" s="97"/>
      <c r="J4664" s="97"/>
      <c r="K4664" s="97"/>
      <c r="L4664" s="97"/>
      <c r="M4664" s="97"/>
      <c r="N4664" s="96" t="str">
        <f>IF(INDEX(技能效果!L:L,MATCH(技能效果等级!B4664,技能效果!B:B,0))="","",INDEX(技能效果!L:L,MATCH(技能效果等级!B4664,技能效果!B:B,0)))</f>
        <v/>
      </c>
      <c r="O4664" s="95">
        <f>IF(INDEX(技能效果!N:N,MATCH(B4664,技能效果!B:B,0))=0,INDEX(技能效果!M:M,MATCH(技能效果等级!B4664,技能效果!B:B,0)),INDEX(技能效果!M:M,MATCH(技能效果等级!B4664,技能效果!B:B,0))*VLOOKUP(E4664,技能数值计算!$C$19:$D$28,2,FALSE))</f>
        <v>0</v>
      </c>
      <c r="P4664" s="97"/>
      <c r="Q4664" s="97"/>
      <c r="R4664" s="95" t="str">
        <f>IF(INDEX(技能效果!O:O,MATCH(技能效果等级!B4664,技能效果!B:B,0))="","",INDEX(技能效果!O:O,MATCH(技能效果等级!B4664,技能效果!B:B,0)))</f>
        <v/>
      </c>
      <c r="S4664" s="97"/>
      <c r="T4664" s="97"/>
      <c r="U4664" s="97"/>
      <c r="V4664" s="96" t="str">
        <f>IF(INDEX(技能效果!AF:AF,MATCH(技能效果等级!B4664,技能效果!B:B,0))="","",INDEX(技能效果!AF:AF,MATCH(技能效果等级!B4664,技能效果!B:B,0)))</f>
        <v/>
      </c>
      <c r="W4664" s="95">
        <f t="shared" si="71"/>
        <v>457</v>
      </c>
    </row>
    <row r="4665" spans="1:23" ht="16.5" x14ac:dyDescent="0.2">
      <c r="A4665" s="62">
        <v>4662</v>
      </c>
      <c r="B4665" s="95">
        <f>INDEX(技能效果!B:B,MATCH(技能效果等级!W4665,技能效果!AE:AE,0))</f>
        <v>210701301</v>
      </c>
      <c r="C4665" s="95" t="str">
        <f>INDEX(技能效果!C:C,MATCH(技能效果等级!B4665,技能效果!B:B,0))</f>
        <v>塞伯罗斯普攻伤害(教学)</v>
      </c>
      <c r="D4665" s="96" t="s">
        <v>873</v>
      </c>
      <c r="E4665" s="95">
        <v>8</v>
      </c>
      <c r="F4665" s="95">
        <f>INDEX(技能效果!H:H,MATCH(技能效果等级!B4665,技能效果!B:B,0))</f>
        <v>1001</v>
      </c>
      <c r="G4665" s="95">
        <f>IF(INDEX(技能效果!K:K,MATCH(B4665,技能效果!B:B,0))=0,INDEX(技能效果!I:I,MATCH(技能效果等级!B4665,技能效果!B:B,0)),INDEX(技能效果!I:I,MATCH(技能效果等级!B4665,技能效果!B:B,0))*VLOOKUP(E4665,技能数值计算!$C$19:$D$28,2,FALSE))</f>
        <v>0.5</v>
      </c>
      <c r="H4665" s="95">
        <f>INDEX(技能效果!J:J,MATCH(技能效果等级!B4665,技能效果!B:B,0))</f>
        <v>0</v>
      </c>
      <c r="I4665" s="97"/>
      <c r="J4665" s="97"/>
      <c r="K4665" s="97"/>
      <c r="L4665" s="97"/>
      <c r="M4665" s="97"/>
      <c r="N4665" s="96" t="str">
        <f>IF(INDEX(技能效果!L:L,MATCH(技能效果等级!B4665,技能效果!B:B,0))="","",INDEX(技能效果!L:L,MATCH(技能效果等级!B4665,技能效果!B:B,0)))</f>
        <v/>
      </c>
      <c r="O4665" s="95">
        <f>IF(INDEX(技能效果!N:N,MATCH(B4665,技能效果!B:B,0))=0,INDEX(技能效果!M:M,MATCH(技能效果等级!B4665,技能效果!B:B,0)),INDEX(技能效果!M:M,MATCH(技能效果等级!B4665,技能效果!B:B,0))*VLOOKUP(E4665,技能数值计算!$C$19:$D$28,2,FALSE))</f>
        <v>0</v>
      </c>
      <c r="P4665" s="97"/>
      <c r="Q4665" s="97"/>
      <c r="R4665" s="95" t="str">
        <f>IF(INDEX(技能效果!O:O,MATCH(技能效果等级!B4665,技能效果!B:B,0))="","",INDEX(技能效果!O:O,MATCH(技能效果等级!B4665,技能效果!B:B,0)))</f>
        <v/>
      </c>
      <c r="S4665" s="97"/>
      <c r="T4665" s="97"/>
      <c r="U4665" s="97"/>
      <c r="V4665" s="96" t="str">
        <f>IF(INDEX(技能效果!AF:AF,MATCH(技能效果等级!B4665,技能效果!B:B,0))="","",INDEX(技能效果!AF:AF,MATCH(技能效果等级!B4665,技能效果!B:B,0)))</f>
        <v/>
      </c>
      <c r="W4665" s="95">
        <f t="shared" si="71"/>
        <v>457</v>
      </c>
    </row>
    <row r="4666" spans="1:23" ht="16.5" x14ac:dyDescent="0.2">
      <c r="A4666" s="62">
        <v>4663</v>
      </c>
      <c r="B4666" s="95">
        <f>INDEX(技能效果!B:B,MATCH(技能效果等级!W4666,技能效果!AE:AE,0))</f>
        <v>210701301</v>
      </c>
      <c r="C4666" s="95" t="str">
        <f>INDEX(技能效果!C:C,MATCH(技能效果等级!B4666,技能效果!B:B,0))</f>
        <v>塞伯罗斯普攻伤害(教学)</v>
      </c>
      <c r="D4666" s="96" t="s">
        <v>873</v>
      </c>
      <c r="E4666" s="95">
        <v>9</v>
      </c>
      <c r="F4666" s="95">
        <f>INDEX(技能效果!H:H,MATCH(技能效果等级!B4666,技能效果!B:B,0))</f>
        <v>1001</v>
      </c>
      <c r="G4666" s="95">
        <f>IF(INDEX(技能效果!K:K,MATCH(B4666,技能效果!B:B,0))=0,INDEX(技能效果!I:I,MATCH(技能效果等级!B4666,技能效果!B:B,0)),INDEX(技能效果!I:I,MATCH(技能效果等级!B4666,技能效果!B:B,0))*VLOOKUP(E4666,技能数值计算!$C$19:$D$28,2,FALSE))</f>
        <v>0.5</v>
      </c>
      <c r="H4666" s="95">
        <f>INDEX(技能效果!J:J,MATCH(技能效果等级!B4666,技能效果!B:B,0))</f>
        <v>0</v>
      </c>
      <c r="I4666" s="97"/>
      <c r="J4666" s="97"/>
      <c r="K4666" s="97"/>
      <c r="L4666" s="97"/>
      <c r="M4666" s="97"/>
      <c r="N4666" s="96" t="str">
        <f>IF(INDEX(技能效果!L:L,MATCH(技能效果等级!B4666,技能效果!B:B,0))="","",INDEX(技能效果!L:L,MATCH(技能效果等级!B4666,技能效果!B:B,0)))</f>
        <v/>
      </c>
      <c r="O4666" s="95">
        <f>IF(INDEX(技能效果!N:N,MATCH(B4666,技能效果!B:B,0))=0,INDEX(技能效果!M:M,MATCH(技能效果等级!B4666,技能效果!B:B,0)),INDEX(技能效果!M:M,MATCH(技能效果等级!B4666,技能效果!B:B,0))*VLOOKUP(E4666,技能数值计算!$C$19:$D$28,2,FALSE))</f>
        <v>0</v>
      </c>
      <c r="P4666" s="97"/>
      <c r="Q4666" s="97"/>
      <c r="R4666" s="95" t="str">
        <f>IF(INDEX(技能效果!O:O,MATCH(技能效果等级!B4666,技能效果!B:B,0))="","",INDEX(技能效果!O:O,MATCH(技能效果等级!B4666,技能效果!B:B,0)))</f>
        <v/>
      </c>
      <c r="S4666" s="97"/>
      <c r="T4666" s="97"/>
      <c r="U4666" s="97"/>
      <c r="V4666" s="96" t="str">
        <f>IF(INDEX(技能效果!AF:AF,MATCH(技能效果等级!B4666,技能效果!B:B,0))="","",INDEX(技能效果!AF:AF,MATCH(技能效果等级!B4666,技能效果!B:B,0)))</f>
        <v/>
      </c>
      <c r="W4666" s="95">
        <f t="shared" si="71"/>
        <v>457</v>
      </c>
    </row>
    <row r="4667" spans="1:23" ht="16.5" x14ac:dyDescent="0.2">
      <c r="A4667" s="62">
        <v>4664</v>
      </c>
      <c r="B4667" s="95">
        <f>INDEX(技能效果!B:B,MATCH(技能效果等级!W4667,技能效果!AE:AE,0))</f>
        <v>210701301</v>
      </c>
      <c r="C4667" s="95" t="str">
        <f>INDEX(技能效果!C:C,MATCH(技能效果等级!B4667,技能效果!B:B,0))</f>
        <v>塞伯罗斯普攻伤害(教学)</v>
      </c>
      <c r="D4667" s="96" t="s">
        <v>873</v>
      </c>
      <c r="E4667" s="95">
        <v>10</v>
      </c>
      <c r="F4667" s="95">
        <f>INDEX(技能效果!H:H,MATCH(技能效果等级!B4667,技能效果!B:B,0))</f>
        <v>1001</v>
      </c>
      <c r="G4667" s="95">
        <f>IF(INDEX(技能效果!K:K,MATCH(B4667,技能效果!B:B,0))=0,INDEX(技能效果!I:I,MATCH(技能效果等级!B4667,技能效果!B:B,0)),INDEX(技能效果!I:I,MATCH(技能效果等级!B4667,技能效果!B:B,0))*VLOOKUP(E4667,技能数值计算!$C$19:$D$28,2,FALSE))</f>
        <v>0.5</v>
      </c>
      <c r="H4667" s="95">
        <f>INDEX(技能效果!J:J,MATCH(技能效果等级!B4667,技能效果!B:B,0))</f>
        <v>0</v>
      </c>
      <c r="I4667" s="97"/>
      <c r="J4667" s="97"/>
      <c r="K4667" s="97"/>
      <c r="L4667" s="97"/>
      <c r="M4667" s="97"/>
      <c r="N4667" s="96" t="str">
        <f>IF(INDEX(技能效果!L:L,MATCH(技能效果等级!B4667,技能效果!B:B,0))="","",INDEX(技能效果!L:L,MATCH(技能效果等级!B4667,技能效果!B:B,0)))</f>
        <v/>
      </c>
      <c r="O4667" s="95">
        <f>IF(INDEX(技能效果!N:N,MATCH(B4667,技能效果!B:B,0))=0,INDEX(技能效果!M:M,MATCH(技能效果等级!B4667,技能效果!B:B,0)),INDEX(技能效果!M:M,MATCH(技能效果等级!B4667,技能效果!B:B,0))*VLOOKUP(E4667,技能数值计算!$C$19:$D$28,2,FALSE))</f>
        <v>0</v>
      </c>
      <c r="P4667" s="97"/>
      <c r="Q4667" s="97"/>
      <c r="R4667" s="95" t="str">
        <f>IF(INDEX(技能效果!O:O,MATCH(技能效果等级!B4667,技能效果!B:B,0))="","",INDEX(技能效果!O:O,MATCH(技能效果等级!B4667,技能效果!B:B,0)))</f>
        <v/>
      </c>
      <c r="S4667" s="97"/>
      <c r="T4667" s="97"/>
      <c r="U4667" s="97"/>
      <c r="V4667" s="96" t="str">
        <f>IF(INDEX(技能效果!AF:AF,MATCH(技能效果等级!B4667,技能效果!B:B,0))="","",INDEX(技能效果!AF:AF,MATCH(技能效果等级!B4667,技能效果!B:B,0)))</f>
        <v/>
      </c>
      <c r="W4667" s="95">
        <f t="shared" si="71"/>
        <v>457</v>
      </c>
    </row>
    <row r="4668" spans="1:23" ht="16.5" x14ac:dyDescent="0.2">
      <c r="A4668" s="62">
        <v>4665</v>
      </c>
      <c r="B4668" s="95">
        <f>INDEX(技能效果!B:B,MATCH(技能效果等级!W4668,技能效果!AE:AE,0))</f>
        <v>210701302</v>
      </c>
      <c r="C4668" s="95" t="str">
        <f>INDEX(技能效果!C:C,MATCH(技能效果等级!B4668,技能效果!B:B,0))</f>
        <v>塞伯罗斯普攻水晶(教学)</v>
      </c>
      <c r="D4668" s="96" t="s">
        <v>873</v>
      </c>
      <c r="E4668" s="95">
        <v>1</v>
      </c>
      <c r="F4668" s="95">
        <f>INDEX(技能效果!H:H,MATCH(技能效果等级!B4668,技能效果!B:B,0))</f>
        <v>3006</v>
      </c>
      <c r="G4668" s="95">
        <f>IF(INDEX(技能效果!K:K,MATCH(B4668,技能效果!B:B,0))=0,INDEX(技能效果!I:I,MATCH(技能效果等级!B4668,技能效果!B:B,0)),INDEX(技能效果!I:I,MATCH(技能效果等级!B4668,技能效果!B:B,0))*VLOOKUP(E4668,技能数值计算!$C$19:$D$28,2,FALSE))</f>
        <v>1</v>
      </c>
      <c r="H4668" s="95">
        <f>INDEX(技能效果!J:J,MATCH(技能效果等级!B4668,技能效果!B:B,0))</f>
        <v>0</v>
      </c>
      <c r="I4668" s="97"/>
      <c r="J4668" s="97"/>
      <c r="K4668" s="97"/>
      <c r="L4668" s="97"/>
      <c r="M4668" s="97"/>
      <c r="N4668" s="96" t="str">
        <f>IF(INDEX(技能效果!L:L,MATCH(技能效果等级!B4668,技能效果!B:B,0))="","",INDEX(技能效果!L:L,MATCH(技能效果等级!B4668,技能效果!B:B,0)))</f>
        <v/>
      </c>
      <c r="O4668" s="95">
        <f>IF(INDEX(技能效果!N:N,MATCH(B4668,技能效果!B:B,0))=0,INDEX(技能效果!M:M,MATCH(技能效果等级!B4668,技能效果!B:B,0)),INDEX(技能效果!M:M,MATCH(技能效果等级!B4668,技能效果!B:B,0))*VLOOKUP(E4668,技能数值计算!$C$19:$D$28,2,FALSE))</f>
        <v>0</v>
      </c>
      <c r="P4668" s="97"/>
      <c r="Q4668" s="97"/>
      <c r="R4668" s="95" t="str">
        <f>IF(INDEX(技能效果!O:O,MATCH(技能效果等级!B4668,技能效果!B:B,0))="","",INDEX(技能效果!O:O,MATCH(技能效果等级!B4668,技能效果!B:B,0)))</f>
        <v/>
      </c>
      <c r="S4668" s="97"/>
      <c r="T4668" s="97"/>
      <c r="U4668" s="97"/>
      <c r="V4668" s="96" t="str">
        <f>IF(INDEX(技能效果!AF:AF,MATCH(技能效果等级!B4668,技能效果!B:B,0))="","",INDEX(技能效果!AF:AF,MATCH(技能效果等级!B4668,技能效果!B:B,0)))</f>
        <v/>
      </c>
      <c r="W4668" s="95">
        <f t="shared" si="71"/>
        <v>458</v>
      </c>
    </row>
    <row r="4669" spans="1:23" ht="16.5" x14ac:dyDescent="0.2">
      <c r="A4669" s="62">
        <v>4666</v>
      </c>
      <c r="B4669" s="95">
        <f>INDEX(技能效果!B:B,MATCH(技能效果等级!W4669,技能效果!AE:AE,0))</f>
        <v>210701302</v>
      </c>
      <c r="C4669" s="95" t="str">
        <f>INDEX(技能效果!C:C,MATCH(技能效果等级!B4669,技能效果!B:B,0))</f>
        <v>塞伯罗斯普攻水晶(教学)</v>
      </c>
      <c r="D4669" s="96" t="s">
        <v>873</v>
      </c>
      <c r="E4669" s="95">
        <v>2</v>
      </c>
      <c r="F4669" s="95">
        <f>INDEX(技能效果!H:H,MATCH(技能效果等级!B4669,技能效果!B:B,0))</f>
        <v>3006</v>
      </c>
      <c r="G4669" s="95">
        <f>IF(INDEX(技能效果!K:K,MATCH(B4669,技能效果!B:B,0))=0,INDEX(技能效果!I:I,MATCH(技能效果等级!B4669,技能效果!B:B,0)),INDEX(技能效果!I:I,MATCH(技能效果等级!B4669,技能效果!B:B,0))*VLOOKUP(E4669,技能数值计算!$C$19:$D$28,2,FALSE))</f>
        <v>1</v>
      </c>
      <c r="H4669" s="95">
        <f>INDEX(技能效果!J:J,MATCH(技能效果等级!B4669,技能效果!B:B,0))</f>
        <v>0</v>
      </c>
      <c r="I4669" s="97"/>
      <c r="J4669" s="97"/>
      <c r="K4669" s="97"/>
      <c r="L4669" s="97"/>
      <c r="M4669" s="97"/>
      <c r="N4669" s="96" t="str">
        <f>IF(INDEX(技能效果!L:L,MATCH(技能效果等级!B4669,技能效果!B:B,0))="","",INDEX(技能效果!L:L,MATCH(技能效果等级!B4669,技能效果!B:B,0)))</f>
        <v/>
      </c>
      <c r="O4669" s="95">
        <f>IF(INDEX(技能效果!N:N,MATCH(B4669,技能效果!B:B,0))=0,INDEX(技能效果!M:M,MATCH(技能效果等级!B4669,技能效果!B:B,0)),INDEX(技能效果!M:M,MATCH(技能效果等级!B4669,技能效果!B:B,0))*VLOOKUP(E4669,技能数值计算!$C$19:$D$28,2,FALSE))</f>
        <v>0</v>
      </c>
      <c r="P4669" s="97"/>
      <c r="Q4669" s="97"/>
      <c r="R4669" s="95" t="str">
        <f>IF(INDEX(技能效果!O:O,MATCH(技能效果等级!B4669,技能效果!B:B,0))="","",INDEX(技能效果!O:O,MATCH(技能效果等级!B4669,技能效果!B:B,0)))</f>
        <v/>
      </c>
      <c r="S4669" s="97"/>
      <c r="T4669" s="97"/>
      <c r="U4669" s="97"/>
      <c r="V4669" s="96" t="str">
        <f>IF(INDEX(技能效果!AF:AF,MATCH(技能效果等级!B4669,技能效果!B:B,0))="","",INDEX(技能效果!AF:AF,MATCH(技能效果等级!B4669,技能效果!B:B,0)))</f>
        <v/>
      </c>
      <c r="W4669" s="95">
        <f t="shared" si="71"/>
        <v>458</v>
      </c>
    </row>
    <row r="4670" spans="1:23" ht="16.5" x14ac:dyDescent="0.2">
      <c r="A4670" s="62">
        <v>4667</v>
      </c>
      <c r="B4670" s="95">
        <f>INDEX(技能效果!B:B,MATCH(技能效果等级!W4670,技能效果!AE:AE,0))</f>
        <v>210701302</v>
      </c>
      <c r="C4670" s="95" t="str">
        <f>INDEX(技能效果!C:C,MATCH(技能效果等级!B4670,技能效果!B:B,0))</f>
        <v>塞伯罗斯普攻水晶(教学)</v>
      </c>
      <c r="D4670" s="96" t="s">
        <v>873</v>
      </c>
      <c r="E4670" s="95">
        <v>3</v>
      </c>
      <c r="F4670" s="95">
        <f>INDEX(技能效果!H:H,MATCH(技能效果等级!B4670,技能效果!B:B,0))</f>
        <v>3006</v>
      </c>
      <c r="G4670" s="95">
        <f>IF(INDEX(技能效果!K:K,MATCH(B4670,技能效果!B:B,0))=0,INDEX(技能效果!I:I,MATCH(技能效果等级!B4670,技能效果!B:B,0)),INDEX(技能效果!I:I,MATCH(技能效果等级!B4670,技能效果!B:B,0))*VLOOKUP(E4670,技能数值计算!$C$19:$D$28,2,FALSE))</f>
        <v>1</v>
      </c>
      <c r="H4670" s="95">
        <f>INDEX(技能效果!J:J,MATCH(技能效果等级!B4670,技能效果!B:B,0))</f>
        <v>0</v>
      </c>
      <c r="I4670" s="97"/>
      <c r="J4670" s="97"/>
      <c r="K4670" s="97"/>
      <c r="L4670" s="97"/>
      <c r="M4670" s="97"/>
      <c r="N4670" s="96" t="str">
        <f>IF(INDEX(技能效果!L:L,MATCH(技能效果等级!B4670,技能效果!B:B,0))="","",INDEX(技能效果!L:L,MATCH(技能效果等级!B4670,技能效果!B:B,0)))</f>
        <v/>
      </c>
      <c r="O4670" s="95">
        <f>IF(INDEX(技能效果!N:N,MATCH(B4670,技能效果!B:B,0))=0,INDEX(技能效果!M:M,MATCH(技能效果等级!B4670,技能效果!B:B,0)),INDEX(技能效果!M:M,MATCH(技能效果等级!B4670,技能效果!B:B,0))*VLOOKUP(E4670,技能数值计算!$C$19:$D$28,2,FALSE))</f>
        <v>0</v>
      </c>
      <c r="P4670" s="97"/>
      <c r="Q4670" s="97"/>
      <c r="R4670" s="95" t="str">
        <f>IF(INDEX(技能效果!O:O,MATCH(技能效果等级!B4670,技能效果!B:B,0))="","",INDEX(技能效果!O:O,MATCH(技能效果等级!B4670,技能效果!B:B,0)))</f>
        <v/>
      </c>
      <c r="S4670" s="97"/>
      <c r="T4670" s="97"/>
      <c r="U4670" s="97"/>
      <c r="V4670" s="96" t="str">
        <f>IF(INDEX(技能效果!AF:AF,MATCH(技能效果等级!B4670,技能效果!B:B,0))="","",INDEX(技能效果!AF:AF,MATCH(技能效果等级!B4670,技能效果!B:B,0)))</f>
        <v/>
      </c>
      <c r="W4670" s="95">
        <f t="shared" si="71"/>
        <v>458</v>
      </c>
    </row>
    <row r="4671" spans="1:23" ht="16.5" x14ac:dyDescent="0.2">
      <c r="A4671" s="62">
        <v>4668</v>
      </c>
      <c r="B4671" s="95">
        <f>INDEX(技能效果!B:B,MATCH(技能效果等级!W4671,技能效果!AE:AE,0))</f>
        <v>210701302</v>
      </c>
      <c r="C4671" s="95" t="str">
        <f>INDEX(技能效果!C:C,MATCH(技能效果等级!B4671,技能效果!B:B,0))</f>
        <v>塞伯罗斯普攻水晶(教学)</v>
      </c>
      <c r="D4671" s="96" t="s">
        <v>873</v>
      </c>
      <c r="E4671" s="95">
        <v>4</v>
      </c>
      <c r="F4671" s="95">
        <f>INDEX(技能效果!H:H,MATCH(技能效果等级!B4671,技能效果!B:B,0))</f>
        <v>3006</v>
      </c>
      <c r="G4671" s="95">
        <f>IF(INDEX(技能效果!K:K,MATCH(B4671,技能效果!B:B,0))=0,INDEX(技能效果!I:I,MATCH(技能效果等级!B4671,技能效果!B:B,0)),INDEX(技能效果!I:I,MATCH(技能效果等级!B4671,技能效果!B:B,0))*VLOOKUP(E4671,技能数值计算!$C$19:$D$28,2,FALSE))</f>
        <v>1</v>
      </c>
      <c r="H4671" s="95">
        <f>INDEX(技能效果!J:J,MATCH(技能效果等级!B4671,技能效果!B:B,0))</f>
        <v>0</v>
      </c>
      <c r="I4671" s="97"/>
      <c r="J4671" s="97"/>
      <c r="K4671" s="97"/>
      <c r="L4671" s="97"/>
      <c r="M4671" s="97"/>
      <c r="N4671" s="96" t="str">
        <f>IF(INDEX(技能效果!L:L,MATCH(技能效果等级!B4671,技能效果!B:B,0))="","",INDEX(技能效果!L:L,MATCH(技能效果等级!B4671,技能效果!B:B,0)))</f>
        <v/>
      </c>
      <c r="O4671" s="95">
        <f>IF(INDEX(技能效果!N:N,MATCH(B4671,技能效果!B:B,0))=0,INDEX(技能效果!M:M,MATCH(技能效果等级!B4671,技能效果!B:B,0)),INDEX(技能效果!M:M,MATCH(技能效果等级!B4671,技能效果!B:B,0))*VLOOKUP(E4671,技能数值计算!$C$19:$D$28,2,FALSE))</f>
        <v>0</v>
      </c>
      <c r="P4671" s="97"/>
      <c r="Q4671" s="97"/>
      <c r="R4671" s="95" t="str">
        <f>IF(INDEX(技能效果!O:O,MATCH(技能效果等级!B4671,技能效果!B:B,0))="","",INDEX(技能效果!O:O,MATCH(技能效果等级!B4671,技能效果!B:B,0)))</f>
        <v/>
      </c>
      <c r="S4671" s="97"/>
      <c r="T4671" s="97"/>
      <c r="U4671" s="97"/>
      <c r="V4671" s="96" t="str">
        <f>IF(INDEX(技能效果!AF:AF,MATCH(技能效果等级!B4671,技能效果!B:B,0))="","",INDEX(技能效果!AF:AF,MATCH(技能效果等级!B4671,技能效果!B:B,0)))</f>
        <v/>
      </c>
      <c r="W4671" s="95">
        <f t="shared" si="71"/>
        <v>458</v>
      </c>
    </row>
    <row r="4672" spans="1:23" ht="16.5" x14ac:dyDescent="0.2">
      <c r="A4672" s="62">
        <v>4669</v>
      </c>
      <c r="B4672" s="95">
        <f>INDEX(技能效果!B:B,MATCH(技能效果等级!W4672,技能效果!AE:AE,0))</f>
        <v>210701302</v>
      </c>
      <c r="C4672" s="95" t="str">
        <f>INDEX(技能效果!C:C,MATCH(技能效果等级!B4672,技能效果!B:B,0))</f>
        <v>塞伯罗斯普攻水晶(教学)</v>
      </c>
      <c r="D4672" s="96" t="s">
        <v>873</v>
      </c>
      <c r="E4672" s="95">
        <v>5</v>
      </c>
      <c r="F4672" s="95">
        <f>INDEX(技能效果!H:H,MATCH(技能效果等级!B4672,技能效果!B:B,0))</f>
        <v>3006</v>
      </c>
      <c r="G4672" s="95">
        <f>IF(INDEX(技能效果!K:K,MATCH(B4672,技能效果!B:B,0))=0,INDEX(技能效果!I:I,MATCH(技能效果等级!B4672,技能效果!B:B,0)),INDEX(技能效果!I:I,MATCH(技能效果等级!B4672,技能效果!B:B,0))*VLOOKUP(E4672,技能数值计算!$C$19:$D$28,2,FALSE))</f>
        <v>1</v>
      </c>
      <c r="H4672" s="95">
        <f>INDEX(技能效果!J:J,MATCH(技能效果等级!B4672,技能效果!B:B,0))</f>
        <v>0</v>
      </c>
      <c r="I4672" s="97"/>
      <c r="J4672" s="97"/>
      <c r="K4672" s="97"/>
      <c r="L4672" s="97"/>
      <c r="M4672" s="97"/>
      <c r="N4672" s="96" t="str">
        <f>IF(INDEX(技能效果!L:L,MATCH(技能效果等级!B4672,技能效果!B:B,0))="","",INDEX(技能效果!L:L,MATCH(技能效果等级!B4672,技能效果!B:B,0)))</f>
        <v/>
      </c>
      <c r="O4672" s="95">
        <f>IF(INDEX(技能效果!N:N,MATCH(B4672,技能效果!B:B,0))=0,INDEX(技能效果!M:M,MATCH(技能效果等级!B4672,技能效果!B:B,0)),INDEX(技能效果!M:M,MATCH(技能效果等级!B4672,技能效果!B:B,0))*VLOOKUP(E4672,技能数值计算!$C$19:$D$28,2,FALSE))</f>
        <v>0</v>
      </c>
      <c r="P4672" s="97"/>
      <c r="Q4672" s="97"/>
      <c r="R4672" s="95" t="str">
        <f>IF(INDEX(技能效果!O:O,MATCH(技能效果等级!B4672,技能效果!B:B,0))="","",INDEX(技能效果!O:O,MATCH(技能效果等级!B4672,技能效果!B:B,0)))</f>
        <v/>
      </c>
      <c r="S4672" s="97"/>
      <c r="T4672" s="97"/>
      <c r="U4672" s="97"/>
      <c r="V4672" s="96" t="str">
        <f>IF(INDEX(技能效果!AF:AF,MATCH(技能效果等级!B4672,技能效果!B:B,0))="","",INDEX(技能效果!AF:AF,MATCH(技能效果等级!B4672,技能效果!B:B,0)))</f>
        <v/>
      </c>
      <c r="W4672" s="95">
        <f t="shared" si="71"/>
        <v>458</v>
      </c>
    </row>
    <row r="4673" spans="1:23" ht="16.5" x14ac:dyDescent="0.2">
      <c r="A4673" s="62">
        <v>4670</v>
      </c>
      <c r="B4673" s="95">
        <f>INDEX(技能效果!B:B,MATCH(技能效果等级!W4673,技能效果!AE:AE,0))</f>
        <v>210701302</v>
      </c>
      <c r="C4673" s="95" t="str">
        <f>INDEX(技能效果!C:C,MATCH(技能效果等级!B4673,技能效果!B:B,0))</f>
        <v>塞伯罗斯普攻水晶(教学)</v>
      </c>
      <c r="D4673" s="96" t="s">
        <v>873</v>
      </c>
      <c r="E4673" s="95">
        <v>6</v>
      </c>
      <c r="F4673" s="95">
        <f>INDEX(技能效果!H:H,MATCH(技能效果等级!B4673,技能效果!B:B,0))</f>
        <v>3006</v>
      </c>
      <c r="G4673" s="95">
        <f>IF(INDEX(技能效果!K:K,MATCH(B4673,技能效果!B:B,0))=0,INDEX(技能效果!I:I,MATCH(技能效果等级!B4673,技能效果!B:B,0)),INDEX(技能效果!I:I,MATCH(技能效果等级!B4673,技能效果!B:B,0))*VLOOKUP(E4673,技能数值计算!$C$19:$D$28,2,FALSE))</f>
        <v>1</v>
      </c>
      <c r="H4673" s="95">
        <f>INDEX(技能效果!J:J,MATCH(技能效果等级!B4673,技能效果!B:B,0))</f>
        <v>0</v>
      </c>
      <c r="I4673" s="97"/>
      <c r="J4673" s="97"/>
      <c r="K4673" s="97"/>
      <c r="L4673" s="97"/>
      <c r="M4673" s="97"/>
      <c r="N4673" s="96" t="str">
        <f>IF(INDEX(技能效果!L:L,MATCH(技能效果等级!B4673,技能效果!B:B,0))="","",INDEX(技能效果!L:L,MATCH(技能效果等级!B4673,技能效果!B:B,0)))</f>
        <v/>
      </c>
      <c r="O4673" s="95">
        <f>IF(INDEX(技能效果!N:N,MATCH(B4673,技能效果!B:B,0))=0,INDEX(技能效果!M:M,MATCH(技能效果等级!B4673,技能效果!B:B,0)),INDEX(技能效果!M:M,MATCH(技能效果等级!B4673,技能效果!B:B,0))*VLOOKUP(E4673,技能数值计算!$C$19:$D$28,2,FALSE))</f>
        <v>0</v>
      </c>
      <c r="P4673" s="97"/>
      <c r="Q4673" s="97"/>
      <c r="R4673" s="95" t="str">
        <f>IF(INDEX(技能效果!O:O,MATCH(技能效果等级!B4673,技能效果!B:B,0))="","",INDEX(技能效果!O:O,MATCH(技能效果等级!B4673,技能效果!B:B,0)))</f>
        <v/>
      </c>
      <c r="S4673" s="97"/>
      <c r="T4673" s="97"/>
      <c r="U4673" s="97"/>
      <c r="V4673" s="96" t="str">
        <f>IF(INDEX(技能效果!AF:AF,MATCH(技能效果等级!B4673,技能效果!B:B,0))="","",INDEX(技能效果!AF:AF,MATCH(技能效果等级!B4673,技能效果!B:B,0)))</f>
        <v/>
      </c>
      <c r="W4673" s="95">
        <f t="shared" si="71"/>
        <v>458</v>
      </c>
    </row>
    <row r="4674" spans="1:23" ht="16.5" x14ac:dyDescent="0.2">
      <c r="A4674" s="62">
        <v>4671</v>
      </c>
      <c r="B4674" s="95">
        <f>INDEX(技能效果!B:B,MATCH(技能效果等级!W4674,技能效果!AE:AE,0))</f>
        <v>210701302</v>
      </c>
      <c r="C4674" s="95" t="str">
        <f>INDEX(技能效果!C:C,MATCH(技能效果等级!B4674,技能效果!B:B,0))</f>
        <v>塞伯罗斯普攻水晶(教学)</v>
      </c>
      <c r="D4674" s="96" t="s">
        <v>873</v>
      </c>
      <c r="E4674" s="95">
        <v>7</v>
      </c>
      <c r="F4674" s="95">
        <f>INDEX(技能效果!H:H,MATCH(技能效果等级!B4674,技能效果!B:B,0))</f>
        <v>3006</v>
      </c>
      <c r="G4674" s="95">
        <f>IF(INDEX(技能效果!K:K,MATCH(B4674,技能效果!B:B,0))=0,INDEX(技能效果!I:I,MATCH(技能效果等级!B4674,技能效果!B:B,0)),INDEX(技能效果!I:I,MATCH(技能效果等级!B4674,技能效果!B:B,0))*VLOOKUP(E4674,技能数值计算!$C$19:$D$28,2,FALSE))</f>
        <v>1</v>
      </c>
      <c r="H4674" s="95">
        <f>INDEX(技能效果!J:J,MATCH(技能效果等级!B4674,技能效果!B:B,0))</f>
        <v>0</v>
      </c>
      <c r="I4674" s="97"/>
      <c r="J4674" s="97"/>
      <c r="K4674" s="97"/>
      <c r="L4674" s="97"/>
      <c r="M4674" s="97"/>
      <c r="N4674" s="96" t="str">
        <f>IF(INDEX(技能效果!L:L,MATCH(技能效果等级!B4674,技能效果!B:B,0))="","",INDEX(技能效果!L:L,MATCH(技能效果等级!B4674,技能效果!B:B,0)))</f>
        <v/>
      </c>
      <c r="O4674" s="95">
        <f>IF(INDEX(技能效果!N:N,MATCH(B4674,技能效果!B:B,0))=0,INDEX(技能效果!M:M,MATCH(技能效果等级!B4674,技能效果!B:B,0)),INDEX(技能效果!M:M,MATCH(技能效果等级!B4674,技能效果!B:B,0))*VLOOKUP(E4674,技能数值计算!$C$19:$D$28,2,FALSE))</f>
        <v>0</v>
      </c>
      <c r="P4674" s="97"/>
      <c r="Q4674" s="97"/>
      <c r="R4674" s="95" t="str">
        <f>IF(INDEX(技能效果!O:O,MATCH(技能效果等级!B4674,技能效果!B:B,0))="","",INDEX(技能效果!O:O,MATCH(技能效果等级!B4674,技能效果!B:B,0)))</f>
        <v/>
      </c>
      <c r="S4674" s="97"/>
      <c r="T4674" s="97"/>
      <c r="U4674" s="97"/>
      <c r="V4674" s="96" t="str">
        <f>IF(INDEX(技能效果!AF:AF,MATCH(技能效果等级!B4674,技能效果!B:B,0))="","",INDEX(技能效果!AF:AF,MATCH(技能效果等级!B4674,技能效果!B:B,0)))</f>
        <v/>
      </c>
      <c r="W4674" s="95">
        <f t="shared" si="71"/>
        <v>458</v>
      </c>
    </row>
    <row r="4675" spans="1:23" ht="16.5" x14ac:dyDescent="0.2">
      <c r="A4675" s="62">
        <v>4672</v>
      </c>
      <c r="B4675" s="95">
        <f>INDEX(技能效果!B:B,MATCH(技能效果等级!W4675,技能效果!AE:AE,0))</f>
        <v>210701302</v>
      </c>
      <c r="C4675" s="95" t="str">
        <f>INDEX(技能效果!C:C,MATCH(技能效果等级!B4675,技能效果!B:B,0))</f>
        <v>塞伯罗斯普攻水晶(教学)</v>
      </c>
      <c r="D4675" s="96" t="s">
        <v>873</v>
      </c>
      <c r="E4675" s="95">
        <v>8</v>
      </c>
      <c r="F4675" s="95">
        <f>INDEX(技能效果!H:H,MATCH(技能效果等级!B4675,技能效果!B:B,0))</f>
        <v>3006</v>
      </c>
      <c r="G4675" s="95">
        <f>IF(INDEX(技能效果!K:K,MATCH(B4675,技能效果!B:B,0))=0,INDEX(技能效果!I:I,MATCH(技能效果等级!B4675,技能效果!B:B,0)),INDEX(技能效果!I:I,MATCH(技能效果等级!B4675,技能效果!B:B,0))*VLOOKUP(E4675,技能数值计算!$C$19:$D$28,2,FALSE))</f>
        <v>1</v>
      </c>
      <c r="H4675" s="95">
        <f>INDEX(技能效果!J:J,MATCH(技能效果等级!B4675,技能效果!B:B,0))</f>
        <v>0</v>
      </c>
      <c r="I4675" s="97"/>
      <c r="J4675" s="97"/>
      <c r="K4675" s="97"/>
      <c r="L4675" s="97"/>
      <c r="M4675" s="97"/>
      <c r="N4675" s="96" t="str">
        <f>IF(INDEX(技能效果!L:L,MATCH(技能效果等级!B4675,技能效果!B:B,0))="","",INDEX(技能效果!L:L,MATCH(技能效果等级!B4675,技能效果!B:B,0)))</f>
        <v/>
      </c>
      <c r="O4675" s="95">
        <f>IF(INDEX(技能效果!N:N,MATCH(B4675,技能效果!B:B,0))=0,INDEX(技能效果!M:M,MATCH(技能效果等级!B4675,技能效果!B:B,0)),INDEX(技能效果!M:M,MATCH(技能效果等级!B4675,技能效果!B:B,0))*VLOOKUP(E4675,技能数值计算!$C$19:$D$28,2,FALSE))</f>
        <v>0</v>
      </c>
      <c r="P4675" s="97"/>
      <c r="Q4675" s="97"/>
      <c r="R4675" s="95" t="str">
        <f>IF(INDEX(技能效果!O:O,MATCH(技能效果等级!B4675,技能效果!B:B,0))="","",INDEX(技能效果!O:O,MATCH(技能效果等级!B4675,技能效果!B:B,0)))</f>
        <v/>
      </c>
      <c r="S4675" s="97"/>
      <c r="T4675" s="97"/>
      <c r="U4675" s="97"/>
      <c r="V4675" s="96" t="str">
        <f>IF(INDEX(技能效果!AF:AF,MATCH(技能效果等级!B4675,技能效果!B:B,0))="","",INDEX(技能效果!AF:AF,MATCH(技能效果等级!B4675,技能效果!B:B,0)))</f>
        <v/>
      </c>
      <c r="W4675" s="95">
        <f t="shared" si="71"/>
        <v>458</v>
      </c>
    </row>
    <row r="4676" spans="1:23" ht="16.5" x14ac:dyDescent="0.2">
      <c r="A4676" s="62">
        <v>4673</v>
      </c>
      <c r="B4676" s="95">
        <f>INDEX(技能效果!B:B,MATCH(技能效果等级!W4676,技能效果!AE:AE,0))</f>
        <v>210701302</v>
      </c>
      <c r="C4676" s="95" t="str">
        <f>INDEX(技能效果!C:C,MATCH(技能效果等级!B4676,技能效果!B:B,0))</f>
        <v>塞伯罗斯普攻水晶(教学)</v>
      </c>
      <c r="D4676" s="96" t="s">
        <v>873</v>
      </c>
      <c r="E4676" s="95">
        <v>9</v>
      </c>
      <c r="F4676" s="95">
        <f>INDEX(技能效果!H:H,MATCH(技能效果等级!B4676,技能效果!B:B,0))</f>
        <v>3006</v>
      </c>
      <c r="G4676" s="95">
        <f>IF(INDEX(技能效果!K:K,MATCH(B4676,技能效果!B:B,0))=0,INDEX(技能效果!I:I,MATCH(技能效果等级!B4676,技能效果!B:B,0)),INDEX(技能效果!I:I,MATCH(技能效果等级!B4676,技能效果!B:B,0))*VLOOKUP(E4676,技能数值计算!$C$19:$D$28,2,FALSE))</f>
        <v>1</v>
      </c>
      <c r="H4676" s="95">
        <f>INDEX(技能效果!J:J,MATCH(技能效果等级!B4676,技能效果!B:B,0))</f>
        <v>0</v>
      </c>
      <c r="I4676" s="97"/>
      <c r="J4676" s="97"/>
      <c r="K4676" s="97"/>
      <c r="L4676" s="97"/>
      <c r="M4676" s="97"/>
      <c r="N4676" s="96" t="str">
        <f>IF(INDEX(技能效果!L:L,MATCH(技能效果等级!B4676,技能效果!B:B,0))="","",INDEX(技能效果!L:L,MATCH(技能效果等级!B4676,技能效果!B:B,0)))</f>
        <v/>
      </c>
      <c r="O4676" s="95">
        <f>IF(INDEX(技能效果!N:N,MATCH(B4676,技能效果!B:B,0))=0,INDEX(技能效果!M:M,MATCH(技能效果等级!B4676,技能效果!B:B,0)),INDEX(技能效果!M:M,MATCH(技能效果等级!B4676,技能效果!B:B,0))*VLOOKUP(E4676,技能数值计算!$C$19:$D$28,2,FALSE))</f>
        <v>0</v>
      </c>
      <c r="P4676" s="97"/>
      <c r="Q4676" s="97"/>
      <c r="R4676" s="95" t="str">
        <f>IF(INDEX(技能效果!O:O,MATCH(技能效果等级!B4676,技能效果!B:B,0))="","",INDEX(技能效果!O:O,MATCH(技能效果等级!B4676,技能效果!B:B,0)))</f>
        <v/>
      </c>
      <c r="S4676" s="97"/>
      <c r="T4676" s="97"/>
      <c r="U4676" s="97"/>
      <c r="V4676" s="96" t="str">
        <f>IF(INDEX(技能效果!AF:AF,MATCH(技能效果等级!B4676,技能效果!B:B,0))="","",INDEX(技能效果!AF:AF,MATCH(技能效果等级!B4676,技能效果!B:B,0)))</f>
        <v/>
      </c>
      <c r="W4676" s="95">
        <f t="shared" si="71"/>
        <v>458</v>
      </c>
    </row>
    <row r="4677" spans="1:23" ht="16.5" x14ac:dyDescent="0.2">
      <c r="A4677" s="62">
        <v>4674</v>
      </c>
      <c r="B4677" s="95">
        <f>INDEX(技能效果!B:B,MATCH(技能效果等级!W4677,技能效果!AE:AE,0))</f>
        <v>210701302</v>
      </c>
      <c r="C4677" s="95" t="str">
        <f>INDEX(技能效果!C:C,MATCH(技能效果等级!B4677,技能效果!B:B,0))</f>
        <v>塞伯罗斯普攻水晶(教学)</v>
      </c>
      <c r="D4677" s="96" t="s">
        <v>873</v>
      </c>
      <c r="E4677" s="95">
        <v>10</v>
      </c>
      <c r="F4677" s="95">
        <f>INDEX(技能效果!H:H,MATCH(技能效果等级!B4677,技能效果!B:B,0))</f>
        <v>3006</v>
      </c>
      <c r="G4677" s="95">
        <f>IF(INDEX(技能效果!K:K,MATCH(B4677,技能效果!B:B,0))=0,INDEX(技能效果!I:I,MATCH(技能效果等级!B4677,技能效果!B:B,0)),INDEX(技能效果!I:I,MATCH(技能效果等级!B4677,技能效果!B:B,0))*VLOOKUP(E4677,技能数值计算!$C$19:$D$28,2,FALSE))</f>
        <v>1</v>
      </c>
      <c r="H4677" s="95">
        <f>INDEX(技能效果!J:J,MATCH(技能效果等级!B4677,技能效果!B:B,0))</f>
        <v>0</v>
      </c>
      <c r="I4677" s="97"/>
      <c r="J4677" s="97"/>
      <c r="K4677" s="97"/>
      <c r="L4677" s="97"/>
      <c r="M4677" s="97"/>
      <c r="N4677" s="96" t="str">
        <f>IF(INDEX(技能效果!L:L,MATCH(技能效果等级!B4677,技能效果!B:B,0))="","",INDEX(技能效果!L:L,MATCH(技能效果等级!B4677,技能效果!B:B,0)))</f>
        <v/>
      </c>
      <c r="O4677" s="95">
        <f>IF(INDEX(技能效果!N:N,MATCH(B4677,技能效果!B:B,0))=0,INDEX(技能效果!M:M,MATCH(技能效果等级!B4677,技能效果!B:B,0)),INDEX(技能效果!M:M,MATCH(技能效果等级!B4677,技能效果!B:B,0))*VLOOKUP(E4677,技能数值计算!$C$19:$D$28,2,FALSE))</f>
        <v>0</v>
      </c>
      <c r="P4677" s="97"/>
      <c r="Q4677" s="97"/>
      <c r="R4677" s="95" t="str">
        <f>IF(INDEX(技能效果!O:O,MATCH(技能效果等级!B4677,技能效果!B:B,0))="","",INDEX(技能效果!O:O,MATCH(技能效果等级!B4677,技能效果!B:B,0)))</f>
        <v/>
      </c>
      <c r="S4677" s="97"/>
      <c r="T4677" s="97"/>
      <c r="U4677" s="97"/>
      <c r="V4677" s="96" t="str">
        <f>IF(INDEX(技能效果!AF:AF,MATCH(技能效果等级!B4677,技能效果!B:B,0))="","",INDEX(技能效果!AF:AF,MATCH(技能效果等级!B4677,技能效果!B:B,0)))</f>
        <v/>
      </c>
      <c r="W4677" s="95">
        <f t="shared" si="71"/>
        <v>458</v>
      </c>
    </row>
    <row r="4678" spans="1:23" ht="16.5" x14ac:dyDescent="0.2">
      <c r="A4678" s="62">
        <v>4675</v>
      </c>
      <c r="B4678" s="95">
        <f>INDEX(技能效果!B:B,MATCH(技能效果等级!W4678,技能效果!AE:AE,0))</f>
        <v>210701401</v>
      </c>
      <c r="C4678" s="95" t="str">
        <f>INDEX(技能效果!C:C,MATCH(技能效果等级!B4678,技能效果!B:B,0))</f>
        <v>石灵明普攻伤害(教学)</v>
      </c>
      <c r="D4678" s="96" t="s">
        <v>873</v>
      </c>
      <c r="E4678" s="95">
        <v>1</v>
      </c>
      <c r="F4678" s="95">
        <f>INDEX(技能效果!H:H,MATCH(技能效果等级!B4678,技能效果!B:B,0))</f>
        <v>1001</v>
      </c>
      <c r="G4678" s="95">
        <f>IF(INDEX(技能效果!K:K,MATCH(B4678,技能效果!B:B,0))=0,INDEX(技能效果!I:I,MATCH(技能效果等级!B4678,技能效果!B:B,0)),INDEX(技能效果!I:I,MATCH(技能效果等级!B4678,技能效果!B:B,0))*VLOOKUP(E4678,技能数值计算!$C$19:$D$28,2,FALSE))</f>
        <v>0.5</v>
      </c>
      <c r="H4678" s="95">
        <f>INDEX(技能效果!J:J,MATCH(技能效果等级!B4678,技能效果!B:B,0))</f>
        <v>0</v>
      </c>
      <c r="I4678" s="97"/>
      <c r="J4678" s="97"/>
      <c r="K4678" s="97"/>
      <c r="L4678" s="97"/>
      <c r="M4678" s="97"/>
      <c r="N4678" s="96" t="str">
        <f>IF(INDEX(技能效果!L:L,MATCH(技能效果等级!B4678,技能效果!B:B,0))="","",INDEX(技能效果!L:L,MATCH(技能效果等级!B4678,技能效果!B:B,0)))</f>
        <v/>
      </c>
      <c r="O4678" s="95">
        <f>IF(INDEX(技能效果!N:N,MATCH(B4678,技能效果!B:B,0))=0,INDEX(技能效果!M:M,MATCH(技能效果等级!B4678,技能效果!B:B,0)),INDEX(技能效果!M:M,MATCH(技能效果等级!B4678,技能效果!B:B,0))*VLOOKUP(E4678,技能数值计算!$C$19:$D$28,2,FALSE))</f>
        <v>0</v>
      </c>
      <c r="P4678" s="97"/>
      <c r="Q4678" s="97"/>
      <c r="R4678" s="95" t="str">
        <f>IF(INDEX(技能效果!O:O,MATCH(技能效果等级!B4678,技能效果!B:B,0))="","",INDEX(技能效果!O:O,MATCH(技能效果等级!B4678,技能效果!B:B,0)))</f>
        <v/>
      </c>
      <c r="S4678" s="97"/>
      <c r="T4678" s="97"/>
      <c r="U4678" s="97"/>
      <c r="V4678" s="96" t="str">
        <f>IF(INDEX(技能效果!AF:AF,MATCH(技能效果等级!B4678,技能效果!B:B,0))="","",INDEX(技能效果!AF:AF,MATCH(技能效果等级!B4678,技能效果!B:B,0)))</f>
        <v/>
      </c>
      <c r="W4678" s="95">
        <f t="shared" si="71"/>
        <v>459</v>
      </c>
    </row>
    <row r="4679" spans="1:23" ht="16.5" x14ac:dyDescent="0.2">
      <c r="A4679" s="62">
        <v>4676</v>
      </c>
      <c r="B4679" s="95">
        <f>INDEX(技能效果!B:B,MATCH(技能效果等级!W4679,技能效果!AE:AE,0))</f>
        <v>210701401</v>
      </c>
      <c r="C4679" s="95" t="str">
        <f>INDEX(技能效果!C:C,MATCH(技能效果等级!B4679,技能效果!B:B,0))</f>
        <v>石灵明普攻伤害(教学)</v>
      </c>
      <c r="D4679" s="96" t="s">
        <v>873</v>
      </c>
      <c r="E4679" s="95">
        <v>2</v>
      </c>
      <c r="F4679" s="95">
        <f>INDEX(技能效果!H:H,MATCH(技能效果等级!B4679,技能效果!B:B,0))</f>
        <v>1001</v>
      </c>
      <c r="G4679" s="95">
        <f>IF(INDEX(技能效果!K:K,MATCH(B4679,技能效果!B:B,0))=0,INDEX(技能效果!I:I,MATCH(技能效果等级!B4679,技能效果!B:B,0)),INDEX(技能效果!I:I,MATCH(技能效果等级!B4679,技能效果!B:B,0))*VLOOKUP(E4679,技能数值计算!$C$19:$D$28,2,FALSE))</f>
        <v>0.5</v>
      </c>
      <c r="H4679" s="95">
        <f>INDEX(技能效果!J:J,MATCH(技能效果等级!B4679,技能效果!B:B,0))</f>
        <v>0</v>
      </c>
      <c r="I4679" s="97"/>
      <c r="J4679" s="97"/>
      <c r="K4679" s="97"/>
      <c r="L4679" s="97"/>
      <c r="M4679" s="97"/>
      <c r="N4679" s="96" t="str">
        <f>IF(INDEX(技能效果!L:L,MATCH(技能效果等级!B4679,技能效果!B:B,0))="","",INDEX(技能效果!L:L,MATCH(技能效果等级!B4679,技能效果!B:B,0)))</f>
        <v/>
      </c>
      <c r="O4679" s="95">
        <f>IF(INDEX(技能效果!N:N,MATCH(B4679,技能效果!B:B,0))=0,INDEX(技能效果!M:M,MATCH(技能效果等级!B4679,技能效果!B:B,0)),INDEX(技能效果!M:M,MATCH(技能效果等级!B4679,技能效果!B:B,0))*VLOOKUP(E4679,技能数值计算!$C$19:$D$28,2,FALSE))</f>
        <v>0</v>
      </c>
      <c r="P4679" s="97"/>
      <c r="Q4679" s="97"/>
      <c r="R4679" s="95" t="str">
        <f>IF(INDEX(技能效果!O:O,MATCH(技能效果等级!B4679,技能效果!B:B,0))="","",INDEX(技能效果!O:O,MATCH(技能效果等级!B4679,技能效果!B:B,0)))</f>
        <v/>
      </c>
      <c r="S4679" s="97"/>
      <c r="T4679" s="97"/>
      <c r="U4679" s="97"/>
      <c r="V4679" s="96" t="str">
        <f>IF(INDEX(技能效果!AF:AF,MATCH(技能效果等级!B4679,技能效果!B:B,0))="","",INDEX(技能效果!AF:AF,MATCH(技能效果等级!B4679,技能效果!B:B,0)))</f>
        <v/>
      </c>
      <c r="W4679" s="95">
        <f t="shared" si="71"/>
        <v>459</v>
      </c>
    </row>
    <row r="4680" spans="1:23" ht="16.5" x14ac:dyDescent="0.2">
      <c r="A4680" s="62">
        <v>4677</v>
      </c>
      <c r="B4680" s="95">
        <f>INDEX(技能效果!B:B,MATCH(技能效果等级!W4680,技能效果!AE:AE,0))</f>
        <v>210701401</v>
      </c>
      <c r="C4680" s="95" t="str">
        <f>INDEX(技能效果!C:C,MATCH(技能效果等级!B4680,技能效果!B:B,0))</f>
        <v>石灵明普攻伤害(教学)</v>
      </c>
      <c r="D4680" s="96" t="s">
        <v>873</v>
      </c>
      <c r="E4680" s="95">
        <v>3</v>
      </c>
      <c r="F4680" s="95">
        <f>INDEX(技能效果!H:H,MATCH(技能效果等级!B4680,技能效果!B:B,0))</f>
        <v>1001</v>
      </c>
      <c r="G4680" s="95">
        <f>IF(INDEX(技能效果!K:K,MATCH(B4680,技能效果!B:B,0))=0,INDEX(技能效果!I:I,MATCH(技能效果等级!B4680,技能效果!B:B,0)),INDEX(技能效果!I:I,MATCH(技能效果等级!B4680,技能效果!B:B,0))*VLOOKUP(E4680,技能数值计算!$C$19:$D$28,2,FALSE))</f>
        <v>0.5</v>
      </c>
      <c r="H4680" s="95">
        <f>INDEX(技能效果!J:J,MATCH(技能效果等级!B4680,技能效果!B:B,0))</f>
        <v>0</v>
      </c>
      <c r="I4680" s="97"/>
      <c r="J4680" s="97"/>
      <c r="K4680" s="97"/>
      <c r="L4680" s="97"/>
      <c r="M4680" s="97"/>
      <c r="N4680" s="96" t="str">
        <f>IF(INDEX(技能效果!L:L,MATCH(技能效果等级!B4680,技能效果!B:B,0))="","",INDEX(技能效果!L:L,MATCH(技能效果等级!B4680,技能效果!B:B,0)))</f>
        <v/>
      </c>
      <c r="O4680" s="95">
        <f>IF(INDEX(技能效果!N:N,MATCH(B4680,技能效果!B:B,0))=0,INDEX(技能效果!M:M,MATCH(技能效果等级!B4680,技能效果!B:B,0)),INDEX(技能效果!M:M,MATCH(技能效果等级!B4680,技能效果!B:B,0))*VLOOKUP(E4680,技能数值计算!$C$19:$D$28,2,FALSE))</f>
        <v>0</v>
      </c>
      <c r="P4680" s="97"/>
      <c r="Q4680" s="97"/>
      <c r="R4680" s="95" t="str">
        <f>IF(INDEX(技能效果!O:O,MATCH(技能效果等级!B4680,技能效果!B:B,0))="","",INDEX(技能效果!O:O,MATCH(技能效果等级!B4680,技能效果!B:B,0)))</f>
        <v/>
      </c>
      <c r="S4680" s="97"/>
      <c r="T4680" s="97"/>
      <c r="U4680" s="97"/>
      <c r="V4680" s="96" t="str">
        <f>IF(INDEX(技能效果!AF:AF,MATCH(技能效果等级!B4680,技能效果!B:B,0))="","",INDEX(技能效果!AF:AF,MATCH(技能效果等级!B4680,技能效果!B:B,0)))</f>
        <v/>
      </c>
      <c r="W4680" s="95">
        <f t="shared" si="71"/>
        <v>459</v>
      </c>
    </row>
    <row r="4681" spans="1:23" ht="16.5" x14ac:dyDescent="0.2">
      <c r="A4681" s="62">
        <v>4678</v>
      </c>
      <c r="B4681" s="95">
        <f>INDEX(技能效果!B:B,MATCH(技能效果等级!W4681,技能效果!AE:AE,0))</f>
        <v>210701401</v>
      </c>
      <c r="C4681" s="95" t="str">
        <f>INDEX(技能效果!C:C,MATCH(技能效果等级!B4681,技能效果!B:B,0))</f>
        <v>石灵明普攻伤害(教学)</v>
      </c>
      <c r="D4681" s="96" t="s">
        <v>873</v>
      </c>
      <c r="E4681" s="95">
        <v>4</v>
      </c>
      <c r="F4681" s="95">
        <f>INDEX(技能效果!H:H,MATCH(技能效果等级!B4681,技能效果!B:B,0))</f>
        <v>1001</v>
      </c>
      <c r="G4681" s="95">
        <f>IF(INDEX(技能效果!K:K,MATCH(B4681,技能效果!B:B,0))=0,INDEX(技能效果!I:I,MATCH(技能效果等级!B4681,技能效果!B:B,0)),INDEX(技能效果!I:I,MATCH(技能效果等级!B4681,技能效果!B:B,0))*VLOOKUP(E4681,技能数值计算!$C$19:$D$28,2,FALSE))</f>
        <v>0.5</v>
      </c>
      <c r="H4681" s="95">
        <f>INDEX(技能效果!J:J,MATCH(技能效果等级!B4681,技能效果!B:B,0))</f>
        <v>0</v>
      </c>
      <c r="I4681" s="97"/>
      <c r="J4681" s="97"/>
      <c r="K4681" s="97"/>
      <c r="L4681" s="97"/>
      <c r="M4681" s="97"/>
      <c r="N4681" s="96" t="str">
        <f>IF(INDEX(技能效果!L:L,MATCH(技能效果等级!B4681,技能效果!B:B,0))="","",INDEX(技能效果!L:L,MATCH(技能效果等级!B4681,技能效果!B:B,0)))</f>
        <v/>
      </c>
      <c r="O4681" s="95">
        <f>IF(INDEX(技能效果!N:N,MATCH(B4681,技能效果!B:B,0))=0,INDEX(技能效果!M:M,MATCH(技能效果等级!B4681,技能效果!B:B,0)),INDEX(技能效果!M:M,MATCH(技能效果等级!B4681,技能效果!B:B,0))*VLOOKUP(E4681,技能数值计算!$C$19:$D$28,2,FALSE))</f>
        <v>0</v>
      </c>
      <c r="P4681" s="97"/>
      <c r="Q4681" s="97"/>
      <c r="R4681" s="95" t="str">
        <f>IF(INDEX(技能效果!O:O,MATCH(技能效果等级!B4681,技能效果!B:B,0))="","",INDEX(技能效果!O:O,MATCH(技能效果等级!B4681,技能效果!B:B,0)))</f>
        <v/>
      </c>
      <c r="S4681" s="97"/>
      <c r="T4681" s="97"/>
      <c r="U4681" s="97"/>
      <c r="V4681" s="96" t="str">
        <f>IF(INDEX(技能效果!AF:AF,MATCH(技能效果等级!B4681,技能效果!B:B,0))="","",INDEX(技能效果!AF:AF,MATCH(技能效果等级!B4681,技能效果!B:B,0)))</f>
        <v/>
      </c>
      <c r="W4681" s="95">
        <f t="shared" si="71"/>
        <v>459</v>
      </c>
    </row>
    <row r="4682" spans="1:23" ht="16.5" x14ac:dyDescent="0.2">
      <c r="A4682" s="62">
        <v>4679</v>
      </c>
      <c r="B4682" s="95">
        <f>INDEX(技能效果!B:B,MATCH(技能效果等级!W4682,技能效果!AE:AE,0))</f>
        <v>210701401</v>
      </c>
      <c r="C4682" s="95" t="str">
        <f>INDEX(技能效果!C:C,MATCH(技能效果等级!B4682,技能效果!B:B,0))</f>
        <v>石灵明普攻伤害(教学)</v>
      </c>
      <c r="D4682" s="96" t="s">
        <v>873</v>
      </c>
      <c r="E4682" s="95">
        <v>5</v>
      </c>
      <c r="F4682" s="95">
        <f>INDEX(技能效果!H:H,MATCH(技能效果等级!B4682,技能效果!B:B,0))</f>
        <v>1001</v>
      </c>
      <c r="G4682" s="95">
        <f>IF(INDEX(技能效果!K:K,MATCH(B4682,技能效果!B:B,0))=0,INDEX(技能效果!I:I,MATCH(技能效果等级!B4682,技能效果!B:B,0)),INDEX(技能效果!I:I,MATCH(技能效果等级!B4682,技能效果!B:B,0))*VLOOKUP(E4682,技能数值计算!$C$19:$D$28,2,FALSE))</f>
        <v>0.5</v>
      </c>
      <c r="H4682" s="95">
        <f>INDEX(技能效果!J:J,MATCH(技能效果等级!B4682,技能效果!B:B,0))</f>
        <v>0</v>
      </c>
      <c r="I4682" s="97"/>
      <c r="J4682" s="97"/>
      <c r="K4682" s="97"/>
      <c r="L4682" s="97"/>
      <c r="M4682" s="97"/>
      <c r="N4682" s="96" t="str">
        <f>IF(INDEX(技能效果!L:L,MATCH(技能效果等级!B4682,技能效果!B:B,0))="","",INDEX(技能效果!L:L,MATCH(技能效果等级!B4682,技能效果!B:B,0)))</f>
        <v/>
      </c>
      <c r="O4682" s="95">
        <f>IF(INDEX(技能效果!N:N,MATCH(B4682,技能效果!B:B,0))=0,INDEX(技能效果!M:M,MATCH(技能效果等级!B4682,技能效果!B:B,0)),INDEX(技能效果!M:M,MATCH(技能效果等级!B4682,技能效果!B:B,0))*VLOOKUP(E4682,技能数值计算!$C$19:$D$28,2,FALSE))</f>
        <v>0</v>
      </c>
      <c r="P4682" s="97"/>
      <c r="Q4682" s="97"/>
      <c r="R4682" s="95" t="str">
        <f>IF(INDEX(技能效果!O:O,MATCH(技能效果等级!B4682,技能效果!B:B,0))="","",INDEX(技能效果!O:O,MATCH(技能效果等级!B4682,技能效果!B:B,0)))</f>
        <v/>
      </c>
      <c r="S4682" s="97"/>
      <c r="T4682" s="97"/>
      <c r="U4682" s="97"/>
      <c r="V4682" s="96" t="str">
        <f>IF(INDEX(技能效果!AF:AF,MATCH(技能效果等级!B4682,技能效果!B:B,0))="","",INDEX(技能效果!AF:AF,MATCH(技能效果等级!B4682,技能效果!B:B,0)))</f>
        <v/>
      </c>
      <c r="W4682" s="95">
        <f t="shared" si="71"/>
        <v>459</v>
      </c>
    </row>
    <row r="4683" spans="1:23" ht="16.5" x14ac:dyDescent="0.2">
      <c r="A4683" s="62">
        <v>4680</v>
      </c>
      <c r="B4683" s="95">
        <f>INDEX(技能效果!B:B,MATCH(技能效果等级!W4683,技能效果!AE:AE,0))</f>
        <v>210701401</v>
      </c>
      <c r="C4683" s="95" t="str">
        <f>INDEX(技能效果!C:C,MATCH(技能效果等级!B4683,技能效果!B:B,0))</f>
        <v>石灵明普攻伤害(教学)</v>
      </c>
      <c r="D4683" s="96" t="s">
        <v>873</v>
      </c>
      <c r="E4683" s="95">
        <v>6</v>
      </c>
      <c r="F4683" s="95">
        <f>INDEX(技能效果!H:H,MATCH(技能效果等级!B4683,技能效果!B:B,0))</f>
        <v>1001</v>
      </c>
      <c r="G4683" s="95">
        <f>IF(INDEX(技能效果!K:K,MATCH(B4683,技能效果!B:B,0))=0,INDEX(技能效果!I:I,MATCH(技能效果等级!B4683,技能效果!B:B,0)),INDEX(技能效果!I:I,MATCH(技能效果等级!B4683,技能效果!B:B,0))*VLOOKUP(E4683,技能数值计算!$C$19:$D$28,2,FALSE))</f>
        <v>0.5</v>
      </c>
      <c r="H4683" s="95">
        <f>INDEX(技能效果!J:J,MATCH(技能效果等级!B4683,技能效果!B:B,0))</f>
        <v>0</v>
      </c>
      <c r="I4683" s="97"/>
      <c r="J4683" s="97"/>
      <c r="K4683" s="97"/>
      <c r="L4683" s="97"/>
      <c r="M4683" s="97"/>
      <c r="N4683" s="96" t="str">
        <f>IF(INDEX(技能效果!L:L,MATCH(技能效果等级!B4683,技能效果!B:B,0))="","",INDEX(技能效果!L:L,MATCH(技能效果等级!B4683,技能效果!B:B,0)))</f>
        <v/>
      </c>
      <c r="O4683" s="95">
        <f>IF(INDEX(技能效果!N:N,MATCH(B4683,技能效果!B:B,0))=0,INDEX(技能效果!M:M,MATCH(技能效果等级!B4683,技能效果!B:B,0)),INDEX(技能效果!M:M,MATCH(技能效果等级!B4683,技能效果!B:B,0))*VLOOKUP(E4683,技能数值计算!$C$19:$D$28,2,FALSE))</f>
        <v>0</v>
      </c>
      <c r="P4683" s="97"/>
      <c r="Q4683" s="97"/>
      <c r="R4683" s="95" t="str">
        <f>IF(INDEX(技能效果!O:O,MATCH(技能效果等级!B4683,技能效果!B:B,0))="","",INDEX(技能效果!O:O,MATCH(技能效果等级!B4683,技能效果!B:B,0)))</f>
        <v/>
      </c>
      <c r="S4683" s="97"/>
      <c r="T4683" s="97"/>
      <c r="U4683" s="97"/>
      <c r="V4683" s="96" t="str">
        <f>IF(INDEX(技能效果!AF:AF,MATCH(技能效果等级!B4683,技能效果!B:B,0))="","",INDEX(技能效果!AF:AF,MATCH(技能效果等级!B4683,技能效果!B:B,0)))</f>
        <v/>
      </c>
      <c r="W4683" s="95">
        <f t="shared" si="71"/>
        <v>459</v>
      </c>
    </row>
    <row r="4684" spans="1:23" ht="16.5" x14ac:dyDescent="0.2">
      <c r="A4684" s="62">
        <v>4681</v>
      </c>
      <c r="B4684" s="95">
        <f>INDEX(技能效果!B:B,MATCH(技能效果等级!W4684,技能效果!AE:AE,0))</f>
        <v>210701401</v>
      </c>
      <c r="C4684" s="95" t="str">
        <f>INDEX(技能效果!C:C,MATCH(技能效果等级!B4684,技能效果!B:B,0))</f>
        <v>石灵明普攻伤害(教学)</v>
      </c>
      <c r="D4684" s="96" t="s">
        <v>873</v>
      </c>
      <c r="E4684" s="95">
        <v>7</v>
      </c>
      <c r="F4684" s="95">
        <f>INDEX(技能效果!H:H,MATCH(技能效果等级!B4684,技能效果!B:B,0))</f>
        <v>1001</v>
      </c>
      <c r="G4684" s="95">
        <f>IF(INDEX(技能效果!K:K,MATCH(B4684,技能效果!B:B,0))=0,INDEX(技能效果!I:I,MATCH(技能效果等级!B4684,技能效果!B:B,0)),INDEX(技能效果!I:I,MATCH(技能效果等级!B4684,技能效果!B:B,0))*VLOOKUP(E4684,技能数值计算!$C$19:$D$28,2,FALSE))</f>
        <v>0.5</v>
      </c>
      <c r="H4684" s="95">
        <f>INDEX(技能效果!J:J,MATCH(技能效果等级!B4684,技能效果!B:B,0))</f>
        <v>0</v>
      </c>
      <c r="I4684" s="97"/>
      <c r="J4684" s="97"/>
      <c r="K4684" s="97"/>
      <c r="L4684" s="97"/>
      <c r="M4684" s="97"/>
      <c r="N4684" s="96" t="str">
        <f>IF(INDEX(技能效果!L:L,MATCH(技能效果等级!B4684,技能效果!B:B,0))="","",INDEX(技能效果!L:L,MATCH(技能效果等级!B4684,技能效果!B:B,0)))</f>
        <v/>
      </c>
      <c r="O4684" s="95">
        <f>IF(INDEX(技能效果!N:N,MATCH(B4684,技能效果!B:B,0))=0,INDEX(技能效果!M:M,MATCH(技能效果等级!B4684,技能效果!B:B,0)),INDEX(技能效果!M:M,MATCH(技能效果等级!B4684,技能效果!B:B,0))*VLOOKUP(E4684,技能数值计算!$C$19:$D$28,2,FALSE))</f>
        <v>0</v>
      </c>
      <c r="P4684" s="97"/>
      <c r="Q4684" s="97"/>
      <c r="R4684" s="95" t="str">
        <f>IF(INDEX(技能效果!O:O,MATCH(技能效果等级!B4684,技能效果!B:B,0))="","",INDEX(技能效果!O:O,MATCH(技能效果等级!B4684,技能效果!B:B,0)))</f>
        <v/>
      </c>
      <c r="S4684" s="97"/>
      <c r="T4684" s="97"/>
      <c r="U4684" s="97"/>
      <c r="V4684" s="96" t="str">
        <f>IF(INDEX(技能效果!AF:AF,MATCH(技能效果等级!B4684,技能效果!B:B,0))="","",INDEX(技能效果!AF:AF,MATCH(技能效果等级!B4684,技能效果!B:B,0)))</f>
        <v/>
      </c>
      <c r="W4684" s="95">
        <f t="shared" si="71"/>
        <v>459</v>
      </c>
    </row>
    <row r="4685" spans="1:23" ht="16.5" x14ac:dyDescent="0.2">
      <c r="A4685" s="62">
        <v>4682</v>
      </c>
      <c r="B4685" s="95">
        <f>INDEX(技能效果!B:B,MATCH(技能效果等级!W4685,技能效果!AE:AE,0))</f>
        <v>210701401</v>
      </c>
      <c r="C4685" s="95" t="str">
        <f>INDEX(技能效果!C:C,MATCH(技能效果等级!B4685,技能效果!B:B,0))</f>
        <v>石灵明普攻伤害(教学)</v>
      </c>
      <c r="D4685" s="96" t="s">
        <v>873</v>
      </c>
      <c r="E4685" s="95">
        <v>8</v>
      </c>
      <c r="F4685" s="95">
        <f>INDEX(技能效果!H:H,MATCH(技能效果等级!B4685,技能效果!B:B,0))</f>
        <v>1001</v>
      </c>
      <c r="G4685" s="95">
        <f>IF(INDEX(技能效果!K:K,MATCH(B4685,技能效果!B:B,0))=0,INDEX(技能效果!I:I,MATCH(技能效果等级!B4685,技能效果!B:B,0)),INDEX(技能效果!I:I,MATCH(技能效果等级!B4685,技能效果!B:B,0))*VLOOKUP(E4685,技能数值计算!$C$19:$D$28,2,FALSE))</f>
        <v>0.5</v>
      </c>
      <c r="H4685" s="95">
        <f>INDEX(技能效果!J:J,MATCH(技能效果等级!B4685,技能效果!B:B,0))</f>
        <v>0</v>
      </c>
      <c r="I4685" s="97"/>
      <c r="J4685" s="97"/>
      <c r="K4685" s="97"/>
      <c r="L4685" s="97"/>
      <c r="M4685" s="97"/>
      <c r="N4685" s="96" t="str">
        <f>IF(INDEX(技能效果!L:L,MATCH(技能效果等级!B4685,技能效果!B:B,0))="","",INDEX(技能效果!L:L,MATCH(技能效果等级!B4685,技能效果!B:B,0)))</f>
        <v/>
      </c>
      <c r="O4685" s="95">
        <f>IF(INDEX(技能效果!N:N,MATCH(B4685,技能效果!B:B,0))=0,INDEX(技能效果!M:M,MATCH(技能效果等级!B4685,技能效果!B:B,0)),INDEX(技能效果!M:M,MATCH(技能效果等级!B4685,技能效果!B:B,0))*VLOOKUP(E4685,技能数值计算!$C$19:$D$28,2,FALSE))</f>
        <v>0</v>
      </c>
      <c r="P4685" s="97"/>
      <c r="Q4685" s="97"/>
      <c r="R4685" s="95" t="str">
        <f>IF(INDEX(技能效果!O:O,MATCH(技能效果等级!B4685,技能效果!B:B,0))="","",INDEX(技能效果!O:O,MATCH(技能效果等级!B4685,技能效果!B:B,0)))</f>
        <v/>
      </c>
      <c r="S4685" s="97"/>
      <c r="T4685" s="97"/>
      <c r="U4685" s="97"/>
      <c r="V4685" s="96" t="str">
        <f>IF(INDEX(技能效果!AF:AF,MATCH(技能效果等级!B4685,技能效果!B:B,0))="","",INDEX(技能效果!AF:AF,MATCH(技能效果等级!B4685,技能效果!B:B,0)))</f>
        <v/>
      </c>
      <c r="W4685" s="95">
        <f t="shared" si="71"/>
        <v>459</v>
      </c>
    </row>
    <row r="4686" spans="1:23" ht="16.5" x14ac:dyDescent="0.2">
      <c r="A4686" s="62">
        <v>4683</v>
      </c>
      <c r="B4686" s="95">
        <f>INDEX(技能效果!B:B,MATCH(技能效果等级!W4686,技能效果!AE:AE,0))</f>
        <v>210701401</v>
      </c>
      <c r="C4686" s="95" t="str">
        <f>INDEX(技能效果!C:C,MATCH(技能效果等级!B4686,技能效果!B:B,0))</f>
        <v>石灵明普攻伤害(教学)</v>
      </c>
      <c r="D4686" s="96" t="s">
        <v>873</v>
      </c>
      <c r="E4686" s="95">
        <v>9</v>
      </c>
      <c r="F4686" s="95">
        <f>INDEX(技能效果!H:H,MATCH(技能效果等级!B4686,技能效果!B:B,0))</f>
        <v>1001</v>
      </c>
      <c r="G4686" s="95">
        <f>IF(INDEX(技能效果!K:K,MATCH(B4686,技能效果!B:B,0))=0,INDEX(技能效果!I:I,MATCH(技能效果等级!B4686,技能效果!B:B,0)),INDEX(技能效果!I:I,MATCH(技能效果等级!B4686,技能效果!B:B,0))*VLOOKUP(E4686,技能数值计算!$C$19:$D$28,2,FALSE))</f>
        <v>0.5</v>
      </c>
      <c r="H4686" s="95">
        <f>INDEX(技能效果!J:J,MATCH(技能效果等级!B4686,技能效果!B:B,0))</f>
        <v>0</v>
      </c>
      <c r="I4686" s="97"/>
      <c r="J4686" s="97"/>
      <c r="K4686" s="97"/>
      <c r="L4686" s="97"/>
      <c r="M4686" s="97"/>
      <c r="N4686" s="96" t="str">
        <f>IF(INDEX(技能效果!L:L,MATCH(技能效果等级!B4686,技能效果!B:B,0))="","",INDEX(技能效果!L:L,MATCH(技能效果等级!B4686,技能效果!B:B,0)))</f>
        <v/>
      </c>
      <c r="O4686" s="95">
        <f>IF(INDEX(技能效果!N:N,MATCH(B4686,技能效果!B:B,0))=0,INDEX(技能效果!M:M,MATCH(技能效果等级!B4686,技能效果!B:B,0)),INDEX(技能效果!M:M,MATCH(技能效果等级!B4686,技能效果!B:B,0))*VLOOKUP(E4686,技能数值计算!$C$19:$D$28,2,FALSE))</f>
        <v>0</v>
      </c>
      <c r="P4686" s="97"/>
      <c r="Q4686" s="97"/>
      <c r="R4686" s="95" t="str">
        <f>IF(INDEX(技能效果!O:O,MATCH(技能效果等级!B4686,技能效果!B:B,0))="","",INDEX(技能效果!O:O,MATCH(技能效果等级!B4686,技能效果!B:B,0)))</f>
        <v/>
      </c>
      <c r="S4686" s="97"/>
      <c r="T4686" s="97"/>
      <c r="U4686" s="97"/>
      <c r="V4686" s="96" t="str">
        <f>IF(INDEX(技能效果!AF:AF,MATCH(技能效果等级!B4686,技能效果!B:B,0))="","",INDEX(技能效果!AF:AF,MATCH(技能效果等级!B4686,技能效果!B:B,0)))</f>
        <v/>
      </c>
      <c r="W4686" s="95">
        <f t="shared" si="71"/>
        <v>459</v>
      </c>
    </row>
    <row r="4687" spans="1:23" ht="16.5" x14ac:dyDescent="0.2">
      <c r="A4687" s="62">
        <v>4684</v>
      </c>
      <c r="B4687" s="95">
        <f>INDEX(技能效果!B:B,MATCH(技能效果等级!W4687,技能效果!AE:AE,0))</f>
        <v>210701401</v>
      </c>
      <c r="C4687" s="95" t="str">
        <f>INDEX(技能效果!C:C,MATCH(技能效果等级!B4687,技能效果!B:B,0))</f>
        <v>石灵明普攻伤害(教学)</v>
      </c>
      <c r="D4687" s="96" t="s">
        <v>873</v>
      </c>
      <c r="E4687" s="95">
        <v>10</v>
      </c>
      <c r="F4687" s="95">
        <f>INDEX(技能效果!H:H,MATCH(技能效果等级!B4687,技能效果!B:B,0))</f>
        <v>1001</v>
      </c>
      <c r="G4687" s="95">
        <f>IF(INDEX(技能效果!K:K,MATCH(B4687,技能效果!B:B,0))=0,INDEX(技能效果!I:I,MATCH(技能效果等级!B4687,技能效果!B:B,0)),INDEX(技能效果!I:I,MATCH(技能效果等级!B4687,技能效果!B:B,0))*VLOOKUP(E4687,技能数值计算!$C$19:$D$28,2,FALSE))</f>
        <v>0.5</v>
      </c>
      <c r="H4687" s="95">
        <f>INDEX(技能效果!J:J,MATCH(技能效果等级!B4687,技能效果!B:B,0))</f>
        <v>0</v>
      </c>
      <c r="I4687" s="97"/>
      <c r="J4687" s="97"/>
      <c r="K4687" s="97"/>
      <c r="L4687" s="97"/>
      <c r="M4687" s="97"/>
      <c r="N4687" s="96" t="str">
        <f>IF(INDEX(技能效果!L:L,MATCH(技能效果等级!B4687,技能效果!B:B,0))="","",INDEX(技能效果!L:L,MATCH(技能效果等级!B4687,技能效果!B:B,0)))</f>
        <v/>
      </c>
      <c r="O4687" s="95">
        <f>IF(INDEX(技能效果!N:N,MATCH(B4687,技能效果!B:B,0))=0,INDEX(技能效果!M:M,MATCH(技能效果等级!B4687,技能效果!B:B,0)),INDEX(技能效果!M:M,MATCH(技能效果等级!B4687,技能效果!B:B,0))*VLOOKUP(E4687,技能数值计算!$C$19:$D$28,2,FALSE))</f>
        <v>0</v>
      </c>
      <c r="P4687" s="97"/>
      <c r="Q4687" s="97"/>
      <c r="R4687" s="95" t="str">
        <f>IF(INDEX(技能效果!O:O,MATCH(技能效果等级!B4687,技能效果!B:B,0))="","",INDEX(技能效果!O:O,MATCH(技能效果等级!B4687,技能效果!B:B,0)))</f>
        <v/>
      </c>
      <c r="S4687" s="97"/>
      <c r="T4687" s="97"/>
      <c r="U4687" s="97"/>
      <c r="V4687" s="96" t="str">
        <f>IF(INDEX(技能效果!AF:AF,MATCH(技能效果等级!B4687,技能效果!B:B,0))="","",INDEX(技能效果!AF:AF,MATCH(技能效果等级!B4687,技能效果!B:B,0)))</f>
        <v/>
      </c>
      <c r="W4687" s="95">
        <f t="shared" si="71"/>
        <v>459</v>
      </c>
    </row>
    <row r="4688" spans="1:23" ht="16.5" x14ac:dyDescent="0.2">
      <c r="A4688" s="62">
        <v>4685</v>
      </c>
      <c r="B4688" s="95">
        <f>INDEX(技能效果!B:B,MATCH(技能效果等级!W4688,技能效果!AE:AE,0))</f>
        <v>210701402</v>
      </c>
      <c r="C4688" s="95" t="str">
        <f>INDEX(技能效果!C:C,MATCH(技能效果等级!B4688,技能效果!B:B,0))</f>
        <v>石灵明普攻水晶(教学)</v>
      </c>
      <c r="D4688" s="96" t="s">
        <v>873</v>
      </c>
      <c r="E4688" s="95">
        <v>1</v>
      </c>
      <c r="F4688" s="95">
        <f>INDEX(技能效果!H:H,MATCH(技能效果等级!B4688,技能效果!B:B,0))</f>
        <v>3006</v>
      </c>
      <c r="G4688" s="95">
        <f>IF(INDEX(技能效果!K:K,MATCH(B4688,技能效果!B:B,0))=0,INDEX(技能效果!I:I,MATCH(技能效果等级!B4688,技能效果!B:B,0)),INDEX(技能效果!I:I,MATCH(技能效果等级!B4688,技能效果!B:B,0))*VLOOKUP(E4688,技能数值计算!$C$19:$D$28,2,FALSE))</f>
        <v>1</v>
      </c>
      <c r="H4688" s="95">
        <f>INDEX(技能效果!J:J,MATCH(技能效果等级!B4688,技能效果!B:B,0))</f>
        <v>0</v>
      </c>
      <c r="I4688" s="97"/>
      <c r="J4688" s="97"/>
      <c r="K4688" s="97"/>
      <c r="L4688" s="97"/>
      <c r="M4688" s="97"/>
      <c r="N4688" s="96" t="str">
        <f>IF(INDEX(技能效果!L:L,MATCH(技能效果等级!B4688,技能效果!B:B,0))="","",INDEX(技能效果!L:L,MATCH(技能效果等级!B4688,技能效果!B:B,0)))</f>
        <v/>
      </c>
      <c r="O4688" s="95">
        <f>IF(INDEX(技能效果!N:N,MATCH(B4688,技能效果!B:B,0))=0,INDEX(技能效果!M:M,MATCH(技能效果等级!B4688,技能效果!B:B,0)),INDEX(技能效果!M:M,MATCH(技能效果等级!B4688,技能效果!B:B,0))*VLOOKUP(E4688,技能数值计算!$C$19:$D$28,2,FALSE))</f>
        <v>0</v>
      </c>
      <c r="P4688" s="97"/>
      <c r="Q4688" s="97"/>
      <c r="R4688" s="95" t="str">
        <f>IF(INDEX(技能效果!O:O,MATCH(技能效果等级!B4688,技能效果!B:B,0))="","",INDEX(技能效果!O:O,MATCH(技能效果等级!B4688,技能效果!B:B,0)))</f>
        <v/>
      </c>
      <c r="S4688" s="97"/>
      <c r="T4688" s="97"/>
      <c r="U4688" s="97"/>
      <c r="V4688" s="96" t="str">
        <f>IF(INDEX(技能效果!AF:AF,MATCH(技能效果等级!B4688,技能效果!B:B,0))="","",INDEX(技能效果!AF:AF,MATCH(技能效果等级!B4688,技能效果!B:B,0)))</f>
        <v/>
      </c>
      <c r="W4688" s="95">
        <f t="shared" si="71"/>
        <v>460</v>
      </c>
    </row>
    <row r="4689" spans="1:23" ht="16.5" x14ac:dyDescent="0.2">
      <c r="A4689" s="62">
        <v>4686</v>
      </c>
      <c r="B4689" s="95">
        <f>INDEX(技能效果!B:B,MATCH(技能效果等级!W4689,技能效果!AE:AE,0))</f>
        <v>210701402</v>
      </c>
      <c r="C4689" s="95" t="str">
        <f>INDEX(技能效果!C:C,MATCH(技能效果等级!B4689,技能效果!B:B,0))</f>
        <v>石灵明普攻水晶(教学)</v>
      </c>
      <c r="D4689" s="96" t="s">
        <v>873</v>
      </c>
      <c r="E4689" s="95">
        <v>2</v>
      </c>
      <c r="F4689" s="95">
        <f>INDEX(技能效果!H:H,MATCH(技能效果等级!B4689,技能效果!B:B,0))</f>
        <v>3006</v>
      </c>
      <c r="G4689" s="95">
        <f>IF(INDEX(技能效果!K:K,MATCH(B4689,技能效果!B:B,0))=0,INDEX(技能效果!I:I,MATCH(技能效果等级!B4689,技能效果!B:B,0)),INDEX(技能效果!I:I,MATCH(技能效果等级!B4689,技能效果!B:B,0))*VLOOKUP(E4689,技能数值计算!$C$19:$D$28,2,FALSE))</f>
        <v>1</v>
      </c>
      <c r="H4689" s="95">
        <f>INDEX(技能效果!J:J,MATCH(技能效果等级!B4689,技能效果!B:B,0))</f>
        <v>0</v>
      </c>
      <c r="I4689" s="97"/>
      <c r="J4689" s="97"/>
      <c r="K4689" s="97"/>
      <c r="L4689" s="97"/>
      <c r="M4689" s="97"/>
      <c r="N4689" s="96" t="str">
        <f>IF(INDEX(技能效果!L:L,MATCH(技能效果等级!B4689,技能效果!B:B,0))="","",INDEX(技能效果!L:L,MATCH(技能效果等级!B4689,技能效果!B:B,0)))</f>
        <v/>
      </c>
      <c r="O4689" s="95">
        <f>IF(INDEX(技能效果!N:N,MATCH(B4689,技能效果!B:B,0))=0,INDEX(技能效果!M:M,MATCH(技能效果等级!B4689,技能效果!B:B,0)),INDEX(技能效果!M:M,MATCH(技能效果等级!B4689,技能效果!B:B,0))*VLOOKUP(E4689,技能数值计算!$C$19:$D$28,2,FALSE))</f>
        <v>0</v>
      </c>
      <c r="P4689" s="97"/>
      <c r="Q4689" s="97"/>
      <c r="R4689" s="95" t="str">
        <f>IF(INDEX(技能效果!O:O,MATCH(技能效果等级!B4689,技能效果!B:B,0))="","",INDEX(技能效果!O:O,MATCH(技能效果等级!B4689,技能效果!B:B,0)))</f>
        <v/>
      </c>
      <c r="S4689" s="97"/>
      <c r="T4689" s="97"/>
      <c r="U4689" s="97"/>
      <c r="V4689" s="96" t="str">
        <f>IF(INDEX(技能效果!AF:AF,MATCH(技能效果等级!B4689,技能效果!B:B,0))="","",INDEX(技能效果!AF:AF,MATCH(技能效果等级!B4689,技能效果!B:B,0)))</f>
        <v/>
      </c>
      <c r="W4689" s="95">
        <f t="shared" si="71"/>
        <v>460</v>
      </c>
    </row>
    <row r="4690" spans="1:23" ht="16.5" x14ac:dyDescent="0.2">
      <c r="A4690" s="62">
        <v>4687</v>
      </c>
      <c r="B4690" s="95">
        <f>INDEX(技能效果!B:B,MATCH(技能效果等级!W4690,技能效果!AE:AE,0))</f>
        <v>210701402</v>
      </c>
      <c r="C4690" s="95" t="str">
        <f>INDEX(技能效果!C:C,MATCH(技能效果等级!B4690,技能效果!B:B,0))</f>
        <v>石灵明普攻水晶(教学)</v>
      </c>
      <c r="D4690" s="96" t="s">
        <v>873</v>
      </c>
      <c r="E4690" s="95">
        <v>3</v>
      </c>
      <c r="F4690" s="95">
        <f>INDEX(技能效果!H:H,MATCH(技能效果等级!B4690,技能效果!B:B,0))</f>
        <v>3006</v>
      </c>
      <c r="G4690" s="95">
        <f>IF(INDEX(技能效果!K:K,MATCH(B4690,技能效果!B:B,0))=0,INDEX(技能效果!I:I,MATCH(技能效果等级!B4690,技能效果!B:B,0)),INDEX(技能效果!I:I,MATCH(技能效果等级!B4690,技能效果!B:B,0))*VLOOKUP(E4690,技能数值计算!$C$19:$D$28,2,FALSE))</f>
        <v>1</v>
      </c>
      <c r="H4690" s="95">
        <f>INDEX(技能效果!J:J,MATCH(技能效果等级!B4690,技能效果!B:B,0))</f>
        <v>0</v>
      </c>
      <c r="I4690" s="97"/>
      <c r="J4690" s="97"/>
      <c r="K4690" s="97"/>
      <c r="L4690" s="97"/>
      <c r="M4690" s="97"/>
      <c r="N4690" s="96" t="str">
        <f>IF(INDEX(技能效果!L:L,MATCH(技能效果等级!B4690,技能效果!B:B,0))="","",INDEX(技能效果!L:L,MATCH(技能效果等级!B4690,技能效果!B:B,0)))</f>
        <v/>
      </c>
      <c r="O4690" s="95">
        <f>IF(INDEX(技能效果!N:N,MATCH(B4690,技能效果!B:B,0))=0,INDEX(技能效果!M:M,MATCH(技能效果等级!B4690,技能效果!B:B,0)),INDEX(技能效果!M:M,MATCH(技能效果等级!B4690,技能效果!B:B,0))*VLOOKUP(E4690,技能数值计算!$C$19:$D$28,2,FALSE))</f>
        <v>0</v>
      </c>
      <c r="P4690" s="97"/>
      <c r="Q4690" s="97"/>
      <c r="R4690" s="95" t="str">
        <f>IF(INDEX(技能效果!O:O,MATCH(技能效果等级!B4690,技能效果!B:B,0))="","",INDEX(技能效果!O:O,MATCH(技能效果等级!B4690,技能效果!B:B,0)))</f>
        <v/>
      </c>
      <c r="S4690" s="97"/>
      <c r="T4690" s="97"/>
      <c r="U4690" s="97"/>
      <c r="V4690" s="96" t="str">
        <f>IF(INDEX(技能效果!AF:AF,MATCH(技能效果等级!B4690,技能效果!B:B,0))="","",INDEX(技能效果!AF:AF,MATCH(技能效果等级!B4690,技能效果!B:B,0)))</f>
        <v/>
      </c>
      <c r="W4690" s="95">
        <f t="shared" si="71"/>
        <v>460</v>
      </c>
    </row>
    <row r="4691" spans="1:23" ht="16.5" x14ac:dyDescent="0.2">
      <c r="A4691" s="62">
        <v>4688</v>
      </c>
      <c r="B4691" s="95">
        <f>INDEX(技能效果!B:B,MATCH(技能效果等级!W4691,技能效果!AE:AE,0))</f>
        <v>210701402</v>
      </c>
      <c r="C4691" s="95" t="str">
        <f>INDEX(技能效果!C:C,MATCH(技能效果等级!B4691,技能效果!B:B,0))</f>
        <v>石灵明普攻水晶(教学)</v>
      </c>
      <c r="D4691" s="96" t="s">
        <v>873</v>
      </c>
      <c r="E4691" s="95">
        <v>4</v>
      </c>
      <c r="F4691" s="95">
        <f>INDEX(技能效果!H:H,MATCH(技能效果等级!B4691,技能效果!B:B,0))</f>
        <v>3006</v>
      </c>
      <c r="G4691" s="95">
        <f>IF(INDEX(技能效果!K:K,MATCH(B4691,技能效果!B:B,0))=0,INDEX(技能效果!I:I,MATCH(技能效果等级!B4691,技能效果!B:B,0)),INDEX(技能效果!I:I,MATCH(技能效果等级!B4691,技能效果!B:B,0))*VLOOKUP(E4691,技能数值计算!$C$19:$D$28,2,FALSE))</f>
        <v>1</v>
      </c>
      <c r="H4691" s="95">
        <f>INDEX(技能效果!J:J,MATCH(技能效果等级!B4691,技能效果!B:B,0))</f>
        <v>0</v>
      </c>
      <c r="I4691" s="97"/>
      <c r="J4691" s="97"/>
      <c r="K4691" s="97"/>
      <c r="L4691" s="97"/>
      <c r="M4691" s="97"/>
      <c r="N4691" s="96" t="str">
        <f>IF(INDEX(技能效果!L:L,MATCH(技能效果等级!B4691,技能效果!B:B,0))="","",INDEX(技能效果!L:L,MATCH(技能效果等级!B4691,技能效果!B:B,0)))</f>
        <v/>
      </c>
      <c r="O4691" s="95">
        <f>IF(INDEX(技能效果!N:N,MATCH(B4691,技能效果!B:B,0))=0,INDEX(技能效果!M:M,MATCH(技能效果等级!B4691,技能效果!B:B,0)),INDEX(技能效果!M:M,MATCH(技能效果等级!B4691,技能效果!B:B,0))*VLOOKUP(E4691,技能数值计算!$C$19:$D$28,2,FALSE))</f>
        <v>0</v>
      </c>
      <c r="P4691" s="97"/>
      <c r="Q4691" s="97"/>
      <c r="R4691" s="95" t="str">
        <f>IF(INDEX(技能效果!O:O,MATCH(技能效果等级!B4691,技能效果!B:B,0))="","",INDEX(技能效果!O:O,MATCH(技能效果等级!B4691,技能效果!B:B,0)))</f>
        <v/>
      </c>
      <c r="S4691" s="97"/>
      <c r="T4691" s="97"/>
      <c r="U4691" s="97"/>
      <c r="V4691" s="96" t="str">
        <f>IF(INDEX(技能效果!AF:AF,MATCH(技能效果等级!B4691,技能效果!B:B,0))="","",INDEX(技能效果!AF:AF,MATCH(技能效果等级!B4691,技能效果!B:B,0)))</f>
        <v/>
      </c>
      <c r="W4691" s="95">
        <f t="shared" si="71"/>
        <v>460</v>
      </c>
    </row>
    <row r="4692" spans="1:23" ht="16.5" x14ac:dyDescent="0.2">
      <c r="A4692" s="62">
        <v>4689</v>
      </c>
      <c r="B4692" s="95">
        <f>INDEX(技能效果!B:B,MATCH(技能效果等级!W4692,技能效果!AE:AE,0))</f>
        <v>210701402</v>
      </c>
      <c r="C4692" s="95" t="str">
        <f>INDEX(技能效果!C:C,MATCH(技能效果等级!B4692,技能效果!B:B,0))</f>
        <v>石灵明普攻水晶(教学)</v>
      </c>
      <c r="D4692" s="96" t="s">
        <v>873</v>
      </c>
      <c r="E4692" s="95">
        <v>5</v>
      </c>
      <c r="F4692" s="95">
        <f>INDEX(技能效果!H:H,MATCH(技能效果等级!B4692,技能效果!B:B,0))</f>
        <v>3006</v>
      </c>
      <c r="G4692" s="95">
        <f>IF(INDEX(技能效果!K:K,MATCH(B4692,技能效果!B:B,0))=0,INDEX(技能效果!I:I,MATCH(技能效果等级!B4692,技能效果!B:B,0)),INDEX(技能效果!I:I,MATCH(技能效果等级!B4692,技能效果!B:B,0))*VLOOKUP(E4692,技能数值计算!$C$19:$D$28,2,FALSE))</f>
        <v>1</v>
      </c>
      <c r="H4692" s="95">
        <f>INDEX(技能效果!J:J,MATCH(技能效果等级!B4692,技能效果!B:B,0))</f>
        <v>0</v>
      </c>
      <c r="I4692" s="97"/>
      <c r="J4692" s="97"/>
      <c r="K4692" s="97"/>
      <c r="L4692" s="97"/>
      <c r="M4692" s="97"/>
      <c r="N4692" s="96" t="str">
        <f>IF(INDEX(技能效果!L:L,MATCH(技能效果等级!B4692,技能效果!B:B,0))="","",INDEX(技能效果!L:L,MATCH(技能效果等级!B4692,技能效果!B:B,0)))</f>
        <v/>
      </c>
      <c r="O4692" s="95">
        <f>IF(INDEX(技能效果!N:N,MATCH(B4692,技能效果!B:B,0))=0,INDEX(技能效果!M:M,MATCH(技能效果等级!B4692,技能效果!B:B,0)),INDEX(技能效果!M:M,MATCH(技能效果等级!B4692,技能效果!B:B,0))*VLOOKUP(E4692,技能数值计算!$C$19:$D$28,2,FALSE))</f>
        <v>0</v>
      </c>
      <c r="P4692" s="97"/>
      <c r="Q4692" s="97"/>
      <c r="R4692" s="95" t="str">
        <f>IF(INDEX(技能效果!O:O,MATCH(技能效果等级!B4692,技能效果!B:B,0))="","",INDEX(技能效果!O:O,MATCH(技能效果等级!B4692,技能效果!B:B,0)))</f>
        <v/>
      </c>
      <c r="S4692" s="97"/>
      <c r="T4692" s="97"/>
      <c r="U4692" s="97"/>
      <c r="V4692" s="96" t="str">
        <f>IF(INDEX(技能效果!AF:AF,MATCH(技能效果等级!B4692,技能效果!B:B,0))="","",INDEX(技能效果!AF:AF,MATCH(技能效果等级!B4692,技能效果!B:B,0)))</f>
        <v/>
      </c>
      <c r="W4692" s="95">
        <f t="shared" si="71"/>
        <v>460</v>
      </c>
    </row>
    <row r="4693" spans="1:23" ht="16.5" x14ac:dyDescent="0.2">
      <c r="A4693" s="62">
        <v>4690</v>
      </c>
      <c r="B4693" s="95">
        <f>INDEX(技能效果!B:B,MATCH(技能效果等级!W4693,技能效果!AE:AE,0))</f>
        <v>210701402</v>
      </c>
      <c r="C4693" s="95" t="str">
        <f>INDEX(技能效果!C:C,MATCH(技能效果等级!B4693,技能效果!B:B,0))</f>
        <v>石灵明普攻水晶(教学)</v>
      </c>
      <c r="D4693" s="96" t="s">
        <v>873</v>
      </c>
      <c r="E4693" s="95">
        <v>6</v>
      </c>
      <c r="F4693" s="95">
        <f>INDEX(技能效果!H:H,MATCH(技能效果等级!B4693,技能效果!B:B,0))</f>
        <v>3006</v>
      </c>
      <c r="G4693" s="95">
        <f>IF(INDEX(技能效果!K:K,MATCH(B4693,技能效果!B:B,0))=0,INDEX(技能效果!I:I,MATCH(技能效果等级!B4693,技能效果!B:B,0)),INDEX(技能效果!I:I,MATCH(技能效果等级!B4693,技能效果!B:B,0))*VLOOKUP(E4693,技能数值计算!$C$19:$D$28,2,FALSE))</f>
        <v>1</v>
      </c>
      <c r="H4693" s="95">
        <f>INDEX(技能效果!J:J,MATCH(技能效果等级!B4693,技能效果!B:B,0))</f>
        <v>0</v>
      </c>
      <c r="I4693" s="97"/>
      <c r="J4693" s="97"/>
      <c r="K4693" s="97"/>
      <c r="L4693" s="97"/>
      <c r="M4693" s="97"/>
      <c r="N4693" s="96" t="str">
        <f>IF(INDEX(技能效果!L:L,MATCH(技能效果等级!B4693,技能效果!B:B,0))="","",INDEX(技能效果!L:L,MATCH(技能效果等级!B4693,技能效果!B:B,0)))</f>
        <v/>
      </c>
      <c r="O4693" s="95">
        <f>IF(INDEX(技能效果!N:N,MATCH(B4693,技能效果!B:B,0))=0,INDEX(技能效果!M:M,MATCH(技能效果等级!B4693,技能效果!B:B,0)),INDEX(技能效果!M:M,MATCH(技能效果等级!B4693,技能效果!B:B,0))*VLOOKUP(E4693,技能数值计算!$C$19:$D$28,2,FALSE))</f>
        <v>0</v>
      </c>
      <c r="P4693" s="97"/>
      <c r="Q4693" s="97"/>
      <c r="R4693" s="95" t="str">
        <f>IF(INDEX(技能效果!O:O,MATCH(技能效果等级!B4693,技能效果!B:B,0))="","",INDEX(技能效果!O:O,MATCH(技能效果等级!B4693,技能效果!B:B,0)))</f>
        <v/>
      </c>
      <c r="S4693" s="97"/>
      <c r="T4693" s="97"/>
      <c r="U4693" s="97"/>
      <c r="V4693" s="96" t="str">
        <f>IF(INDEX(技能效果!AF:AF,MATCH(技能效果等级!B4693,技能效果!B:B,0))="","",INDEX(技能效果!AF:AF,MATCH(技能效果等级!B4693,技能效果!B:B,0)))</f>
        <v/>
      </c>
      <c r="W4693" s="95">
        <f t="shared" si="71"/>
        <v>460</v>
      </c>
    </row>
    <row r="4694" spans="1:23" ht="16.5" x14ac:dyDescent="0.2">
      <c r="A4694" s="62">
        <v>4691</v>
      </c>
      <c r="B4694" s="95">
        <f>INDEX(技能效果!B:B,MATCH(技能效果等级!W4694,技能效果!AE:AE,0))</f>
        <v>210701402</v>
      </c>
      <c r="C4694" s="95" t="str">
        <f>INDEX(技能效果!C:C,MATCH(技能效果等级!B4694,技能效果!B:B,0))</f>
        <v>石灵明普攻水晶(教学)</v>
      </c>
      <c r="D4694" s="96" t="s">
        <v>873</v>
      </c>
      <c r="E4694" s="95">
        <v>7</v>
      </c>
      <c r="F4694" s="95">
        <f>INDEX(技能效果!H:H,MATCH(技能效果等级!B4694,技能效果!B:B,0))</f>
        <v>3006</v>
      </c>
      <c r="G4694" s="95">
        <f>IF(INDEX(技能效果!K:K,MATCH(B4694,技能效果!B:B,0))=0,INDEX(技能效果!I:I,MATCH(技能效果等级!B4694,技能效果!B:B,0)),INDEX(技能效果!I:I,MATCH(技能效果等级!B4694,技能效果!B:B,0))*VLOOKUP(E4694,技能数值计算!$C$19:$D$28,2,FALSE))</f>
        <v>1</v>
      </c>
      <c r="H4694" s="95">
        <f>INDEX(技能效果!J:J,MATCH(技能效果等级!B4694,技能效果!B:B,0))</f>
        <v>0</v>
      </c>
      <c r="I4694" s="97"/>
      <c r="J4694" s="97"/>
      <c r="K4694" s="97"/>
      <c r="L4694" s="97"/>
      <c r="M4694" s="97"/>
      <c r="N4694" s="96" t="str">
        <f>IF(INDEX(技能效果!L:L,MATCH(技能效果等级!B4694,技能效果!B:B,0))="","",INDEX(技能效果!L:L,MATCH(技能效果等级!B4694,技能效果!B:B,0)))</f>
        <v/>
      </c>
      <c r="O4694" s="95">
        <f>IF(INDEX(技能效果!N:N,MATCH(B4694,技能效果!B:B,0))=0,INDEX(技能效果!M:M,MATCH(技能效果等级!B4694,技能效果!B:B,0)),INDEX(技能效果!M:M,MATCH(技能效果等级!B4694,技能效果!B:B,0))*VLOOKUP(E4694,技能数值计算!$C$19:$D$28,2,FALSE))</f>
        <v>0</v>
      </c>
      <c r="P4694" s="97"/>
      <c r="Q4694" s="97"/>
      <c r="R4694" s="95" t="str">
        <f>IF(INDEX(技能效果!O:O,MATCH(技能效果等级!B4694,技能效果!B:B,0))="","",INDEX(技能效果!O:O,MATCH(技能效果等级!B4694,技能效果!B:B,0)))</f>
        <v/>
      </c>
      <c r="S4694" s="97"/>
      <c r="T4694" s="97"/>
      <c r="U4694" s="97"/>
      <c r="V4694" s="96" t="str">
        <f>IF(INDEX(技能效果!AF:AF,MATCH(技能效果等级!B4694,技能效果!B:B,0))="","",INDEX(技能效果!AF:AF,MATCH(技能效果等级!B4694,技能效果!B:B,0)))</f>
        <v/>
      </c>
      <c r="W4694" s="95">
        <f t="shared" si="71"/>
        <v>460</v>
      </c>
    </row>
    <row r="4695" spans="1:23" ht="16.5" x14ac:dyDescent="0.2">
      <c r="A4695" s="62">
        <v>4692</v>
      </c>
      <c r="B4695" s="95">
        <f>INDEX(技能效果!B:B,MATCH(技能效果等级!W4695,技能效果!AE:AE,0))</f>
        <v>210701402</v>
      </c>
      <c r="C4695" s="95" t="str">
        <f>INDEX(技能效果!C:C,MATCH(技能效果等级!B4695,技能效果!B:B,0))</f>
        <v>石灵明普攻水晶(教学)</v>
      </c>
      <c r="D4695" s="96" t="s">
        <v>873</v>
      </c>
      <c r="E4695" s="95">
        <v>8</v>
      </c>
      <c r="F4695" s="95">
        <f>INDEX(技能效果!H:H,MATCH(技能效果等级!B4695,技能效果!B:B,0))</f>
        <v>3006</v>
      </c>
      <c r="G4695" s="95">
        <f>IF(INDEX(技能效果!K:K,MATCH(B4695,技能效果!B:B,0))=0,INDEX(技能效果!I:I,MATCH(技能效果等级!B4695,技能效果!B:B,0)),INDEX(技能效果!I:I,MATCH(技能效果等级!B4695,技能效果!B:B,0))*VLOOKUP(E4695,技能数值计算!$C$19:$D$28,2,FALSE))</f>
        <v>1</v>
      </c>
      <c r="H4695" s="95">
        <f>INDEX(技能效果!J:J,MATCH(技能效果等级!B4695,技能效果!B:B,0))</f>
        <v>0</v>
      </c>
      <c r="I4695" s="97"/>
      <c r="J4695" s="97"/>
      <c r="K4695" s="97"/>
      <c r="L4695" s="97"/>
      <c r="M4695" s="97"/>
      <c r="N4695" s="96" t="str">
        <f>IF(INDEX(技能效果!L:L,MATCH(技能效果等级!B4695,技能效果!B:B,0))="","",INDEX(技能效果!L:L,MATCH(技能效果等级!B4695,技能效果!B:B,0)))</f>
        <v/>
      </c>
      <c r="O4695" s="95">
        <f>IF(INDEX(技能效果!N:N,MATCH(B4695,技能效果!B:B,0))=0,INDEX(技能效果!M:M,MATCH(技能效果等级!B4695,技能效果!B:B,0)),INDEX(技能效果!M:M,MATCH(技能效果等级!B4695,技能效果!B:B,0))*VLOOKUP(E4695,技能数值计算!$C$19:$D$28,2,FALSE))</f>
        <v>0</v>
      </c>
      <c r="P4695" s="97"/>
      <c r="Q4695" s="97"/>
      <c r="R4695" s="95" t="str">
        <f>IF(INDEX(技能效果!O:O,MATCH(技能效果等级!B4695,技能效果!B:B,0))="","",INDEX(技能效果!O:O,MATCH(技能效果等级!B4695,技能效果!B:B,0)))</f>
        <v/>
      </c>
      <c r="S4695" s="97"/>
      <c r="T4695" s="97"/>
      <c r="U4695" s="97"/>
      <c r="V4695" s="96" t="str">
        <f>IF(INDEX(技能效果!AF:AF,MATCH(技能效果等级!B4695,技能效果!B:B,0))="","",INDEX(技能效果!AF:AF,MATCH(技能效果等级!B4695,技能效果!B:B,0)))</f>
        <v/>
      </c>
      <c r="W4695" s="95">
        <f t="shared" si="71"/>
        <v>460</v>
      </c>
    </row>
    <row r="4696" spans="1:23" ht="16.5" x14ac:dyDescent="0.2">
      <c r="A4696" s="62">
        <v>4693</v>
      </c>
      <c r="B4696" s="95">
        <f>INDEX(技能效果!B:B,MATCH(技能效果等级!W4696,技能效果!AE:AE,0))</f>
        <v>210701402</v>
      </c>
      <c r="C4696" s="95" t="str">
        <f>INDEX(技能效果!C:C,MATCH(技能效果等级!B4696,技能效果!B:B,0))</f>
        <v>石灵明普攻水晶(教学)</v>
      </c>
      <c r="D4696" s="96" t="s">
        <v>873</v>
      </c>
      <c r="E4696" s="95">
        <v>9</v>
      </c>
      <c r="F4696" s="95">
        <f>INDEX(技能效果!H:H,MATCH(技能效果等级!B4696,技能效果!B:B,0))</f>
        <v>3006</v>
      </c>
      <c r="G4696" s="95">
        <f>IF(INDEX(技能效果!K:K,MATCH(B4696,技能效果!B:B,0))=0,INDEX(技能效果!I:I,MATCH(技能效果等级!B4696,技能效果!B:B,0)),INDEX(技能效果!I:I,MATCH(技能效果等级!B4696,技能效果!B:B,0))*VLOOKUP(E4696,技能数值计算!$C$19:$D$28,2,FALSE))</f>
        <v>1</v>
      </c>
      <c r="H4696" s="95">
        <f>INDEX(技能效果!J:J,MATCH(技能效果等级!B4696,技能效果!B:B,0))</f>
        <v>0</v>
      </c>
      <c r="I4696" s="97"/>
      <c r="J4696" s="97"/>
      <c r="K4696" s="97"/>
      <c r="L4696" s="97"/>
      <c r="M4696" s="97"/>
      <c r="N4696" s="96" t="str">
        <f>IF(INDEX(技能效果!L:L,MATCH(技能效果等级!B4696,技能效果!B:B,0))="","",INDEX(技能效果!L:L,MATCH(技能效果等级!B4696,技能效果!B:B,0)))</f>
        <v/>
      </c>
      <c r="O4696" s="95">
        <f>IF(INDEX(技能效果!N:N,MATCH(B4696,技能效果!B:B,0))=0,INDEX(技能效果!M:M,MATCH(技能效果等级!B4696,技能效果!B:B,0)),INDEX(技能效果!M:M,MATCH(技能效果等级!B4696,技能效果!B:B,0))*VLOOKUP(E4696,技能数值计算!$C$19:$D$28,2,FALSE))</f>
        <v>0</v>
      </c>
      <c r="P4696" s="97"/>
      <c r="Q4696" s="97"/>
      <c r="R4696" s="95" t="str">
        <f>IF(INDEX(技能效果!O:O,MATCH(技能效果等级!B4696,技能效果!B:B,0))="","",INDEX(技能效果!O:O,MATCH(技能效果等级!B4696,技能效果!B:B,0)))</f>
        <v/>
      </c>
      <c r="S4696" s="97"/>
      <c r="T4696" s="97"/>
      <c r="U4696" s="97"/>
      <c r="V4696" s="96" t="str">
        <f>IF(INDEX(技能效果!AF:AF,MATCH(技能效果等级!B4696,技能效果!B:B,0))="","",INDEX(技能效果!AF:AF,MATCH(技能效果等级!B4696,技能效果!B:B,0)))</f>
        <v/>
      </c>
      <c r="W4696" s="95">
        <f t="shared" si="71"/>
        <v>460</v>
      </c>
    </row>
    <row r="4697" spans="1:23" ht="16.5" x14ac:dyDescent="0.2">
      <c r="A4697" s="62">
        <v>4694</v>
      </c>
      <c r="B4697" s="95">
        <f>INDEX(技能效果!B:B,MATCH(技能效果等级!W4697,技能效果!AE:AE,0))</f>
        <v>210701402</v>
      </c>
      <c r="C4697" s="95" t="str">
        <f>INDEX(技能效果!C:C,MATCH(技能效果等级!B4697,技能效果!B:B,0))</f>
        <v>石灵明普攻水晶(教学)</v>
      </c>
      <c r="D4697" s="96" t="s">
        <v>873</v>
      </c>
      <c r="E4697" s="95">
        <v>10</v>
      </c>
      <c r="F4697" s="95">
        <f>INDEX(技能效果!H:H,MATCH(技能效果等级!B4697,技能效果!B:B,0))</f>
        <v>3006</v>
      </c>
      <c r="G4697" s="95">
        <f>IF(INDEX(技能效果!K:K,MATCH(B4697,技能效果!B:B,0))=0,INDEX(技能效果!I:I,MATCH(技能效果等级!B4697,技能效果!B:B,0)),INDEX(技能效果!I:I,MATCH(技能效果等级!B4697,技能效果!B:B,0))*VLOOKUP(E4697,技能数值计算!$C$19:$D$28,2,FALSE))</f>
        <v>1</v>
      </c>
      <c r="H4697" s="95">
        <f>INDEX(技能效果!J:J,MATCH(技能效果等级!B4697,技能效果!B:B,0))</f>
        <v>0</v>
      </c>
      <c r="I4697" s="97"/>
      <c r="J4697" s="97"/>
      <c r="K4697" s="97"/>
      <c r="L4697" s="97"/>
      <c r="M4697" s="97"/>
      <c r="N4697" s="96" t="str">
        <f>IF(INDEX(技能效果!L:L,MATCH(技能效果等级!B4697,技能效果!B:B,0))="","",INDEX(技能效果!L:L,MATCH(技能效果等级!B4697,技能效果!B:B,0)))</f>
        <v/>
      </c>
      <c r="O4697" s="95">
        <f>IF(INDEX(技能效果!N:N,MATCH(B4697,技能效果!B:B,0))=0,INDEX(技能效果!M:M,MATCH(技能效果等级!B4697,技能效果!B:B,0)),INDEX(技能效果!M:M,MATCH(技能效果等级!B4697,技能效果!B:B,0))*VLOOKUP(E4697,技能数值计算!$C$19:$D$28,2,FALSE))</f>
        <v>0</v>
      </c>
      <c r="P4697" s="97"/>
      <c r="Q4697" s="97"/>
      <c r="R4697" s="95" t="str">
        <f>IF(INDEX(技能效果!O:O,MATCH(技能效果等级!B4697,技能效果!B:B,0))="","",INDEX(技能效果!O:O,MATCH(技能效果等级!B4697,技能效果!B:B,0)))</f>
        <v/>
      </c>
      <c r="S4697" s="97"/>
      <c r="T4697" s="97"/>
      <c r="U4697" s="97"/>
      <c r="V4697" s="96" t="str">
        <f>IF(INDEX(技能效果!AF:AF,MATCH(技能效果等级!B4697,技能效果!B:B,0))="","",INDEX(技能效果!AF:AF,MATCH(技能效果等级!B4697,技能效果!B:B,0)))</f>
        <v/>
      </c>
      <c r="W4697" s="95">
        <f t="shared" si="71"/>
        <v>460</v>
      </c>
    </row>
    <row r="4698" spans="1:23" ht="16.5" x14ac:dyDescent="0.2">
      <c r="A4698" s="62">
        <v>4695</v>
      </c>
      <c r="B4698" s="95">
        <f>INDEX(技能效果!B:B,MATCH(技能效果等级!W4698,技能效果!AE:AE,0))</f>
        <v>210701501</v>
      </c>
      <c r="C4698" s="95" t="str">
        <f>INDEX(技能效果!C:C,MATCH(技能效果等级!B4698,技能效果!B:B,0))</f>
        <v>于禁普攻伤害(教学)</v>
      </c>
      <c r="D4698" s="96" t="s">
        <v>873</v>
      </c>
      <c r="E4698" s="95">
        <v>1</v>
      </c>
      <c r="F4698" s="95">
        <f>INDEX(技能效果!H:H,MATCH(技能效果等级!B4698,技能效果!B:B,0))</f>
        <v>1001</v>
      </c>
      <c r="G4698" s="95">
        <f>IF(INDEX(技能效果!K:K,MATCH(B4698,技能效果!B:B,0))=0,INDEX(技能效果!I:I,MATCH(技能效果等级!B4698,技能效果!B:B,0)),INDEX(技能效果!I:I,MATCH(技能效果等级!B4698,技能效果!B:B,0))*VLOOKUP(E4698,技能数值计算!$C$19:$D$28,2,FALSE))</f>
        <v>0.5</v>
      </c>
      <c r="H4698" s="95">
        <f>INDEX(技能效果!J:J,MATCH(技能效果等级!B4698,技能效果!B:B,0))</f>
        <v>0</v>
      </c>
      <c r="I4698" s="97"/>
      <c r="J4698" s="97"/>
      <c r="K4698" s="97"/>
      <c r="L4698" s="97"/>
      <c r="M4698" s="97"/>
      <c r="N4698" s="96" t="str">
        <f>IF(INDEX(技能效果!L:L,MATCH(技能效果等级!B4698,技能效果!B:B,0))="","",INDEX(技能效果!L:L,MATCH(技能效果等级!B4698,技能效果!B:B,0)))</f>
        <v/>
      </c>
      <c r="O4698" s="95">
        <f>IF(INDEX(技能效果!N:N,MATCH(B4698,技能效果!B:B,0))=0,INDEX(技能效果!M:M,MATCH(技能效果等级!B4698,技能效果!B:B,0)),INDEX(技能效果!M:M,MATCH(技能效果等级!B4698,技能效果!B:B,0))*VLOOKUP(E4698,技能数值计算!$C$19:$D$28,2,FALSE))</f>
        <v>0</v>
      </c>
      <c r="P4698" s="97"/>
      <c r="Q4698" s="97"/>
      <c r="R4698" s="95" t="str">
        <f>IF(INDEX(技能效果!O:O,MATCH(技能效果等级!B4698,技能效果!B:B,0))="","",INDEX(技能效果!O:O,MATCH(技能效果等级!B4698,技能效果!B:B,0)))</f>
        <v/>
      </c>
      <c r="S4698" s="97"/>
      <c r="T4698" s="97"/>
      <c r="U4698" s="97"/>
      <c r="V4698" s="96" t="str">
        <f>IF(INDEX(技能效果!AF:AF,MATCH(技能效果等级!B4698,技能效果!B:B,0))="","",INDEX(技能效果!AF:AF,MATCH(技能效果等级!B4698,技能效果!B:B,0)))</f>
        <v/>
      </c>
      <c r="W4698" s="95">
        <f t="shared" si="71"/>
        <v>461</v>
      </c>
    </row>
    <row r="4699" spans="1:23" ht="16.5" x14ac:dyDescent="0.2">
      <c r="A4699" s="62">
        <v>4696</v>
      </c>
      <c r="B4699" s="95">
        <f>INDEX(技能效果!B:B,MATCH(技能效果等级!W4699,技能效果!AE:AE,0))</f>
        <v>210701501</v>
      </c>
      <c r="C4699" s="95" t="str">
        <f>INDEX(技能效果!C:C,MATCH(技能效果等级!B4699,技能效果!B:B,0))</f>
        <v>于禁普攻伤害(教学)</v>
      </c>
      <c r="D4699" s="96" t="s">
        <v>873</v>
      </c>
      <c r="E4699" s="95">
        <v>2</v>
      </c>
      <c r="F4699" s="95">
        <f>INDEX(技能效果!H:H,MATCH(技能效果等级!B4699,技能效果!B:B,0))</f>
        <v>1001</v>
      </c>
      <c r="G4699" s="95">
        <f>IF(INDEX(技能效果!K:K,MATCH(B4699,技能效果!B:B,0))=0,INDEX(技能效果!I:I,MATCH(技能效果等级!B4699,技能效果!B:B,0)),INDEX(技能效果!I:I,MATCH(技能效果等级!B4699,技能效果!B:B,0))*VLOOKUP(E4699,技能数值计算!$C$19:$D$28,2,FALSE))</f>
        <v>0.5</v>
      </c>
      <c r="H4699" s="95">
        <f>INDEX(技能效果!J:J,MATCH(技能效果等级!B4699,技能效果!B:B,0))</f>
        <v>0</v>
      </c>
      <c r="I4699" s="97"/>
      <c r="J4699" s="97"/>
      <c r="K4699" s="97"/>
      <c r="L4699" s="97"/>
      <c r="M4699" s="97"/>
      <c r="N4699" s="96" t="str">
        <f>IF(INDEX(技能效果!L:L,MATCH(技能效果等级!B4699,技能效果!B:B,0))="","",INDEX(技能效果!L:L,MATCH(技能效果等级!B4699,技能效果!B:B,0)))</f>
        <v/>
      </c>
      <c r="O4699" s="95">
        <f>IF(INDEX(技能效果!N:N,MATCH(B4699,技能效果!B:B,0))=0,INDEX(技能效果!M:M,MATCH(技能效果等级!B4699,技能效果!B:B,0)),INDEX(技能效果!M:M,MATCH(技能效果等级!B4699,技能效果!B:B,0))*VLOOKUP(E4699,技能数值计算!$C$19:$D$28,2,FALSE))</f>
        <v>0</v>
      </c>
      <c r="P4699" s="97"/>
      <c r="Q4699" s="97"/>
      <c r="R4699" s="95" t="str">
        <f>IF(INDEX(技能效果!O:O,MATCH(技能效果等级!B4699,技能效果!B:B,0))="","",INDEX(技能效果!O:O,MATCH(技能效果等级!B4699,技能效果!B:B,0)))</f>
        <v/>
      </c>
      <c r="S4699" s="97"/>
      <c r="T4699" s="97"/>
      <c r="U4699" s="97"/>
      <c r="V4699" s="96" t="str">
        <f>IF(INDEX(技能效果!AF:AF,MATCH(技能效果等级!B4699,技能效果!B:B,0))="","",INDEX(技能效果!AF:AF,MATCH(技能效果等级!B4699,技能效果!B:B,0)))</f>
        <v/>
      </c>
      <c r="W4699" s="95">
        <f t="shared" si="71"/>
        <v>461</v>
      </c>
    </row>
    <row r="4700" spans="1:23" ht="16.5" x14ac:dyDescent="0.2">
      <c r="A4700" s="62">
        <v>4697</v>
      </c>
      <c r="B4700" s="95">
        <f>INDEX(技能效果!B:B,MATCH(技能效果等级!W4700,技能效果!AE:AE,0))</f>
        <v>210701501</v>
      </c>
      <c r="C4700" s="95" t="str">
        <f>INDEX(技能效果!C:C,MATCH(技能效果等级!B4700,技能效果!B:B,0))</f>
        <v>于禁普攻伤害(教学)</v>
      </c>
      <c r="D4700" s="96" t="s">
        <v>873</v>
      </c>
      <c r="E4700" s="95">
        <v>3</v>
      </c>
      <c r="F4700" s="95">
        <f>INDEX(技能效果!H:H,MATCH(技能效果等级!B4700,技能效果!B:B,0))</f>
        <v>1001</v>
      </c>
      <c r="G4700" s="95">
        <f>IF(INDEX(技能效果!K:K,MATCH(B4700,技能效果!B:B,0))=0,INDEX(技能效果!I:I,MATCH(技能效果等级!B4700,技能效果!B:B,0)),INDEX(技能效果!I:I,MATCH(技能效果等级!B4700,技能效果!B:B,0))*VLOOKUP(E4700,技能数值计算!$C$19:$D$28,2,FALSE))</f>
        <v>0.5</v>
      </c>
      <c r="H4700" s="95">
        <f>INDEX(技能效果!J:J,MATCH(技能效果等级!B4700,技能效果!B:B,0))</f>
        <v>0</v>
      </c>
      <c r="I4700" s="97"/>
      <c r="J4700" s="97"/>
      <c r="K4700" s="97"/>
      <c r="L4700" s="97"/>
      <c r="M4700" s="97"/>
      <c r="N4700" s="96" t="str">
        <f>IF(INDEX(技能效果!L:L,MATCH(技能效果等级!B4700,技能效果!B:B,0))="","",INDEX(技能效果!L:L,MATCH(技能效果等级!B4700,技能效果!B:B,0)))</f>
        <v/>
      </c>
      <c r="O4700" s="95">
        <f>IF(INDEX(技能效果!N:N,MATCH(B4700,技能效果!B:B,0))=0,INDEX(技能效果!M:M,MATCH(技能效果等级!B4700,技能效果!B:B,0)),INDEX(技能效果!M:M,MATCH(技能效果等级!B4700,技能效果!B:B,0))*VLOOKUP(E4700,技能数值计算!$C$19:$D$28,2,FALSE))</f>
        <v>0</v>
      </c>
      <c r="P4700" s="97"/>
      <c r="Q4700" s="97"/>
      <c r="R4700" s="95" t="str">
        <f>IF(INDEX(技能效果!O:O,MATCH(技能效果等级!B4700,技能效果!B:B,0))="","",INDEX(技能效果!O:O,MATCH(技能效果等级!B4700,技能效果!B:B,0)))</f>
        <v/>
      </c>
      <c r="S4700" s="97"/>
      <c r="T4700" s="97"/>
      <c r="U4700" s="97"/>
      <c r="V4700" s="96" t="str">
        <f>IF(INDEX(技能效果!AF:AF,MATCH(技能效果等级!B4700,技能效果!B:B,0))="","",INDEX(技能效果!AF:AF,MATCH(技能效果等级!B4700,技能效果!B:B,0)))</f>
        <v/>
      </c>
      <c r="W4700" s="95">
        <f t="shared" si="71"/>
        <v>461</v>
      </c>
    </row>
    <row r="4701" spans="1:23" ht="16.5" x14ac:dyDescent="0.2">
      <c r="A4701" s="62">
        <v>4698</v>
      </c>
      <c r="B4701" s="95">
        <f>INDEX(技能效果!B:B,MATCH(技能效果等级!W4701,技能效果!AE:AE,0))</f>
        <v>210701501</v>
      </c>
      <c r="C4701" s="95" t="str">
        <f>INDEX(技能效果!C:C,MATCH(技能效果等级!B4701,技能效果!B:B,0))</f>
        <v>于禁普攻伤害(教学)</v>
      </c>
      <c r="D4701" s="96" t="s">
        <v>873</v>
      </c>
      <c r="E4701" s="95">
        <v>4</v>
      </c>
      <c r="F4701" s="95">
        <f>INDEX(技能效果!H:H,MATCH(技能效果等级!B4701,技能效果!B:B,0))</f>
        <v>1001</v>
      </c>
      <c r="G4701" s="95">
        <f>IF(INDEX(技能效果!K:K,MATCH(B4701,技能效果!B:B,0))=0,INDEX(技能效果!I:I,MATCH(技能效果等级!B4701,技能效果!B:B,0)),INDEX(技能效果!I:I,MATCH(技能效果等级!B4701,技能效果!B:B,0))*VLOOKUP(E4701,技能数值计算!$C$19:$D$28,2,FALSE))</f>
        <v>0.5</v>
      </c>
      <c r="H4701" s="95">
        <f>INDEX(技能效果!J:J,MATCH(技能效果等级!B4701,技能效果!B:B,0))</f>
        <v>0</v>
      </c>
      <c r="I4701" s="97"/>
      <c r="J4701" s="97"/>
      <c r="K4701" s="97"/>
      <c r="L4701" s="97"/>
      <c r="M4701" s="97"/>
      <c r="N4701" s="96" t="str">
        <f>IF(INDEX(技能效果!L:L,MATCH(技能效果等级!B4701,技能效果!B:B,0))="","",INDEX(技能效果!L:L,MATCH(技能效果等级!B4701,技能效果!B:B,0)))</f>
        <v/>
      </c>
      <c r="O4701" s="95">
        <f>IF(INDEX(技能效果!N:N,MATCH(B4701,技能效果!B:B,0))=0,INDEX(技能效果!M:M,MATCH(技能效果等级!B4701,技能效果!B:B,0)),INDEX(技能效果!M:M,MATCH(技能效果等级!B4701,技能效果!B:B,0))*VLOOKUP(E4701,技能数值计算!$C$19:$D$28,2,FALSE))</f>
        <v>0</v>
      </c>
      <c r="P4701" s="97"/>
      <c r="Q4701" s="97"/>
      <c r="R4701" s="95" t="str">
        <f>IF(INDEX(技能效果!O:O,MATCH(技能效果等级!B4701,技能效果!B:B,0))="","",INDEX(技能效果!O:O,MATCH(技能效果等级!B4701,技能效果!B:B,0)))</f>
        <v/>
      </c>
      <c r="S4701" s="97"/>
      <c r="T4701" s="97"/>
      <c r="U4701" s="97"/>
      <c r="V4701" s="96" t="str">
        <f>IF(INDEX(技能效果!AF:AF,MATCH(技能效果等级!B4701,技能效果!B:B,0))="","",INDEX(技能效果!AF:AF,MATCH(技能效果等级!B4701,技能效果!B:B,0)))</f>
        <v/>
      </c>
      <c r="W4701" s="95">
        <f t="shared" si="71"/>
        <v>461</v>
      </c>
    </row>
    <row r="4702" spans="1:23" ht="16.5" x14ac:dyDescent="0.2">
      <c r="A4702" s="62">
        <v>4699</v>
      </c>
      <c r="B4702" s="95">
        <f>INDEX(技能效果!B:B,MATCH(技能效果等级!W4702,技能效果!AE:AE,0))</f>
        <v>210701501</v>
      </c>
      <c r="C4702" s="95" t="str">
        <f>INDEX(技能效果!C:C,MATCH(技能效果等级!B4702,技能效果!B:B,0))</f>
        <v>于禁普攻伤害(教学)</v>
      </c>
      <c r="D4702" s="96" t="s">
        <v>873</v>
      </c>
      <c r="E4702" s="95">
        <v>5</v>
      </c>
      <c r="F4702" s="95">
        <f>INDEX(技能效果!H:H,MATCH(技能效果等级!B4702,技能效果!B:B,0))</f>
        <v>1001</v>
      </c>
      <c r="G4702" s="95">
        <f>IF(INDEX(技能效果!K:K,MATCH(B4702,技能效果!B:B,0))=0,INDEX(技能效果!I:I,MATCH(技能效果等级!B4702,技能效果!B:B,0)),INDEX(技能效果!I:I,MATCH(技能效果等级!B4702,技能效果!B:B,0))*VLOOKUP(E4702,技能数值计算!$C$19:$D$28,2,FALSE))</f>
        <v>0.5</v>
      </c>
      <c r="H4702" s="95">
        <f>INDEX(技能效果!J:J,MATCH(技能效果等级!B4702,技能效果!B:B,0))</f>
        <v>0</v>
      </c>
      <c r="I4702" s="97"/>
      <c r="J4702" s="97"/>
      <c r="K4702" s="97"/>
      <c r="L4702" s="97"/>
      <c r="M4702" s="97"/>
      <c r="N4702" s="96" t="str">
        <f>IF(INDEX(技能效果!L:L,MATCH(技能效果等级!B4702,技能效果!B:B,0))="","",INDEX(技能效果!L:L,MATCH(技能效果等级!B4702,技能效果!B:B,0)))</f>
        <v/>
      </c>
      <c r="O4702" s="95">
        <f>IF(INDEX(技能效果!N:N,MATCH(B4702,技能效果!B:B,0))=0,INDEX(技能效果!M:M,MATCH(技能效果等级!B4702,技能效果!B:B,0)),INDEX(技能效果!M:M,MATCH(技能效果等级!B4702,技能效果!B:B,0))*VLOOKUP(E4702,技能数值计算!$C$19:$D$28,2,FALSE))</f>
        <v>0</v>
      </c>
      <c r="P4702" s="97"/>
      <c r="Q4702" s="97"/>
      <c r="R4702" s="95" t="str">
        <f>IF(INDEX(技能效果!O:O,MATCH(技能效果等级!B4702,技能效果!B:B,0))="","",INDEX(技能效果!O:O,MATCH(技能效果等级!B4702,技能效果!B:B,0)))</f>
        <v/>
      </c>
      <c r="S4702" s="97"/>
      <c r="T4702" s="97"/>
      <c r="U4702" s="97"/>
      <c r="V4702" s="96" t="str">
        <f>IF(INDEX(技能效果!AF:AF,MATCH(技能效果等级!B4702,技能效果!B:B,0))="","",INDEX(技能效果!AF:AF,MATCH(技能效果等级!B4702,技能效果!B:B,0)))</f>
        <v/>
      </c>
      <c r="W4702" s="95">
        <f t="shared" si="71"/>
        <v>461</v>
      </c>
    </row>
    <row r="4703" spans="1:23" ht="16.5" x14ac:dyDescent="0.2">
      <c r="A4703" s="62">
        <v>4700</v>
      </c>
      <c r="B4703" s="95">
        <f>INDEX(技能效果!B:B,MATCH(技能效果等级!W4703,技能效果!AE:AE,0))</f>
        <v>210701501</v>
      </c>
      <c r="C4703" s="95" t="str">
        <f>INDEX(技能效果!C:C,MATCH(技能效果等级!B4703,技能效果!B:B,0))</f>
        <v>于禁普攻伤害(教学)</v>
      </c>
      <c r="D4703" s="96" t="s">
        <v>873</v>
      </c>
      <c r="E4703" s="95">
        <v>6</v>
      </c>
      <c r="F4703" s="95">
        <f>INDEX(技能效果!H:H,MATCH(技能效果等级!B4703,技能效果!B:B,0))</f>
        <v>1001</v>
      </c>
      <c r="G4703" s="95">
        <f>IF(INDEX(技能效果!K:K,MATCH(B4703,技能效果!B:B,0))=0,INDEX(技能效果!I:I,MATCH(技能效果等级!B4703,技能效果!B:B,0)),INDEX(技能效果!I:I,MATCH(技能效果等级!B4703,技能效果!B:B,0))*VLOOKUP(E4703,技能数值计算!$C$19:$D$28,2,FALSE))</f>
        <v>0.5</v>
      </c>
      <c r="H4703" s="95">
        <f>INDEX(技能效果!J:J,MATCH(技能效果等级!B4703,技能效果!B:B,0))</f>
        <v>0</v>
      </c>
      <c r="I4703" s="97"/>
      <c r="J4703" s="97"/>
      <c r="K4703" s="97"/>
      <c r="L4703" s="97"/>
      <c r="M4703" s="97"/>
      <c r="N4703" s="96" t="str">
        <f>IF(INDEX(技能效果!L:L,MATCH(技能效果等级!B4703,技能效果!B:B,0))="","",INDEX(技能效果!L:L,MATCH(技能效果等级!B4703,技能效果!B:B,0)))</f>
        <v/>
      </c>
      <c r="O4703" s="95">
        <f>IF(INDEX(技能效果!N:N,MATCH(B4703,技能效果!B:B,0))=0,INDEX(技能效果!M:M,MATCH(技能效果等级!B4703,技能效果!B:B,0)),INDEX(技能效果!M:M,MATCH(技能效果等级!B4703,技能效果!B:B,0))*VLOOKUP(E4703,技能数值计算!$C$19:$D$28,2,FALSE))</f>
        <v>0</v>
      </c>
      <c r="P4703" s="97"/>
      <c r="Q4703" s="97"/>
      <c r="R4703" s="95" t="str">
        <f>IF(INDEX(技能效果!O:O,MATCH(技能效果等级!B4703,技能效果!B:B,0))="","",INDEX(技能效果!O:O,MATCH(技能效果等级!B4703,技能效果!B:B,0)))</f>
        <v/>
      </c>
      <c r="S4703" s="97"/>
      <c r="T4703" s="97"/>
      <c r="U4703" s="97"/>
      <c r="V4703" s="96" t="str">
        <f>IF(INDEX(技能效果!AF:AF,MATCH(技能效果等级!B4703,技能效果!B:B,0))="","",INDEX(技能效果!AF:AF,MATCH(技能效果等级!B4703,技能效果!B:B,0)))</f>
        <v/>
      </c>
      <c r="W4703" s="95">
        <f t="shared" si="71"/>
        <v>461</v>
      </c>
    </row>
    <row r="4704" spans="1:23" ht="16.5" x14ac:dyDescent="0.2">
      <c r="A4704" s="62">
        <v>4701</v>
      </c>
      <c r="B4704" s="95">
        <f>INDEX(技能效果!B:B,MATCH(技能效果等级!W4704,技能效果!AE:AE,0))</f>
        <v>210701501</v>
      </c>
      <c r="C4704" s="95" t="str">
        <f>INDEX(技能效果!C:C,MATCH(技能效果等级!B4704,技能效果!B:B,0))</f>
        <v>于禁普攻伤害(教学)</v>
      </c>
      <c r="D4704" s="96" t="s">
        <v>873</v>
      </c>
      <c r="E4704" s="95">
        <v>7</v>
      </c>
      <c r="F4704" s="95">
        <f>INDEX(技能效果!H:H,MATCH(技能效果等级!B4704,技能效果!B:B,0))</f>
        <v>1001</v>
      </c>
      <c r="G4704" s="95">
        <f>IF(INDEX(技能效果!K:K,MATCH(B4704,技能效果!B:B,0))=0,INDEX(技能效果!I:I,MATCH(技能效果等级!B4704,技能效果!B:B,0)),INDEX(技能效果!I:I,MATCH(技能效果等级!B4704,技能效果!B:B,0))*VLOOKUP(E4704,技能数值计算!$C$19:$D$28,2,FALSE))</f>
        <v>0.5</v>
      </c>
      <c r="H4704" s="95">
        <f>INDEX(技能效果!J:J,MATCH(技能效果等级!B4704,技能效果!B:B,0))</f>
        <v>0</v>
      </c>
      <c r="I4704" s="97"/>
      <c r="J4704" s="97"/>
      <c r="K4704" s="97"/>
      <c r="L4704" s="97"/>
      <c r="M4704" s="97"/>
      <c r="N4704" s="96" t="str">
        <f>IF(INDEX(技能效果!L:L,MATCH(技能效果等级!B4704,技能效果!B:B,0))="","",INDEX(技能效果!L:L,MATCH(技能效果等级!B4704,技能效果!B:B,0)))</f>
        <v/>
      </c>
      <c r="O4704" s="95">
        <f>IF(INDEX(技能效果!N:N,MATCH(B4704,技能效果!B:B,0))=0,INDEX(技能效果!M:M,MATCH(技能效果等级!B4704,技能效果!B:B,0)),INDEX(技能效果!M:M,MATCH(技能效果等级!B4704,技能效果!B:B,0))*VLOOKUP(E4704,技能数值计算!$C$19:$D$28,2,FALSE))</f>
        <v>0</v>
      </c>
      <c r="P4704" s="97"/>
      <c r="Q4704" s="97"/>
      <c r="R4704" s="95" t="str">
        <f>IF(INDEX(技能效果!O:O,MATCH(技能效果等级!B4704,技能效果!B:B,0))="","",INDEX(技能效果!O:O,MATCH(技能效果等级!B4704,技能效果!B:B,0)))</f>
        <v/>
      </c>
      <c r="S4704" s="97"/>
      <c r="T4704" s="97"/>
      <c r="U4704" s="97"/>
      <c r="V4704" s="96" t="str">
        <f>IF(INDEX(技能效果!AF:AF,MATCH(技能效果等级!B4704,技能效果!B:B,0))="","",INDEX(技能效果!AF:AF,MATCH(技能效果等级!B4704,技能效果!B:B,0)))</f>
        <v/>
      </c>
      <c r="W4704" s="95">
        <f t="shared" si="71"/>
        <v>461</v>
      </c>
    </row>
    <row r="4705" spans="1:23" ht="16.5" x14ac:dyDescent="0.2">
      <c r="A4705" s="62">
        <v>4702</v>
      </c>
      <c r="B4705" s="95">
        <f>INDEX(技能效果!B:B,MATCH(技能效果等级!W4705,技能效果!AE:AE,0))</f>
        <v>210701501</v>
      </c>
      <c r="C4705" s="95" t="str">
        <f>INDEX(技能效果!C:C,MATCH(技能效果等级!B4705,技能效果!B:B,0))</f>
        <v>于禁普攻伤害(教学)</v>
      </c>
      <c r="D4705" s="96" t="s">
        <v>873</v>
      </c>
      <c r="E4705" s="95">
        <v>8</v>
      </c>
      <c r="F4705" s="95">
        <f>INDEX(技能效果!H:H,MATCH(技能效果等级!B4705,技能效果!B:B,0))</f>
        <v>1001</v>
      </c>
      <c r="G4705" s="95">
        <f>IF(INDEX(技能效果!K:K,MATCH(B4705,技能效果!B:B,0))=0,INDEX(技能效果!I:I,MATCH(技能效果等级!B4705,技能效果!B:B,0)),INDEX(技能效果!I:I,MATCH(技能效果等级!B4705,技能效果!B:B,0))*VLOOKUP(E4705,技能数值计算!$C$19:$D$28,2,FALSE))</f>
        <v>0.5</v>
      </c>
      <c r="H4705" s="95">
        <f>INDEX(技能效果!J:J,MATCH(技能效果等级!B4705,技能效果!B:B,0))</f>
        <v>0</v>
      </c>
      <c r="I4705" s="97"/>
      <c r="J4705" s="97"/>
      <c r="K4705" s="97"/>
      <c r="L4705" s="97"/>
      <c r="M4705" s="97"/>
      <c r="N4705" s="96" t="str">
        <f>IF(INDEX(技能效果!L:L,MATCH(技能效果等级!B4705,技能效果!B:B,0))="","",INDEX(技能效果!L:L,MATCH(技能效果等级!B4705,技能效果!B:B,0)))</f>
        <v/>
      </c>
      <c r="O4705" s="95">
        <f>IF(INDEX(技能效果!N:N,MATCH(B4705,技能效果!B:B,0))=0,INDEX(技能效果!M:M,MATCH(技能效果等级!B4705,技能效果!B:B,0)),INDEX(技能效果!M:M,MATCH(技能效果等级!B4705,技能效果!B:B,0))*VLOOKUP(E4705,技能数值计算!$C$19:$D$28,2,FALSE))</f>
        <v>0</v>
      </c>
      <c r="P4705" s="97"/>
      <c r="Q4705" s="97"/>
      <c r="R4705" s="95" t="str">
        <f>IF(INDEX(技能效果!O:O,MATCH(技能效果等级!B4705,技能效果!B:B,0))="","",INDEX(技能效果!O:O,MATCH(技能效果等级!B4705,技能效果!B:B,0)))</f>
        <v/>
      </c>
      <c r="S4705" s="97"/>
      <c r="T4705" s="97"/>
      <c r="U4705" s="97"/>
      <c r="V4705" s="96" t="str">
        <f>IF(INDEX(技能效果!AF:AF,MATCH(技能效果等级!B4705,技能效果!B:B,0))="","",INDEX(技能效果!AF:AF,MATCH(技能效果等级!B4705,技能效果!B:B,0)))</f>
        <v/>
      </c>
      <c r="W4705" s="95">
        <f t="shared" si="71"/>
        <v>461</v>
      </c>
    </row>
    <row r="4706" spans="1:23" ht="16.5" x14ac:dyDescent="0.2">
      <c r="A4706" s="62">
        <v>4703</v>
      </c>
      <c r="B4706" s="95">
        <f>INDEX(技能效果!B:B,MATCH(技能效果等级!W4706,技能效果!AE:AE,0))</f>
        <v>210701501</v>
      </c>
      <c r="C4706" s="95" t="str">
        <f>INDEX(技能效果!C:C,MATCH(技能效果等级!B4706,技能效果!B:B,0))</f>
        <v>于禁普攻伤害(教学)</v>
      </c>
      <c r="D4706" s="96" t="s">
        <v>873</v>
      </c>
      <c r="E4706" s="95">
        <v>9</v>
      </c>
      <c r="F4706" s="95">
        <f>INDEX(技能效果!H:H,MATCH(技能效果等级!B4706,技能效果!B:B,0))</f>
        <v>1001</v>
      </c>
      <c r="G4706" s="95">
        <f>IF(INDEX(技能效果!K:K,MATCH(B4706,技能效果!B:B,0))=0,INDEX(技能效果!I:I,MATCH(技能效果等级!B4706,技能效果!B:B,0)),INDEX(技能效果!I:I,MATCH(技能效果等级!B4706,技能效果!B:B,0))*VLOOKUP(E4706,技能数值计算!$C$19:$D$28,2,FALSE))</f>
        <v>0.5</v>
      </c>
      <c r="H4706" s="95">
        <f>INDEX(技能效果!J:J,MATCH(技能效果等级!B4706,技能效果!B:B,0))</f>
        <v>0</v>
      </c>
      <c r="I4706" s="97"/>
      <c r="J4706" s="97"/>
      <c r="K4706" s="97"/>
      <c r="L4706" s="97"/>
      <c r="M4706" s="97"/>
      <c r="N4706" s="96" t="str">
        <f>IF(INDEX(技能效果!L:L,MATCH(技能效果等级!B4706,技能效果!B:B,0))="","",INDEX(技能效果!L:L,MATCH(技能效果等级!B4706,技能效果!B:B,0)))</f>
        <v/>
      </c>
      <c r="O4706" s="95">
        <f>IF(INDEX(技能效果!N:N,MATCH(B4706,技能效果!B:B,0))=0,INDEX(技能效果!M:M,MATCH(技能效果等级!B4706,技能效果!B:B,0)),INDEX(技能效果!M:M,MATCH(技能效果等级!B4706,技能效果!B:B,0))*VLOOKUP(E4706,技能数值计算!$C$19:$D$28,2,FALSE))</f>
        <v>0</v>
      </c>
      <c r="P4706" s="97"/>
      <c r="Q4706" s="97"/>
      <c r="R4706" s="95" t="str">
        <f>IF(INDEX(技能效果!O:O,MATCH(技能效果等级!B4706,技能效果!B:B,0))="","",INDEX(技能效果!O:O,MATCH(技能效果等级!B4706,技能效果!B:B,0)))</f>
        <v/>
      </c>
      <c r="S4706" s="97"/>
      <c r="T4706" s="97"/>
      <c r="U4706" s="97"/>
      <c r="V4706" s="96" t="str">
        <f>IF(INDEX(技能效果!AF:AF,MATCH(技能效果等级!B4706,技能效果!B:B,0))="","",INDEX(技能效果!AF:AF,MATCH(技能效果等级!B4706,技能效果!B:B,0)))</f>
        <v/>
      </c>
      <c r="W4706" s="95">
        <f t="shared" si="71"/>
        <v>461</v>
      </c>
    </row>
    <row r="4707" spans="1:23" ht="16.5" x14ac:dyDescent="0.2">
      <c r="A4707" s="62">
        <v>4704</v>
      </c>
      <c r="B4707" s="95">
        <f>INDEX(技能效果!B:B,MATCH(技能效果等级!W4707,技能效果!AE:AE,0))</f>
        <v>210701501</v>
      </c>
      <c r="C4707" s="95" t="str">
        <f>INDEX(技能效果!C:C,MATCH(技能效果等级!B4707,技能效果!B:B,0))</f>
        <v>于禁普攻伤害(教学)</v>
      </c>
      <c r="D4707" s="96" t="s">
        <v>873</v>
      </c>
      <c r="E4707" s="95">
        <v>10</v>
      </c>
      <c r="F4707" s="95">
        <f>INDEX(技能效果!H:H,MATCH(技能效果等级!B4707,技能效果!B:B,0))</f>
        <v>1001</v>
      </c>
      <c r="G4707" s="95">
        <f>IF(INDEX(技能效果!K:K,MATCH(B4707,技能效果!B:B,0))=0,INDEX(技能效果!I:I,MATCH(技能效果等级!B4707,技能效果!B:B,0)),INDEX(技能效果!I:I,MATCH(技能效果等级!B4707,技能效果!B:B,0))*VLOOKUP(E4707,技能数值计算!$C$19:$D$28,2,FALSE))</f>
        <v>0.5</v>
      </c>
      <c r="H4707" s="95">
        <f>INDEX(技能效果!J:J,MATCH(技能效果等级!B4707,技能效果!B:B,0))</f>
        <v>0</v>
      </c>
      <c r="I4707" s="97"/>
      <c r="J4707" s="97"/>
      <c r="K4707" s="97"/>
      <c r="L4707" s="97"/>
      <c r="M4707" s="97"/>
      <c r="N4707" s="96" t="str">
        <f>IF(INDEX(技能效果!L:L,MATCH(技能效果等级!B4707,技能效果!B:B,0))="","",INDEX(技能效果!L:L,MATCH(技能效果等级!B4707,技能效果!B:B,0)))</f>
        <v/>
      </c>
      <c r="O4707" s="95">
        <f>IF(INDEX(技能效果!N:N,MATCH(B4707,技能效果!B:B,0))=0,INDEX(技能效果!M:M,MATCH(技能效果等级!B4707,技能效果!B:B,0)),INDEX(技能效果!M:M,MATCH(技能效果等级!B4707,技能效果!B:B,0))*VLOOKUP(E4707,技能数值计算!$C$19:$D$28,2,FALSE))</f>
        <v>0</v>
      </c>
      <c r="P4707" s="97"/>
      <c r="Q4707" s="97"/>
      <c r="R4707" s="95" t="str">
        <f>IF(INDEX(技能效果!O:O,MATCH(技能效果等级!B4707,技能效果!B:B,0))="","",INDEX(技能效果!O:O,MATCH(技能效果等级!B4707,技能效果!B:B,0)))</f>
        <v/>
      </c>
      <c r="S4707" s="97"/>
      <c r="T4707" s="97"/>
      <c r="U4707" s="97"/>
      <c r="V4707" s="96" t="str">
        <f>IF(INDEX(技能效果!AF:AF,MATCH(技能效果等级!B4707,技能效果!B:B,0))="","",INDEX(技能效果!AF:AF,MATCH(技能效果等级!B4707,技能效果!B:B,0)))</f>
        <v/>
      </c>
      <c r="W4707" s="95">
        <f t="shared" si="71"/>
        <v>461</v>
      </c>
    </row>
    <row r="4708" spans="1:23" ht="16.5" x14ac:dyDescent="0.2">
      <c r="A4708" s="62">
        <v>4705</v>
      </c>
      <c r="B4708" s="95">
        <f>INDEX(技能效果!B:B,MATCH(技能效果等级!W4708,技能效果!AE:AE,0))</f>
        <v>210701502</v>
      </c>
      <c r="C4708" s="95" t="str">
        <f>INDEX(技能效果!C:C,MATCH(技能效果等级!B4708,技能效果!B:B,0))</f>
        <v>于禁普攻水晶(教学)</v>
      </c>
      <c r="D4708" s="96" t="s">
        <v>873</v>
      </c>
      <c r="E4708" s="95">
        <v>1</v>
      </c>
      <c r="F4708" s="95">
        <f>INDEX(技能效果!H:H,MATCH(技能效果等级!B4708,技能效果!B:B,0))</f>
        <v>3006</v>
      </c>
      <c r="G4708" s="95">
        <f>IF(INDEX(技能效果!K:K,MATCH(B4708,技能效果!B:B,0))=0,INDEX(技能效果!I:I,MATCH(技能效果等级!B4708,技能效果!B:B,0)),INDEX(技能效果!I:I,MATCH(技能效果等级!B4708,技能效果!B:B,0))*VLOOKUP(E4708,技能数值计算!$C$19:$D$28,2,FALSE))</f>
        <v>1</v>
      </c>
      <c r="H4708" s="95">
        <f>INDEX(技能效果!J:J,MATCH(技能效果等级!B4708,技能效果!B:B,0))</f>
        <v>0</v>
      </c>
      <c r="I4708" s="97"/>
      <c r="J4708" s="97"/>
      <c r="K4708" s="97"/>
      <c r="L4708" s="97"/>
      <c r="M4708" s="97"/>
      <c r="N4708" s="96" t="str">
        <f>IF(INDEX(技能效果!L:L,MATCH(技能效果等级!B4708,技能效果!B:B,0))="","",INDEX(技能效果!L:L,MATCH(技能效果等级!B4708,技能效果!B:B,0)))</f>
        <v/>
      </c>
      <c r="O4708" s="95">
        <f>IF(INDEX(技能效果!N:N,MATCH(B4708,技能效果!B:B,0))=0,INDEX(技能效果!M:M,MATCH(技能效果等级!B4708,技能效果!B:B,0)),INDEX(技能效果!M:M,MATCH(技能效果等级!B4708,技能效果!B:B,0))*VLOOKUP(E4708,技能数值计算!$C$19:$D$28,2,FALSE))</f>
        <v>0</v>
      </c>
      <c r="P4708" s="97"/>
      <c r="Q4708" s="97"/>
      <c r="R4708" s="95" t="str">
        <f>IF(INDEX(技能效果!O:O,MATCH(技能效果等级!B4708,技能效果!B:B,0))="","",INDEX(技能效果!O:O,MATCH(技能效果等级!B4708,技能效果!B:B,0)))</f>
        <v/>
      </c>
      <c r="S4708" s="97"/>
      <c r="T4708" s="97"/>
      <c r="U4708" s="97"/>
      <c r="V4708" s="96" t="str">
        <f>IF(INDEX(技能效果!AF:AF,MATCH(技能效果等级!B4708,技能效果!B:B,0))="","",INDEX(技能效果!AF:AF,MATCH(技能效果等级!B4708,技能效果!B:B,0)))</f>
        <v/>
      </c>
      <c r="W4708" s="95">
        <f t="shared" si="71"/>
        <v>462</v>
      </c>
    </row>
    <row r="4709" spans="1:23" ht="16.5" x14ac:dyDescent="0.2">
      <c r="A4709" s="62">
        <v>4706</v>
      </c>
      <c r="B4709" s="95">
        <f>INDEX(技能效果!B:B,MATCH(技能效果等级!W4709,技能效果!AE:AE,0))</f>
        <v>210701502</v>
      </c>
      <c r="C4709" s="95" t="str">
        <f>INDEX(技能效果!C:C,MATCH(技能效果等级!B4709,技能效果!B:B,0))</f>
        <v>于禁普攻水晶(教学)</v>
      </c>
      <c r="D4709" s="96" t="s">
        <v>873</v>
      </c>
      <c r="E4709" s="95">
        <v>2</v>
      </c>
      <c r="F4709" s="95">
        <f>INDEX(技能效果!H:H,MATCH(技能效果等级!B4709,技能效果!B:B,0))</f>
        <v>3006</v>
      </c>
      <c r="G4709" s="95">
        <f>IF(INDEX(技能效果!K:K,MATCH(B4709,技能效果!B:B,0))=0,INDEX(技能效果!I:I,MATCH(技能效果等级!B4709,技能效果!B:B,0)),INDEX(技能效果!I:I,MATCH(技能效果等级!B4709,技能效果!B:B,0))*VLOOKUP(E4709,技能数值计算!$C$19:$D$28,2,FALSE))</f>
        <v>1</v>
      </c>
      <c r="H4709" s="95">
        <f>INDEX(技能效果!J:J,MATCH(技能效果等级!B4709,技能效果!B:B,0))</f>
        <v>0</v>
      </c>
      <c r="I4709" s="97"/>
      <c r="J4709" s="97"/>
      <c r="K4709" s="97"/>
      <c r="L4709" s="97"/>
      <c r="M4709" s="97"/>
      <c r="N4709" s="96" t="str">
        <f>IF(INDEX(技能效果!L:L,MATCH(技能效果等级!B4709,技能效果!B:B,0))="","",INDEX(技能效果!L:L,MATCH(技能效果等级!B4709,技能效果!B:B,0)))</f>
        <v/>
      </c>
      <c r="O4709" s="95">
        <f>IF(INDEX(技能效果!N:N,MATCH(B4709,技能效果!B:B,0))=0,INDEX(技能效果!M:M,MATCH(技能效果等级!B4709,技能效果!B:B,0)),INDEX(技能效果!M:M,MATCH(技能效果等级!B4709,技能效果!B:B,0))*VLOOKUP(E4709,技能数值计算!$C$19:$D$28,2,FALSE))</f>
        <v>0</v>
      </c>
      <c r="P4709" s="97"/>
      <c r="Q4709" s="97"/>
      <c r="R4709" s="95" t="str">
        <f>IF(INDEX(技能效果!O:O,MATCH(技能效果等级!B4709,技能效果!B:B,0))="","",INDEX(技能效果!O:O,MATCH(技能效果等级!B4709,技能效果!B:B,0)))</f>
        <v/>
      </c>
      <c r="S4709" s="97"/>
      <c r="T4709" s="97"/>
      <c r="U4709" s="97"/>
      <c r="V4709" s="96" t="str">
        <f>IF(INDEX(技能效果!AF:AF,MATCH(技能效果等级!B4709,技能效果!B:B,0))="","",INDEX(技能效果!AF:AF,MATCH(技能效果等级!B4709,技能效果!B:B,0)))</f>
        <v/>
      </c>
      <c r="W4709" s="95">
        <f t="shared" si="71"/>
        <v>462</v>
      </c>
    </row>
    <row r="4710" spans="1:23" ht="16.5" x14ac:dyDescent="0.2">
      <c r="A4710" s="62">
        <v>4707</v>
      </c>
      <c r="B4710" s="95">
        <f>INDEX(技能效果!B:B,MATCH(技能效果等级!W4710,技能效果!AE:AE,0))</f>
        <v>210701502</v>
      </c>
      <c r="C4710" s="95" t="str">
        <f>INDEX(技能效果!C:C,MATCH(技能效果等级!B4710,技能效果!B:B,0))</f>
        <v>于禁普攻水晶(教学)</v>
      </c>
      <c r="D4710" s="96" t="s">
        <v>873</v>
      </c>
      <c r="E4710" s="95">
        <v>3</v>
      </c>
      <c r="F4710" s="95">
        <f>INDEX(技能效果!H:H,MATCH(技能效果等级!B4710,技能效果!B:B,0))</f>
        <v>3006</v>
      </c>
      <c r="G4710" s="95">
        <f>IF(INDEX(技能效果!K:K,MATCH(B4710,技能效果!B:B,0))=0,INDEX(技能效果!I:I,MATCH(技能效果等级!B4710,技能效果!B:B,0)),INDEX(技能效果!I:I,MATCH(技能效果等级!B4710,技能效果!B:B,0))*VLOOKUP(E4710,技能数值计算!$C$19:$D$28,2,FALSE))</f>
        <v>1</v>
      </c>
      <c r="H4710" s="95">
        <f>INDEX(技能效果!J:J,MATCH(技能效果等级!B4710,技能效果!B:B,0))</f>
        <v>0</v>
      </c>
      <c r="I4710" s="97"/>
      <c r="J4710" s="97"/>
      <c r="K4710" s="97"/>
      <c r="L4710" s="97"/>
      <c r="M4710" s="97"/>
      <c r="N4710" s="96" t="str">
        <f>IF(INDEX(技能效果!L:L,MATCH(技能效果等级!B4710,技能效果!B:B,0))="","",INDEX(技能效果!L:L,MATCH(技能效果等级!B4710,技能效果!B:B,0)))</f>
        <v/>
      </c>
      <c r="O4710" s="95">
        <f>IF(INDEX(技能效果!N:N,MATCH(B4710,技能效果!B:B,0))=0,INDEX(技能效果!M:M,MATCH(技能效果等级!B4710,技能效果!B:B,0)),INDEX(技能效果!M:M,MATCH(技能效果等级!B4710,技能效果!B:B,0))*VLOOKUP(E4710,技能数值计算!$C$19:$D$28,2,FALSE))</f>
        <v>0</v>
      </c>
      <c r="P4710" s="97"/>
      <c r="Q4710" s="97"/>
      <c r="R4710" s="95" t="str">
        <f>IF(INDEX(技能效果!O:O,MATCH(技能效果等级!B4710,技能效果!B:B,0))="","",INDEX(技能效果!O:O,MATCH(技能效果等级!B4710,技能效果!B:B,0)))</f>
        <v/>
      </c>
      <c r="S4710" s="97"/>
      <c r="T4710" s="97"/>
      <c r="U4710" s="97"/>
      <c r="V4710" s="96" t="str">
        <f>IF(INDEX(技能效果!AF:AF,MATCH(技能效果等级!B4710,技能效果!B:B,0))="","",INDEX(技能效果!AF:AF,MATCH(技能效果等级!B4710,技能效果!B:B,0)))</f>
        <v/>
      </c>
      <c r="W4710" s="95">
        <f t="shared" si="71"/>
        <v>462</v>
      </c>
    </row>
    <row r="4711" spans="1:23" ht="16.5" x14ac:dyDescent="0.2">
      <c r="A4711" s="62">
        <v>4708</v>
      </c>
      <c r="B4711" s="95">
        <f>INDEX(技能效果!B:B,MATCH(技能效果等级!W4711,技能效果!AE:AE,0))</f>
        <v>210701502</v>
      </c>
      <c r="C4711" s="95" t="str">
        <f>INDEX(技能效果!C:C,MATCH(技能效果等级!B4711,技能效果!B:B,0))</f>
        <v>于禁普攻水晶(教学)</v>
      </c>
      <c r="D4711" s="96" t="s">
        <v>873</v>
      </c>
      <c r="E4711" s="95">
        <v>4</v>
      </c>
      <c r="F4711" s="95">
        <f>INDEX(技能效果!H:H,MATCH(技能效果等级!B4711,技能效果!B:B,0))</f>
        <v>3006</v>
      </c>
      <c r="G4711" s="95">
        <f>IF(INDEX(技能效果!K:K,MATCH(B4711,技能效果!B:B,0))=0,INDEX(技能效果!I:I,MATCH(技能效果等级!B4711,技能效果!B:B,0)),INDEX(技能效果!I:I,MATCH(技能效果等级!B4711,技能效果!B:B,0))*VLOOKUP(E4711,技能数值计算!$C$19:$D$28,2,FALSE))</f>
        <v>1</v>
      </c>
      <c r="H4711" s="95">
        <f>INDEX(技能效果!J:J,MATCH(技能效果等级!B4711,技能效果!B:B,0))</f>
        <v>0</v>
      </c>
      <c r="I4711" s="97"/>
      <c r="J4711" s="97"/>
      <c r="K4711" s="97"/>
      <c r="L4711" s="97"/>
      <c r="M4711" s="97"/>
      <c r="N4711" s="96" t="str">
        <f>IF(INDEX(技能效果!L:L,MATCH(技能效果等级!B4711,技能效果!B:B,0))="","",INDEX(技能效果!L:L,MATCH(技能效果等级!B4711,技能效果!B:B,0)))</f>
        <v/>
      </c>
      <c r="O4711" s="95">
        <f>IF(INDEX(技能效果!N:N,MATCH(B4711,技能效果!B:B,0))=0,INDEX(技能效果!M:M,MATCH(技能效果等级!B4711,技能效果!B:B,0)),INDEX(技能效果!M:M,MATCH(技能效果等级!B4711,技能效果!B:B,0))*VLOOKUP(E4711,技能数值计算!$C$19:$D$28,2,FALSE))</f>
        <v>0</v>
      </c>
      <c r="P4711" s="97"/>
      <c r="Q4711" s="97"/>
      <c r="R4711" s="95" t="str">
        <f>IF(INDEX(技能效果!O:O,MATCH(技能效果等级!B4711,技能效果!B:B,0))="","",INDEX(技能效果!O:O,MATCH(技能效果等级!B4711,技能效果!B:B,0)))</f>
        <v/>
      </c>
      <c r="S4711" s="97"/>
      <c r="T4711" s="97"/>
      <c r="U4711" s="97"/>
      <c r="V4711" s="96" t="str">
        <f>IF(INDEX(技能效果!AF:AF,MATCH(技能效果等级!B4711,技能效果!B:B,0))="","",INDEX(技能效果!AF:AF,MATCH(技能效果等级!B4711,技能效果!B:B,0)))</f>
        <v/>
      </c>
      <c r="W4711" s="95">
        <f t="shared" si="71"/>
        <v>462</v>
      </c>
    </row>
    <row r="4712" spans="1:23" ht="16.5" x14ac:dyDescent="0.2">
      <c r="A4712" s="62">
        <v>4709</v>
      </c>
      <c r="B4712" s="95">
        <f>INDEX(技能效果!B:B,MATCH(技能效果等级!W4712,技能效果!AE:AE,0))</f>
        <v>210701502</v>
      </c>
      <c r="C4712" s="95" t="str">
        <f>INDEX(技能效果!C:C,MATCH(技能效果等级!B4712,技能效果!B:B,0))</f>
        <v>于禁普攻水晶(教学)</v>
      </c>
      <c r="D4712" s="96" t="s">
        <v>873</v>
      </c>
      <c r="E4712" s="95">
        <v>5</v>
      </c>
      <c r="F4712" s="95">
        <f>INDEX(技能效果!H:H,MATCH(技能效果等级!B4712,技能效果!B:B,0))</f>
        <v>3006</v>
      </c>
      <c r="G4712" s="95">
        <f>IF(INDEX(技能效果!K:K,MATCH(B4712,技能效果!B:B,0))=0,INDEX(技能效果!I:I,MATCH(技能效果等级!B4712,技能效果!B:B,0)),INDEX(技能效果!I:I,MATCH(技能效果等级!B4712,技能效果!B:B,0))*VLOOKUP(E4712,技能数值计算!$C$19:$D$28,2,FALSE))</f>
        <v>1</v>
      </c>
      <c r="H4712" s="95">
        <f>INDEX(技能效果!J:J,MATCH(技能效果等级!B4712,技能效果!B:B,0))</f>
        <v>0</v>
      </c>
      <c r="I4712" s="97"/>
      <c r="J4712" s="97"/>
      <c r="K4712" s="97"/>
      <c r="L4712" s="97"/>
      <c r="M4712" s="97"/>
      <c r="N4712" s="96" t="str">
        <f>IF(INDEX(技能效果!L:L,MATCH(技能效果等级!B4712,技能效果!B:B,0))="","",INDEX(技能效果!L:L,MATCH(技能效果等级!B4712,技能效果!B:B,0)))</f>
        <v/>
      </c>
      <c r="O4712" s="95">
        <f>IF(INDEX(技能效果!N:N,MATCH(B4712,技能效果!B:B,0))=0,INDEX(技能效果!M:M,MATCH(技能效果等级!B4712,技能效果!B:B,0)),INDEX(技能效果!M:M,MATCH(技能效果等级!B4712,技能效果!B:B,0))*VLOOKUP(E4712,技能数值计算!$C$19:$D$28,2,FALSE))</f>
        <v>0</v>
      </c>
      <c r="P4712" s="97"/>
      <c r="Q4712" s="97"/>
      <c r="R4712" s="95" t="str">
        <f>IF(INDEX(技能效果!O:O,MATCH(技能效果等级!B4712,技能效果!B:B,0))="","",INDEX(技能效果!O:O,MATCH(技能效果等级!B4712,技能效果!B:B,0)))</f>
        <v/>
      </c>
      <c r="S4712" s="97"/>
      <c r="T4712" s="97"/>
      <c r="U4712" s="97"/>
      <c r="V4712" s="96" t="str">
        <f>IF(INDEX(技能效果!AF:AF,MATCH(技能效果等级!B4712,技能效果!B:B,0))="","",INDEX(技能效果!AF:AF,MATCH(技能效果等级!B4712,技能效果!B:B,0)))</f>
        <v/>
      </c>
      <c r="W4712" s="95">
        <f t="shared" si="71"/>
        <v>462</v>
      </c>
    </row>
    <row r="4713" spans="1:23" ht="16.5" x14ac:dyDescent="0.2">
      <c r="A4713" s="62">
        <v>4710</v>
      </c>
      <c r="B4713" s="95">
        <f>INDEX(技能效果!B:B,MATCH(技能效果等级!W4713,技能效果!AE:AE,0))</f>
        <v>210701502</v>
      </c>
      <c r="C4713" s="95" t="str">
        <f>INDEX(技能效果!C:C,MATCH(技能效果等级!B4713,技能效果!B:B,0))</f>
        <v>于禁普攻水晶(教学)</v>
      </c>
      <c r="D4713" s="96" t="s">
        <v>873</v>
      </c>
      <c r="E4713" s="95">
        <v>6</v>
      </c>
      <c r="F4713" s="95">
        <f>INDEX(技能效果!H:H,MATCH(技能效果等级!B4713,技能效果!B:B,0))</f>
        <v>3006</v>
      </c>
      <c r="G4713" s="95">
        <f>IF(INDEX(技能效果!K:K,MATCH(B4713,技能效果!B:B,0))=0,INDEX(技能效果!I:I,MATCH(技能效果等级!B4713,技能效果!B:B,0)),INDEX(技能效果!I:I,MATCH(技能效果等级!B4713,技能效果!B:B,0))*VLOOKUP(E4713,技能数值计算!$C$19:$D$28,2,FALSE))</f>
        <v>1</v>
      </c>
      <c r="H4713" s="95">
        <f>INDEX(技能效果!J:J,MATCH(技能效果等级!B4713,技能效果!B:B,0))</f>
        <v>0</v>
      </c>
      <c r="I4713" s="97"/>
      <c r="J4713" s="97"/>
      <c r="K4713" s="97"/>
      <c r="L4713" s="97"/>
      <c r="M4713" s="97"/>
      <c r="N4713" s="96" t="str">
        <f>IF(INDEX(技能效果!L:L,MATCH(技能效果等级!B4713,技能效果!B:B,0))="","",INDEX(技能效果!L:L,MATCH(技能效果等级!B4713,技能效果!B:B,0)))</f>
        <v/>
      </c>
      <c r="O4713" s="95">
        <f>IF(INDEX(技能效果!N:N,MATCH(B4713,技能效果!B:B,0))=0,INDEX(技能效果!M:M,MATCH(技能效果等级!B4713,技能效果!B:B,0)),INDEX(技能效果!M:M,MATCH(技能效果等级!B4713,技能效果!B:B,0))*VLOOKUP(E4713,技能数值计算!$C$19:$D$28,2,FALSE))</f>
        <v>0</v>
      </c>
      <c r="P4713" s="97"/>
      <c r="Q4713" s="97"/>
      <c r="R4713" s="95" t="str">
        <f>IF(INDEX(技能效果!O:O,MATCH(技能效果等级!B4713,技能效果!B:B,0))="","",INDEX(技能效果!O:O,MATCH(技能效果等级!B4713,技能效果!B:B,0)))</f>
        <v/>
      </c>
      <c r="S4713" s="97"/>
      <c r="T4713" s="97"/>
      <c r="U4713" s="97"/>
      <c r="V4713" s="96" t="str">
        <f>IF(INDEX(技能效果!AF:AF,MATCH(技能效果等级!B4713,技能效果!B:B,0))="","",INDEX(技能效果!AF:AF,MATCH(技能效果等级!B4713,技能效果!B:B,0)))</f>
        <v/>
      </c>
      <c r="W4713" s="95">
        <f t="shared" si="71"/>
        <v>462</v>
      </c>
    </row>
    <row r="4714" spans="1:23" ht="16.5" x14ac:dyDescent="0.2">
      <c r="A4714" s="62">
        <v>4711</v>
      </c>
      <c r="B4714" s="95">
        <f>INDEX(技能效果!B:B,MATCH(技能效果等级!W4714,技能效果!AE:AE,0))</f>
        <v>210701502</v>
      </c>
      <c r="C4714" s="95" t="str">
        <f>INDEX(技能效果!C:C,MATCH(技能效果等级!B4714,技能效果!B:B,0))</f>
        <v>于禁普攻水晶(教学)</v>
      </c>
      <c r="D4714" s="96" t="s">
        <v>873</v>
      </c>
      <c r="E4714" s="95">
        <v>7</v>
      </c>
      <c r="F4714" s="95">
        <f>INDEX(技能效果!H:H,MATCH(技能效果等级!B4714,技能效果!B:B,0))</f>
        <v>3006</v>
      </c>
      <c r="G4714" s="95">
        <f>IF(INDEX(技能效果!K:K,MATCH(B4714,技能效果!B:B,0))=0,INDEX(技能效果!I:I,MATCH(技能效果等级!B4714,技能效果!B:B,0)),INDEX(技能效果!I:I,MATCH(技能效果等级!B4714,技能效果!B:B,0))*VLOOKUP(E4714,技能数值计算!$C$19:$D$28,2,FALSE))</f>
        <v>1</v>
      </c>
      <c r="H4714" s="95">
        <f>INDEX(技能效果!J:J,MATCH(技能效果等级!B4714,技能效果!B:B,0))</f>
        <v>0</v>
      </c>
      <c r="I4714" s="97"/>
      <c r="J4714" s="97"/>
      <c r="K4714" s="97"/>
      <c r="L4714" s="97"/>
      <c r="M4714" s="97"/>
      <c r="N4714" s="96" t="str">
        <f>IF(INDEX(技能效果!L:L,MATCH(技能效果等级!B4714,技能效果!B:B,0))="","",INDEX(技能效果!L:L,MATCH(技能效果等级!B4714,技能效果!B:B,0)))</f>
        <v/>
      </c>
      <c r="O4714" s="95">
        <f>IF(INDEX(技能效果!N:N,MATCH(B4714,技能效果!B:B,0))=0,INDEX(技能效果!M:M,MATCH(技能效果等级!B4714,技能效果!B:B,0)),INDEX(技能效果!M:M,MATCH(技能效果等级!B4714,技能效果!B:B,0))*VLOOKUP(E4714,技能数值计算!$C$19:$D$28,2,FALSE))</f>
        <v>0</v>
      </c>
      <c r="P4714" s="97"/>
      <c r="Q4714" s="97"/>
      <c r="R4714" s="95" t="str">
        <f>IF(INDEX(技能效果!O:O,MATCH(技能效果等级!B4714,技能效果!B:B,0))="","",INDEX(技能效果!O:O,MATCH(技能效果等级!B4714,技能效果!B:B,0)))</f>
        <v/>
      </c>
      <c r="S4714" s="97"/>
      <c r="T4714" s="97"/>
      <c r="U4714" s="97"/>
      <c r="V4714" s="96" t="str">
        <f>IF(INDEX(技能效果!AF:AF,MATCH(技能效果等级!B4714,技能效果!B:B,0))="","",INDEX(技能效果!AF:AF,MATCH(技能效果等级!B4714,技能效果!B:B,0)))</f>
        <v/>
      </c>
      <c r="W4714" s="95">
        <f t="shared" si="71"/>
        <v>462</v>
      </c>
    </row>
    <row r="4715" spans="1:23" ht="16.5" x14ac:dyDescent="0.2">
      <c r="A4715" s="62">
        <v>4712</v>
      </c>
      <c r="B4715" s="95">
        <f>INDEX(技能效果!B:B,MATCH(技能效果等级!W4715,技能效果!AE:AE,0))</f>
        <v>210701502</v>
      </c>
      <c r="C4715" s="95" t="str">
        <f>INDEX(技能效果!C:C,MATCH(技能效果等级!B4715,技能效果!B:B,0))</f>
        <v>于禁普攻水晶(教学)</v>
      </c>
      <c r="D4715" s="96" t="s">
        <v>873</v>
      </c>
      <c r="E4715" s="95">
        <v>8</v>
      </c>
      <c r="F4715" s="95">
        <f>INDEX(技能效果!H:H,MATCH(技能效果等级!B4715,技能效果!B:B,0))</f>
        <v>3006</v>
      </c>
      <c r="G4715" s="95">
        <f>IF(INDEX(技能效果!K:K,MATCH(B4715,技能效果!B:B,0))=0,INDEX(技能效果!I:I,MATCH(技能效果等级!B4715,技能效果!B:B,0)),INDEX(技能效果!I:I,MATCH(技能效果等级!B4715,技能效果!B:B,0))*VLOOKUP(E4715,技能数值计算!$C$19:$D$28,2,FALSE))</f>
        <v>1</v>
      </c>
      <c r="H4715" s="95">
        <f>INDEX(技能效果!J:J,MATCH(技能效果等级!B4715,技能效果!B:B,0))</f>
        <v>0</v>
      </c>
      <c r="I4715" s="97"/>
      <c r="J4715" s="97"/>
      <c r="K4715" s="97"/>
      <c r="L4715" s="97"/>
      <c r="M4715" s="97"/>
      <c r="N4715" s="96" t="str">
        <f>IF(INDEX(技能效果!L:L,MATCH(技能效果等级!B4715,技能效果!B:B,0))="","",INDEX(技能效果!L:L,MATCH(技能效果等级!B4715,技能效果!B:B,0)))</f>
        <v/>
      </c>
      <c r="O4715" s="95">
        <f>IF(INDEX(技能效果!N:N,MATCH(B4715,技能效果!B:B,0))=0,INDEX(技能效果!M:M,MATCH(技能效果等级!B4715,技能效果!B:B,0)),INDEX(技能效果!M:M,MATCH(技能效果等级!B4715,技能效果!B:B,0))*VLOOKUP(E4715,技能数值计算!$C$19:$D$28,2,FALSE))</f>
        <v>0</v>
      </c>
      <c r="P4715" s="97"/>
      <c r="Q4715" s="97"/>
      <c r="R4715" s="95" t="str">
        <f>IF(INDEX(技能效果!O:O,MATCH(技能效果等级!B4715,技能效果!B:B,0))="","",INDEX(技能效果!O:O,MATCH(技能效果等级!B4715,技能效果!B:B,0)))</f>
        <v/>
      </c>
      <c r="S4715" s="97"/>
      <c r="T4715" s="97"/>
      <c r="U4715" s="97"/>
      <c r="V4715" s="96" t="str">
        <f>IF(INDEX(技能效果!AF:AF,MATCH(技能效果等级!B4715,技能效果!B:B,0))="","",INDEX(技能效果!AF:AF,MATCH(技能效果等级!B4715,技能效果!B:B,0)))</f>
        <v/>
      </c>
      <c r="W4715" s="95">
        <f t="shared" si="71"/>
        <v>462</v>
      </c>
    </row>
    <row r="4716" spans="1:23" ht="16.5" x14ac:dyDescent="0.2">
      <c r="A4716" s="62">
        <v>4713</v>
      </c>
      <c r="B4716" s="95">
        <f>INDEX(技能效果!B:B,MATCH(技能效果等级!W4716,技能效果!AE:AE,0))</f>
        <v>210701502</v>
      </c>
      <c r="C4716" s="95" t="str">
        <f>INDEX(技能效果!C:C,MATCH(技能效果等级!B4716,技能效果!B:B,0))</f>
        <v>于禁普攻水晶(教学)</v>
      </c>
      <c r="D4716" s="96" t="s">
        <v>873</v>
      </c>
      <c r="E4716" s="95">
        <v>9</v>
      </c>
      <c r="F4716" s="95">
        <f>INDEX(技能效果!H:H,MATCH(技能效果等级!B4716,技能效果!B:B,0))</f>
        <v>3006</v>
      </c>
      <c r="G4716" s="95">
        <f>IF(INDEX(技能效果!K:K,MATCH(B4716,技能效果!B:B,0))=0,INDEX(技能效果!I:I,MATCH(技能效果等级!B4716,技能效果!B:B,0)),INDEX(技能效果!I:I,MATCH(技能效果等级!B4716,技能效果!B:B,0))*VLOOKUP(E4716,技能数值计算!$C$19:$D$28,2,FALSE))</f>
        <v>1</v>
      </c>
      <c r="H4716" s="95">
        <f>INDEX(技能效果!J:J,MATCH(技能效果等级!B4716,技能效果!B:B,0))</f>
        <v>0</v>
      </c>
      <c r="I4716" s="97"/>
      <c r="J4716" s="97"/>
      <c r="K4716" s="97"/>
      <c r="L4716" s="97"/>
      <c r="M4716" s="97"/>
      <c r="N4716" s="96" t="str">
        <f>IF(INDEX(技能效果!L:L,MATCH(技能效果等级!B4716,技能效果!B:B,0))="","",INDEX(技能效果!L:L,MATCH(技能效果等级!B4716,技能效果!B:B,0)))</f>
        <v/>
      </c>
      <c r="O4716" s="95">
        <f>IF(INDEX(技能效果!N:N,MATCH(B4716,技能效果!B:B,0))=0,INDEX(技能效果!M:M,MATCH(技能效果等级!B4716,技能效果!B:B,0)),INDEX(技能效果!M:M,MATCH(技能效果等级!B4716,技能效果!B:B,0))*VLOOKUP(E4716,技能数值计算!$C$19:$D$28,2,FALSE))</f>
        <v>0</v>
      </c>
      <c r="P4716" s="97"/>
      <c r="Q4716" s="97"/>
      <c r="R4716" s="95" t="str">
        <f>IF(INDEX(技能效果!O:O,MATCH(技能效果等级!B4716,技能效果!B:B,0))="","",INDEX(技能效果!O:O,MATCH(技能效果等级!B4716,技能效果!B:B,0)))</f>
        <v/>
      </c>
      <c r="S4716" s="97"/>
      <c r="T4716" s="97"/>
      <c r="U4716" s="97"/>
      <c r="V4716" s="96" t="str">
        <f>IF(INDEX(技能效果!AF:AF,MATCH(技能效果等级!B4716,技能效果!B:B,0))="","",INDEX(技能效果!AF:AF,MATCH(技能效果等级!B4716,技能效果!B:B,0)))</f>
        <v/>
      </c>
      <c r="W4716" s="95">
        <f t="shared" si="71"/>
        <v>462</v>
      </c>
    </row>
    <row r="4717" spans="1:23" ht="16.5" x14ac:dyDescent="0.2">
      <c r="A4717" s="62">
        <v>4714</v>
      </c>
      <c r="B4717" s="95">
        <f>INDEX(技能效果!B:B,MATCH(技能效果等级!W4717,技能效果!AE:AE,0))</f>
        <v>210701502</v>
      </c>
      <c r="C4717" s="95" t="str">
        <f>INDEX(技能效果!C:C,MATCH(技能效果等级!B4717,技能效果!B:B,0))</f>
        <v>于禁普攻水晶(教学)</v>
      </c>
      <c r="D4717" s="96" t="s">
        <v>873</v>
      </c>
      <c r="E4717" s="95">
        <v>10</v>
      </c>
      <c r="F4717" s="95">
        <f>INDEX(技能效果!H:H,MATCH(技能效果等级!B4717,技能效果!B:B,0))</f>
        <v>3006</v>
      </c>
      <c r="G4717" s="95">
        <f>IF(INDEX(技能效果!K:K,MATCH(B4717,技能效果!B:B,0))=0,INDEX(技能效果!I:I,MATCH(技能效果等级!B4717,技能效果!B:B,0)),INDEX(技能效果!I:I,MATCH(技能效果等级!B4717,技能效果!B:B,0))*VLOOKUP(E4717,技能数值计算!$C$19:$D$28,2,FALSE))</f>
        <v>1</v>
      </c>
      <c r="H4717" s="95">
        <f>INDEX(技能效果!J:J,MATCH(技能效果等级!B4717,技能效果!B:B,0))</f>
        <v>0</v>
      </c>
      <c r="I4717" s="97"/>
      <c r="J4717" s="97"/>
      <c r="K4717" s="97"/>
      <c r="L4717" s="97"/>
      <c r="M4717" s="97"/>
      <c r="N4717" s="96" t="str">
        <f>IF(INDEX(技能效果!L:L,MATCH(技能效果等级!B4717,技能效果!B:B,0))="","",INDEX(技能效果!L:L,MATCH(技能效果等级!B4717,技能效果!B:B,0)))</f>
        <v/>
      </c>
      <c r="O4717" s="95">
        <f>IF(INDEX(技能效果!N:N,MATCH(B4717,技能效果!B:B,0))=0,INDEX(技能效果!M:M,MATCH(技能效果等级!B4717,技能效果!B:B,0)),INDEX(技能效果!M:M,MATCH(技能效果等级!B4717,技能效果!B:B,0))*VLOOKUP(E4717,技能数值计算!$C$19:$D$28,2,FALSE))</f>
        <v>0</v>
      </c>
      <c r="P4717" s="97"/>
      <c r="Q4717" s="97"/>
      <c r="R4717" s="95" t="str">
        <f>IF(INDEX(技能效果!O:O,MATCH(技能效果等级!B4717,技能效果!B:B,0))="","",INDEX(技能效果!O:O,MATCH(技能效果等级!B4717,技能效果!B:B,0)))</f>
        <v/>
      </c>
      <c r="S4717" s="97"/>
      <c r="T4717" s="97"/>
      <c r="U4717" s="97"/>
      <c r="V4717" s="96" t="str">
        <f>IF(INDEX(技能效果!AF:AF,MATCH(技能效果等级!B4717,技能效果!B:B,0))="","",INDEX(技能效果!AF:AF,MATCH(技能效果等级!B4717,技能效果!B:B,0)))</f>
        <v/>
      </c>
      <c r="W4717" s="95">
        <f t="shared" ref="W4717:W4780" si="72">W4707+1</f>
        <v>462</v>
      </c>
    </row>
    <row r="4718" spans="1:23" ht="16.5" x14ac:dyDescent="0.2">
      <c r="A4718" s="62">
        <v>4715</v>
      </c>
      <c r="B4718" s="95">
        <f>INDEX(技能效果!B:B,MATCH(技能效果等级!W4718,技能效果!AE:AE,0))</f>
        <v>210701601</v>
      </c>
      <c r="C4718" s="95" t="str">
        <f>INDEX(技能效果!C:C,MATCH(技能效果等级!B4718,技能效果!B:B,0))</f>
        <v>西方龙普攻伤害(教学)</v>
      </c>
      <c r="D4718" s="96" t="s">
        <v>873</v>
      </c>
      <c r="E4718" s="95">
        <v>1</v>
      </c>
      <c r="F4718" s="95">
        <f>INDEX(技能效果!H:H,MATCH(技能效果等级!B4718,技能效果!B:B,0))</f>
        <v>1001</v>
      </c>
      <c r="G4718" s="95">
        <f>IF(INDEX(技能效果!K:K,MATCH(B4718,技能效果!B:B,0))=0,INDEX(技能效果!I:I,MATCH(技能效果等级!B4718,技能效果!B:B,0)),INDEX(技能效果!I:I,MATCH(技能效果等级!B4718,技能效果!B:B,0))*VLOOKUP(E4718,技能数值计算!$C$19:$D$28,2,FALSE))</f>
        <v>0.5</v>
      </c>
      <c r="H4718" s="95">
        <f>INDEX(技能效果!J:J,MATCH(技能效果等级!B4718,技能效果!B:B,0))</f>
        <v>0</v>
      </c>
      <c r="I4718" s="97"/>
      <c r="J4718" s="97"/>
      <c r="K4718" s="97"/>
      <c r="L4718" s="97"/>
      <c r="M4718" s="97"/>
      <c r="N4718" s="96" t="str">
        <f>IF(INDEX(技能效果!L:L,MATCH(技能效果等级!B4718,技能效果!B:B,0))="","",INDEX(技能效果!L:L,MATCH(技能效果等级!B4718,技能效果!B:B,0)))</f>
        <v/>
      </c>
      <c r="O4718" s="95">
        <f>IF(INDEX(技能效果!N:N,MATCH(B4718,技能效果!B:B,0))=0,INDEX(技能效果!M:M,MATCH(技能效果等级!B4718,技能效果!B:B,0)),INDEX(技能效果!M:M,MATCH(技能效果等级!B4718,技能效果!B:B,0))*VLOOKUP(E4718,技能数值计算!$C$19:$D$28,2,FALSE))</f>
        <v>0</v>
      </c>
      <c r="P4718" s="97"/>
      <c r="Q4718" s="97"/>
      <c r="R4718" s="95" t="str">
        <f>IF(INDEX(技能效果!O:O,MATCH(技能效果等级!B4718,技能效果!B:B,0))="","",INDEX(技能效果!O:O,MATCH(技能效果等级!B4718,技能效果!B:B,0)))</f>
        <v/>
      </c>
      <c r="S4718" s="97"/>
      <c r="T4718" s="97"/>
      <c r="U4718" s="97"/>
      <c r="V4718" s="96" t="str">
        <f>IF(INDEX(技能效果!AF:AF,MATCH(技能效果等级!B4718,技能效果!B:B,0))="","",INDEX(技能效果!AF:AF,MATCH(技能效果等级!B4718,技能效果!B:B,0)))</f>
        <v/>
      </c>
      <c r="W4718" s="95">
        <f t="shared" si="72"/>
        <v>463</v>
      </c>
    </row>
    <row r="4719" spans="1:23" ht="16.5" x14ac:dyDescent="0.2">
      <c r="A4719" s="62">
        <v>4716</v>
      </c>
      <c r="B4719" s="95">
        <f>INDEX(技能效果!B:B,MATCH(技能效果等级!W4719,技能效果!AE:AE,0))</f>
        <v>210701601</v>
      </c>
      <c r="C4719" s="95" t="str">
        <f>INDEX(技能效果!C:C,MATCH(技能效果等级!B4719,技能效果!B:B,0))</f>
        <v>西方龙普攻伤害(教学)</v>
      </c>
      <c r="D4719" s="96" t="s">
        <v>873</v>
      </c>
      <c r="E4719" s="95">
        <v>2</v>
      </c>
      <c r="F4719" s="95">
        <f>INDEX(技能效果!H:H,MATCH(技能效果等级!B4719,技能效果!B:B,0))</f>
        <v>1001</v>
      </c>
      <c r="G4719" s="95">
        <f>IF(INDEX(技能效果!K:K,MATCH(B4719,技能效果!B:B,0))=0,INDEX(技能效果!I:I,MATCH(技能效果等级!B4719,技能效果!B:B,0)),INDEX(技能效果!I:I,MATCH(技能效果等级!B4719,技能效果!B:B,0))*VLOOKUP(E4719,技能数值计算!$C$19:$D$28,2,FALSE))</f>
        <v>0.5</v>
      </c>
      <c r="H4719" s="95">
        <f>INDEX(技能效果!J:J,MATCH(技能效果等级!B4719,技能效果!B:B,0))</f>
        <v>0</v>
      </c>
      <c r="I4719" s="97"/>
      <c r="J4719" s="97"/>
      <c r="K4719" s="97"/>
      <c r="L4719" s="97"/>
      <c r="M4719" s="97"/>
      <c r="N4719" s="96" t="str">
        <f>IF(INDEX(技能效果!L:L,MATCH(技能效果等级!B4719,技能效果!B:B,0))="","",INDEX(技能效果!L:L,MATCH(技能效果等级!B4719,技能效果!B:B,0)))</f>
        <v/>
      </c>
      <c r="O4719" s="95">
        <f>IF(INDEX(技能效果!N:N,MATCH(B4719,技能效果!B:B,0))=0,INDEX(技能效果!M:M,MATCH(技能效果等级!B4719,技能效果!B:B,0)),INDEX(技能效果!M:M,MATCH(技能效果等级!B4719,技能效果!B:B,0))*VLOOKUP(E4719,技能数值计算!$C$19:$D$28,2,FALSE))</f>
        <v>0</v>
      </c>
      <c r="P4719" s="97"/>
      <c r="Q4719" s="97"/>
      <c r="R4719" s="95" t="str">
        <f>IF(INDEX(技能效果!O:O,MATCH(技能效果等级!B4719,技能效果!B:B,0))="","",INDEX(技能效果!O:O,MATCH(技能效果等级!B4719,技能效果!B:B,0)))</f>
        <v/>
      </c>
      <c r="S4719" s="97"/>
      <c r="T4719" s="97"/>
      <c r="U4719" s="97"/>
      <c r="V4719" s="96" t="str">
        <f>IF(INDEX(技能效果!AF:AF,MATCH(技能效果等级!B4719,技能效果!B:B,0))="","",INDEX(技能效果!AF:AF,MATCH(技能效果等级!B4719,技能效果!B:B,0)))</f>
        <v/>
      </c>
      <c r="W4719" s="95">
        <f t="shared" si="72"/>
        <v>463</v>
      </c>
    </row>
    <row r="4720" spans="1:23" ht="16.5" x14ac:dyDescent="0.2">
      <c r="A4720" s="62">
        <v>4717</v>
      </c>
      <c r="B4720" s="95">
        <f>INDEX(技能效果!B:B,MATCH(技能效果等级!W4720,技能效果!AE:AE,0))</f>
        <v>210701601</v>
      </c>
      <c r="C4720" s="95" t="str">
        <f>INDEX(技能效果!C:C,MATCH(技能效果等级!B4720,技能效果!B:B,0))</f>
        <v>西方龙普攻伤害(教学)</v>
      </c>
      <c r="D4720" s="96" t="s">
        <v>873</v>
      </c>
      <c r="E4720" s="95">
        <v>3</v>
      </c>
      <c r="F4720" s="95">
        <f>INDEX(技能效果!H:H,MATCH(技能效果等级!B4720,技能效果!B:B,0))</f>
        <v>1001</v>
      </c>
      <c r="G4720" s="95">
        <f>IF(INDEX(技能效果!K:K,MATCH(B4720,技能效果!B:B,0))=0,INDEX(技能效果!I:I,MATCH(技能效果等级!B4720,技能效果!B:B,0)),INDEX(技能效果!I:I,MATCH(技能效果等级!B4720,技能效果!B:B,0))*VLOOKUP(E4720,技能数值计算!$C$19:$D$28,2,FALSE))</f>
        <v>0.5</v>
      </c>
      <c r="H4720" s="95">
        <f>INDEX(技能效果!J:J,MATCH(技能效果等级!B4720,技能效果!B:B,0))</f>
        <v>0</v>
      </c>
      <c r="I4720" s="97"/>
      <c r="J4720" s="97"/>
      <c r="K4720" s="97"/>
      <c r="L4720" s="97"/>
      <c r="M4720" s="97"/>
      <c r="N4720" s="96" t="str">
        <f>IF(INDEX(技能效果!L:L,MATCH(技能效果等级!B4720,技能效果!B:B,0))="","",INDEX(技能效果!L:L,MATCH(技能效果等级!B4720,技能效果!B:B,0)))</f>
        <v/>
      </c>
      <c r="O4720" s="95">
        <f>IF(INDEX(技能效果!N:N,MATCH(B4720,技能效果!B:B,0))=0,INDEX(技能效果!M:M,MATCH(技能效果等级!B4720,技能效果!B:B,0)),INDEX(技能效果!M:M,MATCH(技能效果等级!B4720,技能效果!B:B,0))*VLOOKUP(E4720,技能数值计算!$C$19:$D$28,2,FALSE))</f>
        <v>0</v>
      </c>
      <c r="P4720" s="97"/>
      <c r="Q4720" s="97"/>
      <c r="R4720" s="95" t="str">
        <f>IF(INDEX(技能效果!O:O,MATCH(技能效果等级!B4720,技能效果!B:B,0))="","",INDEX(技能效果!O:O,MATCH(技能效果等级!B4720,技能效果!B:B,0)))</f>
        <v/>
      </c>
      <c r="S4720" s="97"/>
      <c r="T4720" s="97"/>
      <c r="U4720" s="97"/>
      <c r="V4720" s="96" t="str">
        <f>IF(INDEX(技能效果!AF:AF,MATCH(技能效果等级!B4720,技能效果!B:B,0))="","",INDEX(技能效果!AF:AF,MATCH(技能效果等级!B4720,技能效果!B:B,0)))</f>
        <v/>
      </c>
      <c r="W4720" s="95">
        <f t="shared" si="72"/>
        <v>463</v>
      </c>
    </row>
    <row r="4721" spans="1:23" ht="16.5" x14ac:dyDescent="0.2">
      <c r="A4721" s="62">
        <v>4718</v>
      </c>
      <c r="B4721" s="95">
        <f>INDEX(技能效果!B:B,MATCH(技能效果等级!W4721,技能效果!AE:AE,0))</f>
        <v>210701601</v>
      </c>
      <c r="C4721" s="95" t="str">
        <f>INDEX(技能效果!C:C,MATCH(技能效果等级!B4721,技能效果!B:B,0))</f>
        <v>西方龙普攻伤害(教学)</v>
      </c>
      <c r="D4721" s="96" t="s">
        <v>873</v>
      </c>
      <c r="E4721" s="95">
        <v>4</v>
      </c>
      <c r="F4721" s="95">
        <f>INDEX(技能效果!H:H,MATCH(技能效果等级!B4721,技能效果!B:B,0))</f>
        <v>1001</v>
      </c>
      <c r="G4721" s="95">
        <f>IF(INDEX(技能效果!K:K,MATCH(B4721,技能效果!B:B,0))=0,INDEX(技能效果!I:I,MATCH(技能效果等级!B4721,技能效果!B:B,0)),INDEX(技能效果!I:I,MATCH(技能效果等级!B4721,技能效果!B:B,0))*VLOOKUP(E4721,技能数值计算!$C$19:$D$28,2,FALSE))</f>
        <v>0.5</v>
      </c>
      <c r="H4721" s="95">
        <f>INDEX(技能效果!J:J,MATCH(技能效果等级!B4721,技能效果!B:B,0))</f>
        <v>0</v>
      </c>
      <c r="I4721" s="97"/>
      <c r="J4721" s="97"/>
      <c r="K4721" s="97"/>
      <c r="L4721" s="97"/>
      <c r="M4721" s="97"/>
      <c r="N4721" s="96" t="str">
        <f>IF(INDEX(技能效果!L:L,MATCH(技能效果等级!B4721,技能效果!B:B,0))="","",INDEX(技能效果!L:L,MATCH(技能效果等级!B4721,技能效果!B:B,0)))</f>
        <v/>
      </c>
      <c r="O4721" s="95">
        <f>IF(INDEX(技能效果!N:N,MATCH(B4721,技能效果!B:B,0))=0,INDEX(技能效果!M:M,MATCH(技能效果等级!B4721,技能效果!B:B,0)),INDEX(技能效果!M:M,MATCH(技能效果等级!B4721,技能效果!B:B,0))*VLOOKUP(E4721,技能数值计算!$C$19:$D$28,2,FALSE))</f>
        <v>0</v>
      </c>
      <c r="P4721" s="97"/>
      <c r="Q4721" s="97"/>
      <c r="R4721" s="95" t="str">
        <f>IF(INDEX(技能效果!O:O,MATCH(技能效果等级!B4721,技能效果!B:B,0))="","",INDEX(技能效果!O:O,MATCH(技能效果等级!B4721,技能效果!B:B,0)))</f>
        <v/>
      </c>
      <c r="S4721" s="97"/>
      <c r="T4721" s="97"/>
      <c r="U4721" s="97"/>
      <c r="V4721" s="96" t="str">
        <f>IF(INDEX(技能效果!AF:AF,MATCH(技能效果等级!B4721,技能效果!B:B,0))="","",INDEX(技能效果!AF:AF,MATCH(技能效果等级!B4721,技能效果!B:B,0)))</f>
        <v/>
      </c>
      <c r="W4721" s="95">
        <f t="shared" si="72"/>
        <v>463</v>
      </c>
    </row>
    <row r="4722" spans="1:23" ht="16.5" x14ac:dyDescent="0.2">
      <c r="A4722" s="62">
        <v>4719</v>
      </c>
      <c r="B4722" s="95">
        <f>INDEX(技能效果!B:B,MATCH(技能效果等级!W4722,技能效果!AE:AE,0))</f>
        <v>210701601</v>
      </c>
      <c r="C4722" s="95" t="str">
        <f>INDEX(技能效果!C:C,MATCH(技能效果等级!B4722,技能效果!B:B,0))</f>
        <v>西方龙普攻伤害(教学)</v>
      </c>
      <c r="D4722" s="96" t="s">
        <v>873</v>
      </c>
      <c r="E4722" s="95">
        <v>5</v>
      </c>
      <c r="F4722" s="95">
        <f>INDEX(技能效果!H:H,MATCH(技能效果等级!B4722,技能效果!B:B,0))</f>
        <v>1001</v>
      </c>
      <c r="G4722" s="95">
        <f>IF(INDEX(技能效果!K:K,MATCH(B4722,技能效果!B:B,0))=0,INDEX(技能效果!I:I,MATCH(技能效果等级!B4722,技能效果!B:B,0)),INDEX(技能效果!I:I,MATCH(技能效果等级!B4722,技能效果!B:B,0))*VLOOKUP(E4722,技能数值计算!$C$19:$D$28,2,FALSE))</f>
        <v>0.5</v>
      </c>
      <c r="H4722" s="95">
        <f>INDEX(技能效果!J:J,MATCH(技能效果等级!B4722,技能效果!B:B,0))</f>
        <v>0</v>
      </c>
      <c r="I4722" s="97"/>
      <c r="J4722" s="97"/>
      <c r="K4722" s="97"/>
      <c r="L4722" s="97"/>
      <c r="M4722" s="97"/>
      <c r="N4722" s="96" t="str">
        <f>IF(INDEX(技能效果!L:L,MATCH(技能效果等级!B4722,技能效果!B:B,0))="","",INDEX(技能效果!L:L,MATCH(技能效果等级!B4722,技能效果!B:B,0)))</f>
        <v/>
      </c>
      <c r="O4722" s="95">
        <f>IF(INDEX(技能效果!N:N,MATCH(B4722,技能效果!B:B,0))=0,INDEX(技能效果!M:M,MATCH(技能效果等级!B4722,技能效果!B:B,0)),INDEX(技能效果!M:M,MATCH(技能效果等级!B4722,技能效果!B:B,0))*VLOOKUP(E4722,技能数值计算!$C$19:$D$28,2,FALSE))</f>
        <v>0</v>
      </c>
      <c r="P4722" s="97"/>
      <c r="Q4722" s="97"/>
      <c r="R4722" s="95" t="str">
        <f>IF(INDEX(技能效果!O:O,MATCH(技能效果等级!B4722,技能效果!B:B,0))="","",INDEX(技能效果!O:O,MATCH(技能效果等级!B4722,技能效果!B:B,0)))</f>
        <v/>
      </c>
      <c r="S4722" s="97"/>
      <c r="T4722" s="97"/>
      <c r="U4722" s="97"/>
      <c r="V4722" s="96" t="str">
        <f>IF(INDEX(技能效果!AF:AF,MATCH(技能效果等级!B4722,技能效果!B:B,0))="","",INDEX(技能效果!AF:AF,MATCH(技能效果等级!B4722,技能效果!B:B,0)))</f>
        <v/>
      </c>
      <c r="W4722" s="95">
        <f t="shared" si="72"/>
        <v>463</v>
      </c>
    </row>
    <row r="4723" spans="1:23" ht="16.5" x14ac:dyDescent="0.2">
      <c r="A4723" s="62">
        <v>4720</v>
      </c>
      <c r="B4723" s="95">
        <f>INDEX(技能效果!B:B,MATCH(技能效果等级!W4723,技能效果!AE:AE,0))</f>
        <v>210701601</v>
      </c>
      <c r="C4723" s="95" t="str">
        <f>INDEX(技能效果!C:C,MATCH(技能效果等级!B4723,技能效果!B:B,0))</f>
        <v>西方龙普攻伤害(教学)</v>
      </c>
      <c r="D4723" s="96" t="s">
        <v>873</v>
      </c>
      <c r="E4723" s="95">
        <v>6</v>
      </c>
      <c r="F4723" s="95">
        <f>INDEX(技能效果!H:H,MATCH(技能效果等级!B4723,技能效果!B:B,0))</f>
        <v>1001</v>
      </c>
      <c r="G4723" s="95">
        <f>IF(INDEX(技能效果!K:K,MATCH(B4723,技能效果!B:B,0))=0,INDEX(技能效果!I:I,MATCH(技能效果等级!B4723,技能效果!B:B,0)),INDEX(技能效果!I:I,MATCH(技能效果等级!B4723,技能效果!B:B,0))*VLOOKUP(E4723,技能数值计算!$C$19:$D$28,2,FALSE))</f>
        <v>0.5</v>
      </c>
      <c r="H4723" s="95">
        <f>INDEX(技能效果!J:J,MATCH(技能效果等级!B4723,技能效果!B:B,0))</f>
        <v>0</v>
      </c>
      <c r="I4723" s="97"/>
      <c r="J4723" s="97"/>
      <c r="K4723" s="97"/>
      <c r="L4723" s="97"/>
      <c r="M4723" s="97"/>
      <c r="N4723" s="96" t="str">
        <f>IF(INDEX(技能效果!L:L,MATCH(技能效果等级!B4723,技能效果!B:B,0))="","",INDEX(技能效果!L:L,MATCH(技能效果等级!B4723,技能效果!B:B,0)))</f>
        <v/>
      </c>
      <c r="O4723" s="95">
        <f>IF(INDEX(技能效果!N:N,MATCH(B4723,技能效果!B:B,0))=0,INDEX(技能效果!M:M,MATCH(技能效果等级!B4723,技能效果!B:B,0)),INDEX(技能效果!M:M,MATCH(技能效果等级!B4723,技能效果!B:B,0))*VLOOKUP(E4723,技能数值计算!$C$19:$D$28,2,FALSE))</f>
        <v>0</v>
      </c>
      <c r="P4723" s="97"/>
      <c r="Q4723" s="97"/>
      <c r="R4723" s="95" t="str">
        <f>IF(INDEX(技能效果!O:O,MATCH(技能效果等级!B4723,技能效果!B:B,0))="","",INDEX(技能效果!O:O,MATCH(技能效果等级!B4723,技能效果!B:B,0)))</f>
        <v/>
      </c>
      <c r="S4723" s="97"/>
      <c r="T4723" s="97"/>
      <c r="U4723" s="97"/>
      <c r="V4723" s="96" t="str">
        <f>IF(INDEX(技能效果!AF:AF,MATCH(技能效果等级!B4723,技能效果!B:B,0))="","",INDEX(技能效果!AF:AF,MATCH(技能效果等级!B4723,技能效果!B:B,0)))</f>
        <v/>
      </c>
      <c r="W4723" s="95">
        <f t="shared" si="72"/>
        <v>463</v>
      </c>
    </row>
    <row r="4724" spans="1:23" ht="16.5" x14ac:dyDescent="0.2">
      <c r="A4724" s="62">
        <v>4721</v>
      </c>
      <c r="B4724" s="95">
        <f>INDEX(技能效果!B:B,MATCH(技能效果等级!W4724,技能效果!AE:AE,0))</f>
        <v>210701601</v>
      </c>
      <c r="C4724" s="95" t="str">
        <f>INDEX(技能效果!C:C,MATCH(技能效果等级!B4724,技能效果!B:B,0))</f>
        <v>西方龙普攻伤害(教学)</v>
      </c>
      <c r="D4724" s="96" t="s">
        <v>873</v>
      </c>
      <c r="E4724" s="95">
        <v>7</v>
      </c>
      <c r="F4724" s="95">
        <f>INDEX(技能效果!H:H,MATCH(技能效果等级!B4724,技能效果!B:B,0))</f>
        <v>1001</v>
      </c>
      <c r="G4724" s="95">
        <f>IF(INDEX(技能效果!K:K,MATCH(B4724,技能效果!B:B,0))=0,INDEX(技能效果!I:I,MATCH(技能效果等级!B4724,技能效果!B:B,0)),INDEX(技能效果!I:I,MATCH(技能效果等级!B4724,技能效果!B:B,0))*VLOOKUP(E4724,技能数值计算!$C$19:$D$28,2,FALSE))</f>
        <v>0.5</v>
      </c>
      <c r="H4724" s="95">
        <f>INDEX(技能效果!J:J,MATCH(技能效果等级!B4724,技能效果!B:B,0))</f>
        <v>0</v>
      </c>
      <c r="I4724" s="97"/>
      <c r="J4724" s="97"/>
      <c r="K4724" s="97"/>
      <c r="L4724" s="97"/>
      <c r="M4724" s="97"/>
      <c r="N4724" s="96" t="str">
        <f>IF(INDEX(技能效果!L:L,MATCH(技能效果等级!B4724,技能效果!B:B,0))="","",INDEX(技能效果!L:L,MATCH(技能效果等级!B4724,技能效果!B:B,0)))</f>
        <v/>
      </c>
      <c r="O4724" s="95">
        <f>IF(INDEX(技能效果!N:N,MATCH(B4724,技能效果!B:B,0))=0,INDEX(技能效果!M:M,MATCH(技能效果等级!B4724,技能效果!B:B,0)),INDEX(技能效果!M:M,MATCH(技能效果等级!B4724,技能效果!B:B,0))*VLOOKUP(E4724,技能数值计算!$C$19:$D$28,2,FALSE))</f>
        <v>0</v>
      </c>
      <c r="P4724" s="97"/>
      <c r="Q4724" s="97"/>
      <c r="R4724" s="95" t="str">
        <f>IF(INDEX(技能效果!O:O,MATCH(技能效果等级!B4724,技能效果!B:B,0))="","",INDEX(技能效果!O:O,MATCH(技能效果等级!B4724,技能效果!B:B,0)))</f>
        <v/>
      </c>
      <c r="S4724" s="97"/>
      <c r="T4724" s="97"/>
      <c r="U4724" s="97"/>
      <c r="V4724" s="96" t="str">
        <f>IF(INDEX(技能效果!AF:AF,MATCH(技能效果等级!B4724,技能效果!B:B,0))="","",INDEX(技能效果!AF:AF,MATCH(技能效果等级!B4724,技能效果!B:B,0)))</f>
        <v/>
      </c>
      <c r="W4724" s="95">
        <f t="shared" si="72"/>
        <v>463</v>
      </c>
    </row>
    <row r="4725" spans="1:23" ht="16.5" x14ac:dyDescent="0.2">
      <c r="A4725" s="62">
        <v>4722</v>
      </c>
      <c r="B4725" s="95">
        <f>INDEX(技能效果!B:B,MATCH(技能效果等级!W4725,技能效果!AE:AE,0))</f>
        <v>210701601</v>
      </c>
      <c r="C4725" s="95" t="str">
        <f>INDEX(技能效果!C:C,MATCH(技能效果等级!B4725,技能效果!B:B,0))</f>
        <v>西方龙普攻伤害(教学)</v>
      </c>
      <c r="D4725" s="96" t="s">
        <v>873</v>
      </c>
      <c r="E4725" s="95">
        <v>8</v>
      </c>
      <c r="F4725" s="95">
        <f>INDEX(技能效果!H:H,MATCH(技能效果等级!B4725,技能效果!B:B,0))</f>
        <v>1001</v>
      </c>
      <c r="G4725" s="95">
        <f>IF(INDEX(技能效果!K:K,MATCH(B4725,技能效果!B:B,0))=0,INDEX(技能效果!I:I,MATCH(技能效果等级!B4725,技能效果!B:B,0)),INDEX(技能效果!I:I,MATCH(技能效果等级!B4725,技能效果!B:B,0))*VLOOKUP(E4725,技能数值计算!$C$19:$D$28,2,FALSE))</f>
        <v>0.5</v>
      </c>
      <c r="H4725" s="95">
        <f>INDEX(技能效果!J:J,MATCH(技能效果等级!B4725,技能效果!B:B,0))</f>
        <v>0</v>
      </c>
      <c r="I4725" s="97"/>
      <c r="J4725" s="97"/>
      <c r="K4725" s="97"/>
      <c r="L4725" s="97"/>
      <c r="M4725" s="97"/>
      <c r="N4725" s="96" t="str">
        <f>IF(INDEX(技能效果!L:L,MATCH(技能效果等级!B4725,技能效果!B:B,0))="","",INDEX(技能效果!L:L,MATCH(技能效果等级!B4725,技能效果!B:B,0)))</f>
        <v/>
      </c>
      <c r="O4725" s="95">
        <f>IF(INDEX(技能效果!N:N,MATCH(B4725,技能效果!B:B,0))=0,INDEX(技能效果!M:M,MATCH(技能效果等级!B4725,技能效果!B:B,0)),INDEX(技能效果!M:M,MATCH(技能效果等级!B4725,技能效果!B:B,0))*VLOOKUP(E4725,技能数值计算!$C$19:$D$28,2,FALSE))</f>
        <v>0</v>
      </c>
      <c r="P4725" s="97"/>
      <c r="Q4725" s="97"/>
      <c r="R4725" s="95" t="str">
        <f>IF(INDEX(技能效果!O:O,MATCH(技能效果等级!B4725,技能效果!B:B,0))="","",INDEX(技能效果!O:O,MATCH(技能效果等级!B4725,技能效果!B:B,0)))</f>
        <v/>
      </c>
      <c r="S4725" s="97"/>
      <c r="T4725" s="97"/>
      <c r="U4725" s="97"/>
      <c r="V4725" s="96" t="str">
        <f>IF(INDEX(技能效果!AF:AF,MATCH(技能效果等级!B4725,技能效果!B:B,0))="","",INDEX(技能效果!AF:AF,MATCH(技能效果等级!B4725,技能效果!B:B,0)))</f>
        <v/>
      </c>
      <c r="W4725" s="95">
        <f t="shared" si="72"/>
        <v>463</v>
      </c>
    </row>
    <row r="4726" spans="1:23" ht="16.5" x14ac:dyDescent="0.2">
      <c r="A4726" s="62">
        <v>4723</v>
      </c>
      <c r="B4726" s="95">
        <f>INDEX(技能效果!B:B,MATCH(技能效果等级!W4726,技能效果!AE:AE,0))</f>
        <v>210701601</v>
      </c>
      <c r="C4726" s="95" t="str">
        <f>INDEX(技能效果!C:C,MATCH(技能效果等级!B4726,技能效果!B:B,0))</f>
        <v>西方龙普攻伤害(教学)</v>
      </c>
      <c r="D4726" s="96" t="s">
        <v>873</v>
      </c>
      <c r="E4726" s="95">
        <v>9</v>
      </c>
      <c r="F4726" s="95">
        <f>INDEX(技能效果!H:H,MATCH(技能效果等级!B4726,技能效果!B:B,0))</f>
        <v>1001</v>
      </c>
      <c r="G4726" s="95">
        <f>IF(INDEX(技能效果!K:K,MATCH(B4726,技能效果!B:B,0))=0,INDEX(技能效果!I:I,MATCH(技能效果等级!B4726,技能效果!B:B,0)),INDEX(技能效果!I:I,MATCH(技能效果等级!B4726,技能效果!B:B,0))*VLOOKUP(E4726,技能数值计算!$C$19:$D$28,2,FALSE))</f>
        <v>0.5</v>
      </c>
      <c r="H4726" s="95">
        <f>INDEX(技能效果!J:J,MATCH(技能效果等级!B4726,技能效果!B:B,0))</f>
        <v>0</v>
      </c>
      <c r="I4726" s="97"/>
      <c r="J4726" s="97"/>
      <c r="K4726" s="97"/>
      <c r="L4726" s="97"/>
      <c r="M4726" s="97"/>
      <c r="N4726" s="96" t="str">
        <f>IF(INDEX(技能效果!L:L,MATCH(技能效果等级!B4726,技能效果!B:B,0))="","",INDEX(技能效果!L:L,MATCH(技能效果等级!B4726,技能效果!B:B,0)))</f>
        <v/>
      </c>
      <c r="O4726" s="95">
        <f>IF(INDEX(技能效果!N:N,MATCH(B4726,技能效果!B:B,0))=0,INDEX(技能效果!M:M,MATCH(技能效果等级!B4726,技能效果!B:B,0)),INDEX(技能效果!M:M,MATCH(技能效果等级!B4726,技能效果!B:B,0))*VLOOKUP(E4726,技能数值计算!$C$19:$D$28,2,FALSE))</f>
        <v>0</v>
      </c>
      <c r="P4726" s="97"/>
      <c r="Q4726" s="97"/>
      <c r="R4726" s="95" t="str">
        <f>IF(INDEX(技能效果!O:O,MATCH(技能效果等级!B4726,技能效果!B:B,0))="","",INDEX(技能效果!O:O,MATCH(技能效果等级!B4726,技能效果!B:B,0)))</f>
        <v/>
      </c>
      <c r="S4726" s="97"/>
      <c r="T4726" s="97"/>
      <c r="U4726" s="97"/>
      <c r="V4726" s="96" t="str">
        <f>IF(INDEX(技能效果!AF:AF,MATCH(技能效果等级!B4726,技能效果!B:B,0))="","",INDEX(技能效果!AF:AF,MATCH(技能效果等级!B4726,技能效果!B:B,0)))</f>
        <v/>
      </c>
      <c r="W4726" s="95">
        <f t="shared" si="72"/>
        <v>463</v>
      </c>
    </row>
    <row r="4727" spans="1:23" ht="16.5" x14ac:dyDescent="0.2">
      <c r="A4727" s="62">
        <v>4724</v>
      </c>
      <c r="B4727" s="95">
        <f>INDEX(技能效果!B:B,MATCH(技能效果等级!W4727,技能效果!AE:AE,0))</f>
        <v>210701601</v>
      </c>
      <c r="C4727" s="95" t="str">
        <f>INDEX(技能效果!C:C,MATCH(技能效果等级!B4727,技能效果!B:B,0))</f>
        <v>西方龙普攻伤害(教学)</v>
      </c>
      <c r="D4727" s="96" t="s">
        <v>873</v>
      </c>
      <c r="E4727" s="95">
        <v>10</v>
      </c>
      <c r="F4727" s="95">
        <f>INDEX(技能效果!H:H,MATCH(技能效果等级!B4727,技能效果!B:B,0))</f>
        <v>1001</v>
      </c>
      <c r="G4727" s="95">
        <f>IF(INDEX(技能效果!K:K,MATCH(B4727,技能效果!B:B,0))=0,INDEX(技能效果!I:I,MATCH(技能效果等级!B4727,技能效果!B:B,0)),INDEX(技能效果!I:I,MATCH(技能效果等级!B4727,技能效果!B:B,0))*VLOOKUP(E4727,技能数值计算!$C$19:$D$28,2,FALSE))</f>
        <v>0.5</v>
      </c>
      <c r="H4727" s="95">
        <f>INDEX(技能效果!J:J,MATCH(技能效果等级!B4727,技能效果!B:B,0))</f>
        <v>0</v>
      </c>
      <c r="I4727" s="97"/>
      <c r="J4727" s="97"/>
      <c r="K4727" s="97"/>
      <c r="L4727" s="97"/>
      <c r="M4727" s="97"/>
      <c r="N4727" s="96" t="str">
        <f>IF(INDEX(技能效果!L:L,MATCH(技能效果等级!B4727,技能效果!B:B,0))="","",INDEX(技能效果!L:L,MATCH(技能效果等级!B4727,技能效果!B:B,0)))</f>
        <v/>
      </c>
      <c r="O4727" s="95">
        <f>IF(INDEX(技能效果!N:N,MATCH(B4727,技能效果!B:B,0))=0,INDEX(技能效果!M:M,MATCH(技能效果等级!B4727,技能效果!B:B,0)),INDEX(技能效果!M:M,MATCH(技能效果等级!B4727,技能效果!B:B,0))*VLOOKUP(E4727,技能数值计算!$C$19:$D$28,2,FALSE))</f>
        <v>0</v>
      </c>
      <c r="P4727" s="97"/>
      <c r="Q4727" s="97"/>
      <c r="R4727" s="95" t="str">
        <f>IF(INDEX(技能效果!O:O,MATCH(技能效果等级!B4727,技能效果!B:B,0))="","",INDEX(技能效果!O:O,MATCH(技能效果等级!B4727,技能效果!B:B,0)))</f>
        <v/>
      </c>
      <c r="S4727" s="97"/>
      <c r="T4727" s="97"/>
      <c r="U4727" s="97"/>
      <c r="V4727" s="96" t="str">
        <f>IF(INDEX(技能效果!AF:AF,MATCH(技能效果等级!B4727,技能效果!B:B,0))="","",INDEX(技能效果!AF:AF,MATCH(技能效果等级!B4727,技能效果!B:B,0)))</f>
        <v/>
      </c>
      <c r="W4727" s="95">
        <f t="shared" si="72"/>
        <v>463</v>
      </c>
    </row>
    <row r="4728" spans="1:23" ht="16.5" x14ac:dyDescent="0.2">
      <c r="A4728" s="62">
        <v>4725</v>
      </c>
      <c r="B4728" s="95">
        <f>INDEX(技能效果!B:B,MATCH(技能效果等级!W4728,技能效果!AE:AE,0))</f>
        <v>210701602</v>
      </c>
      <c r="C4728" s="95" t="str">
        <f>INDEX(技能效果!C:C,MATCH(技能效果等级!B4728,技能效果!B:B,0))</f>
        <v>西方龙普攻水晶(教学)</v>
      </c>
      <c r="D4728" s="96" t="s">
        <v>873</v>
      </c>
      <c r="E4728" s="95">
        <v>1</v>
      </c>
      <c r="F4728" s="95">
        <f>INDEX(技能效果!H:H,MATCH(技能效果等级!B4728,技能效果!B:B,0))</f>
        <v>3006</v>
      </c>
      <c r="G4728" s="95">
        <f>IF(INDEX(技能效果!K:K,MATCH(B4728,技能效果!B:B,0))=0,INDEX(技能效果!I:I,MATCH(技能效果等级!B4728,技能效果!B:B,0)),INDEX(技能效果!I:I,MATCH(技能效果等级!B4728,技能效果!B:B,0))*VLOOKUP(E4728,技能数值计算!$C$19:$D$28,2,FALSE))</f>
        <v>1</v>
      </c>
      <c r="H4728" s="95">
        <f>INDEX(技能效果!J:J,MATCH(技能效果等级!B4728,技能效果!B:B,0))</f>
        <v>0</v>
      </c>
      <c r="I4728" s="97"/>
      <c r="J4728" s="97"/>
      <c r="K4728" s="97"/>
      <c r="L4728" s="97"/>
      <c r="M4728" s="97"/>
      <c r="N4728" s="96" t="str">
        <f>IF(INDEX(技能效果!L:L,MATCH(技能效果等级!B4728,技能效果!B:B,0))="","",INDEX(技能效果!L:L,MATCH(技能效果等级!B4728,技能效果!B:B,0)))</f>
        <v/>
      </c>
      <c r="O4728" s="95">
        <f>IF(INDEX(技能效果!N:N,MATCH(B4728,技能效果!B:B,0))=0,INDEX(技能效果!M:M,MATCH(技能效果等级!B4728,技能效果!B:B,0)),INDEX(技能效果!M:M,MATCH(技能效果等级!B4728,技能效果!B:B,0))*VLOOKUP(E4728,技能数值计算!$C$19:$D$28,2,FALSE))</f>
        <v>0</v>
      </c>
      <c r="P4728" s="97"/>
      <c r="Q4728" s="97"/>
      <c r="R4728" s="95" t="str">
        <f>IF(INDEX(技能效果!O:O,MATCH(技能效果等级!B4728,技能效果!B:B,0))="","",INDEX(技能效果!O:O,MATCH(技能效果等级!B4728,技能效果!B:B,0)))</f>
        <v/>
      </c>
      <c r="S4728" s="97"/>
      <c r="T4728" s="97"/>
      <c r="U4728" s="97"/>
      <c r="V4728" s="96" t="str">
        <f>IF(INDEX(技能效果!AF:AF,MATCH(技能效果等级!B4728,技能效果!B:B,0))="","",INDEX(技能效果!AF:AF,MATCH(技能效果等级!B4728,技能效果!B:B,0)))</f>
        <v/>
      </c>
      <c r="W4728" s="95">
        <f t="shared" si="72"/>
        <v>464</v>
      </c>
    </row>
    <row r="4729" spans="1:23" ht="16.5" x14ac:dyDescent="0.2">
      <c r="A4729" s="62">
        <v>4726</v>
      </c>
      <c r="B4729" s="95">
        <f>INDEX(技能效果!B:B,MATCH(技能效果等级!W4729,技能效果!AE:AE,0))</f>
        <v>210701602</v>
      </c>
      <c r="C4729" s="95" t="str">
        <f>INDEX(技能效果!C:C,MATCH(技能效果等级!B4729,技能效果!B:B,0))</f>
        <v>西方龙普攻水晶(教学)</v>
      </c>
      <c r="D4729" s="96" t="s">
        <v>873</v>
      </c>
      <c r="E4729" s="95">
        <v>2</v>
      </c>
      <c r="F4729" s="95">
        <f>INDEX(技能效果!H:H,MATCH(技能效果等级!B4729,技能效果!B:B,0))</f>
        <v>3006</v>
      </c>
      <c r="G4729" s="95">
        <f>IF(INDEX(技能效果!K:K,MATCH(B4729,技能效果!B:B,0))=0,INDEX(技能效果!I:I,MATCH(技能效果等级!B4729,技能效果!B:B,0)),INDEX(技能效果!I:I,MATCH(技能效果等级!B4729,技能效果!B:B,0))*VLOOKUP(E4729,技能数值计算!$C$19:$D$28,2,FALSE))</f>
        <v>1</v>
      </c>
      <c r="H4729" s="95">
        <f>INDEX(技能效果!J:J,MATCH(技能效果等级!B4729,技能效果!B:B,0))</f>
        <v>0</v>
      </c>
      <c r="I4729" s="97"/>
      <c r="J4729" s="97"/>
      <c r="K4729" s="97"/>
      <c r="L4729" s="97"/>
      <c r="M4729" s="97"/>
      <c r="N4729" s="96" t="str">
        <f>IF(INDEX(技能效果!L:L,MATCH(技能效果等级!B4729,技能效果!B:B,0))="","",INDEX(技能效果!L:L,MATCH(技能效果等级!B4729,技能效果!B:B,0)))</f>
        <v/>
      </c>
      <c r="O4729" s="95">
        <f>IF(INDEX(技能效果!N:N,MATCH(B4729,技能效果!B:B,0))=0,INDEX(技能效果!M:M,MATCH(技能效果等级!B4729,技能效果!B:B,0)),INDEX(技能效果!M:M,MATCH(技能效果等级!B4729,技能效果!B:B,0))*VLOOKUP(E4729,技能数值计算!$C$19:$D$28,2,FALSE))</f>
        <v>0</v>
      </c>
      <c r="P4729" s="97"/>
      <c r="Q4729" s="97"/>
      <c r="R4729" s="95" t="str">
        <f>IF(INDEX(技能效果!O:O,MATCH(技能效果等级!B4729,技能效果!B:B,0))="","",INDEX(技能效果!O:O,MATCH(技能效果等级!B4729,技能效果!B:B,0)))</f>
        <v/>
      </c>
      <c r="S4729" s="97"/>
      <c r="T4729" s="97"/>
      <c r="U4729" s="97"/>
      <c r="V4729" s="96" t="str">
        <f>IF(INDEX(技能效果!AF:AF,MATCH(技能效果等级!B4729,技能效果!B:B,0))="","",INDEX(技能效果!AF:AF,MATCH(技能效果等级!B4729,技能效果!B:B,0)))</f>
        <v/>
      </c>
      <c r="W4729" s="95">
        <f t="shared" si="72"/>
        <v>464</v>
      </c>
    </row>
    <row r="4730" spans="1:23" ht="16.5" x14ac:dyDescent="0.2">
      <c r="A4730" s="62">
        <v>4727</v>
      </c>
      <c r="B4730" s="95">
        <f>INDEX(技能效果!B:B,MATCH(技能效果等级!W4730,技能效果!AE:AE,0))</f>
        <v>210701602</v>
      </c>
      <c r="C4730" s="95" t="str">
        <f>INDEX(技能效果!C:C,MATCH(技能效果等级!B4730,技能效果!B:B,0))</f>
        <v>西方龙普攻水晶(教学)</v>
      </c>
      <c r="D4730" s="96" t="s">
        <v>873</v>
      </c>
      <c r="E4730" s="95">
        <v>3</v>
      </c>
      <c r="F4730" s="95">
        <f>INDEX(技能效果!H:H,MATCH(技能效果等级!B4730,技能效果!B:B,0))</f>
        <v>3006</v>
      </c>
      <c r="G4730" s="95">
        <f>IF(INDEX(技能效果!K:K,MATCH(B4730,技能效果!B:B,0))=0,INDEX(技能效果!I:I,MATCH(技能效果等级!B4730,技能效果!B:B,0)),INDEX(技能效果!I:I,MATCH(技能效果等级!B4730,技能效果!B:B,0))*VLOOKUP(E4730,技能数值计算!$C$19:$D$28,2,FALSE))</f>
        <v>1</v>
      </c>
      <c r="H4730" s="95">
        <f>INDEX(技能效果!J:J,MATCH(技能效果等级!B4730,技能效果!B:B,0))</f>
        <v>0</v>
      </c>
      <c r="I4730" s="97"/>
      <c r="J4730" s="97"/>
      <c r="K4730" s="97"/>
      <c r="L4730" s="97"/>
      <c r="M4730" s="97"/>
      <c r="N4730" s="96" t="str">
        <f>IF(INDEX(技能效果!L:L,MATCH(技能效果等级!B4730,技能效果!B:B,0))="","",INDEX(技能效果!L:L,MATCH(技能效果等级!B4730,技能效果!B:B,0)))</f>
        <v/>
      </c>
      <c r="O4730" s="95">
        <f>IF(INDEX(技能效果!N:N,MATCH(B4730,技能效果!B:B,0))=0,INDEX(技能效果!M:M,MATCH(技能效果等级!B4730,技能效果!B:B,0)),INDEX(技能效果!M:M,MATCH(技能效果等级!B4730,技能效果!B:B,0))*VLOOKUP(E4730,技能数值计算!$C$19:$D$28,2,FALSE))</f>
        <v>0</v>
      </c>
      <c r="P4730" s="97"/>
      <c r="Q4730" s="97"/>
      <c r="R4730" s="95" t="str">
        <f>IF(INDEX(技能效果!O:O,MATCH(技能效果等级!B4730,技能效果!B:B,0))="","",INDEX(技能效果!O:O,MATCH(技能效果等级!B4730,技能效果!B:B,0)))</f>
        <v/>
      </c>
      <c r="S4730" s="97"/>
      <c r="T4730" s="97"/>
      <c r="U4730" s="97"/>
      <c r="V4730" s="96" t="str">
        <f>IF(INDEX(技能效果!AF:AF,MATCH(技能效果等级!B4730,技能效果!B:B,0))="","",INDEX(技能效果!AF:AF,MATCH(技能效果等级!B4730,技能效果!B:B,0)))</f>
        <v/>
      </c>
      <c r="W4730" s="95">
        <f t="shared" si="72"/>
        <v>464</v>
      </c>
    </row>
    <row r="4731" spans="1:23" ht="16.5" x14ac:dyDescent="0.2">
      <c r="A4731" s="62">
        <v>4728</v>
      </c>
      <c r="B4731" s="95">
        <f>INDEX(技能效果!B:B,MATCH(技能效果等级!W4731,技能效果!AE:AE,0))</f>
        <v>210701602</v>
      </c>
      <c r="C4731" s="95" t="str">
        <f>INDEX(技能效果!C:C,MATCH(技能效果等级!B4731,技能效果!B:B,0))</f>
        <v>西方龙普攻水晶(教学)</v>
      </c>
      <c r="D4731" s="96" t="s">
        <v>873</v>
      </c>
      <c r="E4731" s="95">
        <v>4</v>
      </c>
      <c r="F4731" s="95">
        <f>INDEX(技能效果!H:H,MATCH(技能效果等级!B4731,技能效果!B:B,0))</f>
        <v>3006</v>
      </c>
      <c r="G4731" s="95">
        <f>IF(INDEX(技能效果!K:K,MATCH(B4731,技能效果!B:B,0))=0,INDEX(技能效果!I:I,MATCH(技能效果等级!B4731,技能效果!B:B,0)),INDEX(技能效果!I:I,MATCH(技能效果等级!B4731,技能效果!B:B,0))*VLOOKUP(E4731,技能数值计算!$C$19:$D$28,2,FALSE))</f>
        <v>1</v>
      </c>
      <c r="H4731" s="95">
        <f>INDEX(技能效果!J:J,MATCH(技能效果等级!B4731,技能效果!B:B,0))</f>
        <v>0</v>
      </c>
      <c r="I4731" s="97"/>
      <c r="J4731" s="97"/>
      <c r="K4731" s="97"/>
      <c r="L4731" s="97"/>
      <c r="M4731" s="97"/>
      <c r="N4731" s="96" t="str">
        <f>IF(INDEX(技能效果!L:L,MATCH(技能效果等级!B4731,技能效果!B:B,0))="","",INDEX(技能效果!L:L,MATCH(技能效果等级!B4731,技能效果!B:B,0)))</f>
        <v/>
      </c>
      <c r="O4731" s="95">
        <f>IF(INDEX(技能效果!N:N,MATCH(B4731,技能效果!B:B,0))=0,INDEX(技能效果!M:M,MATCH(技能效果等级!B4731,技能效果!B:B,0)),INDEX(技能效果!M:M,MATCH(技能效果等级!B4731,技能效果!B:B,0))*VLOOKUP(E4731,技能数值计算!$C$19:$D$28,2,FALSE))</f>
        <v>0</v>
      </c>
      <c r="P4731" s="97"/>
      <c r="Q4731" s="97"/>
      <c r="R4731" s="95" t="str">
        <f>IF(INDEX(技能效果!O:O,MATCH(技能效果等级!B4731,技能效果!B:B,0))="","",INDEX(技能效果!O:O,MATCH(技能效果等级!B4731,技能效果!B:B,0)))</f>
        <v/>
      </c>
      <c r="S4731" s="97"/>
      <c r="T4731" s="97"/>
      <c r="U4731" s="97"/>
      <c r="V4731" s="96" t="str">
        <f>IF(INDEX(技能效果!AF:AF,MATCH(技能效果等级!B4731,技能效果!B:B,0))="","",INDEX(技能效果!AF:AF,MATCH(技能效果等级!B4731,技能效果!B:B,0)))</f>
        <v/>
      </c>
      <c r="W4731" s="95">
        <f t="shared" si="72"/>
        <v>464</v>
      </c>
    </row>
    <row r="4732" spans="1:23" ht="16.5" x14ac:dyDescent="0.2">
      <c r="A4732" s="62">
        <v>4729</v>
      </c>
      <c r="B4732" s="95">
        <f>INDEX(技能效果!B:B,MATCH(技能效果等级!W4732,技能效果!AE:AE,0))</f>
        <v>210701602</v>
      </c>
      <c r="C4732" s="95" t="str">
        <f>INDEX(技能效果!C:C,MATCH(技能效果等级!B4732,技能效果!B:B,0))</f>
        <v>西方龙普攻水晶(教学)</v>
      </c>
      <c r="D4732" s="96" t="s">
        <v>873</v>
      </c>
      <c r="E4732" s="95">
        <v>5</v>
      </c>
      <c r="F4732" s="95">
        <f>INDEX(技能效果!H:H,MATCH(技能效果等级!B4732,技能效果!B:B,0))</f>
        <v>3006</v>
      </c>
      <c r="G4732" s="95">
        <f>IF(INDEX(技能效果!K:K,MATCH(B4732,技能效果!B:B,0))=0,INDEX(技能效果!I:I,MATCH(技能效果等级!B4732,技能效果!B:B,0)),INDEX(技能效果!I:I,MATCH(技能效果等级!B4732,技能效果!B:B,0))*VLOOKUP(E4732,技能数值计算!$C$19:$D$28,2,FALSE))</f>
        <v>1</v>
      </c>
      <c r="H4732" s="95">
        <f>INDEX(技能效果!J:J,MATCH(技能效果等级!B4732,技能效果!B:B,0))</f>
        <v>0</v>
      </c>
      <c r="I4732" s="97"/>
      <c r="J4732" s="97"/>
      <c r="K4732" s="97"/>
      <c r="L4732" s="97"/>
      <c r="M4732" s="97"/>
      <c r="N4732" s="96" t="str">
        <f>IF(INDEX(技能效果!L:L,MATCH(技能效果等级!B4732,技能效果!B:B,0))="","",INDEX(技能效果!L:L,MATCH(技能效果等级!B4732,技能效果!B:B,0)))</f>
        <v/>
      </c>
      <c r="O4732" s="95">
        <f>IF(INDEX(技能效果!N:N,MATCH(B4732,技能效果!B:B,0))=0,INDEX(技能效果!M:M,MATCH(技能效果等级!B4732,技能效果!B:B,0)),INDEX(技能效果!M:M,MATCH(技能效果等级!B4732,技能效果!B:B,0))*VLOOKUP(E4732,技能数值计算!$C$19:$D$28,2,FALSE))</f>
        <v>0</v>
      </c>
      <c r="P4732" s="97"/>
      <c r="Q4732" s="97"/>
      <c r="R4732" s="95" t="str">
        <f>IF(INDEX(技能效果!O:O,MATCH(技能效果等级!B4732,技能效果!B:B,0))="","",INDEX(技能效果!O:O,MATCH(技能效果等级!B4732,技能效果!B:B,0)))</f>
        <v/>
      </c>
      <c r="S4732" s="97"/>
      <c r="T4732" s="97"/>
      <c r="U4732" s="97"/>
      <c r="V4732" s="96" t="str">
        <f>IF(INDEX(技能效果!AF:AF,MATCH(技能效果等级!B4732,技能效果!B:B,0))="","",INDEX(技能效果!AF:AF,MATCH(技能效果等级!B4732,技能效果!B:B,0)))</f>
        <v/>
      </c>
      <c r="W4732" s="95">
        <f t="shared" si="72"/>
        <v>464</v>
      </c>
    </row>
    <row r="4733" spans="1:23" ht="16.5" x14ac:dyDescent="0.2">
      <c r="A4733" s="62">
        <v>4730</v>
      </c>
      <c r="B4733" s="95">
        <f>INDEX(技能效果!B:B,MATCH(技能效果等级!W4733,技能效果!AE:AE,0))</f>
        <v>210701602</v>
      </c>
      <c r="C4733" s="95" t="str">
        <f>INDEX(技能效果!C:C,MATCH(技能效果等级!B4733,技能效果!B:B,0))</f>
        <v>西方龙普攻水晶(教学)</v>
      </c>
      <c r="D4733" s="96" t="s">
        <v>873</v>
      </c>
      <c r="E4733" s="95">
        <v>6</v>
      </c>
      <c r="F4733" s="95">
        <f>INDEX(技能效果!H:H,MATCH(技能效果等级!B4733,技能效果!B:B,0))</f>
        <v>3006</v>
      </c>
      <c r="G4733" s="95">
        <f>IF(INDEX(技能效果!K:K,MATCH(B4733,技能效果!B:B,0))=0,INDEX(技能效果!I:I,MATCH(技能效果等级!B4733,技能效果!B:B,0)),INDEX(技能效果!I:I,MATCH(技能效果等级!B4733,技能效果!B:B,0))*VLOOKUP(E4733,技能数值计算!$C$19:$D$28,2,FALSE))</f>
        <v>1</v>
      </c>
      <c r="H4733" s="95">
        <f>INDEX(技能效果!J:J,MATCH(技能效果等级!B4733,技能效果!B:B,0))</f>
        <v>0</v>
      </c>
      <c r="I4733" s="97"/>
      <c r="J4733" s="97"/>
      <c r="K4733" s="97"/>
      <c r="L4733" s="97"/>
      <c r="M4733" s="97"/>
      <c r="N4733" s="96" t="str">
        <f>IF(INDEX(技能效果!L:L,MATCH(技能效果等级!B4733,技能效果!B:B,0))="","",INDEX(技能效果!L:L,MATCH(技能效果等级!B4733,技能效果!B:B,0)))</f>
        <v/>
      </c>
      <c r="O4733" s="95">
        <f>IF(INDEX(技能效果!N:N,MATCH(B4733,技能效果!B:B,0))=0,INDEX(技能效果!M:M,MATCH(技能效果等级!B4733,技能效果!B:B,0)),INDEX(技能效果!M:M,MATCH(技能效果等级!B4733,技能效果!B:B,0))*VLOOKUP(E4733,技能数值计算!$C$19:$D$28,2,FALSE))</f>
        <v>0</v>
      </c>
      <c r="P4733" s="97"/>
      <c r="Q4733" s="97"/>
      <c r="R4733" s="95" t="str">
        <f>IF(INDEX(技能效果!O:O,MATCH(技能效果等级!B4733,技能效果!B:B,0))="","",INDEX(技能效果!O:O,MATCH(技能效果等级!B4733,技能效果!B:B,0)))</f>
        <v/>
      </c>
      <c r="S4733" s="97"/>
      <c r="T4733" s="97"/>
      <c r="U4733" s="97"/>
      <c r="V4733" s="96" t="str">
        <f>IF(INDEX(技能效果!AF:AF,MATCH(技能效果等级!B4733,技能效果!B:B,0))="","",INDEX(技能效果!AF:AF,MATCH(技能效果等级!B4733,技能效果!B:B,0)))</f>
        <v/>
      </c>
      <c r="W4733" s="95">
        <f t="shared" si="72"/>
        <v>464</v>
      </c>
    </row>
    <row r="4734" spans="1:23" ht="16.5" x14ac:dyDescent="0.2">
      <c r="A4734" s="62">
        <v>4731</v>
      </c>
      <c r="B4734" s="95">
        <f>INDEX(技能效果!B:B,MATCH(技能效果等级!W4734,技能效果!AE:AE,0))</f>
        <v>210701602</v>
      </c>
      <c r="C4734" s="95" t="str">
        <f>INDEX(技能效果!C:C,MATCH(技能效果等级!B4734,技能效果!B:B,0))</f>
        <v>西方龙普攻水晶(教学)</v>
      </c>
      <c r="D4734" s="96" t="s">
        <v>873</v>
      </c>
      <c r="E4734" s="95">
        <v>7</v>
      </c>
      <c r="F4734" s="95">
        <f>INDEX(技能效果!H:H,MATCH(技能效果等级!B4734,技能效果!B:B,0))</f>
        <v>3006</v>
      </c>
      <c r="G4734" s="95">
        <f>IF(INDEX(技能效果!K:K,MATCH(B4734,技能效果!B:B,0))=0,INDEX(技能效果!I:I,MATCH(技能效果等级!B4734,技能效果!B:B,0)),INDEX(技能效果!I:I,MATCH(技能效果等级!B4734,技能效果!B:B,0))*VLOOKUP(E4734,技能数值计算!$C$19:$D$28,2,FALSE))</f>
        <v>1</v>
      </c>
      <c r="H4734" s="95">
        <f>INDEX(技能效果!J:J,MATCH(技能效果等级!B4734,技能效果!B:B,0))</f>
        <v>0</v>
      </c>
      <c r="I4734" s="97"/>
      <c r="J4734" s="97"/>
      <c r="K4734" s="97"/>
      <c r="L4734" s="97"/>
      <c r="M4734" s="97"/>
      <c r="N4734" s="96" t="str">
        <f>IF(INDEX(技能效果!L:L,MATCH(技能效果等级!B4734,技能效果!B:B,0))="","",INDEX(技能效果!L:L,MATCH(技能效果等级!B4734,技能效果!B:B,0)))</f>
        <v/>
      </c>
      <c r="O4734" s="95">
        <f>IF(INDEX(技能效果!N:N,MATCH(B4734,技能效果!B:B,0))=0,INDEX(技能效果!M:M,MATCH(技能效果等级!B4734,技能效果!B:B,0)),INDEX(技能效果!M:M,MATCH(技能效果等级!B4734,技能效果!B:B,0))*VLOOKUP(E4734,技能数值计算!$C$19:$D$28,2,FALSE))</f>
        <v>0</v>
      </c>
      <c r="P4734" s="97"/>
      <c r="Q4734" s="97"/>
      <c r="R4734" s="95" t="str">
        <f>IF(INDEX(技能效果!O:O,MATCH(技能效果等级!B4734,技能效果!B:B,0))="","",INDEX(技能效果!O:O,MATCH(技能效果等级!B4734,技能效果!B:B,0)))</f>
        <v/>
      </c>
      <c r="S4734" s="97"/>
      <c r="T4734" s="97"/>
      <c r="U4734" s="97"/>
      <c r="V4734" s="96" t="str">
        <f>IF(INDEX(技能效果!AF:AF,MATCH(技能效果等级!B4734,技能效果!B:B,0))="","",INDEX(技能效果!AF:AF,MATCH(技能效果等级!B4734,技能效果!B:B,0)))</f>
        <v/>
      </c>
      <c r="W4734" s="95">
        <f t="shared" si="72"/>
        <v>464</v>
      </c>
    </row>
    <row r="4735" spans="1:23" ht="16.5" x14ac:dyDescent="0.2">
      <c r="A4735" s="62">
        <v>4732</v>
      </c>
      <c r="B4735" s="95">
        <f>INDEX(技能效果!B:B,MATCH(技能效果等级!W4735,技能效果!AE:AE,0))</f>
        <v>210701602</v>
      </c>
      <c r="C4735" s="95" t="str">
        <f>INDEX(技能效果!C:C,MATCH(技能效果等级!B4735,技能效果!B:B,0))</f>
        <v>西方龙普攻水晶(教学)</v>
      </c>
      <c r="D4735" s="96" t="s">
        <v>873</v>
      </c>
      <c r="E4735" s="95">
        <v>8</v>
      </c>
      <c r="F4735" s="95">
        <f>INDEX(技能效果!H:H,MATCH(技能效果等级!B4735,技能效果!B:B,0))</f>
        <v>3006</v>
      </c>
      <c r="G4735" s="95">
        <f>IF(INDEX(技能效果!K:K,MATCH(B4735,技能效果!B:B,0))=0,INDEX(技能效果!I:I,MATCH(技能效果等级!B4735,技能效果!B:B,0)),INDEX(技能效果!I:I,MATCH(技能效果等级!B4735,技能效果!B:B,0))*VLOOKUP(E4735,技能数值计算!$C$19:$D$28,2,FALSE))</f>
        <v>1</v>
      </c>
      <c r="H4735" s="95">
        <f>INDEX(技能效果!J:J,MATCH(技能效果等级!B4735,技能效果!B:B,0))</f>
        <v>0</v>
      </c>
      <c r="I4735" s="97"/>
      <c r="J4735" s="97"/>
      <c r="K4735" s="97"/>
      <c r="L4735" s="97"/>
      <c r="M4735" s="97"/>
      <c r="N4735" s="96" t="str">
        <f>IF(INDEX(技能效果!L:L,MATCH(技能效果等级!B4735,技能效果!B:B,0))="","",INDEX(技能效果!L:L,MATCH(技能效果等级!B4735,技能效果!B:B,0)))</f>
        <v/>
      </c>
      <c r="O4735" s="95">
        <f>IF(INDEX(技能效果!N:N,MATCH(B4735,技能效果!B:B,0))=0,INDEX(技能效果!M:M,MATCH(技能效果等级!B4735,技能效果!B:B,0)),INDEX(技能效果!M:M,MATCH(技能效果等级!B4735,技能效果!B:B,0))*VLOOKUP(E4735,技能数值计算!$C$19:$D$28,2,FALSE))</f>
        <v>0</v>
      </c>
      <c r="P4735" s="97"/>
      <c r="Q4735" s="97"/>
      <c r="R4735" s="95" t="str">
        <f>IF(INDEX(技能效果!O:O,MATCH(技能效果等级!B4735,技能效果!B:B,0))="","",INDEX(技能效果!O:O,MATCH(技能效果等级!B4735,技能效果!B:B,0)))</f>
        <v/>
      </c>
      <c r="S4735" s="97"/>
      <c r="T4735" s="97"/>
      <c r="U4735" s="97"/>
      <c r="V4735" s="96" t="str">
        <f>IF(INDEX(技能效果!AF:AF,MATCH(技能效果等级!B4735,技能效果!B:B,0))="","",INDEX(技能效果!AF:AF,MATCH(技能效果等级!B4735,技能效果!B:B,0)))</f>
        <v/>
      </c>
      <c r="W4735" s="95">
        <f t="shared" si="72"/>
        <v>464</v>
      </c>
    </row>
    <row r="4736" spans="1:23" ht="16.5" x14ac:dyDescent="0.2">
      <c r="A4736" s="62">
        <v>4733</v>
      </c>
      <c r="B4736" s="95">
        <f>INDEX(技能效果!B:B,MATCH(技能效果等级!W4736,技能效果!AE:AE,0))</f>
        <v>210701602</v>
      </c>
      <c r="C4736" s="95" t="str">
        <f>INDEX(技能效果!C:C,MATCH(技能效果等级!B4736,技能效果!B:B,0))</f>
        <v>西方龙普攻水晶(教学)</v>
      </c>
      <c r="D4736" s="96" t="s">
        <v>873</v>
      </c>
      <c r="E4736" s="95">
        <v>9</v>
      </c>
      <c r="F4736" s="95">
        <f>INDEX(技能效果!H:H,MATCH(技能效果等级!B4736,技能效果!B:B,0))</f>
        <v>3006</v>
      </c>
      <c r="G4736" s="95">
        <f>IF(INDEX(技能效果!K:K,MATCH(B4736,技能效果!B:B,0))=0,INDEX(技能效果!I:I,MATCH(技能效果等级!B4736,技能效果!B:B,0)),INDEX(技能效果!I:I,MATCH(技能效果等级!B4736,技能效果!B:B,0))*VLOOKUP(E4736,技能数值计算!$C$19:$D$28,2,FALSE))</f>
        <v>1</v>
      </c>
      <c r="H4736" s="95">
        <f>INDEX(技能效果!J:J,MATCH(技能效果等级!B4736,技能效果!B:B,0))</f>
        <v>0</v>
      </c>
      <c r="I4736" s="97"/>
      <c r="J4736" s="97"/>
      <c r="K4736" s="97"/>
      <c r="L4736" s="97"/>
      <c r="M4736" s="97"/>
      <c r="N4736" s="96" t="str">
        <f>IF(INDEX(技能效果!L:L,MATCH(技能效果等级!B4736,技能效果!B:B,0))="","",INDEX(技能效果!L:L,MATCH(技能效果等级!B4736,技能效果!B:B,0)))</f>
        <v/>
      </c>
      <c r="O4736" s="95">
        <f>IF(INDEX(技能效果!N:N,MATCH(B4736,技能效果!B:B,0))=0,INDEX(技能效果!M:M,MATCH(技能效果等级!B4736,技能效果!B:B,0)),INDEX(技能效果!M:M,MATCH(技能效果等级!B4736,技能效果!B:B,0))*VLOOKUP(E4736,技能数值计算!$C$19:$D$28,2,FALSE))</f>
        <v>0</v>
      </c>
      <c r="P4736" s="97"/>
      <c r="Q4736" s="97"/>
      <c r="R4736" s="95" t="str">
        <f>IF(INDEX(技能效果!O:O,MATCH(技能效果等级!B4736,技能效果!B:B,0))="","",INDEX(技能效果!O:O,MATCH(技能效果等级!B4736,技能效果!B:B,0)))</f>
        <v/>
      </c>
      <c r="S4736" s="97"/>
      <c r="T4736" s="97"/>
      <c r="U4736" s="97"/>
      <c r="V4736" s="96" t="str">
        <f>IF(INDEX(技能效果!AF:AF,MATCH(技能效果等级!B4736,技能效果!B:B,0))="","",INDEX(技能效果!AF:AF,MATCH(技能效果等级!B4736,技能效果!B:B,0)))</f>
        <v/>
      </c>
      <c r="W4736" s="95">
        <f t="shared" si="72"/>
        <v>464</v>
      </c>
    </row>
    <row r="4737" spans="1:23" ht="16.5" x14ac:dyDescent="0.2">
      <c r="A4737" s="62">
        <v>4734</v>
      </c>
      <c r="B4737" s="95">
        <f>INDEX(技能效果!B:B,MATCH(技能效果等级!W4737,技能效果!AE:AE,0))</f>
        <v>210701602</v>
      </c>
      <c r="C4737" s="95" t="str">
        <f>INDEX(技能效果!C:C,MATCH(技能效果等级!B4737,技能效果!B:B,0))</f>
        <v>西方龙普攻水晶(教学)</v>
      </c>
      <c r="D4737" s="96" t="s">
        <v>873</v>
      </c>
      <c r="E4737" s="95">
        <v>10</v>
      </c>
      <c r="F4737" s="95">
        <f>INDEX(技能效果!H:H,MATCH(技能效果等级!B4737,技能效果!B:B,0))</f>
        <v>3006</v>
      </c>
      <c r="G4737" s="95">
        <f>IF(INDEX(技能效果!K:K,MATCH(B4737,技能效果!B:B,0))=0,INDEX(技能效果!I:I,MATCH(技能效果等级!B4737,技能效果!B:B,0)),INDEX(技能效果!I:I,MATCH(技能效果等级!B4737,技能效果!B:B,0))*VLOOKUP(E4737,技能数值计算!$C$19:$D$28,2,FALSE))</f>
        <v>1</v>
      </c>
      <c r="H4737" s="95">
        <f>INDEX(技能效果!J:J,MATCH(技能效果等级!B4737,技能效果!B:B,0))</f>
        <v>0</v>
      </c>
      <c r="I4737" s="97"/>
      <c r="J4737" s="97"/>
      <c r="K4737" s="97"/>
      <c r="L4737" s="97"/>
      <c r="M4737" s="97"/>
      <c r="N4737" s="96" t="str">
        <f>IF(INDEX(技能效果!L:L,MATCH(技能效果等级!B4737,技能效果!B:B,0))="","",INDEX(技能效果!L:L,MATCH(技能效果等级!B4737,技能效果!B:B,0)))</f>
        <v/>
      </c>
      <c r="O4737" s="95">
        <f>IF(INDEX(技能效果!N:N,MATCH(B4737,技能效果!B:B,0))=0,INDEX(技能效果!M:M,MATCH(技能效果等级!B4737,技能效果!B:B,0)),INDEX(技能效果!M:M,MATCH(技能效果等级!B4737,技能效果!B:B,0))*VLOOKUP(E4737,技能数值计算!$C$19:$D$28,2,FALSE))</f>
        <v>0</v>
      </c>
      <c r="P4737" s="97"/>
      <c r="Q4737" s="97"/>
      <c r="R4737" s="95" t="str">
        <f>IF(INDEX(技能效果!O:O,MATCH(技能效果等级!B4737,技能效果!B:B,0))="","",INDEX(技能效果!O:O,MATCH(技能效果等级!B4737,技能效果!B:B,0)))</f>
        <v/>
      </c>
      <c r="S4737" s="97"/>
      <c r="T4737" s="97"/>
      <c r="U4737" s="97"/>
      <c r="V4737" s="96" t="str">
        <f>IF(INDEX(技能效果!AF:AF,MATCH(技能效果等级!B4737,技能效果!B:B,0))="","",INDEX(技能效果!AF:AF,MATCH(技能效果等级!B4737,技能效果!B:B,0)))</f>
        <v/>
      </c>
      <c r="W4737" s="95">
        <f t="shared" si="72"/>
        <v>464</v>
      </c>
    </row>
    <row r="4738" spans="1:23" ht="16.5" x14ac:dyDescent="0.2">
      <c r="A4738" s="62">
        <v>4735</v>
      </c>
      <c r="B4738" s="95">
        <f>INDEX(技能效果!B:B,MATCH(技能效果等级!W4738,技能效果!AE:AE,0))</f>
        <v>210701701</v>
      </c>
      <c r="C4738" s="95" t="str">
        <f>INDEX(技能效果!C:C,MATCH(技能效果等级!B4738,技能效果!B:B,0))</f>
        <v>飞廉普攻伤害(教学)</v>
      </c>
      <c r="D4738" s="96" t="s">
        <v>873</v>
      </c>
      <c r="E4738" s="95">
        <v>1</v>
      </c>
      <c r="F4738" s="95">
        <f>INDEX(技能效果!H:H,MATCH(技能效果等级!B4738,技能效果!B:B,0))</f>
        <v>1001</v>
      </c>
      <c r="G4738" s="95">
        <f>IF(INDEX(技能效果!K:K,MATCH(B4738,技能效果!B:B,0))=0,INDEX(技能效果!I:I,MATCH(技能效果等级!B4738,技能效果!B:B,0)),INDEX(技能效果!I:I,MATCH(技能效果等级!B4738,技能效果!B:B,0))*VLOOKUP(E4738,技能数值计算!$C$19:$D$28,2,FALSE))</f>
        <v>0.5</v>
      </c>
      <c r="H4738" s="95">
        <f>INDEX(技能效果!J:J,MATCH(技能效果等级!B4738,技能效果!B:B,0))</f>
        <v>0</v>
      </c>
      <c r="I4738" s="97"/>
      <c r="J4738" s="97"/>
      <c r="K4738" s="97"/>
      <c r="L4738" s="97"/>
      <c r="M4738" s="97"/>
      <c r="N4738" s="96" t="str">
        <f>IF(INDEX(技能效果!L:L,MATCH(技能效果等级!B4738,技能效果!B:B,0))="","",INDEX(技能效果!L:L,MATCH(技能效果等级!B4738,技能效果!B:B,0)))</f>
        <v/>
      </c>
      <c r="O4738" s="95">
        <f>IF(INDEX(技能效果!N:N,MATCH(B4738,技能效果!B:B,0))=0,INDEX(技能效果!M:M,MATCH(技能效果等级!B4738,技能效果!B:B,0)),INDEX(技能效果!M:M,MATCH(技能效果等级!B4738,技能效果!B:B,0))*VLOOKUP(E4738,技能数值计算!$C$19:$D$28,2,FALSE))</f>
        <v>0</v>
      </c>
      <c r="P4738" s="97"/>
      <c r="Q4738" s="97"/>
      <c r="R4738" s="95" t="str">
        <f>IF(INDEX(技能效果!O:O,MATCH(技能效果等级!B4738,技能效果!B:B,0))="","",INDEX(技能效果!O:O,MATCH(技能效果等级!B4738,技能效果!B:B,0)))</f>
        <v/>
      </c>
      <c r="S4738" s="97"/>
      <c r="T4738" s="97"/>
      <c r="U4738" s="97"/>
      <c r="V4738" s="96" t="str">
        <f>IF(INDEX(技能效果!AF:AF,MATCH(技能效果等级!B4738,技能效果!B:B,0))="","",INDEX(技能效果!AF:AF,MATCH(技能效果等级!B4738,技能效果!B:B,0)))</f>
        <v/>
      </c>
      <c r="W4738" s="95">
        <f t="shared" si="72"/>
        <v>465</v>
      </c>
    </row>
    <row r="4739" spans="1:23" ht="16.5" x14ac:dyDescent="0.2">
      <c r="A4739" s="62">
        <v>4736</v>
      </c>
      <c r="B4739" s="95">
        <f>INDEX(技能效果!B:B,MATCH(技能效果等级!W4739,技能效果!AE:AE,0))</f>
        <v>210701701</v>
      </c>
      <c r="C4739" s="95" t="str">
        <f>INDEX(技能效果!C:C,MATCH(技能效果等级!B4739,技能效果!B:B,0))</f>
        <v>飞廉普攻伤害(教学)</v>
      </c>
      <c r="D4739" s="96" t="s">
        <v>873</v>
      </c>
      <c r="E4739" s="95">
        <v>2</v>
      </c>
      <c r="F4739" s="95">
        <f>INDEX(技能效果!H:H,MATCH(技能效果等级!B4739,技能效果!B:B,0))</f>
        <v>1001</v>
      </c>
      <c r="G4739" s="95">
        <f>IF(INDEX(技能效果!K:K,MATCH(B4739,技能效果!B:B,0))=0,INDEX(技能效果!I:I,MATCH(技能效果等级!B4739,技能效果!B:B,0)),INDEX(技能效果!I:I,MATCH(技能效果等级!B4739,技能效果!B:B,0))*VLOOKUP(E4739,技能数值计算!$C$19:$D$28,2,FALSE))</f>
        <v>0.5</v>
      </c>
      <c r="H4739" s="95">
        <f>INDEX(技能效果!J:J,MATCH(技能效果等级!B4739,技能效果!B:B,0))</f>
        <v>0</v>
      </c>
      <c r="I4739" s="97"/>
      <c r="J4739" s="97"/>
      <c r="K4739" s="97"/>
      <c r="L4739" s="97"/>
      <c r="M4739" s="97"/>
      <c r="N4739" s="96" t="str">
        <f>IF(INDEX(技能效果!L:L,MATCH(技能效果等级!B4739,技能效果!B:B,0))="","",INDEX(技能效果!L:L,MATCH(技能效果等级!B4739,技能效果!B:B,0)))</f>
        <v/>
      </c>
      <c r="O4739" s="95">
        <f>IF(INDEX(技能效果!N:N,MATCH(B4739,技能效果!B:B,0))=0,INDEX(技能效果!M:M,MATCH(技能效果等级!B4739,技能效果!B:B,0)),INDEX(技能效果!M:M,MATCH(技能效果等级!B4739,技能效果!B:B,0))*VLOOKUP(E4739,技能数值计算!$C$19:$D$28,2,FALSE))</f>
        <v>0</v>
      </c>
      <c r="P4739" s="97"/>
      <c r="Q4739" s="97"/>
      <c r="R4739" s="95" t="str">
        <f>IF(INDEX(技能效果!O:O,MATCH(技能效果等级!B4739,技能效果!B:B,0))="","",INDEX(技能效果!O:O,MATCH(技能效果等级!B4739,技能效果!B:B,0)))</f>
        <v/>
      </c>
      <c r="S4739" s="97"/>
      <c r="T4739" s="97"/>
      <c r="U4739" s="97"/>
      <c r="V4739" s="96" t="str">
        <f>IF(INDEX(技能效果!AF:AF,MATCH(技能效果等级!B4739,技能效果!B:B,0))="","",INDEX(技能效果!AF:AF,MATCH(技能效果等级!B4739,技能效果!B:B,0)))</f>
        <v/>
      </c>
      <c r="W4739" s="95">
        <f t="shared" si="72"/>
        <v>465</v>
      </c>
    </row>
    <row r="4740" spans="1:23" ht="16.5" x14ac:dyDescent="0.2">
      <c r="A4740" s="62">
        <v>4737</v>
      </c>
      <c r="B4740" s="95">
        <f>INDEX(技能效果!B:B,MATCH(技能效果等级!W4740,技能效果!AE:AE,0))</f>
        <v>210701701</v>
      </c>
      <c r="C4740" s="95" t="str">
        <f>INDEX(技能效果!C:C,MATCH(技能效果等级!B4740,技能效果!B:B,0))</f>
        <v>飞廉普攻伤害(教学)</v>
      </c>
      <c r="D4740" s="96" t="s">
        <v>873</v>
      </c>
      <c r="E4740" s="95">
        <v>3</v>
      </c>
      <c r="F4740" s="95">
        <f>INDEX(技能效果!H:H,MATCH(技能效果等级!B4740,技能效果!B:B,0))</f>
        <v>1001</v>
      </c>
      <c r="G4740" s="95">
        <f>IF(INDEX(技能效果!K:K,MATCH(B4740,技能效果!B:B,0))=0,INDEX(技能效果!I:I,MATCH(技能效果等级!B4740,技能效果!B:B,0)),INDEX(技能效果!I:I,MATCH(技能效果等级!B4740,技能效果!B:B,0))*VLOOKUP(E4740,技能数值计算!$C$19:$D$28,2,FALSE))</f>
        <v>0.5</v>
      </c>
      <c r="H4740" s="95">
        <f>INDEX(技能效果!J:J,MATCH(技能效果等级!B4740,技能效果!B:B,0))</f>
        <v>0</v>
      </c>
      <c r="I4740" s="97"/>
      <c r="J4740" s="97"/>
      <c r="K4740" s="97"/>
      <c r="L4740" s="97"/>
      <c r="M4740" s="97"/>
      <c r="N4740" s="96" t="str">
        <f>IF(INDEX(技能效果!L:L,MATCH(技能效果等级!B4740,技能效果!B:B,0))="","",INDEX(技能效果!L:L,MATCH(技能效果等级!B4740,技能效果!B:B,0)))</f>
        <v/>
      </c>
      <c r="O4740" s="95">
        <f>IF(INDEX(技能效果!N:N,MATCH(B4740,技能效果!B:B,0))=0,INDEX(技能效果!M:M,MATCH(技能效果等级!B4740,技能效果!B:B,0)),INDEX(技能效果!M:M,MATCH(技能效果等级!B4740,技能效果!B:B,0))*VLOOKUP(E4740,技能数值计算!$C$19:$D$28,2,FALSE))</f>
        <v>0</v>
      </c>
      <c r="P4740" s="97"/>
      <c r="Q4740" s="97"/>
      <c r="R4740" s="95" t="str">
        <f>IF(INDEX(技能效果!O:O,MATCH(技能效果等级!B4740,技能效果!B:B,0))="","",INDEX(技能效果!O:O,MATCH(技能效果等级!B4740,技能效果!B:B,0)))</f>
        <v/>
      </c>
      <c r="S4740" s="97"/>
      <c r="T4740" s="97"/>
      <c r="U4740" s="97"/>
      <c r="V4740" s="96" t="str">
        <f>IF(INDEX(技能效果!AF:AF,MATCH(技能效果等级!B4740,技能效果!B:B,0))="","",INDEX(技能效果!AF:AF,MATCH(技能效果等级!B4740,技能效果!B:B,0)))</f>
        <v/>
      </c>
      <c r="W4740" s="95">
        <f t="shared" si="72"/>
        <v>465</v>
      </c>
    </row>
    <row r="4741" spans="1:23" ht="16.5" x14ac:dyDescent="0.2">
      <c r="A4741" s="62">
        <v>4738</v>
      </c>
      <c r="B4741" s="95">
        <f>INDEX(技能效果!B:B,MATCH(技能效果等级!W4741,技能效果!AE:AE,0))</f>
        <v>210701701</v>
      </c>
      <c r="C4741" s="95" t="str">
        <f>INDEX(技能效果!C:C,MATCH(技能效果等级!B4741,技能效果!B:B,0))</f>
        <v>飞廉普攻伤害(教学)</v>
      </c>
      <c r="D4741" s="96" t="s">
        <v>873</v>
      </c>
      <c r="E4741" s="95">
        <v>4</v>
      </c>
      <c r="F4741" s="95">
        <f>INDEX(技能效果!H:H,MATCH(技能效果等级!B4741,技能效果!B:B,0))</f>
        <v>1001</v>
      </c>
      <c r="G4741" s="95">
        <f>IF(INDEX(技能效果!K:K,MATCH(B4741,技能效果!B:B,0))=0,INDEX(技能效果!I:I,MATCH(技能效果等级!B4741,技能效果!B:B,0)),INDEX(技能效果!I:I,MATCH(技能效果等级!B4741,技能效果!B:B,0))*VLOOKUP(E4741,技能数值计算!$C$19:$D$28,2,FALSE))</f>
        <v>0.5</v>
      </c>
      <c r="H4741" s="95">
        <f>INDEX(技能效果!J:J,MATCH(技能效果等级!B4741,技能效果!B:B,0))</f>
        <v>0</v>
      </c>
      <c r="I4741" s="97"/>
      <c r="J4741" s="97"/>
      <c r="K4741" s="97"/>
      <c r="L4741" s="97"/>
      <c r="M4741" s="97"/>
      <c r="N4741" s="96" t="str">
        <f>IF(INDEX(技能效果!L:L,MATCH(技能效果等级!B4741,技能效果!B:B,0))="","",INDEX(技能效果!L:L,MATCH(技能效果等级!B4741,技能效果!B:B,0)))</f>
        <v/>
      </c>
      <c r="O4741" s="95">
        <f>IF(INDEX(技能效果!N:N,MATCH(B4741,技能效果!B:B,0))=0,INDEX(技能效果!M:M,MATCH(技能效果等级!B4741,技能效果!B:B,0)),INDEX(技能效果!M:M,MATCH(技能效果等级!B4741,技能效果!B:B,0))*VLOOKUP(E4741,技能数值计算!$C$19:$D$28,2,FALSE))</f>
        <v>0</v>
      </c>
      <c r="P4741" s="97"/>
      <c r="Q4741" s="97"/>
      <c r="R4741" s="95" t="str">
        <f>IF(INDEX(技能效果!O:O,MATCH(技能效果等级!B4741,技能效果!B:B,0))="","",INDEX(技能效果!O:O,MATCH(技能效果等级!B4741,技能效果!B:B,0)))</f>
        <v/>
      </c>
      <c r="S4741" s="97"/>
      <c r="T4741" s="97"/>
      <c r="U4741" s="97"/>
      <c r="V4741" s="96" t="str">
        <f>IF(INDEX(技能效果!AF:AF,MATCH(技能效果等级!B4741,技能效果!B:B,0))="","",INDEX(技能效果!AF:AF,MATCH(技能效果等级!B4741,技能效果!B:B,0)))</f>
        <v/>
      </c>
      <c r="W4741" s="95">
        <f t="shared" si="72"/>
        <v>465</v>
      </c>
    </row>
    <row r="4742" spans="1:23" ht="16.5" x14ac:dyDescent="0.2">
      <c r="A4742" s="62">
        <v>4739</v>
      </c>
      <c r="B4742" s="95">
        <f>INDEX(技能效果!B:B,MATCH(技能效果等级!W4742,技能效果!AE:AE,0))</f>
        <v>210701701</v>
      </c>
      <c r="C4742" s="95" t="str">
        <f>INDEX(技能效果!C:C,MATCH(技能效果等级!B4742,技能效果!B:B,0))</f>
        <v>飞廉普攻伤害(教学)</v>
      </c>
      <c r="D4742" s="96" t="s">
        <v>873</v>
      </c>
      <c r="E4742" s="95">
        <v>5</v>
      </c>
      <c r="F4742" s="95">
        <f>INDEX(技能效果!H:H,MATCH(技能效果等级!B4742,技能效果!B:B,0))</f>
        <v>1001</v>
      </c>
      <c r="G4742" s="95">
        <f>IF(INDEX(技能效果!K:K,MATCH(B4742,技能效果!B:B,0))=0,INDEX(技能效果!I:I,MATCH(技能效果等级!B4742,技能效果!B:B,0)),INDEX(技能效果!I:I,MATCH(技能效果等级!B4742,技能效果!B:B,0))*VLOOKUP(E4742,技能数值计算!$C$19:$D$28,2,FALSE))</f>
        <v>0.5</v>
      </c>
      <c r="H4742" s="95">
        <f>INDEX(技能效果!J:J,MATCH(技能效果等级!B4742,技能效果!B:B,0))</f>
        <v>0</v>
      </c>
      <c r="I4742" s="97"/>
      <c r="J4742" s="97"/>
      <c r="K4742" s="97"/>
      <c r="L4742" s="97"/>
      <c r="M4742" s="97"/>
      <c r="N4742" s="96" t="str">
        <f>IF(INDEX(技能效果!L:L,MATCH(技能效果等级!B4742,技能效果!B:B,0))="","",INDEX(技能效果!L:L,MATCH(技能效果等级!B4742,技能效果!B:B,0)))</f>
        <v/>
      </c>
      <c r="O4742" s="95">
        <f>IF(INDEX(技能效果!N:N,MATCH(B4742,技能效果!B:B,0))=0,INDEX(技能效果!M:M,MATCH(技能效果等级!B4742,技能效果!B:B,0)),INDEX(技能效果!M:M,MATCH(技能效果等级!B4742,技能效果!B:B,0))*VLOOKUP(E4742,技能数值计算!$C$19:$D$28,2,FALSE))</f>
        <v>0</v>
      </c>
      <c r="P4742" s="97"/>
      <c r="Q4742" s="97"/>
      <c r="R4742" s="95" t="str">
        <f>IF(INDEX(技能效果!O:O,MATCH(技能效果等级!B4742,技能效果!B:B,0))="","",INDEX(技能效果!O:O,MATCH(技能效果等级!B4742,技能效果!B:B,0)))</f>
        <v/>
      </c>
      <c r="S4742" s="97"/>
      <c r="T4742" s="97"/>
      <c r="U4742" s="97"/>
      <c r="V4742" s="96" t="str">
        <f>IF(INDEX(技能效果!AF:AF,MATCH(技能效果等级!B4742,技能效果!B:B,0))="","",INDEX(技能效果!AF:AF,MATCH(技能效果等级!B4742,技能效果!B:B,0)))</f>
        <v/>
      </c>
      <c r="W4742" s="95">
        <f t="shared" si="72"/>
        <v>465</v>
      </c>
    </row>
    <row r="4743" spans="1:23" ht="16.5" x14ac:dyDescent="0.2">
      <c r="A4743" s="62">
        <v>4740</v>
      </c>
      <c r="B4743" s="95">
        <f>INDEX(技能效果!B:B,MATCH(技能效果等级!W4743,技能效果!AE:AE,0))</f>
        <v>210701701</v>
      </c>
      <c r="C4743" s="95" t="str">
        <f>INDEX(技能效果!C:C,MATCH(技能效果等级!B4743,技能效果!B:B,0))</f>
        <v>飞廉普攻伤害(教学)</v>
      </c>
      <c r="D4743" s="96" t="s">
        <v>873</v>
      </c>
      <c r="E4743" s="95">
        <v>6</v>
      </c>
      <c r="F4743" s="95">
        <f>INDEX(技能效果!H:H,MATCH(技能效果等级!B4743,技能效果!B:B,0))</f>
        <v>1001</v>
      </c>
      <c r="G4743" s="95">
        <f>IF(INDEX(技能效果!K:K,MATCH(B4743,技能效果!B:B,0))=0,INDEX(技能效果!I:I,MATCH(技能效果等级!B4743,技能效果!B:B,0)),INDEX(技能效果!I:I,MATCH(技能效果等级!B4743,技能效果!B:B,0))*VLOOKUP(E4743,技能数值计算!$C$19:$D$28,2,FALSE))</f>
        <v>0.5</v>
      </c>
      <c r="H4743" s="95">
        <f>INDEX(技能效果!J:J,MATCH(技能效果等级!B4743,技能效果!B:B,0))</f>
        <v>0</v>
      </c>
      <c r="I4743" s="97"/>
      <c r="J4743" s="97"/>
      <c r="K4743" s="97"/>
      <c r="L4743" s="97"/>
      <c r="M4743" s="97"/>
      <c r="N4743" s="96" t="str">
        <f>IF(INDEX(技能效果!L:L,MATCH(技能效果等级!B4743,技能效果!B:B,0))="","",INDEX(技能效果!L:L,MATCH(技能效果等级!B4743,技能效果!B:B,0)))</f>
        <v/>
      </c>
      <c r="O4743" s="95">
        <f>IF(INDEX(技能效果!N:N,MATCH(B4743,技能效果!B:B,0))=0,INDEX(技能效果!M:M,MATCH(技能效果等级!B4743,技能效果!B:B,0)),INDEX(技能效果!M:M,MATCH(技能效果等级!B4743,技能效果!B:B,0))*VLOOKUP(E4743,技能数值计算!$C$19:$D$28,2,FALSE))</f>
        <v>0</v>
      </c>
      <c r="P4743" s="97"/>
      <c r="Q4743" s="97"/>
      <c r="R4743" s="95" t="str">
        <f>IF(INDEX(技能效果!O:O,MATCH(技能效果等级!B4743,技能效果!B:B,0))="","",INDEX(技能效果!O:O,MATCH(技能效果等级!B4743,技能效果!B:B,0)))</f>
        <v/>
      </c>
      <c r="S4743" s="97"/>
      <c r="T4743" s="97"/>
      <c r="U4743" s="97"/>
      <c r="V4743" s="96" t="str">
        <f>IF(INDEX(技能效果!AF:AF,MATCH(技能效果等级!B4743,技能效果!B:B,0))="","",INDEX(技能效果!AF:AF,MATCH(技能效果等级!B4743,技能效果!B:B,0)))</f>
        <v/>
      </c>
      <c r="W4743" s="95">
        <f t="shared" si="72"/>
        <v>465</v>
      </c>
    </row>
    <row r="4744" spans="1:23" ht="16.5" x14ac:dyDescent="0.2">
      <c r="A4744" s="62">
        <v>4741</v>
      </c>
      <c r="B4744" s="95">
        <f>INDEX(技能效果!B:B,MATCH(技能效果等级!W4744,技能效果!AE:AE,0))</f>
        <v>210701701</v>
      </c>
      <c r="C4744" s="95" t="str">
        <f>INDEX(技能效果!C:C,MATCH(技能效果等级!B4744,技能效果!B:B,0))</f>
        <v>飞廉普攻伤害(教学)</v>
      </c>
      <c r="D4744" s="96" t="s">
        <v>873</v>
      </c>
      <c r="E4744" s="95">
        <v>7</v>
      </c>
      <c r="F4744" s="95">
        <f>INDEX(技能效果!H:H,MATCH(技能效果等级!B4744,技能效果!B:B,0))</f>
        <v>1001</v>
      </c>
      <c r="G4744" s="95">
        <f>IF(INDEX(技能效果!K:K,MATCH(B4744,技能效果!B:B,0))=0,INDEX(技能效果!I:I,MATCH(技能效果等级!B4744,技能效果!B:B,0)),INDEX(技能效果!I:I,MATCH(技能效果等级!B4744,技能效果!B:B,0))*VLOOKUP(E4744,技能数值计算!$C$19:$D$28,2,FALSE))</f>
        <v>0.5</v>
      </c>
      <c r="H4744" s="95">
        <f>INDEX(技能效果!J:J,MATCH(技能效果等级!B4744,技能效果!B:B,0))</f>
        <v>0</v>
      </c>
      <c r="I4744" s="97"/>
      <c r="J4744" s="97"/>
      <c r="K4744" s="97"/>
      <c r="L4744" s="97"/>
      <c r="M4744" s="97"/>
      <c r="N4744" s="96" t="str">
        <f>IF(INDEX(技能效果!L:L,MATCH(技能效果等级!B4744,技能效果!B:B,0))="","",INDEX(技能效果!L:L,MATCH(技能效果等级!B4744,技能效果!B:B,0)))</f>
        <v/>
      </c>
      <c r="O4744" s="95">
        <f>IF(INDEX(技能效果!N:N,MATCH(B4744,技能效果!B:B,0))=0,INDEX(技能效果!M:M,MATCH(技能效果等级!B4744,技能效果!B:B,0)),INDEX(技能效果!M:M,MATCH(技能效果等级!B4744,技能效果!B:B,0))*VLOOKUP(E4744,技能数值计算!$C$19:$D$28,2,FALSE))</f>
        <v>0</v>
      </c>
      <c r="P4744" s="97"/>
      <c r="Q4744" s="97"/>
      <c r="R4744" s="95" t="str">
        <f>IF(INDEX(技能效果!O:O,MATCH(技能效果等级!B4744,技能效果!B:B,0))="","",INDEX(技能效果!O:O,MATCH(技能效果等级!B4744,技能效果!B:B,0)))</f>
        <v/>
      </c>
      <c r="S4744" s="97"/>
      <c r="T4744" s="97"/>
      <c r="U4744" s="97"/>
      <c r="V4744" s="96" t="str">
        <f>IF(INDEX(技能效果!AF:AF,MATCH(技能效果等级!B4744,技能效果!B:B,0))="","",INDEX(技能效果!AF:AF,MATCH(技能效果等级!B4744,技能效果!B:B,0)))</f>
        <v/>
      </c>
      <c r="W4744" s="95">
        <f t="shared" si="72"/>
        <v>465</v>
      </c>
    </row>
    <row r="4745" spans="1:23" ht="16.5" x14ac:dyDescent="0.2">
      <c r="A4745" s="62">
        <v>4742</v>
      </c>
      <c r="B4745" s="95">
        <f>INDEX(技能效果!B:B,MATCH(技能效果等级!W4745,技能效果!AE:AE,0))</f>
        <v>210701701</v>
      </c>
      <c r="C4745" s="95" t="str">
        <f>INDEX(技能效果!C:C,MATCH(技能效果等级!B4745,技能效果!B:B,0))</f>
        <v>飞廉普攻伤害(教学)</v>
      </c>
      <c r="D4745" s="96" t="s">
        <v>873</v>
      </c>
      <c r="E4745" s="95">
        <v>8</v>
      </c>
      <c r="F4745" s="95">
        <f>INDEX(技能效果!H:H,MATCH(技能效果等级!B4745,技能效果!B:B,0))</f>
        <v>1001</v>
      </c>
      <c r="G4745" s="95">
        <f>IF(INDEX(技能效果!K:K,MATCH(B4745,技能效果!B:B,0))=0,INDEX(技能效果!I:I,MATCH(技能效果等级!B4745,技能效果!B:B,0)),INDEX(技能效果!I:I,MATCH(技能效果等级!B4745,技能效果!B:B,0))*VLOOKUP(E4745,技能数值计算!$C$19:$D$28,2,FALSE))</f>
        <v>0.5</v>
      </c>
      <c r="H4745" s="95">
        <f>INDEX(技能效果!J:J,MATCH(技能效果等级!B4745,技能效果!B:B,0))</f>
        <v>0</v>
      </c>
      <c r="I4745" s="97"/>
      <c r="J4745" s="97"/>
      <c r="K4745" s="97"/>
      <c r="L4745" s="97"/>
      <c r="M4745" s="97"/>
      <c r="N4745" s="96" t="str">
        <f>IF(INDEX(技能效果!L:L,MATCH(技能效果等级!B4745,技能效果!B:B,0))="","",INDEX(技能效果!L:L,MATCH(技能效果等级!B4745,技能效果!B:B,0)))</f>
        <v/>
      </c>
      <c r="O4745" s="95">
        <f>IF(INDEX(技能效果!N:N,MATCH(B4745,技能效果!B:B,0))=0,INDEX(技能效果!M:M,MATCH(技能效果等级!B4745,技能效果!B:B,0)),INDEX(技能效果!M:M,MATCH(技能效果等级!B4745,技能效果!B:B,0))*VLOOKUP(E4745,技能数值计算!$C$19:$D$28,2,FALSE))</f>
        <v>0</v>
      </c>
      <c r="P4745" s="97"/>
      <c r="Q4745" s="97"/>
      <c r="R4745" s="95" t="str">
        <f>IF(INDEX(技能效果!O:O,MATCH(技能效果等级!B4745,技能效果!B:B,0))="","",INDEX(技能效果!O:O,MATCH(技能效果等级!B4745,技能效果!B:B,0)))</f>
        <v/>
      </c>
      <c r="S4745" s="97"/>
      <c r="T4745" s="97"/>
      <c r="U4745" s="97"/>
      <c r="V4745" s="96" t="str">
        <f>IF(INDEX(技能效果!AF:AF,MATCH(技能效果等级!B4745,技能效果!B:B,0))="","",INDEX(技能效果!AF:AF,MATCH(技能效果等级!B4745,技能效果!B:B,0)))</f>
        <v/>
      </c>
      <c r="W4745" s="95">
        <f t="shared" si="72"/>
        <v>465</v>
      </c>
    </row>
    <row r="4746" spans="1:23" ht="16.5" x14ac:dyDescent="0.2">
      <c r="A4746" s="62">
        <v>4743</v>
      </c>
      <c r="B4746" s="95">
        <f>INDEX(技能效果!B:B,MATCH(技能效果等级!W4746,技能效果!AE:AE,0))</f>
        <v>210701701</v>
      </c>
      <c r="C4746" s="95" t="str">
        <f>INDEX(技能效果!C:C,MATCH(技能效果等级!B4746,技能效果!B:B,0))</f>
        <v>飞廉普攻伤害(教学)</v>
      </c>
      <c r="D4746" s="96" t="s">
        <v>873</v>
      </c>
      <c r="E4746" s="95">
        <v>9</v>
      </c>
      <c r="F4746" s="95">
        <f>INDEX(技能效果!H:H,MATCH(技能效果等级!B4746,技能效果!B:B,0))</f>
        <v>1001</v>
      </c>
      <c r="G4746" s="95">
        <f>IF(INDEX(技能效果!K:K,MATCH(B4746,技能效果!B:B,0))=0,INDEX(技能效果!I:I,MATCH(技能效果等级!B4746,技能效果!B:B,0)),INDEX(技能效果!I:I,MATCH(技能效果等级!B4746,技能效果!B:B,0))*VLOOKUP(E4746,技能数值计算!$C$19:$D$28,2,FALSE))</f>
        <v>0.5</v>
      </c>
      <c r="H4746" s="95">
        <f>INDEX(技能效果!J:J,MATCH(技能效果等级!B4746,技能效果!B:B,0))</f>
        <v>0</v>
      </c>
      <c r="I4746" s="97"/>
      <c r="J4746" s="97"/>
      <c r="K4746" s="97"/>
      <c r="L4746" s="97"/>
      <c r="M4746" s="97"/>
      <c r="N4746" s="96" t="str">
        <f>IF(INDEX(技能效果!L:L,MATCH(技能效果等级!B4746,技能效果!B:B,0))="","",INDEX(技能效果!L:L,MATCH(技能效果等级!B4746,技能效果!B:B,0)))</f>
        <v/>
      </c>
      <c r="O4746" s="95">
        <f>IF(INDEX(技能效果!N:N,MATCH(B4746,技能效果!B:B,0))=0,INDEX(技能效果!M:M,MATCH(技能效果等级!B4746,技能效果!B:B,0)),INDEX(技能效果!M:M,MATCH(技能效果等级!B4746,技能效果!B:B,0))*VLOOKUP(E4746,技能数值计算!$C$19:$D$28,2,FALSE))</f>
        <v>0</v>
      </c>
      <c r="P4746" s="97"/>
      <c r="Q4746" s="97"/>
      <c r="R4746" s="95" t="str">
        <f>IF(INDEX(技能效果!O:O,MATCH(技能效果等级!B4746,技能效果!B:B,0))="","",INDEX(技能效果!O:O,MATCH(技能效果等级!B4746,技能效果!B:B,0)))</f>
        <v/>
      </c>
      <c r="S4746" s="97"/>
      <c r="T4746" s="97"/>
      <c r="U4746" s="97"/>
      <c r="V4746" s="96" t="str">
        <f>IF(INDEX(技能效果!AF:AF,MATCH(技能效果等级!B4746,技能效果!B:B,0))="","",INDEX(技能效果!AF:AF,MATCH(技能效果等级!B4746,技能效果!B:B,0)))</f>
        <v/>
      </c>
      <c r="W4746" s="95">
        <f t="shared" si="72"/>
        <v>465</v>
      </c>
    </row>
    <row r="4747" spans="1:23" ht="16.5" x14ac:dyDescent="0.2">
      <c r="A4747" s="62">
        <v>4744</v>
      </c>
      <c r="B4747" s="95">
        <f>INDEX(技能效果!B:B,MATCH(技能效果等级!W4747,技能效果!AE:AE,0))</f>
        <v>210701701</v>
      </c>
      <c r="C4747" s="95" t="str">
        <f>INDEX(技能效果!C:C,MATCH(技能效果等级!B4747,技能效果!B:B,0))</f>
        <v>飞廉普攻伤害(教学)</v>
      </c>
      <c r="D4747" s="96" t="s">
        <v>873</v>
      </c>
      <c r="E4747" s="95">
        <v>10</v>
      </c>
      <c r="F4747" s="95">
        <f>INDEX(技能效果!H:H,MATCH(技能效果等级!B4747,技能效果!B:B,0))</f>
        <v>1001</v>
      </c>
      <c r="G4747" s="95">
        <f>IF(INDEX(技能效果!K:K,MATCH(B4747,技能效果!B:B,0))=0,INDEX(技能效果!I:I,MATCH(技能效果等级!B4747,技能效果!B:B,0)),INDEX(技能效果!I:I,MATCH(技能效果等级!B4747,技能效果!B:B,0))*VLOOKUP(E4747,技能数值计算!$C$19:$D$28,2,FALSE))</f>
        <v>0.5</v>
      </c>
      <c r="H4747" s="95">
        <f>INDEX(技能效果!J:J,MATCH(技能效果等级!B4747,技能效果!B:B,0))</f>
        <v>0</v>
      </c>
      <c r="I4747" s="97"/>
      <c r="J4747" s="97"/>
      <c r="K4747" s="97"/>
      <c r="L4747" s="97"/>
      <c r="M4747" s="97"/>
      <c r="N4747" s="96" t="str">
        <f>IF(INDEX(技能效果!L:L,MATCH(技能效果等级!B4747,技能效果!B:B,0))="","",INDEX(技能效果!L:L,MATCH(技能效果等级!B4747,技能效果!B:B,0)))</f>
        <v/>
      </c>
      <c r="O4747" s="95">
        <f>IF(INDEX(技能效果!N:N,MATCH(B4747,技能效果!B:B,0))=0,INDEX(技能效果!M:M,MATCH(技能效果等级!B4747,技能效果!B:B,0)),INDEX(技能效果!M:M,MATCH(技能效果等级!B4747,技能效果!B:B,0))*VLOOKUP(E4747,技能数值计算!$C$19:$D$28,2,FALSE))</f>
        <v>0</v>
      </c>
      <c r="P4747" s="97"/>
      <c r="Q4747" s="97"/>
      <c r="R4747" s="95" t="str">
        <f>IF(INDEX(技能效果!O:O,MATCH(技能效果等级!B4747,技能效果!B:B,0))="","",INDEX(技能效果!O:O,MATCH(技能效果等级!B4747,技能效果!B:B,0)))</f>
        <v/>
      </c>
      <c r="S4747" s="97"/>
      <c r="T4747" s="97"/>
      <c r="U4747" s="97"/>
      <c r="V4747" s="96" t="str">
        <f>IF(INDEX(技能效果!AF:AF,MATCH(技能效果等级!B4747,技能效果!B:B,0))="","",INDEX(技能效果!AF:AF,MATCH(技能效果等级!B4747,技能效果!B:B,0)))</f>
        <v/>
      </c>
      <c r="W4747" s="95">
        <f t="shared" si="72"/>
        <v>465</v>
      </c>
    </row>
    <row r="4748" spans="1:23" ht="16.5" x14ac:dyDescent="0.2">
      <c r="A4748" s="62">
        <v>4745</v>
      </c>
      <c r="B4748" s="95">
        <f>INDEX(技能效果!B:B,MATCH(技能效果等级!W4748,技能效果!AE:AE,0))</f>
        <v>210701702</v>
      </c>
      <c r="C4748" s="95" t="str">
        <f>INDEX(技能效果!C:C,MATCH(技能效果等级!B4748,技能效果!B:B,0))</f>
        <v>飞廉普攻水晶(教学)</v>
      </c>
      <c r="D4748" s="96" t="s">
        <v>873</v>
      </c>
      <c r="E4748" s="95">
        <v>1</v>
      </c>
      <c r="F4748" s="95">
        <f>INDEX(技能效果!H:H,MATCH(技能效果等级!B4748,技能效果!B:B,0))</f>
        <v>3006</v>
      </c>
      <c r="G4748" s="95">
        <f>IF(INDEX(技能效果!K:K,MATCH(B4748,技能效果!B:B,0))=0,INDEX(技能效果!I:I,MATCH(技能效果等级!B4748,技能效果!B:B,0)),INDEX(技能效果!I:I,MATCH(技能效果等级!B4748,技能效果!B:B,0))*VLOOKUP(E4748,技能数值计算!$C$19:$D$28,2,FALSE))</f>
        <v>1</v>
      </c>
      <c r="H4748" s="95">
        <f>INDEX(技能效果!J:J,MATCH(技能效果等级!B4748,技能效果!B:B,0))</f>
        <v>0</v>
      </c>
      <c r="I4748" s="97"/>
      <c r="J4748" s="97"/>
      <c r="K4748" s="97"/>
      <c r="L4748" s="97"/>
      <c r="M4748" s="97"/>
      <c r="N4748" s="96" t="str">
        <f>IF(INDEX(技能效果!L:L,MATCH(技能效果等级!B4748,技能效果!B:B,0))="","",INDEX(技能效果!L:L,MATCH(技能效果等级!B4748,技能效果!B:B,0)))</f>
        <v/>
      </c>
      <c r="O4748" s="95">
        <f>IF(INDEX(技能效果!N:N,MATCH(B4748,技能效果!B:B,0))=0,INDEX(技能效果!M:M,MATCH(技能效果等级!B4748,技能效果!B:B,0)),INDEX(技能效果!M:M,MATCH(技能效果等级!B4748,技能效果!B:B,0))*VLOOKUP(E4748,技能数值计算!$C$19:$D$28,2,FALSE))</f>
        <v>0</v>
      </c>
      <c r="P4748" s="97"/>
      <c r="Q4748" s="97"/>
      <c r="R4748" s="95" t="str">
        <f>IF(INDEX(技能效果!O:O,MATCH(技能效果等级!B4748,技能效果!B:B,0))="","",INDEX(技能效果!O:O,MATCH(技能效果等级!B4748,技能效果!B:B,0)))</f>
        <v/>
      </c>
      <c r="S4748" s="97"/>
      <c r="T4748" s="97"/>
      <c r="U4748" s="97"/>
      <c r="V4748" s="96" t="str">
        <f>IF(INDEX(技能效果!AF:AF,MATCH(技能效果等级!B4748,技能效果!B:B,0))="","",INDEX(技能效果!AF:AF,MATCH(技能效果等级!B4748,技能效果!B:B,0)))</f>
        <v/>
      </c>
      <c r="W4748" s="95">
        <f t="shared" si="72"/>
        <v>466</v>
      </c>
    </row>
    <row r="4749" spans="1:23" ht="16.5" x14ac:dyDescent="0.2">
      <c r="A4749" s="62">
        <v>4746</v>
      </c>
      <c r="B4749" s="95">
        <f>INDEX(技能效果!B:B,MATCH(技能效果等级!W4749,技能效果!AE:AE,0))</f>
        <v>210701702</v>
      </c>
      <c r="C4749" s="95" t="str">
        <f>INDEX(技能效果!C:C,MATCH(技能效果等级!B4749,技能效果!B:B,0))</f>
        <v>飞廉普攻水晶(教学)</v>
      </c>
      <c r="D4749" s="96" t="s">
        <v>873</v>
      </c>
      <c r="E4749" s="95">
        <v>2</v>
      </c>
      <c r="F4749" s="95">
        <f>INDEX(技能效果!H:H,MATCH(技能效果等级!B4749,技能效果!B:B,0))</f>
        <v>3006</v>
      </c>
      <c r="G4749" s="95">
        <f>IF(INDEX(技能效果!K:K,MATCH(B4749,技能效果!B:B,0))=0,INDEX(技能效果!I:I,MATCH(技能效果等级!B4749,技能效果!B:B,0)),INDEX(技能效果!I:I,MATCH(技能效果等级!B4749,技能效果!B:B,0))*VLOOKUP(E4749,技能数值计算!$C$19:$D$28,2,FALSE))</f>
        <v>1</v>
      </c>
      <c r="H4749" s="95">
        <f>INDEX(技能效果!J:J,MATCH(技能效果等级!B4749,技能效果!B:B,0))</f>
        <v>0</v>
      </c>
      <c r="I4749" s="97"/>
      <c r="J4749" s="97"/>
      <c r="K4749" s="97"/>
      <c r="L4749" s="97"/>
      <c r="M4749" s="97"/>
      <c r="N4749" s="96" t="str">
        <f>IF(INDEX(技能效果!L:L,MATCH(技能效果等级!B4749,技能效果!B:B,0))="","",INDEX(技能效果!L:L,MATCH(技能效果等级!B4749,技能效果!B:B,0)))</f>
        <v/>
      </c>
      <c r="O4749" s="95">
        <f>IF(INDEX(技能效果!N:N,MATCH(B4749,技能效果!B:B,0))=0,INDEX(技能效果!M:M,MATCH(技能效果等级!B4749,技能效果!B:B,0)),INDEX(技能效果!M:M,MATCH(技能效果等级!B4749,技能效果!B:B,0))*VLOOKUP(E4749,技能数值计算!$C$19:$D$28,2,FALSE))</f>
        <v>0</v>
      </c>
      <c r="P4749" s="97"/>
      <c r="Q4749" s="97"/>
      <c r="R4749" s="95" t="str">
        <f>IF(INDEX(技能效果!O:O,MATCH(技能效果等级!B4749,技能效果!B:B,0))="","",INDEX(技能效果!O:O,MATCH(技能效果等级!B4749,技能效果!B:B,0)))</f>
        <v/>
      </c>
      <c r="S4749" s="97"/>
      <c r="T4749" s="97"/>
      <c r="U4749" s="97"/>
      <c r="V4749" s="96" t="str">
        <f>IF(INDEX(技能效果!AF:AF,MATCH(技能效果等级!B4749,技能效果!B:B,0))="","",INDEX(技能效果!AF:AF,MATCH(技能效果等级!B4749,技能效果!B:B,0)))</f>
        <v/>
      </c>
      <c r="W4749" s="95">
        <f t="shared" si="72"/>
        <v>466</v>
      </c>
    </row>
    <row r="4750" spans="1:23" ht="16.5" x14ac:dyDescent="0.2">
      <c r="A4750" s="62">
        <v>4747</v>
      </c>
      <c r="B4750" s="95">
        <f>INDEX(技能效果!B:B,MATCH(技能效果等级!W4750,技能效果!AE:AE,0))</f>
        <v>210701702</v>
      </c>
      <c r="C4750" s="95" t="str">
        <f>INDEX(技能效果!C:C,MATCH(技能效果等级!B4750,技能效果!B:B,0))</f>
        <v>飞廉普攻水晶(教学)</v>
      </c>
      <c r="D4750" s="96" t="s">
        <v>873</v>
      </c>
      <c r="E4750" s="95">
        <v>3</v>
      </c>
      <c r="F4750" s="95">
        <f>INDEX(技能效果!H:H,MATCH(技能效果等级!B4750,技能效果!B:B,0))</f>
        <v>3006</v>
      </c>
      <c r="G4750" s="95">
        <f>IF(INDEX(技能效果!K:K,MATCH(B4750,技能效果!B:B,0))=0,INDEX(技能效果!I:I,MATCH(技能效果等级!B4750,技能效果!B:B,0)),INDEX(技能效果!I:I,MATCH(技能效果等级!B4750,技能效果!B:B,0))*VLOOKUP(E4750,技能数值计算!$C$19:$D$28,2,FALSE))</f>
        <v>1</v>
      </c>
      <c r="H4750" s="95">
        <f>INDEX(技能效果!J:J,MATCH(技能效果等级!B4750,技能效果!B:B,0))</f>
        <v>0</v>
      </c>
      <c r="I4750" s="97"/>
      <c r="J4750" s="97"/>
      <c r="K4750" s="97"/>
      <c r="L4750" s="97"/>
      <c r="M4750" s="97"/>
      <c r="N4750" s="96" t="str">
        <f>IF(INDEX(技能效果!L:L,MATCH(技能效果等级!B4750,技能效果!B:B,0))="","",INDEX(技能效果!L:L,MATCH(技能效果等级!B4750,技能效果!B:B,0)))</f>
        <v/>
      </c>
      <c r="O4750" s="95">
        <f>IF(INDEX(技能效果!N:N,MATCH(B4750,技能效果!B:B,0))=0,INDEX(技能效果!M:M,MATCH(技能效果等级!B4750,技能效果!B:B,0)),INDEX(技能效果!M:M,MATCH(技能效果等级!B4750,技能效果!B:B,0))*VLOOKUP(E4750,技能数值计算!$C$19:$D$28,2,FALSE))</f>
        <v>0</v>
      </c>
      <c r="P4750" s="97"/>
      <c r="Q4750" s="97"/>
      <c r="R4750" s="95" t="str">
        <f>IF(INDEX(技能效果!O:O,MATCH(技能效果等级!B4750,技能效果!B:B,0))="","",INDEX(技能效果!O:O,MATCH(技能效果等级!B4750,技能效果!B:B,0)))</f>
        <v/>
      </c>
      <c r="S4750" s="97"/>
      <c r="T4750" s="97"/>
      <c r="U4750" s="97"/>
      <c r="V4750" s="96" t="str">
        <f>IF(INDEX(技能效果!AF:AF,MATCH(技能效果等级!B4750,技能效果!B:B,0))="","",INDEX(技能效果!AF:AF,MATCH(技能效果等级!B4750,技能效果!B:B,0)))</f>
        <v/>
      </c>
      <c r="W4750" s="95">
        <f t="shared" si="72"/>
        <v>466</v>
      </c>
    </row>
    <row r="4751" spans="1:23" ht="16.5" x14ac:dyDescent="0.2">
      <c r="A4751" s="62">
        <v>4748</v>
      </c>
      <c r="B4751" s="95">
        <f>INDEX(技能效果!B:B,MATCH(技能效果等级!W4751,技能效果!AE:AE,0))</f>
        <v>210701702</v>
      </c>
      <c r="C4751" s="95" t="str">
        <f>INDEX(技能效果!C:C,MATCH(技能效果等级!B4751,技能效果!B:B,0))</f>
        <v>飞廉普攻水晶(教学)</v>
      </c>
      <c r="D4751" s="96" t="s">
        <v>873</v>
      </c>
      <c r="E4751" s="95">
        <v>4</v>
      </c>
      <c r="F4751" s="95">
        <f>INDEX(技能效果!H:H,MATCH(技能效果等级!B4751,技能效果!B:B,0))</f>
        <v>3006</v>
      </c>
      <c r="G4751" s="95">
        <f>IF(INDEX(技能效果!K:K,MATCH(B4751,技能效果!B:B,0))=0,INDEX(技能效果!I:I,MATCH(技能效果等级!B4751,技能效果!B:B,0)),INDEX(技能效果!I:I,MATCH(技能效果等级!B4751,技能效果!B:B,0))*VLOOKUP(E4751,技能数值计算!$C$19:$D$28,2,FALSE))</f>
        <v>1</v>
      </c>
      <c r="H4751" s="95">
        <f>INDEX(技能效果!J:J,MATCH(技能效果等级!B4751,技能效果!B:B,0))</f>
        <v>0</v>
      </c>
      <c r="I4751" s="97"/>
      <c r="J4751" s="97"/>
      <c r="K4751" s="97"/>
      <c r="L4751" s="97"/>
      <c r="M4751" s="97"/>
      <c r="N4751" s="96" t="str">
        <f>IF(INDEX(技能效果!L:L,MATCH(技能效果等级!B4751,技能效果!B:B,0))="","",INDEX(技能效果!L:L,MATCH(技能效果等级!B4751,技能效果!B:B,0)))</f>
        <v/>
      </c>
      <c r="O4751" s="95">
        <f>IF(INDEX(技能效果!N:N,MATCH(B4751,技能效果!B:B,0))=0,INDEX(技能效果!M:M,MATCH(技能效果等级!B4751,技能效果!B:B,0)),INDEX(技能效果!M:M,MATCH(技能效果等级!B4751,技能效果!B:B,0))*VLOOKUP(E4751,技能数值计算!$C$19:$D$28,2,FALSE))</f>
        <v>0</v>
      </c>
      <c r="P4751" s="97"/>
      <c r="Q4751" s="97"/>
      <c r="R4751" s="95" t="str">
        <f>IF(INDEX(技能效果!O:O,MATCH(技能效果等级!B4751,技能效果!B:B,0))="","",INDEX(技能效果!O:O,MATCH(技能效果等级!B4751,技能效果!B:B,0)))</f>
        <v/>
      </c>
      <c r="S4751" s="97"/>
      <c r="T4751" s="97"/>
      <c r="U4751" s="97"/>
      <c r="V4751" s="96" t="str">
        <f>IF(INDEX(技能效果!AF:AF,MATCH(技能效果等级!B4751,技能效果!B:B,0))="","",INDEX(技能效果!AF:AF,MATCH(技能效果等级!B4751,技能效果!B:B,0)))</f>
        <v/>
      </c>
      <c r="W4751" s="95">
        <f t="shared" si="72"/>
        <v>466</v>
      </c>
    </row>
    <row r="4752" spans="1:23" ht="16.5" x14ac:dyDescent="0.2">
      <c r="A4752" s="62">
        <v>4749</v>
      </c>
      <c r="B4752" s="95">
        <f>INDEX(技能效果!B:B,MATCH(技能效果等级!W4752,技能效果!AE:AE,0))</f>
        <v>210701702</v>
      </c>
      <c r="C4752" s="95" t="str">
        <f>INDEX(技能效果!C:C,MATCH(技能效果等级!B4752,技能效果!B:B,0))</f>
        <v>飞廉普攻水晶(教学)</v>
      </c>
      <c r="D4752" s="96" t="s">
        <v>873</v>
      </c>
      <c r="E4752" s="95">
        <v>5</v>
      </c>
      <c r="F4752" s="95">
        <f>INDEX(技能效果!H:H,MATCH(技能效果等级!B4752,技能效果!B:B,0))</f>
        <v>3006</v>
      </c>
      <c r="G4752" s="95">
        <f>IF(INDEX(技能效果!K:K,MATCH(B4752,技能效果!B:B,0))=0,INDEX(技能效果!I:I,MATCH(技能效果等级!B4752,技能效果!B:B,0)),INDEX(技能效果!I:I,MATCH(技能效果等级!B4752,技能效果!B:B,0))*VLOOKUP(E4752,技能数值计算!$C$19:$D$28,2,FALSE))</f>
        <v>1</v>
      </c>
      <c r="H4752" s="95">
        <f>INDEX(技能效果!J:J,MATCH(技能效果等级!B4752,技能效果!B:B,0))</f>
        <v>0</v>
      </c>
      <c r="I4752" s="97"/>
      <c r="J4752" s="97"/>
      <c r="K4752" s="97"/>
      <c r="L4752" s="97"/>
      <c r="M4752" s="97"/>
      <c r="N4752" s="96" t="str">
        <f>IF(INDEX(技能效果!L:L,MATCH(技能效果等级!B4752,技能效果!B:B,0))="","",INDEX(技能效果!L:L,MATCH(技能效果等级!B4752,技能效果!B:B,0)))</f>
        <v/>
      </c>
      <c r="O4752" s="95">
        <f>IF(INDEX(技能效果!N:N,MATCH(B4752,技能效果!B:B,0))=0,INDEX(技能效果!M:M,MATCH(技能效果等级!B4752,技能效果!B:B,0)),INDEX(技能效果!M:M,MATCH(技能效果等级!B4752,技能效果!B:B,0))*VLOOKUP(E4752,技能数值计算!$C$19:$D$28,2,FALSE))</f>
        <v>0</v>
      </c>
      <c r="P4752" s="97"/>
      <c r="Q4752" s="97"/>
      <c r="R4752" s="95" t="str">
        <f>IF(INDEX(技能效果!O:O,MATCH(技能效果等级!B4752,技能效果!B:B,0))="","",INDEX(技能效果!O:O,MATCH(技能效果等级!B4752,技能效果!B:B,0)))</f>
        <v/>
      </c>
      <c r="S4752" s="97"/>
      <c r="T4752" s="97"/>
      <c r="U4752" s="97"/>
      <c r="V4752" s="96" t="str">
        <f>IF(INDEX(技能效果!AF:AF,MATCH(技能效果等级!B4752,技能效果!B:B,0))="","",INDEX(技能效果!AF:AF,MATCH(技能效果等级!B4752,技能效果!B:B,0)))</f>
        <v/>
      </c>
      <c r="W4752" s="95">
        <f t="shared" si="72"/>
        <v>466</v>
      </c>
    </row>
    <row r="4753" spans="1:23" ht="16.5" x14ac:dyDescent="0.2">
      <c r="A4753" s="62">
        <v>4750</v>
      </c>
      <c r="B4753" s="95">
        <f>INDEX(技能效果!B:B,MATCH(技能效果等级!W4753,技能效果!AE:AE,0))</f>
        <v>210701702</v>
      </c>
      <c r="C4753" s="95" t="str">
        <f>INDEX(技能效果!C:C,MATCH(技能效果等级!B4753,技能效果!B:B,0))</f>
        <v>飞廉普攻水晶(教学)</v>
      </c>
      <c r="D4753" s="96" t="s">
        <v>873</v>
      </c>
      <c r="E4753" s="95">
        <v>6</v>
      </c>
      <c r="F4753" s="95">
        <f>INDEX(技能效果!H:H,MATCH(技能效果等级!B4753,技能效果!B:B,0))</f>
        <v>3006</v>
      </c>
      <c r="G4753" s="95">
        <f>IF(INDEX(技能效果!K:K,MATCH(B4753,技能效果!B:B,0))=0,INDEX(技能效果!I:I,MATCH(技能效果等级!B4753,技能效果!B:B,0)),INDEX(技能效果!I:I,MATCH(技能效果等级!B4753,技能效果!B:B,0))*VLOOKUP(E4753,技能数值计算!$C$19:$D$28,2,FALSE))</f>
        <v>1</v>
      </c>
      <c r="H4753" s="95">
        <f>INDEX(技能效果!J:J,MATCH(技能效果等级!B4753,技能效果!B:B,0))</f>
        <v>0</v>
      </c>
      <c r="I4753" s="97"/>
      <c r="J4753" s="97"/>
      <c r="K4753" s="97"/>
      <c r="L4753" s="97"/>
      <c r="M4753" s="97"/>
      <c r="N4753" s="96" t="str">
        <f>IF(INDEX(技能效果!L:L,MATCH(技能效果等级!B4753,技能效果!B:B,0))="","",INDEX(技能效果!L:L,MATCH(技能效果等级!B4753,技能效果!B:B,0)))</f>
        <v/>
      </c>
      <c r="O4753" s="95">
        <f>IF(INDEX(技能效果!N:N,MATCH(B4753,技能效果!B:B,0))=0,INDEX(技能效果!M:M,MATCH(技能效果等级!B4753,技能效果!B:B,0)),INDEX(技能效果!M:M,MATCH(技能效果等级!B4753,技能效果!B:B,0))*VLOOKUP(E4753,技能数值计算!$C$19:$D$28,2,FALSE))</f>
        <v>0</v>
      </c>
      <c r="P4753" s="97"/>
      <c r="Q4753" s="97"/>
      <c r="R4753" s="95" t="str">
        <f>IF(INDEX(技能效果!O:O,MATCH(技能效果等级!B4753,技能效果!B:B,0))="","",INDEX(技能效果!O:O,MATCH(技能效果等级!B4753,技能效果!B:B,0)))</f>
        <v/>
      </c>
      <c r="S4753" s="97"/>
      <c r="T4753" s="97"/>
      <c r="U4753" s="97"/>
      <c r="V4753" s="96" t="str">
        <f>IF(INDEX(技能效果!AF:AF,MATCH(技能效果等级!B4753,技能效果!B:B,0))="","",INDEX(技能效果!AF:AF,MATCH(技能效果等级!B4753,技能效果!B:B,0)))</f>
        <v/>
      </c>
      <c r="W4753" s="95">
        <f t="shared" si="72"/>
        <v>466</v>
      </c>
    </row>
    <row r="4754" spans="1:23" ht="16.5" x14ac:dyDescent="0.2">
      <c r="A4754" s="62">
        <v>4751</v>
      </c>
      <c r="B4754" s="95">
        <f>INDEX(技能效果!B:B,MATCH(技能效果等级!W4754,技能效果!AE:AE,0))</f>
        <v>210701702</v>
      </c>
      <c r="C4754" s="95" t="str">
        <f>INDEX(技能效果!C:C,MATCH(技能效果等级!B4754,技能效果!B:B,0))</f>
        <v>飞廉普攻水晶(教学)</v>
      </c>
      <c r="D4754" s="96" t="s">
        <v>873</v>
      </c>
      <c r="E4754" s="95">
        <v>7</v>
      </c>
      <c r="F4754" s="95">
        <f>INDEX(技能效果!H:H,MATCH(技能效果等级!B4754,技能效果!B:B,0))</f>
        <v>3006</v>
      </c>
      <c r="G4754" s="95">
        <f>IF(INDEX(技能效果!K:K,MATCH(B4754,技能效果!B:B,0))=0,INDEX(技能效果!I:I,MATCH(技能效果等级!B4754,技能效果!B:B,0)),INDEX(技能效果!I:I,MATCH(技能效果等级!B4754,技能效果!B:B,0))*VLOOKUP(E4754,技能数值计算!$C$19:$D$28,2,FALSE))</f>
        <v>1</v>
      </c>
      <c r="H4754" s="95">
        <f>INDEX(技能效果!J:J,MATCH(技能效果等级!B4754,技能效果!B:B,0))</f>
        <v>0</v>
      </c>
      <c r="I4754" s="97"/>
      <c r="J4754" s="97"/>
      <c r="K4754" s="97"/>
      <c r="L4754" s="97"/>
      <c r="M4754" s="97"/>
      <c r="N4754" s="96" t="str">
        <f>IF(INDEX(技能效果!L:L,MATCH(技能效果等级!B4754,技能效果!B:B,0))="","",INDEX(技能效果!L:L,MATCH(技能效果等级!B4754,技能效果!B:B,0)))</f>
        <v/>
      </c>
      <c r="O4754" s="95">
        <f>IF(INDEX(技能效果!N:N,MATCH(B4754,技能效果!B:B,0))=0,INDEX(技能效果!M:M,MATCH(技能效果等级!B4754,技能效果!B:B,0)),INDEX(技能效果!M:M,MATCH(技能效果等级!B4754,技能效果!B:B,0))*VLOOKUP(E4754,技能数值计算!$C$19:$D$28,2,FALSE))</f>
        <v>0</v>
      </c>
      <c r="P4754" s="97"/>
      <c r="Q4754" s="97"/>
      <c r="R4754" s="95" t="str">
        <f>IF(INDEX(技能效果!O:O,MATCH(技能效果等级!B4754,技能效果!B:B,0))="","",INDEX(技能效果!O:O,MATCH(技能效果等级!B4754,技能效果!B:B,0)))</f>
        <v/>
      </c>
      <c r="S4754" s="97"/>
      <c r="T4754" s="97"/>
      <c r="U4754" s="97"/>
      <c r="V4754" s="96" t="str">
        <f>IF(INDEX(技能效果!AF:AF,MATCH(技能效果等级!B4754,技能效果!B:B,0))="","",INDEX(技能效果!AF:AF,MATCH(技能效果等级!B4754,技能效果!B:B,0)))</f>
        <v/>
      </c>
      <c r="W4754" s="95">
        <f t="shared" si="72"/>
        <v>466</v>
      </c>
    </row>
    <row r="4755" spans="1:23" ht="16.5" x14ac:dyDescent="0.2">
      <c r="A4755" s="62">
        <v>4752</v>
      </c>
      <c r="B4755" s="95">
        <f>INDEX(技能效果!B:B,MATCH(技能效果等级!W4755,技能效果!AE:AE,0))</f>
        <v>210701702</v>
      </c>
      <c r="C4755" s="95" t="str">
        <f>INDEX(技能效果!C:C,MATCH(技能效果等级!B4755,技能效果!B:B,0))</f>
        <v>飞廉普攻水晶(教学)</v>
      </c>
      <c r="D4755" s="96" t="s">
        <v>873</v>
      </c>
      <c r="E4755" s="95">
        <v>8</v>
      </c>
      <c r="F4755" s="95">
        <f>INDEX(技能效果!H:H,MATCH(技能效果等级!B4755,技能效果!B:B,0))</f>
        <v>3006</v>
      </c>
      <c r="G4755" s="95">
        <f>IF(INDEX(技能效果!K:K,MATCH(B4755,技能效果!B:B,0))=0,INDEX(技能效果!I:I,MATCH(技能效果等级!B4755,技能效果!B:B,0)),INDEX(技能效果!I:I,MATCH(技能效果等级!B4755,技能效果!B:B,0))*VLOOKUP(E4755,技能数值计算!$C$19:$D$28,2,FALSE))</f>
        <v>1</v>
      </c>
      <c r="H4755" s="95">
        <f>INDEX(技能效果!J:J,MATCH(技能效果等级!B4755,技能效果!B:B,0))</f>
        <v>0</v>
      </c>
      <c r="I4755" s="97"/>
      <c r="J4755" s="97"/>
      <c r="K4755" s="97"/>
      <c r="L4755" s="97"/>
      <c r="M4755" s="97"/>
      <c r="N4755" s="96" t="str">
        <f>IF(INDEX(技能效果!L:L,MATCH(技能效果等级!B4755,技能效果!B:B,0))="","",INDEX(技能效果!L:L,MATCH(技能效果等级!B4755,技能效果!B:B,0)))</f>
        <v/>
      </c>
      <c r="O4755" s="95">
        <f>IF(INDEX(技能效果!N:N,MATCH(B4755,技能效果!B:B,0))=0,INDEX(技能效果!M:M,MATCH(技能效果等级!B4755,技能效果!B:B,0)),INDEX(技能效果!M:M,MATCH(技能效果等级!B4755,技能效果!B:B,0))*VLOOKUP(E4755,技能数值计算!$C$19:$D$28,2,FALSE))</f>
        <v>0</v>
      </c>
      <c r="P4755" s="97"/>
      <c r="Q4755" s="97"/>
      <c r="R4755" s="95" t="str">
        <f>IF(INDEX(技能效果!O:O,MATCH(技能效果等级!B4755,技能效果!B:B,0))="","",INDEX(技能效果!O:O,MATCH(技能效果等级!B4755,技能效果!B:B,0)))</f>
        <v/>
      </c>
      <c r="S4755" s="97"/>
      <c r="T4755" s="97"/>
      <c r="U4755" s="97"/>
      <c r="V4755" s="96" t="str">
        <f>IF(INDEX(技能效果!AF:AF,MATCH(技能效果等级!B4755,技能效果!B:B,0))="","",INDEX(技能效果!AF:AF,MATCH(技能效果等级!B4755,技能效果!B:B,0)))</f>
        <v/>
      </c>
      <c r="W4755" s="95">
        <f t="shared" si="72"/>
        <v>466</v>
      </c>
    </row>
    <row r="4756" spans="1:23" ht="16.5" x14ac:dyDescent="0.2">
      <c r="A4756" s="62">
        <v>4753</v>
      </c>
      <c r="B4756" s="95">
        <f>INDEX(技能效果!B:B,MATCH(技能效果等级!W4756,技能效果!AE:AE,0))</f>
        <v>210701702</v>
      </c>
      <c r="C4756" s="95" t="str">
        <f>INDEX(技能效果!C:C,MATCH(技能效果等级!B4756,技能效果!B:B,0))</f>
        <v>飞廉普攻水晶(教学)</v>
      </c>
      <c r="D4756" s="96" t="s">
        <v>873</v>
      </c>
      <c r="E4756" s="95">
        <v>9</v>
      </c>
      <c r="F4756" s="95">
        <f>INDEX(技能效果!H:H,MATCH(技能效果等级!B4756,技能效果!B:B,0))</f>
        <v>3006</v>
      </c>
      <c r="G4756" s="95">
        <f>IF(INDEX(技能效果!K:K,MATCH(B4756,技能效果!B:B,0))=0,INDEX(技能效果!I:I,MATCH(技能效果等级!B4756,技能效果!B:B,0)),INDEX(技能效果!I:I,MATCH(技能效果等级!B4756,技能效果!B:B,0))*VLOOKUP(E4756,技能数值计算!$C$19:$D$28,2,FALSE))</f>
        <v>1</v>
      </c>
      <c r="H4756" s="95">
        <f>INDEX(技能效果!J:J,MATCH(技能效果等级!B4756,技能效果!B:B,0))</f>
        <v>0</v>
      </c>
      <c r="I4756" s="97"/>
      <c r="J4756" s="97"/>
      <c r="K4756" s="97"/>
      <c r="L4756" s="97"/>
      <c r="M4756" s="97"/>
      <c r="N4756" s="96" t="str">
        <f>IF(INDEX(技能效果!L:L,MATCH(技能效果等级!B4756,技能效果!B:B,0))="","",INDEX(技能效果!L:L,MATCH(技能效果等级!B4756,技能效果!B:B,0)))</f>
        <v/>
      </c>
      <c r="O4756" s="95">
        <f>IF(INDEX(技能效果!N:N,MATCH(B4756,技能效果!B:B,0))=0,INDEX(技能效果!M:M,MATCH(技能效果等级!B4756,技能效果!B:B,0)),INDEX(技能效果!M:M,MATCH(技能效果等级!B4756,技能效果!B:B,0))*VLOOKUP(E4756,技能数值计算!$C$19:$D$28,2,FALSE))</f>
        <v>0</v>
      </c>
      <c r="P4756" s="97"/>
      <c r="Q4756" s="97"/>
      <c r="R4756" s="95" t="str">
        <f>IF(INDEX(技能效果!O:O,MATCH(技能效果等级!B4756,技能效果!B:B,0))="","",INDEX(技能效果!O:O,MATCH(技能效果等级!B4756,技能效果!B:B,0)))</f>
        <v/>
      </c>
      <c r="S4756" s="97"/>
      <c r="T4756" s="97"/>
      <c r="U4756" s="97"/>
      <c r="V4756" s="96" t="str">
        <f>IF(INDEX(技能效果!AF:AF,MATCH(技能效果等级!B4756,技能效果!B:B,0))="","",INDEX(技能效果!AF:AF,MATCH(技能效果等级!B4756,技能效果!B:B,0)))</f>
        <v/>
      </c>
      <c r="W4756" s="95">
        <f t="shared" si="72"/>
        <v>466</v>
      </c>
    </row>
    <row r="4757" spans="1:23" ht="16.5" x14ac:dyDescent="0.2">
      <c r="A4757" s="62">
        <v>4754</v>
      </c>
      <c r="B4757" s="95">
        <f>INDEX(技能效果!B:B,MATCH(技能效果等级!W4757,技能效果!AE:AE,0))</f>
        <v>210701702</v>
      </c>
      <c r="C4757" s="95" t="str">
        <f>INDEX(技能效果!C:C,MATCH(技能效果等级!B4757,技能效果!B:B,0))</f>
        <v>飞廉普攻水晶(教学)</v>
      </c>
      <c r="D4757" s="96" t="s">
        <v>873</v>
      </c>
      <c r="E4757" s="95">
        <v>10</v>
      </c>
      <c r="F4757" s="95">
        <f>INDEX(技能效果!H:H,MATCH(技能效果等级!B4757,技能效果!B:B,0))</f>
        <v>3006</v>
      </c>
      <c r="G4757" s="95">
        <f>IF(INDEX(技能效果!K:K,MATCH(B4757,技能效果!B:B,0))=0,INDEX(技能效果!I:I,MATCH(技能效果等级!B4757,技能效果!B:B,0)),INDEX(技能效果!I:I,MATCH(技能效果等级!B4757,技能效果!B:B,0))*VLOOKUP(E4757,技能数值计算!$C$19:$D$28,2,FALSE))</f>
        <v>1</v>
      </c>
      <c r="H4757" s="95">
        <f>INDEX(技能效果!J:J,MATCH(技能效果等级!B4757,技能效果!B:B,0))</f>
        <v>0</v>
      </c>
      <c r="I4757" s="97"/>
      <c r="J4757" s="97"/>
      <c r="K4757" s="97"/>
      <c r="L4757" s="97"/>
      <c r="M4757" s="97"/>
      <c r="N4757" s="96" t="str">
        <f>IF(INDEX(技能效果!L:L,MATCH(技能效果等级!B4757,技能效果!B:B,0))="","",INDEX(技能效果!L:L,MATCH(技能效果等级!B4757,技能效果!B:B,0)))</f>
        <v/>
      </c>
      <c r="O4757" s="95">
        <f>IF(INDEX(技能效果!N:N,MATCH(B4757,技能效果!B:B,0))=0,INDEX(技能效果!M:M,MATCH(技能效果等级!B4757,技能效果!B:B,0)),INDEX(技能效果!M:M,MATCH(技能效果等级!B4757,技能效果!B:B,0))*VLOOKUP(E4757,技能数值计算!$C$19:$D$28,2,FALSE))</f>
        <v>0</v>
      </c>
      <c r="P4757" s="97"/>
      <c r="Q4757" s="97"/>
      <c r="R4757" s="95" t="str">
        <f>IF(INDEX(技能效果!O:O,MATCH(技能效果等级!B4757,技能效果!B:B,0))="","",INDEX(技能效果!O:O,MATCH(技能效果等级!B4757,技能效果!B:B,0)))</f>
        <v/>
      </c>
      <c r="S4757" s="97"/>
      <c r="T4757" s="97"/>
      <c r="U4757" s="97"/>
      <c r="V4757" s="96" t="str">
        <f>IF(INDEX(技能效果!AF:AF,MATCH(技能效果等级!B4757,技能效果!B:B,0))="","",INDEX(技能效果!AF:AF,MATCH(技能效果等级!B4757,技能效果!B:B,0)))</f>
        <v/>
      </c>
      <c r="W4757" s="95">
        <f t="shared" si="72"/>
        <v>466</v>
      </c>
    </row>
    <row r="4758" spans="1:23" ht="16.5" x14ac:dyDescent="0.2">
      <c r="A4758" s="62">
        <v>4755</v>
      </c>
      <c r="B4758" s="95">
        <f>INDEX(技能效果!B:B,MATCH(技能效果等级!W4758,技能效果!AE:AE,0))</f>
        <v>210701801</v>
      </c>
      <c r="C4758" s="95" t="str">
        <f>INDEX(技能效果!C:C,MATCH(技能效果等级!B4758,技能效果!B:B,0))</f>
        <v>噬日普攻伤害(教学)</v>
      </c>
      <c r="D4758" s="96" t="s">
        <v>873</v>
      </c>
      <c r="E4758" s="95">
        <v>1</v>
      </c>
      <c r="F4758" s="95">
        <f>INDEX(技能效果!H:H,MATCH(技能效果等级!B4758,技能效果!B:B,0))</f>
        <v>1001</v>
      </c>
      <c r="G4758" s="95">
        <f>IF(INDEX(技能效果!K:K,MATCH(B4758,技能效果!B:B,0))=0,INDEX(技能效果!I:I,MATCH(技能效果等级!B4758,技能效果!B:B,0)),INDEX(技能效果!I:I,MATCH(技能效果等级!B4758,技能效果!B:B,0))*VLOOKUP(E4758,技能数值计算!$C$19:$D$28,2,FALSE))</f>
        <v>0.5</v>
      </c>
      <c r="H4758" s="95">
        <f>INDEX(技能效果!J:J,MATCH(技能效果等级!B4758,技能效果!B:B,0))</f>
        <v>0</v>
      </c>
      <c r="I4758" s="97"/>
      <c r="J4758" s="97"/>
      <c r="K4758" s="97"/>
      <c r="L4758" s="97"/>
      <c r="M4758" s="97"/>
      <c r="N4758" s="96" t="str">
        <f>IF(INDEX(技能效果!L:L,MATCH(技能效果等级!B4758,技能效果!B:B,0))="","",INDEX(技能效果!L:L,MATCH(技能效果等级!B4758,技能效果!B:B,0)))</f>
        <v/>
      </c>
      <c r="O4758" s="95">
        <f>IF(INDEX(技能效果!N:N,MATCH(B4758,技能效果!B:B,0))=0,INDEX(技能效果!M:M,MATCH(技能效果等级!B4758,技能效果!B:B,0)),INDEX(技能效果!M:M,MATCH(技能效果等级!B4758,技能效果!B:B,0))*VLOOKUP(E4758,技能数值计算!$C$19:$D$28,2,FALSE))</f>
        <v>0</v>
      </c>
      <c r="P4758" s="97"/>
      <c r="Q4758" s="97"/>
      <c r="R4758" s="95" t="str">
        <f>IF(INDEX(技能效果!O:O,MATCH(技能效果等级!B4758,技能效果!B:B,0))="","",INDEX(技能效果!O:O,MATCH(技能效果等级!B4758,技能效果!B:B,0)))</f>
        <v/>
      </c>
      <c r="S4758" s="97"/>
      <c r="T4758" s="97"/>
      <c r="U4758" s="97"/>
      <c r="V4758" s="96" t="str">
        <f>IF(INDEX(技能效果!AF:AF,MATCH(技能效果等级!B4758,技能效果!B:B,0))="","",INDEX(技能效果!AF:AF,MATCH(技能效果等级!B4758,技能效果!B:B,0)))</f>
        <v/>
      </c>
      <c r="W4758" s="95">
        <f t="shared" si="72"/>
        <v>467</v>
      </c>
    </row>
    <row r="4759" spans="1:23" ht="16.5" x14ac:dyDescent="0.2">
      <c r="A4759" s="62">
        <v>4756</v>
      </c>
      <c r="B4759" s="95">
        <f>INDEX(技能效果!B:B,MATCH(技能效果等级!W4759,技能效果!AE:AE,0))</f>
        <v>210701801</v>
      </c>
      <c r="C4759" s="95" t="str">
        <f>INDEX(技能效果!C:C,MATCH(技能效果等级!B4759,技能效果!B:B,0))</f>
        <v>噬日普攻伤害(教学)</v>
      </c>
      <c r="D4759" s="96" t="s">
        <v>873</v>
      </c>
      <c r="E4759" s="95">
        <v>2</v>
      </c>
      <c r="F4759" s="95">
        <f>INDEX(技能效果!H:H,MATCH(技能效果等级!B4759,技能效果!B:B,0))</f>
        <v>1001</v>
      </c>
      <c r="G4759" s="95">
        <f>IF(INDEX(技能效果!K:K,MATCH(B4759,技能效果!B:B,0))=0,INDEX(技能效果!I:I,MATCH(技能效果等级!B4759,技能效果!B:B,0)),INDEX(技能效果!I:I,MATCH(技能效果等级!B4759,技能效果!B:B,0))*VLOOKUP(E4759,技能数值计算!$C$19:$D$28,2,FALSE))</f>
        <v>0.5</v>
      </c>
      <c r="H4759" s="95">
        <f>INDEX(技能效果!J:J,MATCH(技能效果等级!B4759,技能效果!B:B,0))</f>
        <v>0</v>
      </c>
      <c r="I4759" s="97"/>
      <c r="J4759" s="97"/>
      <c r="K4759" s="97"/>
      <c r="L4759" s="97"/>
      <c r="M4759" s="97"/>
      <c r="N4759" s="96" t="str">
        <f>IF(INDEX(技能效果!L:L,MATCH(技能效果等级!B4759,技能效果!B:B,0))="","",INDEX(技能效果!L:L,MATCH(技能效果等级!B4759,技能效果!B:B,0)))</f>
        <v/>
      </c>
      <c r="O4759" s="95">
        <f>IF(INDEX(技能效果!N:N,MATCH(B4759,技能效果!B:B,0))=0,INDEX(技能效果!M:M,MATCH(技能效果等级!B4759,技能效果!B:B,0)),INDEX(技能效果!M:M,MATCH(技能效果等级!B4759,技能效果!B:B,0))*VLOOKUP(E4759,技能数值计算!$C$19:$D$28,2,FALSE))</f>
        <v>0</v>
      </c>
      <c r="P4759" s="97"/>
      <c r="Q4759" s="97"/>
      <c r="R4759" s="95" t="str">
        <f>IF(INDEX(技能效果!O:O,MATCH(技能效果等级!B4759,技能效果!B:B,0))="","",INDEX(技能效果!O:O,MATCH(技能效果等级!B4759,技能效果!B:B,0)))</f>
        <v/>
      </c>
      <c r="S4759" s="97"/>
      <c r="T4759" s="97"/>
      <c r="U4759" s="97"/>
      <c r="V4759" s="96" t="str">
        <f>IF(INDEX(技能效果!AF:AF,MATCH(技能效果等级!B4759,技能效果!B:B,0))="","",INDEX(技能效果!AF:AF,MATCH(技能效果等级!B4759,技能效果!B:B,0)))</f>
        <v/>
      </c>
      <c r="W4759" s="95">
        <f t="shared" si="72"/>
        <v>467</v>
      </c>
    </row>
    <row r="4760" spans="1:23" ht="16.5" x14ac:dyDescent="0.2">
      <c r="A4760" s="62">
        <v>4757</v>
      </c>
      <c r="B4760" s="95">
        <f>INDEX(技能效果!B:B,MATCH(技能效果等级!W4760,技能效果!AE:AE,0))</f>
        <v>210701801</v>
      </c>
      <c r="C4760" s="95" t="str">
        <f>INDEX(技能效果!C:C,MATCH(技能效果等级!B4760,技能效果!B:B,0))</f>
        <v>噬日普攻伤害(教学)</v>
      </c>
      <c r="D4760" s="96" t="s">
        <v>873</v>
      </c>
      <c r="E4760" s="95">
        <v>3</v>
      </c>
      <c r="F4760" s="95">
        <f>INDEX(技能效果!H:H,MATCH(技能效果等级!B4760,技能效果!B:B,0))</f>
        <v>1001</v>
      </c>
      <c r="G4760" s="95">
        <f>IF(INDEX(技能效果!K:K,MATCH(B4760,技能效果!B:B,0))=0,INDEX(技能效果!I:I,MATCH(技能效果等级!B4760,技能效果!B:B,0)),INDEX(技能效果!I:I,MATCH(技能效果等级!B4760,技能效果!B:B,0))*VLOOKUP(E4760,技能数值计算!$C$19:$D$28,2,FALSE))</f>
        <v>0.5</v>
      </c>
      <c r="H4760" s="95">
        <f>INDEX(技能效果!J:J,MATCH(技能效果等级!B4760,技能效果!B:B,0))</f>
        <v>0</v>
      </c>
      <c r="I4760" s="97"/>
      <c r="J4760" s="97"/>
      <c r="K4760" s="97"/>
      <c r="L4760" s="97"/>
      <c r="M4760" s="97"/>
      <c r="N4760" s="96" t="str">
        <f>IF(INDEX(技能效果!L:L,MATCH(技能效果等级!B4760,技能效果!B:B,0))="","",INDEX(技能效果!L:L,MATCH(技能效果等级!B4760,技能效果!B:B,0)))</f>
        <v/>
      </c>
      <c r="O4760" s="95">
        <f>IF(INDEX(技能效果!N:N,MATCH(B4760,技能效果!B:B,0))=0,INDEX(技能效果!M:M,MATCH(技能效果等级!B4760,技能效果!B:B,0)),INDEX(技能效果!M:M,MATCH(技能效果等级!B4760,技能效果!B:B,0))*VLOOKUP(E4760,技能数值计算!$C$19:$D$28,2,FALSE))</f>
        <v>0</v>
      </c>
      <c r="P4760" s="97"/>
      <c r="Q4760" s="97"/>
      <c r="R4760" s="95" t="str">
        <f>IF(INDEX(技能效果!O:O,MATCH(技能效果等级!B4760,技能效果!B:B,0))="","",INDEX(技能效果!O:O,MATCH(技能效果等级!B4760,技能效果!B:B,0)))</f>
        <v/>
      </c>
      <c r="S4760" s="97"/>
      <c r="T4760" s="97"/>
      <c r="U4760" s="97"/>
      <c r="V4760" s="96" t="str">
        <f>IF(INDEX(技能效果!AF:AF,MATCH(技能效果等级!B4760,技能效果!B:B,0))="","",INDEX(技能效果!AF:AF,MATCH(技能效果等级!B4760,技能效果!B:B,0)))</f>
        <v/>
      </c>
      <c r="W4760" s="95">
        <f t="shared" si="72"/>
        <v>467</v>
      </c>
    </row>
    <row r="4761" spans="1:23" ht="16.5" x14ac:dyDescent="0.2">
      <c r="A4761" s="62">
        <v>4758</v>
      </c>
      <c r="B4761" s="95">
        <f>INDEX(技能效果!B:B,MATCH(技能效果等级!W4761,技能效果!AE:AE,0))</f>
        <v>210701801</v>
      </c>
      <c r="C4761" s="95" t="str">
        <f>INDEX(技能效果!C:C,MATCH(技能效果等级!B4761,技能效果!B:B,0))</f>
        <v>噬日普攻伤害(教学)</v>
      </c>
      <c r="D4761" s="96" t="s">
        <v>873</v>
      </c>
      <c r="E4761" s="95">
        <v>4</v>
      </c>
      <c r="F4761" s="95">
        <f>INDEX(技能效果!H:H,MATCH(技能效果等级!B4761,技能效果!B:B,0))</f>
        <v>1001</v>
      </c>
      <c r="G4761" s="95">
        <f>IF(INDEX(技能效果!K:K,MATCH(B4761,技能效果!B:B,0))=0,INDEX(技能效果!I:I,MATCH(技能效果等级!B4761,技能效果!B:B,0)),INDEX(技能效果!I:I,MATCH(技能效果等级!B4761,技能效果!B:B,0))*VLOOKUP(E4761,技能数值计算!$C$19:$D$28,2,FALSE))</f>
        <v>0.5</v>
      </c>
      <c r="H4761" s="95">
        <f>INDEX(技能效果!J:J,MATCH(技能效果等级!B4761,技能效果!B:B,0))</f>
        <v>0</v>
      </c>
      <c r="I4761" s="97"/>
      <c r="J4761" s="97"/>
      <c r="K4761" s="97"/>
      <c r="L4761" s="97"/>
      <c r="M4761" s="97"/>
      <c r="N4761" s="96" t="str">
        <f>IF(INDEX(技能效果!L:L,MATCH(技能效果等级!B4761,技能效果!B:B,0))="","",INDEX(技能效果!L:L,MATCH(技能效果等级!B4761,技能效果!B:B,0)))</f>
        <v/>
      </c>
      <c r="O4761" s="95">
        <f>IF(INDEX(技能效果!N:N,MATCH(B4761,技能效果!B:B,0))=0,INDEX(技能效果!M:M,MATCH(技能效果等级!B4761,技能效果!B:B,0)),INDEX(技能效果!M:M,MATCH(技能效果等级!B4761,技能效果!B:B,0))*VLOOKUP(E4761,技能数值计算!$C$19:$D$28,2,FALSE))</f>
        <v>0</v>
      </c>
      <c r="P4761" s="97"/>
      <c r="Q4761" s="97"/>
      <c r="R4761" s="95" t="str">
        <f>IF(INDEX(技能效果!O:O,MATCH(技能效果等级!B4761,技能效果!B:B,0))="","",INDEX(技能效果!O:O,MATCH(技能效果等级!B4761,技能效果!B:B,0)))</f>
        <v/>
      </c>
      <c r="S4761" s="97"/>
      <c r="T4761" s="97"/>
      <c r="U4761" s="97"/>
      <c r="V4761" s="96" t="str">
        <f>IF(INDEX(技能效果!AF:AF,MATCH(技能效果等级!B4761,技能效果!B:B,0))="","",INDEX(技能效果!AF:AF,MATCH(技能效果等级!B4761,技能效果!B:B,0)))</f>
        <v/>
      </c>
      <c r="W4761" s="95">
        <f t="shared" si="72"/>
        <v>467</v>
      </c>
    </row>
    <row r="4762" spans="1:23" ht="16.5" x14ac:dyDescent="0.2">
      <c r="A4762" s="62">
        <v>4759</v>
      </c>
      <c r="B4762" s="95">
        <f>INDEX(技能效果!B:B,MATCH(技能效果等级!W4762,技能效果!AE:AE,0))</f>
        <v>210701801</v>
      </c>
      <c r="C4762" s="95" t="str">
        <f>INDEX(技能效果!C:C,MATCH(技能效果等级!B4762,技能效果!B:B,0))</f>
        <v>噬日普攻伤害(教学)</v>
      </c>
      <c r="D4762" s="96" t="s">
        <v>873</v>
      </c>
      <c r="E4762" s="95">
        <v>5</v>
      </c>
      <c r="F4762" s="95">
        <f>INDEX(技能效果!H:H,MATCH(技能效果等级!B4762,技能效果!B:B,0))</f>
        <v>1001</v>
      </c>
      <c r="G4762" s="95">
        <f>IF(INDEX(技能效果!K:K,MATCH(B4762,技能效果!B:B,0))=0,INDEX(技能效果!I:I,MATCH(技能效果等级!B4762,技能效果!B:B,0)),INDEX(技能效果!I:I,MATCH(技能效果等级!B4762,技能效果!B:B,0))*VLOOKUP(E4762,技能数值计算!$C$19:$D$28,2,FALSE))</f>
        <v>0.5</v>
      </c>
      <c r="H4762" s="95">
        <f>INDEX(技能效果!J:J,MATCH(技能效果等级!B4762,技能效果!B:B,0))</f>
        <v>0</v>
      </c>
      <c r="I4762" s="97"/>
      <c r="J4762" s="97"/>
      <c r="K4762" s="97"/>
      <c r="L4762" s="97"/>
      <c r="M4762" s="97"/>
      <c r="N4762" s="96" t="str">
        <f>IF(INDEX(技能效果!L:L,MATCH(技能效果等级!B4762,技能效果!B:B,0))="","",INDEX(技能效果!L:L,MATCH(技能效果等级!B4762,技能效果!B:B,0)))</f>
        <v/>
      </c>
      <c r="O4762" s="95">
        <f>IF(INDEX(技能效果!N:N,MATCH(B4762,技能效果!B:B,0))=0,INDEX(技能效果!M:M,MATCH(技能效果等级!B4762,技能效果!B:B,0)),INDEX(技能效果!M:M,MATCH(技能效果等级!B4762,技能效果!B:B,0))*VLOOKUP(E4762,技能数值计算!$C$19:$D$28,2,FALSE))</f>
        <v>0</v>
      </c>
      <c r="P4762" s="97"/>
      <c r="Q4762" s="97"/>
      <c r="R4762" s="95" t="str">
        <f>IF(INDEX(技能效果!O:O,MATCH(技能效果等级!B4762,技能效果!B:B,0))="","",INDEX(技能效果!O:O,MATCH(技能效果等级!B4762,技能效果!B:B,0)))</f>
        <v/>
      </c>
      <c r="S4762" s="97"/>
      <c r="T4762" s="97"/>
      <c r="U4762" s="97"/>
      <c r="V4762" s="96" t="str">
        <f>IF(INDEX(技能效果!AF:AF,MATCH(技能效果等级!B4762,技能效果!B:B,0))="","",INDEX(技能效果!AF:AF,MATCH(技能效果等级!B4762,技能效果!B:B,0)))</f>
        <v/>
      </c>
      <c r="W4762" s="95">
        <f t="shared" si="72"/>
        <v>467</v>
      </c>
    </row>
    <row r="4763" spans="1:23" ht="16.5" x14ac:dyDescent="0.2">
      <c r="A4763" s="62">
        <v>4760</v>
      </c>
      <c r="B4763" s="95">
        <f>INDEX(技能效果!B:B,MATCH(技能效果等级!W4763,技能效果!AE:AE,0))</f>
        <v>210701801</v>
      </c>
      <c r="C4763" s="95" t="str">
        <f>INDEX(技能效果!C:C,MATCH(技能效果等级!B4763,技能效果!B:B,0))</f>
        <v>噬日普攻伤害(教学)</v>
      </c>
      <c r="D4763" s="96" t="s">
        <v>873</v>
      </c>
      <c r="E4763" s="95">
        <v>6</v>
      </c>
      <c r="F4763" s="95">
        <f>INDEX(技能效果!H:H,MATCH(技能效果等级!B4763,技能效果!B:B,0))</f>
        <v>1001</v>
      </c>
      <c r="G4763" s="95">
        <f>IF(INDEX(技能效果!K:K,MATCH(B4763,技能效果!B:B,0))=0,INDEX(技能效果!I:I,MATCH(技能效果等级!B4763,技能效果!B:B,0)),INDEX(技能效果!I:I,MATCH(技能效果等级!B4763,技能效果!B:B,0))*VLOOKUP(E4763,技能数值计算!$C$19:$D$28,2,FALSE))</f>
        <v>0.5</v>
      </c>
      <c r="H4763" s="95">
        <f>INDEX(技能效果!J:J,MATCH(技能效果等级!B4763,技能效果!B:B,0))</f>
        <v>0</v>
      </c>
      <c r="I4763" s="97"/>
      <c r="J4763" s="97"/>
      <c r="K4763" s="97"/>
      <c r="L4763" s="97"/>
      <c r="M4763" s="97"/>
      <c r="N4763" s="96" t="str">
        <f>IF(INDEX(技能效果!L:L,MATCH(技能效果等级!B4763,技能效果!B:B,0))="","",INDEX(技能效果!L:L,MATCH(技能效果等级!B4763,技能效果!B:B,0)))</f>
        <v/>
      </c>
      <c r="O4763" s="95">
        <f>IF(INDEX(技能效果!N:N,MATCH(B4763,技能效果!B:B,0))=0,INDEX(技能效果!M:M,MATCH(技能效果等级!B4763,技能效果!B:B,0)),INDEX(技能效果!M:M,MATCH(技能效果等级!B4763,技能效果!B:B,0))*VLOOKUP(E4763,技能数值计算!$C$19:$D$28,2,FALSE))</f>
        <v>0</v>
      </c>
      <c r="P4763" s="97"/>
      <c r="Q4763" s="97"/>
      <c r="R4763" s="95" t="str">
        <f>IF(INDEX(技能效果!O:O,MATCH(技能效果等级!B4763,技能效果!B:B,0))="","",INDEX(技能效果!O:O,MATCH(技能效果等级!B4763,技能效果!B:B,0)))</f>
        <v/>
      </c>
      <c r="S4763" s="97"/>
      <c r="T4763" s="97"/>
      <c r="U4763" s="97"/>
      <c r="V4763" s="96" t="str">
        <f>IF(INDEX(技能效果!AF:AF,MATCH(技能效果等级!B4763,技能效果!B:B,0))="","",INDEX(技能效果!AF:AF,MATCH(技能效果等级!B4763,技能效果!B:B,0)))</f>
        <v/>
      </c>
      <c r="W4763" s="95">
        <f t="shared" si="72"/>
        <v>467</v>
      </c>
    </row>
    <row r="4764" spans="1:23" ht="16.5" x14ac:dyDescent="0.2">
      <c r="A4764" s="62">
        <v>4761</v>
      </c>
      <c r="B4764" s="95">
        <f>INDEX(技能效果!B:B,MATCH(技能效果等级!W4764,技能效果!AE:AE,0))</f>
        <v>210701801</v>
      </c>
      <c r="C4764" s="95" t="str">
        <f>INDEX(技能效果!C:C,MATCH(技能效果等级!B4764,技能效果!B:B,0))</f>
        <v>噬日普攻伤害(教学)</v>
      </c>
      <c r="D4764" s="96" t="s">
        <v>873</v>
      </c>
      <c r="E4764" s="95">
        <v>7</v>
      </c>
      <c r="F4764" s="95">
        <f>INDEX(技能效果!H:H,MATCH(技能效果等级!B4764,技能效果!B:B,0))</f>
        <v>1001</v>
      </c>
      <c r="G4764" s="95">
        <f>IF(INDEX(技能效果!K:K,MATCH(B4764,技能效果!B:B,0))=0,INDEX(技能效果!I:I,MATCH(技能效果等级!B4764,技能效果!B:B,0)),INDEX(技能效果!I:I,MATCH(技能效果等级!B4764,技能效果!B:B,0))*VLOOKUP(E4764,技能数值计算!$C$19:$D$28,2,FALSE))</f>
        <v>0.5</v>
      </c>
      <c r="H4764" s="95">
        <f>INDEX(技能效果!J:J,MATCH(技能效果等级!B4764,技能效果!B:B,0))</f>
        <v>0</v>
      </c>
      <c r="I4764" s="97"/>
      <c r="J4764" s="97"/>
      <c r="K4764" s="97"/>
      <c r="L4764" s="97"/>
      <c r="M4764" s="97"/>
      <c r="N4764" s="96" t="str">
        <f>IF(INDEX(技能效果!L:L,MATCH(技能效果等级!B4764,技能效果!B:B,0))="","",INDEX(技能效果!L:L,MATCH(技能效果等级!B4764,技能效果!B:B,0)))</f>
        <v/>
      </c>
      <c r="O4764" s="95">
        <f>IF(INDEX(技能效果!N:N,MATCH(B4764,技能效果!B:B,0))=0,INDEX(技能效果!M:M,MATCH(技能效果等级!B4764,技能效果!B:B,0)),INDEX(技能效果!M:M,MATCH(技能效果等级!B4764,技能效果!B:B,0))*VLOOKUP(E4764,技能数值计算!$C$19:$D$28,2,FALSE))</f>
        <v>0</v>
      </c>
      <c r="P4764" s="97"/>
      <c r="Q4764" s="97"/>
      <c r="R4764" s="95" t="str">
        <f>IF(INDEX(技能效果!O:O,MATCH(技能效果等级!B4764,技能效果!B:B,0))="","",INDEX(技能效果!O:O,MATCH(技能效果等级!B4764,技能效果!B:B,0)))</f>
        <v/>
      </c>
      <c r="S4764" s="97"/>
      <c r="T4764" s="97"/>
      <c r="U4764" s="97"/>
      <c r="V4764" s="96" t="str">
        <f>IF(INDEX(技能效果!AF:AF,MATCH(技能效果等级!B4764,技能效果!B:B,0))="","",INDEX(技能效果!AF:AF,MATCH(技能效果等级!B4764,技能效果!B:B,0)))</f>
        <v/>
      </c>
      <c r="W4764" s="95">
        <f t="shared" si="72"/>
        <v>467</v>
      </c>
    </row>
    <row r="4765" spans="1:23" ht="16.5" x14ac:dyDescent="0.2">
      <c r="A4765" s="62">
        <v>4762</v>
      </c>
      <c r="B4765" s="95">
        <f>INDEX(技能效果!B:B,MATCH(技能效果等级!W4765,技能效果!AE:AE,0))</f>
        <v>210701801</v>
      </c>
      <c r="C4765" s="95" t="str">
        <f>INDEX(技能效果!C:C,MATCH(技能效果等级!B4765,技能效果!B:B,0))</f>
        <v>噬日普攻伤害(教学)</v>
      </c>
      <c r="D4765" s="96" t="s">
        <v>873</v>
      </c>
      <c r="E4765" s="95">
        <v>8</v>
      </c>
      <c r="F4765" s="95">
        <f>INDEX(技能效果!H:H,MATCH(技能效果等级!B4765,技能效果!B:B,0))</f>
        <v>1001</v>
      </c>
      <c r="G4765" s="95">
        <f>IF(INDEX(技能效果!K:K,MATCH(B4765,技能效果!B:B,0))=0,INDEX(技能效果!I:I,MATCH(技能效果等级!B4765,技能效果!B:B,0)),INDEX(技能效果!I:I,MATCH(技能效果等级!B4765,技能效果!B:B,0))*VLOOKUP(E4765,技能数值计算!$C$19:$D$28,2,FALSE))</f>
        <v>0.5</v>
      </c>
      <c r="H4765" s="95">
        <f>INDEX(技能效果!J:J,MATCH(技能效果等级!B4765,技能效果!B:B,0))</f>
        <v>0</v>
      </c>
      <c r="I4765" s="97"/>
      <c r="J4765" s="97"/>
      <c r="K4765" s="97"/>
      <c r="L4765" s="97"/>
      <c r="M4765" s="97"/>
      <c r="N4765" s="96" t="str">
        <f>IF(INDEX(技能效果!L:L,MATCH(技能效果等级!B4765,技能效果!B:B,0))="","",INDEX(技能效果!L:L,MATCH(技能效果等级!B4765,技能效果!B:B,0)))</f>
        <v/>
      </c>
      <c r="O4765" s="95">
        <f>IF(INDEX(技能效果!N:N,MATCH(B4765,技能效果!B:B,0))=0,INDEX(技能效果!M:M,MATCH(技能效果等级!B4765,技能效果!B:B,0)),INDEX(技能效果!M:M,MATCH(技能效果等级!B4765,技能效果!B:B,0))*VLOOKUP(E4765,技能数值计算!$C$19:$D$28,2,FALSE))</f>
        <v>0</v>
      </c>
      <c r="P4765" s="97"/>
      <c r="Q4765" s="97"/>
      <c r="R4765" s="95" t="str">
        <f>IF(INDEX(技能效果!O:O,MATCH(技能效果等级!B4765,技能效果!B:B,0))="","",INDEX(技能效果!O:O,MATCH(技能效果等级!B4765,技能效果!B:B,0)))</f>
        <v/>
      </c>
      <c r="S4765" s="97"/>
      <c r="T4765" s="97"/>
      <c r="U4765" s="97"/>
      <c r="V4765" s="96" t="str">
        <f>IF(INDEX(技能效果!AF:AF,MATCH(技能效果等级!B4765,技能效果!B:B,0))="","",INDEX(技能效果!AF:AF,MATCH(技能效果等级!B4765,技能效果!B:B,0)))</f>
        <v/>
      </c>
      <c r="W4765" s="95">
        <f t="shared" si="72"/>
        <v>467</v>
      </c>
    </row>
    <row r="4766" spans="1:23" ht="16.5" x14ac:dyDescent="0.2">
      <c r="A4766" s="62">
        <v>4763</v>
      </c>
      <c r="B4766" s="95">
        <f>INDEX(技能效果!B:B,MATCH(技能效果等级!W4766,技能效果!AE:AE,0))</f>
        <v>210701801</v>
      </c>
      <c r="C4766" s="95" t="str">
        <f>INDEX(技能效果!C:C,MATCH(技能效果等级!B4766,技能效果!B:B,0))</f>
        <v>噬日普攻伤害(教学)</v>
      </c>
      <c r="D4766" s="96" t="s">
        <v>873</v>
      </c>
      <c r="E4766" s="95">
        <v>9</v>
      </c>
      <c r="F4766" s="95">
        <f>INDEX(技能效果!H:H,MATCH(技能效果等级!B4766,技能效果!B:B,0))</f>
        <v>1001</v>
      </c>
      <c r="G4766" s="95">
        <f>IF(INDEX(技能效果!K:K,MATCH(B4766,技能效果!B:B,0))=0,INDEX(技能效果!I:I,MATCH(技能效果等级!B4766,技能效果!B:B,0)),INDEX(技能效果!I:I,MATCH(技能效果等级!B4766,技能效果!B:B,0))*VLOOKUP(E4766,技能数值计算!$C$19:$D$28,2,FALSE))</f>
        <v>0.5</v>
      </c>
      <c r="H4766" s="95">
        <f>INDEX(技能效果!J:J,MATCH(技能效果等级!B4766,技能效果!B:B,0))</f>
        <v>0</v>
      </c>
      <c r="I4766" s="97"/>
      <c r="J4766" s="97"/>
      <c r="K4766" s="97"/>
      <c r="L4766" s="97"/>
      <c r="M4766" s="97"/>
      <c r="N4766" s="96" t="str">
        <f>IF(INDEX(技能效果!L:L,MATCH(技能效果等级!B4766,技能效果!B:B,0))="","",INDEX(技能效果!L:L,MATCH(技能效果等级!B4766,技能效果!B:B,0)))</f>
        <v/>
      </c>
      <c r="O4766" s="95">
        <f>IF(INDEX(技能效果!N:N,MATCH(B4766,技能效果!B:B,0))=0,INDEX(技能效果!M:M,MATCH(技能效果等级!B4766,技能效果!B:B,0)),INDEX(技能效果!M:M,MATCH(技能效果等级!B4766,技能效果!B:B,0))*VLOOKUP(E4766,技能数值计算!$C$19:$D$28,2,FALSE))</f>
        <v>0</v>
      </c>
      <c r="P4766" s="97"/>
      <c r="Q4766" s="97"/>
      <c r="R4766" s="95" t="str">
        <f>IF(INDEX(技能效果!O:O,MATCH(技能效果等级!B4766,技能效果!B:B,0))="","",INDEX(技能效果!O:O,MATCH(技能效果等级!B4766,技能效果!B:B,0)))</f>
        <v/>
      </c>
      <c r="S4766" s="97"/>
      <c r="T4766" s="97"/>
      <c r="U4766" s="97"/>
      <c r="V4766" s="96" t="str">
        <f>IF(INDEX(技能效果!AF:AF,MATCH(技能效果等级!B4766,技能效果!B:B,0))="","",INDEX(技能效果!AF:AF,MATCH(技能效果等级!B4766,技能效果!B:B,0)))</f>
        <v/>
      </c>
      <c r="W4766" s="95">
        <f t="shared" si="72"/>
        <v>467</v>
      </c>
    </row>
    <row r="4767" spans="1:23" ht="16.5" x14ac:dyDescent="0.2">
      <c r="A4767" s="62">
        <v>4764</v>
      </c>
      <c r="B4767" s="95">
        <f>INDEX(技能效果!B:B,MATCH(技能效果等级!W4767,技能效果!AE:AE,0))</f>
        <v>210701801</v>
      </c>
      <c r="C4767" s="95" t="str">
        <f>INDEX(技能效果!C:C,MATCH(技能效果等级!B4767,技能效果!B:B,0))</f>
        <v>噬日普攻伤害(教学)</v>
      </c>
      <c r="D4767" s="96" t="s">
        <v>873</v>
      </c>
      <c r="E4767" s="95">
        <v>10</v>
      </c>
      <c r="F4767" s="95">
        <f>INDEX(技能效果!H:H,MATCH(技能效果等级!B4767,技能效果!B:B,0))</f>
        <v>1001</v>
      </c>
      <c r="G4767" s="95">
        <f>IF(INDEX(技能效果!K:K,MATCH(B4767,技能效果!B:B,0))=0,INDEX(技能效果!I:I,MATCH(技能效果等级!B4767,技能效果!B:B,0)),INDEX(技能效果!I:I,MATCH(技能效果等级!B4767,技能效果!B:B,0))*VLOOKUP(E4767,技能数值计算!$C$19:$D$28,2,FALSE))</f>
        <v>0.5</v>
      </c>
      <c r="H4767" s="95">
        <f>INDEX(技能效果!J:J,MATCH(技能效果等级!B4767,技能效果!B:B,0))</f>
        <v>0</v>
      </c>
      <c r="I4767" s="97"/>
      <c r="J4767" s="97"/>
      <c r="K4767" s="97"/>
      <c r="L4767" s="97"/>
      <c r="M4767" s="97"/>
      <c r="N4767" s="96" t="str">
        <f>IF(INDEX(技能效果!L:L,MATCH(技能效果等级!B4767,技能效果!B:B,0))="","",INDEX(技能效果!L:L,MATCH(技能效果等级!B4767,技能效果!B:B,0)))</f>
        <v/>
      </c>
      <c r="O4767" s="95">
        <f>IF(INDEX(技能效果!N:N,MATCH(B4767,技能效果!B:B,0))=0,INDEX(技能效果!M:M,MATCH(技能效果等级!B4767,技能效果!B:B,0)),INDEX(技能效果!M:M,MATCH(技能效果等级!B4767,技能效果!B:B,0))*VLOOKUP(E4767,技能数值计算!$C$19:$D$28,2,FALSE))</f>
        <v>0</v>
      </c>
      <c r="P4767" s="97"/>
      <c r="Q4767" s="97"/>
      <c r="R4767" s="95" t="str">
        <f>IF(INDEX(技能效果!O:O,MATCH(技能效果等级!B4767,技能效果!B:B,0))="","",INDEX(技能效果!O:O,MATCH(技能效果等级!B4767,技能效果!B:B,0)))</f>
        <v/>
      </c>
      <c r="S4767" s="97"/>
      <c r="T4767" s="97"/>
      <c r="U4767" s="97"/>
      <c r="V4767" s="96" t="str">
        <f>IF(INDEX(技能效果!AF:AF,MATCH(技能效果等级!B4767,技能效果!B:B,0))="","",INDEX(技能效果!AF:AF,MATCH(技能效果等级!B4767,技能效果!B:B,0)))</f>
        <v/>
      </c>
      <c r="W4767" s="95">
        <f t="shared" si="72"/>
        <v>467</v>
      </c>
    </row>
    <row r="4768" spans="1:23" ht="16.5" x14ac:dyDescent="0.2">
      <c r="A4768" s="62">
        <v>4765</v>
      </c>
      <c r="B4768" s="95">
        <f>INDEX(技能效果!B:B,MATCH(技能效果等级!W4768,技能效果!AE:AE,0))</f>
        <v>210701802</v>
      </c>
      <c r="C4768" s="95" t="str">
        <f>INDEX(技能效果!C:C,MATCH(技能效果等级!B4768,技能效果!B:B,0))</f>
        <v>噬日普攻水晶(教学)</v>
      </c>
      <c r="D4768" s="96" t="s">
        <v>873</v>
      </c>
      <c r="E4768" s="95">
        <v>1</v>
      </c>
      <c r="F4768" s="95">
        <f>INDEX(技能效果!H:H,MATCH(技能效果等级!B4768,技能效果!B:B,0))</f>
        <v>3006</v>
      </c>
      <c r="G4768" s="95">
        <f>IF(INDEX(技能效果!K:K,MATCH(B4768,技能效果!B:B,0))=0,INDEX(技能效果!I:I,MATCH(技能效果等级!B4768,技能效果!B:B,0)),INDEX(技能效果!I:I,MATCH(技能效果等级!B4768,技能效果!B:B,0))*VLOOKUP(E4768,技能数值计算!$C$19:$D$28,2,FALSE))</f>
        <v>1</v>
      </c>
      <c r="H4768" s="95">
        <f>INDEX(技能效果!J:J,MATCH(技能效果等级!B4768,技能效果!B:B,0))</f>
        <v>0</v>
      </c>
      <c r="I4768" s="97"/>
      <c r="J4768" s="97"/>
      <c r="K4768" s="97"/>
      <c r="L4768" s="97"/>
      <c r="M4768" s="97"/>
      <c r="N4768" s="96" t="str">
        <f>IF(INDEX(技能效果!L:L,MATCH(技能效果等级!B4768,技能效果!B:B,0))="","",INDEX(技能效果!L:L,MATCH(技能效果等级!B4768,技能效果!B:B,0)))</f>
        <v/>
      </c>
      <c r="O4768" s="95">
        <f>IF(INDEX(技能效果!N:N,MATCH(B4768,技能效果!B:B,0))=0,INDEX(技能效果!M:M,MATCH(技能效果等级!B4768,技能效果!B:B,0)),INDEX(技能效果!M:M,MATCH(技能效果等级!B4768,技能效果!B:B,0))*VLOOKUP(E4768,技能数值计算!$C$19:$D$28,2,FALSE))</f>
        <v>0</v>
      </c>
      <c r="P4768" s="97"/>
      <c r="Q4768" s="97"/>
      <c r="R4768" s="95" t="str">
        <f>IF(INDEX(技能效果!O:O,MATCH(技能效果等级!B4768,技能效果!B:B,0))="","",INDEX(技能效果!O:O,MATCH(技能效果等级!B4768,技能效果!B:B,0)))</f>
        <v/>
      </c>
      <c r="S4768" s="97"/>
      <c r="T4768" s="97"/>
      <c r="U4768" s="97"/>
      <c r="V4768" s="96" t="str">
        <f>IF(INDEX(技能效果!AF:AF,MATCH(技能效果等级!B4768,技能效果!B:B,0))="","",INDEX(技能效果!AF:AF,MATCH(技能效果等级!B4768,技能效果!B:B,0)))</f>
        <v/>
      </c>
      <c r="W4768" s="95">
        <f t="shared" si="72"/>
        <v>468</v>
      </c>
    </row>
    <row r="4769" spans="1:23" ht="16.5" x14ac:dyDescent="0.2">
      <c r="A4769" s="62">
        <v>4766</v>
      </c>
      <c r="B4769" s="95">
        <f>INDEX(技能效果!B:B,MATCH(技能效果等级!W4769,技能效果!AE:AE,0))</f>
        <v>210701802</v>
      </c>
      <c r="C4769" s="95" t="str">
        <f>INDEX(技能效果!C:C,MATCH(技能效果等级!B4769,技能效果!B:B,0))</f>
        <v>噬日普攻水晶(教学)</v>
      </c>
      <c r="D4769" s="96" t="s">
        <v>873</v>
      </c>
      <c r="E4769" s="95">
        <v>2</v>
      </c>
      <c r="F4769" s="95">
        <f>INDEX(技能效果!H:H,MATCH(技能效果等级!B4769,技能效果!B:B,0))</f>
        <v>3006</v>
      </c>
      <c r="G4769" s="95">
        <f>IF(INDEX(技能效果!K:K,MATCH(B4769,技能效果!B:B,0))=0,INDEX(技能效果!I:I,MATCH(技能效果等级!B4769,技能效果!B:B,0)),INDEX(技能效果!I:I,MATCH(技能效果等级!B4769,技能效果!B:B,0))*VLOOKUP(E4769,技能数值计算!$C$19:$D$28,2,FALSE))</f>
        <v>1</v>
      </c>
      <c r="H4769" s="95">
        <f>INDEX(技能效果!J:J,MATCH(技能效果等级!B4769,技能效果!B:B,0))</f>
        <v>0</v>
      </c>
      <c r="I4769" s="97"/>
      <c r="J4769" s="97"/>
      <c r="K4769" s="97"/>
      <c r="L4769" s="97"/>
      <c r="M4769" s="97"/>
      <c r="N4769" s="96" t="str">
        <f>IF(INDEX(技能效果!L:L,MATCH(技能效果等级!B4769,技能效果!B:B,0))="","",INDEX(技能效果!L:L,MATCH(技能效果等级!B4769,技能效果!B:B,0)))</f>
        <v/>
      </c>
      <c r="O4769" s="95">
        <f>IF(INDEX(技能效果!N:N,MATCH(B4769,技能效果!B:B,0))=0,INDEX(技能效果!M:M,MATCH(技能效果等级!B4769,技能效果!B:B,0)),INDEX(技能效果!M:M,MATCH(技能效果等级!B4769,技能效果!B:B,0))*VLOOKUP(E4769,技能数值计算!$C$19:$D$28,2,FALSE))</f>
        <v>0</v>
      </c>
      <c r="P4769" s="97"/>
      <c r="Q4769" s="97"/>
      <c r="R4769" s="95" t="str">
        <f>IF(INDEX(技能效果!O:O,MATCH(技能效果等级!B4769,技能效果!B:B,0))="","",INDEX(技能效果!O:O,MATCH(技能效果等级!B4769,技能效果!B:B,0)))</f>
        <v/>
      </c>
      <c r="S4769" s="97"/>
      <c r="T4769" s="97"/>
      <c r="U4769" s="97"/>
      <c r="V4769" s="96" t="str">
        <f>IF(INDEX(技能效果!AF:AF,MATCH(技能效果等级!B4769,技能效果!B:B,0))="","",INDEX(技能效果!AF:AF,MATCH(技能效果等级!B4769,技能效果!B:B,0)))</f>
        <v/>
      </c>
      <c r="W4769" s="95">
        <f t="shared" si="72"/>
        <v>468</v>
      </c>
    </row>
    <row r="4770" spans="1:23" ht="16.5" x14ac:dyDescent="0.2">
      <c r="A4770" s="62">
        <v>4767</v>
      </c>
      <c r="B4770" s="95">
        <f>INDEX(技能效果!B:B,MATCH(技能效果等级!W4770,技能效果!AE:AE,0))</f>
        <v>210701802</v>
      </c>
      <c r="C4770" s="95" t="str">
        <f>INDEX(技能效果!C:C,MATCH(技能效果等级!B4770,技能效果!B:B,0))</f>
        <v>噬日普攻水晶(教学)</v>
      </c>
      <c r="D4770" s="96" t="s">
        <v>873</v>
      </c>
      <c r="E4770" s="95">
        <v>3</v>
      </c>
      <c r="F4770" s="95">
        <f>INDEX(技能效果!H:H,MATCH(技能效果等级!B4770,技能效果!B:B,0))</f>
        <v>3006</v>
      </c>
      <c r="G4770" s="95">
        <f>IF(INDEX(技能效果!K:K,MATCH(B4770,技能效果!B:B,0))=0,INDEX(技能效果!I:I,MATCH(技能效果等级!B4770,技能效果!B:B,0)),INDEX(技能效果!I:I,MATCH(技能效果等级!B4770,技能效果!B:B,0))*VLOOKUP(E4770,技能数值计算!$C$19:$D$28,2,FALSE))</f>
        <v>1</v>
      </c>
      <c r="H4770" s="95">
        <f>INDEX(技能效果!J:J,MATCH(技能效果等级!B4770,技能效果!B:B,0))</f>
        <v>0</v>
      </c>
      <c r="I4770" s="97"/>
      <c r="J4770" s="97"/>
      <c r="K4770" s="97"/>
      <c r="L4770" s="97"/>
      <c r="M4770" s="97"/>
      <c r="N4770" s="96" t="str">
        <f>IF(INDEX(技能效果!L:L,MATCH(技能效果等级!B4770,技能效果!B:B,0))="","",INDEX(技能效果!L:L,MATCH(技能效果等级!B4770,技能效果!B:B,0)))</f>
        <v/>
      </c>
      <c r="O4770" s="95">
        <f>IF(INDEX(技能效果!N:N,MATCH(B4770,技能效果!B:B,0))=0,INDEX(技能效果!M:M,MATCH(技能效果等级!B4770,技能效果!B:B,0)),INDEX(技能效果!M:M,MATCH(技能效果等级!B4770,技能效果!B:B,0))*VLOOKUP(E4770,技能数值计算!$C$19:$D$28,2,FALSE))</f>
        <v>0</v>
      </c>
      <c r="P4770" s="97"/>
      <c r="Q4770" s="97"/>
      <c r="R4770" s="95" t="str">
        <f>IF(INDEX(技能效果!O:O,MATCH(技能效果等级!B4770,技能效果!B:B,0))="","",INDEX(技能效果!O:O,MATCH(技能效果等级!B4770,技能效果!B:B,0)))</f>
        <v/>
      </c>
      <c r="S4770" s="97"/>
      <c r="T4770" s="97"/>
      <c r="U4770" s="97"/>
      <c r="V4770" s="96" t="str">
        <f>IF(INDEX(技能效果!AF:AF,MATCH(技能效果等级!B4770,技能效果!B:B,0))="","",INDEX(技能效果!AF:AF,MATCH(技能效果等级!B4770,技能效果!B:B,0)))</f>
        <v/>
      </c>
      <c r="W4770" s="95">
        <f t="shared" si="72"/>
        <v>468</v>
      </c>
    </row>
    <row r="4771" spans="1:23" ht="16.5" x14ac:dyDescent="0.2">
      <c r="A4771" s="62">
        <v>4768</v>
      </c>
      <c r="B4771" s="95">
        <f>INDEX(技能效果!B:B,MATCH(技能效果等级!W4771,技能效果!AE:AE,0))</f>
        <v>210701802</v>
      </c>
      <c r="C4771" s="95" t="str">
        <f>INDEX(技能效果!C:C,MATCH(技能效果等级!B4771,技能效果!B:B,0))</f>
        <v>噬日普攻水晶(教学)</v>
      </c>
      <c r="D4771" s="96" t="s">
        <v>873</v>
      </c>
      <c r="E4771" s="95">
        <v>4</v>
      </c>
      <c r="F4771" s="95">
        <f>INDEX(技能效果!H:H,MATCH(技能效果等级!B4771,技能效果!B:B,0))</f>
        <v>3006</v>
      </c>
      <c r="G4771" s="95">
        <f>IF(INDEX(技能效果!K:K,MATCH(B4771,技能效果!B:B,0))=0,INDEX(技能效果!I:I,MATCH(技能效果等级!B4771,技能效果!B:B,0)),INDEX(技能效果!I:I,MATCH(技能效果等级!B4771,技能效果!B:B,0))*VLOOKUP(E4771,技能数值计算!$C$19:$D$28,2,FALSE))</f>
        <v>1</v>
      </c>
      <c r="H4771" s="95">
        <f>INDEX(技能效果!J:J,MATCH(技能效果等级!B4771,技能效果!B:B,0))</f>
        <v>0</v>
      </c>
      <c r="I4771" s="97"/>
      <c r="J4771" s="97"/>
      <c r="K4771" s="97"/>
      <c r="L4771" s="97"/>
      <c r="M4771" s="97"/>
      <c r="N4771" s="96" t="str">
        <f>IF(INDEX(技能效果!L:L,MATCH(技能效果等级!B4771,技能效果!B:B,0))="","",INDEX(技能效果!L:L,MATCH(技能效果等级!B4771,技能效果!B:B,0)))</f>
        <v/>
      </c>
      <c r="O4771" s="95">
        <f>IF(INDEX(技能效果!N:N,MATCH(B4771,技能效果!B:B,0))=0,INDEX(技能效果!M:M,MATCH(技能效果等级!B4771,技能效果!B:B,0)),INDEX(技能效果!M:M,MATCH(技能效果等级!B4771,技能效果!B:B,0))*VLOOKUP(E4771,技能数值计算!$C$19:$D$28,2,FALSE))</f>
        <v>0</v>
      </c>
      <c r="P4771" s="97"/>
      <c r="Q4771" s="97"/>
      <c r="R4771" s="95" t="str">
        <f>IF(INDEX(技能效果!O:O,MATCH(技能效果等级!B4771,技能效果!B:B,0))="","",INDEX(技能效果!O:O,MATCH(技能效果等级!B4771,技能效果!B:B,0)))</f>
        <v/>
      </c>
      <c r="S4771" s="97"/>
      <c r="T4771" s="97"/>
      <c r="U4771" s="97"/>
      <c r="V4771" s="96" t="str">
        <f>IF(INDEX(技能效果!AF:AF,MATCH(技能效果等级!B4771,技能效果!B:B,0))="","",INDEX(技能效果!AF:AF,MATCH(技能效果等级!B4771,技能效果!B:B,0)))</f>
        <v/>
      </c>
      <c r="W4771" s="95">
        <f t="shared" si="72"/>
        <v>468</v>
      </c>
    </row>
    <row r="4772" spans="1:23" ht="16.5" x14ac:dyDescent="0.2">
      <c r="A4772" s="62">
        <v>4769</v>
      </c>
      <c r="B4772" s="95">
        <f>INDEX(技能效果!B:B,MATCH(技能效果等级!W4772,技能效果!AE:AE,0))</f>
        <v>210701802</v>
      </c>
      <c r="C4772" s="95" t="str">
        <f>INDEX(技能效果!C:C,MATCH(技能效果等级!B4772,技能效果!B:B,0))</f>
        <v>噬日普攻水晶(教学)</v>
      </c>
      <c r="D4772" s="96" t="s">
        <v>873</v>
      </c>
      <c r="E4772" s="95">
        <v>5</v>
      </c>
      <c r="F4772" s="95">
        <f>INDEX(技能效果!H:H,MATCH(技能效果等级!B4772,技能效果!B:B,0))</f>
        <v>3006</v>
      </c>
      <c r="G4772" s="95">
        <f>IF(INDEX(技能效果!K:K,MATCH(B4772,技能效果!B:B,0))=0,INDEX(技能效果!I:I,MATCH(技能效果等级!B4772,技能效果!B:B,0)),INDEX(技能效果!I:I,MATCH(技能效果等级!B4772,技能效果!B:B,0))*VLOOKUP(E4772,技能数值计算!$C$19:$D$28,2,FALSE))</f>
        <v>1</v>
      </c>
      <c r="H4772" s="95">
        <f>INDEX(技能效果!J:J,MATCH(技能效果等级!B4772,技能效果!B:B,0))</f>
        <v>0</v>
      </c>
      <c r="I4772" s="97"/>
      <c r="J4772" s="97"/>
      <c r="K4772" s="97"/>
      <c r="L4772" s="97"/>
      <c r="M4772" s="97"/>
      <c r="N4772" s="96" t="str">
        <f>IF(INDEX(技能效果!L:L,MATCH(技能效果等级!B4772,技能效果!B:B,0))="","",INDEX(技能效果!L:L,MATCH(技能效果等级!B4772,技能效果!B:B,0)))</f>
        <v/>
      </c>
      <c r="O4772" s="95">
        <f>IF(INDEX(技能效果!N:N,MATCH(B4772,技能效果!B:B,0))=0,INDEX(技能效果!M:M,MATCH(技能效果等级!B4772,技能效果!B:B,0)),INDEX(技能效果!M:M,MATCH(技能效果等级!B4772,技能效果!B:B,0))*VLOOKUP(E4772,技能数值计算!$C$19:$D$28,2,FALSE))</f>
        <v>0</v>
      </c>
      <c r="P4772" s="97"/>
      <c r="Q4772" s="97"/>
      <c r="R4772" s="95" t="str">
        <f>IF(INDEX(技能效果!O:O,MATCH(技能效果等级!B4772,技能效果!B:B,0))="","",INDEX(技能效果!O:O,MATCH(技能效果等级!B4772,技能效果!B:B,0)))</f>
        <v/>
      </c>
      <c r="S4772" s="97"/>
      <c r="T4772" s="97"/>
      <c r="U4772" s="97"/>
      <c r="V4772" s="96" t="str">
        <f>IF(INDEX(技能效果!AF:AF,MATCH(技能效果等级!B4772,技能效果!B:B,0))="","",INDEX(技能效果!AF:AF,MATCH(技能效果等级!B4772,技能效果!B:B,0)))</f>
        <v/>
      </c>
      <c r="W4772" s="95">
        <f t="shared" si="72"/>
        <v>468</v>
      </c>
    </row>
    <row r="4773" spans="1:23" ht="16.5" x14ac:dyDescent="0.2">
      <c r="A4773" s="62">
        <v>4770</v>
      </c>
      <c r="B4773" s="95">
        <f>INDEX(技能效果!B:B,MATCH(技能效果等级!W4773,技能效果!AE:AE,0))</f>
        <v>210701802</v>
      </c>
      <c r="C4773" s="95" t="str">
        <f>INDEX(技能效果!C:C,MATCH(技能效果等级!B4773,技能效果!B:B,0))</f>
        <v>噬日普攻水晶(教学)</v>
      </c>
      <c r="D4773" s="96" t="s">
        <v>873</v>
      </c>
      <c r="E4773" s="95">
        <v>6</v>
      </c>
      <c r="F4773" s="95">
        <f>INDEX(技能效果!H:H,MATCH(技能效果等级!B4773,技能效果!B:B,0))</f>
        <v>3006</v>
      </c>
      <c r="G4773" s="95">
        <f>IF(INDEX(技能效果!K:K,MATCH(B4773,技能效果!B:B,0))=0,INDEX(技能效果!I:I,MATCH(技能效果等级!B4773,技能效果!B:B,0)),INDEX(技能效果!I:I,MATCH(技能效果等级!B4773,技能效果!B:B,0))*VLOOKUP(E4773,技能数值计算!$C$19:$D$28,2,FALSE))</f>
        <v>1</v>
      </c>
      <c r="H4773" s="95">
        <f>INDEX(技能效果!J:J,MATCH(技能效果等级!B4773,技能效果!B:B,0))</f>
        <v>0</v>
      </c>
      <c r="I4773" s="97"/>
      <c r="J4773" s="97"/>
      <c r="K4773" s="97"/>
      <c r="L4773" s="97"/>
      <c r="M4773" s="97"/>
      <c r="N4773" s="96" t="str">
        <f>IF(INDEX(技能效果!L:L,MATCH(技能效果等级!B4773,技能效果!B:B,0))="","",INDEX(技能效果!L:L,MATCH(技能效果等级!B4773,技能效果!B:B,0)))</f>
        <v/>
      </c>
      <c r="O4773" s="95">
        <f>IF(INDEX(技能效果!N:N,MATCH(B4773,技能效果!B:B,0))=0,INDEX(技能效果!M:M,MATCH(技能效果等级!B4773,技能效果!B:B,0)),INDEX(技能效果!M:M,MATCH(技能效果等级!B4773,技能效果!B:B,0))*VLOOKUP(E4773,技能数值计算!$C$19:$D$28,2,FALSE))</f>
        <v>0</v>
      </c>
      <c r="P4773" s="97"/>
      <c r="Q4773" s="97"/>
      <c r="R4773" s="95" t="str">
        <f>IF(INDEX(技能效果!O:O,MATCH(技能效果等级!B4773,技能效果!B:B,0))="","",INDEX(技能效果!O:O,MATCH(技能效果等级!B4773,技能效果!B:B,0)))</f>
        <v/>
      </c>
      <c r="S4773" s="97"/>
      <c r="T4773" s="97"/>
      <c r="U4773" s="97"/>
      <c r="V4773" s="96" t="str">
        <f>IF(INDEX(技能效果!AF:AF,MATCH(技能效果等级!B4773,技能效果!B:B,0))="","",INDEX(技能效果!AF:AF,MATCH(技能效果等级!B4773,技能效果!B:B,0)))</f>
        <v/>
      </c>
      <c r="W4773" s="95">
        <f t="shared" si="72"/>
        <v>468</v>
      </c>
    </row>
    <row r="4774" spans="1:23" ht="16.5" x14ac:dyDescent="0.2">
      <c r="A4774" s="62">
        <v>4771</v>
      </c>
      <c r="B4774" s="95">
        <f>INDEX(技能效果!B:B,MATCH(技能效果等级!W4774,技能效果!AE:AE,0))</f>
        <v>210701802</v>
      </c>
      <c r="C4774" s="95" t="str">
        <f>INDEX(技能效果!C:C,MATCH(技能效果等级!B4774,技能效果!B:B,0))</f>
        <v>噬日普攻水晶(教学)</v>
      </c>
      <c r="D4774" s="96" t="s">
        <v>873</v>
      </c>
      <c r="E4774" s="95">
        <v>7</v>
      </c>
      <c r="F4774" s="95">
        <f>INDEX(技能效果!H:H,MATCH(技能效果等级!B4774,技能效果!B:B,0))</f>
        <v>3006</v>
      </c>
      <c r="G4774" s="95">
        <f>IF(INDEX(技能效果!K:K,MATCH(B4774,技能效果!B:B,0))=0,INDEX(技能效果!I:I,MATCH(技能效果等级!B4774,技能效果!B:B,0)),INDEX(技能效果!I:I,MATCH(技能效果等级!B4774,技能效果!B:B,0))*VLOOKUP(E4774,技能数值计算!$C$19:$D$28,2,FALSE))</f>
        <v>1</v>
      </c>
      <c r="H4774" s="95">
        <f>INDEX(技能效果!J:J,MATCH(技能效果等级!B4774,技能效果!B:B,0))</f>
        <v>0</v>
      </c>
      <c r="I4774" s="97"/>
      <c r="J4774" s="97"/>
      <c r="K4774" s="97"/>
      <c r="L4774" s="97"/>
      <c r="M4774" s="97"/>
      <c r="N4774" s="96" t="str">
        <f>IF(INDEX(技能效果!L:L,MATCH(技能效果等级!B4774,技能效果!B:B,0))="","",INDEX(技能效果!L:L,MATCH(技能效果等级!B4774,技能效果!B:B,0)))</f>
        <v/>
      </c>
      <c r="O4774" s="95">
        <f>IF(INDEX(技能效果!N:N,MATCH(B4774,技能效果!B:B,0))=0,INDEX(技能效果!M:M,MATCH(技能效果等级!B4774,技能效果!B:B,0)),INDEX(技能效果!M:M,MATCH(技能效果等级!B4774,技能效果!B:B,0))*VLOOKUP(E4774,技能数值计算!$C$19:$D$28,2,FALSE))</f>
        <v>0</v>
      </c>
      <c r="P4774" s="97"/>
      <c r="Q4774" s="97"/>
      <c r="R4774" s="95" t="str">
        <f>IF(INDEX(技能效果!O:O,MATCH(技能效果等级!B4774,技能效果!B:B,0))="","",INDEX(技能效果!O:O,MATCH(技能效果等级!B4774,技能效果!B:B,0)))</f>
        <v/>
      </c>
      <c r="S4774" s="97"/>
      <c r="T4774" s="97"/>
      <c r="U4774" s="97"/>
      <c r="V4774" s="96" t="str">
        <f>IF(INDEX(技能效果!AF:AF,MATCH(技能效果等级!B4774,技能效果!B:B,0))="","",INDEX(技能效果!AF:AF,MATCH(技能效果等级!B4774,技能效果!B:B,0)))</f>
        <v/>
      </c>
      <c r="W4774" s="95">
        <f t="shared" si="72"/>
        <v>468</v>
      </c>
    </row>
    <row r="4775" spans="1:23" ht="16.5" x14ac:dyDescent="0.2">
      <c r="A4775" s="62">
        <v>4772</v>
      </c>
      <c r="B4775" s="95">
        <f>INDEX(技能效果!B:B,MATCH(技能效果等级!W4775,技能效果!AE:AE,0))</f>
        <v>210701802</v>
      </c>
      <c r="C4775" s="95" t="str">
        <f>INDEX(技能效果!C:C,MATCH(技能效果等级!B4775,技能效果!B:B,0))</f>
        <v>噬日普攻水晶(教学)</v>
      </c>
      <c r="D4775" s="96" t="s">
        <v>873</v>
      </c>
      <c r="E4775" s="95">
        <v>8</v>
      </c>
      <c r="F4775" s="95">
        <f>INDEX(技能效果!H:H,MATCH(技能效果等级!B4775,技能效果!B:B,0))</f>
        <v>3006</v>
      </c>
      <c r="G4775" s="95">
        <f>IF(INDEX(技能效果!K:K,MATCH(B4775,技能效果!B:B,0))=0,INDEX(技能效果!I:I,MATCH(技能效果等级!B4775,技能效果!B:B,0)),INDEX(技能效果!I:I,MATCH(技能效果等级!B4775,技能效果!B:B,0))*VLOOKUP(E4775,技能数值计算!$C$19:$D$28,2,FALSE))</f>
        <v>1</v>
      </c>
      <c r="H4775" s="95">
        <f>INDEX(技能效果!J:J,MATCH(技能效果等级!B4775,技能效果!B:B,0))</f>
        <v>0</v>
      </c>
      <c r="I4775" s="97"/>
      <c r="J4775" s="97"/>
      <c r="K4775" s="97"/>
      <c r="L4775" s="97"/>
      <c r="M4775" s="97"/>
      <c r="N4775" s="96" t="str">
        <f>IF(INDEX(技能效果!L:L,MATCH(技能效果等级!B4775,技能效果!B:B,0))="","",INDEX(技能效果!L:L,MATCH(技能效果等级!B4775,技能效果!B:B,0)))</f>
        <v/>
      </c>
      <c r="O4775" s="95">
        <f>IF(INDEX(技能效果!N:N,MATCH(B4775,技能效果!B:B,0))=0,INDEX(技能效果!M:M,MATCH(技能效果等级!B4775,技能效果!B:B,0)),INDEX(技能效果!M:M,MATCH(技能效果等级!B4775,技能效果!B:B,0))*VLOOKUP(E4775,技能数值计算!$C$19:$D$28,2,FALSE))</f>
        <v>0</v>
      </c>
      <c r="P4775" s="97"/>
      <c r="Q4775" s="97"/>
      <c r="R4775" s="95" t="str">
        <f>IF(INDEX(技能效果!O:O,MATCH(技能效果等级!B4775,技能效果!B:B,0))="","",INDEX(技能效果!O:O,MATCH(技能效果等级!B4775,技能效果!B:B,0)))</f>
        <v/>
      </c>
      <c r="S4775" s="97"/>
      <c r="T4775" s="97"/>
      <c r="U4775" s="97"/>
      <c r="V4775" s="96" t="str">
        <f>IF(INDEX(技能效果!AF:AF,MATCH(技能效果等级!B4775,技能效果!B:B,0))="","",INDEX(技能效果!AF:AF,MATCH(技能效果等级!B4775,技能效果!B:B,0)))</f>
        <v/>
      </c>
      <c r="W4775" s="95">
        <f t="shared" si="72"/>
        <v>468</v>
      </c>
    </row>
    <row r="4776" spans="1:23" ht="16.5" x14ac:dyDescent="0.2">
      <c r="A4776" s="62">
        <v>4773</v>
      </c>
      <c r="B4776" s="95">
        <f>INDEX(技能效果!B:B,MATCH(技能效果等级!W4776,技能效果!AE:AE,0))</f>
        <v>210701802</v>
      </c>
      <c r="C4776" s="95" t="str">
        <f>INDEX(技能效果!C:C,MATCH(技能效果等级!B4776,技能效果!B:B,0))</f>
        <v>噬日普攻水晶(教学)</v>
      </c>
      <c r="D4776" s="96" t="s">
        <v>873</v>
      </c>
      <c r="E4776" s="95">
        <v>9</v>
      </c>
      <c r="F4776" s="95">
        <f>INDEX(技能效果!H:H,MATCH(技能效果等级!B4776,技能效果!B:B,0))</f>
        <v>3006</v>
      </c>
      <c r="G4776" s="95">
        <f>IF(INDEX(技能效果!K:K,MATCH(B4776,技能效果!B:B,0))=0,INDEX(技能效果!I:I,MATCH(技能效果等级!B4776,技能效果!B:B,0)),INDEX(技能效果!I:I,MATCH(技能效果等级!B4776,技能效果!B:B,0))*VLOOKUP(E4776,技能数值计算!$C$19:$D$28,2,FALSE))</f>
        <v>1</v>
      </c>
      <c r="H4776" s="95">
        <f>INDEX(技能效果!J:J,MATCH(技能效果等级!B4776,技能效果!B:B,0))</f>
        <v>0</v>
      </c>
      <c r="I4776" s="97"/>
      <c r="J4776" s="97"/>
      <c r="K4776" s="97"/>
      <c r="L4776" s="97"/>
      <c r="M4776" s="97"/>
      <c r="N4776" s="96" t="str">
        <f>IF(INDEX(技能效果!L:L,MATCH(技能效果等级!B4776,技能效果!B:B,0))="","",INDEX(技能效果!L:L,MATCH(技能效果等级!B4776,技能效果!B:B,0)))</f>
        <v/>
      </c>
      <c r="O4776" s="95">
        <f>IF(INDEX(技能效果!N:N,MATCH(B4776,技能效果!B:B,0))=0,INDEX(技能效果!M:M,MATCH(技能效果等级!B4776,技能效果!B:B,0)),INDEX(技能效果!M:M,MATCH(技能效果等级!B4776,技能效果!B:B,0))*VLOOKUP(E4776,技能数值计算!$C$19:$D$28,2,FALSE))</f>
        <v>0</v>
      </c>
      <c r="P4776" s="97"/>
      <c r="Q4776" s="97"/>
      <c r="R4776" s="95" t="str">
        <f>IF(INDEX(技能效果!O:O,MATCH(技能效果等级!B4776,技能效果!B:B,0))="","",INDEX(技能效果!O:O,MATCH(技能效果等级!B4776,技能效果!B:B,0)))</f>
        <v/>
      </c>
      <c r="S4776" s="97"/>
      <c r="T4776" s="97"/>
      <c r="U4776" s="97"/>
      <c r="V4776" s="96" t="str">
        <f>IF(INDEX(技能效果!AF:AF,MATCH(技能效果等级!B4776,技能效果!B:B,0))="","",INDEX(技能效果!AF:AF,MATCH(技能效果等级!B4776,技能效果!B:B,0)))</f>
        <v/>
      </c>
      <c r="W4776" s="95">
        <f t="shared" si="72"/>
        <v>468</v>
      </c>
    </row>
    <row r="4777" spans="1:23" ht="16.5" x14ac:dyDescent="0.2">
      <c r="A4777" s="62">
        <v>4774</v>
      </c>
      <c r="B4777" s="95">
        <f>INDEX(技能效果!B:B,MATCH(技能效果等级!W4777,技能效果!AE:AE,0))</f>
        <v>210701802</v>
      </c>
      <c r="C4777" s="95" t="str">
        <f>INDEX(技能效果!C:C,MATCH(技能效果等级!B4777,技能效果!B:B,0))</f>
        <v>噬日普攻水晶(教学)</v>
      </c>
      <c r="D4777" s="96" t="s">
        <v>873</v>
      </c>
      <c r="E4777" s="95">
        <v>10</v>
      </c>
      <c r="F4777" s="95">
        <f>INDEX(技能效果!H:H,MATCH(技能效果等级!B4777,技能效果!B:B,0))</f>
        <v>3006</v>
      </c>
      <c r="G4777" s="95">
        <f>IF(INDEX(技能效果!K:K,MATCH(B4777,技能效果!B:B,0))=0,INDEX(技能效果!I:I,MATCH(技能效果等级!B4777,技能效果!B:B,0)),INDEX(技能效果!I:I,MATCH(技能效果等级!B4777,技能效果!B:B,0))*VLOOKUP(E4777,技能数值计算!$C$19:$D$28,2,FALSE))</f>
        <v>1</v>
      </c>
      <c r="H4777" s="95">
        <f>INDEX(技能效果!J:J,MATCH(技能效果等级!B4777,技能效果!B:B,0))</f>
        <v>0</v>
      </c>
      <c r="I4777" s="97"/>
      <c r="J4777" s="97"/>
      <c r="K4777" s="97"/>
      <c r="L4777" s="97"/>
      <c r="M4777" s="97"/>
      <c r="N4777" s="96" t="str">
        <f>IF(INDEX(技能效果!L:L,MATCH(技能效果等级!B4777,技能效果!B:B,0))="","",INDEX(技能效果!L:L,MATCH(技能效果等级!B4777,技能效果!B:B,0)))</f>
        <v/>
      </c>
      <c r="O4777" s="95">
        <f>IF(INDEX(技能效果!N:N,MATCH(B4777,技能效果!B:B,0))=0,INDEX(技能效果!M:M,MATCH(技能效果等级!B4777,技能效果!B:B,0)),INDEX(技能效果!M:M,MATCH(技能效果等级!B4777,技能效果!B:B,0))*VLOOKUP(E4777,技能数值计算!$C$19:$D$28,2,FALSE))</f>
        <v>0</v>
      </c>
      <c r="P4777" s="97"/>
      <c r="Q4777" s="97"/>
      <c r="R4777" s="95" t="str">
        <f>IF(INDEX(技能效果!O:O,MATCH(技能效果等级!B4777,技能效果!B:B,0))="","",INDEX(技能效果!O:O,MATCH(技能效果等级!B4777,技能效果!B:B,0)))</f>
        <v/>
      </c>
      <c r="S4777" s="97"/>
      <c r="T4777" s="97"/>
      <c r="U4777" s="97"/>
      <c r="V4777" s="96" t="str">
        <f>IF(INDEX(技能效果!AF:AF,MATCH(技能效果等级!B4777,技能效果!B:B,0))="","",INDEX(技能效果!AF:AF,MATCH(技能效果等级!B4777,技能效果!B:B,0)))</f>
        <v/>
      </c>
      <c r="W4777" s="95">
        <f t="shared" si="72"/>
        <v>468</v>
      </c>
    </row>
    <row r="4778" spans="1:23" ht="16.5" x14ac:dyDescent="0.2">
      <c r="A4778" s="62">
        <v>4775</v>
      </c>
      <c r="B4778" s="95">
        <f>INDEX(技能效果!B:B,MATCH(技能效果等级!W4778,技能效果!AE:AE,0))</f>
        <v>210701901</v>
      </c>
      <c r="C4778" s="95" t="str">
        <f>INDEX(技能效果!C:C,MATCH(技能效果等级!B4778,技能效果!B:B,0))</f>
        <v>食火蜥普攻伤害(教学)</v>
      </c>
      <c r="D4778" s="96" t="s">
        <v>873</v>
      </c>
      <c r="E4778" s="95">
        <v>1</v>
      </c>
      <c r="F4778" s="95">
        <f>INDEX(技能效果!H:H,MATCH(技能效果等级!B4778,技能效果!B:B,0))</f>
        <v>1001</v>
      </c>
      <c r="G4778" s="95">
        <f>IF(INDEX(技能效果!K:K,MATCH(B4778,技能效果!B:B,0))=0,INDEX(技能效果!I:I,MATCH(技能效果等级!B4778,技能效果!B:B,0)),INDEX(技能效果!I:I,MATCH(技能效果等级!B4778,技能效果!B:B,0))*VLOOKUP(E4778,技能数值计算!$C$19:$D$28,2,FALSE))</f>
        <v>0.5</v>
      </c>
      <c r="H4778" s="95">
        <f>INDEX(技能效果!J:J,MATCH(技能效果等级!B4778,技能效果!B:B,0))</f>
        <v>0</v>
      </c>
      <c r="I4778" s="97"/>
      <c r="J4778" s="97"/>
      <c r="K4778" s="97"/>
      <c r="L4778" s="97"/>
      <c r="M4778" s="97"/>
      <c r="N4778" s="96" t="str">
        <f>IF(INDEX(技能效果!L:L,MATCH(技能效果等级!B4778,技能效果!B:B,0))="","",INDEX(技能效果!L:L,MATCH(技能效果等级!B4778,技能效果!B:B,0)))</f>
        <v/>
      </c>
      <c r="O4778" s="95">
        <f>IF(INDEX(技能效果!N:N,MATCH(B4778,技能效果!B:B,0))=0,INDEX(技能效果!M:M,MATCH(技能效果等级!B4778,技能效果!B:B,0)),INDEX(技能效果!M:M,MATCH(技能效果等级!B4778,技能效果!B:B,0))*VLOOKUP(E4778,技能数值计算!$C$19:$D$28,2,FALSE))</f>
        <v>0</v>
      </c>
      <c r="P4778" s="97"/>
      <c r="Q4778" s="97"/>
      <c r="R4778" s="95" t="str">
        <f>IF(INDEX(技能效果!O:O,MATCH(技能效果等级!B4778,技能效果!B:B,0))="","",INDEX(技能效果!O:O,MATCH(技能效果等级!B4778,技能效果!B:B,0)))</f>
        <v/>
      </c>
      <c r="S4778" s="97"/>
      <c r="T4778" s="97"/>
      <c r="U4778" s="97"/>
      <c r="V4778" s="96" t="str">
        <f>IF(INDEX(技能效果!AF:AF,MATCH(技能效果等级!B4778,技能效果!B:B,0))="","",INDEX(技能效果!AF:AF,MATCH(技能效果等级!B4778,技能效果!B:B,0)))</f>
        <v/>
      </c>
      <c r="W4778" s="95">
        <f t="shared" si="72"/>
        <v>469</v>
      </c>
    </row>
    <row r="4779" spans="1:23" ht="16.5" x14ac:dyDescent="0.2">
      <c r="A4779" s="62">
        <v>4776</v>
      </c>
      <c r="B4779" s="95">
        <f>INDEX(技能效果!B:B,MATCH(技能效果等级!W4779,技能效果!AE:AE,0))</f>
        <v>210701901</v>
      </c>
      <c r="C4779" s="95" t="str">
        <f>INDEX(技能效果!C:C,MATCH(技能效果等级!B4779,技能效果!B:B,0))</f>
        <v>食火蜥普攻伤害(教学)</v>
      </c>
      <c r="D4779" s="96" t="s">
        <v>873</v>
      </c>
      <c r="E4779" s="95">
        <v>2</v>
      </c>
      <c r="F4779" s="95">
        <f>INDEX(技能效果!H:H,MATCH(技能效果等级!B4779,技能效果!B:B,0))</f>
        <v>1001</v>
      </c>
      <c r="G4779" s="95">
        <f>IF(INDEX(技能效果!K:K,MATCH(B4779,技能效果!B:B,0))=0,INDEX(技能效果!I:I,MATCH(技能效果等级!B4779,技能效果!B:B,0)),INDEX(技能效果!I:I,MATCH(技能效果等级!B4779,技能效果!B:B,0))*VLOOKUP(E4779,技能数值计算!$C$19:$D$28,2,FALSE))</f>
        <v>0.5</v>
      </c>
      <c r="H4779" s="95">
        <f>INDEX(技能效果!J:J,MATCH(技能效果等级!B4779,技能效果!B:B,0))</f>
        <v>0</v>
      </c>
      <c r="I4779" s="97"/>
      <c r="J4779" s="97"/>
      <c r="K4779" s="97"/>
      <c r="L4779" s="97"/>
      <c r="M4779" s="97"/>
      <c r="N4779" s="96" t="str">
        <f>IF(INDEX(技能效果!L:L,MATCH(技能效果等级!B4779,技能效果!B:B,0))="","",INDEX(技能效果!L:L,MATCH(技能效果等级!B4779,技能效果!B:B,0)))</f>
        <v/>
      </c>
      <c r="O4779" s="95">
        <f>IF(INDEX(技能效果!N:N,MATCH(B4779,技能效果!B:B,0))=0,INDEX(技能效果!M:M,MATCH(技能效果等级!B4779,技能效果!B:B,0)),INDEX(技能效果!M:M,MATCH(技能效果等级!B4779,技能效果!B:B,0))*VLOOKUP(E4779,技能数值计算!$C$19:$D$28,2,FALSE))</f>
        <v>0</v>
      </c>
      <c r="P4779" s="97"/>
      <c r="Q4779" s="97"/>
      <c r="R4779" s="95" t="str">
        <f>IF(INDEX(技能效果!O:O,MATCH(技能效果等级!B4779,技能效果!B:B,0))="","",INDEX(技能效果!O:O,MATCH(技能效果等级!B4779,技能效果!B:B,0)))</f>
        <v/>
      </c>
      <c r="S4779" s="97"/>
      <c r="T4779" s="97"/>
      <c r="U4779" s="97"/>
      <c r="V4779" s="96" t="str">
        <f>IF(INDEX(技能效果!AF:AF,MATCH(技能效果等级!B4779,技能效果!B:B,0))="","",INDEX(技能效果!AF:AF,MATCH(技能效果等级!B4779,技能效果!B:B,0)))</f>
        <v/>
      </c>
      <c r="W4779" s="95">
        <f t="shared" si="72"/>
        <v>469</v>
      </c>
    </row>
    <row r="4780" spans="1:23" ht="16.5" x14ac:dyDescent="0.2">
      <c r="A4780" s="62">
        <v>4777</v>
      </c>
      <c r="B4780" s="95">
        <f>INDEX(技能效果!B:B,MATCH(技能效果等级!W4780,技能效果!AE:AE,0))</f>
        <v>210701901</v>
      </c>
      <c r="C4780" s="95" t="str">
        <f>INDEX(技能效果!C:C,MATCH(技能效果等级!B4780,技能效果!B:B,0))</f>
        <v>食火蜥普攻伤害(教学)</v>
      </c>
      <c r="D4780" s="96" t="s">
        <v>873</v>
      </c>
      <c r="E4780" s="95">
        <v>3</v>
      </c>
      <c r="F4780" s="95">
        <f>INDEX(技能效果!H:H,MATCH(技能效果等级!B4780,技能效果!B:B,0))</f>
        <v>1001</v>
      </c>
      <c r="G4780" s="95">
        <f>IF(INDEX(技能效果!K:K,MATCH(B4780,技能效果!B:B,0))=0,INDEX(技能效果!I:I,MATCH(技能效果等级!B4780,技能效果!B:B,0)),INDEX(技能效果!I:I,MATCH(技能效果等级!B4780,技能效果!B:B,0))*VLOOKUP(E4780,技能数值计算!$C$19:$D$28,2,FALSE))</f>
        <v>0.5</v>
      </c>
      <c r="H4780" s="95">
        <f>INDEX(技能效果!J:J,MATCH(技能效果等级!B4780,技能效果!B:B,0))</f>
        <v>0</v>
      </c>
      <c r="I4780" s="97"/>
      <c r="J4780" s="97"/>
      <c r="K4780" s="97"/>
      <c r="L4780" s="97"/>
      <c r="M4780" s="97"/>
      <c r="N4780" s="96" t="str">
        <f>IF(INDEX(技能效果!L:L,MATCH(技能效果等级!B4780,技能效果!B:B,0))="","",INDEX(技能效果!L:L,MATCH(技能效果等级!B4780,技能效果!B:B,0)))</f>
        <v/>
      </c>
      <c r="O4780" s="95">
        <f>IF(INDEX(技能效果!N:N,MATCH(B4780,技能效果!B:B,0))=0,INDEX(技能效果!M:M,MATCH(技能效果等级!B4780,技能效果!B:B,0)),INDEX(技能效果!M:M,MATCH(技能效果等级!B4780,技能效果!B:B,0))*VLOOKUP(E4780,技能数值计算!$C$19:$D$28,2,FALSE))</f>
        <v>0</v>
      </c>
      <c r="P4780" s="97"/>
      <c r="Q4780" s="97"/>
      <c r="R4780" s="95" t="str">
        <f>IF(INDEX(技能效果!O:O,MATCH(技能效果等级!B4780,技能效果!B:B,0))="","",INDEX(技能效果!O:O,MATCH(技能效果等级!B4780,技能效果!B:B,0)))</f>
        <v/>
      </c>
      <c r="S4780" s="97"/>
      <c r="T4780" s="97"/>
      <c r="U4780" s="97"/>
      <c r="V4780" s="96" t="str">
        <f>IF(INDEX(技能效果!AF:AF,MATCH(技能效果等级!B4780,技能效果!B:B,0))="","",INDEX(技能效果!AF:AF,MATCH(技能效果等级!B4780,技能效果!B:B,0)))</f>
        <v/>
      </c>
      <c r="W4780" s="95">
        <f t="shared" si="72"/>
        <v>469</v>
      </c>
    </row>
    <row r="4781" spans="1:23" ht="16.5" x14ac:dyDescent="0.2">
      <c r="A4781" s="62">
        <v>4778</v>
      </c>
      <c r="B4781" s="95">
        <f>INDEX(技能效果!B:B,MATCH(技能效果等级!W4781,技能效果!AE:AE,0))</f>
        <v>210701901</v>
      </c>
      <c r="C4781" s="95" t="str">
        <f>INDEX(技能效果!C:C,MATCH(技能效果等级!B4781,技能效果!B:B,0))</f>
        <v>食火蜥普攻伤害(教学)</v>
      </c>
      <c r="D4781" s="96" t="s">
        <v>873</v>
      </c>
      <c r="E4781" s="95">
        <v>4</v>
      </c>
      <c r="F4781" s="95">
        <f>INDEX(技能效果!H:H,MATCH(技能效果等级!B4781,技能效果!B:B,0))</f>
        <v>1001</v>
      </c>
      <c r="G4781" s="95">
        <f>IF(INDEX(技能效果!K:K,MATCH(B4781,技能效果!B:B,0))=0,INDEX(技能效果!I:I,MATCH(技能效果等级!B4781,技能效果!B:B,0)),INDEX(技能效果!I:I,MATCH(技能效果等级!B4781,技能效果!B:B,0))*VLOOKUP(E4781,技能数值计算!$C$19:$D$28,2,FALSE))</f>
        <v>0.5</v>
      </c>
      <c r="H4781" s="95">
        <f>INDEX(技能效果!J:J,MATCH(技能效果等级!B4781,技能效果!B:B,0))</f>
        <v>0</v>
      </c>
      <c r="I4781" s="97"/>
      <c r="J4781" s="97"/>
      <c r="K4781" s="97"/>
      <c r="L4781" s="97"/>
      <c r="M4781" s="97"/>
      <c r="N4781" s="96" t="str">
        <f>IF(INDEX(技能效果!L:L,MATCH(技能效果等级!B4781,技能效果!B:B,0))="","",INDEX(技能效果!L:L,MATCH(技能效果等级!B4781,技能效果!B:B,0)))</f>
        <v/>
      </c>
      <c r="O4781" s="95">
        <f>IF(INDEX(技能效果!N:N,MATCH(B4781,技能效果!B:B,0))=0,INDEX(技能效果!M:M,MATCH(技能效果等级!B4781,技能效果!B:B,0)),INDEX(技能效果!M:M,MATCH(技能效果等级!B4781,技能效果!B:B,0))*VLOOKUP(E4781,技能数值计算!$C$19:$D$28,2,FALSE))</f>
        <v>0</v>
      </c>
      <c r="P4781" s="97"/>
      <c r="Q4781" s="97"/>
      <c r="R4781" s="95" t="str">
        <f>IF(INDEX(技能效果!O:O,MATCH(技能效果等级!B4781,技能效果!B:B,0))="","",INDEX(技能效果!O:O,MATCH(技能效果等级!B4781,技能效果!B:B,0)))</f>
        <v/>
      </c>
      <c r="S4781" s="97"/>
      <c r="T4781" s="97"/>
      <c r="U4781" s="97"/>
      <c r="V4781" s="96" t="str">
        <f>IF(INDEX(技能效果!AF:AF,MATCH(技能效果等级!B4781,技能效果!B:B,0))="","",INDEX(技能效果!AF:AF,MATCH(技能效果等级!B4781,技能效果!B:B,0)))</f>
        <v/>
      </c>
      <c r="W4781" s="95">
        <f t="shared" ref="W4781:W4837" si="73">W4771+1</f>
        <v>469</v>
      </c>
    </row>
    <row r="4782" spans="1:23" ht="16.5" x14ac:dyDescent="0.2">
      <c r="A4782" s="62">
        <v>4779</v>
      </c>
      <c r="B4782" s="95">
        <f>INDEX(技能效果!B:B,MATCH(技能效果等级!W4782,技能效果!AE:AE,0))</f>
        <v>210701901</v>
      </c>
      <c r="C4782" s="95" t="str">
        <f>INDEX(技能效果!C:C,MATCH(技能效果等级!B4782,技能效果!B:B,0))</f>
        <v>食火蜥普攻伤害(教学)</v>
      </c>
      <c r="D4782" s="96" t="s">
        <v>873</v>
      </c>
      <c r="E4782" s="95">
        <v>5</v>
      </c>
      <c r="F4782" s="95">
        <f>INDEX(技能效果!H:H,MATCH(技能效果等级!B4782,技能效果!B:B,0))</f>
        <v>1001</v>
      </c>
      <c r="G4782" s="95">
        <f>IF(INDEX(技能效果!K:K,MATCH(B4782,技能效果!B:B,0))=0,INDEX(技能效果!I:I,MATCH(技能效果等级!B4782,技能效果!B:B,0)),INDEX(技能效果!I:I,MATCH(技能效果等级!B4782,技能效果!B:B,0))*VLOOKUP(E4782,技能数值计算!$C$19:$D$28,2,FALSE))</f>
        <v>0.5</v>
      </c>
      <c r="H4782" s="95">
        <f>INDEX(技能效果!J:J,MATCH(技能效果等级!B4782,技能效果!B:B,0))</f>
        <v>0</v>
      </c>
      <c r="I4782" s="97"/>
      <c r="J4782" s="97"/>
      <c r="K4782" s="97"/>
      <c r="L4782" s="97"/>
      <c r="M4782" s="97"/>
      <c r="N4782" s="96" t="str">
        <f>IF(INDEX(技能效果!L:L,MATCH(技能效果等级!B4782,技能效果!B:B,0))="","",INDEX(技能效果!L:L,MATCH(技能效果等级!B4782,技能效果!B:B,0)))</f>
        <v/>
      </c>
      <c r="O4782" s="95">
        <f>IF(INDEX(技能效果!N:N,MATCH(B4782,技能效果!B:B,0))=0,INDEX(技能效果!M:M,MATCH(技能效果等级!B4782,技能效果!B:B,0)),INDEX(技能效果!M:M,MATCH(技能效果等级!B4782,技能效果!B:B,0))*VLOOKUP(E4782,技能数值计算!$C$19:$D$28,2,FALSE))</f>
        <v>0</v>
      </c>
      <c r="P4782" s="97"/>
      <c r="Q4782" s="97"/>
      <c r="R4782" s="95" t="str">
        <f>IF(INDEX(技能效果!O:O,MATCH(技能效果等级!B4782,技能效果!B:B,0))="","",INDEX(技能效果!O:O,MATCH(技能效果等级!B4782,技能效果!B:B,0)))</f>
        <v/>
      </c>
      <c r="S4782" s="97"/>
      <c r="T4782" s="97"/>
      <c r="U4782" s="97"/>
      <c r="V4782" s="96" t="str">
        <f>IF(INDEX(技能效果!AF:AF,MATCH(技能效果等级!B4782,技能效果!B:B,0))="","",INDEX(技能效果!AF:AF,MATCH(技能效果等级!B4782,技能效果!B:B,0)))</f>
        <v/>
      </c>
      <c r="W4782" s="95">
        <f t="shared" si="73"/>
        <v>469</v>
      </c>
    </row>
    <row r="4783" spans="1:23" ht="16.5" x14ac:dyDescent="0.2">
      <c r="A4783" s="62">
        <v>4780</v>
      </c>
      <c r="B4783" s="95">
        <f>INDEX(技能效果!B:B,MATCH(技能效果等级!W4783,技能效果!AE:AE,0))</f>
        <v>210701901</v>
      </c>
      <c r="C4783" s="95" t="str">
        <f>INDEX(技能效果!C:C,MATCH(技能效果等级!B4783,技能效果!B:B,0))</f>
        <v>食火蜥普攻伤害(教学)</v>
      </c>
      <c r="D4783" s="96" t="s">
        <v>873</v>
      </c>
      <c r="E4783" s="95">
        <v>6</v>
      </c>
      <c r="F4783" s="95">
        <f>INDEX(技能效果!H:H,MATCH(技能效果等级!B4783,技能效果!B:B,0))</f>
        <v>1001</v>
      </c>
      <c r="G4783" s="95">
        <f>IF(INDEX(技能效果!K:K,MATCH(B4783,技能效果!B:B,0))=0,INDEX(技能效果!I:I,MATCH(技能效果等级!B4783,技能效果!B:B,0)),INDEX(技能效果!I:I,MATCH(技能效果等级!B4783,技能效果!B:B,0))*VLOOKUP(E4783,技能数值计算!$C$19:$D$28,2,FALSE))</f>
        <v>0.5</v>
      </c>
      <c r="H4783" s="95">
        <f>INDEX(技能效果!J:J,MATCH(技能效果等级!B4783,技能效果!B:B,0))</f>
        <v>0</v>
      </c>
      <c r="I4783" s="97"/>
      <c r="J4783" s="97"/>
      <c r="K4783" s="97"/>
      <c r="L4783" s="97"/>
      <c r="M4783" s="97"/>
      <c r="N4783" s="96" t="str">
        <f>IF(INDEX(技能效果!L:L,MATCH(技能效果等级!B4783,技能效果!B:B,0))="","",INDEX(技能效果!L:L,MATCH(技能效果等级!B4783,技能效果!B:B,0)))</f>
        <v/>
      </c>
      <c r="O4783" s="95">
        <f>IF(INDEX(技能效果!N:N,MATCH(B4783,技能效果!B:B,0))=0,INDEX(技能效果!M:M,MATCH(技能效果等级!B4783,技能效果!B:B,0)),INDEX(技能效果!M:M,MATCH(技能效果等级!B4783,技能效果!B:B,0))*VLOOKUP(E4783,技能数值计算!$C$19:$D$28,2,FALSE))</f>
        <v>0</v>
      </c>
      <c r="P4783" s="97"/>
      <c r="Q4783" s="97"/>
      <c r="R4783" s="95" t="str">
        <f>IF(INDEX(技能效果!O:O,MATCH(技能效果等级!B4783,技能效果!B:B,0))="","",INDEX(技能效果!O:O,MATCH(技能效果等级!B4783,技能效果!B:B,0)))</f>
        <v/>
      </c>
      <c r="S4783" s="97"/>
      <c r="T4783" s="97"/>
      <c r="U4783" s="97"/>
      <c r="V4783" s="96" t="str">
        <f>IF(INDEX(技能效果!AF:AF,MATCH(技能效果等级!B4783,技能效果!B:B,0))="","",INDEX(技能效果!AF:AF,MATCH(技能效果等级!B4783,技能效果!B:B,0)))</f>
        <v/>
      </c>
      <c r="W4783" s="95">
        <f t="shared" si="73"/>
        <v>469</v>
      </c>
    </row>
    <row r="4784" spans="1:23" ht="16.5" x14ac:dyDescent="0.2">
      <c r="A4784" s="62">
        <v>4781</v>
      </c>
      <c r="B4784" s="95">
        <f>INDEX(技能效果!B:B,MATCH(技能效果等级!W4784,技能效果!AE:AE,0))</f>
        <v>210701901</v>
      </c>
      <c r="C4784" s="95" t="str">
        <f>INDEX(技能效果!C:C,MATCH(技能效果等级!B4784,技能效果!B:B,0))</f>
        <v>食火蜥普攻伤害(教学)</v>
      </c>
      <c r="D4784" s="96" t="s">
        <v>873</v>
      </c>
      <c r="E4784" s="95">
        <v>7</v>
      </c>
      <c r="F4784" s="95">
        <f>INDEX(技能效果!H:H,MATCH(技能效果等级!B4784,技能效果!B:B,0))</f>
        <v>1001</v>
      </c>
      <c r="G4784" s="95">
        <f>IF(INDEX(技能效果!K:K,MATCH(B4784,技能效果!B:B,0))=0,INDEX(技能效果!I:I,MATCH(技能效果等级!B4784,技能效果!B:B,0)),INDEX(技能效果!I:I,MATCH(技能效果等级!B4784,技能效果!B:B,0))*VLOOKUP(E4784,技能数值计算!$C$19:$D$28,2,FALSE))</f>
        <v>0.5</v>
      </c>
      <c r="H4784" s="95">
        <f>INDEX(技能效果!J:J,MATCH(技能效果等级!B4784,技能效果!B:B,0))</f>
        <v>0</v>
      </c>
      <c r="I4784" s="97"/>
      <c r="J4784" s="97"/>
      <c r="K4784" s="97"/>
      <c r="L4784" s="97"/>
      <c r="M4784" s="97"/>
      <c r="N4784" s="96" t="str">
        <f>IF(INDEX(技能效果!L:L,MATCH(技能效果等级!B4784,技能效果!B:B,0))="","",INDEX(技能效果!L:L,MATCH(技能效果等级!B4784,技能效果!B:B,0)))</f>
        <v/>
      </c>
      <c r="O4784" s="95">
        <f>IF(INDEX(技能效果!N:N,MATCH(B4784,技能效果!B:B,0))=0,INDEX(技能效果!M:M,MATCH(技能效果等级!B4784,技能效果!B:B,0)),INDEX(技能效果!M:M,MATCH(技能效果等级!B4784,技能效果!B:B,0))*VLOOKUP(E4784,技能数值计算!$C$19:$D$28,2,FALSE))</f>
        <v>0</v>
      </c>
      <c r="P4784" s="97"/>
      <c r="Q4784" s="97"/>
      <c r="R4784" s="95" t="str">
        <f>IF(INDEX(技能效果!O:O,MATCH(技能效果等级!B4784,技能效果!B:B,0))="","",INDEX(技能效果!O:O,MATCH(技能效果等级!B4784,技能效果!B:B,0)))</f>
        <v/>
      </c>
      <c r="S4784" s="97"/>
      <c r="T4784" s="97"/>
      <c r="U4784" s="97"/>
      <c r="V4784" s="96" t="str">
        <f>IF(INDEX(技能效果!AF:AF,MATCH(技能效果等级!B4784,技能效果!B:B,0))="","",INDEX(技能效果!AF:AF,MATCH(技能效果等级!B4784,技能效果!B:B,0)))</f>
        <v/>
      </c>
      <c r="W4784" s="95">
        <f t="shared" si="73"/>
        <v>469</v>
      </c>
    </row>
    <row r="4785" spans="1:23" ht="16.5" x14ac:dyDescent="0.2">
      <c r="A4785" s="62">
        <v>4782</v>
      </c>
      <c r="B4785" s="95">
        <f>INDEX(技能效果!B:B,MATCH(技能效果等级!W4785,技能效果!AE:AE,0))</f>
        <v>210701901</v>
      </c>
      <c r="C4785" s="95" t="str">
        <f>INDEX(技能效果!C:C,MATCH(技能效果等级!B4785,技能效果!B:B,0))</f>
        <v>食火蜥普攻伤害(教学)</v>
      </c>
      <c r="D4785" s="96" t="s">
        <v>873</v>
      </c>
      <c r="E4785" s="95">
        <v>8</v>
      </c>
      <c r="F4785" s="95">
        <f>INDEX(技能效果!H:H,MATCH(技能效果等级!B4785,技能效果!B:B,0))</f>
        <v>1001</v>
      </c>
      <c r="G4785" s="95">
        <f>IF(INDEX(技能效果!K:K,MATCH(B4785,技能效果!B:B,0))=0,INDEX(技能效果!I:I,MATCH(技能效果等级!B4785,技能效果!B:B,0)),INDEX(技能效果!I:I,MATCH(技能效果等级!B4785,技能效果!B:B,0))*VLOOKUP(E4785,技能数值计算!$C$19:$D$28,2,FALSE))</f>
        <v>0.5</v>
      </c>
      <c r="H4785" s="95">
        <f>INDEX(技能效果!J:J,MATCH(技能效果等级!B4785,技能效果!B:B,0))</f>
        <v>0</v>
      </c>
      <c r="I4785" s="97"/>
      <c r="J4785" s="97"/>
      <c r="K4785" s="97"/>
      <c r="L4785" s="97"/>
      <c r="M4785" s="97"/>
      <c r="N4785" s="96" t="str">
        <f>IF(INDEX(技能效果!L:L,MATCH(技能效果等级!B4785,技能效果!B:B,0))="","",INDEX(技能效果!L:L,MATCH(技能效果等级!B4785,技能效果!B:B,0)))</f>
        <v/>
      </c>
      <c r="O4785" s="95">
        <f>IF(INDEX(技能效果!N:N,MATCH(B4785,技能效果!B:B,0))=0,INDEX(技能效果!M:M,MATCH(技能效果等级!B4785,技能效果!B:B,0)),INDEX(技能效果!M:M,MATCH(技能效果等级!B4785,技能效果!B:B,0))*VLOOKUP(E4785,技能数值计算!$C$19:$D$28,2,FALSE))</f>
        <v>0</v>
      </c>
      <c r="P4785" s="97"/>
      <c r="Q4785" s="97"/>
      <c r="R4785" s="95" t="str">
        <f>IF(INDEX(技能效果!O:O,MATCH(技能效果等级!B4785,技能效果!B:B,0))="","",INDEX(技能效果!O:O,MATCH(技能效果等级!B4785,技能效果!B:B,0)))</f>
        <v/>
      </c>
      <c r="S4785" s="97"/>
      <c r="T4785" s="97"/>
      <c r="U4785" s="97"/>
      <c r="V4785" s="96" t="str">
        <f>IF(INDEX(技能效果!AF:AF,MATCH(技能效果等级!B4785,技能效果!B:B,0))="","",INDEX(技能效果!AF:AF,MATCH(技能效果等级!B4785,技能效果!B:B,0)))</f>
        <v/>
      </c>
      <c r="W4785" s="95">
        <f t="shared" si="73"/>
        <v>469</v>
      </c>
    </row>
    <row r="4786" spans="1:23" ht="16.5" x14ac:dyDescent="0.2">
      <c r="A4786" s="62">
        <v>4783</v>
      </c>
      <c r="B4786" s="95">
        <f>INDEX(技能效果!B:B,MATCH(技能效果等级!W4786,技能效果!AE:AE,0))</f>
        <v>210701901</v>
      </c>
      <c r="C4786" s="95" t="str">
        <f>INDEX(技能效果!C:C,MATCH(技能效果等级!B4786,技能效果!B:B,0))</f>
        <v>食火蜥普攻伤害(教学)</v>
      </c>
      <c r="D4786" s="96" t="s">
        <v>873</v>
      </c>
      <c r="E4786" s="95">
        <v>9</v>
      </c>
      <c r="F4786" s="95">
        <f>INDEX(技能效果!H:H,MATCH(技能效果等级!B4786,技能效果!B:B,0))</f>
        <v>1001</v>
      </c>
      <c r="G4786" s="95">
        <f>IF(INDEX(技能效果!K:K,MATCH(B4786,技能效果!B:B,0))=0,INDEX(技能效果!I:I,MATCH(技能效果等级!B4786,技能效果!B:B,0)),INDEX(技能效果!I:I,MATCH(技能效果等级!B4786,技能效果!B:B,0))*VLOOKUP(E4786,技能数值计算!$C$19:$D$28,2,FALSE))</f>
        <v>0.5</v>
      </c>
      <c r="H4786" s="95">
        <f>INDEX(技能效果!J:J,MATCH(技能效果等级!B4786,技能效果!B:B,0))</f>
        <v>0</v>
      </c>
      <c r="I4786" s="97"/>
      <c r="J4786" s="97"/>
      <c r="K4786" s="97"/>
      <c r="L4786" s="97"/>
      <c r="M4786" s="97"/>
      <c r="N4786" s="96" t="str">
        <f>IF(INDEX(技能效果!L:L,MATCH(技能效果等级!B4786,技能效果!B:B,0))="","",INDEX(技能效果!L:L,MATCH(技能效果等级!B4786,技能效果!B:B,0)))</f>
        <v/>
      </c>
      <c r="O4786" s="95">
        <f>IF(INDEX(技能效果!N:N,MATCH(B4786,技能效果!B:B,0))=0,INDEX(技能效果!M:M,MATCH(技能效果等级!B4786,技能效果!B:B,0)),INDEX(技能效果!M:M,MATCH(技能效果等级!B4786,技能效果!B:B,0))*VLOOKUP(E4786,技能数值计算!$C$19:$D$28,2,FALSE))</f>
        <v>0</v>
      </c>
      <c r="P4786" s="97"/>
      <c r="Q4786" s="97"/>
      <c r="R4786" s="95" t="str">
        <f>IF(INDEX(技能效果!O:O,MATCH(技能效果等级!B4786,技能效果!B:B,0))="","",INDEX(技能效果!O:O,MATCH(技能效果等级!B4786,技能效果!B:B,0)))</f>
        <v/>
      </c>
      <c r="S4786" s="97"/>
      <c r="T4786" s="97"/>
      <c r="U4786" s="97"/>
      <c r="V4786" s="96" t="str">
        <f>IF(INDEX(技能效果!AF:AF,MATCH(技能效果等级!B4786,技能效果!B:B,0))="","",INDEX(技能效果!AF:AF,MATCH(技能效果等级!B4786,技能效果!B:B,0)))</f>
        <v/>
      </c>
      <c r="W4786" s="95">
        <f t="shared" si="73"/>
        <v>469</v>
      </c>
    </row>
    <row r="4787" spans="1:23" ht="16.5" x14ac:dyDescent="0.2">
      <c r="A4787" s="62">
        <v>4784</v>
      </c>
      <c r="B4787" s="95">
        <f>INDEX(技能效果!B:B,MATCH(技能效果等级!W4787,技能效果!AE:AE,0))</f>
        <v>210701901</v>
      </c>
      <c r="C4787" s="95" t="str">
        <f>INDEX(技能效果!C:C,MATCH(技能效果等级!B4787,技能效果!B:B,0))</f>
        <v>食火蜥普攻伤害(教学)</v>
      </c>
      <c r="D4787" s="96" t="s">
        <v>873</v>
      </c>
      <c r="E4787" s="95">
        <v>10</v>
      </c>
      <c r="F4787" s="95">
        <f>INDEX(技能效果!H:H,MATCH(技能效果等级!B4787,技能效果!B:B,0))</f>
        <v>1001</v>
      </c>
      <c r="G4787" s="95">
        <f>IF(INDEX(技能效果!K:K,MATCH(B4787,技能效果!B:B,0))=0,INDEX(技能效果!I:I,MATCH(技能效果等级!B4787,技能效果!B:B,0)),INDEX(技能效果!I:I,MATCH(技能效果等级!B4787,技能效果!B:B,0))*VLOOKUP(E4787,技能数值计算!$C$19:$D$28,2,FALSE))</f>
        <v>0.5</v>
      </c>
      <c r="H4787" s="95">
        <f>INDEX(技能效果!J:J,MATCH(技能效果等级!B4787,技能效果!B:B,0))</f>
        <v>0</v>
      </c>
      <c r="I4787" s="97"/>
      <c r="J4787" s="97"/>
      <c r="K4787" s="97"/>
      <c r="L4787" s="97"/>
      <c r="M4787" s="97"/>
      <c r="N4787" s="96" t="str">
        <f>IF(INDEX(技能效果!L:L,MATCH(技能效果等级!B4787,技能效果!B:B,0))="","",INDEX(技能效果!L:L,MATCH(技能效果等级!B4787,技能效果!B:B,0)))</f>
        <v/>
      </c>
      <c r="O4787" s="95">
        <f>IF(INDEX(技能效果!N:N,MATCH(B4787,技能效果!B:B,0))=0,INDEX(技能效果!M:M,MATCH(技能效果等级!B4787,技能效果!B:B,0)),INDEX(技能效果!M:M,MATCH(技能效果等级!B4787,技能效果!B:B,0))*VLOOKUP(E4787,技能数值计算!$C$19:$D$28,2,FALSE))</f>
        <v>0</v>
      </c>
      <c r="P4787" s="97"/>
      <c r="Q4787" s="97"/>
      <c r="R4787" s="95" t="str">
        <f>IF(INDEX(技能效果!O:O,MATCH(技能效果等级!B4787,技能效果!B:B,0))="","",INDEX(技能效果!O:O,MATCH(技能效果等级!B4787,技能效果!B:B,0)))</f>
        <v/>
      </c>
      <c r="S4787" s="97"/>
      <c r="T4787" s="97"/>
      <c r="U4787" s="97"/>
      <c r="V4787" s="96" t="str">
        <f>IF(INDEX(技能效果!AF:AF,MATCH(技能效果等级!B4787,技能效果!B:B,0))="","",INDEX(技能效果!AF:AF,MATCH(技能效果等级!B4787,技能效果!B:B,0)))</f>
        <v/>
      </c>
      <c r="W4787" s="95">
        <f t="shared" si="73"/>
        <v>469</v>
      </c>
    </row>
    <row r="4788" spans="1:23" ht="16.5" x14ac:dyDescent="0.2">
      <c r="A4788" s="62">
        <v>4785</v>
      </c>
      <c r="B4788" s="95">
        <f>INDEX(技能效果!B:B,MATCH(技能效果等级!W4788,技能效果!AE:AE,0))</f>
        <v>210701902</v>
      </c>
      <c r="C4788" s="95" t="str">
        <f>INDEX(技能效果!C:C,MATCH(技能效果等级!B4788,技能效果!B:B,0))</f>
        <v>食火蜥普攻水晶(教学)</v>
      </c>
      <c r="D4788" s="96" t="s">
        <v>873</v>
      </c>
      <c r="E4788" s="95">
        <v>1</v>
      </c>
      <c r="F4788" s="95">
        <f>INDEX(技能效果!H:H,MATCH(技能效果等级!B4788,技能效果!B:B,0))</f>
        <v>3006</v>
      </c>
      <c r="G4788" s="95">
        <f>IF(INDEX(技能效果!K:K,MATCH(B4788,技能效果!B:B,0))=0,INDEX(技能效果!I:I,MATCH(技能效果等级!B4788,技能效果!B:B,0)),INDEX(技能效果!I:I,MATCH(技能效果等级!B4788,技能效果!B:B,0))*VLOOKUP(E4788,技能数值计算!$C$19:$D$28,2,FALSE))</f>
        <v>1</v>
      </c>
      <c r="H4788" s="95">
        <f>INDEX(技能效果!J:J,MATCH(技能效果等级!B4788,技能效果!B:B,0))</f>
        <v>0</v>
      </c>
      <c r="I4788" s="97"/>
      <c r="J4788" s="97"/>
      <c r="K4788" s="97"/>
      <c r="L4788" s="97"/>
      <c r="M4788" s="97"/>
      <c r="N4788" s="96" t="str">
        <f>IF(INDEX(技能效果!L:L,MATCH(技能效果等级!B4788,技能效果!B:B,0))="","",INDEX(技能效果!L:L,MATCH(技能效果等级!B4788,技能效果!B:B,0)))</f>
        <v/>
      </c>
      <c r="O4788" s="95">
        <f>IF(INDEX(技能效果!N:N,MATCH(B4788,技能效果!B:B,0))=0,INDEX(技能效果!M:M,MATCH(技能效果等级!B4788,技能效果!B:B,0)),INDEX(技能效果!M:M,MATCH(技能效果等级!B4788,技能效果!B:B,0))*VLOOKUP(E4788,技能数值计算!$C$19:$D$28,2,FALSE))</f>
        <v>0</v>
      </c>
      <c r="P4788" s="97"/>
      <c r="Q4788" s="97"/>
      <c r="R4788" s="95" t="str">
        <f>IF(INDEX(技能效果!O:O,MATCH(技能效果等级!B4788,技能效果!B:B,0))="","",INDEX(技能效果!O:O,MATCH(技能效果等级!B4788,技能效果!B:B,0)))</f>
        <v/>
      </c>
      <c r="S4788" s="97"/>
      <c r="T4788" s="97"/>
      <c r="U4788" s="97"/>
      <c r="V4788" s="96" t="str">
        <f>IF(INDEX(技能效果!AF:AF,MATCH(技能效果等级!B4788,技能效果!B:B,0))="","",INDEX(技能效果!AF:AF,MATCH(技能效果等级!B4788,技能效果!B:B,0)))</f>
        <v/>
      </c>
      <c r="W4788" s="95">
        <f t="shared" si="73"/>
        <v>470</v>
      </c>
    </row>
    <row r="4789" spans="1:23" ht="16.5" x14ac:dyDescent="0.2">
      <c r="A4789" s="62">
        <v>4786</v>
      </c>
      <c r="B4789" s="95">
        <f>INDEX(技能效果!B:B,MATCH(技能效果等级!W4789,技能效果!AE:AE,0))</f>
        <v>210701902</v>
      </c>
      <c r="C4789" s="95" t="str">
        <f>INDEX(技能效果!C:C,MATCH(技能效果等级!B4789,技能效果!B:B,0))</f>
        <v>食火蜥普攻水晶(教学)</v>
      </c>
      <c r="D4789" s="96" t="s">
        <v>873</v>
      </c>
      <c r="E4789" s="95">
        <v>2</v>
      </c>
      <c r="F4789" s="95">
        <f>INDEX(技能效果!H:H,MATCH(技能效果等级!B4789,技能效果!B:B,0))</f>
        <v>3006</v>
      </c>
      <c r="G4789" s="95">
        <f>IF(INDEX(技能效果!K:K,MATCH(B4789,技能效果!B:B,0))=0,INDEX(技能效果!I:I,MATCH(技能效果等级!B4789,技能效果!B:B,0)),INDEX(技能效果!I:I,MATCH(技能效果等级!B4789,技能效果!B:B,0))*VLOOKUP(E4789,技能数值计算!$C$19:$D$28,2,FALSE))</f>
        <v>1</v>
      </c>
      <c r="H4789" s="95">
        <f>INDEX(技能效果!J:J,MATCH(技能效果等级!B4789,技能效果!B:B,0))</f>
        <v>0</v>
      </c>
      <c r="I4789" s="97"/>
      <c r="J4789" s="97"/>
      <c r="K4789" s="97"/>
      <c r="L4789" s="97"/>
      <c r="M4789" s="97"/>
      <c r="N4789" s="96" t="str">
        <f>IF(INDEX(技能效果!L:L,MATCH(技能效果等级!B4789,技能效果!B:B,0))="","",INDEX(技能效果!L:L,MATCH(技能效果等级!B4789,技能效果!B:B,0)))</f>
        <v/>
      </c>
      <c r="O4789" s="95">
        <f>IF(INDEX(技能效果!N:N,MATCH(B4789,技能效果!B:B,0))=0,INDEX(技能效果!M:M,MATCH(技能效果等级!B4789,技能效果!B:B,0)),INDEX(技能效果!M:M,MATCH(技能效果等级!B4789,技能效果!B:B,0))*VLOOKUP(E4789,技能数值计算!$C$19:$D$28,2,FALSE))</f>
        <v>0</v>
      </c>
      <c r="P4789" s="97"/>
      <c r="Q4789" s="97"/>
      <c r="R4789" s="95" t="str">
        <f>IF(INDEX(技能效果!O:O,MATCH(技能效果等级!B4789,技能效果!B:B,0))="","",INDEX(技能效果!O:O,MATCH(技能效果等级!B4789,技能效果!B:B,0)))</f>
        <v/>
      </c>
      <c r="S4789" s="97"/>
      <c r="T4789" s="97"/>
      <c r="U4789" s="97"/>
      <c r="V4789" s="96" t="str">
        <f>IF(INDEX(技能效果!AF:AF,MATCH(技能效果等级!B4789,技能效果!B:B,0))="","",INDEX(技能效果!AF:AF,MATCH(技能效果等级!B4789,技能效果!B:B,0)))</f>
        <v/>
      </c>
      <c r="W4789" s="95">
        <f t="shared" si="73"/>
        <v>470</v>
      </c>
    </row>
    <row r="4790" spans="1:23" ht="16.5" x14ac:dyDescent="0.2">
      <c r="A4790" s="62">
        <v>4787</v>
      </c>
      <c r="B4790" s="95">
        <f>INDEX(技能效果!B:B,MATCH(技能效果等级!W4790,技能效果!AE:AE,0))</f>
        <v>210701902</v>
      </c>
      <c r="C4790" s="95" t="str">
        <f>INDEX(技能效果!C:C,MATCH(技能效果等级!B4790,技能效果!B:B,0))</f>
        <v>食火蜥普攻水晶(教学)</v>
      </c>
      <c r="D4790" s="96" t="s">
        <v>873</v>
      </c>
      <c r="E4790" s="95">
        <v>3</v>
      </c>
      <c r="F4790" s="95">
        <f>INDEX(技能效果!H:H,MATCH(技能效果等级!B4790,技能效果!B:B,0))</f>
        <v>3006</v>
      </c>
      <c r="G4790" s="95">
        <f>IF(INDEX(技能效果!K:K,MATCH(B4790,技能效果!B:B,0))=0,INDEX(技能效果!I:I,MATCH(技能效果等级!B4790,技能效果!B:B,0)),INDEX(技能效果!I:I,MATCH(技能效果等级!B4790,技能效果!B:B,0))*VLOOKUP(E4790,技能数值计算!$C$19:$D$28,2,FALSE))</f>
        <v>1</v>
      </c>
      <c r="H4790" s="95">
        <f>INDEX(技能效果!J:J,MATCH(技能效果等级!B4790,技能效果!B:B,0))</f>
        <v>0</v>
      </c>
      <c r="I4790" s="97"/>
      <c r="J4790" s="97"/>
      <c r="K4790" s="97"/>
      <c r="L4790" s="97"/>
      <c r="M4790" s="97"/>
      <c r="N4790" s="96" t="str">
        <f>IF(INDEX(技能效果!L:L,MATCH(技能效果等级!B4790,技能效果!B:B,0))="","",INDEX(技能效果!L:L,MATCH(技能效果等级!B4790,技能效果!B:B,0)))</f>
        <v/>
      </c>
      <c r="O4790" s="95">
        <f>IF(INDEX(技能效果!N:N,MATCH(B4790,技能效果!B:B,0))=0,INDEX(技能效果!M:M,MATCH(技能效果等级!B4790,技能效果!B:B,0)),INDEX(技能效果!M:M,MATCH(技能效果等级!B4790,技能效果!B:B,0))*VLOOKUP(E4790,技能数值计算!$C$19:$D$28,2,FALSE))</f>
        <v>0</v>
      </c>
      <c r="P4790" s="97"/>
      <c r="Q4790" s="97"/>
      <c r="R4790" s="95" t="str">
        <f>IF(INDEX(技能效果!O:O,MATCH(技能效果等级!B4790,技能效果!B:B,0))="","",INDEX(技能效果!O:O,MATCH(技能效果等级!B4790,技能效果!B:B,0)))</f>
        <v/>
      </c>
      <c r="S4790" s="97"/>
      <c r="T4790" s="97"/>
      <c r="U4790" s="97"/>
      <c r="V4790" s="96" t="str">
        <f>IF(INDEX(技能效果!AF:AF,MATCH(技能效果等级!B4790,技能效果!B:B,0))="","",INDEX(技能效果!AF:AF,MATCH(技能效果等级!B4790,技能效果!B:B,0)))</f>
        <v/>
      </c>
      <c r="W4790" s="95">
        <f t="shared" si="73"/>
        <v>470</v>
      </c>
    </row>
    <row r="4791" spans="1:23" ht="16.5" x14ac:dyDescent="0.2">
      <c r="A4791" s="62">
        <v>4788</v>
      </c>
      <c r="B4791" s="95">
        <f>INDEX(技能效果!B:B,MATCH(技能效果等级!W4791,技能效果!AE:AE,0))</f>
        <v>210701902</v>
      </c>
      <c r="C4791" s="95" t="str">
        <f>INDEX(技能效果!C:C,MATCH(技能效果等级!B4791,技能效果!B:B,0))</f>
        <v>食火蜥普攻水晶(教学)</v>
      </c>
      <c r="D4791" s="96" t="s">
        <v>873</v>
      </c>
      <c r="E4791" s="95">
        <v>4</v>
      </c>
      <c r="F4791" s="95">
        <f>INDEX(技能效果!H:H,MATCH(技能效果等级!B4791,技能效果!B:B,0))</f>
        <v>3006</v>
      </c>
      <c r="G4791" s="95">
        <f>IF(INDEX(技能效果!K:K,MATCH(B4791,技能效果!B:B,0))=0,INDEX(技能效果!I:I,MATCH(技能效果等级!B4791,技能效果!B:B,0)),INDEX(技能效果!I:I,MATCH(技能效果等级!B4791,技能效果!B:B,0))*VLOOKUP(E4791,技能数值计算!$C$19:$D$28,2,FALSE))</f>
        <v>1</v>
      </c>
      <c r="H4791" s="95">
        <f>INDEX(技能效果!J:J,MATCH(技能效果等级!B4791,技能效果!B:B,0))</f>
        <v>0</v>
      </c>
      <c r="I4791" s="97"/>
      <c r="J4791" s="97"/>
      <c r="K4791" s="97"/>
      <c r="L4791" s="97"/>
      <c r="M4791" s="97"/>
      <c r="N4791" s="96" t="str">
        <f>IF(INDEX(技能效果!L:L,MATCH(技能效果等级!B4791,技能效果!B:B,0))="","",INDEX(技能效果!L:L,MATCH(技能效果等级!B4791,技能效果!B:B,0)))</f>
        <v/>
      </c>
      <c r="O4791" s="95">
        <f>IF(INDEX(技能效果!N:N,MATCH(B4791,技能效果!B:B,0))=0,INDEX(技能效果!M:M,MATCH(技能效果等级!B4791,技能效果!B:B,0)),INDEX(技能效果!M:M,MATCH(技能效果等级!B4791,技能效果!B:B,0))*VLOOKUP(E4791,技能数值计算!$C$19:$D$28,2,FALSE))</f>
        <v>0</v>
      </c>
      <c r="P4791" s="97"/>
      <c r="Q4791" s="97"/>
      <c r="R4791" s="95" t="str">
        <f>IF(INDEX(技能效果!O:O,MATCH(技能效果等级!B4791,技能效果!B:B,0))="","",INDEX(技能效果!O:O,MATCH(技能效果等级!B4791,技能效果!B:B,0)))</f>
        <v/>
      </c>
      <c r="S4791" s="97"/>
      <c r="T4791" s="97"/>
      <c r="U4791" s="97"/>
      <c r="V4791" s="96" t="str">
        <f>IF(INDEX(技能效果!AF:AF,MATCH(技能效果等级!B4791,技能效果!B:B,0))="","",INDEX(技能效果!AF:AF,MATCH(技能效果等级!B4791,技能效果!B:B,0)))</f>
        <v/>
      </c>
      <c r="W4791" s="95">
        <f t="shared" si="73"/>
        <v>470</v>
      </c>
    </row>
    <row r="4792" spans="1:23" ht="16.5" x14ac:dyDescent="0.2">
      <c r="A4792" s="62">
        <v>4789</v>
      </c>
      <c r="B4792" s="95">
        <f>INDEX(技能效果!B:B,MATCH(技能效果等级!W4792,技能效果!AE:AE,0))</f>
        <v>210701902</v>
      </c>
      <c r="C4792" s="95" t="str">
        <f>INDEX(技能效果!C:C,MATCH(技能效果等级!B4792,技能效果!B:B,0))</f>
        <v>食火蜥普攻水晶(教学)</v>
      </c>
      <c r="D4792" s="96" t="s">
        <v>873</v>
      </c>
      <c r="E4792" s="95">
        <v>5</v>
      </c>
      <c r="F4792" s="95">
        <f>INDEX(技能效果!H:H,MATCH(技能效果等级!B4792,技能效果!B:B,0))</f>
        <v>3006</v>
      </c>
      <c r="G4792" s="95">
        <f>IF(INDEX(技能效果!K:K,MATCH(B4792,技能效果!B:B,0))=0,INDEX(技能效果!I:I,MATCH(技能效果等级!B4792,技能效果!B:B,0)),INDEX(技能效果!I:I,MATCH(技能效果等级!B4792,技能效果!B:B,0))*VLOOKUP(E4792,技能数值计算!$C$19:$D$28,2,FALSE))</f>
        <v>1</v>
      </c>
      <c r="H4792" s="95">
        <f>INDEX(技能效果!J:J,MATCH(技能效果等级!B4792,技能效果!B:B,0))</f>
        <v>0</v>
      </c>
      <c r="I4792" s="97"/>
      <c r="J4792" s="97"/>
      <c r="K4792" s="97"/>
      <c r="L4792" s="97"/>
      <c r="M4792" s="97"/>
      <c r="N4792" s="96" t="str">
        <f>IF(INDEX(技能效果!L:L,MATCH(技能效果等级!B4792,技能效果!B:B,0))="","",INDEX(技能效果!L:L,MATCH(技能效果等级!B4792,技能效果!B:B,0)))</f>
        <v/>
      </c>
      <c r="O4792" s="95">
        <f>IF(INDEX(技能效果!N:N,MATCH(B4792,技能效果!B:B,0))=0,INDEX(技能效果!M:M,MATCH(技能效果等级!B4792,技能效果!B:B,0)),INDEX(技能效果!M:M,MATCH(技能效果等级!B4792,技能效果!B:B,0))*VLOOKUP(E4792,技能数值计算!$C$19:$D$28,2,FALSE))</f>
        <v>0</v>
      </c>
      <c r="P4792" s="97"/>
      <c r="Q4792" s="97"/>
      <c r="R4792" s="95" t="str">
        <f>IF(INDEX(技能效果!O:O,MATCH(技能效果等级!B4792,技能效果!B:B,0))="","",INDEX(技能效果!O:O,MATCH(技能效果等级!B4792,技能效果!B:B,0)))</f>
        <v/>
      </c>
      <c r="S4792" s="97"/>
      <c r="T4792" s="97"/>
      <c r="U4792" s="97"/>
      <c r="V4792" s="96" t="str">
        <f>IF(INDEX(技能效果!AF:AF,MATCH(技能效果等级!B4792,技能效果!B:B,0))="","",INDEX(技能效果!AF:AF,MATCH(技能效果等级!B4792,技能效果!B:B,0)))</f>
        <v/>
      </c>
      <c r="W4792" s="95">
        <f t="shared" si="73"/>
        <v>470</v>
      </c>
    </row>
    <row r="4793" spans="1:23" ht="16.5" x14ac:dyDescent="0.2">
      <c r="A4793" s="62">
        <v>4790</v>
      </c>
      <c r="B4793" s="95">
        <f>INDEX(技能效果!B:B,MATCH(技能效果等级!W4793,技能效果!AE:AE,0))</f>
        <v>210701902</v>
      </c>
      <c r="C4793" s="95" t="str">
        <f>INDEX(技能效果!C:C,MATCH(技能效果等级!B4793,技能效果!B:B,0))</f>
        <v>食火蜥普攻水晶(教学)</v>
      </c>
      <c r="D4793" s="96" t="s">
        <v>873</v>
      </c>
      <c r="E4793" s="95">
        <v>6</v>
      </c>
      <c r="F4793" s="95">
        <f>INDEX(技能效果!H:H,MATCH(技能效果等级!B4793,技能效果!B:B,0))</f>
        <v>3006</v>
      </c>
      <c r="G4793" s="95">
        <f>IF(INDEX(技能效果!K:K,MATCH(B4793,技能效果!B:B,0))=0,INDEX(技能效果!I:I,MATCH(技能效果等级!B4793,技能效果!B:B,0)),INDEX(技能效果!I:I,MATCH(技能效果等级!B4793,技能效果!B:B,0))*VLOOKUP(E4793,技能数值计算!$C$19:$D$28,2,FALSE))</f>
        <v>1</v>
      </c>
      <c r="H4793" s="95">
        <f>INDEX(技能效果!J:J,MATCH(技能效果等级!B4793,技能效果!B:B,0))</f>
        <v>0</v>
      </c>
      <c r="I4793" s="97"/>
      <c r="J4793" s="97"/>
      <c r="K4793" s="97"/>
      <c r="L4793" s="97"/>
      <c r="M4793" s="97"/>
      <c r="N4793" s="96" t="str">
        <f>IF(INDEX(技能效果!L:L,MATCH(技能效果等级!B4793,技能效果!B:B,0))="","",INDEX(技能效果!L:L,MATCH(技能效果等级!B4793,技能效果!B:B,0)))</f>
        <v/>
      </c>
      <c r="O4793" s="95">
        <f>IF(INDEX(技能效果!N:N,MATCH(B4793,技能效果!B:B,0))=0,INDEX(技能效果!M:M,MATCH(技能效果等级!B4793,技能效果!B:B,0)),INDEX(技能效果!M:M,MATCH(技能效果等级!B4793,技能效果!B:B,0))*VLOOKUP(E4793,技能数值计算!$C$19:$D$28,2,FALSE))</f>
        <v>0</v>
      </c>
      <c r="P4793" s="97"/>
      <c r="Q4793" s="97"/>
      <c r="R4793" s="95" t="str">
        <f>IF(INDEX(技能效果!O:O,MATCH(技能效果等级!B4793,技能效果!B:B,0))="","",INDEX(技能效果!O:O,MATCH(技能效果等级!B4793,技能效果!B:B,0)))</f>
        <v/>
      </c>
      <c r="S4793" s="97"/>
      <c r="T4793" s="97"/>
      <c r="U4793" s="97"/>
      <c r="V4793" s="96" t="str">
        <f>IF(INDEX(技能效果!AF:AF,MATCH(技能效果等级!B4793,技能效果!B:B,0))="","",INDEX(技能效果!AF:AF,MATCH(技能效果等级!B4793,技能效果!B:B,0)))</f>
        <v/>
      </c>
      <c r="W4793" s="95">
        <f t="shared" si="73"/>
        <v>470</v>
      </c>
    </row>
    <row r="4794" spans="1:23" ht="16.5" x14ac:dyDescent="0.2">
      <c r="A4794" s="62">
        <v>4791</v>
      </c>
      <c r="B4794" s="95">
        <f>INDEX(技能效果!B:B,MATCH(技能效果等级!W4794,技能效果!AE:AE,0))</f>
        <v>210701902</v>
      </c>
      <c r="C4794" s="95" t="str">
        <f>INDEX(技能效果!C:C,MATCH(技能效果等级!B4794,技能效果!B:B,0))</f>
        <v>食火蜥普攻水晶(教学)</v>
      </c>
      <c r="D4794" s="96" t="s">
        <v>873</v>
      </c>
      <c r="E4794" s="95">
        <v>7</v>
      </c>
      <c r="F4794" s="95">
        <f>INDEX(技能效果!H:H,MATCH(技能效果等级!B4794,技能效果!B:B,0))</f>
        <v>3006</v>
      </c>
      <c r="G4794" s="95">
        <f>IF(INDEX(技能效果!K:K,MATCH(B4794,技能效果!B:B,0))=0,INDEX(技能效果!I:I,MATCH(技能效果等级!B4794,技能效果!B:B,0)),INDEX(技能效果!I:I,MATCH(技能效果等级!B4794,技能效果!B:B,0))*VLOOKUP(E4794,技能数值计算!$C$19:$D$28,2,FALSE))</f>
        <v>1</v>
      </c>
      <c r="H4794" s="95">
        <f>INDEX(技能效果!J:J,MATCH(技能效果等级!B4794,技能效果!B:B,0))</f>
        <v>0</v>
      </c>
      <c r="I4794" s="97"/>
      <c r="J4794" s="97"/>
      <c r="K4794" s="97"/>
      <c r="L4794" s="97"/>
      <c r="M4794" s="97"/>
      <c r="N4794" s="96" t="str">
        <f>IF(INDEX(技能效果!L:L,MATCH(技能效果等级!B4794,技能效果!B:B,0))="","",INDEX(技能效果!L:L,MATCH(技能效果等级!B4794,技能效果!B:B,0)))</f>
        <v/>
      </c>
      <c r="O4794" s="95">
        <f>IF(INDEX(技能效果!N:N,MATCH(B4794,技能效果!B:B,0))=0,INDEX(技能效果!M:M,MATCH(技能效果等级!B4794,技能效果!B:B,0)),INDEX(技能效果!M:M,MATCH(技能效果等级!B4794,技能效果!B:B,0))*VLOOKUP(E4794,技能数值计算!$C$19:$D$28,2,FALSE))</f>
        <v>0</v>
      </c>
      <c r="P4794" s="97"/>
      <c r="Q4794" s="97"/>
      <c r="R4794" s="95" t="str">
        <f>IF(INDEX(技能效果!O:O,MATCH(技能效果等级!B4794,技能效果!B:B,0))="","",INDEX(技能效果!O:O,MATCH(技能效果等级!B4794,技能效果!B:B,0)))</f>
        <v/>
      </c>
      <c r="S4794" s="97"/>
      <c r="T4794" s="97"/>
      <c r="U4794" s="97"/>
      <c r="V4794" s="96" t="str">
        <f>IF(INDEX(技能效果!AF:AF,MATCH(技能效果等级!B4794,技能效果!B:B,0))="","",INDEX(技能效果!AF:AF,MATCH(技能效果等级!B4794,技能效果!B:B,0)))</f>
        <v/>
      </c>
      <c r="W4794" s="95">
        <f t="shared" si="73"/>
        <v>470</v>
      </c>
    </row>
    <row r="4795" spans="1:23" ht="16.5" x14ac:dyDescent="0.2">
      <c r="A4795" s="62">
        <v>4792</v>
      </c>
      <c r="B4795" s="95">
        <f>INDEX(技能效果!B:B,MATCH(技能效果等级!W4795,技能效果!AE:AE,0))</f>
        <v>210701902</v>
      </c>
      <c r="C4795" s="95" t="str">
        <f>INDEX(技能效果!C:C,MATCH(技能效果等级!B4795,技能效果!B:B,0))</f>
        <v>食火蜥普攻水晶(教学)</v>
      </c>
      <c r="D4795" s="96" t="s">
        <v>873</v>
      </c>
      <c r="E4795" s="95">
        <v>8</v>
      </c>
      <c r="F4795" s="95">
        <f>INDEX(技能效果!H:H,MATCH(技能效果等级!B4795,技能效果!B:B,0))</f>
        <v>3006</v>
      </c>
      <c r="G4795" s="95">
        <f>IF(INDEX(技能效果!K:K,MATCH(B4795,技能效果!B:B,0))=0,INDEX(技能效果!I:I,MATCH(技能效果等级!B4795,技能效果!B:B,0)),INDEX(技能效果!I:I,MATCH(技能效果等级!B4795,技能效果!B:B,0))*VLOOKUP(E4795,技能数值计算!$C$19:$D$28,2,FALSE))</f>
        <v>1</v>
      </c>
      <c r="H4795" s="95">
        <f>INDEX(技能效果!J:J,MATCH(技能效果等级!B4795,技能效果!B:B,0))</f>
        <v>0</v>
      </c>
      <c r="I4795" s="97"/>
      <c r="J4795" s="97"/>
      <c r="K4795" s="97"/>
      <c r="L4795" s="97"/>
      <c r="M4795" s="97"/>
      <c r="N4795" s="96" t="str">
        <f>IF(INDEX(技能效果!L:L,MATCH(技能效果等级!B4795,技能效果!B:B,0))="","",INDEX(技能效果!L:L,MATCH(技能效果等级!B4795,技能效果!B:B,0)))</f>
        <v/>
      </c>
      <c r="O4795" s="95">
        <f>IF(INDEX(技能效果!N:N,MATCH(B4795,技能效果!B:B,0))=0,INDEX(技能效果!M:M,MATCH(技能效果等级!B4795,技能效果!B:B,0)),INDEX(技能效果!M:M,MATCH(技能效果等级!B4795,技能效果!B:B,0))*VLOOKUP(E4795,技能数值计算!$C$19:$D$28,2,FALSE))</f>
        <v>0</v>
      </c>
      <c r="P4795" s="97"/>
      <c r="Q4795" s="97"/>
      <c r="R4795" s="95" t="str">
        <f>IF(INDEX(技能效果!O:O,MATCH(技能效果等级!B4795,技能效果!B:B,0))="","",INDEX(技能效果!O:O,MATCH(技能效果等级!B4795,技能效果!B:B,0)))</f>
        <v/>
      </c>
      <c r="S4795" s="97"/>
      <c r="T4795" s="97"/>
      <c r="U4795" s="97"/>
      <c r="V4795" s="96" t="str">
        <f>IF(INDEX(技能效果!AF:AF,MATCH(技能效果等级!B4795,技能效果!B:B,0))="","",INDEX(技能效果!AF:AF,MATCH(技能效果等级!B4795,技能效果!B:B,0)))</f>
        <v/>
      </c>
      <c r="W4795" s="95">
        <f t="shared" si="73"/>
        <v>470</v>
      </c>
    </row>
    <row r="4796" spans="1:23" ht="16.5" x14ac:dyDescent="0.2">
      <c r="A4796" s="62">
        <v>4793</v>
      </c>
      <c r="B4796" s="95">
        <f>INDEX(技能效果!B:B,MATCH(技能效果等级!W4796,技能效果!AE:AE,0))</f>
        <v>210701902</v>
      </c>
      <c r="C4796" s="95" t="str">
        <f>INDEX(技能效果!C:C,MATCH(技能效果等级!B4796,技能效果!B:B,0))</f>
        <v>食火蜥普攻水晶(教学)</v>
      </c>
      <c r="D4796" s="96" t="s">
        <v>873</v>
      </c>
      <c r="E4796" s="95">
        <v>9</v>
      </c>
      <c r="F4796" s="95">
        <f>INDEX(技能效果!H:H,MATCH(技能效果等级!B4796,技能效果!B:B,0))</f>
        <v>3006</v>
      </c>
      <c r="G4796" s="95">
        <f>IF(INDEX(技能效果!K:K,MATCH(B4796,技能效果!B:B,0))=0,INDEX(技能效果!I:I,MATCH(技能效果等级!B4796,技能效果!B:B,0)),INDEX(技能效果!I:I,MATCH(技能效果等级!B4796,技能效果!B:B,0))*VLOOKUP(E4796,技能数值计算!$C$19:$D$28,2,FALSE))</f>
        <v>1</v>
      </c>
      <c r="H4796" s="95">
        <f>INDEX(技能效果!J:J,MATCH(技能效果等级!B4796,技能效果!B:B,0))</f>
        <v>0</v>
      </c>
      <c r="I4796" s="97"/>
      <c r="J4796" s="97"/>
      <c r="K4796" s="97"/>
      <c r="L4796" s="97"/>
      <c r="M4796" s="97"/>
      <c r="N4796" s="96" t="str">
        <f>IF(INDEX(技能效果!L:L,MATCH(技能效果等级!B4796,技能效果!B:B,0))="","",INDEX(技能效果!L:L,MATCH(技能效果等级!B4796,技能效果!B:B,0)))</f>
        <v/>
      </c>
      <c r="O4796" s="95">
        <f>IF(INDEX(技能效果!N:N,MATCH(B4796,技能效果!B:B,0))=0,INDEX(技能效果!M:M,MATCH(技能效果等级!B4796,技能效果!B:B,0)),INDEX(技能效果!M:M,MATCH(技能效果等级!B4796,技能效果!B:B,0))*VLOOKUP(E4796,技能数值计算!$C$19:$D$28,2,FALSE))</f>
        <v>0</v>
      </c>
      <c r="P4796" s="97"/>
      <c r="Q4796" s="97"/>
      <c r="R4796" s="95" t="str">
        <f>IF(INDEX(技能效果!O:O,MATCH(技能效果等级!B4796,技能效果!B:B,0))="","",INDEX(技能效果!O:O,MATCH(技能效果等级!B4796,技能效果!B:B,0)))</f>
        <v/>
      </c>
      <c r="S4796" s="97"/>
      <c r="T4796" s="97"/>
      <c r="U4796" s="97"/>
      <c r="V4796" s="96" t="str">
        <f>IF(INDEX(技能效果!AF:AF,MATCH(技能效果等级!B4796,技能效果!B:B,0))="","",INDEX(技能效果!AF:AF,MATCH(技能效果等级!B4796,技能效果!B:B,0)))</f>
        <v/>
      </c>
      <c r="W4796" s="95">
        <f t="shared" si="73"/>
        <v>470</v>
      </c>
    </row>
    <row r="4797" spans="1:23" ht="16.5" x14ac:dyDescent="0.2">
      <c r="A4797" s="62">
        <v>4794</v>
      </c>
      <c r="B4797" s="95">
        <f>INDEX(技能效果!B:B,MATCH(技能效果等级!W4797,技能效果!AE:AE,0))</f>
        <v>210701902</v>
      </c>
      <c r="C4797" s="95" t="str">
        <f>INDEX(技能效果!C:C,MATCH(技能效果等级!B4797,技能效果!B:B,0))</f>
        <v>食火蜥普攻水晶(教学)</v>
      </c>
      <c r="D4797" s="96" t="s">
        <v>873</v>
      </c>
      <c r="E4797" s="95">
        <v>10</v>
      </c>
      <c r="F4797" s="95">
        <f>INDEX(技能效果!H:H,MATCH(技能效果等级!B4797,技能效果!B:B,0))</f>
        <v>3006</v>
      </c>
      <c r="G4797" s="95">
        <f>IF(INDEX(技能效果!K:K,MATCH(B4797,技能效果!B:B,0))=0,INDEX(技能效果!I:I,MATCH(技能效果等级!B4797,技能效果!B:B,0)),INDEX(技能效果!I:I,MATCH(技能效果等级!B4797,技能效果!B:B,0))*VLOOKUP(E4797,技能数值计算!$C$19:$D$28,2,FALSE))</f>
        <v>1</v>
      </c>
      <c r="H4797" s="95">
        <f>INDEX(技能效果!J:J,MATCH(技能效果等级!B4797,技能效果!B:B,0))</f>
        <v>0</v>
      </c>
      <c r="I4797" s="97"/>
      <c r="J4797" s="97"/>
      <c r="K4797" s="97"/>
      <c r="L4797" s="97"/>
      <c r="M4797" s="97"/>
      <c r="N4797" s="96" t="str">
        <f>IF(INDEX(技能效果!L:L,MATCH(技能效果等级!B4797,技能效果!B:B,0))="","",INDEX(技能效果!L:L,MATCH(技能效果等级!B4797,技能效果!B:B,0)))</f>
        <v/>
      </c>
      <c r="O4797" s="95">
        <f>IF(INDEX(技能效果!N:N,MATCH(B4797,技能效果!B:B,0))=0,INDEX(技能效果!M:M,MATCH(技能效果等级!B4797,技能效果!B:B,0)),INDEX(技能效果!M:M,MATCH(技能效果等级!B4797,技能效果!B:B,0))*VLOOKUP(E4797,技能数值计算!$C$19:$D$28,2,FALSE))</f>
        <v>0</v>
      </c>
      <c r="P4797" s="97"/>
      <c r="Q4797" s="97"/>
      <c r="R4797" s="95" t="str">
        <f>IF(INDEX(技能效果!O:O,MATCH(技能效果等级!B4797,技能效果!B:B,0))="","",INDEX(技能效果!O:O,MATCH(技能效果等级!B4797,技能效果!B:B,0)))</f>
        <v/>
      </c>
      <c r="S4797" s="97"/>
      <c r="T4797" s="97"/>
      <c r="U4797" s="97"/>
      <c r="V4797" s="96" t="str">
        <f>IF(INDEX(技能效果!AF:AF,MATCH(技能效果等级!B4797,技能效果!B:B,0))="","",INDEX(技能效果!AF:AF,MATCH(技能效果等级!B4797,技能效果!B:B,0)))</f>
        <v/>
      </c>
      <c r="W4797" s="95">
        <f t="shared" si="73"/>
        <v>470</v>
      </c>
    </row>
    <row r="4798" spans="1:23" ht="16.5" x14ac:dyDescent="0.2">
      <c r="A4798" s="62">
        <v>4795</v>
      </c>
      <c r="B4798" s="95">
        <f>INDEX(技能效果!B:B,MATCH(技能效果等级!W4798,技能效果!AE:AE,0))</f>
        <v>210702001</v>
      </c>
      <c r="C4798" s="95" t="str">
        <f>INDEX(技能效果!C:C,MATCH(技能效果等级!B4798,技能效果!B:B,0))</f>
        <v>高顺普攻伤害(教学)</v>
      </c>
      <c r="D4798" s="96" t="s">
        <v>873</v>
      </c>
      <c r="E4798" s="95">
        <v>1</v>
      </c>
      <c r="F4798" s="95">
        <f>INDEX(技能效果!H:H,MATCH(技能效果等级!B4798,技能效果!B:B,0))</f>
        <v>1001</v>
      </c>
      <c r="G4798" s="95">
        <f>IF(INDEX(技能效果!K:K,MATCH(B4798,技能效果!B:B,0))=0,INDEX(技能效果!I:I,MATCH(技能效果等级!B4798,技能效果!B:B,0)),INDEX(技能效果!I:I,MATCH(技能效果等级!B4798,技能效果!B:B,0))*VLOOKUP(E4798,技能数值计算!$C$19:$D$28,2,FALSE))</f>
        <v>0.5</v>
      </c>
      <c r="H4798" s="95">
        <f>INDEX(技能效果!J:J,MATCH(技能效果等级!B4798,技能效果!B:B,0))</f>
        <v>0</v>
      </c>
      <c r="I4798" s="97"/>
      <c r="J4798" s="97"/>
      <c r="K4798" s="97"/>
      <c r="L4798" s="97"/>
      <c r="M4798" s="97"/>
      <c r="N4798" s="96" t="str">
        <f>IF(INDEX(技能效果!L:L,MATCH(技能效果等级!B4798,技能效果!B:B,0))="","",INDEX(技能效果!L:L,MATCH(技能效果等级!B4798,技能效果!B:B,0)))</f>
        <v/>
      </c>
      <c r="O4798" s="95">
        <f>IF(INDEX(技能效果!N:N,MATCH(B4798,技能效果!B:B,0))=0,INDEX(技能效果!M:M,MATCH(技能效果等级!B4798,技能效果!B:B,0)),INDEX(技能效果!M:M,MATCH(技能效果等级!B4798,技能效果!B:B,0))*VLOOKUP(E4798,技能数值计算!$C$19:$D$28,2,FALSE))</f>
        <v>0</v>
      </c>
      <c r="P4798" s="97"/>
      <c r="Q4798" s="97"/>
      <c r="R4798" s="95" t="str">
        <f>IF(INDEX(技能效果!O:O,MATCH(技能效果等级!B4798,技能效果!B:B,0))="","",INDEX(技能效果!O:O,MATCH(技能效果等级!B4798,技能效果!B:B,0)))</f>
        <v/>
      </c>
      <c r="S4798" s="97"/>
      <c r="T4798" s="97"/>
      <c r="U4798" s="97"/>
      <c r="V4798" s="96" t="str">
        <f>IF(INDEX(技能效果!AF:AF,MATCH(技能效果等级!B4798,技能效果!B:B,0))="","",INDEX(技能效果!AF:AF,MATCH(技能效果等级!B4798,技能效果!B:B,0)))</f>
        <v/>
      </c>
      <c r="W4798" s="95">
        <f t="shared" si="73"/>
        <v>471</v>
      </c>
    </row>
    <row r="4799" spans="1:23" ht="16.5" x14ac:dyDescent="0.2">
      <c r="A4799" s="62">
        <v>4796</v>
      </c>
      <c r="B4799" s="95">
        <f>INDEX(技能效果!B:B,MATCH(技能效果等级!W4799,技能效果!AE:AE,0))</f>
        <v>210702001</v>
      </c>
      <c r="C4799" s="95" t="str">
        <f>INDEX(技能效果!C:C,MATCH(技能效果等级!B4799,技能效果!B:B,0))</f>
        <v>高顺普攻伤害(教学)</v>
      </c>
      <c r="D4799" s="96" t="s">
        <v>873</v>
      </c>
      <c r="E4799" s="95">
        <v>2</v>
      </c>
      <c r="F4799" s="95">
        <f>INDEX(技能效果!H:H,MATCH(技能效果等级!B4799,技能效果!B:B,0))</f>
        <v>1001</v>
      </c>
      <c r="G4799" s="95">
        <f>IF(INDEX(技能效果!K:K,MATCH(B4799,技能效果!B:B,0))=0,INDEX(技能效果!I:I,MATCH(技能效果等级!B4799,技能效果!B:B,0)),INDEX(技能效果!I:I,MATCH(技能效果等级!B4799,技能效果!B:B,0))*VLOOKUP(E4799,技能数值计算!$C$19:$D$28,2,FALSE))</f>
        <v>0.5</v>
      </c>
      <c r="H4799" s="95">
        <f>INDEX(技能效果!J:J,MATCH(技能效果等级!B4799,技能效果!B:B,0))</f>
        <v>0</v>
      </c>
      <c r="I4799" s="97"/>
      <c r="J4799" s="97"/>
      <c r="K4799" s="97"/>
      <c r="L4799" s="97"/>
      <c r="M4799" s="97"/>
      <c r="N4799" s="96" t="str">
        <f>IF(INDEX(技能效果!L:L,MATCH(技能效果等级!B4799,技能效果!B:B,0))="","",INDEX(技能效果!L:L,MATCH(技能效果等级!B4799,技能效果!B:B,0)))</f>
        <v/>
      </c>
      <c r="O4799" s="95">
        <f>IF(INDEX(技能效果!N:N,MATCH(B4799,技能效果!B:B,0))=0,INDEX(技能效果!M:M,MATCH(技能效果等级!B4799,技能效果!B:B,0)),INDEX(技能效果!M:M,MATCH(技能效果等级!B4799,技能效果!B:B,0))*VLOOKUP(E4799,技能数值计算!$C$19:$D$28,2,FALSE))</f>
        <v>0</v>
      </c>
      <c r="P4799" s="97"/>
      <c r="Q4799" s="97"/>
      <c r="R4799" s="95" t="str">
        <f>IF(INDEX(技能效果!O:O,MATCH(技能效果等级!B4799,技能效果!B:B,0))="","",INDEX(技能效果!O:O,MATCH(技能效果等级!B4799,技能效果!B:B,0)))</f>
        <v/>
      </c>
      <c r="S4799" s="97"/>
      <c r="T4799" s="97"/>
      <c r="U4799" s="97"/>
      <c r="V4799" s="96" t="str">
        <f>IF(INDEX(技能效果!AF:AF,MATCH(技能效果等级!B4799,技能效果!B:B,0))="","",INDEX(技能效果!AF:AF,MATCH(技能效果等级!B4799,技能效果!B:B,0)))</f>
        <v/>
      </c>
      <c r="W4799" s="95">
        <f t="shared" si="73"/>
        <v>471</v>
      </c>
    </row>
    <row r="4800" spans="1:23" ht="16.5" x14ac:dyDescent="0.2">
      <c r="A4800" s="62">
        <v>4797</v>
      </c>
      <c r="B4800" s="95">
        <f>INDEX(技能效果!B:B,MATCH(技能效果等级!W4800,技能效果!AE:AE,0))</f>
        <v>210702001</v>
      </c>
      <c r="C4800" s="95" t="str">
        <f>INDEX(技能效果!C:C,MATCH(技能效果等级!B4800,技能效果!B:B,0))</f>
        <v>高顺普攻伤害(教学)</v>
      </c>
      <c r="D4800" s="96" t="s">
        <v>873</v>
      </c>
      <c r="E4800" s="95">
        <v>3</v>
      </c>
      <c r="F4800" s="95">
        <f>INDEX(技能效果!H:H,MATCH(技能效果等级!B4800,技能效果!B:B,0))</f>
        <v>1001</v>
      </c>
      <c r="G4800" s="95">
        <f>IF(INDEX(技能效果!K:K,MATCH(B4800,技能效果!B:B,0))=0,INDEX(技能效果!I:I,MATCH(技能效果等级!B4800,技能效果!B:B,0)),INDEX(技能效果!I:I,MATCH(技能效果等级!B4800,技能效果!B:B,0))*VLOOKUP(E4800,技能数值计算!$C$19:$D$28,2,FALSE))</f>
        <v>0.5</v>
      </c>
      <c r="H4800" s="95">
        <f>INDEX(技能效果!J:J,MATCH(技能效果等级!B4800,技能效果!B:B,0))</f>
        <v>0</v>
      </c>
      <c r="I4800" s="97"/>
      <c r="J4800" s="97"/>
      <c r="K4800" s="97"/>
      <c r="L4800" s="97"/>
      <c r="M4800" s="97"/>
      <c r="N4800" s="96" t="str">
        <f>IF(INDEX(技能效果!L:L,MATCH(技能效果等级!B4800,技能效果!B:B,0))="","",INDEX(技能效果!L:L,MATCH(技能效果等级!B4800,技能效果!B:B,0)))</f>
        <v/>
      </c>
      <c r="O4800" s="95">
        <f>IF(INDEX(技能效果!N:N,MATCH(B4800,技能效果!B:B,0))=0,INDEX(技能效果!M:M,MATCH(技能效果等级!B4800,技能效果!B:B,0)),INDEX(技能效果!M:M,MATCH(技能效果等级!B4800,技能效果!B:B,0))*VLOOKUP(E4800,技能数值计算!$C$19:$D$28,2,FALSE))</f>
        <v>0</v>
      </c>
      <c r="P4800" s="97"/>
      <c r="Q4800" s="97"/>
      <c r="R4800" s="95" t="str">
        <f>IF(INDEX(技能效果!O:O,MATCH(技能效果等级!B4800,技能效果!B:B,0))="","",INDEX(技能效果!O:O,MATCH(技能效果等级!B4800,技能效果!B:B,0)))</f>
        <v/>
      </c>
      <c r="S4800" s="97"/>
      <c r="T4800" s="97"/>
      <c r="U4800" s="97"/>
      <c r="V4800" s="96" t="str">
        <f>IF(INDEX(技能效果!AF:AF,MATCH(技能效果等级!B4800,技能效果!B:B,0))="","",INDEX(技能效果!AF:AF,MATCH(技能效果等级!B4800,技能效果!B:B,0)))</f>
        <v/>
      </c>
      <c r="W4800" s="95">
        <f t="shared" si="73"/>
        <v>471</v>
      </c>
    </row>
    <row r="4801" spans="1:23" ht="16.5" x14ac:dyDescent="0.2">
      <c r="A4801" s="62">
        <v>4798</v>
      </c>
      <c r="B4801" s="95">
        <f>INDEX(技能效果!B:B,MATCH(技能效果等级!W4801,技能效果!AE:AE,0))</f>
        <v>210702001</v>
      </c>
      <c r="C4801" s="95" t="str">
        <f>INDEX(技能效果!C:C,MATCH(技能效果等级!B4801,技能效果!B:B,0))</f>
        <v>高顺普攻伤害(教学)</v>
      </c>
      <c r="D4801" s="96" t="s">
        <v>873</v>
      </c>
      <c r="E4801" s="95">
        <v>4</v>
      </c>
      <c r="F4801" s="95">
        <f>INDEX(技能效果!H:H,MATCH(技能效果等级!B4801,技能效果!B:B,0))</f>
        <v>1001</v>
      </c>
      <c r="G4801" s="95">
        <f>IF(INDEX(技能效果!K:K,MATCH(B4801,技能效果!B:B,0))=0,INDEX(技能效果!I:I,MATCH(技能效果等级!B4801,技能效果!B:B,0)),INDEX(技能效果!I:I,MATCH(技能效果等级!B4801,技能效果!B:B,0))*VLOOKUP(E4801,技能数值计算!$C$19:$D$28,2,FALSE))</f>
        <v>0.5</v>
      </c>
      <c r="H4801" s="95">
        <f>INDEX(技能效果!J:J,MATCH(技能效果等级!B4801,技能效果!B:B,0))</f>
        <v>0</v>
      </c>
      <c r="I4801" s="97"/>
      <c r="J4801" s="97"/>
      <c r="K4801" s="97"/>
      <c r="L4801" s="97"/>
      <c r="M4801" s="97"/>
      <c r="N4801" s="96" t="str">
        <f>IF(INDEX(技能效果!L:L,MATCH(技能效果等级!B4801,技能效果!B:B,0))="","",INDEX(技能效果!L:L,MATCH(技能效果等级!B4801,技能效果!B:B,0)))</f>
        <v/>
      </c>
      <c r="O4801" s="95">
        <f>IF(INDEX(技能效果!N:N,MATCH(B4801,技能效果!B:B,0))=0,INDEX(技能效果!M:M,MATCH(技能效果等级!B4801,技能效果!B:B,0)),INDEX(技能效果!M:M,MATCH(技能效果等级!B4801,技能效果!B:B,0))*VLOOKUP(E4801,技能数值计算!$C$19:$D$28,2,FALSE))</f>
        <v>0</v>
      </c>
      <c r="P4801" s="97"/>
      <c r="Q4801" s="97"/>
      <c r="R4801" s="95" t="str">
        <f>IF(INDEX(技能效果!O:O,MATCH(技能效果等级!B4801,技能效果!B:B,0))="","",INDEX(技能效果!O:O,MATCH(技能效果等级!B4801,技能效果!B:B,0)))</f>
        <v/>
      </c>
      <c r="S4801" s="97"/>
      <c r="T4801" s="97"/>
      <c r="U4801" s="97"/>
      <c r="V4801" s="96" t="str">
        <f>IF(INDEX(技能效果!AF:AF,MATCH(技能效果等级!B4801,技能效果!B:B,0))="","",INDEX(技能效果!AF:AF,MATCH(技能效果等级!B4801,技能效果!B:B,0)))</f>
        <v/>
      </c>
      <c r="W4801" s="95">
        <f t="shared" si="73"/>
        <v>471</v>
      </c>
    </row>
    <row r="4802" spans="1:23" ht="16.5" x14ac:dyDescent="0.2">
      <c r="A4802" s="62">
        <v>4799</v>
      </c>
      <c r="B4802" s="95">
        <f>INDEX(技能效果!B:B,MATCH(技能效果等级!W4802,技能效果!AE:AE,0))</f>
        <v>210702001</v>
      </c>
      <c r="C4802" s="95" t="str">
        <f>INDEX(技能效果!C:C,MATCH(技能效果等级!B4802,技能效果!B:B,0))</f>
        <v>高顺普攻伤害(教学)</v>
      </c>
      <c r="D4802" s="96" t="s">
        <v>873</v>
      </c>
      <c r="E4802" s="95">
        <v>5</v>
      </c>
      <c r="F4802" s="95">
        <f>INDEX(技能效果!H:H,MATCH(技能效果等级!B4802,技能效果!B:B,0))</f>
        <v>1001</v>
      </c>
      <c r="G4802" s="95">
        <f>IF(INDEX(技能效果!K:K,MATCH(B4802,技能效果!B:B,0))=0,INDEX(技能效果!I:I,MATCH(技能效果等级!B4802,技能效果!B:B,0)),INDEX(技能效果!I:I,MATCH(技能效果等级!B4802,技能效果!B:B,0))*VLOOKUP(E4802,技能数值计算!$C$19:$D$28,2,FALSE))</f>
        <v>0.5</v>
      </c>
      <c r="H4802" s="95">
        <f>INDEX(技能效果!J:J,MATCH(技能效果等级!B4802,技能效果!B:B,0))</f>
        <v>0</v>
      </c>
      <c r="I4802" s="97"/>
      <c r="J4802" s="97"/>
      <c r="K4802" s="97"/>
      <c r="L4802" s="97"/>
      <c r="M4802" s="97"/>
      <c r="N4802" s="96" t="str">
        <f>IF(INDEX(技能效果!L:L,MATCH(技能效果等级!B4802,技能效果!B:B,0))="","",INDEX(技能效果!L:L,MATCH(技能效果等级!B4802,技能效果!B:B,0)))</f>
        <v/>
      </c>
      <c r="O4802" s="95">
        <f>IF(INDEX(技能效果!N:N,MATCH(B4802,技能效果!B:B,0))=0,INDEX(技能效果!M:M,MATCH(技能效果等级!B4802,技能效果!B:B,0)),INDEX(技能效果!M:M,MATCH(技能效果等级!B4802,技能效果!B:B,0))*VLOOKUP(E4802,技能数值计算!$C$19:$D$28,2,FALSE))</f>
        <v>0</v>
      </c>
      <c r="P4802" s="97"/>
      <c r="Q4802" s="97"/>
      <c r="R4802" s="95" t="str">
        <f>IF(INDEX(技能效果!O:O,MATCH(技能效果等级!B4802,技能效果!B:B,0))="","",INDEX(技能效果!O:O,MATCH(技能效果等级!B4802,技能效果!B:B,0)))</f>
        <v/>
      </c>
      <c r="S4802" s="97"/>
      <c r="T4802" s="97"/>
      <c r="U4802" s="97"/>
      <c r="V4802" s="96" t="str">
        <f>IF(INDEX(技能效果!AF:AF,MATCH(技能效果等级!B4802,技能效果!B:B,0))="","",INDEX(技能效果!AF:AF,MATCH(技能效果等级!B4802,技能效果!B:B,0)))</f>
        <v/>
      </c>
      <c r="W4802" s="95">
        <f t="shared" si="73"/>
        <v>471</v>
      </c>
    </row>
    <row r="4803" spans="1:23" ht="16.5" x14ac:dyDescent="0.2">
      <c r="A4803" s="62">
        <v>4800</v>
      </c>
      <c r="B4803" s="95">
        <f>INDEX(技能效果!B:B,MATCH(技能效果等级!W4803,技能效果!AE:AE,0))</f>
        <v>210702001</v>
      </c>
      <c r="C4803" s="95" t="str">
        <f>INDEX(技能效果!C:C,MATCH(技能效果等级!B4803,技能效果!B:B,0))</f>
        <v>高顺普攻伤害(教学)</v>
      </c>
      <c r="D4803" s="96" t="s">
        <v>873</v>
      </c>
      <c r="E4803" s="95">
        <v>6</v>
      </c>
      <c r="F4803" s="95">
        <f>INDEX(技能效果!H:H,MATCH(技能效果等级!B4803,技能效果!B:B,0))</f>
        <v>1001</v>
      </c>
      <c r="G4803" s="95">
        <f>IF(INDEX(技能效果!K:K,MATCH(B4803,技能效果!B:B,0))=0,INDEX(技能效果!I:I,MATCH(技能效果等级!B4803,技能效果!B:B,0)),INDEX(技能效果!I:I,MATCH(技能效果等级!B4803,技能效果!B:B,0))*VLOOKUP(E4803,技能数值计算!$C$19:$D$28,2,FALSE))</f>
        <v>0.5</v>
      </c>
      <c r="H4803" s="95">
        <f>INDEX(技能效果!J:J,MATCH(技能效果等级!B4803,技能效果!B:B,0))</f>
        <v>0</v>
      </c>
      <c r="I4803" s="97"/>
      <c r="J4803" s="97"/>
      <c r="K4803" s="97"/>
      <c r="L4803" s="97"/>
      <c r="M4803" s="97"/>
      <c r="N4803" s="96" t="str">
        <f>IF(INDEX(技能效果!L:L,MATCH(技能效果等级!B4803,技能效果!B:B,0))="","",INDEX(技能效果!L:L,MATCH(技能效果等级!B4803,技能效果!B:B,0)))</f>
        <v/>
      </c>
      <c r="O4803" s="95">
        <f>IF(INDEX(技能效果!N:N,MATCH(B4803,技能效果!B:B,0))=0,INDEX(技能效果!M:M,MATCH(技能效果等级!B4803,技能效果!B:B,0)),INDEX(技能效果!M:M,MATCH(技能效果等级!B4803,技能效果!B:B,0))*VLOOKUP(E4803,技能数值计算!$C$19:$D$28,2,FALSE))</f>
        <v>0</v>
      </c>
      <c r="P4803" s="97"/>
      <c r="Q4803" s="97"/>
      <c r="R4803" s="95" t="str">
        <f>IF(INDEX(技能效果!O:O,MATCH(技能效果等级!B4803,技能效果!B:B,0))="","",INDEX(技能效果!O:O,MATCH(技能效果等级!B4803,技能效果!B:B,0)))</f>
        <v/>
      </c>
      <c r="S4803" s="97"/>
      <c r="T4803" s="97"/>
      <c r="U4803" s="97"/>
      <c r="V4803" s="96" t="str">
        <f>IF(INDEX(技能效果!AF:AF,MATCH(技能效果等级!B4803,技能效果!B:B,0))="","",INDEX(技能效果!AF:AF,MATCH(技能效果等级!B4803,技能效果!B:B,0)))</f>
        <v/>
      </c>
      <c r="W4803" s="95">
        <f t="shared" si="73"/>
        <v>471</v>
      </c>
    </row>
    <row r="4804" spans="1:23" ht="16.5" x14ac:dyDescent="0.2">
      <c r="A4804" s="62">
        <v>4801</v>
      </c>
      <c r="B4804" s="95">
        <f>INDEX(技能效果!B:B,MATCH(技能效果等级!W4804,技能效果!AE:AE,0))</f>
        <v>210702001</v>
      </c>
      <c r="C4804" s="95" t="str">
        <f>INDEX(技能效果!C:C,MATCH(技能效果等级!B4804,技能效果!B:B,0))</f>
        <v>高顺普攻伤害(教学)</v>
      </c>
      <c r="D4804" s="96" t="s">
        <v>873</v>
      </c>
      <c r="E4804" s="95">
        <v>7</v>
      </c>
      <c r="F4804" s="95">
        <f>INDEX(技能效果!H:H,MATCH(技能效果等级!B4804,技能效果!B:B,0))</f>
        <v>1001</v>
      </c>
      <c r="G4804" s="95">
        <f>IF(INDEX(技能效果!K:K,MATCH(B4804,技能效果!B:B,0))=0,INDEX(技能效果!I:I,MATCH(技能效果等级!B4804,技能效果!B:B,0)),INDEX(技能效果!I:I,MATCH(技能效果等级!B4804,技能效果!B:B,0))*VLOOKUP(E4804,技能数值计算!$C$19:$D$28,2,FALSE))</f>
        <v>0.5</v>
      </c>
      <c r="H4804" s="95">
        <f>INDEX(技能效果!J:J,MATCH(技能效果等级!B4804,技能效果!B:B,0))</f>
        <v>0</v>
      </c>
      <c r="I4804" s="97"/>
      <c r="J4804" s="97"/>
      <c r="K4804" s="97"/>
      <c r="L4804" s="97"/>
      <c r="M4804" s="97"/>
      <c r="N4804" s="96" t="str">
        <f>IF(INDEX(技能效果!L:L,MATCH(技能效果等级!B4804,技能效果!B:B,0))="","",INDEX(技能效果!L:L,MATCH(技能效果等级!B4804,技能效果!B:B,0)))</f>
        <v/>
      </c>
      <c r="O4804" s="95">
        <f>IF(INDEX(技能效果!N:N,MATCH(B4804,技能效果!B:B,0))=0,INDEX(技能效果!M:M,MATCH(技能效果等级!B4804,技能效果!B:B,0)),INDEX(技能效果!M:M,MATCH(技能效果等级!B4804,技能效果!B:B,0))*VLOOKUP(E4804,技能数值计算!$C$19:$D$28,2,FALSE))</f>
        <v>0</v>
      </c>
      <c r="P4804" s="97"/>
      <c r="Q4804" s="97"/>
      <c r="R4804" s="95" t="str">
        <f>IF(INDEX(技能效果!O:O,MATCH(技能效果等级!B4804,技能效果!B:B,0))="","",INDEX(技能效果!O:O,MATCH(技能效果等级!B4804,技能效果!B:B,0)))</f>
        <v/>
      </c>
      <c r="S4804" s="97"/>
      <c r="T4804" s="97"/>
      <c r="U4804" s="97"/>
      <c r="V4804" s="96" t="str">
        <f>IF(INDEX(技能效果!AF:AF,MATCH(技能效果等级!B4804,技能效果!B:B,0))="","",INDEX(技能效果!AF:AF,MATCH(技能效果等级!B4804,技能效果!B:B,0)))</f>
        <v/>
      </c>
      <c r="W4804" s="95">
        <f t="shared" si="73"/>
        <v>471</v>
      </c>
    </row>
    <row r="4805" spans="1:23" ht="16.5" x14ac:dyDescent="0.2">
      <c r="A4805" s="62">
        <v>4802</v>
      </c>
      <c r="B4805" s="95">
        <f>INDEX(技能效果!B:B,MATCH(技能效果等级!W4805,技能效果!AE:AE,0))</f>
        <v>210702001</v>
      </c>
      <c r="C4805" s="95" t="str">
        <f>INDEX(技能效果!C:C,MATCH(技能效果等级!B4805,技能效果!B:B,0))</f>
        <v>高顺普攻伤害(教学)</v>
      </c>
      <c r="D4805" s="96" t="s">
        <v>873</v>
      </c>
      <c r="E4805" s="95">
        <v>8</v>
      </c>
      <c r="F4805" s="95">
        <f>INDEX(技能效果!H:H,MATCH(技能效果等级!B4805,技能效果!B:B,0))</f>
        <v>1001</v>
      </c>
      <c r="G4805" s="95">
        <f>IF(INDEX(技能效果!K:K,MATCH(B4805,技能效果!B:B,0))=0,INDEX(技能效果!I:I,MATCH(技能效果等级!B4805,技能效果!B:B,0)),INDEX(技能效果!I:I,MATCH(技能效果等级!B4805,技能效果!B:B,0))*VLOOKUP(E4805,技能数值计算!$C$19:$D$28,2,FALSE))</f>
        <v>0.5</v>
      </c>
      <c r="H4805" s="95">
        <f>INDEX(技能效果!J:J,MATCH(技能效果等级!B4805,技能效果!B:B,0))</f>
        <v>0</v>
      </c>
      <c r="I4805" s="97"/>
      <c r="J4805" s="97"/>
      <c r="K4805" s="97"/>
      <c r="L4805" s="97"/>
      <c r="M4805" s="97"/>
      <c r="N4805" s="96" t="str">
        <f>IF(INDEX(技能效果!L:L,MATCH(技能效果等级!B4805,技能效果!B:B,0))="","",INDEX(技能效果!L:L,MATCH(技能效果等级!B4805,技能效果!B:B,0)))</f>
        <v/>
      </c>
      <c r="O4805" s="95">
        <f>IF(INDEX(技能效果!N:N,MATCH(B4805,技能效果!B:B,0))=0,INDEX(技能效果!M:M,MATCH(技能效果等级!B4805,技能效果!B:B,0)),INDEX(技能效果!M:M,MATCH(技能效果等级!B4805,技能效果!B:B,0))*VLOOKUP(E4805,技能数值计算!$C$19:$D$28,2,FALSE))</f>
        <v>0</v>
      </c>
      <c r="P4805" s="97"/>
      <c r="Q4805" s="97"/>
      <c r="R4805" s="95" t="str">
        <f>IF(INDEX(技能效果!O:O,MATCH(技能效果等级!B4805,技能效果!B:B,0))="","",INDEX(技能效果!O:O,MATCH(技能效果等级!B4805,技能效果!B:B,0)))</f>
        <v/>
      </c>
      <c r="S4805" s="97"/>
      <c r="T4805" s="97"/>
      <c r="U4805" s="97"/>
      <c r="V4805" s="96" t="str">
        <f>IF(INDEX(技能效果!AF:AF,MATCH(技能效果等级!B4805,技能效果!B:B,0))="","",INDEX(技能效果!AF:AF,MATCH(技能效果等级!B4805,技能效果!B:B,0)))</f>
        <v/>
      </c>
      <c r="W4805" s="95">
        <f t="shared" si="73"/>
        <v>471</v>
      </c>
    </row>
    <row r="4806" spans="1:23" ht="16.5" x14ac:dyDescent="0.2">
      <c r="A4806" s="62">
        <v>4803</v>
      </c>
      <c r="B4806" s="95">
        <f>INDEX(技能效果!B:B,MATCH(技能效果等级!W4806,技能效果!AE:AE,0))</f>
        <v>210702001</v>
      </c>
      <c r="C4806" s="95" t="str">
        <f>INDEX(技能效果!C:C,MATCH(技能效果等级!B4806,技能效果!B:B,0))</f>
        <v>高顺普攻伤害(教学)</v>
      </c>
      <c r="D4806" s="96" t="s">
        <v>873</v>
      </c>
      <c r="E4806" s="95">
        <v>9</v>
      </c>
      <c r="F4806" s="95">
        <f>INDEX(技能效果!H:H,MATCH(技能效果等级!B4806,技能效果!B:B,0))</f>
        <v>1001</v>
      </c>
      <c r="G4806" s="95">
        <f>IF(INDEX(技能效果!K:K,MATCH(B4806,技能效果!B:B,0))=0,INDEX(技能效果!I:I,MATCH(技能效果等级!B4806,技能效果!B:B,0)),INDEX(技能效果!I:I,MATCH(技能效果等级!B4806,技能效果!B:B,0))*VLOOKUP(E4806,技能数值计算!$C$19:$D$28,2,FALSE))</f>
        <v>0.5</v>
      </c>
      <c r="H4806" s="95">
        <f>INDEX(技能效果!J:J,MATCH(技能效果等级!B4806,技能效果!B:B,0))</f>
        <v>0</v>
      </c>
      <c r="I4806" s="97"/>
      <c r="J4806" s="97"/>
      <c r="K4806" s="97"/>
      <c r="L4806" s="97"/>
      <c r="M4806" s="97"/>
      <c r="N4806" s="96" t="str">
        <f>IF(INDEX(技能效果!L:L,MATCH(技能效果等级!B4806,技能效果!B:B,0))="","",INDEX(技能效果!L:L,MATCH(技能效果等级!B4806,技能效果!B:B,0)))</f>
        <v/>
      </c>
      <c r="O4806" s="95">
        <f>IF(INDEX(技能效果!N:N,MATCH(B4806,技能效果!B:B,0))=0,INDEX(技能效果!M:M,MATCH(技能效果等级!B4806,技能效果!B:B,0)),INDEX(技能效果!M:M,MATCH(技能效果等级!B4806,技能效果!B:B,0))*VLOOKUP(E4806,技能数值计算!$C$19:$D$28,2,FALSE))</f>
        <v>0</v>
      </c>
      <c r="P4806" s="97"/>
      <c r="Q4806" s="97"/>
      <c r="R4806" s="95" t="str">
        <f>IF(INDEX(技能效果!O:O,MATCH(技能效果等级!B4806,技能效果!B:B,0))="","",INDEX(技能效果!O:O,MATCH(技能效果等级!B4806,技能效果!B:B,0)))</f>
        <v/>
      </c>
      <c r="S4806" s="97"/>
      <c r="T4806" s="97"/>
      <c r="U4806" s="97"/>
      <c r="V4806" s="96" t="str">
        <f>IF(INDEX(技能效果!AF:AF,MATCH(技能效果等级!B4806,技能效果!B:B,0))="","",INDEX(技能效果!AF:AF,MATCH(技能效果等级!B4806,技能效果!B:B,0)))</f>
        <v/>
      </c>
      <c r="W4806" s="95">
        <f t="shared" si="73"/>
        <v>471</v>
      </c>
    </row>
    <row r="4807" spans="1:23" ht="16.5" x14ac:dyDescent="0.2">
      <c r="A4807" s="62">
        <v>4804</v>
      </c>
      <c r="B4807" s="95">
        <f>INDEX(技能效果!B:B,MATCH(技能效果等级!W4807,技能效果!AE:AE,0))</f>
        <v>210702001</v>
      </c>
      <c r="C4807" s="95" t="str">
        <f>INDEX(技能效果!C:C,MATCH(技能效果等级!B4807,技能效果!B:B,0))</f>
        <v>高顺普攻伤害(教学)</v>
      </c>
      <c r="D4807" s="96" t="s">
        <v>873</v>
      </c>
      <c r="E4807" s="95">
        <v>10</v>
      </c>
      <c r="F4807" s="95">
        <f>INDEX(技能效果!H:H,MATCH(技能效果等级!B4807,技能效果!B:B,0))</f>
        <v>1001</v>
      </c>
      <c r="G4807" s="95">
        <f>IF(INDEX(技能效果!K:K,MATCH(B4807,技能效果!B:B,0))=0,INDEX(技能效果!I:I,MATCH(技能效果等级!B4807,技能效果!B:B,0)),INDEX(技能效果!I:I,MATCH(技能效果等级!B4807,技能效果!B:B,0))*VLOOKUP(E4807,技能数值计算!$C$19:$D$28,2,FALSE))</f>
        <v>0.5</v>
      </c>
      <c r="H4807" s="95">
        <f>INDEX(技能效果!J:J,MATCH(技能效果等级!B4807,技能效果!B:B,0))</f>
        <v>0</v>
      </c>
      <c r="I4807" s="97"/>
      <c r="J4807" s="97"/>
      <c r="K4807" s="97"/>
      <c r="L4807" s="97"/>
      <c r="M4807" s="97"/>
      <c r="N4807" s="96" t="str">
        <f>IF(INDEX(技能效果!L:L,MATCH(技能效果等级!B4807,技能效果!B:B,0))="","",INDEX(技能效果!L:L,MATCH(技能效果等级!B4807,技能效果!B:B,0)))</f>
        <v/>
      </c>
      <c r="O4807" s="95">
        <f>IF(INDEX(技能效果!N:N,MATCH(B4807,技能效果!B:B,0))=0,INDEX(技能效果!M:M,MATCH(技能效果等级!B4807,技能效果!B:B,0)),INDEX(技能效果!M:M,MATCH(技能效果等级!B4807,技能效果!B:B,0))*VLOOKUP(E4807,技能数值计算!$C$19:$D$28,2,FALSE))</f>
        <v>0</v>
      </c>
      <c r="P4807" s="97"/>
      <c r="Q4807" s="97"/>
      <c r="R4807" s="95" t="str">
        <f>IF(INDEX(技能效果!O:O,MATCH(技能效果等级!B4807,技能效果!B:B,0))="","",INDEX(技能效果!O:O,MATCH(技能效果等级!B4807,技能效果!B:B,0)))</f>
        <v/>
      </c>
      <c r="S4807" s="97"/>
      <c r="T4807" s="97"/>
      <c r="U4807" s="97"/>
      <c r="V4807" s="96" t="str">
        <f>IF(INDEX(技能效果!AF:AF,MATCH(技能效果等级!B4807,技能效果!B:B,0))="","",INDEX(技能效果!AF:AF,MATCH(技能效果等级!B4807,技能效果!B:B,0)))</f>
        <v/>
      </c>
      <c r="W4807" s="95">
        <f t="shared" si="73"/>
        <v>471</v>
      </c>
    </row>
    <row r="4808" spans="1:23" ht="16.5" x14ac:dyDescent="0.2">
      <c r="A4808" s="62">
        <v>4805</v>
      </c>
      <c r="B4808" s="95">
        <f>INDEX(技能效果!B:B,MATCH(技能效果等级!W4808,技能效果!AE:AE,0))</f>
        <v>210702002</v>
      </c>
      <c r="C4808" s="95" t="str">
        <f>INDEX(技能效果!C:C,MATCH(技能效果等级!B4808,技能效果!B:B,0))</f>
        <v>高顺普攻水晶(教学)</v>
      </c>
      <c r="D4808" s="96" t="s">
        <v>873</v>
      </c>
      <c r="E4808" s="95">
        <v>1</v>
      </c>
      <c r="F4808" s="95">
        <f>INDEX(技能效果!H:H,MATCH(技能效果等级!B4808,技能效果!B:B,0))</f>
        <v>3006</v>
      </c>
      <c r="G4808" s="95">
        <f>IF(INDEX(技能效果!K:K,MATCH(B4808,技能效果!B:B,0))=0,INDEX(技能效果!I:I,MATCH(技能效果等级!B4808,技能效果!B:B,0)),INDEX(技能效果!I:I,MATCH(技能效果等级!B4808,技能效果!B:B,0))*VLOOKUP(E4808,技能数值计算!$C$19:$D$28,2,FALSE))</f>
        <v>1</v>
      </c>
      <c r="H4808" s="95">
        <f>INDEX(技能效果!J:J,MATCH(技能效果等级!B4808,技能效果!B:B,0))</f>
        <v>0</v>
      </c>
      <c r="I4808" s="97"/>
      <c r="J4808" s="97"/>
      <c r="K4808" s="97"/>
      <c r="L4808" s="97"/>
      <c r="M4808" s="97"/>
      <c r="N4808" s="96" t="str">
        <f>IF(INDEX(技能效果!L:L,MATCH(技能效果等级!B4808,技能效果!B:B,0))="","",INDEX(技能效果!L:L,MATCH(技能效果等级!B4808,技能效果!B:B,0)))</f>
        <v/>
      </c>
      <c r="O4808" s="95">
        <f>IF(INDEX(技能效果!N:N,MATCH(B4808,技能效果!B:B,0))=0,INDEX(技能效果!M:M,MATCH(技能效果等级!B4808,技能效果!B:B,0)),INDEX(技能效果!M:M,MATCH(技能效果等级!B4808,技能效果!B:B,0))*VLOOKUP(E4808,技能数值计算!$C$19:$D$28,2,FALSE))</f>
        <v>0</v>
      </c>
      <c r="P4808" s="97"/>
      <c r="Q4808" s="97"/>
      <c r="R4808" s="95" t="str">
        <f>IF(INDEX(技能效果!O:O,MATCH(技能效果等级!B4808,技能效果!B:B,0))="","",INDEX(技能效果!O:O,MATCH(技能效果等级!B4808,技能效果!B:B,0)))</f>
        <v/>
      </c>
      <c r="S4808" s="97"/>
      <c r="T4808" s="97"/>
      <c r="U4808" s="97"/>
      <c r="V4808" s="96" t="str">
        <f>IF(INDEX(技能效果!AF:AF,MATCH(技能效果等级!B4808,技能效果!B:B,0))="","",INDEX(技能效果!AF:AF,MATCH(技能效果等级!B4808,技能效果!B:B,0)))</f>
        <v/>
      </c>
      <c r="W4808" s="95">
        <f t="shared" si="73"/>
        <v>472</v>
      </c>
    </row>
    <row r="4809" spans="1:23" ht="16.5" x14ac:dyDescent="0.2">
      <c r="A4809" s="62">
        <v>4806</v>
      </c>
      <c r="B4809" s="95">
        <f>INDEX(技能效果!B:B,MATCH(技能效果等级!W4809,技能效果!AE:AE,0))</f>
        <v>210702002</v>
      </c>
      <c r="C4809" s="95" t="str">
        <f>INDEX(技能效果!C:C,MATCH(技能效果等级!B4809,技能效果!B:B,0))</f>
        <v>高顺普攻水晶(教学)</v>
      </c>
      <c r="D4809" s="96" t="s">
        <v>873</v>
      </c>
      <c r="E4809" s="95">
        <v>2</v>
      </c>
      <c r="F4809" s="95">
        <f>INDEX(技能效果!H:H,MATCH(技能效果等级!B4809,技能效果!B:B,0))</f>
        <v>3006</v>
      </c>
      <c r="G4809" s="95">
        <f>IF(INDEX(技能效果!K:K,MATCH(B4809,技能效果!B:B,0))=0,INDEX(技能效果!I:I,MATCH(技能效果等级!B4809,技能效果!B:B,0)),INDEX(技能效果!I:I,MATCH(技能效果等级!B4809,技能效果!B:B,0))*VLOOKUP(E4809,技能数值计算!$C$19:$D$28,2,FALSE))</f>
        <v>1</v>
      </c>
      <c r="H4809" s="95">
        <f>INDEX(技能效果!J:J,MATCH(技能效果等级!B4809,技能效果!B:B,0))</f>
        <v>0</v>
      </c>
      <c r="I4809" s="97"/>
      <c r="J4809" s="97"/>
      <c r="K4809" s="97"/>
      <c r="L4809" s="97"/>
      <c r="M4809" s="97"/>
      <c r="N4809" s="96" t="str">
        <f>IF(INDEX(技能效果!L:L,MATCH(技能效果等级!B4809,技能效果!B:B,0))="","",INDEX(技能效果!L:L,MATCH(技能效果等级!B4809,技能效果!B:B,0)))</f>
        <v/>
      </c>
      <c r="O4809" s="95">
        <f>IF(INDEX(技能效果!N:N,MATCH(B4809,技能效果!B:B,0))=0,INDEX(技能效果!M:M,MATCH(技能效果等级!B4809,技能效果!B:B,0)),INDEX(技能效果!M:M,MATCH(技能效果等级!B4809,技能效果!B:B,0))*VLOOKUP(E4809,技能数值计算!$C$19:$D$28,2,FALSE))</f>
        <v>0</v>
      </c>
      <c r="P4809" s="97"/>
      <c r="Q4809" s="97"/>
      <c r="R4809" s="95" t="str">
        <f>IF(INDEX(技能效果!O:O,MATCH(技能效果等级!B4809,技能效果!B:B,0))="","",INDEX(技能效果!O:O,MATCH(技能效果等级!B4809,技能效果!B:B,0)))</f>
        <v/>
      </c>
      <c r="S4809" s="97"/>
      <c r="T4809" s="97"/>
      <c r="U4809" s="97"/>
      <c r="V4809" s="96" t="str">
        <f>IF(INDEX(技能效果!AF:AF,MATCH(技能效果等级!B4809,技能效果!B:B,0))="","",INDEX(技能效果!AF:AF,MATCH(技能效果等级!B4809,技能效果!B:B,0)))</f>
        <v/>
      </c>
      <c r="W4809" s="95">
        <f t="shared" si="73"/>
        <v>472</v>
      </c>
    </row>
    <row r="4810" spans="1:23" ht="16.5" x14ac:dyDescent="0.2">
      <c r="A4810" s="62">
        <v>4807</v>
      </c>
      <c r="B4810" s="95">
        <f>INDEX(技能效果!B:B,MATCH(技能效果等级!W4810,技能效果!AE:AE,0))</f>
        <v>210702002</v>
      </c>
      <c r="C4810" s="95" t="str">
        <f>INDEX(技能效果!C:C,MATCH(技能效果等级!B4810,技能效果!B:B,0))</f>
        <v>高顺普攻水晶(教学)</v>
      </c>
      <c r="D4810" s="96" t="s">
        <v>873</v>
      </c>
      <c r="E4810" s="95">
        <v>3</v>
      </c>
      <c r="F4810" s="95">
        <f>INDEX(技能效果!H:H,MATCH(技能效果等级!B4810,技能效果!B:B,0))</f>
        <v>3006</v>
      </c>
      <c r="G4810" s="95">
        <f>IF(INDEX(技能效果!K:K,MATCH(B4810,技能效果!B:B,0))=0,INDEX(技能效果!I:I,MATCH(技能效果等级!B4810,技能效果!B:B,0)),INDEX(技能效果!I:I,MATCH(技能效果等级!B4810,技能效果!B:B,0))*VLOOKUP(E4810,技能数值计算!$C$19:$D$28,2,FALSE))</f>
        <v>1</v>
      </c>
      <c r="H4810" s="95">
        <f>INDEX(技能效果!J:J,MATCH(技能效果等级!B4810,技能效果!B:B,0))</f>
        <v>0</v>
      </c>
      <c r="I4810" s="97"/>
      <c r="J4810" s="97"/>
      <c r="K4810" s="97"/>
      <c r="L4810" s="97"/>
      <c r="M4810" s="97"/>
      <c r="N4810" s="96" t="str">
        <f>IF(INDEX(技能效果!L:L,MATCH(技能效果等级!B4810,技能效果!B:B,0))="","",INDEX(技能效果!L:L,MATCH(技能效果等级!B4810,技能效果!B:B,0)))</f>
        <v/>
      </c>
      <c r="O4810" s="95">
        <f>IF(INDEX(技能效果!N:N,MATCH(B4810,技能效果!B:B,0))=0,INDEX(技能效果!M:M,MATCH(技能效果等级!B4810,技能效果!B:B,0)),INDEX(技能效果!M:M,MATCH(技能效果等级!B4810,技能效果!B:B,0))*VLOOKUP(E4810,技能数值计算!$C$19:$D$28,2,FALSE))</f>
        <v>0</v>
      </c>
      <c r="P4810" s="97"/>
      <c r="Q4810" s="97"/>
      <c r="R4810" s="95" t="str">
        <f>IF(INDEX(技能效果!O:O,MATCH(技能效果等级!B4810,技能效果!B:B,0))="","",INDEX(技能效果!O:O,MATCH(技能效果等级!B4810,技能效果!B:B,0)))</f>
        <v/>
      </c>
      <c r="S4810" s="97"/>
      <c r="T4810" s="97"/>
      <c r="U4810" s="97"/>
      <c r="V4810" s="96" t="str">
        <f>IF(INDEX(技能效果!AF:AF,MATCH(技能效果等级!B4810,技能效果!B:B,0))="","",INDEX(技能效果!AF:AF,MATCH(技能效果等级!B4810,技能效果!B:B,0)))</f>
        <v/>
      </c>
      <c r="W4810" s="95">
        <f t="shared" si="73"/>
        <v>472</v>
      </c>
    </row>
    <row r="4811" spans="1:23" ht="16.5" x14ac:dyDescent="0.2">
      <c r="A4811" s="62">
        <v>4808</v>
      </c>
      <c r="B4811" s="95">
        <f>INDEX(技能效果!B:B,MATCH(技能效果等级!W4811,技能效果!AE:AE,0))</f>
        <v>210702002</v>
      </c>
      <c r="C4811" s="95" t="str">
        <f>INDEX(技能效果!C:C,MATCH(技能效果等级!B4811,技能效果!B:B,0))</f>
        <v>高顺普攻水晶(教学)</v>
      </c>
      <c r="D4811" s="96" t="s">
        <v>873</v>
      </c>
      <c r="E4811" s="95">
        <v>4</v>
      </c>
      <c r="F4811" s="95">
        <f>INDEX(技能效果!H:H,MATCH(技能效果等级!B4811,技能效果!B:B,0))</f>
        <v>3006</v>
      </c>
      <c r="G4811" s="95">
        <f>IF(INDEX(技能效果!K:K,MATCH(B4811,技能效果!B:B,0))=0,INDEX(技能效果!I:I,MATCH(技能效果等级!B4811,技能效果!B:B,0)),INDEX(技能效果!I:I,MATCH(技能效果等级!B4811,技能效果!B:B,0))*VLOOKUP(E4811,技能数值计算!$C$19:$D$28,2,FALSE))</f>
        <v>1</v>
      </c>
      <c r="H4811" s="95">
        <f>INDEX(技能效果!J:J,MATCH(技能效果等级!B4811,技能效果!B:B,0))</f>
        <v>0</v>
      </c>
      <c r="I4811" s="97"/>
      <c r="J4811" s="97"/>
      <c r="K4811" s="97"/>
      <c r="L4811" s="97"/>
      <c r="M4811" s="97"/>
      <c r="N4811" s="96" t="str">
        <f>IF(INDEX(技能效果!L:L,MATCH(技能效果等级!B4811,技能效果!B:B,0))="","",INDEX(技能效果!L:L,MATCH(技能效果等级!B4811,技能效果!B:B,0)))</f>
        <v/>
      </c>
      <c r="O4811" s="95">
        <f>IF(INDEX(技能效果!N:N,MATCH(B4811,技能效果!B:B,0))=0,INDEX(技能效果!M:M,MATCH(技能效果等级!B4811,技能效果!B:B,0)),INDEX(技能效果!M:M,MATCH(技能效果等级!B4811,技能效果!B:B,0))*VLOOKUP(E4811,技能数值计算!$C$19:$D$28,2,FALSE))</f>
        <v>0</v>
      </c>
      <c r="P4811" s="97"/>
      <c r="Q4811" s="97"/>
      <c r="R4811" s="95" t="str">
        <f>IF(INDEX(技能效果!O:O,MATCH(技能效果等级!B4811,技能效果!B:B,0))="","",INDEX(技能效果!O:O,MATCH(技能效果等级!B4811,技能效果!B:B,0)))</f>
        <v/>
      </c>
      <c r="S4811" s="97"/>
      <c r="T4811" s="97"/>
      <c r="U4811" s="97"/>
      <c r="V4811" s="96" t="str">
        <f>IF(INDEX(技能效果!AF:AF,MATCH(技能效果等级!B4811,技能效果!B:B,0))="","",INDEX(技能效果!AF:AF,MATCH(技能效果等级!B4811,技能效果!B:B,0)))</f>
        <v/>
      </c>
      <c r="W4811" s="95">
        <f t="shared" si="73"/>
        <v>472</v>
      </c>
    </row>
    <row r="4812" spans="1:23" ht="16.5" x14ac:dyDescent="0.2">
      <c r="A4812" s="62">
        <v>4809</v>
      </c>
      <c r="B4812" s="95">
        <f>INDEX(技能效果!B:B,MATCH(技能效果等级!W4812,技能效果!AE:AE,0))</f>
        <v>210702002</v>
      </c>
      <c r="C4812" s="95" t="str">
        <f>INDEX(技能效果!C:C,MATCH(技能效果等级!B4812,技能效果!B:B,0))</f>
        <v>高顺普攻水晶(教学)</v>
      </c>
      <c r="D4812" s="96" t="s">
        <v>873</v>
      </c>
      <c r="E4812" s="95">
        <v>5</v>
      </c>
      <c r="F4812" s="95">
        <f>INDEX(技能效果!H:H,MATCH(技能效果等级!B4812,技能效果!B:B,0))</f>
        <v>3006</v>
      </c>
      <c r="G4812" s="95">
        <f>IF(INDEX(技能效果!K:K,MATCH(B4812,技能效果!B:B,0))=0,INDEX(技能效果!I:I,MATCH(技能效果等级!B4812,技能效果!B:B,0)),INDEX(技能效果!I:I,MATCH(技能效果等级!B4812,技能效果!B:B,0))*VLOOKUP(E4812,技能数值计算!$C$19:$D$28,2,FALSE))</f>
        <v>1</v>
      </c>
      <c r="H4812" s="95">
        <f>INDEX(技能效果!J:J,MATCH(技能效果等级!B4812,技能效果!B:B,0))</f>
        <v>0</v>
      </c>
      <c r="I4812" s="97"/>
      <c r="J4812" s="97"/>
      <c r="K4812" s="97"/>
      <c r="L4812" s="97"/>
      <c r="M4812" s="97"/>
      <c r="N4812" s="96" t="str">
        <f>IF(INDEX(技能效果!L:L,MATCH(技能效果等级!B4812,技能效果!B:B,0))="","",INDEX(技能效果!L:L,MATCH(技能效果等级!B4812,技能效果!B:B,0)))</f>
        <v/>
      </c>
      <c r="O4812" s="95">
        <f>IF(INDEX(技能效果!N:N,MATCH(B4812,技能效果!B:B,0))=0,INDEX(技能效果!M:M,MATCH(技能效果等级!B4812,技能效果!B:B,0)),INDEX(技能效果!M:M,MATCH(技能效果等级!B4812,技能效果!B:B,0))*VLOOKUP(E4812,技能数值计算!$C$19:$D$28,2,FALSE))</f>
        <v>0</v>
      </c>
      <c r="P4812" s="97"/>
      <c r="Q4812" s="97"/>
      <c r="R4812" s="95" t="str">
        <f>IF(INDEX(技能效果!O:O,MATCH(技能效果等级!B4812,技能效果!B:B,0))="","",INDEX(技能效果!O:O,MATCH(技能效果等级!B4812,技能效果!B:B,0)))</f>
        <v/>
      </c>
      <c r="S4812" s="97"/>
      <c r="T4812" s="97"/>
      <c r="U4812" s="97"/>
      <c r="V4812" s="96" t="str">
        <f>IF(INDEX(技能效果!AF:AF,MATCH(技能效果等级!B4812,技能效果!B:B,0))="","",INDEX(技能效果!AF:AF,MATCH(技能效果等级!B4812,技能效果!B:B,0)))</f>
        <v/>
      </c>
      <c r="W4812" s="95">
        <f t="shared" si="73"/>
        <v>472</v>
      </c>
    </row>
    <row r="4813" spans="1:23" ht="16.5" x14ac:dyDescent="0.2">
      <c r="A4813" s="62">
        <v>4810</v>
      </c>
      <c r="B4813" s="95">
        <f>INDEX(技能效果!B:B,MATCH(技能效果等级!W4813,技能效果!AE:AE,0))</f>
        <v>210702002</v>
      </c>
      <c r="C4813" s="95" t="str">
        <f>INDEX(技能效果!C:C,MATCH(技能效果等级!B4813,技能效果!B:B,0))</f>
        <v>高顺普攻水晶(教学)</v>
      </c>
      <c r="D4813" s="96" t="s">
        <v>873</v>
      </c>
      <c r="E4813" s="95">
        <v>6</v>
      </c>
      <c r="F4813" s="95">
        <f>INDEX(技能效果!H:H,MATCH(技能效果等级!B4813,技能效果!B:B,0))</f>
        <v>3006</v>
      </c>
      <c r="G4813" s="95">
        <f>IF(INDEX(技能效果!K:K,MATCH(B4813,技能效果!B:B,0))=0,INDEX(技能效果!I:I,MATCH(技能效果等级!B4813,技能效果!B:B,0)),INDEX(技能效果!I:I,MATCH(技能效果等级!B4813,技能效果!B:B,0))*VLOOKUP(E4813,技能数值计算!$C$19:$D$28,2,FALSE))</f>
        <v>1</v>
      </c>
      <c r="H4813" s="95">
        <f>INDEX(技能效果!J:J,MATCH(技能效果等级!B4813,技能效果!B:B,0))</f>
        <v>0</v>
      </c>
      <c r="I4813" s="97"/>
      <c r="J4813" s="97"/>
      <c r="K4813" s="97"/>
      <c r="L4813" s="97"/>
      <c r="M4813" s="97"/>
      <c r="N4813" s="96" t="str">
        <f>IF(INDEX(技能效果!L:L,MATCH(技能效果等级!B4813,技能效果!B:B,0))="","",INDEX(技能效果!L:L,MATCH(技能效果等级!B4813,技能效果!B:B,0)))</f>
        <v/>
      </c>
      <c r="O4813" s="95">
        <f>IF(INDEX(技能效果!N:N,MATCH(B4813,技能效果!B:B,0))=0,INDEX(技能效果!M:M,MATCH(技能效果等级!B4813,技能效果!B:B,0)),INDEX(技能效果!M:M,MATCH(技能效果等级!B4813,技能效果!B:B,0))*VLOOKUP(E4813,技能数值计算!$C$19:$D$28,2,FALSE))</f>
        <v>0</v>
      </c>
      <c r="P4813" s="97"/>
      <c r="Q4813" s="97"/>
      <c r="R4813" s="95" t="str">
        <f>IF(INDEX(技能效果!O:O,MATCH(技能效果等级!B4813,技能效果!B:B,0))="","",INDEX(技能效果!O:O,MATCH(技能效果等级!B4813,技能效果!B:B,0)))</f>
        <v/>
      </c>
      <c r="S4813" s="97"/>
      <c r="T4813" s="97"/>
      <c r="U4813" s="97"/>
      <c r="V4813" s="96" t="str">
        <f>IF(INDEX(技能效果!AF:AF,MATCH(技能效果等级!B4813,技能效果!B:B,0))="","",INDEX(技能效果!AF:AF,MATCH(技能效果等级!B4813,技能效果!B:B,0)))</f>
        <v/>
      </c>
      <c r="W4813" s="95">
        <f t="shared" si="73"/>
        <v>472</v>
      </c>
    </row>
    <row r="4814" spans="1:23" ht="16.5" x14ac:dyDescent="0.2">
      <c r="A4814" s="62">
        <v>4811</v>
      </c>
      <c r="B4814" s="95">
        <f>INDEX(技能效果!B:B,MATCH(技能效果等级!W4814,技能效果!AE:AE,0))</f>
        <v>210702002</v>
      </c>
      <c r="C4814" s="95" t="str">
        <f>INDEX(技能效果!C:C,MATCH(技能效果等级!B4814,技能效果!B:B,0))</f>
        <v>高顺普攻水晶(教学)</v>
      </c>
      <c r="D4814" s="96" t="s">
        <v>873</v>
      </c>
      <c r="E4814" s="95">
        <v>7</v>
      </c>
      <c r="F4814" s="95">
        <f>INDEX(技能效果!H:H,MATCH(技能效果等级!B4814,技能效果!B:B,0))</f>
        <v>3006</v>
      </c>
      <c r="G4814" s="95">
        <f>IF(INDEX(技能效果!K:K,MATCH(B4814,技能效果!B:B,0))=0,INDEX(技能效果!I:I,MATCH(技能效果等级!B4814,技能效果!B:B,0)),INDEX(技能效果!I:I,MATCH(技能效果等级!B4814,技能效果!B:B,0))*VLOOKUP(E4814,技能数值计算!$C$19:$D$28,2,FALSE))</f>
        <v>1</v>
      </c>
      <c r="H4814" s="95">
        <f>INDEX(技能效果!J:J,MATCH(技能效果等级!B4814,技能效果!B:B,0))</f>
        <v>0</v>
      </c>
      <c r="I4814" s="97"/>
      <c r="J4814" s="97"/>
      <c r="K4814" s="97"/>
      <c r="L4814" s="97"/>
      <c r="M4814" s="97"/>
      <c r="N4814" s="96" t="str">
        <f>IF(INDEX(技能效果!L:L,MATCH(技能效果等级!B4814,技能效果!B:B,0))="","",INDEX(技能效果!L:L,MATCH(技能效果等级!B4814,技能效果!B:B,0)))</f>
        <v/>
      </c>
      <c r="O4814" s="95">
        <f>IF(INDEX(技能效果!N:N,MATCH(B4814,技能效果!B:B,0))=0,INDEX(技能效果!M:M,MATCH(技能效果等级!B4814,技能效果!B:B,0)),INDEX(技能效果!M:M,MATCH(技能效果等级!B4814,技能效果!B:B,0))*VLOOKUP(E4814,技能数值计算!$C$19:$D$28,2,FALSE))</f>
        <v>0</v>
      </c>
      <c r="P4814" s="97"/>
      <c r="Q4814" s="97"/>
      <c r="R4814" s="95" t="str">
        <f>IF(INDEX(技能效果!O:O,MATCH(技能效果等级!B4814,技能效果!B:B,0))="","",INDEX(技能效果!O:O,MATCH(技能效果等级!B4814,技能效果!B:B,0)))</f>
        <v/>
      </c>
      <c r="S4814" s="97"/>
      <c r="T4814" s="97"/>
      <c r="U4814" s="97"/>
      <c r="V4814" s="96" t="str">
        <f>IF(INDEX(技能效果!AF:AF,MATCH(技能效果等级!B4814,技能效果!B:B,0))="","",INDEX(技能效果!AF:AF,MATCH(技能效果等级!B4814,技能效果!B:B,0)))</f>
        <v/>
      </c>
      <c r="W4814" s="95">
        <f t="shared" si="73"/>
        <v>472</v>
      </c>
    </row>
    <row r="4815" spans="1:23" ht="16.5" x14ac:dyDescent="0.2">
      <c r="A4815" s="62">
        <v>4812</v>
      </c>
      <c r="B4815" s="95">
        <f>INDEX(技能效果!B:B,MATCH(技能效果等级!W4815,技能效果!AE:AE,0))</f>
        <v>210702002</v>
      </c>
      <c r="C4815" s="95" t="str">
        <f>INDEX(技能效果!C:C,MATCH(技能效果等级!B4815,技能效果!B:B,0))</f>
        <v>高顺普攻水晶(教学)</v>
      </c>
      <c r="D4815" s="96" t="s">
        <v>873</v>
      </c>
      <c r="E4815" s="95">
        <v>8</v>
      </c>
      <c r="F4815" s="95">
        <f>INDEX(技能效果!H:H,MATCH(技能效果等级!B4815,技能效果!B:B,0))</f>
        <v>3006</v>
      </c>
      <c r="G4815" s="95">
        <f>IF(INDEX(技能效果!K:K,MATCH(B4815,技能效果!B:B,0))=0,INDEX(技能效果!I:I,MATCH(技能效果等级!B4815,技能效果!B:B,0)),INDEX(技能效果!I:I,MATCH(技能效果等级!B4815,技能效果!B:B,0))*VLOOKUP(E4815,技能数值计算!$C$19:$D$28,2,FALSE))</f>
        <v>1</v>
      </c>
      <c r="H4815" s="95">
        <f>INDEX(技能效果!J:J,MATCH(技能效果等级!B4815,技能效果!B:B,0))</f>
        <v>0</v>
      </c>
      <c r="I4815" s="97"/>
      <c r="J4815" s="97"/>
      <c r="K4815" s="97"/>
      <c r="L4815" s="97"/>
      <c r="M4815" s="97"/>
      <c r="N4815" s="96" t="str">
        <f>IF(INDEX(技能效果!L:L,MATCH(技能效果等级!B4815,技能效果!B:B,0))="","",INDEX(技能效果!L:L,MATCH(技能效果等级!B4815,技能效果!B:B,0)))</f>
        <v/>
      </c>
      <c r="O4815" s="95">
        <f>IF(INDEX(技能效果!N:N,MATCH(B4815,技能效果!B:B,0))=0,INDEX(技能效果!M:M,MATCH(技能效果等级!B4815,技能效果!B:B,0)),INDEX(技能效果!M:M,MATCH(技能效果等级!B4815,技能效果!B:B,0))*VLOOKUP(E4815,技能数值计算!$C$19:$D$28,2,FALSE))</f>
        <v>0</v>
      </c>
      <c r="P4815" s="97"/>
      <c r="Q4815" s="97"/>
      <c r="R4815" s="95" t="str">
        <f>IF(INDEX(技能效果!O:O,MATCH(技能效果等级!B4815,技能效果!B:B,0))="","",INDEX(技能效果!O:O,MATCH(技能效果等级!B4815,技能效果!B:B,0)))</f>
        <v/>
      </c>
      <c r="S4815" s="97"/>
      <c r="T4815" s="97"/>
      <c r="U4815" s="97"/>
      <c r="V4815" s="96" t="str">
        <f>IF(INDEX(技能效果!AF:AF,MATCH(技能效果等级!B4815,技能效果!B:B,0))="","",INDEX(技能效果!AF:AF,MATCH(技能效果等级!B4815,技能效果!B:B,0)))</f>
        <v/>
      </c>
      <c r="W4815" s="95">
        <f t="shared" si="73"/>
        <v>472</v>
      </c>
    </row>
    <row r="4816" spans="1:23" ht="16.5" x14ac:dyDescent="0.2">
      <c r="A4816" s="62">
        <v>4813</v>
      </c>
      <c r="B4816" s="95">
        <f>INDEX(技能效果!B:B,MATCH(技能效果等级!W4816,技能效果!AE:AE,0))</f>
        <v>210702002</v>
      </c>
      <c r="C4816" s="95" t="str">
        <f>INDEX(技能效果!C:C,MATCH(技能效果等级!B4816,技能效果!B:B,0))</f>
        <v>高顺普攻水晶(教学)</v>
      </c>
      <c r="D4816" s="96" t="s">
        <v>873</v>
      </c>
      <c r="E4816" s="95">
        <v>9</v>
      </c>
      <c r="F4816" s="95">
        <f>INDEX(技能效果!H:H,MATCH(技能效果等级!B4816,技能效果!B:B,0))</f>
        <v>3006</v>
      </c>
      <c r="G4816" s="95">
        <f>IF(INDEX(技能效果!K:K,MATCH(B4816,技能效果!B:B,0))=0,INDEX(技能效果!I:I,MATCH(技能效果等级!B4816,技能效果!B:B,0)),INDEX(技能效果!I:I,MATCH(技能效果等级!B4816,技能效果!B:B,0))*VLOOKUP(E4816,技能数值计算!$C$19:$D$28,2,FALSE))</f>
        <v>1</v>
      </c>
      <c r="H4816" s="95">
        <f>INDEX(技能效果!J:J,MATCH(技能效果等级!B4816,技能效果!B:B,0))</f>
        <v>0</v>
      </c>
      <c r="I4816" s="97"/>
      <c r="J4816" s="97"/>
      <c r="K4816" s="97"/>
      <c r="L4816" s="97"/>
      <c r="M4816" s="97"/>
      <c r="N4816" s="96" t="str">
        <f>IF(INDEX(技能效果!L:L,MATCH(技能效果等级!B4816,技能效果!B:B,0))="","",INDEX(技能效果!L:L,MATCH(技能效果等级!B4816,技能效果!B:B,0)))</f>
        <v/>
      </c>
      <c r="O4816" s="95">
        <f>IF(INDEX(技能效果!N:N,MATCH(B4816,技能效果!B:B,0))=0,INDEX(技能效果!M:M,MATCH(技能效果等级!B4816,技能效果!B:B,0)),INDEX(技能效果!M:M,MATCH(技能效果等级!B4816,技能效果!B:B,0))*VLOOKUP(E4816,技能数值计算!$C$19:$D$28,2,FALSE))</f>
        <v>0</v>
      </c>
      <c r="P4816" s="97"/>
      <c r="Q4816" s="97"/>
      <c r="R4816" s="95" t="str">
        <f>IF(INDEX(技能效果!O:O,MATCH(技能效果等级!B4816,技能效果!B:B,0))="","",INDEX(技能效果!O:O,MATCH(技能效果等级!B4816,技能效果!B:B,0)))</f>
        <v/>
      </c>
      <c r="S4816" s="97"/>
      <c r="T4816" s="97"/>
      <c r="U4816" s="97"/>
      <c r="V4816" s="96" t="str">
        <f>IF(INDEX(技能效果!AF:AF,MATCH(技能效果等级!B4816,技能效果!B:B,0))="","",INDEX(技能效果!AF:AF,MATCH(技能效果等级!B4816,技能效果!B:B,0)))</f>
        <v/>
      </c>
      <c r="W4816" s="95">
        <f t="shared" si="73"/>
        <v>472</v>
      </c>
    </row>
    <row r="4817" spans="1:23" ht="16.5" x14ac:dyDescent="0.2">
      <c r="A4817" s="62">
        <v>4814</v>
      </c>
      <c r="B4817" s="95">
        <f>INDEX(技能效果!B:B,MATCH(技能效果等级!W4817,技能效果!AE:AE,0))</f>
        <v>210702002</v>
      </c>
      <c r="C4817" s="95" t="str">
        <f>INDEX(技能效果!C:C,MATCH(技能效果等级!B4817,技能效果!B:B,0))</f>
        <v>高顺普攻水晶(教学)</v>
      </c>
      <c r="D4817" s="96" t="s">
        <v>873</v>
      </c>
      <c r="E4817" s="95">
        <v>10</v>
      </c>
      <c r="F4817" s="95">
        <f>INDEX(技能效果!H:H,MATCH(技能效果等级!B4817,技能效果!B:B,0))</f>
        <v>3006</v>
      </c>
      <c r="G4817" s="95">
        <f>IF(INDEX(技能效果!K:K,MATCH(B4817,技能效果!B:B,0))=0,INDEX(技能效果!I:I,MATCH(技能效果等级!B4817,技能效果!B:B,0)),INDEX(技能效果!I:I,MATCH(技能效果等级!B4817,技能效果!B:B,0))*VLOOKUP(E4817,技能数值计算!$C$19:$D$28,2,FALSE))</f>
        <v>1</v>
      </c>
      <c r="H4817" s="95">
        <f>INDEX(技能效果!J:J,MATCH(技能效果等级!B4817,技能效果!B:B,0))</f>
        <v>0</v>
      </c>
      <c r="I4817" s="97"/>
      <c r="J4817" s="97"/>
      <c r="K4817" s="97"/>
      <c r="L4817" s="97"/>
      <c r="M4817" s="97"/>
      <c r="N4817" s="96" t="str">
        <f>IF(INDEX(技能效果!L:L,MATCH(技能效果等级!B4817,技能效果!B:B,0))="","",INDEX(技能效果!L:L,MATCH(技能效果等级!B4817,技能效果!B:B,0)))</f>
        <v/>
      </c>
      <c r="O4817" s="95">
        <f>IF(INDEX(技能效果!N:N,MATCH(B4817,技能效果!B:B,0))=0,INDEX(技能效果!M:M,MATCH(技能效果等级!B4817,技能效果!B:B,0)),INDEX(技能效果!M:M,MATCH(技能效果等级!B4817,技能效果!B:B,0))*VLOOKUP(E4817,技能数值计算!$C$19:$D$28,2,FALSE))</f>
        <v>0</v>
      </c>
      <c r="P4817" s="97"/>
      <c r="Q4817" s="97"/>
      <c r="R4817" s="95" t="str">
        <f>IF(INDEX(技能效果!O:O,MATCH(技能效果等级!B4817,技能效果!B:B,0))="","",INDEX(技能效果!O:O,MATCH(技能效果等级!B4817,技能效果!B:B,0)))</f>
        <v/>
      </c>
      <c r="S4817" s="97"/>
      <c r="T4817" s="97"/>
      <c r="U4817" s="97"/>
      <c r="V4817" s="96" t="str">
        <f>IF(INDEX(技能效果!AF:AF,MATCH(技能效果等级!B4817,技能效果!B:B,0))="","",INDEX(技能效果!AF:AF,MATCH(技能效果等级!B4817,技能效果!B:B,0)))</f>
        <v/>
      </c>
      <c r="W4817" s="95">
        <f t="shared" si="73"/>
        <v>472</v>
      </c>
    </row>
    <row r="4818" spans="1:23" ht="16.5" x14ac:dyDescent="0.2">
      <c r="A4818" s="62">
        <v>4815</v>
      </c>
      <c r="B4818" s="95">
        <f>INDEX(技能效果!B:B,MATCH(技能效果等级!W4818,技能效果!AE:AE,0))</f>
        <v>210702101</v>
      </c>
      <c r="C4818" s="95" t="str">
        <f>INDEX(技能效果!C:C,MATCH(技能效果等级!B4818,技能效果!B:B,0))</f>
        <v>烈风螳螂普攻伤害(教学)</v>
      </c>
      <c r="D4818" s="96" t="s">
        <v>873</v>
      </c>
      <c r="E4818" s="95">
        <v>1</v>
      </c>
      <c r="F4818" s="95">
        <f>INDEX(技能效果!H:H,MATCH(技能效果等级!B4818,技能效果!B:B,0))</f>
        <v>1001</v>
      </c>
      <c r="G4818" s="95">
        <f>IF(INDEX(技能效果!K:K,MATCH(B4818,技能效果!B:B,0))=0,INDEX(技能效果!I:I,MATCH(技能效果等级!B4818,技能效果!B:B,0)),INDEX(技能效果!I:I,MATCH(技能效果等级!B4818,技能效果!B:B,0))*VLOOKUP(E4818,技能数值计算!$C$19:$D$28,2,FALSE))</f>
        <v>0.5</v>
      </c>
      <c r="H4818" s="95">
        <f>INDEX(技能效果!J:J,MATCH(技能效果等级!B4818,技能效果!B:B,0))</f>
        <v>0</v>
      </c>
      <c r="I4818" s="97"/>
      <c r="J4818" s="97"/>
      <c r="K4818" s="97"/>
      <c r="L4818" s="97"/>
      <c r="M4818" s="97"/>
      <c r="N4818" s="96" t="str">
        <f>IF(INDEX(技能效果!L:L,MATCH(技能效果等级!B4818,技能效果!B:B,0))="","",INDEX(技能效果!L:L,MATCH(技能效果等级!B4818,技能效果!B:B,0)))</f>
        <v/>
      </c>
      <c r="O4818" s="95">
        <f>IF(INDEX(技能效果!N:N,MATCH(B4818,技能效果!B:B,0))=0,INDEX(技能效果!M:M,MATCH(技能效果等级!B4818,技能效果!B:B,0)),INDEX(技能效果!M:M,MATCH(技能效果等级!B4818,技能效果!B:B,0))*VLOOKUP(E4818,技能数值计算!$C$19:$D$28,2,FALSE))</f>
        <v>0</v>
      </c>
      <c r="P4818" s="97"/>
      <c r="Q4818" s="97"/>
      <c r="R4818" s="95" t="str">
        <f>IF(INDEX(技能效果!O:O,MATCH(技能效果等级!B4818,技能效果!B:B,0))="","",INDEX(技能效果!O:O,MATCH(技能效果等级!B4818,技能效果!B:B,0)))</f>
        <v/>
      </c>
      <c r="S4818" s="97"/>
      <c r="T4818" s="97"/>
      <c r="U4818" s="97"/>
      <c r="V4818" s="96" t="str">
        <f>IF(INDEX(技能效果!AF:AF,MATCH(技能效果等级!B4818,技能效果!B:B,0))="","",INDEX(技能效果!AF:AF,MATCH(技能效果等级!B4818,技能效果!B:B,0)))</f>
        <v/>
      </c>
      <c r="W4818" s="95">
        <f t="shared" si="73"/>
        <v>473</v>
      </c>
    </row>
    <row r="4819" spans="1:23" ht="16.5" x14ac:dyDescent="0.2">
      <c r="A4819" s="62">
        <v>4816</v>
      </c>
      <c r="B4819" s="95">
        <f>INDEX(技能效果!B:B,MATCH(技能效果等级!W4819,技能效果!AE:AE,0))</f>
        <v>210702101</v>
      </c>
      <c r="C4819" s="95" t="str">
        <f>INDEX(技能效果!C:C,MATCH(技能效果等级!B4819,技能效果!B:B,0))</f>
        <v>烈风螳螂普攻伤害(教学)</v>
      </c>
      <c r="D4819" s="96" t="s">
        <v>873</v>
      </c>
      <c r="E4819" s="95">
        <v>2</v>
      </c>
      <c r="F4819" s="95">
        <f>INDEX(技能效果!H:H,MATCH(技能效果等级!B4819,技能效果!B:B,0))</f>
        <v>1001</v>
      </c>
      <c r="G4819" s="95">
        <f>IF(INDEX(技能效果!K:K,MATCH(B4819,技能效果!B:B,0))=0,INDEX(技能效果!I:I,MATCH(技能效果等级!B4819,技能效果!B:B,0)),INDEX(技能效果!I:I,MATCH(技能效果等级!B4819,技能效果!B:B,0))*VLOOKUP(E4819,技能数值计算!$C$19:$D$28,2,FALSE))</f>
        <v>0.5</v>
      </c>
      <c r="H4819" s="95">
        <f>INDEX(技能效果!J:J,MATCH(技能效果等级!B4819,技能效果!B:B,0))</f>
        <v>0</v>
      </c>
      <c r="I4819" s="97"/>
      <c r="J4819" s="97"/>
      <c r="K4819" s="97"/>
      <c r="L4819" s="97"/>
      <c r="M4819" s="97"/>
      <c r="N4819" s="96" t="str">
        <f>IF(INDEX(技能效果!L:L,MATCH(技能效果等级!B4819,技能效果!B:B,0))="","",INDEX(技能效果!L:L,MATCH(技能效果等级!B4819,技能效果!B:B,0)))</f>
        <v/>
      </c>
      <c r="O4819" s="95">
        <f>IF(INDEX(技能效果!N:N,MATCH(B4819,技能效果!B:B,0))=0,INDEX(技能效果!M:M,MATCH(技能效果等级!B4819,技能效果!B:B,0)),INDEX(技能效果!M:M,MATCH(技能效果等级!B4819,技能效果!B:B,0))*VLOOKUP(E4819,技能数值计算!$C$19:$D$28,2,FALSE))</f>
        <v>0</v>
      </c>
      <c r="P4819" s="97"/>
      <c r="Q4819" s="97"/>
      <c r="R4819" s="95" t="str">
        <f>IF(INDEX(技能效果!O:O,MATCH(技能效果等级!B4819,技能效果!B:B,0))="","",INDEX(技能效果!O:O,MATCH(技能效果等级!B4819,技能效果!B:B,0)))</f>
        <v/>
      </c>
      <c r="S4819" s="97"/>
      <c r="T4819" s="97"/>
      <c r="U4819" s="97"/>
      <c r="V4819" s="96" t="str">
        <f>IF(INDEX(技能效果!AF:AF,MATCH(技能效果等级!B4819,技能效果!B:B,0))="","",INDEX(技能效果!AF:AF,MATCH(技能效果等级!B4819,技能效果!B:B,0)))</f>
        <v/>
      </c>
      <c r="W4819" s="95">
        <f t="shared" si="73"/>
        <v>473</v>
      </c>
    </row>
    <row r="4820" spans="1:23" ht="16.5" x14ac:dyDescent="0.2">
      <c r="A4820" s="62">
        <v>4817</v>
      </c>
      <c r="B4820" s="95">
        <f>INDEX(技能效果!B:B,MATCH(技能效果等级!W4820,技能效果!AE:AE,0))</f>
        <v>210702101</v>
      </c>
      <c r="C4820" s="95" t="str">
        <f>INDEX(技能效果!C:C,MATCH(技能效果等级!B4820,技能效果!B:B,0))</f>
        <v>烈风螳螂普攻伤害(教学)</v>
      </c>
      <c r="D4820" s="96" t="s">
        <v>873</v>
      </c>
      <c r="E4820" s="95">
        <v>3</v>
      </c>
      <c r="F4820" s="95">
        <f>INDEX(技能效果!H:H,MATCH(技能效果等级!B4820,技能效果!B:B,0))</f>
        <v>1001</v>
      </c>
      <c r="G4820" s="95">
        <f>IF(INDEX(技能效果!K:K,MATCH(B4820,技能效果!B:B,0))=0,INDEX(技能效果!I:I,MATCH(技能效果等级!B4820,技能效果!B:B,0)),INDEX(技能效果!I:I,MATCH(技能效果等级!B4820,技能效果!B:B,0))*VLOOKUP(E4820,技能数值计算!$C$19:$D$28,2,FALSE))</f>
        <v>0.5</v>
      </c>
      <c r="H4820" s="95">
        <f>INDEX(技能效果!J:J,MATCH(技能效果等级!B4820,技能效果!B:B,0))</f>
        <v>0</v>
      </c>
      <c r="I4820" s="97"/>
      <c r="J4820" s="97"/>
      <c r="K4820" s="97"/>
      <c r="L4820" s="97"/>
      <c r="M4820" s="97"/>
      <c r="N4820" s="96" t="str">
        <f>IF(INDEX(技能效果!L:L,MATCH(技能效果等级!B4820,技能效果!B:B,0))="","",INDEX(技能效果!L:L,MATCH(技能效果等级!B4820,技能效果!B:B,0)))</f>
        <v/>
      </c>
      <c r="O4820" s="95">
        <f>IF(INDEX(技能效果!N:N,MATCH(B4820,技能效果!B:B,0))=0,INDEX(技能效果!M:M,MATCH(技能效果等级!B4820,技能效果!B:B,0)),INDEX(技能效果!M:M,MATCH(技能效果等级!B4820,技能效果!B:B,0))*VLOOKUP(E4820,技能数值计算!$C$19:$D$28,2,FALSE))</f>
        <v>0</v>
      </c>
      <c r="P4820" s="97"/>
      <c r="Q4820" s="97"/>
      <c r="R4820" s="95" t="str">
        <f>IF(INDEX(技能效果!O:O,MATCH(技能效果等级!B4820,技能效果!B:B,0))="","",INDEX(技能效果!O:O,MATCH(技能效果等级!B4820,技能效果!B:B,0)))</f>
        <v/>
      </c>
      <c r="S4820" s="97"/>
      <c r="T4820" s="97"/>
      <c r="U4820" s="97"/>
      <c r="V4820" s="96" t="str">
        <f>IF(INDEX(技能效果!AF:AF,MATCH(技能效果等级!B4820,技能效果!B:B,0))="","",INDEX(技能效果!AF:AF,MATCH(技能效果等级!B4820,技能效果!B:B,0)))</f>
        <v/>
      </c>
      <c r="W4820" s="95">
        <f t="shared" si="73"/>
        <v>473</v>
      </c>
    </row>
    <row r="4821" spans="1:23" ht="16.5" x14ac:dyDescent="0.2">
      <c r="A4821" s="62">
        <v>4818</v>
      </c>
      <c r="B4821" s="95">
        <f>INDEX(技能效果!B:B,MATCH(技能效果等级!W4821,技能效果!AE:AE,0))</f>
        <v>210702101</v>
      </c>
      <c r="C4821" s="95" t="str">
        <f>INDEX(技能效果!C:C,MATCH(技能效果等级!B4821,技能效果!B:B,0))</f>
        <v>烈风螳螂普攻伤害(教学)</v>
      </c>
      <c r="D4821" s="96" t="s">
        <v>873</v>
      </c>
      <c r="E4821" s="95">
        <v>4</v>
      </c>
      <c r="F4821" s="95">
        <f>INDEX(技能效果!H:H,MATCH(技能效果等级!B4821,技能效果!B:B,0))</f>
        <v>1001</v>
      </c>
      <c r="G4821" s="95">
        <f>IF(INDEX(技能效果!K:K,MATCH(B4821,技能效果!B:B,0))=0,INDEX(技能效果!I:I,MATCH(技能效果等级!B4821,技能效果!B:B,0)),INDEX(技能效果!I:I,MATCH(技能效果等级!B4821,技能效果!B:B,0))*VLOOKUP(E4821,技能数值计算!$C$19:$D$28,2,FALSE))</f>
        <v>0.5</v>
      </c>
      <c r="H4821" s="95">
        <f>INDEX(技能效果!J:J,MATCH(技能效果等级!B4821,技能效果!B:B,0))</f>
        <v>0</v>
      </c>
      <c r="I4821" s="97"/>
      <c r="J4821" s="97"/>
      <c r="K4821" s="97"/>
      <c r="L4821" s="97"/>
      <c r="M4821" s="97"/>
      <c r="N4821" s="96" t="str">
        <f>IF(INDEX(技能效果!L:L,MATCH(技能效果等级!B4821,技能效果!B:B,0))="","",INDEX(技能效果!L:L,MATCH(技能效果等级!B4821,技能效果!B:B,0)))</f>
        <v/>
      </c>
      <c r="O4821" s="95">
        <f>IF(INDEX(技能效果!N:N,MATCH(B4821,技能效果!B:B,0))=0,INDEX(技能效果!M:M,MATCH(技能效果等级!B4821,技能效果!B:B,0)),INDEX(技能效果!M:M,MATCH(技能效果等级!B4821,技能效果!B:B,0))*VLOOKUP(E4821,技能数值计算!$C$19:$D$28,2,FALSE))</f>
        <v>0</v>
      </c>
      <c r="P4821" s="97"/>
      <c r="Q4821" s="97"/>
      <c r="R4821" s="95" t="str">
        <f>IF(INDEX(技能效果!O:O,MATCH(技能效果等级!B4821,技能效果!B:B,0))="","",INDEX(技能效果!O:O,MATCH(技能效果等级!B4821,技能效果!B:B,0)))</f>
        <v/>
      </c>
      <c r="S4821" s="97"/>
      <c r="T4821" s="97"/>
      <c r="U4821" s="97"/>
      <c r="V4821" s="96" t="str">
        <f>IF(INDEX(技能效果!AF:AF,MATCH(技能效果等级!B4821,技能效果!B:B,0))="","",INDEX(技能效果!AF:AF,MATCH(技能效果等级!B4821,技能效果!B:B,0)))</f>
        <v/>
      </c>
      <c r="W4821" s="95">
        <f t="shared" si="73"/>
        <v>473</v>
      </c>
    </row>
    <row r="4822" spans="1:23" ht="16.5" x14ac:dyDescent="0.2">
      <c r="A4822" s="62">
        <v>4819</v>
      </c>
      <c r="B4822" s="95">
        <f>INDEX(技能效果!B:B,MATCH(技能效果等级!W4822,技能效果!AE:AE,0))</f>
        <v>210702101</v>
      </c>
      <c r="C4822" s="95" t="str">
        <f>INDEX(技能效果!C:C,MATCH(技能效果等级!B4822,技能效果!B:B,0))</f>
        <v>烈风螳螂普攻伤害(教学)</v>
      </c>
      <c r="D4822" s="96" t="s">
        <v>873</v>
      </c>
      <c r="E4822" s="95">
        <v>5</v>
      </c>
      <c r="F4822" s="95">
        <f>INDEX(技能效果!H:H,MATCH(技能效果等级!B4822,技能效果!B:B,0))</f>
        <v>1001</v>
      </c>
      <c r="G4822" s="95">
        <f>IF(INDEX(技能效果!K:K,MATCH(B4822,技能效果!B:B,0))=0,INDEX(技能效果!I:I,MATCH(技能效果等级!B4822,技能效果!B:B,0)),INDEX(技能效果!I:I,MATCH(技能效果等级!B4822,技能效果!B:B,0))*VLOOKUP(E4822,技能数值计算!$C$19:$D$28,2,FALSE))</f>
        <v>0.5</v>
      </c>
      <c r="H4822" s="95">
        <f>INDEX(技能效果!J:J,MATCH(技能效果等级!B4822,技能效果!B:B,0))</f>
        <v>0</v>
      </c>
      <c r="I4822" s="97"/>
      <c r="J4822" s="97"/>
      <c r="K4822" s="97"/>
      <c r="L4822" s="97"/>
      <c r="M4822" s="97"/>
      <c r="N4822" s="96" t="str">
        <f>IF(INDEX(技能效果!L:L,MATCH(技能效果等级!B4822,技能效果!B:B,0))="","",INDEX(技能效果!L:L,MATCH(技能效果等级!B4822,技能效果!B:B,0)))</f>
        <v/>
      </c>
      <c r="O4822" s="95">
        <f>IF(INDEX(技能效果!N:N,MATCH(B4822,技能效果!B:B,0))=0,INDEX(技能效果!M:M,MATCH(技能效果等级!B4822,技能效果!B:B,0)),INDEX(技能效果!M:M,MATCH(技能效果等级!B4822,技能效果!B:B,0))*VLOOKUP(E4822,技能数值计算!$C$19:$D$28,2,FALSE))</f>
        <v>0</v>
      </c>
      <c r="P4822" s="97"/>
      <c r="Q4822" s="97"/>
      <c r="R4822" s="95" t="str">
        <f>IF(INDEX(技能效果!O:O,MATCH(技能效果等级!B4822,技能效果!B:B,0))="","",INDEX(技能效果!O:O,MATCH(技能效果等级!B4822,技能效果!B:B,0)))</f>
        <v/>
      </c>
      <c r="S4822" s="97"/>
      <c r="T4822" s="97"/>
      <c r="U4822" s="97"/>
      <c r="V4822" s="96" t="str">
        <f>IF(INDEX(技能效果!AF:AF,MATCH(技能效果等级!B4822,技能效果!B:B,0))="","",INDEX(技能效果!AF:AF,MATCH(技能效果等级!B4822,技能效果!B:B,0)))</f>
        <v/>
      </c>
      <c r="W4822" s="95">
        <f t="shared" si="73"/>
        <v>473</v>
      </c>
    </row>
    <row r="4823" spans="1:23" ht="16.5" x14ac:dyDescent="0.2">
      <c r="A4823" s="62">
        <v>4820</v>
      </c>
      <c r="B4823" s="95">
        <f>INDEX(技能效果!B:B,MATCH(技能效果等级!W4823,技能效果!AE:AE,0))</f>
        <v>210702101</v>
      </c>
      <c r="C4823" s="95" t="str">
        <f>INDEX(技能效果!C:C,MATCH(技能效果等级!B4823,技能效果!B:B,0))</f>
        <v>烈风螳螂普攻伤害(教学)</v>
      </c>
      <c r="D4823" s="96" t="s">
        <v>873</v>
      </c>
      <c r="E4823" s="95">
        <v>6</v>
      </c>
      <c r="F4823" s="95">
        <f>INDEX(技能效果!H:H,MATCH(技能效果等级!B4823,技能效果!B:B,0))</f>
        <v>1001</v>
      </c>
      <c r="G4823" s="95">
        <f>IF(INDEX(技能效果!K:K,MATCH(B4823,技能效果!B:B,0))=0,INDEX(技能效果!I:I,MATCH(技能效果等级!B4823,技能效果!B:B,0)),INDEX(技能效果!I:I,MATCH(技能效果等级!B4823,技能效果!B:B,0))*VLOOKUP(E4823,技能数值计算!$C$19:$D$28,2,FALSE))</f>
        <v>0.5</v>
      </c>
      <c r="H4823" s="95">
        <f>INDEX(技能效果!J:J,MATCH(技能效果等级!B4823,技能效果!B:B,0))</f>
        <v>0</v>
      </c>
      <c r="I4823" s="97"/>
      <c r="J4823" s="97"/>
      <c r="K4823" s="97"/>
      <c r="L4823" s="97"/>
      <c r="M4823" s="97"/>
      <c r="N4823" s="96" t="str">
        <f>IF(INDEX(技能效果!L:L,MATCH(技能效果等级!B4823,技能效果!B:B,0))="","",INDEX(技能效果!L:L,MATCH(技能效果等级!B4823,技能效果!B:B,0)))</f>
        <v/>
      </c>
      <c r="O4823" s="95">
        <f>IF(INDEX(技能效果!N:N,MATCH(B4823,技能效果!B:B,0))=0,INDEX(技能效果!M:M,MATCH(技能效果等级!B4823,技能效果!B:B,0)),INDEX(技能效果!M:M,MATCH(技能效果等级!B4823,技能效果!B:B,0))*VLOOKUP(E4823,技能数值计算!$C$19:$D$28,2,FALSE))</f>
        <v>0</v>
      </c>
      <c r="P4823" s="97"/>
      <c r="Q4823" s="97"/>
      <c r="R4823" s="95" t="str">
        <f>IF(INDEX(技能效果!O:O,MATCH(技能效果等级!B4823,技能效果!B:B,0))="","",INDEX(技能效果!O:O,MATCH(技能效果等级!B4823,技能效果!B:B,0)))</f>
        <v/>
      </c>
      <c r="S4823" s="97"/>
      <c r="T4823" s="97"/>
      <c r="U4823" s="97"/>
      <c r="V4823" s="96" t="str">
        <f>IF(INDEX(技能效果!AF:AF,MATCH(技能效果等级!B4823,技能效果!B:B,0))="","",INDEX(技能效果!AF:AF,MATCH(技能效果等级!B4823,技能效果!B:B,0)))</f>
        <v/>
      </c>
      <c r="W4823" s="95">
        <f t="shared" si="73"/>
        <v>473</v>
      </c>
    </row>
    <row r="4824" spans="1:23" ht="16.5" x14ac:dyDescent="0.2">
      <c r="A4824" s="62">
        <v>4821</v>
      </c>
      <c r="B4824" s="95">
        <f>INDEX(技能效果!B:B,MATCH(技能效果等级!W4824,技能效果!AE:AE,0))</f>
        <v>210702101</v>
      </c>
      <c r="C4824" s="95" t="str">
        <f>INDEX(技能效果!C:C,MATCH(技能效果等级!B4824,技能效果!B:B,0))</f>
        <v>烈风螳螂普攻伤害(教学)</v>
      </c>
      <c r="D4824" s="96" t="s">
        <v>873</v>
      </c>
      <c r="E4824" s="95">
        <v>7</v>
      </c>
      <c r="F4824" s="95">
        <f>INDEX(技能效果!H:H,MATCH(技能效果等级!B4824,技能效果!B:B,0))</f>
        <v>1001</v>
      </c>
      <c r="G4824" s="95">
        <f>IF(INDEX(技能效果!K:K,MATCH(B4824,技能效果!B:B,0))=0,INDEX(技能效果!I:I,MATCH(技能效果等级!B4824,技能效果!B:B,0)),INDEX(技能效果!I:I,MATCH(技能效果等级!B4824,技能效果!B:B,0))*VLOOKUP(E4824,技能数值计算!$C$19:$D$28,2,FALSE))</f>
        <v>0.5</v>
      </c>
      <c r="H4824" s="95">
        <f>INDEX(技能效果!J:J,MATCH(技能效果等级!B4824,技能效果!B:B,0))</f>
        <v>0</v>
      </c>
      <c r="I4824" s="97"/>
      <c r="J4824" s="97"/>
      <c r="K4824" s="97"/>
      <c r="L4824" s="97"/>
      <c r="M4824" s="97"/>
      <c r="N4824" s="96" t="str">
        <f>IF(INDEX(技能效果!L:L,MATCH(技能效果等级!B4824,技能效果!B:B,0))="","",INDEX(技能效果!L:L,MATCH(技能效果等级!B4824,技能效果!B:B,0)))</f>
        <v/>
      </c>
      <c r="O4824" s="95">
        <f>IF(INDEX(技能效果!N:N,MATCH(B4824,技能效果!B:B,0))=0,INDEX(技能效果!M:M,MATCH(技能效果等级!B4824,技能效果!B:B,0)),INDEX(技能效果!M:M,MATCH(技能效果等级!B4824,技能效果!B:B,0))*VLOOKUP(E4824,技能数值计算!$C$19:$D$28,2,FALSE))</f>
        <v>0</v>
      </c>
      <c r="P4824" s="97"/>
      <c r="Q4824" s="97"/>
      <c r="R4824" s="95" t="str">
        <f>IF(INDEX(技能效果!O:O,MATCH(技能效果等级!B4824,技能效果!B:B,0))="","",INDEX(技能效果!O:O,MATCH(技能效果等级!B4824,技能效果!B:B,0)))</f>
        <v/>
      </c>
      <c r="S4824" s="97"/>
      <c r="T4824" s="97"/>
      <c r="U4824" s="97"/>
      <c r="V4824" s="96" t="str">
        <f>IF(INDEX(技能效果!AF:AF,MATCH(技能效果等级!B4824,技能效果!B:B,0))="","",INDEX(技能效果!AF:AF,MATCH(技能效果等级!B4824,技能效果!B:B,0)))</f>
        <v/>
      </c>
      <c r="W4824" s="95">
        <f t="shared" si="73"/>
        <v>473</v>
      </c>
    </row>
    <row r="4825" spans="1:23" ht="16.5" x14ac:dyDescent="0.2">
      <c r="A4825" s="62">
        <v>4822</v>
      </c>
      <c r="B4825" s="95">
        <f>INDEX(技能效果!B:B,MATCH(技能效果等级!W4825,技能效果!AE:AE,0))</f>
        <v>210702101</v>
      </c>
      <c r="C4825" s="95" t="str">
        <f>INDEX(技能效果!C:C,MATCH(技能效果等级!B4825,技能效果!B:B,0))</f>
        <v>烈风螳螂普攻伤害(教学)</v>
      </c>
      <c r="D4825" s="96" t="s">
        <v>873</v>
      </c>
      <c r="E4825" s="95">
        <v>8</v>
      </c>
      <c r="F4825" s="95">
        <f>INDEX(技能效果!H:H,MATCH(技能效果等级!B4825,技能效果!B:B,0))</f>
        <v>1001</v>
      </c>
      <c r="G4825" s="95">
        <f>IF(INDEX(技能效果!K:K,MATCH(B4825,技能效果!B:B,0))=0,INDEX(技能效果!I:I,MATCH(技能效果等级!B4825,技能效果!B:B,0)),INDEX(技能效果!I:I,MATCH(技能效果等级!B4825,技能效果!B:B,0))*VLOOKUP(E4825,技能数值计算!$C$19:$D$28,2,FALSE))</f>
        <v>0.5</v>
      </c>
      <c r="H4825" s="95">
        <f>INDEX(技能效果!J:J,MATCH(技能效果等级!B4825,技能效果!B:B,0))</f>
        <v>0</v>
      </c>
      <c r="I4825" s="97"/>
      <c r="J4825" s="97"/>
      <c r="K4825" s="97"/>
      <c r="L4825" s="97"/>
      <c r="M4825" s="97"/>
      <c r="N4825" s="96" t="str">
        <f>IF(INDEX(技能效果!L:L,MATCH(技能效果等级!B4825,技能效果!B:B,0))="","",INDEX(技能效果!L:L,MATCH(技能效果等级!B4825,技能效果!B:B,0)))</f>
        <v/>
      </c>
      <c r="O4825" s="95">
        <f>IF(INDEX(技能效果!N:N,MATCH(B4825,技能效果!B:B,0))=0,INDEX(技能效果!M:M,MATCH(技能效果等级!B4825,技能效果!B:B,0)),INDEX(技能效果!M:M,MATCH(技能效果等级!B4825,技能效果!B:B,0))*VLOOKUP(E4825,技能数值计算!$C$19:$D$28,2,FALSE))</f>
        <v>0</v>
      </c>
      <c r="P4825" s="97"/>
      <c r="Q4825" s="97"/>
      <c r="R4825" s="95" t="str">
        <f>IF(INDEX(技能效果!O:O,MATCH(技能效果等级!B4825,技能效果!B:B,0))="","",INDEX(技能效果!O:O,MATCH(技能效果等级!B4825,技能效果!B:B,0)))</f>
        <v/>
      </c>
      <c r="S4825" s="97"/>
      <c r="T4825" s="97"/>
      <c r="U4825" s="97"/>
      <c r="V4825" s="96" t="str">
        <f>IF(INDEX(技能效果!AF:AF,MATCH(技能效果等级!B4825,技能效果!B:B,0))="","",INDEX(技能效果!AF:AF,MATCH(技能效果等级!B4825,技能效果!B:B,0)))</f>
        <v/>
      </c>
      <c r="W4825" s="95">
        <f t="shared" si="73"/>
        <v>473</v>
      </c>
    </row>
    <row r="4826" spans="1:23" ht="16.5" x14ac:dyDescent="0.2">
      <c r="A4826" s="62">
        <v>4823</v>
      </c>
      <c r="B4826" s="95">
        <f>INDEX(技能效果!B:B,MATCH(技能效果等级!W4826,技能效果!AE:AE,0))</f>
        <v>210702101</v>
      </c>
      <c r="C4826" s="95" t="str">
        <f>INDEX(技能效果!C:C,MATCH(技能效果等级!B4826,技能效果!B:B,0))</f>
        <v>烈风螳螂普攻伤害(教学)</v>
      </c>
      <c r="D4826" s="96" t="s">
        <v>873</v>
      </c>
      <c r="E4826" s="95">
        <v>9</v>
      </c>
      <c r="F4826" s="95">
        <f>INDEX(技能效果!H:H,MATCH(技能效果等级!B4826,技能效果!B:B,0))</f>
        <v>1001</v>
      </c>
      <c r="G4826" s="95">
        <f>IF(INDEX(技能效果!K:K,MATCH(B4826,技能效果!B:B,0))=0,INDEX(技能效果!I:I,MATCH(技能效果等级!B4826,技能效果!B:B,0)),INDEX(技能效果!I:I,MATCH(技能效果等级!B4826,技能效果!B:B,0))*VLOOKUP(E4826,技能数值计算!$C$19:$D$28,2,FALSE))</f>
        <v>0.5</v>
      </c>
      <c r="H4826" s="95">
        <f>INDEX(技能效果!J:J,MATCH(技能效果等级!B4826,技能效果!B:B,0))</f>
        <v>0</v>
      </c>
      <c r="I4826" s="97"/>
      <c r="J4826" s="97"/>
      <c r="K4826" s="97"/>
      <c r="L4826" s="97"/>
      <c r="M4826" s="97"/>
      <c r="N4826" s="96" t="str">
        <f>IF(INDEX(技能效果!L:L,MATCH(技能效果等级!B4826,技能效果!B:B,0))="","",INDEX(技能效果!L:L,MATCH(技能效果等级!B4826,技能效果!B:B,0)))</f>
        <v/>
      </c>
      <c r="O4826" s="95">
        <f>IF(INDEX(技能效果!N:N,MATCH(B4826,技能效果!B:B,0))=0,INDEX(技能效果!M:M,MATCH(技能效果等级!B4826,技能效果!B:B,0)),INDEX(技能效果!M:M,MATCH(技能效果等级!B4826,技能效果!B:B,0))*VLOOKUP(E4826,技能数值计算!$C$19:$D$28,2,FALSE))</f>
        <v>0</v>
      </c>
      <c r="P4826" s="97"/>
      <c r="Q4826" s="97"/>
      <c r="R4826" s="95" t="str">
        <f>IF(INDEX(技能效果!O:O,MATCH(技能效果等级!B4826,技能效果!B:B,0))="","",INDEX(技能效果!O:O,MATCH(技能效果等级!B4826,技能效果!B:B,0)))</f>
        <v/>
      </c>
      <c r="S4826" s="97"/>
      <c r="T4826" s="97"/>
      <c r="U4826" s="97"/>
      <c r="V4826" s="96" t="str">
        <f>IF(INDEX(技能效果!AF:AF,MATCH(技能效果等级!B4826,技能效果!B:B,0))="","",INDEX(技能效果!AF:AF,MATCH(技能效果等级!B4826,技能效果!B:B,0)))</f>
        <v/>
      </c>
      <c r="W4826" s="95">
        <f t="shared" si="73"/>
        <v>473</v>
      </c>
    </row>
    <row r="4827" spans="1:23" ht="16.5" x14ac:dyDescent="0.2">
      <c r="A4827" s="62">
        <v>4824</v>
      </c>
      <c r="B4827" s="95">
        <f>INDEX(技能效果!B:B,MATCH(技能效果等级!W4827,技能效果!AE:AE,0))</f>
        <v>210702101</v>
      </c>
      <c r="C4827" s="95" t="str">
        <f>INDEX(技能效果!C:C,MATCH(技能效果等级!B4827,技能效果!B:B,0))</f>
        <v>烈风螳螂普攻伤害(教学)</v>
      </c>
      <c r="D4827" s="96" t="s">
        <v>873</v>
      </c>
      <c r="E4827" s="95">
        <v>10</v>
      </c>
      <c r="F4827" s="95">
        <f>INDEX(技能效果!H:H,MATCH(技能效果等级!B4827,技能效果!B:B,0))</f>
        <v>1001</v>
      </c>
      <c r="G4827" s="95">
        <f>IF(INDEX(技能效果!K:K,MATCH(B4827,技能效果!B:B,0))=0,INDEX(技能效果!I:I,MATCH(技能效果等级!B4827,技能效果!B:B,0)),INDEX(技能效果!I:I,MATCH(技能效果等级!B4827,技能效果!B:B,0))*VLOOKUP(E4827,技能数值计算!$C$19:$D$28,2,FALSE))</f>
        <v>0.5</v>
      </c>
      <c r="H4827" s="95">
        <f>INDEX(技能效果!J:J,MATCH(技能效果等级!B4827,技能效果!B:B,0))</f>
        <v>0</v>
      </c>
      <c r="I4827" s="97"/>
      <c r="J4827" s="97"/>
      <c r="K4827" s="97"/>
      <c r="L4827" s="97"/>
      <c r="M4827" s="97"/>
      <c r="N4827" s="96" t="str">
        <f>IF(INDEX(技能效果!L:L,MATCH(技能效果等级!B4827,技能效果!B:B,0))="","",INDEX(技能效果!L:L,MATCH(技能效果等级!B4827,技能效果!B:B,0)))</f>
        <v/>
      </c>
      <c r="O4827" s="95">
        <f>IF(INDEX(技能效果!N:N,MATCH(B4827,技能效果!B:B,0))=0,INDEX(技能效果!M:M,MATCH(技能效果等级!B4827,技能效果!B:B,0)),INDEX(技能效果!M:M,MATCH(技能效果等级!B4827,技能效果!B:B,0))*VLOOKUP(E4827,技能数值计算!$C$19:$D$28,2,FALSE))</f>
        <v>0</v>
      </c>
      <c r="P4827" s="97"/>
      <c r="Q4827" s="97"/>
      <c r="R4827" s="95" t="str">
        <f>IF(INDEX(技能效果!O:O,MATCH(技能效果等级!B4827,技能效果!B:B,0))="","",INDEX(技能效果!O:O,MATCH(技能效果等级!B4827,技能效果!B:B,0)))</f>
        <v/>
      </c>
      <c r="S4827" s="97"/>
      <c r="T4827" s="97"/>
      <c r="U4827" s="97"/>
      <c r="V4827" s="96" t="str">
        <f>IF(INDEX(技能效果!AF:AF,MATCH(技能效果等级!B4827,技能效果!B:B,0))="","",INDEX(技能效果!AF:AF,MATCH(技能效果等级!B4827,技能效果!B:B,0)))</f>
        <v/>
      </c>
      <c r="W4827" s="95">
        <f t="shared" si="73"/>
        <v>473</v>
      </c>
    </row>
    <row r="4828" spans="1:23" ht="16.5" x14ac:dyDescent="0.2">
      <c r="A4828" s="62">
        <v>4825</v>
      </c>
      <c r="B4828" s="95">
        <f>INDEX(技能效果!B:B,MATCH(技能效果等级!W4828,技能效果!AE:AE,0))</f>
        <v>210702102</v>
      </c>
      <c r="C4828" s="95" t="str">
        <f>INDEX(技能效果!C:C,MATCH(技能效果等级!B4828,技能效果!B:B,0))</f>
        <v>烈风螳螂普攻水晶(教学)</v>
      </c>
      <c r="D4828" s="96" t="s">
        <v>873</v>
      </c>
      <c r="E4828" s="95">
        <v>1</v>
      </c>
      <c r="F4828" s="95">
        <f>INDEX(技能效果!H:H,MATCH(技能效果等级!B4828,技能效果!B:B,0))</f>
        <v>3006</v>
      </c>
      <c r="G4828" s="95">
        <f>IF(INDEX(技能效果!K:K,MATCH(B4828,技能效果!B:B,0))=0,INDEX(技能效果!I:I,MATCH(技能效果等级!B4828,技能效果!B:B,0)),INDEX(技能效果!I:I,MATCH(技能效果等级!B4828,技能效果!B:B,0))*VLOOKUP(E4828,技能数值计算!$C$19:$D$28,2,FALSE))</f>
        <v>1</v>
      </c>
      <c r="H4828" s="95">
        <f>INDEX(技能效果!J:J,MATCH(技能效果等级!B4828,技能效果!B:B,0))</f>
        <v>0</v>
      </c>
      <c r="I4828" s="97"/>
      <c r="J4828" s="97"/>
      <c r="K4828" s="97"/>
      <c r="L4828" s="97"/>
      <c r="M4828" s="97"/>
      <c r="N4828" s="96" t="str">
        <f>IF(INDEX(技能效果!L:L,MATCH(技能效果等级!B4828,技能效果!B:B,0))="","",INDEX(技能效果!L:L,MATCH(技能效果等级!B4828,技能效果!B:B,0)))</f>
        <v/>
      </c>
      <c r="O4828" s="95">
        <f>IF(INDEX(技能效果!N:N,MATCH(B4828,技能效果!B:B,0))=0,INDEX(技能效果!M:M,MATCH(技能效果等级!B4828,技能效果!B:B,0)),INDEX(技能效果!M:M,MATCH(技能效果等级!B4828,技能效果!B:B,0))*VLOOKUP(E4828,技能数值计算!$C$19:$D$28,2,FALSE))</f>
        <v>0</v>
      </c>
      <c r="P4828" s="97"/>
      <c r="Q4828" s="97"/>
      <c r="R4828" s="95" t="str">
        <f>IF(INDEX(技能效果!O:O,MATCH(技能效果等级!B4828,技能效果!B:B,0))="","",INDEX(技能效果!O:O,MATCH(技能效果等级!B4828,技能效果!B:B,0)))</f>
        <v/>
      </c>
      <c r="S4828" s="97"/>
      <c r="T4828" s="97"/>
      <c r="U4828" s="97"/>
      <c r="V4828" s="96" t="str">
        <f>IF(INDEX(技能效果!AF:AF,MATCH(技能效果等级!B4828,技能效果!B:B,0))="","",INDEX(技能效果!AF:AF,MATCH(技能效果等级!B4828,技能效果!B:B,0)))</f>
        <v/>
      </c>
      <c r="W4828" s="95">
        <f t="shared" si="73"/>
        <v>474</v>
      </c>
    </row>
    <row r="4829" spans="1:23" ht="16.5" x14ac:dyDescent="0.2">
      <c r="A4829" s="62">
        <v>4826</v>
      </c>
      <c r="B4829" s="95">
        <f>INDEX(技能效果!B:B,MATCH(技能效果等级!W4829,技能效果!AE:AE,0))</f>
        <v>210702102</v>
      </c>
      <c r="C4829" s="95" t="str">
        <f>INDEX(技能效果!C:C,MATCH(技能效果等级!B4829,技能效果!B:B,0))</f>
        <v>烈风螳螂普攻水晶(教学)</v>
      </c>
      <c r="D4829" s="96" t="s">
        <v>873</v>
      </c>
      <c r="E4829" s="95">
        <v>2</v>
      </c>
      <c r="F4829" s="95">
        <f>INDEX(技能效果!H:H,MATCH(技能效果等级!B4829,技能效果!B:B,0))</f>
        <v>3006</v>
      </c>
      <c r="G4829" s="95">
        <f>IF(INDEX(技能效果!K:K,MATCH(B4829,技能效果!B:B,0))=0,INDEX(技能效果!I:I,MATCH(技能效果等级!B4829,技能效果!B:B,0)),INDEX(技能效果!I:I,MATCH(技能效果等级!B4829,技能效果!B:B,0))*VLOOKUP(E4829,技能数值计算!$C$19:$D$28,2,FALSE))</f>
        <v>1</v>
      </c>
      <c r="H4829" s="95">
        <f>INDEX(技能效果!J:J,MATCH(技能效果等级!B4829,技能效果!B:B,0))</f>
        <v>0</v>
      </c>
      <c r="I4829" s="97"/>
      <c r="J4829" s="97"/>
      <c r="K4829" s="97"/>
      <c r="L4829" s="97"/>
      <c r="M4829" s="97"/>
      <c r="N4829" s="96" t="str">
        <f>IF(INDEX(技能效果!L:L,MATCH(技能效果等级!B4829,技能效果!B:B,0))="","",INDEX(技能效果!L:L,MATCH(技能效果等级!B4829,技能效果!B:B,0)))</f>
        <v/>
      </c>
      <c r="O4829" s="95">
        <f>IF(INDEX(技能效果!N:N,MATCH(B4829,技能效果!B:B,0))=0,INDEX(技能效果!M:M,MATCH(技能效果等级!B4829,技能效果!B:B,0)),INDEX(技能效果!M:M,MATCH(技能效果等级!B4829,技能效果!B:B,0))*VLOOKUP(E4829,技能数值计算!$C$19:$D$28,2,FALSE))</f>
        <v>0</v>
      </c>
      <c r="P4829" s="97"/>
      <c r="Q4829" s="97"/>
      <c r="R4829" s="95" t="str">
        <f>IF(INDEX(技能效果!O:O,MATCH(技能效果等级!B4829,技能效果!B:B,0))="","",INDEX(技能效果!O:O,MATCH(技能效果等级!B4829,技能效果!B:B,0)))</f>
        <v/>
      </c>
      <c r="S4829" s="97"/>
      <c r="T4829" s="97"/>
      <c r="U4829" s="97"/>
      <c r="V4829" s="96" t="str">
        <f>IF(INDEX(技能效果!AF:AF,MATCH(技能效果等级!B4829,技能效果!B:B,0))="","",INDEX(技能效果!AF:AF,MATCH(技能效果等级!B4829,技能效果!B:B,0)))</f>
        <v/>
      </c>
      <c r="W4829" s="95">
        <f t="shared" si="73"/>
        <v>474</v>
      </c>
    </row>
    <row r="4830" spans="1:23" ht="16.5" x14ac:dyDescent="0.2">
      <c r="A4830" s="62">
        <v>4827</v>
      </c>
      <c r="B4830" s="95">
        <f>INDEX(技能效果!B:B,MATCH(技能效果等级!W4830,技能效果!AE:AE,0))</f>
        <v>210702102</v>
      </c>
      <c r="C4830" s="95" t="str">
        <f>INDEX(技能效果!C:C,MATCH(技能效果等级!B4830,技能效果!B:B,0))</f>
        <v>烈风螳螂普攻水晶(教学)</v>
      </c>
      <c r="D4830" s="96" t="s">
        <v>873</v>
      </c>
      <c r="E4830" s="95">
        <v>3</v>
      </c>
      <c r="F4830" s="95">
        <f>INDEX(技能效果!H:H,MATCH(技能效果等级!B4830,技能效果!B:B,0))</f>
        <v>3006</v>
      </c>
      <c r="G4830" s="95">
        <f>IF(INDEX(技能效果!K:K,MATCH(B4830,技能效果!B:B,0))=0,INDEX(技能效果!I:I,MATCH(技能效果等级!B4830,技能效果!B:B,0)),INDEX(技能效果!I:I,MATCH(技能效果等级!B4830,技能效果!B:B,0))*VLOOKUP(E4830,技能数值计算!$C$19:$D$28,2,FALSE))</f>
        <v>1</v>
      </c>
      <c r="H4830" s="95">
        <f>INDEX(技能效果!J:J,MATCH(技能效果等级!B4830,技能效果!B:B,0))</f>
        <v>0</v>
      </c>
      <c r="I4830" s="97"/>
      <c r="J4830" s="97"/>
      <c r="K4830" s="97"/>
      <c r="L4830" s="97"/>
      <c r="M4830" s="97"/>
      <c r="N4830" s="96" t="str">
        <f>IF(INDEX(技能效果!L:L,MATCH(技能效果等级!B4830,技能效果!B:B,0))="","",INDEX(技能效果!L:L,MATCH(技能效果等级!B4830,技能效果!B:B,0)))</f>
        <v/>
      </c>
      <c r="O4830" s="95">
        <f>IF(INDEX(技能效果!N:N,MATCH(B4830,技能效果!B:B,0))=0,INDEX(技能效果!M:M,MATCH(技能效果等级!B4830,技能效果!B:B,0)),INDEX(技能效果!M:M,MATCH(技能效果等级!B4830,技能效果!B:B,0))*VLOOKUP(E4830,技能数值计算!$C$19:$D$28,2,FALSE))</f>
        <v>0</v>
      </c>
      <c r="P4830" s="97"/>
      <c r="Q4830" s="97"/>
      <c r="R4830" s="95" t="str">
        <f>IF(INDEX(技能效果!O:O,MATCH(技能效果等级!B4830,技能效果!B:B,0))="","",INDEX(技能效果!O:O,MATCH(技能效果等级!B4830,技能效果!B:B,0)))</f>
        <v/>
      </c>
      <c r="S4830" s="97"/>
      <c r="T4830" s="97"/>
      <c r="U4830" s="97"/>
      <c r="V4830" s="96" t="str">
        <f>IF(INDEX(技能效果!AF:AF,MATCH(技能效果等级!B4830,技能效果!B:B,0))="","",INDEX(技能效果!AF:AF,MATCH(技能效果等级!B4830,技能效果!B:B,0)))</f>
        <v/>
      </c>
      <c r="W4830" s="95">
        <f t="shared" si="73"/>
        <v>474</v>
      </c>
    </row>
    <row r="4831" spans="1:23" ht="16.5" x14ac:dyDescent="0.2">
      <c r="A4831" s="62">
        <v>4828</v>
      </c>
      <c r="B4831" s="95">
        <f>INDEX(技能效果!B:B,MATCH(技能效果等级!W4831,技能效果!AE:AE,0))</f>
        <v>210702102</v>
      </c>
      <c r="C4831" s="95" t="str">
        <f>INDEX(技能效果!C:C,MATCH(技能效果等级!B4831,技能效果!B:B,0))</f>
        <v>烈风螳螂普攻水晶(教学)</v>
      </c>
      <c r="D4831" s="96" t="s">
        <v>873</v>
      </c>
      <c r="E4831" s="95">
        <v>4</v>
      </c>
      <c r="F4831" s="95">
        <f>INDEX(技能效果!H:H,MATCH(技能效果等级!B4831,技能效果!B:B,0))</f>
        <v>3006</v>
      </c>
      <c r="G4831" s="95">
        <f>IF(INDEX(技能效果!K:K,MATCH(B4831,技能效果!B:B,0))=0,INDEX(技能效果!I:I,MATCH(技能效果等级!B4831,技能效果!B:B,0)),INDEX(技能效果!I:I,MATCH(技能效果等级!B4831,技能效果!B:B,0))*VLOOKUP(E4831,技能数值计算!$C$19:$D$28,2,FALSE))</f>
        <v>1</v>
      </c>
      <c r="H4831" s="95">
        <f>INDEX(技能效果!J:J,MATCH(技能效果等级!B4831,技能效果!B:B,0))</f>
        <v>0</v>
      </c>
      <c r="I4831" s="97"/>
      <c r="J4831" s="97"/>
      <c r="K4831" s="97"/>
      <c r="L4831" s="97"/>
      <c r="M4831" s="97"/>
      <c r="N4831" s="96" t="str">
        <f>IF(INDEX(技能效果!L:L,MATCH(技能效果等级!B4831,技能效果!B:B,0))="","",INDEX(技能效果!L:L,MATCH(技能效果等级!B4831,技能效果!B:B,0)))</f>
        <v/>
      </c>
      <c r="O4831" s="95">
        <f>IF(INDEX(技能效果!N:N,MATCH(B4831,技能效果!B:B,0))=0,INDEX(技能效果!M:M,MATCH(技能效果等级!B4831,技能效果!B:B,0)),INDEX(技能效果!M:M,MATCH(技能效果等级!B4831,技能效果!B:B,0))*VLOOKUP(E4831,技能数值计算!$C$19:$D$28,2,FALSE))</f>
        <v>0</v>
      </c>
      <c r="P4831" s="97"/>
      <c r="Q4831" s="97"/>
      <c r="R4831" s="95" t="str">
        <f>IF(INDEX(技能效果!O:O,MATCH(技能效果等级!B4831,技能效果!B:B,0))="","",INDEX(技能效果!O:O,MATCH(技能效果等级!B4831,技能效果!B:B,0)))</f>
        <v/>
      </c>
      <c r="S4831" s="97"/>
      <c r="T4831" s="97"/>
      <c r="U4831" s="97"/>
      <c r="V4831" s="96" t="str">
        <f>IF(INDEX(技能效果!AF:AF,MATCH(技能效果等级!B4831,技能效果!B:B,0))="","",INDEX(技能效果!AF:AF,MATCH(技能效果等级!B4831,技能效果!B:B,0)))</f>
        <v/>
      </c>
      <c r="W4831" s="95">
        <f t="shared" si="73"/>
        <v>474</v>
      </c>
    </row>
    <row r="4832" spans="1:23" ht="16.5" x14ac:dyDescent="0.2">
      <c r="A4832" s="62">
        <v>4829</v>
      </c>
      <c r="B4832" s="95">
        <f>INDEX(技能效果!B:B,MATCH(技能效果等级!W4832,技能效果!AE:AE,0))</f>
        <v>210702102</v>
      </c>
      <c r="C4832" s="95" t="str">
        <f>INDEX(技能效果!C:C,MATCH(技能效果等级!B4832,技能效果!B:B,0))</f>
        <v>烈风螳螂普攻水晶(教学)</v>
      </c>
      <c r="D4832" s="96" t="s">
        <v>873</v>
      </c>
      <c r="E4832" s="95">
        <v>5</v>
      </c>
      <c r="F4832" s="95">
        <f>INDEX(技能效果!H:H,MATCH(技能效果等级!B4832,技能效果!B:B,0))</f>
        <v>3006</v>
      </c>
      <c r="G4832" s="95">
        <f>IF(INDEX(技能效果!K:K,MATCH(B4832,技能效果!B:B,0))=0,INDEX(技能效果!I:I,MATCH(技能效果等级!B4832,技能效果!B:B,0)),INDEX(技能效果!I:I,MATCH(技能效果等级!B4832,技能效果!B:B,0))*VLOOKUP(E4832,技能数值计算!$C$19:$D$28,2,FALSE))</f>
        <v>1</v>
      </c>
      <c r="H4832" s="95">
        <f>INDEX(技能效果!J:J,MATCH(技能效果等级!B4832,技能效果!B:B,0))</f>
        <v>0</v>
      </c>
      <c r="I4832" s="97"/>
      <c r="J4832" s="97"/>
      <c r="K4832" s="97"/>
      <c r="L4832" s="97"/>
      <c r="M4832" s="97"/>
      <c r="N4832" s="96" t="str">
        <f>IF(INDEX(技能效果!L:L,MATCH(技能效果等级!B4832,技能效果!B:B,0))="","",INDEX(技能效果!L:L,MATCH(技能效果等级!B4832,技能效果!B:B,0)))</f>
        <v/>
      </c>
      <c r="O4832" s="95">
        <f>IF(INDEX(技能效果!N:N,MATCH(B4832,技能效果!B:B,0))=0,INDEX(技能效果!M:M,MATCH(技能效果等级!B4832,技能效果!B:B,0)),INDEX(技能效果!M:M,MATCH(技能效果等级!B4832,技能效果!B:B,0))*VLOOKUP(E4832,技能数值计算!$C$19:$D$28,2,FALSE))</f>
        <v>0</v>
      </c>
      <c r="P4832" s="97"/>
      <c r="Q4832" s="97"/>
      <c r="R4832" s="95" t="str">
        <f>IF(INDEX(技能效果!O:O,MATCH(技能效果等级!B4832,技能效果!B:B,0))="","",INDEX(技能效果!O:O,MATCH(技能效果等级!B4832,技能效果!B:B,0)))</f>
        <v/>
      </c>
      <c r="S4832" s="97"/>
      <c r="T4832" s="97"/>
      <c r="U4832" s="97"/>
      <c r="V4832" s="96" t="str">
        <f>IF(INDEX(技能效果!AF:AF,MATCH(技能效果等级!B4832,技能效果!B:B,0))="","",INDEX(技能效果!AF:AF,MATCH(技能效果等级!B4832,技能效果!B:B,0)))</f>
        <v/>
      </c>
      <c r="W4832" s="95">
        <f t="shared" si="73"/>
        <v>474</v>
      </c>
    </row>
    <row r="4833" spans="1:23" ht="16.5" x14ac:dyDescent="0.2">
      <c r="A4833" s="62">
        <v>4830</v>
      </c>
      <c r="B4833" s="95">
        <f>INDEX(技能效果!B:B,MATCH(技能效果等级!W4833,技能效果!AE:AE,0))</f>
        <v>210702102</v>
      </c>
      <c r="C4833" s="95" t="str">
        <f>INDEX(技能效果!C:C,MATCH(技能效果等级!B4833,技能效果!B:B,0))</f>
        <v>烈风螳螂普攻水晶(教学)</v>
      </c>
      <c r="D4833" s="96" t="s">
        <v>873</v>
      </c>
      <c r="E4833" s="95">
        <v>6</v>
      </c>
      <c r="F4833" s="95">
        <f>INDEX(技能效果!H:H,MATCH(技能效果等级!B4833,技能效果!B:B,0))</f>
        <v>3006</v>
      </c>
      <c r="G4833" s="95">
        <f>IF(INDEX(技能效果!K:K,MATCH(B4833,技能效果!B:B,0))=0,INDEX(技能效果!I:I,MATCH(技能效果等级!B4833,技能效果!B:B,0)),INDEX(技能效果!I:I,MATCH(技能效果等级!B4833,技能效果!B:B,0))*VLOOKUP(E4833,技能数值计算!$C$19:$D$28,2,FALSE))</f>
        <v>1</v>
      </c>
      <c r="H4833" s="95">
        <f>INDEX(技能效果!J:J,MATCH(技能效果等级!B4833,技能效果!B:B,0))</f>
        <v>0</v>
      </c>
      <c r="I4833" s="97"/>
      <c r="J4833" s="97"/>
      <c r="K4833" s="97"/>
      <c r="L4833" s="97"/>
      <c r="M4833" s="97"/>
      <c r="N4833" s="96" t="str">
        <f>IF(INDEX(技能效果!L:L,MATCH(技能效果等级!B4833,技能效果!B:B,0))="","",INDEX(技能效果!L:L,MATCH(技能效果等级!B4833,技能效果!B:B,0)))</f>
        <v/>
      </c>
      <c r="O4833" s="95">
        <f>IF(INDEX(技能效果!N:N,MATCH(B4833,技能效果!B:B,0))=0,INDEX(技能效果!M:M,MATCH(技能效果等级!B4833,技能效果!B:B,0)),INDEX(技能效果!M:M,MATCH(技能效果等级!B4833,技能效果!B:B,0))*VLOOKUP(E4833,技能数值计算!$C$19:$D$28,2,FALSE))</f>
        <v>0</v>
      </c>
      <c r="P4833" s="97"/>
      <c r="Q4833" s="97"/>
      <c r="R4833" s="95" t="str">
        <f>IF(INDEX(技能效果!O:O,MATCH(技能效果等级!B4833,技能效果!B:B,0))="","",INDEX(技能效果!O:O,MATCH(技能效果等级!B4833,技能效果!B:B,0)))</f>
        <v/>
      </c>
      <c r="S4833" s="97"/>
      <c r="T4833" s="97"/>
      <c r="U4833" s="97"/>
      <c r="V4833" s="96" t="str">
        <f>IF(INDEX(技能效果!AF:AF,MATCH(技能效果等级!B4833,技能效果!B:B,0))="","",INDEX(技能效果!AF:AF,MATCH(技能效果等级!B4833,技能效果!B:B,0)))</f>
        <v/>
      </c>
      <c r="W4833" s="95">
        <f t="shared" si="73"/>
        <v>474</v>
      </c>
    </row>
    <row r="4834" spans="1:23" ht="16.5" x14ac:dyDescent="0.2">
      <c r="A4834" s="62">
        <v>4831</v>
      </c>
      <c r="B4834" s="95">
        <f>INDEX(技能效果!B:B,MATCH(技能效果等级!W4834,技能效果!AE:AE,0))</f>
        <v>210702102</v>
      </c>
      <c r="C4834" s="95" t="str">
        <f>INDEX(技能效果!C:C,MATCH(技能效果等级!B4834,技能效果!B:B,0))</f>
        <v>烈风螳螂普攻水晶(教学)</v>
      </c>
      <c r="D4834" s="96" t="s">
        <v>873</v>
      </c>
      <c r="E4834" s="95">
        <v>7</v>
      </c>
      <c r="F4834" s="95">
        <f>INDEX(技能效果!H:H,MATCH(技能效果等级!B4834,技能效果!B:B,0))</f>
        <v>3006</v>
      </c>
      <c r="G4834" s="95">
        <f>IF(INDEX(技能效果!K:K,MATCH(B4834,技能效果!B:B,0))=0,INDEX(技能效果!I:I,MATCH(技能效果等级!B4834,技能效果!B:B,0)),INDEX(技能效果!I:I,MATCH(技能效果等级!B4834,技能效果!B:B,0))*VLOOKUP(E4834,技能数值计算!$C$19:$D$28,2,FALSE))</f>
        <v>1</v>
      </c>
      <c r="H4834" s="95">
        <f>INDEX(技能效果!J:J,MATCH(技能效果等级!B4834,技能效果!B:B,0))</f>
        <v>0</v>
      </c>
      <c r="I4834" s="97"/>
      <c r="J4834" s="97"/>
      <c r="K4834" s="97"/>
      <c r="L4834" s="97"/>
      <c r="M4834" s="97"/>
      <c r="N4834" s="96" t="str">
        <f>IF(INDEX(技能效果!L:L,MATCH(技能效果等级!B4834,技能效果!B:B,0))="","",INDEX(技能效果!L:L,MATCH(技能效果等级!B4834,技能效果!B:B,0)))</f>
        <v/>
      </c>
      <c r="O4834" s="95">
        <f>IF(INDEX(技能效果!N:N,MATCH(B4834,技能效果!B:B,0))=0,INDEX(技能效果!M:M,MATCH(技能效果等级!B4834,技能效果!B:B,0)),INDEX(技能效果!M:M,MATCH(技能效果等级!B4834,技能效果!B:B,0))*VLOOKUP(E4834,技能数值计算!$C$19:$D$28,2,FALSE))</f>
        <v>0</v>
      </c>
      <c r="P4834" s="97"/>
      <c r="Q4834" s="97"/>
      <c r="R4834" s="95" t="str">
        <f>IF(INDEX(技能效果!O:O,MATCH(技能效果等级!B4834,技能效果!B:B,0))="","",INDEX(技能效果!O:O,MATCH(技能效果等级!B4834,技能效果!B:B,0)))</f>
        <v/>
      </c>
      <c r="S4834" s="97"/>
      <c r="T4834" s="97"/>
      <c r="U4834" s="97"/>
      <c r="V4834" s="96" t="str">
        <f>IF(INDEX(技能效果!AF:AF,MATCH(技能效果等级!B4834,技能效果!B:B,0))="","",INDEX(技能效果!AF:AF,MATCH(技能效果等级!B4834,技能效果!B:B,0)))</f>
        <v/>
      </c>
      <c r="W4834" s="95">
        <f t="shared" si="73"/>
        <v>474</v>
      </c>
    </row>
    <row r="4835" spans="1:23" ht="16.5" x14ac:dyDescent="0.2">
      <c r="A4835" s="62">
        <v>4832</v>
      </c>
      <c r="B4835" s="95">
        <f>INDEX(技能效果!B:B,MATCH(技能效果等级!W4835,技能效果!AE:AE,0))</f>
        <v>210702102</v>
      </c>
      <c r="C4835" s="95" t="str">
        <f>INDEX(技能效果!C:C,MATCH(技能效果等级!B4835,技能效果!B:B,0))</f>
        <v>烈风螳螂普攻水晶(教学)</v>
      </c>
      <c r="D4835" s="96" t="s">
        <v>873</v>
      </c>
      <c r="E4835" s="95">
        <v>8</v>
      </c>
      <c r="F4835" s="95">
        <f>INDEX(技能效果!H:H,MATCH(技能效果等级!B4835,技能效果!B:B,0))</f>
        <v>3006</v>
      </c>
      <c r="G4835" s="95">
        <f>IF(INDEX(技能效果!K:K,MATCH(B4835,技能效果!B:B,0))=0,INDEX(技能效果!I:I,MATCH(技能效果等级!B4835,技能效果!B:B,0)),INDEX(技能效果!I:I,MATCH(技能效果等级!B4835,技能效果!B:B,0))*VLOOKUP(E4835,技能数值计算!$C$19:$D$28,2,FALSE))</f>
        <v>1</v>
      </c>
      <c r="H4835" s="95">
        <f>INDEX(技能效果!J:J,MATCH(技能效果等级!B4835,技能效果!B:B,0))</f>
        <v>0</v>
      </c>
      <c r="I4835" s="97"/>
      <c r="J4835" s="97"/>
      <c r="K4835" s="97"/>
      <c r="L4835" s="97"/>
      <c r="M4835" s="97"/>
      <c r="N4835" s="96" t="str">
        <f>IF(INDEX(技能效果!L:L,MATCH(技能效果等级!B4835,技能效果!B:B,0))="","",INDEX(技能效果!L:L,MATCH(技能效果等级!B4835,技能效果!B:B,0)))</f>
        <v/>
      </c>
      <c r="O4835" s="95">
        <f>IF(INDEX(技能效果!N:N,MATCH(B4835,技能效果!B:B,0))=0,INDEX(技能效果!M:M,MATCH(技能效果等级!B4835,技能效果!B:B,0)),INDEX(技能效果!M:M,MATCH(技能效果等级!B4835,技能效果!B:B,0))*VLOOKUP(E4835,技能数值计算!$C$19:$D$28,2,FALSE))</f>
        <v>0</v>
      </c>
      <c r="P4835" s="97"/>
      <c r="Q4835" s="97"/>
      <c r="R4835" s="95" t="str">
        <f>IF(INDEX(技能效果!O:O,MATCH(技能效果等级!B4835,技能效果!B:B,0))="","",INDEX(技能效果!O:O,MATCH(技能效果等级!B4835,技能效果!B:B,0)))</f>
        <v/>
      </c>
      <c r="S4835" s="97"/>
      <c r="T4835" s="97"/>
      <c r="U4835" s="97"/>
      <c r="V4835" s="96" t="str">
        <f>IF(INDEX(技能效果!AF:AF,MATCH(技能效果等级!B4835,技能效果!B:B,0))="","",INDEX(技能效果!AF:AF,MATCH(技能效果等级!B4835,技能效果!B:B,0)))</f>
        <v/>
      </c>
      <c r="W4835" s="95">
        <f t="shared" si="73"/>
        <v>474</v>
      </c>
    </row>
    <row r="4836" spans="1:23" ht="16.5" x14ac:dyDescent="0.2">
      <c r="A4836" s="62">
        <v>4833</v>
      </c>
      <c r="B4836" s="95">
        <f>INDEX(技能效果!B:B,MATCH(技能效果等级!W4836,技能效果!AE:AE,0))</f>
        <v>210702102</v>
      </c>
      <c r="C4836" s="95" t="str">
        <f>INDEX(技能效果!C:C,MATCH(技能效果等级!B4836,技能效果!B:B,0))</f>
        <v>烈风螳螂普攻水晶(教学)</v>
      </c>
      <c r="D4836" s="96" t="s">
        <v>873</v>
      </c>
      <c r="E4836" s="95">
        <v>9</v>
      </c>
      <c r="F4836" s="95">
        <f>INDEX(技能效果!H:H,MATCH(技能效果等级!B4836,技能效果!B:B,0))</f>
        <v>3006</v>
      </c>
      <c r="G4836" s="95">
        <f>IF(INDEX(技能效果!K:K,MATCH(B4836,技能效果!B:B,0))=0,INDEX(技能效果!I:I,MATCH(技能效果等级!B4836,技能效果!B:B,0)),INDEX(技能效果!I:I,MATCH(技能效果等级!B4836,技能效果!B:B,0))*VLOOKUP(E4836,技能数值计算!$C$19:$D$28,2,FALSE))</f>
        <v>1</v>
      </c>
      <c r="H4836" s="95">
        <f>INDEX(技能效果!J:J,MATCH(技能效果等级!B4836,技能效果!B:B,0))</f>
        <v>0</v>
      </c>
      <c r="I4836" s="97"/>
      <c r="J4836" s="97"/>
      <c r="K4836" s="97"/>
      <c r="L4836" s="97"/>
      <c r="M4836" s="97"/>
      <c r="N4836" s="96" t="str">
        <f>IF(INDEX(技能效果!L:L,MATCH(技能效果等级!B4836,技能效果!B:B,0))="","",INDEX(技能效果!L:L,MATCH(技能效果等级!B4836,技能效果!B:B,0)))</f>
        <v/>
      </c>
      <c r="O4836" s="95">
        <f>IF(INDEX(技能效果!N:N,MATCH(B4836,技能效果!B:B,0))=0,INDEX(技能效果!M:M,MATCH(技能效果等级!B4836,技能效果!B:B,0)),INDEX(技能效果!M:M,MATCH(技能效果等级!B4836,技能效果!B:B,0))*VLOOKUP(E4836,技能数值计算!$C$19:$D$28,2,FALSE))</f>
        <v>0</v>
      </c>
      <c r="P4836" s="97"/>
      <c r="Q4836" s="97"/>
      <c r="R4836" s="95" t="str">
        <f>IF(INDEX(技能效果!O:O,MATCH(技能效果等级!B4836,技能效果!B:B,0))="","",INDEX(技能效果!O:O,MATCH(技能效果等级!B4836,技能效果!B:B,0)))</f>
        <v/>
      </c>
      <c r="S4836" s="97"/>
      <c r="T4836" s="97"/>
      <c r="U4836" s="97"/>
      <c r="V4836" s="96" t="str">
        <f>IF(INDEX(技能效果!AF:AF,MATCH(技能效果等级!B4836,技能效果!B:B,0))="","",INDEX(技能效果!AF:AF,MATCH(技能效果等级!B4836,技能效果!B:B,0)))</f>
        <v/>
      </c>
      <c r="W4836" s="95">
        <f t="shared" si="73"/>
        <v>474</v>
      </c>
    </row>
    <row r="4837" spans="1:23" ht="16.5" x14ac:dyDescent="0.2">
      <c r="A4837" s="62">
        <v>4834</v>
      </c>
      <c r="B4837" s="95">
        <f>INDEX(技能效果!B:B,MATCH(技能效果等级!W4837,技能效果!AE:AE,0))</f>
        <v>210702102</v>
      </c>
      <c r="C4837" s="95" t="str">
        <f>INDEX(技能效果!C:C,MATCH(技能效果等级!B4837,技能效果!B:B,0))</f>
        <v>烈风螳螂普攻水晶(教学)</v>
      </c>
      <c r="D4837" s="96" t="s">
        <v>873</v>
      </c>
      <c r="E4837" s="95">
        <v>10</v>
      </c>
      <c r="F4837" s="95">
        <f>INDEX(技能效果!H:H,MATCH(技能效果等级!B4837,技能效果!B:B,0))</f>
        <v>3006</v>
      </c>
      <c r="G4837" s="95">
        <f>IF(INDEX(技能效果!K:K,MATCH(B4837,技能效果!B:B,0))=0,INDEX(技能效果!I:I,MATCH(技能效果等级!B4837,技能效果!B:B,0)),INDEX(技能效果!I:I,MATCH(技能效果等级!B4837,技能效果!B:B,0))*VLOOKUP(E4837,技能数值计算!$C$19:$D$28,2,FALSE))</f>
        <v>1</v>
      </c>
      <c r="H4837" s="95">
        <f>INDEX(技能效果!J:J,MATCH(技能效果等级!B4837,技能效果!B:B,0))</f>
        <v>0</v>
      </c>
      <c r="I4837" s="97"/>
      <c r="J4837" s="97"/>
      <c r="K4837" s="97"/>
      <c r="L4837" s="97"/>
      <c r="M4837" s="97"/>
      <c r="N4837" s="96" t="str">
        <f>IF(INDEX(技能效果!L:L,MATCH(技能效果等级!B4837,技能效果!B:B,0))="","",INDEX(技能效果!L:L,MATCH(技能效果等级!B4837,技能效果!B:B,0)))</f>
        <v/>
      </c>
      <c r="O4837" s="95">
        <f>IF(INDEX(技能效果!N:N,MATCH(B4837,技能效果!B:B,0))=0,INDEX(技能效果!M:M,MATCH(技能效果等级!B4837,技能效果!B:B,0)),INDEX(技能效果!M:M,MATCH(技能效果等级!B4837,技能效果!B:B,0))*VLOOKUP(E4837,技能数值计算!$C$19:$D$28,2,FALSE))</f>
        <v>0</v>
      </c>
      <c r="P4837" s="97"/>
      <c r="Q4837" s="97"/>
      <c r="R4837" s="95" t="str">
        <f>IF(INDEX(技能效果!O:O,MATCH(技能效果等级!B4837,技能效果!B:B,0))="","",INDEX(技能效果!O:O,MATCH(技能效果等级!B4837,技能效果!B:B,0)))</f>
        <v/>
      </c>
      <c r="S4837" s="97"/>
      <c r="T4837" s="97"/>
      <c r="U4837" s="97"/>
      <c r="V4837" s="96" t="str">
        <f>IF(INDEX(技能效果!AF:AF,MATCH(技能效果等级!B4837,技能效果!B:B,0))="","",INDEX(技能效果!AF:AF,MATCH(技能效果等级!B4837,技能效果!B:B,0)))</f>
        <v/>
      </c>
      <c r="W4837" s="95">
        <f t="shared" si="73"/>
        <v>474</v>
      </c>
    </row>
  </sheetData>
  <phoneticPr fontId="3" type="noConversion"/>
  <pageMargins left="0.7" right="0.7" top="0.75" bottom="0.75" header="0.3" footer="0.3"/>
  <pageSetup paperSize="9" orientation="portrait" horizontalDpi="4294967295" verticalDpi="4294967295"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E114"/>
  <sheetViews>
    <sheetView topLeftCell="B1" workbookViewId="0">
      <selection activeCell="I9" sqref="I9"/>
    </sheetView>
  </sheetViews>
  <sheetFormatPr defaultRowHeight="16.5" x14ac:dyDescent="0.3"/>
  <cols>
    <col min="1" max="1" width="4" style="38" bestFit="1" customWidth="1"/>
    <col min="2" max="2" width="58.25" style="38" customWidth="1"/>
    <col min="3" max="6" width="9" style="38"/>
    <col min="7" max="7" width="13.25" style="38" bestFit="1" customWidth="1"/>
    <col min="8" max="8" width="15.375" style="38" bestFit="1" customWidth="1"/>
    <col min="9" max="9" width="9.25" style="38" bestFit="1" customWidth="1"/>
    <col min="10" max="10" width="13.25" style="38" bestFit="1" customWidth="1"/>
    <col min="11" max="11" width="11.25" style="70" bestFit="1" customWidth="1"/>
    <col min="12" max="12" width="22.875" style="38" bestFit="1" customWidth="1"/>
    <col min="13" max="13" width="11.625" style="38" bestFit="1" customWidth="1"/>
    <col min="14" max="14" width="6.75" style="38" bestFit="1" customWidth="1"/>
    <col min="15" max="15" width="9.25" style="38" bestFit="1" customWidth="1"/>
    <col min="16" max="16" width="29.125" style="38" bestFit="1" customWidth="1"/>
    <col min="17" max="17" width="11.625" style="38" bestFit="1" customWidth="1"/>
    <col min="18" max="19" width="10.375" style="38" customWidth="1"/>
    <col min="20" max="20" width="22.875" style="38" bestFit="1" customWidth="1"/>
    <col min="21" max="21" width="11.625" style="38" bestFit="1" customWidth="1"/>
    <col min="22" max="23" width="10.375" style="38" customWidth="1"/>
    <col min="24" max="24" width="23.75" style="38" bestFit="1" customWidth="1"/>
    <col min="25" max="25" width="11.625" style="38" bestFit="1" customWidth="1"/>
    <col min="26" max="27" width="10.375" style="38" customWidth="1"/>
    <col min="28" max="28" width="25.75" style="38" bestFit="1" customWidth="1"/>
    <col min="29" max="29" width="11.625" style="38" bestFit="1" customWidth="1"/>
    <col min="30" max="16384" width="9" style="38"/>
  </cols>
  <sheetData>
    <row r="1" spans="1:31" ht="17.25" thickBot="1" x14ac:dyDescent="0.35">
      <c r="A1" s="33"/>
      <c r="B1" s="34" t="s">
        <v>1034</v>
      </c>
      <c r="C1" s="35" t="s">
        <v>1035</v>
      </c>
      <c r="D1" s="36">
        <v>2</v>
      </c>
      <c r="E1" s="37" t="s">
        <v>1036</v>
      </c>
      <c r="F1" s="55">
        <v>1</v>
      </c>
      <c r="G1" s="158" t="s">
        <v>1152</v>
      </c>
      <c r="H1" s="159"/>
      <c r="I1" s="159"/>
      <c r="J1" s="159"/>
      <c r="K1" s="159"/>
      <c r="L1" s="159"/>
      <c r="M1" s="159"/>
      <c r="N1" s="159"/>
      <c r="O1" s="159"/>
      <c r="P1" s="159"/>
      <c r="Q1" s="159"/>
      <c r="R1" s="159"/>
      <c r="S1" s="159"/>
      <c r="T1" s="159"/>
      <c r="U1" s="159"/>
      <c r="V1" s="159"/>
      <c r="W1" s="159"/>
      <c r="X1" s="159"/>
      <c r="Y1" s="159"/>
      <c r="Z1" s="159"/>
      <c r="AA1" s="159"/>
      <c r="AB1" s="159"/>
      <c r="AC1" s="159"/>
      <c r="AD1" s="159"/>
      <c r="AE1" s="160"/>
    </row>
    <row r="2" spans="1:31" ht="17.25" thickBot="1" x14ac:dyDescent="0.35">
      <c r="A2" s="39">
        <v>1</v>
      </c>
      <c r="B2" s="40" t="s">
        <v>1037</v>
      </c>
      <c r="C2" s="41" t="s">
        <v>1038</v>
      </c>
      <c r="D2" s="42">
        <v>3.5</v>
      </c>
      <c r="E2" s="40" t="s">
        <v>1039</v>
      </c>
      <c r="F2" s="56">
        <v>10</v>
      </c>
      <c r="G2" s="100" t="s">
        <v>1150</v>
      </c>
      <c r="H2" s="101" t="s">
        <v>1151</v>
      </c>
      <c r="I2" s="102" t="s">
        <v>1517</v>
      </c>
      <c r="J2" s="103" t="s">
        <v>1518</v>
      </c>
      <c r="K2" s="104" t="s">
        <v>1241</v>
      </c>
      <c r="L2" s="105" t="str">
        <f>"01"</f>
        <v>01</v>
      </c>
      <c r="M2" s="101" t="s">
        <v>1239</v>
      </c>
      <c r="N2" s="101" t="s">
        <v>1240</v>
      </c>
      <c r="O2" s="101" t="s">
        <v>1513</v>
      </c>
      <c r="P2" s="101" t="str">
        <f>"02"</f>
        <v>02</v>
      </c>
      <c r="Q2" s="101" t="s">
        <v>1239</v>
      </c>
      <c r="R2" s="101" t="s">
        <v>1240</v>
      </c>
      <c r="S2" s="101" t="s">
        <v>1513</v>
      </c>
      <c r="T2" s="101" t="str">
        <f>"03"</f>
        <v>03</v>
      </c>
      <c r="U2" s="101" t="s">
        <v>1239</v>
      </c>
      <c r="V2" s="101" t="s">
        <v>1240</v>
      </c>
      <c r="W2" s="101" t="s">
        <v>1513</v>
      </c>
      <c r="X2" s="101" t="str">
        <f>"04"</f>
        <v>04</v>
      </c>
      <c r="Y2" s="101" t="s">
        <v>1239</v>
      </c>
      <c r="Z2" s="101" t="s">
        <v>1240</v>
      </c>
      <c r="AA2" s="101" t="s">
        <v>1513</v>
      </c>
      <c r="AB2" s="101" t="str">
        <f>"05"</f>
        <v>05</v>
      </c>
      <c r="AC2" s="101" t="s">
        <v>1239</v>
      </c>
      <c r="AD2" s="101" t="s">
        <v>1240</v>
      </c>
      <c r="AE2" s="106" t="s">
        <v>1513</v>
      </c>
    </row>
    <row r="3" spans="1:31" x14ac:dyDescent="0.3">
      <c r="A3" s="39">
        <v>2</v>
      </c>
      <c r="B3" s="40" t="s">
        <v>1040</v>
      </c>
      <c r="C3" s="41" t="s">
        <v>1041</v>
      </c>
      <c r="D3" s="42">
        <v>2</v>
      </c>
      <c r="E3" s="40" t="s">
        <v>1042</v>
      </c>
      <c r="F3" s="56">
        <v>1</v>
      </c>
      <c r="G3" s="116">
        <f>技能!B48</f>
        <v>1306001</v>
      </c>
      <c r="H3" s="117" t="str">
        <f>INDEX(技能!E:E,MATCH(技能数值计算!G3,技能!B:B,0))</f>
        <v>常服曹焱兵普攻</v>
      </c>
      <c r="I3" s="118"/>
      <c r="J3" s="119">
        <v>1.5</v>
      </c>
      <c r="K3" s="120">
        <f>SUM(O3,S3,W3,AA3,AE3)</f>
        <v>1.5</v>
      </c>
      <c r="L3" s="121" t="str">
        <f>IFERROR(INDEX(技能效果!$C:$C,MATCH((技能数值计算!$G3&amp;技能数值计算!L$2)*1,技能效果!$B:$B,0)),"")</f>
        <v>常服曹焱兵普攻伤害</v>
      </c>
      <c r="M3" s="122">
        <f>IFERROR(INDEX(技能效果!$H:$H,MATCH((技能数值计算!$G3&amp;技能数值计算!L$2)*1,技能效果!$B:$B,0)),"")</f>
        <v>1001</v>
      </c>
      <c r="N3" s="123">
        <v>1</v>
      </c>
      <c r="O3" s="122">
        <f>IF(N3*IFERROR(INDEX(DetailType!$E:$E,MATCH(技能数值计算!M3,DetailType!$A:$A,0)),0)*IFERROR(IF(IF(INDEX(技能效果!R:R,MATCH((技能数值计算!$G3&amp;技能数值计算!L$2)*1,技能效果!$B:$B,0))="",1,INDEX(技能效果!R:R,MATCH((技能数值计算!$G3&amp;技能数值计算!L$2)*1,技能效果!$B:$B,0)))&gt;20,6,IF(INDEX(技能效果!R:R,MATCH((技能数值计算!$G3&amp;技能数值计算!L$2)*1,技能效果!$B:$B,0))="",1,INDEX(技能效果!R:R,MATCH((技能数值计算!$G3&amp;技能数值计算!L$2)*1,技能效果!$B:$B,0)))),0)=0,"",N3*IFERROR(INDEX(DetailType!$E:$E,MATCH(技能数值计算!M3,DetailType!$A:$A,0)),0)*IFERROR(IF(IF(INDEX(技能效果!R:R,MATCH((技能数值计算!$G3&amp;技能数值计算!L$2)*1,技能效果!$B:$B,0))="",1,INDEX(技能效果!R:R,MATCH((技能数值计算!$G3&amp;技能数值计算!L$2)*1,技能效果!$B:$B,0)))&gt;20,6,IF(INDEX(技能效果!R:R,MATCH((技能数值计算!$G3&amp;技能数值计算!L$2)*1,技能效果!$B:$B,0))="",1,INDEX(技能效果!R:R,MATCH((技能数值计算!$G3&amp;技能数值计算!L$2)*1,技能效果!$B:$B,0)))),0))</f>
        <v>1</v>
      </c>
      <c r="P3" s="122" t="str">
        <f>IFERROR(INDEX(技能效果!$C:$C,MATCH((技能数值计算!$G3&amp;技能数值计算!P$2)*1,技能效果!$B:$B,0)),"")</f>
        <v>常服曹焱兵普攻水晶</v>
      </c>
      <c r="Q3" s="122">
        <f>IFERROR(INDEX(技能效果!$H:$H,MATCH((技能数值计算!$G3&amp;技能数值计算!P$2)*1,技能效果!$B:$B,0)),"")</f>
        <v>3001</v>
      </c>
      <c r="R3" s="123">
        <v>1</v>
      </c>
      <c r="S3" s="122">
        <f>IF(R3*IFERROR(INDEX(DetailType!$E:$E,MATCH(技能数值计算!Q3,DetailType!$A:$A,0)),0)*IFERROR(IF(IF(INDEX(技能效果!V:V,MATCH((技能数值计算!$G3&amp;技能数值计算!P$2)*1,技能效果!$B:$B,0))="",1,INDEX(技能效果!V:V,MATCH((技能数值计算!$G3&amp;技能数值计算!P$2)*1,技能效果!$B:$B,0)))&gt;20,6,IF(INDEX(技能效果!V:V,MATCH((技能数值计算!$G3&amp;技能数值计算!P$2)*1,技能效果!$B:$B,0))="",1,INDEX(技能效果!V:V,MATCH((技能数值计算!$G3&amp;技能数值计算!P$2)*1,技能效果!$B:$B,0)))),0)=0,"",R3*IFERROR(INDEX(DetailType!$E:$E,MATCH(技能数值计算!Q3,DetailType!$A:$A,0)),0)*IFERROR(IF(IF(INDEX(技能效果!V:V,MATCH((技能数值计算!$G3&amp;技能数值计算!P$2)*1,技能效果!$B:$B,0))="",1,INDEX(技能效果!V:V,MATCH((技能数值计算!$G3&amp;技能数值计算!P$2)*1,技能效果!$B:$B,0)))&gt;20,6,IF(INDEX(技能效果!V:V,MATCH((技能数值计算!$G3&amp;技能数值计算!P$2)*1,技能效果!$B:$B,0))="",1,INDEX(技能效果!V:V,MATCH((技能数值计算!$G3&amp;技能数值计算!P$2)*1,技能效果!$B:$B,0)))),0))</f>
        <v>0.5</v>
      </c>
      <c r="T3" s="122" t="str">
        <f>IFERROR(INDEX(技能效果!$C:$C,MATCH((技能数值计算!$G3&amp;技能数值计算!T$2)*1,技能效果!$B:$B,0)),"")</f>
        <v/>
      </c>
      <c r="U3" s="122" t="str">
        <f>IFERROR(INDEX(技能效果!$H:$H,MATCH((技能数值计算!$G3&amp;技能数值计算!T$2)*1,技能效果!$B:$B,0)),"")</f>
        <v/>
      </c>
      <c r="V3" s="123"/>
      <c r="W3" s="122" t="str">
        <f>IF(V3*IFERROR(INDEX(DetailType!$E:$E,MATCH(技能数值计算!U3,DetailType!$A:$A,0)),0)*IFERROR(IF(IF(INDEX(技能效果!Z:Z,MATCH((技能数值计算!$G3&amp;技能数值计算!T$2)*1,技能效果!$B:$B,0))="",1,INDEX(技能效果!Z:Z,MATCH((技能数值计算!$G3&amp;技能数值计算!T$2)*1,技能效果!$B:$B,0)))&gt;20,6,IF(INDEX(技能效果!Z:Z,MATCH((技能数值计算!$G3&amp;技能数值计算!T$2)*1,技能效果!$B:$B,0))="",1,INDEX(技能效果!Z:Z,MATCH((技能数值计算!$G3&amp;技能数值计算!T$2)*1,技能效果!$B:$B,0)))),0)=0,"",V3*IFERROR(INDEX(DetailType!$E:$E,MATCH(技能数值计算!U3,DetailType!$A:$A,0)),0)*IFERROR(IF(IF(INDEX(技能效果!Z:Z,MATCH((技能数值计算!$G3&amp;技能数值计算!T$2)*1,技能效果!$B:$B,0))="",1,INDEX(技能效果!Z:Z,MATCH((技能数值计算!$G3&amp;技能数值计算!T$2)*1,技能效果!$B:$B,0)))&gt;20,6,IF(INDEX(技能效果!Z:Z,MATCH((技能数值计算!$G3&amp;技能数值计算!T$2)*1,技能效果!$B:$B,0))="",1,INDEX(技能效果!Z:Z,MATCH((技能数值计算!$G3&amp;技能数值计算!T$2)*1,技能效果!$B:$B,0)))),0))</f>
        <v/>
      </c>
      <c r="X3" s="122" t="str">
        <f>IFERROR(INDEX(技能效果!$C:$C,MATCH((技能数值计算!$G3&amp;技能数值计算!X$2)*1,技能效果!$B:$B,0)),"")</f>
        <v/>
      </c>
      <c r="Y3" s="122" t="str">
        <f>IFERROR(INDEX(技能效果!$H:$H,MATCH((技能数值计算!$G3&amp;技能数值计算!X$2)*1,技能效果!$B:$B,0)),"")</f>
        <v/>
      </c>
      <c r="Z3" s="123"/>
      <c r="AA3" s="122" t="str">
        <f>IF(Z3*IFERROR(INDEX(DetailType!$E:$E,MATCH(技能数值计算!Y3,DetailType!$A:$A,0)),0)*IFERROR(IF(IF(INDEX(技能效果!AD:AD,MATCH((技能数值计算!$G3&amp;技能数值计算!X$2)*1,技能效果!$B:$B,0))="",1,INDEX(技能效果!AD:AD,MATCH((技能数值计算!$G3&amp;技能数值计算!X$2)*1,技能效果!$B:$B,0)))&gt;20,6,IF(INDEX(技能效果!AD:AD,MATCH((技能数值计算!$G3&amp;技能数值计算!X$2)*1,技能效果!$B:$B,0))="",1,INDEX(技能效果!AD:AD,MATCH((技能数值计算!$G3&amp;技能数值计算!X$2)*1,技能效果!$B:$B,0)))),0)=0,"",Z3*IFERROR(INDEX(DetailType!$E:$E,MATCH(技能数值计算!Y3,DetailType!$A:$A,0)),0)*IFERROR(IF(IF(INDEX(技能效果!AD:AD,MATCH((技能数值计算!$G3&amp;技能数值计算!X$2)*1,技能效果!$B:$B,0))="",1,INDEX(技能效果!AD:AD,MATCH((技能数值计算!$G3&amp;技能数值计算!X$2)*1,技能效果!$B:$B,0)))&gt;20,6,IF(INDEX(技能效果!AD:AD,MATCH((技能数值计算!$G3&amp;技能数值计算!X$2)*1,技能效果!$B:$B,0))="",1,INDEX(技能效果!AD:AD,MATCH((技能数值计算!$G3&amp;技能数值计算!X$2)*1,技能效果!$B:$B,0)))),0))</f>
        <v/>
      </c>
      <c r="AB3" s="122" t="str">
        <f>IFERROR(INDEX(技能效果!$C:$C,MATCH((技能数值计算!$G3&amp;技能数值计算!AB$2)*1,技能效果!$B:$B,0)),"")</f>
        <v/>
      </c>
      <c r="AC3" s="122" t="str">
        <f>IFERROR(INDEX(技能效果!$H:$H,MATCH((技能数值计算!$G3&amp;技能数值计算!AB$2)*1,技能效果!$B:$B,0)),"")</f>
        <v/>
      </c>
      <c r="AD3" s="123"/>
      <c r="AE3" s="124" t="str">
        <f>IF(AD3*IFERROR(INDEX(DetailType!$E:$E,MATCH(技能数值计算!AC3,DetailType!$A:$A,0)),0)*IFERROR(IF(IF(INDEX(技能效果!AG:AG,MATCH((技能数值计算!$G3&amp;技能数值计算!AB$2)*1,技能效果!$B:$B,0))="",1,INDEX(技能效果!AG:AG,MATCH((技能数值计算!$G3&amp;技能数值计算!AB$2)*1,技能效果!$B:$B,0)))&gt;20,6,IF(INDEX(技能效果!AG:AG,MATCH((技能数值计算!$G3&amp;技能数值计算!AB$2)*1,技能效果!$B:$B,0))="",1,INDEX(技能效果!AG:AG,MATCH((技能数值计算!$G3&amp;技能数值计算!AB$2)*1,技能效果!$B:$B,0)))),0)=0,"",AD3*IFERROR(INDEX(DetailType!$E:$E,MATCH(技能数值计算!AC3,DetailType!$A:$A,0)),0)*IFERROR(IF(IF(INDEX(技能效果!AG:AG,MATCH((技能数值计算!$G3&amp;技能数值计算!AB$2)*1,技能效果!$B:$B,0))="",1,INDEX(技能效果!AG:AG,MATCH((技能数值计算!$G3&amp;技能数值计算!AB$2)*1,技能效果!$B:$B,0)))&gt;20,6,IF(INDEX(技能效果!AG:AG,MATCH((技能数值计算!$G3&amp;技能数值计算!AB$2)*1,技能效果!$B:$B,0))="",1,INDEX(技能效果!AG:AG,MATCH((技能数值计算!$G3&amp;技能数值计算!AB$2)*1,技能效果!$B:$B,0)))),0))</f>
        <v/>
      </c>
    </row>
    <row r="4" spans="1:31" x14ac:dyDescent="0.3">
      <c r="A4" s="39">
        <v>3</v>
      </c>
      <c r="B4" s="40" t="s">
        <v>1043</v>
      </c>
      <c r="C4" s="38" t="s">
        <v>1044</v>
      </c>
      <c r="D4" s="39">
        <v>2</v>
      </c>
      <c r="E4" s="40" t="s">
        <v>1045</v>
      </c>
      <c r="F4" s="56">
        <v>17.5</v>
      </c>
      <c r="G4" s="77">
        <f>技能!B49</f>
        <v>1306002</v>
      </c>
      <c r="H4" s="78" t="str">
        <f>INDEX(技能!E:E,MATCH(技能数值计算!G4,技能!B:B,0))</f>
        <v>曹玄亮普攻</v>
      </c>
      <c r="I4" s="81"/>
      <c r="J4" s="85">
        <v>1.5</v>
      </c>
      <c r="K4" s="86">
        <f t="shared" ref="K4:K67" si="0">SUM(O4,S4,W4,AA4,AE4)</f>
        <v>1.5</v>
      </c>
      <c r="L4" s="83" t="str">
        <f>IFERROR(INDEX(技能效果!$C:$C,MATCH((技能数值计算!$G4&amp;技能数值计算!L$2)*1,技能效果!$B:$B,0)),"")</f>
        <v>曹玄亮普攻伤害</v>
      </c>
      <c r="M4" s="71">
        <f>IFERROR(INDEX(技能效果!$H:$H,MATCH((技能数值计算!$G4&amp;技能数值计算!L$2)*1,技能效果!$B:$B,0)),"")</f>
        <v>1001</v>
      </c>
      <c r="N4" s="75">
        <v>1</v>
      </c>
      <c r="O4" s="71">
        <f>IF(N4*IFERROR(INDEX(DetailType!$E:$E,MATCH(技能数值计算!M4,DetailType!$A:$A,0)),0)*IFERROR(IF(IF(INDEX(技能效果!R:R,MATCH((技能数值计算!$G4&amp;技能数值计算!L$2)*1,技能效果!$B:$B,0))="",1,INDEX(技能效果!R:R,MATCH((技能数值计算!$G4&amp;技能数值计算!L$2)*1,技能效果!$B:$B,0)))&gt;20,6,IF(INDEX(技能效果!R:R,MATCH((技能数值计算!$G4&amp;技能数值计算!L$2)*1,技能效果!$B:$B,0))="",1,INDEX(技能效果!R:R,MATCH((技能数值计算!$G4&amp;技能数值计算!L$2)*1,技能效果!$B:$B,0)))),0)=0,"",N4*IFERROR(INDEX(DetailType!$E:$E,MATCH(技能数值计算!M4,DetailType!$A:$A,0)),0)*IFERROR(IF(IF(INDEX(技能效果!R:R,MATCH((技能数值计算!$G4&amp;技能数值计算!L$2)*1,技能效果!$B:$B,0))="",1,INDEX(技能效果!R:R,MATCH((技能数值计算!$G4&amp;技能数值计算!L$2)*1,技能效果!$B:$B,0)))&gt;20,6,IF(INDEX(技能效果!R:R,MATCH((技能数值计算!$G4&amp;技能数值计算!L$2)*1,技能效果!$B:$B,0))="",1,INDEX(技能效果!R:R,MATCH((技能数值计算!$G4&amp;技能数值计算!L$2)*1,技能效果!$B:$B,0)))),0))</f>
        <v>1</v>
      </c>
      <c r="P4" s="71" t="str">
        <f>IFERROR(INDEX(技能效果!$C:$C,MATCH((技能数值计算!$G4&amp;技能数值计算!P$2)*1,技能效果!$B:$B,0)),"")</f>
        <v>曹玄亮普攻水晶</v>
      </c>
      <c r="Q4" s="71">
        <f>IFERROR(INDEX(技能效果!$H:$H,MATCH((技能数值计算!$G4&amp;技能数值计算!P$2)*1,技能效果!$B:$B,0)),"")</f>
        <v>3001</v>
      </c>
      <c r="R4" s="75">
        <v>1</v>
      </c>
      <c r="S4" s="71">
        <f>IF(R4*IFERROR(INDEX(DetailType!$E:$E,MATCH(技能数值计算!Q4,DetailType!$A:$A,0)),0)*IFERROR(IF(IF(INDEX(技能效果!V:V,MATCH((技能数值计算!$G4&amp;技能数值计算!P$2)*1,技能效果!$B:$B,0))="",1,INDEX(技能效果!V:V,MATCH((技能数值计算!$G4&amp;技能数值计算!P$2)*1,技能效果!$B:$B,0)))&gt;20,6,IF(INDEX(技能效果!V:V,MATCH((技能数值计算!$G4&amp;技能数值计算!P$2)*1,技能效果!$B:$B,0))="",1,INDEX(技能效果!V:V,MATCH((技能数值计算!$G4&amp;技能数值计算!P$2)*1,技能效果!$B:$B,0)))),0)=0,"",R4*IFERROR(INDEX(DetailType!$E:$E,MATCH(技能数值计算!Q4,DetailType!$A:$A,0)),0)*IFERROR(IF(IF(INDEX(技能效果!V:V,MATCH((技能数值计算!$G4&amp;技能数值计算!P$2)*1,技能效果!$B:$B,0))="",1,INDEX(技能效果!V:V,MATCH((技能数值计算!$G4&amp;技能数值计算!P$2)*1,技能效果!$B:$B,0)))&gt;20,6,IF(INDEX(技能效果!V:V,MATCH((技能数值计算!$G4&amp;技能数值计算!P$2)*1,技能效果!$B:$B,0))="",1,INDEX(技能效果!V:V,MATCH((技能数值计算!$G4&amp;技能数值计算!P$2)*1,技能效果!$B:$B,0)))),0))</f>
        <v>0.5</v>
      </c>
      <c r="T4" s="71" t="str">
        <f>IFERROR(INDEX(技能效果!$C:$C,MATCH((技能数值计算!$G4&amp;技能数值计算!T$2)*1,技能效果!$B:$B,0)),"")</f>
        <v/>
      </c>
      <c r="U4" s="71" t="str">
        <f>IFERROR(INDEX(技能效果!$H:$H,MATCH((技能数值计算!$G4&amp;技能数值计算!T$2)*1,技能效果!$B:$B,0)),"")</f>
        <v/>
      </c>
      <c r="V4" s="75"/>
      <c r="W4" s="71" t="str">
        <f>IF(V4*IFERROR(INDEX(DetailType!$E:$E,MATCH(技能数值计算!U4,DetailType!$A:$A,0)),0)*IFERROR(IF(IF(INDEX(技能效果!Z:Z,MATCH((技能数值计算!$G4&amp;技能数值计算!T$2)*1,技能效果!$B:$B,0))="",1,INDEX(技能效果!Z:Z,MATCH((技能数值计算!$G4&amp;技能数值计算!T$2)*1,技能效果!$B:$B,0)))&gt;20,6,IF(INDEX(技能效果!Z:Z,MATCH((技能数值计算!$G4&amp;技能数值计算!T$2)*1,技能效果!$B:$B,0))="",1,INDEX(技能效果!Z:Z,MATCH((技能数值计算!$G4&amp;技能数值计算!T$2)*1,技能效果!$B:$B,0)))),0)=0,"",V4*IFERROR(INDEX(DetailType!$E:$E,MATCH(技能数值计算!U4,DetailType!$A:$A,0)),0)*IFERROR(IF(IF(INDEX(技能效果!Z:Z,MATCH((技能数值计算!$G4&amp;技能数值计算!T$2)*1,技能效果!$B:$B,0))="",1,INDEX(技能效果!Z:Z,MATCH((技能数值计算!$G4&amp;技能数值计算!T$2)*1,技能效果!$B:$B,0)))&gt;20,6,IF(INDEX(技能效果!Z:Z,MATCH((技能数值计算!$G4&amp;技能数值计算!T$2)*1,技能效果!$B:$B,0))="",1,INDEX(技能效果!Z:Z,MATCH((技能数值计算!$G4&amp;技能数值计算!T$2)*1,技能效果!$B:$B,0)))),0))</f>
        <v/>
      </c>
      <c r="X4" s="71" t="str">
        <f>IFERROR(INDEX(技能效果!$C:$C,MATCH((技能数值计算!$G4&amp;技能数值计算!X$2)*1,技能效果!$B:$B,0)),"")</f>
        <v/>
      </c>
      <c r="Y4" s="71" t="str">
        <f>IFERROR(INDEX(技能效果!$H:$H,MATCH((技能数值计算!$G4&amp;技能数值计算!X$2)*1,技能效果!$B:$B,0)),"")</f>
        <v/>
      </c>
      <c r="Z4" s="75"/>
      <c r="AA4" s="71" t="str">
        <f>IF(Z4*IFERROR(INDEX(DetailType!$E:$E,MATCH(技能数值计算!Y4,DetailType!$A:$A,0)),0)*IFERROR(IF(IF(INDEX(技能效果!AD:AD,MATCH((技能数值计算!$G4&amp;技能数值计算!X$2)*1,技能效果!$B:$B,0))="",1,INDEX(技能效果!AD:AD,MATCH((技能数值计算!$G4&amp;技能数值计算!X$2)*1,技能效果!$B:$B,0)))&gt;20,6,IF(INDEX(技能效果!AD:AD,MATCH((技能数值计算!$G4&amp;技能数值计算!X$2)*1,技能效果!$B:$B,0))="",1,INDEX(技能效果!AD:AD,MATCH((技能数值计算!$G4&amp;技能数值计算!X$2)*1,技能效果!$B:$B,0)))),0)=0,"",Z4*IFERROR(INDEX(DetailType!$E:$E,MATCH(技能数值计算!Y4,DetailType!$A:$A,0)),0)*IFERROR(IF(IF(INDEX(技能效果!AD:AD,MATCH((技能数值计算!$G4&amp;技能数值计算!X$2)*1,技能效果!$B:$B,0))="",1,INDEX(技能效果!AD:AD,MATCH((技能数值计算!$G4&amp;技能数值计算!X$2)*1,技能效果!$B:$B,0)))&gt;20,6,IF(INDEX(技能效果!AD:AD,MATCH((技能数值计算!$G4&amp;技能数值计算!X$2)*1,技能效果!$B:$B,0))="",1,INDEX(技能效果!AD:AD,MATCH((技能数值计算!$G4&amp;技能数值计算!X$2)*1,技能效果!$B:$B,0)))),0))</f>
        <v/>
      </c>
      <c r="AB4" s="71" t="str">
        <f>IFERROR(INDEX(技能效果!$C:$C,MATCH((技能数值计算!$G4&amp;技能数值计算!AB$2)*1,技能效果!$B:$B,0)),"")</f>
        <v/>
      </c>
      <c r="AC4" s="71" t="str">
        <f>IFERROR(INDEX(技能效果!$H:$H,MATCH((技能数值计算!$G4&amp;技能数值计算!AB$2)*1,技能效果!$B:$B,0)),"")</f>
        <v/>
      </c>
      <c r="AD4" s="75"/>
      <c r="AE4" s="72" t="str">
        <f>IF(AD4*IFERROR(INDEX(DetailType!$E:$E,MATCH(技能数值计算!AC4,DetailType!$A:$A,0)),0)*IFERROR(IF(IF(INDEX(技能效果!AG:AG,MATCH((技能数值计算!$G4&amp;技能数值计算!AB$2)*1,技能效果!$B:$B,0))="",1,INDEX(技能效果!AG:AG,MATCH((技能数值计算!$G4&amp;技能数值计算!AB$2)*1,技能效果!$B:$B,0)))&gt;20,6,IF(INDEX(技能效果!AG:AG,MATCH((技能数值计算!$G4&amp;技能数值计算!AB$2)*1,技能效果!$B:$B,0))="",1,INDEX(技能效果!AG:AG,MATCH((技能数值计算!$G4&amp;技能数值计算!AB$2)*1,技能效果!$B:$B,0)))),0)=0,"",AD4*IFERROR(INDEX(DetailType!$E:$E,MATCH(技能数值计算!AC4,DetailType!$A:$A,0)),0)*IFERROR(IF(IF(INDEX(技能效果!AG:AG,MATCH((技能数值计算!$G4&amp;技能数值计算!AB$2)*1,技能效果!$B:$B,0))="",1,INDEX(技能效果!AG:AG,MATCH((技能数值计算!$G4&amp;技能数值计算!AB$2)*1,技能效果!$B:$B,0)))&gt;20,6,IF(INDEX(技能效果!AG:AG,MATCH((技能数值计算!$G4&amp;技能数值计算!AB$2)*1,技能效果!$B:$B,0))="",1,INDEX(技能效果!AG:AG,MATCH((技能数值计算!$G4&amp;技能数值计算!AB$2)*1,技能效果!$B:$B,0)))),0))</f>
        <v/>
      </c>
    </row>
    <row r="5" spans="1:31" ht="17.25" thickBot="1" x14ac:dyDescent="0.35">
      <c r="A5" s="39">
        <v>4</v>
      </c>
      <c r="B5" s="40" t="s">
        <v>1046</v>
      </c>
      <c r="C5" s="43" t="s">
        <v>1047</v>
      </c>
      <c r="D5" s="44">
        <v>4</v>
      </c>
      <c r="E5" s="45"/>
      <c r="F5" s="57"/>
      <c r="G5" s="77">
        <f>技能!B50</f>
        <v>1306003</v>
      </c>
      <c r="H5" s="78" t="str">
        <f>INDEX(技能!E:E,MATCH(技能数值计算!G5,技能!B:B,0))</f>
        <v>战斗夏玲普攻</v>
      </c>
      <c r="I5" s="81"/>
      <c r="J5" s="85">
        <v>1.5</v>
      </c>
      <c r="K5" s="86">
        <f t="shared" si="0"/>
        <v>1.5</v>
      </c>
      <c r="L5" s="83" t="str">
        <f>IFERROR(INDEX(技能效果!$C:$C,MATCH((技能数值计算!$G5&amp;技能数值计算!L$2)*1,技能效果!$B:$B,0)),"")</f>
        <v>战斗夏玲普攻伤害</v>
      </c>
      <c r="M5" s="71">
        <f>IFERROR(INDEX(技能效果!$H:$H,MATCH((技能数值计算!$G5&amp;技能数值计算!L$2)*1,技能效果!$B:$B,0)),"")</f>
        <v>1001</v>
      </c>
      <c r="N5" s="75">
        <v>1</v>
      </c>
      <c r="O5" s="71">
        <f>IF(N5*IFERROR(INDEX(DetailType!$E:$E,MATCH(技能数值计算!M5,DetailType!$A:$A,0)),0)*IFERROR(IF(IF(INDEX(技能效果!R:R,MATCH((技能数值计算!$G5&amp;技能数值计算!L$2)*1,技能效果!$B:$B,0))="",1,INDEX(技能效果!R:R,MATCH((技能数值计算!$G5&amp;技能数值计算!L$2)*1,技能效果!$B:$B,0)))&gt;20,6,IF(INDEX(技能效果!R:R,MATCH((技能数值计算!$G5&amp;技能数值计算!L$2)*1,技能效果!$B:$B,0))="",1,INDEX(技能效果!R:R,MATCH((技能数值计算!$G5&amp;技能数值计算!L$2)*1,技能效果!$B:$B,0)))),0)=0,"",N5*IFERROR(INDEX(DetailType!$E:$E,MATCH(技能数值计算!M5,DetailType!$A:$A,0)),0)*IFERROR(IF(IF(INDEX(技能效果!R:R,MATCH((技能数值计算!$G5&amp;技能数值计算!L$2)*1,技能效果!$B:$B,0))="",1,INDEX(技能效果!R:R,MATCH((技能数值计算!$G5&amp;技能数值计算!L$2)*1,技能效果!$B:$B,0)))&gt;20,6,IF(INDEX(技能效果!R:R,MATCH((技能数值计算!$G5&amp;技能数值计算!L$2)*1,技能效果!$B:$B,0))="",1,INDEX(技能效果!R:R,MATCH((技能数值计算!$G5&amp;技能数值计算!L$2)*1,技能效果!$B:$B,0)))),0))</f>
        <v>1</v>
      </c>
      <c r="P5" s="71" t="str">
        <f>IFERROR(INDEX(技能效果!$C:$C,MATCH((技能数值计算!$G5&amp;技能数值计算!P$2)*1,技能效果!$B:$B,0)),"")</f>
        <v>战斗夏玲普攻水晶</v>
      </c>
      <c r="Q5" s="71">
        <f>IFERROR(INDEX(技能效果!$H:$H,MATCH((技能数值计算!$G5&amp;技能数值计算!P$2)*1,技能效果!$B:$B,0)),"")</f>
        <v>3001</v>
      </c>
      <c r="R5" s="75">
        <v>1</v>
      </c>
      <c r="S5" s="71">
        <f>IF(R5*IFERROR(INDEX(DetailType!$E:$E,MATCH(技能数值计算!Q5,DetailType!$A:$A,0)),0)*IFERROR(IF(IF(INDEX(技能效果!V:V,MATCH((技能数值计算!$G5&amp;技能数值计算!P$2)*1,技能效果!$B:$B,0))="",1,INDEX(技能效果!V:V,MATCH((技能数值计算!$G5&amp;技能数值计算!P$2)*1,技能效果!$B:$B,0)))&gt;20,6,IF(INDEX(技能效果!V:V,MATCH((技能数值计算!$G5&amp;技能数值计算!P$2)*1,技能效果!$B:$B,0))="",1,INDEX(技能效果!V:V,MATCH((技能数值计算!$G5&amp;技能数值计算!P$2)*1,技能效果!$B:$B,0)))),0)=0,"",R5*IFERROR(INDEX(DetailType!$E:$E,MATCH(技能数值计算!Q5,DetailType!$A:$A,0)),0)*IFERROR(IF(IF(INDEX(技能效果!V:V,MATCH((技能数值计算!$G5&amp;技能数值计算!P$2)*1,技能效果!$B:$B,0))="",1,INDEX(技能效果!V:V,MATCH((技能数值计算!$G5&amp;技能数值计算!P$2)*1,技能效果!$B:$B,0)))&gt;20,6,IF(INDEX(技能效果!V:V,MATCH((技能数值计算!$G5&amp;技能数值计算!P$2)*1,技能效果!$B:$B,0))="",1,INDEX(技能效果!V:V,MATCH((技能数值计算!$G5&amp;技能数值计算!P$2)*1,技能效果!$B:$B,0)))),0))</f>
        <v>0.5</v>
      </c>
      <c r="T5" s="71" t="str">
        <f>IFERROR(INDEX(技能效果!$C:$C,MATCH((技能数值计算!$G5&amp;技能数值计算!T$2)*1,技能效果!$B:$B,0)),"")</f>
        <v/>
      </c>
      <c r="U5" s="71" t="str">
        <f>IFERROR(INDEX(技能效果!$H:$H,MATCH((技能数值计算!$G5&amp;技能数值计算!T$2)*1,技能效果!$B:$B,0)),"")</f>
        <v/>
      </c>
      <c r="V5" s="75"/>
      <c r="W5" s="71" t="str">
        <f>IF(V5*IFERROR(INDEX(DetailType!$E:$E,MATCH(技能数值计算!U5,DetailType!$A:$A,0)),0)*IFERROR(IF(IF(INDEX(技能效果!Z:Z,MATCH((技能数值计算!$G5&amp;技能数值计算!T$2)*1,技能效果!$B:$B,0))="",1,INDEX(技能效果!Z:Z,MATCH((技能数值计算!$G5&amp;技能数值计算!T$2)*1,技能效果!$B:$B,0)))&gt;20,6,IF(INDEX(技能效果!Z:Z,MATCH((技能数值计算!$G5&amp;技能数值计算!T$2)*1,技能效果!$B:$B,0))="",1,INDEX(技能效果!Z:Z,MATCH((技能数值计算!$G5&amp;技能数值计算!T$2)*1,技能效果!$B:$B,0)))),0)=0,"",V5*IFERROR(INDEX(DetailType!$E:$E,MATCH(技能数值计算!U5,DetailType!$A:$A,0)),0)*IFERROR(IF(IF(INDEX(技能效果!Z:Z,MATCH((技能数值计算!$G5&amp;技能数值计算!T$2)*1,技能效果!$B:$B,0))="",1,INDEX(技能效果!Z:Z,MATCH((技能数值计算!$G5&amp;技能数值计算!T$2)*1,技能效果!$B:$B,0)))&gt;20,6,IF(INDEX(技能效果!Z:Z,MATCH((技能数值计算!$G5&amp;技能数值计算!T$2)*1,技能效果!$B:$B,0))="",1,INDEX(技能效果!Z:Z,MATCH((技能数值计算!$G5&amp;技能数值计算!T$2)*1,技能效果!$B:$B,0)))),0))</f>
        <v/>
      </c>
      <c r="X5" s="71" t="str">
        <f>IFERROR(INDEX(技能效果!$C:$C,MATCH((技能数值计算!$G5&amp;技能数值计算!X$2)*1,技能效果!$B:$B,0)),"")</f>
        <v/>
      </c>
      <c r="Y5" s="71" t="str">
        <f>IFERROR(INDEX(技能效果!$H:$H,MATCH((技能数值计算!$G5&amp;技能数值计算!X$2)*1,技能效果!$B:$B,0)),"")</f>
        <v/>
      </c>
      <c r="Z5" s="75"/>
      <c r="AA5" s="71" t="str">
        <f>IF(Z5*IFERROR(INDEX(DetailType!$E:$E,MATCH(技能数值计算!Y5,DetailType!$A:$A,0)),0)*IFERROR(IF(IF(INDEX(技能效果!AD:AD,MATCH((技能数值计算!$G5&amp;技能数值计算!X$2)*1,技能效果!$B:$B,0))="",1,INDEX(技能效果!AD:AD,MATCH((技能数值计算!$G5&amp;技能数值计算!X$2)*1,技能效果!$B:$B,0)))&gt;20,6,IF(INDEX(技能效果!AD:AD,MATCH((技能数值计算!$G5&amp;技能数值计算!X$2)*1,技能效果!$B:$B,0))="",1,INDEX(技能效果!AD:AD,MATCH((技能数值计算!$G5&amp;技能数值计算!X$2)*1,技能效果!$B:$B,0)))),0)=0,"",Z5*IFERROR(INDEX(DetailType!$E:$E,MATCH(技能数值计算!Y5,DetailType!$A:$A,0)),0)*IFERROR(IF(IF(INDEX(技能效果!AD:AD,MATCH((技能数值计算!$G5&amp;技能数值计算!X$2)*1,技能效果!$B:$B,0))="",1,INDEX(技能效果!AD:AD,MATCH((技能数值计算!$G5&amp;技能数值计算!X$2)*1,技能效果!$B:$B,0)))&gt;20,6,IF(INDEX(技能效果!AD:AD,MATCH((技能数值计算!$G5&amp;技能数值计算!X$2)*1,技能效果!$B:$B,0))="",1,INDEX(技能效果!AD:AD,MATCH((技能数值计算!$G5&amp;技能数值计算!X$2)*1,技能效果!$B:$B,0)))),0))</f>
        <v/>
      </c>
      <c r="AB5" s="71" t="str">
        <f>IFERROR(INDEX(技能效果!$C:$C,MATCH((技能数值计算!$G5&amp;技能数值计算!AB$2)*1,技能效果!$B:$B,0)),"")</f>
        <v/>
      </c>
      <c r="AC5" s="71" t="str">
        <f>IFERROR(INDEX(技能效果!$H:$H,MATCH((技能数值计算!$G5&amp;技能数值计算!AB$2)*1,技能效果!$B:$B,0)),"")</f>
        <v/>
      </c>
      <c r="AD5" s="75"/>
      <c r="AE5" s="72" t="str">
        <f>IF(AD5*IFERROR(INDEX(DetailType!$E:$E,MATCH(技能数值计算!AC5,DetailType!$A:$A,0)),0)*IFERROR(IF(IF(INDEX(技能效果!AG:AG,MATCH((技能数值计算!$G5&amp;技能数值计算!AB$2)*1,技能效果!$B:$B,0))="",1,INDEX(技能效果!AG:AG,MATCH((技能数值计算!$G5&amp;技能数值计算!AB$2)*1,技能效果!$B:$B,0)))&gt;20,6,IF(INDEX(技能效果!AG:AG,MATCH((技能数值计算!$G5&amp;技能数值计算!AB$2)*1,技能效果!$B:$B,0))="",1,INDEX(技能效果!AG:AG,MATCH((技能数值计算!$G5&amp;技能数值计算!AB$2)*1,技能效果!$B:$B,0)))),0)=0,"",AD5*IFERROR(INDEX(DetailType!$E:$E,MATCH(技能数值计算!AC5,DetailType!$A:$A,0)),0)*IFERROR(IF(IF(INDEX(技能效果!AG:AG,MATCH((技能数值计算!$G5&amp;技能数值计算!AB$2)*1,技能效果!$B:$B,0))="",1,INDEX(技能效果!AG:AG,MATCH((技能数值计算!$G5&amp;技能数值计算!AB$2)*1,技能效果!$B:$B,0)))&gt;20,6,IF(INDEX(技能效果!AG:AG,MATCH((技能数值计算!$G5&amp;技能数值计算!AB$2)*1,技能效果!$B:$B,0))="",1,INDEX(技能效果!AG:AG,MATCH((技能数值计算!$G5&amp;技能数值计算!AB$2)*1,技能效果!$B:$B,0)))),0))</f>
        <v/>
      </c>
    </row>
    <row r="6" spans="1:31" x14ac:dyDescent="0.3">
      <c r="A6" s="39">
        <v>5</v>
      </c>
      <c r="B6" s="40" t="s">
        <v>1048</v>
      </c>
      <c r="C6" s="37" t="s">
        <v>1049</v>
      </c>
      <c r="D6" s="37">
        <f>F2/(F1*5)</f>
        <v>2</v>
      </c>
      <c r="G6" s="77">
        <f>技能!B51</f>
        <v>1306004</v>
      </c>
      <c r="H6" s="78" t="str">
        <f>INDEX(技能!E:E,MATCH(技能数值计算!G6,技能!B:B,0))</f>
        <v>项昆仑普攻</v>
      </c>
      <c r="I6" s="81"/>
      <c r="J6" s="85">
        <v>1.5</v>
      </c>
      <c r="K6" s="86">
        <f t="shared" si="0"/>
        <v>1.5</v>
      </c>
      <c r="L6" s="83" t="str">
        <f>IFERROR(INDEX(技能效果!$C:$C,MATCH((技能数值计算!$G6&amp;技能数值计算!L$2)*1,技能效果!$B:$B,0)),"")</f>
        <v>项昆仑普攻伤害</v>
      </c>
      <c r="M6" s="71">
        <f>IFERROR(INDEX(技能效果!$H:$H,MATCH((技能数值计算!$G6&amp;技能数值计算!L$2)*1,技能效果!$B:$B,0)),"")</f>
        <v>1001</v>
      </c>
      <c r="N6" s="75">
        <v>1</v>
      </c>
      <c r="O6" s="71">
        <f>IF(N6*IFERROR(INDEX(DetailType!$E:$E,MATCH(技能数值计算!M6,DetailType!$A:$A,0)),0)*IFERROR(IF(IF(INDEX(技能效果!R:R,MATCH((技能数值计算!$G6&amp;技能数值计算!L$2)*1,技能效果!$B:$B,0))="",1,INDEX(技能效果!R:R,MATCH((技能数值计算!$G6&amp;技能数值计算!L$2)*1,技能效果!$B:$B,0)))&gt;20,6,IF(INDEX(技能效果!R:R,MATCH((技能数值计算!$G6&amp;技能数值计算!L$2)*1,技能效果!$B:$B,0))="",1,INDEX(技能效果!R:R,MATCH((技能数值计算!$G6&amp;技能数值计算!L$2)*1,技能效果!$B:$B,0)))),0)=0,"",N6*IFERROR(INDEX(DetailType!$E:$E,MATCH(技能数值计算!M6,DetailType!$A:$A,0)),0)*IFERROR(IF(IF(INDEX(技能效果!R:R,MATCH((技能数值计算!$G6&amp;技能数值计算!L$2)*1,技能效果!$B:$B,0))="",1,INDEX(技能效果!R:R,MATCH((技能数值计算!$G6&amp;技能数值计算!L$2)*1,技能效果!$B:$B,0)))&gt;20,6,IF(INDEX(技能效果!R:R,MATCH((技能数值计算!$G6&amp;技能数值计算!L$2)*1,技能效果!$B:$B,0))="",1,INDEX(技能效果!R:R,MATCH((技能数值计算!$G6&amp;技能数值计算!L$2)*1,技能效果!$B:$B,0)))),0))</f>
        <v>1</v>
      </c>
      <c r="P6" s="71" t="str">
        <f>IFERROR(INDEX(技能效果!$C:$C,MATCH((技能数值计算!$G6&amp;技能数值计算!P$2)*1,技能效果!$B:$B,0)),"")</f>
        <v>项昆仑普攻水晶</v>
      </c>
      <c r="Q6" s="71">
        <f>IFERROR(INDEX(技能效果!$H:$H,MATCH((技能数值计算!$G6&amp;技能数值计算!P$2)*1,技能效果!$B:$B,0)),"")</f>
        <v>3001</v>
      </c>
      <c r="R6" s="75">
        <v>1</v>
      </c>
      <c r="S6" s="71">
        <f>IF(R6*IFERROR(INDEX(DetailType!$E:$E,MATCH(技能数值计算!Q6,DetailType!$A:$A,0)),0)*IFERROR(IF(IF(INDEX(技能效果!V:V,MATCH((技能数值计算!$G6&amp;技能数值计算!P$2)*1,技能效果!$B:$B,0))="",1,INDEX(技能效果!V:V,MATCH((技能数值计算!$G6&amp;技能数值计算!P$2)*1,技能效果!$B:$B,0)))&gt;20,6,IF(INDEX(技能效果!V:V,MATCH((技能数值计算!$G6&amp;技能数值计算!P$2)*1,技能效果!$B:$B,0))="",1,INDEX(技能效果!V:V,MATCH((技能数值计算!$G6&amp;技能数值计算!P$2)*1,技能效果!$B:$B,0)))),0)=0,"",R6*IFERROR(INDEX(DetailType!$E:$E,MATCH(技能数值计算!Q6,DetailType!$A:$A,0)),0)*IFERROR(IF(IF(INDEX(技能效果!V:V,MATCH((技能数值计算!$G6&amp;技能数值计算!P$2)*1,技能效果!$B:$B,0))="",1,INDEX(技能效果!V:V,MATCH((技能数值计算!$G6&amp;技能数值计算!P$2)*1,技能效果!$B:$B,0)))&gt;20,6,IF(INDEX(技能效果!V:V,MATCH((技能数值计算!$G6&amp;技能数值计算!P$2)*1,技能效果!$B:$B,0))="",1,INDEX(技能效果!V:V,MATCH((技能数值计算!$G6&amp;技能数值计算!P$2)*1,技能效果!$B:$B,0)))),0))</f>
        <v>0.5</v>
      </c>
      <c r="T6" s="71" t="str">
        <f>IFERROR(INDEX(技能效果!$C:$C,MATCH((技能数值计算!$G6&amp;技能数值计算!T$2)*1,技能效果!$B:$B,0)),"")</f>
        <v/>
      </c>
      <c r="U6" s="71" t="str">
        <f>IFERROR(INDEX(技能效果!$H:$H,MATCH((技能数值计算!$G6&amp;技能数值计算!T$2)*1,技能效果!$B:$B,0)),"")</f>
        <v/>
      </c>
      <c r="V6" s="75"/>
      <c r="W6" s="71" t="str">
        <f>IF(V6*IFERROR(INDEX(DetailType!$E:$E,MATCH(技能数值计算!U6,DetailType!$A:$A,0)),0)*IFERROR(IF(IF(INDEX(技能效果!Z:Z,MATCH((技能数值计算!$G6&amp;技能数值计算!T$2)*1,技能效果!$B:$B,0))="",1,INDEX(技能效果!Z:Z,MATCH((技能数值计算!$G6&amp;技能数值计算!T$2)*1,技能效果!$B:$B,0)))&gt;20,6,IF(INDEX(技能效果!Z:Z,MATCH((技能数值计算!$G6&amp;技能数值计算!T$2)*1,技能效果!$B:$B,0))="",1,INDEX(技能效果!Z:Z,MATCH((技能数值计算!$G6&amp;技能数值计算!T$2)*1,技能效果!$B:$B,0)))),0)=0,"",V6*IFERROR(INDEX(DetailType!$E:$E,MATCH(技能数值计算!U6,DetailType!$A:$A,0)),0)*IFERROR(IF(IF(INDEX(技能效果!Z:Z,MATCH((技能数值计算!$G6&amp;技能数值计算!T$2)*1,技能效果!$B:$B,0))="",1,INDEX(技能效果!Z:Z,MATCH((技能数值计算!$G6&amp;技能数值计算!T$2)*1,技能效果!$B:$B,0)))&gt;20,6,IF(INDEX(技能效果!Z:Z,MATCH((技能数值计算!$G6&amp;技能数值计算!T$2)*1,技能效果!$B:$B,0))="",1,INDEX(技能效果!Z:Z,MATCH((技能数值计算!$G6&amp;技能数值计算!T$2)*1,技能效果!$B:$B,0)))),0))</f>
        <v/>
      </c>
      <c r="X6" s="71" t="str">
        <f>IFERROR(INDEX(技能效果!$C:$C,MATCH((技能数值计算!$G6&amp;技能数值计算!X$2)*1,技能效果!$B:$B,0)),"")</f>
        <v/>
      </c>
      <c r="Y6" s="71" t="str">
        <f>IFERROR(INDEX(技能效果!$H:$H,MATCH((技能数值计算!$G6&amp;技能数值计算!X$2)*1,技能效果!$B:$B,0)),"")</f>
        <v/>
      </c>
      <c r="Z6" s="75"/>
      <c r="AA6" s="71" t="str">
        <f>IF(Z6*IFERROR(INDEX(DetailType!$E:$E,MATCH(技能数值计算!Y6,DetailType!$A:$A,0)),0)*IFERROR(IF(IF(INDEX(技能效果!AD:AD,MATCH((技能数值计算!$G6&amp;技能数值计算!X$2)*1,技能效果!$B:$B,0))="",1,INDEX(技能效果!AD:AD,MATCH((技能数值计算!$G6&amp;技能数值计算!X$2)*1,技能效果!$B:$B,0)))&gt;20,6,IF(INDEX(技能效果!AD:AD,MATCH((技能数值计算!$G6&amp;技能数值计算!X$2)*1,技能效果!$B:$B,0))="",1,INDEX(技能效果!AD:AD,MATCH((技能数值计算!$G6&amp;技能数值计算!X$2)*1,技能效果!$B:$B,0)))),0)=0,"",Z6*IFERROR(INDEX(DetailType!$E:$E,MATCH(技能数值计算!Y6,DetailType!$A:$A,0)),0)*IFERROR(IF(IF(INDEX(技能效果!AD:AD,MATCH((技能数值计算!$G6&amp;技能数值计算!X$2)*1,技能效果!$B:$B,0))="",1,INDEX(技能效果!AD:AD,MATCH((技能数值计算!$G6&amp;技能数值计算!X$2)*1,技能效果!$B:$B,0)))&gt;20,6,IF(INDEX(技能效果!AD:AD,MATCH((技能数值计算!$G6&amp;技能数值计算!X$2)*1,技能效果!$B:$B,0))="",1,INDEX(技能效果!AD:AD,MATCH((技能数值计算!$G6&amp;技能数值计算!X$2)*1,技能效果!$B:$B,0)))),0))</f>
        <v/>
      </c>
      <c r="AB6" s="71" t="str">
        <f>IFERROR(INDEX(技能效果!$C:$C,MATCH((技能数值计算!$G6&amp;技能数值计算!AB$2)*1,技能效果!$B:$B,0)),"")</f>
        <v/>
      </c>
      <c r="AC6" s="71" t="str">
        <f>IFERROR(INDEX(技能效果!$H:$H,MATCH((技能数值计算!$G6&amp;技能数值计算!AB$2)*1,技能效果!$B:$B,0)),"")</f>
        <v/>
      </c>
      <c r="AD6" s="75"/>
      <c r="AE6" s="72" t="str">
        <f>IF(AD6*IFERROR(INDEX(DetailType!$E:$E,MATCH(技能数值计算!AC6,DetailType!$A:$A,0)),0)*IFERROR(IF(IF(INDEX(技能效果!AG:AG,MATCH((技能数值计算!$G6&amp;技能数值计算!AB$2)*1,技能效果!$B:$B,0))="",1,INDEX(技能效果!AG:AG,MATCH((技能数值计算!$G6&amp;技能数值计算!AB$2)*1,技能效果!$B:$B,0)))&gt;20,6,IF(INDEX(技能效果!AG:AG,MATCH((技能数值计算!$G6&amp;技能数值计算!AB$2)*1,技能效果!$B:$B,0))="",1,INDEX(技能效果!AG:AG,MATCH((技能数值计算!$G6&amp;技能数值计算!AB$2)*1,技能效果!$B:$B,0)))),0)=0,"",AD6*IFERROR(INDEX(DetailType!$E:$E,MATCH(技能数值计算!AC6,DetailType!$A:$A,0)),0)*IFERROR(IF(IF(INDEX(技能效果!AG:AG,MATCH((技能数值计算!$G6&amp;技能数值计算!AB$2)*1,技能效果!$B:$B,0))="",1,INDEX(技能效果!AG:AG,MATCH((技能数值计算!$G6&amp;技能数值计算!AB$2)*1,技能效果!$B:$B,0)))&gt;20,6,IF(INDEX(技能效果!AG:AG,MATCH((技能数值计算!$G6&amp;技能数值计算!AB$2)*1,技能效果!$B:$B,0))="",1,INDEX(技能效果!AG:AG,MATCH((技能数值计算!$G6&amp;技能数值计算!AB$2)*1,技能效果!$B:$B,0)))),0))</f>
        <v/>
      </c>
    </row>
    <row r="7" spans="1:31" ht="17.25" thickBot="1" x14ac:dyDescent="0.35">
      <c r="A7" s="39">
        <v>6</v>
      </c>
      <c r="B7" s="40" t="s">
        <v>1050</v>
      </c>
      <c r="C7" s="45" t="s">
        <v>1051</v>
      </c>
      <c r="D7" s="45">
        <f>0.25*D6</f>
        <v>0.5</v>
      </c>
      <c r="G7" s="77">
        <f>技能!B52</f>
        <v>1306005</v>
      </c>
      <c r="H7" s="78" t="str">
        <f>INDEX(技能!E:E,MATCH(技能数值计算!G7,技能!B:B,0))</f>
        <v>刘羽禅普攻</v>
      </c>
      <c r="I7" s="81"/>
      <c r="J7" s="85">
        <v>1.5</v>
      </c>
      <c r="K7" s="86">
        <f t="shared" si="0"/>
        <v>1.5</v>
      </c>
      <c r="L7" s="83" t="str">
        <f>IFERROR(INDEX(技能效果!$C:$C,MATCH((技能数值计算!$G7&amp;技能数值计算!L$2)*1,技能效果!$B:$B,0)),"")</f>
        <v>刘羽禅普攻伤害</v>
      </c>
      <c r="M7" s="71">
        <f>IFERROR(INDEX(技能效果!$H:$H,MATCH((技能数值计算!$G7&amp;技能数值计算!L$2)*1,技能效果!$B:$B,0)),"")</f>
        <v>1001</v>
      </c>
      <c r="N7" s="75">
        <v>1</v>
      </c>
      <c r="O7" s="71">
        <f>IF(N7*IFERROR(INDEX(DetailType!$E:$E,MATCH(技能数值计算!M7,DetailType!$A:$A,0)),0)*IFERROR(IF(IF(INDEX(技能效果!R:R,MATCH((技能数值计算!$G7&amp;技能数值计算!L$2)*1,技能效果!$B:$B,0))="",1,INDEX(技能效果!R:R,MATCH((技能数值计算!$G7&amp;技能数值计算!L$2)*1,技能效果!$B:$B,0)))&gt;20,6,IF(INDEX(技能效果!R:R,MATCH((技能数值计算!$G7&amp;技能数值计算!L$2)*1,技能效果!$B:$B,0))="",1,INDEX(技能效果!R:R,MATCH((技能数值计算!$G7&amp;技能数值计算!L$2)*1,技能效果!$B:$B,0)))),0)=0,"",N7*IFERROR(INDEX(DetailType!$E:$E,MATCH(技能数值计算!M7,DetailType!$A:$A,0)),0)*IFERROR(IF(IF(INDEX(技能效果!R:R,MATCH((技能数值计算!$G7&amp;技能数值计算!L$2)*1,技能效果!$B:$B,0))="",1,INDEX(技能效果!R:R,MATCH((技能数值计算!$G7&amp;技能数值计算!L$2)*1,技能效果!$B:$B,0)))&gt;20,6,IF(INDEX(技能效果!R:R,MATCH((技能数值计算!$G7&amp;技能数值计算!L$2)*1,技能效果!$B:$B,0))="",1,INDEX(技能效果!R:R,MATCH((技能数值计算!$G7&amp;技能数值计算!L$2)*1,技能效果!$B:$B,0)))),0))</f>
        <v>1</v>
      </c>
      <c r="P7" s="71" t="str">
        <f>IFERROR(INDEX(技能效果!$C:$C,MATCH((技能数值计算!$G7&amp;技能数值计算!P$2)*1,技能效果!$B:$B,0)),"")</f>
        <v>刘羽禅普攻水晶</v>
      </c>
      <c r="Q7" s="71">
        <f>IFERROR(INDEX(技能效果!$H:$H,MATCH((技能数值计算!$G7&amp;技能数值计算!P$2)*1,技能效果!$B:$B,0)),"")</f>
        <v>3001</v>
      </c>
      <c r="R7" s="75">
        <v>1</v>
      </c>
      <c r="S7" s="71">
        <f>IF(R7*IFERROR(INDEX(DetailType!$E:$E,MATCH(技能数值计算!Q7,DetailType!$A:$A,0)),0)*IFERROR(IF(IF(INDEX(技能效果!V:V,MATCH((技能数值计算!$G7&amp;技能数值计算!P$2)*1,技能效果!$B:$B,0))="",1,INDEX(技能效果!V:V,MATCH((技能数值计算!$G7&amp;技能数值计算!P$2)*1,技能效果!$B:$B,0)))&gt;20,6,IF(INDEX(技能效果!V:V,MATCH((技能数值计算!$G7&amp;技能数值计算!P$2)*1,技能效果!$B:$B,0))="",1,INDEX(技能效果!V:V,MATCH((技能数值计算!$G7&amp;技能数值计算!P$2)*1,技能效果!$B:$B,0)))),0)=0,"",R7*IFERROR(INDEX(DetailType!$E:$E,MATCH(技能数值计算!Q7,DetailType!$A:$A,0)),0)*IFERROR(IF(IF(INDEX(技能效果!V:V,MATCH((技能数值计算!$G7&amp;技能数值计算!P$2)*1,技能效果!$B:$B,0))="",1,INDEX(技能效果!V:V,MATCH((技能数值计算!$G7&amp;技能数值计算!P$2)*1,技能效果!$B:$B,0)))&gt;20,6,IF(INDEX(技能效果!V:V,MATCH((技能数值计算!$G7&amp;技能数值计算!P$2)*1,技能效果!$B:$B,0))="",1,INDEX(技能效果!V:V,MATCH((技能数值计算!$G7&amp;技能数值计算!P$2)*1,技能效果!$B:$B,0)))),0))</f>
        <v>0.5</v>
      </c>
      <c r="T7" s="71" t="str">
        <f>IFERROR(INDEX(技能效果!$C:$C,MATCH((技能数值计算!$G7&amp;技能数值计算!T$2)*1,技能效果!$B:$B,0)),"")</f>
        <v/>
      </c>
      <c r="U7" s="71" t="str">
        <f>IFERROR(INDEX(技能效果!$H:$H,MATCH((技能数值计算!$G7&amp;技能数值计算!T$2)*1,技能效果!$B:$B,0)),"")</f>
        <v/>
      </c>
      <c r="V7" s="75"/>
      <c r="W7" s="71" t="str">
        <f>IF(V7*IFERROR(INDEX(DetailType!$E:$E,MATCH(技能数值计算!U7,DetailType!$A:$A,0)),0)*IFERROR(IF(IF(INDEX(技能效果!Z:Z,MATCH((技能数值计算!$G7&amp;技能数值计算!T$2)*1,技能效果!$B:$B,0))="",1,INDEX(技能效果!Z:Z,MATCH((技能数值计算!$G7&amp;技能数值计算!T$2)*1,技能效果!$B:$B,0)))&gt;20,6,IF(INDEX(技能效果!Z:Z,MATCH((技能数值计算!$G7&amp;技能数值计算!T$2)*1,技能效果!$B:$B,0))="",1,INDEX(技能效果!Z:Z,MATCH((技能数值计算!$G7&amp;技能数值计算!T$2)*1,技能效果!$B:$B,0)))),0)=0,"",V7*IFERROR(INDEX(DetailType!$E:$E,MATCH(技能数值计算!U7,DetailType!$A:$A,0)),0)*IFERROR(IF(IF(INDEX(技能效果!Z:Z,MATCH((技能数值计算!$G7&amp;技能数值计算!T$2)*1,技能效果!$B:$B,0))="",1,INDEX(技能效果!Z:Z,MATCH((技能数值计算!$G7&amp;技能数值计算!T$2)*1,技能效果!$B:$B,0)))&gt;20,6,IF(INDEX(技能效果!Z:Z,MATCH((技能数值计算!$G7&amp;技能数值计算!T$2)*1,技能效果!$B:$B,0))="",1,INDEX(技能效果!Z:Z,MATCH((技能数值计算!$G7&amp;技能数值计算!T$2)*1,技能效果!$B:$B,0)))),0))</f>
        <v/>
      </c>
      <c r="X7" s="71" t="str">
        <f>IFERROR(INDEX(技能效果!$C:$C,MATCH((技能数值计算!$G7&amp;技能数值计算!X$2)*1,技能效果!$B:$B,0)),"")</f>
        <v/>
      </c>
      <c r="Y7" s="71" t="str">
        <f>IFERROR(INDEX(技能效果!$H:$H,MATCH((技能数值计算!$G7&amp;技能数值计算!X$2)*1,技能效果!$B:$B,0)),"")</f>
        <v/>
      </c>
      <c r="Z7" s="75"/>
      <c r="AA7" s="71" t="str">
        <f>IF(Z7*IFERROR(INDEX(DetailType!$E:$E,MATCH(技能数值计算!Y7,DetailType!$A:$A,0)),0)*IFERROR(IF(IF(INDEX(技能效果!AD:AD,MATCH((技能数值计算!$G7&amp;技能数值计算!X$2)*1,技能效果!$B:$B,0))="",1,INDEX(技能效果!AD:AD,MATCH((技能数值计算!$G7&amp;技能数值计算!X$2)*1,技能效果!$B:$B,0)))&gt;20,6,IF(INDEX(技能效果!AD:AD,MATCH((技能数值计算!$G7&amp;技能数值计算!X$2)*1,技能效果!$B:$B,0))="",1,INDEX(技能效果!AD:AD,MATCH((技能数值计算!$G7&amp;技能数值计算!X$2)*1,技能效果!$B:$B,0)))),0)=0,"",Z7*IFERROR(INDEX(DetailType!$E:$E,MATCH(技能数值计算!Y7,DetailType!$A:$A,0)),0)*IFERROR(IF(IF(INDEX(技能效果!AD:AD,MATCH((技能数值计算!$G7&amp;技能数值计算!X$2)*1,技能效果!$B:$B,0))="",1,INDEX(技能效果!AD:AD,MATCH((技能数值计算!$G7&amp;技能数值计算!X$2)*1,技能效果!$B:$B,0)))&gt;20,6,IF(INDEX(技能效果!AD:AD,MATCH((技能数值计算!$G7&amp;技能数值计算!X$2)*1,技能效果!$B:$B,0))="",1,INDEX(技能效果!AD:AD,MATCH((技能数值计算!$G7&amp;技能数值计算!X$2)*1,技能效果!$B:$B,0)))),0))</f>
        <v/>
      </c>
      <c r="AB7" s="71" t="str">
        <f>IFERROR(INDEX(技能效果!$C:$C,MATCH((技能数值计算!$G7&amp;技能数值计算!AB$2)*1,技能效果!$B:$B,0)),"")</f>
        <v/>
      </c>
      <c r="AC7" s="71" t="str">
        <f>IFERROR(INDEX(技能效果!$H:$H,MATCH((技能数值计算!$G7&amp;技能数值计算!AB$2)*1,技能效果!$B:$B,0)),"")</f>
        <v/>
      </c>
      <c r="AD7" s="75"/>
      <c r="AE7" s="72" t="str">
        <f>IF(AD7*IFERROR(INDEX(DetailType!$E:$E,MATCH(技能数值计算!AC7,DetailType!$A:$A,0)),0)*IFERROR(IF(IF(INDEX(技能效果!AG:AG,MATCH((技能数值计算!$G7&amp;技能数值计算!AB$2)*1,技能效果!$B:$B,0))="",1,INDEX(技能效果!AG:AG,MATCH((技能数值计算!$G7&amp;技能数值计算!AB$2)*1,技能效果!$B:$B,0)))&gt;20,6,IF(INDEX(技能效果!AG:AG,MATCH((技能数值计算!$G7&amp;技能数值计算!AB$2)*1,技能效果!$B:$B,0))="",1,INDEX(技能效果!AG:AG,MATCH((技能数值计算!$G7&amp;技能数值计算!AB$2)*1,技能效果!$B:$B,0)))),0)=0,"",AD7*IFERROR(INDEX(DetailType!$E:$E,MATCH(技能数值计算!AC7,DetailType!$A:$A,0)),0)*IFERROR(IF(IF(INDEX(技能效果!AG:AG,MATCH((技能数值计算!$G7&amp;技能数值计算!AB$2)*1,技能效果!$B:$B,0))="",1,INDEX(技能效果!AG:AG,MATCH((技能数值计算!$G7&amp;技能数值计算!AB$2)*1,技能效果!$B:$B,0)))&gt;20,6,IF(INDEX(技能效果!AG:AG,MATCH((技能数值计算!$G7&amp;技能数值计算!AB$2)*1,技能效果!$B:$B,0))="",1,INDEX(技能效果!AG:AG,MATCH((技能数值计算!$G7&amp;技能数值计算!AB$2)*1,技能效果!$B:$B,0)))),0))</f>
        <v/>
      </c>
    </row>
    <row r="8" spans="1:31" ht="17.25" thickBot="1" x14ac:dyDescent="0.35">
      <c r="A8" s="39">
        <v>7</v>
      </c>
      <c r="B8" s="40" t="s">
        <v>1052</v>
      </c>
      <c r="C8" s="161" t="s">
        <v>1053</v>
      </c>
      <c r="D8" s="162"/>
      <c r="E8" s="161" t="s">
        <v>1054</v>
      </c>
      <c r="F8" s="163"/>
      <c r="G8" s="77">
        <f>技能!B53</f>
        <v>1306006</v>
      </c>
      <c r="H8" s="78" t="str">
        <f>INDEX(技能!E:E,MATCH(技能数值计算!G8,技能!B:B,0))</f>
        <v>红莲缇娜普攻</v>
      </c>
      <c r="I8" s="81"/>
      <c r="J8" s="85">
        <v>1.5</v>
      </c>
      <c r="K8" s="86">
        <f t="shared" si="0"/>
        <v>1.5</v>
      </c>
      <c r="L8" s="83" t="str">
        <f>IFERROR(INDEX(技能效果!$C:$C,MATCH((技能数值计算!$G8&amp;技能数值计算!L$2)*1,技能效果!$B:$B,0)),"")</f>
        <v>红莲缇娜普攻伤害</v>
      </c>
      <c r="M8" s="71">
        <f>IFERROR(INDEX(技能效果!$H:$H,MATCH((技能数值计算!$G8&amp;技能数值计算!L$2)*1,技能效果!$B:$B,0)),"")</f>
        <v>1001</v>
      </c>
      <c r="N8" s="75">
        <v>1</v>
      </c>
      <c r="O8" s="71">
        <f>IF(N8*IFERROR(INDEX(DetailType!$E:$E,MATCH(技能数值计算!M8,DetailType!$A:$A,0)),0)*IFERROR(IF(IF(INDEX(技能效果!R:R,MATCH((技能数值计算!$G8&amp;技能数值计算!L$2)*1,技能效果!$B:$B,0))="",1,INDEX(技能效果!R:R,MATCH((技能数值计算!$G8&amp;技能数值计算!L$2)*1,技能效果!$B:$B,0)))&gt;20,6,IF(INDEX(技能效果!R:R,MATCH((技能数值计算!$G8&amp;技能数值计算!L$2)*1,技能效果!$B:$B,0))="",1,INDEX(技能效果!R:R,MATCH((技能数值计算!$G8&amp;技能数值计算!L$2)*1,技能效果!$B:$B,0)))),0)=0,"",N8*IFERROR(INDEX(DetailType!$E:$E,MATCH(技能数值计算!M8,DetailType!$A:$A,0)),0)*IFERROR(IF(IF(INDEX(技能效果!R:R,MATCH((技能数值计算!$G8&amp;技能数值计算!L$2)*1,技能效果!$B:$B,0))="",1,INDEX(技能效果!R:R,MATCH((技能数值计算!$G8&amp;技能数值计算!L$2)*1,技能效果!$B:$B,0)))&gt;20,6,IF(INDEX(技能效果!R:R,MATCH((技能数值计算!$G8&amp;技能数值计算!L$2)*1,技能效果!$B:$B,0))="",1,INDEX(技能效果!R:R,MATCH((技能数值计算!$G8&amp;技能数值计算!L$2)*1,技能效果!$B:$B,0)))),0))</f>
        <v>1</v>
      </c>
      <c r="P8" s="71" t="str">
        <f>IFERROR(INDEX(技能效果!$C:$C,MATCH((技能数值计算!$G8&amp;技能数值计算!P$2)*1,技能效果!$B:$B,0)),"")</f>
        <v>红莲缇娜普攻水晶</v>
      </c>
      <c r="Q8" s="71">
        <f>IFERROR(INDEX(技能效果!$H:$H,MATCH((技能数值计算!$G8&amp;技能数值计算!P$2)*1,技能效果!$B:$B,0)),"")</f>
        <v>3001</v>
      </c>
      <c r="R8" s="75">
        <v>1</v>
      </c>
      <c r="S8" s="71">
        <f>IF(R8*IFERROR(INDEX(DetailType!$E:$E,MATCH(技能数值计算!Q8,DetailType!$A:$A,0)),0)*IFERROR(IF(IF(INDEX(技能效果!V:V,MATCH((技能数值计算!$G8&amp;技能数值计算!P$2)*1,技能效果!$B:$B,0))="",1,INDEX(技能效果!V:V,MATCH((技能数值计算!$G8&amp;技能数值计算!P$2)*1,技能效果!$B:$B,0)))&gt;20,6,IF(INDEX(技能效果!V:V,MATCH((技能数值计算!$G8&amp;技能数值计算!P$2)*1,技能效果!$B:$B,0))="",1,INDEX(技能效果!V:V,MATCH((技能数值计算!$G8&amp;技能数值计算!P$2)*1,技能效果!$B:$B,0)))),0)=0,"",R8*IFERROR(INDEX(DetailType!$E:$E,MATCH(技能数值计算!Q8,DetailType!$A:$A,0)),0)*IFERROR(IF(IF(INDEX(技能效果!V:V,MATCH((技能数值计算!$G8&amp;技能数值计算!P$2)*1,技能效果!$B:$B,0))="",1,INDEX(技能效果!V:V,MATCH((技能数值计算!$G8&amp;技能数值计算!P$2)*1,技能效果!$B:$B,0)))&gt;20,6,IF(INDEX(技能效果!V:V,MATCH((技能数值计算!$G8&amp;技能数值计算!P$2)*1,技能效果!$B:$B,0))="",1,INDEX(技能效果!V:V,MATCH((技能数值计算!$G8&amp;技能数值计算!P$2)*1,技能效果!$B:$B,0)))),0))</f>
        <v>0.5</v>
      </c>
      <c r="T8" s="71" t="str">
        <f>IFERROR(INDEX(技能效果!$C:$C,MATCH((技能数值计算!$G8&amp;技能数值计算!T$2)*1,技能效果!$B:$B,0)),"")</f>
        <v/>
      </c>
      <c r="U8" s="71" t="str">
        <f>IFERROR(INDEX(技能效果!$H:$H,MATCH((技能数值计算!$G8&amp;技能数值计算!T$2)*1,技能效果!$B:$B,0)),"")</f>
        <v/>
      </c>
      <c r="V8" s="75"/>
      <c r="W8" s="71" t="str">
        <f>IF(V8*IFERROR(INDEX(DetailType!$E:$E,MATCH(技能数值计算!U8,DetailType!$A:$A,0)),0)*IFERROR(IF(IF(INDEX(技能效果!Z:Z,MATCH((技能数值计算!$G8&amp;技能数值计算!T$2)*1,技能效果!$B:$B,0))="",1,INDEX(技能效果!Z:Z,MATCH((技能数值计算!$G8&amp;技能数值计算!T$2)*1,技能效果!$B:$B,0)))&gt;20,6,IF(INDEX(技能效果!Z:Z,MATCH((技能数值计算!$G8&amp;技能数值计算!T$2)*1,技能效果!$B:$B,0))="",1,INDEX(技能效果!Z:Z,MATCH((技能数值计算!$G8&amp;技能数值计算!T$2)*1,技能效果!$B:$B,0)))),0)=0,"",V8*IFERROR(INDEX(DetailType!$E:$E,MATCH(技能数值计算!U8,DetailType!$A:$A,0)),0)*IFERROR(IF(IF(INDEX(技能效果!Z:Z,MATCH((技能数值计算!$G8&amp;技能数值计算!T$2)*1,技能效果!$B:$B,0))="",1,INDEX(技能效果!Z:Z,MATCH((技能数值计算!$G8&amp;技能数值计算!T$2)*1,技能效果!$B:$B,0)))&gt;20,6,IF(INDEX(技能效果!Z:Z,MATCH((技能数值计算!$G8&amp;技能数值计算!T$2)*1,技能效果!$B:$B,0))="",1,INDEX(技能效果!Z:Z,MATCH((技能数值计算!$G8&amp;技能数值计算!T$2)*1,技能效果!$B:$B,0)))),0))</f>
        <v/>
      </c>
      <c r="X8" s="71" t="str">
        <f>IFERROR(INDEX(技能效果!$C:$C,MATCH((技能数值计算!$G8&amp;技能数值计算!X$2)*1,技能效果!$B:$B,0)),"")</f>
        <v/>
      </c>
      <c r="Y8" s="71" t="str">
        <f>IFERROR(INDEX(技能效果!$H:$H,MATCH((技能数值计算!$G8&amp;技能数值计算!X$2)*1,技能效果!$B:$B,0)),"")</f>
        <v/>
      </c>
      <c r="Z8" s="75"/>
      <c r="AA8" s="71" t="str">
        <f>IF(Z8*IFERROR(INDEX(DetailType!$E:$E,MATCH(技能数值计算!Y8,DetailType!$A:$A,0)),0)*IFERROR(IF(IF(INDEX(技能效果!AD:AD,MATCH((技能数值计算!$G8&amp;技能数值计算!X$2)*1,技能效果!$B:$B,0))="",1,INDEX(技能效果!AD:AD,MATCH((技能数值计算!$G8&amp;技能数值计算!X$2)*1,技能效果!$B:$B,0)))&gt;20,6,IF(INDEX(技能效果!AD:AD,MATCH((技能数值计算!$G8&amp;技能数值计算!X$2)*1,技能效果!$B:$B,0))="",1,INDEX(技能效果!AD:AD,MATCH((技能数值计算!$G8&amp;技能数值计算!X$2)*1,技能效果!$B:$B,0)))),0)=0,"",Z8*IFERROR(INDEX(DetailType!$E:$E,MATCH(技能数值计算!Y8,DetailType!$A:$A,0)),0)*IFERROR(IF(IF(INDEX(技能效果!AD:AD,MATCH((技能数值计算!$G8&amp;技能数值计算!X$2)*1,技能效果!$B:$B,0))="",1,INDEX(技能效果!AD:AD,MATCH((技能数值计算!$G8&amp;技能数值计算!X$2)*1,技能效果!$B:$B,0)))&gt;20,6,IF(INDEX(技能效果!AD:AD,MATCH((技能数值计算!$G8&amp;技能数值计算!X$2)*1,技能效果!$B:$B,0))="",1,INDEX(技能效果!AD:AD,MATCH((技能数值计算!$G8&amp;技能数值计算!X$2)*1,技能效果!$B:$B,0)))),0))</f>
        <v/>
      </c>
      <c r="AB8" s="71" t="str">
        <f>IFERROR(INDEX(技能效果!$C:$C,MATCH((技能数值计算!$G8&amp;技能数值计算!AB$2)*1,技能效果!$B:$B,0)),"")</f>
        <v/>
      </c>
      <c r="AC8" s="71" t="str">
        <f>IFERROR(INDEX(技能效果!$H:$H,MATCH((技能数值计算!$G8&amp;技能数值计算!AB$2)*1,技能效果!$B:$B,0)),"")</f>
        <v/>
      </c>
      <c r="AD8" s="75"/>
      <c r="AE8" s="72" t="str">
        <f>IF(AD8*IFERROR(INDEX(DetailType!$E:$E,MATCH(技能数值计算!AC8,DetailType!$A:$A,0)),0)*IFERROR(IF(IF(INDEX(技能效果!AG:AG,MATCH((技能数值计算!$G8&amp;技能数值计算!AB$2)*1,技能效果!$B:$B,0))="",1,INDEX(技能效果!AG:AG,MATCH((技能数值计算!$G8&amp;技能数值计算!AB$2)*1,技能效果!$B:$B,0)))&gt;20,6,IF(INDEX(技能效果!AG:AG,MATCH((技能数值计算!$G8&amp;技能数值计算!AB$2)*1,技能效果!$B:$B,0))="",1,INDEX(技能效果!AG:AG,MATCH((技能数值计算!$G8&amp;技能数值计算!AB$2)*1,技能效果!$B:$B,0)))),0)=0,"",AD8*IFERROR(INDEX(DetailType!$E:$E,MATCH(技能数值计算!AC8,DetailType!$A:$A,0)),0)*IFERROR(IF(IF(INDEX(技能效果!AG:AG,MATCH((技能数值计算!$G8&amp;技能数值计算!AB$2)*1,技能效果!$B:$B,0))="",1,INDEX(技能效果!AG:AG,MATCH((技能数值计算!$G8&amp;技能数值计算!AB$2)*1,技能效果!$B:$B,0)))&gt;20,6,IF(INDEX(技能效果!AG:AG,MATCH((技能数值计算!$G8&amp;技能数值计算!AB$2)*1,技能效果!$B:$B,0))="",1,INDEX(技能效果!AG:AG,MATCH((技能数值计算!$G8&amp;技能数值计算!AB$2)*1,技能效果!$B:$B,0)))),0))</f>
        <v/>
      </c>
    </row>
    <row r="9" spans="1:31" x14ac:dyDescent="0.3">
      <c r="A9" s="39">
        <v>8</v>
      </c>
      <c r="B9" s="40" t="s">
        <v>1055</v>
      </c>
      <c r="C9" s="36" t="s">
        <v>1072</v>
      </c>
      <c r="D9" s="40">
        <v>3</v>
      </c>
      <c r="E9" s="36" t="s">
        <v>1056</v>
      </c>
      <c r="F9" s="58">
        <v>4</v>
      </c>
      <c r="G9" s="77">
        <f>技能!B54</f>
        <v>1306007</v>
      </c>
      <c r="H9" s="78" t="str">
        <f>INDEX(技能!E:E,MATCH(技能数值计算!G9,技能!B:B,0))</f>
        <v>战斗曹焱兵普攻</v>
      </c>
      <c r="I9" s="81"/>
      <c r="J9" s="85">
        <v>1.5</v>
      </c>
      <c r="K9" s="86">
        <f t="shared" si="0"/>
        <v>1.5</v>
      </c>
      <c r="L9" s="83" t="str">
        <f>IFERROR(INDEX(技能效果!$C:$C,MATCH((技能数值计算!$G9&amp;技能数值计算!L$2)*1,技能效果!$B:$B,0)),"")</f>
        <v>战斗曹焱兵普攻伤害</v>
      </c>
      <c r="M9" s="71">
        <f>IFERROR(INDEX(技能效果!$H:$H,MATCH((技能数值计算!$G9&amp;技能数值计算!L$2)*1,技能效果!$B:$B,0)),"")</f>
        <v>1001</v>
      </c>
      <c r="N9" s="75">
        <v>1</v>
      </c>
      <c r="O9" s="71">
        <f>IF(N9*IFERROR(INDEX(DetailType!$E:$E,MATCH(技能数值计算!M9,DetailType!$A:$A,0)),0)*IFERROR(IF(IF(INDEX(技能效果!R:R,MATCH((技能数值计算!$G9&amp;技能数值计算!L$2)*1,技能效果!$B:$B,0))="",1,INDEX(技能效果!R:R,MATCH((技能数值计算!$G9&amp;技能数值计算!L$2)*1,技能效果!$B:$B,0)))&gt;20,6,IF(INDEX(技能效果!R:R,MATCH((技能数值计算!$G9&amp;技能数值计算!L$2)*1,技能效果!$B:$B,0))="",1,INDEX(技能效果!R:R,MATCH((技能数值计算!$G9&amp;技能数值计算!L$2)*1,技能效果!$B:$B,0)))),0)=0,"",N9*IFERROR(INDEX(DetailType!$E:$E,MATCH(技能数值计算!M9,DetailType!$A:$A,0)),0)*IFERROR(IF(IF(INDEX(技能效果!R:R,MATCH((技能数值计算!$G9&amp;技能数值计算!L$2)*1,技能效果!$B:$B,0))="",1,INDEX(技能效果!R:R,MATCH((技能数值计算!$G9&amp;技能数值计算!L$2)*1,技能效果!$B:$B,0)))&gt;20,6,IF(INDEX(技能效果!R:R,MATCH((技能数值计算!$G9&amp;技能数值计算!L$2)*1,技能效果!$B:$B,0))="",1,INDEX(技能效果!R:R,MATCH((技能数值计算!$G9&amp;技能数值计算!L$2)*1,技能效果!$B:$B,0)))),0))</f>
        <v>1</v>
      </c>
      <c r="P9" s="71" t="str">
        <f>IFERROR(INDEX(技能效果!$C:$C,MATCH((技能数值计算!$G9&amp;技能数值计算!P$2)*1,技能效果!$B:$B,0)),"")</f>
        <v>战斗曹焱兵普攻水晶</v>
      </c>
      <c r="Q9" s="71">
        <f>IFERROR(INDEX(技能效果!$H:$H,MATCH((技能数值计算!$G9&amp;技能数值计算!P$2)*1,技能效果!$B:$B,0)),"")</f>
        <v>3001</v>
      </c>
      <c r="R9" s="75">
        <v>1</v>
      </c>
      <c r="S9" s="71">
        <f>IF(R9*IFERROR(INDEX(DetailType!$E:$E,MATCH(技能数值计算!Q9,DetailType!$A:$A,0)),0)*IFERROR(IF(IF(INDEX(技能效果!V:V,MATCH((技能数值计算!$G9&amp;技能数值计算!P$2)*1,技能效果!$B:$B,0))="",1,INDEX(技能效果!V:V,MATCH((技能数值计算!$G9&amp;技能数值计算!P$2)*1,技能效果!$B:$B,0)))&gt;20,6,IF(INDEX(技能效果!V:V,MATCH((技能数值计算!$G9&amp;技能数值计算!P$2)*1,技能效果!$B:$B,0))="",1,INDEX(技能效果!V:V,MATCH((技能数值计算!$G9&amp;技能数值计算!P$2)*1,技能效果!$B:$B,0)))),0)=0,"",R9*IFERROR(INDEX(DetailType!$E:$E,MATCH(技能数值计算!Q9,DetailType!$A:$A,0)),0)*IFERROR(IF(IF(INDEX(技能效果!V:V,MATCH((技能数值计算!$G9&amp;技能数值计算!P$2)*1,技能效果!$B:$B,0))="",1,INDEX(技能效果!V:V,MATCH((技能数值计算!$G9&amp;技能数值计算!P$2)*1,技能效果!$B:$B,0)))&gt;20,6,IF(INDEX(技能效果!V:V,MATCH((技能数值计算!$G9&amp;技能数值计算!P$2)*1,技能效果!$B:$B,0))="",1,INDEX(技能效果!V:V,MATCH((技能数值计算!$G9&amp;技能数值计算!P$2)*1,技能效果!$B:$B,0)))),0))</f>
        <v>0.5</v>
      </c>
      <c r="T9" s="71" t="str">
        <f>IFERROR(INDEX(技能效果!$C:$C,MATCH((技能数值计算!$G9&amp;技能数值计算!T$2)*1,技能效果!$B:$B,0)),"")</f>
        <v/>
      </c>
      <c r="U9" s="71" t="str">
        <f>IFERROR(INDEX(技能效果!$H:$H,MATCH((技能数值计算!$G9&amp;技能数值计算!T$2)*1,技能效果!$B:$B,0)),"")</f>
        <v/>
      </c>
      <c r="V9" s="75"/>
      <c r="W9" s="71" t="str">
        <f>IF(V9*IFERROR(INDEX(DetailType!$E:$E,MATCH(技能数值计算!U9,DetailType!$A:$A,0)),0)*IFERROR(IF(IF(INDEX(技能效果!Z:Z,MATCH((技能数值计算!$G9&amp;技能数值计算!T$2)*1,技能效果!$B:$B,0))="",1,INDEX(技能效果!Z:Z,MATCH((技能数值计算!$G9&amp;技能数值计算!T$2)*1,技能效果!$B:$B,0)))&gt;20,6,IF(INDEX(技能效果!Z:Z,MATCH((技能数值计算!$G9&amp;技能数值计算!T$2)*1,技能效果!$B:$B,0))="",1,INDEX(技能效果!Z:Z,MATCH((技能数值计算!$G9&amp;技能数值计算!T$2)*1,技能效果!$B:$B,0)))),0)=0,"",V9*IFERROR(INDEX(DetailType!$E:$E,MATCH(技能数值计算!U9,DetailType!$A:$A,0)),0)*IFERROR(IF(IF(INDEX(技能效果!Z:Z,MATCH((技能数值计算!$G9&amp;技能数值计算!T$2)*1,技能效果!$B:$B,0))="",1,INDEX(技能效果!Z:Z,MATCH((技能数值计算!$G9&amp;技能数值计算!T$2)*1,技能效果!$B:$B,0)))&gt;20,6,IF(INDEX(技能效果!Z:Z,MATCH((技能数值计算!$G9&amp;技能数值计算!T$2)*1,技能效果!$B:$B,0))="",1,INDEX(技能效果!Z:Z,MATCH((技能数值计算!$G9&amp;技能数值计算!T$2)*1,技能效果!$B:$B,0)))),0))</f>
        <v/>
      </c>
      <c r="X9" s="71" t="str">
        <f>IFERROR(INDEX(技能效果!$C:$C,MATCH((技能数值计算!$G9&amp;技能数值计算!X$2)*1,技能效果!$B:$B,0)),"")</f>
        <v/>
      </c>
      <c r="Y9" s="71" t="str">
        <f>IFERROR(INDEX(技能效果!$H:$H,MATCH((技能数值计算!$G9&amp;技能数值计算!X$2)*1,技能效果!$B:$B,0)),"")</f>
        <v/>
      </c>
      <c r="Z9" s="75"/>
      <c r="AA9" s="71" t="str">
        <f>IF(Z9*IFERROR(INDEX(DetailType!$E:$E,MATCH(技能数值计算!Y9,DetailType!$A:$A,0)),0)*IFERROR(IF(IF(INDEX(技能效果!AD:AD,MATCH((技能数值计算!$G9&amp;技能数值计算!X$2)*1,技能效果!$B:$B,0))="",1,INDEX(技能效果!AD:AD,MATCH((技能数值计算!$G9&amp;技能数值计算!X$2)*1,技能效果!$B:$B,0)))&gt;20,6,IF(INDEX(技能效果!AD:AD,MATCH((技能数值计算!$G9&amp;技能数值计算!X$2)*1,技能效果!$B:$B,0))="",1,INDEX(技能效果!AD:AD,MATCH((技能数值计算!$G9&amp;技能数值计算!X$2)*1,技能效果!$B:$B,0)))),0)=0,"",Z9*IFERROR(INDEX(DetailType!$E:$E,MATCH(技能数值计算!Y9,DetailType!$A:$A,0)),0)*IFERROR(IF(IF(INDEX(技能效果!AD:AD,MATCH((技能数值计算!$G9&amp;技能数值计算!X$2)*1,技能效果!$B:$B,0))="",1,INDEX(技能效果!AD:AD,MATCH((技能数值计算!$G9&amp;技能数值计算!X$2)*1,技能效果!$B:$B,0)))&gt;20,6,IF(INDEX(技能效果!AD:AD,MATCH((技能数值计算!$G9&amp;技能数值计算!X$2)*1,技能效果!$B:$B,0))="",1,INDEX(技能效果!AD:AD,MATCH((技能数值计算!$G9&amp;技能数值计算!X$2)*1,技能效果!$B:$B,0)))),0))</f>
        <v/>
      </c>
      <c r="AB9" s="71" t="str">
        <f>IFERROR(INDEX(技能效果!$C:$C,MATCH((技能数值计算!$G9&amp;技能数值计算!AB$2)*1,技能效果!$B:$B,0)),"")</f>
        <v/>
      </c>
      <c r="AC9" s="71" t="str">
        <f>IFERROR(INDEX(技能效果!$H:$H,MATCH((技能数值计算!$G9&amp;技能数值计算!AB$2)*1,技能效果!$B:$B,0)),"")</f>
        <v/>
      </c>
      <c r="AD9" s="75"/>
      <c r="AE9" s="72" t="str">
        <f>IF(AD9*IFERROR(INDEX(DetailType!$E:$E,MATCH(技能数值计算!AC9,DetailType!$A:$A,0)),0)*IFERROR(IF(IF(INDEX(技能效果!AG:AG,MATCH((技能数值计算!$G9&amp;技能数值计算!AB$2)*1,技能效果!$B:$B,0))="",1,INDEX(技能效果!AG:AG,MATCH((技能数值计算!$G9&amp;技能数值计算!AB$2)*1,技能效果!$B:$B,0)))&gt;20,6,IF(INDEX(技能效果!AG:AG,MATCH((技能数值计算!$G9&amp;技能数值计算!AB$2)*1,技能效果!$B:$B,0))="",1,INDEX(技能效果!AG:AG,MATCH((技能数值计算!$G9&amp;技能数值计算!AB$2)*1,技能效果!$B:$B,0)))),0)=0,"",AD9*IFERROR(INDEX(DetailType!$E:$E,MATCH(技能数值计算!AC9,DetailType!$A:$A,0)),0)*IFERROR(IF(IF(INDEX(技能效果!AG:AG,MATCH((技能数值计算!$G9&amp;技能数值计算!AB$2)*1,技能效果!$B:$B,0))="",1,INDEX(技能效果!AG:AG,MATCH((技能数值计算!$G9&amp;技能数值计算!AB$2)*1,技能效果!$B:$B,0)))&gt;20,6,IF(INDEX(技能效果!AG:AG,MATCH((技能数值计算!$G9&amp;技能数值计算!AB$2)*1,技能效果!$B:$B,0))="",1,INDEX(技能效果!AG:AG,MATCH((技能数值计算!$G9&amp;技能数值计算!AB$2)*1,技能效果!$B:$B,0)))),0))</f>
        <v/>
      </c>
    </row>
    <row r="10" spans="1:31" x14ac:dyDescent="0.3">
      <c r="A10" s="39">
        <v>9</v>
      </c>
      <c r="B10" s="40" t="s">
        <v>1057</v>
      </c>
      <c r="C10" s="39" t="s">
        <v>1073</v>
      </c>
      <c r="D10" s="40">
        <v>4</v>
      </c>
      <c r="E10" s="39" t="s">
        <v>1058</v>
      </c>
      <c r="F10" s="58">
        <v>5</v>
      </c>
      <c r="G10" s="77">
        <f>技能!B55</f>
        <v>1306008</v>
      </c>
      <c r="H10" s="78" t="str">
        <f>INDEX(技能!E:E,MATCH(技能数值计算!G10,技能!B:B,0))</f>
        <v>黑尔坎普普攻</v>
      </c>
      <c r="I10" s="81"/>
      <c r="J10" s="85">
        <v>1.5</v>
      </c>
      <c r="K10" s="86">
        <f t="shared" si="0"/>
        <v>1.5</v>
      </c>
      <c r="L10" s="83" t="str">
        <f>IFERROR(INDEX(技能效果!$C:$C,MATCH((技能数值计算!$G10&amp;技能数值计算!L$2)*1,技能效果!$B:$B,0)),"")</f>
        <v>黑尔坎普普攻伤害</v>
      </c>
      <c r="M10" s="71">
        <f>IFERROR(INDEX(技能效果!$H:$H,MATCH((技能数值计算!$G10&amp;技能数值计算!L$2)*1,技能效果!$B:$B,0)),"")</f>
        <v>1001</v>
      </c>
      <c r="N10" s="75">
        <v>1</v>
      </c>
      <c r="O10" s="71">
        <f>IF(N10*IFERROR(INDEX(DetailType!$E:$E,MATCH(技能数值计算!M10,DetailType!$A:$A,0)),0)*IFERROR(IF(IF(INDEX(技能效果!R:R,MATCH((技能数值计算!$G10&amp;技能数值计算!L$2)*1,技能效果!$B:$B,0))="",1,INDEX(技能效果!R:R,MATCH((技能数值计算!$G10&amp;技能数值计算!L$2)*1,技能效果!$B:$B,0)))&gt;20,6,IF(INDEX(技能效果!R:R,MATCH((技能数值计算!$G10&amp;技能数值计算!L$2)*1,技能效果!$B:$B,0))="",1,INDEX(技能效果!R:R,MATCH((技能数值计算!$G10&amp;技能数值计算!L$2)*1,技能效果!$B:$B,0)))),0)=0,"",N10*IFERROR(INDEX(DetailType!$E:$E,MATCH(技能数值计算!M10,DetailType!$A:$A,0)),0)*IFERROR(IF(IF(INDEX(技能效果!R:R,MATCH((技能数值计算!$G10&amp;技能数值计算!L$2)*1,技能效果!$B:$B,0))="",1,INDEX(技能效果!R:R,MATCH((技能数值计算!$G10&amp;技能数值计算!L$2)*1,技能效果!$B:$B,0)))&gt;20,6,IF(INDEX(技能效果!R:R,MATCH((技能数值计算!$G10&amp;技能数值计算!L$2)*1,技能效果!$B:$B,0))="",1,INDEX(技能效果!R:R,MATCH((技能数值计算!$G10&amp;技能数值计算!L$2)*1,技能效果!$B:$B,0)))),0))</f>
        <v>1</v>
      </c>
      <c r="P10" s="71" t="str">
        <f>IFERROR(INDEX(技能效果!$C:$C,MATCH((技能数值计算!$G10&amp;技能数值计算!P$2)*1,技能效果!$B:$B,0)),"")</f>
        <v>黑尔坎普普攻水晶</v>
      </c>
      <c r="Q10" s="71">
        <f>IFERROR(INDEX(技能效果!$H:$H,MATCH((技能数值计算!$G10&amp;技能数值计算!P$2)*1,技能效果!$B:$B,0)),"")</f>
        <v>3001</v>
      </c>
      <c r="R10" s="75">
        <v>1</v>
      </c>
      <c r="S10" s="71">
        <f>IF(R10*IFERROR(INDEX(DetailType!$E:$E,MATCH(技能数值计算!Q10,DetailType!$A:$A,0)),0)*IFERROR(IF(IF(INDEX(技能效果!V:V,MATCH((技能数值计算!$G10&amp;技能数值计算!P$2)*1,技能效果!$B:$B,0))="",1,INDEX(技能效果!V:V,MATCH((技能数值计算!$G10&amp;技能数值计算!P$2)*1,技能效果!$B:$B,0)))&gt;20,6,IF(INDEX(技能效果!V:V,MATCH((技能数值计算!$G10&amp;技能数值计算!P$2)*1,技能效果!$B:$B,0))="",1,INDEX(技能效果!V:V,MATCH((技能数值计算!$G10&amp;技能数值计算!P$2)*1,技能效果!$B:$B,0)))),0)=0,"",R10*IFERROR(INDEX(DetailType!$E:$E,MATCH(技能数值计算!Q10,DetailType!$A:$A,0)),0)*IFERROR(IF(IF(INDEX(技能效果!V:V,MATCH((技能数值计算!$G10&amp;技能数值计算!P$2)*1,技能效果!$B:$B,0))="",1,INDEX(技能效果!V:V,MATCH((技能数值计算!$G10&amp;技能数值计算!P$2)*1,技能效果!$B:$B,0)))&gt;20,6,IF(INDEX(技能效果!V:V,MATCH((技能数值计算!$G10&amp;技能数值计算!P$2)*1,技能效果!$B:$B,0))="",1,INDEX(技能效果!V:V,MATCH((技能数值计算!$G10&amp;技能数值计算!P$2)*1,技能效果!$B:$B,0)))),0))</f>
        <v>0.5</v>
      </c>
      <c r="T10" s="71" t="str">
        <f>IFERROR(INDEX(技能效果!$C:$C,MATCH((技能数值计算!$G10&amp;技能数值计算!T$2)*1,技能效果!$B:$B,0)),"")</f>
        <v/>
      </c>
      <c r="U10" s="71" t="str">
        <f>IFERROR(INDEX(技能效果!$H:$H,MATCH((技能数值计算!$G10&amp;技能数值计算!T$2)*1,技能效果!$B:$B,0)),"")</f>
        <v/>
      </c>
      <c r="V10" s="75"/>
      <c r="W10" s="71" t="str">
        <f>IF(V10*IFERROR(INDEX(DetailType!$E:$E,MATCH(技能数值计算!U10,DetailType!$A:$A,0)),0)*IFERROR(IF(IF(INDEX(技能效果!Z:Z,MATCH((技能数值计算!$G10&amp;技能数值计算!T$2)*1,技能效果!$B:$B,0))="",1,INDEX(技能效果!Z:Z,MATCH((技能数值计算!$G10&amp;技能数值计算!T$2)*1,技能效果!$B:$B,0)))&gt;20,6,IF(INDEX(技能效果!Z:Z,MATCH((技能数值计算!$G10&amp;技能数值计算!T$2)*1,技能效果!$B:$B,0))="",1,INDEX(技能效果!Z:Z,MATCH((技能数值计算!$G10&amp;技能数值计算!T$2)*1,技能效果!$B:$B,0)))),0)=0,"",V10*IFERROR(INDEX(DetailType!$E:$E,MATCH(技能数值计算!U10,DetailType!$A:$A,0)),0)*IFERROR(IF(IF(INDEX(技能效果!Z:Z,MATCH((技能数值计算!$G10&amp;技能数值计算!T$2)*1,技能效果!$B:$B,0))="",1,INDEX(技能效果!Z:Z,MATCH((技能数值计算!$G10&amp;技能数值计算!T$2)*1,技能效果!$B:$B,0)))&gt;20,6,IF(INDEX(技能效果!Z:Z,MATCH((技能数值计算!$G10&amp;技能数值计算!T$2)*1,技能效果!$B:$B,0))="",1,INDEX(技能效果!Z:Z,MATCH((技能数值计算!$G10&amp;技能数值计算!T$2)*1,技能效果!$B:$B,0)))),0))</f>
        <v/>
      </c>
      <c r="X10" s="71" t="str">
        <f>IFERROR(INDEX(技能效果!$C:$C,MATCH((技能数值计算!$G10&amp;技能数值计算!X$2)*1,技能效果!$B:$B,0)),"")</f>
        <v/>
      </c>
      <c r="Y10" s="71" t="str">
        <f>IFERROR(INDEX(技能效果!$H:$H,MATCH((技能数值计算!$G10&amp;技能数值计算!X$2)*1,技能效果!$B:$B,0)),"")</f>
        <v/>
      </c>
      <c r="Z10" s="75"/>
      <c r="AA10" s="71" t="str">
        <f>IF(Z10*IFERROR(INDEX(DetailType!$E:$E,MATCH(技能数值计算!Y10,DetailType!$A:$A,0)),0)*IFERROR(IF(IF(INDEX(技能效果!AD:AD,MATCH((技能数值计算!$G10&amp;技能数值计算!X$2)*1,技能效果!$B:$B,0))="",1,INDEX(技能效果!AD:AD,MATCH((技能数值计算!$G10&amp;技能数值计算!X$2)*1,技能效果!$B:$B,0)))&gt;20,6,IF(INDEX(技能效果!AD:AD,MATCH((技能数值计算!$G10&amp;技能数值计算!X$2)*1,技能效果!$B:$B,0))="",1,INDEX(技能效果!AD:AD,MATCH((技能数值计算!$G10&amp;技能数值计算!X$2)*1,技能效果!$B:$B,0)))),0)=0,"",Z10*IFERROR(INDEX(DetailType!$E:$E,MATCH(技能数值计算!Y10,DetailType!$A:$A,0)),0)*IFERROR(IF(IF(INDEX(技能效果!AD:AD,MATCH((技能数值计算!$G10&amp;技能数值计算!X$2)*1,技能效果!$B:$B,0))="",1,INDEX(技能效果!AD:AD,MATCH((技能数值计算!$G10&amp;技能数值计算!X$2)*1,技能效果!$B:$B,0)))&gt;20,6,IF(INDEX(技能效果!AD:AD,MATCH((技能数值计算!$G10&amp;技能数值计算!X$2)*1,技能效果!$B:$B,0))="",1,INDEX(技能效果!AD:AD,MATCH((技能数值计算!$G10&amp;技能数值计算!X$2)*1,技能效果!$B:$B,0)))),0))</f>
        <v/>
      </c>
      <c r="AB10" s="71" t="str">
        <f>IFERROR(INDEX(技能效果!$C:$C,MATCH((技能数值计算!$G10&amp;技能数值计算!AB$2)*1,技能效果!$B:$B,0)),"")</f>
        <v/>
      </c>
      <c r="AC10" s="71" t="str">
        <f>IFERROR(INDEX(技能效果!$H:$H,MATCH((技能数值计算!$G10&amp;技能数值计算!AB$2)*1,技能效果!$B:$B,0)),"")</f>
        <v/>
      </c>
      <c r="AD10" s="75"/>
      <c r="AE10" s="72" t="str">
        <f>IF(AD10*IFERROR(INDEX(DetailType!$E:$E,MATCH(技能数值计算!AC10,DetailType!$A:$A,0)),0)*IFERROR(IF(IF(INDEX(技能效果!AG:AG,MATCH((技能数值计算!$G10&amp;技能数值计算!AB$2)*1,技能效果!$B:$B,0))="",1,INDEX(技能效果!AG:AG,MATCH((技能数值计算!$G10&amp;技能数值计算!AB$2)*1,技能效果!$B:$B,0)))&gt;20,6,IF(INDEX(技能效果!AG:AG,MATCH((技能数值计算!$G10&amp;技能数值计算!AB$2)*1,技能效果!$B:$B,0))="",1,INDEX(技能效果!AG:AG,MATCH((技能数值计算!$G10&amp;技能数值计算!AB$2)*1,技能效果!$B:$B,0)))),0)=0,"",AD10*IFERROR(INDEX(DetailType!$E:$E,MATCH(技能数值计算!AC10,DetailType!$A:$A,0)),0)*IFERROR(IF(IF(INDEX(技能效果!AG:AG,MATCH((技能数值计算!$G10&amp;技能数值计算!AB$2)*1,技能效果!$B:$B,0))="",1,INDEX(技能效果!AG:AG,MATCH((技能数值计算!$G10&amp;技能数值计算!AB$2)*1,技能效果!$B:$B,0)))&gt;20,6,IF(INDEX(技能效果!AG:AG,MATCH((技能数值计算!$G10&amp;技能数值计算!AB$2)*1,技能效果!$B:$B,0))="",1,INDEX(技能效果!AG:AG,MATCH((技能数值计算!$G10&amp;技能数值计算!AB$2)*1,技能效果!$B:$B,0)))),0))</f>
        <v/>
      </c>
    </row>
    <row r="11" spans="1:31" x14ac:dyDescent="0.3">
      <c r="A11" s="39">
        <v>10</v>
      </c>
      <c r="B11" s="40" t="s">
        <v>1059</v>
      </c>
      <c r="C11" s="39" t="s">
        <v>1074</v>
      </c>
      <c r="D11" s="40">
        <v>5</v>
      </c>
      <c r="E11" s="39" t="s">
        <v>1060</v>
      </c>
      <c r="F11" s="58">
        <v>6</v>
      </c>
      <c r="G11" s="77">
        <f>技能!B56</f>
        <v>1306009</v>
      </c>
      <c r="H11" s="78" t="str">
        <f>INDEX(技能!E:E,MATCH(技能数值计算!G11,技能!B:B,0))</f>
        <v>北落师门普攻</v>
      </c>
      <c r="I11" s="81"/>
      <c r="J11" s="85">
        <v>1.5</v>
      </c>
      <c r="K11" s="86">
        <f t="shared" si="0"/>
        <v>1.5</v>
      </c>
      <c r="L11" s="83" t="str">
        <f>IFERROR(INDEX(技能效果!$C:$C,MATCH((技能数值计算!$G11&amp;技能数值计算!L$2)*1,技能效果!$B:$B,0)),"")</f>
        <v>北落师门普攻伤害</v>
      </c>
      <c r="M11" s="71">
        <f>IFERROR(INDEX(技能效果!$H:$H,MATCH((技能数值计算!$G11&amp;技能数值计算!L$2)*1,技能效果!$B:$B,0)),"")</f>
        <v>1001</v>
      </c>
      <c r="N11" s="75">
        <v>1</v>
      </c>
      <c r="O11" s="71">
        <f>IF(N11*IFERROR(INDEX(DetailType!$E:$E,MATCH(技能数值计算!M11,DetailType!$A:$A,0)),0)*IFERROR(IF(IF(INDEX(技能效果!R:R,MATCH((技能数值计算!$G11&amp;技能数值计算!L$2)*1,技能效果!$B:$B,0))="",1,INDEX(技能效果!R:R,MATCH((技能数值计算!$G11&amp;技能数值计算!L$2)*1,技能效果!$B:$B,0)))&gt;20,6,IF(INDEX(技能效果!R:R,MATCH((技能数值计算!$G11&amp;技能数值计算!L$2)*1,技能效果!$B:$B,0))="",1,INDEX(技能效果!R:R,MATCH((技能数值计算!$G11&amp;技能数值计算!L$2)*1,技能效果!$B:$B,0)))),0)=0,"",N11*IFERROR(INDEX(DetailType!$E:$E,MATCH(技能数值计算!M11,DetailType!$A:$A,0)),0)*IFERROR(IF(IF(INDEX(技能效果!R:R,MATCH((技能数值计算!$G11&amp;技能数值计算!L$2)*1,技能效果!$B:$B,0))="",1,INDEX(技能效果!R:R,MATCH((技能数值计算!$G11&amp;技能数值计算!L$2)*1,技能效果!$B:$B,0)))&gt;20,6,IF(INDEX(技能效果!R:R,MATCH((技能数值计算!$G11&amp;技能数值计算!L$2)*1,技能效果!$B:$B,0))="",1,INDEX(技能效果!R:R,MATCH((技能数值计算!$G11&amp;技能数值计算!L$2)*1,技能效果!$B:$B,0)))),0))</f>
        <v>1</v>
      </c>
      <c r="P11" s="71" t="str">
        <f>IFERROR(INDEX(技能效果!$C:$C,MATCH((技能数值计算!$G11&amp;技能数值计算!P$2)*1,技能效果!$B:$B,0)),"")</f>
        <v>北落师门普攻水晶</v>
      </c>
      <c r="Q11" s="71">
        <f>IFERROR(INDEX(技能效果!$H:$H,MATCH((技能数值计算!$G11&amp;技能数值计算!P$2)*1,技能效果!$B:$B,0)),"")</f>
        <v>3001</v>
      </c>
      <c r="R11" s="75">
        <v>1</v>
      </c>
      <c r="S11" s="71">
        <f>IF(R11*IFERROR(INDEX(DetailType!$E:$E,MATCH(技能数值计算!Q11,DetailType!$A:$A,0)),0)*IFERROR(IF(IF(INDEX(技能效果!V:V,MATCH((技能数值计算!$G11&amp;技能数值计算!P$2)*1,技能效果!$B:$B,0))="",1,INDEX(技能效果!V:V,MATCH((技能数值计算!$G11&amp;技能数值计算!P$2)*1,技能效果!$B:$B,0)))&gt;20,6,IF(INDEX(技能效果!V:V,MATCH((技能数值计算!$G11&amp;技能数值计算!P$2)*1,技能效果!$B:$B,0))="",1,INDEX(技能效果!V:V,MATCH((技能数值计算!$G11&amp;技能数值计算!P$2)*1,技能效果!$B:$B,0)))),0)=0,"",R11*IFERROR(INDEX(DetailType!$E:$E,MATCH(技能数值计算!Q11,DetailType!$A:$A,0)),0)*IFERROR(IF(IF(INDEX(技能效果!V:V,MATCH((技能数值计算!$G11&amp;技能数值计算!P$2)*1,技能效果!$B:$B,0))="",1,INDEX(技能效果!V:V,MATCH((技能数值计算!$G11&amp;技能数值计算!P$2)*1,技能效果!$B:$B,0)))&gt;20,6,IF(INDEX(技能效果!V:V,MATCH((技能数值计算!$G11&amp;技能数值计算!P$2)*1,技能效果!$B:$B,0))="",1,INDEX(技能效果!V:V,MATCH((技能数值计算!$G11&amp;技能数值计算!P$2)*1,技能效果!$B:$B,0)))),0))</f>
        <v>0.5</v>
      </c>
      <c r="T11" s="71" t="str">
        <f>IFERROR(INDEX(技能效果!$C:$C,MATCH((技能数值计算!$G11&amp;技能数值计算!T$2)*1,技能效果!$B:$B,0)),"")</f>
        <v/>
      </c>
      <c r="U11" s="71" t="str">
        <f>IFERROR(INDEX(技能效果!$H:$H,MATCH((技能数值计算!$G11&amp;技能数值计算!T$2)*1,技能效果!$B:$B,0)),"")</f>
        <v/>
      </c>
      <c r="V11" s="75"/>
      <c r="W11" s="71" t="str">
        <f>IF(V11*IFERROR(INDEX(DetailType!$E:$E,MATCH(技能数值计算!U11,DetailType!$A:$A,0)),0)*IFERROR(IF(IF(INDEX(技能效果!Z:Z,MATCH((技能数值计算!$G11&amp;技能数值计算!T$2)*1,技能效果!$B:$B,0))="",1,INDEX(技能效果!Z:Z,MATCH((技能数值计算!$G11&amp;技能数值计算!T$2)*1,技能效果!$B:$B,0)))&gt;20,6,IF(INDEX(技能效果!Z:Z,MATCH((技能数值计算!$G11&amp;技能数值计算!T$2)*1,技能效果!$B:$B,0))="",1,INDEX(技能效果!Z:Z,MATCH((技能数值计算!$G11&amp;技能数值计算!T$2)*1,技能效果!$B:$B,0)))),0)=0,"",V11*IFERROR(INDEX(DetailType!$E:$E,MATCH(技能数值计算!U11,DetailType!$A:$A,0)),0)*IFERROR(IF(IF(INDEX(技能效果!Z:Z,MATCH((技能数值计算!$G11&amp;技能数值计算!T$2)*1,技能效果!$B:$B,0))="",1,INDEX(技能效果!Z:Z,MATCH((技能数值计算!$G11&amp;技能数值计算!T$2)*1,技能效果!$B:$B,0)))&gt;20,6,IF(INDEX(技能效果!Z:Z,MATCH((技能数值计算!$G11&amp;技能数值计算!T$2)*1,技能效果!$B:$B,0))="",1,INDEX(技能效果!Z:Z,MATCH((技能数值计算!$G11&amp;技能数值计算!T$2)*1,技能效果!$B:$B,0)))),0))</f>
        <v/>
      </c>
      <c r="X11" s="71" t="str">
        <f>IFERROR(INDEX(技能效果!$C:$C,MATCH((技能数值计算!$G11&amp;技能数值计算!X$2)*1,技能效果!$B:$B,0)),"")</f>
        <v/>
      </c>
      <c r="Y11" s="71" t="str">
        <f>IFERROR(INDEX(技能效果!$H:$H,MATCH((技能数值计算!$G11&amp;技能数值计算!X$2)*1,技能效果!$B:$B,0)),"")</f>
        <v/>
      </c>
      <c r="Z11" s="75"/>
      <c r="AA11" s="71" t="str">
        <f>IF(Z11*IFERROR(INDEX(DetailType!$E:$E,MATCH(技能数值计算!Y11,DetailType!$A:$A,0)),0)*IFERROR(IF(IF(INDEX(技能效果!AD:AD,MATCH((技能数值计算!$G11&amp;技能数值计算!X$2)*1,技能效果!$B:$B,0))="",1,INDEX(技能效果!AD:AD,MATCH((技能数值计算!$G11&amp;技能数值计算!X$2)*1,技能效果!$B:$B,0)))&gt;20,6,IF(INDEX(技能效果!AD:AD,MATCH((技能数值计算!$G11&amp;技能数值计算!X$2)*1,技能效果!$B:$B,0))="",1,INDEX(技能效果!AD:AD,MATCH((技能数值计算!$G11&amp;技能数值计算!X$2)*1,技能效果!$B:$B,0)))),0)=0,"",Z11*IFERROR(INDEX(DetailType!$E:$E,MATCH(技能数值计算!Y11,DetailType!$A:$A,0)),0)*IFERROR(IF(IF(INDEX(技能效果!AD:AD,MATCH((技能数值计算!$G11&amp;技能数值计算!X$2)*1,技能效果!$B:$B,0))="",1,INDEX(技能效果!AD:AD,MATCH((技能数值计算!$G11&amp;技能数值计算!X$2)*1,技能效果!$B:$B,0)))&gt;20,6,IF(INDEX(技能效果!AD:AD,MATCH((技能数值计算!$G11&amp;技能数值计算!X$2)*1,技能效果!$B:$B,0))="",1,INDEX(技能效果!AD:AD,MATCH((技能数值计算!$G11&amp;技能数值计算!X$2)*1,技能效果!$B:$B,0)))),0))</f>
        <v/>
      </c>
      <c r="AB11" s="71" t="str">
        <f>IFERROR(INDEX(技能效果!$C:$C,MATCH((技能数值计算!$G11&amp;技能数值计算!AB$2)*1,技能效果!$B:$B,0)),"")</f>
        <v/>
      </c>
      <c r="AC11" s="71" t="str">
        <f>IFERROR(INDEX(技能效果!$H:$H,MATCH((技能数值计算!$G11&amp;技能数值计算!AB$2)*1,技能效果!$B:$B,0)),"")</f>
        <v/>
      </c>
      <c r="AD11" s="75"/>
      <c r="AE11" s="72" t="str">
        <f>IF(AD11*IFERROR(INDEX(DetailType!$E:$E,MATCH(技能数值计算!AC11,DetailType!$A:$A,0)),0)*IFERROR(IF(IF(INDEX(技能效果!AG:AG,MATCH((技能数值计算!$G11&amp;技能数值计算!AB$2)*1,技能效果!$B:$B,0))="",1,INDEX(技能效果!AG:AG,MATCH((技能数值计算!$G11&amp;技能数值计算!AB$2)*1,技能效果!$B:$B,0)))&gt;20,6,IF(INDEX(技能效果!AG:AG,MATCH((技能数值计算!$G11&amp;技能数值计算!AB$2)*1,技能效果!$B:$B,0))="",1,INDEX(技能效果!AG:AG,MATCH((技能数值计算!$G11&amp;技能数值计算!AB$2)*1,技能效果!$B:$B,0)))),0)=0,"",AD11*IFERROR(INDEX(DetailType!$E:$E,MATCH(技能数值计算!AC11,DetailType!$A:$A,0)),0)*IFERROR(IF(IF(INDEX(技能效果!AG:AG,MATCH((技能数值计算!$G11&amp;技能数值计算!AB$2)*1,技能效果!$B:$B,0))="",1,INDEX(技能效果!AG:AG,MATCH((技能数值计算!$G11&amp;技能数值计算!AB$2)*1,技能效果!$B:$B,0)))&gt;20,6,IF(INDEX(技能效果!AG:AG,MATCH((技能数值计算!$G11&amp;技能数值计算!AB$2)*1,技能效果!$B:$B,0))="",1,INDEX(技能效果!AG:AG,MATCH((技能数值计算!$G11&amp;技能数值计算!AB$2)*1,技能效果!$B:$B,0)))),0))</f>
        <v/>
      </c>
    </row>
    <row r="12" spans="1:31" x14ac:dyDescent="0.3">
      <c r="A12" s="39">
        <v>11</v>
      </c>
      <c r="B12" s="40" t="s">
        <v>1061</v>
      </c>
      <c r="C12" s="39"/>
      <c r="D12" s="40"/>
      <c r="E12" s="39" t="s">
        <v>1062</v>
      </c>
      <c r="F12" s="58">
        <v>5</v>
      </c>
      <c r="G12" s="77">
        <f>技能!B57</f>
        <v>1306010</v>
      </c>
      <c r="H12" s="78" t="str">
        <f>INDEX(技能!E:E,MATCH(技能数值计算!G12,技能!B:B,0))</f>
        <v>盖文普攻</v>
      </c>
      <c r="I12" s="81"/>
      <c r="J12" s="85">
        <v>1.5</v>
      </c>
      <c r="K12" s="86">
        <f t="shared" si="0"/>
        <v>1.5</v>
      </c>
      <c r="L12" s="83" t="str">
        <f>IFERROR(INDEX(技能效果!$C:$C,MATCH((技能数值计算!$G12&amp;技能数值计算!L$2)*1,技能效果!$B:$B,0)),"")</f>
        <v>盖文普攻伤害</v>
      </c>
      <c r="M12" s="71">
        <f>IFERROR(INDEX(技能效果!$H:$H,MATCH((技能数值计算!$G12&amp;技能数值计算!L$2)*1,技能效果!$B:$B,0)),"")</f>
        <v>1001</v>
      </c>
      <c r="N12" s="75">
        <v>1</v>
      </c>
      <c r="O12" s="71">
        <f>IF(N12*IFERROR(INDEX(DetailType!$E:$E,MATCH(技能数值计算!M12,DetailType!$A:$A,0)),0)*IFERROR(IF(IF(INDEX(技能效果!R:R,MATCH((技能数值计算!$G12&amp;技能数值计算!L$2)*1,技能效果!$B:$B,0))="",1,INDEX(技能效果!R:R,MATCH((技能数值计算!$G12&amp;技能数值计算!L$2)*1,技能效果!$B:$B,0)))&gt;20,6,IF(INDEX(技能效果!R:R,MATCH((技能数值计算!$G12&amp;技能数值计算!L$2)*1,技能效果!$B:$B,0))="",1,INDEX(技能效果!R:R,MATCH((技能数值计算!$G12&amp;技能数值计算!L$2)*1,技能效果!$B:$B,0)))),0)=0,"",N12*IFERROR(INDEX(DetailType!$E:$E,MATCH(技能数值计算!M12,DetailType!$A:$A,0)),0)*IFERROR(IF(IF(INDEX(技能效果!R:R,MATCH((技能数值计算!$G12&amp;技能数值计算!L$2)*1,技能效果!$B:$B,0))="",1,INDEX(技能效果!R:R,MATCH((技能数值计算!$G12&amp;技能数值计算!L$2)*1,技能效果!$B:$B,0)))&gt;20,6,IF(INDEX(技能效果!R:R,MATCH((技能数值计算!$G12&amp;技能数值计算!L$2)*1,技能效果!$B:$B,0))="",1,INDEX(技能效果!R:R,MATCH((技能数值计算!$G12&amp;技能数值计算!L$2)*1,技能效果!$B:$B,0)))),0))</f>
        <v>1</v>
      </c>
      <c r="P12" s="71" t="str">
        <f>IFERROR(INDEX(技能效果!$C:$C,MATCH((技能数值计算!$G12&amp;技能数值计算!P$2)*1,技能效果!$B:$B,0)),"")</f>
        <v>盖文普攻水晶</v>
      </c>
      <c r="Q12" s="71">
        <f>IFERROR(INDEX(技能效果!$H:$H,MATCH((技能数值计算!$G12&amp;技能数值计算!P$2)*1,技能效果!$B:$B,0)),"")</f>
        <v>3001</v>
      </c>
      <c r="R12" s="75">
        <v>1</v>
      </c>
      <c r="S12" s="71">
        <f>IF(R12*IFERROR(INDEX(DetailType!$E:$E,MATCH(技能数值计算!Q12,DetailType!$A:$A,0)),0)*IFERROR(IF(IF(INDEX(技能效果!V:V,MATCH((技能数值计算!$G12&amp;技能数值计算!P$2)*1,技能效果!$B:$B,0))="",1,INDEX(技能效果!V:V,MATCH((技能数值计算!$G12&amp;技能数值计算!P$2)*1,技能效果!$B:$B,0)))&gt;20,6,IF(INDEX(技能效果!V:V,MATCH((技能数值计算!$G12&amp;技能数值计算!P$2)*1,技能效果!$B:$B,0))="",1,INDEX(技能效果!V:V,MATCH((技能数值计算!$G12&amp;技能数值计算!P$2)*1,技能效果!$B:$B,0)))),0)=0,"",R12*IFERROR(INDEX(DetailType!$E:$E,MATCH(技能数值计算!Q12,DetailType!$A:$A,0)),0)*IFERROR(IF(IF(INDEX(技能效果!V:V,MATCH((技能数值计算!$G12&amp;技能数值计算!P$2)*1,技能效果!$B:$B,0))="",1,INDEX(技能效果!V:V,MATCH((技能数值计算!$G12&amp;技能数值计算!P$2)*1,技能效果!$B:$B,0)))&gt;20,6,IF(INDEX(技能效果!V:V,MATCH((技能数值计算!$G12&amp;技能数值计算!P$2)*1,技能效果!$B:$B,0))="",1,INDEX(技能效果!V:V,MATCH((技能数值计算!$G12&amp;技能数值计算!P$2)*1,技能效果!$B:$B,0)))),0))</f>
        <v>0.5</v>
      </c>
      <c r="T12" s="71" t="str">
        <f>IFERROR(INDEX(技能效果!$C:$C,MATCH((技能数值计算!$G12&amp;技能数值计算!T$2)*1,技能效果!$B:$B,0)),"")</f>
        <v/>
      </c>
      <c r="U12" s="71" t="str">
        <f>IFERROR(INDEX(技能效果!$H:$H,MATCH((技能数值计算!$G12&amp;技能数值计算!T$2)*1,技能效果!$B:$B,0)),"")</f>
        <v/>
      </c>
      <c r="V12" s="75"/>
      <c r="W12" s="71" t="str">
        <f>IF(V12*IFERROR(INDEX(DetailType!$E:$E,MATCH(技能数值计算!U12,DetailType!$A:$A,0)),0)*IFERROR(IF(IF(INDEX(技能效果!Z:Z,MATCH((技能数值计算!$G12&amp;技能数值计算!T$2)*1,技能效果!$B:$B,0))="",1,INDEX(技能效果!Z:Z,MATCH((技能数值计算!$G12&amp;技能数值计算!T$2)*1,技能效果!$B:$B,0)))&gt;20,6,IF(INDEX(技能效果!Z:Z,MATCH((技能数值计算!$G12&amp;技能数值计算!T$2)*1,技能效果!$B:$B,0))="",1,INDEX(技能效果!Z:Z,MATCH((技能数值计算!$G12&amp;技能数值计算!T$2)*1,技能效果!$B:$B,0)))),0)=0,"",V12*IFERROR(INDEX(DetailType!$E:$E,MATCH(技能数值计算!U12,DetailType!$A:$A,0)),0)*IFERROR(IF(IF(INDEX(技能效果!Z:Z,MATCH((技能数值计算!$G12&amp;技能数值计算!T$2)*1,技能效果!$B:$B,0))="",1,INDEX(技能效果!Z:Z,MATCH((技能数值计算!$G12&amp;技能数值计算!T$2)*1,技能效果!$B:$B,0)))&gt;20,6,IF(INDEX(技能效果!Z:Z,MATCH((技能数值计算!$G12&amp;技能数值计算!T$2)*1,技能效果!$B:$B,0))="",1,INDEX(技能效果!Z:Z,MATCH((技能数值计算!$G12&amp;技能数值计算!T$2)*1,技能效果!$B:$B,0)))),0))</f>
        <v/>
      </c>
      <c r="X12" s="71" t="str">
        <f>IFERROR(INDEX(技能效果!$C:$C,MATCH((技能数值计算!$G12&amp;技能数值计算!X$2)*1,技能效果!$B:$B,0)),"")</f>
        <v/>
      </c>
      <c r="Y12" s="71" t="str">
        <f>IFERROR(INDEX(技能效果!$H:$H,MATCH((技能数值计算!$G12&amp;技能数值计算!X$2)*1,技能效果!$B:$B,0)),"")</f>
        <v/>
      </c>
      <c r="Z12" s="75"/>
      <c r="AA12" s="71" t="str">
        <f>IF(Z12*IFERROR(INDEX(DetailType!$E:$E,MATCH(技能数值计算!Y12,DetailType!$A:$A,0)),0)*IFERROR(IF(IF(INDEX(技能效果!AD:AD,MATCH((技能数值计算!$G12&amp;技能数值计算!X$2)*1,技能效果!$B:$B,0))="",1,INDEX(技能效果!AD:AD,MATCH((技能数值计算!$G12&amp;技能数值计算!X$2)*1,技能效果!$B:$B,0)))&gt;20,6,IF(INDEX(技能效果!AD:AD,MATCH((技能数值计算!$G12&amp;技能数值计算!X$2)*1,技能效果!$B:$B,0))="",1,INDEX(技能效果!AD:AD,MATCH((技能数值计算!$G12&amp;技能数值计算!X$2)*1,技能效果!$B:$B,0)))),0)=0,"",Z12*IFERROR(INDEX(DetailType!$E:$E,MATCH(技能数值计算!Y12,DetailType!$A:$A,0)),0)*IFERROR(IF(IF(INDEX(技能效果!AD:AD,MATCH((技能数值计算!$G12&amp;技能数值计算!X$2)*1,技能效果!$B:$B,0))="",1,INDEX(技能效果!AD:AD,MATCH((技能数值计算!$G12&amp;技能数值计算!X$2)*1,技能效果!$B:$B,0)))&gt;20,6,IF(INDEX(技能效果!AD:AD,MATCH((技能数值计算!$G12&amp;技能数值计算!X$2)*1,技能效果!$B:$B,0))="",1,INDEX(技能效果!AD:AD,MATCH((技能数值计算!$G12&amp;技能数值计算!X$2)*1,技能效果!$B:$B,0)))),0))</f>
        <v/>
      </c>
      <c r="AB12" s="71" t="str">
        <f>IFERROR(INDEX(技能效果!$C:$C,MATCH((技能数值计算!$G12&amp;技能数值计算!AB$2)*1,技能效果!$B:$B,0)),"")</f>
        <v/>
      </c>
      <c r="AC12" s="71" t="str">
        <f>IFERROR(INDEX(技能效果!$H:$H,MATCH((技能数值计算!$G12&amp;技能数值计算!AB$2)*1,技能效果!$B:$B,0)),"")</f>
        <v/>
      </c>
      <c r="AD12" s="75"/>
      <c r="AE12" s="72" t="str">
        <f>IF(AD12*IFERROR(INDEX(DetailType!$E:$E,MATCH(技能数值计算!AC12,DetailType!$A:$A,0)),0)*IFERROR(IF(IF(INDEX(技能效果!AG:AG,MATCH((技能数值计算!$G12&amp;技能数值计算!AB$2)*1,技能效果!$B:$B,0))="",1,INDEX(技能效果!AG:AG,MATCH((技能数值计算!$G12&amp;技能数值计算!AB$2)*1,技能效果!$B:$B,0)))&gt;20,6,IF(INDEX(技能效果!AG:AG,MATCH((技能数值计算!$G12&amp;技能数值计算!AB$2)*1,技能效果!$B:$B,0))="",1,INDEX(技能效果!AG:AG,MATCH((技能数值计算!$G12&amp;技能数值计算!AB$2)*1,技能效果!$B:$B,0)))),0)=0,"",AD12*IFERROR(INDEX(DetailType!$E:$E,MATCH(技能数值计算!AC12,DetailType!$A:$A,0)),0)*IFERROR(IF(IF(INDEX(技能效果!AG:AG,MATCH((技能数值计算!$G12&amp;技能数值计算!AB$2)*1,技能效果!$B:$B,0))="",1,INDEX(技能效果!AG:AG,MATCH((技能数值计算!$G12&amp;技能数值计算!AB$2)*1,技能效果!$B:$B,0)))&gt;20,6,IF(INDEX(技能效果!AG:AG,MATCH((技能数值计算!$G12&amp;技能数值计算!AB$2)*1,技能效果!$B:$B,0))="",1,INDEX(技能效果!AG:AG,MATCH((技能数值计算!$G12&amp;技能数值计算!AB$2)*1,技能效果!$B:$B,0)))),0))</f>
        <v/>
      </c>
    </row>
    <row r="13" spans="1:31" x14ac:dyDescent="0.3">
      <c r="A13" s="39"/>
      <c r="B13" s="40" t="s">
        <v>1063</v>
      </c>
      <c r="C13" s="39"/>
      <c r="D13" s="40"/>
      <c r="E13" s="39" t="s">
        <v>1064</v>
      </c>
      <c r="F13" s="58">
        <v>6</v>
      </c>
      <c r="G13" s="77">
        <f>技能!B58</f>
        <v>1306011</v>
      </c>
      <c r="H13" s="78" t="str">
        <f>INDEX(技能!E:E,MATCH(技能数值计算!G13,技能!B:B,0))</f>
        <v>阎风吒普攻</v>
      </c>
      <c r="I13" s="81"/>
      <c r="J13" s="85">
        <v>1.5</v>
      </c>
      <c r="K13" s="86">
        <f t="shared" si="0"/>
        <v>1.5</v>
      </c>
      <c r="L13" s="83" t="str">
        <f>IFERROR(INDEX(技能效果!$C:$C,MATCH((技能数值计算!$G13&amp;技能数值计算!L$2)*1,技能效果!$B:$B,0)),"")</f>
        <v>阎风吒普攻伤害</v>
      </c>
      <c r="M13" s="71">
        <f>IFERROR(INDEX(技能效果!$H:$H,MATCH((技能数值计算!$G13&amp;技能数值计算!L$2)*1,技能效果!$B:$B,0)),"")</f>
        <v>1001</v>
      </c>
      <c r="N13" s="75">
        <v>1</v>
      </c>
      <c r="O13" s="71">
        <f>IF(N13*IFERROR(INDEX(DetailType!$E:$E,MATCH(技能数值计算!M13,DetailType!$A:$A,0)),0)*IFERROR(IF(IF(INDEX(技能效果!R:R,MATCH((技能数值计算!$G13&amp;技能数值计算!L$2)*1,技能效果!$B:$B,0))="",1,INDEX(技能效果!R:R,MATCH((技能数值计算!$G13&amp;技能数值计算!L$2)*1,技能效果!$B:$B,0)))&gt;20,6,IF(INDEX(技能效果!R:R,MATCH((技能数值计算!$G13&amp;技能数值计算!L$2)*1,技能效果!$B:$B,0))="",1,INDEX(技能效果!R:R,MATCH((技能数值计算!$G13&amp;技能数值计算!L$2)*1,技能效果!$B:$B,0)))),0)=0,"",N13*IFERROR(INDEX(DetailType!$E:$E,MATCH(技能数值计算!M13,DetailType!$A:$A,0)),0)*IFERROR(IF(IF(INDEX(技能效果!R:R,MATCH((技能数值计算!$G13&amp;技能数值计算!L$2)*1,技能效果!$B:$B,0))="",1,INDEX(技能效果!R:R,MATCH((技能数值计算!$G13&amp;技能数值计算!L$2)*1,技能效果!$B:$B,0)))&gt;20,6,IF(INDEX(技能效果!R:R,MATCH((技能数值计算!$G13&amp;技能数值计算!L$2)*1,技能效果!$B:$B,0))="",1,INDEX(技能效果!R:R,MATCH((技能数值计算!$G13&amp;技能数值计算!L$2)*1,技能效果!$B:$B,0)))),0))</f>
        <v>1</v>
      </c>
      <c r="P13" s="71" t="str">
        <f>IFERROR(INDEX(技能效果!$C:$C,MATCH((技能数值计算!$G13&amp;技能数值计算!P$2)*1,技能效果!$B:$B,0)),"")</f>
        <v>阎风吒普攻水晶</v>
      </c>
      <c r="Q13" s="71">
        <f>IFERROR(INDEX(技能效果!$H:$H,MATCH((技能数值计算!$G13&amp;技能数值计算!P$2)*1,技能效果!$B:$B,0)),"")</f>
        <v>3001</v>
      </c>
      <c r="R13" s="75">
        <v>1</v>
      </c>
      <c r="S13" s="71">
        <f>IF(R13*IFERROR(INDEX(DetailType!$E:$E,MATCH(技能数值计算!Q13,DetailType!$A:$A,0)),0)*IFERROR(IF(IF(INDEX(技能效果!V:V,MATCH((技能数值计算!$G13&amp;技能数值计算!P$2)*1,技能效果!$B:$B,0))="",1,INDEX(技能效果!V:V,MATCH((技能数值计算!$G13&amp;技能数值计算!P$2)*1,技能效果!$B:$B,0)))&gt;20,6,IF(INDEX(技能效果!V:V,MATCH((技能数值计算!$G13&amp;技能数值计算!P$2)*1,技能效果!$B:$B,0))="",1,INDEX(技能效果!V:V,MATCH((技能数值计算!$G13&amp;技能数值计算!P$2)*1,技能效果!$B:$B,0)))),0)=0,"",R13*IFERROR(INDEX(DetailType!$E:$E,MATCH(技能数值计算!Q13,DetailType!$A:$A,0)),0)*IFERROR(IF(IF(INDEX(技能效果!V:V,MATCH((技能数值计算!$G13&amp;技能数值计算!P$2)*1,技能效果!$B:$B,0))="",1,INDEX(技能效果!V:V,MATCH((技能数值计算!$G13&amp;技能数值计算!P$2)*1,技能效果!$B:$B,0)))&gt;20,6,IF(INDEX(技能效果!V:V,MATCH((技能数值计算!$G13&amp;技能数值计算!P$2)*1,技能效果!$B:$B,0))="",1,INDEX(技能效果!V:V,MATCH((技能数值计算!$G13&amp;技能数值计算!P$2)*1,技能效果!$B:$B,0)))),0))</f>
        <v>0.5</v>
      </c>
      <c r="T13" s="71" t="str">
        <f>IFERROR(INDEX(技能效果!$C:$C,MATCH((技能数值计算!$G13&amp;技能数值计算!T$2)*1,技能效果!$B:$B,0)),"")</f>
        <v/>
      </c>
      <c r="U13" s="71" t="str">
        <f>IFERROR(INDEX(技能效果!$H:$H,MATCH((技能数值计算!$G13&amp;技能数值计算!T$2)*1,技能效果!$B:$B,0)),"")</f>
        <v/>
      </c>
      <c r="V13" s="75"/>
      <c r="W13" s="71" t="str">
        <f>IF(V13*IFERROR(INDEX(DetailType!$E:$E,MATCH(技能数值计算!U13,DetailType!$A:$A,0)),0)*IFERROR(IF(IF(INDEX(技能效果!Z:Z,MATCH((技能数值计算!$G13&amp;技能数值计算!T$2)*1,技能效果!$B:$B,0))="",1,INDEX(技能效果!Z:Z,MATCH((技能数值计算!$G13&amp;技能数值计算!T$2)*1,技能效果!$B:$B,0)))&gt;20,6,IF(INDEX(技能效果!Z:Z,MATCH((技能数值计算!$G13&amp;技能数值计算!T$2)*1,技能效果!$B:$B,0))="",1,INDEX(技能效果!Z:Z,MATCH((技能数值计算!$G13&amp;技能数值计算!T$2)*1,技能效果!$B:$B,0)))),0)=0,"",V13*IFERROR(INDEX(DetailType!$E:$E,MATCH(技能数值计算!U13,DetailType!$A:$A,0)),0)*IFERROR(IF(IF(INDEX(技能效果!Z:Z,MATCH((技能数值计算!$G13&amp;技能数值计算!T$2)*1,技能效果!$B:$B,0))="",1,INDEX(技能效果!Z:Z,MATCH((技能数值计算!$G13&amp;技能数值计算!T$2)*1,技能效果!$B:$B,0)))&gt;20,6,IF(INDEX(技能效果!Z:Z,MATCH((技能数值计算!$G13&amp;技能数值计算!T$2)*1,技能效果!$B:$B,0))="",1,INDEX(技能效果!Z:Z,MATCH((技能数值计算!$G13&amp;技能数值计算!T$2)*1,技能效果!$B:$B,0)))),0))</f>
        <v/>
      </c>
      <c r="X13" s="71" t="str">
        <f>IFERROR(INDEX(技能效果!$C:$C,MATCH((技能数值计算!$G13&amp;技能数值计算!X$2)*1,技能效果!$B:$B,0)),"")</f>
        <v/>
      </c>
      <c r="Y13" s="71" t="str">
        <f>IFERROR(INDEX(技能效果!$H:$H,MATCH((技能数值计算!$G13&amp;技能数值计算!X$2)*1,技能效果!$B:$B,0)),"")</f>
        <v/>
      </c>
      <c r="Z13" s="75"/>
      <c r="AA13" s="71" t="str">
        <f>IF(Z13*IFERROR(INDEX(DetailType!$E:$E,MATCH(技能数值计算!Y13,DetailType!$A:$A,0)),0)*IFERROR(IF(IF(INDEX(技能效果!AD:AD,MATCH((技能数值计算!$G13&amp;技能数值计算!X$2)*1,技能效果!$B:$B,0))="",1,INDEX(技能效果!AD:AD,MATCH((技能数值计算!$G13&amp;技能数值计算!X$2)*1,技能效果!$B:$B,0)))&gt;20,6,IF(INDEX(技能效果!AD:AD,MATCH((技能数值计算!$G13&amp;技能数值计算!X$2)*1,技能效果!$B:$B,0))="",1,INDEX(技能效果!AD:AD,MATCH((技能数值计算!$G13&amp;技能数值计算!X$2)*1,技能效果!$B:$B,0)))),0)=0,"",Z13*IFERROR(INDEX(DetailType!$E:$E,MATCH(技能数值计算!Y13,DetailType!$A:$A,0)),0)*IFERROR(IF(IF(INDEX(技能效果!AD:AD,MATCH((技能数值计算!$G13&amp;技能数值计算!X$2)*1,技能效果!$B:$B,0))="",1,INDEX(技能效果!AD:AD,MATCH((技能数值计算!$G13&amp;技能数值计算!X$2)*1,技能效果!$B:$B,0)))&gt;20,6,IF(INDEX(技能效果!AD:AD,MATCH((技能数值计算!$G13&amp;技能数值计算!X$2)*1,技能效果!$B:$B,0))="",1,INDEX(技能效果!AD:AD,MATCH((技能数值计算!$G13&amp;技能数值计算!X$2)*1,技能效果!$B:$B,0)))),0))</f>
        <v/>
      </c>
      <c r="AB13" s="71" t="str">
        <f>IFERROR(INDEX(技能效果!$C:$C,MATCH((技能数值计算!$G13&amp;技能数值计算!AB$2)*1,技能效果!$B:$B,0)),"")</f>
        <v/>
      </c>
      <c r="AC13" s="71" t="str">
        <f>IFERROR(INDEX(技能效果!$H:$H,MATCH((技能数值计算!$G13&amp;技能数值计算!AB$2)*1,技能效果!$B:$B,0)),"")</f>
        <v/>
      </c>
      <c r="AD13" s="75"/>
      <c r="AE13" s="72" t="str">
        <f>IF(AD13*IFERROR(INDEX(DetailType!$E:$E,MATCH(技能数值计算!AC13,DetailType!$A:$A,0)),0)*IFERROR(IF(IF(INDEX(技能效果!AG:AG,MATCH((技能数值计算!$G13&amp;技能数值计算!AB$2)*1,技能效果!$B:$B,0))="",1,INDEX(技能效果!AG:AG,MATCH((技能数值计算!$G13&amp;技能数值计算!AB$2)*1,技能效果!$B:$B,0)))&gt;20,6,IF(INDEX(技能效果!AG:AG,MATCH((技能数值计算!$G13&amp;技能数值计算!AB$2)*1,技能效果!$B:$B,0))="",1,INDEX(技能效果!AG:AG,MATCH((技能数值计算!$G13&amp;技能数值计算!AB$2)*1,技能效果!$B:$B,0)))),0)=0,"",AD13*IFERROR(INDEX(DetailType!$E:$E,MATCH(技能数值计算!AC13,DetailType!$A:$A,0)),0)*IFERROR(IF(IF(INDEX(技能效果!AG:AG,MATCH((技能数值计算!$G13&amp;技能数值计算!AB$2)*1,技能效果!$B:$B,0))="",1,INDEX(技能效果!AG:AG,MATCH((技能数值计算!$G13&amp;技能数值计算!AB$2)*1,技能效果!$B:$B,0)))&gt;20,6,IF(INDEX(技能效果!AG:AG,MATCH((技能数值计算!$G13&amp;技能数值计算!AB$2)*1,技能效果!$B:$B,0))="",1,INDEX(技能效果!AG:AG,MATCH((技能数值计算!$G13&amp;技能数值计算!AB$2)*1,技能效果!$B:$B,0)))),0))</f>
        <v/>
      </c>
    </row>
    <row r="14" spans="1:31" ht="17.25" thickBot="1" x14ac:dyDescent="0.35">
      <c r="A14" s="39">
        <v>12</v>
      </c>
      <c r="B14" s="40" t="s">
        <v>1065</v>
      </c>
      <c r="C14" s="44"/>
      <c r="D14" s="45"/>
      <c r="E14" s="44" t="s">
        <v>1066</v>
      </c>
      <c r="F14" s="43">
        <v>8</v>
      </c>
      <c r="G14" s="77">
        <f>技能!B59</f>
        <v>1306012</v>
      </c>
      <c r="H14" s="78" t="str">
        <f>INDEX(技能!E:E,MATCH(技能数值计算!G14,技能!B:B,0))</f>
        <v>南御夫普攻</v>
      </c>
      <c r="I14" s="81"/>
      <c r="J14" s="85">
        <v>1.5</v>
      </c>
      <c r="K14" s="86">
        <f t="shared" si="0"/>
        <v>1.5</v>
      </c>
      <c r="L14" s="83" t="str">
        <f>IFERROR(INDEX(技能效果!$C:$C,MATCH((技能数值计算!$G14&amp;技能数值计算!L$2)*1,技能效果!$B:$B,0)),"")</f>
        <v>南御夫普攻伤害</v>
      </c>
      <c r="M14" s="71">
        <f>IFERROR(INDEX(技能效果!$H:$H,MATCH((技能数值计算!$G14&amp;技能数值计算!L$2)*1,技能效果!$B:$B,0)),"")</f>
        <v>1001</v>
      </c>
      <c r="N14" s="75">
        <v>1</v>
      </c>
      <c r="O14" s="71">
        <f>IF(N14*IFERROR(INDEX(DetailType!$E:$E,MATCH(技能数值计算!M14,DetailType!$A:$A,0)),0)*IFERROR(IF(IF(INDEX(技能效果!R:R,MATCH((技能数值计算!$G14&amp;技能数值计算!L$2)*1,技能效果!$B:$B,0))="",1,INDEX(技能效果!R:R,MATCH((技能数值计算!$G14&amp;技能数值计算!L$2)*1,技能效果!$B:$B,0)))&gt;20,6,IF(INDEX(技能效果!R:R,MATCH((技能数值计算!$G14&amp;技能数值计算!L$2)*1,技能效果!$B:$B,0))="",1,INDEX(技能效果!R:R,MATCH((技能数值计算!$G14&amp;技能数值计算!L$2)*1,技能效果!$B:$B,0)))),0)=0,"",N14*IFERROR(INDEX(DetailType!$E:$E,MATCH(技能数值计算!M14,DetailType!$A:$A,0)),0)*IFERROR(IF(IF(INDEX(技能效果!R:R,MATCH((技能数值计算!$G14&amp;技能数值计算!L$2)*1,技能效果!$B:$B,0))="",1,INDEX(技能效果!R:R,MATCH((技能数值计算!$G14&amp;技能数值计算!L$2)*1,技能效果!$B:$B,0)))&gt;20,6,IF(INDEX(技能效果!R:R,MATCH((技能数值计算!$G14&amp;技能数值计算!L$2)*1,技能效果!$B:$B,0))="",1,INDEX(技能效果!R:R,MATCH((技能数值计算!$G14&amp;技能数值计算!L$2)*1,技能效果!$B:$B,0)))),0))</f>
        <v>1</v>
      </c>
      <c r="P14" s="71" t="str">
        <f>IFERROR(INDEX(技能效果!$C:$C,MATCH((技能数值计算!$G14&amp;技能数值计算!P$2)*1,技能效果!$B:$B,0)),"")</f>
        <v>南御夫普攻水晶</v>
      </c>
      <c r="Q14" s="71">
        <f>IFERROR(INDEX(技能效果!$H:$H,MATCH((技能数值计算!$G14&amp;技能数值计算!P$2)*1,技能效果!$B:$B,0)),"")</f>
        <v>3001</v>
      </c>
      <c r="R14" s="75">
        <v>1</v>
      </c>
      <c r="S14" s="71">
        <f>IF(R14*IFERROR(INDEX(DetailType!$E:$E,MATCH(技能数值计算!Q14,DetailType!$A:$A,0)),0)*IFERROR(IF(IF(INDEX(技能效果!V:V,MATCH((技能数值计算!$G14&amp;技能数值计算!P$2)*1,技能效果!$B:$B,0))="",1,INDEX(技能效果!V:V,MATCH((技能数值计算!$G14&amp;技能数值计算!P$2)*1,技能效果!$B:$B,0)))&gt;20,6,IF(INDEX(技能效果!V:V,MATCH((技能数值计算!$G14&amp;技能数值计算!P$2)*1,技能效果!$B:$B,0))="",1,INDEX(技能效果!V:V,MATCH((技能数值计算!$G14&amp;技能数值计算!P$2)*1,技能效果!$B:$B,0)))),0)=0,"",R14*IFERROR(INDEX(DetailType!$E:$E,MATCH(技能数值计算!Q14,DetailType!$A:$A,0)),0)*IFERROR(IF(IF(INDEX(技能效果!V:V,MATCH((技能数值计算!$G14&amp;技能数值计算!P$2)*1,技能效果!$B:$B,0))="",1,INDEX(技能效果!V:V,MATCH((技能数值计算!$G14&amp;技能数值计算!P$2)*1,技能效果!$B:$B,0)))&gt;20,6,IF(INDEX(技能效果!V:V,MATCH((技能数值计算!$G14&amp;技能数值计算!P$2)*1,技能效果!$B:$B,0))="",1,INDEX(技能效果!V:V,MATCH((技能数值计算!$G14&amp;技能数值计算!P$2)*1,技能效果!$B:$B,0)))),0))</f>
        <v>0.5</v>
      </c>
      <c r="T14" s="71" t="str">
        <f>IFERROR(INDEX(技能效果!$C:$C,MATCH((技能数值计算!$G14&amp;技能数值计算!T$2)*1,技能效果!$B:$B,0)),"")</f>
        <v/>
      </c>
      <c r="U14" s="71" t="str">
        <f>IFERROR(INDEX(技能效果!$H:$H,MATCH((技能数值计算!$G14&amp;技能数值计算!T$2)*1,技能效果!$B:$B,0)),"")</f>
        <v/>
      </c>
      <c r="V14" s="75"/>
      <c r="W14" s="71" t="str">
        <f>IF(V14*IFERROR(INDEX(DetailType!$E:$E,MATCH(技能数值计算!U14,DetailType!$A:$A,0)),0)*IFERROR(IF(IF(INDEX(技能效果!Z:Z,MATCH((技能数值计算!$G14&amp;技能数值计算!T$2)*1,技能效果!$B:$B,0))="",1,INDEX(技能效果!Z:Z,MATCH((技能数值计算!$G14&amp;技能数值计算!T$2)*1,技能效果!$B:$B,0)))&gt;20,6,IF(INDEX(技能效果!Z:Z,MATCH((技能数值计算!$G14&amp;技能数值计算!T$2)*1,技能效果!$B:$B,0))="",1,INDEX(技能效果!Z:Z,MATCH((技能数值计算!$G14&amp;技能数值计算!T$2)*1,技能效果!$B:$B,0)))),0)=0,"",V14*IFERROR(INDEX(DetailType!$E:$E,MATCH(技能数值计算!U14,DetailType!$A:$A,0)),0)*IFERROR(IF(IF(INDEX(技能效果!Z:Z,MATCH((技能数值计算!$G14&amp;技能数值计算!T$2)*1,技能效果!$B:$B,0))="",1,INDEX(技能效果!Z:Z,MATCH((技能数值计算!$G14&amp;技能数值计算!T$2)*1,技能效果!$B:$B,0)))&gt;20,6,IF(INDEX(技能效果!Z:Z,MATCH((技能数值计算!$G14&amp;技能数值计算!T$2)*1,技能效果!$B:$B,0))="",1,INDEX(技能效果!Z:Z,MATCH((技能数值计算!$G14&amp;技能数值计算!T$2)*1,技能效果!$B:$B,0)))),0))</f>
        <v/>
      </c>
      <c r="X14" s="71" t="str">
        <f>IFERROR(INDEX(技能效果!$C:$C,MATCH((技能数值计算!$G14&amp;技能数值计算!X$2)*1,技能效果!$B:$B,0)),"")</f>
        <v/>
      </c>
      <c r="Y14" s="71" t="str">
        <f>IFERROR(INDEX(技能效果!$H:$H,MATCH((技能数值计算!$G14&amp;技能数值计算!X$2)*1,技能效果!$B:$B,0)),"")</f>
        <v/>
      </c>
      <c r="Z14" s="75"/>
      <c r="AA14" s="71" t="str">
        <f>IF(Z14*IFERROR(INDEX(DetailType!$E:$E,MATCH(技能数值计算!Y14,DetailType!$A:$A,0)),0)*IFERROR(IF(IF(INDEX(技能效果!AD:AD,MATCH((技能数值计算!$G14&amp;技能数值计算!X$2)*1,技能效果!$B:$B,0))="",1,INDEX(技能效果!AD:AD,MATCH((技能数值计算!$G14&amp;技能数值计算!X$2)*1,技能效果!$B:$B,0)))&gt;20,6,IF(INDEX(技能效果!AD:AD,MATCH((技能数值计算!$G14&amp;技能数值计算!X$2)*1,技能效果!$B:$B,0))="",1,INDEX(技能效果!AD:AD,MATCH((技能数值计算!$G14&amp;技能数值计算!X$2)*1,技能效果!$B:$B,0)))),0)=0,"",Z14*IFERROR(INDEX(DetailType!$E:$E,MATCH(技能数值计算!Y14,DetailType!$A:$A,0)),0)*IFERROR(IF(IF(INDEX(技能效果!AD:AD,MATCH((技能数值计算!$G14&amp;技能数值计算!X$2)*1,技能效果!$B:$B,0))="",1,INDEX(技能效果!AD:AD,MATCH((技能数值计算!$G14&amp;技能数值计算!X$2)*1,技能效果!$B:$B,0)))&gt;20,6,IF(INDEX(技能效果!AD:AD,MATCH((技能数值计算!$G14&amp;技能数值计算!X$2)*1,技能效果!$B:$B,0))="",1,INDEX(技能效果!AD:AD,MATCH((技能数值计算!$G14&amp;技能数值计算!X$2)*1,技能效果!$B:$B,0)))),0))</f>
        <v/>
      </c>
      <c r="AB14" s="71" t="str">
        <f>IFERROR(INDEX(技能效果!$C:$C,MATCH((技能数值计算!$G14&amp;技能数值计算!AB$2)*1,技能效果!$B:$B,0)),"")</f>
        <v/>
      </c>
      <c r="AC14" s="71" t="str">
        <f>IFERROR(INDEX(技能效果!$H:$H,MATCH((技能数值计算!$G14&amp;技能数值计算!AB$2)*1,技能效果!$B:$B,0)),"")</f>
        <v/>
      </c>
      <c r="AD14" s="75"/>
      <c r="AE14" s="72" t="str">
        <f>IF(AD14*IFERROR(INDEX(DetailType!$E:$E,MATCH(技能数值计算!AC14,DetailType!$A:$A,0)),0)*IFERROR(IF(IF(INDEX(技能效果!AG:AG,MATCH((技能数值计算!$G14&amp;技能数值计算!AB$2)*1,技能效果!$B:$B,0))="",1,INDEX(技能效果!AG:AG,MATCH((技能数值计算!$G14&amp;技能数值计算!AB$2)*1,技能效果!$B:$B,0)))&gt;20,6,IF(INDEX(技能效果!AG:AG,MATCH((技能数值计算!$G14&amp;技能数值计算!AB$2)*1,技能效果!$B:$B,0))="",1,INDEX(技能效果!AG:AG,MATCH((技能数值计算!$G14&amp;技能数值计算!AB$2)*1,技能效果!$B:$B,0)))),0)=0,"",AD14*IFERROR(INDEX(DetailType!$E:$E,MATCH(技能数值计算!AC14,DetailType!$A:$A,0)),0)*IFERROR(IF(IF(INDEX(技能效果!AG:AG,MATCH((技能数值计算!$G14&amp;技能数值计算!AB$2)*1,技能效果!$B:$B,0))="",1,INDEX(技能效果!AG:AG,MATCH((技能数值计算!$G14&amp;技能数值计算!AB$2)*1,技能效果!$B:$B,0)))&gt;20,6,IF(INDEX(技能效果!AG:AG,MATCH((技能数值计算!$G14&amp;技能数值计算!AB$2)*1,技能效果!$B:$B,0))="",1,INDEX(技能效果!AG:AG,MATCH((技能数值计算!$G14&amp;技能数值计算!AB$2)*1,技能效果!$B:$B,0)))),0))</f>
        <v/>
      </c>
    </row>
    <row r="15" spans="1:31" ht="17.25" thickBot="1" x14ac:dyDescent="0.35">
      <c r="A15" s="39"/>
      <c r="B15" s="40" t="s">
        <v>1067</v>
      </c>
      <c r="C15" s="161" t="s">
        <v>1068</v>
      </c>
      <c r="D15" s="162"/>
      <c r="G15" s="77">
        <f>技能!B60</f>
        <v>1306013</v>
      </c>
      <c r="H15" s="78" t="str">
        <f>INDEX(技能!E:E,MATCH(技能数值计算!G15,技能!B:B,0))</f>
        <v>吉拉普攻</v>
      </c>
      <c r="I15" s="81"/>
      <c r="J15" s="85">
        <v>1.5</v>
      </c>
      <c r="K15" s="86">
        <f t="shared" si="0"/>
        <v>1.5</v>
      </c>
      <c r="L15" s="83" t="str">
        <f>IFERROR(INDEX(技能效果!$C:$C,MATCH((技能数值计算!$G15&amp;技能数值计算!L$2)*1,技能效果!$B:$B,0)),"")</f>
        <v>吉拉普攻伤害</v>
      </c>
      <c r="M15" s="71">
        <f>IFERROR(INDEX(技能效果!$H:$H,MATCH((技能数值计算!$G15&amp;技能数值计算!L$2)*1,技能效果!$B:$B,0)),"")</f>
        <v>1001</v>
      </c>
      <c r="N15" s="75">
        <v>1</v>
      </c>
      <c r="O15" s="71">
        <f>IF(N15*IFERROR(INDEX(DetailType!$E:$E,MATCH(技能数值计算!M15,DetailType!$A:$A,0)),0)*IFERROR(IF(IF(INDEX(技能效果!R:R,MATCH((技能数值计算!$G15&amp;技能数值计算!L$2)*1,技能效果!$B:$B,0))="",1,INDEX(技能效果!R:R,MATCH((技能数值计算!$G15&amp;技能数值计算!L$2)*1,技能效果!$B:$B,0)))&gt;20,6,IF(INDEX(技能效果!R:R,MATCH((技能数值计算!$G15&amp;技能数值计算!L$2)*1,技能效果!$B:$B,0))="",1,INDEX(技能效果!R:R,MATCH((技能数值计算!$G15&amp;技能数值计算!L$2)*1,技能效果!$B:$B,0)))),0)=0,"",N15*IFERROR(INDEX(DetailType!$E:$E,MATCH(技能数值计算!M15,DetailType!$A:$A,0)),0)*IFERROR(IF(IF(INDEX(技能效果!R:R,MATCH((技能数值计算!$G15&amp;技能数值计算!L$2)*1,技能效果!$B:$B,0))="",1,INDEX(技能效果!R:R,MATCH((技能数值计算!$G15&amp;技能数值计算!L$2)*1,技能效果!$B:$B,0)))&gt;20,6,IF(INDEX(技能效果!R:R,MATCH((技能数值计算!$G15&amp;技能数值计算!L$2)*1,技能效果!$B:$B,0))="",1,INDEX(技能效果!R:R,MATCH((技能数值计算!$G15&amp;技能数值计算!L$2)*1,技能效果!$B:$B,0)))),0))</f>
        <v>1</v>
      </c>
      <c r="P15" s="71" t="str">
        <f>IFERROR(INDEX(技能效果!$C:$C,MATCH((技能数值计算!$G15&amp;技能数值计算!P$2)*1,技能效果!$B:$B,0)),"")</f>
        <v>吉拉普攻水晶</v>
      </c>
      <c r="Q15" s="71">
        <f>IFERROR(INDEX(技能效果!$H:$H,MATCH((技能数值计算!$G15&amp;技能数值计算!P$2)*1,技能效果!$B:$B,0)),"")</f>
        <v>3001</v>
      </c>
      <c r="R15" s="75">
        <v>1</v>
      </c>
      <c r="S15" s="71">
        <f>IF(R15*IFERROR(INDEX(DetailType!$E:$E,MATCH(技能数值计算!Q15,DetailType!$A:$A,0)),0)*IFERROR(IF(IF(INDEX(技能效果!V:V,MATCH((技能数值计算!$G15&amp;技能数值计算!P$2)*1,技能效果!$B:$B,0))="",1,INDEX(技能效果!V:V,MATCH((技能数值计算!$G15&amp;技能数值计算!P$2)*1,技能效果!$B:$B,0)))&gt;20,6,IF(INDEX(技能效果!V:V,MATCH((技能数值计算!$G15&amp;技能数值计算!P$2)*1,技能效果!$B:$B,0))="",1,INDEX(技能效果!V:V,MATCH((技能数值计算!$G15&amp;技能数值计算!P$2)*1,技能效果!$B:$B,0)))),0)=0,"",R15*IFERROR(INDEX(DetailType!$E:$E,MATCH(技能数值计算!Q15,DetailType!$A:$A,0)),0)*IFERROR(IF(IF(INDEX(技能效果!V:V,MATCH((技能数值计算!$G15&amp;技能数值计算!P$2)*1,技能效果!$B:$B,0))="",1,INDEX(技能效果!V:V,MATCH((技能数值计算!$G15&amp;技能数值计算!P$2)*1,技能效果!$B:$B,0)))&gt;20,6,IF(INDEX(技能效果!V:V,MATCH((技能数值计算!$G15&amp;技能数值计算!P$2)*1,技能效果!$B:$B,0))="",1,INDEX(技能效果!V:V,MATCH((技能数值计算!$G15&amp;技能数值计算!P$2)*1,技能效果!$B:$B,0)))),0))</f>
        <v>0.5</v>
      </c>
      <c r="T15" s="71" t="str">
        <f>IFERROR(INDEX(技能效果!$C:$C,MATCH((技能数值计算!$G15&amp;技能数值计算!T$2)*1,技能效果!$B:$B,0)),"")</f>
        <v/>
      </c>
      <c r="U15" s="71" t="str">
        <f>IFERROR(INDEX(技能效果!$H:$H,MATCH((技能数值计算!$G15&amp;技能数值计算!T$2)*1,技能效果!$B:$B,0)),"")</f>
        <v/>
      </c>
      <c r="V15" s="75"/>
      <c r="W15" s="71" t="str">
        <f>IF(V15*IFERROR(INDEX(DetailType!$E:$E,MATCH(技能数值计算!U15,DetailType!$A:$A,0)),0)*IFERROR(IF(IF(INDEX(技能效果!Z:Z,MATCH((技能数值计算!$G15&amp;技能数值计算!T$2)*1,技能效果!$B:$B,0))="",1,INDEX(技能效果!Z:Z,MATCH((技能数值计算!$G15&amp;技能数值计算!T$2)*1,技能效果!$B:$B,0)))&gt;20,6,IF(INDEX(技能效果!Z:Z,MATCH((技能数值计算!$G15&amp;技能数值计算!T$2)*1,技能效果!$B:$B,0))="",1,INDEX(技能效果!Z:Z,MATCH((技能数值计算!$G15&amp;技能数值计算!T$2)*1,技能效果!$B:$B,0)))),0)=0,"",V15*IFERROR(INDEX(DetailType!$E:$E,MATCH(技能数值计算!U15,DetailType!$A:$A,0)),0)*IFERROR(IF(IF(INDEX(技能效果!Z:Z,MATCH((技能数值计算!$G15&amp;技能数值计算!T$2)*1,技能效果!$B:$B,0))="",1,INDEX(技能效果!Z:Z,MATCH((技能数值计算!$G15&amp;技能数值计算!T$2)*1,技能效果!$B:$B,0)))&gt;20,6,IF(INDEX(技能效果!Z:Z,MATCH((技能数值计算!$G15&amp;技能数值计算!T$2)*1,技能效果!$B:$B,0))="",1,INDEX(技能效果!Z:Z,MATCH((技能数值计算!$G15&amp;技能数值计算!T$2)*1,技能效果!$B:$B,0)))),0))</f>
        <v/>
      </c>
      <c r="X15" s="71" t="str">
        <f>IFERROR(INDEX(技能效果!$C:$C,MATCH((技能数值计算!$G15&amp;技能数值计算!X$2)*1,技能效果!$B:$B,0)),"")</f>
        <v/>
      </c>
      <c r="Y15" s="71" t="str">
        <f>IFERROR(INDEX(技能效果!$H:$H,MATCH((技能数值计算!$G15&amp;技能数值计算!X$2)*1,技能效果!$B:$B,0)),"")</f>
        <v/>
      </c>
      <c r="Z15" s="75"/>
      <c r="AA15" s="71" t="str">
        <f>IF(Z15*IFERROR(INDEX(DetailType!$E:$E,MATCH(技能数值计算!Y15,DetailType!$A:$A,0)),0)*IFERROR(IF(IF(INDEX(技能效果!AD:AD,MATCH((技能数值计算!$G15&amp;技能数值计算!X$2)*1,技能效果!$B:$B,0))="",1,INDEX(技能效果!AD:AD,MATCH((技能数值计算!$G15&amp;技能数值计算!X$2)*1,技能效果!$B:$B,0)))&gt;20,6,IF(INDEX(技能效果!AD:AD,MATCH((技能数值计算!$G15&amp;技能数值计算!X$2)*1,技能效果!$B:$B,0))="",1,INDEX(技能效果!AD:AD,MATCH((技能数值计算!$G15&amp;技能数值计算!X$2)*1,技能效果!$B:$B,0)))),0)=0,"",Z15*IFERROR(INDEX(DetailType!$E:$E,MATCH(技能数值计算!Y15,DetailType!$A:$A,0)),0)*IFERROR(IF(IF(INDEX(技能效果!AD:AD,MATCH((技能数值计算!$G15&amp;技能数值计算!X$2)*1,技能效果!$B:$B,0))="",1,INDEX(技能效果!AD:AD,MATCH((技能数值计算!$G15&amp;技能数值计算!X$2)*1,技能效果!$B:$B,0)))&gt;20,6,IF(INDEX(技能效果!AD:AD,MATCH((技能数值计算!$G15&amp;技能数值计算!X$2)*1,技能效果!$B:$B,0))="",1,INDEX(技能效果!AD:AD,MATCH((技能数值计算!$G15&amp;技能数值计算!X$2)*1,技能效果!$B:$B,0)))),0))</f>
        <v/>
      </c>
      <c r="AB15" s="71" t="str">
        <f>IFERROR(INDEX(技能效果!$C:$C,MATCH((技能数值计算!$G15&amp;技能数值计算!AB$2)*1,技能效果!$B:$B,0)),"")</f>
        <v/>
      </c>
      <c r="AC15" s="71" t="str">
        <f>IFERROR(INDEX(技能效果!$H:$H,MATCH((技能数值计算!$G15&amp;技能数值计算!AB$2)*1,技能效果!$B:$B,0)),"")</f>
        <v/>
      </c>
      <c r="AD15" s="75"/>
      <c r="AE15" s="72" t="str">
        <f>IF(AD15*IFERROR(INDEX(DetailType!$E:$E,MATCH(技能数值计算!AC15,DetailType!$A:$A,0)),0)*IFERROR(IF(IF(INDEX(技能效果!AG:AG,MATCH((技能数值计算!$G15&amp;技能数值计算!AB$2)*1,技能效果!$B:$B,0))="",1,INDEX(技能效果!AG:AG,MATCH((技能数值计算!$G15&amp;技能数值计算!AB$2)*1,技能效果!$B:$B,0)))&gt;20,6,IF(INDEX(技能效果!AG:AG,MATCH((技能数值计算!$G15&amp;技能数值计算!AB$2)*1,技能效果!$B:$B,0))="",1,INDEX(技能效果!AG:AG,MATCH((技能数值计算!$G15&amp;技能数值计算!AB$2)*1,技能效果!$B:$B,0)))),0)=0,"",AD15*IFERROR(INDEX(DetailType!$E:$E,MATCH(技能数值计算!AC15,DetailType!$A:$A,0)),0)*IFERROR(IF(IF(INDEX(技能效果!AG:AG,MATCH((技能数值计算!$G15&amp;技能数值计算!AB$2)*1,技能效果!$B:$B,0))="",1,INDEX(技能效果!AG:AG,MATCH((技能数值计算!$G15&amp;技能数值计算!AB$2)*1,技能效果!$B:$B,0)))&gt;20,6,IF(INDEX(技能效果!AG:AG,MATCH((技能数值计算!$G15&amp;技能数值计算!AB$2)*1,技能效果!$B:$B,0))="",1,INDEX(技能效果!AG:AG,MATCH((技能数值计算!$G15&amp;技能数值计算!AB$2)*1,技能效果!$B:$B,0)))),0))</f>
        <v/>
      </c>
    </row>
    <row r="16" spans="1:31" ht="17.25" thickBot="1" x14ac:dyDescent="0.35">
      <c r="A16" s="44">
        <v>13</v>
      </c>
      <c r="B16" s="45" t="s">
        <v>1069</v>
      </c>
      <c r="C16" s="36" t="s">
        <v>1070</v>
      </c>
      <c r="D16" s="40">
        <v>3</v>
      </c>
      <c r="G16" s="77">
        <f>技能!B61</f>
        <v>1306014</v>
      </c>
      <c r="H16" s="78" t="str">
        <f>INDEX(技能!E:E,MATCH(技能数值计算!G16,技能!B:B,0))</f>
        <v>吕仙宫普攻</v>
      </c>
      <c r="I16" s="81"/>
      <c r="J16" s="85">
        <v>1.5</v>
      </c>
      <c r="K16" s="86">
        <f t="shared" si="0"/>
        <v>1.5</v>
      </c>
      <c r="L16" s="83" t="str">
        <f>IFERROR(INDEX(技能效果!$C:$C,MATCH((技能数值计算!$G16&amp;技能数值计算!L$2)*1,技能效果!$B:$B,0)),"")</f>
        <v>吕仙宫普攻伤害</v>
      </c>
      <c r="M16" s="71">
        <f>IFERROR(INDEX(技能效果!$H:$H,MATCH((技能数值计算!$G16&amp;技能数值计算!L$2)*1,技能效果!$B:$B,0)),"")</f>
        <v>1001</v>
      </c>
      <c r="N16" s="75">
        <v>1</v>
      </c>
      <c r="O16" s="71">
        <f>IF(N16*IFERROR(INDEX(DetailType!$E:$E,MATCH(技能数值计算!M16,DetailType!$A:$A,0)),0)*IFERROR(IF(IF(INDEX(技能效果!R:R,MATCH((技能数值计算!$G16&amp;技能数值计算!L$2)*1,技能效果!$B:$B,0))="",1,INDEX(技能效果!R:R,MATCH((技能数值计算!$G16&amp;技能数值计算!L$2)*1,技能效果!$B:$B,0)))&gt;20,6,IF(INDEX(技能效果!R:R,MATCH((技能数值计算!$G16&amp;技能数值计算!L$2)*1,技能效果!$B:$B,0))="",1,INDEX(技能效果!R:R,MATCH((技能数值计算!$G16&amp;技能数值计算!L$2)*1,技能效果!$B:$B,0)))),0)=0,"",N16*IFERROR(INDEX(DetailType!$E:$E,MATCH(技能数值计算!M16,DetailType!$A:$A,0)),0)*IFERROR(IF(IF(INDEX(技能效果!R:R,MATCH((技能数值计算!$G16&amp;技能数值计算!L$2)*1,技能效果!$B:$B,0))="",1,INDEX(技能效果!R:R,MATCH((技能数值计算!$G16&amp;技能数值计算!L$2)*1,技能效果!$B:$B,0)))&gt;20,6,IF(INDEX(技能效果!R:R,MATCH((技能数值计算!$G16&amp;技能数值计算!L$2)*1,技能效果!$B:$B,0))="",1,INDEX(技能效果!R:R,MATCH((技能数值计算!$G16&amp;技能数值计算!L$2)*1,技能效果!$B:$B,0)))),0))</f>
        <v>1</v>
      </c>
      <c r="P16" s="71" t="str">
        <f>IFERROR(INDEX(技能效果!$C:$C,MATCH((技能数值计算!$G16&amp;技能数值计算!P$2)*1,技能效果!$B:$B,0)),"")</f>
        <v>吕仙宫普攻水晶</v>
      </c>
      <c r="Q16" s="71">
        <f>IFERROR(INDEX(技能效果!$H:$H,MATCH((技能数值计算!$G16&amp;技能数值计算!P$2)*1,技能效果!$B:$B,0)),"")</f>
        <v>3001</v>
      </c>
      <c r="R16" s="75">
        <v>1</v>
      </c>
      <c r="S16" s="71">
        <f>IF(R16*IFERROR(INDEX(DetailType!$E:$E,MATCH(技能数值计算!Q16,DetailType!$A:$A,0)),0)*IFERROR(IF(IF(INDEX(技能效果!V:V,MATCH((技能数值计算!$G16&amp;技能数值计算!P$2)*1,技能效果!$B:$B,0))="",1,INDEX(技能效果!V:V,MATCH((技能数值计算!$G16&amp;技能数值计算!P$2)*1,技能效果!$B:$B,0)))&gt;20,6,IF(INDEX(技能效果!V:V,MATCH((技能数值计算!$G16&amp;技能数值计算!P$2)*1,技能效果!$B:$B,0))="",1,INDEX(技能效果!V:V,MATCH((技能数值计算!$G16&amp;技能数值计算!P$2)*1,技能效果!$B:$B,0)))),0)=0,"",R16*IFERROR(INDEX(DetailType!$E:$E,MATCH(技能数值计算!Q16,DetailType!$A:$A,0)),0)*IFERROR(IF(IF(INDEX(技能效果!V:V,MATCH((技能数值计算!$G16&amp;技能数值计算!P$2)*1,技能效果!$B:$B,0))="",1,INDEX(技能效果!V:V,MATCH((技能数值计算!$G16&amp;技能数值计算!P$2)*1,技能效果!$B:$B,0)))&gt;20,6,IF(INDEX(技能效果!V:V,MATCH((技能数值计算!$G16&amp;技能数值计算!P$2)*1,技能效果!$B:$B,0))="",1,INDEX(技能效果!V:V,MATCH((技能数值计算!$G16&amp;技能数值计算!P$2)*1,技能效果!$B:$B,0)))),0))</f>
        <v>0.5</v>
      </c>
      <c r="T16" s="71" t="str">
        <f>IFERROR(INDEX(技能效果!$C:$C,MATCH((技能数值计算!$G16&amp;技能数值计算!T$2)*1,技能效果!$B:$B,0)),"")</f>
        <v/>
      </c>
      <c r="U16" s="71" t="str">
        <f>IFERROR(INDEX(技能效果!$H:$H,MATCH((技能数值计算!$G16&amp;技能数值计算!T$2)*1,技能效果!$B:$B,0)),"")</f>
        <v/>
      </c>
      <c r="V16" s="75"/>
      <c r="W16" s="71" t="str">
        <f>IF(V16*IFERROR(INDEX(DetailType!$E:$E,MATCH(技能数值计算!U16,DetailType!$A:$A,0)),0)*IFERROR(IF(IF(INDEX(技能效果!Z:Z,MATCH((技能数值计算!$G16&amp;技能数值计算!T$2)*1,技能效果!$B:$B,0))="",1,INDEX(技能效果!Z:Z,MATCH((技能数值计算!$G16&amp;技能数值计算!T$2)*1,技能效果!$B:$B,0)))&gt;20,6,IF(INDEX(技能效果!Z:Z,MATCH((技能数值计算!$G16&amp;技能数值计算!T$2)*1,技能效果!$B:$B,0))="",1,INDEX(技能效果!Z:Z,MATCH((技能数值计算!$G16&amp;技能数值计算!T$2)*1,技能效果!$B:$B,0)))),0)=0,"",V16*IFERROR(INDEX(DetailType!$E:$E,MATCH(技能数值计算!U16,DetailType!$A:$A,0)),0)*IFERROR(IF(IF(INDEX(技能效果!Z:Z,MATCH((技能数值计算!$G16&amp;技能数值计算!T$2)*1,技能效果!$B:$B,0))="",1,INDEX(技能效果!Z:Z,MATCH((技能数值计算!$G16&amp;技能数值计算!T$2)*1,技能效果!$B:$B,0)))&gt;20,6,IF(INDEX(技能效果!Z:Z,MATCH((技能数值计算!$G16&amp;技能数值计算!T$2)*1,技能效果!$B:$B,0))="",1,INDEX(技能效果!Z:Z,MATCH((技能数值计算!$G16&amp;技能数值计算!T$2)*1,技能效果!$B:$B,0)))),0))</f>
        <v/>
      </c>
      <c r="X16" s="71" t="str">
        <f>IFERROR(INDEX(技能效果!$C:$C,MATCH((技能数值计算!$G16&amp;技能数值计算!X$2)*1,技能效果!$B:$B,0)),"")</f>
        <v/>
      </c>
      <c r="Y16" s="71" t="str">
        <f>IFERROR(INDEX(技能效果!$H:$H,MATCH((技能数值计算!$G16&amp;技能数值计算!X$2)*1,技能效果!$B:$B,0)),"")</f>
        <v/>
      </c>
      <c r="Z16" s="75"/>
      <c r="AA16" s="71" t="str">
        <f>IF(Z16*IFERROR(INDEX(DetailType!$E:$E,MATCH(技能数值计算!Y16,DetailType!$A:$A,0)),0)*IFERROR(IF(IF(INDEX(技能效果!AD:AD,MATCH((技能数值计算!$G16&amp;技能数值计算!X$2)*1,技能效果!$B:$B,0))="",1,INDEX(技能效果!AD:AD,MATCH((技能数值计算!$G16&amp;技能数值计算!X$2)*1,技能效果!$B:$B,0)))&gt;20,6,IF(INDEX(技能效果!AD:AD,MATCH((技能数值计算!$G16&amp;技能数值计算!X$2)*1,技能效果!$B:$B,0))="",1,INDEX(技能效果!AD:AD,MATCH((技能数值计算!$G16&amp;技能数值计算!X$2)*1,技能效果!$B:$B,0)))),0)=0,"",Z16*IFERROR(INDEX(DetailType!$E:$E,MATCH(技能数值计算!Y16,DetailType!$A:$A,0)),0)*IFERROR(IF(IF(INDEX(技能效果!AD:AD,MATCH((技能数值计算!$G16&amp;技能数值计算!X$2)*1,技能效果!$B:$B,0))="",1,INDEX(技能效果!AD:AD,MATCH((技能数值计算!$G16&amp;技能数值计算!X$2)*1,技能效果!$B:$B,0)))&gt;20,6,IF(INDEX(技能效果!AD:AD,MATCH((技能数值计算!$G16&amp;技能数值计算!X$2)*1,技能效果!$B:$B,0))="",1,INDEX(技能效果!AD:AD,MATCH((技能数值计算!$G16&amp;技能数值计算!X$2)*1,技能效果!$B:$B,0)))),0))</f>
        <v/>
      </c>
      <c r="AB16" s="71" t="str">
        <f>IFERROR(INDEX(技能效果!$C:$C,MATCH((技能数值计算!$G16&amp;技能数值计算!AB$2)*1,技能效果!$B:$B,0)),"")</f>
        <v/>
      </c>
      <c r="AC16" s="71" t="str">
        <f>IFERROR(INDEX(技能效果!$H:$H,MATCH((技能数值计算!$G16&amp;技能数值计算!AB$2)*1,技能效果!$B:$B,0)),"")</f>
        <v/>
      </c>
      <c r="AD16" s="75"/>
      <c r="AE16" s="72" t="str">
        <f>IF(AD16*IFERROR(INDEX(DetailType!$E:$E,MATCH(技能数值计算!AC16,DetailType!$A:$A,0)),0)*IFERROR(IF(IF(INDEX(技能效果!AG:AG,MATCH((技能数值计算!$G16&amp;技能数值计算!AB$2)*1,技能效果!$B:$B,0))="",1,INDEX(技能效果!AG:AG,MATCH((技能数值计算!$G16&amp;技能数值计算!AB$2)*1,技能效果!$B:$B,0)))&gt;20,6,IF(INDEX(技能效果!AG:AG,MATCH((技能数值计算!$G16&amp;技能数值计算!AB$2)*1,技能效果!$B:$B,0))="",1,INDEX(技能效果!AG:AG,MATCH((技能数值计算!$G16&amp;技能数值计算!AB$2)*1,技能效果!$B:$B,0)))),0)=0,"",AD16*IFERROR(INDEX(DetailType!$E:$E,MATCH(技能数值计算!AC16,DetailType!$A:$A,0)),0)*IFERROR(IF(IF(INDEX(技能效果!AG:AG,MATCH((技能数值计算!$G16&amp;技能数值计算!AB$2)*1,技能效果!$B:$B,0))="",1,INDEX(技能效果!AG:AG,MATCH((技能数值计算!$G16&amp;技能数值计算!AB$2)*1,技能效果!$B:$B,0)))&gt;20,6,IF(INDEX(技能效果!AG:AG,MATCH((技能数值计算!$G16&amp;技能数值计算!AB$2)*1,技能效果!$B:$B,0))="",1,INDEX(技能效果!AG:AG,MATCH((技能数值计算!$G16&amp;技能数值计算!AB$2)*1,技能效果!$B:$B,0)))),0))</f>
        <v/>
      </c>
    </row>
    <row r="17" spans="3:31" ht="17.25" thickBot="1" x14ac:dyDescent="0.35">
      <c r="C17" s="39" t="s">
        <v>1071</v>
      </c>
      <c r="D17" s="40">
        <v>2</v>
      </c>
      <c r="G17" s="77">
        <f>技能!B62</f>
        <v>1306015</v>
      </c>
      <c r="H17" s="78" t="str">
        <f>INDEX(技能!E:E,MATCH(技能数值计算!G17,技能!B:B,0))</f>
        <v>阎巧巧普攻</v>
      </c>
      <c r="I17" s="81"/>
      <c r="J17" s="85">
        <v>1.5</v>
      </c>
      <c r="K17" s="86">
        <f t="shared" si="0"/>
        <v>1.5</v>
      </c>
      <c r="L17" s="83" t="str">
        <f>IFERROR(INDEX(技能效果!$C:$C,MATCH((技能数值计算!$G17&amp;技能数值计算!L$2)*1,技能效果!$B:$B,0)),"")</f>
        <v>阎巧巧普攻伤害</v>
      </c>
      <c r="M17" s="71">
        <f>IFERROR(INDEX(技能效果!$H:$H,MATCH((技能数值计算!$G17&amp;技能数值计算!L$2)*1,技能效果!$B:$B,0)),"")</f>
        <v>1001</v>
      </c>
      <c r="N17" s="75">
        <v>1</v>
      </c>
      <c r="O17" s="71">
        <f>IF(N17*IFERROR(INDEX(DetailType!$E:$E,MATCH(技能数值计算!M17,DetailType!$A:$A,0)),0)*IFERROR(IF(IF(INDEX(技能效果!R:R,MATCH((技能数值计算!$G17&amp;技能数值计算!L$2)*1,技能效果!$B:$B,0))="",1,INDEX(技能效果!R:R,MATCH((技能数值计算!$G17&amp;技能数值计算!L$2)*1,技能效果!$B:$B,0)))&gt;20,6,IF(INDEX(技能效果!R:R,MATCH((技能数值计算!$G17&amp;技能数值计算!L$2)*1,技能效果!$B:$B,0))="",1,INDEX(技能效果!R:R,MATCH((技能数值计算!$G17&amp;技能数值计算!L$2)*1,技能效果!$B:$B,0)))),0)=0,"",N17*IFERROR(INDEX(DetailType!$E:$E,MATCH(技能数值计算!M17,DetailType!$A:$A,0)),0)*IFERROR(IF(IF(INDEX(技能效果!R:R,MATCH((技能数值计算!$G17&amp;技能数值计算!L$2)*1,技能效果!$B:$B,0))="",1,INDEX(技能效果!R:R,MATCH((技能数值计算!$G17&amp;技能数值计算!L$2)*1,技能效果!$B:$B,0)))&gt;20,6,IF(INDEX(技能效果!R:R,MATCH((技能数值计算!$G17&amp;技能数值计算!L$2)*1,技能效果!$B:$B,0))="",1,INDEX(技能效果!R:R,MATCH((技能数值计算!$G17&amp;技能数值计算!L$2)*1,技能效果!$B:$B,0)))),0))</f>
        <v>1</v>
      </c>
      <c r="P17" s="71" t="str">
        <f>IFERROR(INDEX(技能效果!$C:$C,MATCH((技能数值计算!$G17&amp;技能数值计算!P$2)*1,技能效果!$B:$B,0)),"")</f>
        <v>阎巧巧普攻水晶</v>
      </c>
      <c r="Q17" s="71">
        <f>IFERROR(INDEX(技能效果!$H:$H,MATCH((技能数值计算!$G17&amp;技能数值计算!P$2)*1,技能效果!$B:$B,0)),"")</f>
        <v>3001</v>
      </c>
      <c r="R17" s="75">
        <v>1</v>
      </c>
      <c r="S17" s="71">
        <f>IF(R17*IFERROR(INDEX(DetailType!$E:$E,MATCH(技能数值计算!Q17,DetailType!$A:$A,0)),0)*IFERROR(IF(IF(INDEX(技能效果!V:V,MATCH((技能数值计算!$G17&amp;技能数值计算!P$2)*1,技能效果!$B:$B,0))="",1,INDEX(技能效果!V:V,MATCH((技能数值计算!$G17&amp;技能数值计算!P$2)*1,技能效果!$B:$B,0)))&gt;20,6,IF(INDEX(技能效果!V:V,MATCH((技能数值计算!$G17&amp;技能数值计算!P$2)*1,技能效果!$B:$B,0))="",1,INDEX(技能效果!V:V,MATCH((技能数值计算!$G17&amp;技能数值计算!P$2)*1,技能效果!$B:$B,0)))),0)=0,"",R17*IFERROR(INDEX(DetailType!$E:$E,MATCH(技能数值计算!Q17,DetailType!$A:$A,0)),0)*IFERROR(IF(IF(INDEX(技能效果!V:V,MATCH((技能数值计算!$G17&amp;技能数值计算!P$2)*1,技能效果!$B:$B,0))="",1,INDEX(技能效果!V:V,MATCH((技能数值计算!$G17&amp;技能数值计算!P$2)*1,技能效果!$B:$B,0)))&gt;20,6,IF(INDEX(技能效果!V:V,MATCH((技能数值计算!$G17&amp;技能数值计算!P$2)*1,技能效果!$B:$B,0))="",1,INDEX(技能效果!V:V,MATCH((技能数值计算!$G17&amp;技能数值计算!P$2)*1,技能效果!$B:$B,0)))),0))</f>
        <v>0.5</v>
      </c>
      <c r="T17" s="71" t="str">
        <f>IFERROR(INDEX(技能效果!$C:$C,MATCH((技能数值计算!$G17&amp;技能数值计算!T$2)*1,技能效果!$B:$B,0)),"")</f>
        <v/>
      </c>
      <c r="U17" s="71" t="str">
        <f>IFERROR(INDEX(技能效果!$H:$H,MATCH((技能数值计算!$G17&amp;技能数值计算!T$2)*1,技能效果!$B:$B,0)),"")</f>
        <v/>
      </c>
      <c r="V17" s="75"/>
      <c r="W17" s="71" t="str">
        <f>IF(V17*IFERROR(INDEX(DetailType!$E:$E,MATCH(技能数值计算!U17,DetailType!$A:$A,0)),0)*IFERROR(IF(IF(INDEX(技能效果!Z:Z,MATCH((技能数值计算!$G17&amp;技能数值计算!T$2)*1,技能效果!$B:$B,0))="",1,INDEX(技能效果!Z:Z,MATCH((技能数值计算!$G17&amp;技能数值计算!T$2)*1,技能效果!$B:$B,0)))&gt;20,6,IF(INDEX(技能效果!Z:Z,MATCH((技能数值计算!$G17&amp;技能数值计算!T$2)*1,技能效果!$B:$B,0))="",1,INDEX(技能效果!Z:Z,MATCH((技能数值计算!$G17&amp;技能数值计算!T$2)*1,技能效果!$B:$B,0)))),0)=0,"",V17*IFERROR(INDEX(DetailType!$E:$E,MATCH(技能数值计算!U17,DetailType!$A:$A,0)),0)*IFERROR(IF(IF(INDEX(技能效果!Z:Z,MATCH((技能数值计算!$G17&amp;技能数值计算!T$2)*1,技能效果!$B:$B,0))="",1,INDEX(技能效果!Z:Z,MATCH((技能数值计算!$G17&amp;技能数值计算!T$2)*1,技能效果!$B:$B,0)))&gt;20,6,IF(INDEX(技能效果!Z:Z,MATCH((技能数值计算!$G17&amp;技能数值计算!T$2)*1,技能效果!$B:$B,0))="",1,INDEX(技能效果!Z:Z,MATCH((技能数值计算!$G17&amp;技能数值计算!T$2)*1,技能效果!$B:$B,0)))),0))</f>
        <v/>
      </c>
      <c r="X17" s="71" t="str">
        <f>IFERROR(INDEX(技能效果!$C:$C,MATCH((技能数值计算!$G17&amp;技能数值计算!X$2)*1,技能效果!$B:$B,0)),"")</f>
        <v/>
      </c>
      <c r="Y17" s="71" t="str">
        <f>IFERROR(INDEX(技能效果!$H:$H,MATCH((技能数值计算!$G17&amp;技能数值计算!X$2)*1,技能效果!$B:$B,0)),"")</f>
        <v/>
      </c>
      <c r="Z17" s="75"/>
      <c r="AA17" s="71" t="str">
        <f>IF(Z17*IFERROR(INDEX(DetailType!$E:$E,MATCH(技能数值计算!Y17,DetailType!$A:$A,0)),0)*IFERROR(IF(IF(INDEX(技能效果!AD:AD,MATCH((技能数值计算!$G17&amp;技能数值计算!X$2)*1,技能效果!$B:$B,0))="",1,INDEX(技能效果!AD:AD,MATCH((技能数值计算!$G17&amp;技能数值计算!X$2)*1,技能效果!$B:$B,0)))&gt;20,6,IF(INDEX(技能效果!AD:AD,MATCH((技能数值计算!$G17&amp;技能数值计算!X$2)*1,技能效果!$B:$B,0))="",1,INDEX(技能效果!AD:AD,MATCH((技能数值计算!$G17&amp;技能数值计算!X$2)*1,技能效果!$B:$B,0)))),0)=0,"",Z17*IFERROR(INDEX(DetailType!$E:$E,MATCH(技能数值计算!Y17,DetailType!$A:$A,0)),0)*IFERROR(IF(IF(INDEX(技能效果!AD:AD,MATCH((技能数值计算!$G17&amp;技能数值计算!X$2)*1,技能效果!$B:$B,0))="",1,INDEX(技能效果!AD:AD,MATCH((技能数值计算!$G17&amp;技能数值计算!X$2)*1,技能效果!$B:$B,0)))&gt;20,6,IF(INDEX(技能效果!AD:AD,MATCH((技能数值计算!$G17&amp;技能数值计算!X$2)*1,技能效果!$B:$B,0))="",1,INDEX(技能效果!AD:AD,MATCH((技能数值计算!$G17&amp;技能数值计算!X$2)*1,技能效果!$B:$B,0)))),0))</f>
        <v/>
      </c>
      <c r="AB17" s="71" t="str">
        <f>IFERROR(INDEX(技能效果!$C:$C,MATCH((技能数值计算!$G17&amp;技能数值计算!AB$2)*1,技能效果!$B:$B,0)),"")</f>
        <v/>
      </c>
      <c r="AC17" s="71" t="str">
        <f>IFERROR(INDEX(技能效果!$H:$H,MATCH((技能数值计算!$G17&amp;技能数值计算!AB$2)*1,技能效果!$B:$B,0)),"")</f>
        <v/>
      </c>
      <c r="AD17" s="75"/>
      <c r="AE17" s="72" t="str">
        <f>IF(AD17*IFERROR(INDEX(DetailType!$E:$E,MATCH(技能数值计算!AC17,DetailType!$A:$A,0)),0)*IFERROR(IF(IF(INDEX(技能效果!AG:AG,MATCH((技能数值计算!$G17&amp;技能数值计算!AB$2)*1,技能效果!$B:$B,0))="",1,INDEX(技能效果!AG:AG,MATCH((技能数值计算!$G17&amp;技能数值计算!AB$2)*1,技能效果!$B:$B,0)))&gt;20,6,IF(INDEX(技能效果!AG:AG,MATCH((技能数值计算!$G17&amp;技能数值计算!AB$2)*1,技能效果!$B:$B,0))="",1,INDEX(技能效果!AG:AG,MATCH((技能数值计算!$G17&amp;技能数值计算!AB$2)*1,技能效果!$B:$B,0)))),0)=0,"",AD17*IFERROR(INDEX(DetailType!$E:$E,MATCH(技能数值计算!AC17,DetailType!$A:$A,0)),0)*IFERROR(IF(IF(INDEX(技能效果!AG:AG,MATCH((技能数值计算!$G17&amp;技能数值计算!AB$2)*1,技能效果!$B:$B,0))="",1,INDEX(技能效果!AG:AG,MATCH((技能数值计算!$G17&amp;技能数值计算!AB$2)*1,技能效果!$B:$B,0)))&gt;20,6,IF(INDEX(技能效果!AG:AG,MATCH((技能数值计算!$G17&amp;技能数值计算!AB$2)*1,技能效果!$B:$B,0))="",1,INDEX(技能效果!AG:AG,MATCH((技能数值计算!$G17&amp;技能数值计算!AB$2)*1,技能效果!$B:$B,0)))),0))</f>
        <v/>
      </c>
    </row>
    <row r="18" spans="3:31" ht="17.25" thickBot="1" x14ac:dyDescent="0.35">
      <c r="C18" s="33" t="s">
        <v>1520</v>
      </c>
      <c r="D18" s="34" t="s">
        <v>1521</v>
      </c>
      <c r="G18" s="77">
        <f>技能!B63</f>
        <v>1306017</v>
      </c>
      <c r="H18" s="78" t="str">
        <f>INDEX(技能!E:E,MATCH(技能数值计算!G18,技能!B:B,0))</f>
        <v>诸葛一心普攻</v>
      </c>
      <c r="I18" s="81"/>
      <c r="J18" s="85">
        <v>1.5</v>
      </c>
      <c r="K18" s="86">
        <f t="shared" si="0"/>
        <v>1.5</v>
      </c>
      <c r="L18" s="83" t="str">
        <f>IFERROR(INDEX(技能效果!$C:$C,MATCH((技能数值计算!$G18&amp;技能数值计算!L$2)*1,技能效果!$B:$B,0)),"")</f>
        <v>诸葛一心普攻伤害</v>
      </c>
      <c r="M18" s="71">
        <f>IFERROR(INDEX(技能效果!$H:$H,MATCH((技能数值计算!$G18&amp;技能数值计算!L$2)*1,技能效果!$B:$B,0)),"")</f>
        <v>1001</v>
      </c>
      <c r="N18" s="75">
        <v>1</v>
      </c>
      <c r="O18" s="71">
        <f>IF(N18*IFERROR(INDEX(DetailType!$E:$E,MATCH(技能数值计算!M18,DetailType!$A:$A,0)),0)*IFERROR(IF(IF(INDEX(技能效果!R:R,MATCH((技能数值计算!$G18&amp;技能数值计算!L$2)*1,技能效果!$B:$B,0))="",1,INDEX(技能效果!R:R,MATCH((技能数值计算!$G18&amp;技能数值计算!L$2)*1,技能效果!$B:$B,0)))&gt;20,6,IF(INDEX(技能效果!R:R,MATCH((技能数值计算!$G18&amp;技能数值计算!L$2)*1,技能效果!$B:$B,0))="",1,INDEX(技能效果!R:R,MATCH((技能数值计算!$G18&amp;技能数值计算!L$2)*1,技能效果!$B:$B,0)))),0)=0,"",N18*IFERROR(INDEX(DetailType!$E:$E,MATCH(技能数值计算!M18,DetailType!$A:$A,0)),0)*IFERROR(IF(IF(INDEX(技能效果!R:R,MATCH((技能数值计算!$G18&amp;技能数值计算!L$2)*1,技能效果!$B:$B,0))="",1,INDEX(技能效果!R:R,MATCH((技能数值计算!$G18&amp;技能数值计算!L$2)*1,技能效果!$B:$B,0)))&gt;20,6,IF(INDEX(技能效果!R:R,MATCH((技能数值计算!$G18&amp;技能数值计算!L$2)*1,技能效果!$B:$B,0))="",1,INDEX(技能效果!R:R,MATCH((技能数值计算!$G18&amp;技能数值计算!L$2)*1,技能效果!$B:$B,0)))),0))</f>
        <v>1</v>
      </c>
      <c r="P18" s="71" t="str">
        <f>IFERROR(INDEX(技能效果!$C:$C,MATCH((技能数值计算!$G18&amp;技能数值计算!P$2)*1,技能效果!$B:$B,0)),"")</f>
        <v>诸葛一心普攻水晶</v>
      </c>
      <c r="Q18" s="71">
        <f>IFERROR(INDEX(技能效果!$H:$H,MATCH((技能数值计算!$G18&amp;技能数值计算!P$2)*1,技能效果!$B:$B,0)),"")</f>
        <v>3001</v>
      </c>
      <c r="R18" s="75">
        <v>1</v>
      </c>
      <c r="S18" s="71">
        <f>IF(R18*IFERROR(INDEX(DetailType!$E:$E,MATCH(技能数值计算!Q18,DetailType!$A:$A,0)),0)*IFERROR(IF(IF(INDEX(技能效果!V:V,MATCH((技能数值计算!$G18&amp;技能数值计算!P$2)*1,技能效果!$B:$B,0))="",1,INDEX(技能效果!V:V,MATCH((技能数值计算!$G18&amp;技能数值计算!P$2)*1,技能效果!$B:$B,0)))&gt;20,6,IF(INDEX(技能效果!V:V,MATCH((技能数值计算!$G18&amp;技能数值计算!P$2)*1,技能效果!$B:$B,0))="",1,INDEX(技能效果!V:V,MATCH((技能数值计算!$G18&amp;技能数值计算!P$2)*1,技能效果!$B:$B,0)))),0)=0,"",R18*IFERROR(INDEX(DetailType!$E:$E,MATCH(技能数值计算!Q18,DetailType!$A:$A,0)),0)*IFERROR(IF(IF(INDEX(技能效果!V:V,MATCH((技能数值计算!$G18&amp;技能数值计算!P$2)*1,技能效果!$B:$B,0))="",1,INDEX(技能效果!V:V,MATCH((技能数值计算!$G18&amp;技能数值计算!P$2)*1,技能效果!$B:$B,0)))&gt;20,6,IF(INDEX(技能效果!V:V,MATCH((技能数值计算!$G18&amp;技能数值计算!P$2)*1,技能效果!$B:$B,0))="",1,INDEX(技能效果!V:V,MATCH((技能数值计算!$G18&amp;技能数值计算!P$2)*1,技能效果!$B:$B,0)))),0))</f>
        <v>0.5</v>
      </c>
      <c r="T18" s="71" t="str">
        <f>IFERROR(INDEX(技能效果!$C:$C,MATCH((技能数值计算!$G18&amp;技能数值计算!T$2)*1,技能效果!$B:$B,0)),"")</f>
        <v/>
      </c>
      <c r="U18" s="71" t="str">
        <f>IFERROR(INDEX(技能效果!$H:$H,MATCH((技能数值计算!$G18&amp;技能数值计算!T$2)*1,技能效果!$B:$B,0)),"")</f>
        <v/>
      </c>
      <c r="V18" s="75"/>
      <c r="W18" s="71" t="str">
        <f>IF(V18*IFERROR(INDEX(DetailType!$E:$E,MATCH(技能数值计算!U18,DetailType!$A:$A,0)),0)*IFERROR(IF(IF(INDEX(技能效果!Z:Z,MATCH((技能数值计算!$G18&amp;技能数值计算!T$2)*1,技能效果!$B:$B,0))="",1,INDEX(技能效果!Z:Z,MATCH((技能数值计算!$G18&amp;技能数值计算!T$2)*1,技能效果!$B:$B,0)))&gt;20,6,IF(INDEX(技能效果!Z:Z,MATCH((技能数值计算!$G18&amp;技能数值计算!T$2)*1,技能效果!$B:$B,0))="",1,INDEX(技能效果!Z:Z,MATCH((技能数值计算!$G18&amp;技能数值计算!T$2)*1,技能效果!$B:$B,0)))),0)=0,"",V18*IFERROR(INDEX(DetailType!$E:$E,MATCH(技能数值计算!U18,DetailType!$A:$A,0)),0)*IFERROR(IF(IF(INDEX(技能效果!Z:Z,MATCH((技能数值计算!$G18&amp;技能数值计算!T$2)*1,技能效果!$B:$B,0))="",1,INDEX(技能效果!Z:Z,MATCH((技能数值计算!$G18&amp;技能数值计算!T$2)*1,技能效果!$B:$B,0)))&gt;20,6,IF(INDEX(技能效果!Z:Z,MATCH((技能数值计算!$G18&amp;技能数值计算!T$2)*1,技能效果!$B:$B,0))="",1,INDEX(技能效果!Z:Z,MATCH((技能数值计算!$G18&amp;技能数值计算!T$2)*1,技能效果!$B:$B,0)))),0))</f>
        <v/>
      </c>
      <c r="X18" s="71" t="str">
        <f>IFERROR(INDEX(技能效果!$C:$C,MATCH((技能数值计算!$G18&amp;技能数值计算!X$2)*1,技能效果!$B:$B,0)),"")</f>
        <v/>
      </c>
      <c r="Y18" s="71" t="str">
        <f>IFERROR(INDEX(技能效果!$H:$H,MATCH((技能数值计算!$G18&amp;技能数值计算!X$2)*1,技能效果!$B:$B,0)),"")</f>
        <v/>
      </c>
      <c r="Z18" s="75"/>
      <c r="AA18" s="71" t="str">
        <f>IF(Z18*IFERROR(INDEX(DetailType!$E:$E,MATCH(技能数值计算!Y18,DetailType!$A:$A,0)),0)*IFERROR(IF(IF(INDEX(技能效果!AD:AD,MATCH((技能数值计算!$G18&amp;技能数值计算!X$2)*1,技能效果!$B:$B,0))="",1,INDEX(技能效果!AD:AD,MATCH((技能数值计算!$G18&amp;技能数值计算!X$2)*1,技能效果!$B:$B,0)))&gt;20,6,IF(INDEX(技能效果!AD:AD,MATCH((技能数值计算!$G18&amp;技能数值计算!X$2)*1,技能效果!$B:$B,0))="",1,INDEX(技能效果!AD:AD,MATCH((技能数值计算!$G18&amp;技能数值计算!X$2)*1,技能效果!$B:$B,0)))),0)=0,"",Z18*IFERROR(INDEX(DetailType!$E:$E,MATCH(技能数值计算!Y18,DetailType!$A:$A,0)),0)*IFERROR(IF(IF(INDEX(技能效果!AD:AD,MATCH((技能数值计算!$G18&amp;技能数值计算!X$2)*1,技能效果!$B:$B,0))="",1,INDEX(技能效果!AD:AD,MATCH((技能数值计算!$G18&amp;技能数值计算!X$2)*1,技能效果!$B:$B,0)))&gt;20,6,IF(INDEX(技能效果!AD:AD,MATCH((技能数值计算!$G18&amp;技能数值计算!X$2)*1,技能效果!$B:$B,0))="",1,INDEX(技能效果!AD:AD,MATCH((技能数值计算!$G18&amp;技能数值计算!X$2)*1,技能效果!$B:$B,0)))),0))</f>
        <v/>
      </c>
      <c r="AB18" s="71" t="str">
        <f>IFERROR(INDEX(技能效果!$C:$C,MATCH((技能数值计算!$G18&amp;技能数值计算!AB$2)*1,技能效果!$B:$B,0)),"")</f>
        <v/>
      </c>
      <c r="AC18" s="71" t="str">
        <f>IFERROR(INDEX(技能效果!$H:$H,MATCH((技能数值计算!$G18&amp;技能数值计算!AB$2)*1,技能效果!$B:$B,0)),"")</f>
        <v/>
      </c>
      <c r="AD18" s="75"/>
      <c r="AE18" s="72" t="str">
        <f>IF(AD18*IFERROR(INDEX(DetailType!$E:$E,MATCH(技能数值计算!AC18,DetailType!$A:$A,0)),0)*IFERROR(IF(IF(INDEX(技能效果!AG:AG,MATCH((技能数值计算!$G18&amp;技能数值计算!AB$2)*1,技能效果!$B:$B,0))="",1,INDEX(技能效果!AG:AG,MATCH((技能数值计算!$G18&amp;技能数值计算!AB$2)*1,技能效果!$B:$B,0)))&gt;20,6,IF(INDEX(技能效果!AG:AG,MATCH((技能数值计算!$G18&amp;技能数值计算!AB$2)*1,技能效果!$B:$B,0))="",1,INDEX(技能效果!AG:AG,MATCH((技能数值计算!$G18&amp;技能数值计算!AB$2)*1,技能效果!$B:$B,0)))),0)=0,"",AD18*IFERROR(INDEX(DetailType!$E:$E,MATCH(技能数值计算!AC18,DetailType!$A:$A,0)),0)*IFERROR(IF(IF(INDEX(技能效果!AG:AG,MATCH((技能数值计算!$G18&amp;技能数值计算!AB$2)*1,技能效果!$B:$B,0))="",1,INDEX(技能效果!AG:AG,MATCH((技能数值计算!$G18&amp;技能数值计算!AB$2)*1,技能效果!$B:$B,0)))&gt;20,6,IF(INDEX(技能效果!AG:AG,MATCH((技能数值计算!$G18&amp;技能数值计算!AB$2)*1,技能效果!$B:$B,0))="",1,INDEX(技能效果!AG:AG,MATCH((技能数值计算!$G18&amp;技能数值计算!AB$2)*1,技能效果!$B:$B,0)))),0))</f>
        <v/>
      </c>
    </row>
    <row r="19" spans="3:31" x14ac:dyDescent="0.3">
      <c r="C19" s="92">
        <v>1</v>
      </c>
      <c r="D19" s="89">
        <v>0.5</v>
      </c>
      <c r="G19" s="77">
        <f>技能!B64</f>
        <v>1306020</v>
      </c>
      <c r="H19" s="78" t="str">
        <f>INDEX(技能!E:E,MATCH(技能数值计算!G19,技能!B:B,0))</f>
        <v>姬烟华普攻</v>
      </c>
      <c r="I19" s="81"/>
      <c r="J19" s="85">
        <v>1.5</v>
      </c>
      <c r="K19" s="86">
        <f t="shared" si="0"/>
        <v>1.5</v>
      </c>
      <c r="L19" s="83" t="str">
        <f>IFERROR(INDEX(技能效果!$C:$C,MATCH((技能数值计算!$G19&amp;技能数值计算!L$2)*1,技能效果!$B:$B,0)),"")</f>
        <v>姬烟华普攻伤害</v>
      </c>
      <c r="M19" s="71">
        <f>IFERROR(INDEX(技能效果!$H:$H,MATCH((技能数值计算!$G19&amp;技能数值计算!L$2)*1,技能效果!$B:$B,0)),"")</f>
        <v>1001</v>
      </c>
      <c r="N19" s="75">
        <v>1</v>
      </c>
      <c r="O19" s="71">
        <f>IF(N19*IFERROR(INDEX(DetailType!$E:$E,MATCH(技能数值计算!M19,DetailType!$A:$A,0)),0)*IFERROR(IF(IF(INDEX(技能效果!R:R,MATCH((技能数值计算!$G19&amp;技能数值计算!L$2)*1,技能效果!$B:$B,0))="",1,INDEX(技能效果!R:R,MATCH((技能数值计算!$G19&amp;技能数值计算!L$2)*1,技能效果!$B:$B,0)))&gt;20,6,IF(INDEX(技能效果!R:R,MATCH((技能数值计算!$G19&amp;技能数值计算!L$2)*1,技能效果!$B:$B,0))="",1,INDEX(技能效果!R:R,MATCH((技能数值计算!$G19&amp;技能数值计算!L$2)*1,技能效果!$B:$B,0)))),0)=0,"",N19*IFERROR(INDEX(DetailType!$E:$E,MATCH(技能数值计算!M19,DetailType!$A:$A,0)),0)*IFERROR(IF(IF(INDEX(技能效果!R:R,MATCH((技能数值计算!$G19&amp;技能数值计算!L$2)*1,技能效果!$B:$B,0))="",1,INDEX(技能效果!R:R,MATCH((技能数值计算!$G19&amp;技能数值计算!L$2)*1,技能效果!$B:$B,0)))&gt;20,6,IF(INDEX(技能效果!R:R,MATCH((技能数值计算!$G19&amp;技能数值计算!L$2)*1,技能效果!$B:$B,0))="",1,INDEX(技能效果!R:R,MATCH((技能数值计算!$G19&amp;技能数值计算!L$2)*1,技能效果!$B:$B,0)))),0))</f>
        <v>1</v>
      </c>
      <c r="P19" s="71" t="str">
        <f>IFERROR(INDEX(技能效果!$C:$C,MATCH((技能数值计算!$G19&amp;技能数值计算!P$2)*1,技能效果!$B:$B,0)),"")</f>
        <v>姬烟华普攻水晶</v>
      </c>
      <c r="Q19" s="71">
        <f>IFERROR(INDEX(技能效果!$H:$H,MATCH((技能数值计算!$G19&amp;技能数值计算!P$2)*1,技能效果!$B:$B,0)),"")</f>
        <v>3001</v>
      </c>
      <c r="R19" s="75">
        <v>1</v>
      </c>
      <c r="S19" s="71">
        <f>IF(R19*IFERROR(INDEX(DetailType!$E:$E,MATCH(技能数值计算!Q19,DetailType!$A:$A,0)),0)*IFERROR(IF(IF(INDEX(技能效果!V:V,MATCH((技能数值计算!$G19&amp;技能数值计算!P$2)*1,技能效果!$B:$B,0))="",1,INDEX(技能效果!V:V,MATCH((技能数值计算!$G19&amp;技能数值计算!P$2)*1,技能效果!$B:$B,0)))&gt;20,6,IF(INDEX(技能效果!V:V,MATCH((技能数值计算!$G19&amp;技能数值计算!P$2)*1,技能效果!$B:$B,0))="",1,INDEX(技能效果!V:V,MATCH((技能数值计算!$G19&amp;技能数值计算!P$2)*1,技能效果!$B:$B,0)))),0)=0,"",R19*IFERROR(INDEX(DetailType!$E:$E,MATCH(技能数值计算!Q19,DetailType!$A:$A,0)),0)*IFERROR(IF(IF(INDEX(技能效果!V:V,MATCH((技能数值计算!$G19&amp;技能数值计算!P$2)*1,技能效果!$B:$B,0))="",1,INDEX(技能效果!V:V,MATCH((技能数值计算!$G19&amp;技能数值计算!P$2)*1,技能效果!$B:$B,0)))&gt;20,6,IF(INDEX(技能效果!V:V,MATCH((技能数值计算!$G19&amp;技能数值计算!P$2)*1,技能效果!$B:$B,0))="",1,INDEX(技能效果!V:V,MATCH((技能数值计算!$G19&amp;技能数值计算!P$2)*1,技能效果!$B:$B,0)))),0))</f>
        <v>0.5</v>
      </c>
      <c r="T19" s="71" t="str">
        <f>IFERROR(INDEX(技能效果!$C:$C,MATCH((技能数值计算!$G19&amp;技能数值计算!T$2)*1,技能效果!$B:$B,0)),"")</f>
        <v/>
      </c>
      <c r="U19" s="71" t="str">
        <f>IFERROR(INDEX(技能效果!$H:$H,MATCH((技能数值计算!$G19&amp;技能数值计算!T$2)*1,技能效果!$B:$B,0)),"")</f>
        <v/>
      </c>
      <c r="V19" s="75"/>
      <c r="W19" s="71" t="str">
        <f>IF(V19*IFERROR(INDEX(DetailType!$E:$E,MATCH(技能数值计算!U19,DetailType!$A:$A,0)),0)*IFERROR(IF(IF(INDEX(技能效果!Z:Z,MATCH((技能数值计算!$G19&amp;技能数值计算!T$2)*1,技能效果!$B:$B,0))="",1,INDEX(技能效果!Z:Z,MATCH((技能数值计算!$G19&amp;技能数值计算!T$2)*1,技能效果!$B:$B,0)))&gt;20,6,IF(INDEX(技能效果!Z:Z,MATCH((技能数值计算!$G19&amp;技能数值计算!T$2)*1,技能效果!$B:$B,0))="",1,INDEX(技能效果!Z:Z,MATCH((技能数值计算!$G19&amp;技能数值计算!T$2)*1,技能效果!$B:$B,0)))),0)=0,"",V19*IFERROR(INDEX(DetailType!$E:$E,MATCH(技能数值计算!U19,DetailType!$A:$A,0)),0)*IFERROR(IF(IF(INDEX(技能效果!Z:Z,MATCH((技能数值计算!$G19&amp;技能数值计算!T$2)*1,技能效果!$B:$B,0))="",1,INDEX(技能效果!Z:Z,MATCH((技能数值计算!$G19&amp;技能数值计算!T$2)*1,技能效果!$B:$B,0)))&gt;20,6,IF(INDEX(技能效果!Z:Z,MATCH((技能数值计算!$G19&amp;技能数值计算!T$2)*1,技能效果!$B:$B,0))="",1,INDEX(技能效果!Z:Z,MATCH((技能数值计算!$G19&amp;技能数值计算!T$2)*1,技能效果!$B:$B,0)))),0))</f>
        <v/>
      </c>
      <c r="X19" s="71" t="str">
        <f>IFERROR(INDEX(技能效果!$C:$C,MATCH((技能数值计算!$G19&amp;技能数值计算!X$2)*1,技能效果!$B:$B,0)),"")</f>
        <v/>
      </c>
      <c r="Y19" s="71" t="str">
        <f>IFERROR(INDEX(技能效果!$H:$H,MATCH((技能数值计算!$G19&amp;技能数值计算!X$2)*1,技能效果!$B:$B,0)),"")</f>
        <v/>
      </c>
      <c r="Z19" s="75"/>
      <c r="AA19" s="71" t="str">
        <f>IF(Z19*IFERROR(INDEX(DetailType!$E:$E,MATCH(技能数值计算!Y19,DetailType!$A:$A,0)),0)*IFERROR(IF(IF(INDEX(技能效果!AD:AD,MATCH((技能数值计算!$G19&amp;技能数值计算!X$2)*1,技能效果!$B:$B,0))="",1,INDEX(技能效果!AD:AD,MATCH((技能数值计算!$G19&amp;技能数值计算!X$2)*1,技能效果!$B:$B,0)))&gt;20,6,IF(INDEX(技能效果!AD:AD,MATCH((技能数值计算!$G19&amp;技能数值计算!X$2)*1,技能效果!$B:$B,0))="",1,INDEX(技能效果!AD:AD,MATCH((技能数值计算!$G19&amp;技能数值计算!X$2)*1,技能效果!$B:$B,0)))),0)=0,"",Z19*IFERROR(INDEX(DetailType!$E:$E,MATCH(技能数值计算!Y19,DetailType!$A:$A,0)),0)*IFERROR(IF(IF(INDEX(技能效果!AD:AD,MATCH((技能数值计算!$G19&amp;技能数值计算!X$2)*1,技能效果!$B:$B,0))="",1,INDEX(技能效果!AD:AD,MATCH((技能数值计算!$G19&amp;技能数值计算!X$2)*1,技能效果!$B:$B,0)))&gt;20,6,IF(INDEX(技能效果!AD:AD,MATCH((技能数值计算!$G19&amp;技能数值计算!X$2)*1,技能效果!$B:$B,0))="",1,INDEX(技能效果!AD:AD,MATCH((技能数值计算!$G19&amp;技能数值计算!X$2)*1,技能效果!$B:$B,0)))),0))</f>
        <v/>
      </c>
      <c r="AB19" s="71" t="str">
        <f>IFERROR(INDEX(技能效果!$C:$C,MATCH((技能数值计算!$G19&amp;技能数值计算!AB$2)*1,技能效果!$B:$B,0)),"")</f>
        <v/>
      </c>
      <c r="AC19" s="71" t="str">
        <f>IFERROR(INDEX(技能效果!$H:$H,MATCH((技能数值计算!$G19&amp;技能数值计算!AB$2)*1,技能效果!$B:$B,0)),"")</f>
        <v/>
      </c>
      <c r="AD19" s="75"/>
      <c r="AE19" s="72" t="str">
        <f>IF(AD19*IFERROR(INDEX(DetailType!$E:$E,MATCH(技能数值计算!AC19,DetailType!$A:$A,0)),0)*IFERROR(IF(IF(INDEX(技能效果!AG:AG,MATCH((技能数值计算!$G19&amp;技能数值计算!AB$2)*1,技能效果!$B:$B,0))="",1,INDEX(技能效果!AG:AG,MATCH((技能数值计算!$G19&amp;技能数值计算!AB$2)*1,技能效果!$B:$B,0)))&gt;20,6,IF(INDEX(技能效果!AG:AG,MATCH((技能数值计算!$G19&amp;技能数值计算!AB$2)*1,技能效果!$B:$B,0))="",1,INDEX(技能效果!AG:AG,MATCH((技能数值计算!$G19&amp;技能数值计算!AB$2)*1,技能效果!$B:$B,0)))),0)=0,"",AD19*IFERROR(INDEX(DetailType!$E:$E,MATCH(技能数值计算!AC19,DetailType!$A:$A,0)),0)*IFERROR(IF(IF(INDEX(技能效果!AG:AG,MATCH((技能数值计算!$G19&amp;技能数值计算!AB$2)*1,技能效果!$B:$B,0))="",1,INDEX(技能效果!AG:AG,MATCH((技能数值计算!$G19&amp;技能数值计算!AB$2)*1,技能效果!$B:$B,0)))&gt;20,6,IF(INDEX(技能效果!AG:AG,MATCH((技能数值计算!$G19&amp;技能数值计算!AB$2)*1,技能效果!$B:$B,0))="",1,INDEX(技能效果!AG:AG,MATCH((技能数值计算!$G19&amp;技能数值计算!AB$2)*1,技能效果!$B:$B,0)))),0))</f>
        <v/>
      </c>
    </row>
    <row r="20" spans="3:31" x14ac:dyDescent="0.3">
      <c r="C20" s="93">
        <v>2</v>
      </c>
      <c r="D20" s="90">
        <v>0.54</v>
      </c>
      <c r="G20" s="77">
        <f>技能!B65</f>
        <v>1306022</v>
      </c>
      <c r="H20" s="78" t="str">
        <f>INDEX(技能!E:E,MATCH(技能数值计算!G20,技能!B:B,0))</f>
        <v>幻普攻</v>
      </c>
      <c r="I20" s="81"/>
      <c r="J20" s="85">
        <v>1.5</v>
      </c>
      <c r="K20" s="86">
        <f t="shared" si="0"/>
        <v>1.5</v>
      </c>
      <c r="L20" s="83" t="str">
        <f>IFERROR(INDEX(技能效果!$C:$C,MATCH((技能数值计算!$G20&amp;技能数值计算!L$2)*1,技能效果!$B:$B,0)),"")</f>
        <v>幻普攻伤害</v>
      </c>
      <c r="M20" s="71">
        <f>IFERROR(INDEX(技能效果!$H:$H,MATCH((技能数值计算!$G20&amp;技能数值计算!L$2)*1,技能效果!$B:$B,0)),"")</f>
        <v>1001</v>
      </c>
      <c r="N20" s="75">
        <v>1</v>
      </c>
      <c r="O20" s="71">
        <f>IF(N20*IFERROR(INDEX(DetailType!$E:$E,MATCH(技能数值计算!M20,DetailType!$A:$A,0)),0)*IFERROR(IF(IF(INDEX(技能效果!R:R,MATCH((技能数值计算!$G20&amp;技能数值计算!L$2)*1,技能效果!$B:$B,0))="",1,INDEX(技能效果!R:R,MATCH((技能数值计算!$G20&amp;技能数值计算!L$2)*1,技能效果!$B:$B,0)))&gt;20,6,IF(INDEX(技能效果!R:R,MATCH((技能数值计算!$G20&amp;技能数值计算!L$2)*1,技能效果!$B:$B,0))="",1,INDEX(技能效果!R:R,MATCH((技能数值计算!$G20&amp;技能数值计算!L$2)*1,技能效果!$B:$B,0)))),0)=0,"",N20*IFERROR(INDEX(DetailType!$E:$E,MATCH(技能数值计算!M20,DetailType!$A:$A,0)),0)*IFERROR(IF(IF(INDEX(技能效果!R:R,MATCH((技能数值计算!$G20&amp;技能数值计算!L$2)*1,技能效果!$B:$B,0))="",1,INDEX(技能效果!R:R,MATCH((技能数值计算!$G20&amp;技能数值计算!L$2)*1,技能效果!$B:$B,0)))&gt;20,6,IF(INDEX(技能效果!R:R,MATCH((技能数值计算!$G20&amp;技能数值计算!L$2)*1,技能效果!$B:$B,0))="",1,INDEX(技能效果!R:R,MATCH((技能数值计算!$G20&amp;技能数值计算!L$2)*1,技能效果!$B:$B,0)))),0))</f>
        <v>1</v>
      </c>
      <c r="P20" s="71" t="str">
        <f>IFERROR(INDEX(技能效果!$C:$C,MATCH((技能数值计算!$G20&amp;技能数值计算!P$2)*1,技能效果!$B:$B,0)),"")</f>
        <v>幻普攻水晶</v>
      </c>
      <c r="Q20" s="71">
        <f>IFERROR(INDEX(技能效果!$H:$H,MATCH((技能数值计算!$G20&amp;技能数值计算!P$2)*1,技能效果!$B:$B,0)),"")</f>
        <v>3001</v>
      </c>
      <c r="R20" s="75">
        <v>1</v>
      </c>
      <c r="S20" s="71">
        <f>IF(R20*IFERROR(INDEX(DetailType!$E:$E,MATCH(技能数值计算!Q20,DetailType!$A:$A,0)),0)*IFERROR(IF(IF(INDEX(技能效果!V:V,MATCH((技能数值计算!$G20&amp;技能数值计算!P$2)*1,技能效果!$B:$B,0))="",1,INDEX(技能效果!V:V,MATCH((技能数值计算!$G20&amp;技能数值计算!P$2)*1,技能效果!$B:$B,0)))&gt;20,6,IF(INDEX(技能效果!V:V,MATCH((技能数值计算!$G20&amp;技能数值计算!P$2)*1,技能效果!$B:$B,0))="",1,INDEX(技能效果!V:V,MATCH((技能数值计算!$G20&amp;技能数值计算!P$2)*1,技能效果!$B:$B,0)))),0)=0,"",R20*IFERROR(INDEX(DetailType!$E:$E,MATCH(技能数值计算!Q20,DetailType!$A:$A,0)),0)*IFERROR(IF(IF(INDEX(技能效果!V:V,MATCH((技能数值计算!$G20&amp;技能数值计算!P$2)*1,技能效果!$B:$B,0))="",1,INDEX(技能效果!V:V,MATCH((技能数值计算!$G20&amp;技能数值计算!P$2)*1,技能效果!$B:$B,0)))&gt;20,6,IF(INDEX(技能效果!V:V,MATCH((技能数值计算!$G20&amp;技能数值计算!P$2)*1,技能效果!$B:$B,0))="",1,INDEX(技能效果!V:V,MATCH((技能数值计算!$G20&amp;技能数值计算!P$2)*1,技能效果!$B:$B,0)))),0))</f>
        <v>0.5</v>
      </c>
      <c r="T20" s="71" t="str">
        <f>IFERROR(INDEX(技能效果!$C:$C,MATCH((技能数值计算!$G20&amp;技能数值计算!T$2)*1,技能效果!$B:$B,0)),"")</f>
        <v/>
      </c>
      <c r="U20" s="71" t="str">
        <f>IFERROR(INDEX(技能效果!$H:$H,MATCH((技能数值计算!$G20&amp;技能数值计算!T$2)*1,技能效果!$B:$B,0)),"")</f>
        <v/>
      </c>
      <c r="V20" s="75"/>
      <c r="W20" s="71" t="str">
        <f>IF(V20*IFERROR(INDEX(DetailType!$E:$E,MATCH(技能数值计算!U20,DetailType!$A:$A,0)),0)*IFERROR(IF(IF(INDEX(技能效果!Z:Z,MATCH((技能数值计算!$G20&amp;技能数值计算!T$2)*1,技能效果!$B:$B,0))="",1,INDEX(技能效果!Z:Z,MATCH((技能数值计算!$G20&amp;技能数值计算!T$2)*1,技能效果!$B:$B,0)))&gt;20,6,IF(INDEX(技能效果!Z:Z,MATCH((技能数值计算!$G20&amp;技能数值计算!T$2)*1,技能效果!$B:$B,0))="",1,INDEX(技能效果!Z:Z,MATCH((技能数值计算!$G20&amp;技能数值计算!T$2)*1,技能效果!$B:$B,0)))),0)=0,"",V20*IFERROR(INDEX(DetailType!$E:$E,MATCH(技能数值计算!U20,DetailType!$A:$A,0)),0)*IFERROR(IF(IF(INDEX(技能效果!Z:Z,MATCH((技能数值计算!$G20&amp;技能数值计算!T$2)*1,技能效果!$B:$B,0))="",1,INDEX(技能效果!Z:Z,MATCH((技能数值计算!$G20&amp;技能数值计算!T$2)*1,技能效果!$B:$B,0)))&gt;20,6,IF(INDEX(技能效果!Z:Z,MATCH((技能数值计算!$G20&amp;技能数值计算!T$2)*1,技能效果!$B:$B,0))="",1,INDEX(技能效果!Z:Z,MATCH((技能数值计算!$G20&amp;技能数值计算!T$2)*1,技能效果!$B:$B,0)))),0))</f>
        <v/>
      </c>
      <c r="X20" s="71" t="str">
        <f>IFERROR(INDEX(技能效果!$C:$C,MATCH((技能数值计算!$G20&amp;技能数值计算!X$2)*1,技能效果!$B:$B,0)),"")</f>
        <v/>
      </c>
      <c r="Y20" s="71" t="str">
        <f>IFERROR(INDEX(技能效果!$H:$H,MATCH((技能数值计算!$G20&amp;技能数值计算!X$2)*1,技能效果!$B:$B,0)),"")</f>
        <v/>
      </c>
      <c r="Z20" s="75"/>
      <c r="AA20" s="71" t="str">
        <f>IF(Z20*IFERROR(INDEX(DetailType!$E:$E,MATCH(技能数值计算!Y20,DetailType!$A:$A,0)),0)*IFERROR(IF(IF(INDEX(技能效果!AD:AD,MATCH((技能数值计算!$G20&amp;技能数值计算!X$2)*1,技能效果!$B:$B,0))="",1,INDEX(技能效果!AD:AD,MATCH((技能数值计算!$G20&amp;技能数值计算!X$2)*1,技能效果!$B:$B,0)))&gt;20,6,IF(INDEX(技能效果!AD:AD,MATCH((技能数值计算!$G20&amp;技能数值计算!X$2)*1,技能效果!$B:$B,0))="",1,INDEX(技能效果!AD:AD,MATCH((技能数值计算!$G20&amp;技能数值计算!X$2)*1,技能效果!$B:$B,0)))),0)=0,"",Z20*IFERROR(INDEX(DetailType!$E:$E,MATCH(技能数值计算!Y20,DetailType!$A:$A,0)),0)*IFERROR(IF(IF(INDEX(技能效果!AD:AD,MATCH((技能数值计算!$G20&amp;技能数值计算!X$2)*1,技能效果!$B:$B,0))="",1,INDEX(技能效果!AD:AD,MATCH((技能数值计算!$G20&amp;技能数值计算!X$2)*1,技能效果!$B:$B,0)))&gt;20,6,IF(INDEX(技能效果!AD:AD,MATCH((技能数值计算!$G20&amp;技能数值计算!X$2)*1,技能效果!$B:$B,0))="",1,INDEX(技能效果!AD:AD,MATCH((技能数值计算!$G20&amp;技能数值计算!X$2)*1,技能效果!$B:$B,0)))),0))</f>
        <v/>
      </c>
      <c r="AB20" s="71" t="str">
        <f>IFERROR(INDEX(技能效果!$C:$C,MATCH((技能数值计算!$G20&amp;技能数值计算!AB$2)*1,技能效果!$B:$B,0)),"")</f>
        <v/>
      </c>
      <c r="AC20" s="71" t="str">
        <f>IFERROR(INDEX(技能效果!$H:$H,MATCH((技能数值计算!$G20&amp;技能数值计算!AB$2)*1,技能效果!$B:$B,0)),"")</f>
        <v/>
      </c>
      <c r="AD20" s="75"/>
      <c r="AE20" s="72" t="str">
        <f>IF(AD20*IFERROR(INDEX(DetailType!$E:$E,MATCH(技能数值计算!AC20,DetailType!$A:$A,0)),0)*IFERROR(IF(IF(INDEX(技能效果!AG:AG,MATCH((技能数值计算!$G20&amp;技能数值计算!AB$2)*1,技能效果!$B:$B,0))="",1,INDEX(技能效果!AG:AG,MATCH((技能数值计算!$G20&amp;技能数值计算!AB$2)*1,技能效果!$B:$B,0)))&gt;20,6,IF(INDEX(技能效果!AG:AG,MATCH((技能数值计算!$G20&amp;技能数值计算!AB$2)*1,技能效果!$B:$B,0))="",1,INDEX(技能效果!AG:AG,MATCH((技能数值计算!$G20&amp;技能数值计算!AB$2)*1,技能效果!$B:$B,0)))),0)=0,"",AD20*IFERROR(INDEX(DetailType!$E:$E,MATCH(技能数值计算!AC20,DetailType!$A:$A,0)),0)*IFERROR(IF(IF(INDEX(技能效果!AG:AG,MATCH((技能数值计算!$G20&amp;技能数值计算!AB$2)*1,技能效果!$B:$B,0))="",1,INDEX(技能效果!AG:AG,MATCH((技能数值计算!$G20&amp;技能数值计算!AB$2)*1,技能效果!$B:$B,0)))&gt;20,6,IF(INDEX(技能效果!AG:AG,MATCH((技能数值计算!$G20&amp;技能数值计算!AB$2)*1,技能效果!$B:$B,0))="",1,INDEX(技能效果!AG:AG,MATCH((技能数值计算!$G20&amp;技能数值计算!AB$2)*1,技能效果!$B:$B,0)))),0))</f>
        <v/>
      </c>
    </row>
    <row r="21" spans="3:31" x14ac:dyDescent="0.3">
      <c r="C21" s="93">
        <v>3</v>
      </c>
      <c r="D21" s="89">
        <v>0.57999999999999996</v>
      </c>
      <c r="G21" s="77">
        <f>技能!B66</f>
        <v>1307001</v>
      </c>
      <c r="H21" s="78" t="str">
        <f>INDEX(技能!E:E,MATCH(技能数值计算!G21,技能!B:B,0))</f>
        <v>关羽普攻</v>
      </c>
      <c r="I21" s="81"/>
      <c r="J21" s="85">
        <v>1.5</v>
      </c>
      <c r="K21" s="86">
        <f t="shared" si="0"/>
        <v>1.5</v>
      </c>
      <c r="L21" s="83" t="str">
        <f>IFERROR(INDEX(技能效果!$C:$C,MATCH((技能数值计算!$G21&amp;技能数值计算!L$2)*1,技能效果!$B:$B,0)),"")</f>
        <v>关羽普攻伤害</v>
      </c>
      <c r="M21" s="71">
        <f>IFERROR(INDEX(技能效果!$H:$H,MATCH((技能数值计算!$G21&amp;技能数值计算!L$2)*1,技能效果!$B:$B,0)),"")</f>
        <v>1001</v>
      </c>
      <c r="N21" s="75">
        <v>1</v>
      </c>
      <c r="O21" s="71">
        <f>IF(N21*IFERROR(INDEX(DetailType!$E:$E,MATCH(技能数值计算!M21,DetailType!$A:$A,0)),0)*IFERROR(IF(IF(INDEX(技能效果!R:R,MATCH((技能数值计算!$G21&amp;技能数值计算!L$2)*1,技能效果!$B:$B,0))="",1,INDEX(技能效果!R:R,MATCH((技能数值计算!$G21&amp;技能数值计算!L$2)*1,技能效果!$B:$B,0)))&gt;20,6,IF(INDEX(技能效果!R:R,MATCH((技能数值计算!$G21&amp;技能数值计算!L$2)*1,技能效果!$B:$B,0))="",1,INDEX(技能效果!R:R,MATCH((技能数值计算!$G21&amp;技能数值计算!L$2)*1,技能效果!$B:$B,0)))),0)=0,"",N21*IFERROR(INDEX(DetailType!$E:$E,MATCH(技能数值计算!M21,DetailType!$A:$A,0)),0)*IFERROR(IF(IF(INDEX(技能效果!R:R,MATCH((技能数值计算!$G21&amp;技能数值计算!L$2)*1,技能效果!$B:$B,0))="",1,INDEX(技能效果!R:R,MATCH((技能数值计算!$G21&amp;技能数值计算!L$2)*1,技能效果!$B:$B,0)))&gt;20,6,IF(INDEX(技能效果!R:R,MATCH((技能数值计算!$G21&amp;技能数值计算!L$2)*1,技能效果!$B:$B,0))="",1,INDEX(技能效果!R:R,MATCH((技能数值计算!$G21&amp;技能数值计算!L$2)*1,技能效果!$B:$B,0)))),0))</f>
        <v>1</v>
      </c>
      <c r="P21" s="71" t="str">
        <f>IFERROR(INDEX(技能效果!$C:$C,MATCH((技能数值计算!$G21&amp;技能数值计算!P$2)*1,技能效果!$B:$B,0)),"")</f>
        <v>关羽普攻水晶</v>
      </c>
      <c r="Q21" s="71">
        <f>IFERROR(INDEX(技能效果!$H:$H,MATCH((技能数值计算!$G21&amp;技能数值计算!P$2)*1,技能效果!$B:$B,0)),"")</f>
        <v>3006</v>
      </c>
      <c r="R21" s="75">
        <v>1</v>
      </c>
      <c r="S21" s="71">
        <f>IF(R21*IFERROR(INDEX(DetailType!$E:$E,MATCH(技能数值计算!Q21,DetailType!$A:$A,0)),0)*IFERROR(IF(IF(INDEX(技能效果!V:V,MATCH((技能数值计算!$G21&amp;技能数值计算!P$2)*1,技能效果!$B:$B,0))="",1,INDEX(技能效果!V:V,MATCH((技能数值计算!$G21&amp;技能数值计算!P$2)*1,技能效果!$B:$B,0)))&gt;20,6,IF(INDEX(技能效果!V:V,MATCH((技能数值计算!$G21&amp;技能数值计算!P$2)*1,技能效果!$B:$B,0))="",1,INDEX(技能效果!V:V,MATCH((技能数值计算!$G21&amp;技能数值计算!P$2)*1,技能效果!$B:$B,0)))),0)=0,"",R21*IFERROR(INDEX(DetailType!$E:$E,MATCH(技能数值计算!Q21,DetailType!$A:$A,0)),0)*IFERROR(IF(IF(INDEX(技能效果!V:V,MATCH((技能数值计算!$G21&amp;技能数值计算!P$2)*1,技能效果!$B:$B,0))="",1,INDEX(技能效果!V:V,MATCH((技能数值计算!$G21&amp;技能数值计算!P$2)*1,技能效果!$B:$B,0)))&gt;20,6,IF(INDEX(技能效果!V:V,MATCH((技能数值计算!$G21&amp;技能数值计算!P$2)*1,技能效果!$B:$B,0))="",1,INDEX(技能效果!V:V,MATCH((技能数值计算!$G21&amp;技能数值计算!P$2)*1,技能效果!$B:$B,0)))),0))</f>
        <v>0.5</v>
      </c>
      <c r="T21" s="71" t="str">
        <f>IFERROR(INDEX(技能效果!$C:$C,MATCH((技能数值计算!$G21&amp;技能数值计算!T$2)*1,技能效果!$B:$B,0)),"")</f>
        <v/>
      </c>
      <c r="U21" s="71" t="str">
        <f>IFERROR(INDEX(技能效果!$H:$H,MATCH((技能数值计算!$G21&amp;技能数值计算!T$2)*1,技能效果!$B:$B,0)),"")</f>
        <v/>
      </c>
      <c r="V21" s="75"/>
      <c r="W21" s="71" t="str">
        <f>IF(V21*IFERROR(INDEX(DetailType!$E:$E,MATCH(技能数值计算!U21,DetailType!$A:$A,0)),0)*IFERROR(IF(IF(INDEX(技能效果!Z:Z,MATCH((技能数值计算!$G21&amp;技能数值计算!T$2)*1,技能效果!$B:$B,0))="",1,INDEX(技能效果!Z:Z,MATCH((技能数值计算!$G21&amp;技能数值计算!T$2)*1,技能效果!$B:$B,0)))&gt;20,6,IF(INDEX(技能效果!Z:Z,MATCH((技能数值计算!$G21&amp;技能数值计算!T$2)*1,技能效果!$B:$B,0))="",1,INDEX(技能效果!Z:Z,MATCH((技能数值计算!$G21&amp;技能数值计算!T$2)*1,技能效果!$B:$B,0)))),0)=0,"",V21*IFERROR(INDEX(DetailType!$E:$E,MATCH(技能数值计算!U21,DetailType!$A:$A,0)),0)*IFERROR(IF(IF(INDEX(技能效果!Z:Z,MATCH((技能数值计算!$G21&amp;技能数值计算!T$2)*1,技能效果!$B:$B,0))="",1,INDEX(技能效果!Z:Z,MATCH((技能数值计算!$G21&amp;技能数值计算!T$2)*1,技能效果!$B:$B,0)))&gt;20,6,IF(INDEX(技能效果!Z:Z,MATCH((技能数值计算!$G21&amp;技能数值计算!T$2)*1,技能效果!$B:$B,0))="",1,INDEX(技能效果!Z:Z,MATCH((技能数值计算!$G21&amp;技能数值计算!T$2)*1,技能效果!$B:$B,0)))),0))</f>
        <v/>
      </c>
      <c r="X21" s="71" t="str">
        <f>IFERROR(INDEX(技能效果!$C:$C,MATCH((技能数值计算!$G21&amp;技能数值计算!X$2)*1,技能效果!$B:$B,0)),"")</f>
        <v/>
      </c>
      <c r="Y21" s="71" t="str">
        <f>IFERROR(INDEX(技能效果!$H:$H,MATCH((技能数值计算!$G21&amp;技能数值计算!X$2)*1,技能效果!$B:$B,0)),"")</f>
        <v/>
      </c>
      <c r="Z21" s="75"/>
      <c r="AA21" s="71" t="str">
        <f>IF(Z21*IFERROR(INDEX(DetailType!$E:$E,MATCH(技能数值计算!Y21,DetailType!$A:$A,0)),0)*IFERROR(IF(IF(INDEX(技能效果!AD:AD,MATCH((技能数值计算!$G21&amp;技能数值计算!X$2)*1,技能效果!$B:$B,0))="",1,INDEX(技能效果!AD:AD,MATCH((技能数值计算!$G21&amp;技能数值计算!X$2)*1,技能效果!$B:$B,0)))&gt;20,6,IF(INDEX(技能效果!AD:AD,MATCH((技能数值计算!$G21&amp;技能数值计算!X$2)*1,技能效果!$B:$B,0))="",1,INDEX(技能效果!AD:AD,MATCH((技能数值计算!$G21&amp;技能数值计算!X$2)*1,技能效果!$B:$B,0)))),0)=0,"",Z21*IFERROR(INDEX(DetailType!$E:$E,MATCH(技能数值计算!Y21,DetailType!$A:$A,0)),0)*IFERROR(IF(IF(INDEX(技能效果!AD:AD,MATCH((技能数值计算!$G21&amp;技能数值计算!X$2)*1,技能效果!$B:$B,0))="",1,INDEX(技能效果!AD:AD,MATCH((技能数值计算!$G21&amp;技能数值计算!X$2)*1,技能效果!$B:$B,0)))&gt;20,6,IF(INDEX(技能效果!AD:AD,MATCH((技能数值计算!$G21&amp;技能数值计算!X$2)*1,技能效果!$B:$B,0))="",1,INDEX(技能效果!AD:AD,MATCH((技能数值计算!$G21&amp;技能数值计算!X$2)*1,技能效果!$B:$B,0)))),0))</f>
        <v/>
      </c>
      <c r="AB21" s="71" t="str">
        <f>IFERROR(INDEX(技能效果!$C:$C,MATCH((技能数值计算!$G21&amp;技能数值计算!AB$2)*1,技能效果!$B:$B,0)),"")</f>
        <v/>
      </c>
      <c r="AC21" s="71" t="str">
        <f>IFERROR(INDEX(技能效果!$H:$H,MATCH((技能数值计算!$G21&amp;技能数值计算!AB$2)*1,技能效果!$B:$B,0)),"")</f>
        <v/>
      </c>
      <c r="AD21" s="75"/>
      <c r="AE21" s="72" t="str">
        <f>IF(AD21*IFERROR(INDEX(DetailType!$E:$E,MATCH(技能数值计算!AC21,DetailType!$A:$A,0)),0)*IFERROR(IF(IF(INDEX(技能效果!AG:AG,MATCH((技能数值计算!$G21&amp;技能数值计算!AB$2)*1,技能效果!$B:$B,0))="",1,INDEX(技能效果!AG:AG,MATCH((技能数值计算!$G21&amp;技能数值计算!AB$2)*1,技能效果!$B:$B,0)))&gt;20,6,IF(INDEX(技能效果!AG:AG,MATCH((技能数值计算!$G21&amp;技能数值计算!AB$2)*1,技能效果!$B:$B,0))="",1,INDEX(技能效果!AG:AG,MATCH((技能数值计算!$G21&amp;技能数值计算!AB$2)*1,技能效果!$B:$B,0)))),0)=0,"",AD21*IFERROR(INDEX(DetailType!$E:$E,MATCH(技能数值计算!AC21,DetailType!$A:$A,0)),0)*IFERROR(IF(IF(INDEX(技能效果!AG:AG,MATCH((技能数值计算!$G21&amp;技能数值计算!AB$2)*1,技能效果!$B:$B,0))="",1,INDEX(技能效果!AG:AG,MATCH((技能数值计算!$G21&amp;技能数值计算!AB$2)*1,技能效果!$B:$B,0)))&gt;20,6,IF(INDEX(技能效果!AG:AG,MATCH((技能数值计算!$G21&amp;技能数值计算!AB$2)*1,技能效果!$B:$B,0))="",1,INDEX(技能效果!AG:AG,MATCH((技能数值计算!$G21&amp;技能数值计算!AB$2)*1,技能效果!$B:$B,0)))),0))</f>
        <v/>
      </c>
    </row>
    <row r="22" spans="3:31" x14ac:dyDescent="0.3">
      <c r="C22" s="93">
        <v>4</v>
      </c>
      <c r="D22" s="90">
        <v>0.62</v>
      </c>
      <c r="G22" s="77">
        <f>技能!B67</f>
        <v>1307002</v>
      </c>
      <c r="H22" s="78" t="str">
        <f>INDEX(技能!E:E,MATCH(技能数值计算!G22,技能!B:B,0))</f>
        <v>许褚普攻</v>
      </c>
      <c r="I22" s="81"/>
      <c r="J22" s="85">
        <v>1.5</v>
      </c>
      <c r="K22" s="86">
        <f t="shared" si="0"/>
        <v>1.5</v>
      </c>
      <c r="L22" s="83" t="str">
        <f>IFERROR(INDEX(技能效果!$C:$C,MATCH((技能数值计算!$G22&amp;技能数值计算!L$2)*1,技能效果!$B:$B,0)),"")</f>
        <v>许褚普攻伤害</v>
      </c>
      <c r="M22" s="71">
        <f>IFERROR(INDEX(技能效果!$H:$H,MATCH((技能数值计算!$G22&amp;技能数值计算!L$2)*1,技能效果!$B:$B,0)),"")</f>
        <v>1001</v>
      </c>
      <c r="N22" s="75">
        <v>1</v>
      </c>
      <c r="O22" s="71">
        <f>IF(N22*IFERROR(INDEX(DetailType!$E:$E,MATCH(技能数值计算!M22,DetailType!$A:$A,0)),0)*IFERROR(IF(IF(INDEX(技能效果!R:R,MATCH((技能数值计算!$G22&amp;技能数值计算!L$2)*1,技能效果!$B:$B,0))="",1,INDEX(技能效果!R:R,MATCH((技能数值计算!$G22&amp;技能数值计算!L$2)*1,技能效果!$B:$B,0)))&gt;20,6,IF(INDEX(技能效果!R:R,MATCH((技能数值计算!$G22&amp;技能数值计算!L$2)*1,技能效果!$B:$B,0))="",1,INDEX(技能效果!R:R,MATCH((技能数值计算!$G22&amp;技能数值计算!L$2)*1,技能效果!$B:$B,0)))),0)=0,"",N22*IFERROR(INDEX(DetailType!$E:$E,MATCH(技能数值计算!M22,DetailType!$A:$A,0)),0)*IFERROR(IF(IF(INDEX(技能效果!R:R,MATCH((技能数值计算!$G22&amp;技能数值计算!L$2)*1,技能效果!$B:$B,0))="",1,INDEX(技能效果!R:R,MATCH((技能数值计算!$G22&amp;技能数值计算!L$2)*1,技能效果!$B:$B,0)))&gt;20,6,IF(INDEX(技能效果!R:R,MATCH((技能数值计算!$G22&amp;技能数值计算!L$2)*1,技能效果!$B:$B,0))="",1,INDEX(技能效果!R:R,MATCH((技能数值计算!$G22&amp;技能数值计算!L$2)*1,技能效果!$B:$B,0)))),0))</f>
        <v>1</v>
      </c>
      <c r="P22" s="71" t="str">
        <f>IFERROR(INDEX(技能效果!$C:$C,MATCH((技能数值计算!$G22&amp;技能数值计算!P$2)*1,技能效果!$B:$B,0)),"")</f>
        <v>许褚普攻水晶</v>
      </c>
      <c r="Q22" s="71">
        <f>IFERROR(INDEX(技能效果!$H:$H,MATCH((技能数值计算!$G22&amp;技能数值计算!P$2)*1,技能效果!$B:$B,0)),"")</f>
        <v>3006</v>
      </c>
      <c r="R22" s="75">
        <v>1</v>
      </c>
      <c r="S22" s="71">
        <f>IF(R22*IFERROR(INDEX(DetailType!$E:$E,MATCH(技能数值计算!Q22,DetailType!$A:$A,0)),0)*IFERROR(IF(IF(INDEX(技能效果!V:V,MATCH((技能数值计算!$G22&amp;技能数值计算!P$2)*1,技能效果!$B:$B,0))="",1,INDEX(技能效果!V:V,MATCH((技能数值计算!$G22&amp;技能数值计算!P$2)*1,技能效果!$B:$B,0)))&gt;20,6,IF(INDEX(技能效果!V:V,MATCH((技能数值计算!$G22&amp;技能数值计算!P$2)*1,技能效果!$B:$B,0))="",1,INDEX(技能效果!V:V,MATCH((技能数值计算!$G22&amp;技能数值计算!P$2)*1,技能效果!$B:$B,0)))),0)=0,"",R22*IFERROR(INDEX(DetailType!$E:$E,MATCH(技能数值计算!Q22,DetailType!$A:$A,0)),0)*IFERROR(IF(IF(INDEX(技能效果!V:V,MATCH((技能数值计算!$G22&amp;技能数值计算!P$2)*1,技能效果!$B:$B,0))="",1,INDEX(技能效果!V:V,MATCH((技能数值计算!$G22&amp;技能数值计算!P$2)*1,技能效果!$B:$B,0)))&gt;20,6,IF(INDEX(技能效果!V:V,MATCH((技能数值计算!$G22&amp;技能数值计算!P$2)*1,技能效果!$B:$B,0))="",1,INDEX(技能效果!V:V,MATCH((技能数值计算!$G22&amp;技能数值计算!P$2)*1,技能效果!$B:$B,0)))),0))</f>
        <v>0.5</v>
      </c>
      <c r="T22" s="71" t="str">
        <f>IFERROR(INDEX(技能效果!$C:$C,MATCH((技能数值计算!$G22&amp;技能数值计算!T$2)*1,技能效果!$B:$B,0)),"")</f>
        <v/>
      </c>
      <c r="U22" s="71" t="str">
        <f>IFERROR(INDEX(技能效果!$H:$H,MATCH((技能数值计算!$G22&amp;技能数值计算!T$2)*1,技能效果!$B:$B,0)),"")</f>
        <v/>
      </c>
      <c r="V22" s="75"/>
      <c r="W22" s="71" t="str">
        <f>IF(V22*IFERROR(INDEX(DetailType!$E:$E,MATCH(技能数值计算!U22,DetailType!$A:$A,0)),0)*IFERROR(IF(IF(INDEX(技能效果!Z:Z,MATCH((技能数值计算!$G22&amp;技能数值计算!T$2)*1,技能效果!$B:$B,0))="",1,INDEX(技能效果!Z:Z,MATCH((技能数值计算!$G22&amp;技能数值计算!T$2)*1,技能效果!$B:$B,0)))&gt;20,6,IF(INDEX(技能效果!Z:Z,MATCH((技能数值计算!$G22&amp;技能数值计算!T$2)*1,技能效果!$B:$B,0))="",1,INDEX(技能效果!Z:Z,MATCH((技能数值计算!$G22&amp;技能数值计算!T$2)*1,技能效果!$B:$B,0)))),0)=0,"",V22*IFERROR(INDEX(DetailType!$E:$E,MATCH(技能数值计算!U22,DetailType!$A:$A,0)),0)*IFERROR(IF(IF(INDEX(技能效果!Z:Z,MATCH((技能数值计算!$G22&amp;技能数值计算!T$2)*1,技能效果!$B:$B,0))="",1,INDEX(技能效果!Z:Z,MATCH((技能数值计算!$G22&amp;技能数值计算!T$2)*1,技能效果!$B:$B,0)))&gt;20,6,IF(INDEX(技能效果!Z:Z,MATCH((技能数值计算!$G22&amp;技能数值计算!T$2)*1,技能效果!$B:$B,0))="",1,INDEX(技能效果!Z:Z,MATCH((技能数值计算!$G22&amp;技能数值计算!T$2)*1,技能效果!$B:$B,0)))),0))</f>
        <v/>
      </c>
      <c r="X22" s="71" t="str">
        <f>IFERROR(INDEX(技能效果!$C:$C,MATCH((技能数值计算!$G22&amp;技能数值计算!X$2)*1,技能效果!$B:$B,0)),"")</f>
        <v/>
      </c>
      <c r="Y22" s="71" t="str">
        <f>IFERROR(INDEX(技能效果!$H:$H,MATCH((技能数值计算!$G22&amp;技能数值计算!X$2)*1,技能效果!$B:$B,0)),"")</f>
        <v/>
      </c>
      <c r="Z22" s="75"/>
      <c r="AA22" s="71" t="str">
        <f>IF(Z22*IFERROR(INDEX(DetailType!$E:$E,MATCH(技能数值计算!Y22,DetailType!$A:$A,0)),0)*IFERROR(IF(IF(INDEX(技能效果!AD:AD,MATCH((技能数值计算!$G22&amp;技能数值计算!X$2)*1,技能效果!$B:$B,0))="",1,INDEX(技能效果!AD:AD,MATCH((技能数值计算!$G22&amp;技能数值计算!X$2)*1,技能效果!$B:$B,0)))&gt;20,6,IF(INDEX(技能效果!AD:AD,MATCH((技能数值计算!$G22&amp;技能数值计算!X$2)*1,技能效果!$B:$B,0))="",1,INDEX(技能效果!AD:AD,MATCH((技能数值计算!$G22&amp;技能数值计算!X$2)*1,技能效果!$B:$B,0)))),0)=0,"",Z22*IFERROR(INDEX(DetailType!$E:$E,MATCH(技能数值计算!Y22,DetailType!$A:$A,0)),0)*IFERROR(IF(IF(INDEX(技能效果!AD:AD,MATCH((技能数值计算!$G22&amp;技能数值计算!X$2)*1,技能效果!$B:$B,0))="",1,INDEX(技能效果!AD:AD,MATCH((技能数值计算!$G22&amp;技能数值计算!X$2)*1,技能效果!$B:$B,0)))&gt;20,6,IF(INDEX(技能效果!AD:AD,MATCH((技能数值计算!$G22&amp;技能数值计算!X$2)*1,技能效果!$B:$B,0))="",1,INDEX(技能效果!AD:AD,MATCH((技能数值计算!$G22&amp;技能数值计算!X$2)*1,技能效果!$B:$B,0)))),0))</f>
        <v/>
      </c>
      <c r="AB22" s="71" t="str">
        <f>IFERROR(INDEX(技能效果!$C:$C,MATCH((技能数值计算!$G22&amp;技能数值计算!AB$2)*1,技能效果!$B:$B,0)),"")</f>
        <v/>
      </c>
      <c r="AC22" s="71" t="str">
        <f>IFERROR(INDEX(技能效果!$H:$H,MATCH((技能数值计算!$G22&amp;技能数值计算!AB$2)*1,技能效果!$B:$B,0)),"")</f>
        <v/>
      </c>
      <c r="AD22" s="75"/>
      <c r="AE22" s="72" t="str">
        <f>IF(AD22*IFERROR(INDEX(DetailType!$E:$E,MATCH(技能数值计算!AC22,DetailType!$A:$A,0)),0)*IFERROR(IF(IF(INDEX(技能效果!AG:AG,MATCH((技能数值计算!$G22&amp;技能数值计算!AB$2)*1,技能效果!$B:$B,0))="",1,INDEX(技能效果!AG:AG,MATCH((技能数值计算!$G22&amp;技能数值计算!AB$2)*1,技能效果!$B:$B,0)))&gt;20,6,IF(INDEX(技能效果!AG:AG,MATCH((技能数值计算!$G22&amp;技能数值计算!AB$2)*1,技能效果!$B:$B,0))="",1,INDEX(技能效果!AG:AG,MATCH((技能数值计算!$G22&amp;技能数值计算!AB$2)*1,技能效果!$B:$B,0)))),0)=0,"",AD22*IFERROR(INDEX(DetailType!$E:$E,MATCH(技能数值计算!AC22,DetailType!$A:$A,0)),0)*IFERROR(IF(IF(INDEX(技能效果!AG:AG,MATCH((技能数值计算!$G22&amp;技能数值计算!AB$2)*1,技能效果!$B:$B,0))="",1,INDEX(技能效果!AG:AG,MATCH((技能数值计算!$G22&amp;技能数值计算!AB$2)*1,技能效果!$B:$B,0)))&gt;20,6,IF(INDEX(技能效果!AG:AG,MATCH((技能数值计算!$G22&amp;技能数值计算!AB$2)*1,技能效果!$B:$B,0))="",1,INDEX(技能效果!AG:AG,MATCH((技能数值计算!$G22&amp;技能数值计算!AB$2)*1,技能效果!$B:$B,0)))),0))</f>
        <v/>
      </c>
    </row>
    <row r="23" spans="3:31" x14ac:dyDescent="0.3">
      <c r="C23" s="93">
        <v>5</v>
      </c>
      <c r="D23" s="89">
        <v>0.66</v>
      </c>
      <c r="G23" s="77">
        <f>技能!B68</f>
        <v>1307003</v>
      </c>
      <c r="H23" s="78" t="str">
        <f>INDEX(技能!E:E,MATCH(技能数值计算!G23,技能!B:B,0))</f>
        <v>典韦普攻</v>
      </c>
      <c r="I23" s="81"/>
      <c r="J23" s="85">
        <v>1.5</v>
      </c>
      <c r="K23" s="86">
        <f t="shared" si="0"/>
        <v>1.5</v>
      </c>
      <c r="L23" s="83" t="str">
        <f>IFERROR(INDEX(技能效果!$C:$C,MATCH((技能数值计算!$G23&amp;技能数值计算!L$2)*1,技能效果!$B:$B,0)),"")</f>
        <v>典韦普攻伤害</v>
      </c>
      <c r="M23" s="71">
        <f>IFERROR(INDEX(技能效果!$H:$H,MATCH((技能数值计算!$G23&amp;技能数值计算!L$2)*1,技能效果!$B:$B,0)),"")</f>
        <v>1001</v>
      </c>
      <c r="N23" s="75">
        <v>1</v>
      </c>
      <c r="O23" s="71">
        <f>IF(N23*IFERROR(INDEX(DetailType!$E:$E,MATCH(技能数值计算!M23,DetailType!$A:$A,0)),0)*IFERROR(IF(IF(INDEX(技能效果!R:R,MATCH((技能数值计算!$G23&amp;技能数值计算!L$2)*1,技能效果!$B:$B,0))="",1,INDEX(技能效果!R:R,MATCH((技能数值计算!$G23&amp;技能数值计算!L$2)*1,技能效果!$B:$B,0)))&gt;20,6,IF(INDEX(技能效果!R:R,MATCH((技能数值计算!$G23&amp;技能数值计算!L$2)*1,技能效果!$B:$B,0))="",1,INDEX(技能效果!R:R,MATCH((技能数值计算!$G23&amp;技能数值计算!L$2)*1,技能效果!$B:$B,0)))),0)=0,"",N23*IFERROR(INDEX(DetailType!$E:$E,MATCH(技能数值计算!M23,DetailType!$A:$A,0)),0)*IFERROR(IF(IF(INDEX(技能效果!R:R,MATCH((技能数值计算!$G23&amp;技能数值计算!L$2)*1,技能效果!$B:$B,0))="",1,INDEX(技能效果!R:R,MATCH((技能数值计算!$G23&amp;技能数值计算!L$2)*1,技能效果!$B:$B,0)))&gt;20,6,IF(INDEX(技能效果!R:R,MATCH((技能数值计算!$G23&amp;技能数值计算!L$2)*1,技能效果!$B:$B,0))="",1,INDEX(技能效果!R:R,MATCH((技能数值计算!$G23&amp;技能数值计算!L$2)*1,技能效果!$B:$B,0)))),0))</f>
        <v>1</v>
      </c>
      <c r="P23" s="71" t="str">
        <f>IFERROR(INDEX(技能效果!$C:$C,MATCH((技能数值计算!$G23&amp;技能数值计算!P$2)*1,技能效果!$B:$B,0)),"")</f>
        <v>典韦普攻水晶</v>
      </c>
      <c r="Q23" s="71">
        <f>IFERROR(INDEX(技能效果!$H:$H,MATCH((技能数值计算!$G23&amp;技能数值计算!P$2)*1,技能效果!$B:$B,0)),"")</f>
        <v>3006</v>
      </c>
      <c r="R23" s="75">
        <v>1</v>
      </c>
      <c r="S23" s="71">
        <f>IF(R23*IFERROR(INDEX(DetailType!$E:$E,MATCH(技能数值计算!Q23,DetailType!$A:$A,0)),0)*IFERROR(IF(IF(INDEX(技能效果!V:V,MATCH((技能数值计算!$G23&amp;技能数值计算!P$2)*1,技能效果!$B:$B,0))="",1,INDEX(技能效果!V:V,MATCH((技能数值计算!$G23&amp;技能数值计算!P$2)*1,技能效果!$B:$B,0)))&gt;20,6,IF(INDEX(技能效果!V:V,MATCH((技能数值计算!$G23&amp;技能数值计算!P$2)*1,技能效果!$B:$B,0))="",1,INDEX(技能效果!V:V,MATCH((技能数值计算!$G23&amp;技能数值计算!P$2)*1,技能效果!$B:$B,0)))),0)=0,"",R23*IFERROR(INDEX(DetailType!$E:$E,MATCH(技能数值计算!Q23,DetailType!$A:$A,0)),0)*IFERROR(IF(IF(INDEX(技能效果!V:V,MATCH((技能数值计算!$G23&amp;技能数值计算!P$2)*1,技能效果!$B:$B,0))="",1,INDEX(技能效果!V:V,MATCH((技能数值计算!$G23&amp;技能数值计算!P$2)*1,技能效果!$B:$B,0)))&gt;20,6,IF(INDEX(技能效果!V:V,MATCH((技能数值计算!$G23&amp;技能数值计算!P$2)*1,技能效果!$B:$B,0))="",1,INDEX(技能效果!V:V,MATCH((技能数值计算!$G23&amp;技能数值计算!P$2)*1,技能效果!$B:$B,0)))),0))</f>
        <v>0.5</v>
      </c>
      <c r="T23" s="71" t="str">
        <f>IFERROR(INDEX(技能效果!$C:$C,MATCH((技能数值计算!$G23&amp;技能数值计算!T$2)*1,技能效果!$B:$B,0)),"")</f>
        <v/>
      </c>
      <c r="U23" s="71" t="str">
        <f>IFERROR(INDEX(技能效果!$H:$H,MATCH((技能数值计算!$G23&amp;技能数值计算!T$2)*1,技能效果!$B:$B,0)),"")</f>
        <v/>
      </c>
      <c r="V23" s="75"/>
      <c r="W23" s="71" t="str">
        <f>IF(V23*IFERROR(INDEX(DetailType!$E:$E,MATCH(技能数值计算!U23,DetailType!$A:$A,0)),0)*IFERROR(IF(IF(INDEX(技能效果!Z:Z,MATCH((技能数值计算!$G23&amp;技能数值计算!T$2)*1,技能效果!$B:$B,0))="",1,INDEX(技能效果!Z:Z,MATCH((技能数值计算!$G23&amp;技能数值计算!T$2)*1,技能效果!$B:$B,0)))&gt;20,6,IF(INDEX(技能效果!Z:Z,MATCH((技能数值计算!$G23&amp;技能数值计算!T$2)*1,技能效果!$B:$B,0))="",1,INDEX(技能效果!Z:Z,MATCH((技能数值计算!$G23&amp;技能数值计算!T$2)*1,技能效果!$B:$B,0)))),0)=0,"",V23*IFERROR(INDEX(DetailType!$E:$E,MATCH(技能数值计算!U23,DetailType!$A:$A,0)),0)*IFERROR(IF(IF(INDEX(技能效果!Z:Z,MATCH((技能数值计算!$G23&amp;技能数值计算!T$2)*1,技能效果!$B:$B,0))="",1,INDEX(技能效果!Z:Z,MATCH((技能数值计算!$G23&amp;技能数值计算!T$2)*1,技能效果!$B:$B,0)))&gt;20,6,IF(INDEX(技能效果!Z:Z,MATCH((技能数值计算!$G23&amp;技能数值计算!T$2)*1,技能效果!$B:$B,0))="",1,INDEX(技能效果!Z:Z,MATCH((技能数值计算!$G23&amp;技能数值计算!T$2)*1,技能效果!$B:$B,0)))),0))</f>
        <v/>
      </c>
      <c r="X23" s="71" t="str">
        <f>IFERROR(INDEX(技能效果!$C:$C,MATCH((技能数值计算!$G23&amp;技能数值计算!X$2)*1,技能效果!$B:$B,0)),"")</f>
        <v/>
      </c>
      <c r="Y23" s="71" t="str">
        <f>IFERROR(INDEX(技能效果!$H:$H,MATCH((技能数值计算!$G23&amp;技能数值计算!X$2)*1,技能效果!$B:$B,0)),"")</f>
        <v/>
      </c>
      <c r="Z23" s="75"/>
      <c r="AA23" s="71" t="str">
        <f>IF(Z23*IFERROR(INDEX(DetailType!$E:$E,MATCH(技能数值计算!Y23,DetailType!$A:$A,0)),0)*IFERROR(IF(IF(INDEX(技能效果!AD:AD,MATCH((技能数值计算!$G23&amp;技能数值计算!X$2)*1,技能效果!$B:$B,0))="",1,INDEX(技能效果!AD:AD,MATCH((技能数值计算!$G23&amp;技能数值计算!X$2)*1,技能效果!$B:$B,0)))&gt;20,6,IF(INDEX(技能效果!AD:AD,MATCH((技能数值计算!$G23&amp;技能数值计算!X$2)*1,技能效果!$B:$B,0))="",1,INDEX(技能效果!AD:AD,MATCH((技能数值计算!$G23&amp;技能数值计算!X$2)*1,技能效果!$B:$B,0)))),0)=0,"",Z23*IFERROR(INDEX(DetailType!$E:$E,MATCH(技能数值计算!Y23,DetailType!$A:$A,0)),0)*IFERROR(IF(IF(INDEX(技能效果!AD:AD,MATCH((技能数值计算!$G23&amp;技能数值计算!X$2)*1,技能效果!$B:$B,0))="",1,INDEX(技能效果!AD:AD,MATCH((技能数值计算!$G23&amp;技能数值计算!X$2)*1,技能效果!$B:$B,0)))&gt;20,6,IF(INDEX(技能效果!AD:AD,MATCH((技能数值计算!$G23&amp;技能数值计算!X$2)*1,技能效果!$B:$B,0))="",1,INDEX(技能效果!AD:AD,MATCH((技能数值计算!$G23&amp;技能数值计算!X$2)*1,技能效果!$B:$B,0)))),0))</f>
        <v/>
      </c>
      <c r="AB23" s="71" t="str">
        <f>IFERROR(INDEX(技能效果!$C:$C,MATCH((技能数值计算!$G23&amp;技能数值计算!AB$2)*1,技能效果!$B:$B,0)),"")</f>
        <v/>
      </c>
      <c r="AC23" s="71" t="str">
        <f>IFERROR(INDEX(技能效果!$H:$H,MATCH((技能数值计算!$G23&amp;技能数值计算!AB$2)*1,技能效果!$B:$B,0)),"")</f>
        <v/>
      </c>
      <c r="AD23" s="75"/>
      <c r="AE23" s="72" t="str">
        <f>IF(AD23*IFERROR(INDEX(DetailType!$E:$E,MATCH(技能数值计算!AC23,DetailType!$A:$A,0)),0)*IFERROR(IF(IF(INDEX(技能效果!AG:AG,MATCH((技能数值计算!$G23&amp;技能数值计算!AB$2)*1,技能效果!$B:$B,0))="",1,INDEX(技能效果!AG:AG,MATCH((技能数值计算!$G23&amp;技能数值计算!AB$2)*1,技能效果!$B:$B,0)))&gt;20,6,IF(INDEX(技能效果!AG:AG,MATCH((技能数值计算!$G23&amp;技能数值计算!AB$2)*1,技能效果!$B:$B,0))="",1,INDEX(技能效果!AG:AG,MATCH((技能数值计算!$G23&amp;技能数值计算!AB$2)*1,技能效果!$B:$B,0)))),0)=0,"",AD23*IFERROR(INDEX(DetailType!$E:$E,MATCH(技能数值计算!AC23,DetailType!$A:$A,0)),0)*IFERROR(IF(IF(INDEX(技能效果!AG:AG,MATCH((技能数值计算!$G23&amp;技能数值计算!AB$2)*1,技能效果!$B:$B,0))="",1,INDEX(技能效果!AG:AG,MATCH((技能数值计算!$G23&amp;技能数值计算!AB$2)*1,技能效果!$B:$B,0)))&gt;20,6,IF(INDEX(技能效果!AG:AG,MATCH((技能数值计算!$G23&amp;技能数值计算!AB$2)*1,技能效果!$B:$B,0))="",1,INDEX(技能效果!AG:AG,MATCH((技能数值计算!$G23&amp;技能数值计算!AB$2)*1,技能效果!$B:$B,0)))),0))</f>
        <v/>
      </c>
    </row>
    <row r="24" spans="3:31" x14ac:dyDescent="0.3">
      <c r="C24" s="93">
        <v>6</v>
      </c>
      <c r="D24" s="90">
        <v>0.72</v>
      </c>
      <c r="G24" s="77">
        <f>技能!B69</f>
        <v>1307004</v>
      </c>
      <c r="H24" s="78" t="str">
        <f>INDEX(技能!E:E,MATCH(技能数值计算!G24,技能!B:B,0))</f>
        <v>唐流雨普攻</v>
      </c>
      <c r="I24" s="81"/>
      <c r="J24" s="85">
        <v>1.5</v>
      </c>
      <c r="K24" s="86">
        <f t="shared" si="0"/>
        <v>1.5</v>
      </c>
      <c r="L24" s="83" t="str">
        <f>IFERROR(INDEX(技能效果!$C:$C,MATCH((技能数值计算!$G24&amp;技能数值计算!L$2)*1,技能效果!$B:$B,0)),"")</f>
        <v>唐流雨普攻伤害</v>
      </c>
      <c r="M24" s="71">
        <f>IFERROR(INDEX(技能效果!$H:$H,MATCH((技能数值计算!$G24&amp;技能数值计算!L$2)*1,技能效果!$B:$B,0)),"")</f>
        <v>1001</v>
      </c>
      <c r="N24" s="75">
        <v>1</v>
      </c>
      <c r="O24" s="71">
        <f>IF(N24*IFERROR(INDEX(DetailType!$E:$E,MATCH(技能数值计算!M24,DetailType!$A:$A,0)),0)*IFERROR(IF(IF(INDEX(技能效果!R:R,MATCH((技能数值计算!$G24&amp;技能数值计算!L$2)*1,技能效果!$B:$B,0))="",1,INDEX(技能效果!R:R,MATCH((技能数值计算!$G24&amp;技能数值计算!L$2)*1,技能效果!$B:$B,0)))&gt;20,6,IF(INDEX(技能效果!R:R,MATCH((技能数值计算!$G24&amp;技能数值计算!L$2)*1,技能效果!$B:$B,0))="",1,INDEX(技能效果!R:R,MATCH((技能数值计算!$G24&amp;技能数值计算!L$2)*1,技能效果!$B:$B,0)))),0)=0,"",N24*IFERROR(INDEX(DetailType!$E:$E,MATCH(技能数值计算!M24,DetailType!$A:$A,0)),0)*IFERROR(IF(IF(INDEX(技能效果!R:R,MATCH((技能数值计算!$G24&amp;技能数值计算!L$2)*1,技能效果!$B:$B,0))="",1,INDEX(技能效果!R:R,MATCH((技能数值计算!$G24&amp;技能数值计算!L$2)*1,技能效果!$B:$B,0)))&gt;20,6,IF(INDEX(技能效果!R:R,MATCH((技能数值计算!$G24&amp;技能数值计算!L$2)*1,技能效果!$B:$B,0))="",1,INDEX(技能效果!R:R,MATCH((技能数值计算!$G24&amp;技能数值计算!L$2)*1,技能效果!$B:$B,0)))),0))</f>
        <v>1</v>
      </c>
      <c r="P24" s="71" t="str">
        <f>IFERROR(INDEX(技能效果!$C:$C,MATCH((技能数值计算!$G24&amp;技能数值计算!P$2)*1,技能效果!$B:$B,0)),"")</f>
        <v>唐流雨普攻水晶</v>
      </c>
      <c r="Q24" s="71">
        <f>IFERROR(INDEX(技能效果!$H:$H,MATCH((技能数值计算!$G24&amp;技能数值计算!P$2)*1,技能效果!$B:$B,0)),"")</f>
        <v>3006</v>
      </c>
      <c r="R24" s="75">
        <v>1</v>
      </c>
      <c r="S24" s="71">
        <f>IF(R24*IFERROR(INDEX(DetailType!$E:$E,MATCH(技能数值计算!Q24,DetailType!$A:$A,0)),0)*IFERROR(IF(IF(INDEX(技能效果!V:V,MATCH((技能数值计算!$G24&amp;技能数值计算!P$2)*1,技能效果!$B:$B,0))="",1,INDEX(技能效果!V:V,MATCH((技能数值计算!$G24&amp;技能数值计算!P$2)*1,技能效果!$B:$B,0)))&gt;20,6,IF(INDEX(技能效果!V:V,MATCH((技能数值计算!$G24&amp;技能数值计算!P$2)*1,技能效果!$B:$B,0))="",1,INDEX(技能效果!V:V,MATCH((技能数值计算!$G24&amp;技能数值计算!P$2)*1,技能效果!$B:$B,0)))),0)=0,"",R24*IFERROR(INDEX(DetailType!$E:$E,MATCH(技能数值计算!Q24,DetailType!$A:$A,0)),0)*IFERROR(IF(IF(INDEX(技能效果!V:V,MATCH((技能数值计算!$G24&amp;技能数值计算!P$2)*1,技能效果!$B:$B,0))="",1,INDEX(技能效果!V:V,MATCH((技能数值计算!$G24&amp;技能数值计算!P$2)*1,技能效果!$B:$B,0)))&gt;20,6,IF(INDEX(技能效果!V:V,MATCH((技能数值计算!$G24&amp;技能数值计算!P$2)*1,技能效果!$B:$B,0))="",1,INDEX(技能效果!V:V,MATCH((技能数值计算!$G24&amp;技能数值计算!P$2)*1,技能效果!$B:$B,0)))),0))</f>
        <v>0.5</v>
      </c>
      <c r="T24" s="71" t="str">
        <f>IFERROR(INDEX(技能效果!$C:$C,MATCH((技能数值计算!$G24&amp;技能数值计算!T$2)*1,技能效果!$B:$B,0)),"")</f>
        <v/>
      </c>
      <c r="U24" s="71" t="str">
        <f>IFERROR(INDEX(技能效果!$H:$H,MATCH((技能数值计算!$G24&amp;技能数值计算!T$2)*1,技能效果!$B:$B,0)),"")</f>
        <v/>
      </c>
      <c r="V24" s="75"/>
      <c r="W24" s="71" t="str">
        <f>IF(V24*IFERROR(INDEX(DetailType!$E:$E,MATCH(技能数值计算!U24,DetailType!$A:$A,0)),0)*IFERROR(IF(IF(INDEX(技能效果!Z:Z,MATCH((技能数值计算!$G24&amp;技能数值计算!T$2)*1,技能效果!$B:$B,0))="",1,INDEX(技能效果!Z:Z,MATCH((技能数值计算!$G24&amp;技能数值计算!T$2)*1,技能效果!$B:$B,0)))&gt;20,6,IF(INDEX(技能效果!Z:Z,MATCH((技能数值计算!$G24&amp;技能数值计算!T$2)*1,技能效果!$B:$B,0))="",1,INDEX(技能效果!Z:Z,MATCH((技能数值计算!$G24&amp;技能数值计算!T$2)*1,技能效果!$B:$B,0)))),0)=0,"",V24*IFERROR(INDEX(DetailType!$E:$E,MATCH(技能数值计算!U24,DetailType!$A:$A,0)),0)*IFERROR(IF(IF(INDEX(技能效果!Z:Z,MATCH((技能数值计算!$G24&amp;技能数值计算!T$2)*1,技能效果!$B:$B,0))="",1,INDEX(技能效果!Z:Z,MATCH((技能数值计算!$G24&amp;技能数值计算!T$2)*1,技能效果!$B:$B,0)))&gt;20,6,IF(INDEX(技能效果!Z:Z,MATCH((技能数值计算!$G24&amp;技能数值计算!T$2)*1,技能效果!$B:$B,0))="",1,INDEX(技能效果!Z:Z,MATCH((技能数值计算!$G24&amp;技能数值计算!T$2)*1,技能效果!$B:$B,0)))),0))</f>
        <v/>
      </c>
      <c r="X24" s="71" t="str">
        <f>IFERROR(INDEX(技能效果!$C:$C,MATCH((技能数值计算!$G24&amp;技能数值计算!X$2)*1,技能效果!$B:$B,0)),"")</f>
        <v/>
      </c>
      <c r="Y24" s="71" t="str">
        <f>IFERROR(INDEX(技能效果!$H:$H,MATCH((技能数值计算!$G24&amp;技能数值计算!X$2)*1,技能效果!$B:$B,0)),"")</f>
        <v/>
      </c>
      <c r="Z24" s="75"/>
      <c r="AA24" s="71" t="str">
        <f>IF(Z24*IFERROR(INDEX(DetailType!$E:$E,MATCH(技能数值计算!Y24,DetailType!$A:$A,0)),0)*IFERROR(IF(IF(INDEX(技能效果!AD:AD,MATCH((技能数值计算!$G24&amp;技能数值计算!X$2)*1,技能效果!$B:$B,0))="",1,INDEX(技能效果!AD:AD,MATCH((技能数值计算!$G24&amp;技能数值计算!X$2)*1,技能效果!$B:$B,0)))&gt;20,6,IF(INDEX(技能效果!AD:AD,MATCH((技能数值计算!$G24&amp;技能数值计算!X$2)*1,技能效果!$B:$B,0))="",1,INDEX(技能效果!AD:AD,MATCH((技能数值计算!$G24&amp;技能数值计算!X$2)*1,技能效果!$B:$B,0)))),0)=0,"",Z24*IFERROR(INDEX(DetailType!$E:$E,MATCH(技能数值计算!Y24,DetailType!$A:$A,0)),0)*IFERROR(IF(IF(INDEX(技能效果!AD:AD,MATCH((技能数值计算!$G24&amp;技能数值计算!X$2)*1,技能效果!$B:$B,0))="",1,INDEX(技能效果!AD:AD,MATCH((技能数值计算!$G24&amp;技能数值计算!X$2)*1,技能效果!$B:$B,0)))&gt;20,6,IF(INDEX(技能效果!AD:AD,MATCH((技能数值计算!$G24&amp;技能数值计算!X$2)*1,技能效果!$B:$B,0))="",1,INDEX(技能效果!AD:AD,MATCH((技能数值计算!$G24&amp;技能数值计算!X$2)*1,技能效果!$B:$B,0)))),0))</f>
        <v/>
      </c>
      <c r="AB24" s="71" t="str">
        <f>IFERROR(INDEX(技能效果!$C:$C,MATCH((技能数值计算!$G24&amp;技能数值计算!AB$2)*1,技能效果!$B:$B,0)),"")</f>
        <v/>
      </c>
      <c r="AC24" s="71" t="str">
        <f>IFERROR(INDEX(技能效果!$H:$H,MATCH((技能数值计算!$G24&amp;技能数值计算!AB$2)*1,技能效果!$B:$B,0)),"")</f>
        <v/>
      </c>
      <c r="AD24" s="75"/>
      <c r="AE24" s="72" t="str">
        <f>IF(AD24*IFERROR(INDEX(DetailType!$E:$E,MATCH(技能数值计算!AC24,DetailType!$A:$A,0)),0)*IFERROR(IF(IF(INDEX(技能效果!AG:AG,MATCH((技能数值计算!$G24&amp;技能数值计算!AB$2)*1,技能效果!$B:$B,0))="",1,INDEX(技能效果!AG:AG,MATCH((技能数值计算!$G24&amp;技能数值计算!AB$2)*1,技能效果!$B:$B,0)))&gt;20,6,IF(INDEX(技能效果!AG:AG,MATCH((技能数值计算!$G24&amp;技能数值计算!AB$2)*1,技能效果!$B:$B,0))="",1,INDEX(技能效果!AG:AG,MATCH((技能数值计算!$G24&amp;技能数值计算!AB$2)*1,技能效果!$B:$B,0)))),0)=0,"",AD24*IFERROR(INDEX(DetailType!$E:$E,MATCH(技能数值计算!AC24,DetailType!$A:$A,0)),0)*IFERROR(IF(IF(INDEX(技能效果!AG:AG,MATCH((技能数值计算!$G24&amp;技能数值计算!AB$2)*1,技能效果!$B:$B,0))="",1,INDEX(技能效果!AG:AG,MATCH((技能数值计算!$G24&amp;技能数值计算!AB$2)*1,技能效果!$B:$B,0)))&gt;20,6,IF(INDEX(技能效果!AG:AG,MATCH((技能数值计算!$G24&amp;技能数值计算!AB$2)*1,技能效果!$B:$B,0))="",1,INDEX(技能效果!AG:AG,MATCH((技能数值计算!$G24&amp;技能数值计算!AB$2)*1,技能效果!$B:$B,0)))),0))</f>
        <v/>
      </c>
    </row>
    <row r="25" spans="3:31" x14ac:dyDescent="0.3">
      <c r="C25" s="93">
        <v>7</v>
      </c>
      <c r="D25" s="90">
        <v>0.78</v>
      </c>
      <c r="G25" s="77">
        <f>技能!B70</f>
        <v>1307005</v>
      </c>
      <c r="H25" s="78" t="str">
        <f>INDEX(技能!E:E,MATCH(技能数值计算!G25,技能!B:B,0))</f>
        <v>李轩辕普攻</v>
      </c>
      <c r="I25" s="81"/>
      <c r="J25" s="85">
        <v>1.5</v>
      </c>
      <c r="K25" s="86">
        <f t="shared" si="0"/>
        <v>1.5</v>
      </c>
      <c r="L25" s="83" t="str">
        <f>IFERROR(INDEX(技能效果!$C:$C,MATCH((技能数值计算!$G25&amp;技能数值计算!L$2)*1,技能效果!$B:$B,0)),"")</f>
        <v>李轩辕普攻伤害</v>
      </c>
      <c r="M25" s="71">
        <f>IFERROR(INDEX(技能效果!$H:$H,MATCH((技能数值计算!$G25&amp;技能数值计算!L$2)*1,技能效果!$B:$B,0)),"")</f>
        <v>1001</v>
      </c>
      <c r="N25" s="75">
        <v>1</v>
      </c>
      <c r="O25" s="71">
        <f>IF(N25*IFERROR(INDEX(DetailType!$E:$E,MATCH(技能数值计算!M25,DetailType!$A:$A,0)),0)*IFERROR(IF(IF(INDEX(技能效果!R:R,MATCH((技能数值计算!$G25&amp;技能数值计算!L$2)*1,技能效果!$B:$B,0))="",1,INDEX(技能效果!R:R,MATCH((技能数值计算!$G25&amp;技能数值计算!L$2)*1,技能效果!$B:$B,0)))&gt;20,6,IF(INDEX(技能效果!R:R,MATCH((技能数值计算!$G25&amp;技能数值计算!L$2)*1,技能效果!$B:$B,0))="",1,INDEX(技能效果!R:R,MATCH((技能数值计算!$G25&amp;技能数值计算!L$2)*1,技能效果!$B:$B,0)))),0)=0,"",N25*IFERROR(INDEX(DetailType!$E:$E,MATCH(技能数值计算!M25,DetailType!$A:$A,0)),0)*IFERROR(IF(IF(INDEX(技能效果!R:R,MATCH((技能数值计算!$G25&amp;技能数值计算!L$2)*1,技能效果!$B:$B,0))="",1,INDEX(技能效果!R:R,MATCH((技能数值计算!$G25&amp;技能数值计算!L$2)*1,技能效果!$B:$B,0)))&gt;20,6,IF(INDEX(技能效果!R:R,MATCH((技能数值计算!$G25&amp;技能数值计算!L$2)*1,技能效果!$B:$B,0))="",1,INDEX(技能效果!R:R,MATCH((技能数值计算!$G25&amp;技能数值计算!L$2)*1,技能效果!$B:$B,0)))),0))</f>
        <v>1</v>
      </c>
      <c r="P25" s="71" t="str">
        <f>IFERROR(INDEX(技能效果!$C:$C,MATCH((技能数值计算!$G25&amp;技能数值计算!P$2)*1,技能效果!$B:$B,0)),"")</f>
        <v>李轩辕普攻水晶</v>
      </c>
      <c r="Q25" s="71">
        <f>IFERROR(INDEX(技能效果!$H:$H,MATCH((技能数值计算!$G25&amp;技能数值计算!P$2)*1,技能效果!$B:$B,0)),"")</f>
        <v>3006</v>
      </c>
      <c r="R25" s="75">
        <v>1</v>
      </c>
      <c r="S25" s="71">
        <f>IF(R25*IFERROR(INDEX(DetailType!$E:$E,MATCH(技能数值计算!Q25,DetailType!$A:$A,0)),0)*IFERROR(IF(IF(INDEX(技能效果!V:V,MATCH((技能数值计算!$G25&amp;技能数值计算!P$2)*1,技能效果!$B:$B,0))="",1,INDEX(技能效果!V:V,MATCH((技能数值计算!$G25&amp;技能数值计算!P$2)*1,技能效果!$B:$B,0)))&gt;20,6,IF(INDEX(技能效果!V:V,MATCH((技能数值计算!$G25&amp;技能数值计算!P$2)*1,技能效果!$B:$B,0))="",1,INDEX(技能效果!V:V,MATCH((技能数值计算!$G25&amp;技能数值计算!P$2)*1,技能效果!$B:$B,0)))),0)=0,"",R25*IFERROR(INDEX(DetailType!$E:$E,MATCH(技能数值计算!Q25,DetailType!$A:$A,0)),0)*IFERROR(IF(IF(INDEX(技能效果!V:V,MATCH((技能数值计算!$G25&amp;技能数值计算!P$2)*1,技能效果!$B:$B,0))="",1,INDEX(技能效果!V:V,MATCH((技能数值计算!$G25&amp;技能数值计算!P$2)*1,技能效果!$B:$B,0)))&gt;20,6,IF(INDEX(技能效果!V:V,MATCH((技能数值计算!$G25&amp;技能数值计算!P$2)*1,技能效果!$B:$B,0))="",1,INDEX(技能效果!V:V,MATCH((技能数值计算!$G25&amp;技能数值计算!P$2)*1,技能效果!$B:$B,0)))),0))</f>
        <v>0.5</v>
      </c>
      <c r="T25" s="71" t="str">
        <f>IFERROR(INDEX(技能效果!$C:$C,MATCH((技能数值计算!$G25&amp;技能数值计算!T$2)*1,技能效果!$B:$B,0)),"")</f>
        <v/>
      </c>
      <c r="U25" s="71" t="str">
        <f>IFERROR(INDEX(技能效果!$H:$H,MATCH((技能数值计算!$G25&amp;技能数值计算!T$2)*1,技能效果!$B:$B,0)),"")</f>
        <v/>
      </c>
      <c r="V25" s="75"/>
      <c r="W25" s="71" t="str">
        <f>IF(V25*IFERROR(INDEX(DetailType!$E:$E,MATCH(技能数值计算!U25,DetailType!$A:$A,0)),0)*IFERROR(IF(IF(INDEX(技能效果!Z:Z,MATCH((技能数值计算!$G25&amp;技能数值计算!T$2)*1,技能效果!$B:$B,0))="",1,INDEX(技能效果!Z:Z,MATCH((技能数值计算!$G25&amp;技能数值计算!T$2)*1,技能效果!$B:$B,0)))&gt;20,6,IF(INDEX(技能效果!Z:Z,MATCH((技能数值计算!$G25&amp;技能数值计算!T$2)*1,技能效果!$B:$B,0))="",1,INDEX(技能效果!Z:Z,MATCH((技能数值计算!$G25&amp;技能数值计算!T$2)*1,技能效果!$B:$B,0)))),0)=0,"",V25*IFERROR(INDEX(DetailType!$E:$E,MATCH(技能数值计算!U25,DetailType!$A:$A,0)),0)*IFERROR(IF(IF(INDEX(技能效果!Z:Z,MATCH((技能数值计算!$G25&amp;技能数值计算!T$2)*1,技能效果!$B:$B,0))="",1,INDEX(技能效果!Z:Z,MATCH((技能数值计算!$G25&amp;技能数值计算!T$2)*1,技能效果!$B:$B,0)))&gt;20,6,IF(INDEX(技能效果!Z:Z,MATCH((技能数值计算!$G25&amp;技能数值计算!T$2)*1,技能效果!$B:$B,0))="",1,INDEX(技能效果!Z:Z,MATCH((技能数值计算!$G25&amp;技能数值计算!T$2)*1,技能效果!$B:$B,0)))),0))</f>
        <v/>
      </c>
      <c r="X25" s="71" t="str">
        <f>IFERROR(INDEX(技能效果!$C:$C,MATCH((技能数值计算!$G25&amp;技能数值计算!X$2)*1,技能效果!$B:$B,0)),"")</f>
        <v/>
      </c>
      <c r="Y25" s="71" t="str">
        <f>IFERROR(INDEX(技能效果!$H:$H,MATCH((技能数值计算!$G25&amp;技能数值计算!X$2)*1,技能效果!$B:$B,0)),"")</f>
        <v/>
      </c>
      <c r="Z25" s="75"/>
      <c r="AA25" s="71" t="str">
        <f>IF(Z25*IFERROR(INDEX(DetailType!$E:$E,MATCH(技能数值计算!Y25,DetailType!$A:$A,0)),0)*IFERROR(IF(IF(INDEX(技能效果!AD:AD,MATCH((技能数值计算!$G25&amp;技能数值计算!X$2)*1,技能效果!$B:$B,0))="",1,INDEX(技能效果!AD:AD,MATCH((技能数值计算!$G25&amp;技能数值计算!X$2)*1,技能效果!$B:$B,0)))&gt;20,6,IF(INDEX(技能效果!AD:AD,MATCH((技能数值计算!$G25&amp;技能数值计算!X$2)*1,技能效果!$B:$B,0))="",1,INDEX(技能效果!AD:AD,MATCH((技能数值计算!$G25&amp;技能数值计算!X$2)*1,技能效果!$B:$B,0)))),0)=0,"",Z25*IFERROR(INDEX(DetailType!$E:$E,MATCH(技能数值计算!Y25,DetailType!$A:$A,0)),0)*IFERROR(IF(IF(INDEX(技能效果!AD:AD,MATCH((技能数值计算!$G25&amp;技能数值计算!X$2)*1,技能效果!$B:$B,0))="",1,INDEX(技能效果!AD:AD,MATCH((技能数值计算!$G25&amp;技能数值计算!X$2)*1,技能效果!$B:$B,0)))&gt;20,6,IF(INDEX(技能效果!AD:AD,MATCH((技能数值计算!$G25&amp;技能数值计算!X$2)*1,技能效果!$B:$B,0))="",1,INDEX(技能效果!AD:AD,MATCH((技能数值计算!$G25&amp;技能数值计算!X$2)*1,技能效果!$B:$B,0)))),0))</f>
        <v/>
      </c>
      <c r="AB25" s="71" t="str">
        <f>IFERROR(INDEX(技能效果!$C:$C,MATCH((技能数值计算!$G25&amp;技能数值计算!AB$2)*1,技能效果!$B:$B,0)),"")</f>
        <v/>
      </c>
      <c r="AC25" s="71" t="str">
        <f>IFERROR(INDEX(技能效果!$H:$H,MATCH((技能数值计算!$G25&amp;技能数值计算!AB$2)*1,技能效果!$B:$B,0)),"")</f>
        <v/>
      </c>
      <c r="AD25" s="75"/>
      <c r="AE25" s="72" t="str">
        <f>IF(AD25*IFERROR(INDEX(DetailType!$E:$E,MATCH(技能数值计算!AC25,DetailType!$A:$A,0)),0)*IFERROR(IF(IF(INDEX(技能效果!AG:AG,MATCH((技能数值计算!$G25&amp;技能数值计算!AB$2)*1,技能效果!$B:$B,0))="",1,INDEX(技能效果!AG:AG,MATCH((技能数值计算!$G25&amp;技能数值计算!AB$2)*1,技能效果!$B:$B,0)))&gt;20,6,IF(INDEX(技能效果!AG:AG,MATCH((技能数值计算!$G25&amp;技能数值计算!AB$2)*1,技能效果!$B:$B,0))="",1,INDEX(技能效果!AG:AG,MATCH((技能数值计算!$G25&amp;技能数值计算!AB$2)*1,技能效果!$B:$B,0)))),0)=0,"",AD25*IFERROR(INDEX(DetailType!$E:$E,MATCH(技能数值计算!AC25,DetailType!$A:$A,0)),0)*IFERROR(IF(IF(INDEX(技能效果!AG:AG,MATCH((技能数值计算!$G25&amp;技能数值计算!AB$2)*1,技能效果!$B:$B,0))="",1,INDEX(技能效果!AG:AG,MATCH((技能数值计算!$G25&amp;技能数值计算!AB$2)*1,技能效果!$B:$B,0)))&gt;20,6,IF(INDEX(技能效果!AG:AG,MATCH((技能数值计算!$G25&amp;技能数值计算!AB$2)*1,技能效果!$B:$B,0))="",1,INDEX(技能效果!AG:AG,MATCH((技能数值计算!$G25&amp;技能数值计算!AB$2)*1,技能效果!$B:$B,0)))),0))</f>
        <v/>
      </c>
    </row>
    <row r="26" spans="3:31" x14ac:dyDescent="0.3">
      <c r="C26" s="93">
        <v>8</v>
      </c>
      <c r="D26" s="90">
        <v>0.84</v>
      </c>
      <c r="G26" s="77">
        <f>技能!B71</f>
        <v>1307006</v>
      </c>
      <c r="H26" s="78" t="str">
        <f>INDEX(技能!E:E,MATCH(技能数值计算!G26,技能!B:B,0))</f>
        <v>项羽普攻</v>
      </c>
      <c r="I26" s="81"/>
      <c r="J26" s="85">
        <v>1.5</v>
      </c>
      <c r="K26" s="86">
        <f t="shared" si="0"/>
        <v>1.5</v>
      </c>
      <c r="L26" s="83" t="str">
        <f>IFERROR(INDEX(技能效果!$C:$C,MATCH((技能数值计算!$G26&amp;技能数值计算!L$2)*1,技能效果!$B:$B,0)),"")</f>
        <v>项羽普攻伤害</v>
      </c>
      <c r="M26" s="71">
        <f>IFERROR(INDEX(技能效果!$H:$H,MATCH((技能数值计算!$G26&amp;技能数值计算!L$2)*1,技能效果!$B:$B,0)),"")</f>
        <v>1001</v>
      </c>
      <c r="N26" s="75">
        <v>1</v>
      </c>
      <c r="O26" s="71">
        <f>IF(N26*IFERROR(INDEX(DetailType!$E:$E,MATCH(技能数值计算!M26,DetailType!$A:$A,0)),0)*IFERROR(IF(IF(INDEX(技能效果!R:R,MATCH((技能数值计算!$G26&amp;技能数值计算!L$2)*1,技能效果!$B:$B,0))="",1,INDEX(技能效果!R:R,MATCH((技能数值计算!$G26&amp;技能数值计算!L$2)*1,技能效果!$B:$B,0)))&gt;20,6,IF(INDEX(技能效果!R:R,MATCH((技能数值计算!$G26&amp;技能数值计算!L$2)*1,技能效果!$B:$B,0))="",1,INDEX(技能效果!R:R,MATCH((技能数值计算!$G26&amp;技能数值计算!L$2)*1,技能效果!$B:$B,0)))),0)=0,"",N26*IFERROR(INDEX(DetailType!$E:$E,MATCH(技能数值计算!M26,DetailType!$A:$A,0)),0)*IFERROR(IF(IF(INDEX(技能效果!R:R,MATCH((技能数值计算!$G26&amp;技能数值计算!L$2)*1,技能效果!$B:$B,0))="",1,INDEX(技能效果!R:R,MATCH((技能数值计算!$G26&amp;技能数值计算!L$2)*1,技能效果!$B:$B,0)))&gt;20,6,IF(INDEX(技能效果!R:R,MATCH((技能数值计算!$G26&amp;技能数值计算!L$2)*1,技能效果!$B:$B,0))="",1,INDEX(技能效果!R:R,MATCH((技能数值计算!$G26&amp;技能数值计算!L$2)*1,技能效果!$B:$B,0)))),0))</f>
        <v>1</v>
      </c>
      <c r="P26" s="71" t="str">
        <f>IFERROR(INDEX(技能效果!$C:$C,MATCH((技能数值计算!$G26&amp;技能数值计算!P$2)*1,技能效果!$B:$B,0)),"")</f>
        <v>项羽普攻水晶</v>
      </c>
      <c r="Q26" s="71">
        <f>IFERROR(INDEX(技能效果!$H:$H,MATCH((技能数值计算!$G26&amp;技能数值计算!P$2)*1,技能效果!$B:$B,0)),"")</f>
        <v>3006</v>
      </c>
      <c r="R26" s="75">
        <v>1</v>
      </c>
      <c r="S26" s="71">
        <f>IF(R26*IFERROR(INDEX(DetailType!$E:$E,MATCH(技能数值计算!Q26,DetailType!$A:$A,0)),0)*IFERROR(IF(IF(INDEX(技能效果!V:V,MATCH((技能数值计算!$G26&amp;技能数值计算!P$2)*1,技能效果!$B:$B,0))="",1,INDEX(技能效果!V:V,MATCH((技能数值计算!$G26&amp;技能数值计算!P$2)*1,技能效果!$B:$B,0)))&gt;20,6,IF(INDEX(技能效果!V:V,MATCH((技能数值计算!$G26&amp;技能数值计算!P$2)*1,技能效果!$B:$B,0))="",1,INDEX(技能效果!V:V,MATCH((技能数值计算!$G26&amp;技能数值计算!P$2)*1,技能效果!$B:$B,0)))),0)=0,"",R26*IFERROR(INDEX(DetailType!$E:$E,MATCH(技能数值计算!Q26,DetailType!$A:$A,0)),0)*IFERROR(IF(IF(INDEX(技能效果!V:V,MATCH((技能数值计算!$G26&amp;技能数值计算!P$2)*1,技能效果!$B:$B,0))="",1,INDEX(技能效果!V:V,MATCH((技能数值计算!$G26&amp;技能数值计算!P$2)*1,技能效果!$B:$B,0)))&gt;20,6,IF(INDEX(技能效果!V:V,MATCH((技能数值计算!$G26&amp;技能数值计算!P$2)*1,技能效果!$B:$B,0))="",1,INDEX(技能效果!V:V,MATCH((技能数值计算!$G26&amp;技能数值计算!P$2)*1,技能效果!$B:$B,0)))),0))</f>
        <v>0.5</v>
      </c>
      <c r="T26" s="71" t="str">
        <f>IFERROR(INDEX(技能效果!$C:$C,MATCH((技能数值计算!$G26&amp;技能数值计算!T$2)*1,技能效果!$B:$B,0)),"")</f>
        <v/>
      </c>
      <c r="U26" s="71" t="str">
        <f>IFERROR(INDEX(技能效果!$H:$H,MATCH((技能数值计算!$G26&amp;技能数值计算!T$2)*1,技能效果!$B:$B,0)),"")</f>
        <v/>
      </c>
      <c r="V26" s="75"/>
      <c r="W26" s="71" t="str">
        <f>IF(V26*IFERROR(INDEX(DetailType!$E:$E,MATCH(技能数值计算!U26,DetailType!$A:$A,0)),0)*IFERROR(IF(IF(INDEX(技能效果!Z:Z,MATCH((技能数值计算!$G26&amp;技能数值计算!T$2)*1,技能效果!$B:$B,0))="",1,INDEX(技能效果!Z:Z,MATCH((技能数值计算!$G26&amp;技能数值计算!T$2)*1,技能效果!$B:$B,0)))&gt;20,6,IF(INDEX(技能效果!Z:Z,MATCH((技能数值计算!$G26&amp;技能数值计算!T$2)*1,技能效果!$B:$B,0))="",1,INDEX(技能效果!Z:Z,MATCH((技能数值计算!$G26&amp;技能数值计算!T$2)*1,技能效果!$B:$B,0)))),0)=0,"",V26*IFERROR(INDEX(DetailType!$E:$E,MATCH(技能数值计算!U26,DetailType!$A:$A,0)),0)*IFERROR(IF(IF(INDEX(技能效果!Z:Z,MATCH((技能数值计算!$G26&amp;技能数值计算!T$2)*1,技能效果!$B:$B,0))="",1,INDEX(技能效果!Z:Z,MATCH((技能数值计算!$G26&amp;技能数值计算!T$2)*1,技能效果!$B:$B,0)))&gt;20,6,IF(INDEX(技能效果!Z:Z,MATCH((技能数值计算!$G26&amp;技能数值计算!T$2)*1,技能效果!$B:$B,0))="",1,INDEX(技能效果!Z:Z,MATCH((技能数值计算!$G26&amp;技能数值计算!T$2)*1,技能效果!$B:$B,0)))),0))</f>
        <v/>
      </c>
      <c r="X26" s="71" t="str">
        <f>IFERROR(INDEX(技能效果!$C:$C,MATCH((技能数值计算!$G26&amp;技能数值计算!X$2)*1,技能效果!$B:$B,0)),"")</f>
        <v/>
      </c>
      <c r="Y26" s="71" t="str">
        <f>IFERROR(INDEX(技能效果!$H:$H,MATCH((技能数值计算!$G26&amp;技能数值计算!X$2)*1,技能效果!$B:$B,0)),"")</f>
        <v/>
      </c>
      <c r="Z26" s="75"/>
      <c r="AA26" s="71" t="str">
        <f>IF(Z26*IFERROR(INDEX(DetailType!$E:$E,MATCH(技能数值计算!Y26,DetailType!$A:$A,0)),0)*IFERROR(IF(IF(INDEX(技能效果!AD:AD,MATCH((技能数值计算!$G26&amp;技能数值计算!X$2)*1,技能效果!$B:$B,0))="",1,INDEX(技能效果!AD:AD,MATCH((技能数值计算!$G26&amp;技能数值计算!X$2)*1,技能效果!$B:$B,0)))&gt;20,6,IF(INDEX(技能效果!AD:AD,MATCH((技能数值计算!$G26&amp;技能数值计算!X$2)*1,技能效果!$B:$B,0))="",1,INDEX(技能效果!AD:AD,MATCH((技能数值计算!$G26&amp;技能数值计算!X$2)*1,技能效果!$B:$B,0)))),0)=0,"",Z26*IFERROR(INDEX(DetailType!$E:$E,MATCH(技能数值计算!Y26,DetailType!$A:$A,0)),0)*IFERROR(IF(IF(INDEX(技能效果!AD:AD,MATCH((技能数值计算!$G26&amp;技能数值计算!X$2)*1,技能效果!$B:$B,0))="",1,INDEX(技能效果!AD:AD,MATCH((技能数值计算!$G26&amp;技能数值计算!X$2)*1,技能效果!$B:$B,0)))&gt;20,6,IF(INDEX(技能效果!AD:AD,MATCH((技能数值计算!$G26&amp;技能数值计算!X$2)*1,技能效果!$B:$B,0))="",1,INDEX(技能效果!AD:AD,MATCH((技能数值计算!$G26&amp;技能数值计算!X$2)*1,技能效果!$B:$B,0)))),0))</f>
        <v/>
      </c>
      <c r="AB26" s="71" t="str">
        <f>IFERROR(INDEX(技能效果!$C:$C,MATCH((技能数值计算!$G26&amp;技能数值计算!AB$2)*1,技能效果!$B:$B,0)),"")</f>
        <v/>
      </c>
      <c r="AC26" s="71" t="str">
        <f>IFERROR(INDEX(技能效果!$H:$H,MATCH((技能数值计算!$G26&amp;技能数值计算!AB$2)*1,技能效果!$B:$B,0)),"")</f>
        <v/>
      </c>
      <c r="AD26" s="75"/>
      <c r="AE26" s="72" t="str">
        <f>IF(AD26*IFERROR(INDEX(DetailType!$E:$E,MATCH(技能数值计算!AC26,DetailType!$A:$A,0)),0)*IFERROR(IF(IF(INDEX(技能效果!AG:AG,MATCH((技能数值计算!$G26&amp;技能数值计算!AB$2)*1,技能效果!$B:$B,0))="",1,INDEX(技能效果!AG:AG,MATCH((技能数值计算!$G26&amp;技能数值计算!AB$2)*1,技能效果!$B:$B,0)))&gt;20,6,IF(INDEX(技能效果!AG:AG,MATCH((技能数值计算!$G26&amp;技能数值计算!AB$2)*1,技能效果!$B:$B,0))="",1,INDEX(技能效果!AG:AG,MATCH((技能数值计算!$G26&amp;技能数值计算!AB$2)*1,技能效果!$B:$B,0)))),0)=0,"",AD26*IFERROR(INDEX(DetailType!$E:$E,MATCH(技能数值计算!AC26,DetailType!$A:$A,0)),0)*IFERROR(IF(IF(INDEX(技能效果!AG:AG,MATCH((技能数值计算!$G26&amp;技能数值计算!AB$2)*1,技能效果!$B:$B,0))="",1,INDEX(技能效果!AG:AG,MATCH((技能数值计算!$G26&amp;技能数值计算!AB$2)*1,技能效果!$B:$B,0)))&gt;20,6,IF(INDEX(技能效果!AG:AG,MATCH((技能数值计算!$G26&amp;技能数值计算!AB$2)*1,技能效果!$B:$B,0))="",1,INDEX(技能效果!AG:AG,MATCH((技能数值计算!$G26&amp;技能数值计算!AB$2)*1,技能效果!$B:$B,0)))),0))</f>
        <v/>
      </c>
    </row>
    <row r="27" spans="3:31" x14ac:dyDescent="0.3">
      <c r="C27" s="93">
        <v>9</v>
      </c>
      <c r="D27" s="90">
        <v>0.92</v>
      </c>
      <c r="G27" s="77">
        <f>技能!B72</f>
        <v>1307007</v>
      </c>
      <c r="H27" s="78" t="str">
        <f>INDEX(技能!E:E,MATCH(技能数值计算!G27,技能!B:B,0))</f>
        <v>天使缇娜普攻</v>
      </c>
      <c r="I27" s="81"/>
      <c r="J27" s="85">
        <v>1.5</v>
      </c>
      <c r="K27" s="86">
        <f t="shared" si="0"/>
        <v>1.5</v>
      </c>
      <c r="L27" s="83" t="str">
        <f>IFERROR(INDEX(技能效果!$C:$C,MATCH((技能数值计算!$G27&amp;技能数值计算!L$2)*1,技能效果!$B:$B,0)),"")</f>
        <v>天使缇娜普攻伤害</v>
      </c>
      <c r="M27" s="71">
        <f>IFERROR(INDEX(技能效果!$H:$H,MATCH((技能数值计算!$G27&amp;技能数值计算!L$2)*1,技能效果!$B:$B,0)),"")</f>
        <v>1001</v>
      </c>
      <c r="N27" s="75">
        <v>1</v>
      </c>
      <c r="O27" s="71">
        <f>IF(N27*IFERROR(INDEX(DetailType!$E:$E,MATCH(技能数值计算!M27,DetailType!$A:$A,0)),0)*IFERROR(IF(IF(INDEX(技能效果!R:R,MATCH((技能数值计算!$G27&amp;技能数值计算!L$2)*1,技能效果!$B:$B,0))="",1,INDEX(技能效果!R:R,MATCH((技能数值计算!$G27&amp;技能数值计算!L$2)*1,技能效果!$B:$B,0)))&gt;20,6,IF(INDEX(技能效果!R:R,MATCH((技能数值计算!$G27&amp;技能数值计算!L$2)*1,技能效果!$B:$B,0))="",1,INDEX(技能效果!R:R,MATCH((技能数值计算!$G27&amp;技能数值计算!L$2)*1,技能效果!$B:$B,0)))),0)=0,"",N27*IFERROR(INDEX(DetailType!$E:$E,MATCH(技能数值计算!M27,DetailType!$A:$A,0)),0)*IFERROR(IF(IF(INDEX(技能效果!R:R,MATCH((技能数值计算!$G27&amp;技能数值计算!L$2)*1,技能效果!$B:$B,0))="",1,INDEX(技能效果!R:R,MATCH((技能数值计算!$G27&amp;技能数值计算!L$2)*1,技能效果!$B:$B,0)))&gt;20,6,IF(INDEX(技能效果!R:R,MATCH((技能数值计算!$G27&amp;技能数值计算!L$2)*1,技能效果!$B:$B,0))="",1,INDEX(技能效果!R:R,MATCH((技能数值计算!$G27&amp;技能数值计算!L$2)*1,技能效果!$B:$B,0)))),0))</f>
        <v>1</v>
      </c>
      <c r="P27" s="71" t="str">
        <f>IFERROR(INDEX(技能效果!$C:$C,MATCH((技能数值计算!$G27&amp;技能数值计算!P$2)*1,技能效果!$B:$B,0)),"")</f>
        <v>天使缇娜普攻水晶</v>
      </c>
      <c r="Q27" s="71">
        <f>IFERROR(INDEX(技能效果!$H:$H,MATCH((技能数值计算!$G27&amp;技能数值计算!P$2)*1,技能效果!$B:$B,0)),"")</f>
        <v>3006</v>
      </c>
      <c r="R27" s="75">
        <v>1</v>
      </c>
      <c r="S27" s="71">
        <f>IF(R27*IFERROR(INDEX(DetailType!$E:$E,MATCH(技能数值计算!Q27,DetailType!$A:$A,0)),0)*IFERROR(IF(IF(INDEX(技能效果!V:V,MATCH((技能数值计算!$G27&amp;技能数值计算!P$2)*1,技能效果!$B:$B,0))="",1,INDEX(技能效果!V:V,MATCH((技能数值计算!$G27&amp;技能数值计算!P$2)*1,技能效果!$B:$B,0)))&gt;20,6,IF(INDEX(技能效果!V:V,MATCH((技能数值计算!$G27&amp;技能数值计算!P$2)*1,技能效果!$B:$B,0))="",1,INDEX(技能效果!V:V,MATCH((技能数值计算!$G27&amp;技能数值计算!P$2)*1,技能效果!$B:$B,0)))),0)=0,"",R27*IFERROR(INDEX(DetailType!$E:$E,MATCH(技能数值计算!Q27,DetailType!$A:$A,0)),0)*IFERROR(IF(IF(INDEX(技能效果!V:V,MATCH((技能数值计算!$G27&amp;技能数值计算!P$2)*1,技能效果!$B:$B,0))="",1,INDEX(技能效果!V:V,MATCH((技能数值计算!$G27&amp;技能数值计算!P$2)*1,技能效果!$B:$B,0)))&gt;20,6,IF(INDEX(技能效果!V:V,MATCH((技能数值计算!$G27&amp;技能数值计算!P$2)*1,技能效果!$B:$B,0))="",1,INDEX(技能效果!V:V,MATCH((技能数值计算!$G27&amp;技能数值计算!P$2)*1,技能效果!$B:$B,0)))),0))</f>
        <v>0.5</v>
      </c>
      <c r="T27" s="71" t="str">
        <f>IFERROR(INDEX(技能效果!$C:$C,MATCH((技能数值计算!$G27&amp;技能数值计算!T$2)*1,技能效果!$B:$B,0)),"")</f>
        <v/>
      </c>
      <c r="U27" s="71" t="str">
        <f>IFERROR(INDEX(技能效果!$H:$H,MATCH((技能数值计算!$G27&amp;技能数值计算!T$2)*1,技能效果!$B:$B,0)),"")</f>
        <v/>
      </c>
      <c r="V27" s="75"/>
      <c r="W27" s="71" t="str">
        <f>IF(V27*IFERROR(INDEX(DetailType!$E:$E,MATCH(技能数值计算!U27,DetailType!$A:$A,0)),0)*IFERROR(IF(IF(INDEX(技能效果!Z:Z,MATCH((技能数值计算!$G27&amp;技能数值计算!T$2)*1,技能效果!$B:$B,0))="",1,INDEX(技能效果!Z:Z,MATCH((技能数值计算!$G27&amp;技能数值计算!T$2)*1,技能效果!$B:$B,0)))&gt;20,6,IF(INDEX(技能效果!Z:Z,MATCH((技能数值计算!$G27&amp;技能数值计算!T$2)*1,技能效果!$B:$B,0))="",1,INDEX(技能效果!Z:Z,MATCH((技能数值计算!$G27&amp;技能数值计算!T$2)*1,技能效果!$B:$B,0)))),0)=0,"",V27*IFERROR(INDEX(DetailType!$E:$E,MATCH(技能数值计算!U27,DetailType!$A:$A,0)),0)*IFERROR(IF(IF(INDEX(技能效果!Z:Z,MATCH((技能数值计算!$G27&amp;技能数值计算!T$2)*1,技能效果!$B:$B,0))="",1,INDEX(技能效果!Z:Z,MATCH((技能数值计算!$G27&amp;技能数值计算!T$2)*1,技能效果!$B:$B,0)))&gt;20,6,IF(INDEX(技能效果!Z:Z,MATCH((技能数值计算!$G27&amp;技能数值计算!T$2)*1,技能效果!$B:$B,0))="",1,INDEX(技能效果!Z:Z,MATCH((技能数值计算!$G27&amp;技能数值计算!T$2)*1,技能效果!$B:$B,0)))),0))</f>
        <v/>
      </c>
      <c r="X27" s="71" t="str">
        <f>IFERROR(INDEX(技能效果!$C:$C,MATCH((技能数值计算!$G27&amp;技能数值计算!X$2)*1,技能效果!$B:$B,0)),"")</f>
        <v/>
      </c>
      <c r="Y27" s="71" t="str">
        <f>IFERROR(INDEX(技能效果!$H:$H,MATCH((技能数值计算!$G27&amp;技能数值计算!X$2)*1,技能效果!$B:$B,0)),"")</f>
        <v/>
      </c>
      <c r="Z27" s="75"/>
      <c r="AA27" s="71" t="str">
        <f>IF(Z27*IFERROR(INDEX(DetailType!$E:$E,MATCH(技能数值计算!Y27,DetailType!$A:$A,0)),0)*IFERROR(IF(IF(INDEX(技能效果!AD:AD,MATCH((技能数值计算!$G27&amp;技能数值计算!X$2)*1,技能效果!$B:$B,0))="",1,INDEX(技能效果!AD:AD,MATCH((技能数值计算!$G27&amp;技能数值计算!X$2)*1,技能效果!$B:$B,0)))&gt;20,6,IF(INDEX(技能效果!AD:AD,MATCH((技能数值计算!$G27&amp;技能数值计算!X$2)*1,技能效果!$B:$B,0))="",1,INDEX(技能效果!AD:AD,MATCH((技能数值计算!$G27&amp;技能数值计算!X$2)*1,技能效果!$B:$B,0)))),0)=0,"",Z27*IFERROR(INDEX(DetailType!$E:$E,MATCH(技能数值计算!Y27,DetailType!$A:$A,0)),0)*IFERROR(IF(IF(INDEX(技能效果!AD:AD,MATCH((技能数值计算!$G27&amp;技能数值计算!X$2)*1,技能效果!$B:$B,0))="",1,INDEX(技能效果!AD:AD,MATCH((技能数值计算!$G27&amp;技能数值计算!X$2)*1,技能效果!$B:$B,0)))&gt;20,6,IF(INDEX(技能效果!AD:AD,MATCH((技能数值计算!$G27&amp;技能数值计算!X$2)*1,技能效果!$B:$B,0))="",1,INDEX(技能效果!AD:AD,MATCH((技能数值计算!$G27&amp;技能数值计算!X$2)*1,技能效果!$B:$B,0)))),0))</f>
        <v/>
      </c>
      <c r="AB27" s="71" t="str">
        <f>IFERROR(INDEX(技能效果!$C:$C,MATCH((技能数值计算!$G27&amp;技能数值计算!AB$2)*1,技能效果!$B:$B,0)),"")</f>
        <v/>
      </c>
      <c r="AC27" s="71" t="str">
        <f>IFERROR(INDEX(技能效果!$H:$H,MATCH((技能数值计算!$G27&amp;技能数值计算!AB$2)*1,技能效果!$B:$B,0)),"")</f>
        <v/>
      </c>
      <c r="AD27" s="75"/>
      <c r="AE27" s="72" t="str">
        <f>IF(AD27*IFERROR(INDEX(DetailType!$E:$E,MATCH(技能数值计算!AC27,DetailType!$A:$A,0)),0)*IFERROR(IF(IF(INDEX(技能效果!AG:AG,MATCH((技能数值计算!$G27&amp;技能数值计算!AB$2)*1,技能效果!$B:$B,0))="",1,INDEX(技能效果!AG:AG,MATCH((技能数值计算!$G27&amp;技能数值计算!AB$2)*1,技能效果!$B:$B,0)))&gt;20,6,IF(INDEX(技能效果!AG:AG,MATCH((技能数值计算!$G27&amp;技能数值计算!AB$2)*1,技能效果!$B:$B,0))="",1,INDEX(技能效果!AG:AG,MATCH((技能数值计算!$G27&amp;技能数值计算!AB$2)*1,技能效果!$B:$B,0)))),0)=0,"",AD27*IFERROR(INDEX(DetailType!$E:$E,MATCH(技能数值计算!AC27,DetailType!$A:$A,0)),0)*IFERROR(IF(IF(INDEX(技能效果!AG:AG,MATCH((技能数值计算!$G27&amp;技能数值计算!AB$2)*1,技能效果!$B:$B,0))="",1,INDEX(技能效果!AG:AG,MATCH((技能数值计算!$G27&amp;技能数值计算!AB$2)*1,技能效果!$B:$B,0)))&gt;20,6,IF(INDEX(技能效果!AG:AG,MATCH((技能数值计算!$G27&amp;技能数值计算!AB$2)*1,技能效果!$B:$B,0))="",1,INDEX(技能效果!AG:AG,MATCH((技能数值计算!$G27&amp;技能数值计算!AB$2)*1,技能效果!$B:$B,0)))),0))</f>
        <v/>
      </c>
    </row>
    <row r="28" spans="3:31" ht="17.25" thickBot="1" x14ac:dyDescent="0.35">
      <c r="C28" s="94">
        <v>10</v>
      </c>
      <c r="D28" s="91">
        <v>1</v>
      </c>
      <c r="G28" s="77">
        <f>技能!B73</f>
        <v>1307008</v>
      </c>
      <c r="H28" s="78" t="str">
        <f>INDEX(技能!E:E,MATCH(技能数值计算!G28,技能!B:B,0))</f>
        <v>夏侯渊普攻</v>
      </c>
      <c r="I28" s="81"/>
      <c r="J28" s="85">
        <v>1.5</v>
      </c>
      <c r="K28" s="86">
        <f t="shared" si="0"/>
        <v>1.5</v>
      </c>
      <c r="L28" s="83" t="str">
        <f>IFERROR(INDEX(技能效果!$C:$C,MATCH((技能数值计算!$G28&amp;技能数值计算!L$2)*1,技能效果!$B:$B,0)),"")</f>
        <v>夏侯渊普攻伤害</v>
      </c>
      <c r="M28" s="71">
        <f>IFERROR(INDEX(技能效果!$H:$H,MATCH((技能数值计算!$G28&amp;技能数值计算!L$2)*1,技能效果!$B:$B,0)),"")</f>
        <v>1001</v>
      </c>
      <c r="N28" s="75">
        <v>1</v>
      </c>
      <c r="O28" s="71">
        <f>IF(N28*IFERROR(INDEX(DetailType!$E:$E,MATCH(技能数值计算!M28,DetailType!$A:$A,0)),0)*IFERROR(IF(IF(INDEX(技能效果!R:R,MATCH((技能数值计算!$G28&amp;技能数值计算!L$2)*1,技能效果!$B:$B,0))="",1,INDEX(技能效果!R:R,MATCH((技能数值计算!$G28&amp;技能数值计算!L$2)*1,技能效果!$B:$B,0)))&gt;20,6,IF(INDEX(技能效果!R:R,MATCH((技能数值计算!$G28&amp;技能数值计算!L$2)*1,技能效果!$B:$B,0))="",1,INDEX(技能效果!R:R,MATCH((技能数值计算!$G28&amp;技能数值计算!L$2)*1,技能效果!$B:$B,0)))),0)=0,"",N28*IFERROR(INDEX(DetailType!$E:$E,MATCH(技能数值计算!M28,DetailType!$A:$A,0)),0)*IFERROR(IF(IF(INDEX(技能效果!R:R,MATCH((技能数值计算!$G28&amp;技能数值计算!L$2)*1,技能效果!$B:$B,0))="",1,INDEX(技能效果!R:R,MATCH((技能数值计算!$G28&amp;技能数值计算!L$2)*1,技能效果!$B:$B,0)))&gt;20,6,IF(INDEX(技能效果!R:R,MATCH((技能数值计算!$G28&amp;技能数值计算!L$2)*1,技能效果!$B:$B,0))="",1,INDEX(技能效果!R:R,MATCH((技能数值计算!$G28&amp;技能数值计算!L$2)*1,技能效果!$B:$B,0)))),0))</f>
        <v>1</v>
      </c>
      <c r="P28" s="71" t="str">
        <f>IFERROR(INDEX(技能效果!$C:$C,MATCH((技能数值计算!$G28&amp;技能数值计算!P$2)*1,技能效果!$B:$B,0)),"")</f>
        <v>夏侯渊普攻水晶</v>
      </c>
      <c r="Q28" s="71">
        <f>IFERROR(INDEX(技能效果!$H:$H,MATCH((技能数值计算!$G28&amp;技能数值计算!P$2)*1,技能效果!$B:$B,0)),"")</f>
        <v>3006</v>
      </c>
      <c r="R28" s="75">
        <v>1</v>
      </c>
      <c r="S28" s="71">
        <f>IF(R28*IFERROR(INDEX(DetailType!$E:$E,MATCH(技能数值计算!Q28,DetailType!$A:$A,0)),0)*IFERROR(IF(IF(INDEX(技能效果!V:V,MATCH((技能数值计算!$G28&amp;技能数值计算!P$2)*1,技能效果!$B:$B,0))="",1,INDEX(技能效果!V:V,MATCH((技能数值计算!$G28&amp;技能数值计算!P$2)*1,技能效果!$B:$B,0)))&gt;20,6,IF(INDEX(技能效果!V:V,MATCH((技能数值计算!$G28&amp;技能数值计算!P$2)*1,技能效果!$B:$B,0))="",1,INDEX(技能效果!V:V,MATCH((技能数值计算!$G28&amp;技能数值计算!P$2)*1,技能效果!$B:$B,0)))),0)=0,"",R28*IFERROR(INDEX(DetailType!$E:$E,MATCH(技能数值计算!Q28,DetailType!$A:$A,0)),0)*IFERROR(IF(IF(INDEX(技能效果!V:V,MATCH((技能数值计算!$G28&amp;技能数值计算!P$2)*1,技能效果!$B:$B,0))="",1,INDEX(技能效果!V:V,MATCH((技能数值计算!$G28&amp;技能数值计算!P$2)*1,技能效果!$B:$B,0)))&gt;20,6,IF(INDEX(技能效果!V:V,MATCH((技能数值计算!$G28&amp;技能数值计算!P$2)*1,技能效果!$B:$B,0))="",1,INDEX(技能效果!V:V,MATCH((技能数值计算!$G28&amp;技能数值计算!P$2)*1,技能效果!$B:$B,0)))),0))</f>
        <v>0.5</v>
      </c>
      <c r="T28" s="71" t="str">
        <f>IFERROR(INDEX(技能效果!$C:$C,MATCH((技能数值计算!$G28&amp;技能数值计算!T$2)*1,技能效果!$B:$B,0)),"")</f>
        <v/>
      </c>
      <c r="U28" s="71" t="str">
        <f>IFERROR(INDEX(技能效果!$H:$H,MATCH((技能数值计算!$G28&amp;技能数值计算!T$2)*1,技能效果!$B:$B,0)),"")</f>
        <v/>
      </c>
      <c r="V28" s="75"/>
      <c r="W28" s="71" t="str">
        <f>IF(V28*IFERROR(INDEX(DetailType!$E:$E,MATCH(技能数值计算!U28,DetailType!$A:$A,0)),0)*IFERROR(IF(IF(INDEX(技能效果!Z:Z,MATCH((技能数值计算!$G28&amp;技能数值计算!T$2)*1,技能效果!$B:$B,0))="",1,INDEX(技能效果!Z:Z,MATCH((技能数值计算!$G28&amp;技能数值计算!T$2)*1,技能效果!$B:$B,0)))&gt;20,6,IF(INDEX(技能效果!Z:Z,MATCH((技能数值计算!$G28&amp;技能数值计算!T$2)*1,技能效果!$B:$B,0))="",1,INDEX(技能效果!Z:Z,MATCH((技能数值计算!$G28&amp;技能数值计算!T$2)*1,技能效果!$B:$B,0)))),0)=0,"",V28*IFERROR(INDEX(DetailType!$E:$E,MATCH(技能数值计算!U28,DetailType!$A:$A,0)),0)*IFERROR(IF(IF(INDEX(技能效果!Z:Z,MATCH((技能数值计算!$G28&amp;技能数值计算!T$2)*1,技能效果!$B:$B,0))="",1,INDEX(技能效果!Z:Z,MATCH((技能数值计算!$G28&amp;技能数值计算!T$2)*1,技能效果!$B:$B,0)))&gt;20,6,IF(INDEX(技能效果!Z:Z,MATCH((技能数值计算!$G28&amp;技能数值计算!T$2)*1,技能效果!$B:$B,0))="",1,INDEX(技能效果!Z:Z,MATCH((技能数值计算!$G28&amp;技能数值计算!T$2)*1,技能效果!$B:$B,0)))),0))</f>
        <v/>
      </c>
      <c r="X28" s="71" t="str">
        <f>IFERROR(INDEX(技能效果!$C:$C,MATCH((技能数值计算!$G28&amp;技能数值计算!X$2)*1,技能效果!$B:$B,0)),"")</f>
        <v/>
      </c>
      <c r="Y28" s="71" t="str">
        <f>IFERROR(INDEX(技能效果!$H:$H,MATCH((技能数值计算!$G28&amp;技能数值计算!X$2)*1,技能效果!$B:$B,0)),"")</f>
        <v/>
      </c>
      <c r="Z28" s="75"/>
      <c r="AA28" s="71" t="str">
        <f>IF(Z28*IFERROR(INDEX(DetailType!$E:$E,MATCH(技能数值计算!Y28,DetailType!$A:$A,0)),0)*IFERROR(IF(IF(INDEX(技能效果!AD:AD,MATCH((技能数值计算!$G28&amp;技能数值计算!X$2)*1,技能效果!$B:$B,0))="",1,INDEX(技能效果!AD:AD,MATCH((技能数值计算!$G28&amp;技能数值计算!X$2)*1,技能效果!$B:$B,0)))&gt;20,6,IF(INDEX(技能效果!AD:AD,MATCH((技能数值计算!$G28&amp;技能数值计算!X$2)*1,技能效果!$B:$B,0))="",1,INDEX(技能效果!AD:AD,MATCH((技能数值计算!$G28&amp;技能数值计算!X$2)*1,技能效果!$B:$B,0)))),0)=0,"",Z28*IFERROR(INDEX(DetailType!$E:$E,MATCH(技能数值计算!Y28,DetailType!$A:$A,0)),0)*IFERROR(IF(IF(INDEX(技能效果!AD:AD,MATCH((技能数值计算!$G28&amp;技能数值计算!X$2)*1,技能效果!$B:$B,0))="",1,INDEX(技能效果!AD:AD,MATCH((技能数值计算!$G28&amp;技能数值计算!X$2)*1,技能效果!$B:$B,0)))&gt;20,6,IF(INDEX(技能效果!AD:AD,MATCH((技能数值计算!$G28&amp;技能数值计算!X$2)*1,技能效果!$B:$B,0))="",1,INDEX(技能效果!AD:AD,MATCH((技能数值计算!$G28&amp;技能数值计算!X$2)*1,技能效果!$B:$B,0)))),0))</f>
        <v/>
      </c>
      <c r="AB28" s="71" t="str">
        <f>IFERROR(INDEX(技能效果!$C:$C,MATCH((技能数值计算!$G28&amp;技能数值计算!AB$2)*1,技能效果!$B:$B,0)),"")</f>
        <v/>
      </c>
      <c r="AC28" s="71" t="str">
        <f>IFERROR(INDEX(技能效果!$H:$H,MATCH((技能数值计算!$G28&amp;技能数值计算!AB$2)*1,技能效果!$B:$B,0)),"")</f>
        <v/>
      </c>
      <c r="AD28" s="75"/>
      <c r="AE28" s="72" t="str">
        <f>IF(AD28*IFERROR(INDEX(DetailType!$E:$E,MATCH(技能数值计算!AC28,DetailType!$A:$A,0)),0)*IFERROR(IF(IF(INDEX(技能效果!AG:AG,MATCH((技能数值计算!$G28&amp;技能数值计算!AB$2)*1,技能效果!$B:$B,0))="",1,INDEX(技能效果!AG:AG,MATCH((技能数值计算!$G28&amp;技能数值计算!AB$2)*1,技能效果!$B:$B,0)))&gt;20,6,IF(INDEX(技能效果!AG:AG,MATCH((技能数值计算!$G28&amp;技能数值计算!AB$2)*1,技能效果!$B:$B,0))="",1,INDEX(技能效果!AG:AG,MATCH((技能数值计算!$G28&amp;技能数值计算!AB$2)*1,技能效果!$B:$B,0)))),0)=0,"",AD28*IFERROR(INDEX(DetailType!$E:$E,MATCH(技能数值计算!AC28,DetailType!$A:$A,0)),0)*IFERROR(IF(IF(INDEX(技能效果!AG:AG,MATCH((技能数值计算!$G28&amp;技能数值计算!AB$2)*1,技能效果!$B:$B,0))="",1,INDEX(技能效果!AG:AG,MATCH((技能数值计算!$G28&amp;技能数值计算!AB$2)*1,技能效果!$B:$B,0)))&gt;20,6,IF(INDEX(技能效果!AG:AG,MATCH((技能数值计算!$G28&amp;技能数值计算!AB$2)*1,技能效果!$B:$B,0))="",1,INDEX(技能效果!AG:AG,MATCH((技能数值计算!$G28&amp;技能数值计算!AB$2)*1,技能效果!$B:$B,0)))),0))</f>
        <v/>
      </c>
    </row>
    <row r="29" spans="3:31" x14ac:dyDescent="0.3">
      <c r="G29" s="77">
        <f>技能!B74</f>
        <v>1307009</v>
      </c>
      <c r="H29" s="78" t="str">
        <f>INDEX(技能!E:E,MATCH(技能数值计算!G29,技能!B:B,0))</f>
        <v>徐晃普攻</v>
      </c>
      <c r="I29" s="81"/>
      <c r="J29" s="85">
        <v>1.5</v>
      </c>
      <c r="K29" s="86">
        <f t="shared" si="0"/>
        <v>1.5</v>
      </c>
      <c r="L29" s="83" t="str">
        <f>IFERROR(INDEX(技能效果!$C:$C,MATCH((技能数值计算!$G29&amp;技能数值计算!L$2)*1,技能效果!$B:$B,0)),"")</f>
        <v>徐晃普攻伤害</v>
      </c>
      <c r="M29" s="71">
        <f>IFERROR(INDEX(技能效果!$H:$H,MATCH((技能数值计算!$G29&amp;技能数值计算!L$2)*1,技能效果!$B:$B,0)),"")</f>
        <v>1001</v>
      </c>
      <c r="N29" s="75">
        <v>1</v>
      </c>
      <c r="O29" s="71">
        <f>IF(N29*IFERROR(INDEX(DetailType!$E:$E,MATCH(技能数值计算!M29,DetailType!$A:$A,0)),0)*IFERROR(IF(IF(INDEX(技能效果!R:R,MATCH((技能数值计算!$G29&amp;技能数值计算!L$2)*1,技能效果!$B:$B,0))="",1,INDEX(技能效果!R:R,MATCH((技能数值计算!$G29&amp;技能数值计算!L$2)*1,技能效果!$B:$B,0)))&gt;20,6,IF(INDEX(技能效果!R:R,MATCH((技能数值计算!$G29&amp;技能数值计算!L$2)*1,技能效果!$B:$B,0))="",1,INDEX(技能效果!R:R,MATCH((技能数值计算!$G29&amp;技能数值计算!L$2)*1,技能效果!$B:$B,0)))),0)=0,"",N29*IFERROR(INDEX(DetailType!$E:$E,MATCH(技能数值计算!M29,DetailType!$A:$A,0)),0)*IFERROR(IF(IF(INDEX(技能效果!R:R,MATCH((技能数值计算!$G29&amp;技能数值计算!L$2)*1,技能效果!$B:$B,0))="",1,INDEX(技能效果!R:R,MATCH((技能数值计算!$G29&amp;技能数值计算!L$2)*1,技能效果!$B:$B,0)))&gt;20,6,IF(INDEX(技能效果!R:R,MATCH((技能数值计算!$G29&amp;技能数值计算!L$2)*1,技能效果!$B:$B,0))="",1,INDEX(技能效果!R:R,MATCH((技能数值计算!$G29&amp;技能数值计算!L$2)*1,技能效果!$B:$B,0)))),0))</f>
        <v>1</v>
      </c>
      <c r="P29" s="71" t="str">
        <f>IFERROR(INDEX(技能效果!$C:$C,MATCH((技能数值计算!$G29&amp;技能数值计算!P$2)*1,技能效果!$B:$B,0)),"")</f>
        <v>徐晃普攻水晶</v>
      </c>
      <c r="Q29" s="71">
        <f>IFERROR(INDEX(技能效果!$H:$H,MATCH((技能数值计算!$G29&amp;技能数值计算!P$2)*1,技能效果!$B:$B,0)),"")</f>
        <v>3006</v>
      </c>
      <c r="R29" s="75">
        <v>1</v>
      </c>
      <c r="S29" s="71">
        <f>IF(R29*IFERROR(INDEX(DetailType!$E:$E,MATCH(技能数值计算!Q29,DetailType!$A:$A,0)),0)*IFERROR(IF(IF(INDEX(技能效果!V:V,MATCH((技能数值计算!$G29&amp;技能数值计算!P$2)*1,技能效果!$B:$B,0))="",1,INDEX(技能效果!V:V,MATCH((技能数值计算!$G29&amp;技能数值计算!P$2)*1,技能效果!$B:$B,0)))&gt;20,6,IF(INDEX(技能效果!V:V,MATCH((技能数值计算!$G29&amp;技能数值计算!P$2)*1,技能效果!$B:$B,0))="",1,INDEX(技能效果!V:V,MATCH((技能数值计算!$G29&amp;技能数值计算!P$2)*1,技能效果!$B:$B,0)))),0)=0,"",R29*IFERROR(INDEX(DetailType!$E:$E,MATCH(技能数值计算!Q29,DetailType!$A:$A,0)),0)*IFERROR(IF(IF(INDEX(技能效果!V:V,MATCH((技能数值计算!$G29&amp;技能数值计算!P$2)*1,技能效果!$B:$B,0))="",1,INDEX(技能效果!V:V,MATCH((技能数值计算!$G29&amp;技能数值计算!P$2)*1,技能效果!$B:$B,0)))&gt;20,6,IF(INDEX(技能效果!V:V,MATCH((技能数值计算!$G29&amp;技能数值计算!P$2)*1,技能效果!$B:$B,0))="",1,INDEX(技能效果!V:V,MATCH((技能数值计算!$G29&amp;技能数值计算!P$2)*1,技能效果!$B:$B,0)))),0))</f>
        <v>0.5</v>
      </c>
      <c r="T29" s="71" t="str">
        <f>IFERROR(INDEX(技能效果!$C:$C,MATCH((技能数值计算!$G29&amp;技能数值计算!T$2)*1,技能效果!$B:$B,0)),"")</f>
        <v/>
      </c>
      <c r="U29" s="71" t="str">
        <f>IFERROR(INDEX(技能效果!$H:$H,MATCH((技能数值计算!$G29&amp;技能数值计算!T$2)*1,技能效果!$B:$B,0)),"")</f>
        <v/>
      </c>
      <c r="V29" s="75"/>
      <c r="W29" s="71" t="str">
        <f>IF(V29*IFERROR(INDEX(DetailType!$E:$E,MATCH(技能数值计算!U29,DetailType!$A:$A,0)),0)*IFERROR(IF(IF(INDEX(技能效果!Z:Z,MATCH((技能数值计算!$G29&amp;技能数值计算!T$2)*1,技能效果!$B:$B,0))="",1,INDEX(技能效果!Z:Z,MATCH((技能数值计算!$G29&amp;技能数值计算!T$2)*1,技能效果!$B:$B,0)))&gt;20,6,IF(INDEX(技能效果!Z:Z,MATCH((技能数值计算!$G29&amp;技能数值计算!T$2)*1,技能效果!$B:$B,0))="",1,INDEX(技能效果!Z:Z,MATCH((技能数值计算!$G29&amp;技能数值计算!T$2)*1,技能效果!$B:$B,0)))),0)=0,"",V29*IFERROR(INDEX(DetailType!$E:$E,MATCH(技能数值计算!U29,DetailType!$A:$A,0)),0)*IFERROR(IF(IF(INDEX(技能效果!Z:Z,MATCH((技能数值计算!$G29&amp;技能数值计算!T$2)*1,技能效果!$B:$B,0))="",1,INDEX(技能效果!Z:Z,MATCH((技能数值计算!$G29&amp;技能数值计算!T$2)*1,技能效果!$B:$B,0)))&gt;20,6,IF(INDEX(技能效果!Z:Z,MATCH((技能数值计算!$G29&amp;技能数值计算!T$2)*1,技能效果!$B:$B,0))="",1,INDEX(技能效果!Z:Z,MATCH((技能数值计算!$G29&amp;技能数值计算!T$2)*1,技能效果!$B:$B,0)))),0))</f>
        <v/>
      </c>
      <c r="X29" s="71" t="str">
        <f>IFERROR(INDEX(技能效果!$C:$C,MATCH((技能数值计算!$G29&amp;技能数值计算!X$2)*1,技能效果!$B:$B,0)),"")</f>
        <v/>
      </c>
      <c r="Y29" s="71" t="str">
        <f>IFERROR(INDEX(技能效果!$H:$H,MATCH((技能数值计算!$G29&amp;技能数值计算!X$2)*1,技能效果!$B:$B,0)),"")</f>
        <v/>
      </c>
      <c r="Z29" s="75"/>
      <c r="AA29" s="71" t="str">
        <f>IF(Z29*IFERROR(INDEX(DetailType!$E:$E,MATCH(技能数值计算!Y29,DetailType!$A:$A,0)),0)*IFERROR(IF(IF(INDEX(技能效果!AD:AD,MATCH((技能数值计算!$G29&amp;技能数值计算!X$2)*1,技能效果!$B:$B,0))="",1,INDEX(技能效果!AD:AD,MATCH((技能数值计算!$G29&amp;技能数值计算!X$2)*1,技能效果!$B:$B,0)))&gt;20,6,IF(INDEX(技能效果!AD:AD,MATCH((技能数值计算!$G29&amp;技能数值计算!X$2)*1,技能效果!$B:$B,0))="",1,INDEX(技能效果!AD:AD,MATCH((技能数值计算!$G29&amp;技能数值计算!X$2)*1,技能效果!$B:$B,0)))),0)=0,"",Z29*IFERROR(INDEX(DetailType!$E:$E,MATCH(技能数值计算!Y29,DetailType!$A:$A,0)),0)*IFERROR(IF(IF(INDEX(技能效果!AD:AD,MATCH((技能数值计算!$G29&amp;技能数值计算!X$2)*1,技能效果!$B:$B,0))="",1,INDEX(技能效果!AD:AD,MATCH((技能数值计算!$G29&amp;技能数值计算!X$2)*1,技能效果!$B:$B,0)))&gt;20,6,IF(INDEX(技能效果!AD:AD,MATCH((技能数值计算!$G29&amp;技能数值计算!X$2)*1,技能效果!$B:$B,0))="",1,INDEX(技能效果!AD:AD,MATCH((技能数值计算!$G29&amp;技能数值计算!X$2)*1,技能效果!$B:$B,0)))),0))</f>
        <v/>
      </c>
      <c r="AB29" s="71" t="str">
        <f>IFERROR(INDEX(技能效果!$C:$C,MATCH((技能数值计算!$G29&amp;技能数值计算!AB$2)*1,技能效果!$B:$B,0)),"")</f>
        <v/>
      </c>
      <c r="AC29" s="71" t="str">
        <f>IFERROR(INDEX(技能效果!$H:$H,MATCH((技能数值计算!$G29&amp;技能数值计算!AB$2)*1,技能效果!$B:$B,0)),"")</f>
        <v/>
      </c>
      <c r="AD29" s="75"/>
      <c r="AE29" s="72" t="str">
        <f>IF(AD29*IFERROR(INDEX(DetailType!$E:$E,MATCH(技能数值计算!AC29,DetailType!$A:$A,0)),0)*IFERROR(IF(IF(INDEX(技能效果!AG:AG,MATCH((技能数值计算!$G29&amp;技能数值计算!AB$2)*1,技能效果!$B:$B,0))="",1,INDEX(技能效果!AG:AG,MATCH((技能数值计算!$G29&amp;技能数值计算!AB$2)*1,技能效果!$B:$B,0)))&gt;20,6,IF(INDEX(技能效果!AG:AG,MATCH((技能数值计算!$G29&amp;技能数值计算!AB$2)*1,技能效果!$B:$B,0))="",1,INDEX(技能效果!AG:AG,MATCH((技能数值计算!$G29&amp;技能数值计算!AB$2)*1,技能效果!$B:$B,0)))),0)=0,"",AD29*IFERROR(INDEX(DetailType!$E:$E,MATCH(技能数值计算!AC29,DetailType!$A:$A,0)),0)*IFERROR(IF(IF(INDEX(技能效果!AG:AG,MATCH((技能数值计算!$G29&amp;技能数值计算!AB$2)*1,技能效果!$B:$B,0))="",1,INDEX(技能效果!AG:AG,MATCH((技能数值计算!$G29&amp;技能数值计算!AB$2)*1,技能效果!$B:$B,0)))&gt;20,6,IF(INDEX(技能效果!AG:AG,MATCH((技能数值计算!$G29&amp;技能数值计算!AB$2)*1,技能效果!$B:$B,0))="",1,INDEX(技能效果!AG:AG,MATCH((技能数值计算!$G29&amp;技能数值计算!AB$2)*1,技能效果!$B:$B,0)))),0))</f>
        <v/>
      </c>
    </row>
    <row r="30" spans="3:31" x14ac:dyDescent="0.3">
      <c r="G30" s="77">
        <f>技能!B75</f>
        <v>1307010</v>
      </c>
      <c r="H30" s="78" t="str">
        <f>INDEX(技能!E:E,MATCH(技能数值计算!G30,技能!B:B,0))</f>
        <v>张郃普攻</v>
      </c>
      <c r="I30" s="81"/>
      <c r="J30" s="85">
        <v>1.5</v>
      </c>
      <c r="K30" s="86">
        <f t="shared" si="0"/>
        <v>1.5</v>
      </c>
      <c r="L30" s="83" t="str">
        <f>IFERROR(INDEX(技能效果!$C:$C,MATCH((技能数值计算!$G30&amp;技能数值计算!L$2)*1,技能效果!$B:$B,0)),"")</f>
        <v>张郃普攻伤害</v>
      </c>
      <c r="M30" s="71">
        <f>IFERROR(INDEX(技能效果!$H:$H,MATCH((技能数值计算!$G30&amp;技能数值计算!L$2)*1,技能效果!$B:$B,0)),"")</f>
        <v>1001</v>
      </c>
      <c r="N30" s="75">
        <v>1</v>
      </c>
      <c r="O30" s="71">
        <f>IF(N30*IFERROR(INDEX(DetailType!$E:$E,MATCH(技能数值计算!M30,DetailType!$A:$A,0)),0)*IFERROR(IF(IF(INDEX(技能效果!R:R,MATCH((技能数值计算!$G30&amp;技能数值计算!L$2)*1,技能效果!$B:$B,0))="",1,INDEX(技能效果!R:R,MATCH((技能数值计算!$G30&amp;技能数值计算!L$2)*1,技能效果!$B:$B,0)))&gt;20,6,IF(INDEX(技能效果!R:R,MATCH((技能数值计算!$G30&amp;技能数值计算!L$2)*1,技能效果!$B:$B,0))="",1,INDEX(技能效果!R:R,MATCH((技能数值计算!$G30&amp;技能数值计算!L$2)*1,技能效果!$B:$B,0)))),0)=0,"",N30*IFERROR(INDEX(DetailType!$E:$E,MATCH(技能数值计算!M30,DetailType!$A:$A,0)),0)*IFERROR(IF(IF(INDEX(技能效果!R:R,MATCH((技能数值计算!$G30&amp;技能数值计算!L$2)*1,技能效果!$B:$B,0))="",1,INDEX(技能效果!R:R,MATCH((技能数值计算!$G30&amp;技能数值计算!L$2)*1,技能效果!$B:$B,0)))&gt;20,6,IF(INDEX(技能效果!R:R,MATCH((技能数值计算!$G30&amp;技能数值计算!L$2)*1,技能效果!$B:$B,0))="",1,INDEX(技能效果!R:R,MATCH((技能数值计算!$G30&amp;技能数值计算!L$2)*1,技能效果!$B:$B,0)))),0))</f>
        <v>1</v>
      </c>
      <c r="P30" s="71" t="str">
        <f>IFERROR(INDEX(技能效果!$C:$C,MATCH((技能数值计算!$G30&amp;技能数值计算!P$2)*1,技能效果!$B:$B,0)),"")</f>
        <v>张郃普攻水晶</v>
      </c>
      <c r="Q30" s="71">
        <f>IFERROR(INDEX(技能效果!$H:$H,MATCH((技能数值计算!$G30&amp;技能数值计算!P$2)*1,技能效果!$B:$B,0)),"")</f>
        <v>3006</v>
      </c>
      <c r="R30" s="75">
        <v>1</v>
      </c>
      <c r="S30" s="71">
        <f>IF(R30*IFERROR(INDEX(DetailType!$E:$E,MATCH(技能数值计算!Q30,DetailType!$A:$A,0)),0)*IFERROR(IF(IF(INDEX(技能效果!V:V,MATCH((技能数值计算!$G30&amp;技能数值计算!P$2)*1,技能效果!$B:$B,0))="",1,INDEX(技能效果!V:V,MATCH((技能数值计算!$G30&amp;技能数值计算!P$2)*1,技能效果!$B:$B,0)))&gt;20,6,IF(INDEX(技能效果!V:V,MATCH((技能数值计算!$G30&amp;技能数值计算!P$2)*1,技能效果!$B:$B,0))="",1,INDEX(技能效果!V:V,MATCH((技能数值计算!$G30&amp;技能数值计算!P$2)*1,技能效果!$B:$B,0)))),0)=0,"",R30*IFERROR(INDEX(DetailType!$E:$E,MATCH(技能数值计算!Q30,DetailType!$A:$A,0)),0)*IFERROR(IF(IF(INDEX(技能效果!V:V,MATCH((技能数值计算!$G30&amp;技能数值计算!P$2)*1,技能效果!$B:$B,0))="",1,INDEX(技能效果!V:V,MATCH((技能数值计算!$G30&amp;技能数值计算!P$2)*1,技能效果!$B:$B,0)))&gt;20,6,IF(INDEX(技能效果!V:V,MATCH((技能数值计算!$G30&amp;技能数值计算!P$2)*1,技能效果!$B:$B,0))="",1,INDEX(技能效果!V:V,MATCH((技能数值计算!$G30&amp;技能数值计算!P$2)*1,技能效果!$B:$B,0)))),0))</f>
        <v>0.5</v>
      </c>
      <c r="T30" s="71" t="str">
        <f>IFERROR(INDEX(技能效果!$C:$C,MATCH((技能数值计算!$G30&amp;技能数值计算!T$2)*1,技能效果!$B:$B,0)),"")</f>
        <v/>
      </c>
      <c r="U30" s="71" t="str">
        <f>IFERROR(INDEX(技能效果!$H:$H,MATCH((技能数值计算!$G30&amp;技能数值计算!T$2)*1,技能效果!$B:$B,0)),"")</f>
        <v/>
      </c>
      <c r="V30" s="75"/>
      <c r="W30" s="71" t="str">
        <f>IF(V30*IFERROR(INDEX(DetailType!$E:$E,MATCH(技能数值计算!U30,DetailType!$A:$A,0)),0)*IFERROR(IF(IF(INDEX(技能效果!Z:Z,MATCH((技能数值计算!$G30&amp;技能数值计算!T$2)*1,技能效果!$B:$B,0))="",1,INDEX(技能效果!Z:Z,MATCH((技能数值计算!$G30&amp;技能数值计算!T$2)*1,技能效果!$B:$B,0)))&gt;20,6,IF(INDEX(技能效果!Z:Z,MATCH((技能数值计算!$G30&amp;技能数值计算!T$2)*1,技能效果!$B:$B,0))="",1,INDEX(技能效果!Z:Z,MATCH((技能数值计算!$G30&amp;技能数值计算!T$2)*1,技能效果!$B:$B,0)))),0)=0,"",V30*IFERROR(INDEX(DetailType!$E:$E,MATCH(技能数值计算!U30,DetailType!$A:$A,0)),0)*IFERROR(IF(IF(INDEX(技能效果!Z:Z,MATCH((技能数值计算!$G30&amp;技能数值计算!T$2)*1,技能效果!$B:$B,0))="",1,INDEX(技能效果!Z:Z,MATCH((技能数值计算!$G30&amp;技能数值计算!T$2)*1,技能效果!$B:$B,0)))&gt;20,6,IF(INDEX(技能效果!Z:Z,MATCH((技能数值计算!$G30&amp;技能数值计算!T$2)*1,技能效果!$B:$B,0))="",1,INDEX(技能效果!Z:Z,MATCH((技能数值计算!$G30&amp;技能数值计算!T$2)*1,技能效果!$B:$B,0)))),0))</f>
        <v/>
      </c>
      <c r="X30" s="71" t="str">
        <f>IFERROR(INDEX(技能效果!$C:$C,MATCH((技能数值计算!$G30&amp;技能数值计算!X$2)*1,技能效果!$B:$B,0)),"")</f>
        <v/>
      </c>
      <c r="Y30" s="71" t="str">
        <f>IFERROR(INDEX(技能效果!$H:$H,MATCH((技能数值计算!$G30&amp;技能数值计算!X$2)*1,技能效果!$B:$B,0)),"")</f>
        <v/>
      </c>
      <c r="Z30" s="75"/>
      <c r="AA30" s="71" t="str">
        <f>IF(Z30*IFERROR(INDEX(DetailType!$E:$E,MATCH(技能数值计算!Y30,DetailType!$A:$A,0)),0)*IFERROR(IF(IF(INDEX(技能效果!AD:AD,MATCH((技能数值计算!$G30&amp;技能数值计算!X$2)*1,技能效果!$B:$B,0))="",1,INDEX(技能效果!AD:AD,MATCH((技能数值计算!$G30&amp;技能数值计算!X$2)*1,技能效果!$B:$B,0)))&gt;20,6,IF(INDEX(技能效果!AD:AD,MATCH((技能数值计算!$G30&amp;技能数值计算!X$2)*1,技能效果!$B:$B,0))="",1,INDEX(技能效果!AD:AD,MATCH((技能数值计算!$G30&amp;技能数值计算!X$2)*1,技能效果!$B:$B,0)))),0)=0,"",Z30*IFERROR(INDEX(DetailType!$E:$E,MATCH(技能数值计算!Y30,DetailType!$A:$A,0)),0)*IFERROR(IF(IF(INDEX(技能效果!AD:AD,MATCH((技能数值计算!$G30&amp;技能数值计算!X$2)*1,技能效果!$B:$B,0))="",1,INDEX(技能效果!AD:AD,MATCH((技能数值计算!$G30&amp;技能数值计算!X$2)*1,技能效果!$B:$B,0)))&gt;20,6,IF(INDEX(技能效果!AD:AD,MATCH((技能数值计算!$G30&amp;技能数值计算!X$2)*1,技能效果!$B:$B,0))="",1,INDEX(技能效果!AD:AD,MATCH((技能数值计算!$G30&amp;技能数值计算!X$2)*1,技能效果!$B:$B,0)))),0))</f>
        <v/>
      </c>
      <c r="AB30" s="71" t="str">
        <f>IFERROR(INDEX(技能效果!$C:$C,MATCH((技能数值计算!$G30&amp;技能数值计算!AB$2)*1,技能效果!$B:$B,0)),"")</f>
        <v/>
      </c>
      <c r="AC30" s="71" t="str">
        <f>IFERROR(INDEX(技能效果!$H:$H,MATCH((技能数值计算!$G30&amp;技能数值计算!AB$2)*1,技能效果!$B:$B,0)),"")</f>
        <v/>
      </c>
      <c r="AD30" s="75"/>
      <c r="AE30" s="72" t="str">
        <f>IF(AD30*IFERROR(INDEX(DetailType!$E:$E,MATCH(技能数值计算!AC30,DetailType!$A:$A,0)),0)*IFERROR(IF(IF(INDEX(技能效果!AG:AG,MATCH((技能数值计算!$G30&amp;技能数值计算!AB$2)*1,技能效果!$B:$B,0))="",1,INDEX(技能效果!AG:AG,MATCH((技能数值计算!$G30&amp;技能数值计算!AB$2)*1,技能效果!$B:$B,0)))&gt;20,6,IF(INDEX(技能效果!AG:AG,MATCH((技能数值计算!$G30&amp;技能数值计算!AB$2)*1,技能效果!$B:$B,0))="",1,INDEX(技能效果!AG:AG,MATCH((技能数值计算!$G30&amp;技能数值计算!AB$2)*1,技能效果!$B:$B,0)))),0)=0,"",AD30*IFERROR(INDEX(DetailType!$E:$E,MATCH(技能数值计算!AC30,DetailType!$A:$A,0)),0)*IFERROR(IF(IF(INDEX(技能效果!AG:AG,MATCH((技能数值计算!$G30&amp;技能数值计算!AB$2)*1,技能效果!$B:$B,0))="",1,INDEX(技能效果!AG:AG,MATCH((技能数值计算!$G30&amp;技能数值计算!AB$2)*1,技能效果!$B:$B,0)))&gt;20,6,IF(INDEX(技能效果!AG:AG,MATCH((技能数值计算!$G30&amp;技能数值计算!AB$2)*1,技能效果!$B:$B,0))="",1,INDEX(技能效果!AG:AG,MATCH((技能数值计算!$G30&amp;技能数值计算!AB$2)*1,技能效果!$B:$B,0)))),0))</f>
        <v/>
      </c>
    </row>
    <row r="31" spans="3:31" x14ac:dyDescent="0.3">
      <c r="G31" s="77">
        <f>技能!B76</f>
        <v>1307011</v>
      </c>
      <c r="H31" s="78" t="str">
        <f>INDEX(技能!E:E,MATCH(技能数值计算!G31,技能!B:B,0))</f>
        <v>张飞普攻</v>
      </c>
      <c r="I31" s="81"/>
      <c r="J31" s="85">
        <v>1.5</v>
      </c>
      <c r="K31" s="86">
        <f t="shared" si="0"/>
        <v>1.5</v>
      </c>
      <c r="L31" s="83" t="str">
        <f>IFERROR(INDEX(技能效果!$C:$C,MATCH((技能数值计算!$G31&amp;技能数值计算!L$2)*1,技能效果!$B:$B,0)),"")</f>
        <v>张飞普攻伤害</v>
      </c>
      <c r="M31" s="71">
        <f>IFERROR(INDEX(技能效果!$H:$H,MATCH((技能数值计算!$G31&amp;技能数值计算!L$2)*1,技能效果!$B:$B,0)),"")</f>
        <v>1001</v>
      </c>
      <c r="N31" s="75">
        <v>1</v>
      </c>
      <c r="O31" s="71">
        <f>IF(N31*IFERROR(INDEX(DetailType!$E:$E,MATCH(技能数值计算!M31,DetailType!$A:$A,0)),0)*IFERROR(IF(IF(INDEX(技能效果!R:R,MATCH((技能数值计算!$G31&amp;技能数值计算!L$2)*1,技能效果!$B:$B,0))="",1,INDEX(技能效果!R:R,MATCH((技能数值计算!$G31&amp;技能数值计算!L$2)*1,技能效果!$B:$B,0)))&gt;20,6,IF(INDEX(技能效果!R:R,MATCH((技能数值计算!$G31&amp;技能数值计算!L$2)*1,技能效果!$B:$B,0))="",1,INDEX(技能效果!R:R,MATCH((技能数值计算!$G31&amp;技能数值计算!L$2)*1,技能效果!$B:$B,0)))),0)=0,"",N31*IFERROR(INDEX(DetailType!$E:$E,MATCH(技能数值计算!M31,DetailType!$A:$A,0)),0)*IFERROR(IF(IF(INDEX(技能效果!R:R,MATCH((技能数值计算!$G31&amp;技能数值计算!L$2)*1,技能效果!$B:$B,0))="",1,INDEX(技能效果!R:R,MATCH((技能数值计算!$G31&amp;技能数值计算!L$2)*1,技能效果!$B:$B,0)))&gt;20,6,IF(INDEX(技能效果!R:R,MATCH((技能数值计算!$G31&amp;技能数值计算!L$2)*1,技能效果!$B:$B,0))="",1,INDEX(技能效果!R:R,MATCH((技能数值计算!$G31&amp;技能数值计算!L$2)*1,技能效果!$B:$B,0)))),0))</f>
        <v>1</v>
      </c>
      <c r="P31" s="71" t="str">
        <f>IFERROR(INDEX(技能效果!$C:$C,MATCH((技能数值计算!$G31&amp;技能数值计算!P$2)*1,技能效果!$B:$B,0)),"")</f>
        <v>张飞普攻水晶</v>
      </c>
      <c r="Q31" s="71">
        <f>IFERROR(INDEX(技能效果!$H:$H,MATCH((技能数值计算!$G31&amp;技能数值计算!P$2)*1,技能效果!$B:$B,0)),"")</f>
        <v>3006</v>
      </c>
      <c r="R31" s="75">
        <v>1</v>
      </c>
      <c r="S31" s="71">
        <f>IF(R31*IFERROR(INDEX(DetailType!$E:$E,MATCH(技能数值计算!Q31,DetailType!$A:$A,0)),0)*IFERROR(IF(IF(INDEX(技能效果!V:V,MATCH((技能数值计算!$G31&amp;技能数值计算!P$2)*1,技能效果!$B:$B,0))="",1,INDEX(技能效果!V:V,MATCH((技能数值计算!$G31&amp;技能数值计算!P$2)*1,技能效果!$B:$B,0)))&gt;20,6,IF(INDEX(技能效果!V:V,MATCH((技能数值计算!$G31&amp;技能数值计算!P$2)*1,技能效果!$B:$B,0))="",1,INDEX(技能效果!V:V,MATCH((技能数值计算!$G31&amp;技能数值计算!P$2)*1,技能效果!$B:$B,0)))),0)=0,"",R31*IFERROR(INDEX(DetailType!$E:$E,MATCH(技能数值计算!Q31,DetailType!$A:$A,0)),0)*IFERROR(IF(IF(INDEX(技能效果!V:V,MATCH((技能数值计算!$G31&amp;技能数值计算!P$2)*1,技能效果!$B:$B,0))="",1,INDEX(技能效果!V:V,MATCH((技能数值计算!$G31&amp;技能数值计算!P$2)*1,技能效果!$B:$B,0)))&gt;20,6,IF(INDEX(技能效果!V:V,MATCH((技能数值计算!$G31&amp;技能数值计算!P$2)*1,技能效果!$B:$B,0))="",1,INDEX(技能效果!V:V,MATCH((技能数值计算!$G31&amp;技能数值计算!P$2)*1,技能效果!$B:$B,0)))),0))</f>
        <v>0.5</v>
      </c>
      <c r="T31" s="71" t="str">
        <f>IFERROR(INDEX(技能效果!$C:$C,MATCH((技能数值计算!$G31&amp;技能数值计算!T$2)*1,技能效果!$B:$B,0)),"")</f>
        <v/>
      </c>
      <c r="U31" s="71" t="str">
        <f>IFERROR(INDEX(技能效果!$H:$H,MATCH((技能数值计算!$G31&amp;技能数值计算!T$2)*1,技能效果!$B:$B,0)),"")</f>
        <v/>
      </c>
      <c r="V31" s="75"/>
      <c r="W31" s="71" t="str">
        <f>IF(V31*IFERROR(INDEX(DetailType!$E:$E,MATCH(技能数值计算!U31,DetailType!$A:$A,0)),0)*IFERROR(IF(IF(INDEX(技能效果!Z:Z,MATCH((技能数值计算!$G31&amp;技能数值计算!T$2)*1,技能效果!$B:$B,0))="",1,INDEX(技能效果!Z:Z,MATCH((技能数值计算!$G31&amp;技能数值计算!T$2)*1,技能效果!$B:$B,0)))&gt;20,6,IF(INDEX(技能效果!Z:Z,MATCH((技能数值计算!$G31&amp;技能数值计算!T$2)*1,技能效果!$B:$B,0))="",1,INDEX(技能效果!Z:Z,MATCH((技能数值计算!$G31&amp;技能数值计算!T$2)*1,技能效果!$B:$B,0)))),0)=0,"",V31*IFERROR(INDEX(DetailType!$E:$E,MATCH(技能数值计算!U31,DetailType!$A:$A,0)),0)*IFERROR(IF(IF(INDEX(技能效果!Z:Z,MATCH((技能数值计算!$G31&amp;技能数值计算!T$2)*1,技能效果!$B:$B,0))="",1,INDEX(技能效果!Z:Z,MATCH((技能数值计算!$G31&amp;技能数值计算!T$2)*1,技能效果!$B:$B,0)))&gt;20,6,IF(INDEX(技能效果!Z:Z,MATCH((技能数值计算!$G31&amp;技能数值计算!T$2)*1,技能效果!$B:$B,0))="",1,INDEX(技能效果!Z:Z,MATCH((技能数值计算!$G31&amp;技能数值计算!T$2)*1,技能效果!$B:$B,0)))),0))</f>
        <v/>
      </c>
      <c r="X31" s="71" t="str">
        <f>IFERROR(INDEX(技能效果!$C:$C,MATCH((技能数值计算!$G31&amp;技能数值计算!X$2)*1,技能效果!$B:$B,0)),"")</f>
        <v/>
      </c>
      <c r="Y31" s="71" t="str">
        <f>IFERROR(INDEX(技能效果!$H:$H,MATCH((技能数值计算!$G31&amp;技能数值计算!X$2)*1,技能效果!$B:$B,0)),"")</f>
        <v/>
      </c>
      <c r="Z31" s="75"/>
      <c r="AA31" s="71" t="str">
        <f>IF(Z31*IFERROR(INDEX(DetailType!$E:$E,MATCH(技能数值计算!Y31,DetailType!$A:$A,0)),0)*IFERROR(IF(IF(INDEX(技能效果!AD:AD,MATCH((技能数值计算!$G31&amp;技能数值计算!X$2)*1,技能效果!$B:$B,0))="",1,INDEX(技能效果!AD:AD,MATCH((技能数值计算!$G31&amp;技能数值计算!X$2)*1,技能效果!$B:$B,0)))&gt;20,6,IF(INDEX(技能效果!AD:AD,MATCH((技能数值计算!$G31&amp;技能数值计算!X$2)*1,技能效果!$B:$B,0))="",1,INDEX(技能效果!AD:AD,MATCH((技能数值计算!$G31&amp;技能数值计算!X$2)*1,技能效果!$B:$B,0)))),0)=0,"",Z31*IFERROR(INDEX(DetailType!$E:$E,MATCH(技能数值计算!Y31,DetailType!$A:$A,0)),0)*IFERROR(IF(IF(INDEX(技能效果!AD:AD,MATCH((技能数值计算!$G31&amp;技能数值计算!X$2)*1,技能效果!$B:$B,0))="",1,INDEX(技能效果!AD:AD,MATCH((技能数值计算!$G31&amp;技能数值计算!X$2)*1,技能效果!$B:$B,0)))&gt;20,6,IF(INDEX(技能效果!AD:AD,MATCH((技能数值计算!$G31&amp;技能数值计算!X$2)*1,技能效果!$B:$B,0))="",1,INDEX(技能效果!AD:AD,MATCH((技能数值计算!$G31&amp;技能数值计算!X$2)*1,技能效果!$B:$B,0)))),0))</f>
        <v/>
      </c>
      <c r="AB31" s="71" t="str">
        <f>IFERROR(INDEX(技能效果!$C:$C,MATCH((技能数值计算!$G31&amp;技能数值计算!AB$2)*1,技能效果!$B:$B,0)),"")</f>
        <v/>
      </c>
      <c r="AC31" s="71" t="str">
        <f>IFERROR(INDEX(技能效果!$H:$H,MATCH((技能数值计算!$G31&amp;技能数值计算!AB$2)*1,技能效果!$B:$B,0)),"")</f>
        <v/>
      </c>
      <c r="AD31" s="75"/>
      <c r="AE31" s="72" t="str">
        <f>IF(AD31*IFERROR(INDEX(DetailType!$E:$E,MATCH(技能数值计算!AC31,DetailType!$A:$A,0)),0)*IFERROR(IF(IF(INDEX(技能效果!AG:AG,MATCH((技能数值计算!$G31&amp;技能数值计算!AB$2)*1,技能效果!$B:$B,0))="",1,INDEX(技能效果!AG:AG,MATCH((技能数值计算!$G31&amp;技能数值计算!AB$2)*1,技能效果!$B:$B,0)))&gt;20,6,IF(INDEX(技能效果!AG:AG,MATCH((技能数值计算!$G31&amp;技能数值计算!AB$2)*1,技能效果!$B:$B,0))="",1,INDEX(技能效果!AG:AG,MATCH((技能数值计算!$G31&amp;技能数值计算!AB$2)*1,技能效果!$B:$B,0)))),0)=0,"",AD31*IFERROR(INDEX(DetailType!$E:$E,MATCH(技能数值计算!AC31,DetailType!$A:$A,0)),0)*IFERROR(IF(IF(INDEX(技能效果!AG:AG,MATCH((技能数值计算!$G31&amp;技能数值计算!AB$2)*1,技能效果!$B:$B,0))="",1,INDEX(技能效果!AG:AG,MATCH((技能数值计算!$G31&amp;技能数值计算!AB$2)*1,技能效果!$B:$B,0)))&gt;20,6,IF(INDEX(技能效果!AG:AG,MATCH((技能数值计算!$G31&amp;技能数值计算!AB$2)*1,技能效果!$B:$B,0))="",1,INDEX(技能效果!AG:AG,MATCH((技能数值计算!$G31&amp;技能数值计算!AB$2)*1,技能效果!$B:$B,0)))),0))</f>
        <v/>
      </c>
    </row>
    <row r="32" spans="3:31" x14ac:dyDescent="0.3">
      <c r="G32" s="77">
        <f>技能!B77</f>
        <v>1307012</v>
      </c>
      <c r="H32" s="78" t="str">
        <f>INDEX(技能!E:E,MATCH(技能数值计算!G32,技能!B:B,0))</f>
        <v>夏侯惇普攻</v>
      </c>
      <c r="I32" s="81"/>
      <c r="J32" s="85">
        <v>1.5</v>
      </c>
      <c r="K32" s="86">
        <f t="shared" si="0"/>
        <v>1.5</v>
      </c>
      <c r="L32" s="83" t="str">
        <f>IFERROR(INDEX(技能效果!$C:$C,MATCH((技能数值计算!$G32&amp;技能数值计算!L$2)*1,技能效果!$B:$B,0)),"")</f>
        <v>夏侯惇普攻伤害</v>
      </c>
      <c r="M32" s="71">
        <f>IFERROR(INDEX(技能效果!$H:$H,MATCH((技能数值计算!$G32&amp;技能数值计算!L$2)*1,技能效果!$B:$B,0)),"")</f>
        <v>1001</v>
      </c>
      <c r="N32" s="75">
        <v>1</v>
      </c>
      <c r="O32" s="71">
        <f>IF(N32*IFERROR(INDEX(DetailType!$E:$E,MATCH(技能数值计算!M32,DetailType!$A:$A,0)),0)*IFERROR(IF(IF(INDEX(技能效果!R:R,MATCH((技能数值计算!$G32&amp;技能数值计算!L$2)*1,技能效果!$B:$B,0))="",1,INDEX(技能效果!R:R,MATCH((技能数值计算!$G32&amp;技能数值计算!L$2)*1,技能效果!$B:$B,0)))&gt;20,6,IF(INDEX(技能效果!R:R,MATCH((技能数值计算!$G32&amp;技能数值计算!L$2)*1,技能效果!$B:$B,0))="",1,INDEX(技能效果!R:R,MATCH((技能数值计算!$G32&amp;技能数值计算!L$2)*1,技能效果!$B:$B,0)))),0)=0,"",N32*IFERROR(INDEX(DetailType!$E:$E,MATCH(技能数值计算!M32,DetailType!$A:$A,0)),0)*IFERROR(IF(IF(INDEX(技能效果!R:R,MATCH((技能数值计算!$G32&amp;技能数值计算!L$2)*1,技能效果!$B:$B,0))="",1,INDEX(技能效果!R:R,MATCH((技能数值计算!$G32&amp;技能数值计算!L$2)*1,技能效果!$B:$B,0)))&gt;20,6,IF(INDEX(技能效果!R:R,MATCH((技能数值计算!$G32&amp;技能数值计算!L$2)*1,技能效果!$B:$B,0))="",1,INDEX(技能效果!R:R,MATCH((技能数值计算!$G32&amp;技能数值计算!L$2)*1,技能效果!$B:$B,0)))),0))</f>
        <v>1</v>
      </c>
      <c r="P32" s="71" t="str">
        <f>IFERROR(INDEX(技能效果!$C:$C,MATCH((技能数值计算!$G32&amp;技能数值计算!P$2)*1,技能效果!$B:$B,0)),"")</f>
        <v>夏侯惇普攻水晶</v>
      </c>
      <c r="Q32" s="71">
        <f>IFERROR(INDEX(技能效果!$H:$H,MATCH((技能数值计算!$G32&amp;技能数值计算!P$2)*1,技能效果!$B:$B,0)),"")</f>
        <v>3006</v>
      </c>
      <c r="R32" s="75">
        <v>1</v>
      </c>
      <c r="S32" s="71">
        <f>IF(R32*IFERROR(INDEX(DetailType!$E:$E,MATCH(技能数值计算!Q32,DetailType!$A:$A,0)),0)*IFERROR(IF(IF(INDEX(技能效果!V:V,MATCH((技能数值计算!$G32&amp;技能数值计算!P$2)*1,技能效果!$B:$B,0))="",1,INDEX(技能效果!V:V,MATCH((技能数值计算!$G32&amp;技能数值计算!P$2)*1,技能效果!$B:$B,0)))&gt;20,6,IF(INDEX(技能效果!V:V,MATCH((技能数值计算!$G32&amp;技能数值计算!P$2)*1,技能效果!$B:$B,0))="",1,INDEX(技能效果!V:V,MATCH((技能数值计算!$G32&amp;技能数值计算!P$2)*1,技能效果!$B:$B,0)))),0)=0,"",R32*IFERROR(INDEX(DetailType!$E:$E,MATCH(技能数值计算!Q32,DetailType!$A:$A,0)),0)*IFERROR(IF(IF(INDEX(技能效果!V:V,MATCH((技能数值计算!$G32&amp;技能数值计算!P$2)*1,技能效果!$B:$B,0))="",1,INDEX(技能效果!V:V,MATCH((技能数值计算!$G32&amp;技能数值计算!P$2)*1,技能效果!$B:$B,0)))&gt;20,6,IF(INDEX(技能效果!V:V,MATCH((技能数值计算!$G32&amp;技能数值计算!P$2)*1,技能效果!$B:$B,0))="",1,INDEX(技能效果!V:V,MATCH((技能数值计算!$G32&amp;技能数值计算!P$2)*1,技能效果!$B:$B,0)))),0))</f>
        <v>0.5</v>
      </c>
      <c r="T32" s="71" t="str">
        <f>IFERROR(INDEX(技能效果!$C:$C,MATCH((技能数值计算!$G32&amp;技能数值计算!T$2)*1,技能效果!$B:$B,0)),"")</f>
        <v/>
      </c>
      <c r="U32" s="71" t="str">
        <f>IFERROR(INDEX(技能效果!$H:$H,MATCH((技能数值计算!$G32&amp;技能数值计算!T$2)*1,技能效果!$B:$B,0)),"")</f>
        <v/>
      </c>
      <c r="V32" s="75"/>
      <c r="W32" s="71" t="str">
        <f>IF(V32*IFERROR(INDEX(DetailType!$E:$E,MATCH(技能数值计算!U32,DetailType!$A:$A,0)),0)*IFERROR(IF(IF(INDEX(技能效果!Z:Z,MATCH((技能数值计算!$G32&amp;技能数值计算!T$2)*1,技能效果!$B:$B,0))="",1,INDEX(技能效果!Z:Z,MATCH((技能数值计算!$G32&amp;技能数值计算!T$2)*1,技能效果!$B:$B,0)))&gt;20,6,IF(INDEX(技能效果!Z:Z,MATCH((技能数值计算!$G32&amp;技能数值计算!T$2)*1,技能效果!$B:$B,0))="",1,INDEX(技能效果!Z:Z,MATCH((技能数值计算!$G32&amp;技能数值计算!T$2)*1,技能效果!$B:$B,0)))),0)=0,"",V32*IFERROR(INDEX(DetailType!$E:$E,MATCH(技能数值计算!U32,DetailType!$A:$A,0)),0)*IFERROR(IF(IF(INDEX(技能效果!Z:Z,MATCH((技能数值计算!$G32&amp;技能数值计算!T$2)*1,技能效果!$B:$B,0))="",1,INDEX(技能效果!Z:Z,MATCH((技能数值计算!$G32&amp;技能数值计算!T$2)*1,技能效果!$B:$B,0)))&gt;20,6,IF(INDEX(技能效果!Z:Z,MATCH((技能数值计算!$G32&amp;技能数值计算!T$2)*1,技能效果!$B:$B,0))="",1,INDEX(技能效果!Z:Z,MATCH((技能数值计算!$G32&amp;技能数值计算!T$2)*1,技能效果!$B:$B,0)))),0))</f>
        <v/>
      </c>
      <c r="X32" s="71" t="str">
        <f>IFERROR(INDEX(技能效果!$C:$C,MATCH((技能数值计算!$G32&amp;技能数值计算!X$2)*1,技能效果!$B:$B,0)),"")</f>
        <v/>
      </c>
      <c r="Y32" s="71" t="str">
        <f>IFERROR(INDEX(技能效果!$H:$H,MATCH((技能数值计算!$G32&amp;技能数值计算!X$2)*1,技能效果!$B:$B,0)),"")</f>
        <v/>
      </c>
      <c r="Z32" s="75"/>
      <c r="AA32" s="71" t="str">
        <f>IF(Z32*IFERROR(INDEX(DetailType!$E:$E,MATCH(技能数值计算!Y32,DetailType!$A:$A,0)),0)*IFERROR(IF(IF(INDEX(技能效果!AD:AD,MATCH((技能数值计算!$G32&amp;技能数值计算!X$2)*1,技能效果!$B:$B,0))="",1,INDEX(技能效果!AD:AD,MATCH((技能数值计算!$G32&amp;技能数值计算!X$2)*1,技能效果!$B:$B,0)))&gt;20,6,IF(INDEX(技能效果!AD:AD,MATCH((技能数值计算!$G32&amp;技能数值计算!X$2)*1,技能效果!$B:$B,0))="",1,INDEX(技能效果!AD:AD,MATCH((技能数值计算!$G32&amp;技能数值计算!X$2)*1,技能效果!$B:$B,0)))),0)=0,"",Z32*IFERROR(INDEX(DetailType!$E:$E,MATCH(技能数值计算!Y32,DetailType!$A:$A,0)),0)*IFERROR(IF(IF(INDEX(技能效果!AD:AD,MATCH((技能数值计算!$G32&amp;技能数值计算!X$2)*1,技能效果!$B:$B,0))="",1,INDEX(技能效果!AD:AD,MATCH((技能数值计算!$G32&amp;技能数值计算!X$2)*1,技能效果!$B:$B,0)))&gt;20,6,IF(INDEX(技能效果!AD:AD,MATCH((技能数值计算!$G32&amp;技能数值计算!X$2)*1,技能效果!$B:$B,0))="",1,INDEX(技能效果!AD:AD,MATCH((技能数值计算!$G32&amp;技能数值计算!X$2)*1,技能效果!$B:$B,0)))),0))</f>
        <v/>
      </c>
      <c r="AB32" s="71" t="str">
        <f>IFERROR(INDEX(技能效果!$C:$C,MATCH((技能数值计算!$G32&amp;技能数值计算!AB$2)*1,技能效果!$B:$B,0)),"")</f>
        <v/>
      </c>
      <c r="AC32" s="71" t="str">
        <f>IFERROR(INDEX(技能效果!$H:$H,MATCH((技能数值计算!$G32&amp;技能数值计算!AB$2)*1,技能效果!$B:$B,0)),"")</f>
        <v/>
      </c>
      <c r="AD32" s="75"/>
      <c r="AE32" s="72" t="str">
        <f>IF(AD32*IFERROR(INDEX(DetailType!$E:$E,MATCH(技能数值计算!AC32,DetailType!$A:$A,0)),0)*IFERROR(IF(IF(INDEX(技能效果!AG:AG,MATCH((技能数值计算!$G32&amp;技能数值计算!AB$2)*1,技能效果!$B:$B,0))="",1,INDEX(技能效果!AG:AG,MATCH((技能数值计算!$G32&amp;技能数值计算!AB$2)*1,技能效果!$B:$B,0)))&gt;20,6,IF(INDEX(技能效果!AG:AG,MATCH((技能数值计算!$G32&amp;技能数值计算!AB$2)*1,技能效果!$B:$B,0))="",1,INDEX(技能效果!AG:AG,MATCH((技能数值计算!$G32&amp;技能数值计算!AB$2)*1,技能效果!$B:$B,0)))),0)=0,"",AD32*IFERROR(INDEX(DetailType!$E:$E,MATCH(技能数值计算!AC32,DetailType!$A:$A,0)),0)*IFERROR(IF(IF(INDEX(技能效果!AG:AG,MATCH((技能数值计算!$G32&amp;技能数值计算!AB$2)*1,技能效果!$B:$B,0))="",1,INDEX(技能效果!AG:AG,MATCH((技能数值计算!$G32&amp;技能数值计算!AB$2)*1,技能效果!$B:$B,0)))&gt;20,6,IF(INDEX(技能效果!AG:AG,MATCH((技能数值计算!$G32&amp;技能数值计算!AB$2)*1,技能效果!$B:$B,0))="",1,INDEX(技能效果!AG:AG,MATCH((技能数值计算!$G32&amp;技能数值计算!AB$2)*1,技能效果!$B:$B,0)))),0))</f>
        <v/>
      </c>
    </row>
    <row r="33" spans="7:31" x14ac:dyDescent="0.3">
      <c r="G33" s="77">
        <f>技能!B78</f>
        <v>1307013</v>
      </c>
      <c r="H33" s="78" t="str">
        <f>INDEX(技能!E:E,MATCH(技能数值计算!G33,技能!B:B,0))</f>
        <v>塞伯罗斯普攻</v>
      </c>
      <c r="I33" s="81"/>
      <c r="J33" s="85">
        <v>1.5</v>
      </c>
      <c r="K33" s="86">
        <f t="shared" si="0"/>
        <v>1.5</v>
      </c>
      <c r="L33" s="83" t="str">
        <f>IFERROR(INDEX(技能效果!$C:$C,MATCH((技能数值计算!$G33&amp;技能数值计算!L$2)*1,技能效果!$B:$B,0)),"")</f>
        <v>塞伯罗斯普攻伤害</v>
      </c>
      <c r="M33" s="71">
        <f>IFERROR(INDEX(技能效果!$H:$H,MATCH((技能数值计算!$G33&amp;技能数值计算!L$2)*1,技能效果!$B:$B,0)),"")</f>
        <v>1001</v>
      </c>
      <c r="N33" s="75">
        <v>1</v>
      </c>
      <c r="O33" s="71">
        <f>IF(N33*IFERROR(INDEX(DetailType!$E:$E,MATCH(技能数值计算!M33,DetailType!$A:$A,0)),0)*IFERROR(IF(IF(INDEX(技能效果!R:R,MATCH((技能数值计算!$G33&amp;技能数值计算!L$2)*1,技能效果!$B:$B,0))="",1,INDEX(技能效果!R:R,MATCH((技能数值计算!$G33&amp;技能数值计算!L$2)*1,技能效果!$B:$B,0)))&gt;20,6,IF(INDEX(技能效果!R:R,MATCH((技能数值计算!$G33&amp;技能数值计算!L$2)*1,技能效果!$B:$B,0))="",1,INDEX(技能效果!R:R,MATCH((技能数值计算!$G33&amp;技能数值计算!L$2)*1,技能效果!$B:$B,0)))),0)=0,"",N33*IFERROR(INDEX(DetailType!$E:$E,MATCH(技能数值计算!M33,DetailType!$A:$A,0)),0)*IFERROR(IF(IF(INDEX(技能效果!R:R,MATCH((技能数值计算!$G33&amp;技能数值计算!L$2)*1,技能效果!$B:$B,0))="",1,INDEX(技能效果!R:R,MATCH((技能数值计算!$G33&amp;技能数值计算!L$2)*1,技能效果!$B:$B,0)))&gt;20,6,IF(INDEX(技能效果!R:R,MATCH((技能数值计算!$G33&amp;技能数值计算!L$2)*1,技能效果!$B:$B,0))="",1,INDEX(技能效果!R:R,MATCH((技能数值计算!$G33&amp;技能数值计算!L$2)*1,技能效果!$B:$B,0)))),0))</f>
        <v>1</v>
      </c>
      <c r="P33" s="71" t="str">
        <f>IFERROR(INDEX(技能效果!$C:$C,MATCH((技能数值计算!$G33&amp;技能数值计算!P$2)*1,技能效果!$B:$B,0)),"")</f>
        <v>塞伯罗斯普攻水晶</v>
      </c>
      <c r="Q33" s="71">
        <f>IFERROR(INDEX(技能效果!$H:$H,MATCH((技能数值计算!$G33&amp;技能数值计算!P$2)*1,技能效果!$B:$B,0)),"")</f>
        <v>3006</v>
      </c>
      <c r="R33" s="75">
        <v>1</v>
      </c>
      <c r="S33" s="71">
        <f>IF(R33*IFERROR(INDEX(DetailType!$E:$E,MATCH(技能数值计算!Q33,DetailType!$A:$A,0)),0)*IFERROR(IF(IF(INDEX(技能效果!V:V,MATCH((技能数值计算!$G33&amp;技能数值计算!P$2)*1,技能效果!$B:$B,0))="",1,INDEX(技能效果!V:V,MATCH((技能数值计算!$G33&amp;技能数值计算!P$2)*1,技能效果!$B:$B,0)))&gt;20,6,IF(INDEX(技能效果!V:V,MATCH((技能数值计算!$G33&amp;技能数值计算!P$2)*1,技能效果!$B:$B,0))="",1,INDEX(技能效果!V:V,MATCH((技能数值计算!$G33&amp;技能数值计算!P$2)*1,技能效果!$B:$B,0)))),0)=0,"",R33*IFERROR(INDEX(DetailType!$E:$E,MATCH(技能数值计算!Q33,DetailType!$A:$A,0)),0)*IFERROR(IF(IF(INDEX(技能效果!V:V,MATCH((技能数值计算!$G33&amp;技能数值计算!P$2)*1,技能效果!$B:$B,0))="",1,INDEX(技能效果!V:V,MATCH((技能数值计算!$G33&amp;技能数值计算!P$2)*1,技能效果!$B:$B,0)))&gt;20,6,IF(INDEX(技能效果!V:V,MATCH((技能数值计算!$G33&amp;技能数值计算!P$2)*1,技能效果!$B:$B,0))="",1,INDEX(技能效果!V:V,MATCH((技能数值计算!$G33&amp;技能数值计算!P$2)*1,技能效果!$B:$B,0)))),0))</f>
        <v>0.5</v>
      </c>
      <c r="T33" s="71" t="str">
        <f>IFERROR(INDEX(技能效果!$C:$C,MATCH((技能数值计算!$G33&amp;技能数值计算!T$2)*1,技能效果!$B:$B,0)),"")</f>
        <v/>
      </c>
      <c r="U33" s="71" t="str">
        <f>IFERROR(INDEX(技能效果!$H:$H,MATCH((技能数值计算!$G33&amp;技能数值计算!T$2)*1,技能效果!$B:$B,0)),"")</f>
        <v/>
      </c>
      <c r="V33" s="75"/>
      <c r="W33" s="71" t="str">
        <f>IF(V33*IFERROR(INDEX(DetailType!$E:$E,MATCH(技能数值计算!U33,DetailType!$A:$A,0)),0)*IFERROR(IF(IF(INDEX(技能效果!Z:Z,MATCH((技能数值计算!$G33&amp;技能数值计算!T$2)*1,技能效果!$B:$B,0))="",1,INDEX(技能效果!Z:Z,MATCH((技能数值计算!$G33&amp;技能数值计算!T$2)*1,技能效果!$B:$B,0)))&gt;20,6,IF(INDEX(技能效果!Z:Z,MATCH((技能数值计算!$G33&amp;技能数值计算!T$2)*1,技能效果!$B:$B,0))="",1,INDEX(技能效果!Z:Z,MATCH((技能数值计算!$G33&amp;技能数值计算!T$2)*1,技能效果!$B:$B,0)))),0)=0,"",V33*IFERROR(INDEX(DetailType!$E:$E,MATCH(技能数值计算!U33,DetailType!$A:$A,0)),0)*IFERROR(IF(IF(INDEX(技能效果!Z:Z,MATCH((技能数值计算!$G33&amp;技能数值计算!T$2)*1,技能效果!$B:$B,0))="",1,INDEX(技能效果!Z:Z,MATCH((技能数值计算!$G33&amp;技能数值计算!T$2)*1,技能效果!$B:$B,0)))&gt;20,6,IF(INDEX(技能效果!Z:Z,MATCH((技能数值计算!$G33&amp;技能数值计算!T$2)*1,技能效果!$B:$B,0))="",1,INDEX(技能效果!Z:Z,MATCH((技能数值计算!$G33&amp;技能数值计算!T$2)*1,技能效果!$B:$B,0)))),0))</f>
        <v/>
      </c>
      <c r="X33" s="71" t="str">
        <f>IFERROR(INDEX(技能效果!$C:$C,MATCH((技能数值计算!$G33&amp;技能数值计算!X$2)*1,技能效果!$B:$B,0)),"")</f>
        <v/>
      </c>
      <c r="Y33" s="71" t="str">
        <f>IFERROR(INDEX(技能效果!$H:$H,MATCH((技能数值计算!$G33&amp;技能数值计算!X$2)*1,技能效果!$B:$B,0)),"")</f>
        <v/>
      </c>
      <c r="Z33" s="75"/>
      <c r="AA33" s="71" t="str">
        <f>IF(Z33*IFERROR(INDEX(DetailType!$E:$E,MATCH(技能数值计算!Y33,DetailType!$A:$A,0)),0)*IFERROR(IF(IF(INDEX(技能效果!AD:AD,MATCH((技能数值计算!$G33&amp;技能数值计算!X$2)*1,技能效果!$B:$B,0))="",1,INDEX(技能效果!AD:AD,MATCH((技能数值计算!$G33&amp;技能数值计算!X$2)*1,技能效果!$B:$B,0)))&gt;20,6,IF(INDEX(技能效果!AD:AD,MATCH((技能数值计算!$G33&amp;技能数值计算!X$2)*1,技能效果!$B:$B,0))="",1,INDEX(技能效果!AD:AD,MATCH((技能数值计算!$G33&amp;技能数值计算!X$2)*1,技能效果!$B:$B,0)))),0)=0,"",Z33*IFERROR(INDEX(DetailType!$E:$E,MATCH(技能数值计算!Y33,DetailType!$A:$A,0)),0)*IFERROR(IF(IF(INDEX(技能效果!AD:AD,MATCH((技能数值计算!$G33&amp;技能数值计算!X$2)*1,技能效果!$B:$B,0))="",1,INDEX(技能效果!AD:AD,MATCH((技能数值计算!$G33&amp;技能数值计算!X$2)*1,技能效果!$B:$B,0)))&gt;20,6,IF(INDEX(技能效果!AD:AD,MATCH((技能数值计算!$G33&amp;技能数值计算!X$2)*1,技能效果!$B:$B,0))="",1,INDEX(技能效果!AD:AD,MATCH((技能数值计算!$G33&amp;技能数值计算!X$2)*1,技能效果!$B:$B,0)))),0))</f>
        <v/>
      </c>
      <c r="AB33" s="71" t="str">
        <f>IFERROR(INDEX(技能效果!$C:$C,MATCH((技能数值计算!$G33&amp;技能数值计算!AB$2)*1,技能效果!$B:$B,0)),"")</f>
        <v/>
      </c>
      <c r="AC33" s="71" t="str">
        <f>IFERROR(INDEX(技能效果!$H:$H,MATCH((技能数值计算!$G33&amp;技能数值计算!AB$2)*1,技能效果!$B:$B,0)),"")</f>
        <v/>
      </c>
      <c r="AD33" s="75"/>
      <c r="AE33" s="72" t="str">
        <f>IF(AD33*IFERROR(INDEX(DetailType!$E:$E,MATCH(技能数值计算!AC33,DetailType!$A:$A,0)),0)*IFERROR(IF(IF(INDEX(技能效果!AG:AG,MATCH((技能数值计算!$G33&amp;技能数值计算!AB$2)*1,技能效果!$B:$B,0))="",1,INDEX(技能效果!AG:AG,MATCH((技能数值计算!$G33&amp;技能数值计算!AB$2)*1,技能效果!$B:$B,0)))&gt;20,6,IF(INDEX(技能效果!AG:AG,MATCH((技能数值计算!$G33&amp;技能数值计算!AB$2)*1,技能效果!$B:$B,0))="",1,INDEX(技能效果!AG:AG,MATCH((技能数值计算!$G33&amp;技能数值计算!AB$2)*1,技能效果!$B:$B,0)))),0)=0,"",AD33*IFERROR(INDEX(DetailType!$E:$E,MATCH(技能数值计算!AC33,DetailType!$A:$A,0)),0)*IFERROR(IF(IF(INDEX(技能效果!AG:AG,MATCH((技能数值计算!$G33&amp;技能数值计算!AB$2)*1,技能效果!$B:$B,0))="",1,INDEX(技能效果!AG:AG,MATCH((技能数值计算!$G33&amp;技能数值计算!AB$2)*1,技能效果!$B:$B,0)))&gt;20,6,IF(INDEX(技能效果!AG:AG,MATCH((技能数值计算!$G33&amp;技能数值计算!AB$2)*1,技能效果!$B:$B,0))="",1,INDEX(技能效果!AG:AG,MATCH((技能数值计算!$G33&amp;技能数值计算!AB$2)*1,技能效果!$B:$B,0)))),0))</f>
        <v/>
      </c>
    </row>
    <row r="34" spans="7:31" x14ac:dyDescent="0.3">
      <c r="G34" s="77">
        <f>技能!B79</f>
        <v>1307014</v>
      </c>
      <c r="H34" s="78" t="str">
        <f>INDEX(技能!E:E,MATCH(技能数值计算!G34,技能!B:B,0))</f>
        <v>石灵明普攻</v>
      </c>
      <c r="I34" s="81"/>
      <c r="J34" s="85">
        <v>1.5</v>
      </c>
      <c r="K34" s="86">
        <f t="shared" si="0"/>
        <v>1.5</v>
      </c>
      <c r="L34" s="83" t="str">
        <f>IFERROR(INDEX(技能效果!$C:$C,MATCH((技能数值计算!$G34&amp;技能数值计算!L$2)*1,技能效果!$B:$B,0)),"")</f>
        <v>石灵明普攻伤害</v>
      </c>
      <c r="M34" s="71">
        <f>IFERROR(INDEX(技能效果!$H:$H,MATCH((技能数值计算!$G34&amp;技能数值计算!L$2)*1,技能效果!$B:$B,0)),"")</f>
        <v>1001</v>
      </c>
      <c r="N34" s="75">
        <v>1</v>
      </c>
      <c r="O34" s="71">
        <f>IF(N34*IFERROR(INDEX(DetailType!$E:$E,MATCH(技能数值计算!M34,DetailType!$A:$A,0)),0)*IFERROR(IF(IF(INDEX(技能效果!R:R,MATCH((技能数值计算!$G34&amp;技能数值计算!L$2)*1,技能效果!$B:$B,0))="",1,INDEX(技能效果!R:R,MATCH((技能数值计算!$G34&amp;技能数值计算!L$2)*1,技能效果!$B:$B,0)))&gt;20,6,IF(INDEX(技能效果!R:R,MATCH((技能数值计算!$G34&amp;技能数值计算!L$2)*1,技能效果!$B:$B,0))="",1,INDEX(技能效果!R:R,MATCH((技能数值计算!$G34&amp;技能数值计算!L$2)*1,技能效果!$B:$B,0)))),0)=0,"",N34*IFERROR(INDEX(DetailType!$E:$E,MATCH(技能数值计算!M34,DetailType!$A:$A,0)),0)*IFERROR(IF(IF(INDEX(技能效果!R:R,MATCH((技能数值计算!$G34&amp;技能数值计算!L$2)*1,技能效果!$B:$B,0))="",1,INDEX(技能效果!R:R,MATCH((技能数值计算!$G34&amp;技能数值计算!L$2)*1,技能效果!$B:$B,0)))&gt;20,6,IF(INDEX(技能效果!R:R,MATCH((技能数值计算!$G34&amp;技能数值计算!L$2)*1,技能效果!$B:$B,0))="",1,INDEX(技能效果!R:R,MATCH((技能数值计算!$G34&amp;技能数值计算!L$2)*1,技能效果!$B:$B,0)))),0))</f>
        <v>1</v>
      </c>
      <c r="P34" s="71" t="str">
        <f>IFERROR(INDEX(技能效果!$C:$C,MATCH((技能数值计算!$G34&amp;技能数值计算!P$2)*1,技能效果!$B:$B,0)),"")</f>
        <v>石灵明普攻水晶</v>
      </c>
      <c r="Q34" s="71">
        <f>IFERROR(INDEX(技能效果!$H:$H,MATCH((技能数值计算!$G34&amp;技能数值计算!P$2)*1,技能效果!$B:$B,0)),"")</f>
        <v>3006</v>
      </c>
      <c r="R34" s="75">
        <v>1</v>
      </c>
      <c r="S34" s="71">
        <f>IF(R34*IFERROR(INDEX(DetailType!$E:$E,MATCH(技能数值计算!Q34,DetailType!$A:$A,0)),0)*IFERROR(IF(IF(INDEX(技能效果!V:V,MATCH((技能数值计算!$G34&amp;技能数值计算!P$2)*1,技能效果!$B:$B,0))="",1,INDEX(技能效果!V:V,MATCH((技能数值计算!$G34&amp;技能数值计算!P$2)*1,技能效果!$B:$B,0)))&gt;20,6,IF(INDEX(技能效果!V:V,MATCH((技能数值计算!$G34&amp;技能数值计算!P$2)*1,技能效果!$B:$B,0))="",1,INDEX(技能效果!V:V,MATCH((技能数值计算!$G34&amp;技能数值计算!P$2)*1,技能效果!$B:$B,0)))),0)=0,"",R34*IFERROR(INDEX(DetailType!$E:$E,MATCH(技能数值计算!Q34,DetailType!$A:$A,0)),0)*IFERROR(IF(IF(INDEX(技能效果!V:V,MATCH((技能数值计算!$G34&amp;技能数值计算!P$2)*1,技能效果!$B:$B,0))="",1,INDEX(技能效果!V:V,MATCH((技能数值计算!$G34&amp;技能数值计算!P$2)*1,技能效果!$B:$B,0)))&gt;20,6,IF(INDEX(技能效果!V:V,MATCH((技能数值计算!$G34&amp;技能数值计算!P$2)*1,技能效果!$B:$B,0))="",1,INDEX(技能效果!V:V,MATCH((技能数值计算!$G34&amp;技能数值计算!P$2)*1,技能效果!$B:$B,0)))),0))</f>
        <v>0.5</v>
      </c>
      <c r="T34" s="71" t="str">
        <f>IFERROR(INDEX(技能效果!$C:$C,MATCH((技能数值计算!$G34&amp;技能数值计算!T$2)*1,技能效果!$B:$B,0)),"")</f>
        <v/>
      </c>
      <c r="U34" s="71" t="str">
        <f>IFERROR(INDEX(技能效果!$H:$H,MATCH((技能数值计算!$G34&amp;技能数值计算!T$2)*1,技能效果!$B:$B,0)),"")</f>
        <v/>
      </c>
      <c r="V34" s="75"/>
      <c r="W34" s="71" t="str">
        <f>IF(V34*IFERROR(INDEX(DetailType!$E:$E,MATCH(技能数值计算!U34,DetailType!$A:$A,0)),0)*IFERROR(IF(IF(INDEX(技能效果!Z:Z,MATCH((技能数值计算!$G34&amp;技能数值计算!T$2)*1,技能效果!$B:$B,0))="",1,INDEX(技能效果!Z:Z,MATCH((技能数值计算!$G34&amp;技能数值计算!T$2)*1,技能效果!$B:$B,0)))&gt;20,6,IF(INDEX(技能效果!Z:Z,MATCH((技能数值计算!$G34&amp;技能数值计算!T$2)*1,技能效果!$B:$B,0))="",1,INDEX(技能效果!Z:Z,MATCH((技能数值计算!$G34&amp;技能数值计算!T$2)*1,技能效果!$B:$B,0)))),0)=0,"",V34*IFERROR(INDEX(DetailType!$E:$E,MATCH(技能数值计算!U34,DetailType!$A:$A,0)),0)*IFERROR(IF(IF(INDEX(技能效果!Z:Z,MATCH((技能数值计算!$G34&amp;技能数值计算!T$2)*1,技能效果!$B:$B,0))="",1,INDEX(技能效果!Z:Z,MATCH((技能数值计算!$G34&amp;技能数值计算!T$2)*1,技能效果!$B:$B,0)))&gt;20,6,IF(INDEX(技能效果!Z:Z,MATCH((技能数值计算!$G34&amp;技能数值计算!T$2)*1,技能效果!$B:$B,0))="",1,INDEX(技能效果!Z:Z,MATCH((技能数值计算!$G34&amp;技能数值计算!T$2)*1,技能效果!$B:$B,0)))),0))</f>
        <v/>
      </c>
      <c r="X34" s="71" t="str">
        <f>IFERROR(INDEX(技能效果!$C:$C,MATCH((技能数值计算!$G34&amp;技能数值计算!X$2)*1,技能效果!$B:$B,0)),"")</f>
        <v/>
      </c>
      <c r="Y34" s="71" t="str">
        <f>IFERROR(INDEX(技能效果!$H:$H,MATCH((技能数值计算!$G34&amp;技能数值计算!X$2)*1,技能效果!$B:$B,0)),"")</f>
        <v/>
      </c>
      <c r="Z34" s="75"/>
      <c r="AA34" s="71" t="str">
        <f>IF(Z34*IFERROR(INDEX(DetailType!$E:$E,MATCH(技能数值计算!Y34,DetailType!$A:$A,0)),0)*IFERROR(IF(IF(INDEX(技能效果!AD:AD,MATCH((技能数值计算!$G34&amp;技能数值计算!X$2)*1,技能效果!$B:$B,0))="",1,INDEX(技能效果!AD:AD,MATCH((技能数值计算!$G34&amp;技能数值计算!X$2)*1,技能效果!$B:$B,0)))&gt;20,6,IF(INDEX(技能效果!AD:AD,MATCH((技能数值计算!$G34&amp;技能数值计算!X$2)*1,技能效果!$B:$B,0))="",1,INDEX(技能效果!AD:AD,MATCH((技能数值计算!$G34&amp;技能数值计算!X$2)*1,技能效果!$B:$B,0)))),0)=0,"",Z34*IFERROR(INDEX(DetailType!$E:$E,MATCH(技能数值计算!Y34,DetailType!$A:$A,0)),0)*IFERROR(IF(IF(INDEX(技能效果!AD:AD,MATCH((技能数值计算!$G34&amp;技能数值计算!X$2)*1,技能效果!$B:$B,0))="",1,INDEX(技能效果!AD:AD,MATCH((技能数值计算!$G34&amp;技能数值计算!X$2)*1,技能效果!$B:$B,0)))&gt;20,6,IF(INDEX(技能效果!AD:AD,MATCH((技能数值计算!$G34&amp;技能数值计算!X$2)*1,技能效果!$B:$B,0))="",1,INDEX(技能效果!AD:AD,MATCH((技能数值计算!$G34&amp;技能数值计算!X$2)*1,技能效果!$B:$B,0)))),0))</f>
        <v/>
      </c>
      <c r="AB34" s="71" t="str">
        <f>IFERROR(INDEX(技能效果!$C:$C,MATCH((技能数值计算!$G34&amp;技能数值计算!AB$2)*1,技能效果!$B:$B,0)),"")</f>
        <v/>
      </c>
      <c r="AC34" s="71" t="str">
        <f>IFERROR(INDEX(技能效果!$H:$H,MATCH((技能数值计算!$G34&amp;技能数值计算!AB$2)*1,技能效果!$B:$B,0)),"")</f>
        <v/>
      </c>
      <c r="AD34" s="75"/>
      <c r="AE34" s="72" t="str">
        <f>IF(AD34*IFERROR(INDEX(DetailType!$E:$E,MATCH(技能数值计算!AC34,DetailType!$A:$A,0)),0)*IFERROR(IF(IF(INDEX(技能效果!AG:AG,MATCH((技能数值计算!$G34&amp;技能数值计算!AB$2)*1,技能效果!$B:$B,0))="",1,INDEX(技能效果!AG:AG,MATCH((技能数值计算!$G34&amp;技能数值计算!AB$2)*1,技能效果!$B:$B,0)))&gt;20,6,IF(INDEX(技能效果!AG:AG,MATCH((技能数值计算!$G34&amp;技能数值计算!AB$2)*1,技能效果!$B:$B,0))="",1,INDEX(技能效果!AG:AG,MATCH((技能数值计算!$G34&amp;技能数值计算!AB$2)*1,技能效果!$B:$B,0)))),0)=0,"",AD34*IFERROR(INDEX(DetailType!$E:$E,MATCH(技能数值计算!AC34,DetailType!$A:$A,0)),0)*IFERROR(IF(IF(INDEX(技能效果!AG:AG,MATCH((技能数值计算!$G34&amp;技能数值计算!AB$2)*1,技能效果!$B:$B,0))="",1,INDEX(技能效果!AG:AG,MATCH((技能数值计算!$G34&amp;技能数值计算!AB$2)*1,技能效果!$B:$B,0)))&gt;20,6,IF(INDEX(技能效果!AG:AG,MATCH((技能数值计算!$G34&amp;技能数值计算!AB$2)*1,技能效果!$B:$B,0))="",1,INDEX(技能效果!AG:AG,MATCH((技能数值计算!$G34&amp;技能数值计算!AB$2)*1,技能效果!$B:$B,0)))),0))</f>
        <v/>
      </c>
    </row>
    <row r="35" spans="7:31" x14ac:dyDescent="0.3">
      <c r="G35" s="77">
        <f>技能!B80</f>
        <v>1307015</v>
      </c>
      <c r="H35" s="78" t="str">
        <f>INDEX(技能!E:E,MATCH(技能数值计算!G35,技能!B:B,0))</f>
        <v>于禁普攻</v>
      </c>
      <c r="I35" s="81"/>
      <c r="J35" s="85">
        <v>1.5</v>
      </c>
      <c r="K35" s="86">
        <f t="shared" si="0"/>
        <v>1.5</v>
      </c>
      <c r="L35" s="83" t="str">
        <f>IFERROR(INDEX(技能效果!$C:$C,MATCH((技能数值计算!$G35&amp;技能数值计算!L$2)*1,技能效果!$B:$B,0)),"")</f>
        <v>于禁普攻伤害</v>
      </c>
      <c r="M35" s="71">
        <f>IFERROR(INDEX(技能效果!$H:$H,MATCH((技能数值计算!$G35&amp;技能数值计算!L$2)*1,技能效果!$B:$B,0)),"")</f>
        <v>1001</v>
      </c>
      <c r="N35" s="75">
        <v>1</v>
      </c>
      <c r="O35" s="71">
        <f>IF(N35*IFERROR(INDEX(DetailType!$E:$E,MATCH(技能数值计算!M35,DetailType!$A:$A,0)),0)*IFERROR(IF(IF(INDEX(技能效果!R:R,MATCH((技能数值计算!$G35&amp;技能数值计算!L$2)*1,技能效果!$B:$B,0))="",1,INDEX(技能效果!R:R,MATCH((技能数值计算!$G35&amp;技能数值计算!L$2)*1,技能效果!$B:$B,0)))&gt;20,6,IF(INDEX(技能效果!R:R,MATCH((技能数值计算!$G35&amp;技能数值计算!L$2)*1,技能效果!$B:$B,0))="",1,INDEX(技能效果!R:R,MATCH((技能数值计算!$G35&amp;技能数值计算!L$2)*1,技能效果!$B:$B,0)))),0)=0,"",N35*IFERROR(INDEX(DetailType!$E:$E,MATCH(技能数值计算!M35,DetailType!$A:$A,0)),0)*IFERROR(IF(IF(INDEX(技能效果!R:R,MATCH((技能数值计算!$G35&amp;技能数值计算!L$2)*1,技能效果!$B:$B,0))="",1,INDEX(技能效果!R:R,MATCH((技能数值计算!$G35&amp;技能数值计算!L$2)*1,技能效果!$B:$B,0)))&gt;20,6,IF(INDEX(技能效果!R:R,MATCH((技能数值计算!$G35&amp;技能数值计算!L$2)*1,技能效果!$B:$B,0))="",1,INDEX(技能效果!R:R,MATCH((技能数值计算!$G35&amp;技能数值计算!L$2)*1,技能效果!$B:$B,0)))),0))</f>
        <v>1</v>
      </c>
      <c r="P35" s="71" t="str">
        <f>IFERROR(INDEX(技能效果!$C:$C,MATCH((技能数值计算!$G35&amp;技能数值计算!P$2)*1,技能效果!$B:$B,0)),"")</f>
        <v>于禁普攻水晶</v>
      </c>
      <c r="Q35" s="71">
        <f>IFERROR(INDEX(技能效果!$H:$H,MATCH((技能数值计算!$G35&amp;技能数值计算!P$2)*1,技能效果!$B:$B,0)),"")</f>
        <v>3006</v>
      </c>
      <c r="R35" s="75">
        <v>1</v>
      </c>
      <c r="S35" s="71">
        <f>IF(R35*IFERROR(INDEX(DetailType!$E:$E,MATCH(技能数值计算!Q35,DetailType!$A:$A,0)),0)*IFERROR(IF(IF(INDEX(技能效果!V:V,MATCH((技能数值计算!$G35&amp;技能数值计算!P$2)*1,技能效果!$B:$B,0))="",1,INDEX(技能效果!V:V,MATCH((技能数值计算!$G35&amp;技能数值计算!P$2)*1,技能效果!$B:$B,0)))&gt;20,6,IF(INDEX(技能效果!V:V,MATCH((技能数值计算!$G35&amp;技能数值计算!P$2)*1,技能效果!$B:$B,0))="",1,INDEX(技能效果!V:V,MATCH((技能数值计算!$G35&amp;技能数值计算!P$2)*1,技能效果!$B:$B,0)))),0)=0,"",R35*IFERROR(INDEX(DetailType!$E:$E,MATCH(技能数值计算!Q35,DetailType!$A:$A,0)),0)*IFERROR(IF(IF(INDEX(技能效果!V:V,MATCH((技能数值计算!$G35&amp;技能数值计算!P$2)*1,技能效果!$B:$B,0))="",1,INDEX(技能效果!V:V,MATCH((技能数值计算!$G35&amp;技能数值计算!P$2)*1,技能效果!$B:$B,0)))&gt;20,6,IF(INDEX(技能效果!V:V,MATCH((技能数值计算!$G35&amp;技能数值计算!P$2)*1,技能效果!$B:$B,0))="",1,INDEX(技能效果!V:V,MATCH((技能数值计算!$G35&amp;技能数值计算!P$2)*1,技能效果!$B:$B,0)))),0))</f>
        <v>0.5</v>
      </c>
      <c r="T35" s="71" t="str">
        <f>IFERROR(INDEX(技能效果!$C:$C,MATCH((技能数值计算!$G35&amp;技能数值计算!T$2)*1,技能效果!$B:$B,0)),"")</f>
        <v/>
      </c>
      <c r="U35" s="71" t="str">
        <f>IFERROR(INDEX(技能效果!$H:$H,MATCH((技能数值计算!$G35&amp;技能数值计算!T$2)*1,技能效果!$B:$B,0)),"")</f>
        <v/>
      </c>
      <c r="V35" s="75"/>
      <c r="W35" s="71" t="str">
        <f>IF(V35*IFERROR(INDEX(DetailType!$E:$E,MATCH(技能数值计算!U35,DetailType!$A:$A,0)),0)*IFERROR(IF(IF(INDEX(技能效果!Z:Z,MATCH((技能数值计算!$G35&amp;技能数值计算!T$2)*1,技能效果!$B:$B,0))="",1,INDEX(技能效果!Z:Z,MATCH((技能数值计算!$G35&amp;技能数值计算!T$2)*1,技能效果!$B:$B,0)))&gt;20,6,IF(INDEX(技能效果!Z:Z,MATCH((技能数值计算!$G35&amp;技能数值计算!T$2)*1,技能效果!$B:$B,0))="",1,INDEX(技能效果!Z:Z,MATCH((技能数值计算!$G35&amp;技能数值计算!T$2)*1,技能效果!$B:$B,0)))),0)=0,"",V35*IFERROR(INDEX(DetailType!$E:$E,MATCH(技能数值计算!U35,DetailType!$A:$A,0)),0)*IFERROR(IF(IF(INDEX(技能效果!Z:Z,MATCH((技能数值计算!$G35&amp;技能数值计算!T$2)*1,技能效果!$B:$B,0))="",1,INDEX(技能效果!Z:Z,MATCH((技能数值计算!$G35&amp;技能数值计算!T$2)*1,技能效果!$B:$B,0)))&gt;20,6,IF(INDEX(技能效果!Z:Z,MATCH((技能数值计算!$G35&amp;技能数值计算!T$2)*1,技能效果!$B:$B,0))="",1,INDEX(技能效果!Z:Z,MATCH((技能数值计算!$G35&amp;技能数值计算!T$2)*1,技能效果!$B:$B,0)))),0))</f>
        <v/>
      </c>
      <c r="X35" s="71" t="str">
        <f>IFERROR(INDEX(技能效果!$C:$C,MATCH((技能数值计算!$G35&amp;技能数值计算!X$2)*1,技能效果!$B:$B,0)),"")</f>
        <v/>
      </c>
      <c r="Y35" s="71" t="str">
        <f>IFERROR(INDEX(技能效果!$H:$H,MATCH((技能数值计算!$G35&amp;技能数值计算!X$2)*1,技能效果!$B:$B,0)),"")</f>
        <v/>
      </c>
      <c r="Z35" s="75"/>
      <c r="AA35" s="71" t="str">
        <f>IF(Z35*IFERROR(INDEX(DetailType!$E:$E,MATCH(技能数值计算!Y35,DetailType!$A:$A,0)),0)*IFERROR(IF(IF(INDEX(技能效果!AD:AD,MATCH((技能数值计算!$G35&amp;技能数值计算!X$2)*1,技能效果!$B:$B,0))="",1,INDEX(技能效果!AD:AD,MATCH((技能数值计算!$G35&amp;技能数值计算!X$2)*1,技能效果!$B:$B,0)))&gt;20,6,IF(INDEX(技能效果!AD:AD,MATCH((技能数值计算!$G35&amp;技能数值计算!X$2)*1,技能效果!$B:$B,0))="",1,INDEX(技能效果!AD:AD,MATCH((技能数值计算!$G35&amp;技能数值计算!X$2)*1,技能效果!$B:$B,0)))),0)=0,"",Z35*IFERROR(INDEX(DetailType!$E:$E,MATCH(技能数值计算!Y35,DetailType!$A:$A,0)),0)*IFERROR(IF(IF(INDEX(技能效果!AD:AD,MATCH((技能数值计算!$G35&amp;技能数值计算!X$2)*1,技能效果!$B:$B,0))="",1,INDEX(技能效果!AD:AD,MATCH((技能数值计算!$G35&amp;技能数值计算!X$2)*1,技能效果!$B:$B,0)))&gt;20,6,IF(INDEX(技能效果!AD:AD,MATCH((技能数值计算!$G35&amp;技能数值计算!X$2)*1,技能效果!$B:$B,0))="",1,INDEX(技能效果!AD:AD,MATCH((技能数值计算!$G35&amp;技能数值计算!X$2)*1,技能效果!$B:$B,0)))),0))</f>
        <v/>
      </c>
      <c r="AB35" s="71" t="str">
        <f>IFERROR(INDEX(技能效果!$C:$C,MATCH((技能数值计算!$G35&amp;技能数值计算!AB$2)*1,技能效果!$B:$B,0)),"")</f>
        <v/>
      </c>
      <c r="AC35" s="71" t="str">
        <f>IFERROR(INDEX(技能效果!$H:$H,MATCH((技能数值计算!$G35&amp;技能数值计算!AB$2)*1,技能效果!$B:$B,0)),"")</f>
        <v/>
      </c>
      <c r="AD35" s="75"/>
      <c r="AE35" s="72" t="str">
        <f>IF(AD35*IFERROR(INDEX(DetailType!$E:$E,MATCH(技能数值计算!AC35,DetailType!$A:$A,0)),0)*IFERROR(IF(IF(INDEX(技能效果!AG:AG,MATCH((技能数值计算!$G35&amp;技能数值计算!AB$2)*1,技能效果!$B:$B,0))="",1,INDEX(技能效果!AG:AG,MATCH((技能数值计算!$G35&amp;技能数值计算!AB$2)*1,技能效果!$B:$B,0)))&gt;20,6,IF(INDEX(技能效果!AG:AG,MATCH((技能数值计算!$G35&amp;技能数值计算!AB$2)*1,技能效果!$B:$B,0))="",1,INDEX(技能效果!AG:AG,MATCH((技能数值计算!$G35&amp;技能数值计算!AB$2)*1,技能效果!$B:$B,0)))),0)=0,"",AD35*IFERROR(INDEX(DetailType!$E:$E,MATCH(技能数值计算!AC35,DetailType!$A:$A,0)),0)*IFERROR(IF(IF(INDEX(技能效果!AG:AG,MATCH((技能数值计算!$G35&amp;技能数值计算!AB$2)*1,技能效果!$B:$B,0))="",1,INDEX(技能效果!AG:AG,MATCH((技能数值计算!$G35&amp;技能数值计算!AB$2)*1,技能效果!$B:$B,0)))&gt;20,6,IF(INDEX(技能效果!AG:AG,MATCH((技能数值计算!$G35&amp;技能数值计算!AB$2)*1,技能效果!$B:$B,0))="",1,INDEX(技能效果!AG:AG,MATCH((技能数值计算!$G35&amp;技能数值计算!AB$2)*1,技能效果!$B:$B,0)))),0))</f>
        <v/>
      </c>
    </row>
    <row r="36" spans="7:31" x14ac:dyDescent="0.3">
      <c r="G36" s="77">
        <f>技能!B81</f>
        <v>1307016</v>
      </c>
      <c r="H36" s="78" t="str">
        <f>INDEX(技能!E:E,MATCH(技能数值计算!G36,技能!B:B,0))</f>
        <v>西方龙普攻</v>
      </c>
      <c r="I36" s="81"/>
      <c r="J36" s="85">
        <v>1.5</v>
      </c>
      <c r="K36" s="86">
        <f t="shared" si="0"/>
        <v>1.5</v>
      </c>
      <c r="L36" s="83" t="str">
        <f>IFERROR(INDEX(技能效果!$C:$C,MATCH((技能数值计算!$G36&amp;技能数值计算!L$2)*1,技能效果!$B:$B,0)),"")</f>
        <v>西方龙普攻伤害</v>
      </c>
      <c r="M36" s="71">
        <f>IFERROR(INDEX(技能效果!$H:$H,MATCH((技能数值计算!$G36&amp;技能数值计算!L$2)*1,技能效果!$B:$B,0)),"")</f>
        <v>1001</v>
      </c>
      <c r="N36" s="75">
        <v>1</v>
      </c>
      <c r="O36" s="71">
        <f>IF(N36*IFERROR(INDEX(DetailType!$E:$E,MATCH(技能数值计算!M36,DetailType!$A:$A,0)),0)*IFERROR(IF(IF(INDEX(技能效果!R:R,MATCH((技能数值计算!$G36&amp;技能数值计算!L$2)*1,技能效果!$B:$B,0))="",1,INDEX(技能效果!R:R,MATCH((技能数值计算!$G36&amp;技能数值计算!L$2)*1,技能效果!$B:$B,0)))&gt;20,6,IF(INDEX(技能效果!R:R,MATCH((技能数值计算!$G36&amp;技能数值计算!L$2)*1,技能效果!$B:$B,0))="",1,INDEX(技能效果!R:R,MATCH((技能数值计算!$G36&amp;技能数值计算!L$2)*1,技能效果!$B:$B,0)))),0)=0,"",N36*IFERROR(INDEX(DetailType!$E:$E,MATCH(技能数值计算!M36,DetailType!$A:$A,0)),0)*IFERROR(IF(IF(INDEX(技能效果!R:R,MATCH((技能数值计算!$G36&amp;技能数值计算!L$2)*1,技能效果!$B:$B,0))="",1,INDEX(技能效果!R:R,MATCH((技能数值计算!$G36&amp;技能数值计算!L$2)*1,技能效果!$B:$B,0)))&gt;20,6,IF(INDEX(技能效果!R:R,MATCH((技能数值计算!$G36&amp;技能数值计算!L$2)*1,技能效果!$B:$B,0))="",1,INDEX(技能效果!R:R,MATCH((技能数值计算!$G36&amp;技能数值计算!L$2)*1,技能效果!$B:$B,0)))),0))</f>
        <v>1</v>
      </c>
      <c r="P36" s="71" t="str">
        <f>IFERROR(INDEX(技能效果!$C:$C,MATCH((技能数值计算!$G36&amp;技能数值计算!P$2)*1,技能效果!$B:$B,0)),"")</f>
        <v>西方龙普攻水晶</v>
      </c>
      <c r="Q36" s="71">
        <f>IFERROR(INDEX(技能效果!$H:$H,MATCH((技能数值计算!$G36&amp;技能数值计算!P$2)*1,技能效果!$B:$B,0)),"")</f>
        <v>3006</v>
      </c>
      <c r="R36" s="75">
        <v>1</v>
      </c>
      <c r="S36" s="71">
        <f>IF(R36*IFERROR(INDEX(DetailType!$E:$E,MATCH(技能数值计算!Q36,DetailType!$A:$A,0)),0)*IFERROR(IF(IF(INDEX(技能效果!V:V,MATCH((技能数值计算!$G36&amp;技能数值计算!P$2)*1,技能效果!$B:$B,0))="",1,INDEX(技能效果!V:V,MATCH((技能数值计算!$G36&amp;技能数值计算!P$2)*1,技能效果!$B:$B,0)))&gt;20,6,IF(INDEX(技能效果!V:V,MATCH((技能数值计算!$G36&amp;技能数值计算!P$2)*1,技能效果!$B:$B,0))="",1,INDEX(技能效果!V:V,MATCH((技能数值计算!$G36&amp;技能数值计算!P$2)*1,技能效果!$B:$B,0)))),0)=0,"",R36*IFERROR(INDEX(DetailType!$E:$E,MATCH(技能数值计算!Q36,DetailType!$A:$A,0)),0)*IFERROR(IF(IF(INDEX(技能效果!V:V,MATCH((技能数值计算!$G36&amp;技能数值计算!P$2)*1,技能效果!$B:$B,0))="",1,INDEX(技能效果!V:V,MATCH((技能数值计算!$G36&amp;技能数值计算!P$2)*1,技能效果!$B:$B,0)))&gt;20,6,IF(INDEX(技能效果!V:V,MATCH((技能数值计算!$G36&amp;技能数值计算!P$2)*1,技能效果!$B:$B,0))="",1,INDEX(技能效果!V:V,MATCH((技能数值计算!$G36&amp;技能数值计算!P$2)*1,技能效果!$B:$B,0)))),0))</f>
        <v>0.5</v>
      </c>
      <c r="T36" s="71" t="str">
        <f>IFERROR(INDEX(技能效果!$C:$C,MATCH((技能数值计算!$G36&amp;技能数值计算!T$2)*1,技能效果!$B:$B,0)),"")</f>
        <v/>
      </c>
      <c r="U36" s="71" t="str">
        <f>IFERROR(INDEX(技能效果!$H:$H,MATCH((技能数值计算!$G36&amp;技能数值计算!T$2)*1,技能效果!$B:$B,0)),"")</f>
        <v/>
      </c>
      <c r="V36" s="75"/>
      <c r="W36" s="71" t="str">
        <f>IF(V36*IFERROR(INDEX(DetailType!$E:$E,MATCH(技能数值计算!U36,DetailType!$A:$A,0)),0)*IFERROR(IF(IF(INDEX(技能效果!Z:Z,MATCH((技能数值计算!$G36&amp;技能数值计算!T$2)*1,技能效果!$B:$B,0))="",1,INDEX(技能效果!Z:Z,MATCH((技能数值计算!$G36&amp;技能数值计算!T$2)*1,技能效果!$B:$B,0)))&gt;20,6,IF(INDEX(技能效果!Z:Z,MATCH((技能数值计算!$G36&amp;技能数值计算!T$2)*1,技能效果!$B:$B,0))="",1,INDEX(技能效果!Z:Z,MATCH((技能数值计算!$G36&amp;技能数值计算!T$2)*1,技能效果!$B:$B,0)))),0)=0,"",V36*IFERROR(INDEX(DetailType!$E:$E,MATCH(技能数值计算!U36,DetailType!$A:$A,0)),0)*IFERROR(IF(IF(INDEX(技能效果!Z:Z,MATCH((技能数值计算!$G36&amp;技能数值计算!T$2)*1,技能效果!$B:$B,0))="",1,INDEX(技能效果!Z:Z,MATCH((技能数值计算!$G36&amp;技能数值计算!T$2)*1,技能效果!$B:$B,0)))&gt;20,6,IF(INDEX(技能效果!Z:Z,MATCH((技能数值计算!$G36&amp;技能数值计算!T$2)*1,技能效果!$B:$B,0))="",1,INDEX(技能效果!Z:Z,MATCH((技能数值计算!$G36&amp;技能数值计算!T$2)*1,技能效果!$B:$B,0)))),0))</f>
        <v/>
      </c>
      <c r="X36" s="71" t="str">
        <f>IFERROR(INDEX(技能效果!$C:$C,MATCH((技能数值计算!$G36&amp;技能数值计算!X$2)*1,技能效果!$B:$B,0)),"")</f>
        <v/>
      </c>
      <c r="Y36" s="71" t="str">
        <f>IFERROR(INDEX(技能效果!$H:$H,MATCH((技能数值计算!$G36&amp;技能数值计算!X$2)*1,技能效果!$B:$B,0)),"")</f>
        <v/>
      </c>
      <c r="Z36" s="75"/>
      <c r="AA36" s="71" t="str">
        <f>IF(Z36*IFERROR(INDEX(DetailType!$E:$E,MATCH(技能数值计算!Y36,DetailType!$A:$A,0)),0)*IFERROR(IF(IF(INDEX(技能效果!AD:AD,MATCH((技能数值计算!$G36&amp;技能数值计算!X$2)*1,技能效果!$B:$B,0))="",1,INDEX(技能效果!AD:AD,MATCH((技能数值计算!$G36&amp;技能数值计算!X$2)*1,技能效果!$B:$B,0)))&gt;20,6,IF(INDEX(技能效果!AD:AD,MATCH((技能数值计算!$G36&amp;技能数值计算!X$2)*1,技能效果!$B:$B,0))="",1,INDEX(技能效果!AD:AD,MATCH((技能数值计算!$G36&amp;技能数值计算!X$2)*1,技能效果!$B:$B,0)))),0)=0,"",Z36*IFERROR(INDEX(DetailType!$E:$E,MATCH(技能数值计算!Y36,DetailType!$A:$A,0)),0)*IFERROR(IF(IF(INDEX(技能效果!AD:AD,MATCH((技能数值计算!$G36&amp;技能数值计算!X$2)*1,技能效果!$B:$B,0))="",1,INDEX(技能效果!AD:AD,MATCH((技能数值计算!$G36&amp;技能数值计算!X$2)*1,技能效果!$B:$B,0)))&gt;20,6,IF(INDEX(技能效果!AD:AD,MATCH((技能数值计算!$G36&amp;技能数值计算!X$2)*1,技能效果!$B:$B,0))="",1,INDEX(技能效果!AD:AD,MATCH((技能数值计算!$G36&amp;技能数值计算!X$2)*1,技能效果!$B:$B,0)))),0))</f>
        <v/>
      </c>
      <c r="AB36" s="71" t="str">
        <f>IFERROR(INDEX(技能效果!$C:$C,MATCH((技能数值计算!$G36&amp;技能数值计算!AB$2)*1,技能效果!$B:$B,0)),"")</f>
        <v/>
      </c>
      <c r="AC36" s="71" t="str">
        <f>IFERROR(INDEX(技能效果!$H:$H,MATCH((技能数值计算!$G36&amp;技能数值计算!AB$2)*1,技能效果!$B:$B,0)),"")</f>
        <v/>
      </c>
      <c r="AD36" s="75"/>
      <c r="AE36" s="72" t="str">
        <f>IF(AD36*IFERROR(INDEX(DetailType!$E:$E,MATCH(技能数值计算!AC36,DetailType!$A:$A,0)),0)*IFERROR(IF(IF(INDEX(技能效果!AG:AG,MATCH((技能数值计算!$G36&amp;技能数值计算!AB$2)*1,技能效果!$B:$B,0))="",1,INDEX(技能效果!AG:AG,MATCH((技能数值计算!$G36&amp;技能数值计算!AB$2)*1,技能效果!$B:$B,0)))&gt;20,6,IF(INDEX(技能效果!AG:AG,MATCH((技能数值计算!$G36&amp;技能数值计算!AB$2)*1,技能效果!$B:$B,0))="",1,INDEX(技能效果!AG:AG,MATCH((技能数值计算!$G36&amp;技能数值计算!AB$2)*1,技能效果!$B:$B,0)))),0)=0,"",AD36*IFERROR(INDEX(DetailType!$E:$E,MATCH(技能数值计算!AC36,DetailType!$A:$A,0)),0)*IFERROR(IF(IF(INDEX(技能效果!AG:AG,MATCH((技能数值计算!$G36&amp;技能数值计算!AB$2)*1,技能效果!$B:$B,0))="",1,INDEX(技能效果!AG:AG,MATCH((技能数值计算!$G36&amp;技能数值计算!AB$2)*1,技能效果!$B:$B,0)))&gt;20,6,IF(INDEX(技能效果!AG:AG,MATCH((技能数值计算!$G36&amp;技能数值计算!AB$2)*1,技能效果!$B:$B,0))="",1,INDEX(技能效果!AG:AG,MATCH((技能数值计算!$G36&amp;技能数值计算!AB$2)*1,技能效果!$B:$B,0)))),0))</f>
        <v/>
      </c>
    </row>
    <row r="37" spans="7:31" x14ac:dyDescent="0.3">
      <c r="G37" s="77">
        <f>技能!B82</f>
        <v>1307017</v>
      </c>
      <c r="H37" s="78" t="str">
        <f>INDEX(技能!E:E,MATCH(技能数值计算!G37,技能!B:B,0))</f>
        <v>飞廉普攻</v>
      </c>
      <c r="I37" s="81"/>
      <c r="J37" s="85">
        <v>1.5</v>
      </c>
      <c r="K37" s="86">
        <f t="shared" si="0"/>
        <v>1.5</v>
      </c>
      <c r="L37" s="83" t="str">
        <f>IFERROR(INDEX(技能效果!$C:$C,MATCH((技能数值计算!$G37&amp;技能数值计算!L$2)*1,技能效果!$B:$B,0)),"")</f>
        <v>飞廉普攻伤害</v>
      </c>
      <c r="M37" s="71">
        <f>IFERROR(INDEX(技能效果!$H:$H,MATCH((技能数值计算!$G37&amp;技能数值计算!L$2)*1,技能效果!$B:$B,0)),"")</f>
        <v>1001</v>
      </c>
      <c r="N37" s="75">
        <v>1</v>
      </c>
      <c r="O37" s="71">
        <f>IF(N37*IFERROR(INDEX(DetailType!$E:$E,MATCH(技能数值计算!M37,DetailType!$A:$A,0)),0)*IFERROR(IF(IF(INDEX(技能效果!R:R,MATCH((技能数值计算!$G37&amp;技能数值计算!L$2)*1,技能效果!$B:$B,0))="",1,INDEX(技能效果!R:R,MATCH((技能数值计算!$G37&amp;技能数值计算!L$2)*1,技能效果!$B:$B,0)))&gt;20,6,IF(INDEX(技能效果!R:R,MATCH((技能数值计算!$G37&amp;技能数值计算!L$2)*1,技能效果!$B:$B,0))="",1,INDEX(技能效果!R:R,MATCH((技能数值计算!$G37&amp;技能数值计算!L$2)*1,技能效果!$B:$B,0)))),0)=0,"",N37*IFERROR(INDEX(DetailType!$E:$E,MATCH(技能数值计算!M37,DetailType!$A:$A,0)),0)*IFERROR(IF(IF(INDEX(技能效果!R:R,MATCH((技能数值计算!$G37&amp;技能数值计算!L$2)*1,技能效果!$B:$B,0))="",1,INDEX(技能效果!R:R,MATCH((技能数值计算!$G37&amp;技能数值计算!L$2)*1,技能效果!$B:$B,0)))&gt;20,6,IF(INDEX(技能效果!R:R,MATCH((技能数值计算!$G37&amp;技能数值计算!L$2)*1,技能效果!$B:$B,0))="",1,INDEX(技能效果!R:R,MATCH((技能数值计算!$G37&amp;技能数值计算!L$2)*1,技能效果!$B:$B,0)))),0))</f>
        <v>1</v>
      </c>
      <c r="P37" s="71" t="str">
        <f>IFERROR(INDEX(技能效果!$C:$C,MATCH((技能数值计算!$G37&amp;技能数值计算!P$2)*1,技能效果!$B:$B,0)),"")</f>
        <v>飞廉普攻水晶</v>
      </c>
      <c r="Q37" s="71">
        <f>IFERROR(INDEX(技能效果!$H:$H,MATCH((技能数值计算!$G37&amp;技能数值计算!P$2)*1,技能效果!$B:$B,0)),"")</f>
        <v>3006</v>
      </c>
      <c r="R37" s="75">
        <v>1</v>
      </c>
      <c r="S37" s="71">
        <f>IF(R37*IFERROR(INDEX(DetailType!$E:$E,MATCH(技能数值计算!Q37,DetailType!$A:$A,0)),0)*IFERROR(IF(IF(INDEX(技能效果!V:V,MATCH((技能数值计算!$G37&amp;技能数值计算!P$2)*1,技能效果!$B:$B,0))="",1,INDEX(技能效果!V:V,MATCH((技能数值计算!$G37&amp;技能数值计算!P$2)*1,技能效果!$B:$B,0)))&gt;20,6,IF(INDEX(技能效果!V:V,MATCH((技能数值计算!$G37&amp;技能数值计算!P$2)*1,技能效果!$B:$B,0))="",1,INDEX(技能效果!V:V,MATCH((技能数值计算!$G37&amp;技能数值计算!P$2)*1,技能效果!$B:$B,0)))),0)=0,"",R37*IFERROR(INDEX(DetailType!$E:$E,MATCH(技能数值计算!Q37,DetailType!$A:$A,0)),0)*IFERROR(IF(IF(INDEX(技能效果!V:V,MATCH((技能数值计算!$G37&amp;技能数值计算!P$2)*1,技能效果!$B:$B,0))="",1,INDEX(技能效果!V:V,MATCH((技能数值计算!$G37&amp;技能数值计算!P$2)*1,技能效果!$B:$B,0)))&gt;20,6,IF(INDEX(技能效果!V:V,MATCH((技能数值计算!$G37&amp;技能数值计算!P$2)*1,技能效果!$B:$B,0))="",1,INDEX(技能效果!V:V,MATCH((技能数值计算!$G37&amp;技能数值计算!P$2)*1,技能效果!$B:$B,0)))),0))</f>
        <v>0.5</v>
      </c>
      <c r="T37" s="71" t="str">
        <f>IFERROR(INDEX(技能效果!$C:$C,MATCH((技能数值计算!$G37&amp;技能数值计算!T$2)*1,技能效果!$B:$B,0)),"")</f>
        <v/>
      </c>
      <c r="U37" s="71" t="str">
        <f>IFERROR(INDEX(技能效果!$H:$H,MATCH((技能数值计算!$G37&amp;技能数值计算!T$2)*1,技能效果!$B:$B,0)),"")</f>
        <v/>
      </c>
      <c r="V37" s="75"/>
      <c r="W37" s="71" t="str">
        <f>IF(V37*IFERROR(INDEX(DetailType!$E:$E,MATCH(技能数值计算!U37,DetailType!$A:$A,0)),0)*IFERROR(IF(IF(INDEX(技能效果!Z:Z,MATCH((技能数值计算!$G37&amp;技能数值计算!T$2)*1,技能效果!$B:$B,0))="",1,INDEX(技能效果!Z:Z,MATCH((技能数值计算!$G37&amp;技能数值计算!T$2)*1,技能效果!$B:$B,0)))&gt;20,6,IF(INDEX(技能效果!Z:Z,MATCH((技能数值计算!$G37&amp;技能数值计算!T$2)*1,技能效果!$B:$B,0))="",1,INDEX(技能效果!Z:Z,MATCH((技能数值计算!$G37&amp;技能数值计算!T$2)*1,技能效果!$B:$B,0)))),0)=0,"",V37*IFERROR(INDEX(DetailType!$E:$E,MATCH(技能数值计算!U37,DetailType!$A:$A,0)),0)*IFERROR(IF(IF(INDEX(技能效果!Z:Z,MATCH((技能数值计算!$G37&amp;技能数值计算!T$2)*1,技能效果!$B:$B,0))="",1,INDEX(技能效果!Z:Z,MATCH((技能数值计算!$G37&amp;技能数值计算!T$2)*1,技能效果!$B:$B,0)))&gt;20,6,IF(INDEX(技能效果!Z:Z,MATCH((技能数值计算!$G37&amp;技能数值计算!T$2)*1,技能效果!$B:$B,0))="",1,INDEX(技能效果!Z:Z,MATCH((技能数值计算!$G37&amp;技能数值计算!T$2)*1,技能效果!$B:$B,0)))),0))</f>
        <v/>
      </c>
      <c r="X37" s="71" t="str">
        <f>IFERROR(INDEX(技能效果!$C:$C,MATCH((技能数值计算!$G37&amp;技能数值计算!X$2)*1,技能效果!$B:$B,0)),"")</f>
        <v/>
      </c>
      <c r="Y37" s="71" t="str">
        <f>IFERROR(INDEX(技能效果!$H:$H,MATCH((技能数值计算!$G37&amp;技能数值计算!X$2)*1,技能效果!$B:$B,0)),"")</f>
        <v/>
      </c>
      <c r="Z37" s="75"/>
      <c r="AA37" s="71" t="str">
        <f>IF(Z37*IFERROR(INDEX(DetailType!$E:$E,MATCH(技能数值计算!Y37,DetailType!$A:$A,0)),0)*IFERROR(IF(IF(INDEX(技能效果!AD:AD,MATCH((技能数值计算!$G37&amp;技能数值计算!X$2)*1,技能效果!$B:$B,0))="",1,INDEX(技能效果!AD:AD,MATCH((技能数值计算!$G37&amp;技能数值计算!X$2)*1,技能效果!$B:$B,0)))&gt;20,6,IF(INDEX(技能效果!AD:AD,MATCH((技能数值计算!$G37&amp;技能数值计算!X$2)*1,技能效果!$B:$B,0))="",1,INDEX(技能效果!AD:AD,MATCH((技能数值计算!$G37&amp;技能数值计算!X$2)*1,技能效果!$B:$B,0)))),0)=0,"",Z37*IFERROR(INDEX(DetailType!$E:$E,MATCH(技能数值计算!Y37,DetailType!$A:$A,0)),0)*IFERROR(IF(IF(INDEX(技能效果!AD:AD,MATCH((技能数值计算!$G37&amp;技能数值计算!X$2)*1,技能效果!$B:$B,0))="",1,INDEX(技能效果!AD:AD,MATCH((技能数值计算!$G37&amp;技能数值计算!X$2)*1,技能效果!$B:$B,0)))&gt;20,6,IF(INDEX(技能效果!AD:AD,MATCH((技能数值计算!$G37&amp;技能数值计算!X$2)*1,技能效果!$B:$B,0))="",1,INDEX(技能效果!AD:AD,MATCH((技能数值计算!$G37&amp;技能数值计算!X$2)*1,技能效果!$B:$B,0)))),0))</f>
        <v/>
      </c>
      <c r="AB37" s="71" t="str">
        <f>IFERROR(INDEX(技能效果!$C:$C,MATCH((技能数值计算!$G37&amp;技能数值计算!AB$2)*1,技能效果!$B:$B,0)),"")</f>
        <v/>
      </c>
      <c r="AC37" s="71" t="str">
        <f>IFERROR(INDEX(技能效果!$H:$H,MATCH((技能数值计算!$G37&amp;技能数值计算!AB$2)*1,技能效果!$B:$B,0)),"")</f>
        <v/>
      </c>
      <c r="AD37" s="75"/>
      <c r="AE37" s="72" t="str">
        <f>IF(AD37*IFERROR(INDEX(DetailType!$E:$E,MATCH(技能数值计算!AC37,DetailType!$A:$A,0)),0)*IFERROR(IF(IF(INDEX(技能效果!AG:AG,MATCH((技能数值计算!$G37&amp;技能数值计算!AB$2)*1,技能效果!$B:$B,0))="",1,INDEX(技能效果!AG:AG,MATCH((技能数值计算!$G37&amp;技能数值计算!AB$2)*1,技能效果!$B:$B,0)))&gt;20,6,IF(INDEX(技能效果!AG:AG,MATCH((技能数值计算!$G37&amp;技能数值计算!AB$2)*1,技能效果!$B:$B,0))="",1,INDEX(技能效果!AG:AG,MATCH((技能数值计算!$G37&amp;技能数值计算!AB$2)*1,技能效果!$B:$B,0)))),0)=0,"",AD37*IFERROR(INDEX(DetailType!$E:$E,MATCH(技能数值计算!AC37,DetailType!$A:$A,0)),0)*IFERROR(IF(IF(INDEX(技能效果!AG:AG,MATCH((技能数值计算!$G37&amp;技能数值计算!AB$2)*1,技能效果!$B:$B,0))="",1,INDEX(技能效果!AG:AG,MATCH((技能数值计算!$G37&amp;技能数值计算!AB$2)*1,技能效果!$B:$B,0)))&gt;20,6,IF(INDEX(技能效果!AG:AG,MATCH((技能数值计算!$G37&amp;技能数值计算!AB$2)*1,技能效果!$B:$B,0))="",1,INDEX(技能效果!AG:AG,MATCH((技能数值计算!$G37&amp;技能数值计算!AB$2)*1,技能效果!$B:$B,0)))),0))</f>
        <v/>
      </c>
    </row>
    <row r="38" spans="7:31" x14ac:dyDescent="0.3">
      <c r="G38" s="77">
        <f>技能!B83</f>
        <v>1307018</v>
      </c>
      <c r="H38" s="78" t="str">
        <f>INDEX(技能!E:E,MATCH(技能数值计算!G38,技能!B:B,0))</f>
        <v>噬日普攻</v>
      </c>
      <c r="I38" s="81"/>
      <c r="J38" s="85">
        <v>1.5</v>
      </c>
      <c r="K38" s="86">
        <f t="shared" si="0"/>
        <v>1.5</v>
      </c>
      <c r="L38" s="83" t="str">
        <f>IFERROR(INDEX(技能效果!$C:$C,MATCH((技能数值计算!$G38&amp;技能数值计算!L$2)*1,技能效果!$B:$B,0)),"")</f>
        <v>噬日普攻伤害</v>
      </c>
      <c r="M38" s="71">
        <f>IFERROR(INDEX(技能效果!$H:$H,MATCH((技能数值计算!$G38&amp;技能数值计算!L$2)*1,技能效果!$B:$B,0)),"")</f>
        <v>1001</v>
      </c>
      <c r="N38" s="75">
        <v>1</v>
      </c>
      <c r="O38" s="71">
        <f>IF(N38*IFERROR(INDEX(DetailType!$E:$E,MATCH(技能数值计算!M38,DetailType!$A:$A,0)),0)*IFERROR(IF(IF(INDEX(技能效果!R:R,MATCH((技能数值计算!$G38&amp;技能数值计算!L$2)*1,技能效果!$B:$B,0))="",1,INDEX(技能效果!R:R,MATCH((技能数值计算!$G38&amp;技能数值计算!L$2)*1,技能效果!$B:$B,0)))&gt;20,6,IF(INDEX(技能效果!R:R,MATCH((技能数值计算!$G38&amp;技能数值计算!L$2)*1,技能效果!$B:$B,0))="",1,INDEX(技能效果!R:R,MATCH((技能数值计算!$G38&amp;技能数值计算!L$2)*1,技能效果!$B:$B,0)))),0)=0,"",N38*IFERROR(INDEX(DetailType!$E:$E,MATCH(技能数值计算!M38,DetailType!$A:$A,0)),0)*IFERROR(IF(IF(INDEX(技能效果!R:R,MATCH((技能数值计算!$G38&amp;技能数值计算!L$2)*1,技能效果!$B:$B,0))="",1,INDEX(技能效果!R:R,MATCH((技能数值计算!$G38&amp;技能数值计算!L$2)*1,技能效果!$B:$B,0)))&gt;20,6,IF(INDEX(技能效果!R:R,MATCH((技能数值计算!$G38&amp;技能数值计算!L$2)*1,技能效果!$B:$B,0))="",1,INDEX(技能效果!R:R,MATCH((技能数值计算!$G38&amp;技能数值计算!L$2)*1,技能效果!$B:$B,0)))),0))</f>
        <v>1</v>
      </c>
      <c r="P38" s="71" t="str">
        <f>IFERROR(INDEX(技能效果!$C:$C,MATCH((技能数值计算!$G38&amp;技能数值计算!P$2)*1,技能效果!$B:$B,0)),"")</f>
        <v>噬日普攻水晶</v>
      </c>
      <c r="Q38" s="71">
        <f>IFERROR(INDEX(技能效果!$H:$H,MATCH((技能数值计算!$G38&amp;技能数值计算!P$2)*1,技能效果!$B:$B,0)),"")</f>
        <v>3006</v>
      </c>
      <c r="R38" s="75">
        <v>1</v>
      </c>
      <c r="S38" s="71">
        <f>IF(R38*IFERROR(INDEX(DetailType!$E:$E,MATCH(技能数值计算!Q38,DetailType!$A:$A,0)),0)*IFERROR(IF(IF(INDEX(技能效果!V:V,MATCH((技能数值计算!$G38&amp;技能数值计算!P$2)*1,技能效果!$B:$B,0))="",1,INDEX(技能效果!V:V,MATCH((技能数值计算!$G38&amp;技能数值计算!P$2)*1,技能效果!$B:$B,0)))&gt;20,6,IF(INDEX(技能效果!V:V,MATCH((技能数值计算!$G38&amp;技能数值计算!P$2)*1,技能效果!$B:$B,0))="",1,INDEX(技能效果!V:V,MATCH((技能数值计算!$G38&amp;技能数值计算!P$2)*1,技能效果!$B:$B,0)))),0)=0,"",R38*IFERROR(INDEX(DetailType!$E:$E,MATCH(技能数值计算!Q38,DetailType!$A:$A,0)),0)*IFERROR(IF(IF(INDEX(技能效果!V:V,MATCH((技能数值计算!$G38&amp;技能数值计算!P$2)*1,技能效果!$B:$B,0))="",1,INDEX(技能效果!V:V,MATCH((技能数值计算!$G38&amp;技能数值计算!P$2)*1,技能效果!$B:$B,0)))&gt;20,6,IF(INDEX(技能效果!V:V,MATCH((技能数值计算!$G38&amp;技能数值计算!P$2)*1,技能效果!$B:$B,0))="",1,INDEX(技能效果!V:V,MATCH((技能数值计算!$G38&amp;技能数值计算!P$2)*1,技能效果!$B:$B,0)))),0))</f>
        <v>0.5</v>
      </c>
      <c r="T38" s="71" t="str">
        <f>IFERROR(INDEX(技能效果!$C:$C,MATCH((技能数值计算!$G38&amp;技能数值计算!T$2)*1,技能效果!$B:$B,0)),"")</f>
        <v/>
      </c>
      <c r="U38" s="71" t="str">
        <f>IFERROR(INDEX(技能效果!$H:$H,MATCH((技能数值计算!$G38&amp;技能数值计算!T$2)*1,技能效果!$B:$B,0)),"")</f>
        <v/>
      </c>
      <c r="V38" s="75"/>
      <c r="W38" s="71" t="str">
        <f>IF(V38*IFERROR(INDEX(DetailType!$E:$E,MATCH(技能数值计算!U38,DetailType!$A:$A,0)),0)*IFERROR(IF(IF(INDEX(技能效果!Z:Z,MATCH((技能数值计算!$G38&amp;技能数值计算!T$2)*1,技能效果!$B:$B,0))="",1,INDEX(技能效果!Z:Z,MATCH((技能数值计算!$G38&amp;技能数值计算!T$2)*1,技能效果!$B:$B,0)))&gt;20,6,IF(INDEX(技能效果!Z:Z,MATCH((技能数值计算!$G38&amp;技能数值计算!T$2)*1,技能效果!$B:$B,0))="",1,INDEX(技能效果!Z:Z,MATCH((技能数值计算!$G38&amp;技能数值计算!T$2)*1,技能效果!$B:$B,0)))),0)=0,"",V38*IFERROR(INDEX(DetailType!$E:$E,MATCH(技能数值计算!U38,DetailType!$A:$A,0)),0)*IFERROR(IF(IF(INDEX(技能效果!Z:Z,MATCH((技能数值计算!$G38&amp;技能数值计算!T$2)*1,技能效果!$B:$B,0))="",1,INDEX(技能效果!Z:Z,MATCH((技能数值计算!$G38&amp;技能数值计算!T$2)*1,技能效果!$B:$B,0)))&gt;20,6,IF(INDEX(技能效果!Z:Z,MATCH((技能数值计算!$G38&amp;技能数值计算!T$2)*1,技能效果!$B:$B,0))="",1,INDEX(技能效果!Z:Z,MATCH((技能数值计算!$G38&amp;技能数值计算!T$2)*1,技能效果!$B:$B,0)))),0))</f>
        <v/>
      </c>
      <c r="X38" s="71" t="str">
        <f>IFERROR(INDEX(技能效果!$C:$C,MATCH((技能数值计算!$G38&amp;技能数值计算!X$2)*1,技能效果!$B:$B,0)),"")</f>
        <v/>
      </c>
      <c r="Y38" s="71" t="str">
        <f>IFERROR(INDEX(技能效果!$H:$H,MATCH((技能数值计算!$G38&amp;技能数值计算!X$2)*1,技能效果!$B:$B,0)),"")</f>
        <v/>
      </c>
      <c r="Z38" s="75"/>
      <c r="AA38" s="71" t="str">
        <f>IF(Z38*IFERROR(INDEX(DetailType!$E:$E,MATCH(技能数值计算!Y38,DetailType!$A:$A,0)),0)*IFERROR(IF(IF(INDEX(技能效果!AD:AD,MATCH((技能数值计算!$G38&amp;技能数值计算!X$2)*1,技能效果!$B:$B,0))="",1,INDEX(技能效果!AD:AD,MATCH((技能数值计算!$G38&amp;技能数值计算!X$2)*1,技能效果!$B:$B,0)))&gt;20,6,IF(INDEX(技能效果!AD:AD,MATCH((技能数值计算!$G38&amp;技能数值计算!X$2)*1,技能效果!$B:$B,0))="",1,INDEX(技能效果!AD:AD,MATCH((技能数值计算!$G38&amp;技能数值计算!X$2)*1,技能效果!$B:$B,0)))),0)=0,"",Z38*IFERROR(INDEX(DetailType!$E:$E,MATCH(技能数值计算!Y38,DetailType!$A:$A,0)),0)*IFERROR(IF(IF(INDEX(技能效果!AD:AD,MATCH((技能数值计算!$G38&amp;技能数值计算!X$2)*1,技能效果!$B:$B,0))="",1,INDEX(技能效果!AD:AD,MATCH((技能数值计算!$G38&amp;技能数值计算!X$2)*1,技能效果!$B:$B,0)))&gt;20,6,IF(INDEX(技能效果!AD:AD,MATCH((技能数值计算!$G38&amp;技能数值计算!X$2)*1,技能效果!$B:$B,0))="",1,INDEX(技能效果!AD:AD,MATCH((技能数值计算!$G38&amp;技能数值计算!X$2)*1,技能效果!$B:$B,0)))),0))</f>
        <v/>
      </c>
      <c r="AB38" s="71" t="str">
        <f>IFERROR(INDEX(技能效果!$C:$C,MATCH((技能数值计算!$G38&amp;技能数值计算!AB$2)*1,技能效果!$B:$B,0)),"")</f>
        <v/>
      </c>
      <c r="AC38" s="71" t="str">
        <f>IFERROR(INDEX(技能效果!$H:$H,MATCH((技能数值计算!$G38&amp;技能数值计算!AB$2)*1,技能效果!$B:$B,0)),"")</f>
        <v/>
      </c>
      <c r="AD38" s="75"/>
      <c r="AE38" s="72" t="str">
        <f>IF(AD38*IFERROR(INDEX(DetailType!$E:$E,MATCH(技能数值计算!AC38,DetailType!$A:$A,0)),0)*IFERROR(IF(IF(INDEX(技能效果!AG:AG,MATCH((技能数值计算!$G38&amp;技能数值计算!AB$2)*1,技能效果!$B:$B,0))="",1,INDEX(技能效果!AG:AG,MATCH((技能数值计算!$G38&amp;技能数值计算!AB$2)*1,技能效果!$B:$B,0)))&gt;20,6,IF(INDEX(技能效果!AG:AG,MATCH((技能数值计算!$G38&amp;技能数值计算!AB$2)*1,技能效果!$B:$B,0))="",1,INDEX(技能效果!AG:AG,MATCH((技能数值计算!$G38&amp;技能数值计算!AB$2)*1,技能效果!$B:$B,0)))),0)=0,"",AD38*IFERROR(INDEX(DetailType!$E:$E,MATCH(技能数值计算!AC38,DetailType!$A:$A,0)),0)*IFERROR(IF(IF(INDEX(技能效果!AG:AG,MATCH((技能数值计算!$G38&amp;技能数值计算!AB$2)*1,技能效果!$B:$B,0))="",1,INDEX(技能效果!AG:AG,MATCH((技能数值计算!$G38&amp;技能数值计算!AB$2)*1,技能效果!$B:$B,0)))&gt;20,6,IF(INDEX(技能效果!AG:AG,MATCH((技能数值计算!$G38&amp;技能数值计算!AB$2)*1,技能效果!$B:$B,0))="",1,INDEX(技能效果!AG:AG,MATCH((技能数值计算!$G38&amp;技能数值计算!AB$2)*1,技能效果!$B:$B,0)))),0))</f>
        <v/>
      </c>
    </row>
    <row r="39" spans="7:31" x14ac:dyDescent="0.3">
      <c r="G39" s="77">
        <f>技能!B84</f>
        <v>1307019</v>
      </c>
      <c r="H39" s="78" t="str">
        <f>INDEX(技能!E:E,MATCH(技能数值计算!G39,技能!B:B,0))</f>
        <v>食火蜥普攻</v>
      </c>
      <c r="I39" s="81"/>
      <c r="J39" s="85">
        <v>1.5</v>
      </c>
      <c r="K39" s="86">
        <f t="shared" si="0"/>
        <v>1.5</v>
      </c>
      <c r="L39" s="83" t="str">
        <f>IFERROR(INDEX(技能效果!$C:$C,MATCH((技能数值计算!$G39&amp;技能数值计算!L$2)*1,技能效果!$B:$B,0)),"")</f>
        <v>食火蜥普攻伤害</v>
      </c>
      <c r="M39" s="71">
        <f>IFERROR(INDEX(技能效果!$H:$H,MATCH((技能数值计算!$G39&amp;技能数值计算!L$2)*1,技能效果!$B:$B,0)),"")</f>
        <v>1001</v>
      </c>
      <c r="N39" s="75">
        <v>1</v>
      </c>
      <c r="O39" s="71">
        <f>IF(N39*IFERROR(INDEX(DetailType!$E:$E,MATCH(技能数值计算!M39,DetailType!$A:$A,0)),0)*IFERROR(IF(IF(INDEX(技能效果!R:R,MATCH((技能数值计算!$G39&amp;技能数值计算!L$2)*1,技能效果!$B:$B,0))="",1,INDEX(技能效果!R:R,MATCH((技能数值计算!$G39&amp;技能数值计算!L$2)*1,技能效果!$B:$B,0)))&gt;20,6,IF(INDEX(技能效果!R:R,MATCH((技能数值计算!$G39&amp;技能数值计算!L$2)*1,技能效果!$B:$B,0))="",1,INDEX(技能效果!R:R,MATCH((技能数值计算!$G39&amp;技能数值计算!L$2)*1,技能效果!$B:$B,0)))),0)=0,"",N39*IFERROR(INDEX(DetailType!$E:$E,MATCH(技能数值计算!M39,DetailType!$A:$A,0)),0)*IFERROR(IF(IF(INDEX(技能效果!R:R,MATCH((技能数值计算!$G39&amp;技能数值计算!L$2)*1,技能效果!$B:$B,0))="",1,INDEX(技能效果!R:R,MATCH((技能数值计算!$G39&amp;技能数值计算!L$2)*1,技能效果!$B:$B,0)))&gt;20,6,IF(INDEX(技能效果!R:R,MATCH((技能数值计算!$G39&amp;技能数值计算!L$2)*1,技能效果!$B:$B,0))="",1,INDEX(技能效果!R:R,MATCH((技能数值计算!$G39&amp;技能数值计算!L$2)*1,技能效果!$B:$B,0)))),0))</f>
        <v>1</v>
      </c>
      <c r="P39" s="71" t="str">
        <f>IFERROR(INDEX(技能效果!$C:$C,MATCH((技能数值计算!$G39&amp;技能数值计算!P$2)*1,技能效果!$B:$B,0)),"")</f>
        <v>食火蜥普攻水晶</v>
      </c>
      <c r="Q39" s="71">
        <f>IFERROR(INDEX(技能效果!$H:$H,MATCH((技能数值计算!$G39&amp;技能数值计算!P$2)*1,技能效果!$B:$B,0)),"")</f>
        <v>3006</v>
      </c>
      <c r="R39" s="75">
        <v>1</v>
      </c>
      <c r="S39" s="71">
        <f>IF(R39*IFERROR(INDEX(DetailType!$E:$E,MATCH(技能数值计算!Q39,DetailType!$A:$A,0)),0)*IFERROR(IF(IF(INDEX(技能效果!V:V,MATCH((技能数值计算!$G39&amp;技能数值计算!P$2)*1,技能效果!$B:$B,0))="",1,INDEX(技能效果!V:V,MATCH((技能数值计算!$G39&amp;技能数值计算!P$2)*1,技能效果!$B:$B,0)))&gt;20,6,IF(INDEX(技能效果!V:V,MATCH((技能数值计算!$G39&amp;技能数值计算!P$2)*1,技能效果!$B:$B,0))="",1,INDEX(技能效果!V:V,MATCH((技能数值计算!$G39&amp;技能数值计算!P$2)*1,技能效果!$B:$B,0)))),0)=0,"",R39*IFERROR(INDEX(DetailType!$E:$E,MATCH(技能数值计算!Q39,DetailType!$A:$A,0)),0)*IFERROR(IF(IF(INDEX(技能效果!V:V,MATCH((技能数值计算!$G39&amp;技能数值计算!P$2)*1,技能效果!$B:$B,0))="",1,INDEX(技能效果!V:V,MATCH((技能数值计算!$G39&amp;技能数值计算!P$2)*1,技能效果!$B:$B,0)))&gt;20,6,IF(INDEX(技能效果!V:V,MATCH((技能数值计算!$G39&amp;技能数值计算!P$2)*1,技能效果!$B:$B,0))="",1,INDEX(技能效果!V:V,MATCH((技能数值计算!$G39&amp;技能数值计算!P$2)*1,技能效果!$B:$B,0)))),0))</f>
        <v>0.5</v>
      </c>
      <c r="T39" s="71" t="str">
        <f>IFERROR(INDEX(技能效果!$C:$C,MATCH((技能数值计算!$G39&amp;技能数值计算!T$2)*1,技能效果!$B:$B,0)),"")</f>
        <v/>
      </c>
      <c r="U39" s="71" t="str">
        <f>IFERROR(INDEX(技能效果!$H:$H,MATCH((技能数值计算!$G39&amp;技能数值计算!T$2)*1,技能效果!$B:$B,0)),"")</f>
        <v/>
      </c>
      <c r="V39" s="75"/>
      <c r="W39" s="71" t="str">
        <f>IF(V39*IFERROR(INDEX(DetailType!$E:$E,MATCH(技能数值计算!U39,DetailType!$A:$A,0)),0)*IFERROR(IF(IF(INDEX(技能效果!Z:Z,MATCH((技能数值计算!$G39&amp;技能数值计算!T$2)*1,技能效果!$B:$B,0))="",1,INDEX(技能效果!Z:Z,MATCH((技能数值计算!$G39&amp;技能数值计算!T$2)*1,技能效果!$B:$B,0)))&gt;20,6,IF(INDEX(技能效果!Z:Z,MATCH((技能数值计算!$G39&amp;技能数值计算!T$2)*1,技能效果!$B:$B,0))="",1,INDEX(技能效果!Z:Z,MATCH((技能数值计算!$G39&amp;技能数值计算!T$2)*1,技能效果!$B:$B,0)))),0)=0,"",V39*IFERROR(INDEX(DetailType!$E:$E,MATCH(技能数值计算!U39,DetailType!$A:$A,0)),0)*IFERROR(IF(IF(INDEX(技能效果!Z:Z,MATCH((技能数值计算!$G39&amp;技能数值计算!T$2)*1,技能效果!$B:$B,0))="",1,INDEX(技能效果!Z:Z,MATCH((技能数值计算!$G39&amp;技能数值计算!T$2)*1,技能效果!$B:$B,0)))&gt;20,6,IF(INDEX(技能效果!Z:Z,MATCH((技能数值计算!$G39&amp;技能数值计算!T$2)*1,技能效果!$B:$B,0))="",1,INDEX(技能效果!Z:Z,MATCH((技能数值计算!$G39&amp;技能数值计算!T$2)*1,技能效果!$B:$B,0)))),0))</f>
        <v/>
      </c>
      <c r="X39" s="71" t="str">
        <f>IFERROR(INDEX(技能效果!$C:$C,MATCH((技能数值计算!$G39&amp;技能数值计算!X$2)*1,技能效果!$B:$B,0)),"")</f>
        <v/>
      </c>
      <c r="Y39" s="71" t="str">
        <f>IFERROR(INDEX(技能效果!$H:$H,MATCH((技能数值计算!$G39&amp;技能数值计算!X$2)*1,技能效果!$B:$B,0)),"")</f>
        <v/>
      </c>
      <c r="Z39" s="75"/>
      <c r="AA39" s="71" t="str">
        <f>IF(Z39*IFERROR(INDEX(DetailType!$E:$E,MATCH(技能数值计算!Y39,DetailType!$A:$A,0)),0)*IFERROR(IF(IF(INDEX(技能效果!AD:AD,MATCH((技能数值计算!$G39&amp;技能数值计算!X$2)*1,技能效果!$B:$B,0))="",1,INDEX(技能效果!AD:AD,MATCH((技能数值计算!$G39&amp;技能数值计算!X$2)*1,技能效果!$B:$B,0)))&gt;20,6,IF(INDEX(技能效果!AD:AD,MATCH((技能数值计算!$G39&amp;技能数值计算!X$2)*1,技能效果!$B:$B,0))="",1,INDEX(技能效果!AD:AD,MATCH((技能数值计算!$G39&amp;技能数值计算!X$2)*1,技能效果!$B:$B,0)))),0)=0,"",Z39*IFERROR(INDEX(DetailType!$E:$E,MATCH(技能数值计算!Y39,DetailType!$A:$A,0)),0)*IFERROR(IF(IF(INDEX(技能效果!AD:AD,MATCH((技能数值计算!$G39&amp;技能数值计算!X$2)*1,技能效果!$B:$B,0))="",1,INDEX(技能效果!AD:AD,MATCH((技能数值计算!$G39&amp;技能数值计算!X$2)*1,技能效果!$B:$B,0)))&gt;20,6,IF(INDEX(技能效果!AD:AD,MATCH((技能数值计算!$G39&amp;技能数值计算!X$2)*1,技能效果!$B:$B,0))="",1,INDEX(技能效果!AD:AD,MATCH((技能数值计算!$G39&amp;技能数值计算!X$2)*1,技能效果!$B:$B,0)))),0))</f>
        <v/>
      </c>
      <c r="AB39" s="71" t="str">
        <f>IFERROR(INDEX(技能效果!$C:$C,MATCH((技能数值计算!$G39&amp;技能数值计算!AB$2)*1,技能效果!$B:$B,0)),"")</f>
        <v/>
      </c>
      <c r="AC39" s="71" t="str">
        <f>IFERROR(INDEX(技能效果!$H:$H,MATCH((技能数值计算!$G39&amp;技能数值计算!AB$2)*1,技能效果!$B:$B,0)),"")</f>
        <v/>
      </c>
      <c r="AD39" s="75"/>
      <c r="AE39" s="72" t="str">
        <f>IF(AD39*IFERROR(INDEX(DetailType!$E:$E,MATCH(技能数值计算!AC39,DetailType!$A:$A,0)),0)*IFERROR(IF(IF(INDEX(技能效果!AG:AG,MATCH((技能数值计算!$G39&amp;技能数值计算!AB$2)*1,技能效果!$B:$B,0))="",1,INDEX(技能效果!AG:AG,MATCH((技能数值计算!$G39&amp;技能数值计算!AB$2)*1,技能效果!$B:$B,0)))&gt;20,6,IF(INDEX(技能效果!AG:AG,MATCH((技能数值计算!$G39&amp;技能数值计算!AB$2)*1,技能效果!$B:$B,0))="",1,INDEX(技能效果!AG:AG,MATCH((技能数值计算!$G39&amp;技能数值计算!AB$2)*1,技能效果!$B:$B,0)))),0)=0,"",AD39*IFERROR(INDEX(DetailType!$E:$E,MATCH(技能数值计算!AC39,DetailType!$A:$A,0)),0)*IFERROR(IF(IF(INDEX(技能效果!AG:AG,MATCH((技能数值计算!$G39&amp;技能数值计算!AB$2)*1,技能效果!$B:$B,0))="",1,INDEX(技能效果!AG:AG,MATCH((技能数值计算!$G39&amp;技能数值计算!AB$2)*1,技能效果!$B:$B,0)))&gt;20,6,IF(INDEX(技能效果!AG:AG,MATCH((技能数值计算!$G39&amp;技能数值计算!AB$2)*1,技能效果!$B:$B,0))="",1,INDEX(技能效果!AG:AG,MATCH((技能数值计算!$G39&amp;技能数值计算!AB$2)*1,技能效果!$B:$B,0)))),0))</f>
        <v/>
      </c>
    </row>
    <row r="40" spans="7:31" x14ac:dyDescent="0.3">
      <c r="G40" s="77">
        <f>技能!B85</f>
        <v>1307020</v>
      </c>
      <c r="H40" s="78" t="str">
        <f>INDEX(技能!E:E,MATCH(技能数值计算!G40,技能!B:B,0))</f>
        <v>高顺普攻</v>
      </c>
      <c r="I40" s="81"/>
      <c r="J40" s="85">
        <v>1.5</v>
      </c>
      <c r="K40" s="86">
        <f t="shared" si="0"/>
        <v>1.5</v>
      </c>
      <c r="L40" s="83" t="str">
        <f>IFERROR(INDEX(技能效果!$C:$C,MATCH((技能数值计算!$G40&amp;技能数值计算!L$2)*1,技能效果!$B:$B,0)),"")</f>
        <v>高顺普攻伤害</v>
      </c>
      <c r="M40" s="71">
        <f>IFERROR(INDEX(技能效果!$H:$H,MATCH((技能数值计算!$G40&amp;技能数值计算!L$2)*1,技能效果!$B:$B,0)),"")</f>
        <v>1001</v>
      </c>
      <c r="N40" s="75">
        <v>1</v>
      </c>
      <c r="O40" s="71">
        <f>IF(N40*IFERROR(INDEX(DetailType!$E:$E,MATCH(技能数值计算!M40,DetailType!$A:$A,0)),0)*IFERROR(IF(IF(INDEX(技能效果!R:R,MATCH((技能数值计算!$G40&amp;技能数值计算!L$2)*1,技能效果!$B:$B,0))="",1,INDEX(技能效果!R:R,MATCH((技能数值计算!$G40&amp;技能数值计算!L$2)*1,技能效果!$B:$B,0)))&gt;20,6,IF(INDEX(技能效果!R:R,MATCH((技能数值计算!$G40&amp;技能数值计算!L$2)*1,技能效果!$B:$B,0))="",1,INDEX(技能效果!R:R,MATCH((技能数值计算!$G40&amp;技能数值计算!L$2)*1,技能效果!$B:$B,0)))),0)=0,"",N40*IFERROR(INDEX(DetailType!$E:$E,MATCH(技能数值计算!M40,DetailType!$A:$A,0)),0)*IFERROR(IF(IF(INDEX(技能效果!R:R,MATCH((技能数值计算!$G40&amp;技能数值计算!L$2)*1,技能效果!$B:$B,0))="",1,INDEX(技能效果!R:R,MATCH((技能数值计算!$G40&amp;技能数值计算!L$2)*1,技能效果!$B:$B,0)))&gt;20,6,IF(INDEX(技能效果!R:R,MATCH((技能数值计算!$G40&amp;技能数值计算!L$2)*1,技能效果!$B:$B,0))="",1,INDEX(技能效果!R:R,MATCH((技能数值计算!$G40&amp;技能数值计算!L$2)*1,技能效果!$B:$B,0)))),0))</f>
        <v>1</v>
      </c>
      <c r="P40" s="71" t="str">
        <f>IFERROR(INDEX(技能效果!$C:$C,MATCH((技能数值计算!$G40&amp;技能数值计算!P$2)*1,技能效果!$B:$B,0)),"")</f>
        <v>高顺普攻水晶</v>
      </c>
      <c r="Q40" s="71">
        <f>IFERROR(INDEX(技能效果!$H:$H,MATCH((技能数值计算!$G40&amp;技能数值计算!P$2)*1,技能效果!$B:$B,0)),"")</f>
        <v>3006</v>
      </c>
      <c r="R40" s="75">
        <v>1</v>
      </c>
      <c r="S40" s="71">
        <f>IF(R40*IFERROR(INDEX(DetailType!$E:$E,MATCH(技能数值计算!Q40,DetailType!$A:$A,0)),0)*IFERROR(IF(IF(INDEX(技能效果!V:V,MATCH((技能数值计算!$G40&amp;技能数值计算!P$2)*1,技能效果!$B:$B,0))="",1,INDEX(技能效果!V:V,MATCH((技能数值计算!$G40&amp;技能数值计算!P$2)*1,技能效果!$B:$B,0)))&gt;20,6,IF(INDEX(技能效果!V:V,MATCH((技能数值计算!$G40&amp;技能数值计算!P$2)*1,技能效果!$B:$B,0))="",1,INDEX(技能效果!V:V,MATCH((技能数值计算!$G40&amp;技能数值计算!P$2)*1,技能效果!$B:$B,0)))),0)=0,"",R40*IFERROR(INDEX(DetailType!$E:$E,MATCH(技能数值计算!Q40,DetailType!$A:$A,0)),0)*IFERROR(IF(IF(INDEX(技能效果!V:V,MATCH((技能数值计算!$G40&amp;技能数值计算!P$2)*1,技能效果!$B:$B,0))="",1,INDEX(技能效果!V:V,MATCH((技能数值计算!$G40&amp;技能数值计算!P$2)*1,技能效果!$B:$B,0)))&gt;20,6,IF(INDEX(技能效果!V:V,MATCH((技能数值计算!$G40&amp;技能数值计算!P$2)*1,技能效果!$B:$B,0))="",1,INDEX(技能效果!V:V,MATCH((技能数值计算!$G40&amp;技能数值计算!P$2)*1,技能效果!$B:$B,0)))),0))</f>
        <v>0.5</v>
      </c>
      <c r="T40" s="71" t="str">
        <f>IFERROR(INDEX(技能效果!$C:$C,MATCH((技能数值计算!$G40&amp;技能数值计算!T$2)*1,技能效果!$B:$B,0)),"")</f>
        <v/>
      </c>
      <c r="U40" s="71" t="str">
        <f>IFERROR(INDEX(技能效果!$H:$H,MATCH((技能数值计算!$G40&amp;技能数值计算!T$2)*1,技能效果!$B:$B,0)),"")</f>
        <v/>
      </c>
      <c r="V40" s="75"/>
      <c r="W40" s="71" t="str">
        <f>IF(V40*IFERROR(INDEX(DetailType!$E:$E,MATCH(技能数值计算!U40,DetailType!$A:$A,0)),0)*IFERROR(IF(IF(INDEX(技能效果!Z:Z,MATCH((技能数值计算!$G40&amp;技能数值计算!T$2)*1,技能效果!$B:$B,0))="",1,INDEX(技能效果!Z:Z,MATCH((技能数值计算!$G40&amp;技能数值计算!T$2)*1,技能效果!$B:$B,0)))&gt;20,6,IF(INDEX(技能效果!Z:Z,MATCH((技能数值计算!$G40&amp;技能数值计算!T$2)*1,技能效果!$B:$B,0))="",1,INDEX(技能效果!Z:Z,MATCH((技能数值计算!$G40&amp;技能数值计算!T$2)*1,技能效果!$B:$B,0)))),0)=0,"",V40*IFERROR(INDEX(DetailType!$E:$E,MATCH(技能数值计算!U40,DetailType!$A:$A,0)),0)*IFERROR(IF(IF(INDEX(技能效果!Z:Z,MATCH((技能数值计算!$G40&amp;技能数值计算!T$2)*1,技能效果!$B:$B,0))="",1,INDEX(技能效果!Z:Z,MATCH((技能数值计算!$G40&amp;技能数值计算!T$2)*1,技能效果!$B:$B,0)))&gt;20,6,IF(INDEX(技能效果!Z:Z,MATCH((技能数值计算!$G40&amp;技能数值计算!T$2)*1,技能效果!$B:$B,0))="",1,INDEX(技能效果!Z:Z,MATCH((技能数值计算!$G40&amp;技能数值计算!T$2)*1,技能效果!$B:$B,0)))),0))</f>
        <v/>
      </c>
      <c r="X40" s="71" t="str">
        <f>IFERROR(INDEX(技能效果!$C:$C,MATCH((技能数值计算!$G40&amp;技能数值计算!X$2)*1,技能效果!$B:$B,0)),"")</f>
        <v/>
      </c>
      <c r="Y40" s="71" t="str">
        <f>IFERROR(INDEX(技能效果!$H:$H,MATCH((技能数值计算!$G40&amp;技能数值计算!X$2)*1,技能效果!$B:$B,0)),"")</f>
        <v/>
      </c>
      <c r="Z40" s="75"/>
      <c r="AA40" s="71" t="str">
        <f>IF(Z40*IFERROR(INDEX(DetailType!$E:$E,MATCH(技能数值计算!Y40,DetailType!$A:$A,0)),0)*IFERROR(IF(IF(INDEX(技能效果!AD:AD,MATCH((技能数值计算!$G40&amp;技能数值计算!X$2)*1,技能效果!$B:$B,0))="",1,INDEX(技能效果!AD:AD,MATCH((技能数值计算!$G40&amp;技能数值计算!X$2)*1,技能效果!$B:$B,0)))&gt;20,6,IF(INDEX(技能效果!AD:AD,MATCH((技能数值计算!$G40&amp;技能数值计算!X$2)*1,技能效果!$B:$B,0))="",1,INDEX(技能效果!AD:AD,MATCH((技能数值计算!$G40&amp;技能数值计算!X$2)*1,技能效果!$B:$B,0)))),0)=0,"",Z40*IFERROR(INDEX(DetailType!$E:$E,MATCH(技能数值计算!Y40,DetailType!$A:$A,0)),0)*IFERROR(IF(IF(INDEX(技能效果!AD:AD,MATCH((技能数值计算!$G40&amp;技能数值计算!X$2)*1,技能效果!$B:$B,0))="",1,INDEX(技能效果!AD:AD,MATCH((技能数值计算!$G40&amp;技能数值计算!X$2)*1,技能效果!$B:$B,0)))&gt;20,6,IF(INDEX(技能效果!AD:AD,MATCH((技能数值计算!$G40&amp;技能数值计算!X$2)*1,技能效果!$B:$B,0))="",1,INDEX(技能效果!AD:AD,MATCH((技能数值计算!$G40&amp;技能数值计算!X$2)*1,技能效果!$B:$B,0)))),0))</f>
        <v/>
      </c>
      <c r="AB40" s="71" t="str">
        <f>IFERROR(INDEX(技能效果!$C:$C,MATCH((技能数值计算!$G40&amp;技能数值计算!AB$2)*1,技能效果!$B:$B,0)),"")</f>
        <v/>
      </c>
      <c r="AC40" s="71" t="str">
        <f>IFERROR(INDEX(技能效果!$H:$H,MATCH((技能数值计算!$G40&amp;技能数值计算!AB$2)*1,技能效果!$B:$B,0)),"")</f>
        <v/>
      </c>
      <c r="AD40" s="75"/>
      <c r="AE40" s="72" t="str">
        <f>IF(AD40*IFERROR(INDEX(DetailType!$E:$E,MATCH(技能数值计算!AC40,DetailType!$A:$A,0)),0)*IFERROR(IF(IF(INDEX(技能效果!AG:AG,MATCH((技能数值计算!$G40&amp;技能数值计算!AB$2)*1,技能效果!$B:$B,0))="",1,INDEX(技能效果!AG:AG,MATCH((技能数值计算!$G40&amp;技能数值计算!AB$2)*1,技能效果!$B:$B,0)))&gt;20,6,IF(INDEX(技能效果!AG:AG,MATCH((技能数值计算!$G40&amp;技能数值计算!AB$2)*1,技能效果!$B:$B,0))="",1,INDEX(技能效果!AG:AG,MATCH((技能数值计算!$G40&amp;技能数值计算!AB$2)*1,技能效果!$B:$B,0)))),0)=0,"",AD40*IFERROR(INDEX(DetailType!$E:$E,MATCH(技能数值计算!AC40,DetailType!$A:$A,0)),0)*IFERROR(IF(IF(INDEX(技能效果!AG:AG,MATCH((技能数值计算!$G40&amp;技能数值计算!AB$2)*1,技能效果!$B:$B,0))="",1,INDEX(技能效果!AG:AG,MATCH((技能数值计算!$G40&amp;技能数值计算!AB$2)*1,技能效果!$B:$B,0)))&gt;20,6,IF(INDEX(技能效果!AG:AG,MATCH((技能数值计算!$G40&amp;技能数值计算!AB$2)*1,技能效果!$B:$B,0))="",1,INDEX(技能效果!AG:AG,MATCH((技能数值计算!$G40&amp;技能数值计算!AB$2)*1,技能效果!$B:$B,0)))),0))</f>
        <v/>
      </c>
    </row>
    <row r="41" spans="7:31" ht="17.25" thickBot="1" x14ac:dyDescent="0.35">
      <c r="G41" s="79">
        <f>技能!B86</f>
        <v>1307021</v>
      </c>
      <c r="H41" s="80" t="str">
        <f>INDEX(技能!E:E,MATCH(技能数值计算!G41,技能!B:B,0))</f>
        <v>烈风螳螂普攻</v>
      </c>
      <c r="I41" s="82"/>
      <c r="J41" s="87">
        <v>1.5</v>
      </c>
      <c r="K41" s="88">
        <f t="shared" si="0"/>
        <v>1.5</v>
      </c>
      <c r="L41" s="84" t="str">
        <f>IFERROR(INDEX(技能效果!$C:$C,MATCH((技能数值计算!$G41&amp;技能数值计算!L$2)*1,技能效果!$B:$B,0)),"")</f>
        <v>烈风螳螂普攻伤害</v>
      </c>
      <c r="M41" s="73">
        <f>IFERROR(INDEX(技能效果!$H:$H,MATCH((技能数值计算!$G41&amp;技能数值计算!L$2)*1,技能效果!$B:$B,0)),"")</f>
        <v>1001</v>
      </c>
      <c r="N41" s="76">
        <v>1</v>
      </c>
      <c r="O41" s="73">
        <f>IF(N41*IFERROR(INDEX(DetailType!$E:$E,MATCH(技能数值计算!M41,DetailType!$A:$A,0)),0)*IFERROR(IF(IF(INDEX(技能效果!R:R,MATCH((技能数值计算!$G41&amp;技能数值计算!L$2)*1,技能效果!$B:$B,0))="",1,INDEX(技能效果!R:R,MATCH((技能数值计算!$G41&amp;技能数值计算!L$2)*1,技能效果!$B:$B,0)))&gt;20,6,IF(INDEX(技能效果!R:R,MATCH((技能数值计算!$G41&amp;技能数值计算!L$2)*1,技能效果!$B:$B,0))="",1,INDEX(技能效果!R:R,MATCH((技能数值计算!$G41&amp;技能数值计算!L$2)*1,技能效果!$B:$B,0)))),0)=0,"",N41*IFERROR(INDEX(DetailType!$E:$E,MATCH(技能数值计算!M41,DetailType!$A:$A,0)),0)*IFERROR(IF(IF(INDEX(技能效果!R:R,MATCH((技能数值计算!$G41&amp;技能数值计算!L$2)*1,技能效果!$B:$B,0))="",1,INDEX(技能效果!R:R,MATCH((技能数值计算!$G41&amp;技能数值计算!L$2)*1,技能效果!$B:$B,0)))&gt;20,6,IF(INDEX(技能效果!R:R,MATCH((技能数值计算!$G41&amp;技能数值计算!L$2)*1,技能效果!$B:$B,0))="",1,INDEX(技能效果!R:R,MATCH((技能数值计算!$G41&amp;技能数值计算!L$2)*1,技能效果!$B:$B,0)))),0))</f>
        <v>1</v>
      </c>
      <c r="P41" s="73" t="str">
        <f>IFERROR(INDEX(技能效果!$C:$C,MATCH((技能数值计算!$G41&amp;技能数值计算!P$2)*1,技能效果!$B:$B,0)),"")</f>
        <v>烈风螳螂普攻水晶</v>
      </c>
      <c r="Q41" s="73">
        <f>IFERROR(INDEX(技能效果!$H:$H,MATCH((技能数值计算!$G41&amp;技能数值计算!P$2)*1,技能效果!$B:$B,0)),"")</f>
        <v>3006</v>
      </c>
      <c r="R41" s="76">
        <v>1</v>
      </c>
      <c r="S41" s="73">
        <f>IF(R41*IFERROR(INDEX(DetailType!$E:$E,MATCH(技能数值计算!Q41,DetailType!$A:$A,0)),0)*IFERROR(IF(IF(INDEX(技能效果!V:V,MATCH((技能数值计算!$G41&amp;技能数值计算!P$2)*1,技能效果!$B:$B,0))="",1,INDEX(技能效果!V:V,MATCH((技能数值计算!$G41&amp;技能数值计算!P$2)*1,技能效果!$B:$B,0)))&gt;20,6,IF(INDEX(技能效果!V:V,MATCH((技能数值计算!$G41&amp;技能数值计算!P$2)*1,技能效果!$B:$B,0))="",1,INDEX(技能效果!V:V,MATCH((技能数值计算!$G41&amp;技能数值计算!P$2)*1,技能效果!$B:$B,0)))),0)=0,"",R41*IFERROR(INDEX(DetailType!$E:$E,MATCH(技能数值计算!Q41,DetailType!$A:$A,0)),0)*IFERROR(IF(IF(INDEX(技能效果!V:V,MATCH((技能数值计算!$G41&amp;技能数值计算!P$2)*1,技能效果!$B:$B,0))="",1,INDEX(技能效果!V:V,MATCH((技能数值计算!$G41&amp;技能数值计算!P$2)*1,技能效果!$B:$B,0)))&gt;20,6,IF(INDEX(技能效果!V:V,MATCH((技能数值计算!$G41&amp;技能数值计算!P$2)*1,技能效果!$B:$B,0))="",1,INDEX(技能效果!V:V,MATCH((技能数值计算!$G41&amp;技能数值计算!P$2)*1,技能效果!$B:$B,0)))),0))</f>
        <v>0.5</v>
      </c>
      <c r="T41" s="73" t="str">
        <f>IFERROR(INDEX(技能效果!$C:$C,MATCH((技能数值计算!$G41&amp;技能数值计算!T$2)*1,技能效果!$B:$B,0)),"")</f>
        <v/>
      </c>
      <c r="U41" s="73" t="str">
        <f>IFERROR(INDEX(技能效果!$H:$H,MATCH((技能数值计算!$G41&amp;技能数值计算!T$2)*1,技能效果!$B:$B,0)),"")</f>
        <v/>
      </c>
      <c r="V41" s="76"/>
      <c r="W41" s="73" t="str">
        <f>IF(V41*IFERROR(INDEX(DetailType!$E:$E,MATCH(技能数值计算!U41,DetailType!$A:$A,0)),0)*IFERROR(IF(IF(INDEX(技能效果!Z:Z,MATCH((技能数值计算!$G41&amp;技能数值计算!T$2)*1,技能效果!$B:$B,0))="",1,INDEX(技能效果!Z:Z,MATCH((技能数值计算!$G41&amp;技能数值计算!T$2)*1,技能效果!$B:$B,0)))&gt;20,6,IF(INDEX(技能效果!Z:Z,MATCH((技能数值计算!$G41&amp;技能数值计算!T$2)*1,技能效果!$B:$B,0))="",1,INDEX(技能效果!Z:Z,MATCH((技能数值计算!$G41&amp;技能数值计算!T$2)*1,技能效果!$B:$B,0)))),0)=0,"",V41*IFERROR(INDEX(DetailType!$E:$E,MATCH(技能数值计算!U41,DetailType!$A:$A,0)),0)*IFERROR(IF(IF(INDEX(技能效果!Z:Z,MATCH((技能数值计算!$G41&amp;技能数值计算!T$2)*1,技能效果!$B:$B,0))="",1,INDEX(技能效果!Z:Z,MATCH((技能数值计算!$G41&amp;技能数值计算!T$2)*1,技能效果!$B:$B,0)))&gt;20,6,IF(INDEX(技能效果!Z:Z,MATCH((技能数值计算!$G41&amp;技能数值计算!T$2)*1,技能效果!$B:$B,0))="",1,INDEX(技能效果!Z:Z,MATCH((技能数值计算!$G41&amp;技能数值计算!T$2)*1,技能效果!$B:$B,0)))),0))</f>
        <v/>
      </c>
      <c r="X41" s="73" t="str">
        <f>IFERROR(INDEX(技能效果!$C:$C,MATCH((技能数值计算!$G41&amp;技能数值计算!X$2)*1,技能效果!$B:$B,0)),"")</f>
        <v/>
      </c>
      <c r="Y41" s="73" t="str">
        <f>IFERROR(INDEX(技能效果!$H:$H,MATCH((技能数值计算!$G41&amp;技能数值计算!X$2)*1,技能效果!$B:$B,0)),"")</f>
        <v/>
      </c>
      <c r="Z41" s="76"/>
      <c r="AA41" s="73" t="str">
        <f>IF(Z41*IFERROR(INDEX(DetailType!$E:$E,MATCH(技能数值计算!Y41,DetailType!$A:$A,0)),0)*IFERROR(IF(IF(INDEX(技能效果!AD:AD,MATCH((技能数值计算!$G41&amp;技能数值计算!X$2)*1,技能效果!$B:$B,0))="",1,INDEX(技能效果!AD:AD,MATCH((技能数值计算!$G41&amp;技能数值计算!X$2)*1,技能效果!$B:$B,0)))&gt;20,6,IF(INDEX(技能效果!AD:AD,MATCH((技能数值计算!$G41&amp;技能数值计算!X$2)*1,技能效果!$B:$B,0))="",1,INDEX(技能效果!AD:AD,MATCH((技能数值计算!$G41&amp;技能数值计算!X$2)*1,技能效果!$B:$B,0)))),0)=0,"",Z41*IFERROR(INDEX(DetailType!$E:$E,MATCH(技能数值计算!Y41,DetailType!$A:$A,0)),0)*IFERROR(IF(IF(INDEX(技能效果!AD:AD,MATCH((技能数值计算!$G41&amp;技能数值计算!X$2)*1,技能效果!$B:$B,0))="",1,INDEX(技能效果!AD:AD,MATCH((技能数值计算!$G41&amp;技能数值计算!X$2)*1,技能效果!$B:$B,0)))&gt;20,6,IF(INDEX(技能效果!AD:AD,MATCH((技能数值计算!$G41&amp;技能数值计算!X$2)*1,技能效果!$B:$B,0))="",1,INDEX(技能效果!AD:AD,MATCH((技能数值计算!$G41&amp;技能数值计算!X$2)*1,技能效果!$B:$B,0)))),0))</f>
        <v/>
      </c>
      <c r="AB41" s="73" t="str">
        <f>IFERROR(INDEX(技能效果!$C:$C,MATCH((技能数值计算!$G41&amp;技能数值计算!AB$2)*1,技能效果!$B:$B,0)),"")</f>
        <v/>
      </c>
      <c r="AC41" s="73" t="str">
        <f>IFERROR(INDEX(技能效果!$H:$H,MATCH((技能数值计算!$G41&amp;技能数值计算!AB$2)*1,技能效果!$B:$B,0)),"")</f>
        <v/>
      </c>
      <c r="AD41" s="76"/>
      <c r="AE41" s="74" t="str">
        <f>IF(AD41*IFERROR(INDEX(DetailType!$E:$E,MATCH(技能数值计算!AC41,DetailType!$A:$A,0)),0)*IFERROR(IF(IF(INDEX(技能效果!AG:AG,MATCH((技能数值计算!$G41&amp;技能数值计算!AB$2)*1,技能效果!$B:$B,0))="",1,INDEX(技能效果!AG:AG,MATCH((技能数值计算!$G41&amp;技能数值计算!AB$2)*1,技能效果!$B:$B,0)))&gt;20,6,IF(INDEX(技能效果!AG:AG,MATCH((技能数值计算!$G41&amp;技能数值计算!AB$2)*1,技能效果!$B:$B,0))="",1,INDEX(技能效果!AG:AG,MATCH((技能数值计算!$G41&amp;技能数值计算!AB$2)*1,技能效果!$B:$B,0)))),0)=0,"",AD41*IFERROR(INDEX(DetailType!$E:$E,MATCH(技能数值计算!AC41,DetailType!$A:$A,0)),0)*IFERROR(IF(IF(INDEX(技能效果!AG:AG,MATCH((技能数值计算!$G41&amp;技能数值计算!AB$2)*1,技能效果!$B:$B,0))="",1,INDEX(技能效果!AG:AG,MATCH((技能数值计算!$G41&amp;技能数值计算!AB$2)*1,技能效果!$B:$B,0)))&gt;20,6,IF(INDEX(技能效果!AG:AG,MATCH((技能数值计算!$G41&amp;技能数值计算!AB$2)*1,技能效果!$B:$B,0))="",1,INDEX(技能效果!AG:AG,MATCH((技能数值计算!$G41&amp;技能数值计算!AB$2)*1,技能效果!$B:$B,0)))),0))</f>
        <v/>
      </c>
    </row>
    <row r="42" spans="7:31" x14ac:dyDescent="0.3">
      <c r="G42" s="107">
        <f>技能!B87</f>
        <v>1301001</v>
      </c>
      <c r="H42" s="108" t="str">
        <f>INDEX(技能!E:E,MATCH(技能数值计算!G42,技能!B:B,0))</f>
        <v>常服曹焱兵技能1</v>
      </c>
      <c r="I42" s="109"/>
      <c r="J42" s="110">
        <v>3</v>
      </c>
      <c r="K42" s="111">
        <f t="shared" si="0"/>
        <v>3</v>
      </c>
      <c r="L42" s="112" t="str">
        <f>IFERROR(INDEX(技能效果!$C:$C,MATCH((技能数值计算!$G42&amp;技能数值计算!L$2)*1,技能效果!$B:$B,0)),"")</f>
        <v>常服曹焱兵技能1伤害</v>
      </c>
      <c r="M42" s="113">
        <f>IFERROR(INDEX(技能效果!$H:$H,MATCH((技能数值计算!$G42&amp;技能数值计算!L$2)*1,技能效果!$B:$B,0)),"")</f>
        <v>1001</v>
      </c>
      <c r="N42" s="114">
        <v>3</v>
      </c>
      <c r="O42" s="113">
        <f>IF(N42*IFERROR(INDEX(DetailType!$E:$E,MATCH(技能数值计算!M42,DetailType!$A:$A,0)),0)*IFERROR(IF(IF(INDEX(技能效果!R:R,MATCH((技能数值计算!$G42&amp;技能数值计算!L$2)*1,技能效果!$B:$B,0))="",1,INDEX(技能效果!R:R,MATCH((技能数值计算!$G42&amp;技能数值计算!L$2)*1,技能效果!$B:$B,0)))&gt;20,6,IF(INDEX(技能效果!R:R,MATCH((技能数值计算!$G42&amp;技能数值计算!L$2)*1,技能效果!$B:$B,0))="",1,INDEX(技能效果!R:R,MATCH((技能数值计算!$G42&amp;技能数值计算!L$2)*1,技能效果!$B:$B,0)))),0)=0,"",N42*IFERROR(INDEX(DetailType!$E:$E,MATCH(技能数值计算!M42,DetailType!$A:$A,0)),0)*IFERROR(IF(IF(INDEX(技能效果!R:R,MATCH((技能数值计算!$G42&amp;技能数值计算!L$2)*1,技能效果!$B:$B,0))="",1,INDEX(技能效果!R:R,MATCH((技能数值计算!$G42&amp;技能数值计算!L$2)*1,技能效果!$B:$B,0)))&gt;20,6,IF(INDEX(技能效果!R:R,MATCH((技能数值计算!$G42&amp;技能数值计算!L$2)*1,技能效果!$B:$B,0))="",1,INDEX(技能效果!R:R,MATCH((技能数值计算!$G42&amp;技能数值计算!L$2)*1,技能效果!$B:$B,0)))),0))</f>
        <v>3</v>
      </c>
      <c r="P42" s="113" t="str">
        <f>IFERROR(INDEX(技能效果!$C:$C,MATCH((技能数值计算!$G42&amp;技能数值计算!P$2)*1,技能效果!$B:$B,0)),"")</f>
        <v/>
      </c>
      <c r="Q42" s="113" t="str">
        <f>IFERROR(INDEX(技能效果!$H:$H,MATCH((技能数值计算!$G42&amp;技能数值计算!P$2)*1,技能效果!$B:$B,0)),"")</f>
        <v/>
      </c>
      <c r="R42" s="114"/>
      <c r="S42" s="113" t="str">
        <f>IF(R42*IFERROR(INDEX(DetailType!$E:$E,MATCH(技能数值计算!Q42,DetailType!$A:$A,0)),0)*IFERROR(IF(IF(INDEX(技能效果!V:V,MATCH((技能数值计算!$G42&amp;技能数值计算!P$2)*1,技能效果!$B:$B,0))="",1,INDEX(技能效果!V:V,MATCH((技能数值计算!$G42&amp;技能数值计算!P$2)*1,技能效果!$B:$B,0)))&gt;20,6,IF(INDEX(技能效果!V:V,MATCH((技能数值计算!$G42&amp;技能数值计算!P$2)*1,技能效果!$B:$B,0))="",1,INDEX(技能效果!V:V,MATCH((技能数值计算!$G42&amp;技能数值计算!P$2)*1,技能效果!$B:$B,0)))),0)=0,"",R42*IFERROR(INDEX(DetailType!$E:$E,MATCH(技能数值计算!Q42,DetailType!$A:$A,0)),0)*IFERROR(IF(IF(INDEX(技能效果!V:V,MATCH((技能数值计算!$G42&amp;技能数值计算!P$2)*1,技能效果!$B:$B,0))="",1,INDEX(技能效果!V:V,MATCH((技能数值计算!$G42&amp;技能数值计算!P$2)*1,技能效果!$B:$B,0)))&gt;20,6,IF(INDEX(技能效果!V:V,MATCH((技能数值计算!$G42&amp;技能数值计算!P$2)*1,技能效果!$B:$B,0))="",1,INDEX(技能效果!V:V,MATCH((技能数值计算!$G42&amp;技能数值计算!P$2)*1,技能效果!$B:$B,0)))),0))</f>
        <v/>
      </c>
      <c r="T42" s="113" t="str">
        <f>IFERROR(INDEX(技能效果!$C:$C,MATCH((技能数值计算!$G42&amp;技能数值计算!T$2)*1,技能效果!$B:$B,0)),"")</f>
        <v/>
      </c>
      <c r="U42" s="113" t="str">
        <f>IFERROR(INDEX(技能效果!$H:$H,MATCH((技能数值计算!$G42&amp;技能数值计算!T$2)*1,技能效果!$B:$B,0)),"")</f>
        <v/>
      </c>
      <c r="V42" s="114"/>
      <c r="W42" s="113" t="str">
        <f>IF(V42*IFERROR(INDEX(DetailType!$E:$E,MATCH(技能数值计算!U42,DetailType!$A:$A,0)),0)*IFERROR(IF(IF(INDEX(技能效果!Z:Z,MATCH((技能数值计算!$G42&amp;技能数值计算!T$2)*1,技能效果!$B:$B,0))="",1,INDEX(技能效果!Z:Z,MATCH((技能数值计算!$G42&amp;技能数值计算!T$2)*1,技能效果!$B:$B,0)))&gt;20,6,IF(INDEX(技能效果!Z:Z,MATCH((技能数值计算!$G42&amp;技能数值计算!T$2)*1,技能效果!$B:$B,0))="",1,INDEX(技能效果!Z:Z,MATCH((技能数值计算!$G42&amp;技能数值计算!T$2)*1,技能效果!$B:$B,0)))),0)=0,"",V42*IFERROR(INDEX(DetailType!$E:$E,MATCH(技能数值计算!U42,DetailType!$A:$A,0)),0)*IFERROR(IF(IF(INDEX(技能效果!Z:Z,MATCH((技能数值计算!$G42&amp;技能数值计算!T$2)*1,技能效果!$B:$B,0))="",1,INDEX(技能效果!Z:Z,MATCH((技能数值计算!$G42&amp;技能数值计算!T$2)*1,技能效果!$B:$B,0)))&gt;20,6,IF(INDEX(技能效果!Z:Z,MATCH((技能数值计算!$G42&amp;技能数值计算!T$2)*1,技能效果!$B:$B,0))="",1,INDEX(技能效果!Z:Z,MATCH((技能数值计算!$G42&amp;技能数值计算!T$2)*1,技能效果!$B:$B,0)))),0))</f>
        <v/>
      </c>
      <c r="X42" s="113" t="str">
        <f>IFERROR(INDEX(技能效果!$C:$C,MATCH((技能数值计算!$G42&amp;技能数值计算!X$2)*1,技能效果!$B:$B,0)),"")</f>
        <v/>
      </c>
      <c r="Y42" s="113" t="str">
        <f>IFERROR(INDEX(技能效果!$H:$H,MATCH((技能数值计算!$G42&amp;技能数值计算!X$2)*1,技能效果!$B:$B,0)),"")</f>
        <v/>
      </c>
      <c r="Z42" s="114"/>
      <c r="AA42" s="113" t="str">
        <f>IF(Z42*IFERROR(INDEX(DetailType!$E:$E,MATCH(技能数值计算!Y42,DetailType!$A:$A,0)),0)*IFERROR(IF(IF(INDEX(技能效果!AD:AD,MATCH((技能数值计算!$G42&amp;技能数值计算!X$2)*1,技能效果!$B:$B,0))="",1,INDEX(技能效果!AD:AD,MATCH((技能数值计算!$G42&amp;技能数值计算!X$2)*1,技能效果!$B:$B,0)))&gt;20,6,IF(INDEX(技能效果!AD:AD,MATCH((技能数值计算!$G42&amp;技能数值计算!X$2)*1,技能效果!$B:$B,0))="",1,INDEX(技能效果!AD:AD,MATCH((技能数值计算!$G42&amp;技能数值计算!X$2)*1,技能效果!$B:$B,0)))),0)=0,"",Z42*IFERROR(INDEX(DetailType!$E:$E,MATCH(技能数值计算!Y42,DetailType!$A:$A,0)),0)*IFERROR(IF(IF(INDEX(技能效果!AD:AD,MATCH((技能数值计算!$G42&amp;技能数值计算!X$2)*1,技能效果!$B:$B,0))="",1,INDEX(技能效果!AD:AD,MATCH((技能数值计算!$G42&amp;技能数值计算!X$2)*1,技能效果!$B:$B,0)))&gt;20,6,IF(INDEX(技能效果!AD:AD,MATCH((技能数值计算!$G42&amp;技能数值计算!X$2)*1,技能效果!$B:$B,0))="",1,INDEX(技能效果!AD:AD,MATCH((技能数值计算!$G42&amp;技能数值计算!X$2)*1,技能效果!$B:$B,0)))),0))</f>
        <v/>
      </c>
      <c r="AB42" s="113" t="str">
        <f>IFERROR(INDEX(技能效果!$C:$C,MATCH((技能数值计算!$G42&amp;技能数值计算!AB$2)*1,技能效果!$B:$B,0)),"")</f>
        <v/>
      </c>
      <c r="AC42" s="113" t="str">
        <f>IFERROR(INDEX(技能效果!$H:$H,MATCH((技能数值计算!$G42&amp;技能数值计算!AB$2)*1,技能效果!$B:$B,0)),"")</f>
        <v/>
      </c>
      <c r="AD42" s="114"/>
      <c r="AE42" s="115" t="str">
        <f>IF(AD42*IFERROR(INDEX(DetailType!$E:$E,MATCH(技能数值计算!AC42,DetailType!$A:$A,0)),0)*IFERROR(IF(IF(INDEX(技能效果!AG:AG,MATCH((技能数值计算!$G42&amp;技能数值计算!AB$2)*1,技能效果!$B:$B,0))="",1,INDEX(技能效果!AG:AG,MATCH((技能数值计算!$G42&amp;技能数值计算!AB$2)*1,技能效果!$B:$B,0)))&gt;20,6,IF(INDEX(技能效果!AG:AG,MATCH((技能数值计算!$G42&amp;技能数值计算!AB$2)*1,技能效果!$B:$B,0))="",1,INDEX(技能效果!AG:AG,MATCH((技能数值计算!$G42&amp;技能数值计算!AB$2)*1,技能效果!$B:$B,0)))),0)=0,"",AD42*IFERROR(INDEX(DetailType!$E:$E,MATCH(技能数值计算!AC42,DetailType!$A:$A,0)),0)*IFERROR(IF(IF(INDEX(技能效果!AG:AG,MATCH((技能数值计算!$G42&amp;技能数值计算!AB$2)*1,技能效果!$B:$B,0))="",1,INDEX(技能效果!AG:AG,MATCH((技能数值计算!$G42&amp;技能数值计算!AB$2)*1,技能效果!$B:$B,0)))&gt;20,6,IF(INDEX(技能效果!AG:AG,MATCH((技能数值计算!$G42&amp;技能数值计算!AB$2)*1,技能效果!$B:$B,0))="",1,INDEX(技能效果!AG:AG,MATCH((技能数值计算!$G42&amp;技能数值计算!AB$2)*1,技能效果!$B:$B,0)))),0))</f>
        <v/>
      </c>
    </row>
    <row r="43" spans="7:31" x14ac:dyDescent="0.3">
      <c r="G43" s="77">
        <f>技能!B88</f>
        <v>1302001</v>
      </c>
      <c r="H43" s="78" t="str">
        <f>INDEX(技能!E:E,MATCH(技能数值计算!G43,技能!B:B,0))</f>
        <v>常服曹焱兵技能2</v>
      </c>
      <c r="I43" s="81"/>
      <c r="J43" s="85">
        <v>3</v>
      </c>
      <c r="K43" s="86">
        <f t="shared" si="0"/>
        <v>3</v>
      </c>
      <c r="L43" s="83" t="str">
        <f>IFERROR(INDEX(技能效果!$C:$C,MATCH((技能数值计算!$G43&amp;技能数值计算!L$2)*1,技能效果!$B:$B,0)),"")</f>
        <v>常服曹焱兵技能2伤害</v>
      </c>
      <c r="M43" s="71">
        <f>IFERROR(INDEX(技能效果!$H:$H,MATCH((技能数值计算!$G43&amp;技能数值计算!L$2)*1,技能效果!$B:$B,0)),"")</f>
        <v>1001</v>
      </c>
      <c r="N43" s="75">
        <v>2</v>
      </c>
      <c r="O43" s="71">
        <f>IF(N43*IFERROR(INDEX(DetailType!$E:$E,MATCH(技能数值计算!M43,DetailType!$A:$A,0)),0)*IFERROR(IF(IF(INDEX(技能效果!R:R,MATCH((技能数值计算!$G43&amp;技能数值计算!L$2)*1,技能效果!$B:$B,0))="",1,INDEX(技能效果!R:R,MATCH((技能数值计算!$G43&amp;技能数值计算!L$2)*1,技能效果!$B:$B,0)))&gt;20,6,IF(INDEX(技能效果!R:R,MATCH((技能数值计算!$G43&amp;技能数值计算!L$2)*1,技能效果!$B:$B,0))="",1,INDEX(技能效果!R:R,MATCH((技能数值计算!$G43&amp;技能数值计算!L$2)*1,技能效果!$B:$B,0)))),0)=0,"",N43*IFERROR(INDEX(DetailType!$E:$E,MATCH(技能数值计算!M43,DetailType!$A:$A,0)),0)*IFERROR(IF(IF(INDEX(技能效果!R:R,MATCH((技能数值计算!$G43&amp;技能数值计算!L$2)*1,技能效果!$B:$B,0))="",1,INDEX(技能效果!R:R,MATCH((技能数值计算!$G43&amp;技能数值计算!L$2)*1,技能效果!$B:$B,0)))&gt;20,6,IF(INDEX(技能效果!R:R,MATCH((技能数值计算!$G43&amp;技能数值计算!L$2)*1,技能效果!$B:$B,0))="",1,INDEX(技能效果!R:R,MATCH((技能数值计算!$G43&amp;技能数值计算!L$2)*1,技能效果!$B:$B,0)))),0))</f>
        <v>2</v>
      </c>
      <c r="P43" s="71" t="str">
        <f>IFERROR(INDEX(技能效果!$C:$C,MATCH((技能数值计算!$G43&amp;技能数值计算!P$2)*1,技能效果!$B:$B,0)),"")</f>
        <v>常服曹焱兵技能2减少水晶</v>
      </c>
      <c r="Q43" s="71">
        <f>IFERROR(INDEX(技能效果!$H:$H,MATCH((技能数值计算!$G43&amp;技能数值计算!P$2)*1,技能效果!$B:$B,0)),"")</f>
        <v>3002</v>
      </c>
      <c r="R43" s="75">
        <v>2</v>
      </c>
      <c r="S43" s="71">
        <f>IF(R43*IFERROR(INDEX(DetailType!$E:$E,MATCH(技能数值计算!Q43,DetailType!$A:$A,0)),0)*IFERROR(IF(IF(INDEX(技能效果!V:V,MATCH((技能数值计算!$G43&amp;技能数值计算!P$2)*1,技能效果!$B:$B,0))="",1,INDEX(技能效果!V:V,MATCH((技能数值计算!$G43&amp;技能数值计算!P$2)*1,技能效果!$B:$B,0)))&gt;20,6,IF(INDEX(技能效果!V:V,MATCH((技能数值计算!$G43&amp;技能数值计算!P$2)*1,技能效果!$B:$B,0))="",1,INDEX(技能效果!V:V,MATCH((技能数值计算!$G43&amp;技能数值计算!P$2)*1,技能效果!$B:$B,0)))),0)=0,"",R43*IFERROR(INDEX(DetailType!$E:$E,MATCH(技能数值计算!Q43,DetailType!$A:$A,0)),0)*IFERROR(IF(IF(INDEX(技能效果!V:V,MATCH((技能数值计算!$G43&amp;技能数值计算!P$2)*1,技能效果!$B:$B,0))="",1,INDEX(技能效果!V:V,MATCH((技能数值计算!$G43&amp;技能数值计算!P$2)*1,技能效果!$B:$B,0)))&gt;20,6,IF(INDEX(技能效果!V:V,MATCH((技能数值计算!$G43&amp;技能数值计算!P$2)*1,技能效果!$B:$B,0))="",1,INDEX(技能效果!V:V,MATCH((技能数值计算!$G43&amp;技能数值计算!P$2)*1,技能效果!$B:$B,0)))),0))</f>
        <v>1</v>
      </c>
      <c r="T43" s="71" t="str">
        <f>IFERROR(INDEX(技能效果!$C:$C,MATCH((技能数值计算!$G43&amp;技能数值计算!T$2)*1,技能效果!$B:$B,0)),"")</f>
        <v/>
      </c>
      <c r="U43" s="71" t="str">
        <f>IFERROR(INDEX(技能效果!$H:$H,MATCH((技能数值计算!$G43&amp;技能数值计算!T$2)*1,技能效果!$B:$B,0)),"")</f>
        <v/>
      </c>
      <c r="V43" s="75"/>
      <c r="W43" s="71" t="str">
        <f>IF(V43*IFERROR(INDEX(DetailType!$E:$E,MATCH(技能数值计算!U43,DetailType!$A:$A,0)),0)*IFERROR(IF(IF(INDEX(技能效果!Z:Z,MATCH((技能数值计算!$G43&amp;技能数值计算!T$2)*1,技能效果!$B:$B,0))="",1,INDEX(技能效果!Z:Z,MATCH((技能数值计算!$G43&amp;技能数值计算!T$2)*1,技能效果!$B:$B,0)))&gt;20,6,IF(INDEX(技能效果!Z:Z,MATCH((技能数值计算!$G43&amp;技能数值计算!T$2)*1,技能效果!$B:$B,0))="",1,INDEX(技能效果!Z:Z,MATCH((技能数值计算!$G43&amp;技能数值计算!T$2)*1,技能效果!$B:$B,0)))),0)=0,"",V43*IFERROR(INDEX(DetailType!$E:$E,MATCH(技能数值计算!U43,DetailType!$A:$A,0)),0)*IFERROR(IF(IF(INDEX(技能效果!Z:Z,MATCH((技能数值计算!$G43&amp;技能数值计算!T$2)*1,技能效果!$B:$B,0))="",1,INDEX(技能效果!Z:Z,MATCH((技能数值计算!$G43&amp;技能数值计算!T$2)*1,技能效果!$B:$B,0)))&gt;20,6,IF(INDEX(技能效果!Z:Z,MATCH((技能数值计算!$G43&amp;技能数值计算!T$2)*1,技能效果!$B:$B,0))="",1,INDEX(技能效果!Z:Z,MATCH((技能数值计算!$G43&amp;技能数值计算!T$2)*1,技能效果!$B:$B,0)))),0))</f>
        <v/>
      </c>
      <c r="X43" s="71" t="str">
        <f>IFERROR(INDEX(技能效果!$C:$C,MATCH((技能数值计算!$G43&amp;技能数值计算!X$2)*1,技能效果!$B:$B,0)),"")</f>
        <v/>
      </c>
      <c r="Y43" s="71" t="str">
        <f>IFERROR(INDEX(技能效果!$H:$H,MATCH((技能数值计算!$G43&amp;技能数值计算!X$2)*1,技能效果!$B:$B,0)),"")</f>
        <v/>
      </c>
      <c r="Z43" s="75"/>
      <c r="AA43" s="71" t="str">
        <f>IF(Z43*IFERROR(INDEX(DetailType!$E:$E,MATCH(技能数值计算!Y43,DetailType!$A:$A,0)),0)*IFERROR(IF(IF(INDEX(技能效果!AD:AD,MATCH((技能数值计算!$G43&amp;技能数值计算!X$2)*1,技能效果!$B:$B,0))="",1,INDEX(技能效果!AD:AD,MATCH((技能数值计算!$G43&amp;技能数值计算!X$2)*1,技能效果!$B:$B,0)))&gt;20,6,IF(INDEX(技能效果!AD:AD,MATCH((技能数值计算!$G43&amp;技能数值计算!X$2)*1,技能效果!$B:$B,0))="",1,INDEX(技能效果!AD:AD,MATCH((技能数值计算!$G43&amp;技能数值计算!X$2)*1,技能效果!$B:$B,0)))),0)=0,"",Z43*IFERROR(INDEX(DetailType!$E:$E,MATCH(技能数值计算!Y43,DetailType!$A:$A,0)),0)*IFERROR(IF(IF(INDEX(技能效果!AD:AD,MATCH((技能数值计算!$G43&amp;技能数值计算!X$2)*1,技能效果!$B:$B,0))="",1,INDEX(技能效果!AD:AD,MATCH((技能数值计算!$G43&amp;技能数值计算!X$2)*1,技能效果!$B:$B,0)))&gt;20,6,IF(INDEX(技能效果!AD:AD,MATCH((技能数值计算!$G43&amp;技能数值计算!X$2)*1,技能效果!$B:$B,0))="",1,INDEX(技能效果!AD:AD,MATCH((技能数值计算!$G43&amp;技能数值计算!X$2)*1,技能效果!$B:$B,0)))),0))</f>
        <v/>
      </c>
      <c r="AB43" s="71" t="str">
        <f>IFERROR(INDEX(技能效果!$C:$C,MATCH((技能数值计算!$G43&amp;技能数值计算!AB$2)*1,技能效果!$B:$B,0)),"")</f>
        <v/>
      </c>
      <c r="AC43" s="71" t="str">
        <f>IFERROR(INDEX(技能效果!$H:$H,MATCH((技能数值计算!$G43&amp;技能数值计算!AB$2)*1,技能效果!$B:$B,0)),"")</f>
        <v/>
      </c>
      <c r="AD43" s="75"/>
      <c r="AE43" s="72" t="str">
        <f>IF(AD43*IFERROR(INDEX(DetailType!$E:$E,MATCH(技能数值计算!AC43,DetailType!$A:$A,0)),0)*IFERROR(IF(IF(INDEX(技能效果!AG:AG,MATCH((技能数值计算!$G43&amp;技能数值计算!AB$2)*1,技能效果!$B:$B,0))="",1,INDEX(技能效果!AG:AG,MATCH((技能数值计算!$G43&amp;技能数值计算!AB$2)*1,技能效果!$B:$B,0)))&gt;20,6,IF(INDEX(技能效果!AG:AG,MATCH((技能数值计算!$G43&amp;技能数值计算!AB$2)*1,技能效果!$B:$B,0))="",1,INDEX(技能效果!AG:AG,MATCH((技能数值计算!$G43&amp;技能数值计算!AB$2)*1,技能效果!$B:$B,0)))),0)=0,"",AD43*IFERROR(INDEX(DetailType!$E:$E,MATCH(技能数值计算!AC43,DetailType!$A:$A,0)),0)*IFERROR(IF(IF(INDEX(技能效果!AG:AG,MATCH((技能数值计算!$G43&amp;技能数值计算!AB$2)*1,技能效果!$B:$B,0))="",1,INDEX(技能效果!AG:AG,MATCH((技能数值计算!$G43&amp;技能数值计算!AB$2)*1,技能效果!$B:$B,0)))&gt;20,6,IF(INDEX(技能效果!AG:AG,MATCH((技能数值计算!$G43&amp;技能数值计算!AB$2)*1,技能效果!$B:$B,0))="",1,INDEX(技能效果!AG:AG,MATCH((技能数值计算!$G43&amp;技能数值计算!AB$2)*1,技能效果!$B:$B,0)))),0))</f>
        <v/>
      </c>
    </row>
    <row r="44" spans="7:31" x14ac:dyDescent="0.3">
      <c r="G44" s="77">
        <f>技能!B89</f>
        <v>1301002</v>
      </c>
      <c r="H44" s="78" t="str">
        <f>INDEX(技能!E:E,MATCH(技能数值计算!G44,技能!B:B,0))</f>
        <v>曹玄亮技能1</v>
      </c>
      <c r="I44" s="81"/>
      <c r="J44" s="85">
        <v>3</v>
      </c>
      <c r="K44" s="86">
        <f t="shared" si="0"/>
        <v>3</v>
      </c>
      <c r="L44" s="83" t="str">
        <f>IFERROR(INDEX(技能效果!$C:$C,MATCH((技能数值计算!$G44&amp;技能数值计算!L$2)*1,技能效果!$B:$B,0)),"")</f>
        <v>曹玄亮技能1伤害</v>
      </c>
      <c r="M44" s="71">
        <f>IFERROR(INDEX(技能效果!$H:$H,MATCH((技能数值计算!$G44&amp;技能数值计算!L$2)*1,技能效果!$B:$B,0)),"")</f>
        <v>1001</v>
      </c>
      <c r="N44" s="75">
        <v>2.5</v>
      </c>
      <c r="O44" s="71">
        <f>IF(N44*IFERROR(INDEX(DetailType!$E:$E,MATCH(技能数值计算!M44,DetailType!$A:$A,0)),0)*IFERROR(IF(IF(INDEX(技能效果!R:R,MATCH((技能数值计算!$G44&amp;技能数值计算!L$2)*1,技能效果!$B:$B,0))="",1,INDEX(技能效果!R:R,MATCH((技能数值计算!$G44&amp;技能数值计算!L$2)*1,技能效果!$B:$B,0)))&gt;20,6,IF(INDEX(技能效果!R:R,MATCH((技能数值计算!$G44&amp;技能数值计算!L$2)*1,技能效果!$B:$B,0))="",1,INDEX(技能效果!R:R,MATCH((技能数值计算!$G44&amp;技能数值计算!L$2)*1,技能效果!$B:$B,0)))),0)=0,"",N44*IFERROR(INDEX(DetailType!$E:$E,MATCH(技能数值计算!M44,DetailType!$A:$A,0)),0)*IFERROR(IF(IF(INDEX(技能效果!R:R,MATCH((技能数值计算!$G44&amp;技能数值计算!L$2)*1,技能效果!$B:$B,0))="",1,INDEX(技能效果!R:R,MATCH((技能数值计算!$G44&amp;技能数值计算!L$2)*1,技能效果!$B:$B,0)))&gt;20,6,IF(INDEX(技能效果!R:R,MATCH((技能数值计算!$G44&amp;技能数值计算!L$2)*1,技能效果!$B:$B,0))="",1,INDEX(技能效果!R:R,MATCH((技能数值计算!$G44&amp;技能数值计算!L$2)*1,技能效果!$B:$B,0)))),0))</f>
        <v>2.5</v>
      </c>
      <c r="P44" s="71" t="str">
        <f>IFERROR(INDEX(技能效果!$C:$C,MATCH((技能数值计算!$G44&amp;技能数值计算!P$2)*1,技能效果!$B:$B,0)),"")</f>
        <v>曹玄亮技能1降低防御</v>
      </c>
      <c r="Q44" s="71">
        <f>IFERROR(INDEX(技能效果!$H:$H,MATCH((技能数值计算!$G44&amp;技能数值计算!P$2)*1,技能效果!$B:$B,0)),"")</f>
        <v>4033</v>
      </c>
      <c r="R44" s="75">
        <v>0.5</v>
      </c>
      <c r="S44" s="71">
        <f>IF(R44*IFERROR(INDEX(DetailType!$E:$E,MATCH(技能数值计算!Q44,DetailType!$A:$A,0)),0)*IFERROR(IF(IF(INDEX(技能效果!V:V,MATCH((技能数值计算!$G44&amp;技能数值计算!P$2)*1,技能效果!$B:$B,0))="",1,INDEX(技能效果!V:V,MATCH((技能数值计算!$G44&amp;技能数值计算!P$2)*1,技能效果!$B:$B,0)))&gt;20,6,IF(INDEX(技能效果!V:V,MATCH((技能数值计算!$G44&amp;技能数值计算!P$2)*1,技能效果!$B:$B,0))="",1,INDEX(技能效果!V:V,MATCH((技能数值计算!$G44&amp;技能数值计算!P$2)*1,技能效果!$B:$B,0)))),0)=0,"",R44*IFERROR(INDEX(DetailType!$E:$E,MATCH(技能数值计算!Q44,DetailType!$A:$A,0)),0)*IFERROR(IF(IF(INDEX(技能效果!V:V,MATCH((技能数值计算!$G44&amp;技能数值计算!P$2)*1,技能效果!$B:$B,0))="",1,INDEX(技能效果!V:V,MATCH((技能数值计算!$G44&amp;技能数值计算!P$2)*1,技能效果!$B:$B,0)))&gt;20,6,IF(INDEX(技能效果!V:V,MATCH((技能数值计算!$G44&amp;技能数值计算!P$2)*1,技能效果!$B:$B,0))="",1,INDEX(技能效果!V:V,MATCH((技能数值计算!$G44&amp;技能数值计算!P$2)*1,技能效果!$B:$B,0)))),0))</f>
        <v>0.5</v>
      </c>
      <c r="T44" s="71" t="str">
        <f>IFERROR(INDEX(技能效果!$C:$C,MATCH((技能数值计算!$G44&amp;技能数值计算!T$2)*1,技能效果!$B:$B,0)),"")</f>
        <v/>
      </c>
      <c r="U44" s="71" t="str">
        <f>IFERROR(INDEX(技能效果!$H:$H,MATCH((技能数值计算!$G44&amp;技能数值计算!T$2)*1,技能效果!$B:$B,0)),"")</f>
        <v/>
      </c>
      <c r="V44" s="75"/>
      <c r="W44" s="71" t="str">
        <f>IF(V44*IFERROR(INDEX(DetailType!$E:$E,MATCH(技能数值计算!U44,DetailType!$A:$A,0)),0)*IFERROR(IF(IF(INDEX(技能效果!Z:Z,MATCH((技能数值计算!$G44&amp;技能数值计算!T$2)*1,技能效果!$B:$B,0))="",1,INDEX(技能效果!Z:Z,MATCH((技能数值计算!$G44&amp;技能数值计算!T$2)*1,技能效果!$B:$B,0)))&gt;20,6,IF(INDEX(技能效果!Z:Z,MATCH((技能数值计算!$G44&amp;技能数值计算!T$2)*1,技能效果!$B:$B,0))="",1,INDEX(技能效果!Z:Z,MATCH((技能数值计算!$G44&amp;技能数值计算!T$2)*1,技能效果!$B:$B,0)))),0)=0,"",V44*IFERROR(INDEX(DetailType!$E:$E,MATCH(技能数值计算!U44,DetailType!$A:$A,0)),0)*IFERROR(IF(IF(INDEX(技能效果!Z:Z,MATCH((技能数值计算!$G44&amp;技能数值计算!T$2)*1,技能效果!$B:$B,0))="",1,INDEX(技能效果!Z:Z,MATCH((技能数值计算!$G44&amp;技能数值计算!T$2)*1,技能效果!$B:$B,0)))&gt;20,6,IF(INDEX(技能效果!Z:Z,MATCH((技能数值计算!$G44&amp;技能数值计算!T$2)*1,技能效果!$B:$B,0))="",1,INDEX(技能效果!Z:Z,MATCH((技能数值计算!$G44&amp;技能数值计算!T$2)*1,技能效果!$B:$B,0)))),0))</f>
        <v/>
      </c>
      <c r="X44" s="71" t="str">
        <f>IFERROR(INDEX(技能效果!$C:$C,MATCH((技能数值计算!$G44&amp;技能数值计算!X$2)*1,技能效果!$B:$B,0)),"")</f>
        <v/>
      </c>
      <c r="Y44" s="71" t="str">
        <f>IFERROR(INDEX(技能效果!$H:$H,MATCH((技能数值计算!$G44&amp;技能数值计算!X$2)*1,技能效果!$B:$B,0)),"")</f>
        <v/>
      </c>
      <c r="Z44" s="75"/>
      <c r="AA44" s="71" t="str">
        <f>IF(Z44*IFERROR(INDEX(DetailType!$E:$E,MATCH(技能数值计算!Y44,DetailType!$A:$A,0)),0)*IFERROR(IF(IF(INDEX(技能效果!AD:AD,MATCH((技能数值计算!$G44&amp;技能数值计算!X$2)*1,技能效果!$B:$B,0))="",1,INDEX(技能效果!AD:AD,MATCH((技能数值计算!$G44&amp;技能数值计算!X$2)*1,技能效果!$B:$B,0)))&gt;20,6,IF(INDEX(技能效果!AD:AD,MATCH((技能数值计算!$G44&amp;技能数值计算!X$2)*1,技能效果!$B:$B,0))="",1,INDEX(技能效果!AD:AD,MATCH((技能数值计算!$G44&amp;技能数值计算!X$2)*1,技能效果!$B:$B,0)))),0)=0,"",Z44*IFERROR(INDEX(DetailType!$E:$E,MATCH(技能数值计算!Y44,DetailType!$A:$A,0)),0)*IFERROR(IF(IF(INDEX(技能效果!AD:AD,MATCH((技能数值计算!$G44&amp;技能数值计算!X$2)*1,技能效果!$B:$B,0))="",1,INDEX(技能效果!AD:AD,MATCH((技能数值计算!$G44&amp;技能数值计算!X$2)*1,技能效果!$B:$B,0)))&gt;20,6,IF(INDEX(技能效果!AD:AD,MATCH((技能数值计算!$G44&amp;技能数值计算!X$2)*1,技能效果!$B:$B,0))="",1,INDEX(技能效果!AD:AD,MATCH((技能数值计算!$G44&amp;技能数值计算!X$2)*1,技能效果!$B:$B,0)))),0))</f>
        <v/>
      </c>
      <c r="AB44" s="71" t="str">
        <f>IFERROR(INDEX(技能效果!$C:$C,MATCH((技能数值计算!$G44&amp;技能数值计算!AB$2)*1,技能效果!$B:$B,0)),"")</f>
        <v/>
      </c>
      <c r="AC44" s="71" t="str">
        <f>IFERROR(INDEX(技能效果!$H:$H,MATCH((技能数值计算!$G44&amp;技能数值计算!AB$2)*1,技能效果!$B:$B,0)),"")</f>
        <v/>
      </c>
      <c r="AD44" s="75"/>
      <c r="AE44" s="72" t="str">
        <f>IF(AD44*IFERROR(INDEX(DetailType!$E:$E,MATCH(技能数值计算!AC44,DetailType!$A:$A,0)),0)*IFERROR(IF(IF(INDEX(技能效果!AG:AG,MATCH((技能数值计算!$G44&amp;技能数值计算!AB$2)*1,技能效果!$B:$B,0))="",1,INDEX(技能效果!AG:AG,MATCH((技能数值计算!$G44&amp;技能数值计算!AB$2)*1,技能效果!$B:$B,0)))&gt;20,6,IF(INDEX(技能效果!AG:AG,MATCH((技能数值计算!$G44&amp;技能数值计算!AB$2)*1,技能效果!$B:$B,0))="",1,INDEX(技能效果!AG:AG,MATCH((技能数值计算!$G44&amp;技能数值计算!AB$2)*1,技能效果!$B:$B,0)))),0)=0,"",AD44*IFERROR(INDEX(DetailType!$E:$E,MATCH(技能数值计算!AC44,DetailType!$A:$A,0)),0)*IFERROR(IF(IF(INDEX(技能效果!AG:AG,MATCH((技能数值计算!$G44&amp;技能数值计算!AB$2)*1,技能效果!$B:$B,0))="",1,INDEX(技能效果!AG:AG,MATCH((技能数值计算!$G44&amp;技能数值计算!AB$2)*1,技能效果!$B:$B,0)))&gt;20,6,IF(INDEX(技能效果!AG:AG,MATCH((技能数值计算!$G44&amp;技能数值计算!AB$2)*1,技能效果!$B:$B,0))="",1,INDEX(技能效果!AG:AG,MATCH((技能数值计算!$G44&amp;技能数值计算!AB$2)*1,技能效果!$B:$B,0)))),0))</f>
        <v/>
      </c>
    </row>
    <row r="45" spans="7:31" x14ac:dyDescent="0.3">
      <c r="G45" s="77">
        <f>技能!B90</f>
        <v>1302002</v>
      </c>
      <c r="H45" s="78" t="str">
        <f>INDEX(技能!E:E,MATCH(技能数值计算!G45,技能!B:B,0))</f>
        <v>曹玄亮技能2</v>
      </c>
      <c r="I45" s="81"/>
      <c r="J45" s="85">
        <v>3</v>
      </c>
      <c r="K45" s="86">
        <f t="shared" si="0"/>
        <v>3</v>
      </c>
      <c r="L45" s="83" t="str">
        <f>IFERROR(INDEX(技能效果!$C:$C,MATCH((技能数值计算!$G45&amp;技能数值计算!L$2)*1,技能效果!$B:$B,0)),"")</f>
        <v>曹玄亮技能2造成伤害</v>
      </c>
      <c r="M45" s="71">
        <f>IFERROR(INDEX(技能效果!$H:$H,MATCH((技能数值计算!$G45&amp;技能数值计算!L$2)*1,技能效果!$B:$B,0)),"")</f>
        <v>1001</v>
      </c>
      <c r="N45" s="75">
        <v>2.5</v>
      </c>
      <c r="O45" s="71">
        <f>IF(N45*IFERROR(INDEX(DetailType!$E:$E,MATCH(技能数值计算!M45,DetailType!$A:$A,0)),0)*IFERROR(IF(IF(INDEX(技能效果!R:R,MATCH((技能数值计算!$G45&amp;技能数值计算!L$2)*1,技能效果!$B:$B,0))="",1,INDEX(技能效果!R:R,MATCH((技能数值计算!$G45&amp;技能数值计算!L$2)*1,技能效果!$B:$B,0)))&gt;20,6,IF(INDEX(技能效果!R:R,MATCH((技能数值计算!$G45&amp;技能数值计算!L$2)*1,技能效果!$B:$B,0))="",1,INDEX(技能效果!R:R,MATCH((技能数值计算!$G45&amp;技能数值计算!L$2)*1,技能效果!$B:$B,0)))),0)=0,"",N45*IFERROR(INDEX(DetailType!$E:$E,MATCH(技能数值计算!M45,DetailType!$A:$A,0)),0)*IFERROR(IF(IF(INDEX(技能效果!R:R,MATCH((技能数值计算!$G45&amp;技能数值计算!L$2)*1,技能效果!$B:$B,0))="",1,INDEX(技能效果!R:R,MATCH((技能数值计算!$G45&amp;技能数值计算!L$2)*1,技能效果!$B:$B,0)))&gt;20,6,IF(INDEX(技能效果!R:R,MATCH((技能数值计算!$G45&amp;技能数值计算!L$2)*1,技能效果!$B:$B,0))="",1,INDEX(技能效果!R:R,MATCH((技能数值计算!$G45&amp;技能数值计算!L$2)*1,技能效果!$B:$B,0)))),0))</f>
        <v>2.5</v>
      </c>
      <c r="P45" s="71" t="str">
        <f>IFERROR(INDEX(技能效果!$C:$C,MATCH((技能数值计算!$G45&amp;技能数值计算!P$2)*1,技能效果!$B:$B,0)),"")</f>
        <v>曹玄亮技能2目标两旁造成伤害</v>
      </c>
      <c r="Q45" s="71">
        <f>IFERROR(INDEX(技能效果!$H:$H,MATCH((技能数值计算!$G45&amp;技能数值计算!P$2)*1,技能效果!$B:$B,0)),"")</f>
        <v>1001</v>
      </c>
      <c r="R45" s="75">
        <v>0.5</v>
      </c>
      <c r="S45" s="71">
        <f>IF(R45*IFERROR(INDEX(DetailType!$E:$E,MATCH(技能数值计算!Q45,DetailType!$A:$A,0)),0)*IFERROR(IF(IF(INDEX(技能效果!V:V,MATCH((技能数值计算!$G45&amp;技能数值计算!P$2)*1,技能效果!$B:$B,0))="",1,INDEX(技能效果!V:V,MATCH((技能数值计算!$G45&amp;技能数值计算!P$2)*1,技能效果!$B:$B,0)))&gt;20,6,IF(INDEX(技能效果!V:V,MATCH((技能数值计算!$G45&amp;技能数值计算!P$2)*1,技能效果!$B:$B,0))="",1,INDEX(技能效果!V:V,MATCH((技能数值计算!$G45&amp;技能数值计算!P$2)*1,技能效果!$B:$B,0)))),0)=0,"",R45*IFERROR(INDEX(DetailType!$E:$E,MATCH(技能数值计算!Q45,DetailType!$A:$A,0)),0)*IFERROR(IF(IF(INDEX(技能效果!V:V,MATCH((技能数值计算!$G45&amp;技能数值计算!P$2)*1,技能效果!$B:$B,0))="",1,INDEX(技能效果!V:V,MATCH((技能数值计算!$G45&amp;技能数值计算!P$2)*1,技能效果!$B:$B,0)))&gt;20,6,IF(INDEX(技能效果!V:V,MATCH((技能数值计算!$G45&amp;技能数值计算!P$2)*1,技能效果!$B:$B,0))="",1,INDEX(技能效果!V:V,MATCH((技能数值计算!$G45&amp;技能数值计算!P$2)*1,技能效果!$B:$B,0)))),0))</f>
        <v>0.5</v>
      </c>
      <c r="T45" s="71" t="str">
        <f>IFERROR(INDEX(技能效果!$C:$C,MATCH((技能数值计算!$G45&amp;技能数值计算!T$2)*1,技能效果!$B:$B,0)),"")</f>
        <v/>
      </c>
      <c r="U45" s="71" t="str">
        <f>IFERROR(INDEX(技能效果!$H:$H,MATCH((技能数值计算!$G45&amp;技能数值计算!T$2)*1,技能效果!$B:$B,0)),"")</f>
        <v/>
      </c>
      <c r="V45" s="75"/>
      <c r="W45" s="71" t="str">
        <f>IF(V45*IFERROR(INDEX(DetailType!$E:$E,MATCH(技能数值计算!U45,DetailType!$A:$A,0)),0)*IFERROR(IF(IF(INDEX(技能效果!Z:Z,MATCH((技能数值计算!$G45&amp;技能数值计算!T$2)*1,技能效果!$B:$B,0))="",1,INDEX(技能效果!Z:Z,MATCH((技能数值计算!$G45&amp;技能数值计算!T$2)*1,技能效果!$B:$B,0)))&gt;20,6,IF(INDEX(技能效果!Z:Z,MATCH((技能数值计算!$G45&amp;技能数值计算!T$2)*1,技能效果!$B:$B,0))="",1,INDEX(技能效果!Z:Z,MATCH((技能数值计算!$G45&amp;技能数值计算!T$2)*1,技能效果!$B:$B,0)))),0)=0,"",V45*IFERROR(INDEX(DetailType!$E:$E,MATCH(技能数值计算!U45,DetailType!$A:$A,0)),0)*IFERROR(IF(IF(INDEX(技能效果!Z:Z,MATCH((技能数值计算!$G45&amp;技能数值计算!T$2)*1,技能效果!$B:$B,0))="",1,INDEX(技能效果!Z:Z,MATCH((技能数值计算!$G45&amp;技能数值计算!T$2)*1,技能效果!$B:$B,0)))&gt;20,6,IF(INDEX(技能效果!Z:Z,MATCH((技能数值计算!$G45&amp;技能数值计算!T$2)*1,技能效果!$B:$B,0))="",1,INDEX(技能效果!Z:Z,MATCH((技能数值计算!$G45&amp;技能数值计算!T$2)*1,技能效果!$B:$B,0)))),0))</f>
        <v/>
      </c>
      <c r="X45" s="71" t="str">
        <f>IFERROR(INDEX(技能效果!$C:$C,MATCH((技能数值计算!$G45&amp;技能数值计算!X$2)*1,技能效果!$B:$B,0)),"")</f>
        <v/>
      </c>
      <c r="Y45" s="71" t="str">
        <f>IFERROR(INDEX(技能效果!$H:$H,MATCH((技能数值计算!$G45&amp;技能数值计算!X$2)*1,技能效果!$B:$B,0)),"")</f>
        <v/>
      </c>
      <c r="Z45" s="75"/>
      <c r="AA45" s="71" t="str">
        <f>IF(Z45*IFERROR(INDEX(DetailType!$E:$E,MATCH(技能数值计算!Y45,DetailType!$A:$A,0)),0)*IFERROR(IF(IF(INDEX(技能效果!AD:AD,MATCH((技能数值计算!$G45&amp;技能数值计算!X$2)*1,技能效果!$B:$B,0))="",1,INDEX(技能效果!AD:AD,MATCH((技能数值计算!$G45&amp;技能数值计算!X$2)*1,技能效果!$B:$B,0)))&gt;20,6,IF(INDEX(技能效果!AD:AD,MATCH((技能数值计算!$G45&amp;技能数值计算!X$2)*1,技能效果!$B:$B,0))="",1,INDEX(技能效果!AD:AD,MATCH((技能数值计算!$G45&amp;技能数值计算!X$2)*1,技能效果!$B:$B,0)))),0)=0,"",Z45*IFERROR(INDEX(DetailType!$E:$E,MATCH(技能数值计算!Y45,DetailType!$A:$A,0)),0)*IFERROR(IF(IF(INDEX(技能效果!AD:AD,MATCH((技能数值计算!$G45&amp;技能数值计算!X$2)*1,技能效果!$B:$B,0))="",1,INDEX(技能效果!AD:AD,MATCH((技能数值计算!$G45&amp;技能数值计算!X$2)*1,技能效果!$B:$B,0)))&gt;20,6,IF(INDEX(技能效果!AD:AD,MATCH((技能数值计算!$G45&amp;技能数值计算!X$2)*1,技能效果!$B:$B,0))="",1,INDEX(技能效果!AD:AD,MATCH((技能数值计算!$G45&amp;技能数值计算!X$2)*1,技能效果!$B:$B,0)))),0))</f>
        <v/>
      </c>
      <c r="AB45" s="71" t="str">
        <f>IFERROR(INDEX(技能效果!$C:$C,MATCH((技能数值计算!$G45&amp;技能数值计算!AB$2)*1,技能效果!$B:$B,0)),"")</f>
        <v/>
      </c>
      <c r="AC45" s="71" t="str">
        <f>IFERROR(INDEX(技能效果!$H:$H,MATCH((技能数值计算!$G45&amp;技能数值计算!AB$2)*1,技能效果!$B:$B,0)),"")</f>
        <v/>
      </c>
      <c r="AD45" s="75"/>
      <c r="AE45" s="72" t="str">
        <f>IF(AD45*IFERROR(INDEX(DetailType!$E:$E,MATCH(技能数值计算!AC45,DetailType!$A:$A,0)),0)*IFERROR(IF(IF(INDEX(技能效果!AG:AG,MATCH((技能数值计算!$G45&amp;技能数值计算!AB$2)*1,技能效果!$B:$B,0))="",1,INDEX(技能效果!AG:AG,MATCH((技能数值计算!$G45&amp;技能数值计算!AB$2)*1,技能效果!$B:$B,0)))&gt;20,6,IF(INDEX(技能效果!AG:AG,MATCH((技能数值计算!$G45&amp;技能数值计算!AB$2)*1,技能效果!$B:$B,0))="",1,INDEX(技能效果!AG:AG,MATCH((技能数值计算!$G45&amp;技能数值计算!AB$2)*1,技能效果!$B:$B,0)))),0)=0,"",AD45*IFERROR(INDEX(DetailType!$E:$E,MATCH(技能数值计算!AC45,DetailType!$A:$A,0)),0)*IFERROR(IF(IF(INDEX(技能效果!AG:AG,MATCH((技能数值计算!$G45&amp;技能数值计算!AB$2)*1,技能效果!$B:$B,0))="",1,INDEX(技能效果!AG:AG,MATCH((技能数值计算!$G45&amp;技能数值计算!AB$2)*1,技能效果!$B:$B,0)))&gt;20,6,IF(INDEX(技能效果!AG:AG,MATCH((技能数值计算!$G45&amp;技能数值计算!AB$2)*1,技能效果!$B:$B,0))="",1,INDEX(技能效果!AG:AG,MATCH((技能数值计算!$G45&amp;技能数值计算!AB$2)*1,技能效果!$B:$B,0)))),0))</f>
        <v/>
      </c>
    </row>
    <row r="46" spans="7:31" x14ac:dyDescent="0.3">
      <c r="G46" s="77">
        <f>技能!B91</f>
        <v>1301003</v>
      </c>
      <c r="H46" s="78" t="str">
        <f>INDEX(技能!E:E,MATCH(技能数值计算!G46,技能!B:B,0))</f>
        <v>战斗夏玲技能1</v>
      </c>
      <c r="I46" s="81"/>
      <c r="J46" s="85">
        <v>3</v>
      </c>
      <c r="K46" s="86">
        <f t="shared" si="0"/>
        <v>3</v>
      </c>
      <c r="L46" s="83" t="str">
        <f>IFERROR(INDEX(技能效果!$C:$C,MATCH((技能数值计算!$G46&amp;技能数值计算!L$2)*1,技能效果!$B:$B,0)),"")</f>
        <v>夏玲技能1造成伤害</v>
      </c>
      <c r="M46" s="71">
        <f>IFERROR(INDEX(技能效果!$H:$H,MATCH((技能数值计算!$G46&amp;技能数值计算!L$2)*1,技能效果!$B:$B,0)),"")</f>
        <v>1001</v>
      </c>
      <c r="N46" s="75">
        <v>2</v>
      </c>
      <c r="O46" s="71">
        <f>IF(N46*IFERROR(INDEX(DetailType!$E:$E,MATCH(技能数值计算!M46,DetailType!$A:$A,0)),0)*IFERROR(IF(IF(INDEX(技能效果!R:R,MATCH((技能数值计算!$G46&amp;技能数值计算!L$2)*1,技能效果!$B:$B,0))="",1,INDEX(技能效果!R:R,MATCH((技能数值计算!$G46&amp;技能数值计算!L$2)*1,技能效果!$B:$B,0)))&gt;20,6,IF(INDEX(技能效果!R:R,MATCH((技能数值计算!$G46&amp;技能数值计算!L$2)*1,技能效果!$B:$B,0))="",1,INDEX(技能效果!R:R,MATCH((技能数值计算!$G46&amp;技能数值计算!L$2)*1,技能效果!$B:$B,0)))),0)=0,"",N46*IFERROR(INDEX(DetailType!$E:$E,MATCH(技能数值计算!M46,DetailType!$A:$A,0)),0)*IFERROR(IF(IF(INDEX(技能效果!R:R,MATCH((技能数值计算!$G46&amp;技能数值计算!L$2)*1,技能效果!$B:$B,0))="",1,INDEX(技能效果!R:R,MATCH((技能数值计算!$G46&amp;技能数值计算!L$2)*1,技能效果!$B:$B,0)))&gt;20,6,IF(INDEX(技能效果!R:R,MATCH((技能数值计算!$G46&amp;技能数值计算!L$2)*1,技能效果!$B:$B,0))="",1,INDEX(技能效果!R:R,MATCH((技能数值计算!$G46&amp;技能数值计算!L$2)*1,技能效果!$B:$B,0)))),0))</f>
        <v>2</v>
      </c>
      <c r="P46" s="71" t="str">
        <f>IFERROR(INDEX(技能效果!$C:$C,MATCH((技能数值计算!$G46&amp;技能数值计算!P$2)*1,技能效果!$B:$B,0)),"")</f>
        <v>夏玲技能1获得水晶</v>
      </c>
      <c r="Q46" s="71">
        <f>IFERROR(INDEX(技能效果!$H:$H,MATCH((技能数值计算!$G46&amp;技能数值计算!P$2)*1,技能效果!$B:$B,0)),"")</f>
        <v>3001</v>
      </c>
      <c r="R46" s="75">
        <v>2</v>
      </c>
      <c r="S46" s="71">
        <f>IF(R46*IFERROR(INDEX(DetailType!$E:$E,MATCH(技能数值计算!Q46,DetailType!$A:$A,0)),0)*IFERROR(IF(IF(INDEX(技能效果!V:V,MATCH((技能数值计算!$G46&amp;技能数值计算!P$2)*1,技能效果!$B:$B,0))="",1,INDEX(技能效果!V:V,MATCH((技能数值计算!$G46&amp;技能数值计算!P$2)*1,技能效果!$B:$B,0)))&gt;20,6,IF(INDEX(技能效果!V:V,MATCH((技能数值计算!$G46&amp;技能数值计算!P$2)*1,技能效果!$B:$B,0))="",1,INDEX(技能效果!V:V,MATCH((技能数值计算!$G46&amp;技能数值计算!P$2)*1,技能效果!$B:$B,0)))),0)=0,"",R46*IFERROR(INDEX(DetailType!$E:$E,MATCH(技能数值计算!Q46,DetailType!$A:$A,0)),0)*IFERROR(IF(IF(INDEX(技能效果!V:V,MATCH((技能数值计算!$G46&amp;技能数值计算!P$2)*1,技能效果!$B:$B,0))="",1,INDEX(技能效果!V:V,MATCH((技能数值计算!$G46&amp;技能数值计算!P$2)*1,技能效果!$B:$B,0)))&gt;20,6,IF(INDEX(技能效果!V:V,MATCH((技能数值计算!$G46&amp;技能数值计算!P$2)*1,技能效果!$B:$B,0))="",1,INDEX(技能效果!V:V,MATCH((技能数值计算!$G46&amp;技能数值计算!P$2)*1,技能效果!$B:$B,0)))),0))</f>
        <v>1</v>
      </c>
      <c r="T46" s="71" t="str">
        <f>IFERROR(INDEX(技能效果!$C:$C,MATCH((技能数值计算!$G46&amp;技能数值计算!T$2)*1,技能效果!$B:$B,0)),"")</f>
        <v/>
      </c>
      <c r="U46" s="71" t="str">
        <f>IFERROR(INDEX(技能效果!$H:$H,MATCH((技能数值计算!$G46&amp;技能数值计算!T$2)*1,技能效果!$B:$B,0)),"")</f>
        <v/>
      </c>
      <c r="V46" s="75"/>
      <c r="W46" s="71" t="str">
        <f>IF(V46*IFERROR(INDEX(DetailType!$E:$E,MATCH(技能数值计算!U46,DetailType!$A:$A,0)),0)*IFERROR(IF(IF(INDEX(技能效果!Z:Z,MATCH((技能数值计算!$G46&amp;技能数值计算!T$2)*1,技能效果!$B:$B,0))="",1,INDEX(技能效果!Z:Z,MATCH((技能数值计算!$G46&amp;技能数值计算!T$2)*1,技能效果!$B:$B,0)))&gt;20,6,IF(INDEX(技能效果!Z:Z,MATCH((技能数值计算!$G46&amp;技能数值计算!T$2)*1,技能效果!$B:$B,0))="",1,INDEX(技能效果!Z:Z,MATCH((技能数值计算!$G46&amp;技能数值计算!T$2)*1,技能效果!$B:$B,0)))),0)=0,"",V46*IFERROR(INDEX(DetailType!$E:$E,MATCH(技能数值计算!U46,DetailType!$A:$A,0)),0)*IFERROR(IF(IF(INDEX(技能效果!Z:Z,MATCH((技能数值计算!$G46&amp;技能数值计算!T$2)*1,技能效果!$B:$B,0))="",1,INDEX(技能效果!Z:Z,MATCH((技能数值计算!$G46&amp;技能数值计算!T$2)*1,技能效果!$B:$B,0)))&gt;20,6,IF(INDEX(技能效果!Z:Z,MATCH((技能数值计算!$G46&amp;技能数值计算!T$2)*1,技能效果!$B:$B,0))="",1,INDEX(技能效果!Z:Z,MATCH((技能数值计算!$G46&amp;技能数值计算!T$2)*1,技能效果!$B:$B,0)))),0))</f>
        <v/>
      </c>
      <c r="X46" s="71" t="str">
        <f>IFERROR(INDEX(技能效果!$C:$C,MATCH((技能数值计算!$G46&amp;技能数值计算!X$2)*1,技能效果!$B:$B,0)),"")</f>
        <v/>
      </c>
      <c r="Y46" s="71" t="str">
        <f>IFERROR(INDEX(技能效果!$H:$H,MATCH((技能数值计算!$G46&amp;技能数值计算!X$2)*1,技能效果!$B:$B,0)),"")</f>
        <v/>
      </c>
      <c r="Z46" s="75"/>
      <c r="AA46" s="71" t="str">
        <f>IF(Z46*IFERROR(INDEX(DetailType!$E:$E,MATCH(技能数值计算!Y46,DetailType!$A:$A,0)),0)*IFERROR(IF(IF(INDEX(技能效果!AD:AD,MATCH((技能数值计算!$G46&amp;技能数值计算!X$2)*1,技能效果!$B:$B,0))="",1,INDEX(技能效果!AD:AD,MATCH((技能数值计算!$G46&amp;技能数值计算!X$2)*1,技能效果!$B:$B,0)))&gt;20,6,IF(INDEX(技能效果!AD:AD,MATCH((技能数值计算!$G46&amp;技能数值计算!X$2)*1,技能效果!$B:$B,0))="",1,INDEX(技能效果!AD:AD,MATCH((技能数值计算!$G46&amp;技能数值计算!X$2)*1,技能效果!$B:$B,0)))),0)=0,"",Z46*IFERROR(INDEX(DetailType!$E:$E,MATCH(技能数值计算!Y46,DetailType!$A:$A,0)),0)*IFERROR(IF(IF(INDEX(技能效果!AD:AD,MATCH((技能数值计算!$G46&amp;技能数值计算!X$2)*1,技能效果!$B:$B,0))="",1,INDEX(技能效果!AD:AD,MATCH((技能数值计算!$G46&amp;技能数值计算!X$2)*1,技能效果!$B:$B,0)))&gt;20,6,IF(INDEX(技能效果!AD:AD,MATCH((技能数值计算!$G46&amp;技能数值计算!X$2)*1,技能效果!$B:$B,0))="",1,INDEX(技能效果!AD:AD,MATCH((技能数值计算!$G46&amp;技能数值计算!X$2)*1,技能效果!$B:$B,0)))),0))</f>
        <v/>
      </c>
      <c r="AB46" s="71" t="str">
        <f>IFERROR(INDEX(技能效果!$C:$C,MATCH((技能数值计算!$G46&amp;技能数值计算!AB$2)*1,技能效果!$B:$B,0)),"")</f>
        <v/>
      </c>
      <c r="AC46" s="71" t="str">
        <f>IFERROR(INDEX(技能效果!$H:$H,MATCH((技能数值计算!$G46&amp;技能数值计算!AB$2)*1,技能效果!$B:$B,0)),"")</f>
        <v/>
      </c>
      <c r="AD46" s="75"/>
      <c r="AE46" s="72" t="str">
        <f>IF(AD46*IFERROR(INDEX(DetailType!$E:$E,MATCH(技能数值计算!AC46,DetailType!$A:$A,0)),0)*IFERROR(IF(IF(INDEX(技能效果!AG:AG,MATCH((技能数值计算!$G46&amp;技能数值计算!AB$2)*1,技能效果!$B:$B,0))="",1,INDEX(技能效果!AG:AG,MATCH((技能数值计算!$G46&amp;技能数值计算!AB$2)*1,技能效果!$B:$B,0)))&gt;20,6,IF(INDEX(技能效果!AG:AG,MATCH((技能数值计算!$G46&amp;技能数值计算!AB$2)*1,技能效果!$B:$B,0))="",1,INDEX(技能效果!AG:AG,MATCH((技能数值计算!$G46&amp;技能数值计算!AB$2)*1,技能效果!$B:$B,0)))),0)=0,"",AD46*IFERROR(INDEX(DetailType!$E:$E,MATCH(技能数值计算!AC46,DetailType!$A:$A,0)),0)*IFERROR(IF(IF(INDEX(技能效果!AG:AG,MATCH((技能数值计算!$G46&amp;技能数值计算!AB$2)*1,技能效果!$B:$B,0))="",1,INDEX(技能效果!AG:AG,MATCH((技能数值计算!$G46&amp;技能数值计算!AB$2)*1,技能效果!$B:$B,0)))&gt;20,6,IF(INDEX(技能效果!AG:AG,MATCH((技能数值计算!$G46&amp;技能数值计算!AB$2)*1,技能效果!$B:$B,0))="",1,INDEX(技能效果!AG:AG,MATCH((技能数值计算!$G46&amp;技能数值计算!AB$2)*1,技能效果!$B:$B,0)))),0))</f>
        <v/>
      </c>
    </row>
    <row r="47" spans="7:31" x14ac:dyDescent="0.3">
      <c r="G47" s="77">
        <f>技能!B92</f>
        <v>1302003</v>
      </c>
      <c r="H47" s="78" t="str">
        <f>INDEX(技能!E:E,MATCH(技能数值计算!G47,技能!B:B,0))</f>
        <v>战斗夏玲技能2</v>
      </c>
      <c r="I47" s="81"/>
      <c r="J47" s="85">
        <v>3</v>
      </c>
      <c r="K47" s="86">
        <f t="shared" si="0"/>
        <v>3</v>
      </c>
      <c r="L47" s="83" t="str">
        <f>IFERROR(INDEX(技能效果!$C:$C,MATCH((技能数值计算!$G47&amp;技能数值计算!L$2)*1,技能效果!$B:$B,0)),"")</f>
        <v>夏玲技能2增加攻击</v>
      </c>
      <c r="M47" s="71">
        <f>IFERROR(INDEX(技能效果!$H:$H,MATCH((技能数值计算!$G47&amp;技能数值计算!L$2)*1,技能效果!$B:$B,0)),"")</f>
        <v>4007</v>
      </c>
      <c r="N47" s="75">
        <v>1</v>
      </c>
      <c r="O47" s="71">
        <f>IF(N47*IFERROR(INDEX(DetailType!$E:$E,MATCH(技能数值计算!M47,DetailType!$A:$A,0)),0)*IFERROR(IF(IF(INDEX(技能效果!R:R,MATCH((技能数值计算!$G47&amp;技能数值计算!L$2)*1,技能效果!$B:$B,0))="",1,INDEX(技能效果!R:R,MATCH((技能数值计算!$G47&amp;技能数值计算!L$2)*1,技能效果!$B:$B,0)))&gt;20,6,IF(INDEX(技能效果!R:R,MATCH((技能数值计算!$G47&amp;技能数值计算!L$2)*1,技能效果!$B:$B,0))="",1,INDEX(技能效果!R:R,MATCH((技能数值计算!$G47&amp;技能数值计算!L$2)*1,技能效果!$B:$B,0)))),0)=0,"",N47*IFERROR(INDEX(DetailType!$E:$E,MATCH(技能数值计算!M47,DetailType!$A:$A,0)),0)*IFERROR(IF(IF(INDEX(技能效果!R:R,MATCH((技能数值计算!$G47&amp;技能数值计算!L$2)*1,技能效果!$B:$B,0))="",1,INDEX(技能效果!R:R,MATCH((技能数值计算!$G47&amp;技能数值计算!L$2)*1,技能效果!$B:$B,0)))&gt;20,6,IF(INDEX(技能效果!R:R,MATCH((技能数值计算!$G47&amp;技能数值计算!L$2)*1,技能效果!$B:$B,0))="",1,INDEX(技能效果!R:R,MATCH((技能数值计算!$G47&amp;技能数值计算!L$2)*1,技能效果!$B:$B,0)))),0))</f>
        <v>3</v>
      </c>
      <c r="P47" s="71" t="str">
        <f>IFERROR(INDEX(技能效果!$C:$C,MATCH((技能数值计算!$G47&amp;技能数值计算!P$2)*1,技能效果!$B:$B,0)),"")</f>
        <v/>
      </c>
      <c r="Q47" s="71" t="str">
        <f>IFERROR(INDEX(技能效果!$H:$H,MATCH((技能数值计算!$G47&amp;技能数值计算!P$2)*1,技能效果!$B:$B,0)),"")</f>
        <v/>
      </c>
      <c r="R47" s="75"/>
      <c r="S47" s="71" t="str">
        <f>IF(R47*IFERROR(INDEX(DetailType!$E:$E,MATCH(技能数值计算!Q47,DetailType!$A:$A,0)),0)*IFERROR(IF(IF(INDEX(技能效果!V:V,MATCH((技能数值计算!$G47&amp;技能数值计算!P$2)*1,技能效果!$B:$B,0))="",1,INDEX(技能效果!V:V,MATCH((技能数值计算!$G47&amp;技能数值计算!P$2)*1,技能效果!$B:$B,0)))&gt;20,6,IF(INDEX(技能效果!V:V,MATCH((技能数值计算!$G47&amp;技能数值计算!P$2)*1,技能效果!$B:$B,0))="",1,INDEX(技能效果!V:V,MATCH((技能数值计算!$G47&amp;技能数值计算!P$2)*1,技能效果!$B:$B,0)))),0)=0,"",R47*IFERROR(INDEX(DetailType!$E:$E,MATCH(技能数值计算!Q47,DetailType!$A:$A,0)),0)*IFERROR(IF(IF(INDEX(技能效果!V:V,MATCH((技能数值计算!$G47&amp;技能数值计算!P$2)*1,技能效果!$B:$B,0))="",1,INDEX(技能效果!V:V,MATCH((技能数值计算!$G47&amp;技能数值计算!P$2)*1,技能效果!$B:$B,0)))&gt;20,6,IF(INDEX(技能效果!V:V,MATCH((技能数值计算!$G47&amp;技能数值计算!P$2)*1,技能效果!$B:$B,0))="",1,INDEX(技能效果!V:V,MATCH((技能数值计算!$G47&amp;技能数值计算!P$2)*1,技能效果!$B:$B,0)))),0))</f>
        <v/>
      </c>
      <c r="T47" s="71" t="str">
        <f>IFERROR(INDEX(技能效果!$C:$C,MATCH((技能数值计算!$G47&amp;技能数值计算!T$2)*1,技能效果!$B:$B,0)),"")</f>
        <v/>
      </c>
      <c r="U47" s="71" t="str">
        <f>IFERROR(INDEX(技能效果!$H:$H,MATCH((技能数值计算!$G47&amp;技能数值计算!T$2)*1,技能效果!$B:$B,0)),"")</f>
        <v/>
      </c>
      <c r="V47" s="75"/>
      <c r="W47" s="71" t="str">
        <f>IF(V47*IFERROR(INDEX(DetailType!$E:$E,MATCH(技能数值计算!U47,DetailType!$A:$A,0)),0)*IFERROR(IF(IF(INDEX(技能效果!Z:Z,MATCH((技能数值计算!$G47&amp;技能数值计算!T$2)*1,技能效果!$B:$B,0))="",1,INDEX(技能效果!Z:Z,MATCH((技能数值计算!$G47&amp;技能数值计算!T$2)*1,技能效果!$B:$B,0)))&gt;20,6,IF(INDEX(技能效果!Z:Z,MATCH((技能数值计算!$G47&amp;技能数值计算!T$2)*1,技能效果!$B:$B,0))="",1,INDEX(技能效果!Z:Z,MATCH((技能数值计算!$G47&amp;技能数值计算!T$2)*1,技能效果!$B:$B,0)))),0)=0,"",V47*IFERROR(INDEX(DetailType!$E:$E,MATCH(技能数值计算!U47,DetailType!$A:$A,0)),0)*IFERROR(IF(IF(INDEX(技能效果!Z:Z,MATCH((技能数值计算!$G47&amp;技能数值计算!T$2)*1,技能效果!$B:$B,0))="",1,INDEX(技能效果!Z:Z,MATCH((技能数值计算!$G47&amp;技能数值计算!T$2)*1,技能效果!$B:$B,0)))&gt;20,6,IF(INDEX(技能效果!Z:Z,MATCH((技能数值计算!$G47&amp;技能数值计算!T$2)*1,技能效果!$B:$B,0))="",1,INDEX(技能效果!Z:Z,MATCH((技能数值计算!$G47&amp;技能数值计算!T$2)*1,技能效果!$B:$B,0)))),0))</f>
        <v/>
      </c>
      <c r="X47" s="71" t="str">
        <f>IFERROR(INDEX(技能效果!$C:$C,MATCH((技能数值计算!$G47&amp;技能数值计算!X$2)*1,技能效果!$B:$B,0)),"")</f>
        <v/>
      </c>
      <c r="Y47" s="71" t="str">
        <f>IFERROR(INDEX(技能效果!$H:$H,MATCH((技能数值计算!$G47&amp;技能数值计算!X$2)*1,技能效果!$B:$B,0)),"")</f>
        <v/>
      </c>
      <c r="Z47" s="75"/>
      <c r="AA47" s="71" t="str">
        <f>IF(Z47*IFERROR(INDEX(DetailType!$E:$E,MATCH(技能数值计算!Y47,DetailType!$A:$A,0)),0)*IFERROR(IF(IF(INDEX(技能效果!AD:AD,MATCH((技能数值计算!$G47&amp;技能数值计算!X$2)*1,技能效果!$B:$B,0))="",1,INDEX(技能效果!AD:AD,MATCH((技能数值计算!$G47&amp;技能数值计算!X$2)*1,技能效果!$B:$B,0)))&gt;20,6,IF(INDEX(技能效果!AD:AD,MATCH((技能数值计算!$G47&amp;技能数值计算!X$2)*1,技能效果!$B:$B,0))="",1,INDEX(技能效果!AD:AD,MATCH((技能数值计算!$G47&amp;技能数值计算!X$2)*1,技能效果!$B:$B,0)))),0)=0,"",Z47*IFERROR(INDEX(DetailType!$E:$E,MATCH(技能数值计算!Y47,DetailType!$A:$A,0)),0)*IFERROR(IF(IF(INDEX(技能效果!AD:AD,MATCH((技能数值计算!$G47&amp;技能数值计算!X$2)*1,技能效果!$B:$B,0))="",1,INDEX(技能效果!AD:AD,MATCH((技能数值计算!$G47&amp;技能数值计算!X$2)*1,技能效果!$B:$B,0)))&gt;20,6,IF(INDEX(技能效果!AD:AD,MATCH((技能数值计算!$G47&amp;技能数值计算!X$2)*1,技能效果!$B:$B,0))="",1,INDEX(技能效果!AD:AD,MATCH((技能数值计算!$G47&amp;技能数值计算!X$2)*1,技能效果!$B:$B,0)))),0))</f>
        <v/>
      </c>
      <c r="AB47" s="71" t="str">
        <f>IFERROR(INDEX(技能效果!$C:$C,MATCH((技能数值计算!$G47&amp;技能数值计算!AB$2)*1,技能效果!$B:$B,0)),"")</f>
        <v/>
      </c>
      <c r="AC47" s="71" t="str">
        <f>IFERROR(INDEX(技能效果!$H:$H,MATCH((技能数值计算!$G47&amp;技能数值计算!AB$2)*1,技能效果!$B:$B,0)),"")</f>
        <v/>
      </c>
      <c r="AD47" s="75"/>
      <c r="AE47" s="72" t="str">
        <f>IF(AD47*IFERROR(INDEX(DetailType!$E:$E,MATCH(技能数值计算!AC47,DetailType!$A:$A,0)),0)*IFERROR(IF(IF(INDEX(技能效果!AG:AG,MATCH((技能数值计算!$G47&amp;技能数值计算!AB$2)*1,技能效果!$B:$B,0))="",1,INDEX(技能效果!AG:AG,MATCH((技能数值计算!$G47&amp;技能数值计算!AB$2)*1,技能效果!$B:$B,0)))&gt;20,6,IF(INDEX(技能效果!AG:AG,MATCH((技能数值计算!$G47&amp;技能数值计算!AB$2)*1,技能效果!$B:$B,0))="",1,INDEX(技能效果!AG:AG,MATCH((技能数值计算!$G47&amp;技能数值计算!AB$2)*1,技能效果!$B:$B,0)))),0)=0,"",AD47*IFERROR(INDEX(DetailType!$E:$E,MATCH(技能数值计算!AC47,DetailType!$A:$A,0)),0)*IFERROR(IF(IF(INDEX(技能效果!AG:AG,MATCH((技能数值计算!$G47&amp;技能数值计算!AB$2)*1,技能效果!$B:$B,0))="",1,INDEX(技能效果!AG:AG,MATCH((技能数值计算!$G47&amp;技能数值计算!AB$2)*1,技能效果!$B:$B,0)))&gt;20,6,IF(INDEX(技能效果!AG:AG,MATCH((技能数值计算!$G47&amp;技能数值计算!AB$2)*1,技能效果!$B:$B,0))="",1,INDEX(技能效果!AG:AG,MATCH((技能数值计算!$G47&amp;技能数值计算!AB$2)*1,技能效果!$B:$B,0)))),0))</f>
        <v/>
      </c>
    </row>
    <row r="48" spans="7:31" x14ac:dyDescent="0.3">
      <c r="G48" s="77">
        <f>技能!B93</f>
        <v>1301004</v>
      </c>
      <c r="H48" s="78" t="str">
        <f>INDEX(技能!E:E,MATCH(技能数值计算!G48,技能!B:B,0))</f>
        <v>项昆仑技能1</v>
      </c>
      <c r="I48" s="81"/>
      <c r="J48" s="85">
        <v>3</v>
      </c>
      <c r="K48" s="86">
        <f t="shared" si="0"/>
        <v>3</v>
      </c>
      <c r="L48" s="83" t="str">
        <f>IFERROR(INDEX(技能效果!$C:$C,MATCH((技能数值计算!$G48&amp;技能数值计算!L$2)*1,技能效果!$B:$B,0)),"")</f>
        <v>项昆仑技能1吸血</v>
      </c>
      <c r="M48" s="71">
        <f>IFERROR(INDEX(技能效果!$H:$H,MATCH((技能数值计算!$G48&amp;技能数值计算!L$2)*1,技能效果!$B:$B,0)),"")</f>
        <v>5001</v>
      </c>
      <c r="N48" s="75">
        <v>1</v>
      </c>
      <c r="O48" s="71">
        <f>IF(N48*IFERROR(INDEX(DetailType!$E:$E,MATCH(技能数值计算!M48,DetailType!$A:$A,0)),0)*IFERROR(IF(IF(INDEX(技能效果!R:R,MATCH((技能数值计算!$G48&amp;技能数值计算!L$2)*1,技能效果!$B:$B,0))="",1,INDEX(技能效果!R:R,MATCH((技能数值计算!$G48&amp;技能数值计算!L$2)*1,技能效果!$B:$B,0)))&gt;20,6,IF(INDEX(技能效果!R:R,MATCH((技能数值计算!$G48&amp;技能数值计算!L$2)*1,技能效果!$B:$B,0))="",1,INDEX(技能效果!R:R,MATCH((技能数值计算!$G48&amp;技能数值计算!L$2)*1,技能效果!$B:$B,0)))),0)=0,"",N48*IFERROR(INDEX(DetailType!$E:$E,MATCH(技能数值计算!M48,DetailType!$A:$A,0)),0)*IFERROR(IF(IF(INDEX(技能效果!R:R,MATCH((技能数值计算!$G48&amp;技能数值计算!L$2)*1,技能效果!$B:$B,0))="",1,INDEX(技能效果!R:R,MATCH((技能数值计算!$G48&amp;技能数值计算!L$2)*1,技能效果!$B:$B,0)))&gt;20,6,IF(INDEX(技能效果!R:R,MATCH((技能数值计算!$G48&amp;技能数值计算!L$2)*1,技能效果!$B:$B,0))="",1,INDEX(技能效果!R:R,MATCH((技能数值计算!$G48&amp;技能数值计算!L$2)*1,技能效果!$B:$B,0)))),0))</f>
        <v>3</v>
      </c>
      <c r="P48" s="71" t="str">
        <f>IFERROR(INDEX(技能效果!$C:$C,MATCH((技能数值计算!$G48&amp;技能数值计算!P$2)*1,技能效果!$B:$B,0)),"")</f>
        <v/>
      </c>
      <c r="Q48" s="71" t="str">
        <f>IFERROR(INDEX(技能效果!$H:$H,MATCH((技能数值计算!$G48&amp;技能数值计算!P$2)*1,技能效果!$B:$B,0)),"")</f>
        <v/>
      </c>
      <c r="R48" s="75"/>
      <c r="S48" s="71" t="str">
        <f>IF(R48*IFERROR(INDEX(DetailType!$E:$E,MATCH(技能数值计算!Q48,DetailType!$A:$A,0)),0)*IFERROR(IF(IF(INDEX(技能效果!V:V,MATCH((技能数值计算!$G48&amp;技能数值计算!P$2)*1,技能效果!$B:$B,0))="",1,INDEX(技能效果!V:V,MATCH((技能数值计算!$G48&amp;技能数值计算!P$2)*1,技能效果!$B:$B,0)))&gt;20,6,IF(INDEX(技能效果!V:V,MATCH((技能数值计算!$G48&amp;技能数值计算!P$2)*1,技能效果!$B:$B,0))="",1,INDEX(技能效果!V:V,MATCH((技能数值计算!$G48&amp;技能数值计算!P$2)*1,技能效果!$B:$B,0)))),0)=0,"",R48*IFERROR(INDEX(DetailType!$E:$E,MATCH(技能数值计算!Q48,DetailType!$A:$A,0)),0)*IFERROR(IF(IF(INDEX(技能效果!V:V,MATCH((技能数值计算!$G48&amp;技能数值计算!P$2)*1,技能效果!$B:$B,0))="",1,INDEX(技能效果!V:V,MATCH((技能数值计算!$G48&amp;技能数值计算!P$2)*1,技能效果!$B:$B,0)))&gt;20,6,IF(INDEX(技能效果!V:V,MATCH((技能数值计算!$G48&amp;技能数值计算!P$2)*1,技能效果!$B:$B,0))="",1,INDEX(技能效果!V:V,MATCH((技能数值计算!$G48&amp;技能数值计算!P$2)*1,技能效果!$B:$B,0)))),0))</f>
        <v/>
      </c>
      <c r="T48" s="71" t="str">
        <f>IFERROR(INDEX(技能效果!$C:$C,MATCH((技能数值计算!$G48&amp;技能数值计算!T$2)*1,技能效果!$B:$B,0)),"")</f>
        <v/>
      </c>
      <c r="U48" s="71" t="str">
        <f>IFERROR(INDEX(技能效果!$H:$H,MATCH((技能数值计算!$G48&amp;技能数值计算!T$2)*1,技能效果!$B:$B,0)),"")</f>
        <v/>
      </c>
      <c r="V48" s="75"/>
      <c r="W48" s="71" t="str">
        <f>IF(V48*IFERROR(INDEX(DetailType!$E:$E,MATCH(技能数值计算!U48,DetailType!$A:$A,0)),0)*IFERROR(IF(IF(INDEX(技能效果!Z:Z,MATCH((技能数值计算!$G48&amp;技能数值计算!T$2)*1,技能效果!$B:$B,0))="",1,INDEX(技能效果!Z:Z,MATCH((技能数值计算!$G48&amp;技能数值计算!T$2)*1,技能效果!$B:$B,0)))&gt;20,6,IF(INDEX(技能效果!Z:Z,MATCH((技能数值计算!$G48&amp;技能数值计算!T$2)*1,技能效果!$B:$B,0))="",1,INDEX(技能效果!Z:Z,MATCH((技能数值计算!$G48&amp;技能数值计算!T$2)*1,技能效果!$B:$B,0)))),0)=0,"",V48*IFERROR(INDEX(DetailType!$E:$E,MATCH(技能数值计算!U48,DetailType!$A:$A,0)),0)*IFERROR(IF(IF(INDEX(技能效果!Z:Z,MATCH((技能数值计算!$G48&amp;技能数值计算!T$2)*1,技能效果!$B:$B,0))="",1,INDEX(技能效果!Z:Z,MATCH((技能数值计算!$G48&amp;技能数值计算!T$2)*1,技能效果!$B:$B,0)))&gt;20,6,IF(INDEX(技能效果!Z:Z,MATCH((技能数值计算!$G48&amp;技能数值计算!T$2)*1,技能效果!$B:$B,0))="",1,INDEX(技能效果!Z:Z,MATCH((技能数值计算!$G48&amp;技能数值计算!T$2)*1,技能效果!$B:$B,0)))),0))</f>
        <v/>
      </c>
      <c r="X48" s="71" t="str">
        <f>IFERROR(INDEX(技能效果!$C:$C,MATCH((技能数值计算!$G48&amp;技能数值计算!X$2)*1,技能效果!$B:$B,0)),"")</f>
        <v/>
      </c>
      <c r="Y48" s="71" t="str">
        <f>IFERROR(INDEX(技能效果!$H:$H,MATCH((技能数值计算!$G48&amp;技能数值计算!X$2)*1,技能效果!$B:$B,0)),"")</f>
        <v/>
      </c>
      <c r="Z48" s="75"/>
      <c r="AA48" s="71" t="str">
        <f>IF(Z48*IFERROR(INDEX(DetailType!$E:$E,MATCH(技能数值计算!Y48,DetailType!$A:$A,0)),0)*IFERROR(IF(IF(INDEX(技能效果!AD:AD,MATCH((技能数值计算!$G48&amp;技能数值计算!X$2)*1,技能效果!$B:$B,0))="",1,INDEX(技能效果!AD:AD,MATCH((技能数值计算!$G48&amp;技能数值计算!X$2)*1,技能效果!$B:$B,0)))&gt;20,6,IF(INDEX(技能效果!AD:AD,MATCH((技能数值计算!$G48&amp;技能数值计算!X$2)*1,技能效果!$B:$B,0))="",1,INDEX(技能效果!AD:AD,MATCH((技能数值计算!$G48&amp;技能数值计算!X$2)*1,技能效果!$B:$B,0)))),0)=0,"",Z48*IFERROR(INDEX(DetailType!$E:$E,MATCH(技能数值计算!Y48,DetailType!$A:$A,0)),0)*IFERROR(IF(IF(INDEX(技能效果!AD:AD,MATCH((技能数值计算!$G48&amp;技能数值计算!X$2)*1,技能效果!$B:$B,0))="",1,INDEX(技能效果!AD:AD,MATCH((技能数值计算!$G48&amp;技能数值计算!X$2)*1,技能效果!$B:$B,0)))&gt;20,6,IF(INDEX(技能效果!AD:AD,MATCH((技能数值计算!$G48&amp;技能数值计算!X$2)*1,技能效果!$B:$B,0))="",1,INDEX(技能效果!AD:AD,MATCH((技能数值计算!$G48&amp;技能数值计算!X$2)*1,技能效果!$B:$B,0)))),0))</f>
        <v/>
      </c>
      <c r="AB48" s="71" t="str">
        <f>IFERROR(INDEX(技能效果!$C:$C,MATCH((技能数值计算!$G48&amp;技能数值计算!AB$2)*1,技能效果!$B:$B,0)),"")</f>
        <v/>
      </c>
      <c r="AC48" s="71" t="str">
        <f>IFERROR(INDEX(技能效果!$H:$H,MATCH((技能数值计算!$G48&amp;技能数值计算!AB$2)*1,技能效果!$B:$B,0)),"")</f>
        <v/>
      </c>
      <c r="AD48" s="75"/>
      <c r="AE48" s="72" t="str">
        <f>IF(AD48*IFERROR(INDEX(DetailType!$E:$E,MATCH(技能数值计算!AC48,DetailType!$A:$A,0)),0)*IFERROR(IF(IF(INDEX(技能效果!AG:AG,MATCH((技能数值计算!$G48&amp;技能数值计算!AB$2)*1,技能效果!$B:$B,0))="",1,INDEX(技能效果!AG:AG,MATCH((技能数值计算!$G48&amp;技能数值计算!AB$2)*1,技能效果!$B:$B,0)))&gt;20,6,IF(INDEX(技能效果!AG:AG,MATCH((技能数值计算!$G48&amp;技能数值计算!AB$2)*1,技能效果!$B:$B,0))="",1,INDEX(技能效果!AG:AG,MATCH((技能数值计算!$G48&amp;技能数值计算!AB$2)*1,技能效果!$B:$B,0)))),0)=0,"",AD48*IFERROR(INDEX(DetailType!$E:$E,MATCH(技能数值计算!AC48,DetailType!$A:$A,0)),0)*IFERROR(IF(IF(INDEX(技能效果!AG:AG,MATCH((技能数值计算!$G48&amp;技能数值计算!AB$2)*1,技能效果!$B:$B,0))="",1,INDEX(技能效果!AG:AG,MATCH((技能数值计算!$G48&amp;技能数值计算!AB$2)*1,技能效果!$B:$B,0)))&gt;20,6,IF(INDEX(技能效果!AG:AG,MATCH((技能数值计算!$G48&amp;技能数值计算!AB$2)*1,技能效果!$B:$B,0))="",1,INDEX(技能效果!AG:AG,MATCH((技能数值计算!$G48&amp;技能数值计算!AB$2)*1,技能效果!$B:$B,0)))),0))</f>
        <v/>
      </c>
    </row>
    <row r="49" spans="7:31" x14ac:dyDescent="0.3">
      <c r="G49" s="77">
        <f>技能!B94</f>
        <v>1302004</v>
      </c>
      <c r="H49" s="78" t="str">
        <f>INDEX(技能!E:E,MATCH(技能数值计算!G49,技能!B:B,0))</f>
        <v>项昆仑技能2</v>
      </c>
      <c r="I49" s="81"/>
      <c r="J49" s="85">
        <v>3</v>
      </c>
      <c r="K49" s="86">
        <f t="shared" si="0"/>
        <v>3</v>
      </c>
      <c r="L49" s="83" t="str">
        <f>IFERROR(INDEX(技能效果!$C:$C,MATCH((技能数值计算!$G49&amp;技能数值计算!L$2)*1,技能效果!$B:$B,0)),"")</f>
        <v>项昆仑技能2生成印记</v>
      </c>
      <c r="M49" s="71">
        <f>IFERROR(INDEX(技能效果!$H:$H,MATCH((技能数值计算!$G49&amp;技能数值计算!L$2)*1,技能效果!$B:$B,0)),"")</f>
        <v>4105</v>
      </c>
      <c r="N49" s="75">
        <v>0.5</v>
      </c>
      <c r="O49" s="71">
        <f>IF(N49*IFERROR(INDEX(DetailType!$E:$E,MATCH(技能数值计算!M49,DetailType!$A:$A,0)),0)*IFERROR(IF(IF(INDEX(技能效果!R:R,MATCH((技能数值计算!$G49&amp;技能数值计算!L$2)*1,技能效果!$B:$B,0))="",1,INDEX(技能效果!R:R,MATCH((技能数值计算!$G49&amp;技能数值计算!L$2)*1,技能效果!$B:$B,0)))&gt;20,6,IF(INDEX(技能效果!R:R,MATCH((技能数值计算!$G49&amp;技能数值计算!L$2)*1,技能效果!$B:$B,0))="",1,INDEX(技能效果!R:R,MATCH((技能数值计算!$G49&amp;技能数值计算!L$2)*1,技能效果!$B:$B,0)))),0)=0,"",N49*IFERROR(INDEX(DetailType!$E:$E,MATCH(技能数值计算!M49,DetailType!$A:$A,0)),0)*IFERROR(IF(IF(INDEX(技能效果!R:R,MATCH((技能数值计算!$G49&amp;技能数值计算!L$2)*1,技能效果!$B:$B,0))="",1,INDEX(技能效果!R:R,MATCH((技能数值计算!$G49&amp;技能数值计算!L$2)*1,技能效果!$B:$B,0)))&gt;20,6,IF(INDEX(技能效果!R:R,MATCH((技能数值计算!$G49&amp;技能数值计算!L$2)*1,技能效果!$B:$B,0))="",1,INDEX(技能效果!R:R,MATCH((技能数值计算!$G49&amp;技能数值计算!L$2)*1,技能效果!$B:$B,0)))),0))</f>
        <v>3</v>
      </c>
      <c r="P49" s="71" t="str">
        <f>IFERROR(INDEX(技能效果!$C:$C,MATCH((技能数值计算!$G49&amp;技能数值计算!P$2)*1,技能效果!$B:$B,0)),"")</f>
        <v/>
      </c>
      <c r="Q49" s="71"/>
      <c r="R49" s="75"/>
      <c r="S49" s="71" t="str">
        <f>IF(R49*IFERROR(INDEX(DetailType!$E:$E,MATCH(技能数值计算!Q49,DetailType!$A:$A,0)),0)*IFERROR(IF(IF(INDEX(技能效果!V:V,MATCH((技能数值计算!$G49&amp;技能数值计算!P$2)*1,技能效果!$B:$B,0))="",1,INDEX(技能效果!V:V,MATCH((技能数值计算!$G49&amp;技能数值计算!P$2)*1,技能效果!$B:$B,0)))&gt;20,6,IF(INDEX(技能效果!V:V,MATCH((技能数值计算!$G49&amp;技能数值计算!P$2)*1,技能效果!$B:$B,0))="",1,INDEX(技能效果!V:V,MATCH((技能数值计算!$G49&amp;技能数值计算!P$2)*1,技能效果!$B:$B,0)))),0)=0,"",R49*IFERROR(INDEX(DetailType!$E:$E,MATCH(技能数值计算!Q49,DetailType!$A:$A,0)),0)*IFERROR(IF(IF(INDEX(技能效果!V:V,MATCH((技能数值计算!$G49&amp;技能数值计算!P$2)*1,技能效果!$B:$B,0))="",1,INDEX(技能效果!V:V,MATCH((技能数值计算!$G49&amp;技能数值计算!P$2)*1,技能效果!$B:$B,0)))&gt;20,6,IF(INDEX(技能效果!V:V,MATCH((技能数值计算!$G49&amp;技能数值计算!P$2)*1,技能效果!$B:$B,0))="",1,INDEX(技能效果!V:V,MATCH((技能数值计算!$G49&amp;技能数值计算!P$2)*1,技能效果!$B:$B,0)))),0))</f>
        <v/>
      </c>
      <c r="T49" s="71" t="str">
        <f>IFERROR(INDEX(技能效果!$C:$C,MATCH((技能数值计算!$G49&amp;技能数值计算!T$2)*1,技能效果!$B:$B,0)),"")</f>
        <v/>
      </c>
      <c r="U49" s="71" t="str">
        <f>IFERROR(INDEX(技能效果!$H:$H,MATCH((技能数值计算!$G49&amp;技能数值计算!T$2)*1,技能效果!$B:$B,0)),"")</f>
        <v/>
      </c>
      <c r="V49" s="75"/>
      <c r="W49" s="71" t="str">
        <f>IF(V49*IFERROR(INDEX(DetailType!$E:$E,MATCH(技能数值计算!U49,DetailType!$A:$A,0)),0)*IFERROR(IF(IF(INDEX(技能效果!Z:Z,MATCH((技能数值计算!$G49&amp;技能数值计算!T$2)*1,技能效果!$B:$B,0))="",1,INDEX(技能效果!Z:Z,MATCH((技能数值计算!$G49&amp;技能数值计算!T$2)*1,技能效果!$B:$B,0)))&gt;20,6,IF(INDEX(技能效果!Z:Z,MATCH((技能数值计算!$G49&amp;技能数值计算!T$2)*1,技能效果!$B:$B,0))="",1,INDEX(技能效果!Z:Z,MATCH((技能数值计算!$G49&amp;技能数值计算!T$2)*1,技能效果!$B:$B,0)))),0)=0,"",V49*IFERROR(INDEX(DetailType!$E:$E,MATCH(技能数值计算!U49,DetailType!$A:$A,0)),0)*IFERROR(IF(IF(INDEX(技能效果!Z:Z,MATCH((技能数值计算!$G49&amp;技能数值计算!T$2)*1,技能效果!$B:$B,0))="",1,INDEX(技能效果!Z:Z,MATCH((技能数值计算!$G49&amp;技能数值计算!T$2)*1,技能效果!$B:$B,0)))&gt;20,6,IF(INDEX(技能效果!Z:Z,MATCH((技能数值计算!$G49&amp;技能数值计算!T$2)*1,技能效果!$B:$B,0))="",1,INDEX(技能效果!Z:Z,MATCH((技能数值计算!$G49&amp;技能数值计算!T$2)*1,技能效果!$B:$B,0)))),0))</f>
        <v/>
      </c>
      <c r="X49" s="71" t="str">
        <f>IFERROR(INDEX(技能效果!$C:$C,MATCH((技能数值计算!$G49&amp;技能数值计算!X$2)*1,技能效果!$B:$B,0)),"")</f>
        <v/>
      </c>
      <c r="Y49" s="71" t="str">
        <f>IFERROR(INDEX(技能效果!$H:$H,MATCH((技能数值计算!$G49&amp;技能数值计算!X$2)*1,技能效果!$B:$B,0)),"")</f>
        <v/>
      </c>
      <c r="Z49" s="75"/>
      <c r="AA49" s="71" t="str">
        <f>IF(Z49*IFERROR(INDEX(DetailType!$E:$E,MATCH(技能数值计算!Y49,DetailType!$A:$A,0)),0)*IFERROR(IF(IF(INDEX(技能效果!AD:AD,MATCH((技能数值计算!$G49&amp;技能数值计算!X$2)*1,技能效果!$B:$B,0))="",1,INDEX(技能效果!AD:AD,MATCH((技能数值计算!$G49&amp;技能数值计算!X$2)*1,技能效果!$B:$B,0)))&gt;20,6,IF(INDEX(技能效果!AD:AD,MATCH((技能数值计算!$G49&amp;技能数值计算!X$2)*1,技能效果!$B:$B,0))="",1,INDEX(技能效果!AD:AD,MATCH((技能数值计算!$G49&amp;技能数值计算!X$2)*1,技能效果!$B:$B,0)))),0)=0,"",Z49*IFERROR(INDEX(DetailType!$E:$E,MATCH(技能数值计算!Y49,DetailType!$A:$A,0)),0)*IFERROR(IF(IF(INDEX(技能效果!AD:AD,MATCH((技能数值计算!$G49&amp;技能数值计算!X$2)*1,技能效果!$B:$B,0))="",1,INDEX(技能效果!AD:AD,MATCH((技能数值计算!$G49&amp;技能数值计算!X$2)*1,技能效果!$B:$B,0)))&gt;20,6,IF(INDEX(技能效果!AD:AD,MATCH((技能数值计算!$G49&amp;技能数值计算!X$2)*1,技能效果!$B:$B,0))="",1,INDEX(技能效果!AD:AD,MATCH((技能数值计算!$G49&amp;技能数值计算!X$2)*1,技能效果!$B:$B,0)))),0))</f>
        <v/>
      </c>
      <c r="AB49" s="71" t="str">
        <f>IFERROR(INDEX(技能效果!$C:$C,MATCH((技能数值计算!$G49&amp;技能数值计算!AB$2)*1,技能效果!$B:$B,0)),"")</f>
        <v/>
      </c>
      <c r="AC49" s="71" t="str">
        <f>IFERROR(INDEX(技能效果!$H:$H,MATCH((技能数值计算!$G49&amp;技能数值计算!AB$2)*1,技能效果!$B:$B,0)),"")</f>
        <v/>
      </c>
      <c r="AD49" s="75"/>
      <c r="AE49" s="72" t="str">
        <f>IF(AD49*IFERROR(INDEX(DetailType!$E:$E,MATCH(技能数值计算!AC49,DetailType!$A:$A,0)),0)*IFERROR(IF(IF(INDEX(技能效果!AG:AG,MATCH((技能数值计算!$G49&amp;技能数值计算!AB$2)*1,技能效果!$B:$B,0))="",1,INDEX(技能效果!AG:AG,MATCH((技能数值计算!$G49&amp;技能数值计算!AB$2)*1,技能效果!$B:$B,0)))&gt;20,6,IF(INDEX(技能效果!AG:AG,MATCH((技能数值计算!$G49&amp;技能数值计算!AB$2)*1,技能效果!$B:$B,0))="",1,INDEX(技能效果!AG:AG,MATCH((技能数值计算!$G49&amp;技能数值计算!AB$2)*1,技能效果!$B:$B,0)))),0)=0,"",AD49*IFERROR(INDEX(DetailType!$E:$E,MATCH(技能数值计算!AC49,DetailType!$A:$A,0)),0)*IFERROR(IF(IF(INDEX(技能效果!AG:AG,MATCH((技能数值计算!$G49&amp;技能数值计算!AB$2)*1,技能效果!$B:$B,0))="",1,INDEX(技能效果!AG:AG,MATCH((技能数值计算!$G49&amp;技能数值计算!AB$2)*1,技能效果!$B:$B,0)))&gt;20,6,IF(INDEX(技能效果!AG:AG,MATCH((技能数值计算!$G49&amp;技能数值计算!AB$2)*1,技能效果!$B:$B,0))="",1,INDEX(技能效果!AG:AG,MATCH((技能数值计算!$G49&amp;技能数值计算!AB$2)*1,技能效果!$B:$B,0)))),0))</f>
        <v/>
      </c>
    </row>
    <row r="50" spans="7:31" x14ac:dyDescent="0.3">
      <c r="G50" s="77">
        <f>技能!B95</f>
        <v>1301005</v>
      </c>
      <c r="H50" s="78" t="str">
        <f>INDEX(技能!E:E,MATCH(技能数值计算!G50,技能!B:B,0))</f>
        <v>刘羽禅技能1</v>
      </c>
      <c r="I50" s="81"/>
      <c r="J50" s="85">
        <v>3</v>
      </c>
      <c r="K50" s="86">
        <f t="shared" si="0"/>
        <v>3</v>
      </c>
      <c r="L50" s="83" t="str">
        <f>IFERROR(INDEX(技能效果!$C:$C,MATCH((技能数值计算!$G50&amp;技能数值计算!L$2)*1,技能效果!$B:$B,0)),"")</f>
        <v>刘羽禅技能1增加攻击</v>
      </c>
      <c r="M50" s="71">
        <f>IFERROR(INDEX(技能效果!$H:$H,MATCH((技能数值计算!$G50&amp;技能数值计算!L$2)*1,技能效果!$B:$B,0)),"")</f>
        <v>4006</v>
      </c>
      <c r="N50" s="75">
        <v>1.5</v>
      </c>
      <c r="O50" s="71">
        <f>IF(N50*IFERROR(INDEX(DetailType!$E:$E,MATCH(技能数值计算!M50,DetailType!$A:$A,0)),0)*IFERROR(IF(IF(INDEX(技能效果!R:R,MATCH((技能数值计算!$G50&amp;技能数值计算!L$2)*1,技能效果!$B:$B,0))="",1,INDEX(技能效果!R:R,MATCH((技能数值计算!$G50&amp;技能数值计算!L$2)*1,技能效果!$B:$B,0)))&gt;20,6,IF(INDEX(技能效果!R:R,MATCH((技能数值计算!$G50&amp;技能数值计算!L$2)*1,技能效果!$B:$B,0))="",1,INDEX(技能效果!R:R,MATCH((技能数值计算!$G50&amp;技能数值计算!L$2)*1,技能效果!$B:$B,0)))),0)=0,"",N50*IFERROR(INDEX(DetailType!$E:$E,MATCH(技能数值计算!M50,DetailType!$A:$A,0)),0)*IFERROR(IF(IF(INDEX(技能效果!R:R,MATCH((技能数值计算!$G50&amp;技能数值计算!L$2)*1,技能效果!$B:$B,0))="",1,INDEX(技能效果!R:R,MATCH((技能数值计算!$G50&amp;技能数值计算!L$2)*1,技能效果!$B:$B,0)))&gt;20,6,IF(INDEX(技能效果!R:R,MATCH((技能数值计算!$G50&amp;技能数值计算!L$2)*1,技能效果!$B:$B,0))="",1,INDEX(技能效果!R:R,MATCH((技能数值计算!$G50&amp;技能数值计算!L$2)*1,技能效果!$B:$B,0)))),0))</f>
        <v>1.5</v>
      </c>
      <c r="P50" s="71" t="str">
        <f>IFERROR(INDEX(技能效果!$C:$C,MATCH((技能数值计算!$G50&amp;技能数值计算!P$2)*1,技能效果!$B:$B,0)),"")</f>
        <v>刘羽禅技能1避难</v>
      </c>
      <c r="Q50" s="71">
        <f>IFERROR(INDEX(技能效果!$H:$H,MATCH((技能数值计算!$G50&amp;技能数值计算!P$2)*1,技能效果!$B:$B,0)),"")</f>
        <v>4038</v>
      </c>
      <c r="R50" s="75">
        <v>0.5</v>
      </c>
      <c r="S50" s="71">
        <f>IF(R50*IFERROR(INDEX(DetailType!$E:$E,MATCH(技能数值计算!Q50,DetailType!$A:$A,0)),0)*IFERROR(IF(IF(INDEX(技能效果!V:V,MATCH((技能数值计算!$G50&amp;技能数值计算!P$2)*1,技能效果!$B:$B,0))="",1,INDEX(技能效果!V:V,MATCH((技能数值计算!$G50&amp;技能数值计算!P$2)*1,技能效果!$B:$B,0)))&gt;20,6,IF(INDEX(技能效果!V:V,MATCH((技能数值计算!$G50&amp;技能数值计算!P$2)*1,技能效果!$B:$B,0))="",1,INDEX(技能效果!V:V,MATCH((技能数值计算!$G50&amp;技能数值计算!P$2)*1,技能效果!$B:$B,0)))),0)=0,"",R50*IFERROR(INDEX(DetailType!$E:$E,MATCH(技能数值计算!Q50,DetailType!$A:$A,0)),0)*IFERROR(IF(IF(INDEX(技能效果!V:V,MATCH((技能数值计算!$G50&amp;技能数值计算!P$2)*1,技能效果!$B:$B,0))="",1,INDEX(技能效果!V:V,MATCH((技能数值计算!$G50&amp;技能数值计算!P$2)*1,技能效果!$B:$B,0)))&gt;20,6,IF(INDEX(技能效果!V:V,MATCH((技能数值计算!$G50&amp;技能数值计算!P$2)*1,技能效果!$B:$B,0))="",1,INDEX(技能效果!V:V,MATCH((技能数值计算!$G50&amp;技能数值计算!P$2)*1,技能效果!$B:$B,0)))),0))</f>
        <v>1.5</v>
      </c>
      <c r="T50" s="71" t="str">
        <f>IFERROR(INDEX(技能效果!$C:$C,MATCH((技能数值计算!$G50&amp;技能数值计算!T$2)*1,技能效果!$B:$B,0)),"")</f>
        <v/>
      </c>
      <c r="U50" s="71" t="str">
        <f>IFERROR(INDEX(技能效果!$H:$H,MATCH((技能数值计算!$G50&amp;技能数值计算!T$2)*1,技能效果!$B:$B,0)),"")</f>
        <v/>
      </c>
      <c r="V50" s="75"/>
      <c r="W50" s="71" t="str">
        <f>IF(V50*IFERROR(INDEX(DetailType!$E:$E,MATCH(技能数值计算!U50,DetailType!$A:$A,0)),0)*IFERROR(IF(IF(INDEX(技能效果!Z:Z,MATCH((技能数值计算!$G50&amp;技能数值计算!T$2)*1,技能效果!$B:$B,0))="",1,INDEX(技能效果!Z:Z,MATCH((技能数值计算!$G50&amp;技能数值计算!T$2)*1,技能效果!$B:$B,0)))&gt;20,6,IF(INDEX(技能效果!Z:Z,MATCH((技能数值计算!$G50&amp;技能数值计算!T$2)*1,技能效果!$B:$B,0))="",1,INDEX(技能效果!Z:Z,MATCH((技能数值计算!$G50&amp;技能数值计算!T$2)*1,技能效果!$B:$B,0)))),0)=0,"",V50*IFERROR(INDEX(DetailType!$E:$E,MATCH(技能数值计算!U50,DetailType!$A:$A,0)),0)*IFERROR(IF(IF(INDEX(技能效果!Z:Z,MATCH((技能数值计算!$G50&amp;技能数值计算!T$2)*1,技能效果!$B:$B,0))="",1,INDEX(技能效果!Z:Z,MATCH((技能数值计算!$G50&amp;技能数值计算!T$2)*1,技能效果!$B:$B,0)))&gt;20,6,IF(INDEX(技能效果!Z:Z,MATCH((技能数值计算!$G50&amp;技能数值计算!T$2)*1,技能效果!$B:$B,0))="",1,INDEX(技能效果!Z:Z,MATCH((技能数值计算!$G50&amp;技能数值计算!T$2)*1,技能效果!$B:$B,0)))),0))</f>
        <v/>
      </c>
      <c r="X50" s="71" t="str">
        <f>IFERROR(INDEX(技能效果!$C:$C,MATCH((技能数值计算!$G50&amp;技能数值计算!X$2)*1,技能效果!$B:$B,0)),"")</f>
        <v/>
      </c>
      <c r="Y50" s="71" t="str">
        <f>IFERROR(INDEX(技能效果!$H:$H,MATCH((技能数值计算!$G50&amp;技能数值计算!X$2)*1,技能效果!$B:$B,0)),"")</f>
        <v/>
      </c>
      <c r="Z50" s="75"/>
      <c r="AA50" s="71" t="str">
        <f>IF(Z50*IFERROR(INDEX(DetailType!$E:$E,MATCH(技能数值计算!Y50,DetailType!$A:$A,0)),0)*IFERROR(IF(IF(INDEX(技能效果!AD:AD,MATCH((技能数值计算!$G50&amp;技能数值计算!X$2)*1,技能效果!$B:$B,0))="",1,INDEX(技能效果!AD:AD,MATCH((技能数值计算!$G50&amp;技能数值计算!X$2)*1,技能效果!$B:$B,0)))&gt;20,6,IF(INDEX(技能效果!AD:AD,MATCH((技能数值计算!$G50&amp;技能数值计算!X$2)*1,技能效果!$B:$B,0))="",1,INDEX(技能效果!AD:AD,MATCH((技能数值计算!$G50&amp;技能数值计算!X$2)*1,技能效果!$B:$B,0)))),0)=0,"",Z50*IFERROR(INDEX(DetailType!$E:$E,MATCH(技能数值计算!Y50,DetailType!$A:$A,0)),0)*IFERROR(IF(IF(INDEX(技能效果!AD:AD,MATCH((技能数值计算!$G50&amp;技能数值计算!X$2)*1,技能效果!$B:$B,0))="",1,INDEX(技能效果!AD:AD,MATCH((技能数值计算!$G50&amp;技能数值计算!X$2)*1,技能效果!$B:$B,0)))&gt;20,6,IF(INDEX(技能效果!AD:AD,MATCH((技能数值计算!$G50&amp;技能数值计算!X$2)*1,技能效果!$B:$B,0))="",1,INDEX(技能效果!AD:AD,MATCH((技能数值计算!$G50&amp;技能数值计算!X$2)*1,技能效果!$B:$B,0)))),0))</f>
        <v/>
      </c>
      <c r="AB50" s="71" t="str">
        <f>IFERROR(INDEX(技能效果!$C:$C,MATCH((技能数值计算!$G50&amp;技能数值计算!AB$2)*1,技能效果!$B:$B,0)),"")</f>
        <v/>
      </c>
      <c r="AC50" s="71" t="str">
        <f>IFERROR(INDEX(技能效果!$H:$H,MATCH((技能数值计算!$G50&amp;技能数值计算!AB$2)*1,技能效果!$B:$B,0)),"")</f>
        <v/>
      </c>
      <c r="AD50" s="75"/>
      <c r="AE50" s="72" t="str">
        <f>IF(AD50*IFERROR(INDEX(DetailType!$E:$E,MATCH(技能数值计算!AC50,DetailType!$A:$A,0)),0)*IFERROR(IF(IF(INDEX(技能效果!AG:AG,MATCH((技能数值计算!$G50&amp;技能数值计算!AB$2)*1,技能效果!$B:$B,0))="",1,INDEX(技能效果!AG:AG,MATCH((技能数值计算!$G50&amp;技能数值计算!AB$2)*1,技能效果!$B:$B,0)))&gt;20,6,IF(INDEX(技能效果!AG:AG,MATCH((技能数值计算!$G50&amp;技能数值计算!AB$2)*1,技能效果!$B:$B,0))="",1,INDEX(技能效果!AG:AG,MATCH((技能数值计算!$G50&amp;技能数值计算!AB$2)*1,技能效果!$B:$B,0)))),0)=0,"",AD50*IFERROR(INDEX(DetailType!$E:$E,MATCH(技能数值计算!AC50,DetailType!$A:$A,0)),0)*IFERROR(IF(IF(INDEX(技能效果!AG:AG,MATCH((技能数值计算!$G50&amp;技能数值计算!AB$2)*1,技能效果!$B:$B,0))="",1,INDEX(技能效果!AG:AG,MATCH((技能数值计算!$G50&amp;技能数值计算!AB$2)*1,技能效果!$B:$B,0)))&gt;20,6,IF(INDEX(技能效果!AG:AG,MATCH((技能数值计算!$G50&amp;技能数值计算!AB$2)*1,技能效果!$B:$B,0))="",1,INDEX(技能效果!AG:AG,MATCH((技能数值计算!$G50&amp;技能数值计算!AB$2)*1,技能效果!$B:$B,0)))),0))</f>
        <v/>
      </c>
    </row>
    <row r="51" spans="7:31" x14ac:dyDescent="0.3">
      <c r="G51" s="77">
        <f>技能!B96</f>
        <v>1302005</v>
      </c>
      <c r="H51" s="78" t="str">
        <f>INDEX(技能!E:E,MATCH(技能数值计算!G51,技能!B:B,0))</f>
        <v>刘羽禅技能2</v>
      </c>
      <c r="I51" s="81"/>
      <c r="J51" s="85">
        <v>3</v>
      </c>
      <c r="K51" s="86">
        <f t="shared" si="0"/>
        <v>5</v>
      </c>
      <c r="L51" s="83" t="str">
        <f>IFERROR(INDEX(技能效果!$C:$C,MATCH((技能数值计算!$G51&amp;技能数值计算!L$2)*1,技能效果!$B:$B,0)),"")</f>
        <v>刘羽禅技能2治疗</v>
      </c>
      <c r="M51" s="71">
        <f>IFERROR(INDEX(技能效果!$H:$H,MATCH((技能数值计算!$G51&amp;技能数值计算!L$2)*1,技能效果!$B:$B,0)),"")</f>
        <v>2001</v>
      </c>
      <c r="N51" s="75">
        <v>2.5</v>
      </c>
      <c r="O51" s="71">
        <f>IF(N51*IFERROR(INDEX(DetailType!$E:$E,MATCH(技能数值计算!M51,DetailType!$A:$A,0)),0)*IFERROR(IF(IF(INDEX(技能效果!R:R,MATCH((技能数值计算!$G51&amp;技能数值计算!L$2)*1,技能效果!$B:$B,0))="",1,INDEX(技能效果!R:R,MATCH((技能数值计算!$G51&amp;技能数值计算!L$2)*1,技能效果!$B:$B,0)))&gt;20,6,IF(INDEX(技能效果!R:R,MATCH((技能数值计算!$G51&amp;技能数值计算!L$2)*1,技能效果!$B:$B,0))="",1,INDEX(技能效果!R:R,MATCH((技能数值计算!$G51&amp;技能数值计算!L$2)*1,技能效果!$B:$B,0)))),0)=0,"",N51*IFERROR(INDEX(DetailType!$E:$E,MATCH(技能数值计算!M51,DetailType!$A:$A,0)),0)*IFERROR(IF(IF(INDEX(技能效果!R:R,MATCH((技能数值计算!$G51&amp;技能数值计算!L$2)*1,技能效果!$B:$B,0))="",1,INDEX(技能效果!R:R,MATCH((技能数值计算!$G51&amp;技能数值计算!L$2)*1,技能效果!$B:$B,0)))&gt;20,6,IF(INDEX(技能效果!R:R,MATCH((技能数值计算!$G51&amp;技能数值计算!L$2)*1,技能效果!$B:$B,0))="",1,INDEX(技能效果!R:R,MATCH((技能数值计算!$G51&amp;技能数值计算!L$2)*1,技能效果!$B:$B,0)))),0))</f>
        <v>2.5</v>
      </c>
      <c r="P51" s="71" t="str">
        <f>IFERROR(INDEX(技能效果!$C:$C,MATCH((技能数值计算!$G51&amp;技能数值计算!P$2)*1,技能效果!$B:$B,0)),"")</f>
        <v>刘羽禅技能2额外治疗</v>
      </c>
      <c r="Q51" s="71">
        <f>IFERROR(INDEX(技能效果!$H:$H,MATCH((技能数值计算!$G51&amp;技能数值计算!P$2)*1,技能效果!$B:$B,0)),"")</f>
        <v>2001</v>
      </c>
      <c r="R51" s="75">
        <v>2.5</v>
      </c>
      <c r="S51" s="71">
        <f>IF(R51*IFERROR(INDEX(DetailType!$E:$E,MATCH(技能数值计算!Q51,DetailType!$A:$A,0)),0)*IFERROR(IF(IF(INDEX(技能效果!V:V,MATCH((技能数值计算!$G51&amp;技能数值计算!P$2)*1,技能效果!$B:$B,0))="",1,INDEX(技能效果!V:V,MATCH((技能数值计算!$G51&amp;技能数值计算!P$2)*1,技能效果!$B:$B,0)))&gt;20,6,IF(INDEX(技能效果!V:V,MATCH((技能数值计算!$G51&amp;技能数值计算!P$2)*1,技能效果!$B:$B,0))="",1,INDEX(技能效果!V:V,MATCH((技能数值计算!$G51&amp;技能数值计算!P$2)*1,技能效果!$B:$B,0)))),0)=0,"",R51*IFERROR(INDEX(DetailType!$E:$E,MATCH(技能数值计算!Q51,DetailType!$A:$A,0)),0)*IFERROR(IF(IF(INDEX(技能效果!V:V,MATCH((技能数值计算!$G51&amp;技能数值计算!P$2)*1,技能效果!$B:$B,0))="",1,INDEX(技能效果!V:V,MATCH((技能数值计算!$G51&amp;技能数值计算!P$2)*1,技能效果!$B:$B,0)))&gt;20,6,IF(INDEX(技能效果!V:V,MATCH((技能数值计算!$G51&amp;技能数值计算!P$2)*1,技能效果!$B:$B,0))="",1,INDEX(技能效果!V:V,MATCH((技能数值计算!$G51&amp;技能数值计算!P$2)*1,技能效果!$B:$B,0)))),0))</f>
        <v>2.5</v>
      </c>
      <c r="T51" s="71" t="str">
        <f>IFERROR(INDEX(技能效果!$C:$C,MATCH((技能数值计算!$G51&amp;技能数值计算!T$2)*1,技能效果!$B:$B,0)),"")</f>
        <v/>
      </c>
      <c r="U51" s="71" t="str">
        <f>IFERROR(INDEX(技能效果!$H:$H,MATCH((技能数值计算!$G51&amp;技能数值计算!T$2)*1,技能效果!$B:$B,0)),"")</f>
        <v/>
      </c>
      <c r="V51" s="75"/>
      <c r="W51" s="71" t="str">
        <f>IF(V51*IFERROR(INDEX(DetailType!$E:$E,MATCH(技能数值计算!U51,DetailType!$A:$A,0)),0)*IFERROR(IF(IF(INDEX(技能效果!Z:Z,MATCH((技能数值计算!$G51&amp;技能数值计算!T$2)*1,技能效果!$B:$B,0))="",1,INDEX(技能效果!Z:Z,MATCH((技能数值计算!$G51&amp;技能数值计算!T$2)*1,技能效果!$B:$B,0)))&gt;20,6,IF(INDEX(技能效果!Z:Z,MATCH((技能数值计算!$G51&amp;技能数值计算!T$2)*1,技能效果!$B:$B,0))="",1,INDEX(技能效果!Z:Z,MATCH((技能数值计算!$G51&amp;技能数值计算!T$2)*1,技能效果!$B:$B,0)))),0)=0,"",V51*IFERROR(INDEX(DetailType!$E:$E,MATCH(技能数值计算!U51,DetailType!$A:$A,0)),0)*IFERROR(IF(IF(INDEX(技能效果!Z:Z,MATCH((技能数值计算!$G51&amp;技能数值计算!T$2)*1,技能效果!$B:$B,0))="",1,INDEX(技能效果!Z:Z,MATCH((技能数值计算!$G51&amp;技能数值计算!T$2)*1,技能效果!$B:$B,0)))&gt;20,6,IF(INDEX(技能效果!Z:Z,MATCH((技能数值计算!$G51&amp;技能数值计算!T$2)*1,技能效果!$B:$B,0))="",1,INDEX(技能效果!Z:Z,MATCH((技能数值计算!$G51&amp;技能数值计算!T$2)*1,技能效果!$B:$B,0)))),0))</f>
        <v/>
      </c>
      <c r="X51" s="71" t="str">
        <f>IFERROR(INDEX(技能效果!$C:$C,MATCH((技能数值计算!$G51&amp;技能数值计算!X$2)*1,技能效果!$B:$B,0)),"")</f>
        <v/>
      </c>
      <c r="Y51" s="71" t="str">
        <f>IFERROR(INDEX(技能效果!$H:$H,MATCH((技能数值计算!$G51&amp;技能数值计算!X$2)*1,技能效果!$B:$B,0)),"")</f>
        <v/>
      </c>
      <c r="Z51" s="75"/>
      <c r="AA51" s="71" t="str">
        <f>IF(Z51*IFERROR(INDEX(DetailType!$E:$E,MATCH(技能数值计算!Y51,DetailType!$A:$A,0)),0)*IFERROR(IF(IF(INDEX(技能效果!AD:AD,MATCH((技能数值计算!$G51&amp;技能数值计算!X$2)*1,技能效果!$B:$B,0))="",1,INDEX(技能效果!AD:AD,MATCH((技能数值计算!$G51&amp;技能数值计算!X$2)*1,技能效果!$B:$B,0)))&gt;20,6,IF(INDEX(技能效果!AD:AD,MATCH((技能数值计算!$G51&amp;技能数值计算!X$2)*1,技能效果!$B:$B,0))="",1,INDEX(技能效果!AD:AD,MATCH((技能数值计算!$G51&amp;技能数值计算!X$2)*1,技能效果!$B:$B,0)))),0)=0,"",Z51*IFERROR(INDEX(DetailType!$E:$E,MATCH(技能数值计算!Y51,DetailType!$A:$A,0)),0)*IFERROR(IF(IF(INDEX(技能效果!AD:AD,MATCH((技能数值计算!$G51&amp;技能数值计算!X$2)*1,技能效果!$B:$B,0))="",1,INDEX(技能效果!AD:AD,MATCH((技能数值计算!$G51&amp;技能数值计算!X$2)*1,技能效果!$B:$B,0)))&gt;20,6,IF(INDEX(技能效果!AD:AD,MATCH((技能数值计算!$G51&amp;技能数值计算!X$2)*1,技能效果!$B:$B,0))="",1,INDEX(技能效果!AD:AD,MATCH((技能数值计算!$G51&amp;技能数值计算!X$2)*1,技能效果!$B:$B,0)))),0))</f>
        <v/>
      </c>
      <c r="AB51" s="71" t="str">
        <f>IFERROR(INDEX(技能效果!$C:$C,MATCH((技能数值计算!$G51&amp;技能数值计算!AB$2)*1,技能效果!$B:$B,0)),"")</f>
        <v/>
      </c>
      <c r="AC51" s="71" t="str">
        <f>IFERROR(INDEX(技能效果!$H:$H,MATCH((技能数值计算!$G51&amp;技能数值计算!AB$2)*1,技能效果!$B:$B,0)),"")</f>
        <v/>
      </c>
      <c r="AD51" s="75"/>
      <c r="AE51" s="72" t="str">
        <f>IF(AD51*IFERROR(INDEX(DetailType!$E:$E,MATCH(技能数值计算!AC51,DetailType!$A:$A,0)),0)*IFERROR(IF(IF(INDEX(技能效果!AG:AG,MATCH((技能数值计算!$G51&amp;技能数值计算!AB$2)*1,技能效果!$B:$B,0))="",1,INDEX(技能效果!AG:AG,MATCH((技能数值计算!$G51&amp;技能数值计算!AB$2)*1,技能效果!$B:$B,0)))&gt;20,6,IF(INDEX(技能效果!AG:AG,MATCH((技能数值计算!$G51&amp;技能数值计算!AB$2)*1,技能效果!$B:$B,0))="",1,INDEX(技能效果!AG:AG,MATCH((技能数值计算!$G51&amp;技能数值计算!AB$2)*1,技能效果!$B:$B,0)))),0)=0,"",AD51*IFERROR(INDEX(DetailType!$E:$E,MATCH(技能数值计算!AC51,DetailType!$A:$A,0)),0)*IFERROR(IF(IF(INDEX(技能效果!AG:AG,MATCH((技能数值计算!$G51&amp;技能数值计算!AB$2)*1,技能效果!$B:$B,0))="",1,INDEX(技能效果!AG:AG,MATCH((技能数值计算!$G51&amp;技能数值计算!AB$2)*1,技能效果!$B:$B,0)))&gt;20,6,IF(INDEX(技能效果!AG:AG,MATCH((技能数值计算!$G51&amp;技能数值计算!AB$2)*1,技能效果!$B:$B,0))="",1,INDEX(技能效果!AG:AG,MATCH((技能数值计算!$G51&amp;技能数值计算!AB$2)*1,技能效果!$B:$B,0)))),0))</f>
        <v/>
      </c>
    </row>
    <row r="52" spans="7:31" x14ac:dyDescent="0.3">
      <c r="G52" s="77">
        <f>技能!B97</f>
        <v>1301006</v>
      </c>
      <c r="H52" s="78" t="str">
        <f>INDEX(技能!E:E,MATCH(技能数值计算!G52,技能!B:B,0))</f>
        <v>红莲缇娜技能1</v>
      </c>
      <c r="I52" s="81"/>
      <c r="J52" s="85">
        <v>3</v>
      </c>
      <c r="K52" s="86">
        <f t="shared" si="0"/>
        <v>4.5</v>
      </c>
      <c r="L52" s="83" t="str">
        <f>IFERROR(INDEX(技能效果!$C:$C,MATCH((技能数值计算!$G52&amp;技能数值计算!L$2)*1,技能效果!$B:$B,0)),"")</f>
        <v>红莲缇娜技能1削减水晶</v>
      </c>
      <c r="M52" s="71">
        <f>IFERROR(INDEX(技能效果!$H:$H,MATCH((技能数值计算!$G52&amp;技能数值计算!L$2)*1,技能效果!$B:$B,0)),"")</f>
        <v>3002</v>
      </c>
      <c r="N52" s="75">
        <v>3</v>
      </c>
      <c r="O52" s="71">
        <f>IF(N52*IFERROR(INDEX(DetailType!$E:$E,MATCH(技能数值计算!M52,DetailType!$A:$A,0)),0)*IFERROR(IF(IF(INDEX(技能效果!R:R,MATCH((技能数值计算!$G52&amp;技能数值计算!L$2)*1,技能效果!$B:$B,0))="",1,INDEX(技能效果!R:R,MATCH((技能数值计算!$G52&amp;技能数值计算!L$2)*1,技能效果!$B:$B,0)))&gt;20,6,IF(INDEX(技能效果!R:R,MATCH((技能数值计算!$G52&amp;技能数值计算!L$2)*1,技能效果!$B:$B,0))="",1,INDEX(技能效果!R:R,MATCH((技能数值计算!$G52&amp;技能数值计算!L$2)*1,技能效果!$B:$B,0)))),0)=0,"",N52*IFERROR(INDEX(DetailType!$E:$E,MATCH(技能数值计算!M52,DetailType!$A:$A,0)),0)*IFERROR(IF(IF(INDEX(技能效果!R:R,MATCH((技能数值计算!$G52&amp;技能数值计算!L$2)*1,技能效果!$B:$B,0))="",1,INDEX(技能效果!R:R,MATCH((技能数值计算!$G52&amp;技能数值计算!L$2)*1,技能效果!$B:$B,0)))&gt;20,6,IF(INDEX(技能效果!R:R,MATCH((技能数值计算!$G52&amp;技能数值计算!L$2)*1,技能效果!$B:$B,0))="",1,INDEX(技能效果!R:R,MATCH((技能数值计算!$G52&amp;技能数值计算!L$2)*1,技能效果!$B:$B,0)))),0))</f>
        <v>1.5</v>
      </c>
      <c r="P52" s="71" t="str">
        <f>IFERROR(INDEX(技能效果!$C:$C,MATCH((技能数值计算!$G52&amp;技能数值计算!P$2)*1,技能效果!$B:$B,0)),"")</f>
        <v>红莲缇娜技能1生成印记</v>
      </c>
      <c r="Q52" s="71">
        <f>IFERROR(INDEX(技能效果!$H:$H,MATCH((技能数值计算!$G52&amp;技能数值计算!P$2)*1,技能效果!$B:$B,0)),"")</f>
        <v>4104</v>
      </c>
      <c r="R52" s="75">
        <v>3</v>
      </c>
      <c r="S52" s="71">
        <f>IF(R52*IFERROR(INDEX(DetailType!$E:$E,MATCH(技能数值计算!Q52,DetailType!$A:$A,0)),0)*IFERROR(IF(IF(INDEX(技能效果!V:V,MATCH((技能数值计算!$G52&amp;技能数值计算!P$2)*1,技能效果!$B:$B,0))="",1,INDEX(技能效果!V:V,MATCH((技能数值计算!$G52&amp;技能数值计算!P$2)*1,技能效果!$B:$B,0)))&gt;20,6,IF(INDEX(技能效果!V:V,MATCH((技能数值计算!$G52&amp;技能数值计算!P$2)*1,技能效果!$B:$B,0))="",1,INDEX(技能效果!V:V,MATCH((技能数值计算!$G52&amp;技能数值计算!P$2)*1,技能效果!$B:$B,0)))),0)=0,"",R52*IFERROR(INDEX(DetailType!$E:$E,MATCH(技能数值计算!Q52,DetailType!$A:$A,0)),0)*IFERROR(IF(IF(INDEX(技能效果!V:V,MATCH((技能数值计算!$G52&amp;技能数值计算!P$2)*1,技能效果!$B:$B,0))="",1,INDEX(技能效果!V:V,MATCH((技能数值计算!$G52&amp;技能数值计算!P$2)*1,技能效果!$B:$B,0)))&gt;20,6,IF(INDEX(技能效果!V:V,MATCH((技能数值计算!$G52&amp;技能数值计算!P$2)*1,技能效果!$B:$B,0))="",1,INDEX(技能效果!V:V,MATCH((技能数值计算!$G52&amp;技能数值计算!P$2)*1,技能效果!$B:$B,0)))),0))</f>
        <v>3</v>
      </c>
      <c r="T52" s="71" t="str">
        <f>IFERROR(INDEX(技能效果!$C:$C,MATCH((技能数值计算!$G52&amp;技能数值计算!T$2)*1,技能效果!$B:$B,0)),"")</f>
        <v/>
      </c>
      <c r="U52" s="71" t="str">
        <f>IFERROR(INDEX(技能效果!$H:$H,MATCH((技能数值计算!$G52&amp;技能数值计算!T$2)*1,技能效果!$B:$B,0)),"")</f>
        <v/>
      </c>
      <c r="V52" s="75"/>
      <c r="W52" s="71" t="str">
        <f>IF(V52*IFERROR(INDEX(DetailType!$E:$E,MATCH(技能数值计算!U52,DetailType!$A:$A,0)),0)*IFERROR(IF(IF(INDEX(技能效果!Z:Z,MATCH((技能数值计算!$G52&amp;技能数值计算!T$2)*1,技能效果!$B:$B,0))="",1,INDEX(技能效果!Z:Z,MATCH((技能数值计算!$G52&amp;技能数值计算!T$2)*1,技能效果!$B:$B,0)))&gt;20,6,IF(INDEX(技能效果!Z:Z,MATCH((技能数值计算!$G52&amp;技能数值计算!T$2)*1,技能效果!$B:$B,0))="",1,INDEX(技能效果!Z:Z,MATCH((技能数值计算!$G52&amp;技能数值计算!T$2)*1,技能效果!$B:$B,0)))),0)=0,"",V52*IFERROR(INDEX(DetailType!$E:$E,MATCH(技能数值计算!U52,DetailType!$A:$A,0)),0)*IFERROR(IF(IF(INDEX(技能效果!Z:Z,MATCH((技能数值计算!$G52&amp;技能数值计算!T$2)*1,技能效果!$B:$B,0))="",1,INDEX(技能效果!Z:Z,MATCH((技能数值计算!$G52&amp;技能数值计算!T$2)*1,技能效果!$B:$B,0)))&gt;20,6,IF(INDEX(技能效果!Z:Z,MATCH((技能数值计算!$G52&amp;技能数值计算!T$2)*1,技能效果!$B:$B,0))="",1,INDEX(技能效果!Z:Z,MATCH((技能数值计算!$G52&amp;技能数值计算!T$2)*1,技能效果!$B:$B,0)))),0))</f>
        <v/>
      </c>
      <c r="X52" s="71" t="str">
        <f>IFERROR(INDEX(技能效果!$C:$C,MATCH((技能数值计算!$G52&amp;技能数值计算!X$2)*1,技能效果!$B:$B,0)),"")</f>
        <v/>
      </c>
      <c r="Y52" s="71" t="str">
        <f>IFERROR(INDEX(技能效果!$H:$H,MATCH((技能数值计算!$G52&amp;技能数值计算!X$2)*1,技能效果!$B:$B,0)),"")</f>
        <v/>
      </c>
      <c r="Z52" s="75"/>
      <c r="AA52" s="71" t="str">
        <f>IF(Z52*IFERROR(INDEX(DetailType!$E:$E,MATCH(技能数值计算!Y52,DetailType!$A:$A,0)),0)*IFERROR(IF(IF(INDEX(技能效果!AD:AD,MATCH((技能数值计算!$G52&amp;技能数值计算!X$2)*1,技能效果!$B:$B,0))="",1,INDEX(技能效果!AD:AD,MATCH((技能数值计算!$G52&amp;技能数值计算!X$2)*1,技能效果!$B:$B,0)))&gt;20,6,IF(INDEX(技能效果!AD:AD,MATCH((技能数值计算!$G52&amp;技能数值计算!X$2)*1,技能效果!$B:$B,0))="",1,INDEX(技能效果!AD:AD,MATCH((技能数值计算!$G52&amp;技能数值计算!X$2)*1,技能效果!$B:$B,0)))),0)=0,"",Z52*IFERROR(INDEX(DetailType!$E:$E,MATCH(技能数值计算!Y52,DetailType!$A:$A,0)),0)*IFERROR(IF(IF(INDEX(技能效果!AD:AD,MATCH((技能数值计算!$G52&amp;技能数值计算!X$2)*1,技能效果!$B:$B,0))="",1,INDEX(技能效果!AD:AD,MATCH((技能数值计算!$G52&amp;技能数值计算!X$2)*1,技能效果!$B:$B,0)))&gt;20,6,IF(INDEX(技能效果!AD:AD,MATCH((技能数值计算!$G52&amp;技能数值计算!X$2)*1,技能效果!$B:$B,0))="",1,INDEX(技能效果!AD:AD,MATCH((技能数值计算!$G52&amp;技能数值计算!X$2)*1,技能效果!$B:$B,0)))),0))</f>
        <v/>
      </c>
      <c r="AB52" s="71" t="str">
        <f>IFERROR(INDEX(技能效果!$C:$C,MATCH((技能数值计算!$G52&amp;技能数值计算!AB$2)*1,技能效果!$B:$B,0)),"")</f>
        <v/>
      </c>
      <c r="AC52" s="71" t="str">
        <f>IFERROR(INDEX(技能效果!$H:$H,MATCH((技能数值计算!$G52&amp;技能数值计算!AB$2)*1,技能效果!$B:$B,0)),"")</f>
        <v/>
      </c>
      <c r="AD52" s="75"/>
      <c r="AE52" s="72" t="str">
        <f>IF(AD52*IFERROR(INDEX(DetailType!$E:$E,MATCH(技能数值计算!AC52,DetailType!$A:$A,0)),0)*IFERROR(IF(IF(INDEX(技能效果!AG:AG,MATCH((技能数值计算!$G52&amp;技能数值计算!AB$2)*1,技能效果!$B:$B,0))="",1,INDEX(技能效果!AG:AG,MATCH((技能数值计算!$G52&amp;技能数值计算!AB$2)*1,技能效果!$B:$B,0)))&gt;20,6,IF(INDEX(技能效果!AG:AG,MATCH((技能数值计算!$G52&amp;技能数值计算!AB$2)*1,技能效果!$B:$B,0))="",1,INDEX(技能效果!AG:AG,MATCH((技能数值计算!$G52&amp;技能数值计算!AB$2)*1,技能效果!$B:$B,0)))),0)=0,"",AD52*IFERROR(INDEX(DetailType!$E:$E,MATCH(技能数值计算!AC52,DetailType!$A:$A,0)),0)*IFERROR(IF(IF(INDEX(技能效果!AG:AG,MATCH((技能数值计算!$G52&amp;技能数值计算!AB$2)*1,技能效果!$B:$B,0))="",1,INDEX(技能效果!AG:AG,MATCH((技能数值计算!$G52&amp;技能数值计算!AB$2)*1,技能效果!$B:$B,0)))&gt;20,6,IF(INDEX(技能效果!AG:AG,MATCH((技能数值计算!$G52&amp;技能数值计算!AB$2)*1,技能效果!$B:$B,0))="",1,INDEX(技能效果!AG:AG,MATCH((技能数值计算!$G52&amp;技能数值计算!AB$2)*1,技能效果!$B:$B,0)))),0))</f>
        <v/>
      </c>
    </row>
    <row r="53" spans="7:31" x14ac:dyDescent="0.3">
      <c r="G53" s="77">
        <f>技能!B98</f>
        <v>1302006</v>
      </c>
      <c r="H53" s="78" t="str">
        <f>INDEX(技能!E:E,MATCH(技能数值计算!G53,技能!B:B,0))</f>
        <v>红莲缇娜技能2</v>
      </c>
      <c r="I53" s="81"/>
      <c r="J53" s="85">
        <v>3</v>
      </c>
      <c r="K53" s="86">
        <f t="shared" si="0"/>
        <v>1.5</v>
      </c>
      <c r="L53" s="83" t="str">
        <f>IFERROR(INDEX(技能效果!$C:$C,MATCH((技能数值计算!$G53&amp;技能数值计算!L$2)*1,技能效果!$B:$B,0)),"")</f>
        <v>红莲缇娜技能2回复生命</v>
      </c>
      <c r="M53" s="71">
        <f>IFERROR(INDEX(技能效果!$H:$H,MATCH((技能数值计算!$G53&amp;技能数值计算!L$2)*1,技能效果!$B:$B,0)),"")</f>
        <v>2003</v>
      </c>
      <c r="N53" s="75">
        <v>0.3</v>
      </c>
      <c r="O53" s="71">
        <f>IF(N53*IFERROR(INDEX(DetailType!$E:$E,MATCH(技能数值计算!M53,DetailType!$A:$A,0)),0)*IFERROR(IF(IF(INDEX(技能效果!R:R,MATCH((技能数值计算!$G53&amp;技能数值计算!L$2)*1,技能效果!$B:$B,0))="",1,INDEX(技能效果!R:R,MATCH((技能数值计算!$G53&amp;技能数值计算!L$2)*1,技能效果!$B:$B,0)))&gt;20,6,IF(INDEX(技能效果!R:R,MATCH((技能数值计算!$G53&amp;技能数值计算!L$2)*1,技能效果!$B:$B,0))="",1,INDEX(技能效果!R:R,MATCH((技能数值计算!$G53&amp;技能数值计算!L$2)*1,技能效果!$B:$B,0)))),0)=0,"",N53*IFERROR(INDEX(DetailType!$E:$E,MATCH(技能数值计算!M53,DetailType!$A:$A,0)),0)*IFERROR(IF(IF(INDEX(技能效果!R:R,MATCH((技能数值计算!$G53&amp;技能数值计算!L$2)*1,技能效果!$B:$B,0))="",1,INDEX(技能效果!R:R,MATCH((技能数值计算!$G53&amp;技能数值计算!L$2)*1,技能效果!$B:$B,0)))&gt;20,6,IF(INDEX(技能效果!R:R,MATCH((技能数值计算!$G53&amp;技能数值计算!L$2)*1,技能效果!$B:$B,0))="",1,INDEX(技能效果!R:R,MATCH((技能数值计算!$G53&amp;技能数值计算!L$2)*1,技能效果!$B:$B,0)))),0))</f>
        <v>1.5</v>
      </c>
      <c r="P53" s="71" t="str">
        <f>IFERROR(INDEX(技能效果!$C:$C,MATCH((技能数值计算!$G53&amp;技能数值计算!P$2)*1,技能效果!$B:$B,0)),"")</f>
        <v/>
      </c>
      <c r="Q53" s="71" t="str">
        <f>IFERROR(INDEX(技能效果!$H:$H,MATCH((技能数值计算!$G53&amp;技能数值计算!P$2)*1,技能效果!$B:$B,0)),"")</f>
        <v/>
      </c>
      <c r="R53" s="75"/>
      <c r="S53" s="71" t="str">
        <f>IF(R53*IFERROR(INDEX(DetailType!$E:$E,MATCH(技能数值计算!Q53,DetailType!$A:$A,0)),0)*IFERROR(IF(IF(INDEX(技能效果!V:V,MATCH((技能数值计算!$G53&amp;技能数值计算!P$2)*1,技能效果!$B:$B,0))="",1,INDEX(技能效果!V:V,MATCH((技能数值计算!$G53&amp;技能数值计算!P$2)*1,技能效果!$B:$B,0)))&gt;20,6,IF(INDEX(技能效果!V:V,MATCH((技能数值计算!$G53&amp;技能数值计算!P$2)*1,技能效果!$B:$B,0))="",1,INDEX(技能效果!V:V,MATCH((技能数值计算!$G53&amp;技能数值计算!P$2)*1,技能效果!$B:$B,0)))),0)=0,"",R53*IFERROR(INDEX(DetailType!$E:$E,MATCH(技能数值计算!Q53,DetailType!$A:$A,0)),0)*IFERROR(IF(IF(INDEX(技能效果!V:V,MATCH((技能数值计算!$G53&amp;技能数值计算!P$2)*1,技能效果!$B:$B,0))="",1,INDEX(技能效果!V:V,MATCH((技能数值计算!$G53&amp;技能数值计算!P$2)*1,技能效果!$B:$B,0)))&gt;20,6,IF(INDEX(技能效果!V:V,MATCH((技能数值计算!$G53&amp;技能数值计算!P$2)*1,技能效果!$B:$B,0))="",1,INDEX(技能效果!V:V,MATCH((技能数值计算!$G53&amp;技能数值计算!P$2)*1,技能效果!$B:$B,0)))),0))</f>
        <v/>
      </c>
      <c r="T53" s="71" t="str">
        <f>IFERROR(INDEX(技能效果!$C:$C,MATCH((技能数值计算!$G53&amp;技能数值计算!T$2)*1,技能效果!$B:$B,0)),"")</f>
        <v/>
      </c>
      <c r="U53" s="71" t="str">
        <f>IFERROR(INDEX(技能效果!$H:$H,MATCH((技能数值计算!$G53&amp;技能数值计算!T$2)*1,技能效果!$B:$B,0)),"")</f>
        <v/>
      </c>
      <c r="V53" s="75"/>
      <c r="W53" s="71" t="str">
        <f>IF(V53*IFERROR(INDEX(DetailType!$E:$E,MATCH(技能数值计算!U53,DetailType!$A:$A,0)),0)*IFERROR(IF(IF(INDEX(技能效果!Z:Z,MATCH((技能数值计算!$G53&amp;技能数值计算!T$2)*1,技能效果!$B:$B,0))="",1,INDEX(技能效果!Z:Z,MATCH((技能数值计算!$G53&amp;技能数值计算!T$2)*1,技能效果!$B:$B,0)))&gt;20,6,IF(INDEX(技能效果!Z:Z,MATCH((技能数值计算!$G53&amp;技能数值计算!T$2)*1,技能效果!$B:$B,0))="",1,INDEX(技能效果!Z:Z,MATCH((技能数值计算!$G53&amp;技能数值计算!T$2)*1,技能效果!$B:$B,0)))),0)=0,"",V53*IFERROR(INDEX(DetailType!$E:$E,MATCH(技能数值计算!U53,DetailType!$A:$A,0)),0)*IFERROR(IF(IF(INDEX(技能效果!Z:Z,MATCH((技能数值计算!$G53&amp;技能数值计算!T$2)*1,技能效果!$B:$B,0))="",1,INDEX(技能效果!Z:Z,MATCH((技能数值计算!$G53&amp;技能数值计算!T$2)*1,技能效果!$B:$B,0)))&gt;20,6,IF(INDEX(技能效果!Z:Z,MATCH((技能数值计算!$G53&amp;技能数值计算!T$2)*1,技能效果!$B:$B,0))="",1,INDEX(技能效果!Z:Z,MATCH((技能数值计算!$G53&amp;技能数值计算!T$2)*1,技能效果!$B:$B,0)))),0))</f>
        <v/>
      </c>
      <c r="X53" s="71" t="str">
        <f>IFERROR(INDEX(技能效果!$C:$C,MATCH((技能数值计算!$G53&amp;技能数值计算!X$2)*1,技能效果!$B:$B,0)),"")</f>
        <v/>
      </c>
      <c r="Y53" s="71" t="str">
        <f>IFERROR(INDEX(技能效果!$H:$H,MATCH((技能数值计算!$G53&amp;技能数值计算!X$2)*1,技能效果!$B:$B,0)),"")</f>
        <v/>
      </c>
      <c r="Z53" s="75"/>
      <c r="AA53" s="71" t="str">
        <f>IF(Z53*IFERROR(INDEX(DetailType!$E:$E,MATCH(技能数值计算!Y53,DetailType!$A:$A,0)),0)*IFERROR(IF(IF(INDEX(技能效果!AD:AD,MATCH((技能数值计算!$G53&amp;技能数值计算!X$2)*1,技能效果!$B:$B,0))="",1,INDEX(技能效果!AD:AD,MATCH((技能数值计算!$G53&amp;技能数值计算!X$2)*1,技能效果!$B:$B,0)))&gt;20,6,IF(INDEX(技能效果!AD:AD,MATCH((技能数值计算!$G53&amp;技能数值计算!X$2)*1,技能效果!$B:$B,0))="",1,INDEX(技能效果!AD:AD,MATCH((技能数值计算!$G53&amp;技能数值计算!X$2)*1,技能效果!$B:$B,0)))),0)=0,"",Z53*IFERROR(INDEX(DetailType!$E:$E,MATCH(技能数值计算!Y53,DetailType!$A:$A,0)),0)*IFERROR(IF(IF(INDEX(技能效果!AD:AD,MATCH((技能数值计算!$G53&amp;技能数值计算!X$2)*1,技能效果!$B:$B,0))="",1,INDEX(技能效果!AD:AD,MATCH((技能数值计算!$G53&amp;技能数值计算!X$2)*1,技能效果!$B:$B,0)))&gt;20,6,IF(INDEX(技能效果!AD:AD,MATCH((技能数值计算!$G53&amp;技能数值计算!X$2)*1,技能效果!$B:$B,0))="",1,INDEX(技能效果!AD:AD,MATCH((技能数值计算!$G53&amp;技能数值计算!X$2)*1,技能效果!$B:$B,0)))),0))</f>
        <v/>
      </c>
      <c r="AB53" s="71" t="str">
        <f>IFERROR(INDEX(技能效果!$C:$C,MATCH((技能数值计算!$G53&amp;技能数值计算!AB$2)*1,技能效果!$B:$B,0)),"")</f>
        <v/>
      </c>
      <c r="AC53" s="71" t="str">
        <f>IFERROR(INDEX(技能效果!$H:$H,MATCH((技能数值计算!$G53&amp;技能数值计算!AB$2)*1,技能效果!$B:$B,0)),"")</f>
        <v/>
      </c>
      <c r="AD53" s="75"/>
      <c r="AE53" s="72" t="str">
        <f>IF(AD53*IFERROR(INDEX(DetailType!$E:$E,MATCH(技能数值计算!AC53,DetailType!$A:$A,0)),0)*IFERROR(IF(IF(INDEX(技能效果!AG:AG,MATCH((技能数值计算!$G53&amp;技能数值计算!AB$2)*1,技能效果!$B:$B,0))="",1,INDEX(技能效果!AG:AG,MATCH((技能数值计算!$G53&amp;技能数值计算!AB$2)*1,技能效果!$B:$B,0)))&gt;20,6,IF(INDEX(技能效果!AG:AG,MATCH((技能数值计算!$G53&amp;技能数值计算!AB$2)*1,技能效果!$B:$B,0))="",1,INDEX(技能效果!AG:AG,MATCH((技能数值计算!$G53&amp;技能数值计算!AB$2)*1,技能效果!$B:$B,0)))),0)=0,"",AD53*IFERROR(INDEX(DetailType!$E:$E,MATCH(技能数值计算!AC53,DetailType!$A:$A,0)),0)*IFERROR(IF(IF(INDEX(技能效果!AG:AG,MATCH((技能数值计算!$G53&amp;技能数值计算!AB$2)*1,技能效果!$B:$B,0))="",1,INDEX(技能效果!AG:AG,MATCH((技能数值计算!$G53&amp;技能数值计算!AB$2)*1,技能效果!$B:$B,0)))&gt;20,6,IF(INDEX(技能效果!AG:AG,MATCH((技能数值计算!$G53&amp;技能数值计算!AB$2)*1,技能效果!$B:$B,0))="",1,INDEX(技能效果!AG:AG,MATCH((技能数值计算!$G53&amp;技能数值计算!AB$2)*1,技能效果!$B:$B,0)))),0))</f>
        <v/>
      </c>
    </row>
    <row r="54" spans="7:31" x14ac:dyDescent="0.3">
      <c r="G54" s="77">
        <f>技能!B99</f>
        <v>1301007</v>
      </c>
      <c r="H54" s="78" t="str">
        <f>INDEX(技能!E:E,MATCH(技能数值计算!G54,技能!B:B,0))</f>
        <v>战斗曹焱兵技能1</v>
      </c>
      <c r="I54" s="81"/>
      <c r="J54" s="85">
        <v>3</v>
      </c>
      <c r="K54" s="86">
        <f t="shared" si="0"/>
        <v>2</v>
      </c>
      <c r="L54" s="83" t="str">
        <f>IFERROR(INDEX(技能效果!$C:$C,MATCH((技能数值计算!$G54&amp;技能数值计算!L$2)*1,技能效果!$B:$B,0)),"")</f>
        <v>战斗曹焱兵技能1伤害</v>
      </c>
      <c r="M54" s="71">
        <f>IFERROR(INDEX(技能效果!$H:$H,MATCH((技能数值计算!$G54&amp;技能数值计算!L$2)*1,技能效果!$B:$B,0)),"")</f>
        <v>1001</v>
      </c>
      <c r="N54" s="75">
        <v>2</v>
      </c>
      <c r="O54" s="71">
        <f>IF(N54*IFERROR(INDEX(DetailType!$E:$E,MATCH(技能数值计算!M54,DetailType!$A:$A,0)),0)*IFERROR(IF(IF(INDEX(技能效果!R:R,MATCH((技能数值计算!$G54&amp;技能数值计算!L$2)*1,技能效果!$B:$B,0))="",1,INDEX(技能效果!R:R,MATCH((技能数值计算!$G54&amp;技能数值计算!L$2)*1,技能效果!$B:$B,0)))&gt;20,6,IF(INDEX(技能效果!R:R,MATCH((技能数值计算!$G54&amp;技能数值计算!L$2)*1,技能效果!$B:$B,0))="",1,INDEX(技能效果!R:R,MATCH((技能数值计算!$G54&amp;技能数值计算!L$2)*1,技能效果!$B:$B,0)))),0)=0,"",N54*IFERROR(INDEX(DetailType!$E:$E,MATCH(技能数值计算!M54,DetailType!$A:$A,0)),0)*IFERROR(IF(IF(INDEX(技能效果!R:R,MATCH((技能数值计算!$G54&amp;技能数值计算!L$2)*1,技能效果!$B:$B,0))="",1,INDEX(技能效果!R:R,MATCH((技能数值计算!$G54&amp;技能数值计算!L$2)*1,技能效果!$B:$B,0)))&gt;20,6,IF(INDEX(技能效果!R:R,MATCH((技能数值计算!$G54&amp;技能数值计算!L$2)*1,技能效果!$B:$B,0))="",1,INDEX(技能效果!R:R,MATCH((技能数值计算!$G54&amp;技能数值计算!L$2)*1,技能效果!$B:$B,0)))),0))</f>
        <v>2</v>
      </c>
      <c r="P54" s="71" t="str">
        <f>IFERROR(INDEX(技能效果!$C:$C,MATCH((技能数值计算!$G54&amp;技能数值计算!P$2)*1,技能效果!$B:$B,0)),"")</f>
        <v/>
      </c>
      <c r="Q54" s="71" t="str">
        <f>IFERROR(INDEX(技能效果!$H:$H,MATCH((技能数值计算!$G54&amp;技能数值计算!P$2)*1,技能效果!$B:$B,0)),"")</f>
        <v/>
      </c>
      <c r="R54" s="75"/>
      <c r="S54" s="71" t="str">
        <f>IF(R54*IFERROR(INDEX(DetailType!$E:$E,MATCH(技能数值计算!Q54,DetailType!$A:$A,0)),0)*IFERROR(IF(IF(INDEX(技能效果!V:V,MATCH((技能数值计算!$G54&amp;技能数值计算!P$2)*1,技能效果!$B:$B,0))="",1,INDEX(技能效果!V:V,MATCH((技能数值计算!$G54&amp;技能数值计算!P$2)*1,技能效果!$B:$B,0)))&gt;20,6,IF(INDEX(技能效果!V:V,MATCH((技能数值计算!$G54&amp;技能数值计算!P$2)*1,技能效果!$B:$B,0))="",1,INDEX(技能效果!V:V,MATCH((技能数值计算!$G54&amp;技能数值计算!P$2)*1,技能效果!$B:$B,0)))),0)=0,"",R54*IFERROR(INDEX(DetailType!$E:$E,MATCH(技能数值计算!Q54,DetailType!$A:$A,0)),0)*IFERROR(IF(IF(INDEX(技能效果!V:V,MATCH((技能数值计算!$G54&amp;技能数值计算!P$2)*1,技能效果!$B:$B,0))="",1,INDEX(技能效果!V:V,MATCH((技能数值计算!$G54&amp;技能数值计算!P$2)*1,技能效果!$B:$B,0)))&gt;20,6,IF(INDEX(技能效果!V:V,MATCH((技能数值计算!$G54&amp;技能数值计算!P$2)*1,技能效果!$B:$B,0))="",1,INDEX(技能效果!V:V,MATCH((技能数值计算!$G54&amp;技能数值计算!P$2)*1,技能效果!$B:$B,0)))),0))</f>
        <v/>
      </c>
      <c r="T54" s="71" t="str">
        <f>IFERROR(INDEX(技能效果!$C:$C,MATCH((技能数值计算!$G54&amp;技能数值计算!T$2)*1,技能效果!$B:$B,0)),"")</f>
        <v/>
      </c>
      <c r="U54" s="71" t="str">
        <f>IFERROR(INDEX(技能效果!$H:$H,MATCH((技能数值计算!$G54&amp;技能数值计算!T$2)*1,技能效果!$B:$B,0)),"")</f>
        <v/>
      </c>
      <c r="V54" s="75"/>
      <c r="W54" s="71" t="str">
        <f>IF(V54*IFERROR(INDEX(DetailType!$E:$E,MATCH(技能数值计算!U54,DetailType!$A:$A,0)),0)*IFERROR(IF(IF(INDEX(技能效果!Z:Z,MATCH((技能数值计算!$G54&amp;技能数值计算!T$2)*1,技能效果!$B:$B,0))="",1,INDEX(技能效果!Z:Z,MATCH((技能数值计算!$G54&amp;技能数值计算!T$2)*1,技能效果!$B:$B,0)))&gt;20,6,IF(INDEX(技能效果!Z:Z,MATCH((技能数值计算!$G54&amp;技能数值计算!T$2)*1,技能效果!$B:$B,0))="",1,INDEX(技能效果!Z:Z,MATCH((技能数值计算!$G54&amp;技能数值计算!T$2)*1,技能效果!$B:$B,0)))),0)=0,"",V54*IFERROR(INDEX(DetailType!$E:$E,MATCH(技能数值计算!U54,DetailType!$A:$A,0)),0)*IFERROR(IF(IF(INDEX(技能效果!Z:Z,MATCH((技能数值计算!$G54&amp;技能数值计算!T$2)*1,技能效果!$B:$B,0))="",1,INDEX(技能效果!Z:Z,MATCH((技能数值计算!$G54&amp;技能数值计算!T$2)*1,技能效果!$B:$B,0)))&gt;20,6,IF(INDEX(技能效果!Z:Z,MATCH((技能数值计算!$G54&amp;技能数值计算!T$2)*1,技能效果!$B:$B,0))="",1,INDEX(技能效果!Z:Z,MATCH((技能数值计算!$G54&amp;技能数值计算!T$2)*1,技能效果!$B:$B,0)))),0))</f>
        <v/>
      </c>
      <c r="X54" s="71" t="str">
        <f>IFERROR(INDEX(技能效果!$C:$C,MATCH((技能数值计算!$G54&amp;技能数值计算!X$2)*1,技能效果!$B:$B,0)),"")</f>
        <v/>
      </c>
      <c r="Y54" s="71" t="str">
        <f>IFERROR(INDEX(技能效果!$H:$H,MATCH((技能数值计算!$G54&amp;技能数值计算!X$2)*1,技能效果!$B:$B,0)),"")</f>
        <v/>
      </c>
      <c r="Z54" s="75"/>
      <c r="AA54" s="71" t="str">
        <f>IF(Z54*IFERROR(INDEX(DetailType!$E:$E,MATCH(技能数值计算!Y54,DetailType!$A:$A,0)),0)*IFERROR(IF(IF(INDEX(技能效果!AD:AD,MATCH((技能数值计算!$G54&amp;技能数值计算!X$2)*1,技能效果!$B:$B,0))="",1,INDEX(技能效果!AD:AD,MATCH((技能数值计算!$G54&amp;技能数值计算!X$2)*1,技能效果!$B:$B,0)))&gt;20,6,IF(INDEX(技能效果!AD:AD,MATCH((技能数值计算!$G54&amp;技能数值计算!X$2)*1,技能效果!$B:$B,0))="",1,INDEX(技能效果!AD:AD,MATCH((技能数值计算!$G54&amp;技能数值计算!X$2)*1,技能效果!$B:$B,0)))),0)=0,"",Z54*IFERROR(INDEX(DetailType!$E:$E,MATCH(技能数值计算!Y54,DetailType!$A:$A,0)),0)*IFERROR(IF(IF(INDEX(技能效果!AD:AD,MATCH((技能数值计算!$G54&amp;技能数值计算!X$2)*1,技能效果!$B:$B,0))="",1,INDEX(技能效果!AD:AD,MATCH((技能数值计算!$G54&amp;技能数值计算!X$2)*1,技能效果!$B:$B,0)))&gt;20,6,IF(INDEX(技能效果!AD:AD,MATCH((技能数值计算!$G54&amp;技能数值计算!X$2)*1,技能效果!$B:$B,0))="",1,INDEX(技能效果!AD:AD,MATCH((技能数值计算!$G54&amp;技能数值计算!X$2)*1,技能效果!$B:$B,0)))),0))</f>
        <v/>
      </c>
      <c r="AB54" s="71" t="str">
        <f>IFERROR(INDEX(技能效果!$C:$C,MATCH((技能数值计算!$G54&amp;技能数值计算!AB$2)*1,技能效果!$B:$B,0)),"")</f>
        <v/>
      </c>
      <c r="AC54" s="71" t="str">
        <f>IFERROR(INDEX(技能效果!$H:$H,MATCH((技能数值计算!$G54&amp;技能数值计算!AB$2)*1,技能效果!$B:$B,0)),"")</f>
        <v/>
      </c>
      <c r="AD54" s="75"/>
      <c r="AE54" s="72" t="str">
        <f>IF(AD54*IFERROR(INDEX(DetailType!$E:$E,MATCH(技能数值计算!AC54,DetailType!$A:$A,0)),0)*IFERROR(IF(IF(INDEX(技能效果!AG:AG,MATCH((技能数值计算!$G54&amp;技能数值计算!AB$2)*1,技能效果!$B:$B,0))="",1,INDEX(技能效果!AG:AG,MATCH((技能数值计算!$G54&amp;技能数值计算!AB$2)*1,技能效果!$B:$B,0)))&gt;20,6,IF(INDEX(技能效果!AG:AG,MATCH((技能数值计算!$G54&amp;技能数值计算!AB$2)*1,技能效果!$B:$B,0))="",1,INDEX(技能效果!AG:AG,MATCH((技能数值计算!$G54&amp;技能数值计算!AB$2)*1,技能效果!$B:$B,0)))),0)=0,"",AD54*IFERROR(INDEX(DetailType!$E:$E,MATCH(技能数值计算!AC54,DetailType!$A:$A,0)),0)*IFERROR(IF(IF(INDEX(技能效果!AG:AG,MATCH((技能数值计算!$G54&amp;技能数值计算!AB$2)*1,技能效果!$B:$B,0))="",1,INDEX(技能效果!AG:AG,MATCH((技能数值计算!$G54&amp;技能数值计算!AB$2)*1,技能效果!$B:$B,0)))&gt;20,6,IF(INDEX(技能效果!AG:AG,MATCH((技能数值计算!$G54&amp;技能数值计算!AB$2)*1,技能效果!$B:$B,0))="",1,INDEX(技能效果!AG:AG,MATCH((技能数值计算!$G54&amp;技能数值计算!AB$2)*1,技能效果!$B:$B,0)))),0))</f>
        <v/>
      </c>
    </row>
    <row r="55" spans="7:31" x14ac:dyDescent="0.3">
      <c r="G55" s="77">
        <f>技能!B100</f>
        <v>1302007</v>
      </c>
      <c r="H55" s="78" t="str">
        <f>INDEX(技能!E:E,MATCH(技能数值计算!G55,技能!B:B,0))</f>
        <v>战斗曹焱兵技能2</v>
      </c>
      <c r="I55" s="81"/>
      <c r="J55" s="85">
        <v>3</v>
      </c>
      <c r="K55" s="86">
        <f t="shared" si="0"/>
        <v>4</v>
      </c>
      <c r="L55" s="83" t="str">
        <f>IFERROR(INDEX(技能效果!$C:$C,MATCH((技能数值计算!$G55&amp;技能数值计算!L$2)*1,技能效果!$B:$B,0)),"")</f>
        <v>战斗曹焱兵技能2伤害</v>
      </c>
      <c r="M55" s="71">
        <f>IFERROR(INDEX(技能效果!$H:$H,MATCH((技能数值计算!$G55&amp;技能数值计算!L$2)*1,技能效果!$B:$B,0)),"")</f>
        <v>1001</v>
      </c>
      <c r="N55" s="75">
        <v>1</v>
      </c>
      <c r="O55" s="71">
        <f>IF(N55*IFERROR(INDEX(DetailType!$E:$E,MATCH(技能数值计算!M55,DetailType!$A:$A,0)),0)*IFERROR(IF(IF(INDEX(技能效果!R:R,MATCH((技能数值计算!$G55&amp;技能数值计算!L$2)*1,技能效果!$B:$B,0))="",1,INDEX(技能效果!R:R,MATCH((技能数值计算!$G55&amp;技能数值计算!L$2)*1,技能效果!$B:$B,0)))&gt;20,6,IF(INDEX(技能效果!R:R,MATCH((技能数值计算!$G55&amp;技能数值计算!L$2)*1,技能效果!$B:$B,0))="",1,INDEX(技能效果!R:R,MATCH((技能数值计算!$G55&amp;技能数值计算!L$2)*1,技能效果!$B:$B,0)))),0)=0,"",N55*IFERROR(INDEX(DetailType!$E:$E,MATCH(技能数值计算!M55,DetailType!$A:$A,0)),0)*IFERROR(IF(IF(INDEX(技能效果!R:R,MATCH((技能数值计算!$G55&amp;技能数值计算!L$2)*1,技能效果!$B:$B,0))="",1,INDEX(技能效果!R:R,MATCH((技能数值计算!$G55&amp;技能数值计算!L$2)*1,技能效果!$B:$B,0)))&gt;20,6,IF(INDEX(技能效果!R:R,MATCH((技能数值计算!$G55&amp;技能数值计算!L$2)*1,技能效果!$B:$B,0))="",1,INDEX(技能效果!R:R,MATCH((技能数值计算!$G55&amp;技能数值计算!L$2)*1,技能效果!$B:$B,0)))),0))</f>
        <v>1</v>
      </c>
      <c r="P55" s="71" t="str">
        <f>IFERROR(INDEX(技能效果!$C:$C,MATCH((技能数值计算!$G55&amp;技能数值计算!P$2)*1,技能效果!$B:$B,0)),"")</f>
        <v>战斗曹焱兵技能1禁锢</v>
      </c>
      <c r="Q55" s="71">
        <f>IFERROR(INDEX(技能效果!$H:$H,MATCH((技能数值计算!$G55&amp;技能数值计算!P$2)*1,技能效果!$B:$B,0)),"")</f>
        <v>4001</v>
      </c>
      <c r="R55" s="75">
        <v>1</v>
      </c>
      <c r="S55" s="71">
        <f>IF(R55*IFERROR(INDEX(DetailType!$E:$E,MATCH(技能数值计算!Q55,DetailType!$A:$A,0)),0)*IFERROR(IF(IF(INDEX(技能效果!V:V,MATCH((技能数值计算!$G55&amp;技能数值计算!P$2)*1,技能效果!$B:$B,0))="",1,INDEX(技能效果!V:V,MATCH((技能数值计算!$G55&amp;技能数值计算!P$2)*1,技能效果!$B:$B,0)))&gt;20,6,IF(INDEX(技能效果!V:V,MATCH((技能数值计算!$G55&amp;技能数值计算!P$2)*1,技能效果!$B:$B,0))="",1,INDEX(技能效果!V:V,MATCH((技能数值计算!$G55&amp;技能数值计算!P$2)*1,技能效果!$B:$B,0)))),0)=0,"",R55*IFERROR(INDEX(DetailType!$E:$E,MATCH(技能数值计算!Q55,DetailType!$A:$A,0)),0)*IFERROR(IF(IF(INDEX(技能效果!V:V,MATCH((技能数值计算!$G55&amp;技能数值计算!P$2)*1,技能效果!$B:$B,0))="",1,INDEX(技能效果!V:V,MATCH((技能数值计算!$G55&amp;技能数值计算!P$2)*1,技能效果!$B:$B,0)))&gt;20,6,IF(INDEX(技能效果!V:V,MATCH((技能数值计算!$G55&amp;技能数值计算!P$2)*1,技能效果!$B:$B,0))="",1,INDEX(技能效果!V:V,MATCH((技能数值计算!$G55&amp;技能数值计算!P$2)*1,技能效果!$B:$B,0)))),0))</f>
        <v>3</v>
      </c>
      <c r="T55" s="71" t="str">
        <f>IFERROR(INDEX(技能效果!$C:$C,MATCH((技能数值计算!$G55&amp;技能数值计算!T$2)*1,技能效果!$B:$B,0)),"")</f>
        <v/>
      </c>
      <c r="U55" s="71" t="str">
        <f>IFERROR(INDEX(技能效果!$H:$H,MATCH((技能数值计算!$G55&amp;技能数值计算!T$2)*1,技能效果!$B:$B,0)),"")</f>
        <v/>
      </c>
      <c r="V55" s="75"/>
      <c r="W55" s="71" t="str">
        <f>IF(V55*IFERROR(INDEX(DetailType!$E:$E,MATCH(技能数值计算!U55,DetailType!$A:$A,0)),0)*IFERROR(IF(IF(INDEX(技能效果!Z:Z,MATCH((技能数值计算!$G55&amp;技能数值计算!T$2)*1,技能效果!$B:$B,0))="",1,INDEX(技能效果!Z:Z,MATCH((技能数值计算!$G55&amp;技能数值计算!T$2)*1,技能效果!$B:$B,0)))&gt;20,6,IF(INDEX(技能效果!Z:Z,MATCH((技能数值计算!$G55&amp;技能数值计算!T$2)*1,技能效果!$B:$B,0))="",1,INDEX(技能效果!Z:Z,MATCH((技能数值计算!$G55&amp;技能数值计算!T$2)*1,技能效果!$B:$B,0)))),0)=0,"",V55*IFERROR(INDEX(DetailType!$E:$E,MATCH(技能数值计算!U55,DetailType!$A:$A,0)),0)*IFERROR(IF(IF(INDEX(技能效果!Z:Z,MATCH((技能数值计算!$G55&amp;技能数值计算!T$2)*1,技能效果!$B:$B,0))="",1,INDEX(技能效果!Z:Z,MATCH((技能数值计算!$G55&amp;技能数值计算!T$2)*1,技能效果!$B:$B,0)))&gt;20,6,IF(INDEX(技能效果!Z:Z,MATCH((技能数值计算!$G55&amp;技能数值计算!T$2)*1,技能效果!$B:$B,0))="",1,INDEX(技能效果!Z:Z,MATCH((技能数值计算!$G55&amp;技能数值计算!T$2)*1,技能效果!$B:$B,0)))),0))</f>
        <v/>
      </c>
      <c r="X55" s="71" t="str">
        <f>IFERROR(INDEX(技能效果!$C:$C,MATCH((技能数值计算!$G55&amp;技能数值计算!X$2)*1,技能效果!$B:$B,0)),"")</f>
        <v/>
      </c>
      <c r="Y55" s="71" t="str">
        <f>IFERROR(INDEX(技能效果!$H:$H,MATCH((技能数值计算!$G55&amp;技能数值计算!X$2)*1,技能效果!$B:$B,0)),"")</f>
        <v/>
      </c>
      <c r="Z55" s="75"/>
      <c r="AA55" s="71" t="str">
        <f>IF(Z55*IFERROR(INDEX(DetailType!$E:$E,MATCH(技能数值计算!Y55,DetailType!$A:$A,0)),0)*IFERROR(IF(IF(INDEX(技能效果!AD:AD,MATCH((技能数值计算!$G55&amp;技能数值计算!X$2)*1,技能效果!$B:$B,0))="",1,INDEX(技能效果!AD:AD,MATCH((技能数值计算!$G55&amp;技能数值计算!X$2)*1,技能效果!$B:$B,0)))&gt;20,6,IF(INDEX(技能效果!AD:AD,MATCH((技能数值计算!$G55&amp;技能数值计算!X$2)*1,技能效果!$B:$B,0))="",1,INDEX(技能效果!AD:AD,MATCH((技能数值计算!$G55&amp;技能数值计算!X$2)*1,技能效果!$B:$B,0)))),0)=0,"",Z55*IFERROR(INDEX(DetailType!$E:$E,MATCH(技能数值计算!Y55,DetailType!$A:$A,0)),0)*IFERROR(IF(IF(INDEX(技能效果!AD:AD,MATCH((技能数值计算!$G55&amp;技能数值计算!X$2)*1,技能效果!$B:$B,0))="",1,INDEX(技能效果!AD:AD,MATCH((技能数值计算!$G55&amp;技能数值计算!X$2)*1,技能效果!$B:$B,0)))&gt;20,6,IF(INDEX(技能效果!AD:AD,MATCH((技能数值计算!$G55&amp;技能数值计算!X$2)*1,技能效果!$B:$B,0))="",1,INDEX(技能效果!AD:AD,MATCH((技能数值计算!$G55&amp;技能数值计算!X$2)*1,技能效果!$B:$B,0)))),0))</f>
        <v/>
      </c>
      <c r="AB55" s="71" t="str">
        <f>IFERROR(INDEX(技能效果!$C:$C,MATCH((技能数值计算!$G55&amp;技能数值计算!AB$2)*1,技能效果!$B:$B,0)),"")</f>
        <v/>
      </c>
      <c r="AC55" s="71" t="str">
        <f>IFERROR(INDEX(技能效果!$H:$H,MATCH((技能数值计算!$G55&amp;技能数值计算!AB$2)*1,技能效果!$B:$B,0)),"")</f>
        <v/>
      </c>
      <c r="AD55" s="75"/>
      <c r="AE55" s="72" t="str">
        <f>IF(AD55*IFERROR(INDEX(DetailType!$E:$E,MATCH(技能数值计算!AC55,DetailType!$A:$A,0)),0)*IFERROR(IF(IF(INDEX(技能效果!AG:AG,MATCH((技能数值计算!$G55&amp;技能数值计算!AB$2)*1,技能效果!$B:$B,0))="",1,INDEX(技能效果!AG:AG,MATCH((技能数值计算!$G55&amp;技能数值计算!AB$2)*1,技能效果!$B:$B,0)))&gt;20,6,IF(INDEX(技能效果!AG:AG,MATCH((技能数值计算!$G55&amp;技能数值计算!AB$2)*1,技能效果!$B:$B,0))="",1,INDEX(技能效果!AG:AG,MATCH((技能数值计算!$G55&amp;技能数值计算!AB$2)*1,技能效果!$B:$B,0)))),0)=0,"",AD55*IFERROR(INDEX(DetailType!$E:$E,MATCH(技能数值计算!AC55,DetailType!$A:$A,0)),0)*IFERROR(IF(IF(INDEX(技能效果!AG:AG,MATCH((技能数值计算!$G55&amp;技能数值计算!AB$2)*1,技能效果!$B:$B,0))="",1,INDEX(技能效果!AG:AG,MATCH((技能数值计算!$G55&amp;技能数值计算!AB$2)*1,技能效果!$B:$B,0)))&gt;20,6,IF(INDEX(技能效果!AG:AG,MATCH((技能数值计算!$G55&amp;技能数值计算!AB$2)*1,技能效果!$B:$B,0))="",1,INDEX(技能效果!AG:AG,MATCH((技能数值计算!$G55&amp;技能数值计算!AB$2)*1,技能效果!$B:$B,0)))),0))</f>
        <v/>
      </c>
    </row>
    <row r="56" spans="7:31" x14ac:dyDescent="0.3">
      <c r="G56" s="77">
        <f>技能!B101</f>
        <v>1301008</v>
      </c>
      <c r="H56" s="78" t="str">
        <f>INDEX(技能!E:E,MATCH(技能数值计算!G56,技能!B:B,0))</f>
        <v>黑尔坎普技能1</v>
      </c>
      <c r="I56" s="81"/>
      <c r="J56" s="85">
        <v>3</v>
      </c>
      <c r="K56" s="86">
        <f t="shared" si="0"/>
        <v>3.5</v>
      </c>
      <c r="L56" s="83" t="str">
        <f>IFERROR(INDEX(技能效果!$C:$C,MATCH((技能数值计算!$G56&amp;技能数值计算!L$2)*1,技能效果!$B:$B,0)),"")</f>
        <v>黑尔坎普技能1伤害</v>
      </c>
      <c r="M56" s="71">
        <f>IFERROR(INDEX(技能效果!$H:$H,MATCH((技能数值计算!$G56&amp;技能数值计算!L$2)*1,技能效果!$B:$B,0)),"")</f>
        <v>1001</v>
      </c>
      <c r="N56" s="75">
        <v>2.5</v>
      </c>
      <c r="O56" s="71">
        <f>IF(N56*IFERROR(INDEX(DetailType!$E:$E,MATCH(技能数值计算!M56,DetailType!$A:$A,0)),0)*IFERROR(IF(IF(INDEX(技能效果!R:R,MATCH((技能数值计算!$G56&amp;技能数值计算!L$2)*1,技能效果!$B:$B,0))="",1,INDEX(技能效果!R:R,MATCH((技能数值计算!$G56&amp;技能数值计算!L$2)*1,技能效果!$B:$B,0)))&gt;20,6,IF(INDEX(技能效果!R:R,MATCH((技能数值计算!$G56&amp;技能数值计算!L$2)*1,技能效果!$B:$B,0))="",1,INDEX(技能效果!R:R,MATCH((技能数值计算!$G56&amp;技能数值计算!L$2)*1,技能效果!$B:$B,0)))),0)=0,"",N56*IFERROR(INDEX(DetailType!$E:$E,MATCH(技能数值计算!M56,DetailType!$A:$A,0)),0)*IFERROR(IF(IF(INDEX(技能效果!R:R,MATCH((技能数值计算!$G56&amp;技能数值计算!L$2)*1,技能效果!$B:$B,0))="",1,INDEX(技能效果!R:R,MATCH((技能数值计算!$G56&amp;技能数值计算!L$2)*1,技能效果!$B:$B,0)))&gt;20,6,IF(INDEX(技能效果!R:R,MATCH((技能数值计算!$G56&amp;技能数值计算!L$2)*1,技能效果!$B:$B,0))="",1,INDEX(技能效果!R:R,MATCH((技能数值计算!$G56&amp;技能数值计算!L$2)*1,技能效果!$B:$B,0)))),0))</f>
        <v>2.5</v>
      </c>
      <c r="P56" s="71" t="str">
        <f>IFERROR(INDEX(技能效果!$C:$C,MATCH((技能数值计算!$G56&amp;技能数值计算!P$2)*1,技能效果!$B:$B,0)),"")</f>
        <v>黑尔坎普技能1获得水晶</v>
      </c>
      <c r="Q56" s="71">
        <f>IFERROR(INDEX(技能效果!$H:$H,MATCH((技能数值计算!$G56&amp;技能数值计算!P$2)*1,技能效果!$B:$B,0)),"")</f>
        <v>3001</v>
      </c>
      <c r="R56" s="75">
        <v>2</v>
      </c>
      <c r="S56" s="71">
        <f>IF(R56*IFERROR(INDEX(DetailType!$E:$E,MATCH(技能数值计算!Q56,DetailType!$A:$A,0)),0)*IFERROR(IF(IF(INDEX(技能效果!V:V,MATCH((技能数值计算!$G56&amp;技能数值计算!P$2)*1,技能效果!$B:$B,0))="",1,INDEX(技能效果!V:V,MATCH((技能数值计算!$G56&amp;技能数值计算!P$2)*1,技能效果!$B:$B,0)))&gt;20,6,IF(INDEX(技能效果!V:V,MATCH((技能数值计算!$G56&amp;技能数值计算!P$2)*1,技能效果!$B:$B,0))="",1,INDEX(技能效果!V:V,MATCH((技能数值计算!$G56&amp;技能数值计算!P$2)*1,技能效果!$B:$B,0)))),0)=0,"",R56*IFERROR(INDEX(DetailType!$E:$E,MATCH(技能数值计算!Q56,DetailType!$A:$A,0)),0)*IFERROR(IF(IF(INDEX(技能效果!V:V,MATCH((技能数值计算!$G56&amp;技能数值计算!P$2)*1,技能效果!$B:$B,0))="",1,INDEX(技能效果!V:V,MATCH((技能数值计算!$G56&amp;技能数值计算!P$2)*1,技能效果!$B:$B,0)))&gt;20,6,IF(INDEX(技能效果!V:V,MATCH((技能数值计算!$G56&amp;技能数值计算!P$2)*1,技能效果!$B:$B,0))="",1,INDEX(技能效果!V:V,MATCH((技能数值计算!$G56&amp;技能数值计算!P$2)*1,技能效果!$B:$B,0)))),0))</f>
        <v>1</v>
      </c>
      <c r="T56" s="71" t="str">
        <f>IFERROR(INDEX(技能效果!$C:$C,MATCH((技能数值计算!$G56&amp;技能数值计算!T$2)*1,技能效果!$B:$B,0)),"")</f>
        <v/>
      </c>
      <c r="U56" s="71" t="str">
        <f>IFERROR(INDEX(技能效果!$H:$H,MATCH((技能数值计算!$G56&amp;技能数值计算!T$2)*1,技能效果!$B:$B,0)),"")</f>
        <v/>
      </c>
      <c r="V56" s="75"/>
      <c r="W56" s="71" t="str">
        <f>IF(V56*IFERROR(INDEX(DetailType!$E:$E,MATCH(技能数值计算!U56,DetailType!$A:$A,0)),0)*IFERROR(IF(IF(INDEX(技能效果!Z:Z,MATCH((技能数值计算!$G56&amp;技能数值计算!T$2)*1,技能效果!$B:$B,0))="",1,INDEX(技能效果!Z:Z,MATCH((技能数值计算!$G56&amp;技能数值计算!T$2)*1,技能效果!$B:$B,0)))&gt;20,6,IF(INDEX(技能效果!Z:Z,MATCH((技能数值计算!$G56&amp;技能数值计算!T$2)*1,技能效果!$B:$B,0))="",1,INDEX(技能效果!Z:Z,MATCH((技能数值计算!$G56&amp;技能数值计算!T$2)*1,技能效果!$B:$B,0)))),0)=0,"",V56*IFERROR(INDEX(DetailType!$E:$E,MATCH(技能数值计算!U56,DetailType!$A:$A,0)),0)*IFERROR(IF(IF(INDEX(技能效果!Z:Z,MATCH((技能数值计算!$G56&amp;技能数值计算!T$2)*1,技能效果!$B:$B,0))="",1,INDEX(技能效果!Z:Z,MATCH((技能数值计算!$G56&amp;技能数值计算!T$2)*1,技能效果!$B:$B,0)))&gt;20,6,IF(INDEX(技能效果!Z:Z,MATCH((技能数值计算!$G56&amp;技能数值计算!T$2)*1,技能效果!$B:$B,0))="",1,INDEX(技能效果!Z:Z,MATCH((技能数值计算!$G56&amp;技能数值计算!T$2)*1,技能效果!$B:$B,0)))),0))</f>
        <v/>
      </c>
      <c r="X56" s="71" t="str">
        <f>IFERROR(INDEX(技能效果!$C:$C,MATCH((技能数值计算!$G56&amp;技能数值计算!X$2)*1,技能效果!$B:$B,0)),"")</f>
        <v/>
      </c>
      <c r="Y56" s="71" t="str">
        <f>IFERROR(INDEX(技能效果!$H:$H,MATCH((技能数值计算!$G56&amp;技能数值计算!X$2)*1,技能效果!$B:$B,0)),"")</f>
        <v/>
      </c>
      <c r="Z56" s="75"/>
      <c r="AA56" s="71" t="str">
        <f>IF(Z56*IFERROR(INDEX(DetailType!$E:$E,MATCH(技能数值计算!Y56,DetailType!$A:$A,0)),0)*IFERROR(IF(IF(INDEX(技能效果!AD:AD,MATCH((技能数值计算!$G56&amp;技能数值计算!X$2)*1,技能效果!$B:$B,0))="",1,INDEX(技能效果!AD:AD,MATCH((技能数值计算!$G56&amp;技能数值计算!X$2)*1,技能效果!$B:$B,0)))&gt;20,6,IF(INDEX(技能效果!AD:AD,MATCH((技能数值计算!$G56&amp;技能数值计算!X$2)*1,技能效果!$B:$B,0))="",1,INDEX(技能效果!AD:AD,MATCH((技能数值计算!$G56&amp;技能数值计算!X$2)*1,技能效果!$B:$B,0)))),0)=0,"",Z56*IFERROR(INDEX(DetailType!$E:$E,MATCH(技能数值计算!Y56,DetailType!$A:$A,0)),0)*IFERROR(IF(IF(INDEX(技能效果!AD:AD,MATCH((技能数值计算!$G56&amp;技能数值计算!X$2)*1,技能效果!$B:$B,0))="",1,INDEX(技能效果!AD:AD,MATCH((技能数值计算!$G56&amp;技能数值计算!X$2)*1,技能效果!$B:$B,0)))&gt;20,6,IF(INDEX(技能效果!AD:AD,MATCH((技能数值计算!$G56&amp;技能数值计算!X$2)*1,技能效果!$B:$B,0))="",1,INDEX(技能效果!AD:AD,MATCH((技能数值计算!$G56&amp;技能数值计算!X$2)*1,技能效果!$B:$B,0)))),0))</f>
        <v/>
      </c>
      <c r="AB56" s="71" t="str">
        <f>IFERROR(INDEX(技能效果!$C:$C,MATCH((技能数值计算!$G56&amp;技能数值计算!AB$2)*1,技能效果!$B:$B,0)),"")</f>
        <v/>
      </c>
      <c r="AC56" s="71" t="str">
        <f>IFERROR(INDEX(技能效果!$H:$H,MATCH((技能数值计算!$G56&amp;技能数值计算!AB$2)*1,技能效果!$B:$B,0)),"")</f>
        <v/>
      </c>
      <c r="AD56" s="75"/>
      <c r="AE56" s="72" t="str">
        <f>IF(AD56*IFERROR(INDEX(DetailType!$E:$E,MATCH(技能数值计算!AC56,DetailType!$A:$A,0)),0)*IFERROR(IF(IF(INDEX(技能效果!AG:AG,MATCH((技能数值计算!$G56&amp;技能数值计算!AB$2)*1,技能效果!$B:$B,0))="",1,INDEX(技能效果!AG:AG,MATCH((技能数值计算!$G56&amp;技能数值计算!AB$2)*1,技能效果!$B:$B,0)))&gt;20,6,IF(INDEX(技能效果!AG:AG,MATCH((技能数值计算!$G56&amp;技能数值计算!AB$2)*1,技能效果!$B:$B,0))="",1,INDEX(技能效果!AG:AG,MATCH((技能数值计算!$G56&amp;技能数值计算!AB$2)*1,技能效果!$B:$B,0)))),0)=0,"",AD56*IFERROR(INDEX(DetailType!$E:$E,MATCH(技能数值计算!AC56,DetailType!$A:$A,0)),0)*IFERROR(IF(IF(INDEX(技能效果!AG:AG,MATCH((技能数值计算!$G56&amp;技能数值计算!AB$2)*1,技能效果!$B:$B,0))="",1,INDEX(技能效果!AG:AG,MATCH((技能数值计算!$G56&amp;技能数值计算!AB$2)*1,技能效果!$B:$B,0)))&gt;20,6,IF(INDEX(技能效果!AG:AG,MATCH((技能数值计算!$G56&amp;技能数值计算!AB$2)*1,技能效果!$B:$B,0))="",1,INDEX(技能效果!AG:AG,MATCH((技能数值计算!$G56&amp;技能数值计算!AB$2)*1,技能效果!$B:$B,0)))),0))</f>
        <v/>
      </c>
    </row>
    <row r="57" spans="7:31" x14ac:dyDescent="0.3">
      <c r="G57" s="77">
        <f>技能!B102</f>
        <v>1302008</v>
      </c>
      <c r="H57" s="78" t="str">
        <f>INDEX(技能!E:E,MATCH(技能数值计算!G57,技能!B:B,0))</f>
        <v>黑尔坎普技能2</v>
      </c>
      <c r="I57" s="81"/>
      <c r="J57" s="85">
        <v>3</v>
      </c>
      <c r="K57" s="86">
        <f t="shared" si="0"/>
        <v>2.5</v>
      </c>
      <c r="L57" s="83" t="str">
        <f>IFERROR(INDEX(技能效果!$C:$C,MATCH((技能数值计算!$G57&amp;技能数值计算!L$2)*1,技能效果!$B:$B,0)),"")</f>
        <v>黑尔坎普技能2降低防御</v>
      </c>
      <c r="M57" s="71">
        <f>IFERROR(INDEX(技能效果!$H:$H,MATCH((技能数值计算!$G57&amp;技能数值计算!L$2)*1,技能效果!$B:$B,0)),"")</f>
        <v>4008</v>
      </c>
      <c r="N57" s="75">
        <v>0.5</v>
      </c>
      <c r="O57" s="71">
        <f>IF(N57*IFERROR(INDEX(DetailType!$E:$E,MATCH(技能数值计算!M57,DetailType!$A:$A,0)),0)*IFERROR(IF(IF(INDEX(技能效果!R:R,MATCH((技能数值计算!$G57&amp;技能数值计算!L$2)*1,技能效果!$B:$B,0))="",1,INDEX(技能效果!R:R,MATCH((技能数值计算!$G57&amp;技能数值计算!L$2)*1,技能效果!$B:$B,0)))&gt;20,6,IF(INDEX(技能效果!R:R,MATCH((技能数值计算!$G57&amp;技能数值计算!L$2)*1,技能效果!$B:$B,0))="",1,INDEX(技能效果!R:R,MATCH((技能数值计算!$G57&amp;技能数值计算!L$2)*1,技能效果!$B:$B,0)))),0)=0,"",N57*IFERROR(INDEX(DetailType!$E:$E,MATCH(技能数值计算!M57,DetailType!$A:$A,0)),0)*IFERROR(IF(IF(INDEX(技能效果!R:R,MATCH((技能数值计算!$G57&amp;技能数值计算!L$2)*1,技能效果!$B:$B,0))="",1,INDEX(技能效果!R:R,MATCH((技能数值计算!$G57&amp;技能数值计算!L$2)*1,技能效果!$B:$B,0)))&gt;20,6,IF(INDEX(技能效果!R:R,MATCH((技能数值计算!$G57&amp;技能数值计算!L$2)*1,技能效果!$B:$B,0))="",1,INDEX(技能效果!R:R,MATCH((技能数值计算!$G57&amp;技能数值计算!L$2)*1,技能效果!$B:$B,0)))),0))</f>
        <v>0.5</v>
      </c>
      <c r="P57" s="71" t="str">
        <f>IFERROR(INDEX(技能效果!$C:$C,MATCH((技能数值计算!$G57&amp;技能数值计算!P$2)*1,技能效果!$B:$B,0)),"")</f>
        <v>黑尔坎普技能2偷取水晶</v>
      </c>
      <c r="Q57" s="71">
        <f>IFERROR(INDEX(技能效果!$H:$H,MATCH((技能数值计算!$G57&amp;技能数值计算!P$2)*1,技能效果!$B:$B,0)),"")</f>
        <v>3003</v>
      </c>
      <c r="R57" s="75">
        <v>2</v>
      </c>
      <c r="S57" s="71">
        <f>IF(R57*IFERROR(INDEX(DetailType!$E:$E,MATCH(技能数值计算!Q57,DetailType!$A:$A,0)),0)*IFERROR(IF(IF(INDEX(技能效果!V:V,MATCH((技能数值计算!$G57&amp;技能数值计算!P$2)*1,技能效果!$B:$B,0))="",1,INDEX(技能效果!V:V,MATCH((技能数值计算!$G57&amp;技能数值计算!P$2)*1,技能效果!$B:$B,0)))&gt;20,6,IF(INDEX(技能效果!V:V,MATCH((技能数值计算!$G57&amp;技能数值计算!P$2)*1,技能效果!$B:$B,0))="",1,INDEX(技能效果!V:V,MATCH((技能数值计算!$G57&amp;技能数值计算!P$2)*1,技能效果!$B:$B,0)))),0)=0,"",R57*IFERROR(INDEX(DetailType!$E:$E,MATCH(技能数值计算!Q57,DetailType!$A:$A,0)),0)*IFERROR(IF(IF(INDEX(技能效果!V:V,MATCH((技能数值计算!$G57&amp;技能数值计算!P$2)*1,技能效果!$B:$B,0))="",1,INDEX(技能效果!V:V,MATCH((技能数值计算!$G57&amp;技能数值计算!P$2)*1,技能效果!$B:$B,0)))&gt;20,6,IF(INDEX(技能效果!V:V,MATCH((技能数值计算!$G57&amp;技能数值计算!P$2)*1,技能效果!$B:$B,0))="",1,INDEX(技能效果!V:V,MATCH((技能数值计算!$G57&amp;技能数值计算!P$2)*1,技能效果!$B:$B,0)))),0))</f>
        <v>2</v>
      </c>
      <c r="T57" s="71" t="str">
        <f>IFERROR(INDEX(技能效果!$C:$C,MATCH((技能数值计算!$G57&amp;技能数值计算!T$2)*1,技能效果!$B:$B,0)),"")</f>
        <v/>
      </c>
      <c r="U57" s="71" t="str">
        <f>IFERROR(INDEX(技能效果!$H:$H,MATCH((技能数值计算!$G57&amp;技能数值计算!T$2)*1,技能效果!$B:$B,0)),"")</f>
        <v/>
      </c>
      <c r="V57" s="75"/>
      <c r="W57" s="71" t="str">
        <f>IF(V57*IFERROR(INDEX(DetailType!$E:$E,MATCH(技能数值计算!U57,DetailType!$A:$A,0)),0)*IFERROR(IF(IF(INDEX(技能效果!Z:Z,MATCH((技能数值计算!$G57&amp;技能数值计算!T$2)*1,技能效果!$B:$B,0))="",1,INDEX(技能效果!Z:Z,MATCH((技能数值计算!$G57&amp;技能数值计算!T$2)*1,技能效果!$B:$B,0)))&gt;20,6,IF(INDEX(技能效果!Z:Z,MATCH((技能数值计算!$G57&amp;技能数值计算!T$2)*1,技能效果!$B:$B,0))="",1,INDEX(技能效果!Z:Z,MATCH((技能数值计算!$G57&amp;技能数值计算!T$2)*1,技能效果!$B:$B,0)))),0)=0,"",V57*IFERROR(INDEX(DetailType!$E:$E,MATCH(技能数值计算!U57,DetailType!$A:$A,0)),0)*IFERROR(IF(IF(INDEX(技能效果!Z:Z,MATCH((技能数值计算!$G57&amp;技能数值计算!T$2)*1,技能效果!$B:$B,0))="",1,INDEX(技能效果!Z:Z,MATCH((技能数值计算!$G57&amp;技能数值计算!T$2)*1,技能效果!$B:$B,0)))&gt;20,6,IF(INDEX(技能效果!Z:Z,MATCH((技能数值计算!$G57&amp;技能数值计算!T$2)*1,技能效果!$B:$B,0))="",1,INDEX(技能效果!Z:Z,MATCH((技能数值计算!$G57&amp;技能数值计算!T$2)*1,技能效果!$B:$B,0)))),0))</f>
        <v/>
      </c>
      <c r="X57" s="71" t="str">
        <f>IFERROR(INDEX(技能效果!$C:$C,MATCH((技能数值计算!$G57&amp;技能数值计算!X$2)*1,技能效果!$B:$B,0)),"")</f>
        <v/>
      </c>
      <c r="Y57" s="71" t="str">
        <f>IFERROR(INDEX(技能效果!$H:$H,MATCH((技能数值计算!$G57&amp;技能数值计算!X$2)*1,技能效果!$B:$B,0)),"")</f>
        <v/>
      </c>
      <c r="Z57" s="75"/>
      <c r="AA57" s="71" t="str">
        <f>IF(Z57*IFERROR(INDEX(DetailType!$E:$E,MATCH(技能数值计算!Y57,DetailType!$A:$A,0)),0)*IFERROR(IF(IF(INDEX(技能效果!AD:AD,MATCH((技能数值计算!$G57&amp;技能数值计算!X$2)*1,技能效果!$B:$B,0))="",1,INDEX(技能效果!AD:AD,MATCH((技能数值计算!$G57&amp;技能数值计算!X$2)*1,技能效果!$B:$B,0)))&gt;20,6,IF(INDEX(技能效果!AD:AD,MATCH((技能数值计算!$G57&amp;技能数值计算!X$2)*1,技能效果!$B:$B,0))="",1,INDEX(技能效果!AD:AD,MATCH((技能数值计算!$G57&amp;技能数值计算!X$2)*1,技能效果!$B:$B,0)))),0)=0,"",Z57*IFERROR(INDEX(DetailType!$E:$E,MATCH(技能数值计算!Y57,DetailType!$A:$A,0)),0)*IFERROR(IF(IF(INDEX(技能效果!AD:AD,MATCH((技能数值计算!$G57&amp;技能数值计算!X$2)*1,技能效果!$B:$B,0))="",1,INDEX(技能效果!AD:AD,MATCH((技能数值计算!$G57&amp;技能数值计算!X$2)*1,技能效果!$B:$B,0)))&gt;20,6,IF(INDEX(技能效果!AD:AD,MATCH((技能数值计算!$G57&amp;技能数值计算!X$2)*1,技能效果!$B:$B,0))="",1,INDEX(技能效果!AD:AD,MATCH((技能数值计算!$G57&amp;技能数值计算!X$2)*1,技能效果!$B:$B,0)))),0))</f>
        <v/>
      </c>
      <c r="AB57" s="71" t="str">
        <f>IFERROR(INDEX(技能效果!$C:$C,MATCH((技能数值计算!$G57&amp;技能数值计算!AB$2)*1,技能效果!$B:$B,0)),"")</f>
        <v/>
      </c>
      <c r="AC57" s="71" t="str">
        <f>IFERROR(INDEX(技能效果!$H:$H,MATCH((技能数值计算!$G57&amp;技能数值计算!AB$2)*1,技能效果!$B:$B,0)),"")</f>
        <v/>
      </c>
      <c r="AD57" s="75"/>
      <c r="AE57" s="72" t="str">
        <f>IF(AD57*IFERROR(INDEX(DetailType!$E:$E,MATCH(技能数值计算!AC57,DetailType!$A:$A,0)),0)*IFERROR(IF(IF(INDEX(技能效果!AG:AG,MATCH((技能数值计算!$G57&amp;技能数值计算!AB$2)*1,技能效果!$B:$B,0))="",1,INDEX(技能效果!AG:AG,MATCH((技能数值计算!$G57&amp;技能数值计算!AB$2)*1,技能效果!$B:$B,0)))&gt;20,6,IF(INDEX(技能效果!AG:AG,MATCH((技能数值计算!$G57&amp;技能数值计算!AB$2)*1,技能效果!$B:$B,0))="",1,INDEX(技能效果!AG:AG,MATCH((技能数值计算!$G57&amp;技能数值计算!AB$2)*1,技能效果!$B:$B,0)))),0)=0,"",AD57*IFERROR(INDEX(DetailType!$E:$E,MATCH(技能数值计算!AC57,DetailType!$A:$A,0)),0)*IFERROR(IF(IF(INDEX(技能效果!AG:AG,MATCH((技能数值计算!$G57&amp;技能数值计算!AB$2)*1,技能效果!$B:$B,0))="",1,INDEX(技能效果!AG:AG,MATCH((技能数值计算!$G57&amp;技能数值计算!AB$2)*1,技能效果!$B:$B,0)))&gt;20,6,IF(INDEX(技能效果!AG:AG,MATCH((技能数值计算!$G57&amp;技能数值计算!AB$2)*1,技能效果!$B:$B,0))="",1,INDEX(技能效果!AG:AG,MATCH((技能数值计算!$G57&amp;技能数值计算!AB$2)*1,技能效果!$B:$B,0)))),0))</f>
        <v/>
      </c>
    </row>
    <row r="58" spans="7:31" x14ac:dyDescent="0.3">
      <c r="G58" s="77">
        <f>技能!B103</f>
        <v>1301009</v>
      </c>
      <c r="H58" s="78" t="str">
        <f>INDEX(技能!E:E,MATCH(技能数值计算!G58,技能!B:B,0))</f>
        <v>北落师门技能1</v>
      </c>
      <c r="I58" s="81"/>
      <c r="J58" s="85">
        <v>3</v>
      </c>
      <c r="K58" s="86">
        <f t="shared" si="0"/>
        <v>3.5</v>
      </c>
      <c r="L58" s="83" t="str">
        <f>IFERROR(INDEX(技能效果!$C:$C,MATCH((技能数值计算!$G58&amp;技能数值计算!L$2)*1,技能效果!$B:$B,0)),"")</f>
        <v>北落师门技能1伤害</v>
      </c>
      <c r="M58" s="71">
        <f>IFERROR(INDEX(技能效果!$H:$H,MATCH((技能数值计算!$G58&amp;技能数值计算!L$2)*1,技能效果!$B:$B,0)),"")</f>
        <v>1001</v>
      </c>
      <c r="N58" s="75">
        <v>3.5</v>
      </c>
      <c r="O58" s="71">
        <f>IF(N58*IFERROR(INDEX(DetailType!$E:$E,MATCH(技能数值计算!M58,DetailType!$A:$A,0)),0)*IFERROR(IF(IF(INDEX(技能效果!R:R,MATCH((技能数值计算!$G58&amp;技能数值计算!L$2)*1,技能效果!$B:$B,0))="",1,INDEX(技能效果!R:R,MATCH((技能数值计算!$G58&amp;技能数值计算!L$2)*1,技能效果!$B:$B,0)))&gt;20,6,IF(INDEX(技能效果!R:R,MATCH((技能数值计算!$G58&amp;技能数值计算!L$2)*1,技能效果!$B:$B,0))="",1,INDEX(技能效果!R:R,MATCH((技能数值计算!$G58&amp;技能数值计算!L$2)*1,技能效果!$B:$B,0)))),0)=0,"",N58*IFERROR(INDEX(DetailType!$E:$E,MATCH(技能数值计算!M58,DetailType!$A:$A,0)),0)*IFERROR(IF(IF(INDEX(技能效果!R:R,MATCH((技能数值计算!$G58&amp;技能数值计算!L$2)*1,技能效果!$B:$B,0))="",1,INDEX(技能效果!R:R,MATCH((技能数值计算!$G58&amp;技能数值计算!L$2)*1,技能效果!$B:$B,0)))&gt;20,6,IF(INDEX(技能效果!R:R,MATCH((技能数值计算!$G58&amp;技能数值计算!L$2)*1,技能效果!$B:$B,0))="",1,INDEX(技能效果!R:R,MATCH((技能数值计算!$G58&amp;技能数值计算!L$2)*1,技能效果!$B:$B,0)))),0))</f>
        <v>3.5</v>
      </c>
      <c r="P58" s="71" t="str">
        <f>IFERROR(INDEX(技能效果!$C:$C,MATCH((技能数值计算!$G58&amp;技能数值计算!P$2)*1,技能效果!$B:$B,0)),"")</f>
        <v/>
      </c>
      <c r="Q58" s="71" t="str">
        <f>IFERROR(INDEX(技能效果!$H:$H,MATCH((技能数值计算!$G58&amp;技能数值计算!P$2)*1,技能效果!$B:$B,0)),"")</f>
        <v/>
      </c>
      <c r="R58" s="75"/>
      <c r="S58" s="71" t="str">
        <f>IF(R58*IFERROR(INDEX(DetailType!$E:$E,MATCH(技能数值计算!Q58,DetailType!$A:$A,0)),0)*IFERROR(IF(IF(INDEX(技能效果!V:V,MATCH((技能数值计算!$G58&amp;技能数值计算!P$2)*1,技能效果!$B:$B,0))="",1,INDEX(技能效果!V:V,MATCH((技能数值计算!$G58&amp;技能数值计算!P$2)*1,技能效果!$B:$B,0)))&gt;20,6,IF(INDEX(技能效果!V:V,MATCH((技能数值计算!$G58&amp;技能数值计算!P$2)*1,技能效果!$B:$B,0))="",1,INDEX(技能效果!V:V,MATCH((技能数值计算!$G58&amp;技能数值计算!P$2)*1,技能效果!$B:$B,0)))),0)=0,"",R58*IFERROR(INDEX(DetailType!$E:$E,MATCH(技能数值计算!Q58,DetailType!$A:$A,0)),0)*IFERROR(IF(IF(INDEX(技能效果!V:V,MATCH((技能数值计算!$G58&amp;技能数值计算!P$2)*1,技能效果!$B:$B,0))="",1,INDEX(技能效果!V:V,MATCH((技能数值计算!$G58&amp;技能数值计算!P$2)*1,技能效果!$B:$B,0)))&gt;20,6,IF(INDEX(技能效果!V:V,MATCH((技能数值计算!$G58&amp;技能数值计算!P$2)*1,技能效果!$B:$B,0))="",1,INDEX(技能效果!V:V,MATCH((技能数值计算!$G58&amp;技能数值计算!P$2)*1,技能效果!$B:$B,0)))),0))</f>
        <v/>
      </c>
      <c r="T58" s="71" t="str">
        <f>IFERROR(INDEX(技能效果!$C:$C,MATCH((技能数值计算!$G58&amp;技能数值计算!T$2)*1,技能效果!$B:$B,0)),"")</f>
        <v/>
      </c>
      <c r="U58" s="71" t="str">
        <f>IFERROR(INDEX(技能效果!$H:$H,MATCH((技能数值计算!$G58&amp;技能数值计算!T$2)*1,技能效果!$B:$B,0)),"")</f>
        <v/>
      </c>
      <c r="V58" s="75"/>
      <c r="W58" s="71" t="str">
        <f>IF(V58*IFERROR(INDEX(DetailType!$E:$E,MATCH(技能数值计算!U58,DetailType!$A:$A,0)),0)*IFERROR(IF(IF(INDEX(技能效果!Z:Z,MATCH((技能数值计算!$G58&amp;技能数值计算!T$2)*1,技能效果!$B:$B,0))="",1,INDEX(技能效果!Z:Z,MATCH((技能数值计算!$G58&amp;技能数值计算!T$2)*1,技能效果!$B:$B,0)))&gt;20,6,IF(INDEX(技能效果!Z:Z,MATCH((技能数值计算!$G58&amp;技能数值计算!T$2)*1,技能效果!$B:$B,0))="",1,INDEX(技能效果!Z:Z,MATCH((技能数值计算!$G58&amp;技能数值计算!T$2)*1,技能效果!$B:$B,0)))),0)=0,"",V58*IFERROR(INDEX(DetailType!$E:$E,MATCH(技能数值计算!U58,DetailType!$A:$A,0)),0)*IFERROR(IF(IF(INDEX(技能效果!Z:Z,MATCH((技能数值计算!$G58&amp;技能数值计算!T$2)*1,技能效果!$B:$B,0))="",1,INDEX(技能效果!Z:Z,MATCH((技能数值计算!$G58&amp;技能数值计算!T$2)*1,技能效果!$B:$B,0)))&gt;20,6,IF(INDEX(技能效果!Z:Z,MATCH((技能数值计算!$G58&amp;技能数值计算!T$2)*1,技能效果!$B:$B,0))="",1,INDEX(技能效果!Z:Z,MATCH((技能数值计算!$G58&amp;技能数值计算!T$2)*1,技能效果!$B:$B,0)))),0))</f>
        <v/>
      </c>
      <c r="X58" s="71" t="str">
        <f>IFERROR(INDEX(技能效果!$C:$C,MATCH((技能数值计算!$G58&amp;技能数值计算!X$2)*1,技能效果!$B:$B,0)),"")</f>
        <v/>
      </c>
      <c r="Y58" s="71" t="str">
        <f>IFERROR(INDEX(技能效果!$H:$H,MATCH((技能数值计算!$G58&amp;技能数值计算!X$2)*1,技能效果!$B:$B,0)),"")</f>
        <v/>
      </c>
      <c r="Z58" s="75"/>
      <c r="AA58" s="71" t="str">
        <f>IF(Z58*IFERROR(INDEX(DetailType!$E:$E,MATCH(技能数值计算!Y58,DetailType!$A:$A,0)),0)*IFERROR(IF(IF(INDEX(技能效果!AD:AD,MATCH((技能数值计算!$G58&amp;技能数值计算!X$2)*1,技能效果!$B:$B,0))="",1,INDEX(技能效果!AD:AD,MATCH((技能数值计算!$G58&amp;技能数值计算!X$2)*1,技能效果!$B:$B,0)))&gt;20,6,IF(INDEX(技能效果!AD:AD,MATCH((技能数值计算!$G58&amp;技能数值计算!X$2)*1,技能效果!$B:$B,0))="",1,INDEX(技能效果!AD:AD,MATCH((技能数值计算!$G58&amp;技能数值计算!X$2)*1,技能效果!$B:$B,0)))),0)=0,"",Z58*IFERROR(INDEX(DetailType!$E:$E,MATCH(技能数值计算!Y58,DetailType!$A:$A,0)),0)*IFERROR(IF(IF(INDEX(技能效果!AD:AD,MATCH((技能数值计算!$G58&amp;技能数值计算!X$2)*1,技能效果!$B:$B,0))="",1,INDEX(技能效果!AD:AD,MATCH((技能数值计算!$G58&amp;技能数值计算!X$2)*1,技能效果!$B:$B,0)))&gt;20,6,IF(INDEX(技能效果!AD:AD,MATCH((技能数值计算!$G58&amp;技能数值计算!X$2)*1,技能效果!$B:$B,0))="",1,INDEX(技能效果!AD:AD,MATCH((技能数值计算!$G58&amp;技能数值计算!X$2)*1,技能效果!$B:$B,0)))),0))</f>
        <v/>
      </c>
      <c r="AB58" s="71" t="str">
        <f>IFERROR(INDEX(技能效果!$C:$C,MATCH((技能数值计算!$G58&amp;技能数值计算!AB$2)*1,技能效果!$B:$B,0)),"")</f>
        <v/>
      </c>
      <c r="AC58" s="71" t="str">
        <f>IFERROR(INDEX(技能效果!$H:$H,MATCH((技能数值计算!$G58&amp;技能数值计算!AB$2)*1,技能效果!$B:$B,0)),"")</f>
        <v/>
      </c>
      <c r="AD58" s="75"/>
      <c r="AE58" s="72" t="str">
        <f>IF(AD58*IFERROR(INDEX(DetailType!$E:$E,MATCH(技能数值计算!AC58,DetailType!$A:$A,0)),0)*IFERROR(IF(IF(INDEX(技能效果!AG:AG,MATCH((技能数值计算!$G58&amp;技能数值计算!AB$2)*1,技能效果!$B:$B,0))="",1,INDEX(技能效果!AG:AG,MATCH((技能数值计算!$G58&amp;技能数值计算!AB$2)*1,技能效果!$B:$B,0)))&gt;20,6,IF(INDEX(技能效果!AG:AG,MATCH((技能数值计算!$G58&amp;技能数值计算!AB$2)*1,技能效果!$B:$B,0))="",1,INDEX(技能效果!AG:AG,MATCH((技能数值计算!$G58&amp;技能数值计算!AB$2)*1,技能效果!$B:$B,0)))),0)=0,"",AD58*IFERROR(INDEX(DetailType!$E:$E,MATCH(技能数值计算!AC58,DetailType!$A:$A,0)),0)*IFERROR(IF(IF(INDEX(技能效果!AG:AG,MATCH((技能数值计算!$G58&amp;技能数值计算!AB$2)*1,技能效果!$B:$B,0))="",1,INDEX(技能效果!AG:AG,MATCH((技能数值计算!$G58&amp;技能数值计算!AB$2)*1,技能效果!$B:$B,0)))&gt;20,6,IF(INDEX(技能效果!AG:AG,MATCH((技能数值计算!$G58&amp;技能数值计算!AB$2)*1,技能效果!$B:$B,0))="",1,INDEX(技能效果!AG:AG,MATCH((技能数值计算!$G58&amp;技能数值计算!AB$2)*1,技能效果!$B:$B,0)))),0))</f>
        <v/>
      </c>
    </row>
    <row r="59" spans="7:31" x14ac:dyDescent="0.3">
      <c r="G59" s="77">
        <f>技能!B104</f>
        <v>1302009</v>
      </c>
      <c r="H59" s="78" t="str">
        <f>INDEX(技能!E:E,MATCH(技能数值计算!G59,技能!B:B,0))</f>
        <v>北落师门技能2</v>
      </c>
      <c r="I59" s="81"/>
      <c r="J59" s="85">
        <v>3</v>
      </c>
      <c r="K59" s="86">
        <f t="shared" si="0"/>
        <v>2.5</v>
      </c>
      <c r="L59" s="83" t="str">
        <f>IFERROR(INDEX(技能效果!$C:$C,MATCH((技能数值计算!$G59&amp;技能数值计算!L$2)*1,技能效果!$B:$B,0)),"")</f>
        <v>北落师门技能2获得水晶</v>
      </c>
      <c r="M59" s="71">
        <f>IFERROR(INDEX(技能效果!$H:$H,MATCH((技能数值计算!$G59&amp;技能数值计算!L$2)*1,技能效果!$B:$B,0)),"")</f>
        <v>3001</v>
      </c>
      <c r="N59" s="75">
        <v>5</v>
      </c>
      <c r="O59" s="71">
        <f>IF(N59*IFERROR(INDEX(DetailType!$E:$E,MATCH(技能数值计算!M59,DetailType!$A:$A,0)),0)*IFERROR(IF(IF(INDEX(技能效果!R:R,MATCH((技能数值计算!$G59&amp;技能数值计算!L$2)*1,技能效果!$B:$B,0))="",1,INDEX(技能效果!R:R,MATCH((技能数值计算!$G59&amp;技能数值计算!L$2)*1,技能效果!$B:$B,0)))&gt;20,6,IF(INDEX(技能效果!R:R,MATCH((技能数值计算!$G59&amp;技能数值计算!L$2)*1,技能效果!$B:$B,0))="",1,INDEX(技能效果!R:R,MATCH((技能数值计算!$G59&amp;技能数值计算!L$2)*1,技能效果!$B:$B,0)))),0)=0,"",N59*IFERROR(INDEX(DetailType!$E:$E,MATCH(技能数值计算!M59,DetailType!$A:$A,0)),0)*IFERROR(IF(IF(INDEX(技能效果!R:R,MATCH((技能数值计算!$G59&amp;技能数值计算!L$2)*1,技能效果!$B:$B,0))="",1,INDEX(技能效果!R:R,MATCH((技能数值计算!$G59&amp;技能数值计算!L$2)*1,技能效果!$B:$B,0)))&gt;20,6,IF(INDEX(技能效果!R:R,MATCH((技能数值计算!$G59&amp;技能数值计算!L$2)*1,技能效果!$B:$B,0))="",1,INDEX(技能效果!R:R,MATCH((技能数值计算!$G59&amp;技能数值计算!L$2)*1,技能效果!$B:$B,0)))),0))</f>
        <v>2.5</v>
      </c>
      <c r="P59" s="71" t="str">
        <f>IFERROR(INDEX(技能效果!$C:$C,MATCH((技能数值计算!$G59&amp;技能数值计算!P$2)*1,技能效果!$B:$B,0)),"")</f>
        <v/>
      </c>
      <c r="Q59" s="71" t="str">
        <f>IFERROR(INDEX(技能效果!$H:$H,MATCH((技能数值计算!$G59&amp;技能数值计算!P$2)*1,技能效果!$B:$B,0)),"")</f>
        <v/>
      </c>
      <c r="R59" s="75"/>
      <c r="S59" s="71" t="str">
        <f>IF(R59*IFERROR(INDEX(DetailType!$E:$E,MATCH(技能数值计算!Q59,DetailType!$A:$A,0)),0)*IFERROR(IF(IF(INDEX(技能效果!V:V,MATCH((技能数值计算!$G59&amp;技能数值计算!P$2)*1,技能效果!$B:$B,0))="",1,INDEX(技能效果!V:V,MATCH((技能数值计算!$G59&amp;技能数值计算!P$2)*1,技能效果!$B:$B,0)))&gt;20,6,IF(INDEX(技能效果!V:V,MATCH((技能数值计算!$G59&amp;技能数值计算!P$2)*1,技能效果!$B:$B,0))="",1,INDEX(技能效果!V:V,MATCH((技能数值计算!$G59&amp;技能数值计算!P$2)*1,技能效果!$B:$B,0)))),0)=0,"",R59*IFERROR(INDEX(DetailType!$E:$E,MATCH(技能数值计算!Q59,DetailType!$A:$A,0)),0)*IFERROR(IF(IF(INDEX(技能效果!V:V,MATCH((技能数值计算!$G59&amp;技能数值计算!P$2)*1,技能效果!$B:$B,0))="",1,INDEX(技能效果!V:V,MATCH((技能数值计算!$G59&amp;技能数值计算!P$2)*1,技能效果!$B:$B,0)))&gt;20,6,IF(INDEX(技能效果!V:V,MATCH((技能数值计算!$G59&amp;技能数值计算!P$2)*1,技能效果!$B:$B,0))="",1,INDEX(技能效果!V:V,MATCH((技能数值计算!$G59&amp;技能数值计算!P$2)*1,技能效果!$B:$B,0)))),0))</f>
        <v/>
      </c>
      <c r="T59" s="71" t="str">
        <f>IFERROR(INDEX(技能效果!$C:$C,MATCH((技能数值计算!$G59&amp;技能数值计算!T$2)*1,技能效果!$B:$B,0)),"")</f>
        <v/>
      </c>
      <c r="U59" s="71" t="str">
        <f>IFERROR(INDEX(技能效果!$H:$H,MATCH((技能数值计算!$G59&amp;技能数值计算!T$2)*1,技能效果!$B:$B,0)),"")</f>
        <v/>
      </c>
      <c r="V59" s="75"/>
      <c r="W59" s="71" t="str">
        <f>IF(V59*IFERROR(INDEX(DetailType!$E:$E,MATCH(技能数值计算!U59,DetailType!$A:$A,0)),0)*IFERROR(IF(IF(INDEX(技能效果!Z:Z,MATCH((技能数值计算!$G59&amp;技能数值计算!T$2)*1,技能效果!$B:$B,0))="",1,INDEX(技能效果!Z:Z,MATCH((技能数值计算!$G59&amp;技能数值计算!T$2)*1,技能效果!$B:$B,0)))&gt;20,6,IF(INDEX(技能效果!Z:Z,MATCH((技能数值计算!$G59&amp;技能数值计算!T$2)*1,技能效果!$B:$B,0))="",1,INDEX(技能效果!Z:Z,MATCH((技能数值计算!$G59&amp;技能数值计算!T$2)*1,技能效果!$B:$B,0)))),0)=0,"",V59*IFERROR(INDEX(DetailType!$E:$E,MATCH(技能数值计算!U59,DetailType!$A:$A,0)),0)*IFERROR(IF(IF(INDEX(技能效果!Z:Z,MATCH((技能数值计算!$G59&amp;技能数值计算!T$2)*1,技能效果!$B:$B,0))="",1,INDEX(技能效果!Z:Z,MATCH((技能数值计算!$G59&amp;技能数值计算!T$2)*1,技能效果!$B:$B,0)))&gt;20,6,IF(INDEX(技能效果!Z:Z,MATCH((技能数值计算!$G59&amp;技能数值计算!T$2)*1,技能效果!$B:$B,0))="",1,INDEX(技能效果!Z:Z,MATCH((技能数值计算!$G59&amp;技能数值计算!T$2)*1,技能效果!$B:$B,0)))),0))</f>
        <v/>
      </c>
      <c r="X59" s="71" t="str">
        <f>IFERROR(INDEX(技能效果!$C:$C,MATCH((技能数值计算!$G59&amp;技能数值计算!X$2)*1,技能效果!$B:$B,0)),"")</f>
        <v/>
      </c>
      <c r="Y59" s="71" t="str">
        <f>IFERROR(INDEX(技能效果!$H:$H,MATCH((技能数值计算!$G59&amp;技能数值计算!X$2)*1,技能效果!$B:$B,0)),"")</f>
        <v/>
      </c>
      <c r="Z59" s="75"/>
      <c r="AA59" s="71" t="str">
        <f>IF(Z59*IFERROR(INDEX(DetailType!$E:$E,MATCH(技能数值计算!Y59,DetailType!$A:$A,0)),0)*IFERROR(IF(IF(INDEX(技能效果!AD:AD,MATCH((技能数值计算!$G59&amp;技能数值计算!X$2)*1,技能效果!$B:$B,0))="",1,INDEX(技能效果!AD:AD,MATCH((技能数值计算!$G59&amp;技能数值计算!X$2)*1,技能效果!$B:$B,0)))&gt;20,6,IF(INDEX(技能效果!AD:AD,MATCH((技能数值计算!$G59&amp;技能数值计算!X$2)*1,技能效果!$B:$B,0))="",1,INDEX(技能效果!AD:AD,MATCH((技能数值计算!$G59&amp;技能数值计算!X$2)*1,技能效果!$B:$B,0)))),0)=0,"",Z59*IFERROR(INDEX(DetailType!$E:$E,MATCH(技能数值计算!Y59,DetailType!$A:$A,0)),0)*IFERROR(IF(IF(INDEX(技能效果!AD:AD,MATCH((技能数值计算!$G59&amp;技能数值计算!X$2)*1,技能效果!$B:$B,0))="",1,INDEX(技能效果!AD:AD,MATCH((技能数值计算!$G59&amp;技能数值计算!X$2)*1,技能效果!$B:$B,0)))&gt;20,6,IF(INDEX(技能效果!AD:AD,MATCH((技能数值计算!$G59&amp;技能数值计算!X$2)*1,技能效果!$B:$B,0))="",1,INDEX(技能效果!AD:AD,MATCH((技能数值计算!$G59&amp;技能数值计算!X$2)*1,技能效果!$B:$B,0)))),0))</f>
        <v/>
      </c>
      <c r="AB59" s="71" t="str">
        <f>IFERROR(INDEX(技能效果!$C:$C,MATCH((技能数值计算!$G59&amp;技能数值计算!AB$2)*1,技能效果!$B:$B,0)),"")</f>
        <v/>
      </c>
      <c r="AC59" s="71" t="str">
        <f>IFERROR(INDEX(技能效果!$H:$H,MATCH((技能数值计算!$G59&amp;技能数值计算!AB$2)*1,技能效果!$B:$B,0)),"")</f>
        <v/>
      </c>
      <c r="AD59" s="75"/>
      <c r="AE59" s="72" t="str">
        <f>IF(AD59*IFERROR(INDEX(DetailType!$E:$E,MATCH(技能数值计算!AC59,DetailType!$A:$A,0)),0)*IFERROR(IF(IF(INDEX(技能效果!AG:AG,MATCH((技能数值计算!$G59&amp;技能数值计算!AB$2)*1,技能效果!$B:$B,0))="",1,INDEX(技能效果!AG:AG,MATCH((技能数值计算!$G59&amp;技能数值计算!AB$2)*1,技能效果!$B:$B,0)))&gt;20,6,IF(INDEX(技能效果!AG:AG,MATCH((技能数值计算!$G59&amp;技能数值计算!AB$2)*1,技能效果!$B:$B,0))="",1,INDEX(技能效果!AG:AG,MATCH((技能数值计算!$G59&amp;技能数值计算!AB$2)*1,技能效果!$B:$B,0)))),0)=0,"",AD59*IFERROR(INDEX(DetailType!$E:$E,MATCH(技能数值计算!AC59,DetailType!$A:$A,0)),0)*IFERROR(IF(IF(INDEX(技能效果!AG:AG,MATCH((技能数值计算!$G59&amp;技能数值计算!AB$2)*1,技能效果!$B:$B,0))="",1,INDEX(技能效果!AG:AG,MATCH((技能数值计算!$G59&amp;技能数值计算!AB$2)*1,技能效果!$B:$B,0)))&gt;20,6,IF(INDEX(技能效果!AG:AG,MATCH((技能数值计算!$G59&amp;技能数值计算!AB$2)*1,技能效果!$B:$B,0))="",1,INDEX(技能效果!AG:AG,MATCH((技能数值计算!$G59&amp;技能数值计算!AB$2)*1,技能效果!$B:$B,0)))),0))</f>
        <v/>
      </c>
    </row>
    <row r="60" spans="7:31" x14ac:dyDescent="0.3">
      <c r="G60" s="77">
        <f>技能!B105</f>
        <v>1301010</v>
      </c>
      <c r="H60" s="78" t="str">
        <f>INDEX(技能!E:E,MATCH(技能数值计算!G60,技能!B:B,0))</f>
        <v>盖文技能1</v>
      </c>
      <c r="I60" s="81"/>
      <c r="J60" s="85">
        <v>3</v>
      </c>
      <c r="K60" s="86">
        <f t="shared" si="0"/>
        <v>3</v>
      </c>
      <c r="L60" s="83" t="str">
        <f>IFERROR(INDEX(技能效果!$C:$C,MATCH((技能数值计算!$G60&amp;技能数值计算!L$2)*1,技能效果!$B:$B,0)),"")</f>
        <v>盖文技能1伤害</v>
      </c>
      <c r="M60" s="71">
        <f>IFERROR(INDEX(技能效果!$H:$H,MATCH((技能数值计算!$G60&amp;技能数值计算!L$2)*1,技能效果!$B:$B,0)),"")</f>
        <v>1001</v>
      </c>
      <c r="N60" s="75">
        <v>3</v>
      </c>
      <c r="O60" s="71">
        <f>IF(N60*IFERROR(INDEX(DetailType!$E:$E,MATCH(技能数值计算!M60,DetailType!$A:$A,0)),0)*IFERROR(IF(IF(INDEX(技能效果!R:R,MATCH((技能数值计算!$G60&amp;技能数值计算!L$2)*1,技能效果!$B:$B,0))="",1,INDEX(技能效果!R:R,MATCH((技能数值计算!$G60&amp;技能数值计算!L$2)*1,技能效果!$B:$B,0)))&gt;20,6,IF(INDEX(技能效果!R:R,MATCH((技能数值计算!$G60&amp;技能数值计算!L$2)*1,技能效果!$B:$B,0))="",1,INDEX(技能效果!R:R,MATCH((技能数值计算!$G60&amp;技能数值计算!L$2)*1,技能效果!$B:$B,0)))),0)=0,"",N60*IFERROR(INDEX(DetailType!$E:$E,MATCH(技能数值计算!M60,DetailType!$A:$A,0)),0)*IFERROR(IF(IF(INDEX(技能效果!R:R,MATCH((技能数值计算!$G60&amp;技能数值计算!L$2)*1,技能效果!$B:$B,0))="",1,INDEX(技能效果!R:R,MATCH((技能数值计算!$G60&amp;技能数值计算!L$2)*1,技能效果!$B:$B,0)))&gt;20,6,IF(INDEX(技能效果!R:R,MATCH((技能数值计算!$G60&amp;技能数值计算!L$2)*1,技能效果!$B:$B,0))="",1,INDEX(技能效果!R:R,MATCH((技能数值计算!$G60&amp;技能数值计算!L$2)*1,技能效果!$B:$B,0)))),0))</f>
        <v>3</v>
      </c>
      <c r="P60" s="71" t="str">
        <f>IFERROR(INDEX(技能效果!$C:$C,MATCH((技能数值计算!$G60&amp;技能数值计算!P$2)*1,技能效果!$B:$B,0)),"")</f>
        <v/>
      </c>
      <c r="Q60" s="71" t="str">
        <f>IFERROR(INDEX(技能效果!$H:$H,MATCH((技能数值计算!$G60&amp;技能数值计算!P$2)*1,技能效果!$B:$B,0)),"")</f>
        <v/>
      </c>
      <c r="R60" s="75"/>
      <c r="S60" s="71" t="str">
        <f>IF(R60*IFERROR(INDEX(DetailType!$E:$E,MATCH(技能数值计算!Q60,DetailType!$A:$A,0)),0)*IFERROR(IF(IF(INDEX(技能效果!V:V,MATCH((技能数值计算!$G60&amp;技能数值计算!P$2)*1,技能效果!$B:$B,0))="",1,INDEX(技能效果!V:V,MATCH((技能数值计算!$G60&amp;技能数值计算!P$2)*1,技能效果!$B:$B,0)))&gt;20,6,IF(INDEX(技能效果!V:V,MATCH((技能数值计算!$G60&amp;技能数值计算!P$2)*1,技能效果!$B:$B,0))="",1,INDEX(技能效果!V:V,MATCH((技能数值计算!$G60&amp;技能数值计算!P$2)*1,技能效果!$B:$B,0)))),0)=0,"",R60*IFERROR(INDEX(DetailType!$E:$E,MATCH(技能数值计算!Q60,DetailType!$A:$A,0)),0)*IFERROR(IF(IF(INDEX(技能效果!V:V,MATCH((技能数值计算!$G60&amp;技能数值计算!P$2)*1,技能效果!$B:$B,0))="",1,INDEX(技能效果!V:V,MATCH((技能数值计算!$G60&amp;技能数值计算!P$2)*1,技能效果!$B:$B,0)))&gt;20,6,IF(INDEX(技能效果!V:V,MATCH((技能数值计算!$G60&amp;技能数值计算!P$2)*1,技能效果!$B:$B,0))="",1,INDEX(技能效果!V:V,MATCH((技能数值计算!$G60&amp;技能数值计算!P$2)*1,技能效果!$B:$B,0)))),0))</f>
        <v/>
      </c>
      <c r="T60" s="71" t="str">
        <f>IFERROR(INDEX(技能效果!$C:$C,MATCH((技能数值计算!$G60&amp;技能数值计算!T$2)*1,技能效果!$B:$B,0)),"")</f>
        <v/>
      </c>
      <c r="U60" s="71" t="str">
        <f>IFERROR(INDEX(技能效果!$H:$H,MATCH((技能数值计算!$G60&amp;技能数值计算!T$2)*1,技能效果!$B:$B,0)),"")</f>
        <v/>
      </c>
      <c r="V60" s="75"/>
      <c r="W60" s="71" t="str">
        <f>IF(V60*IFERROR(INDEX(DetailType!$E:$E,MATCH(技能数值计算!U60,DetailType!$A:$A,0)),0)*IFERROR(IF(IF(INDEX(技能效果!Z:Z,MATCH((技能数值计算!$G60&amp;技能数值计算!T$2)*1,技能效果!$B:$B,0))="",1,INDEX(技能效果!Z:Z,MATCH((技能数值计算!$G60&amp;技能数值计算!T$2)*1,技能效果!$B:$B,0)))&gt;20,6,IF(INDEX(技能效果!Z:Z,MATCH((技能数值计算!$G60&amp;技能数值计算!T$2)*1,技能效果!$B:$B,0))="",1,INDEX(技能效果!Z:Z,MATCH((技能数值计算!$G60&amp;技能数值计算!T$2)*1,技能效果!$B:$B,0)))),0)=0,"",V60*IFERROR(INDEX(DetailType!$E:$E,MATCH(技能数值计算!U60,DetailType!$A:$A,0)),0)*IFERROR(IF(IF(INDEX(技能效果!Z:Z,MATCH((技能数值计算!$G60&amp;技能数值计算!T$2)*1,技能效果!$B:$B,0))="",1,INDEX(技能效果!Z:Z,MATCH((技能数值计算!$G60&amp;技能数值计算!T$2)*1,技能效果!$B:$B,0)))&gt;20,6,IF(INDEX(技能效果!Z:Z,MATCH((技能数值计算!$G60&amp;技能数值计算!T$2)*1,技能效果!$B:$B,0))="",1,INDEX(技能效果!Z:Z,MATCH((技能数值计算!$G60&amp;技能数值计算!T$2)*1,技能效果!$B:$B,0)))),0))</f>
        <v/>
      </c>
      <c r="X60" s="71" t="str">
        <f>IFERROR(INDEX(技能效果!$C:$C,MATCH((技能数值计算!$G60&amp;技能数值计算!X$2)*1,技能效果!$B:$B,0)),"")</f>
        <v/>
      </c>
      <c r="Y60" s="71" t="str">
        <f>IFERROR(INDEX(技能效果!$H:$H,MATCH((技能数值计算!$G60&amp;技能数值计算!X$2)*1,技能效果!$B:$B,0)),"")</f>
        <v/>
      </c>
      <c r="Z60" s="75"/>
      <c r="AA60" s="71" t="str">
        <f>IF(Z60*IFERROR(INDEX(DetailType!$E:$E,MATCH(技能数值计算!Y60,DetailType!$A:$A,0)),0)*IFERROR(IF(IF(INDEX(技能效果!AD:AD,MATCH((技能数值计算!$G60&amp;技能数值计算!X$2)*1,技能效果!$B:$B,0))="",1,INDEX(技能效果!AD:AD,MATCH((技能数值计算!$G60&amp;技能数值计算!X$2)*1,技能效果!$B:$B,0)))&gt;20,6,IF(INDEX(技能效果!AD:AD,MATCH((技能数值计算!$G60&amp;技能数值计算!X$2)*1,技能效果!$B:$B,0))="",1,INDEX(技能效果!AD:AD,MATCH((技能数值计算!$G60&amp;技能数值计算!X$2)*1,技能效果!$B:$B,0)))),0)=0,"",Z60*IFERROR(INDEX(DetailType!$E:$E,MATCH(技能数值计算!Y60,DetailType!$A:$A,0)),0)*IFERROR(IF(IF(INDEX(技能效果!AD:AD,MATCH((技能数值计算!$G60&amp;技能数值计算!X$2)*1,技能效果!$B:$B,0))="",1,INDEX(技能效果!AD:AD,MATCH((技能数值计算!$G60&amp;技能数值计算!X$2)*1,技能效果!$B:$B,0)))&gt;20,6,IF(INDEX(技能效果!AD:AD,MATCH((技能数值计算!$G60&amp;技能数值计算!X$2)*1,技能效果!$B:$B,0))="",1,INDEX(技能效果!AD:AD,MATCH((技能数值计算!$G60&amp;技能数值计算!X$2)*1,技能效果!$B:$B,0)))),0))</f>
        <v/>
      </c>
      <c r="AB60" s="71" t="str">
        <f>IFERROR(INDEX(技能效果!$C:$C,MATCH((技能数值计算!$G60&amp;技能数值计算!AB$2)*1,技能效果!$B:$B,0)),"")</f>
        <v/>
      </c>
      <c r="AC60" s="71" t="str">
        <f>IFERROR(INDEX(技能效果!$H:$H,MATCH((技能数值计算!$G60&amp;技能数值计算!AB$2)*1,技能效果!$B:$B,0)),"")</f>
        <v/>
      </c>
      <c r="AD60" s="75"/>
      <c r="AE60" s="72" t="str">
        <f>IF(AD60*IFERROR(INDEX(DetailType!$E:$E,MATCH(技能数值计算!AC60,DetailType!$A:$A,0)),0)*IFERROR(IF(IF(INDEX(技能效果!AG:AG,MATCH((技能数值计算!$G60&amp;技能数值计算!AB$2)*1,技能效果!$B:$B,0))="",1,INDEX(技能效果!AG:AG,MATCH((技能数值计算!$G60&amp;技能数值计算!AB$2)*1,技能效果!$B:$B,0)))&gt;20,6,IF(INDEX(技能效果!AG:AG,MATCH((技能数值计算!$G60&amp;技能数值计算!AB$2)*1,技能效果!$B:$B,0))="",1,INDEX(技能效果!AG:AG,MATCH((技能数值计算!$G60&amp;技能数值计算!AB$2)*1,技能效果!$B:$B,0)))),0)=0,"",AD60*IFERROR(INDEX(DetailType!$E:$E,MATCH(技能数值计算!AC60,DetailType!$A:$A,0)),0)*IFERROR(IF(IF(INDEX(技能效果!AG:AG,MATCH((技能数值计算!$G60&amp;技能数值计算!AB$2)*1,技能效果!$B:$B,0))="",1,INDEX(技能效果!AG:AG,MATCH((技能数值计算!$G60&amp;技能数值计算!AB$2)*1,技能效果!$B:$B,0)))&gt;20,6,IF(INDEX(技能效果!AG:AG,MATCH((技能数值计算!$G60&amp;技能数值计算!AB$2)*1,技能效果!$B:$B,0))="",1,INDEX(技能效果!AG:AG,MATCH((技能数值计算!$G60&amp;技能数值计算!AB$2)*1,技能效果!$B:$B,0)))),0))</f>
        <v/>
      </c>
    </row>
    <row r="61" spans="7:31" x14ac:dyDescent="0.3">
      <c r="G61" s="77">
        <f>技能!B106</f>
        <v>1302010</v>
      </c>
      <c r="H61" s="78" t="str">
        <f>INDEX(技能!E:E,MATCH(技能数值计算!G61,技能!B:B,0))</f>
        <v>盖文技能2</v>
      </c>
      <c r="I61" s="81"/>
      <c r="J61" s="85">
        <v>3</v>
      </c>
      <c r="K61" s="86">
        <f t="shared" si="0"/>
        <v>3</v>
      </c>
      <c r="L61" s="83" t="str">
        <f>IFERROR(INDEX(技能效果!$C:$C,MATCH((技能数值计算!$G61&amp;技能数值计算!L$2)*1,技能效果!$B:$B,0)),"")</f>
        <v>盖文技能2触发其他效果</v>
      </c>
      <c r="M61" s="71">
        <f>IFERROR(INDEX(技能效果!$H:$H,MATCH((技能数值计算!$G61&amp;技能数值计算!L$2)*1,技能效果!$B:$B,0)),"")</f>
        <v>4025</v>
      </c>
      <c r="N61" s="75"/>
      <c r="O61" s="71" t="str">
        <f>IF(N61*IFERROR(INDEX(DetailType!$E:$E,MATCH(技能数值计算!M61,DetailType!$A:$A,0)),0)*IFERROR(IF(IF(INDEX(技能效果!R:R,MATCH((技能数值计算!$G61&amp;技能数值计算!L$2)*1,技能效果!$B:$B,0))="",1,INDEX(技能效果!R:R,MATCH((技能数值计算!$G61&amp;技能数值计算!L$2)*1,技能效果!$B:$B,0)))&gt;20,6,IF(INDEX(技能效果!R:R,MATCH((技能数值计算!$G61&amp;技能数值计算!L$2)*1,技能效果!$B:$B,0))="",1,INDEX(技能效果!R:R,MATCH((技能数值计算!$G61&amp;技能数值计算!L$2)*1,技能效果!$B:$B,0)))),0)=0,"",N61*IFERROR(INDEX(DetailType!$E:$E,MATCH(技能数值计算!M61,DetailType!$A:$A,0)),0)*IFERROR(IF(IF(INDEX(技能效果!R:R,MATCH((技能数值计算!$G61&amp;技能数值计算!L$2)*1,技能效果!$B:$B,0))="",1,INDEX(技能效果!R:R,MATCH((技能数值计算!$G61&amp;技能数值计算!L$2)*1,技能效果!$B:$B,0)))&gt;20,6,IF(INDEX(技能效果!R:R,MATCH((技能数值计算!$G61&amp;技能数值计算!L$2)*1,技能效果!$B:$B,0))="",1,INDEX(技能效果!R:R,MATCH((技能数值计算!$G61&amp;技能数值计算!L$2)*1,技能效果!$B:$B,0)))),0))</f>
        <v/>
      </c>
      <c r="P61" s="71" t="str">
        <f>IFERROR(INDEX(技能效果!$C:$C,MATCH((技能数值计算!$G61&amp;技能数值计算!P$2)*1,技能效果!$B:$B,0)),"")</f>
        <v>盖文技能2龙王印记</v>
      </c>
      <c r="Q61" s="71">
        <f>IFERROR(INDEX(技能效果!$H:$H,MATCH((技能数值计算!$G61&amp;技能数值计算!P$2)*1,技能效果!$B:$B,0)),"")</f>
        <v>4103</v>
      </c>
      <c r="R61" s="75">
        <v>3</v>
      </c>
      <c r="S61" s="71">
        <f>IF(R61*IFERROR(INDEX(DetailType!$E:$E,MATCH(技能数值计算!Q61,DetailType!$A:$A,0)),0)*IFERROR(IF(IF(INDEX(技能效果!V:V,MATCH((技能数值计算!$G61&amp;技能数值计算!P$2)*1,技能效果!$B:$B,0))="",1,INDEX(技能效果!V:V,MATCH((技能数值计算!$G61&amp;技能数值计算!P$2)*1,技能效果!$B:$B,0)))&gt;20,6,IF(INDEX(技能效果!V:V,MATCH((技能数值计算!$G61&amp;技能数值计算!P$2)*1,技能效果!$B:$B,0))="",1,INDEX(技能效果!V:V,MATCH((技能数值计算!$G61&amp;技能数值计算!P$2)*1,技能效果!$B:$B,0)))),0)=0,"",R61*IFERROR(INDEX(DetailType!$E:$E,MATCH(技能数值计算!Q61,DetailType!$A:$A,0)),0)*IFERROR(IF(IF(INDEX(技能效果!V:V,MATCH((技能数值计算!$G61&amp;技能数值计算!P$2)*1,技能效果!$B:$B,0))="",1,INDEX(技能效果!V:V,MATCH((技能数值计算!$G61&amp;技能数值计算!P$2)*1,技能效果!$B:$B,0)))&gt;20,6,IF(INDEX(技能效果!V:V,MATCH((技能数值计算!$G61&amp;技能数值计算!P$2)*1,技能效果!$B:$B,0))="",1,INDEX(技能效果!V:V,MATCH((技能数值计算!$G61&amp;技能数值计算!P$2)*1,技能效果!$B:$B,0)))),0))</f>
        <v>3</v>
      </c>
      <c r="T61" s="71" t="str">
        <f>IFERROR(INDEX(技能效果!$C:$C,MATCH((技能数值计算!$G61&amp;技能数值计算!T$2)*1,技能效果!$B:$B,0)),"")</f>
        <v/>
      </c>
      <c r="U61" s="71" t="str">
        <f>IFERROR(INDEX(技能效果!$H:$H,MATCH((技能数值计算!$G61&amp;技能数值计算!T$2)*1,技能效果!$B:$B,0)),"")</f>
        <v/>
      </c>
      <c r="V61" s="75"/>
      <c r="W61" s="71" t="str">
        <f>IF(V61*IFERROR(INDEX(DetailType!$E:$E,MATCH(技能数值计算!U61,DetailType!$A:$A,0)),0)*IFERROR(IF(IF(INDEX(技能效果!Z:Z,MATCH((技能数值计算!$G61&amp;技能数值计算!T$2)*1,技能效果!$B:$B,0))="",1,INDEX(技能效果!Z:Z,MATCH((技能数值计算!$G61&amp;技能数值计算!T$2)*1,技能效果!$B:$B,0)))&gt;20,6,IF(INDEX(技能效果!Z:Z,MATCH((技能数值计算!$G61&amp;技能数值计算!T$2)*1,技能效果!$B:$B,0))="",1,INDEX(技能效果!Z:Z,MATCH((技能数值计算!$G61&amp;技能数值计算!T$2)*1,技能效果!$B:$B,0)))),0)=0,"",V61*IFERROR(INDEX(DetailType!$E:$E,MATCH(技能数值计算!U61,DetailType!$A:$A,0)),0)*IFERROR(IF(IF(INDEX(技能效果!Z:Z,MATCH((技能数值计算!$G61&amp;技能数值计算!T$2)*1,技能效果!$B:$B,0))="",1,INDEX(技能效果!Z:Z,MATCH((技能数值计算!$G61&amp;技能数值计算!T$2)*1,技能效果!$B:$B,0)))&gt;20,6,IF(INDEX(技能效果!Z:Z,MATCH((技能数值计算!$G61&amp;技能数值计算!T$2)*1,技能效果!$B:$B,0))="",1,INDEX(技能效果!Z:Z,MATCH((技能数值计算!$G61&amp;技能数值计算!T$2)*1,技能效果!$B:$B,0)))),0))</f>
        <v/>
      </c>
      <c r="X61" s="71" t="str">
        <f>IFERROR(INDEX(技能效果!$C:$C,MATCH((技能数值计算!$G61&amp;技能数值计算!X$2)*1,技能效果!$B:$B,0)),"")</f>
        <v/>
      </c>
      <c r="Y61" s="71" t="str">
        <f>IFERROR(INDEX(技能效果!$H:$H,MATCH((技能数值计算!$G61&amp;技能数值计算!X$2)*1,技能效果!$B:$B,0)),"")</f>
        <v/>
      </c>
      <c r="Z61" s="75"/>
      <c r="AA61" s="71" t="str">
        <f>IF(Z61*IFERROR(INDEX(DetailType!$E:$E,MATCH(技能数值计算!Y61,DetailType!$A:$A,0)),0)*IFERROR(IF(IF(INDEX(技能效果!AD:AD,MATCH((技能数值计算!$G61&amp;技能数值计算!X$2)*1,技能效果!$B:$B,0))="",1,INDEX(技能效果!AD:AD,MATCH((技能数值计算!$G61&amp;技能数值计算!X$2)*1,技能效果!$B:$B,0)))&gt;20,6,IF(INDEX(技能效果!AD:AD,MATCH((技能数值计算!$G61&amp;技能数值计算!X$2)*1,技能效果!$B:$B,0))="",1,INDEX(技能效果!AD:AD,MATCH((技能数值计算!$G61&amp;技能数值计算!X$2)*1,技能效果!$B:$B,0)))),0)=0,"",Z61*IFERROR(INDEX(DetailType!$E:$E,MATCH(技能数值计算!Y61,DetailType!$A:$A,0)),0)*IFERROR(IF(IF(INDEX(技能效果!AD:AD,MATCH((技能数值计算!$G61&amp;技能数值计算!X$2)*1,技能效果!$B:$B,0))="",1,INDEX(技能效果!AD:AD,MATCH((技能数值计算!$G61&amp;技能数值计算!X$2)*1,技能效果!$B:$B,0)))&gt;20,6,IF(INDEX(技能效果!AD:AD,MATCH((技能数值计算!$G61&amp;技能数值计算!X$2)*1,技能效果!$B:$B,0))="",1,INDEX(技能效果!AD:AD,MATCH((技能数值计算!$G61&amp;技能数值计算!X$2)*1,技能效果!$B:$B,0)))),0))</f>
        <v/>
      </c>
      <c r="AB61" s="71" t="str">
        <f>IFERROR(INDEX(技能效果!$C:$C,MATCH((技能数值计算!$G61&amp;技能数值计算!AB$2)*1,技能效果!$B:$B,0)),"")</f>
        <v/>
      </c>
      <c r="AC61" s="71" t="str">
        <f>IFERROR(INDEX(技能效果!$H:$H,MATCH((技能数值计算!$G61&amp;技能数值计算!AB$2)*1,技能效果!$B:$B,0)),"")</f>
        <v/>
      </c>
      <c r="AD61" s="75"/>
      <c r="AE61" s="72" t="str">
        <f>IF(AD61*IFERROR(INDEX(DetailType!$E:$E,MATCH(技能数值计算!AC61,DetailType!$A:$A,0)),0)*IFERROR(IF(IF(INDEX(技能效果!AG:AG,MATCH((技能数值计算!$G61&amp;技能数值计算!AB$2)*1,技能效果!$B:$B,0))="",1,INDEX(技能效果!AG:AG,MATCH((技能数值计算!$G61&amp;技能数值计算!AB$2)*1,技能效果!$B:$B,0)))&gt;20,6,IF(INDEX(技能效果!AG:AG,MATCH((技能数值计算!$G61&amp;技能数值计算!AB$2)*1,技能效果!$B:$B,0))="",1,INDEX(技能效果!AG:AG,MATCH((技能数值计算!$G61&amp;技能数值计算!AB$2)*1,技能效果!$B:$B,0)))),0)=0,"",AD61*IFERROR(INDEX(DetailType!$E:$E,MATCH(技能数值计算!AC61,DetailType!$A:$A,0)),0)*IFERROR(IF(IF(INDEX(技能效果!AG:AG,MATCH((技能数值计算!$G61&amp;技能数值计算!AB$2)*1,技能效果!$B:$B,0))="",1,INDEX(技能效果!AG:AG,MATCH((技能数值计算!$G61&amp;技能数值计算!AB$2)*1,技能效果!$B:$B,0)))&gt;20,6,IF(INDEX(技能效果!AG:AG,MATCH((技能数值计算!$G61&amp;技能数值计算!AB$2)*1,技能效果!$B:$B,0))="",1,INDEX(技能效果!AG:AG,MATCH((技能数值计算!$G61&amp;技能数值计算!AB$2)*1,技能效果!$B:$B,0)))),0))</f>
        <v/>
      </c>
    </row>
    <row r="62" spans="7:31" x14ac:dyDescent="0.3">
      <c r="G62" s="77">
        <f>技能!B107</f>
        <v>1301011</v>
      </c>
      <c r="H62" s="78" t="str">
        <f>INDEX(技能!E:E,MATCH(技能数值计算!G62,技能!B:B,0))</f>
        <v>阎风吒技能1</v>
      </c>
      <c r="I62" s="81"/>
      <c r="J62" s="85">
        <v>3</v>
      </c>
      <c r="K62" s="86">
        <f t="shared" si="0"/>
        <v>4</v>
      </c>
      <c r="L62" s="83" t="str">
        <f>IFERROR(INDEX(技能效果!$C:$C,MATCH((技能数值计算!$G62&amp;技能数值计算!L$2)*1,技能效果!$B:$B,0)),"")</f>
        <v>阎风吒技能1伤害</v>
      </c>
      <c r="M62" s="71">
        <f>IFERROR(INDEX(技能效果!$H:$H,MATCH((技能数值计算!$G62&amp;技能数值计算!L$2)*1,技能效果!$B:$B,0)),"")</f>
        <v>1001</v>
      </c>
      <c r="N62" s="75">
        <v>3</v>
      </c>
      <c r="O62" s="71">
        <f>IF(N62*IFERROR(INDEX(DetailType!$E:$E,MATCH(技能数值计算!M62,DetailType!$A:$A,0)),0)*IFERROR(IF(IF(INDEX(技能效果!R:R,MATCH((技能数值计算!$G62&amp;技能数值计算!L$2)*1,技能效果!$B:$B,0))="",1,INDEX(技能效果!R:R,MATCH((技能数值计算!$G62&amp;技能数值计算!L$2)*1,技能效果!$B:$B,0)))&gt;20,6,IF(INDEX(技能效果!R:R,MATCH((技能数值计算!$G62&amp;技能数值计算!L$2)*1,技能效果!$B:$B,0))="",1,INDEX(技能效果!R:R,MATCH((技能数值计算!$G62&amp;技能数值计算!L$2)*1,技能效果!$B:$B,0)))),0)=0,"",N62*IFERROR(INDEX(DetailType!$E:$E,MATCH(技能数值计算!M62,DetailType!$A:$A,0)),0)*IFERROR(IF(IF(INDEX(技能效果!R:R,MATCH((技能数值计算!$G62&amp;技能数值计算!L$2)*1,技能效果!$B:$B,0))="",1,INDEX(技能效果!R:R,MATCH((技能数值计算!$G62&amp;技能数值计算!L$2)*1,技能效果!$B:$B,0)))&gt;20,6,IF(INDEX(技能效果!R:R,MATCH((技能数值计算!$G62&amp;技能数值计算!L$2)*1,技能效果!$B:$B,0))="",1,INDEX(技能效果!R:R,MATCH((技能数值计算!$G62&amp;技能数值计算!L$2)*1,技能效果!$B:$B,0)))),0))</f>
        <v>3</v>
      </c>
      <c r="P62" s="71" t="str">
        <f>IFERROR(INDEX(技能效果!$C:$C,MATCH((技能数值计算!$G62&amp;技能数值计算!P$2)*1,技能效果!$B:$B,0)),"")</f>
        <v>阎风吒技能1附加印记</v>
      </c>
      <c r="Q62" s="71">
        <f>IFERROR(INDEX(技能效果!$H:$H,MATCH((技能数值计算!$G62&amp;技能数值计算!P$2)*1,技能效果!$B:$B,0)),"")</f>
        <v>4101</v>
      </c>
      <c r="R62" s="75">
        <v>0.5</v>
      </c>
      <c r="S62" s="71">
        <f>IF(R62*IFERROR(INDEX(DetailType!$E:$E,MATCH(技能数值计算!Q62,DetailType!$A:$A,0)),0)*IFERROR(IF(IF(INDEX(技能效果!V:V,MATCH((技能数值计算!$G62&amp;技能数值计算!P$2)*1,技能效果!$B:$B,0))="",1,INDEX(技能效果!V:V,MATCH((技能数值计算!$G62&amp;技能数值计算!P$2)*1,技能效果!$B:$B,0)))&gt;20,6,IF(INDEX(技能效果!V:V,MATCH((技能数值计算!$G62&amp;技能数值计算!P$2)*1,技能效果!$B:$B,0))="",1,INDEX(技能效果!V:V,MATCH((技能数值计算!$G62&amp;技能数值计算!P$2)*1,技能效果!$B:$B,0)))),0)=0,"",R62*IFERROR(INDEX(DetailType!$E:$E,MATCH(技能数值计算!Q62,DetailType!$A:$A,0)),0)*IFERROR(IF(IF(INDEX(技能效果!V:V,MATCH((技能数值计算!$G62&amp;技能数值计算!P$2)*1,技能效果!$B:$B,0))="",1,INDEX(技能效果!V:V,MATCH((技能数值计算!$G62&amp;技能数值计算!P$2)*1,技能效果!$B:$B,0)))&gt;20,6,IF(INDEX(技能效果!V:V,MATCH((技能数值计算!$G62&amp;技能数值计算!P$2)*1,技能效果!$B:$B,0))="",1,INDEX(技能效果!V:V,MATCH((技能数值计算!$G62&amp;技能数值计算!P$2)*1,技能效果!$B:$B,0)))),0))</f>
        <v>1</v>
      </c>
      <c r="T62" s="71" t="str">
        <f>IFERROR(INDEX(技能效果!$C:$C,MATCH((技能数值计算!$G62&amp;技能数值计算!T$2)*1,技能效果!$B:$B,0)),"")</f>
        <v/>
      </c>
      <c r="U62" s="71" t="str">
        <f>IFERROR(INDEX(技能效果!$H:$H,MATCH((技能数值计算!$G62&amp;技能数值计算!T$2)*1,技能效果!$B:$B,0)),"")</f>
        <v/>
      </c>
      <c r="V62" s="75"/>
      <c r="W62" s="71" t="str">
        <f>IF(V62*IFERROR(INDEX(DetailType!$E:$E,MATCH(技能数值计算!U62,DetailType!$A:$A,0)),0)*IFERROR(IF(IF(INDEX(技能效果!Z:Z,MATCH((技能数值计算!$G62&amp;技能数值计算!T$2)*1,技能效果!$B:$B,0))="",1,INDEX(技能效果!Z:Z,MATCH((技能数值计算!$G62&amp;技能数值计算!T$2)*1,技能效果!$B:$B,0)))&gt;20,6,IF(INDEX(技能效果!Z:Z,MATCH((技能数值计算!$G62&amp;技能数值计算!T$2)*1,技能效果!$B:$B,0))="",1,INDEX(技能效果!Z:Z,MATCH((技能数值计算!$G62&amp;技能数值计算!T$2)*1,技能效果!$B:$B,0)))),0)=0,"",V62*IFERROR(INDEX(DetailType!$E:$E,MATCH(技能数值计算!U62,DetailType!$A:$A,0)),0)*IFERROR(IF(IF(INDEX(技能效果!Z:Z,MATCH((技能数值计算!$G62&amp;技能数值计算!T$2)*1,技能效果!$B:$B,0))="",1,INDEX(技能效果!Z:Z,MATCH((技能数值计算!$G62&amp;技能数值计算!T$2)*1,技能效果!$B:$B,0)))&gt;20,6,IF(INDEX(技能效果!Z:Z,MATCH((技能数值计算!$G62&amp;技能数值计算!T$2)*1,技能效果!$B:$B,0))="",1,INDEX(技能效果!Z:Z,MATCH((技能数值计算!$G62&amp;技能数值计算!T$2)*1,技能效果!$B:$B,0)))),0))</f>
        <v/>
      </c>
      <c r="X62" s="71" t="str">
        <f>IFERROR(INDEX(技能效果!$C:$C,MATCH((技能数值计算!$G62&amp;技能数值计算!X$2)*1,技能效果!$B:$B,0)),"")</f>
        <v/>
      </c>
      <c r="Y62" s="71" t="str">
        <f>IFERROR(INDEX(技能效果!$H:$H,MATCH((技能数值计算!$G62&amp;技能数值计算!X$2)*1,技能效果!$B:$B,0)),"")</f>
        <v/>
      </c>
      <c r="Z62" s="75"/>
      <c r="AA62" s="71" t="str">
        <f>IF(Z62*IFERROR(INDEX(DetailType!$E:$E,MATCH(技能数值计算!Y62,DetailType!$A:$A,0)),0)*IFERROR(IF(IF(INDEX(技能效果!AD:AD,MATCH((技能数值计算!$G62&amp;技能数值计算!X$2)*1,技能效果!$B:$B,0))="",1,INDEX(技能效果!AD:AD,MATCH((技能数值计算!$G62&amp;技能数值计算!X$2)*1,技能效果!$B:$B,0)))&gt;20,6,IF(INDEX(技能效果!AD:AD,MATCH((技能数值计算!$G62&amp;技能数值计算!X$2)*1,技能效果!$B:$B,0))="",1,INDEX(技能效果!AD:AD,MATCH((技能数值计算!$G62&amp;技能数值计算!X$2)*1,技能效果!$B:$B,0)))),0)=0,"",Z62*IFERROR(INDEX(DetailType!$E:$E,MATCH(技能数值计算!Y62,DetailType!$A:$A,0)),0)*IFERROR(IF(IF(INDEX(技能效果!AD:AD,MATCH((技能数值计算!$G62&amp;技能数值计算!X$2)*1,技能效果!$B:$B,0))="",1,INDEX(技能效果!AD:AD,MATCH((技能数值计算!$G62&amp;技能数值计算!X$2)*1,技能效果!$B:$B,0)))&gt;20,6,IF(INDEX(技能效果!AD:AD,MATCH((技能数值计算!$G62&amp;技能数值计算!X$2)*1,技能效果!$B:$B,0))="",1,INDEX(技能效果!AD:AD,MATCH((技能数值计算!$G62&amp;技能数值计算!X$2)*1,技能效果!$B:$B,0)))),0))</f>
        <v/>
      </c>
      <c r="AB62" s="71" t="str">
        <f>IFERROR(INDEX(技能效果!$C:$C,MATCH((技能数值计算!$G62&amp;技能数值计算!AB$2)*1,技能效果!$B:$B,0)),"")</f>
        <v/>
      </c>
      <c r="AC62" s="71" t="str">
        <f>IFERROR(INDEX(技能效果!$H:$H,MATCH((技能数值计算!$G62&amp;技能数值计算!AB$2)*1,技能效果!$B:$B,0)),"")</f>
        <v/>
      </c>
      <c r="AD62" s="75"/>
      <c r="AE62" s="72" t="str">
        <f>IF(AD62*IFERROR(INDEX(DetailType!$E:$E,MATCH(技能数值计算!AC62,DetailType!$A:$A,0)),0)*IFERROR(IF(IF(INDEX(技能效果!AG:AG,MATCH((技能数值计算!$G62&amp;技能数值计算!AB$2)*1,技能效果!$B:$B,0))="",1,INDEX(技能效果!AG:AG,MATCH((技能数值计算!$G62&amp;技能数值计算!AB$2)*1,技能效果!$B:$B,0)))&gt;20,6,IF(INDEX(技能效果!AG:AG,MATCH((技能数值计算!$G62&amp;技能数值计算!AB$2)*1,技能效果!$B:$B,0))="",1,INDEX(技能效果!AG:AG,MATCH((技能数值计算!$G62&amp;技能数值计算!AB$2)*1,技能效果!$B:$B,0)))),0)=0,"",AD62*IFERROR(INDEX(DetailType!$E:$E,MATCH(技能数值计算!AC62,DetailType!$A:$A,0)),0)*IFERROR(IF(IF(INDEX(技能效果!AG:AG,MATCH((技能数值计算!$G62&amp;技能数值计算!AB$2)*1,技能效果!$B:$B,0))="",1,INDEX(技能效果!AG:AG,MATCH((技能数值计算!$G62&amp;技能数值计算!AB$2)*1,技能效果!$B:$B,0)))&gt;20,6,IF(INDEX(技能效果!AG:AG,MATCH((技能数值计算!$G62&amp;技能数值计算!AB$2)*1,技能效果!$B:$B,0))="",1,INDEX(技能效果!AG:AG,MATCH((技能数值计算!$G62&amp;技能数值计算!AB$2)*1,技能效果!$B:$B,0)))),0))</f>
        <v/>
      </c>
    </row>
    <row r="63" spans="7:31" x14ac:dyDescent="0.3">
      <c r="G63" s="77">
        <f>技能!B108</f>
        <v>1302011</v>
      </c>
      <c r="H63" s="78" t="str">
        <f>INDEX(技能!E:E,MATCH(技能数值计算!G63,技能!B:B,0))</f>
        <v>阎风吒技能2</v>
      </c>
      <c r="I63" s="81"/>
      <c r="J63" s="85">
        <v>3</v>
      </c>
      <c r="K63" s="86">
        <f t="shared" si="0"/>
        <v>2</v>
      </c>
      <c r="L63" s="83" t="str">
        <f>IFERROR(INDEX(技能效果!$C:$C,MATCH((技能数值计算!$G63&amp;技能数值计算!L$2)*1,技能效果!$B:$B,0)),"")</f>
        <v>阎风吒技能2附加印记</v>
      </c>
      <c r="M63" s="71">
        <f>IFERROR(INDEX(技能效果!$H:$H,MATCH((技能数值计算!$G63&amp;技能数值计算!L$2)*1,技能效果!$B:$B,0)),"")</f>
        <v>4101</v>
      </c>
      <c r="N63" s="75">
        <v>0.5</v>
      </c>
      <c r="O63" s="71">
        <f>IF(N63*IFERROR(INDEX(DetailType!$E:$E,MATCH(技能数值计算!M63,DetailType!$A:$A,0)),0)*IFERROR(IF(IF(INDEX(技能效果!R:R,MATCH((技能数值计算!$G63&amp;技能数值计算!L$2)*1,技能效果!$B:$B,0))="",1,INDEX(技能效果!R:R,MATCH((技能数值计算!$G63&amp;技能数值计算!L$2)*1,技能效果!$B:$B,0)))&gt;20,6,IF(INDEX(技能效果!R:R,MATCH((技能数值计算!$G63&amp;技能数值计算!L$2)*1,技能效果!$B:$B,0))="",1,INDEX(技能效果!R:R,MATCH((技能数值计算!$G63&amp;技能数值计算!L$2)*1,技能效果!$B:$B,0)))),0)=0,"",N63*IFERROR(INDEX(DetailType!$E:$E,MATCH(技能数值计算!M63,DetailType!$A:$A,0)),0)*IFERROR(IF(IF(INDEX(技能效果!R:R,MATCH((技能数值计算!$G63&amp;技能数值计算!L$2)*1,技能效果!$B:$B,0))="",1,INDEX(技能效果!R:R,MATCH((技能数值计算!$G63&amp;技能数值计算!L$2)*1,技能效果!$B:$B,0)))&gt;20,6,IF(INDEX(技能效果!R:R,MATCH((技能数值计算!$G63&amp;技能数值计算!L$2)*1,技能效果!$B:$B,0))="",1,INDEX(技能效果!R:R,MATCH((技能数值计算!$G63&amp;技能数值计算!L$2)*1,技能效果!$B:$B,0)))),0))</f>
        <v>2</v>
      </c>
      <c r="P63" s="71" t="str">
        <f>IFERROR(INDEX(技能效果!$C:$C,MATCH((技能数值计算!$G63&amp;技能数值计算!P$2)*1,技能效果!$B:$B,0)),"")</f>
        <v/>
      </c>
      <c r="Q63" s="71" t="str">
        <f>IFERROR(INDEX(技能效果!$H:$H,MATCH((技能数值计算!$G63&amp;技能数值计算!P$2)*1,技能效果!$B:$B,0)),"")</f>
        <v/>
      </c>
      <c r="R63" s="75"/>
      <c r="S63" s="71" t="str">
        <f>IF(R63*IFERROR(INDEX(DetailType!$E:$E,MATCH(技能数值计算!Q63,DetailType!$A:$A,0)),0)*IFERROR(IF(IF(INDEX(技能效果!V:V,MATCH((技能数值计算!$G63&amp;技能数值计算!P$2)*1,技能效果!$B:$B,0))="",1,INDEX(技能效果!V:V,MATCH((技能数值计算!$G63&amp;技能数值计算!P$2)*1,技能效果!$B:$B,0)))&gt;20,6,IF(INDEX(技能效果!V:V,MATCH((技能数值计算!$G63&amp;技能数值计算!P$2)*1,技能效果!$B:$B,0))="",1,INDEX(技能效果!V:V,MATCH((技能数值计算!$G63&amp;技能数值计算!P$2)*1,技能效果!$B:$B,0)))),0)=0,"",R63*IFERROR(INDEX(DetailType!$E:$E,MATCH(技能数值计算!Q63,DetailType!$A:$A,0)),0)*IFERROR(IF(IF(INDEX(技能效果!V:V,MATCH((技能数值计算!$G63&amp;技能数值计算!P$2)*1,技能效果!$B:$B,0))="",1,INDEX(技能效果!V:V,MATCH((技能数值计算!$G63&amp;技能数值计算!P$2)*1,技能效果!$B:$B,0)))&gt;20,6,IF(INDEX(技能效果!V:V,MATCH((技能数值计算!$G63&amp;技能数值计算!P$2)*1,技能效果!$B:$B,0))="",1,INDEX(技能效果!V:V,MATCH((技能数值计算!$G63&amp;技能数值计算!P$2)*1,技能效果!$B:$B,0)))),0))</f>
        <v/>
      </c>
      <c r="T63" s="71" t="str">
        <f>IFERROR(INDEX(技能效果!$C:$C,MATCH((技能数值计算!$G63&amp;技能数值计算!T$2)*1,技能效果!$B:$B,0)),"")</f>
        <v/>
      </c>
      <c r="U63" s="71" t="str">
        <f>IFERROR(INDEX(技能效果!$H:$H,MATCH((技能数值计算!$G63&amp;技能数值计算!T$2)*1,技能效果!$B:$B,0)),"")</f>
        <v/>
      </c>
      <c r="V63" s="75"/>
      <c r="W63" s="71" t="str">
        <f>IF(V63*IFERROR(INDEX(DetailType!$E:$E,MATCH(技能数值计算!U63,DetailType!$A:$A,0)),0)*IFERROR(IF(IF(INDEX(技能效果!Z:Z,MATCH((技能数值计算!$G63&amp;技能数值计算!T$2)*1,技能效果!$B:$B,0))="",1,INDEX(技能效果!Z:Z,MATCH((技能数值计算!$G63&amp;技能数值计算!T$2)*1,技能效果!$B:$B,0)))&gt;20,6,IF(INDEX(技能效果!Z:Z,MATCH((技能数值计算!$G63&amp;技能数值计算!T$2)*1,技能效果!$B:$B,0))="",1,INDEX(技能效果!Z:Z,MATCH((技能数值计算!$G63&amp;技能数值计算!T$2)*1,技能效果!$B:$B,0)))),0)=0,"",V63*IFERROR(INDEX(DetailType!$E:$E,MATCH(技能数值计算!U63,DetailType!$A:$A,0)),0)*IFERROR(IF(IF(INDEX(技能效果!Z:Z,MATCH((技能数值计算!$G63&amp;技能数值计算!T$2)*1,技能效果!$B:$B,0))="",1,INDEX(技能效果!Z:Z,MATCH((技能数值计算!$G63&amp;技能数值计算!T$2)*1,技能效果!$B:$B,0)))&gt;20,6,IF(INDEX(技能效果!Z:Z,MATCH((技能数值计算!$G63&amp;技能数值计算!T$2)*1,技能效果!$B:$B,0))="",1,INDEX(技能效果!Z:Z,MATCH((技能数值计算!$G63&amp;技能数值计算!T$2)*1,技能效果!$B:$B,0)))),0))</f>
        <v/>
      </c>
      <c r="X63" s="71" t="str">
        <f>IFERROR(INDEX(技能效果!$C:$C,MATCH((技能数值计算!$G63&amp;技能数值计算!X$2)*1,技能效果!$B:$B,0)),"")</f>
        <v/>
      </c>
      <c r="Y63" s="71" t="str">
        <f>IFERROR(INDEX(技能效果!$H:$H,MATCH((技能数值计算!$G63&amp;技能数值计算!X$2)*1,技能效果!$B:$B,0)),"")</f>
        <v/>
      </c>
      <c r="Z63" s="75"/>
      <c r="AA63" s="71" t="str">
        <f>IF(Z63*IFERROR(INDEX(DetailType!$E:$E,MATCH(技能数值计算!Y63,DetailType!$A:$A,0)),0)*IFERROR(IF(IF(INDEX(技能效果!AD:AD,MATCH((技能数值计算!$G63&amp;技能数值计算!X$2)*1,技能效果!$B:$B,0))="",1,INDEX(技能效果!AD:AD,MATCH((技能数值计算!$G63&amp;技能数值计算!X$2)*1,技能效果!$B:$B,0)))&gt;20,6,IF(INDEX(技能效果!AD:AD,MATCH((技能数值计算!$G63&amp;技能数值计算!X$2)*1,技能效果!$B:$B,0))="",1,INDEX(技能效果!AD:AD,MATCH((技能数值计算!$G63&amp;技能数值计算!X$2)*1,技能效果!$B:$B,0)))),0)=0,"",Z63*IFERROR(INDEX(DetailType!$E:$E,MATCH(技能数值计算!Y63,DetailType!$A:$A,0)),0)*IFERROR(IF(IF(INDEX(技能效果!AD:AD,MATCH((技能数值计算!$G63&amp;技能数值计算!X$2)*1,技能效果!$B:$B,0))="",1,INDEX(技能效果!AD:AD,MATCH((技能数值计算!$G63&amp;技能数值计算!X$2)*1,技能效果!$B:$B,0)))&gt;20,6,IF(INDEX(技能效果!AD:AD,MATCH((技能数值计算!$G63&amp;技能数值计算!X$2)*1,技能效果!$B:$B,0))="",1,INDEX(技能效果!AD:AD,MATCH((技能数值计算!$G63&amp;技能数值计算!X$2)*1,技能效果!$B:$B,0)))),0))</f>
        <v/>
      </c>
      <c r="AB63" s="71" t="str">
        <f>IFERROR(INDEX(技能效果!$C:$C,MATCH((技能数值计算!$G63&amp;技能数值计算!AB$2)*1,技能效果!$B:$B,0)),"")</f>
        <v/>
      </c>
      <c r="AC63" s="71" t="str">
        <f>IFERROR(INDEX(技能效果!$H:$H,MATCH((技能数值计算!$G63&amp;技能数值计算!AB$2)*1,技能效果!$B:$B,0)),"")</f>
        <v/>
      </c>
      <c r="AD63" s="75"/>
      <c r="AE63" s="72" t="str">
        <f>IF(AD63*IFERROR(INDEX(DetailType!$E:$E,MATCH(技能数值计算!AC63,DetailType!$A:$A,0)),0)*IFERROR(IF(IF(INDEX(技能效果!AG:AG,MATCH((技能数值计算!$G63&amp;技能数值计算!AB$2)*1,技能效果!$B:$B,0))="",1,INDEX(技能效果!AG:AG,MATCH((技能数值计算!$G63&amp;技能数值计算!AB$2)*1,技能效果!$B:$B,0)))&gt;20,6,IF(INDEX(技能效果!AG:AG,MATCH((技能数值计算!$G63&amp;技能数值计算!AB$2)*1,技能效果!$B:$B,0))="",1,INDEX(技能效果!AG:AG,MATCH((技能数值计算!$G63&amp;技能数值计算!AB$2)*1,技能效果!$B:$B,0)))),0)=0,"",AD63*IFERROR(INDEX(DetailType!$E:$E,MATCH(技能数值计算!AC63,DetailType!$A:$A,0)),0)*IFERROR(IF(IF(INDEX(技能效果!AG:AG,MATCH((技能数值计算!$G63&amp;技能数值计算!AB$2)*1,技能效果!$B:$B,0))="",1,INDEX(技能效果!AG:AG,MATCH((技能数值计算!$G63&amp;技能数值计算!AB$2)*1,技能效果!$B:$B,0)))&gt;20,6,IF(INDEX(技能效果!AG:AG,MATCH((技能数值计算!$G63&amp;技能数值计算!AB$2)*1,技能效果!$B:$B,0))="",1,INDEX(技能效果!AG:AG,MATCH((技能数值计算!$G63&amp;技能数值计算!AB$2)*1,技能效果!$B:$B,0)))),0))</f>
        <v/>
      </c>
    </row>
    <row r="64" spans="7:31" x14ac:dyDescent="0.3">
      <c r="G64" s="77">
        <f>技能!B109</f>
        <v>1301012</v>
      </c>
      <c r="H64" s="78" t="str">
        <f>INDEX(技能!E:E,MATCH(技能数值计算!G64,技能!B:B,0))</f>
        <v>南御夫技能1</v>
      </c>
      <c r="I64" s="81"/>
      <c r="J64" s="85">
        <v>3</v>
      </c>
      <c r="K64" s="86">
        <f t="shared" si="0"/>
        <v>4</v>
      </c>
      <c r="L64" s="83" t="str">
        <f>IFERROR(INDEX(技能效果!$C:$C,MATCH((技能数值计算!$G64&amp;技能数值计算!L$2)*1,技能效果!$B:$B,0)),"")</f>
        <v>南御夫技能1伤害</v>
      </c>
      <c r="M64" s="71">
        <f>IFERROR(INDEX(技能效果!$H:$H,MATCH((技能数值计算!$G64&amp;技能数值计算!L$2)*1,技能效果!$B:$B,0)),"")</f>
        <v>1001</v>
      </c>
      <c r="N64" s="75">
        <v>2</v>
      </c>
      <c r="O64" s="71">
        <f>IF(N64*IFERROR(INDEX(DetailType!$E:$E,MATCH(技能数值计算!M64,DetailType!$A:$A,0)),0)*IFERROR(IF(IF(INDEX(技能效果!R:R,MATCH((技能数值计算!$G64&amp;技能数值计算!L$2)*1,技能效果!$B:$B,0))="",1,INDEX(技能效果!R:R,MATCH((技能数值计算!$G64&amp;技能数值计算!L$2)*1,技能效果!$B:$B,0)))&gt;20,6,IF(INDEX(技能效果!R:R,MATCH((技能数值计算!$G64&amp;技能数值计算!L$2)*1,技能效果!$B:$B,0))="",1,INDEX(技能效果!R:R,MATCH((技能数值计算!$G64&amp;技能数值计算!L$2)*1,技能效果!$B:$B,0)))),0)=0,"",N64*IFERROR(INDEX(DetailType!$E:$E,MATCH(技能数值计算!M64,DetailType!$A:$A,0)),0)*IFERROR(IF(IF(INDEX(技能效果!R:R,MATCH((技能数值计算!$G64&amp;技能数值计算!L$2)*1,技能效果!$B:$B,0))="",1,INDEX(技能效果!R:R,MATCH((技能数值计算!$G64&amp;技能数值计算!L$2)*1,技能效果!$B:$B,0)))&gt;20,6,IF(INDEX(技能效果!R:R,MATCH((技能数值计算!$G64&amp;技能数值计算!L$2)*1,技能效果!$B:$B,0))="",1,INDEX(技能效果!R:R,MATCH((技能数值计算!$G64&amp;技能数值计算!L$2)*1,技能效果!$B:$B,0)))),0))</f>
        <v>2</v>
      </c>
      <c r="P64" s="71" t="str">
        <f>IFERROR(INDEX(技能效果!$C:$C,MATCH((技能数值计算!$G64&amp;技能数值计算!P$2)*1,技能效果!$B:$B,0)),"")</f>
        <v>南御夫技能1偷取水晶</v>
      </c>
      <c r="Q64" s="71">
        <f>IFERROR(INDEX(技能效果!$H:$H,MATCH((技能数值计算!$G64&amp;技能数值计算!P$2)*1,技能效果!$B:$B,0)),"")</f>
        <v>3003</v>
      </c>
      <c r="R64" s="75">
        <v>2</v>
      </c>
      <c r="S64" s="71">
        <f>IF(R64*IFERROR(INDEX(DetailType!$E:$E,MATCH(技能数值计算!Q64,DetailType!$A:$A,0)),0)*IFERROR(IF(IF(INDEX(技能效果!V:V,MATCH((技能数值计算!$G64&amp;技能数值计算!P$2)*1,技能效果!$B:$B,0))="",1,INDEX(技能效果!V:V,MATCH((技能数值计算!$G64&amp;技能数值计算!P$2)*1,技能效果!$B:$B,0)))&gt;20,6,IF(INDEX(技能效果!V:V,MATCH((技能数值计算!$G64&amp;技能数值计算!P$2)*1,技能效果!$B:$B,0))="",1,INDEX(技能效果!V:V,MATCH((技能数值计算!$G64&amp;技能数值计算!P$2)*1,技能效果!$B:$B,0)))),0)=0,"",R64*IFERROR(INDEX(DetailType!$E:$E,MATCH(技能数值计算!Q64,DetailType!$A:$A,0)),0)*IFERROR(IF(IF(INDEX(技能效果!V:V,MATCH((技能数值计算!$G64&amp;技能数值计算!P$2)*1,技能效果!$B:$B,0))="",1,INDEX(技能效果!V:V,MATCH((技能数值计算!$G64&amp;技能数值计算!P$2)*1,技能效果!$B:$B,0)))&gt;20,6,IF(INDEX(技能效果!V:V,MATCH((技能数值计算!$G64&amp;技能数值计算!P$2)*1,技能效果!$B:$B,0))="",1,INDEX(技能效果!V:V,MATCH((技能数值计算!$G64&amp;技能数值计算!P$2)*1,技能效果!$B:$B,0)))),0))</f>
        <v>2</v>
      </c>
      <c r="T64" s="71" t="str">
        <f>IFERROR(INDEX(技能效果!$C:$C,MATCH((技能数值计算!$G64&amp;技能数值计算!T$2)*1,技能效果!$B:$B,0)),"")</f>
        <v/>
      </c>
      <c r="U64" s="71" t="str">
        <f>IFERROR(INDEX(技能效果!$H:$H,MATCH((技能数值计算!$G64&amp;技能数值计算!T$2)*1,技能效果!$B:$B,0)),"")</f>
        <v/>
      </c>
      <c r="V64" s="75"/>
      <c r="W64" s="71" t="str">
        <f>IF(V64*IFERROR(INDEX(DetailType!$E:$E,MATCH(技能数值计算!U64,DetailType!$A:$A,0)),0)*IFERROR(IF(IF(INDEX(技能效果!Z:Z,MATCH((技能数值计算!$G64&amp;技能数值计算!T$2)*1,技能效果!$B:$B,0))="",1,INDEX(技能效果!Z:Z,MATCH((技能数值计算!$G64&amp;技能数值计算!T$2)*1,技能效果!$B:$B,0)))&gt;20,6,IF(INDEX(技能效果!Z:Z,MATCH((技能数值计算!$G64&amp;技能数值计算!T$2)*1,技能效果!$B:$B,0))="",1,INDEX(技能效果!Z:Z,MATCH((技能数值计算!$G64&amp;技能数值计算!T$2)*1,技能效果!$B:$B,0)))),0)=0,"",V64*IFERROR(INDEX(DetailType!$E:$E,MATCH(技能数值计算!U64,DetailType!$A:$A,0)),0)*IFERROR(IF(IF(INDEX(技能效果!Z:Z,MATCH((技能数值计算!$G64&amp;技能数值计算!T$2)*1,技能效果!$B:$B,0))="",1,INDEX(技能效果!Z:Z,MATCH((技能数值计算!$G64&amp;技能数值计算!T$2)*1,技能效果!$B:$B,0)))&gt;20,6,IF(INDEX(技能效果!Z:Z,MATCH((技能数值计算!$G64&amp;技能数值计算!T$2)*1,技能效果!$B:$B,0))="",1,INDEX(技能效果!Z:Z,MATCH((技能数值计算!$G64&amp;技能数值计算!T$2)*1,技能效果!$B:$B,0)))),0))</f>
        <v/>
      </c>
      <c r="X64" s="71" t="str">
        <f>IFERROR(INDEX(技能效果!$C:$C,MATCH((技能数值计算!$G64&amp;技能数值计算!X$2)*1,技能效果!$B:$B,0)),"")</f>
        <v/>
      </c>
      <c r="Y64" s="71" t="str">
        <f>IFERROR(INDEX(技能效果!$H:$H,MATCH((技能数值计算!$G64&amp;技能数值计算!X$2)*1,技能效果!$B:$B,0)),"")</f>
        <v/>
      </c>
      <c r="Z64" s="75"/>
      <c r="AA64" s="71" t="str">
        <f>IF(Z64*IFERROR(INDEX(DetailType!$E:$E,MATCH(技能数值计算!Y64,DetailType!$A:$A,0)),0)*IFERROR(IF(IF(INDEX(技能效果!AD:AD,MATCH((技能数值计算!$G64&amp;技能数值计算!X$2)*1,技能效果!$B:$B,0))="",1,INDEX(技能效果!AD:AD,MATCH((技能数值计算!$G64&amp;技能数值计算!X$2)*1,技能效果!$B:$B,0)))&gt;20,6,IF(INDEX(技能效果!AD:AD,MATCH((技能数值计算!$G64&amp;技能数值计算!X$2)*1,技能效果!$B:$B,0))="",1,INDEX(技能效果!AD:AD,MATCH((技能数值计算!$G64&amp;技能数值计算!X$2)*1,技能效果!$B:$B,0)))),0)=0,"",Z64*IFERROR(INDEX(DetailType!$E:$E,MATCH(技能数值计算!Y64,DetailType!$A:$A,0)),0)*IFERROR(IF(IF(INDEX(技能效果!AD:AD,MATCH((技能数值计算!$G64&amp;技能数值计算!X$2)*1,技能效果!$B:$B,0))="",1,INDEX(技能效果!AD:AD,MATCH((技能数值计算!$G64&amp;技能数值计算!X$2)*1,技能效果!$B:$B,0)))&gt;20,6,IF(INDEX(技能效果!AD:AD,MATCH((技能数值计算!$G64&amp;技能数值计算!X$2)*1,技能效果!$B:$B,0))="",1,INDEX(技能效果!AD:AD,MATCH((技能数值计算!$G64&amp;技能数值计算!X$2)*1,技能效果!$B:$B,0)))),0))</f>
        <v/>
      </c>
      <c r="AB64" s="71" t="str">
        <f>IFERROR(INDEX(技能效果!$C:$C,MATCH((技能数值计算!$G64&amp;技能数值计算!AB$2)*1,技能效果!$B:$B,0)),"")</f>
        <v/>
      </c>
      <c r="AC64" s="71" t="str">
        <f>IFERROR(INDEX(技能效果!$H:$H,MATCH((技能数值计算!$G64&amp;技能数值计算!AB$2)*1,技能效果!$B:$B,0)),"")</f>
        <v/>
      </c>
      <c r="AD64" s="75"/>
      <c r="AE64" s="72" t="str">
        <f>IF(AD64*IFERROR(INDEX(DetailType!$E:$E,MATCH(技能数值计算!AC64,DetailType!$A:$A,0)),0)*IFERROR(IF(IF(INDEX(技能效果!AG:AG,MATCH((技能数值计算!$G64&amp;技能数值计算!AB$2)*1,技能效果!$B:$B,0))="",1,INDEX(技能效果!AG:AG,MATCH((技能数值计算!$G64&amp;技能数值计算!AB$2)*1,技能效果!$B:$B,0)))&gt;20,6,IF(INDEX(技能效果!AG:AG,MATCH((技能数值计算!$G64&amp;技能数值计算!AB$2)*1,技能效果!$B:$B,0))="",1,INDEX(技能效果!AG:AG,MATCH((技能数值计算!$G64&amp;技能数值计算!AB$2)*1,技能效果!$B:$B,0)))),0)=0,"",AD64*IFERROR(INDEX(DetailType!$E:$E,MATCH(技能数值计算!AC64,DetailType!$A:$A,0)),0)*IFERROR(IF(IF(INDEX(技能效果!AG:AG,MATCH((技能数值计算!$G64&amp;技能数值计算!AB$2)*1,技能效果!$B:$B,0))="",1,INDEX(技能效果!AG:AG,MATCH((技能数值计算!$G64&amp;技能数值计算!AB$2)*1,技能效果!$B:$B,0)))&gt;20,6,IF(INDEX(技能效果!AG:AG,MATCH((技能数值计算!$G64&amp;技能数值计算!AB$2)*1,技能效果!$B:$B,0))="",1,INDEX(技能效果!AG:AG,MATCH((技能数值计算!$G64&amp;技能数值计算!AB$2)*1,技能效果!$B:$B,0)))),0))</f>
        <v/>
      </c>
    </row>
    <row r="65" spans="7:31" x14ac:dyDescent="0.3">
      <c r="G65" s="77">
        <f>技能!B110</f>
        <v>1302012</v>
      </c>
      <c r="H65" s="78" t="str">
        <f>INDEX(技能!E:E,MATCH(技能数值计算!G65,技能!B:B,0))</f>
        <v>南御夫技能2</v>
      </c>
      <c r="I65" s="81"/>
      <c r="J65" s="85">
        <v>3</v>
      </c>
      <c r="K65" s="86">
        <f t="shared" si="0"/>
        <v>2</v>
      </c>
      <c r="L65" s="83" t="str">
        <f>IFERROR(INDEX(技能效果!$C:$C,MATCH((技能数值计算!$G65&amp;技能数值计算!L$2)*1,技能效果!$B:$B,0)),"")</f>
        <v>南御夫技能2回复生命</v>
      </c>
      <c r="M65" s="71">
        <f>IFERROR(INDEX(技能效果!$H:$H,MATCH((技能数值计算!$G65&amp;技能数值计算!L$2)*1,技能效果!$B:$B,0)),"")</f>
        <v>2001</v>
      </c>
      <c r="N65" s="75">
        <v>2</v>
      </c>
      <c r="O65" s="71">
        <f>IF(N65*IFERROR(INDEX(DetailType!$E:$E,MATCH(技能数值计算!M65,DetailType!$A:$A,0)),0)*IFERROR(IF(IF(INDEX(技能效果!R:R,MATCH((技能数值计算!$G65&amp;技能数值计算!L$2)*1,技能效果!$B:$B,0))="",1,INDEX(技能效果!R:R,MATCH((技能数值计算!$G65&amp;技能数值计算!L$2)*1,技能效果!$B:$B,0)))&gt;20,6,IF(INDEX(技能效果!R:R,MATCH((技能数值计算!$G65&amp;技能数值计算!L$2)*1,技能效果!$B:$B,0))="",1,INDEX(技能效果!R:R,MATCH((技能数值计算!$G65&amp;技能数值计算!L$2)*1,技能效果!$B:$B,0)))),0)=0,"",N65*IFERROR(INDEX(DetailType!$E:$E,MATCH(技能数值计算!M65,DetailType!$A:$A,0)),0)*IFERROR(IF(IF(INDEX(技能效果!R:R,MATCH((技能数值计算!$G65&amp;技能数值计算!L$2)*1,技能效果!$B:$B,0))="",1,INDEX(技能效果!R:R,MATCH((技能数值计算!$G65&amp;技能数值计算!L$2)*1,技能效果!$B:$B,0)))&gt;20,6,IF(INDEX(技能效果!R:R,MATCH((技能数值计算!$G65&amp;技能数值计算!L$2)*1,技能效果!$B:$B,0))="",1,INDEX(技能效果!R:R,MATCH((技能数值计算!$G65&amp;技能数值计算!L$2)*1,技能效果!$B:$B,0)))),0))</f>
        <v>2</v>
      </c>
      <c r="P65" s="71" t="str">
        <f>IFERROR(INDEX(技能效果!$C:$C,MATCH((技能数值计算!$G65&amp;技能数值计算!P$2)*1,技能效果!$B:$B,0)),"")</f>
        <v/>
      </c>
      <c r="Q65" s="71" t="str">
        <f>IFERROR(INDEX(技能效果!$H:$H,MATCH((技能数值计算!$G65&amp;技能数值计算!P$2)*1,技能效果!$B:$B,0)),"")</f>
        <v/>
      </c>
      <c r="R65" s="75"/>
      <c r="S65" s="71" t="str">
        <f>IF(R65*IFERROR(INDEX(DetailType!$E:$E,MATCH(技能数值计算!Q65,DetailType!$A:$A,0)),0)*IFERROR(IF(IF(INDEX(技能效果!V:V,MATCH((技能数值计算!$G65&amp;技能数值计算!P$2)*1,技能效果!$B:$B,0))="",1,INDEX(技能效果!V:V,MATCH((技能数值计算!$G65&amp;技能数值计算!P$2)*1,技能效果!$B:$B,0)))&gt;20,6,IF(INDEX(技能效果!V:V,MATCH((技能数值计算!$G65&amp;技能数值计算!P$2)*1,技能效果!$B:$B,0))="",1,INDEX(技能效果!V:V,MATCH((技能数值计算!$G65&amp;技能数值计算!P$2)*1,技能效果!$B:$B,0)))),0)=0,"",R65*IFERROR(INDEX(DetailType!$E:$E,MATCH(技能数值计算!Q65,DetailType!$A:$A,0)),0)*IFERROR(IF(IF(INDEX(技能效果!V:V,MATCH((技能数值计算!$G65&amp;技能数值计算!P$2)*1,技能效果!$B:$B,0))="",1,INDEX(技能效果!V:V,MATCH((技能数值计算!$G65&amp;技能数值计算!P$2)*1,技能效果!$B:$B,0)))&gt;20,6,IF(INDEX(技能效果!V:V,MATCH((技能数值计算!$G65&amp;技能数值计算!P$2)*1,技能效果!$B:$B,0))="",1,INDEX(技能效果!V:V,MATCH((技能数值计算!$G65&amp;技能数值计算!P$2)*1,技能效果!$B:$B,0)))),0))</f>
        <v/>
      </c>
      <c r="T65" s="71" t="str">
        <f>IFERROR(INDEX(技能效果!$C:$C,MATCH((技能数值计算!$G65&amp;技能数值计算!T$2)*1,技能效果!$B:$B,0)),"")</f>
        <v/>
      </c>
      <c r="U65" s="71" t="str">
        <f>IFERROR(INDEX(技能效果!$H:$H,MATCH((技能数值计算!$G65&amp;技能数值计算!T$2)*1,技能效果!$B:$B,0)),"")</f>
        <v/>
      </c>
      <c r="V65" s="75"/>
      <c r="W65" s="71" t="str">
        <f>IF(V65*IFERROR(INDEX(DetailType!$E:$E,MATCH(技能数值计算!U65,DetailType!$A:$A,0)),0)*IFERROR(IF(IF(INDEX(技能效果!Z:Z,MATCH((技能数值计算!$G65&amp;技能数值计算!T$2)*1,技能效果!$B:$B,0))="",1,INDEX(技能效果!Z:Z,MATCH((技能数值计算!$G65&amp;技能数值计算!T$2)*1,技能效果!$B:$B,0)))&gt;20,6,IF(INDEX(技能效果!Z:Z,MATCH((技能数值计算!$G65&amp;技能数值计算!T$2)*1,技能效果!$B:$B,0))="",1,INDEX(技能效果!Z:Z,MATCH((技能数值计算!$G65&amp;技能数值计算!T$2)*1,技能效果!$B:$B,0)))),0)=0,"",V65*IFERROR(INDEX(DetailType!$E:$E,MATCH(技能数值计算!U65,DetailType!$A:$A,0)),0)*IFERROR(IF(IF(INDEX(技能效果!Z:Z,MATCH((技能数值计算!$G65&amp;技能数值计算!T$2)*1,技能效果!$B:$B,0))="",1,INDEX(技能效果!Z:Z,MATCH((技能数值计算!$G65&amp;技能数值计算!T$2)*1,技能效果!$B:$B,0)))&gt;20,6,IF(INDEX(技能效果!Z:Z,MATCH((技能数值计算!$G65&amp;技能数值计算!T$2)*1,技能效果!$B:$B,0))="",1,INDEX(技能效果!Z:Z,MATCH((技能数值计算!$G65&amp;技能数值计算!T$2)*1,技能效果!$B:$B,0)))),0))</f>
        <v/>
      </c>
      <c r="X65" s="71" t="str">
        <f>IFERROR(INDEX(技能效果!$C:$C,MATCH((技能数值计算!$G65&amp;技能数值计算!X$2)*1,技能效果!$B:$B,0)),"")</f>
        <v/>
      </c>
      <c r="Y65" s="71" t="str">
        <f>IFERROR(INDEX(技能效果!$H:$H,MATCH((技能数值计算!$G65&amp;技能数值计算!X$2)*1,技能效果!$B:$B,0)),"")</f>
        <v/>
      </c>
      <c r="Z65" s="75"/>
      <c r="AA65" s="71" t="str">
        <f>IF(Z65*IFERROR(INDEX(DetailType!$E:$E,MATCH(技能数值计算!Y65,DetailType!$A:$A,0)),0)*IFERROR(IF(IF(INDEX(技能效果!AD:AD,MATCH((技能数值计算!$G65&amp;技能数值计算!X$2)*1,技能效果!$B:$B,0))="",1,INDEX(技能效果!AD:AD,MATCH((技能数值计算!$G65&amp;技能数值计算!X$2)*1,技能效果!$B:$B,0)))&gt;20,6,IF(INDEX(技能效果!AD:AD,MATCH((技能数值计算!$G65&amp;技能数值计算!X$2)*1,技能效果!$B:$B,0))="",1,INDEX(技能效果!AD:AD,MATCH((技能数值计算!$G65&amp;技能数值计算!X$2)*1,技能效果!$B:$B,0)))),0)=0,"",Z65*IFERROR(INDEX(DetailType!$E:$E,MATCH(技能数值计算!Y65,DetailType!$A:$A,0)),0)*IFERROR(IF(IF(INDEX(技能效果!AD:AD,MATCH((技能数值计算!$G65&amp;技能数值计算!X$2)*1,技能效果!$B:$B,0))="",1,INDEX(技能效果!AD:AD,MATCH((技能数值计算!$G65&amp;技能数值计算!X$2)*1,技能效果!$B:$B,0)))&gt;20,6,IF(INDEX(技能效果!AD:AD,MATCH((技能数值计算!$G65&amp;技能数值计算!X$2)*1,技能效果!$B:$B,0))="",1,INDEX(技能效果!AD:AD,MATCH((技能数值计算!$G65&amp;技能数值计算!X$2)*1,技能效果!$B:$B,0)))),0))</f>
        <v/>
      </c>
      <c r="AB65" s="71" t="str">
        <f>IFERROR(INDEX(技能效果!$C:$C,MATCH((技能数值计算!$G65&amp;技能数值计算!AB$2)*1,技能效果!$B:$B,0)),"")</f>
        <v/>
      </c>
      <c r="AC65" s="71" t="str">
        <f>IFERROR(INDEX(技能效果!$H:$H,MATCH((技能数值计算!$G65&amp;技能数值计算!AB$2)*1,技能效果!$B:$B,0)),"")</f>
        <v/>
      </c>
      <c r="AD65" s="75"/>
      <c r="AE65" s="72" t="str">
        <f>IF(AD65*IFERROR(INDEX(DetailType!$E:$E,MATCH(技能数值计算!AC65,DetailType!$A:$A,0)),0)*IFERROR(IF(IF(INDEX(技能效果!AG:AG,MATCH((技能数值计算!$G65&amp;技能数值计算!AB$2)*1,技能效果!$B:$B,0))="",1,INDEX(技能效果!AG:AG,MATCH((技能数值计算!$G65&amp;技能数值计算!AB$2)*1,技能效果!$B:$B,0)))&gt;20,6,IF(INDEX(技能效果!AG:AG,MATCH((技能数值计算!$G65&amp;技能数值计算!AB$2)*1,技能效果!$B:$B,0))="",1,INDEX(技能效果!AG:AG,MATCH((技能数值计算!$G65&amp;技能数值计算!AB$2)*1,技能效果!$B:$B,0)))),0)=0,"",AD65*IFERROR(INDEX(DetailType!$E:$E,MATCH(技能数值计算!AC65,DetailType!$A:$A,0)),0)*IFERROR(IF(IF(INDEX(技能效果!AG:AG,MATCH((技能数值计算!$G65&amp;技能数值计算!AB$2)*1,技能效果!$B:$B,0))="",1,INDEX(技能效果!AG:AG,MATCH((技能数值计算!$G65&amp;技能数值计算!AB$2)*1,技能效果!$B:$B,0)))&gt;20,6,IF(INDEX(技能效果!AG:AG,MATCH((技能数值计算!$G65&amp;技能数值计算!AB$2)*1,技能效果!$B:$B,0))="",1,INDEX(技能效果!AG:AG,MATCH((技能数值计算!$G65&amp;技能数值计算!AB$2)*1,技能效果!$B:$B,0)))),0))</f>
        <v/>
      </c>
    </row>
    <row r="66" spans="7:31" x14ac:dyDescent="0.3">
      <c r="G66" s="77">
        <f>技能!B111</f>
        <v>1301013</v>
      </c>
      <c r="H66" s="78" t="str">
        <f>INDEX(技能!E:E,MATCH(技能数值计算!G66,技能!B:B,0))</f>
        <v>吉拉技能1</v>
      </c>
      <c r="I66" s="81"/>
      <c r="J66" s="85">
        <v>3</v>
      </c>
      <c r="K66" s="86">
        <f t="shared" si="0"/>
        <v>3</v>
      </c>
      <c r="L66" s="83" t="str">
        <f>IFERROR(INDEX(技能效果!$C:$C,MATCH((技能数值计算!$G66&amp;技能数值计算!L$2)*1,技能效果!$B:$B,0)),"")</f>
        <v>吉拉技能1伤害</v>
      </c>
      <c r="M66" s="71">
        <f>IFERROR(INDEX(技能效果!$H:$H,MATCH((技能数值计算!$G66&amp;技能数值计算!L$2)*1,技能效果!$B:$B,0)),"")</f>
        <v>1001</v>
      </c>
      <c r="N66" s="75">
        <v>2</v>
      </c>
      <c r="O66" s="71">
        <f>IF(N66*IFERROR(INDEX(DetailType!$E:$E,MATCH(技能数值计算!M66,DetailType!$A:$A,0)),0)*IFERROR(IF(IF(INDEX(技能效果!R:R,MATCH((技能数值计算!$G66&amp;技能数值计算!L$2)*1,技能效果!$B:$B,0))="",1,INDEX(技能效果!R:R,MATCH((技能数值计算!$G66&amp;技能数值计算!L$2)*1,技能效果!$B:$B,0)))&gt;20,6,IF(INDEX(技能效果!R:R,MATCH((技能数值计算!$G66&amp;技能数值计算!L$2)*1,技能效果!$B:$B,0))="",1,INDEX(技能效果!R:R,MATCH((技能数值计算!$G66&amp;技能数值计算!L$2)*1,技能效果!$B:$B,0)))),0)=0,"",N66*IFERROR(INDEX(DetailType!$E:$E,MATCH(技能数值计算!M66,DetailType!$A:$A,0)),0)*IFERROR(IF(IF(INDEX(技能效果!R:R,MATCH((技能数值计算!$G66&amp;技能数值计算!L$2)*1,技能效果!$B:$B,0))="",1,INDEX(技能效果!R:R,MATCH((技能数值计算!$G66&amp;技能数值计算!L$2)*1,技能效果!$B:$B,0)))&gt;20,6,IF(INDEX(技能效果!R:R,MATCH((技能数值计算!$G66&amp;技能数值计算!L$2)*1,技能效果!$B:$B,0))="",1,INDEX(技能效果!R:R,MATCH((技能数值计算!$G66&amp;技能数值计算!L$2)*1,技能效果!$B:$B,0)))),0))</f>
        <v>2</v>
      </c>
      <c r="P66" s="71" t="str">
        <f>IFERROR(INDEX(技能效果!$C:$C,MATCH((技能数值计算!$G66&amp;技能数值计算!P$2)*1,技能效果!$B:$B,0)),"")</f>
        <v>吉拉技能1削减水晶</v>
      </c>
      <c r="Q66" s="71">
        <f>IFERROR(INDEX(技能效果!$H:$H,MATCH((技能数值计算!$G66&amp;技能数值计算!P$2)*1,技能效果!$B:$B,0)),"")</f>
        <v>3002</v>
      </c>
      <c r="R66" s="75">
        <v>2</v>
      </c>
      <c r="S66" s="71">
        <f>IF(R66*IFERROR(INDEX(DetailType!$E:$E,MATCH(技能数值计算!Q66,DetailType!$A:$A,0)),0)*IFERROR(IF(IF(INDEX(技能效果!V:V,MATCH((技能数值计算!$G66&amp;技能数值计算!P$2)*1,技能效果!$B:$B,0))="",1,INDEX(技能效果!V:V,MATCH((技能数值计算!$G66&amp;技能数值计算!P$2)*1,技能效果!$B:$B,0)))&gt;20,6,IF(INDEX(技能效果!V:V,MATCH((技能数值计算!$G66&amp;技能数值计算!P$2)*1,技能效果!$B:$B,0))="",1,INDEX(技能效果!V:V,MATCH((技能数值计算!$G66&amp;技能数值计算!P$2)*1,技能效果!$B:$B,0)))),0)=0,"",R66*IFERROR(INDEX(DetailType!$E:$E,MATCH(技能数值计算!Q66,DetailType!$A:$A,0)),0)*IFERROR(IF(IF(INDEX(技能效果!V:V,MATCH((技能数值计算!$G66&amp;技能数值计算!P$2)*1,技能效果!$B:$B,0))="",1,INDEX(技能效果!V:V,MATCH((技能数值计算!$G66&amp;技能数值计算!P$2)*1,技能效果!$B:$B,0)))&gt;20,6,IF(INDEX(技能效果!V:V,MATCH((技能数值计算!$G66&amp;技能数值计算!P$2)*1,技能效果!$B:$B,0))="",1,INDEX(技能效果!V:V,MATCH((技能数值计算!$G66&amp;技能数值计算!P$2)*1,技能效果!$B:$B,0)))),0))</f>
        <v>1</v>
      </c>
      <c r="T66" s="71" t="str">
        <f>IFERROR(INDEX(技能效果!$C:$C,MATCH((技能数值计算!$G66&amp;技能数值计算!T$2)*1,技能效果!$B:$B,0)),"")</f>
        <v/>
      </c>
      <c r="U66" s="71" t="str">
        <f>IFERROR(INDEX(技能效果!$H:$H,MATCH((技能数值计算!$G66&amp;技能数值计算!T$2)*1,技能效果!$B:$B,0)),"")</f>
        <v/>
      </c>
      <c r="V66" s="75"/>
      <c r="W66" s="71" t="str">
        <f>IF(V66*IFERROR(INDEX(DetailType!$E:$E,MATCH(技能数值计算!U66,DetailType!$A:$A,0)),0)*IFERROR(IF(IF(INDEX(技能效果!Z:Z,MATCH((技能数值计算!$G66&amp;技能数值计算!T$2)*1,技能效果!$B:$B,0))="",1,INDEX(技能效果!Z:Z,MATCH((技能数值计算!$G66&amp;技能数值计算!T$2)*1,技能效果!$B:$B,0)))&gt;20,6,IF(INDEX(技能效果!Z:Z,MATCH((技能数值计算!$G66&amp;技能数值计算!T$2)*1,技能效果!$B:$B,0))="",1,INDEX(技能效果!Z:Z,MATCH((技能数值计算!$G66&amp;技能数值计算!T$2)*1,技能效果!$B:$B,0)))),0)=0,"",V66*IFERROR(INDEX(DetailType!$E:$E,MATCH(技能数值计算!U66,DetailType!$A:$A,0)),0)*IFERROR(IF(IF(INDEX(技能效果!Z:Z,MATCH((技能数值计算!$G66&amp;技能数值计算!T$2)*1,技能效果!$B:$B,0))="",1,INDEX(技能效果!Z:Z,MATCH((技能数值计算!$G66&amp;技能数值计算!T$2)*1,技能效果!$B:$B,0)))&gt;20,6,IF(INDEX(技能效果!Z:Z,MATCH((技能数值计算!$G66&amp;技能数值计算!T$2)*1,技能效果!$B:$B,0))="",1,INDEX(技能效果!Z:Z,MATCH((技能数值计算!$G66&amp;技能数值计算!T$2)*1,技能效果!$B:$B,0)))),0))</f>
        <v/>
      </c>
      <c r="X66" s="71" t="str">
        <f>IFERROR(INDEX(技能效果!$C:$C,MATCH((技能数值计算!$G66&amp;技能数值计算!X$2)*1,技能效果!$B:$B,0)),"")</f>
        <v/>
      </c>
      <c r="Y66" s="71" t="str">
        <f>IFERROR(INDEX(技能效果!$H:$H,MATCH((技能数值计算!$G66&amp;技能数值计算!X$2)*1,技能效果!$B:$B,0)),"")</f>
        <v/>
      </c>
      <c r="Z66" s="75"/>
      <c r="AA66" s="71" t="str">
        <f>IF(Z66*IFERROR(INDEX(DetailType!$E:$E,MATCH(技能数值计算!Y66,DetailType!$A:$A,0)),0)*IFERROR(IF(IF(INDEX(技能效果!AD:AD,MATCH((技能数值计算!$G66&amp;技能数值计算!X$2)*1,技能效果!$B:$B,0))="",1,INDEX(技能效果!AD:AD,MATCH((技能数值计算!$G66&amp;技能数值计算!X$2)*1,技能效果!$B:$B,0)))&gt;20,6,IF(INDEX(技能效果!AD:AD,MATCH((技能数值计算!$G66&amp;技能数值计算!X$2)*1,技能效果!$B:$B,0))="",1,INDEX(技能效果!AD:AD,MATCH((技能数值计算!$G66&amp;技能数值计算!X$2)*1,技能效果!$B:$B,0)))),0)=0,"",Z66*IFERROR(INDEX(DetailType!$E:$E,MATCH(技能数值计算!Y66,DetailType!$A:$A,0)),0)*IFERROR(IF(IF(INDEX(技能效果!AD:AD,MATCH((技能数值计算!$G66&amp;技能数值计算!X$2)*1,技能效果!$B:$B,0))="",1,INDEX(技能效果!AD:AD,MATCH((技能数值计算!$G66&amp;技能数值计算!X$2)*1,技能效果!$B:$B,0)))&gt;20,6,IF(INDEX(技能效果!AD:AD,MATCH((技能数值计算!$G66&amp;技能数值计算!X$2)*1,技能效果!$B:$B,0))="",1,INDEX(技能效果!AD:AD,MATCH((技能数值计算!$G66&amp;技能数值计算!X$2)*1,技能效果!$B:$B,0)))),0))</f>
        <v/>
      </c>
      <c r="AB66" s="71" t="str">
        <f>IFERROR(INDEX(技能效果!$C:$C,MATCH((技能数值计算!$G66&amp;技能数值计算!AB$2)*1,技能效果!$B:$B,0)),"")</f>
        <v/>
      </c>
      <c r="AC66" s="71" t="str">
        <f>IFERROR(INDEX(技能效果!$H:$H,MATCH((技能数值计算!$G66&amp;技能数值计算!AB$2)*1,技能效果!$B:$B,0)),"")</f>
        <v/>
      </c>
      <c r="AD66" s="75"/>
      <c r="AE66" s="72" t="str">
        <f>IF(AD66*IFERROR(INDEX(DetailType!$E:$E,MATCH(技能数值计算!AC66,DetailType!$A:$A,0)),0)*IFERROR(IF(IF(INDEX(技能效果!AG:AG,MATCH((技能数值计算!$G66&amp;技能数值计算!AB$2)*1,技能效果!$B:$B,0))="",1,INDEX(技能效果!AG:AG,MATCH((技能数值计算!$G66&amp;技能数值计算!AB$2)*1,技能效果!$B:$B,0)))&gt;20,6,IF(INDEX(技能效果!AG:AG,MATCH((技能数值计算!$G66&amp;技能数值计算!AB$2)*1,技能效果!$B:$B,0))="",1,INDEX(技能效果!AG:AG,MATCH((技能数值计算!$G66&amp;技能数值计算!AB$2)*1,技能效果!$B:$B,0)))),0)=0,"",AD66*IFERROR(INDEX(DetailType!$E:$E,MATCH(技能数值计算!AC66,DetailType!$A:$A,0)),0)*IFERROR(IF(IF(INDEX(技能效果!AG:AG,MATCH((技能数值计算!$G66&amp;技能数值计算!AB$2)*1,技能效果!$B:$B,0))="",1,INDEX(技能效果!AG:AG,MATCH((技能数值计算!$G66&amp;技能数值计算!AB$2)*1,技能效果!$B:$B,0)))&gt;20,6,IF(INDEX(技能效果!AG:AG,MATCH((技能数值计算!$G66&amp;技能数值计算!AB$2)*1,技能效果!$B:$B,0))="",1,INDEX(技能效果!AG:AG,MATCH((技能数值计算!$G66&amp;技能数值计算!AB$2)*1,技能效果!$B:$B,0)))),0))</f>
        <v/>
      </c>
    </row>
    <row r="67" spans="7:31" x14ac:dyDescent="0.3">
      <c r="G67" s="77">
        <f>技能!B112</f>
        <v>1302013</v>
      </c>
      <c r="H67" s="78" t="str">
        <f>INDEX(技能!E:E,MATCH(技能数值计算!G67,技能!B:B,0))</f>
        <v>吉拉技能2</v>
      </c>
      <c r="I67" s="81"/>
      <c r="J67" s="85">
        <v>3</v>
      </c>
      <c r="K67" s="86">
        <f t="shared" si="0"/>
        <v>3.5</v>
      </c>
      <c r="L67" s="83" t="str">
        <f>IFERROR(INDEX(技能效果!$C:$C,MATCH((技能数值计算!$G67&amp;技能数值计算!L$2)*1,技能效果!$B:$B,0)),"")</f>
        <v>吉拉技能2减攻击</v>
      </c>
      <c r="M67" s="71">
        <f>IFERROR(INDEX(技能效果!$H:$H,MATCH((技能数值计算!$G67&amp;技能数值计算!L$2)*1,技能效果!$B:$B,0)),"")</f>
        <v>4026</v>
      </c>
      <c r="N67" s="75">
        <v>0.5</v>
      </c>
      <c r="O67" s="71">
        <f>IF(N67*IFERROR(INDEX(DetailType!$E:$E,MATCH(技能数值计算!M67,DetailType!$A:$A,0)),0)*IFERROR(IF(IF(INDEX(技能效果!R:R,MATCH((技能数值计算!$G67&amp;技能数值计算!L$2)*1,技能效果!$B:$B,0))="",1,INDEX(技能效果!R:R,MATCH((技能数值计算!$G67&amp;技能数值计算!L$2)*1,技能效果!$B:$B,0)))&gt;20,6,IF(INDEX(技能效果!R:R,MATCH((技能数值计算!$G67&amp;技能数值计算!L$2)*1,技能效果!$B:$B,0))="",1,INDEX(技能效果!R:R,MATCH((技能数值计算!$G67&amp;技能数值计算!L$2)*1,技能效果!$B:$B,0)))),0)=0,"",N67*IFERROR(INDEX(DetailType!$E:$E,MATCH(技能数值计算!M67,DetailType!$A:$A,0)),0)*IFERROR(IF(IF(INDEX(技能效果!R:R,MATCH((技能数值计算!$G67&amp;技能数值计算!L$2)*1,技能效果!$B:$B,0))="",1,INDEX(技能效果!R:R,MATCH((技能数值计算!$G67&amp;技能数值计算!L$2)*1,技能效果!$B:$B,0)))&gt;20,6,IF(INDEX(技能效果!R:R,MATCH((技能数值计算!$G67&amp;技能数值计算!L$2)*1,技能效果!$B:$B,0))="",1,INDEX(技能效果!R:R,MATCH((技能数值计算!$G67&amp;技能数值计算!L$2)*1,技能效果!$B:$B,0)))),0))</f>
        <v>1.5</v>
      </c>
      <c r="P67" s="71" t="str">
        <f>IFERROR(INDEX(技能效果!$C:$C,MATCH((技能数值计算!$G67&amp;技能数值计算!P$2)*1,技能效果!$B:$B,0)),"")</f>
        <v>吉拉技能2偷取红水晶</v>
      </c>
      <c r="Q67" s="71">
        <f>IFERROR(INDEX(技能效果!$H:$H,MATCH((技能数值计算!$G67&amp;技能数值计算!P$2)*1,技能效果!$B:$B,0)),"")</f>
        <v>3003</v>
      </c>
      <c r="R67" s="75">
        <v>2</v>
      </c>
      <c r="S67" s="71">
        <f>IF(R67*IFERROR(INDEX(DetailType!$E:$E,MATCH(技能数值计算!Q67,DetailType!$A:$A,0)),0)*IFERROR(IF(IF(INDEX(技能效果!V:V,MATCH((技能数值计算!$G67&amp;技能数值计算!P$2)*1,技能效果!$B:$B,0))="",1,INDEX(技能效果!V:V,MATCH((技能数值计算!$G67&amp;技能数值计算!P$2)*1,技能效果!$B:$B,0)))&gt;20,6,IF(INDEX(技能效果!V:V,MATCH((技能数值计算!$G67&amp;技能数值计算!P$2)*1,技能效果!$B:$B,0))="",1,INDEX(技能效果!V:V,MATCH((技能数值计算!$G67&amp;技能数值计算!P$2)*1,技能效果!$B:$B,0)))),0)=0,"",R67*IFERROR(INDEX(DetailType!$E:$E,MATCH(技能数值计算!Q67,DetailType!$A:$A,0)),0)*IFERROR(IF(IF(INDEX(技能效果!V:V,MATCH((技能数值计算!$G67&amp;技能数值计算!P$2)*1,技能效果!$B:$B,0))="",1,INDEX(技能效果!V:V,MATCH((技能数值计算!$G67&amp;技能数值计算!P$2)*1,技能效果!$B:$B,0)))&gt;20,6,IF(INDEX(技能效果!V:V,MATCH((技能数值计算!$G67&amp;技能数值计算!P$2)*1,技能效果!$B:$B,0))="",1,INDEX(技能效果!V:V,MATCH((技能数值计算!$G67&amp;技能数值计算!P$2)*1,技能效果!$B:$B,0)))),0))</f>
        <v>2</v>
      </c>
      <c r="T67" s="71" t="str">
        <f>IFERROR(INDEX(技能效果!$C:$C,MATCH((技能数值计算!$G67&amp;技能数值计算!T$2)*1,技能效果!$B:$B,0)),"")</f>
        <v/>
      </c>
      <c r="U67" s="71" t="str">
        <f>IFERROR(INDEX(技能效果!$H:$H,MATCH((技能数值计算!$G67&amp;技能数值计算!T$2)*1,技能效果!$B:$B,0)),"")</f>
        <v/>
      </c>
      <c r="V67" s="75"/>
      <c r="W67" s="71" t="str">
        <f>IF(V67*IFERROR(INDEX(DetailType!$E:$E,MATCH(技能数值计算!U67,DetailType!$A:$A,0)),0)*IFERROR(IF(IF(INDEX(技能效果!Z:Z,MATCH((技能数值计算!$G67&amp;技能数值计算!T$2)*1,技能效果!$B:$B,0))="",1,INDEX(技能效果!Z:Z,MATCH((技能数值计算!$G67&amp;技能数值计算!T$2)*1,技能效果!$B:$B,0)))&gt;20,6,IF(INDEX(技能效果!Z:Z,MATCH((技能数值计算!$G67&amp;技能数值计算!T$2)*1,技能效果!$B:$B,0))="",1,INDEX(技能效果!Z:Z,MATCH((技能数值计算!$G67&amp;技能数值计算!T$2)*1,技能效果!$B:$B,0)))),0)=0,"",V67*IFERROR(INDEX(DetailType!$E:$E,MATCH(技能数值计算!U67,DetailType!$A:$A,0)),0)*IFERROR(IF(IF(INDEX(技能效果!Z:Z,MATCH((技能数值计算!$G67&amp;技能数值计算!T$2)*1,技能效果!$B:$B,0))="",1,INDEX(技能效果!Z:Z,MATCH((技能数值计算!$G67&amp;技能数值计算!T$2)*1,技能效果!$B:$B,0)))&gt;20,6,IF(INDEX(技能效果!Z:Z,MATCH((技能数值计算!$G67&amp;技能数值计算!T$2)*1,技能效果!$B:$B,0))="",1,INDEX(技能效果!Z:Z,MATCH((技能数值计算!$G67&amp;技能数值计算!T$2)*1,技能效果!$B:$B,0)))),0))</f>
        <v/>
      </c>
      <c r="X67" s="71" t="str">
        <f>IFERROR(INDEX(技能效果!$C:$C,MATCH((技能数值计算!$G67&amp;技能数值计算!X$2)*1,技能效果!$B:$B,0)),"")</f>
        <v/>
      </c>
      <c r="Y67" s="71" t="str">
        <f>IFERROR(INDEX(技能效果!$H:$H,MATCH((技能数值计算!$G67&amp;技能数值计算!X$2)*1,技能效果!$B:$B,0)),"")</f>
        <v/>
      </c>
      <c r="Z67" s="75"/>
      <c r="AA67" s="71" t="str">
        <f>IF(Z67*IFERROR(INDEX(DetailType!$E:$E,MATCH(技能数值计算!Y67,DetailType!$A:$A,0)),0)*IFERROR(IF(IF(INDEX(技能效果!AD:AD,MATCH((技能数值计算!$G67&amp;技能数值计算!X$2)*1,技能效果!$B:$B,0))="",1,INDEX(技能效果!AD:AD,MATCH((技能数值计算!$G67&amp;技能数值计算!X$2)*1,技能效果!$B:$B,0)))&gt;20,6,IF(INDEX(技能效果!AD:AD,MATCH((技能数值计算!$G67&amp;技能数值计算!X$2)*1,技能效果!$B:$B,0))="",1,INDEX(技能效果!AD:AD,MATCH((技能数值计算!$G67&amp;技能数值计算!X$2)*1,技能效果!$B:$B,0)))),0)=0,"",Z67*IFERROR(INDEX(DetailType!$E:$E,MATCH(技能数值计算!Y67,DetailType!$A:$A,0)),0)*IFERROR(IF(IF(INDEX(技能效果!AD:AD,MATCH((技能数值计算!$G67&amp;技能数值计算!X$2)*1,技能效果!$B:$B,0))="",1,INDEX(技能效果!AD:AD,MATCH((技能数值计算!$G67&amp;技能数值计算!X$2)*1,技能效果!$B:$B,0)))&gt;20,6,IF(INDEX(技能效果!AD:AD,MATCH((技能数值计算!$G67&amp;技能数值计算!X$2)*1,技能效果!$B:$B,0))="",1,INDEX(技能效果!AD:AD,MATCH((技能数值计算!$G67&amp;技能数值计算!X$2)*1,技能效果!$B:$B,0)))),0))</f>
        <v/>
      </c>
      <c r="AB67" s="71" t="str">
        <f>IFERROR(INDEX(技能效果!$C:$C,MATCH((技能数值计算!$G67&amp;技能数值计算!AB$2)*1,技能效果!$B:$B,0)),"")</f>
        <v/>
      </c>
      <c r="AC67" s="71" t="str">
        <f>IFERROR(INDEX(技能效果!$H:$H,MATCH((技能数值计算!$G67&amp;技能数值计算!AB$2)*1,技能效果!$B:$B,0)),"")</f>
        <v/>
      </c>
      <c r="AD67" s="75"/>
      <c r="AE67" s="72" t="str">
        <f>IF(AD67*IFERROR(INDEX(DetailType!$E:$E,MATCH(技能数值计算!AC67,DetailType!$A:$A,0)),0)*IFERROR(IF(IF(INDEX(技能效果!AG:AG,MATCH((技能数值计算!$G67&amp;技能数值计算!AB$2)*1,技能效果!$B:$B,0))="",1,INDEX(技能效果!AG:AG,MATCH((技能数值计算!$G67&amp;技能数值计算!AB$2)*1,技能效果!$B:$B,0)))&gt;20,6,IF(INDEX(技能效果!AG:AG,MATCH((技能数值计算!$G67&amp;技能数值计算!AB$2)*1,技能效果!$B:$B,0))="",1,INDEX(技能效果!AG:AG,MATCH((技能数值计算!$G67&amp;技能数值计算!AB$2)*1,技能效果!$B:$B,0)))),0)=0,"",AD67*IFERROR(INDEX(DetailType!$E:$E,MATCH(技能数值计算!AC67,DetailType!$A:$A,0)),0)*IFERROR(IF(IF(INDEX(技能效果!AG:AG,MATCH((技能数值计算!$G67&amp;技能数值计算!AB$2)*1,技能效果!$B:$B,0))="",1,INDEX(技能效果!AG:AG,MATCH((技能数值计算!$G67&amp;技能数值计算!AB$2)*1,技能效果!$B:$B,0)))&gt;20,6,IF(INDEX(技能效果!AG:AG,MATCH((技能数值计算!$G67&amp;技能数值计算!AB$2)*1,技能效果!$B:$B,0))="",1,INDEX(技能效果!AG:AG,MATCH((技能数值计算!$G67&amp;技能数值计算!AB$2)*1,技能效果!$B:$B,0)))),0))</f>
        <v/>
      </c>
    </row>
    <row r="68" spans="7:31" x14ac:dyDescent="0.3">
      <c r="G68" s="77">
        <f>技能!B113</f>
        <v>1301014</v>
      </c>
      <c r="H68" s="78" t="str">
        <f>INDEX(技能!E:E,MATCH(技能数值计算!G68,技能!B:B,0))</f>
        <v>吕仙宫技能1</v>
      </c>
      <c r="I68" s="81"/>
      <c r="J68" s="85">
        <v>3</v>
      </c>
      <c r="K68" s="86">
        <f t="shared" ref="K68:K114" si="1">SUM(O68,S68,W68,AA68,AE68)</f>
        <v>4.5</v>
      </c>
      <c r="L68" s="83" t="str">
        <f>IFERROR(INDEX(技能效果!$C:$C,MATCH((技能数值计算!$G68&amp;技能数值计算!L$2)*1,技能效果!$B:$B,0)),"")</f>
        <v>吕仙宫技能1伤害</v>
      </c>
      <c r="M68" s="71">
        <f>IFERROR(INDEX(技能效果!$H:$H,MATCH((技能数值计算!$G68&amp;技能数值计算!L$2)*1,技能效果!$B:$B,0)),"")</f>
        <v>1001</v>
      </c>
      <c r="N68" s="75">
        <v>1.5</v>
      </c>
      <c r="O68" s="71">
        <f>IF(N68*IFERROR(INDEX(DetailType!$E:$E,MATCH(技能数值计算!M68,DetailType!$A:$A,0)),0)*IFERROR(IF(IF(INDEX(技能效果!R:R,MATCH((技能数值计算!$G68&amp;技能数值计算!L$2)*1,技能效果!$B:$B,0))="",1,INDEX(技能效果!R:R,MATCH((技能数值计算!$G68&amp;技能数值计算!L$2)*1,技能效果!$B:$B,0)))&gt;20,6,IF(INDEX(技能效果!R:R,MATCH((技能数值计算!$G68&amp;技能数值计算!L$2)*1,技能效果!$B:$B,0))="",1,INDEX(技能效果!R:R,MATCH((技能数值计算!$G68&amp;技能数值计算!L$2)*1,技能效果!$B:$B,0)))),0)=0,"",N68*IFERROR(INDEX(DetailType!$E:$E,MATCH(技能数值计算!M68,DetailType!$A:$A,0)),0)*IFERROR(IF(IF(INDEX(技能效果!R:R,MATCH((技能数值计算!$G68&amp;技能数值计算!L$2)*1,技能效果!$B:$B,0))="",1,INDEX(技能效果!R:R,MATCH((技能数值计算!$G68&amp;技能数值计算!L$2)*1,技能效果!$B:$B,0)))&gt;20,6,IF(INDEX(技能效果!R:R,MATCH((技能数值计算!$G68&amp;技能数值计算!L$2)*1,技能效果!$B:$B,0))="",1,INDEX(技能效果!R:R,MATCH((技能数值计算!$G68&amp;技能数值计算!L$2)*1,技能效果!$B:$B,0)))),0))</f>
        <v>1.5</v>
      </c>
      <c r="P68" s="71" t="str">
        <f>IFERROR(INDEX(技能效果!$C:$C,MATCH((技能数值计算!$G68&amp;技能数值计算!P$2)*1,技能效果!$B:$B,0)),"")</f>
        <v>吕仙宫技能1禁止召唤</v>
      </c>
      <c r="Q68" s="71">
        <f>IFERROR(INDEX(技能效果!$H:$H,MATCH((技能数值计算!$G68&amp;技能数值计算!P$2)*1,技能效果!$B:$B,0)),"")</f>
        <v>4003</v>
      </c>
      <c r="R68" s="75">
        <v>1</v>
      </c>
      <c r="S68" s="71">
        <f>IF(R68*IFERROR(INDEX(DetailType!$E:$E,MATCH(技能数值计算!Q68,DetailType!$A:$A,0)),0)*IFERROR(IF(IF(INDEX(技能效果!V:V,MATCH((技能数值计算!$G68&amp;技能数值计算!P$2)*1,技能效果!$B:$B,0))="",1,INDEX(技能效果!V:V,MATCH((技能数值计算!$G68&amp;技能数值计算!P$2)*1,技能效果!$B:$B,0)))&gt;20,6,IF(INDEX(技能效果!V:V,MATCH((技能数值计算!$G68&amp;技能数值计算!P$2)*1,技能效果!$B:$B,0))="",1,INDEX(技能效果!V:V,MATCH((技能数值计算!$G68&amp;技能数值计算!P$2)*1,技能效果!$B:$B,0)))),0)=0,"",R68*IFERROR(INDEX(DetailType!$E:$E,MATCH(技能数值计算!Q68,DetailType!$A:$A,0)),0)*IFERROR(IF(IF(INDEX(技能效果!V:V,MATCH((技能数值计算!$G68&amp;技能数值计算!P$2)*1,技能效果!$B:$B,0))="",1,INDEX(技能效果!V:V,MATCH((技能数值计算!$G68&amp;技能数值计算!P$2)*1,技能效果!$B:$B,0)))&gt;20,6,IF(INDEX(技能效果!V:V,MATCH((技能数值计算!$G68&amp;技能数值计算!P$2)*1,技能效果!$B:$B,0))="",1,INDEX(技能效果!V:V,MATCH((技能数值计算!$G68&amp;技能数值计算!P$2)*1,技能效果!$B:$B,0)))),0))</f>
        <v>3</v>
      </c>
      <c r="T68" s="71" t="str">
        <f>IFERROR(INDEX(技能效果!$C:$C,MATCH((技能数值计算!$G68&amp;技能数值计算!T$2)*1,技能效果!$B:$B,0)),"")</f>
        <v/>
      </c>
      <c r="U68" s="71" t="str">
        <f>IFERROR(INDEX(技能效果!$H:$H,MATCH((技能数值计算!$G68&amp;技能数值计算!T$2)*1,技能效果!$B:$B,0)),"")</f>
        <v/>
      </c>
      <c r="V68" s="75"/>
      <c r="W68" s="71" t="str">
        <f>IF(V68*IFERROR(INDEX(DetailType!$E:$E,MATCH(技能数值计算!U68,DetailType!$A:$A,0)),0)*IFERROR(IF(IF(INDEX(技能效果!Z:Z,MATCH((技能数值计算!$G68&amp;技能数值计算!T$2)*1,技能效果!$B:$B,0))="",1,INDEX(技能效果!Z:Z,MATCH((技能数值计算!$G68&amp;技能数值计算!T$2)*1,技能效果!$B:$B,0)))&gt;20,6,IF(INDEX(技能效果!Z:Z,MATCH((技能数值计算!$G68&amp;技能数值计算!T$2)*1,技能效果!$B:$B,0))="",1,INDEX(技能效果!Z:Z,MATCH((技能数值计算!$G68&amp;技能数值计算!T$2)*1,技能效果!$B:$B,0)))),0)=0,"",V68*IFERROR(INDEX(DetailType!$E:$E,MATCH(技能数值计算!U68,DetailType!$A:$A,0)),0)*IFERROR(IF(IF(INDEX(技能效果!Z:Z,MATCH((技能数值计算!$G68&amp;技能数值计算!T$2)*1,技能效果!$B:$B,0))="",1,INDEX(技能效果!Z:Z,MATCH((技能数值计算!$G68&amp;技能数值计算!T$2)*1,技能效果!$B:$B,0)))&gt;20,6,IF(INDEX(技能效果!Z:Z,MATCH((技能数值计算!$G68&amp;技能数值计算!T$2)*1,技能效果!$B:$B,0))="",1,INDEX(技能效果!Z:Z,MATCH((技能数值计算!$G68&amp;技能数值计算!T$2)*1,技能效果!$B:$B,0)))),0))</f>
        <v/>
      </c>
      <c r="X68" s="71" t="str">
        <f>IFERROR(INDEX(技能效果!$C:$C,MATCH((技能数值计算!$G68&amp;技能数值计算!X$2)*1,技能效果!$B:$B,0)),"")</f>
        <v/>
      </c>
      <c r="Y68" s="71" t="str">
        <f>IFERROR(INDEX(技能效果!$H:$H,MATCH((技能数值计算!$G68&amp;技能数值计算!X$2)*1,技能效果!$B:$B,0)),"")</f>
        <v/>
      </c>
      <c r="Z68" s="75"/>
      <c r="AA68" s="71" t="str">
        <f>IF(Z68*IFERROR(INDEX(DetailType!$E:$E,MATCH(技能数值计算!Y68,DetailType!$A:$A,0)),0)*IFERROR(IF(IF(INDEX(技能效果!AD:AD,MATCH((技能数值计算!$G68&amp;技能数值计算!X$2)*1,技能效果!$B:$B,0))="",1,INDEX(技能效果!AD:AD,MATCH((技能数值计算!$G68&amp;技能数值计算!X$2)*1,技能效果!$B:$B,0)))&gt;20,6,IF(INDEX(技能效果!AD:AD,MATCH((技能数值计算!$G68&amp;技能数值计算!X$2)*1,技能效果!$B:$B,0))="",1,INDEX(技能效果!AD:AD,MATCH((技能数值计算!$G68&amp;技能数值计算!X$2)*1,技能效果!$B:$B,0)))),0)=0,"",Z68*IFERROR(INDEX(DetailType!$E:$E,MATCH(技能数值计算!Y68,DetailType!$A:$A,0)),0)*IFERROR(IF(IF(INDEX(技能效果!AD:AD,MATCH((技能数值计算!$G68&amp;技能数值计算!X$2)*1,技能效果!$B:$B,0))="",1,INDEX(技能效果!AD:AD,MATCH((技能数值计算!$G68&amp;技能数值计算!X$2)*1,技能效果!$B:$B,0)))&gt;20,6,IF(INDEX(技能效果!AD:AD,MATCH((技能数值计算!$G68&amp;技能数值计算!X$2)*1,技能效果!$B:$B,0))="",1,INDEX(技能效果!AD:AD,MATCH((技能数值计算!$G68&amp;技能数值计算!X$2)*1,技能效果!$B:$B,0)))),0))</f>
        <v/>
      </c>
      <c r="AB68" s="71" t="str">
        <f>IFERROR(INDEX(技能效果!$C:$C,MATCH((技能数值计算!$G68&amp;技能数值计算!AB$2)*1,技能效果!$B:$B,0)),"")</f>
        <v/>
      </c>
      <c r="AC68" s="71" t="str">
        <f>IFERROR(INDEX(技能效果!$H:$H,MATCH((技能数值计算!$G68&amp;技能数值计算!AB$2)*1,技能效果!$B:$B,0)),"")</f>
        <v/>
      </c>
      <c r="AD68" s="75"/>
      <c r="AE68" s="72" t="str">
        <f>IF(AD68*IFERROR(INDEX(DetailType!$E:$E,MATCH(技能数值计算!AC68,DetailType!$A:$A,0)),0)*IFERROR(IF(IF(INDEX(技能效果!AG:AG,MATCH((技能数值计算!$G68&amp;技能数值计算!AB$2)*1,技能效果!$B:$B,0))="",1,INDEX(技能效果!AG:AG,MATCH((技能数值计算!$G68&amp;技能数值计算!AB$2)*1,技能效果!$B:$B,0)))&gt;20,6,IF(INDEX(技能效果!AG:AG,MATCH((技能数值计算!$G68&amp;技能数值计算!AB$2)*1,技能效果!$B:$B,0))="",1,INDEX(技能效果!AG:AG,MATCH((技能数值计算!$G68&amp;技能数值计算!AB$2)*1,技能效果!$B:$B,0)))),0)=0,"",AD68*IFERROR(INDEX(DetailType!$E:$E,MATCH(技能数值计算!AC68,DetailType!$A:$A,0)),0)*IFERROR(IF(IF(INDEX(技能效果!AG:AG,MATCH((技能数值计算!$G68&amp;技能数值计算!AB$2)*1,技能效果!$B:$B,0))="",1,INDEX(技能效果!AG:AG,MATCH((技能数值计算!$G68&amp;技能数值计算!AB$2)*1,技能效果!$B:$B,0)))&gt;20,6,IF(INDEX(技能效果!AG:AG,MATCH((技能数值计算!$G68&amp;技能数值计算!AB$2)*1,技能效果!$B:$B,0))="",1,INDEX(技能效果!AG:AG,MATCH((技能数值计算!$G68&amp;技能数值计算!AB$2)*1,技能效果!$B:$B,0)))),0))</f>
        <v/>
      </c>
    </row>
    <row r="69" spans="7:31" x14ac:dyDescent="0.3">
      <c r="G69" s="77">
        <f>技能!B114</f>
        <v>1302014</v>
      </c>
      <c r="H69" s="78" t="str">
        <f>INDEX(技能!E:E,MATCH(技能数值计算!G69,技能!B:B,0))</f>
        <v>吕仙宫技能2</v>
      </c>
      <c r="I69" s="81"/>
      <c r="J69" s="85">
        <v>3</v>
      </c>
      <c r="K69" s="86">
        <f t="shared" si="1"/>
        <v>1.5</v>
      </c>
      <c r="L69" s="83" t="str">
        <f>IFERROR(INDEX(技能效果!$C:$C,MATCH((技能数值计算!$G69&amp;技能数值计算!L$2)*1,技能效果!$B:$B,0)),"")</f>
        <v>吕仙宫技能2回复生命</v>
      </c>
      <c r="M69" s="71">
        <f>IFERROR(INDEX(技能效果!$H:$H,MATCH((技能数值计算!$G69&amp;技能数值计算!L$2)*1,技能效果!$B:$B,0)),"")</f>
        <v>2001</v>
      </c>
      <c r="N69" s="75">
        <v>1.5</v>
      </c>
      <c r="O69" s="71">
        <f>IF(N69*IFERROR(INDEX(DetailType!$E:$E,MATCH(技能数值计算!M69,DetailType!$A:$A,0)),0)*IFERROR(IF(IF(INDEX(技能效果!R:R,MATCH((技能数值计算!$G69&amp;技能数值计算!L$2)*1,技能效果!$B:$B,0))="",1,INDEX(技能效果!R:R,MATCH((技能数值计算!$G69&amp;技能数值计算!L$2)*1,技能效果!$B:$B,0)))&gt;20,6,IF(INDEX(技能效果!R:R,MATCH((技能数值计算!$G69&amp;技能数值计算!L$2)*1,技能效果!$B:$B,0))="",1,INDEX(技能效果!R:R,MATCH((技能数值计算!$G69&amp;技能数值计算!L$2)*1,技能效果!$B:$B,0)))),0)=0,"",N69*IFERROR(INDEX(DetailType!$E:$E,MATCH(技能数值计算!M69,DetailType!$A:$A,0)),0)*IFERROR(IF(IF(INDEX(技能效果!R:R,MATCH((技能数值计算!$G69&amp;技能数值计算!L$2)*1,技能效果!$B:$B,0))="",1,INDEX(技能效果!R:R,MATCH((技能数值计算!$G69&amp;技能数值计算!L$2)*1,技能效果!$B:$B,0)))&gt;20,6,IF(INDEX(技能效果!R:R,MATCH((技能数值计算!$G69&amp;技能数值计算!L$2)*1,技能效果!$B:$B,0))="",1,INDEX(技能效果!R:R,MATCH((技能数值计算!$G69&amp;技能数值计算!L$2)*1,技能效果!$B:$B,0)))),0))</f>
        <v>1.5</v>
      </c>
      <c r="P69" s="71" t="str">
        <f>IFERROR(INDEX(技能效果!$C:$C,MATCH((技能数值计算!$G69&amp;技能数值计算!P$2)*1,技能效果!$B:$B,0)),"")</f>
        <v/>
      </c>
      <c r="Q69" s="71" t="str">
        <f>IFERROR(INDEX(技能效果!$H:$H,MATCH((技能数值计算!$G69&amp;技能数值计算!P$2)*1,技能效果!$B:$B,0)),"")</f>
        <v/>
      </c>
      <c r="R69" s="75"/>
      <c r="S69" s="71" t="str">
        <f>IF(R69*IFERROR(INDEX(DetailType!$E:$E,MATCH(技能数值计算!Q69,DetailType!$A:$A,0)),0)*IFERROR(IF(IF(INDEX(技能效果!V:V,MATCH((技能数值计算!$G69&amp;技能数值计算!P$2)*1,技能效果!$B:$B,0))="",1,INDEX(技能效果!V:V,MATCH((技能数值计算!$G69&amp;技能数值计算!P$2)*1,技能效果!$B:$B,0)))&gt;20,6,IF(INDEX(技能效果!V:V,MATCH((技能数值计算!$G69&amp;技能数值计算!P$2)*1,技能效果!$B:$B,0))="",1,INDEX(技能效果!V:V,MATCH((技能数值计算!$G69&amp;技能数值计算!P$2)*1,技能效果!$B:$B,0)))),0)=0,"",R69*IFERROR(INDEX(DetailType!$E:$E,MATCH(技能数值计算!Q69,DetailType!$A:$A,0)),0)*IFERROR(IF(IF(INDEX(技能效果!V:V,MATCH((技能数值计算!$G69&amp;技能数值计算!P$2)*1,技能效果!$B:$B,0))="",1,INDEX(技能效果!V:V,MATCH((技能数值计算!$G69&amp;技能数值计算!P$2)*1,技能效果!$B:$B,0)))&gt;20,6,IF(INDEX(技能效果!V:V,MATCH((技能数值计算!$G69&amp;技能数值计算!P$2)*1,技能效果!$B:$B,0))="",1,INDEX(技能效果!V:V,MATCH((技能数值计算!$G69&amp;技能数值计算!P$2)*1,技能效果!$B:$B,0)))),0))</f>
        <v/>
      </c>
      <c r="T69" s="71" t="str">
        <f>IFERROR(INDEX(技能效果!$C:$C,MATCH((技能数值计算!$G69&amp;技能数值计算!T$2)*1,技能效果!$B:$B,0)),"")</f>
        <v/>
      </c>
      <c r="U69" s="71" t="str">
        <f>IFERROR(INDEX(技能效果!$H:$H,MATCH((技能数值计算!$G69&amp;技能数值计算!T$2)*1,技能效果!$B:$B,0)),"")</f>
        <v/>
      </c>
      <c r="V69" s="75"/>
      <c r="W69" s="71" t="str">
        <f>IF(V69*IFERROR(INDEX(DetailType!$E:$E,MATCH(技能数值计算!U69,DetailType!$A:$A,0)),0)*IFERROR(IF(IF(INDEX(技能效果!Z:Z,MATCH((技能数值计算!$G69&amp;技能数值计算!T$2)*1,技能效果!$B:$B,0))="",1,INDEX(技能效果!Z:Z,MATCH((技能数值计算!$G69&amp;技能数值计算!T$2)*1,技能效果!$B:$B,0)))&gt;20,6,IF(INDEX(技能效果!Z:Z,MATCH((技能数值计算!$G69&amp;技能数值计算!T$2)*1,技能效果!$B:$B,0))="",1,INDEX(技能效果!Z:Z,MATCH((技能数值计算!$G69&amp;技能数值计算!T$2)*1,技能效果!$B:$B,0)))),0)=0,"",V69*IFERROR(INDEX(DetailType!$E:$E,MATCH(技能数值计算!U69,DetailType!$A:$A,0)),0)*IFERROR(IF(IF(INDEX(技能效果!Z:Z,MATCH((技能数值计算!$G69&amp;技能数值计算!T$2)*1,技能效果!$B:$B,0))="",1,INDEX(技能效果!Z:Z,MATCH((技能数值计算!$G69&amp;技能数值计算!T$2)*1,技能效果!$B:$B,0)))&gt;20,6,IF(INDEX(技能效果!Z:Z,MATCH((技能数值计算!$G69&amp;技能数值计算!T$2)*1,技能效果!$B:$B,0))="",1,INDEX(技能效果!Z:Z,MATCH((技能数值计算!$G69&amp;技能数值计算!T$2)*1,技能效果!$B:$B,0)))),0))</f>
        <v/>
      </c>
      <c r="X69" s="71" t="str">
        <f>IFERROR(INDEX(技能效果!$C:$C,MATCH((技能数值计算!$G69&amp;技能数值计算!X$2)*1,技能效果!$B:$B,0)),"")</f>
        <v/>
      </c>
      <c r="Y69" s="71" t="str">
        <f>IFERROR(INDEX(技能效果!$H:$H,MATCH((技能数值计算!$G69&amp;技能数值计算!X$2)*1,技能效果!$B:$B,0)),"")</f>
        <v/>
      </c>
      <c r="Z69" s="75"/>
      <c r="AA69" s="71" t="str">
        <f>IF(Z69*IFERROR(INDEX(DetailType!$E:$E,MATCH(技能数值计算!Y69,DetailType!$A:$A,0)),0)*IFERROR(IF(IF(INDEX(技能效果!AD:AD,MATCH((技能数值计算!$G69&amp;技能数值计算!X$2)*1,技能效果!$B:$B,0))="",1,INDEX(技能效果!AD:AD,MATCH((技能数值计算!$G69&amp;技能数值计算!X$2)*1,技能效果!$B:$B,0)))&gt;20,6,IF(INDEX(技能效果!AD:AD,MATCH((技能数值计算!$G69&amp;技能数值计算!X$2)*1,技能效果!$B:$B,0))="",1,INDEX(技能效果!AD:AD,MATCH((技能数值计算!$G69&amp;技能数值计算!X$2)*1,技能效果!$B:$B,0)))),0)=0,"",Z69*IFERROR(INDEX(DetailType!$E:$E,MATCH(技能数值计算!Y69,DetailType!$A:$A,0)),0)*IFERROR(IF(IF(INDEX(技能效果!AD:AD,MATCH((技能数值计算!$G69&amp;技能数值计算!X$2)*1,技能效果!$B:$B,0))="",1,INDEX(技能效果!AD:AD,MATCH((技能数值计算!$G69&amp;技能数值计算!X$2)*1,技能效果!$B:$B,0)))&gt;20,6,IF(INDEX(技能效果!AD:AD,MATCH((技能数值计算!$G69&amp;技能数值计算!X$2)*1,技能效果!$B:$B,0))="",1,INDEX(技能效果!AD:AD,MATCH((技能数值计算!$G69&amp;技能数值计算!X$2)*1,技能效果!$B:$B,0)))),0))</f>
        <v/>
      </c>
      <c r="AB69" s="71" t="str">
        <f>IFERROR(INDEX(技能效果!$C:$C,MATCH((技能数值计算!$G69&amp;技能数值计算!AB$2)*1,技能效果!$B:$B,0)),"")</f>
        <v/>
      </c>
      <c r="AC69" s="71" t="str">
        <f>IFERROR(INDEX(技能效果!$H:$H,MATCH((技能数值计算!$G69&amp;技能数值计算!AB$2)*1,技能效果!$B:$B,0)),"")</f>
        <v/>
      </c>
      <c r="AD69" s="75"/>
      <c r="AE69" s="72" t="str">
        <f>IF(AD69*IFERROR(INDEX(DetailType!$E:$E,MATCH(技能数值计算!AC69,DetailType!$A:$A,0)),0)*IFERROR(IF(IF(INDEX(技能效果!AG:AG,MATCH((技能数值计算!$G69&amp;技能数值计算!AB$2)*1,技能效果!$B:$B,0))="",1,INDEX(技能效果!AG:AG,MATCH((技能数值计算!$G69&amp;技能数值计算!AB$2)*1,技能效果!$B:$B,0)))&gt;20,6,IF(INDEX(技能效果!AG:AG,MATCH((技能数值计算!$G69&amp;技能数值计算!AB$2)*1,技能效果!$B:$B,0))="",1,INDEX(技能效果!AG:AG,MATCH((技能数值计算!$G69&amp;技能数值计算!AB$2)*1,技能效果!$B:$B,0)))),0)=0,"",AD69*IFERROR(INDEX(DetailType!$E:$E,MATCH(技能数值计算!AC69,DetailType!$A:$A,0)),0)*IFERROR(IF(IF(INDEX(技能效果!AG:AG,MATCH((技能数值计算!$G69&amp;技能数值计算!AB$2)*1,技能效果!$B:$B,0))="",1,INDEX(技能效果!AG:AG,MATCH((技能数值计算!$G69&amp;技能数值计算!AB$2)*1,技能效果!$B:$B,0)))&gt;20,6,IF(INDEX(技能效果!AG:AG,MATCH((技能数值计算!$G69&amp;技能数值计算!AB$2)*1,技能效果!$B:$B,0))="",1,INDEX(技能效果!AG:AG,MATCH((技能数值计算!$G69&amp;技能数值计算!AB$2)*1,技能效果!$B:$B,0)))),0))</f>
        <v/>
      </c>
    </row>
    <row r="70" spans="7:31" x14ac:dyDescent="0.3">
      <c r="G70" s="77">
        <f>技能!B115</f>
        <v>1301015</v>
      </c>
      <c r="H70" s="78" t="str">
        <f>INDEX(技能!E:E,MATCH(技能数值计算!G70,技能!B:B,0))</f>
        <v>阎巧巧技能1</v>
      </c>
      <c r="I70" s="81"/>
      <c r="J70" s="85">
        <v>3</v>
      </c>
      <c r="K70" s="86">
        <f t="shared" si="1"/>
        <v>3</v>
      </c>
      <c r="L70" s="83" t="str">
        <f>IFERROR(INDEX(技能效果!$C:$C,MATCH((技能数值计算!$G70&amp;技能数值计算!L$2)*1,技能效果!$B:$B,0)),"")</f>
        <v>阎巧巧技能1伤害</v>
      </c>
      <c r="M70" s="71">
        <f>IFERROR(INDEX(技能效果!$H:$H,MATCH((技能数值计算!$G70&amp;技能数值计算!L$2)*1,技能效果!$B:$B,0)),"")</f>
        <v>1001</v>
      </c>
      <c r="N70" s="75">
        <v>2</v>
      </c>
      <c r="O70" s="71">
        <f>IF(N70*IFERROR(INDEX(DetailType!$E:$E,MATCH(技能数值计算!M70,DetailType!$A:$A,0)),0)*IFERROR(IF(IF(INDEX(技能效果!R:R,MATCH((技能数值计算!$G70&amp;技能数值计算!L$2)*1,技能效果!$B:$B,0))="",1,INDEX(技能效果!R:R,MATCH((技能数值计算!$G70&amp;技能数值计算!L$2)*1,技能效果!$B:$B,0)))&gt;20,6,IF(INDEX(技能效果!R:R,MATCH((技能数值计算!$G70&amp;技能数值计算!L$2)*1,技能效果!$B:$B,0))="",1,INDEX(技能效果!R:R,MATCH((技能数值计算!$G70&amp;技能数值计算!L$2)*1,技能效果!$B:$B,0)))),0)=0,"",N70*IFERROR(INDEX(DetailType!$E:$E,MATCH(技能数值计算!M70,DetailType!$A:$A,0)),0)*IFERROR(IF(IF(INDEX(技能效果!R:R,MATCH((技能数值计算!$G70&amp;技能数值计算!L$2)*1,技能效果!$B:$B,0))="",1,INDEX(技能效果!R:R,MATCH((技能数值计算!$G70&amp;技能数值计算!L$2)*1,技能效果!$B:$B,0)))&gt;20,6,IF(INDEX(技能效果!R:R,MATCH((技能数值计算!$G70&amp;技能数值计算!L$2)*1,技能效果!$B:$B,0))="",1,INDEX(技能效果!R:R,MATCH((技能数值计算!$G70&amp;技能数值计算!L$2)*1,技能效果!$B:$B,0)))),0))</f>
        <v>2</v>
      </c>
      <c r="P70" s="71" t="str">
        <f>IFERROR(INDEX(技能效果!$C:$C,MATCH((技能数值计算!$G70&amp;技能数值计算!P$2)*1,技能效果!$B:$B,0)),"")</f>
        <v>阎巧巧技能1获得水晶</v>
      </c>
      <c r="Q70" s="71">
        <f>IFERROR(INDEX(技能效果!$H:$H,MATCH((技能数值计算!$G70&amp;技能数值计算!P$2)*1,技能效果!$B:$B,0)),"")</f>
        <v>3001</v>
      </c>
      <c r="R70" s="75">
        <v>2</v>
      </c>
      <c r="S70" s="71">
        <f>IF(R70*IFERROR(INDEX(DetailType!$E:$E,MATCH(技能数值计算!Q70,DetailType!$A:$A,0)),0)*IFERROR(IF(IF(INDEX(技能效果!V:V,MATCH((技能数值计算!$G70&amp;技能数值计算!P$2)*1,技能效果!$B:$B,0))="",1,INDEX(技能效果!V:V,MATCH((技能数值计算!$G70&amp;技能数值计算!P$2)*1,技能效果!$B:$B,0)))&gt;20,6,IF(INDEX(技能效果!V:V,MATCH((技能数值计算!$G70&amp;技能数值计算!P$2)*1,技能效果!$B:$B,0))="",1,INDEX(技能效果!V:V,MATCH((技能数值计算!$G70&amp;技能数值计算!P$2)*1,技能效果!$B:$B,0)))),0)=0,"",R70*IFERROR(INDEX(DetailType!$E:$E,MATCH(技能数值计算!Q70,DetailType!$A:$A,0)),0)*IFERROR(IF(IF(INDEX(技能效果!V:V,MATCH((技能数值计算!$G70&amp;技能数值计算!P$2)*1,技能效果!$B:$B,0))="",1,INDEX(技能效果!V:V,MATCH((技能数值计算!$G70&amp;技能数值计算!P$2)*1,技能效果!$B:$B,0)))&gt;20,6,IF(INDEX(技能效果!V:V,MATCH((技能数值计算!$G70&amp;技能数值计算!P$2)*1,技能效果!$B:$B,0))="",1,INDEX(技能效果!V:V,MATCH((技能数值计算!$G70&amp;技能数值计算!P$2)*1,技能效果!$B:$B,0)))),0))</f>
        <v>1</v>
      </c>
      <c r="T70" s="71" t="str">
        <f>IFERROR(INDEX(技能效果!$C:$C,MATCH((技能数值计算!$G70&amp;技能数值计算!T$2)*1,技能效果!$B:$B,0)),"")</f>
        <v/>
      </c>
      <c r="U70" s="71" t="str">
        <f>IFERROR(INDEX(技能效果!$H:$H,MATCH((技能数值计算!$G70&amp;技能数值计算!T$2)*1,技能效果!$B:$B,0)),"")</f>
        <v/>
      </c>
      <c r="V70" s="75"/>
      <c r="W70" s="71" t="str">
        <f>IF(V70*IFERROR(INDEX(DetailType!$E:$E,MATCH(技能数值计算!U70,DetailType!$A:$A,0)),0)*IFERROR(IF(IF(INDEX(技能效果!Z:Z,MATCH((技能数值计算!$G70&amp;技能数值计算!T$2)*1,技能效果!$B:$B,0))="",1,INDEX(技能效果!Z:Z,MATCH((技能数值计算!$G70&amp;技能数值计算!T$2)*1,技能效果!$B:$B,0)))&gt;20,6,IF(INDEX(技能效果!Z:Z,MATCH((技能数值计算!$G70&amp;技能数值计算!T$2)*1,技能效果!$B:$B,0))="",1,INDEX(技能效果!Z:Z,MATCH((技能数值计算!$G70&amp;技能数值计算!T$2)*1,技能效果!$B:$B,0)))),0)=0,"",V70*IFERROR(INDEX(DetailType!$E:$E,MATCH(技能数值计算!U70,DetailType!$A:$A,0)),0)*IFERROR(IF(IF(INDEX(技能效果!Z:Z,MATCH((技能数值计算!$G70&amp;技能数值计算!T$2)*1,技能效果!$B:$B,0))="",1,INDEX(技能效果!Z:Z,MATCH((技能数值计算!$G70&amp;技能数值计算!T$2)*1,技能效果!$B:$B,0)))&gt;20,6,IF(INDEX(技能效果!Z:Z,MATCH((技能数值计算!$G70&amp;技能数值计算!T$2)*1,技能效果!$B:$B,0))="",1,INDEX(技能效果!Z:Z,MATCH((技能数值计算!$G70&amp;技能数值计算!T$2)*1,技能效果!$B:$B,0)))),0))</f>
        <v/>
      </c>
      <c r="X70" s="71" t="str">
        <f>IFERROR(INDEX(技能效果!$C:$C,MATCH((技能数值计算!$G70&amp;技能数值计算!X$2)*1,技能效果!$B:$B,0)),"")</f>
        <v/>
      </c>
      <c r="Y70" s="71" t="str">
        <f>IFERROR(INDEX(技能效果!$H:$H,MATCH((技能数值计算!$G70&amp;技能数值计算!X$2)*1,技能效果!$B:$B,0)),"")</f>
        <v/>
      </c>
      <c r="Z70" s="75"/>
      <c r="AA70" s="71" t="str">
        <f>IF(Z70*IFERROR(INDEX(DetailType!$E:$E,MATCH(技能数值计算!Y70,DetailType!$A:$A,0)),0)*IFERROR(IF(IF(INDEX(技能效果!AD:AD,MATCH((技能数值计算!$G70&amp;技能数值计算!X$2)*1,技能效果!$B:$B,0))="",1,INDEX(技能效果!AD:AD,MATCH((技能数值计算!$G70&amp;技能数值计算!X$2)*1,技能效果!$B:$B,0)))&gt;20,6,IF(INDEX(技能效果!AD:AD,MATCH((技能数值计算!$G70&amp;技能数值计算!X$2)*1,技能效果!$B:$B,0))="",1,INDEX(技能效果!AD:AD,MATCH((技能数值计算!$G70&amp;技能数值计算!X$2)*1,技能效果!$B:$B,0)))),0)=0,"",Z70*IFERROR(INDEX(DetailType!$E:$E,MATCH(技能数值计算!Y70,DetailType!$A:$A,0)),0)*IFERROR(IF(IF(INDEX(技能效果!AD:AD,MATCH((技能数值计算!$G70&amp;技能数值计算!X$2)*1,技能效果!$B:$B,0))="",1,INDEX(技能效果!AD:AD,MATCH((技能数值计算!$G70&amp;技能数值计算!X$2)*1,技能效果!$B:$B,0)))&gt;20,6,IF(INDEX(技能效果!AD:AD,MATCH((技能数值计算!$G70&amp;技能数值计算!X$2)*1,技能效果!$B:$B,0))="",1,INDEX(技能效果!AD:AD,MATCH((技能数值计算!$G70&amp;技能数值计算!X$2)*1,技能效果!$B:$B,0)))),0))</f>
        <v/>
      </c>
      <c r="AB70" s="71" t="str">
        <f>IFERROR(INDEX(技能效果!$C:$C,MATCH((技能数值计算!$G70&amp;技能数值计算!AB$2)*1,技能效果!$B:$B,0)),"")</f>
        <v/>
      </c>
      <c r="AC70" s="71" t="str">
        <f>IFERROR(INDEX(技能效果!$H:$H,MATCH((技能数值计算!$G70&amp;技能数值计算!AB$2)*1,技能效果!$B:$B,0)),"")</f>
        <v/>
      </c>
      <c r="AD70" s="75"/>
      <c r="AE70" s="72" t="str">
        <f>IF(AD70*IFERROR(INDEX(DetailType!$E:$E,MATCH(技能数值计算!AC70,DetailType!$A:$A,0)),0)*IFERROR(IF(IF(INDEX(技能效果!AG:AG,MATCH((技能数值计算!$G70&amp;技能数值计算!AB$2)*1,技能效果!$B:$B,0))="",1,INDEX(技能效果!AG:AG,MATCH((技能数值计算!$G70&amp;技能数值计算!AB$2)*1,技能效果!$B:$B,0)))&gt;20,6,IF(INDEX(技能效果!AG:AG,MATCH((技能数值计算!$G70&amp;技能数值计算!AB$2)*1,技能效果!$B:$B,0))="",1,INDEX(技能效果!AG:AG,MATCH((技能数值计算!$G70&amp;技能数值计算!AB$2)*1,技能效果!$B:$B,0)))),0)=0,"",AD70*IFERROR(INDEX(DetailType!$E:$E,MATCH(技能数值计算!AC70,DetailType!$A:$A,0)),0)*IFERROR(IF(IF(INDEX(技能效果!AG:AG,MATCH((技能数值计算!$G70&amp;技能数值计算!AB$2)*1,技能效果!$B:$B,0))="",1,INDEX(技能效果!AG:AG,MATCH((技能数值计算!$G70&amp;技能数值计算!AB$2)*1,技能效果!$B:$B,0)))&gt;20,6,IF(INDEX(技能效果!AG:AG,MATCH((技能数值计算!$G70&amp;技能数值计算!AB$2)*1,技能效果!$B:$B,0))="",1,INDEX(技能效果!AG:AG,MATCH((技能数值计算!$G70&amp;技能数值计算!AB$2)*1,技能效果!$B:$B,0)))),0))</f>
        <v/>
      </c>
    </row>
    <row r="71" spans="7:31" x14ac:dyDescent="0.3">
      <c r="G71" s="77">
        <f>技能!B116</f>
        <v>1302015</v>
      </c>
      <c r="H71" s="78" t="str">
        <f>INDEX(技能!E:E,MATCH(技能数值计算!G71,技能!B:B,0))</f>
        <v>阎巧巧技能2</v>
      </c>
      <c r="I71" s="81"/>
      <c r="J71" s="85">
        <v>3</v>
      </c>
      <c r="K71" s="86">
        <f t="shared" si="1"/>
        <v>3</v>
      </c>
      <c r="L71" s="83" t="str">
        <f>IFERROR(INDEX(技能效果!$C:$C,MATCH((技能数值计算!$G71&amp;技能数值计算!L$2)*1,技能效果!$B:$B,0)),"")</f>
        <v>阎巧巧技能2提高攻击</v>
      </c>
      <c r="M71" s="71">
        <f>IFERROR(INDEX(技能效果!$H:$H,MATCH((技能数值计算!$G71&amp;技能数值计算!L$2)*1,技能效果!$B:$B,0)),"")</f>
        <v>4007</v>
      </c>
      <c r="N71" s="75">
        <v>1</v>
      </c>
      <c r="O71" s="71">
        <f>IF(N71*IFERROR(INDEX(DetailType!$E:$E,MATCH(技能数值计算!M71,DetailType!$A:$A,0)),0)*IFERROR(IF(IF(INDEX(技能效果!R:R,MATCH((技能数值计算!$G71&amp;技能数值计算!L$2)*1,技能效果!$B:$B,0))="",1,INDEX(技能效果!R:R,MATCH((技能数值计算!$G71&amp;技能数值计算!L$2)*1,技能效果!$B:$B,0)))&gt;20,6,IF(INDEX(技能效果!R:R,MATCH((技能数值计算!$G71&amp;技能数值计算!L$2)*1,技能效果!$B:$B,0))="",1,INDEX(技能效果!R:R,MATCH((技能数值计算!$G71&amp;技能数值计算!L$2)*1,技能效果!$B:$B,0)))),0)=0,"",N71*IFERROR(INDEX(DetailType!$E:$E,MATCH(技能数值计算!M71,DetailType!$A:$A,0)),0)*IFERROR(IF(IF(INDEX(技能效果!R:R,MATCH((技能数值计算!$G71&amp;技能数值计算!L$2)*1,技能效果!$B:$B,0))="",1,INDEX(技能效果!R:R,MATCH((技能数值计算!$G71&amp;技能数值计算!L$2)*1,技能效果!$B:$B,0)))&gt;20,6,IF(INDEX(技能效果!R:R,MATCH((技能数值计算!$G71&amp;技能数值计算!L$2)*1,技能效果!$B:$B,0))="",1,INDEX(技能效果!R:R,MATCH((技能数值计算!$G71&amp;技能数值计算!L$2)*1,技能效果!$B:$B,0)))),0))</f>
        <v>3</v>
      </c>
      <c r="P71" s="71" t="str">
        <f>IFERROR(INDEX(技能效果!$C:$C,MATCH((技能数值计算!$G71&amp;技能数值计算!P$2)*1,技能效果!$B:$B,0)),"")</f>
        <v/>
      </c>
      <c r="Q71" s="71" t="str">
        <f>IFERROR(INDEX(技能效果!$H:$H,MATCH((技能数值计算!$G71&amp;技能数值计算!P$2)*1,技能效果!$B:$B,0)),"")</f>
        <v/>
      </c>
      <c r="R71" s="75"/>
      <c r="S71" s="71" t="str">
        <f>IF(R71*IFERROR(INDEX(DetailType!$E:$E,MATCH(技能数值计算!Q71,DetailType!$A:$A,0)),0)*IFERROR(IF(IF(INDEX(技能效果!V:V,MATCH((技能数值计算!$G71&amp;技能数值计算!P$2)*1,技能效果!$B:$B,0))="",1,INDEX(技能效果!V:V,MATCH((技能数值计算!$G71&amp;技能数值计算!P$2)*1,技能效果!$B:$B,0)))&gt;20,6,IF(INDEX(技能效果!V:V,MATCH((技能数值计算!$G71&amp;技能数值计算!P$2)*1,技能效果!$B:$B,0))="",1,INDEX(技能效果!V:V,MATCH((技能数值计算!$G71&amp;技能数值计算!P$2)*1,技能效果!$B:$B,0)))),0)=0,"",R71*IFERROR(INDEX(DetailType!$E:$E,MATCH(技能数值计算!Q71,DetailType!$A:$A,0)),0)*IFERROR(IF(IF(INDEX(技能效果!V:V,MATCH((技能数值计算!$G71&amp;技能数值计算!P$2)*1,技能效果!$B:$B,0))="",1,INDEX(技能效果!V:V,MATCH((技能数值计算!$G71&amp;技能数值计算!P$2)*1,技能效果!$B:$B,0)))&gt;20,6,IF(INDEX(技能效果!V:V,MATCH((技能数值计算!$G71&amp;技能数值计算!P$2)*1,技能效果!$B:$B,0))="",1,INDEX(技能效果!V:V,MATCH((技能数值计算!$G71&amp;技能数值计算!P$2)*1,技能效果!$B:$B,0)))),0))</f>
        <v/>
      </c>
      <c r="T71" s="71" t="str">
        <f>IFERROR(INDEX(技能效果!$C:$C,MATCH((技能数值计算!$G71&amp;技能数值计算!T$2)*1,技能效果!$B:$B,0)),"")</f>
        <v/>
      </c>
      <c r="U71" s="71" t="str">
        <f>IFERROR(INDEX(技能效果!$H:$H,MATCH((技能数值计算!$G71&amp;技能数值计算!T$2)*1,技能效果!$B:$B,0)),"")</f>
        <v/>
      </c>
      <c r="V71" s="75"/>
      <c r="W71" s="71" t="str">
        <f>IF(V71*IFERROR(INDEX(DetailType!$E:$E,MATCH(技能数值计算!U71,DetailType!$A:$A,0)),0)*IFERROR(IF(IF(INDEX(技能效果!Z:Z,MATCH((技能数值计算!$G71&amp;技能数值计算!T$2)*1,技能效果!$B:$B,0))="",1,INDEX(技能效果!Z:Z,MATCH((技能数值计算!$G71&amp;技能数值计算!T$2)*1,技能效果!$B:$B,0)))&gt;20,6,IF(INDEX(技能效果!Z:Z,MATCH((技能数值计算!$G71&amp;技能数值计算!T$2)*1,技能效果!$B:$B,0))="",1,INDEX(技能效果!Z:Z,MATCH((技能数值计算!$G71&amp;技能数值计算!T$2)*1,技能效果!$B:$B,0)))),0)=0,"",V71*IFERROR(INDEX(DetailType!$E:$E,MATCH(技能数值计算!U71,DetailType!$A:$A,0)),0)*IFERROR(IF(IF(INDEX(技能效果!Z:Z,MATCH((技能数值计算!$G71&amp;技能数值计算!T$2)*1,技能效果!$B:$B,0))="",1,INDEX(技能效果!Z:Z,MATCH((技能数值计算!$G71&amp;技能数值计算!T$2)*1,技能效果!$B:$B,0)))&gt;20,6,IF(INDEX(技能效果!Z:Z,MATCH((技能数值计算!$G71&amp;技能数值计算!T$2)*1,技能效果!$B:$B,0))="",1,INDEX(技能效果!Z:Z,MATCH((技能数值计算!$G71&amp;技能数值计算!T$2)*1,技能效果!$B:$B,0)))),0))</f>
        <v/>
      </c>
      <c r="X71" s="71" t="str">
        <f>IFERROR(INDEX(技能效果!$C:$C,MATCH((技能数值计算!$G71&amp;技能数值计算!X$2)*1,技能效果!$B:$B,0)),"")</f>
        <v/>
      </c>
      <c r="Y71" s="71" t="str">
        <f>IFERROR(INDEX(技能效果!$H:$H,MATCH((技能数值计算!$G71&amp;技能数值计算!X$2)*1,技能效果!$B:$B,0)),"")</f>
        <v/>
      </c>
      <c r="Z71" s="75"/>
      <c r="AA71" s="71" t="str">
        <f>IF(Z71*IFERROR(INDEX(DetailType!$E:$E,MATCH(技能数值计算!Y71,DetailType!$A:$A,0)),0)*IFERROR(IF(IF(INDEX(技能效果!AD:AD,MATCH((技能数值计算!$G71&amp;技能数值计算!X$2)*1,技能效果!$B:$B,0))="",1,INDEX(技能效果!AD:AD,MATCH((技能数值计算!$G71&amp;技能数值计算!X$2)*1,技能效果!$B:$B,0)))&gt;20,6,IF(INDEX(技能效果!AD:AD,MATCH((技能数值计算!$G71&amp;技能数值计算!X$2)*1,技能效果!$B:$B,0))="",1,INDEX(技能效果!AD:AD,MATCH((技能数值计算!$G71&amp;技能数值计算!X$2)*1,技能效果!$B:$B,0)))),0)=0,"",Z71*IFERROR(INDEX(DetailType!$E:$E,MATCH(技能数值计算!Y71,DetailType!$A:$A,0)),0)*IFERROR(IF(IF(INDEX(技能效果!AD:AD,MATCH((技能数值计算!$G71&amp;技能数值计算!X$2)*1,技能效果!$B:$B,0))="",1,INDEX(技能效果!AD:AD,MATCH((技能数值计算!$G71&amp;技能数值计算!X$2)*1,技能效果!$B:$B,0)))&gt;20,6,IF(INDEX(技能效果!AD:AD,MATCH((技能数值计算!$G71&amp;技能数值计算!X$2)*1,技能效果!$B:$B,0))="",1,INDEX(技能效果!AD:AD,MATCH((技能数值计算!$G71&amp;技能数值计算!X$2)*1,技能效果!$B:$B,0)))),0))</f>
        <v/>
      </c>
      <c r="AB71" s="71" t="str">
        <f>IFERROR(INDEX(技能效果!$C:$C,MATCH((技能数值计算!$G71&amp;技能数值计算!AB$2)*1,技能效果!$B:$B,0)),"")</f>
        <v/>
      </c>
      <c r="AC71" s="71" t="str">
        <f>IFERROR(INDEX(技能效果!$H:$H,MATCH((技能数值计算!$G71&amp;技能数值计算!AB$2)*1,技能效果!$B:$B,0)),"")</f>
        <v/>
      </c>
      <c r="AD71" s="75"/>
      <c r="AE71" s="72" t="str">
        <f>IF(AD71*IFERROR(INDEX(DetailType!$E:$E,MATCH(技能数值计算!AC71,DetailType!$A:$A,0)),0)*IFERROR(IF(IF(INDEX(技能效果!AG:AG,MATCH((技能数值计算!$G71&amp;技能数值计算!AB$2)*1,技能效果!$B:$B,0))="",1,INDEX(技能效果!AG:AG,MATCH((技能数值计算!$G71&amp;技能数值计算!AB$2)*1,技能效果!$B:$B,0)))&gt;20,6,IF(INDEX(技能效果!AG:AG,MATCH((技能数值计算!$G71&amp;技能数值计算!AB$2)*1,技能效果!$B:$B,0))="",1,INDEX(技能效果!AG:AG,MATCH((技能数值计算!$G71&amp;技能数值计算!AB$2)*1,技能效果!$B:$B,0)))),0)=0,"",AD71*IFERROR(INDEX(DetailType!$E:$E,MATCH(技能数值计算!AC71,DetailType!$A:$A,0)),0)*IFERROR(IF(IF(INDEX(技能效果!AG:AG,MATCH((技能数值计算!$G71&amp;技能数值计算!AB$2)*1,技能效果!$B:$B,0))="",1,INDEX(技能效果!AG:AG,MATCH((技能数值计算!$G71&amp;技能数值计算!AB$2)*1,技能效果!$B:$B,0)))&gt;20,6,IF(INDEX(技能效果!AG:AG,MATCH((技能数值计算!$G71&amp;技能数值计算!AB$2)*1,技能效果!$B:$B,0))="",1,INDEX(技能效果!AG:AG,MATCH((技能数值计算!$G71&amp;技能数值计算!AB$2)*1,技能效果!$B:$B,0)))),0))</f>
        <v/>
      </c>
    </row>
    <row r="72" spans="7:31" x14ac:dyDescent="0.3">
      <c r="G72" s="77">
        <f>技能!B117</f>
        <v>1301017</v>
      </c>
      <c r="H72" s="78" t="str">
        <f>INDEX(技能!E:E,MATCH(技能数值计算!G72,技能!B:B,0))</f>
        <v>诸葛一心技能1</v>
      </c>
      <c r="I72" s="81"/>
      <c r="J72" s="85"/>
      <c r="K72" s="86">
        <f t="shared" si="1"/>
        <v>0</v>
      </c>
      <c r="L72" s="83" t="str">
        <f>IFERROR(INDEX(技能效果!$C:$C,MATCH((技能数值计算!$G72&amp;技能数值计算!L$2)*1,技能效果!$B:$B,0)),"")</f>
        <v/>
      </c>
      <c r="M72" s="71" t="str">
        <f>IFERROR(INDEX(技能效果!$H:$H,MATCH((技能数值计算!$G72&amp;技能数值计算!L$2)*1,技能效果!$B:$B,0)),"")</f>
        <v/>
      </c>
      <c r="N72" s="75"/>
      <c r="O72" s="71" t="str">
        <f>IF(N72*IFERROR(INDEX(DetailType!$E:$E,MATCH(技能数值计算!M72,DetailType!$A:$A,0)),0)*IFERROR(IF(IF(INDEX(技能效果!R:R,MATCH((技能数值计算!$G72&amp;技能数值计算!L$2)*1,技能效果!$B:$B,0))="",1,INDEX(技能效果!R:R,MATCH((技能数值计算!$G72&amp;技能数值计算!L$2)*1,技能效果!$B:$B,0)))&gt;20,6,IF(INDEX(技能效果!R:R,MATCH((技能数值计算!$G72&amp;技能数值计算!L$2)*1,技能效果!$B:$B,0))="",1,INDEX(技能效果!R:R,MATCH((技能数值计算!$G72&amp;技能数值计算!L$2)*1,技能效果!$B:$B,0)))),0)=0,"",N72*IFERROR(INDEX(DetailType!$E:$E,MATCH(技能数值计算!M72,DetailType!$A:$A,0)),0)*IFERROR(IF(IF(INDEX(技能效果!R:R,MATCH((技能数值计算!$G72&amp;技能数值计算!L$2)*1,技能效果!$B:$B,0))="",1,INDEX(技能效果!R:R,MATCH((技能数值计算!$G72&amp;技能数值计算!L$2)*1,技能效果!$B:$B,0)))&gt;20,6,IF(INDEX(技能效果!R:R,MATCH((技能数值计算!$G72&amp;技能数值计算!L$2)*1,技能效果!$B:$B,0))="",1,INDEX(技能效果!R:R,MATCH((技能数值计算!$G72&amp;技能数值计算!L$2)*1,技能效果!$B:$B,0)))),0))</f>
        <v/>
      </c>
      <c r="P72" s="71" t="str">
        <f>IFERROR(INDEX(技能效果!$C:$C,MATCH((技能数值计算!$G72&amp;技能数值计算!P$2)*1,技能效果!$B:$B,0)),"")</f>
        <v/>
      </c>
      <c r="Q72" s="71" t="str">
        <f>IFERROR(INDEX(技能效果!$H:$H,MATCH((技能数值计算!$G72&amp;技能数值计算!P$2)*1,技能效果!$B:$B,0)),"")</f>
        <v/>
      </c>
      <c r="R72" s="75"/>
      <c r="S72" s="71" t="str">
        <f>IF(R72*IFERROR(INDEX(DetailType!$E:$E,MATCH(技能数值计算!Q72,DetailType!$A:$A,0)),0)*IFERROR(IF(IF(INDEX(技能效果!V:V,MATCH((技能数值计算!$G72&amp;技能数值计算!P$2)*1,技能效果!$B:$B,0))="",1,INDEX(技能效果!V:V,MATCH((技能数值计算!$G72&amp;技能数值计算!P$2)*1,技能效果!$B:$B,0)))&gt;20,6,IF(INDEX(技能效果!V:V,MATCH((技能数值计算!$G72&amp;技能数值计算!P$2)*1,技能效果!$B:$B,0))="",1,INDEX(技能效果!V:V,MATCH((技能数值计算!$G72&amp;技能数值计算!P$2)*1,技能效果!$B:$B,0)))),0)=0,"",R72*IFERROR(INDEX(DetailType!$E:$E,MATCH(技能数值计算!Q72,DetailType!$A:$A,0)),0)*IFERROR(IF(IF(INDEX(技能效果!V:V,MATCH((技能数值计算!$G72&amp;技能数值计算!P$2)*1,技能效果!$B:$B,0))="",1,INDEX(技能效果!V:V,MATCH((技能数值计算!$G72&amp;技能数值计算!P$2)*1,技能效果!$B:$B,0)))&gt;20,6,IF(INDEX(技能效果!V:V,MATCH((技能数值计算!$G72&amp;技能数值计算!P$2)*1,技能效果!$B:$B,0))="",1,INDEX(技能效果!V:V,MATCH((技能数值计算!$G72&amp;技能数值计算!P$2)*1,技能效果!$B:$B,0)))),0))</f>
        <v/>
      </c>
      <c r="T72" s="71" t="str">
        <f>IFERROR(INDEX(技能效果!$C:$C,MATCH((技能数值计算!$G72&amp;技能数值计算!T$2)*1,技能效果!$B:$B,0)),"")</f>
        <v/>
      </c>
      <c r="U72" s="71" t="str">
        <f>IFERROR(INDEX(技能效果!$H:$H,MATCH((技能数值计算!$G72&amp;技能数值计算!T$2)*1,技能效果!$B:$B,0)),"")</f>
        <v/>
      </c>
      <c r="V72" s="75"/>
      <c r="W72" s="71" t="str">
        <f>IF(V72*IFERROR(INDEX(DetailType!$E:$E,MATCH(技能数值计算!U72,DetailType!$A:$A,0)),0)*IFERROR(IF(IF(INDEX(技能效果!Z:Z,MATCH((技能数值计算!$G72&amp;技能数值计算!T$2)*1,技能效果!$B:$B,0))="",1,INDEX(技能效果!Z:Z,MATCH((技能数值计算!$G72&amp;技能数值计算!T$2)*1,技能效果!$B:$B,0)))&gt;20,6,IF(INDEX(技能效果!Z:Z,MATCH((技能数值计算!$G72&amp;技能数值计算!T$2)*1,技能效果!$B:$B,0))="",1,INDEX(技能效果!Z:Z,MATCH((技能数值计算!$G72&amp;技能数值计算!T$2)*1,技能效果!$B:$B,0)))),0)=0,"",V72*IFERROR(INDEX(DetailType!$E:$E,MATCH(技能数值计算!U72,DetailType!$A:$A,0)),0)*IFERROR(IF(IF(INDEX(技能效果!Z:Z,MATCH((技能数值计算!$G72&amp;技能数值计算!T$2)*1,技能效果!$B:$B,0))="",1,INDEX(技能效果!Z:Z,MATCH((技能数值计算!$G72&amp;技能数值计算!T$2)*1,技能效果!$B:$B,0)))&gt;20,6,IF(INDEX(技能效果!Z:Z,MATCH((技能数值计算!$G72&amp;技能数值计算!T$2)*1,技能效果!$B:$B,0))="",1,INDEX(技能效果!Z:Z,MATCH((技能数值计算!$G72&amp;技能数值计算!T$2)*1,技能效果!$B:$B,0)))),0))</f>
        <v/>
      </c>
      <c r="X72" s="71" t="str">
        <f>IFERROR(INDEX(技能效果!$C:$C,MATCH((技能数值计算!$G72&amp;技能数值计算!X$2)*1,技能效果!$B:$B,0)),"")</f>
        <v/>
      </c>
      <c r="Y72" s="71" t="str">
        <f>IFERROR(INDEX(技能效果!$H:$H,MATCH((技能数值计算!$G72&amp;技能数值计算!X$2)*1,技能效果!$B:$B,0)),"")</f>
        <v/>
      </c>
      <c r="Z72" s="75"/>
      <c r="AA72" s="71" t="str">
        <f>IF(Z72*IFERROR(INDEX(DetailType!$E:$E,MATCH(技能数值计算!Y72,DetailType!$A:$A,0)),0)*IFERROR(IF(IF(INDEX(技能效果!AD:AD,MATCH((技能数值计算!$G72&amp;技能数值计算!X$2)*1,技能效果!$B:$B,0))="",1,INDEX(技能效果!AD:AD,MATCH((技能数值计算!$G72&amp;技能数值计算!X$2)*1,技能效果!$B:$B,0)))&gt;20,6,IF(INDEX(技能效果!AD:AD,MATCH((技能数值计算!$G72&amp;技能数值计算!X$2)*1,技能效果!$B:$B,0))="",1,INDEX(技能效果!AD:AD,MATCH((技能数值计算!$G72&amp;技能数值计算!X$2)*1,技能效果!$B:$B,0)))),0)=0,"",Z72*IFERROR(INDEX(DetailType!$E:$E,MATCH(技能数值计算!Y72,DetailType!$A:$A,0)),0)*IFERROR(IF(IF(INDEX(技能效果!AD:AD,MATCH((技能数值计算!$G72&amp;技能数值计算!X$2)*1,技能效果!$B:$B,0))="",1,INDEX(技能效果!AD:AD,MATCH((技能数值计算!$G72&amp;技能数值计算!X$2)*1,技能效果!$B:$B,0)))&gt;20,6,IF(INDEX(技能效果!AD:AD,MATCH((技能数值计算!$G72&amp;技能数值计算!X$2)*1,技能效果!$B:$B,0))="",1,INDEX(技能效果!AD:AD,MATCH((技能数值计算!$G72&amp;技能数值计算!X$2)*1,技能效果!$B:$B,0)))),0))</f>
        <v/>
      </c>
      <c r="AB72" s="71" t="str">
        <f>IFERROR(INDEX(技能效果!$C:$C,MATCH((技能数值计算!$G72&amp;技能数值计算!AB$2)*1,技能效果!$B:$B,0)),"")</f>
        <v/>
      </c>
      <c r="AC72" s="71" t="str">
        <f>IFERROR(INDEX(技能效果!$H:$H,MATCH((技能数值计算!$G72&amp;技能数值计算!AB$2)*1,技能效果!$B:$B,0)),"")</f>
        <v/>
      </c>
      <c r="AD72" s="75"/>
      <c r="AE72" s="72" t="str">
        <f>IF(AD72*IFERROR(INDEX(DetailType!$E:$E,MATCH(技能数值计算!AC72,DetailType!$A:$A,0)),0)*IFERROR(IF(IF(INDEX(技能效果!AG:AG,MATCH((技能数值计算!$G72&amp;技能数值计算!AB$2)*1,技能效果!$B:$B,0))="",1,INDEX(技能效果!AG:AG,MATCH((技能数值计算!$G72&amp;技能数值计算!AB$2)*1,技能效果!$B:$B,0)))&gt;20,6,IF(INDEX(技能效果!AG:AG,MATCH((技能数值计算!$G72&amp;技能数值计算!AB$2)*1,技能效果!$B:$B,0))="",1,INDEX(技能效果!AG:AG,MATCH((技能数值计算!$G72&amp;技能数值计算!AB$2)*1,技能效果!$B:$B,0)))),0)=0,"",AD72*IFERROR(INDEX(DetailType!$E:$E,MATCH(技能数值计算!AC72,DetailType!$A:$A,0)),0)*IFERROR(IF(IF(INDEX(技能效果!AG:AG,MATCH((技能数值计算!$G72&amp;技能数值计算!AB$2)*1,技能效果!$B:$B,0))="",1,INDEX(技能效果!AG:AG,MATCH((技能数值计算!$G72&amp;技能数值计算!AB$2)*1,技能效果!$B:$B,0)))&gt;20,6,IF(INDEX(技能效果!AG:AG,MATCH((技能数值计算!$G72&amp;技能数值计算!AB$2)*1,技能效果!$B:$B,0))="",1,INDEX(技能效果!AG:AG,MATCH((技能数值计算!$G72&amp;技能数值计算!AB$2)*1,技能效果!$B:$B,0)))),0))</f>
        <v/>
      </c>
    </row>
    <row r="73" spans="7:31" x14ac:dyDescent="0.3">
      <c r="G73" s="77">
        <f>技能!B118</f>
        <v>1302017</v>
      </c>
      <c r="H73" s="78" t="str">
        <f>INDEX(技能!E:E,MATCH(技能数值计算!G73,技能!B:B,0))</f>
        <v>诸葛一心技能2</v>
      </c>
      <c r="I73" s="81"/>
      <c r="J73" s="85"/>
      <c r="K73" s="86">
        <f t="shared" si="1"/>
        <v>0</v>
      </c>
      <c r="L73" s="83" t="str">
        <f>IFERROR(INDEX(技能效果!$C:$C,MATCH((技能数值计算!$G73&amp;技能数值计算!L$2)*1,技能效果!$B:$B,0)),"")</f>
        <v/>
      </c>
      <c r="M73" s="71" t="str">
        <f>IFERROR(INDEX(技能效果!$H:$H,MATCH((技能数值计算!$G73&amp;技能数值计算!L$2)*1,技能效果!$B:$B,0)),"")</f>
        <v/>
      </c>
      <c r="N73" s="75"/>
      <c r="O73" s="71" t="str">
        <f>IF(N73*IFERROR(INDEX(DetailType!$E:$E,MATCH(技能数值计算!M73,DetailType!$A:$A,0)),0)*IFERROR(IF(IF(INDEX(技能效果!R:R,MATCH((技能数值计算!$G73&amp;技能数值计算!L$2)*1,技能效果!$B:$B,0))="",1,INDEX(技能效果!R:R,MATCH((技能数值计算!$G73&amp;技能数值计算!L$2)*1,技能效果!$B:$B,0)))&gt;20,6,IF(INDEX(技能效果!R:R,MATCH((技能数值计算!$G73&amp;技能数值计算!L$2)*1,技能效果!$B:$B,0))="",1,INDEX(技能效果!R:R,MATCH((技能数值计算!$G73&amp;技能数值计算!L$2)*1,技能效果!$B:$B,0)))),0)=0,"",N73*IFERROR(INDEX(DetailType!$E:$E,MATCH(技能数值计算!M73,DetailType!$A:$A,0)),0)*IFERROR(IF(IF(INDEX(技能效果!R:R,MATCH((技能数值计算!$G73&amp;技能数值计算!L$2)*1,技能效果!$B:$B,0))="",1,INDEX(技能效果!R:R,MATCH((技能数值计算!$G73&amp;技能数值计算!L$2)*1,技能效果!$B:$B,0)))&gt;20,6,IF(INDEX(技能效果!R:R,MATCH((技能数值计算!$G73&amp;技能数值计算!L$2)*1,技能效果!$B:$B,0))="",1,INDEX(技能效果!R:R,MATCH((技能数值计算!$G73&amp;技能数值计算!L$2)*1,技能效果!$B:$B,0)))),0))</f>
        <v/>
      </c>
      <c r="P73" s="71" t="str">
        <f>IFERROR(INDEX(技能效果!$C:$C,MATCH((技能数值计算!$G73&amp;技能数值计算!P$2)*1,技能效果!$B:$B,0)),"")</f>
        <v/>
      </c>
      <c r="Q73" s="71" t="str">
        <f>IFERROR(INDEX(技能效果!$H:$H,MATCH((技能数值计算!$G73&amp;技能数值计算!P$2)*1,技能效果!$B:$B,0)),"")</f>
        <v/>
      </c>
      <c r="R73" s="75"/>
      <c r="S73" s="71" t="str">
        <f>IF(R73*IFERROR(INDEX(DetailType!$E:$E,MATCH(技能数值计算!Q73,DetailType!$A:$A,0)),0)*IFERROR(IF(IF(INDEX(技能效果!V:V,MATCH((技能数值计算!$G73&amp;技能数值计算!P$2)*1,技能效果!$B:$B,0))="",1,INDEX(技能效果!V:V,MATCH((技能数值计算!$G73&amp;技能数值计算!P$2)*1,技能效果!$B:$B,0)))&gt;20,6,IF(INDEX(技能效果!V:V,MATCH((技能数值计算!$G73&amp;技能数值计算!P$2)*1,技能效果!$B:$B,0))="",1,INDEX(技能效果!V:V,MATCH((技能数值计算!$G73&amp;技能数值计算!P$2)*1,技能效果!$B:$B,0)))),0)=0,"",R73*IFERROR(INDEX(DetailType!$E:$E,MATCH(技能数值计算!Q73,DetailType!$A:$A,0)),0)*IFERROR(IF(IF(INDEX(技能效果!V:V,MATCH((技能数值计算!$G73&amp;技能数值计算!P$2)*1,技能效果!$B:$B,0))="",1,INDEX(技能效果!V:V,MATCH((技能数值计算!$G73&amp;技能数值计算!P$2)*1,技能效果!$B:$B,0)))&gt;20,6,IF(INDEX(技能效果!V:V,MATCH((技能数值计算!$G73&amp;技能数值计算!P$2)*1,技能效果!$B:$B,0))="",1,INDEX(技能效果!V:V,MATCH((技能数值计算!$G73&amp;技能数值计算!P$2)*1,技能效果!$B:$B,0)))),0))</f>
        <v/>
      </c>
      <c r="T73" s="71" t="str">
        <f>IFERROR(INDEX(技能效果!$C:$C,MATCH((技能数值计算!$G73&amp;技能数值计算!T$2)*1,技能效果!$B:$B,0)),"")</f>
        <v/>
      </c>
      <c r="U73" s="71" t="str">
        <f>IFERROR(INDEX(技能效果!$H:$H,MATCH((技能数值计算!$G73&amp;技能数值计算!T$2)*1,技能效果!$B:$B,0)),"")</f>
        <v/>
      </c>
      <c r="V73" s="75"/>
      <c r="W73" s="71" t="str">
        <f>IF(V73*IFERROR(INDEX(DetailType!$E:$E,MATCH(技能数值计算!U73,DetailType!$A:$A,0)),0)*IFERROR(IF(IF(INDEX(技能效果!Z:Z,MATCH((技能数值计算!$G73&amp;技能数值计算!T$2)*1,技能效果!$B:$B,0))="",1,INDEX(技能效果!Z:Z,MATCH((技能数值计算!$G73&amp;技能数值计算!T$2)*1,技能效果!$B:$B,0)))&gt;20,6,IF(INDEX(技能效果!Z:Z,MATCH((技能数值计算!$G73&amp;技能数值计算!T$2)*1,技能效果!$B:$B,0))="",1,INDEX(技能效果!Z:Z,MATCH((技能数值计算!$G73&amp;技能数值计算!T$2)*1,技能效果!$B:$B,0)))),0)=0,"",V73*IFERROR(INDEX(DetailType!$E:$E,MATCH(技能数值计算!U73,DetailType!$A:$A,0)),0)*IFERROR(IF(IF(INDEX(技能效果!Z:Z,MATCH((技能数值计算!$G73&amp;技能数值计算!T$2)*1,技能效果!$B:$B,0))="",1,INDEX(技能效果!Z:Z,MATCH((技能数值计算!$G73&amp;技能数值计算!T$2)*1,技能效果!$B:$B,0)))&gt;20,6,IF(INDEX(技能效果!Z:Z,MATCH((技能数值计算!$G73&amp;技能数值计算!T$2)*1,技能效果!$B:$B,0))="",1,INDEX(技能效果!Z:Z,MATCH((技能数值计算!$G73&amp;技能数值计算!T$2)*1,技能效果!$B:$B,0)))),0))</f>
        <v/>
      </c>
      <c r="X73" s="71" t="str">
        <f>IFERROR(INDEX(技能效果!$C:$C,MATCH((技能数值计算!$G73&amp;技能数值计算!X$2)*1,技能效果!$B:$B,0)),"")</f>
        <v/>
      </c>
      <c r="Y73" s="71" t="str">
        <f>IFERROR(INDEX(技能效果!$H:$H,MATCH((技能数值计算!$G73&amp;技能数值计算!X$2)*1,技能效果!$B:$B,0)),"")</f>
        <v/>
      </c>
      <c r="Z73" s="75"/>
      <c r="AA73" s="71" t="str">
        <f>IF(Z73*IFERROR(INDEX(DetailType!$E:$E,MATCH(技能数值计算!Y73,DetailType!$A:$A,0)),0)*IFERROR(IF(IF(INDEX(技能效果!AD:AD,MATCH((技能数值计算!$G73&amp;技能数值计算!X$2)*1,技能效果!$B:$B,0))="",1,INDEX(技能效果!AD:AD,MATCH((技能数值计算!$G73&amp;技能数值计算!X$2)*1,技能效果!$B:$B,0)))&gt;20,6,IF(INDEX(技能效果!AD:AD,MATCH((技能数值计算!$G73&amp;技能数值计算!X$2)*1,技能效果!$B:$B,0))="",1,INDEX(技能效果!AD:AD,MATCH((技能数值计算!$G73&amp;技能数值计算!X$2)*1,技能效果!$B:$B,0)))),0)=0,"",Z73*IFERROR(INDEX(DetailType!$E:$E,MATCH(技能数值计算!Y73,DetailType!$A:$A,0)),0)*IFERROR(IF(IF(INDEX(技能效果!AD:AD,MATCH((技能数值计算!$G73&amp;技能数值计算!X$2)*1,技能效果!$B:$B,0))="",1,INDEX(技能效果!AD:AD,MATCH((技能数值计算!$G73&amp;技能数值计算!X$2)*1,技能效果!$B:$B,0)))&gt;20,6,IF(INDEX(技能效果!AD:AD,MATCH((技能数值计算!$G73&amp;技能数值计算!X$2)*1,技能效果!$B:$B,0))="",1,INDEX(技能效果!AD:AD,MATCH((技能数值计算!$G73&amp;技能数值计算!X$2)*1,技能效果!$B:$B,0)))),0))</f>
        <v/>
      </c>
      <c r="AB73" s="71" t="str">
        <f>IFERROR(INDEX(技能效果!$C:$C,MATCH((技能数值计算!$G73&amp;技能数值计算!AB$2)*1,技能效果!$B:$B,0)),"")</f>
        <v/>
      </c>
      <c r="AC73" s="71" t="str">
        <f>IFERROR(INDEX(技能效果!$H:$H,MATCH((技能数值计算!$G73&amp;技能数值计算!AB$2)*1,技能效果!$B:$B,0)),"")</f>
        <v/>
      </c>
      <c r="AD73" s="75"/>
      <c r="AE73" s="72" t="str">
        <f>IF(AD73*IFERROR(INDEX(DetailType!$E:$E,MATCH(技能数值计算!AC73,DetailType!$A:$A,0)),0)*IFERROR(IF(IF(INDEX(技能效果!AG:AG,MATCH((技能数值计算!$G73&amp;技能数值计算!AB$2)*1,技能效果!$B:$B,0))="",1,INDEX(技能效果!AG:AG,MATCH((技能数值计算!$G73&amp;技能数值计算!AB$2)*1,技能效果!$B:$B,0)))&gt;20,6,IF(INDEX(技能效果!AG:AG,MATCH((技能数值计算!$G73&amp;技能数值计算!AB$2)*1,技能效果!$B:$B,0))="",1,INDEX(技能效果!AG:AG,MATCH((技能数值计算!$G73&amp;技能数值计算!AB$2)*1,技能效果!$B:$B,0)))),0)=0,"",AD73*IFERROR(INDEX(DetailType!$E:$E,MATCH(技能数值计算!AC73,DetailType!$A:$A,0)),0)*IFERROR(IF(IF(INDEX(技能效果!AG:AG,MATCH((技能数值计算!$G73&amp;技能数值计算!AB$2)*1,技能效果!$B:$B,0))="",1,INDEX(技能效果!AG:AG,MATCH((技能数值计算!$G73&amp;技能数值计算!AB$2)*1,技能效果!$B:$B,0)))&gt;20,6,IF(INDEX(技能效果!AG:AG,MATCH((技能数值计算!$G73&amp;技能数值计算!AB$2)*1,技能效果!$B:$B,0))="",1,INDEX(技能效果!AG:AG,MATCH((技能数值计算!$G73&amp;技能数值计算!AB$2)*1,技能效果!$B:$B,0)))),0))</f>
        <v/>
      </c>
    </row>
    <row r="74" spans="7:31" x14ac:dyDescent="0.3">
      <c r="G74" s="77">
        <f>技能!B119</f>
        <v>1301020</v>
      </c>
      <c r="H74" s="78" t="str">
        <f>INDEX(技能!E:E,MATCH(技能数值计算!G74,技能!B:B,0))</f>
        <v>姬烟华技能1</v>
      </c>
      <c r="I74" s="81"/>
      <c r="J74" s="85"/>
      <c r="K74" s="86">
        <f t="shared" si="1"/>
        <v>0</v>
      </c>
      <c r="L74" s="83" t="str">
        <f>IFERROR(INDEX(技能效果!$C:$C,MATCH((技能数值计算!$G74&amp;技能数值计算!L$2)*1,技能效果!$B:$B,0)),"")</f>
        <v/>
      </c>
      <c r="M74" s="71" t="str">
        <f>IFERROR(INDEX(技能效果!$H:$H,MATCH((技能数值计算!$G74&amp;技能数值计算!L$2)*1,技能效果!$B:$B,0)),"")</f>
        <v/>
      </c>
      <c r="N74" s="75"/>
      <c r="O74" s="71" t="str">
        <f>IF(N74*IFERROR(INDEX(DetailType!$E:$E,MATCH(技能数值计算!M74,DetailType!$A:$A,0)),0)*IFERROR(IF(IF(INDEX(技能效果!R:R,MATCH((技能数值计算!$G74&amp;技能数值计算!L$2)*1,技能效果!$B:$B,0))="",1,INDEX(技能效果!R:R,MATCH((技能数值计算!$G74&amp;技能数值计算!L$2)*1,技能效果!$B:$B,0)))&gt;20,6,IF(INDEX(技能效果!R:R,MATCH((技能数值计算!$G74&amp;技能数值计算!L$2)*1,技能效果!$B:$B,0))="",1,INDEX(技能效果!R:R,MATCH((技能数值计算!$G74&amp;技能数值计算!L$2)*1,技能效果!$B:$B,0)))),0)=0,"",N74*IFERROR(INDEX(DetailType!$E:$E,MATCH(技能数值计算!M74,DetailType!$A:$A,0)),0)*IFERROR(IF(IF(INDEX(技能效果!R:R,MATCH((技能数值计算!$G74&amp;技能数值计算!L$2)*1,技能效果!$B:$B,0))="",1,INDEX(技能效果!R:R,MATCH((技能数值计算!$G74&amp;技能数值计算!L$2)*1,技能效果!$B:$B,0)))&gt;20,6,IF(INDEX(技能效果!R:R,MATCH((技能数值计算!$G74&amp;技能数值计算!L$2)*1,技能效果!$B:$B,0))="",1,INDEX(技能效果!R:R,MATCH((技能数值计算!$G74&amp;技能数值计算!L$2)*1,技能效果!$B:$B,0)))),0))</f>
        <v/>
      </c>
      <c r="P74" s="71" t="str">
        <f>IFERROR(INDEX(技能效果!$C:$C,MATCH((技能数值计算!$G74&amp;技能数值计算!P$2)*1,技能效果!$B:$B,0)),"")</f>
        <v/>
      </c>
      <c r="Q74" s="71" t="str">
        <f>IFERROR(INDEX(技能效果!$H:$H,MATCH((技能数值计算!$G74&amp;技能数值计算!P$2)*1,技能效果!$B:$B,0)),"")</f>
        <v/>
      </c>
      <c r="R74" s="75"/>
      <c r="S74" s="71" t="str">
        <f>IF(R74*IFERROR(INDEX(DetailType!$E:$E,MATCH(技能数值计算!Q74,DetailType!$A:$A,0)),0)*IFERROR(IF(IF(INDEX(技能效果!V:V,MATCH((技能数值计算!$G74&amp;技能数值计算!P$2)*1,技能效果!$B:$B,0))="",1,INDEX(技能效果!V:V,MATCH((技能数值计算!$G74&amp;技能数值计算!P$2)*1,技能效果!$B:$B,0)))&gt;20,6,IF(INDEX(技能效果!V:V,MATCH((技能数值计算!$G74&amp;技能数值计算!P$2)*1,技能效果!$B:$B,0))="",1,INDEX(技能效果!V:V,MATCH((技能数值计算!$G74&amp;技能数值计算!P$2)*1,技能效果!$B:$B,0)))),0)=0,"",R74*IFERROR(INDEX(DetailType!$E:$E,MATCH(技能数值计算!Q74,DetailType!$A:$A,0)),0)*IFERROR(IF(IF(INDEX(技能效果!V:V,MATCH((技能数值计算!$G74&amp;技能数值计算!P$2)*1,技能效果!$B:$B,0))="",1,INDEX(技能效果!V:V,MATCH((技能数值计算!$G74&amp;技能数值计算!P$2)*1,技能效果!$B:$B,0)))&gt;20,6,IF(INDEX(技能效果!V:V,MATCH((技能数值计算!$G74&amp;技能数值计算!P$2)*1,技能效果!$B:$B,0))="",1,INDEX(技能效果!V:V,MATCH((技能数值计算!$G74&amp;技能数值计算!P$2)*1,技能效果!$B:$B,0)))),0))</f>
        <v/>
      </c>
      <c r="T74" s="71" t="str">
        <f>IFERROR(INDEX(技能效果!$C:$C,MATCH((技能数值计算!$G74&amp;技能数值计算!T$2)*1,技能效果!$B:$B,0)),"")</f>
        <v/>
      </c>
      <c r="U74" s="71" t="str">
        <f>IFERROR(INDEX(技能效果!$H:$H,MATCH((技能数值计算!$G74&amp;技能数值计算!T$2)*1,技能效果!$B:$B,0)),"")</f>
        <v/>
      </c>
      <c r="V74" s="75"/>
      <c r="W74" s="71" t="str">
        <f>IF(V74*IFERROR(INDEX(DetailType!$E:$E,MATCH(技能数值计算!U74,DetailType!$A:$A,0)),0)*IFERROR(IF(IF(INDEX(技能效果!Z:Z,MATCH((技能数值计算!$G74&amp;技能数值计算!T$2)*1,技能效果!$B:$B,0))="",1,INDEX(技能效果!Z:Z,MATCH((技能数值计算!$G74&amp;技能数值计算!T$2)*1,技能效果!$B:$B,0)))&gt;20,6,IF(INDEX(技能效果!Z:Z,MATCH((技能数值计算!$G74&amp;技能数值计算!T$2)*1,技能效果!$B:$B,0))="",1,INDEX(技能效果!Z:Z,MATCH((技能数值计算!$G74&amp;技能数值计算!T$2)*1,技能效果!$B:$B,0)))),0)=0,"",V74*IFERROR(INDEX(DetailType!$E:$E,MATCH(技能数值计算!U74,DetailType!$A:$A,0)),0)*IFERROR(IF(IF(INDEX(技能效果!Z:Z,MATCH((技能数值计算!$G74&amp;技能数值计算!T$2)*1,技能效果!$B:$B,0))="",1,INDEX(技能效果!Z:Z,MATCH((技能数值计算!$G74&amp;技能数值计算!T$2)*1,技能效果!$B:$B,0)))&gt;20,6,IF(INDEX(技能效果!Z:Z,MATCH((技能数值计算!$G74&amp;技能数值计算!T$2)*1,技能效果!$B:$B,0))="",1,INDEX(技能效果!Z:Z,MATCH((技能数值计算!$G74&amp;技能数值计算!T$2)*1,技能效果!$B:$B,0)))),0))</f>
        <v/>
      </c>
      <c r="X74" s="71" t="str">
        <f>IFERROR(INDEX(技能效果!$C:$C,MATCH((技能数值计算!$G74&amp;技能数值计算!X$2)*1,技能效果!$B:$B,0)),"")</f>
        <v/>
      </c>
      <c r="Y74" s="71" t="str">
        <f>IFERROR(INDEX(技能效果!$H:$H,MATCH((技能数值计算!$G74&amp;技能数值计算!X$2)*1,技能效果!$B:$B,0)),"")</f>
        <v/>
      </c>
      <c r="Z74" s="75"/>
      <c r="AA74" s="71" t="str">
        <f>IF(Z74*IFERROR(INDEX(DetailType!$E:$E,MATCH(技能数值计算!Y74,DetailType!$A:$A,0)),0)*IFERROR(IF(IF(INDEX(技能效果!AD:AD,MATCH((技能数值计算!$G74&amp;技能数值计算!X$2)*1,技能效果!$B:$B,0))="",1,INDEX(技能效果!AD:AD,MATCH((技能数值计算!$G74&amp;技能数值计算!X$2)*1,技能效果!$B:$B,0)))&gt;20,6,IF(INDEX(技能效果!AD:AD,MATCH((技能数值计算!$G74&amp;技能数值计算!X$2)*1,技能效果!$B:$B,0))="",1,INDEX(技能效果!AD:AD,MATCH((技能数值计算!$G74&amp;技能数值计算!X$2)*1,技能效果!$B:$B,0)))),0)=0,"",Z74*IFERROR(INDEX(DetailType!$E:$E,MATCH(技能数值计算!Y74,DetailType!$A:$A,0)),0)*IFERROR(IF(IF(INDEX(技能效果!AD:AD,MATCH((技能数值计算!$G74&amp;技能数值计算!X$2)*1,技能效果!$B:$B,0))="",1,INDEX(技能效果!AD:AD,MATCH((技能数值计算!$G74&amp;技能数值计算!X$2)*1,技能效果!$B:$B,0)))&gt;20,6,IF(INDEX(技能效果!AD:AD,MATCH((技能数值计算!$G74&amp;技能数值计算!X$2)*1,技能效果!$B:$B,0))="",1,INDEX(技能效果!AD:AD,MATCH((技能数值计算!$G74&amp;技能数值计算!X$2)*1,技能效果!$B:$B,0)))),0))</f>
        <v/>
      </c>
      <c r="AB74" s="71" t="str">
        <f>IFERROR(INDEX(技能效果!$C:$C,MATCH((技能数值计算!$G74&amp;技能数值计算!AB$2)*1,技能效果!$B:$B,0)),"")</f>
        <v/>
      </c>
      <c r="AC74" s="71" t="str">
        <f>IFERROR(INDEX(技能效果!$H:$H,MATCH((技能数值计算!$G74&amp;技能数值计算!AB$2)*1,技能效果!$B:$B,0)),"")</f>
        <v/>
      </c>
      <c r="AD74" s="75"/>
      <c r="AE74" s="72" t="str">
        <f>IF(AD74*IFERROR(INDEX(DetailType!$E:$E,MATCH(技能数值计算!AC74,DetailType!$A:$A,0)),0)*IFERROR(IF(IF(INDEX(技能效果!AG:AG,MATCH((技能数值计算!$G74&amp;技能数值计算!AB$2)*1,技能效果!$B:$B,0))="",1,INDEX(技能效果!AG:AG,MATCH((技能数值计算!$G74&amp;技能数值计算!AB$2)*1,技能效果!$B:$B,0)))&gt;20,6,IF(INDEX(技能效果!AG:AG,MATCH((技能数值计算!$G74&amp;技能数值计算!AB$2)*1,技能效果!$B:$B,0))="",1,INDEX(技能效果!AG:AG,MATCH((技能数值计算!$G74&amp;技能数值计算!AB$2)*1,技能效果!$B:$B,0)))),0)=0,"",AD74*IFERROR(INDEX(DetailType!$E:$E,MATCH(技能数值计算!AC74,DetailType!$A:$A,0)),0)*IFERROR(IF(IF(INDEX(技能效果!AG:AG,MATCH((技能数值计算!$G74&amp;技能数值计算!AB$2)*1,技能效果!$B:$B,0))="",1,INDEX(技能效果!AG:AG,MATCH((技能数值计算!$G74&amp;技能数值计算!AB$2)*1,技能效果!$B:$B,0)))&gt;20,6,IF(INDEX(技能效果!AG:AG,MATCH((技能数值计算!$G74&amp;技能数值计算!AB$2)*1,技能效果!$B:$B,0))="",1,INDEX(技能效果!AG:AG,MATCH((技能数值计算!$G74&amp;技能数值计算!AB$2)*1,技能效果!$B:$B,0)))),0))</f>
        <v/>
      </c>
    </row>
    <row r="75" spans="7:31" x14ac:dyDescent="0.3">
      <c r="G75" s="77">
        <f>技能!B120</f>
        <v>1302020</v>
      </c>
      <c r="H75" s="78" t="str">
        <f>INDEX(技能!E:E,MATCH(技能数值计算!G75,技能!B:B,0))</f>
        <v>姬烟华技能2</v>
      </c>
      <c r="I75" s="81"/>
      <c r="J75" s="85"/>
      <c r="K75" s="86">
        <f t="shared" si="1"/>
        <v>0</v>
      </c>
      <c r="L75" s="83" t="str">
        <f>IFERROR(INDEX(技能效果!$C:$C,MATCH((技能数值计算!$G75&amp;技能数值计算!L$2)*1,技能效果!$B:$B,0)),"")</f>
        <v/>
      </c>
      <c r="M75" s="71" t="str">
        <f>IFERROR(INDEX(技能效果!$H:$H,MATCH((技能数值计算!$G75&amp;技能数值计算!L$2)*1,技能效果!$B:$B,0)),"")</f>
        <v/>
      </c>
      <c r="N75" s="75"/>
      <c r="O75" s="71" t="str">
        <f>IF(N75*IFERROR(INDEX(DetailType!$E:$E,MATCH(技能数值计算!M75,DetailType!$A:$A,0)),0)*IFERROR(IF(IF(INDEX(技能效果!R:R,MATCH((技能数值计算!$G75&amp;技能数值计算!L$2)*1,技能效果!$B:$B,0))="",1,INDEX(技能效果!R:R,MATCH((技能数值计算!$G75&amp;技能数值计算!L$2)*1,技能效果!$B:$B,0)))&gt;20,6,IF(INDEX(技能效果!R:R,MATCH((技能数值计算!$G75&amp;技能数值计算!L$2)*1,技能效果!$B:$B,0))="",1,INDEX(技能效果!R:R,MATCH((技能数值计算!$G75&amp;技能数值计算!L$2)*1,技能效果!$B:$B,0)))),0)=0,"",N75*IFERROR(INDEX(DetailType!$E:$E,MATCH(技能数值计算!M75,DetailType!$A:$A,0)),0)*IFERROR(IF(IF(INDEX(技能效果!R:R,MATCH((技能数值计算!$G75&amp;技能数值计算!L$2)*1,技能效果!$B:$B,0))="",1,INDEX(技能效果!R:R,MATCH((技能数值计算!$G75&amp;技能数值计算!L$2)*1,技能效果!$B:$B,0)))&gt;20,6,IF(INDEX(技能效果!R:R,MATCH((技能数值计算!$G75&amp;技能数值计算!L$2)*1,技能效果!$B:$B,0))="",1,INDEX(技能效果!R:R,MATCH((技能数值计算!$G75&amp;技能数值计算!L$2)*1,技能效果!$B:$B,0)))),0))</f>
        <v/>
      </c>
      <c r="P75" s="71" t="str">
        <f>IFERROR(INDEX(技能效果!$C:$C,MATCH((技能数值计算!$G75&amp;技能数值计算!P$2)*1,技能效果!$B:$B,0)),"")</f>
        <v/>
      </c>
      <c r="Q75" s="71" t="str">
        <f>IFERROR(INDEX(技能效果!$H:$H,MATCH((技能数值计算!$G75&amp;技能数值计算!P$2)*1,技能效果!$B:$B,0)),"")</f>
        <v/>
      </c>
      <c r="R75" s="75"/>
      <c r="S75" s="71" t="str">
        <f>IF(R75*IFERROR(INDEX(DetailType!$E:$E,MATCH(技能数值计算!Q75,DetailType!$A:$A,0)),0)*IFERROR(IF(IF(INDEX(技能效果!V:V,MATCH((技能数值计算!$G75&amp;技能数值计算!P$2)*1,技能效果!$B:$B,0))="",1,INDEX(技能效果!V:V,MATCH((技能数值计算!$G75&amp;技能数值计算!P$2)*1,技能效果!$B:$B,0)))&gt;20,6,IF(INDEX(技能效果!V:V,MATCH((技能数值计算!$G75&amp;技能数值计算!P$2)*1,技能效果!$B:$B,0))="",1,INDEX(技能效果!V:V,MATCH((技能数值计算!$G75&amp;技能数值计算!P$2)*1,技能效果!$B:$B,0)))),0)=0,"",R75*IFERROR(INDEX(DetailType!$E:$E,MATCH(技能数值计算!Q75,DetailType!$A:$A,0)),0)*IFERROR(IF(IF(INDEX(技能效果!V:V,MATCH((技能数值计算!$G75&amp;技能数值计算!P$2)*1,技能效果!$B:$B,0))="",1,INDEX(技能效果!V:V,MATCH((技能数值计算!$G75&amp;技能数值计算!P$2)*1,技能效果!$B:$B,0)))&gt;20,6,IF(INDEX(技能效果!V:V,MATCH((技能数值计算!$G75&amp;技能数值计算!P$2)*1,技能效果!$B:$B,0))="",1,INDEX(技能效果!V:V,MATCH((技能数值计算!$G75&amp;技能数值计算!P$2)*1,技能效果!$B:$B,0)))),0))</f>
        <v/>
      </c>
      <c r="T75" s="71" t="str">
        <f>IFERROR(INDEX(技能效果!$C:$C,MATCH((技能数值计算!$G75&amp;技能数值计算!T$2)*1,技能效果!$B:$B,0)),"")</f>
        <v/>
      </c>
      <c r="U75" s="71" t="str">
        <f>IFERROR(INDEX(技能效果!$H:$H,MATCH((技能数值计算!$G75&amp;技能数值计算!T$2)*1,技能效果!$B:$B,0)),"")</f>
        <v/>
      </c>
      <c r="V75" s="75"/>
      <c r="W75" s="71" t="str">
        <f>IF(V75*IFERROR(INDEX(DetailType!$E:$E,MATCH(技能数值计算!U75,DetailType!$A:$A,0)),0)*IFERROR(IF(IF(INDEX(技能效果!Z:Z,MATCH((技能数值计算!$G75&amp;技能数值计算!T$2)*1,技能效果!$B:$B,0))="",1,INDEX(技能效果!Z:Z,MATCH((技能数值计算!$G75&amp;技能数值计算!T$2)*1,技能效果!$B:$B,0)))&gt;20,6,IF(INDEX(技能效果!Z:Z,MATCH((技能数值计算!$G75&amp;技能数值计算!T$2)*1,技能效果!$B:$B,0))="",1,INDEX(技能效果!Z:Z,MATCH((技能数值计算!$G75&amp;技能数值计算!T$2)*1,技能效果!$B:$B,0)))),0)=0,"",V75*IFERROR(INDEX(DetailType!$E:$E,MATCH(技能数值计算!U75,DetailType!$A:$A,0)),0)*IFERROR(IF(IF(INDEX(技能效果!Z:Z,MATCH((技能数值计算!$G75&amp;技能数值计算!T$2)*1,技能效果!$B:$B,0))="",1,INDEX(技能效果!Z:Z,MATCH((技能数值计算!$G75&amp;技能数值计算!T$2)*1,技能效果!$B:$B,0)))&gt;20,6,IF(INDEX(技能效果!Z:Z,MATCH((技能数值计算!$G75&amp;技能数值计算!T$2)*1,技能效果!$B:$B,0))="",1,INDEX(技能效果!Z:Z,MATCH((技能数值计算!$G75&amp;技能数值计算!T$2)*1,技能效果!$B:$B,0)))),0))</f>
        <v/>
      </c>
      <c r="X75" s="71" t="str">
        <f>IFERROR(INDEX(技能效果!$C:$C,MATCH((技能数值计算!$G75&amp;技能数值计算!X$2)*1,技能效果!$B:$B,0)),"")</f>
        <v/>
      </c>
      <c r="Y75" s="71" t="str">
        <f>IFERROR(INDEX(技能效果!$H:$H,MATCH((技能数值计算!$G75&amp;技能数值计算!X$2)*1,技能效果!$B:$B,0)),"")</f>
        <v/>
      </c>
      <c r="Z75" s="75"/>
      <c r="AA75" s="71" t="str">
        <f>IF(Z75*IFERROR(INDEX(DetailType!$E:$E,MATCH(技能数值计算!Y75,DetailType!$A:$A,0)),0)*IFERROR(IF(IF(INDEX(技能效果!AD:AD,MATCH((技能数值计算!$G75&amp;技能数值计算!X$2)*1,技能效果!$B:$B,0))="",1,INDEX(技能效果!AD:AD,MATCH((技能数值计算!$G75&amp;技能数值计算!X$2)*1,技能效果!$B:$B,0)))&gt;20,6,IF(INDEX(技能效果!AD:AD,MATCH((技能数值计算!$G75&amp;技能数值计算!X$2)*1,技能效果!$B:$B,0))="",1,INDEX(技能效果!AD:AD,MATCH((技能数值计算!$G75&amp;技能数值计算!X$2)*1,技能效果!$B:$B,0)))),0)=0,"",Z75*IFERROR(INDEX(DetailType!$E:$E,MATCH(技能数值计算!Y75,DetailType!$A:$A,0)),0)*IFERROR(IF(IF(INDEX(技能效果!AD:AD,MATCH((技能数值计算!$G75&amp;技能数值计算!X$2)*1,技能效果!$B:$B,0))="",1,INDEX(技能效果!AD:AD,MATCH((技能数值计算!$G75&amp;技能数值计算!X$2)*1,技能效果!$B:$B,0)))&gt;20,6,IF(INDEX(技能效果!AD:AD,MATCH((技能数值计算!$G75&amp;技能数值计算!X$2)*1,技能效果!$B:$B,0))="",1,INDEX(技能效果!AD:AD,MATCH((技能数值计算!$G75&amp;技能数值计算!X$2)*1,技能效果!$B:$B,0)))),0))</f>
        <v/>
      </c>
      <c r="AB75" s="71" t="str">
        <f>IFERROR(INDEX(技能效果!$C:$C,MATCH((技能数值计算!$G75&amp;技能数值计算!AB$2)*1,技能效果!$B:$B,0)),"")</f>
        <v/>
      </c>
      <c r="AC75" s="71" t="str">
        <f>IFERROR(INDEX(技能效果!$H:$H,MATCH((技能数值计算!$G75&amp;技能数值计算!AB$2)*1,技能效果!$B:$B,0)),"")</f>
        <v/>
      </c>
      <c r="AD75" s="75"/>
      <c r="AE75" s="72" t="str">
        <f>IF(AD75*IFERROR(INDEX(DetailType!$E:$E,MATCH(技能数值计算!AC75,DetailType!$A:$A,0)),0)*IFERROR(IF(IF(INDEX(技能效果!AG:AG,MATCH((技能数值计算!$G75&amp;技能数值计算!AB$2)*1,技能效果!$B:$B,0))="",1,INDEX(技能效果!AG:AG,MATCH((技能数值计算!$G75&amp;技能数值计算!AB$2)*1,技能效果!$B:$B,0)))&gt;20,6,IF(INDEX(技能效果!AG:AG,MATCH((技能数值计算!$G75&amp;技能数值计算!AB$2)*1,技能效果!$B:$B,0))="",1,INDEX(技能效果!AG:AG,MATCH((技能数值计算!$G75&amp;技能数值计算!AB$2)*1,技能效果!$B:$B,0)))),0)=0,"",AD75*IFERROR(INDEX(DetailType!$E:$E,MATCH(技能数值计算!AC75,DetailType!$A:$A,0)),0)*IFERROR(IF(IF(INDEX(技能效果!AG:AG,MATCH((技能数值计算!$G75&amp;技能数值计算!AB$2)*1,技能效果!$B:$B,0))="",1,INDEX(技能效果!AG:AG,MATCH((技能数值计算!$G75&amp;技能数值计算!AB$2)*1,技能效果!$B:$B,0)))&gt;20,6,IF(INDEX(技能效果!AG:AG,MATCH((技能数值计算!$G75&amp;技能数值计算!AB$2)*1,技能效果!$B:$B,0))="",1,INDEX(技能效果!AG:AG,MATCH((技能数值计算!$G75&amp;技能数值计算!AB$2)*1,技能效果!$B:$B,0)))),0))</f>
        <v/>
      </c>
    </row>
    <row r="76" spans="7:31" x14ac:dyDescent="0.3">
      <c r="G76" s="77">
        <f>技能!B121</f>
        <v>1301022</v>
      </c>
      <c r="H76" s="78" t="str">
        <f>INDEX(技能!E:E,MATCH(技能数值计算!G76,技能!B:B,0))</f>
        <v>幻技能1</v>
      </c>
      <c r="I76" s="81"/>
      <c r="J76" s="85"/>
      <c r="K76" s="86">
        <f t="shared" si="1"/>
        <v>0</v>
      </c>
      <c r="L76" s="83" t="str">
        <f>IFERROR(INDEX(技能效果!$C:$C,MATCH((技能数值计算!$G76&amp;技能数值计算!L$2)*1,技能效果!$B:$B,0)),"")</f>
        <v/>
      </c>
      <c r="M76" s="71" t="str">
        <f>IFERROR(INDEX(技能效果!$H:$H,MATCH((技能数值计算!$G76&amp;技能数值计算!L$2)*1,技能效果!$B:$B,0)),"")</f>
        <v/>
      </c>
      <c r="N76" s="75"/>
      <c r="O76" s="71" t="str">
        <f>IF(N76*IFERROR(INDEX(DetailType!$E:$E,MATCH(技能数值计算!M76,DetailType!$A:$A,0)),0)*IFERROR(IF(IF(INDEX(技能效果!R:R,MATCH((技能数值计算!$G76&amp;技能数值计算!L$2)*1,技能效果!$B:$B,0))="",1,INDEX(技能效果!R:R,MATCH((技能数值计算!$G76&amp;技能数值计算!L$2)*1,技能效果!$B:$B,0)))&gt;20,6,IF(INDEX(技能效果!R:R,MATCH((技能数值计算!$G76&amp;技能数值计算!L$2)*1,技能效果!$B:$B,0))="",1,INDEX(技能效果!R:R,MATCH((技能数值计算!$G76&amp;技能数值计算!L$2)*1,技能效果!$B:$B,0)))),0)=0,"",N76*IFERROR(INDEX(DetailType!$E:$E,MATCH(技能数值计算!M76,DetailType!$A:$A,0)),0)*IFERROR(IF(IF(INDEX(技能效果!R:R,MATCH((技能数值计算!$G76&amp;技能数值计算!L$2)*1,技能效果!$B:$B,0))="",1,INDEX(技能效果!R:R,MATCH((技能数值计算!$G76&amp;技能数值计算!L$2)*1,技能效果!$B:$B,0)))&gt;20,6,IF(INDEX(技能效果!R:R,MATCH((技能数值计算!$G76&amp;技能数值计算!L$2)*1,技能效果!$B:$B,0))="",1,INDEX(技能效果!R:R,MATCH((技能数值计算!$G76&amp;技能数值计算!L$2)*1,技能效果!$B:$B,0)))),0))</f>
        <v/>
      </c>
      <c r="P76" s="71" t="str">
        <f>IFERROR(INDEX(技能效果!$C:$C,MATCH((技能数值计算!$G76&amp;技能数值计算!P$2)*1,技能效果!$B:$B,0)),"")</f>
        <v/>
      </c>
      <c r="Q76" s="71" t="str">
        <f>IFERROR(INDEX(技能效果!$H:$H,MATCH((技能数值计算!$G76&amp;技能数值计算!P$2)*1,技能效果!$B:$B,0)),"")</f>
        <v/>
      </c>
      <c r="R76" s="75"/>
      <c r="S76" s="71" t="str">
        <f>IF(R76*IFERROR(INDEX(DetailType!$E:$E,MATCH(技能数值计算!Q76,DetailType!$A:$A,0)),0)*IFERROR(IF(IF(INDEX(技能效果!V:V,MATCH((技能数值计算!$G76&amp;技能数值计算!P$2)*1,技能效果!$B:$B,0))="",1,INDEX(技能效果!V:V,MATCH((技能数值计算!$G76&amp;技能数值计算!P$2)*1,技能效果!$B:$B,0)))&gt;20,6,IF(INDEX(技能效果!V:V,MATCH((技能数值计算!$G76&amp;技能数值计算!P$2)*1,技能效果!$B:$B,0))="",1,INDEX(技能效果!V:V,MATCH((技能数值计算!$G76&amp;技能数值计算!P$2)*1,技能效果!$B:$B,0)))),0)=0,"",R76*IFERROR(INDEX(DetailType!$E:$E,MATCH(技能数值计算!Q76,DetailType!$A:$A,0)),0)*IFERROR(IF(IF(INDEX(技能效果!V:V,MATCH((技能数值计算!$G76&amp;技能数值计算!P$2)*1,技能效果!$B:$B,0))="",1,INDEX(技能效果!V:V,MATCH((技能数值计算!$G76&amp;技能数值计算!P$2)*1,技能效果!$B:$B,0)))&gt;20,6,IF(INDEX(技能效果!V:V,MATCH((技能数值计算!$G76&amp;技能数值计算!P$2)*1,技能效果!$B:$B,0))="",1,INDEX(技能效果!V:V,MATCH((技能数值计算!$G76&amp;技能数值计算!P$2)*1,技能效果!$B:$B,0)))),0))</f>
        <v/>
      </c>
      <c r="T76" s="71" t="str">
        <f>IFERROR(INDEX(技能效果!$C:$C,MATCH((技能数值计算!$G76&amp;技能数值计算!T$2)*1,技能效果!$B:$B,0)),"")</f>
        <v/>
      </c>
      <c r="U76" s="71" t="str">
        <f>IFERROR(INDEX(技能效果!$H:$H,MATCH((技能数值计算!$G76&amp;技能数值计算!T$2)*1,技能效果!$B:$B,0)),"")</f>
        <v/>
      </c>
      <c r="V76" s="75"/>
      <c r="W76" s="71" t="str">
        <f>IF(V76*IFERROR(INDEX(DetailType!$E:$E,MATCH(技能数值计算!U76,DetailType!$A:$A,0)),0)*IFERROR(IF(IF(INDEX(技能效果!Z:Z,MATCH((技能数值计算!$G76&amp;技能数值计算!T$2)*1,技能效果!$B:$B,0))="",1,INDEX(技能效果!Z:Z,MATCH((技能数值计算!$G76&amp;技能数值计算!T$2)*1,技能效果!$B:$B,0)))&gt;20,6,IF(INDEX(技能效果!Z:Z,MATCH((技能数值计算!$G76&amp;技能数值计算!T$2)*1,技能效果!$B:$B,0))="",1,INDEX(技能效果!Z:Z,MATCH((技能数值计算!$G76&amp;技能数值计算!T$2)*1,技能效果!$B:$B,0)))),0)=0,"",V76*IFERROR(INDEX(DetailType!$E:$E,MATCH(技能数值计算!U76,DetailType!$A:$A,0)),0)*IFERROR(IF(IF(INDEX(技能效果!Z:Z,MATCH((技能数值计算!$G76&amp;技能数值计算!T$2)*1,技能效果!$B:$B,0))="",1,INDEX(技能效果!Z:Z,MATCH((技能数值计算!$G76&amp;技能数值计算!T$2)*1,技能效果!$B:$B,0)))&gt;20,6,IF(INDEX(技能效果!Z:Z,MATCH((技能数值计算!$G76&amp;技能数值计算!T$2)*1,技能效果!$B:$B,0))="",1,INDEX(技能效果!Z:Z,MATCH((技能数值计算!$G76&amp;技能数值计算!T$2)*1,技能效果!$B:$B,0)))),0))</f>
        <v/>
      </c>
      <c r="X76" s="71" t="str">
        <f>IFERROR(INDEX(技能效果!$C:$C,MATCH((技能数值计算!$G76&amp;技能数值计算!X$2)*1,技能效果!$B:$B,0)),"")</f>
        <v/>
      </c>
      <c r="Y76" s="71" t="str">
        <f>IFERROR(INDEX(技能效果!$H:$H,MATCH((技能数值计算!$G76&amp;技能数值计算!X$2)*1,技能效果!$B:$B,0)),"")</f>
        <v/>
      </c>
      <c r="Z76" s="75"/>
      <c r="AA76" s="71" t="str">
        <f>IF(Z76*IFERROR(INDEX(DetailType!$E:$E,MATCH(技能数值计算!Y76,DetailType!$A:$A,0)),0)*IFERROR(IF(IF(INDEX(技能效果!AD:AD,MATCH((技能数值计算!$G76&amp;技能数值计算!X$2)*1,技能效果!$B:$B,0))="",1,INDEX(技能效果!AD:AD,MATCH((技能数值计算!$G76&amp;技能数值计算!X$2)*1,技能效果!$B:$B,0)))&gt;20,6,IF(INDEX(技能效果!AD:AD,MATCH((技能数值计算!$G76&amp;技能数值计算!X$2)*1,技能效果!$B:$B,0))="",1,INDEX(技能效果!AD:AD,MATCH((技能数值计算!$G76&amp;技能数值计算!X$2)*1,技能效果!$B:$B,0)))),0)=0,"",Z76*IFERROR(INDEX(DetailType!$E:$E,MATCH(技能数值计算!Y76,DetailType!$A:$A,0)),0)*IFERROR(IF(IF(INDEX(技能效果!AD:AD,MATCH((技能数值计算!$G76&amp;技能数值计算!X$2)*1,技能效果!$B:$B,0))="",1,INDEX(技能效果!AD:AD,MATCH((技能数值计算!$G76&amp;技能数值计算!X$2)*1,技能效果!$B:$B,0)))&gt;20,6,IF(INDEX(技能效果!AD:AD,MATCH((技能数值计算!$G76&amp;技能数值计算!X$2)*1,技能效果!$B:$B,0))="",1,INDEX(技能效果!AD:AD,MATCH((技能数值计算!$G76&amp;技能数值计算!X$2)*1,技能效果!$B:$B,0)))),0))</f>
        <v/>
      </c>
      <c r="AB76" s="71" t="str">
        <f>IFERROR(INDEX(技能效果!$C:$C,MATCH((技能数值计算!$G76&amp;技能数值计算!AB$2)*1,技能效果!$B:$B,0)),"")</f>
        <v/>
      </c>
      <c r="AC76" s="71" t="str">
        <f>IFERROR(INDEX(技能效果!$H:$H,MATCH((技能数值计算!$G76&amp;技能数值计算!AB$2)*1,技能效果!$B:$B,0)),"")</f>
        <v/>
      </c>
      <c r="AD76" s="75"/>
      <c r="AE76" s="72" t="str">
        <f>IF(AD76*IFERROR(INDEX(DetailType!$E:$E,MATCH(技能数值计算!AC76,DetailType!$A:$A,0)),0)*IFERROR(IF(IF(INDEX(技能效果!AG:AG,MATCH((技能数值计算!$G76&amp;技能数值计算!AB$2)*1,技能效果!$B:$B,0))="",1,INDEX(技能效果!AG:AG,MATCH((技能数值计算!$G76&amp;技能数值计算!AB$2)*1,技能效果!$B:$B,0)))&gt;20,6,IF(INDEX(技能效果!AG:AG,MATCH((技能数值计算!$G76&amp;技能数值计算!AB$2)*1,技能效果!$B:$B,0))="",1,INDEX(技能效果!AG:AG,MATCH((技能数值计算!$G76&amp;技能数值计算!AB$2)*1,技能效果!$B:$B,0)))),0)=0,"",AD76*IFERROR(INDEX(DetailType!$E:$E,MATCH(技能数值计算!AC76,DetailType!$A:$A,0)),0)*IFERROR(IF(IF(INDEX(技能效果!AG:AG,MATCH((技能数值计算!$G76&amp;技能数值计算!AB$2)*1,技能效果!$B:$B,0))="",1,INDEX(技能效果!AG:AG,MATCH((技能数值计算!$G76&amp;技能数值计算!AB$2)*1,技能效果!$B:$B,0)))&gt;20,6,IF(INDEX(技能效果!AG:AG,MATCH((技能数值计算!$G76&amp;技能数值计算!AB$2)*1,技能效果!$B:$B,0))="",1,INDEX(技能效果!AG:AG,MATCH((技能数值计算!$G76&amp;技能数值计算!AB$2)*1,技能效果!$B:$B,0)))),0))</f>
        <v/>
      </c>
    </row>
    <row r="77" spans="7:31" x14ac:dyDescent="0.3">
      <c r="G77" s="77">
        <f>技能!B122</f>
        <v>1302022</v>
      </c>
      <c r="H77" s="78" t="str">
        <f>INDEX(技能!E:E,MATCH(技能数值计算!G77,技能!B:B,0))</f>
        <v>幻技能2</v>
      </c>
      <c r="I77" s="81"/>
      <c r="J77" s="85"/>
      <c r="K77" s="86">
        <f t="shared" si="1"/>
        <v>0</v>
      </c>
      <c r="L77" s="83" t="str">
        <f>IFERROR(INDEX(技能效果!$C:$C,MATCH((技能数值计算!$G77&amp;技能数值计算!L$2)*1,技能效果!$B:$B,0)),"")</f>
        <v/>
      </c>
      <c r="M77" s="71" t="str">
        <f>IFERROR(INDEX(技能效果!$H:$H,MATCH((技能数值计算!$G77&amp;技能数值计算!L$2)*1,技能效果!$B:$B,0)),"")</f>
        <v/>
      </c>
      <c r="N77" s="75"/>
      <c r="O77" s="71" t="str">
        <f>IF(N77*IFERROR(INDEX(DetailType!$E:$E,MATCH(技能数值计算!M77,DetailType!$A:$A,0)),0)*IFERROR(IF(IF(INDEX(技能效果!R:R,MATCH((技能数值计算!$G77&amp;技能数值计算!L$2)*1,技能效果!$B:$B,0))="",1,INDEX(技能效果!R:R,MATCH((技能数值计算!$G77&amp;技能数值计算!L$2)*1,技能效果!$B:$B,0)))&gt;20,6,IF(INDEX(技能效果!R:R,MATCH((技能数值计算!$G77&amp;技能数值计算!L$2)*1,技能效果!$B:$B,0))="",1,INDEX(技能效果!R:R,MATCH((技能数值计算!$G77&amp;技能数值计算!L$2)*1,技能效果!$B:$B,0)))),0)=0,"",N77*IFERROR(INDEX(DetailType!$E:$E,MATCH(技能数值计算!M77,DetailType!$A:$A,0)),0)*IFERROR(IF(IF(INDEX(技能效果!R:R,MATCH((技能数值计算!$G77&amp;技能数值计算!L$2)*1,技能效果!$B:$B,0))="",1,INDEX(技能效果!R:R,MATCH((技能数值计算!$G77&amp;技能数值计算!L$2)*1,技能效果!$B:$B,0)))&gt;20,6,IF(INDEX(技能效果!R:R,MATCH((技能数值计算!$G77&amp;技能数值计算!L$2)*1,技能效果!$B:$B,0))="",1,INDEX(技能效果!R:R,MATCH((技能数值计算!$G77&amp;技能数值计算!L$2)*1,技能效果!$B:$B,0)))),0))</f>
        <v/>
      </c>
      <c r="P77" s="71" t="str">
        <f>IFERROR(INDEX(技能效果!$C:$C,MATCH((技能数值计算!$G77&amp;技能数值计算!P$2)*1,技能效果!$B:$B,0)),"")</f>
        <v/>
      </c>
      <c r="Q77" s="71" t="str">
        <f>IFERROR(INDEX(技能效果!$H:$H,MATCH((技能数值计算!$G77&amp;技能数值计算!P$2)*1,技能效果!$B:$B,0)),"")</f>
        <v/>
      </c>
      <c r="R77" s="75"/>
      <c r="S77" s="71" t="str">
        <f>IF(R77*IFERROR(INDEX(DetailType!$E:$E,MATCH(技能数值计算!Q77,DetailType!$A:$A,0)),0)*IFERROR(IF(IF(INDEX(技能效果!V:V,MATCH((技能数值计算!$G77&amp;技能数值计算!P$2)*1,技能效果!$B:$B,0))="",1,INDEX(技能效果!V:V,MATCH((技能数值计算!$G77&amp;技能数值计算!P$2)*1,技能效果!$B:$B,0)))&gt;20,6,IF(INDEX(技能效果!V:V,MATCH((技能数值计算!$G77&amp;技能数值计算!P$2)*1,技能效果!$B:$B,0))="",1,INDEX(技能效果!V:V,MATCH((技能数值计算!$G77&amp;技能数值计算!P$2)*1,技能效果!$B:$B,0)))),0)=0,"",R77*IFERROR(INDEX(DetailType!$E:$E,MATCH(技能数值计算!Q77,DetailType!$A:$A,0)),0)*IFERROR(IF(IF(INDEX(技能效果!V:V,MATCH((技能数值计算!$G77&amp;技能数值计算!P$2)*1,技能效果!$B:$B,0))="",1,INDEX(技能效果!V:V,MATCH((技能数值计算!$G77&amp;技能数值计算!P$2)*1,技能效果!$B:$B,0)))&gt;20,6,IF(INDEX(技能效果!V:V,MATCH((技能数值计算!$G77&amp;技能数值计算!P$2)*1,技能效果!$B:$B,0))="",1,INDEX(技能效果!V:V,MATCH((技能数值计算!$G77&amp;技能数值计算!P$2)*1,技能效果!$B:$B,0)))),0))</f>
        <v/>
      </c>
      <c r="T77" s="71" t="str">
        <f>IFERROR(INDEX(技能效果!$C:$C,MATCH((技能数值计算!$G77&amp;技能数值计算!T$2)*1,技能效果!$B:$B,0)),"")</f>
        <v/>
      </c>
      <c r="U77" s="71" t="str">
        <f>IFERROR(INDEX(技能效果!$H:$H,MATCH((技能数值计算!$G77&amp;技能数值计算!T$2)*1,技能效果!$B:$B,0)),"")</f>
        <v/>
      </c>
      <c r="V77" s="75"/>
      <c r="W77" s="71" t="str">
        <f>IF(V77*IFERROR(INDEX(DetailType!$E:$E,MATCH(技能数值计算!U77,DetailType!$A:$A,0)),0)*IFERROR(IF(IF(INDEX(技能效果!Z:Z,MATCH((技能数值计算!$G77&amp;技能数值计算!T$2)*1,技能效果!$B:$B,0))="",1,INDEX(技能效果!Z:Z,MATCH((技能数值计算!$G77&amp;技能数值计算!T$2)*1,技能效果!$B:$B,0)))&gt;20,6,IF(INDEX(技能效果!Z:Z,MATCH((技能数值计算!$G77&amp;技能数值计算!T$2)*1,技能效果!$B:$B,0))="",1,INDEX(技能效果!Z:Z,MATCH((技能数值计算!$G77&amp;技能数值计算!T$2)*1,技能效果!$B:$B,0)))),0)=0,"",V77*IFERROR(INDEX(DetailType!$E:$E,MATCH(技能数值计算!U77,DetailType!$A:$A,0)),0)*IFERROR(IF(IF(INDEX(技能效果!Z:Z,MATCH((技能数值计算!$G77&amp;技能数值计算!T$2)*1,技能效果!$B:$B,0))="",1,INDEX(技能效果!Z:Z,MATCH((技能数值计算!$G77&amp;技能数值计算!T$2)*1,技能效果!$B:$B,0)))&gt;20,6,IF(INDEX(技能效果!Z:Z,MATCH((技能数值计算!$G77&amp;技能数值计算!T$2)*1,技能效果!$B:$B,0))="",1,INDEX(技能效果!Z:Z,MATCH((技能数值计算!$G77&amp;技能数值计算!T$2)*1,技能效果!$B:$B,0)))),0))</f>
        <v/>
      </c>
      <c r="X77" s="71" t="str">
        <f>IFERROR(INDEX(技能效果!$C:$C,MATCH((技能数值计算!$G77&amp;技能数值计算!X$2)*1,技能效果!$B:$B,0)),"")</f>
        <v/>
      </c>
      <c r="Y77" s="71" t="str">
        <f>IFERROR(INDEX(技能效果!$H:$H,MATCH((技能数值计算!$G77&amp;技能数值计算!X$2)*1,技能效果!$B:$B,0)),"")</f>
        <v/>
      </c>
      <c r="Z77" s="75"/>
      <c r="AA77" s="71" t="str">
        <f>IF(Z77*IFERROR(INDEX(DetailType!$E:$E,MATCH(技能数值计算!Y77,DetailType!$A:$A,0)),0)*IFERROR(IF(IF(INDEX(技能效果!AD:AD,MATCH((技能数值计算!$G77&amp;技能数值计算!X$2)*1,技能效果!$B:$B,0))="",1,INDEX(技能效果!AD:AD,MATCH((技能数值计算!$G77&amp;技能数值计算!X$2)*1,技能效果!$B:$B,0)))&gt;20,6,IF(INDEX(技能效果!AD:AD,MATCH((技能数值计算!$G77&amp;技能数值计算!X$2)*1,技能效果!$B:$B,0))="",1,INDEX(技能效果!AD:AD,MATCH((技能数值计算!$G77&amp;技能数值计算!X$2)*1,技能效果!$B:$B,0)))),0)=0,"",Z77*IFERROR(INDEX(DetailType!$E:$E,MATCH(技能数值计算!Y77,DetailType!$A:$A,0)),0)*IFERROR(IF(IF(INDEX(技能效果!AD:AD,MATCH((技能数值计算!$G77&amp;技能数值计算!X$2)*1,技能效果!$B:$B,0))="",1,INDEX(技能效果!AD:AD,MATCH((技能数值计算!$G77&amp;技能数值计算!X$2)*1,技能效果!$B:$B,0)))&gt;20,6,IF(INDEX(技能效果!AD:AD,MATCH((技能数值计算!$G77&amp;技能数值计算!X$2)*1,技能效果!$B:$B,0))="",1,INDEX(技能效果!AD:AD,MATCH((技能数值计算!$G77&amp;技能数值计算!X$2)*1,技能效果!$B:$B,0)))),0))</f>
        <v/>
      </c>
      <c r="AB77" s="71" t="str">
        <f>IFERROR(INDEX(技能效果!$C:$C,MATCH((技能数值计算!$G77&amp;技能数值计算!AB$2)*1,技能效果!$B:$B,0)),"")</f>
        <v/>
      </c>
      <c r="AC77" s="71" t="str">
        <f>IFERROR(INDEX(技能效果!$H:$H,MATCH((技能数值计算!$G77&amp;技能数值计算!AB$2)*1,技能效果!$B:$B,0)),"")</f>
        <v/>
      </c>
      <c r="AD77" s="75"/>
      <c r="AE77" s="72" t="str">
        <f>IF(AD77*IFERROR(INDEX(DetailType!$E:$E,MATCH(技能数值计算!AC77,DetailType!$A:$A,0)),0)*IFERROR(IF(IF(INDEX(技能效果!AG:AG,MATCH((技能数值计算!$G77&amp;技能数值计算!AB$2)*1,技能效果!$B:$B,0))="",1,INDEX(技能效果!AG:AG,MATCH((技能数值计算!$G77&amp;技能数值计算!AB$2)*1,技能效果!$B:$B,0)))&gt;20,6,IF(INDEX(技能效果!AG:AG,MATCH((技能数值计算!$G77&amp;技能数值计算!AB$2)*1,技能效果!$B:$B,0))="",1,INDEX(技能效果!AG:AG,MATCH((技能数值计算!$G77&amp;技能数值计算!AB$2)*1,技能效果!$B:$B,0)))),0)=0,"",AD77*IFERROR(INDEX(DetailType!$E:$E,MATCH(技能数值计算!AC77,DetailType!$A:$A,0)),0)*IFERROR(IF(IF(INDEX(技能效果!AG:AG,MATCH((技能数值计算!$G77&amp;技能数值计算!AB$2)*1,技能效果!$B:$B,0))="",1,INDEX(技能效果!AG:AG,MATCH((技能数值计算!$G77&amp;技能数值计算!AB$2)*1,技能效果!$B:$B,0)))&gt;20,6,IF(INDEX(技能效果!AG:AG,MATCH((技能数值计算!$G77&amp;技能数值计算!AB$2)*1,技能效果!$B:$B,0))="",1,INDEX(技能效果!AG:AG,MATCH((技能数值计算!$G77&amp;技能数值计算!AB$2)*1,技能效果!$B:$B,0)))),0))</f>
        <v/>
      </c>
    </row>
    <row r="78" spans="7:31" x14ac:dyDescent="0.3">
      <c r="G78" s="77">
        <f>技能!B123</f>
        <v>1303001</v>
      </c>
      <c r="H78" s="78" t="str">
        <f>INDEX(技能!E:E,MATCH(技能数值计算!G78,技能!B:B,0))</f>
        <v>关羽技能</v>
      </c>
      <c r="I78" s="81">
        <v>6</v>
      </c>
      <c r="J78" s="85">
        <f>3+I78*0.5</f>
        <v>6</v>
      </c>
      <c r="K78" s="86">
        <f t="shared" si="1"/>
        <v>5.25</v>
      </c>
      <c r="L78" s="83" t="str">
        <f>IFERROR(INDEX(技能效果!$C:$C,MATCH((技能数值计算!$G78&amp;技能数值计算!L$2)*1,技能效果!$B:$B,0)),"")</f>
        <v>关羽技能伤害</v>
      </c>
      <c r="M78" s="71">
        <f>IFERROR(INDEX(技能效果!$H:$H,MATCH((技能数值计算!$G78&amp;技能数值计算!L$2)*1,技能效果!$B:$B,0)),"")</f>
        <v>1012</v>
      </c>
      <c r="N78" s="75">
        <v>7.5</v>
      </c>
      <c r="O78" s="71">
        <f>IF(N78*IFERROR(INDEX(DetailType!$E:$E,MATCH(技能数值计算!M78,DetailType!$A:$A,0)),0)*IFERROR(IF(IF(INDEX(技能效果!R:R,MATCH((技能数值计算!$G78&amp;技能数值计算!L$2)*1,技能效果!$B:$B,0))="",1,INDEX(技能效果!R:R,MATCH((技能数值计算!$G78&amp;技能数值计算!L$2)*1,技能效果!$B:$B,0)))&gt;20,6,IF(INDEX(技能效果!R:R,MATCH((技能数值计算!$G78&amp;技能数值计算!L$2)*1,技能效果!$B:$B,0))="",1,INDEX(技能效果!R:R,MATCH((技能数值计算!$G78&amp;技能数值计算!L$2)*1,技能效果!$B:$B,0)))),0)=0,"",N78*IFERROR(INDEX(DetailType!$E:$E,MATCH(技能数值计算!M78,DetailType!$A:$A,0)),0)*IFERROR(IF(IF(INDEX(技能效果!R:R,MATCH((技能数值计算!$G78&amp;技能数值计算!L$2)*1,技能效果!$B:$B,0))="",1,INDEX(技能效果!R:R,MATCH((技能数值计算!$G78&amp;技能数值计算!L$2)*1,技能效果!$B:$B,0)))&gt;20,6,IF(INDEX(技能效果!R:R,MATCH((技能数值计算!$G78&amp;技能数值计算!L$2)*1,技能效果!$B:$B,0))="",1,INDEX(技能效果!R:R,MATCH((技能数值计算!$G78&amp;技能数值计算!L$2)*1,技能效果!$B:$B,0)))),0))</f>
        <v>5.25</v>
      </c>
      <c r="P78" s="71" t="str">
        <f>IFERROR(INDEX(技能效果!$C:$C,MATCH((技能数值计算!$G78&amp;技能数值计算!P$2)*1,技能效果!$B:$B,0)),"")</f>
        <v/>
      </c>
      <c r="Q78" s="71" t="str">
        <f>IFERROR(INDEX(技能效果!$H:$H,MATCH((技能数值计算!$G78&amp;技能数值计算!P$2)*1,技能效果!$B:$B,0)),"")</f>
        <v/>
      </c>
      <c r="R78" s="75"/>
      <c r="S78" s="71" t="str">
        <f>IF(R78*IFERROR(INDEX(DetailType!$E:$E,MATCH(技能数值计算!Q78,DetailType!$A:$A,0)),0)*IFERROR(IF(IF(INDEX(技能效果!V:V,MATCH((技能数值计算!$G78&amp;技能数值计算!P$2)*1,技能效果!$B:$B,0))="",1,INDEX(技能效果!V:V,MATCH((技能数值计算!$G78&amp;技能数值计算!P$2)*1,技能效果!$B:$B,0)))&gt;20,6,IF(INDEX(技能效果!V:V,MATCH((技能数值计算!$G78&amp;技能数值计算!P$2)*1,技能效果!$B:$B,0))="",1,INDEX(技能效果!V:V,MATCH((技能数值计算!$G78&amp;技能数值计算!P$2)*1,技能效果!$B:$B,0)))),0)=0,"",R78*IFERROR(INDEX(DetailType!$E:$E,MATCH(技能数值计算!Q78,DetailType!$A:$A,0)),0)*IFERROR(IF(IF(INDEX(技能效果!V:V,MATCH((技能数值计算!$G78&amp;技能数值计算!P$2)*1,技能效果!$B:$B,0))="",1,INDEX(技能效果!V:V,MATCH((技能数值计算!$G78&amp;技能数值计算!P$2)*1,技能效果!$B:$B,0)))&gt;20,6,IF(INDEX(技能效果!V:V,MATCH((技能数值计算!$G78&amp;技能数值计算!P$2)*1,技能效果!$B:$B,0))="",1,INDEX(技能效果!V:V,MATCH((技能数值计算!$G78&amp;技能数值计算!P$2)*1,技能效果!$B:$B,0)))),0))</f>
        <v/>
      </c>
      <c r="T78" s="71" t="str">
        <f>IFERROR(INDEX(技能效果!$C:$C,MATCH((技能数值计算!$G78&amp;技能数值计算!T$2)*1,技能效果!$B:$B,0)),"")</f>
        <v/>
      </c>
      <c r="U78" s="71" t="str">
        <f>IFERROR(INDEX(技能效果!$H:$H,MATCH((技能数值计算!$G78&amp;技能数值计算!T$2)*1,技能效果!$B:$B,0)),"")</f>
        <v/>
      </c>
      <c r="V78" s="75"/>
      <c r="W78" s="71" t="str">
        <f>IF(V78*IFERROR(INDEX(DetailType!$E:$E,MATCH(技能数值计算!U78,DetailType!$A:$A,0)),0)*IFERROR(IF(IF(INDEX(技能效果!Z:Z,MATCH((技能数值计算!$G78&amp;技能数值计算!T$2)*1,技能效果!$B:$B,0))="",1,INDEX(技能效果!Z:Z,MATCH((技能数值计算!$G78&amp;技能数值计算!T$2)*1,技能效果!$B:$B,0)))&gt;20,6,IF(INDEX(技能效果!Z:Z,MATCH((技能数值计算!$G78&amp;技能数值计算!T$2)*1,技能效果!$B:$B,0))="",1,INDEX(技能效果!Z:Z,MATCH((技能数值计算!$G78&amp;技能数值计算!T$2)*1,技能效果!$B:$B,0)))),0)=0,"",V78*IFERROR(INDEX(DetailType!$E:$E,MATCH(技能数值计算!U78,DetailType!$A:$A,0)),0)*IFERROR(IF(IF(INDEX(技能效果!Z:Z,MATCH((技能数值计算!$G78&amp;技能数值计算!T$2)*1,技能效果!$B:$B,0))="",1,INDEX(技能效果!Z:Z,MATCH((技能数值计算!$G78&amp;技能数值计算!T$2)*1,技能效果!$B:$B,0)))&gt;20,6,IF(INDEX(技能效果!Z:Z,MATCH((技能数值计算!$G78&amp;技能数值计算!T$2)*1,技能效果!$B:$B,0))="",1,INDEX(技能效果!Z:Z,MATCH((技能数值计算!$G78&amp;技能数值计算!T$2)*1,技能效果!$B:$B,0)))),0))</f>
        <v/>
      </c>
      <c r="X78" s="71" t="str">
        <f>IFERROR(INDEX(技能效果!$C:$C,MATCH((技能数值计算!$G78&amp;技能数值计算!X$2)*1,技能效果!$B:$B,0)),"")</f>
        <v/>
      </c>
      <c r="Y78" s="71" t="str">
        <f>IFERROR(INDEX(技能效果!$H:$H,MATCH((技能数值计算!$G78&amp;技能数值计算!X$2)*1,技能效果!$B:$B,0)),"")</f>
        <v/>
      </c>
      <c r="Z78" s="75"/>
      <c r="AA78" s="71" t="str">
        <f>IF(Z78*IFERROR(INDEX(DetailType!$E:$E,MATCH(技能数值计算!Y78,DetailType!$A:$A,0)),0)*IFERROR(IF(IF(INDEX(技能效果!AD:AD,MATCH((技能数值计算!$G78&amp;技能数值计算!X$2)*1,技能效果!$B:$B,0))="",1,INDEX(技能效果!AD:AD,MATCH((技能数值计算!$G78&amp;技能数值计算!X$2)*1,技能效果!$B:$B,0)))&gt;20,6,IF(INDEX(技能效果!AD:AD,MATCH((技能数值计算!$G78&amp;技能数值计算!X$2)*1,技能效果!$B:$B,0))="",1,INDEX(技能效果!AD:AD,MATCH((技能数值计算!$G78&amp;技能数值计算!X$2)*1,技能效果!$B:$B,0)))),0)=0,"",Z78*IFERROR(INDEX(DetailType!$E:$E,MATCH(技能数值计算!Y78,DetailType!$A:$A,0)),0)*IFERROR(IF(IF(INDEX(技能效果!AD:AD,MATCH((技能数值计算!$G78&amp;技能数值计算!X$2)*1,技能效果!$B:$B,0))="",1,INDEX(技能效果!AD:AD,MATCH((技能数值计算!$G78&amp;技能数值计算!X$2)*1,技能效果!$B:$B,0)))&gt;20,6,IF(INDEX(技能效果!AD:AD,MATCH((技能数值计算!$G78&amp;技能数值计算!X$2)*1,技能效果!$B:$B,0))="",1,INDEX(技能效果!AD:AD,MATCH((技能数值计算!$G78&amp;技能数值计算!X$2)*1,技能效果!$B:$B,0)))),0))</f>
        <v/>
      </c>
      <c r="AB78" s="71" t="str">
        <f>IFERROR(INDEX(技能效果!$C:$C,MATCH((技能数值计算!$G78&amp;技能数值计算!AB$2)*1,技能效果!$B:$B,0)),"")</f>
        <v/>
      </c>
      <c r="AC78" s="71" t="str">
        <f>IFERROR(INDEX(技能效果!$H:$H,MATCH((技能数值计算!$G78&amp;技能数值计算!AB$2)*1,技能效果!$B:$B,0)),"")</f>
        <v/>
      </c>
      <c r="AD78" s="75"/>
      <c r="AE78" s="72" t="str">
        <f>IF(AD78*IFERROR(INDEX(DetailType!$E:$E,MATCH(技能数值计算!AC78,DetailType!$A:$A,0)),0)*IFERROR(IF(IF(INDEX(技能效果!AG:AG,MATCH((技能数值计算!$G78&amp;技能数值计算!AB$2)*1,技能效果!$B:$B,0))="",1,INDEX(技能效果!AG:AG,MATCH((技能数值计算!$G78&amp;技能数值计算!AB$2)*1,技能效果!$B:$B,0)))&gt;20,6,IF(INDEX(技能效果!AG:AG,MATCH((技能数值计算!$G78&amp;技能数值计算!AB$2)*1,技能效果!$B:$B,0))="",1,INDEX(技能效果!AG:AG,MATCH((技能数值计算!$G78&amp;技能数值计算!AB$2)*1,技能效果!$B:$B,0)))),0)=0,"",AD78*IFERROR(INDEX(DetailType!$E:$E,MATCH(技能数值计算!AC78,DetailType!$A:$A,0)),0)*IFERROR(IF(IF(INDEX(技能效果!AG:AG,MATCH((技能数值计算!$G78&amp;技能数值计算!AB$2)*1,技能效果!$B:$B,0))="",1,INDEX(技能效果!AG:AG,MATCH((技能数值计算!$G78&amp;技能数值计算!AB$2)*1,技能效果!$B:$B,0)))&gt;20,6,IF(INDEX(技能效果!AG:AG,MATCH((技能数值计算!$G78&amp;技能数值计算!AB$2)*1,技能效果!$B:$B,0))="",1,INDEX(技能效果!AG:AG,MATCH((技能数值计算!$G78&amp;技能数值计算!AB$2)*1,技能效果!$B:$B,0)))),0))</f>
        <v/>
      </c>
    </row>
    <row r="79" spans="7:31" x14ac:dyDescent="0.3">
      <c r="G79" s="77">
        <f>技能!B124</f>
        <v>1303002</v>
      </c>
      <c r="H79" s="78" t="str">
        <f>INDEX(技能!E:E,MATCH(技能数值计算!G79,技能!B:B,0))</f>
        <v>许褚技能</v>
      </c>
      <c r="I79" s="81">
        <v>6</v>
      </c>
      <c r="J79" s="85">
        <f t="shared" ref="J79:J98" si="2">3+I79*0.5</f>
        <v>6</v>
      </c>
      <c r="K79" s="86">
        <f t="shared" si="1"/>
        <v>5.5</v>
      </c>
      <c r="L79" s="83" t="str">
        <f>IFERROR(INDEX(技能效果!$C:$C,MATCH((技能数值计算!$G79&amp;技能数值计算!L$2)*1,技能效果!$B:$B,0)),"")</f>
        <v>许褚技能伤害</v>
      </c>
      <c r="M79" s="71">
        <f>IFERROR(INDEX(技能效果!$H:$H,MATCH((技能数值计算!$G79&amp;技能数值计算!L$2)*1,技能效果!$B:$B,0)),"")</f>
        <v>1001</v>
      </c>
      <c r="N79" s="75">
        <v>4.5</v>
      </c>
      <c r="O79" s="71">
        <f>IF(N79*IFERROR(INDEX(DetailType!$E:$E,MATCH(技能数值计算!M79,DetailType!$A:$A,0)),0)*IFERROR(IF(IF(INDEX(技能效果!R:R,MATCH((技能数值计算!$G79&amp;技能数值计算!L$2)*1,技能效果!$B:$B,0))="",1,INDEX(技能效果!R:R,MATCH((技能数值计算!$G79&amp;技能数值计算!L$2)*1,技能效果!$B:$B,0)))&gt;20,6,IF(INDEX(技能效果!R:R,MATCH((技能数值计算!$G79&amp;技能数值计算!L$2)*1,技能效果!$B:$B,0))="",1,INDEX(技能效果!R:R,MATCH((技能数值计算!$G79&amp;技能数值计算!L$2)*1,技能效果!$B:$B,0)))),0)=0,"",N79*IFERROR(INDEX(DetailType!$E:$E,MATCH(技能数值计算!M79,DetailType!$A:$A,0)),0)*IFERROR(IF(IF(INDEX(技能效果!R:R,MATCH((技能数值计算!$G79&amp;技能数值计算!L$2)*1,技能效果!$B:$B,0))="",1,INDEX(技能效果!R:R,MATCH((技能数值计算!$G79&amp;技能数值计算!L$2)*1,技能效果!$B:$B,0)))&gt;20,6,IF(INDEX(技能效果!R:R,MATCH((技能数值计算!$G79&amp;技能数值计算!L$2)*1,技能效果!$B:$B,0))="",1,INDEX(技能效果!R:R,MATCH((技能数值计算!$G79&amp;技能数值计算!L$2)*1,技能效果!$B:$B,0)))),0))</f>
        <v>4.5</v>
      </c>
      <c r="P79" s="71" t="str">
        <f>IFERROR(INDEX(技能效果!$C:$C,MATCH((技能数值计算!$G79&amp;技能数值计算!P$2)*1,技能效果!$B:$B,0)),"")</f>
        <v>许褚技能额外伤害</v>
      </c>
      <c r="Q79" s="71">
        <f>IFERROR(INDEX(技能效果!$H:$H,MATCH((技能数值计算!$G79&amp;技能数值计算!P$2)*1,技能效果!$B:$B,0)),"")</f>
        <v>1016</v>
      </c>
      <c r="R79" s="75">
        <v>0.2</v>
      </c>
      <c r="S79" s="71">
        <f>IF(R79*IFERROR(INDEX(DetailType!$E:$E,MATCH(技能数值计算!Q79,DetailType!$A:$A,0)),0)*IFERROR(IF(IF(INDEX(技能效果!V:V,MATCH((技能数值计算!$G79&amp;技能数值计算!P$2)*1,技能效果!$B:$B,0))="",1,INDEX(技能效果!V:V,MATCH((技能数值计算!$G79&amp;技能数值计算!P$2)*1,技能效果!$B:$B,0)))&gt;20,6,IF(INDEX(技能效果!V:V,MATCH((技能数值计算!$G79&amp;技能数值计算!P$2)*1,技能效果!$B:$B,0))="",1,INDEX(技能效果!V:V,MATCH((技能数值计算!$G79&amp;技能数值计算!P$2)*1,技能效果!$B:$B,0)))),0)=0,"",R79*IFERROR(INDEX(DetailType!$E:$E,MATCH(技能数值计算!Q79,DetailType!$A:$A,0)),0)*IFERROR(IF(IF(INDEX(技能效果!V:V,MATCH((技能数值计算!$G79&amp;技能数值计算!P$2)*1,技能效果!$B:$B,0))="",1,INDEX(技能效果!V:V,MATCH((技能数值计算!$G79&amp;技能数值计算!P$2)*1,技能效果!$B:$B,0)))&gt;20,6,IF(INDEX(技能效果!V:V,MATCH((技能数值计算!$G79&amp;技能数值计算!P$2)*1,技能效果!$B:$B,0))="",1,INDEX(技能效果!V:V,MATCH((技能数值计算!$G79&amp;技能数值计算!P$2)*1,技能效果!$B:$B,0)))),0))</f>
        <v>1</v>
      </c>
      <c r="T79" s="71" t="str">
        <f>IFERROR(INDEX(技能效果!$C:$C,MATCH((技能数值计算!$G79&amp;技能数值计算!T$2)*1,技能效果!$B:$B,0)),"")</f>
        <v/>
      </c>
      <c r="U79" s="71" t="str">
        <f>IFERROR(INDEX(技能效果!$H:$H,MATCH((技能数值计算!$G79&amp;技能数值计算!T$2)*1,技能效果!$B:$B,0)),"")</f>
        <v/>
      </c>
      <c r="V79" s="75"/>
      <c r="W79" s="71" t="str">
        <f>IF(V79*IFERROR(INDEX(DetailType!$E:$E,MATCH(技能数值计算!U79,DetailType!$A:$A,0)),0)*IFERROR(IF(IF(INDEX(技能效果!Z:Z,MATCH((技能数值计算!$G79&amp;技能数值计算!T$2)*1,技能效果!$B:$B,0))="",1,INDEX(技能效果!Z:Z,MATCH((技能数值计算!$G79&amp;技能数值计算!T$2)*1,技能效果!$B:$B,0)))&gt;20,6,IF(INDEX(技能效果!Z:Z,MATCH((技能数值计算!$G79&amp;技能数值计算!T$2)*1,技能效果!$B:$B,0))="",1,INDEX(技能效果!Z:Z,MATCH((技能数值计算!$G79&amp;技能数值计算!T$2)*1,技能效果!$B:$B,0)))),0)=0,"",V79*IFERROR(INDEX(DetailType!$E:$E,MATCH(技能数值计算!U79,DetailType!$A:$A,0)),0)*IFERROR(IF(IF(INDEX(技能效果!Z:Z,MATCH((技能数值计算!$G79&amp;技能数值计算!T$2)*1,技能效果!$B:$B,0))="",1,INDEX(技能效果!Z:Z,MATCH((技能数值计算!$G79&amp;技能数值计算!T$2)*1,技能效果!$B:$B,0)))&gt;20,6,IF(INDEX(技能效果!Z:Z,MATCH((技能数值计算!$G79&amp;技能数值计算!T$2)*1,技能效果!$B:$B,0))="",1,INDEX(技能效果!Z:Z,MATCH((技能数值计算!$G79&amp;技能数值计算!T$2)*1,技能效果!$B:$B,0)))),0))</f>
        <v/>
      </c>
      <c r="X79" s="71" t="str">
        <f>IFERROR(INDEX(技能效果!$C:$C,MATCH((技能数值计算!$G79&amp;技能数值计算!X$2)*1,技能效果!$B:$B,0)),"")</f>
        <v/>
      </c>
      <c r="Y79" s="71" t="str">
        <f>IFERROR(INDEX(技能效果!$H:$H,MATCH((技能数值计算!$G79&amp;技能数值计算!X$2)*1,技能效果!$B:$B,0)),"")</f>
        <v/>
      </c>
      <c r="Z79" s="75"/>
      <c r="AA79" s="71" t="str">
        <f>IF(Z79*IFERROR(INDEX(DetailType!$E:$E,MATCH(技能数值计算!Y79,DetailType!$A:$A,0)),0)*IFERROR(IF(IF(INDEX(技能效果!AD:AD,MATCH((技能数值计算!$G79&amp;技能数值计算!X$2)*1,技能效果!$B:$B,0))="",1,INDEX(技能效果!AD:AD,MATCH((技能数值计算!$G79&amp;技能数值计算!X$2)*1,技能效果!$B:$B,0)))&gt;20,6,IF(INDEX(技能效果!AD:AD,MATCH((技能数值计算!$G79&amp;技能数值计算!X$2)*1,技能效果!$B:$B,0))="",1,INDEX(技能效果!AD:AD,MATCH((技能数值计算!$G79&amp;技能数值计算!X$2)*1,技能效果!$B:$B,0)))),0)=0,"",Z79*IFERROR(INDEX(DetailType!$E:$E,MATCH(技能数值计算!Y79,DetailType!$A:$A,0)),0)*IFERROR(IF(IF(INDEX(技能效果!AD:AD,MATCH((技能数值计算!$G79&amp;技能数值计算!X$2)*1,技能效果!$B:$B,0))="",1,INDEX(技能效果!AD:AD,MATCH((技能数值计算!$G79&amp;技能数值计算!X$2)*1,技能效果!$B:$B,0)))&gt;20,6,IF(INDEX(技能效果!AD:AD,MATCH((技能数值计算!$G79&amp;技能数值计算!X$2)*1,技能效果!$B:$B,0))="",1,INDEX(技能效果!AD:AD,MATCH((技能数值计算!$G79&amp;技能数值计算!X$2)*1,技能效果!$B:$B,0)))),0))</f>
        <v/>
      </c>
      <c r="AB79" s="71" t="str">
        <f>IFERROR(INDEX(技能效果!$C:$C,MATCH((技能数值计算!$G79&amp;技能数值计算!AB$2)*1,技能效果!$B:$B,0)),"")</f>
        <v/>
      </c>
      <c r="AC79" s="71" t="str">
        <f>IFERROR(INDEX(技能效果!$H:$H,MATCH((技能数值计算!$G79&amp;技能数值计算!AB$2)*1,技能效果!$B:$B,0)),"")</f>
        <v/>
      </c>
      <c r="AD79" s="75"/>
      <c r="AE79" s="72" t="str">
        <f>IF(AD79*IFERROR(INDEX(DetailType!$E:$E,MATCH(技能数值计算!AC79,DetailType!$A:$A,0)),0)*IFERROR(IF(IF(INDEX(技能效果!AG:AG,MATCH((技能数值计算!$G79&amp;技能数值计算!AB$2)*1,技能效果!$B:$B,0))="",1,INDEX(技能效果!AG:AG,MATCH((技能数值计算!$G79&amp;技能数值计算!AB$2)*1,技能效果!$B:$B,0)))&gt;20,6,IF(INDEX(技能效果!AG:AG,MATCH((技能数值计算!$G79&amp;技能数值计算!AB$2)*1,技能效果!$B:$B,0))="",1,INDEX(技能效果!AG:AG,MATCH((技能数值计算!$G79&amp;技能数值计算!AB$2)*1,技能效果!$B:$B,0)))),0)=0,"",AD79*IFERROR(INDEX(DetailType!$E:$E,MATCH(技能数值计算!AC79,DetailType!$A:$A,0)),0)*IFERROR(IF(IF(INDEX(技能效果!AG:AG,MATCH((技能数值计算!$G79&amp;技能数值计算!AB$2)*1,技能效果!$B:$B,0))="",1,INDEX(技能效果!AG:AG,MATCH((技能数值计算!$G79&amp;技能数值计算!AB$2)*1,技能效果!$B:$B,0)))&gt;20,6,IF(INDEX(技能效果!AG:AG,MATCH((技能数值计算!$G79&amp;技能数值计算!AB$2)*1,技能效果!$B:$B,0))="",1,INDEX(技能效果!AG:AG,MATCH((技能数值计算!$G79&amp;技能数值计算!AB$2)*1,技能效果!$B:$B,0)))),0))</f>
        <v/>
      </c>
    </row>
    <row r="80" spans="7:31" x14ac:dyDescent="0.3">
      <c r="G80" s="77">
        <f>技能!B125</f>
        <v>1303003</v>
      </c>
      <c r="H80" s="78" t="str">
        <f>INDEX(技能!E:E,MATCH(技能数值计算!G80,技能!B:B,0))</f>
        <v>典韦技能</v>
      </c>
      <c r="I80" s="81">
        <v>5</v>
      </c>
      <c r="J80" s="85">
        <f t="shared" si="2"/>
        <v>5.5</v>
      </c>
      <c r="K80" s="86">
        <f t="shared" si="1"/>
        <v>5.6</v>
      </c>
      <c r="L80" s="83" t="str">
        <f>IFERROR(INDEX(技能效果!$C:$C,MATCH((技能数值计算!$G80&amp;技能数值计算!L$2)*1,技能效果!$B:$B,0)),"")</f>
        <v>典韦技能伤害</v>
      </c>
      <c r="M80" s="71">
        <f>IFERROR(INDEX(技能效果!$H:$H,MATCH((技能数值计算!$G80&amp;技能数值计算!L$2)*1,技能效果!$B:$B,0)),"")</f>
        <v>1001</v>
      </c>
      <c r="N80" s="75">
        <v>5</v>
      </c>
      <c r="O80" s="71">
        <f>IF(N80*IFERROR(INDEX(DetailType!$E:$E,MATCH(技能数值计算!M80,DetailType!$A:$A,0)),0)*IFERROR(IF(IF(INDEX(技能效果!R:R,MATCH((技能数值计算!$G80&amp;技能数值计算!L$2)*1,技能效果!$B:$B,0))="",1,INDEX(技能效果!R:R,MATCH((技能数值计算!$G80&amp;技能数值计算!L$2)*1,技能效果!$B:$B,0)))&gt;20,6,IF(INDEX(技能效果!R:R,MATCH((技能数值计算!$G80&amp;技能数值计算!L$2)*1,技能效果!$B:$B,0))="",1,INDEX(技能效果!R:R,MATCH((技能数值计算!$G80&amp;技能数值计算!L$2)*1,技能效果!$B:$B,0)))),0)=0,"",N80*IFERROR(INDEX(DetailType!$E:$E,MATCH(技能数值计算!M80,DetailType!$A:$A,0)),0)*IFERROR(IF(IF(INDEX(技能效果!R:R,MATCH((技能数值计算!$G80&amp;技能数值计算!L$2)*1,技能效果!$B:$B,0))="",1,INDEX(技能效果!R:R,MATCH((技能数值计算!$G80&amp;技能数值计算!L$2)*1,技能效果!$B:$B,0)))&gt;20,6,IF(INDEX(技能效果!R:R,MATCH((技能数值计算!$G80&amp;技能数值计算!L$2)*1,技能效果!$B:$B,0))="",1,INDEX(技能效果!R:R,MATCH((技能数值计算!$G80&amp;技能数值计算!L$2)*1,技能效果!$B:$B,0)))),0))</f>
        <v>5</v>
      </c>
      <c r="P80" s="71" t="str">
        <f>IFERROR(INDEX(技能效果!$C:$C,MATCH((技能数值计算!$G80&amp;技能数值计算!P$2)*1,技能效果!$B:$B,0)),"")</f>
        <v>典韦技能额外伤害</v>
      </c>
      <c r="Q80" s="71">
        <f>IFERROR(INDEX(技能效果!$H:$H,MATCH((技能数值计算!$G80&amp;技能数值计算!P$2)*1,技能效果!$B:$B,0)),"")</f>
        <v>1014</v>
      </c>
      <c r="R80" s="75">
        <v>0.15</v>
      </c>
      <c r="S80" s="71">
        <f>IF(R80*IFERROR(INDEX(DetailType!$E:$E,MATCH(技能数值计算!Q80,DetailType!$A:$A,0)),0)*IFERROR(IF(IF(INDEX(技能效果!V:V,MATCH((技能数值计算!$G80&amp;技能数值计算!P$2)*1,技能效果!$B:$B,0))="",1,INDEX(技能效果!V:V,MATCH((技能数值计算!$G80&amp;技能数值计算!P$2)*1,技能效果!$B:$B,0)))&gt;20,6,IF(INDEX(技能效果!V:V,MATCH((技能数值计算!$G80&amp;技能数值计算!P$2)*1,技能效果!$B:$B,0))="",1,INDEX(技能效果!V:V,MATCH((技能数值计算!$G80&amp;技能数值计算!P$2)*1,技能效果!$B:$B,0)))),0)=0,"",R80*IFERROR(INDEX(DetailType!$E:$E,MATCH(技能数值计算!Q80,DetailType!$A:$A,0)),0)*IFERROR(IF(IF(INDEX(技能效果!V:V,MATCH((技能数值计算!$G80&amp;技能数值计算!P$2)*1,技能效果!$B:$B,0))="",1,INDEX(技能效果!V:V,MATCH((技能数值计算!$G80&amp;技能数值计算!P$2)*1,技能效果!$B:$B,0)))&gt;20,6,IF(INDEX(技能效果!V:V,MATCH((技能数值计算!$G80&amp;技能数值计算!P$2)*1,技能效果!$B:$B,0))="",1,INDEX(技能效果!V:V,MATCH((技能数值计算!$G80&amp;技能数值计算!P$2)*1,技能效果!$B:$B,0)))),0))</f>
        <v>0.6</v>
      </c>
      <c r="T80" s="71" t="str">
        <f>IFERROR(INDEX(技能效果!$C:$C,MATCH((技能数值计算!$G80&amp;技能数值计算!T$2)*1,技能效果!$B:$B,0)),"")</f>
        <v/>
      </c>
      <c r="U80" s="71" t="str">
        <f>IFERROR(INDEX(技能效果!$H:$H,MATCH((技能数值计算!$G80&amp;技能数值计算!T$2)*1,技能效果!$B:$B,0)),"")</f>
        <v/>
      </c>
      <c r="V80" s="75"/>
      <c r="W80" s="71" t="str">
        <f>IF(V80*IFERROR(INDEX(DetailType!$E:$E,MATCH(技能数值计算!U80,DetailType!$A:$A,0)),0)*IFERROR(IF(IF(INDEX(技能效果!Z:Z,MATCH((技能数值计算!$G80&amp;技能数值计算!T$2)*1,技能效果!$B:$B,0))="",1,INDEX(技能效果!Z:Z,MATCH((技能数值计算!$G80&amp;技能数值计算!T$2)*1,技能效果!$B:$B,0)))&gt;20,6,IF(INDEX(技能效果!Z:Z,MATCH((技能数值计算!$G80&amp;技能数值计算!T$2)*1,技能效果!$B:$B,0))="",1,INDEX(技能效果!Z:Z,MATCH((技能数值计算!$G80&amp;技能数值计算!T$2)*1,技能效果!$B:$B,0)))),0)=0,"",V80*IFERROR(INDEX(DetailType!$E:$E,MATCH(技能数值计算!U80,DetailType!$A:$A,0)),0)*IFERROR(IF(IF(INDEX(技能效果!Z:Z,MATCH((技能数值计算!$G80&amp;技能数值计算!T$2)*1,技能效果!$B:$B,0))="",1,INDEX(技能效果!Z:Z,MATCH((技能数值计算!$G80&amp;技能数值计算!T$2)*1,技能效果!$B:$B,0)))&gt;20,6,IF(INDEX(技能效果!Z:Z,MATCH((技能数值计算!$G80&amp;技能数值计算!T$2)*1,技能效果!$B:$B,0))="",1,INDEX(技能效果!Z:Z,MATCH((技能数值计算!$G80&amp;技能数值计算!T$2)*1,技能效果!$B:$B,0)))),0))</f>
        <v/>
      </c>
      <c r="X80" s="71" t="str">
        <f>IFERROR(INDEX(技能效果!$C:$C,MATCH((技能数值计算!$G80&amp;技能数值计算!X$2)*1,技能效果!$B:$B,0)),"")</f>
        <v/>
      </c>
      <c r="Y80" s="71" t="str">
        <f>IFERROR(INDEX(技能效果!$H:$H,MATCH((技能数值计算!$G80&amp;技能数值计算!X$2)*1,技能效果!$B:$B,0)),"")</f>
        <v/>
      </c>
      <c r="Z80" s="75"/>
      <c r="AA80" s="71" t="str">
        <f>IF(Z80*IFERROR(INDEX(DetailType!$E:$E,MATCH(技能数值计算!Y80,DetailType!$A:$A,0)),0)*IFERROR(IF(IF(INDEX(技能效果!AD:AD,MATCH((技能数值计算!$G80&amp;技能数值计算!X$2)*1,技能效果!$B:$B,0))="",1,INDEX(技能效果!AD:AD,MATCH((技能数值计算!$G80&amp;技能数值计算!X$2)*1,技能效果!$B:$B,0)))&gt;20,6,IF(INDEX(技能效果!AD:AD,MATCH((技能数值计算!$G80&amp;技能数值计算!X$2)*1,技能效果!$B:$B,0))="",1,INDEX(技能效果!AD:AD,MATCH((技能数值计算!$G80&amp;技能数值计算!X$2)*1,技能效果!$B:$B,0)))),0)=0,"",Z80*IFERROR(INDEX(DetailType!$E:$E,MATCH(技能数值计算!Y80,DetailType!$A:$A,0)),0)*IFERROR(IF(IF(INDEX(技能效果!AD:AD,MATCH((技能数值计算!$G80&amp;技能数值计算!X$2)*1,技能效果!$B:$B,0))="",1,INDEX(技能效果!AD:AD,MATCH((技能数值计算!$G80&amp;技能数值计算!X$2)*1,技能效果!$B:$B,0)))&gt;20,6,IF(INDEX(技能效果!AD:AD,MATCH((技能数值计算!$G80&amp;技能数值计算!X$2)*1,技能效果!$B:$B,0))="",1,INDEX(技能效果!AD:AD,MATCH((技能数值计算!$G80&amp;技能数值计算!X$2)*1,技能效果!$B:$B,0)))),0))</f>
        <v/>
      </c>
      <c r="AB80" s="71" t="str">
        <f>IFERROR(INDEX(技能效果!$C:$C,MATCH((技能数值计算!$G80&amp;技能数值计算!AB$2)*1,技能效果!$B:$B,0)),"")</f>
        <v/>
      </c>
      <c r="AC80" s="71" t="str">
        <f>IFERROR(INDEX(技能效果!$H:$H,MATCH((技能数值计算!$G80&amp;技能数值计算!AB$2)*1,技能效果!$B:$B,0)),"")</f>
        <v/>
      </c>
      <c r="AD80" s="75"/>
      <c r="AE80" s="72" t="str">
        <f>IF(AD80*IFERROR(INDEX(DetailType!$E:$E,MATCH(技能数值计算!AC80,DetailType!$A:$A,0)),0)*IFERROR(IF(IF(INDEX(技能效果!AG:AG,MATCH((技能数值计算!$G80&amp;技能数值计算!AB$2)*1,技能效果!$B:$B,0))="",1,INDEX(技能效果!AG:AG,MATCH((技能数值计算!$G80&amp;技能数值计算!AB$2)*1,技能效果!$B:$B,0)))&gt;20,6,IF(INDEX(技能效果!AG:AG,MATCH((技能数值计算!$G80&amp;技能数值计算!AB$2)*1,技能效果!$B:$B,0))="",1,INDEX(技能效果!AG:AG,MATCH((技能数值计算!$G80&amp;技能数值计算!AB$2)*1,技能效果!$B:$B,0)))),0)=0,"",AD80*IFERROR(INDEX(DetailType!$E:$E,MATCH(技能数值计算!AC80,DetailType!$A:$A,0)),0)*IFERROR(IF(IF(INDEX(技能效果!AG:AG,MATCH((技能数值计算!$G80&amp;技能数值计算!AB$2)*1,技能效果!$B:$B,0))="",1,INDEX(技能效果!AG:AG,MATCH((技能数值计算!$G80&amp;技能数值计算!AB$2)*1,技能效果!$B:$B,0)))&gt;20,6,IF(INDEX(技能效果!AG:AG,MATCH((技能数值计算!$G80&amp;技能数值计算!AB$2)*1,技能效果!$B:$B,0))="",1,INDEX(技能效果!AG:AG,MATCH((技能数值计算!$G80&amp;技能数值计算!AB$2)*1,技能效果!$B:$B,0)))),0))</f>
        <v/>
      </c>
    </row>
    <row r="81" spans="7:31" x14ac:dyDescent="0.3">
      <c r="G81" s="77">
        <f>技能!B126</f>
        <v>1303004</v>
      </c>
      <c r="H81" s="78" t="str">
        <f>INDEX(技能!E:E,MATCH(技能数值计算!G81,技能!B:B,0))</f>
        <v>唐流雨技能</v>
      </c>
      <c r="I81" s="81">
        <v>5</v>
      </c>
      <c r="J81" s="85">
        <f t="shared" si="2"/>
        <v>5.5</v>
      </c>
      <c r="K81" s="86">
        <f t="shared" si="1"/>
        <v>5</v>
      </c>
      <c r="L81" s="83" t="str">
        <f>IFERROR(INDEX(技能效果!$C:$C,MATCH((技能数值计算!$G81&amp;技能数值计算!L$2)*1,技能效果!$B:$B,0)),"")</f>
        <v>唐流雨技能伤害</v>
      </c>
      <c r="M81" s="71">
        <f>IFERROR(INDEX(技能效果!$H:$H,MATCH((技能数值计算!$G81&amp;技能数值计算!L$2)*1,技能效果!$B:$B,0)),"")</f>
        <v>1001</v>
      </c>
      <c r="N81" s="75">
        <v>5</v>
      </c>
      <c r="O81" s="71">
        <f>IF(N81*IFERROR(INDEX(DetailType!$E:$E,MATCH(技能数值计算!M81,DetailType!$A:$A,0)),0)*IFERROR(IF(IF(INDEX(技能效果!R:R,MATCH((技能数值计算!$G81&amp;技能数值计算!L$2)*1,技能效果!$B:$B,0))="",1,INDEX(技能效果!R:R,MATCH((技能数值计算!$G81&amp;技能数值计算!L$2)*1,技能效果!$B:$B,0)))&gt;20,6,IF(INDEX(技能效果!R:R,MATCH((技能数值计算!$G81&amp;技能数值计算!L$2)*1,技能效果!$B:$B,0))="",1,INDEX(技能效果!R:R,MATCH((技能数值计算!$G81&amp;技能数值计算!L$2)*1,技能效果!$B:$B,0)))),0)=0,"",N81*IFERROR(INDEX(DetailType!$E:$E,MATCH(技能数值计算!M81,DetailType!$A:$A,0)),0)*IFERROR(IF(IF(INDEX(技能效果!R:R,MATCH((技能数值计算!$G81&amp;技能数值计算!L$2)*1,技能效果!$B:$B,0))="",1,INDEX(技能效果!R:R,MATCH((技能数值计算!$G81&amp;技能数值计算!L$2)*1,技能效果!$B:$B,0)))&gt;20,6,IF(INDEX(技能效果!R:R,MATCH((技能数值计算!$G81&amp;技能数值计算!L$2)*1,技能效果!$B:$B,0))="",1,INDEX(技能效果!R:R,MATCH((技能数值计算!$G81&amp;技能数值计算!L$2)*1,技能效果!$B:$B,0)))),0))</f>
        <v>5</v>
      </c>
      <c r="P81" s="71" t="str">
        <f>IFERROR(INDEX(技能效果!$C:$C,MATCH((技能数值计算!$G81&amp;技能数值计算!P$2)*1,技能效果!$B:$B,0)),"")</f>
        <v/>
      </c>
      <c r="Q81" s="71" t="str">
        <f>IFERROR(INDEX(技能效果!$H:$H,MATCH((技能数值计算!$G81&amp;技能数值计算!P$2)*1,技能效果!$B:$B,0)),"")</f>
        <v/>
      </c>
      <c r="R81" s="75"/>
      <c r="S81" s="71" t="str">
        <f>IF(R81*IFERROR(INDEX(DetailType!$E:$E,MATCH(技能数值计算!Q81,DetailType!$A:$A,0)),0)*IFERROR(IF(IF(INDEX(技能效果!V:V,MATCH((技能数值计算!$G81&amp;技能数值计算!P$2)*1,技能效果!$B:$B,0))="",1,INDEX(技能效果!V:V,MATCH((技能数值计算!$G81&amp;技能数值计算!P$2)*1,技能效果!$B:$B,0)))&gt;20,6,IF(INDEX(技能效果!V:V,MATCH((技能数值计算!$G81&amp;技能数值计算!P$2)*1,技能效果!$B:$B,0))="",1,INDEX(技能效果!V:V,MATCH((技能数值计算!$G81&amp;技能数值计算!P$2)*1,技能效果!$B:$B,0)))),0)=0,"",R81*IFERROR(INDEX(DetailType!$E:$E,MATCH(技能数值计算!Q81,DetailType!$A:$A,0)),0)*IFERROR(IF(IF(INDEX(技能效果!V:V,MATCH((技能数值计算!$G81&amp;技能数值计算!P$2)*1,技能效果!$B:$B,0))="",1,INDEX(技能效果!V:V,MATCH((技能数值计算!$G81&amp;技能数值计算!P$2)*1,技能效果!$B:$B,0)))&gt;20,6,IF(INDEX(技能效果!V:V,MATCH((技能数值计算!$G81&amp;技能数值计算!P$2)*1,技能效果!$B:$B,0))="",1,INDEX(技能效果!V:V,MATCH((技能数值计算!$G81&amp;技能数值计算!P$2)*1,技能效果!$B:$B,0)))),0))</f>
        <v/>
      </c>
      <c r="T81" s="71" t="str">
        <f>IFERROR(INDEX(技能效果!$C:$C,MATCH((技能数值计算!$G81&amp;技能数值计算!T$2)*1,技能效果!$B:$B,0)),"")</f>
        <v/>
      </c>
      <c r="U81" s="71" t="str">
        <f>IFERROR(INDEX(技能效果!$H:$H,MATCH((技能数值计算!$G81&amp;技能数值计算!T$2)*1,技能效果!$B:$B,0)),"")</f>
        <v/>
      </c>
      <c r="V81" s="75"/>
      <c r="W81" s="71" t="str">
        <f>IF(V81*IFERROR(INDEX(DetailType!$E:$E,MATCH(技能数值计算!U81,DetailType!$A:$A,0)),0)*IFERROR(IF(IF(INDEX(技能效果!Z:Z,MATCH((技能数值计算!$G81&amp;技能数值计算!T$2)*1,技能效果!$B:$B,0))="",1,INDEX(技能效果!Z:Z,MATCH((技能数值计算!$G81&amp;技能数值计算!T$2)*1,技能效果!$B:$B,0)))&gt;20,6,IF(INDEX(技能效果!Z:Z,MATCH((技能数值计算!$G81&amp;技能数值计算!T$2)*1,技能效果!$B:$B,0))="",1,INDEX(技能效果!Z:Z,MATCH((技能数值计算!$G81&amp;技能数值计算!T$2)*1,技能效果!$B:$B,0)))),0)=0,"",V81*IFERROR(INDEX(DetailType!$E:$E,MATCH(技能数值计算!U81,DetailType!$A:$A,0)),0)*IFERROR(IF(IF(INDEX(技能效果!Z:Z,MATCH((技能数值计算!$G81&amp;技能数值计算!T$2)*1,技能效果!$B:$B,0))="",1,INDEX(技能效果!Z:Z,MATCH((技能数值计算!$G81&amp;技能数值计算!T$2)*1,技能效果!$B:$B,0)))&gt;20,6,IF(INDEX(技能效果!Z:Z,MATCH((技能数值计算!$G81&amp;技能数值计算!T$2)*1,技能效果!$B:$B,0))="",1,INDEX(技能效果!Z:Z,MATCH((技能数值计算!$G81&amp;技能数值计算!T$2)*1,技能效果!$B:$B,0)))),0))</f>
        <v/>
      </c>
      <c r="X81" s="71" t="str">
        <f>IFERROR(INDEX(技能效果!$C:$C,MATCH((技能数值计算!$G81&amp;技能数值计算!X$2)*1,技能效果!$B:$B,0)),"")</f>
        <v/>
      </c>
      <c r="Y81" s="71" t="str">
        <f>IFERROR(INDEX(技能效果!$H:$H,MATCH((技能数值计算!$G81&amp;技能数值计算!X$2)*1,技能效果!$B:$B,0)),"")</f>
        <v/>
      </c>
      <c r="Z81" s="75"/>
      <c r="AA81" s="71" t="str">
        <f>IF(Z81*IFERROR(INDEX(DetailType!$E:$E,MATCH(技能数值计算!Y81,DetailType!$A:$A,0)),0)*IFERROR(IF(IF(INDEX(技能效果!AD:AD,MATCH((技能数值计算!$G81&amp;技能数值计算!X$2)*1,技能效果!$B:$B,0))="",1,INDEX(技能效果!AD:AD,MATCH((技能数值计算!$G81&amp;技能数值计算!X$2)*1,技能效果!$B:$B,0)))&gt;20,6,IF(INDEX(技能效果!AD:AD,MATCH((技能数值计算!$G81&amp;技能数值计算!X$2)*1,技能效果!$B:$B,0))="",1,INDEX(技能效果!AD:AD,MATCH((技能数值计算!$G81&amp;技能数值计算!X$2)*1,技能效果!$B:$B,0)))),0)=0,"",Z81*IFERROR(INDEX(DetailType!$E:$E,MATCH(技能数值计算!Y81,DetailType!$A:$A,0)),0)*IFERROR(IF(IF(INDEX(技能效果!AD:AD,MATCH((技能数值计算!$G81&amp;技能数值计算!X$2)*1,技能效果!$B:$B,0))="",1,INDEX(技能效果!AD:AD,MATCH((技能数值计算!$G81&amp;技能数值计算!X$2)*1,技能效果!$B:$B,0)))&gt;20,6,IF(INDEX(技能效果!AD:AD,MATCH((技能数值计算!$G81&amp;技能数值计算!X$2)*1,技能效果!$B:$B,0))="",1,INDEX(技能效果!AD:AD,MATCH((技能数值计算!$G81&amp;技能数值计算!X$2)*1,技能效果!$B:$B,0)))),0))</f>
        <v/>
      </c>
      <c r="AB81" s="71" t="str">
        <f>IFERROR(INDEX(技能效果!$C:$C,MATCH((技能数值计算!$G81&amp;技能数值计算!AB$2)*1,技能效果!$B:$B,0)),"")</f>
        <v/>
      </c>
      <c r="AC81" s="71" t="str">
        <f>IFERROR(INDEX(技能效果!$H:$H,MATCH((技能数值计算!$G81&amp;技能数值计算!AB$2)*1,技能效果!$B:$B,0)),"")</f>
        <v/>
      </c>
      <c r="AD81" s="75"/>
      <c r="AE81" s="72" t="str">
        <f>IF(AD81*IFERROR(INDEX(DetailType!$E:$E,MATCH(技能数值计算!AC81,DetailType!$A:$A,0)),0)*IFERROR(IF(IF(INDEX(技能效果!AG:AG,MATCH((技能数值计算!$G81&amp;技能数值计算!AB$2)*1,技能效果!$B:$B,0))="",1,INDEX(技能效果!AG:AG,MATCH((技能数值计算!$G81&amp;技能数值计算!AB$2)*1,技能效果!$B:$B,0)))&gt;20,6,IF(INDEX(技能效果!AG:AG,MATCH((技能数值计算!$G81&amp;技能数值计算!AB$2)*1,技能效果!$B:$B,0))="",1,INDEX(技能效果!AG:AG,MATCH((技能数值计算!$G81&amp;技能数值计算!AB$2)*1,技能效果!$B:$B,0)))),0)=0,"",AD81*IFERROR(INDEX(DetailType!$E:$E,MATCH(技能数值计算!AC81,DetailType!$A:$A,0)),0)*IFERROR(IF(IF(INDEX(技能效果!AG:AG,MATCH((技能数值计算!$G81&amp;技能数值计算!AB$2)*1,技能效果!$B:$B,0))="",1,INDEX(技能效果!AG:AG,MATCH((技能数值计算!$G81&amp;技能数值计算!AB$2)*1,技能效果!$B:$B,0)))&gt;20,6,IF(INDEX(技能效果!AG:AG,MATCH((技能数值计算!$G81&amp;技能数值计算!AB$2)*1,技能效果!$B:$B,0))="",1,INDEX(技能效果!AG:AG,MATCH((技能数值计算!$G81&amp;技能数值计算!AB$2)*1,技能效果!$B:$B,0)))),0))</f>
        <v/>
      </c>
    </row>
    <row r="82" spans="7:31" x14ac:dyDescent="0.3">
      <c r="G82" s="77">
        <f>技能!B127</f>
        <v>1303005</v>
      </c>
      <c r="H82" s="78" t="str">
        <f>INDEX(技能!E:E,MATCH(技能数值计算!G82,技能!B:B,0))</f>
        <v>李轩辕技能</v>
      </c>
      <c r="I82" s="81">
        <v>3</v>
      </c>
      <c r="J82" s="85">
        <f t="shared" si="2"/>
        <v>4.5</v>
      </c>
      <c r="K82" s="86">
        <f t="shared" si="1"/>
        <v>4.5</v>
      </c>
      <c r="L82" s="83" t="str">
        <f>IFERROR(INDEX(技能效果!$C:$C,MATCH((技能数值计算!$G82&amp;技能数值计算!L$2)*1,技能效果!$B:$B,0)),"")</f>
        <v>李轩辕技能伤害</v>
      </c>
      <c r="M82" s="71">
        <f>IFERROR(INDEX(技能效果!$H:$H,MATCH((技能数值计算!$G82&amp;技能数值计算!L$2)*1,技能效果!$B:$B,0)),"")</f>
        <v>1001</v>
      </c>
      <c r="N82" s="75">
        <v>3</v>
      </c>
      <c r="O82" s="71">
        <f>IF(N82*IFERROR(INDEX(DetailType!$E:$E,MATCH(技能数值计算!M82,DetailType!$A:$A,0)),0)*IFERROR(IF(IF(INDEX(技能效果!R:R,MATCH((技能数值计算!$G82&amp;技能数值计算!L$2)*1,技能效果!$B:$B,0))="",1,INDEX(技能效果!R:R,MATCH((技能数值计算!$G82&amp;技能数值计算!L$2)*1,技能效果!$B:$B,0)))&gt;20,6,IF(INDEX(技能效果!R:R,MATCH((技能数值计算!$G82&amp;技能数值计算!L$2)*1,技能效果!$B:$B,0))="",1,INDEX(技能效果!R:R,MATCH((技能数值计算!$G82&amp;技能数值计算!L$2)*1,技能效果!$B:$B,0)))),0)=0,"",N82*IFERROR(INDEX(DetailType!$E:$E,MATCH(技能数值计算!M82,DetailType!$A:$A,0)),0)*IFERROR(IF(IF(INDEX(技能效果!R:R,MATCH((技能数值计算!$G82&amp;技能数值计算!L$2)*1,技能效果!$B:$B,0))="",1,INDEX(技能效果!R:R,MATCH((技能数值计算!$G82&amp;技能数值计算!L$2)*1,技能效果!$B:$B,0)))&gt;20,6,IF(INDEX(技能效果!R:R,MATCH((技能数值计算!$G82&amp;技能数值计算!L$2)*1,技能效果!$B:$B,0))="",1,INDEX(技能效果!R:R,MATCH((技能数值计算!$G82&amp;技能数值计算!L$2)*1,技能效果!$B:$B,0)))),0))</f>
        <v>3</v>
      </c>
      <c r="P82" s="71" t="str">
        <f>IFERROR(INDEX(技能效果!$C:$C,MATCH((技能数值计算!$G82&amp;技能数值计算!P$2)*1,技能效果!$B:$B,0)),"")</f>
        <v>李轩辕技能获得水晶</v>
      </c>
      <c r="Q82" s="71">
        <f>IFERROR(INDEX(技能效果!$H:$H,MATCH((技能数值计算!$G82&amp;技能数值计算!P$2)*1,技能效果!$B:$B,0)),"")</f>
        <v>3001</v>
      </c>
      <c r="R82" s="75">
        <v>3</v>
      </c>
      <c r="S82" s="71">
        <f>IF(R82*IFERROR(INDEX(DetailType!$E:$E,MATCH(技能数值计算!Q82,DetailType!$A:$A,0)),0)*IFERROR(IF(IF(INDEX(技能效果!V:V,MATCH((技能数值计算!$G82&amp;技能数值计算!P$2)*1,技能效果!$B:$B,0))="",1,INDEX(技能效果!V:V,MATCH((技能数值计算!$G82&amp;技能数值计算!P$2)*1,技能效果!$B:$B,0)))&gt;20,6,IF(INDEX(技能效果!V:V,MATCH((技能数值计算!$G82&amp;技能数值计算!P$2)*1,技能效果!$B:$B,0))="",1,INDEX(技能效果!V:V,MATCH((技能数值计算!$G82&amp;技能数值计算!P$2)*1,技能效果!$B:$B,0)))),0)=0,"",R82*IFERROR(INDEX(DetailType!$E:$E,MATCH(技能数值计算!Q82,DetailType!$A:$A,0)),0)*IFERROR(IF(IF(INDEX(技能效果!V:V,MATCH((技能数值计算!$G82&amp;技能数值计算!P$2)*1,技能效果!$B:$B,0))="",1,INDEX(技能效果!V:V,MATCH((技能数值计算!$G82&amp;技能数值计算!P$2)*1,技能效果!$B:$B,0)))&gt;20,6,IF(INDEX(技能效果!V:V,MATCH((技能数值计算!$G82&amp;技能数值计算!P$2)*1,技能效果!$B:$B,0))="",1,INDEX(技能效果!V:V,MATCH((技能数值计算!$G82&amp;技能数值计算!P$2)*1,技能效果!$B:$B,0)))),0))</f>
        <v>1.5</v>
      </c>
      <c r="T82" s="71" t="str">
        <f>IFERROR(INDEX(技能效果!$C:$C,MATCH((技能数值计算!$G82&amp;技能数值计算!T$2)*1,技能效果!$B:$B,0)),"")</f>
        <v/>
      </c>
      <c r="U82" s="71" t="str">
        <f>IFERROR(INDEX(技能效果!$H:$H,MATCH((技能数值计算!$G82&amp;技能数值计算!T$2)*1,技能效果!$B:$B,0)),"")</f>
        <v/>
      </c>
      <c r="V82" s="75"/>
      <c r="W82" s="71" t="str">
        <f>IF(V82*IFERROR(INDEX(DetailType!$E:$E,MATCH(技能数值计算!U82,DetailType!$A:$A,0)),0)*IFERROR(IF(IF(INDEX(技能效果!Z:Z,MATCH((技能数值计算!$G82&amp;技能数值计算!T$2)*1,技能效果!$B:$B,0))="",1,INDEX(技能效果!Z:Z,MATCH((技能数值计算!$G82&amp;技能数值计算!T$2)*1,技能效果!$B:$B,0)))&gt;20,6,IF(INDEX(技能效果!Z:Z,MATCH((技能数值计算!$G82&amp;技能数值计算!T$2)*1,技能效果!$B:$B,0))="",1,INDEX(技能效果!Z:Z,MATCH((技能数值计算!$G82&amp;技能数值计算!T$2)*1,技能效果!$B:$B,0)))),0)=0,"",V82*IFERROR(INDEX(DetailType!$E:$E,MATCH(技能数值计算!U82,DetailType!$A:$A,0)),0)*IFERROR(IF(IF(INDEX(技能效果!Z:Z,MATCH((技能数值计算!$G82&amp;技能数值计算!T$2)*1,技能效果!$B:$B,0))="",1,INDEX(技能效果!Z:Z,MATCH((技能数值计算!$G82&amp;技能数值计算!T$2)*1,技能效果!$B:$B,0)))&gt;20,6,IF(INDEX(技能效果!Z:Z,MATCH((技能数值计算!$G82&amp;技能数值计算!T$2)*1,技能效果!$B:$B,0))="",1,INDEX(技能效果!Z:Z,MATCH((技能数值计算!$G82&amp;技能数值计算!T$2)*1,技能效果!$B:$B,0)))),0))</f>
        <v/>
      </c>
      <c r="X82" s="71" t="str">
        <f>IFERROR(INDEX(技能效果!$C:$C,MATCH((技能数值计算!$G82&amp;技能数值计算!X$2)*1,技能效果!$B:$B,0)),"")</f>
        <v/>
      </c>
      <c r="Y82" s="71" t="str">
        <f>IFERROR(INDEX(技能效果!$H:$H,MATCH((技能数值计算!$G82&amp;技能数值计算!X$2)*1,技能效果!$B:$B,0)),"")</f>
        <v/>
      </c>
      <c r="Z82" s="75"/>
      <c r="AA82" s="71" t="str">
        <f>IF(Z82*IFERROR(INDEX(DetailType!$E:$E,MATCH(技能数值计算!Y82,DetailType!$A:$A,0)),0)*IFERROR(IF(IF(INDEX(技能效果!AD:AD,MATCH((技能数值计算!$G82&amp;技能数值计算!X$2)*1,技能效果!$B:$B,0))="",1,INDEX(技能效果!AD:AD,MATCH((技能数值计算!$G82&amp;技能数值计算!X$2)*1,技能效果!$B:$B,0)))&gt;20,6,IF(INDEX(技能效果!AD:AD,MATCH((技能数值计算!$G82&amp;技能数值计算!X$2)*1,技能效果!$B:$B,0))="",1,INDEX(技能效果!AD:AD,MATCH((技能数值计算!$G82&amp;技能数值计算!X$2)*1,技能效果!$B:$B,0)))),0)=0,"",Z82*IFERROR(INDEX(DetailType!$E:$E,MATCH(技能数值计算!Y82,DetailType!$A:$A,0)),0)*IFERROR(IF(IF(INDEX(技能效果!AD:AD,MATCH((技能数值计算!$G82&amp;技能数值计算!X$2)*1,技能效果!$B:$B,0))="",1,INDEX(技能效果!AD:AD,MATCH((技能数值计算!$G82&amp;技能数值计算!X$2)*1,技能效果!$B:$B,0)))&gt;20,6,IF(INDEX(技能效果!AD:AD,MATCH((技能数值计算!$G82&amp;技能数值计算!X$2)*1,技能效果!$B:$B,0))="",1,INDEX(技能效果!AD:AD,MATCH((技能数值计算!$G82&amp;技能数值计算!X$2)*1,技能效果!$B:$B,0)))),0))</f>
        <v/>
      </c>
      <c r="AB82" s="71" t="str">
        <f>IFERROR(INDEX(技能效果!$C:$C,MATCH((技能数值计算!$G82&amp;技能数值计算!AB$2)*1,技能效果!$B:$B,0)),"")</f>
        <v/>
      </c>
      <c r="AC82" s="71" t="str">
        <f>IFERROR(INDEX(技能效果!$H:$H,MATCH((技能数值计算!$G82&amp;技能数值计算!AB$2)*1,技能效果!$B:$B,0)),"")</f>
        <v/>
      </c>
      <c r="AD82" s="75"/>
      <c r="AE82" s="72" t="str">
        <f>IF(AD82*IFERROR(INDEX(DetailType!$E:$E,MATCH(技能数值计算!AC82,DetailType!$A:$A,0)),0)*IFERROR(IF(IF(INDEX(技能效果!AG:AG,MATCH((技能数值计算!$G82&amp;技能数值计算!AB$2)*1,技能效果!$B:$B,0))="",1,INDEX(技能效果!AG:AG,MATCH((技能数值计算!$G82&amp;技能数值计算!AB$2)*1,技能效果!$B:$B,0)))&gt;20,6,IF(INDEX(技能效果!AG:AG,MATCH((技能数值计算!$G82&amp;技能数值计算!AB$2)*1,技能效果!$B:$B,0))="",1,INDEX(技能效果!AG:AG,MATCH((技能数值计算!$G82&amp;技能数值计算!AB$2)*1,技能效果!$B:$B,0)))),0)=0,"",AD82*IFERROR(INDEX(DetailType!$E:$E,MATCH(技能数值计算!AC82,DetailType!$A:$A,0)),0)*IFERROR(IF(IF(INDEX(技能效果!AG:AG,MATCH((技能数值计算!$G82&amp;技能数值计算!AB$2)*1,技能效果!$B:$B,0))="",1,INDEX(技能效果!AG:AG,MATCH((技能数值计算!$G82&amp;技能数值计算!AB$2)*1,技能效果!$B:$B,0)))&gt;20,6,IF(INDEX(技能效果!AG:AG,MATCH((技能数值计算!$G82&amp;技能数值计算!AB$2)*1,技能效果!$B:$B,0))="",1,INDEX(技能效果!AG:AG,MATCH((技能数值计算!$G82&amp;技能数值计算!AB$2)*1,技能效果!$B:$B,0)))),0))</f>
        <v/>
      </c>
    </row>
    <row r="83" spans="7:31" x14ac:dyDescent="0.3">
      <c r="G83" s="77">
        <f>技能!B128</f>
        <v>1303006</v>
      </c>
      <c r="H83" s="78" t="str">
        <f>INDEX(技能!E:E,MATCH(技能数值计算!G83,技能!B:B,0))</f>
        <v>项羽技能</v>
      </c>
      <c r="I83" s="81">
        <v>6</v>
      </c>
      <c r="J83" s="85">
        <f t="shared" si="2"/>
        <v>6</v>
      </c>
      <c r="K83" s="86">
        <f t="shared" si="1"/>
        <v>6.2</v>
      </c>
      <c r="L83" s="83" t="str">
        <f>IFERROR(INDEX(技能效果!$C:$C,MATCH((技能数值计算!$G83&amp;技能数值计算!L$2)*1,技能效果!$B:$B,0)),"")</f>
        <v>项羽技能伤害</v>
      </c>
      <c r="M83" s="71">
        <f>IFERROR(INDEX(技能效果!$H:$H,MATCH((技能数值计算!$G83&amp;技能数值计算!L$2)*1,技能效果!$B:$B,0)),"")</f>
        <v>1001</v>
      </c>
      <c r="N83" s="75">
        <v>5</v>
      </c>
      <c r="O83" s="71">
        <f>IF(N83*IFERROR(INDEX(DetailType!$E:$E,MATCH(技能数值计算!M83,DetailType!$A:$A,0)),0)*IFERROR(IF(IF(INDEX(技能效果!R:R,MATCH((技能数值计算!$G83&amp;技能数值计算!L$2)*1,技能效果!$B:$B,0))="",1,INDEX(技能效果!R:R,MATCH((技能数值计算!$G83&amp;技能数值计算!L$2)*1,技能效果!$B:$B,0)))&gt;20,6,IF(INDEX(技能效果!R:R,MATCH((技能数值计算!$G83&amp;技能数值计算!L$2)*1,技能效果!$B:$B,0))="",1,INDEX(技能效果!R:R,MATCH((技能数值计算!$G83&amp;技能数值计算!L$2)*1,技能效果!$B:$B,0)))),0)=0,"",N83*IFERROR(INDEX(DetailType!$E:$E,MATCH(技能数值计算!M83,DetailType!$A:$A,0)),0)*IFERROR(IF(IF(INDEX(技能效果!R:R,MATCH((技能数值计算!$G83&amp;技能数值计算!L$2)*1,技能效果!$B:$B,0))="",1,INDEX(技能效果!R:R,MATCH((技能数值计算!$G83&amp;技能数值计算!L$2)*1,技能效果!$B:$B,0)))&gt;20,6,IF(INDEX(技能效果!R:R,MATCH((技能数值计算!$G83&amp;技能数值计算!L$2)*1,技能效果!$B:$B,0))="",1,INDEX(技能效果!R:R,MATCH((技能数值计算!$G83&amp;技能数值计算!L$2)*1,技能效果!$B:$B,0)))),0))</f>
        <v>5</v>
      </c>
      <c r="P83" s="71" t="str">
        <f>IFERROR(INDEX(技能效果!$C:$C,MATCH((技能数值计算!$G83&amp;技能数值计算!P$2)*1,技能效果!$B:$B,0)),"")</f>
        <v>项羽技能不死</v>
      </c>
      <c r="Q83" s="71">
        <f>IFERROR(INDEX(技能效果!$H:$H,MATCH((技能数值计算!$G83&amp;技能数值计算!P$2)*1,技能效果!$B:$B,0)),"")</f>
        <v>4040</v>
      </c>
      <c r="R83" s="75">
        <v>0.2</v>
      </c>
      <c r="S83" s="71">
        <f>IF(R83*IFERROR(INDEX(DetailType!$E:$E,MATCH(技能数值计算!Q83,DetailType!$A:$A,0)),0)*IFERROR(IF(IF(INDEX(技能效果!V:V,MATCH((技能数值计算!$G83&amp;技能数值计算!P$2)*1,技能效果!$B:$B,0))="",1,INDEX(技能效果!V:V,MATCH((技能数值计算!$G83&amp;技能数值计算!P$2)*1,技能效果!$B:$B,0)))&gt;20,6,IF(INDEX(技能效果!V:V,MATCH((技能数值计算!$G83&amp;技能数值计算!P$2)*1,技能效果!$B:$B,0))="",1,INDEX(技能效果!V:V,MATCH((技能数值计算!$G83&amp;技能数值计算!P$2)*1,技能效果!$B:$B,0)))),0)=0,"",R83*IFERROR(INDEX(DetailType!$E:$E,MATCH(技能数值计算!Q83,DetailType!$A:$A,0)),0)*IFERROR(IF(IF(INDEX(技能效果!V:V,MATCH((技能数值计算!$G83&amp;技能数值计算!P$2)*1,技能效果!$B:$B,0))="",1,INDEX(技能效果!V:V,MATCH((技能数值计算!$G83&amp;技能数值计算!P$2)*1,技能效果!$B:$B,0)))&gt;20,6,IF(INDEX(技能效果!V:V,MATCH((技能数值计算!$G83&amp;技能数值计算!P$2)*1,技能效果!$B:$B,0))="",1,INDEX(技能效果!V:V,MATCH((技能数值计算!$G83&amp;技能数值计算!P$2)*1,技能效果!$B:$B,0)))),0))</f>
        <v>1.2000000000000002</v>
      </c>
      <c r="T83" s="71" t="str">
        <f>IFERROR(INDEX(技能效果!$C:$C,MATCH((技能数值计算!$G83&amp;技能数值计算!T$2)*1,技能效果!$B:$B,0)),"")</f>
        <v/>
      </c>
      <c r="U83" s="71" t="str">
        <f>IFERROR(INDEX(技能效果!$H:$H,MATCH((技能数值计算!$G83&amp;技能数值计算!T$2)*1,技能效果!$B:$B,0)),"")</f>
        <v/>
      </c>
      <c r="V83" s="75"/>
      <c r="W83" s="71" t="str">
        <f>IF(V83*IFERROR(INDEX(DetailType!$E:$E,MATCH(技能数值计算!U83,DetailType!$A:$A,0)),0)*IFERROR(IF(IF(INDEX(技能效果!Z:Z,MATCH((技能数值计算!$G83&amp;技能数值计算!T$2)*1,技能效果!$B:$B,0))="",1,INDEX(技能效果!Z:Z,MATCH((技能数值计算!$G83&amp;技能数值计算!T$2)*1,技能效果!$B:$B,0)))&gt;20,6,IF(INDEX(技能效果!Z:Z,MATCH((技能数值计算!$G83&amp;技能数值计算!T$2)*1,技能效果!$B:$B,0))="",1,INDEX(技能效果!Z:Z,MATCH((技能数值计算!$G83&amp;技能数值计算!T$2)*1,技能效果!$B:$B,0)))),0)=0,"",V83*IFERROR(INDEX(DetailType!$E:$E,MATCH(技能数值计算!U83,DetailType!$A:$A,0)),0)*IFERROR(IF(IF(INDEX(技能效果!Z:Z,MATCH((技能数值计算!$G83&amp;技能数值计算!T$2)*1,技能效果!$B:$B,0))="",1,INDEX(技能效果!Z:Z,MATCH((技能数值计算!$G83&amp;技能数值计算!T$2)*1,技能效果!$B:$B,0)))&gt;20,6,IF(INDEX(技能效果!Z:Z,MATCH((技能数值计算!$G83&amp;技能数值计算!T$2)*1,技能效果!$B:$B,0))="",1,INDEX(技能效果!Z:Z,MATCH((技能数值计算!$G83&amp;技能数值计算!T$2)*1,技能效果!$B:$B,0)))),0))</f>
        <v/>
      </c>
      <c r="X83" s="71" t="str">
        <f>IFERROR(INDEX(技能效果!$C:$C,MATCH((技能数值计算!$G83&amp;技能数值计算!X$2)*1,技能效果!$B:$B,0)),"")</f>
        <v/>
      </c>
      <c r="Y83" s="71" t="str">
        <f>IFERROR(INDEX(技能效果!$H:$H,MATCH((技能数值计算!$G83&amp;技能数值计算!X$2)*1,技能效果!$B:$B,0)),"")</f>
        <v/>
      </c>
      <c r="Z83" s="75"/>
      <c r="AA83" s="71" t="str">
        <f>IF(Z83*IFERROR(INDEX(DetailType!$E:$E,MATCH(技能数值计算!Y83,DetailType!$A:$A,0)),0)*IFERROR(IF(IF(INDEX(技能效果!AD:AD,MATCH((技能数值计算!$G83&amp;技能数值计算!X$2)*1,技能效果!$B:$B,0))="",1,INDEX(技能效果!AD:AD,MATCH((技能数值计算!$G83&amp;技能数值计算!X$2)*1,技能效果!$B:$B,0)))&gt;20,6,IF(INDEX(技能效果!AD:AD,MATCH((技能数值计算!$G83&amp;技能数值计算!X$2)*1,技能效果!$B:$B,0))="",1,INDEX(技能效果!AD:AD,MATCH((技能数值计算!$G83&amp;技能数值计算!X$2)*1,技能效果!$B:$B,0)))),0)=0,"",Z83*IFERROR(INDEX(DetailType!$E:$E,MATCH(技能数值计算!Y83,DetailType!$A:$A,0)),0)*IFERROR(IF(IF(INDEX(技能效果!AD:AD,MATCH((技能数值计算!$G83&amp;技能数值计算!X$2)*1,技能效果!$B:$B,0))="",1,INDEX(技能效果!AD:AD,MATCH((技能数值计算!$G83&amp;技能数值计算!X$2)*1,技能效果!$B:$B,0)))&gt;20,6,IF(INDEX(技能效果!AD:AD,MATCH((技能数值计算!$G83&amp;技能数值计算!X$2)*1,技能效果!$B:$B,0))="",1,INDEX(技能效果!AD:AD,MATCH((技能数值计算!$G83&amp;技能数值计算!X$2)*1,技能效果!$B:$B,0)))),0))</f>
        <v/>
      </c>
      <c r="AB83" s="71" t="str">
        <f>IFERROR(INDEX(技能效果!$C:$C,MATCH((技能数值计算!$G83&amp;技能数值计算!AB$2)*1,技能效果!$B:$B,0)),"")</f>
        <v/>
      </c>
      <c r="AC83" s="71" t="str">
        <f>IFERROR(INDEX(技能效果!$H:$H,MATCH((技能数值计算!$G83&amp;技能数值计算!AB$2)*1,技能效果!$B:$B,0)),"")</f>
        <v/>
      </c>
      <c r="AD83" s="75"/>
      <c r="AE83" s="72" t="str">
        <f>IF(AD83*IFERROR(INDEX(DetailType!$E:$E,MATCH(技能数值计算!AC83,DetailType!$A:$A,0)),0)*IFERROR(IF(IF(INDEX(技能效果!AG:AG,MATCH((技能数值计算!$G83&amp;技能数值计算!AB$2)*1,技能效果!$B:$B,0))="",1,INDEX(技能效果!AG:AG,MATCH((技能数值计算!$G83&amp;技能数值计算!AB$2)*1,技能效果!$B:$B,0)))&gt;20,6,IF(INDEX(技能效果!AG:AG,MATCH((技能数值计算!$G83&amp;技能数值计算!AB$2)*1,技能效果!$B:$B,0))="",1,INDEX(技能效果!AG:AG,MATCH((技能数值计算!$G83&amp;技能数值计算!AB$2)*1,技能效果!$B:$B,0)))),0)=0,"",AD83*IFERROR(INDEX(DetailType!$E:$E,MATCH(技能数值计算!AC83,DetailType!$A:$A,0)),0)*IFERROR(IF(IF(INDEX(技能效果!AG:AG,MATCH((技能数值计算!$G83&amp;技能数值计算!AB$2)*1,技能效果!$B:$B,0))="",1,INDEX(技能效果!AG:AG,MATCH((技能数值计算!$G83&amp;技能数值计算!AB$2)*1,技能效果!$B:$B,0)))&gt;20,6,IF(INDEX(技能效果!AG:AG,MATCH((技能数值计算!$G83&amp;技能数值计算!AB$2)*1,技能效果!$B:$B,0))="",1,INDEX(技能效果!AG:AG,MATCH((技能数值计算!$G83&amp;技能数值计算!AB$2)*1,技能效果!$B:$B,0)))),0))</f>
        <v/>
      </c>
    </row>
    <row r="84" spans="7:31" x14ac:dyDescent="0.3">
      <c r="G84" s="77">
        <f>技能!B129</f>
        <v>1303007</v>
      </c>
      <c r="H84" s="78" t="str">
        <f>INDEX(技能!E:E,MATCH(技能数值计算!G84,技能!B:B,0))</f>
        <v>天使缇娜技能</v>
      </c>
      <c r="I84" s="81">
        <v>5</v>
      </c>
      <c r="J84" s="85">
        <f t="shared" si="2"/>
        <v>5.5</v>
      </c>
      <c r="K84" s="86">
        <f t="shared" si="1"/>
        <v>5</v>
      </c>
      <c r="L84" s="83" t="str">
        <f>IFERROR(INDEX(技能效果!$C:$C,MATCH((技能数值计算!$G84&amp;技能数值计算!L$2)*1,技能效果!$B:$B,0)),"")</f>
        <v>天使缇娜技能伤害</v>
      </c>
      <c r="M84" s="71">
        <f>IFERROR(INDEX(技能效果!$H:$H,MATCH((技能数值计算!$G84&amp;技能数值计算!L$2)*1,技能效果!$B:$B,0)),"")</f>
        <v>4017</v>
      </c>
      <c r="N84" s="75">
        <v>2</v>
      </c>
      <c r="O84" s="71">
        <f>IF(N84*IFERROR(INDEX(DetailType!$E:$E,MATCH(技能数值计算!M84,DetailType!$A:$A,0)),0)*IFERROR(IF(IF(INDEX(技能效果!R:R,MATCH((技能数值计算!$G84&amp;技能数值计算!L$2)*1,技能效果!$B:$B,0))="",1,INDEX(技能效果!R:R,MATCH((技能数值计算!$G84&amp;技能数值计算!L$2)*1,技能效果!$B:$B,0)))&gt;20,6,IF(INDEX(技能效果!R:R,MATCH((技能数值计算!$G84&amp;技能数值计算!L$2)*1,技能效果!$B:$B,0))="",1,INDEX(技能效果!R:R,MATCH((技能数值计算!$G84&amp;技能数值计算!L$2)*1,技能效果!$B:$B,0)))),0)=0,"",N84*IFERROR(INDEX(DetailType!$E:$E,MATCH(技能数值计算!M84,DetailType!$A:$A,0)),0)*IFERROR(IF(IF(INDEX(技能效果!R:R,MATCH((技能数值计算!$G84&amp;技能数值计算!L$2)*1,技能效果!$B:$B,0))="",1,INDEX(技能效果!R:R,MATCH((技能数值计算!$G84&amp;技能数值计算!L$2)*1,技能效果!$B:$B,0)))&gt;20,6,IF(INDEX(技能效果!R:R,MATCH((技能数值计算!$G84&amp;技能数值计算!L$2)*1,技能效果!$B:$B,0))="",1,INDEX(技能效果!R:R,MATCH((技能数值计算!$G84&amp;技能数值计算!L$2)*1,技能效果!$B:$B,0)))),0))</f>
        <v>2</v>
      </c>
      <c r="P84" s="71" t="str">
        <f>IFERROR(INDEX(技能效果!$C:$C,MATCH((技能数值计算!$G84&amp;技能数值计算!P$2)*1,技能效果!$B:$B,0)),"")</f>
        <v>天使缇娜技能禁锢</v>
      </c>
      <c r="Q84" s="71">
        <f>IFERROR(INDEX(技能效果!$H:$H,MATCH((技能数值计算!$G84&amp;技能数值计算!P$2)*1,技能效果!$B:$B,0)),"")</f>
        <v>4001</v>
      </c>
      <c r="R84" s="75">
        <v>1</v>
      </c>
      <c r="S84" s="71">
        <f>IF(R84*IFERROR(INDEX(DetailType!$E:$E,MATCH(技能数值计算!Q84,DetailType!$A:$A,0)),0)*IFERROR(IF(IF(INDEX(技能效果!V:V,MATCH((技能数值计算!$G84&amp;技能数值计算!P$2)*1,技能效果!$B:$B,0))="",1,INDEX(技能效果!V:V,MATCH((技能数值计算!$G84&amp;技能数值计算!P$2)*1,技能效果!$B:$B,0)))&gt;20,6,IF(INDEX(技能效果!V:V,MATCH((技能数值计算!$G84&amp;技能数值计算!P$2)*1,技能效果!$B:$B,0))="",1,INDEX(技能效果!V:V,MATCH((技能数值计算!$G84&amp;技能数值计算!P$2)*1,技能效果!$B:$B,0)))),0)=0,"",R84*IFERROR(INDEX(DetailType!$E:$E,MATCH(技能数值计算!Q84,DetailType!$A:$A,0)),0)*IFERROR(IF(IF(INDEX(技能效果!V:V,MATCH((技能数值计算!$G84&amp;技能数值计算!P$2)*1,技能效果!$B:$B,0))="",1,INDEX(技能效果!V:V,MATCH((技能数值计算!$G84&amp;技能数值计算!P$2)*1,技能效果!$B:$B,0)))&gt;20,6,IF(INDEX(技能效果!V:V,MATCH((技能数值计算!$G84&amp;技能数值计算!P$2)*1,技能效果!$B:$B,0))="",1,INDEX(技能效果!V:V,MATCH((技能数值计算!$G84&amp;技能数值计算!P$2)*1,技能效果!$B:$B,0)))),0))</f>
        <v>3</v>
      </c>
      <c r="T84" s="71" t="str">
        <f>IFERROR(INDEX(技能效果!$C:$C,MATCH((技能数值计算!$G84&amp;技能数值计算!T$2)*1,技能效果!$B:$B,0)),"")</f>
        <v/>
      </c>
      <c r="U84" s="71" t="str">
        <f>IFERROR(INDEX(技能效果!$H:$H,MATCH((技能数值计算!$G84&amp;技能数值计算!T$2)*1,技能效果!$B:$B,0)),"")</f>
        <v/>
      </c>
      <c r="V84" s="75"/>
      <c r="W84" s="71" t="str">
        <f>IF(V84*IFERROR(INDEX(DetailType!$E:$E,MATCH(技能数值计算!U84,DetailType!$A:$A,0)),0)*IFERROR(IF(IF(INDEX(技能效果!Z:Z,MATCH((技能数值计算!$G84&amp;技能数值计算!T$2)*1,技能效果!$B:$B,0))="",1,INDEX(技能效果!Z:Z,MATCH((技能数值计算!$G84&amp;技能数值计算!T$2)*1,技能效果!$B:$B,0)))&gt;20,6,IF(INDEX(技能效果!Z:Z,MATCH((技能数值计算!$G84&amp;技能数值计算!T$2)*1,技能效果!$B:$B,0))="",1,INDEX(技能效果!Z:Z,MATCH((技能数值计算!$G84&amp;技能数值计算!T$2)*1,技能效果!$B:$B,0)))),0)=0,"",V84*IFERROR(INDEX(DetailType!$E:$E,MATCH(技能数值计算!U84,DetailType!$A:$A,0)),0)*IFERROR(IF(IF(INDEX(技能效果!Z:Z,MATCH((技能数值计算!$G84&amp;技能数值计算!T$2)*1,技能效果!$B:$B,0))="",1,INDEX(技能效果!Z:Z,MATCH((技能数值计算!$G84&amp;技能数值计算!T$2)*1,技能效果!$B:$B,0)))&gt;20,6,IF(INDEX(技能效果!Z:Z,MATCH((技能数值计算!$G84&amp;技能数值计算!T$2)*1,技能效果!$B:$B,0))="",1,INDEX(技能效果!Z:Z,MATCH((技能数值计算!$G84&amp;技能数值计算!T$2)*1,技能效果!$B:$B,0)))),0))</f>
        <v/>
      </c>
      <c r="X84" s="71" t="str">
        <f>IFERROR(INDEX(技能效果!$C:$C,MATCH((技能数值计算!$G84&amp;技能数值计算!X$2)*1,技能效果!$B:$B,0)),"")</f>
        <v/>
      </c>
      <c r="Y84" s="71" t="str">
        <f>IFERROR(INDEX(技能效果!$H:$H,MATCH((技能数值计算!$G84&amp;技能数值计算!X$2)*1,技能效果!$B:$B,0)),"")</f>
        <v/>
      </c>
      <c r="Z84" s="75"/>
      <c r="AA84" s="71" t="str">
        <f>IF(Z84*IFERROR(INDEX(DetailType!$E:$E,MATCH(技能数值计算!Y84,DetailType!$A:$A,0)),0)*IFERROR(IF(IF(INDEX(技能效果!AD:AD,MATCH((技能数值计算!$G84&amp;技能数值计算!X$2)*1,技能效果!$B:$B,0))="",1,INDEX(技能效果!AD:AD,MATCH((技能数值计算!$G84&amp;技能数值计算!X$2)*1,技能效果!$B:$B,0)))&gt;20,6,IF(INDEX(技能效果!AD:AD,MATCH((技能数值计算!$G84&amp;技能数值计算!X$2)*1,技能效果!$B:$B,0))="",1,INDEX(技能效果!AD:AD,MATCH((技能数值计算!$G84&amp;技能数值计算!X$2)*1,技能效果!$B:$B,0)))),0)=0,"",Z84*IFERROR(INDEX(DetailType!$E:$E,MATCH(技能数值计算!Y84,DetailType!$A:$A,0)),0)*IFERROR(IF(IF(INDEX(技能效果!AD:AD,MATCH((技能数值计算!$G84&amp;技能数值计算!X$2)*1,技能效果!$B:$B,0))="",1,INDEX(技能效果!AD:AD,MATCH((技能数值计算!$G84&amp;技能数值计算!X$2)*1,技能效果!$B:$B,0)))&gt;20,6,IF(INDEX(技能效果!AD:AD,MATCH((技能数值计算!$G84&amp;技能数值计算!X$2)*1,技能效果!$B:$B,0))="",1,INDEX(技能效果!AD:AD,MATCH((技能数值计算!$G84&amp;技能数值计算!X$2)*1,技能效果!$B:$B,0)))),0))</f>
        <v/>
      </c>
      <c r="AB84" s="71" t="str">
        <f>IFERROR(INDEX(技能效果!$C:$C,MATCH((技能数值计算!$G84&amp;技能数值计算!AB$2)*1,技能效果!$B:$B,0)),"")</f>
        <v/>
      </c>
      <c r="AC84" s="71" t="str">
        <f>IFERROR(INDEX(技能效果!$H:$H,MATCH((技能数值计算!$G84&amp;技能数值计算!AB$2)*1,技能效果!$B:$B,0)),"")</f>
        <v/>
      </c>
      <c r="AD84" s="75"/>
      <c r="AE84" s="72" t="str">
        <f>IF(AD84*IFERROR(INDEX(DetailType!$E:$E,MATCH(技能数值计算!AC84,DetailType!$A:$A,0)),0)*IFERROR(IF(IF(INDEX(技能效果!AG:AG,MATCH((技能数值计算!$G84&amp;技能数值计算!AB$2)*1,技能效果!$B:$B,0))="",1,INDEX(技能效果!AG:AG,MATCH((技能数值计算!$G84&amp;技能数值计算!AB$2)*1,技能效果!$B:$B,0)))&gt;20,6,IF(INDEX(技能效果!AG:AG,MATCH((技能数值计算!$G84&amp;技能数值计算!AB$2)*1,技能效果!$B:$B,0))="",1,INDEX(技能效果!AG:AG,MATCH((技能数值计算!$G84&amp;技能数值计算!AB$2)*1,技能效果!$B:$B,0)))),0)=0,"",AD84*IFERROR(INDEX(DetailType!$E:$E,MATCH(技能数值计算!AC84,DetailType!$A:$A,0)),0)*IFERROR(IF(IF(INDEX(技能效果!AG:AG,MATCH((技能数值计算!$G84&amp;技能数值计算!AB$2)*1,技能效果!$B:$B,0))="",1,INDEX(技能效果!AG:AG,MATCH((技能数值计算!$G84&amp;技能数值计算!AB$2)*1,技能效果!$B:$B,0)))&gt;20,6,IF(INDEX(技能效果!AG:AG,MATCH((技能数值计算!$G84&amp;技能数值计算!AB$2)*1,技能效果!$B:$B,0))="",1,INDEX(技能效果!AG:AG,MATCH((技能数值计算!$G84&amp;技能数值计算!AB$2)*1,技能效果!$B:$B,0)))),0))</f>
        <v/>
      </c>
    </row>
    <row r="85" spans="7:31" x14ac:dyDescent="0.3">
      <c r="G85" s="77">
        <f>技能!B130</f>
        <v>1303008</v>
      </c>
      <c r="H85" s="78" t="str">
        <f>INDEX(技能!E:E,MATCH(技能数值计算!G85,技能!B:B,0))</f>
        <v>夏侯渊技能</v>
      </c>
      <c r="I85" s="81">
        <v>8</v>
      </c>
      <c r="J85" s="85">
        <f t="shared" si="2"/>
        <v>7</v>
      </c>
      <c r="K85" s="86">
        <f t="shared" si="1"/>
        <v>5.9999999999999991</v>
      </c>
      <c r="L85" s="83" t="str">
        <f>IFERROR(INDEX(技能效果!$C:$C,MATCH((技能数值计算!$G85&amp;技能数值计算!L$2)*1,技能效果!$B:$B,0)),"")</f>
        <v>夏侯渊技能伤害</v>
      </c>
      <c r="M85" s="71">
        <f>IFERROR(INDEX(技能效果!$H:$H,MATCH((技能数值计算!$G85&amp;技能数值计算!L$2)*1,技能效果!$B:$B,0)),"")</f>
        <v>1001</v>
      </c>
      <c r="N85" s="75">
        <v>3.2</v>
      </c>
      <c r="O85" s="71">
        <f>IF(N85*IFERROR(INDEX(DetailType!$E:$E,MATCH(技能数值计算!M85,DetailType!$A:$A,0)),0)*IFERROR(IF(IF(INDEX(技能效果!R:R,MATCH((技能数值计算!$G85&amp;技能数值计算!L$2)*1,技能效果!$B:$B,0))="",1,INDEX(技能效果!R:R,MATCH((技能数值计算!$G85&amp;技能数值计算!L$2)*1,技能效果!$B:$B,0)))&gt;20,6,IF(INDEX(技能效果!R:R,MATCH((技能数值计算!$G85&amp;技能数值计算!L$2)*1,技能效果!$B:$B,0))="",1,INDEX(技能效果!R:R,MATCH((技能数值计算!$G85&amp;技能数值计算!L$2)*1,技能效果!$B:$B,0)))),0)=0,"",N85*IFERROR(INDEX(DetailType!$E:$E,MATCH(技能数值计算!M85,DetailType!$A:$A,0)),0)*IFERROR(IF(IF(INDEX(技能效果!R:R,MATCH((技能数值计算!$G85&amp;技能数值计算!L$2)*1,技能效果!$B:$B,0))="",1,INDEX(技能效果!R:R,MATCH((技能数值计算!$G85&amp;技能数值计算!L$2)*1,技能效果!$B:$B,0)))&gt;20,6,IF(INDEX(技能效果!R:R,MATCH((技能数值计算!$G85&amp;技能数值计算!L$2)*1,技能效果!$B:$B,0))="",1,INDEX(技能效果!R:R,MATCH((技能数值计算!$G85&amp;技能数值计算!L$2)*1,技能效果!$B:$B,0)))),0))</f>
        <v>3.2</v>
      </c>
      <c r="P85" s="71" t="str">
        <f>IFERROR(INDEX(技能效果!$C:$C,MATCH((技能数值计算!$G85&amp;技能数值计算!P$2)*1,技能效果!$B:$B,0)),"")</f>
        <v>夏侯渊技能回血</v>
      </c>
      <c r="Q85" s="71">
        <f>IFERROR(INDEX(技能效果!$H:$H,MATCH((技能数值计算!$G85&amp;技能数值计算!P$2)*1,技能效果!$B:$B,0)),"")</f>
        <v>4015</v>
      </c>
      <c r="R85" s="75">
        <v>1</v>
      </c>
      <c r="S85" s="71">
        <f>IF(R85*IFERROR(INDEX(DetailType!$E:$E,MATCH(技能数值计算!Q85,DetailType!$A:$A,0)),0)*IFERROR(IF(IF(INDEX(技能效果!V:V,MATCH((技能数值计算!$G85&amp;技能数值计算!P$2)*1,技能效果!$B:$B,0))="",1,INDEX(技能效果!V:V,MATCH((技能数值计算!$G85&amp;技能数值计算!P$2)*1,技能效果!$B:$B,0)))&gt;20,6,IF(INDEX(技能效果!V:V,MATCH((技能数值计算!$G85&amp;技能数值计算!P$2)*1,技能效果!$B:$B,0))="",1,INDEX(技能效果!V:V,MATCH((技能数值计算!$G85&amp;技能数值计算!P$2)*1,技能效果!$B:$B,0)))),0)=0,"",R85*IFERROR(INDEX(DetailType!$E:$E,MATCH(技能数值计算!Q85,DetailType!$A:$A,0)),0)*IFERROR(IF(IF(INDEX(技能效果!V:V,MATCH((技能数值计算!$G85&amp;技能数值计算!P$2)*1,技能效果!$B:$B,0))="",1,INDEX(技能效果!V:V,MATCH((技能数值计算!$G85&amp;技能数值计算!P$2)*1,技能效果!$B:$B,0)))&gt;20,6,IF(INDEX(技能效果!V:V,MATCH((技能数值计算!$G85&amp;技能数值计算!P$2)*1,技能效果!$B:$B,0))="",1,INDEX(技能效果!V:V,MATCH((技能数值计算!$G85&amp;技能数值计算!P$2)*1,技能效果!$B:$B,0)))),0))</f>
        <v>1</v>
      </c>
      <c r="T85" s="71" t="str">
        <f>IFERROR(INDEX(技能效果!$C:$C,MATCH((技能数值计算!$G85&amp;技能数值计算!T$2)*1,技能效果!$B:$B,0)),"")</f>
        <v>夏侯渊同生印记自身</v>
      </c>
      <c r="U85" s="71">
        <f>IFERROR(INDEX(技能效果!$H:$H,MATCH((技能数值计算!$G85&amp;技能数值计算!T$2)*1,技能效果!$B:$B,0)),"")</f>
        <v>4108</v>
      </c>
      <c r="V85" s="75">
        <v>2</v>
      </c>
      <c r="W85" s="71">
        <f>IF(V85*IFERROR(INDEX(DetailType!$E:$E,MATCH(技能数值计算!U85,DetailType!$A:$A,0)),0)*IFERROR(IF(IF(INDEX(技能效果!Z:Z,MATCH((技能数值计算!$G85&amp;技能数值计算!T$2)*1,技能效果!$B:$B,0))="",1,INDEX(技能效果!Z:Z,MATCH((技能数值计算!$G85&amp;技能数值计算!T$2)*1,技能效果!$B:$B,0)))&gt;20,6,IF(INDEX(技能效果!Z:Z,MATCH((技能数值计算!$G85&amp;技能数值计算!T$2)*1,技能效果!$B:$B,0))="",1,INDEX(技能效果!Z:Z,MATCH((技能数值计算!$G85&amp;技能数值计算!T$2)*1,技能效果!$B:$B,0)))),0)=0,"",V85*IFERROR(INDEX(DetailType!$E:$E,MATCH(技能数值计算!U85,DetailType!$A:$A,0)),0)*IFERROR(IF(IF(INDEX(技能效果!Z:Z,MATCH((技能数值计算!$G85&amp;技能数值计算!T$2)*1,技能效果!$B:$B,0))="",1,INDEX(技能效果!Z:Z,MATCH((技能数值计算!$G85&amp;技能数值计算!T$2)*1,技能效果!$B:$B,0)))&gt;20,6,IF(INDEX(技能效果!Z:Z,MATCH((技能数值计算!$G85&amp;技能数值计算!T$2)*1,技能效果!$B:$B,0))="",1,INDEX(技能效果!Z:Z,MATCH((技能数值计算!$G85&amp;技能数值计算!T$2)*1,技能效果!$B:$B,0)))),0))</f>
        <v>0.6</v>
      </c>
      <c r="X85" s="71" t="str">
        <f>IFERROR(INDEX(技能效果!$C:$C,MATCH((技能数值计算!$G85&amp;技能数值计算!X$2)*1,技能效果!$B:$B,0)),"")</f>
        <v>夏侯渊同生印记攻击目标</v>
      </c>
      <c r="Y85" s="71">
        <f>IFERROR(INDEX(技能效果!$H:$H,MATCH((技能数值计算!$G85&amp;技能数值计算!X$2)*1,技能效果!$B:$B,0)),"")</f>
        <v>4108</v>
      </c>
      <c r="Z85" s="75">
        <v>2</v>
      </c>
      <c r="AA85" s="71">
        <f>IF(Z85*IFERROR(INDEX(DetailType!$E:$E,MATCH(技能数值计算!Y85,DetailType!$A:$A,0)),0)*IFERROR(IF(IF(INDEX(技能效果!AD:AD,MATCH((技能数值计算!$G85&amp;技能数值计算!X$2)*1,技能效果!$B:$B,0))="",1,INDEX(技能效果!AD:AD,MATCH((技能数值计算!$G85&amp;技能数值计算!X$2)*1,技能效果!$B:$B,0)))&gt;20,6,IF(INDEX(技能效果!AD:AD,MATCH((技能数值计算!$G85&amp;技能数值计算!X$2)*1,技能效果!$B:$B,0))="",1,INDEX(技能效果!AD:AD,MATCH((技能数值计算!$G85&amp;技能数值计算!X$2)*1,技能效果!$B:$B,0)))),0)=0,"",Z85*IFERROR(INDEX(DetailType!$E:$E,MATCH(技能数值计算!Y85,DetailType!$A:$A,0)),0)*IFERROR(IF(IF(INDEX(技能效果!AD:AD,MATCH((技能数值计算!$G85&amp;技能数值计算!X$2)*1,技能效果!$B:$B,0))="",1,INDEX(技能效果!AD:AD,MATCH((技能数值计算!$G85&amp;技能数值计算!X$2)*1,技能效果!$B:$B,0)))&gt;20,6,IF(INDEX(技能效果!AD:AD,MATCH((技能数值计算!$G85&amp;技能数值计算!X$2)*1,技能效果!$B:$B,0))="",1,INDEX(技能效果!AD:AD,MATCH((技能数值计算!$G85&amp;技能数值计算!X$2)*1,技能效果!$B:$B,0)))),0))</f>
        <v>0.6</v>
      </c>
      <c r="AB85" s="71" t="str">
        <f>IFERROR(INDEX(技能效果!$C:$C,MATCH((技能数值计算!$G85&amp;技能数值计算!AB$2)*1,技能效果!$B:$B,0)),"")</f>
        <v>夏侯渊同生印记回血目标</v>
      </c>
      <c r="AC85" s="71">
        <f>IFERROR(INDEX(技能效果!$H:$H,MATCH((技能数值计算!$G85&amp;技能数值计算!AB$2)*1,技能效果!$B:$B,0)),"")</f>
        <v>4108</v>
      </c>
      <c r="AD85" s="75">
        <v>2</v>
      </c>
      <c r="AE85" s="72">
        <f>IF(AD85*IFERROR(INDEX(DetailType!$E:$E,MATCH(技能数值计算!AC85,DetailType!$A:$A,0)),0)*IFERROR(IF(IF(INDEX(技能效果!AG:AG,MATCH((技能数值计算!$G85&amp;技能数值计算!AB$2)*1,技能效果!$B:$B,0))="",1,INDEX(技能效果!AG:AG,MATCH((技能数值计算!$G85&amp;技能数值计算!AB$2)*1,技能效果!$B:$B,0)))&gt;20,6,IF(INDEX(技能效果!AG:AG,MATCH((技能数值计算!$G85&amp;技能数值计算!AB$2)*1,技能效果!$B:$B,0))="",1,INDEX(技能效果!AG:AG,MATCH((技能数值计算!$G85&amp;技能数值计算!AB$2)*1,技能效果!$B:$B,0)))),0)=0,"",AD85*IFERROR(INDEX(DetailType!$E:$E,MATCH(技能数值计算!AC85,DetailType!$A:$A,0)),0)*IFERROR(IF(IF(INDEX(技能效果!AG:AG,MATCH((技能数值计算!$G85&amp;技能数值计算!AB$2)*1,技能效果!$B:$B,0))="",1,INDEX(技能效果!AG:AG,MATCH((技能数值计算!$G85&amp;技能数值计算!AB$2)*1,技能效果!$B:$B,0)))&gt;20,6,IF(INDEX(技能效果!AG:AG,MATCH((技能数值计算!$G85&amp;技能数值计算!AB$2)*1,技能效果!$B:$B,0))="",1,INDEX(技能效果!AG:AG,MATCH((技能数值计算!$G85&amp;技能数值计算!AB$2)*1,技能效果!$B:$B,0)))),0))</f>
        <v>0.6</v>
      </c>
    </row>
    <row r="86" spans="7:31" x14ac:dyDescent="0.3">
      <c r="G86" s="77">
        <f>技能!B131</f>
        <v>1303009</v>
      </c>
      <c r="H86" s="78" t="str">
        <f>INDEX(技能!E:E,MATCH(技能数值计算!G86,技能!B:B,0))</f>
        <v>徐晃技能</v>
      </c>
      <c r="I86" s="81">
        <v>5</v>
      </c>
      <c r="J86" s="85">
        <f t="shared" si="2"/>
        <v>5.5</v>
      </c>
      <c r="K86" s="86">
        <f t="shared" si="1"/>
        <v>5.5</v>
      </c>
      <c r="L86" s="83" t="str">
        <f>IFERROR(INDEX(技能效果!$C:$C,MATCH((技能数值计算!$G86&amp;技能数值计算!L$2)*1,技能效果!$B:$B,0)),"")</f>
        <v>徐晃技能护盾</v>
      </c>
      <c r="M86" s="71">
        <f>IFERROR(INDEX(技能效果!$H:$H,MATCH((技能数值计算!$G86&amp;技能数值计算!L$2)*1,技能效果!$B:$B,0)),"")</f>
        <v>4005</v>
      </c>
      <c r="N86" s="75">
        <v>2.5</v>
      </c>
      <c r="O86" s="71">
        <f>IF(N86*IFERROR(INDEX(DetailType!$E:$E,MATCH(技能数值计算!M86,DetailType!$A:$A,0)),0)*IFERROR(IF(IF(INDEX(技能效果!R:R,MATCH((技能数值计算!$G86&amp;技能数值计算!L$2)*1,技能效果!$B:$B,0))="",1,INDEX(技能效果!R:R,MATCH((技能数值计算!$G86&amp;技能数值计算!L$2)*1,技能效果!$B:$B,0)))&gt;20,6,IF(INDEX(技能效果!R:R,MATCH((技能数值计算!$G86&amp;技能数值计算!L$2)*1,技能效果!$B:$B,0))="",1,INDEX(技能效果!R:R,MATCH((技能数值计算!$G86&amp;技能数值计算!L$2)*1,技能效果!$B:$B,0)))),0)=0,"",N86*IFERROR(INDEX(DetailType!$E:$E,MATCH(技能数值计算!M86,DetailType!$A:$A,0)),0)*IFERROR(IF(IF(INDEX(技能效果!R:R,MATCH((技能数值计算!$G86&amp;技能数值计算!L$2)*1,技能效果!$B:$B,0))="",1,INDEX(技能效果!R:R,MATCH((技能数值计算!$G86&amp;技能数值计算!L$2)*1,技能效果!$B:$B,0)))&gt;20,6,IF(INDEX(技能效果!R:R,MATCH((技能数值计算!$G86&amp;技能数值计算!L$2)*1,技能效果!$B:$B,0))="",1,INDEX(技能效果!R:R,MATCH((技能数值计算!$G86&amp;技能数值计算!L$2)*1,技能效果!$B:$B,0)))),0))</f>
        <v>2.5</v>
      </c>
      <c r="P86" s="71" t="str">
        <f>IFERROR(INDEX(技能效果!$C:$C,MATCH((技能数值计算!$G86&amp;技能数值计算!P$2)*1,技能效果!$B:$B,0)),"")</f>
        <v>徐晃技能援护</v>
      </c>
      <c r="Q86" s="71">
        <f>IFERROR(INDEX(技能效果!$H:$H,MATCH((技能数值计算!$G86&amp;技能数值计算!P$2)*1,技能效果!$B:$B,0)),"")</f>
        <v>4014</v>
      </c>
      <c r="R86" s="75">
        <v>0.5</v>
      </c>
      <c r="S86" s="71">
        <f>IF(R86*IFERROR(INDEX(DetailType!$E:$E,MATCH(技能数值计算!Q86,DetailType!$A:$A,0)),0)*IFERROR(IF(IF(INDEX(技能效果!V:V,MATCH((技能数值计算!$G86&amp;技能数值计算!P$2)*1,技能效果!$B:$B,0))="",1,INDEX(技能效果!V:V,MATCH((技能数值计算!$G86&amp;技能数值计算!P$2)*1,技能效果!$B:$B,0)))&gt;20,6,IF(INDEX(技能效果!V:V,MATCH((技能数值计算!$G86&amp;技能数值计算!P$2)*1,技能效果!$B:$B,0))="",1,INDEX(技能效果!V:V,MATCH((技能数值计算!$G86&amp;技能数值计算!P$2)*1,技能效果!$B:$B,0)))),0)=0,"",R86*IFERROR(INDEX(DetailType!$E:$E,MATCH(技能数值计算!Q86,DetailType!$A:$A,0)),0)*IFERROR(IF(IF(INDEX(技能效果!V:V,MATCH((技能数值计算!$G86&amp;技能数值计算!P$2)*1,技能效果!$B:$B,0))="",1,INDEX(技能效果!V:V,MATCH((技能数值计算!$G86&amp;技能数值计算!P$2)*1,技能效果!$B:$B,0)))&gt;20,6,IF(INDEX(技能效果!V:V,MATCH((技能数值计算!$G86&amp;技能数值计算!P$2)*1,技能效果!$B:$B,0))="",1,INDEX(技能效果!V:V,MATCH((技能数值计算!$G86&amp;技能数值计算!P$2)*1,技能效果!$B:$B,0)))),0))</f>
        <v>3</v>
      </c>
      <c r="T86" s="71" t="str">
        <f>IFERROR(INDEX(技能效果!$C:$C,MATCH((技能数值计算!$G86&amp;技能数值计算!T$2)*1,技能效果!$B:$B,0)),"")</f>
        <v/>
      </c>
      <c r="U86" s="71" t="str">
        <f>IFERROR(INDEX(技能效果!$H:$H,MATCH((技能数值计算!$G86&amp;技能数值计算!T$2)*1,技能效果!$B:$B,0)),"")</f>
        <v/>
      </c>
      <c r="V86" s="75"/>
      <c r="W86" s="71" t="str">
        <f>IF(V86*IFERROR(INDEX(DetailType!$E:$E,MATCH(技能数值计算!U86,DetailType!$A:$A,0)),0)*IFERROR(IF(IF(INDEX(技能效果!Z:Z,MATCH((技能数值计算!$G86&amp;技能数值计算!T$2)*1,技能效果!$B:$B,0))="",1,INDEX(技能效果!Z:Z,MATCH((技能数值计算!$G86&amp;技能数值计算!T$2)*1,技能效果!$B:$B,0)))&gt;20,6,IF(INDEX(技能效果!Z:Z,MATCH((技能数值计算!$G86&amp;技能数值计算!T$2)*1,技能效果!$B:$B,0))="",1,INDEX(技能效果!Z:Z,MATCH((技能数值计算!$G86&amp;技能数值计算!T$2)*1,技能效果!$B:$B,0)))),0)=0,"",V86*IFERROR(INDEX(DetailType!$E:$E,MATCH(技能数值计算!U86,DetailType!$A:$A,0)),0)*IFERROR(IF(IF(INDEX(技能效果!Z:Z,MATCH((技能数值计算!$G86&amp;技能数值计算!T$2)*1,技能效果!$B:$B,0))="",1,INDEX(技能效果!Z:Z,MATCH((技能数值计算!$G86&amp;技能数值计算!T$2)*1,技能效果!$B:$B,0)))&gt;20,6,IF(INDEX(技能效果!Z:Z,MATCH((技能数值计算!$G86&amp;技能数值计算!T$2)*1,技能效果!$B:$B,0))="",1,INDEX(技能效果!Z:Z,MATCH((技能数值计算!$G86&amp;技能数值计算!T$2)*1,技能效果!$B:$B,0)))),0))</f>
        <v/>
      </c>
      <c r="X86" s="71" t="str">
        <f>IFERROR(INDEX(技能效果!$C:$C,MATCH((技能数值计算!$G86&amp;技能数值计算!X$2)*1,技能效果!$B:$B,0)),"")</f>
        <v/>
      </c>
      <c r="Y86" s="71" t="str">
        <f>IFERROR(INDEX(技能效果!$H:$H,MATCH((技能数值计算!$G86&amp;技能数值计算!X$2)*1,技能效果!$B:$B,0)),"")</f>
        <v/>
      </c>
      <c r="Z86" s="75"/>
      <c r="AA86" s="71" t="str">
        <f>IF(Z86*IFERROR(INDEX(DetailType!$E:$E,MATCH(技能数值计算!Y86,DetailType!$A:$A,0)),0)*IFERROR(IF(IF(INDEX(技能效果!AD:AD,MATCH((技能数值计算!$G86&amp;技能数值计算!X$2)*1,技能效果!$B:$B,0))="",1,INDEX(技能效果!AD:AD,MATCH((技能数值计算!$G86&amp;技能数值计算!X$2)*1,技能效果!$B:$B,0)))&gt;20,6,IF(INDEX(技能效果!AD:AD,MATCH((技能数值计算!$G86&amp;技能数值计算!X$2)*1,技能效果!$B:$B,0))="",1,INDEX(技能效果!AD:AD,MATCH((技能数值计算!$G86&amp;技能数值计算!X$2)*1,技能效果!$B:$B,0)))),0)=0,"",Z86*IFERROR(INDEX(DetailType!$E:$E,MATCH(技能数值计算!Y86,DetailType!$A:$A,0)),0)*IFERROR(IF(IF(INDEX(技能效果!AD:AD,MATCH((技能数值计算!$G86&amp;技能数值计算!X$2)*1,技能效果!$B:$B,0))="",1,INDEX(技能效果!AD:AD,MATCH((技能数值计算!$G86&amp;技能数值计算!X$2)*1,技能效果!$B:$B,0)))&gt;20,6,IF(INDEX(技能效果!AD:AD,MATCH((技能数值计算!$G86&amp;技能数值计算!X$2)*1,技能效果!$B:$B,0))="",1,INDEX(技能效果!AD:AD,MATCH((技能数值计算!$G86&amp;技能数值计算!X$2)*1,技能效果!$B:$B,0)))),0))</f>
        <v/>
      </c>
      <c r="AB86" s="71" t="str">
        <f>IFERROR(INDEX(技能效果!$C:$C,MATCH((技能数值计算!$G86&amp;技能数值计算!AB$2)*1,技能效果!$B:$B,0)),"")</f>
        <v/>
      </c>
      <c r="AC86" s="71" t="str">
        <f>IFERROR(INDEX(技能效果!$H:$H,MATCH((技能数值计算!$G86&amp;技能数值计算!AB$2)*1,技能效果!$B:$B,0)),"")</f>
        <v/>
      </c>
      <c r="AD86" s="75"/>
      <c r="AE86" s="72" t="str">
        <f>IF(AD86*IFERROR(INDEX(DetailType!$E:$E,MATCH(技能数值计算!AC86,DetailType!$A:$A,0)),0)*IFERROR(IF(IF(INDEX(技能效果!AG:AG,MATCH((技能数值计算!$G86&amp;技能数值计算!AB$2)*1,技能效果!$B:$B,0))="",1,INDEX(技能效果!AG:AG,MATCH((技能数值计算!$G86&amp;技能数值计算!AB$2)*1,技能效果!$B:$B,0)))&gt;20,6,IF(INDEX(技能效果!AG:AG,MATCH((技能数值计算!$G86&amp;技能数值计算!AB$2)*1,技能效果!$B:$B,0))="",1,INDEX(技能效果!AG:AG,MATCH((技能数值计算!$G86&amp;技能数值计算!AB$2)*1,技能效果!$B:$B,0)))),0)=0,"",AD86*IFERROR(INDEX(DetailType!$E:$E,MATCH(技能数值计算!AC86,DetailType!$A:$A,0)),0)*IFERROR(IF(IF(INDEX(技能效果!AG:AG,MATCH((技能数值计算!$G86&amp;技能数值计算!AB$2)*1,技能效果!$B:$B,0))="",1,INDEX(技能效果!AG:AG,MATCH((技能数值计算!$G86&amp;技能数值计算!AB$2)*1,技能效果!$B:$B,0)))&gt;20,6,IF(INDEX(技能效果!AG:AG,MATCH((技能数值计算!$G86&amp;技能数值计算!AB$2)*1,技能效果!$B:$B,0))="",1,INDEX(技能效果!AG:AG,MATCH((技能数值计算!$G86&amp;技能数值计算!AB$2)*1,技能效果!$B:$B,0)))),0))</f>
        <v/>
      </c>
    </row>
    <row r="87" spans="7:31" x14ac:dyDescent="0.3">
      <c r="G87" s="77">
        <f>技能!B132</f>
        <v>1303010</v>
      </c>
      <c r="H87" s="78" t="str">
        <f>INDEX(技能!E:E,MATCH(技能数值计算!G87,技能!B:B,0))</f>
        <v>张郃技能</v>
      </c>
      <c r="I87" s="81">
        <v>6</v>
      </c>
      <c r="J87" s="85">
        <f t="shared" si="2"/>
        <v>6</v>
      </c>
      <c r="K87" s="86">
        <f t="shared" si="1"/>
        <v>6</v>
      </c>
      <c r="L87" s="83" t="str">
        <f>IFERROR(INDEX(技能效果!$C:$C,MATCH((技能数值计算!$G87&amp;技能数值计算!L$2)*1,技能效果!$B:$B,0)),"")</f>
        <v>张郃技能持续伤害</v>
      </c>
      <c r="M87" s="71">
        <f>IFERROR(INDEX(技能效果!$H:$H,MATCH((技能数值计算!$G87&amp;技能数值计算!L$2)*1,技能效果!$B:$B,0)),"")</f>
        <v>4017</v>
      </c>
      <c r="N87" s="75">
        <v>3</v>
      </c>
      <c r="O87" s="71">
        <f>IF(N87*IFERROR(INDEX(DetailType!$E:$E,MATCH(技能数值计算!M87,DetailType!$A:$A,0)),0)*IFERROR(IF(IF(INDEX(技能效果!R:R,MATCH((技能数值计算!$G87&amp;技能数值计算!L$2)*1,技能效果!$B:$B,0))="",1,INDEX(技能效果!R:R,MATCH((技能数值计算!$G87&amp;技能数值计算!L$2)*1,技能效果!$B:$B,0)))&gt;20,6,IF(INDEX(技能效果!R:R,MATCH((技能数值计算!$G87&amp;技能数值计算!L$2)*1,技能效果!$B:$B,0))="",1,INDEX(技能效果!R:R,MATCH((技能数值计算!$G87&amp;技能数值计算!L$2)*1,技能效果!$B:$B,0)))),0)=0,"",N87*IFERROR(INDEX(DetailType!$E:$E,MATCH(技能数值计算!M87,DetailType!$A:$A,0)),0)*IFERROR(IF(IF(INDEX(技能效果!R:R,MATCH((技能数值计算!$G87&amp;技能数值计算!L$2)*1,技能效果!$B:$B,0))="",1,INDEX(技能效果!R:R,MATCH((技能数值计算!$G87&amp;技能数值计算!L$2)*1,技能效果!$B:$B,0)))&gt;20,6,IF(INDEX(技能效果!R:R,MATCH((技能数值计算!$G87&amp;技能数值计算!L$2)*1,技能效果!$B:$B,0))="",1,INDEX(技能效果!R:R,MATCH((技能数值计算!$G87&amp;技能数值计算!L$2)*1,技能效果!$B:$B,0)))),0))</f>
        <v>3</v>
      </c>
      <c r="P87" s="71" t="str">
        <f>IFERROR(INDEX(技能效果!$C:$C,MATCH((技能数值计算!$G87&amp;技能数值计算!P$2)*1,技能效果!$B:$B,0)),"")</f>
        <v>张郃技能获得水晶</v>
      </c>
      <c r="Q87" s="71">
        <f>IFERROR(INDEX(技能效果!$H:$H,MATCH((技能数值计算!$G87&amp;技能数值计算!P$2)*1,技能效果!$B:$B,0)),"")</f>
        <v>3001</v>
      </c>
      <c r="R87" s="75">
        <v>2</v>
      </c>
      <c r="S87" s="71">
        <f>IF(R87*IFERROR(INDEX(DetailType!$E:$E,MATCH(技能数值计算!Q87,DetailType!$A:$A,0)),0)*IFERROR(IF(IF(INDEX(技能效果!V:V,MATCH((技能数值计算!$G87&amp;技能数值计算!P$2)*1,技能效果!$B:$B,0))="",1,INDEX(技能效果!V:V,MATCH((技能数值计算!$G87&amp;技能数值计算!P$2)*1,技能效果!$B:$B,0)))&gt;20,6,IF(INDEX(技能效果!V:V,MATCH((技能数值计算!$G87&amp;技能数值计算!P$2)*1,技能效果!$B:$B,0))="",1,INDEX(技能效果!V:V,MATCH((技能数值计算!$G87&amp;技能数值计算!P$2)*1,技能效果!$B:$B,0)))),0)=0,"",R87*IFERROR(INDEX(DetailType!$E:$E,MATCH(技能数值计算!Q87,DetailType!$A:$A,0)),0)*IFERROR(IF(IF(INDEX(技能效果!V:V,MATCH((技能数值计算!$G87&amp;技能数值计算!P$2)*1,技能效果!$B:$B,0))="",1,INDEX(技能效果!V:V,MATCH((技能数值计算!$G87&amp;技能数值计算!P$2)*1,技能效果!$B:$B,0)))&gt;20,6,IF(INDEX(技能效果!V:V,MATCH((技能数值计算!$G87&amp;技能数值计算!P$2)*1,技能效果!$B:$B,0))="",1,INDEX(技能效果!V:V,MATCH((技能数值计算!$G87&amp;技能数值计算!P$2)*1,技能效果!$B:$B,0)))),0))</f>
        <v>1</v>
      </c>
      <c r="T87" s="71" t="str">
        <f>IFERROR(INDEX(技能效果!$C:$C,MATCH((技能数值计算!$G87&amp;技能数值计算!T$2)*1,技能效果!$B:$B,0)),"")</f>
        <v>张郃技能触发水晶外壳</v>
      </c>
      <c r="U87" s="71">
        <f>IFERROR(INDEX(技能效果!$H:$H,MATCH((技能数值计算!$G87&amp;技能数值计算!T$2)*1,技能效果!$B:$B,0)),"")</f>
        <v>3005</v>
      </c>
      <c r="V87" s="75">
        <v>4</v>
      </c>
      <c r="W87" s="71">
        <f>IF(V87*IFERROR(INDEX(DetailType!$E:$E,MATCH(技能数值计算!U87,DetailType!$A:$A,0)),0)*IFERROR(IF(IF(INDEX(技能效果!Z:Z,MATCH((技能数值计算!$G87&amp;技能数值计算!T$2)*1,技能效果!$B:$B,0))="",1,INDEX(技能效果!Z:Z,MATCH((技能数值计算!$G87&amp;技能数值计算!T$2)*1,技能效果!$B:$B,0)))&gt;20,6,IF(INDEX(技能效果!Z:Z,MATCH((技能数值计算!$G87&amp;技能数值计算!T$2)*1,技能效果!$B:$B,0))="",1,INDEX(技能效果!Z:Z,MATCH((技能数值计算!$G87&amp;技能数值计算!T$2)*1,技能效果!$B:$B,0)))),0)=0,"",V87*IFERROR(INDEX(DetailType!$E:$E,MATCH(技能数值计算!U87,DetailType!$A:$A,0)),0)*IFERROR(IF(IF(INDEX(技能效果!Z:Z,MATCH((技能数值计算!$G87&amp;技能数值计算!T$2)*1,技能效果!$B:$B,0))="",1,INDEX(技能效果!Z:Z,MATCH((技能数值计算!$G87&amp;技能数值计算!T$2)*1,技能效果!$B:$B,0)))&gt;20,6,IF(INDEX(技能效果!Z:Z,MATCH((技能数值计算!$G87&amp;技能数值计算!T$2)*1,技能效果!$B:$B,0))="",1,INDEX(技能效果!Z:Z,MATCH((技能数值计算!$G87&amp;技能数值计算!T$2)*1,技能效果!$B:$B,0)))),0))</f>
        <v>2</v>
      </c>
      <c r="X87" s="71" t="str">
        <f>IFERROR(INDEX(技能效果!$C:$C,MATCH((技能数值计算!$G87&amp;技能数值计算!X$2)*1,技能效果!$B:$B,0)),"")</f>
        <v/>
      </c>
      <c r="Y87" s="71" t="str">
        <f>IFERROR(INDEX(技能效果!$H:$H,MATCH((技能数值计算!$G87&amp;技能数值计算!X$2)*1,技能效果!$B:$B,0)),"")</f>
        <v/>
      </c>
      <c r="Z87" s="75"/>
      <c r="AA87" s="71" t="str">
        <f>IF(Z87*IFERROR(INDEX(DetailType!$E:$E,MATCH(技能数值计算!Y87,DetailType!$A:$A,0)),0)*IFERROR(IF(IF(INDEX(技能效果!AD:AD,MATCH((技能数值计算!$G87&amp;技能数值计算!X$2)*1,技能效果!$B:$B,0))="",1,INDEX(技能效果!AD:AD,MATCH((技能数值计算!$G87&amp;技能数值计算!X$2)*1,技能效果!$B:$B,0)))&gt;20,6,IF(INDEX(技能效果!AD:AD,MATCH((技能数值计算!$G87&amp;技能数值计算!X$2)*1,技能效果!$B:$B,0))="",1,INDEX(技能效果!AD:AD,MATCH((技能数值计算!$G87&amp;技能数值计算!X$2)*1,技能效果!$B:$B,0)))),0)=0,"",Z87*IFERROR(INDEX(DetailType!$E:$E,MATCH(技能数值计算!Y87,DetailType!$A:$A,0)),0)*IFERROR(IF(IF(INDEX(技能效果!AD:AD,MATCH((技能数值计算!$G87&amp;技能数值计算!X$2)*1,技能效果!$B:$B,0))="",1,INDEX(技能效果!AD:AD,MATCH((技能数值计算!$G87&amp;技能数值计算!X$2)*1,技能效果!$B:$B,0)))&gt;20,6,IF(INDEX(技能效果!AD:AD,MATCH((技能数值计算!$G87&amp;技能数值计算!X$2)*1,技能效果!$B:$B,0))="",1,INDEX(技能效果!AD:AD,MATCH((技能数值计算!$G87&amp;技能数值计算!X$2)*1,技能效果!$B:$B,0)))),0))</f>
        <v/>
      </c>
      <c r="AB87" s="71" t="str">
        <f>IFERROR(INDEX(技能效果!$C:$C,MATCH((技能数值计算!$G87&amp;技能数值计算!AB$2)*1,技能效果!$B:$B,0)),"")</f>
        <v/>
      </c>
      <c r="AC87" s="71" t="str">
        <f>IFERROR(INDEX(技能效果!$H:$H,MATCH((技能数值计算!$G87&amp;技能数值计算!AB$2)*1,技能效果!$B:$B,0)),"")</f>
        <v/>
      </c>
      <c r="AD87" s="75"/>
      <c r="AE87" s="72" t="str">
        <f>IF(AD87*IFERROR(INDEX(DetailType!$E:$E,MATCH(技能数值计算!AC87,DetailType!$A:$A,0)),0)*IFERROR(IF(IF(INDEX(技能效果!AG:AG,MATCH((技能数值计算!$G87&amp;技能数值计算!AB$2)*1,技能效果!$B:$B,0))="",1,INDEX(技能效果!AG:AG,MATCH((技能数值计算!$G87&amp;技能数值计算!AB$2)*1,技能效果!$B:$B,0)))&gt;20,6,IF(INDEX(技能效果!AG:AG,MATCH((技能数值计算!$G87&amp;技能数值计算!AB$2)*1,技能效果!$B:$B,0))="",1,INDEX(技能效果!AG:AG,MATCH((技能数值计算!$G87&amp;技能数值计算!AB$2)*1,技能效果!$B:$B,0)))),0)=0,"",AD87*IFERROR(INDEX(DetailType!$E:$E,MATCH(技能数值计算!AC87,DetailType!$A:$A,0)),0)*IFERROR(IF(IF(INDEX(技能效果!AG:AG,MATCH((技能数值计算!$G87&amp;技能数值计算!AB$2)*1,技能效果!$B:$B,0))="",1,INDEX(技能效果!AG:AG,MATCH((技能数值计算!$G87&amp;技能数值计算!AB$2)*1,技能效果!$B:$B,0)))&gt;20,6,IF(INDEX(技能效果!AG:AG,MATCH((技能数值计算!$G87&amp;技能数值计算!AB$2)*1,技能效果!$B:$B,0))="",1,INDEX(技能效果!AG:AG,MATCH((技能数值计算!$G87&amp;技能数值计算!AB$2)*1,技能效果!$B:$B,0)))),0))</f>
        <v/>
      </c>
    </row>
    <row r="88" spans="7:31" x14ac:dyDescent="0.3">
      <c r="G88" s="77">
        <f>技能!B133</f>
        <v>1303011</v>
      </c>
      <c r="H88" s="78" t="str">
        <f>INDEX(技能!E:E,MATCH(技能数值计算!G88,技能!B:B,0))</f>
        <v>张飞技能</v>
      </c>
      <c r="I88" s="81">
        <v>6</v>
      </c>
      <c r="J88" s="85">
        <f t="shared" si="2"/>
        <v>6</v>
      </c>
      <c r="K88" s="86">
        <f t="shared" si="1"/>
        <v>10.6</v>
      </c>
      <c r="L88" s="83" t="str">
        <f>IFERROR(INDEX(技能效果!$C:$C,MATCH((技能数值计算!$G88&amp;技能数值计算!L$2)*1,技能效果!$B:$B,0)),"")</f>
        <v>张飞使目标进入避难</v>
      </c>
      <c r="M88" s="71">
        <f>IFERROR(INDEX(技能效果!$H:$H,MATCH((技能数值计算!$G88&amp;技能数值计算!L$2)*1,技能效果!$B:$B,0)),"")</f>
        <v>4038</v>
      </c>
      <c r="N88" s="75">
        <v>1</v>
      </c>
      <c r="O88" s="71">
        <f>IF(N88*IFERROR(INDEX(DetailType!$E:$E,MATCH(技能数值计算!M88,DetailType!$A:$A,0)),0)*IFERROR(IF(IF(INDEX(技能效果!R:R,MATCH((技能数值计算!$G88&amp;技能数值计算!L$2)*1,技能效果!$B:$B,0))="",1,INDEX(技能效果!R:R,MATCH((技能数值计算!$G88&amp;技能数值计算!L$2)*1,技能效果!$B:$B,0)))&gt;20,6,IF(INDEX(技能效果!R:R,MATCH((技能数值计算!$G88&amp;技能数值计算!L$2)*1,技能效果!$B:$B,0))="",1,INDEX(技能效果!R:R,MATCH((技能数值计算!$G88&amp;技能数值计算!L$2)*1,技能效果!$B:$B,0)))),0)=0,"",N88*IFERROR(INDEX(DetailType!$E:$E,MATCH(技能数值计算!M88,DetailType!$A:$A,0)),0)*IFERROR(IF(IF(INDEX(技能效果!R:R,MATCH((技能数值计算!$G88&amp;技能数值计算!L$2)*1,技能效果!$B:$B,0))="",1,INDEX(技能效果!R:R,MATCH((技能数值计算!$G88&amp;技能数值计算!L$2)*1,技能效果!$B:$B,0)))&gt;20,6,IF(INDEX(技能效果!R:R,MATCH((技能数值计算!$G88&amp;技能数值计算!L$2)*1,技能效果!$B:$B,0))="",1,INDEX(技能效果!R:R,MATCH((技能数值计算!$G88&amp;技能数值计算!L$2)*1,技能效果!$B:$B,0)))),0))</f>
        <v>6</v>
      </c>
      <c r="P88" s="71" t="str">
        <f>IFERROR(INDEX(技能效果!$C:$C,MATCH((技能数值计算!$G88&amp;技能数值计算!P$2)*1,技能效果!$B:$B,0)),"")</f>
        <v>张飞基于目标已损失生命治疗</v>
      </c>
      <c r="Q88" s="71">
        <f>IFERROR(INDEX(技能效果!$H:$H,MATCH((技能数值计算!$G88&amp;技能数值计算!P$2)*1,技能效果!$B:$B,0)),"")</f>
        <v>2004</v>
      </c>
      <c r="R88" s="75">
        <v>0.15</v>
      </c>
      <c r="S88" s="71">
        <f>IF(R88*IFERROR(INDEX(DetailType!$E:$E,MATCH(技能数值计算!Q88,DetailType!$A:$A,0)),0)*IFERROR(IF(IF(INDEX(技能效果!V:V,MATCH((技能数值计算!$G88&amp;技能数值计算!P$2)*1,技能效果!$B:$B,0))="",1,INDEX(技能效果!V:V,MATCH((技能数值计算!$G88&amp;技能数值计算!P$2)*1,技能效果!$B:$B,0)))&gt;20,6,IF(INDEX(技能效果!V:V,MATCH((技能数值计算!$G88&amp;技能数值计算!P$2)*1,技能效果!$B:$B,0))="",1,INDEX(技能效果!V:V,MATCH((技能数值计算!$G88&amp;技能数值计算!P$2)*1,技能效果!$B:$B,0)))),0)=0,"",R88*IFERROR(INDEX(DetailType!$E:$E,MATCH(技能数值计算!Q88,DetailType!$A:$A,0)),0)*IFERROR(IF(IF(INDEX(技能效果!V:V,MATCH((技能数值计算!$G88&amp;技能数值计算!P$2)*1,技能效果!$B:$B,0))="",1,INDEX(技能效果!V:V,MATCH((技能数值计算!$G88&amp;技能数值计算!P$2)*1,技能效果!$B:$B,0)))&gt;20,6,IF(INDEX(技能效果!V:V,MATCH((技能数值计算!$G88&amp;技能数值计算!P$2)*1,技能效果!$B:$B,0))="",1,INDEX(技能效果!V:V,MATCH((技能数值计算!$G88&amp;技能数值计算!P$2)*1,技能效果!$B:$B,0)))),0))</f>
        <v>0.6</v>
      </c>
      <c r="T88" s="71" t="str">
        <f>IFERROR(INDEX(技能效果!$C:$C,MATCH((技能数值计算!$G88&amp;技能数值计算!T$2)*1,技能效果!$B:$B,0)),"")</f>
        <v>张飞基于攻击治疗</v>
      </c>
      <c r="U88" s="71">
        <f>IFERROR(INDEX(技能效果!$H:$H,MATCH((技能数值计算!$G88&amp;技能数值计算!T$2)*1,技能效果!$B:$B,0)),"")</f>
        <v>2001</v>
      </c>
      <c r="V88" s="75">
        <v>2</v>
      </c>
      <c r="W88" s="71">
        <f>IF(V88*IFERROR(INDEX(DetailType!$E:$E,MATCH(技能数值计算!U88,DetailType!$A:$A,0)),0)*IFERROR(IF(IF(INDEX(技能效果!Z:Z,MATCH((技能数值计算!$G88&amp;技能数值计算!T$2)*1,技能效果!$B:$B,0))="",1,INDEX(技能效果!Z:Z,MATCH((技能数值计算!$G88&amp;技能数值计算!T$2)*1,技能效果!$B:$B,0)))&gt;20,6,IF(INDEX(技能效果!Z:Z,MATCH((技能数值计算!$G88&amp;技能数值计算!T$2)*1,技能效果!$B:$B,0))="",1,INDEX(技能效果!Z:Z,MATCH((技能数值计算!$G88&amp;技能数值计算!T$2)*1,技能效果!$B:$B,0)))),0)=0,"",V88*IFERROR(INDEX(DetailType!$E:$E,MATCH(技能数值计算!U88,DetailType!$A:$A,0)),0)*IFERROR(IF(IF(INDEX(技能效果!Z:Z,MATCH((技能数值计算!$G88&amp;技能数值计算!T$2)*1,技能效果!$B:$B,0))="",1,INDEX(技能效果!Z:Z,MATCH((技能数值计算!$G88&amp;技能数值计算!T$2)*1,技能效果!$B:$B,0)))&gt;20,6,IF(INDEX(技能效果!Z:Z,MATCH((技能数值计算!$G88&amp;技能数值计算!T$2)*1,技能效果!$B:$B,0))="",1,INDEX(技能效果!Z:Z,MATCH((技能数值计算!$G88&amp;技能数值计算!T$2)*1,技能效果!$B:$B,0)))),0))</f>
        <v>4</v>
      </c>
      <c r="X88" s="71" t="str">
        <f>IFERROR(INDEX(技能效果!$C:$C,MATCH((技能数值计算!$G88&amp;技能数值计算!X$2)*1,技能效果!$B:$B,0)),"")</f>
        <v/>
      </c>
      <c r="Y88" s="71" t="str">
        <f>IFERROR(INDEX(技能效果!$H:$H,MATCH((技能数值计算!$G88&amp;技能数值计算!X$2)*1,技能效果!$B:$B,0)),"")</f>
        <v/>
      </c>
      <c r="Z88" s="75"/>
      <c r="AA88" s="71" t="str">
        <f>IF(Z88*IFERROR(INDEX(DetailType!$E:$E,MATCH(技能数值计算!Y88,DetailType!$A:$A,0)),0)*IFERROR(IF(IF(INDEX(技能效果!AD:AD,MATCH((技能数值计算!$G88&amp;技能数值计算!X$2)*1,技能效果!$B:$B,0))="",1,INDEX(技能效果!AD:AD,MATCH((技能数值计算!$G88&amp;技能数值计算!X$2)*1,技能效果!$B:$B,0)))&gt;20,6,IF(INDEX(技能效果!AD:AD,MATCH((技能数值计算!$G88&amp;技能数值计算!X$2)*1,技能效果!$B:$B,0))="",1,INDEX(技能效果!AD:AD,MATCH((技能数值计算!$G88&amp;技能数值计算!X$2)*1,技能效果!$B:$B,0)))),0)=0,"",Z88*IFERROR(INDEX(DetailType!$E:$E,MATCH(技能数值计算!Y88,DetailType!$A:$A,0)),0)*IFERROR(IF(IF(INDEX(技能效果!AD:AD,MATCH((技能数值计算!$G88&amp;技能数值计算!X$2)*1,技能效果!$B:$B,0))="",1,INDEX(技能效果!AD:AD,MATCH((技能数值计算!$G88&amp;技能数值计算!X$2)*1,技能效果!$B:$B,0)))&gt;20,6,IF(INDEX(技能效果!AD:AD,MATCH((技能数值计算!$G88&amp;技能数值计算!X$2)*1,技能效果!$B:$B,0))="",1,INDEX(技能效果!AD:AD,MATCH((技能数值计算!$G88&amp;技能数值计算!X$2)*1,技能效果!$B:$B,0)))),0))</f>
        <v/>
      </c>
      <c r="AB88" s="71" t="str">
        <f>IFERROR(INDEX(技能效果!$C:$C,MATCH((技能数值计算!$G88&amp;技能数值计算!AB$2)*1,技能效果!$B:$B,0)),"")</f>
        <v/>
      </c>
      <c r="AC88" s="71" t="str">
        <f>IFERROR(INDEX(技能效果!$H:$H,MATCH((技能数值计算!$G88&amp;技能数值计算!AB$2)*1,技能效果!$B:$B,0)),"")</f>
        <v/>
      </c>
      <c r="AD88" s="75"/>
      <c r="AE88" s="72" t="str">
        <f>IF(AD88*IFERROR(INDEX(DetailType!$E:$E,MATCH(技能数值计算!AC88,DetailType!$A:$A,0)),0)*IFERROR(IF(IF(INDEX(技能效果!AG:AG,MATCH((技能数值计算!$G88&amp;技能数值计算!AB$2)*1,技能效果!$B:$B,0))="",1,INDEX(技能效果!AG:AG,MATCH((技能数值计算!$G88&amp;技能数值计算!AB$2)*1,技能效果!$B:$B,0)))&gt;20,6,IF(INDEX(技能效果!AG:AG,MATCH((技能数值计算!$G88&amp;技能数值计算!AB$2)*1,技能效果!$B:$B,0))="",1,INDEX(技能效果!AG:AG,MATCH((技能数值计算!$G88&amp;技能数值计算!AB$2)*1,技能效果!$B:$B,0)))),0)=0,"",AD88*IFERROR(INDEX(DetailType!$E:$E,MATCH(技能数值计算!AC88,DetailType!$A:$A,0)),0)*IFERROR(IF(IF(INDEX(技能效果!AG:AG,MATCH((技能数值计算!$G88&amp;技能数值计算!AB$2)*1,技能效果!$B:$B,0))="",1,INDEX(技能效果!AG:AG,MATCH((技能数值计算!$G88&amp;技能数值计算!AB$2)*1,技能效果!$B:$B,0)))&gt;20,6,IF(INDEX(技能效果!AG:AG,MATCH((技能数值计算!$G88&amp;技能数值计算!AB$2)*1,技能效果!$B:$B,0))="",1,INDEX(技能效果!AG:AG,MATCH((技能数值计算!$G88&amp;技能数值计算!AB$2)*1,技能效果!$B:$B,0)))),0))</f>
        <v/>
      </c>
    </row>
    <row r="89" spans="7:31" x14ac:dyDescent="0.3">
      <c r="G89" s="77">
        <f>技能!B134</f>
        <v>1303012</v>
      </c>
      <c r="H89" s="78" t="str">
        <f>INDEX(技能!E:E,MATCH(技能数值计算!G89,技能!B:B,0))</f>
        <v>夏侯惇技能</v>
      </c>
      <c r="I89" s="81">
        <v>8</v>
      </c>
      <c r="J89" s="85">
        <f t="shared" si="2"/>
        <v>7</v>
      </c>
      <c r="K89" s="86">
        <f t="shared" si="1"/>
        <v>9</v>
      </c>
      <c r="L89" s="83" t="str">
        <f>IFERROR(INDEX(技能效果!$C:$C,MATCH((技能数值计算!$G89&amp;技能数值计算!L$2)*1,技能效果!$B:$B,0)),"")</f>
        <v>夏侯惇技能伤害</v>
      </c>
      <c r="M89" s="71">
        <f>IFERROR(INDEX(技能效果!$H:$H,MATCH((技能数值计算!$G89&amp;技能数值计算!L$2)*1,技能效果!$B:$B,0)),"")</f>
        <v>1001</v>
      </c>
      <c r="N89" s="75">
        <v>3</v>
      </c>
      <c r="O89" s="71">
        <f>IF(N89*IFERROR(INDEX(DetailType!$E:$E,MATCH(技能数值计算!M89,DetailType!$A:$A,0)),0)*IFERROR(IF(IF(INDEX(技能效果!R:R,MATCH((技能数值计算!$G89&amp;技能数值计算!L$2)*1,技能效果!$B:$B,0))="",1,INDEX(技能效果!R:R,MATCH((技能数值计算!$G89&amp;技能数值计算!L$2)*1,技能效果!$B:$B,0)))&gt;20,6,IF(INDEX(技能效果!R:R,MATCH((技能数值计算!$G89&amp;技能数值计算!L$2)*1,技能效果!$B:$B,0))="",1,INDEX(技能效果!R:R,MATCH((技能数值计算!$G89&amp;技能数值计算!L$2)*1,技能效果!$B:$B,0)))),0)=0,"",N89*IFERROR(INDEX(DetailType!$E:$E,MATCH(技能数值计算!M89,DetailType!$A:$A,0)),0)*IFERROR(IF(IF(INDEX(技能效果!R:R,MATCH((技能数值计算!$G89&amp;技能数值计算!L$2)*1,技能效果!$B:$B,0))="",1,INDEX(技能效果!R:R,MATCH((技能数值计算!$G89&amp;技能数值计算!L$2)*1,技能效果!$B:$B,0)))&gt;20,6,IF(INDEX(技能效果!R:R,MATCH((技能数值计算!$G89&amp;技能数值计算!L$2)*1,技能效果!$B:$B,0))="",1,INDEX(技能效果!R:R,MATCH((技能数值计算!$G89&amp;技能数值计算!L$2)*1,技能效果!$B:$B,0)))),0))</f>
        <v>3</v>
      </c>
      <c r="P89" s="71" t="str">
        <f>IFERROR(INDEX(技能效果!$C:$C,MATCH((技能数值计算!$G89&amp;技能数值计算!P$2)*1,技能效果!$B:$B,0)),"")</f>
        <v>夏侯惇技能减攻击</v>
      </c>
      <c r="Q89" s="71">
        <f>IFERROR(INDEX(技能效果!$H:$H,MATCH((技能数值计算!$G89&amp;技能数值计算!P$2)*1,技能效果!$B:$B,0)),"")</f>
        <v>4026</v>
      </c>
      <c r="R89" s="75">
        <v>0.5</v>
      </c>
      <c r="S89" s="71">
        <f>IF(R89*IFERROR(INDEX(DetailType!$E:$E,MATCH(技能数值计算!Q89,DetailType!$A:$A,0)),0)*IFERROR(IF(IF(INDEX(技能效果!V:V,MATCH((技能数值计算!$G89&amp;技能数值计算!P$2)*1,技能效果!$B:$B,0))="",1,INDEX(技能效果!V:V,MATCH((技能数值计算!$G89&amp;技能数值计算!P$2)*1,技能效果!$B:$B,0)))&gt;20,6,IF(INDEX(技能效果!V:V,MATCH((技能数值计算!$G89&amp;技能数值计算!P$2)*1,技能效果!$B:$B,0))="",1,INDEX(技能效果!V:V,MATCH((技能数值计算!$G89&amp;技能数值计算!P$2)*1,技能效果!$B:$B,0)))),0)=0,"",R89*IFERROR(INDEX(DetailType!$E:$E,MATCH(技能数值计算!Q89,DetailType!$A:$A,0)),0)*IFERROR(IF(IF(INDEX(技能效果!V:V,MATCH((技能数值计算!$G89&amp;技能数值计算!P$2)*1,技能效果!$B:$B,0))="",1,INDEX(技能效果!V:V,MATCH((技能数值计算!$G89&amp;技能数值计算!P$2)*1,技能效果!$B:$B,0)))&gt;20,6,IF(INDEX(技能效果!V:V,MATCH((技能数值计算!$G89&amp;技能数值计算!P$2)*1,技能效果!$B:$B,0))="",1,INDEX(技能效果!V:V,MATCH((技能数值计算!$G89&amp;技能数值计算!P$2)*1,技能效果!$B:$B,0)))),0))</f>
        <v>1.5</v>
      </c>
      <c r="T89" s="71" t="str">
        <f>IFERROR(INDEX(技能效果!$C:$C,MATCH((技能数值计算!$G89&amp;技能数值计算!T$2)*1,技能效果!$B:$B,0)),"")</f>
        <v>夏侯惇共死印记自身</v>
      </c>
      <c r="U89" s="71">
        <f>IFERROR(INDEX(技能效果!$H:$H,MATCH((技能数值计算!$G89&amp;技能数值计算!T$2)*1,技能效果!$B:$B,0)),"")</f>
        <v>4109</v>
      </c>
      <c r="V89" s="75">
        <v>3</v>
      </c>
      <c r="W89" s="71">
        <f>IF(V89*IFERROR(INDEX(DetailType!$E:$E,MATCH(技能数值计算!U89,DetailType!$A:$A,0)),0)*IFERROR(IF(IF(INDEX(技能效果!Z:Z,MATCH((技能数值计算!$G89&amp;技能数值计算!T$2)*1,技能效果!$B:$B,0))="",1,INDEX(技能效果!Z:Z,MATCH((技能数值计算!$G89&amp;技能数值计算!T$2)*1,技能效果!$B:$B,0)))&gt;20,6,IF(INDEX(技能效果!Z:Z,MATCH((技能数值计算!$G89&amp;技能数值计算!T$2)*1,技能效果!$B:$B,0))="",1,INDEX(技能效果!Z:Z,MATCH((技能数值计算!$G89&amp;技能数值计算!T$2)*1,技能效果!$B:$B,0)))),0)=0,"",V89*IFERROR(INDEX(DetailType!$E:$E,MATCH(技能数值计算!U89,DetailType!$A:$A,0)),0)*IFERROR(IF(IF(INDEX(技能效果!Z:Z,MATCH((技能数值计算!$G89&amp;技能数值计算!T$2)*1,技能效果!$B:$B,0))="",1,INDEX(技能效果!Z:Z,MATCH((技能数值计算!$G89&amp;技能数值计算!T$2)*1,技能效果!$B:$B,0)))&gt;20,6,IF(INDEX(技能效果!Z:Z,MATCH((技能数值计算!$G89&amp;技能数值计算!T$2)*1,技能效果!$B:$B,0))="",1,INDEX(技能效果!Z:Z,MATCH((技能数值计算!$G89&amp;技能数值计算!T$2)*1,技能效果!$B:$B,0)))),0))</f>
        <v>1.5</v>
      </c>
      <c r="X89" s="71" t="str">
        <f>IFERROR(INDEX(技能效果!$C:$C,MATCH((技能数值计算!$G89&amp;技能数值计算!X$2)*1,技能效果!$B:$B,0)),"")</f>
        <v>夏侯惇共死印记攻击目标</v>
      </c>
      <c r="Y89" s="71">
        <f>IFERROR(INDEX(技能效果!$H:$H,MATCH((技能数值计算!$G89&amp;技能数值计算!X$2)*1,技能效果!$B:$B,0)),"")</f>
        <v>4109</v>
      </c>
      <c r="Z89" s="75">
        <v>3</v>
      </c>
      <c r="AA89" s="71">
        <f>IF(Z89*IFERROR(INDEX(DetailType!$E:$E,MATCH(技能数值计算!Y89,DetailType!$A:$A,0)),0)*IFERROR(IF(IF(INDEX(技能效果!AD:AD,MATCH((技能数值计算!$G89&amp;技能数值计算!X$2)*1,技能效果!$B:$B,0))="",1,INDEX(技能效果!AD:AD,MATCH((技能数值计算!$G89&amp;技能数值计算!X$2)*1,技能效果!$B:$B,0)))&gt;20,6,IF(INDEX(技能效果!AD:AD,MATCH((技能数值计算!$G89&amp;技能数值计算!X$2)*1,技能效果!$B:$B,0))="",1,INDEX(技能效果!AD:AD,MATCH((技能数值计算!$G89&amp;技能数值计算!X$2)*1,技能效果!$B:$B,0)))),0)=0,"",Z89*IFERROR(INDEX(DetailType!$E:$E,MATCH(技能数值计算!Y89,DetailType!$A:$A,0)),0)*IFERROR(IF(IF(INDEX(技能效果!AD:AD,MATCH((技能数值计算!$G89&amp;技能数值计算!X$2)*1,技能效果!$B:$B,0))="",1,INDEX(技能效果!AD:AD,MATCH((技能数值计算!$G89&amp;技能数值计算!X$2)*1,技能效果!$B:$B,0)))&gt;20,6,IF(INDEX(技能效果!AD:AD,MATCH((技能数值计算!$G89&amp;技能数值计算!X$2)*1,技能效果!$B:$B,0))="",1,INDEX(技能效果!AD:AD,MATCH((技能数值计算!$G89&amp;技能数值计算!X$2)*1,技能效果!$B:$B,0)))),0))</f>
        <v>1.5</v>
      </c>
      <c r="AB89" s="71" t="str">
        <f>IFERROR(INDEX(技能效果!$C:$C,MATCH((技能数值计算!$G89&amp;技能数值计算!AB$2)*1,技能效果!$B:$B,0)),"")</f>
        <v>夏侯惇共死印记减攻击目标</v>
      </c>
      <c r="AC89" s="71">
        <f>IFERROR(INDEX(技能效果!$H:$H,MATCH((技能数值计算!$G89&amp;技能数值计算!AB$2)*1,技能效果!$B:$B,0)),"")</f>
        <v>4109</v>
      </c>
      <c r="AD89" s="75">
        <v>3</v>
      </c>
      <c r="AE89" s="72">
        <f>IF(AD89*IFERROR(INDEX(DetailType!$E:$E,MATCH(技能数值计算!AC89,DetailType!$A:$A,0)),0)*IFERROR(IF(IF(INDEX(技能效果!AG:AG,MATCH((技能数值计算!$G89&amp;技能数值计算!AB$2)*1,技能效果!$B:$B,0))="",1,INDEX(技能效果!AG:AG,MATCH((技能数值计算!$G89&amp;技能数值计算!AB$2)*1,技能效果!$B:$B,0)))&gt;20,6,IF(INDEX(技能效果!AG:AG,MATCH((技能数值计算!$G89&amp;技能数值计算!AB$2)*1,技能效果!$B:$B,0))="",1,INDEX(技能效果!AG:AG,MATCH((技能数值计算!$G89&amp;技能数值计算!AB$2)*1,技能效果!$B:$B,0)))),0)=0,"",AD89*IFERROR(INDEX(DetailType!$E:$E,MATCH(技能数值计算!AC89,DetailType!$A:$A,0)),0)*IFERROR(IF(IF(INDEX(技能效果!AG:AG,MATCH((技能数值计算!$G89&amp;技能数值计算!AB$2)*1,技能效果!$B:$B,0))="",1,INDEX(技能效果!AG:AG,MATCH((技能数值计算!$G89&amp;技能数值计算!AB$2)*1,技能效果!$B:$B,0)))&gt;20,6,IF(INDEX(技能效果!AG:AG,MATCH((技能数值计算!$G89&amp;技能数值计算!AB$2)*1,技能效果!$B:$B,0))="",1,INDEX(技能效果!AG:AG,MATCH((技能数值计算!$G89&amp;技能数值计算!AB$2)*1,技能效果!$B:$B,0)))),0))</f>
        <v>1.5</v>
      </c>
    </row>
    <row r="90" spans="7:31" x14ac:dyDescent="0.3">
      <c r="G90" s="77">
        <f>技能!B135</f>
        <v>1303013</v>
      </c>
      <c r="H90" s="78" t="str">
        <f>INDEX(技能!E:E,MATCH(技能数值计算!G90,技能!B:B,0))</f>
        <v>塞伯罗斯技能</v>
      </c>
      <c r="I90" s="81">
        <v>4</v>
      </c>
      <c r="J90" s="85">
        <f t="shared" si="2"/>
        <v>5</v>
      </c>
      <c r="K90" s="86">
        <f t="shared" si="1"/>
        <v>1.7</v>
      </c>
      <c r="L90" s="83" t="str">
        <f>IFERROR(INDEX(技能效果!$C:$C,MATCH((技能数值计算!$G90&amp;技能数值计算!L$2)*1,技能效果!$B:$B,0)),"")</f>
        <v>塞伯罗斯技能伤害</v>
      </c>
      <c r="M90" s="71">
        <f>IFERROR(INDEX(技能效果!$H:$H,MATCH((技能数值计算!$G90&amp;技能数值计算!L$2)*1,技能效果!$B:$B,0)),"")</f>
        <v>1001</v>
      </c>
      <c r="N90" s="75">
        <v>1.7</v>
      </c>
      <c r="O90" s="71">
        <f>IF(N90*IFERROR(INDEX(DetailType!$E:$E,MATCH(技能数值计算!M90,DetailType!$A:$A,0)),0)*IFERROR(IF(IF(INDEX(技能效果!R:R,MATCH((技能数值计算!$G90&amp;技能数值计算!L$2)*1,技能效果!$B:$B,0))="",1,INDEX(技能效果!R:R,MATCH((技能数值计算!$G90&amp;技能数值计算!L$2)*1,技能效果!$B:$B,0)))&gt;20,6,IF(INDEX(技能效果!R:R,MATCH((技能数值计算!$G90&amp;技能数值计算!L$2)*1,技能效果!$B:$B,0))="",1,INDEX(技能效果!R:R,MATCH((技能数值计算!$G90&amp;技能数值计算!L$2)*1,技能效果!$B:$B,0)))),0)=0,"",N90*IFERROR(INDEX(DetailType!$E:$E,MATCH(技能数值计算!M90,DetailType!$A:$A,0)),0)*IFERROR(IF(IF(INDEX(技能效果!R:R,MATCH((技能数值计算!$G90&amp;技能数值计算!L$2)*1,技能效果!$B:$B,0))="",1,INDEX(技能效果!R:R,MATCH((技能数值计算!$G90&amp;技能数值计算!L$2)*1,技能效果!$B:$B,0)))&gt;20,6,IF(INDEX(技能效果!R:R,MATCH((技能数值计算!$G90&amp;技能数值计算!L$2)*1,技能效果!$B:$B,0))="",1,INDEX(技能效果!R:R,MATCH((技能数值计算!$G90&amp;技能数值计算!L$2)*1,技能效果!$B:$B,0)))),0))</f>
        <v>1.7</v>
      </c>
      <c r="P90" s="71" t="str">
        <f>IFERROR(INDEX(技能效果!$C:$C,MATCH((技能数值计算!$G90&amp;技能数值计算!P$2)*1,技能效果!$B:$B,0)),"")</f>
        <v/>
      </c>
      <c r="Q90" s="71" t="str">
        <f>IFERROR(INDEX(技能效果!$H:$H,MATCH((技能数值计算!$G90&amp;技能数值计算!P$2)*1,技能效果!$B:$B,0)),"")</f>
        <v/>
      </c>
      <c r="R90" s="75"/>
      <c r="S90" s="71" t="str">
        <f>IF(R90*IFERROR(INDEX(DetailType!$E:$E,MATCH(技能数值计算!Q90,DetailType!$A:$A,0)),0)*IFERROR(IF(IF(INDEX(技能效果!V:V,MATCH((技能数值计算!$G90&amp;技能数值计算!P$2)*1,技能效果!$B:$B,0))="",1,INDEX(技能效果!V:V,MATCH((技能数值计算!$G90&amp;技能数值计算!P$2)*1,技能效果!$B:$B,0)))&gt;20,6,IF(INDEX(技能效果!V:V,MATCH((技能数值计算!$G90&amp;技能数值计算!P$2)*1,技能效果!$B:$B,0))="",1,INDEX(技能效果!V:V,MATCH((技能数值计算!$G90&amp;技能数值计算!P$2)*1,技能效果!$B:$B,0)))),0)=0,"",R90*IFERROR(INDEX(DetailType!$E:$E,MATCH(技能数值计算!Q90,DetailType!$A:$A,0)),0)*IFERROR(IF(IF(INDEX(技能效果!V:V,MATCH((技能数值计算!$G90&amp;技能数值计算!P$2)*1,技能效果!$B:$B,0))="",1,INDEX(技能效果!V:V,MATCH((技能数值计算!$G90&amp;技能数值计算!P$2)*1,技能效果!$B:$B,0)))&gt;20,6,IF(INDEX(技能效果!V:V,MATCH((技能数值计算!$G90&amp;技能数值计算!P$2)*1,技能效果!$B:$B,0))="",1,INDEX(技能效果!V:V,MATCH((技能数值计算!$G90&amp;技能数值计算!P$2)*1,技能效果!$B:$B,0)))),0))</f>
        <v/>
      </c>
      <c r="T90" s="71" t="str">
        <f>IFERROR(INDEX(技能效果!$C:$C,MATCH((技能数值计算!$G90&amp;技能数值计算!T$2)*1,技能效果!$B:$B,0)),"")</f>
        <v/>
      </c>
      <c r="U90" s="71" t="str">
        <f>IFERROR(INDEX(技能效果!$H:$H,MATCH((技能数值计算!$G90&amp;技能数值计算!T$2)*1,技能效果!$B:$B,0)),"")</f>
        <v/>
      </c>
      <c r="V90" s="75"/>
      <c r="W90" s="71" t="str">
        <f>IF(V90*IFERROR(INDEX(DetailType!$E:$E,MATCH(技能数值计算!U90,DetailType!$A:$A,0)),0)*IFERROR(IF(IF(INDEX(技能效果!Z:Z,MATCH((技能数值计算!$G90&amp;技能数值计算!T$2)*1,技能效果!$B:$B,0))="",1,INDEX(技能效果!Z:Z,MATCH((技能数值计算!$G90&amp;技能数值计算!T$2)*1,技能效果!$B:$B,0)))&gt;20,6,IF(INDEX(技能效果!Z:Z,MATCH((技能数值计算!$G90&amp;技能数值计算!T$2)*1,技能效果!$B:$B,0))="",1,INDEX(技能效果!Z:Z,MATCH((技能数值计算!$G90&amp;技能数值计算!T$2)*1,技能效果!$B:$B,0)))),0)=0,"",V90*IFERROR(INDEX(DetailType!$E:$E,MATCH(技能数值计算!U90,DetailType!$A:$A,0)),0)*IFERROR(IF(IF(INDEX(技能效果!Z:Z,MATCH((技能数值计算!$G90&amp;技能数值计算!T$2)*1,技能效果!$B:$B,0))="",1,INDEX(技能效果!Z:Z,MATCH((技能数值计算!$G90&amp;技能数值计算!T$2)*1,技能效果!$B:$B,0)))&gt;20,6,IF(INDEX(技能效果!Z:Z,MATCH((技能数值计算!$G90&amp;技能数值计算!T$2)*1,技能效果!$B:$B,0))="",1,INDEX(技能效果!Z:Z,MATCH((技能数值计算!$G90&amp;技能数值计算!T$2)*1,技能效果!$B:$B,0)))),0))</f>
        <v/>
      </c>
      <c r="X90" s="71" t="str">
        <f>IFERROR(INDEX(技能效果!$C:$C,MATCH((技能数值计算!$G90&amp;技能数值计算!X$2)*1,技能效果!$B:$B,0)),"")</f>
        <v/>
      </c>
      <c r="Y90" s="71" t="str">
        <f>IFERROR(INDEX(技能效果!$H:$H,MATCH((技能数值计算!$G90&amp;技能数值计算!X$2)*1,技能效果!$B:$B,0)),"")</f>
        <v/>
      </c>
      <c r="Z90" s="75"/>
      <c r="AA90" s="71" t="str">
        <f>IF(Z90*IFERROR(INDEX(DetailType!$E:$E,MATCH(技能数值计算!Y90,DetailType!$A:$A,0)),0)*IFERROR(IF(IF(INDEX(技能效果!AD:AD,MATCH((技能数值计算!$G90&amp;技能数值计算!X$2)*1,技能效果!$B:$B,0))="",1,INDEX(技能效果!AD:AD,MATCH((技能数值计算!$G90&amp;技能数值计算!X$2)*1,技能效果!$B:$B,0)))&gt;20,6,IF(INDEX(技能效果!AD:AD,MATCH((技能数值计算!$G90&amp;技能数值计算!X$2)*1,技能效果!$B:$B,0))="",1,INDEX(技能效果!AD:AD,MATCH((技能数值计算!$G90&amp;技能数值计算!X$2)*1,技能效果!$B:$B,0)))),0)=0,"",Z90*IFERROR(INDEX(DetailType!$E:$E,MATCH(技能数值计算!Y90,DetailType!$A:$A,0)),0)*IFERROR(IF(IF(INDEX(技能效果!AD:AD,MATCH((技能数值计算!$G90&amp;技能数值计算!X$2)*1,技能效果!$B:$B,0))="",1,INDEX(技能效果!AD:AD,MATCH((技能数值计算!$G90&amp;技能数值计算!X$2)*1,技能效果!$B:$B,0)))&gt;20,6,IF(INDEX(技能效果!AD:AD,MATCH((技能数值计算!$G90&amp;技能数值计算!X$2)*1,技能效果!$B:$B,0))="",1,INDEX(技能效果!AD:AD,MATCH((技能数值计算!$G90&amp;技能数值计算!X$2)*1,技能效果!$B:$B,0)))),0))</f>
        <v/>
      </c>
      <c r="AB90" s="71" t="str">
        <f>IFERROR(INDEX(技能效果!$C:$C,MATCH((技能数值计算!$G90&amp;技能数值计算!AB$2)*1,技能效果!$B:$B,0)),"")</f>
        <v/>
      </c>
      <c r="AC90" s="71" t="str">
        <f>IFERROR(INDEX(技能效果!$H:$H,MATCH((技能数值计算!$G90&amp;技能数值计算!AB$2)*1,技能效果!$B:$B,0)),"")</f>
        <v/>
      </c>
      <c r="AD90" s="75"/>
      <c r="AE90" s="72" t="str">
        <f>IF(AD90*IFERROR(INDEX(DetailType!$E:$E,MATCH(技能数值计算!AC90,DetailType!$A:$A,0)),0)*IFERROR(IF(IF(INDEX(技能效果!AG:AG,MATCH((技能数值计算!$G90&amp;技能数值计算!AB$2)*1,技能效果!$B:$B,0))="",1,INDEX(技能效果!AG:AG,MATCH((技能数值计算!$G90&amp;技能数值计算!AB$2)*1,技能效果!$B:$B,0)))&gt;20,6,IF(INDEX(技能效果!AG:AG,MATCH((技能数值计算!$G90&amp;技能数值计算!AB$2)*1,技能效果!$B:$B,0))="",1,INDEX(技能效果!AG:AG,MATCH((技能数值计算!$G90&amp;技能数值计算!AB$2)*1,技能效果!$B:$B,0)))),0)=0,"",AD90*IFERROR(INDEX(DetailType!$E:$E,MATCH(技能数值计算!AC90,DetailType!$A:$A,0)),0)*IFERROR(IF(IF(INDEX(技能效果!AG:AG,MATCH((技能数值计算!$G90&amp;技能数值计算!AB$2)*1,技能效果!$B:$B,0))="",1,INDEX(技能效果!AG:AG,MATCH((技能数值计算!$G90&amp;技能数值计算!AB$2)*1,技能效果!$B:$B,0)))&gt;20,6,IF(INDEX(技能效果!AG:AG,MATCH((技能数值计算!$G90&amp;技能数值计算!AB$2)*1,技能效果!$B:$B,0))="",1,INDEX(技能效果!AG:AG,MATCH((技能数值计算!$G90&amp;技能数值计算!AB$2)*1,技能效果!$B:$B,0)))),0))</f>
        <v/>
      </c>
    </row>
    <row r="91" spans="7:31" x14ac:dyDescent="0.3">
      <c r="G91" s="77">
        <f>技能!B136</f>
        <v>1303014</v>
      </c>
      <c r="H91" s="78" t="str">
        <f>INDEX(技能!E:E,MATCH(技能数值计算!G91,技能!B:B,0))</f>
        <v>石灵明技能</v>
      </c>
      <c r="I91" s="81">
        <v>6</v>
      </c>
      <c r="J91" s="85">
        <f t="shared" si="2"/>
        <v>6</v>
      </c>
      <c r="K91" s="86">
        <f t="shared" si="1"/>
        <v>5.45</v>
      </c>
      <c r="L91" s="83" t="str">
        <f>IFERROR(INDEX(技能效果!$C:$C,MATCH((技能数值计算!$G91&amp;技能数值计算!L$2)*1,技能效果!$B:$B,0)),"")</f>
        <v>石灵明技能伤害</v>
      </c>
      <c r="M91" s="71">
        <f>IFERROR(INDEX(技能效果!$H:$H,MATCH((技能数值计算!$G91&amp;技能数值计算!L$2)*1,技能效果!$B:$B,0)),"")</f>
        <v>1001</v>
      </c>
      <c r="N91" s="75">
        <v>5</v>
      </c>
      <c r="O91" s="71">
        <f>IF(N91*IFERROR(INDEX(DetailType!$E:$E,MATCH(技能数值计算!M91,DetailType!$A:$A,0)),0)*IFERROR(IF(IF(INDEX(技能效果!R:R,MATCH((技能数值计算!$G91&amp;技能数值计算!L$2)*1,技能效果!$B:$B,0))="",1,INDEX(技能效果!R:R,MATCH((技能数值计算!$G91&amp;技能数值计算!L$2)*1,技能效果!$B:$B,0)))&gt;20,6,IF(INDEX(技能效果!R:R,MATCH((技能数值计算!$G91&amp;技能数值计算!L$2)*1,技能效果!$B:$B,0))="",1,INDEX(技能效果!R:R,MATCH((技能数值计算!$G91&amp;技能数值计算!L$2)*1,技能效果!$B:$B,0)))),0)=0,"",N91*IFERROR(INDEX(DetailType!$E:$E,MATCH(技能数值计算!M91,DetailType!$A:$A,0)),0)*IFERROR(IF(IF(INDEX(技能效果!R:R,MATCH((技能数值计算!$G91&amp;技能数值计算!L$2)*1,技能效果!$B:$B,0))="",1,INDEX(技能效果!R:R,MATCH((技能数值计算!$G91&amp;技能数值计算!L$2)*1,技能效果!$B:$B,0)))&gt;20,6,IF(INDEX(技能效果!R:R,MATCH((技能数值计算!$G91&amp;技能数值计算!L$2)*1,技能效果!$B:$B,0))="",1,INDEX(技能效果!R:R,MATCH((技能数值计算!$G91&amp;技能数值计算!L$2)*1,技能效果!$B:$B,0)))),0))</f>
        <v>5</v>
      </c>
      <c r="P91" s="71" t="str">
        <f>IFERROR(INDEX(技能效果!$C:$C,MATCH((技能数值计算!$G91&amp;技能数值计算!P$2)*1,技能效果!$B:$B,0)),"")</f>
        <v>石灵明技能禁锢</v>
      </c>
      <c r="Q91" s="71">
        <f>IFERROR(INDEX(技能效果!$H:$H,MATCH((技能数值计算!$G91&amp;技能数值计算!P$2)*1,技能效果!$B:$B,0)),"")</f>
        <v>4001</v>
      </c>
      <c r="R91" s="75">
        <v>0.15</v>
      </c>
      <c r="S91" s="71">
        <f>IF(R91*IFERROR(INDEX(DetailType!$E:$E,MATCH(技能数值计算!Q91,DetailType!$A:$A,0)),0)*IFERROR(IF(IF(INDEX(技能效果!V:V,MATCH((技能数值计算!$G91&amp;技能数值计算!P$2)*1,技能效果!$B:$B,0))="",1,INDEX(技能效果!V:V,MATCH((技能数值计算!$G91&amp;技能数值计算!P$2)*1,技能效果!$B:$B,0)))&gt;20,6,IF(INDEX(技能效果!V:V,MATCH((技能数值计算!$G91&amp;技能数值计算!P$2)*1,技能效果!$B:$B,0))="",1,INDEX(技能效果!V:V,MATCH((技能数值计算!$G91&amp;技能数值计算!P$2)*1,技能效果!$B:$B,0)))),0)=0,"",R91*IFERROR(INDEX(DetailType!$E:$E,MATCH(技能数值计算!Q91,DetailType!$A:$A,0)),0)*IFERROR(IF(IF(INDEX(技能效果!V:V,MATCH((技能数值计算!$G91&amp;技能数值计算!P$2)*1,技能效果!$B:$B,0))="",1,INDEX(技能效果!V:V,MATCH((技能数值计算!$G91&amp;技能数值计算!P$2)*1,技能效果!$B:$B,0)))&gt;20,6,IF(INDEX(技能效果!V:V,MATCH((技能数值计算!$G91&amp;技能数值计算!P$2)*1,技能效果!$B:$B,0))="",1,INDEX(技能效果!V:V,MATCH((技能数值计算!$G91&amp;技能数值计算!P$2)*1,技能效果!$B:$B,0)))),0))</f>
        <v>0.44999999999999996</v>
      </c>
      <c r="T91" s="71" t="str">
        <f>IFERROR(INDEX(技能效果!$C:$C,MATCH((技能数值计算!$G91&amp;技能数值计算!T$2)*1,技能效果!$B:$B,0)),"")</f>
        <v/>
      </c>
      <c r="U91" s="71" t="str">
        <f>IFERROR(INDEX(技能效果!$H:$H,MATCH((技能数值计算!$G91&amp;技能数值计算!T$2)*1,技能效果!$B:$B,0)),"")</f>
        <v/>
      </c>
      <c r="V91" s="75"/>
      <c r="W91" s="71" t="str">
        <f>IF(V91*IFERROR(INDEX(DetailType!$E:$E,MATCH(技能数值计算!U91,DetailType!$A:$A,0)),0)*IFERROR(IF(IF(INDEX(技能效果!Z:Z,MATCH((技能数值计算!$G91&amp;技能数值计算!T$2)*1,技能效果!$B:$B,0))="",1,INDEX(技能效果!Z:Z,MATCH((技能数值计算!$G91&amp;技能数值计算!T$2)*1,技能效果!$B:$B,0)))&gt;20,6,IF(INDEX(技能效果!Z:Z,MATCH((技能数值计算!$G91&amp;技能数值计算!T$2)*1,技能效果!$B:$B,0))="",1,INDEX(技能效果!Z:Z,MATCH((技能数值计算!$G91&amp;技能数值计算!T$2)*1,技能效果!$B:$B,0)))),0)=0,"",V91*IFERROR(INDEX(DetailType!$E:$E,MATCH(技能数值计算!U91,DetailType!$A:$A,0)),0)*IFERROR(IF(IF(INDEX(技能效果!Z:Z,MATCH((技能数值计算!$G91&amp;技能数值计算!T$2)*1,技能效果!$B:$B,0))="",1,INDEX(技能效果!Z:Z,MATCH((技能数值计算!$G91&amp;技能数值计算!T$2)*1,技能效果!$B:$B,0)))&gt;20,6,IF(INDEX(技能效果!Z:Z,MATCH((技能数值计算!$G91&amp;技能数值计算!T$2)*1,技能效果!$B:$B,0))="",1,INDEX(技能效果!Z:Z,MATCH((技能数值计算!$G91&amp;技能数值计算!T$2)*1,技能效果!$B:$B,0)))),0))</f>
        <v/>
      </c>
      <c r="X91" s="71" t="str">
        <f>IFERROR(INDEX(技能效果!$C:$C,MATCH((技能数值计算!$G91&amp;技能数值计算!X$2)*1,技能效果!$B:$B,0)),"")</f>
        <v/>
      </c>
      <c r="Y91" s="71" t="str">
        <f>IFERROR(INDEX(技能效果!$H:$H,MATCH((技能数值计算!$G91&amp;技能数值计算!X$2)*1,技能效果!$B:$B,0)),"")</f>
        <v/>
      </c>
      <c r="Z91" s="75"/>
      <c r="AA91" s="71" t="str">
        <f>IF(Z91*IFERROR(INDEX(DetailType!$E:$E,MATCH(技能数值计算!Y91,DetailType!$A:$A,0)),0)*IFERROR(IF(IF(INDEX(技能效果!AD:AD,MATCH((技能数值计算!$G91&amp;技能数值计算!X$2)*1,技能效果!$B:$B,0))="",1,INDEX(技能效果!AD:AD,MATCH((技能数值计算!$G91&amp;技能数值计算!X$2)*1,技能效果!$B:$B,0)))&gt;20,6,IF(INDEX(技能效果!AD:AD,MATCH((技能数值计算!$G91&amp;技能数值计算!X$2)*1,技能效果!$B:$B,0))="",1,INDEX(技能效果!AD:AD,MATCH((技能数值计算!$G91&amp;技能数值计算!X$2)*1,技能效果!$B:$B,0)))),0)=0,"",Z91*IFERROR(INDEX(DetailType!$E:$E,MATCH(技能数值计算!Y91,DetailType!$A:$A,0)),0)*IFERROR(IF(IF(INDEX(技能效果!AD:AD,MATCH((技能数值计算!$G91&amp;技能数值计算!X$2)*1,技能效果!$B:$B,0))="",1,INDEX(技能效果!AD:AD,MATCH((技能数值计算!$G91&amp;技能数值计算!X$2)*1,技能效果!$B:$B,0)))&gt;20,6,IF(INDEX(技能效果!AD:AD,MATCH((技能数值计算!$G91&amp;技能数值计算!X$2)*1,技能效果!$B:$B,0))="",1,INDEX(技能效果!AD:AD,MATCH((技能数值计算!$G91&amp;技能数值计算!X$2)*1,技能效果!$B:$B,0)))),0))</f>
        <v/>
      </c>
      <c r="AB91" s="71" t="str">
        <f>IFERROR(INDEX(技能效果!$C:$C,MATCH((技能数值计算!$G91&amp;技能数值计算!AB$2)*1,技能效果!$B:$B,0)),"")</f>
        <v/>
      </c>
      <c r="AC91" s="71" t="str">
        <f>IFERROR(INDEX(技能效果!$H:$H,MATCH((技能数值计算!$G91&amp;技能数值计算!AB$2)*1,技能效果!$B:$B,0)),"")</f>
        <v/>
      </c>
      <c r="AD91" s="75"/>
      <c r="AE91" s="72" t="str">
        <f>IF(AD91*IFERROR(INDEX(DetailType!$E:$E,MATCH(技能数值计算!AC91,DetailType!$A:$A,0)),0)*IFERROR(IF(IF(INDEX(技能效果!AG:AG,MATCH((技能数值计算!$G91&amp;技能数值计算!AB$2)*1,技能效果!$B:$B,0))="",1,INDEX(技能效果!AG:AG,MATCH((技能数值计算!$G91&amp;技能数值计算!AB$2)*1,技能效果!$B:$B,0)))&gt;20,6,IF(INDEX(技能效果!AG:AG,MATCH((技能数值计算!$G91&amp;技能数值计算!AB$2)*1,技能效果!$B:$B,0))="",1,INDEX(技能效果!AG:AG,MATCH((技能数值计算!$G91&amp;技能数值计算!AB$2)*1,技能效果!$B:$B,0)))),0)=0,"",AD91*IFERROR(INDEX(DetailType!$E:$E,MATCH(技能数值计算!AC91,DetailType!$A:$A,0)),0)*IFERROR(IF(IF(INDEX(技能效果!AG:AG,MATCH((技能数值计算!$G91&amp;技能数值计算!AB$2)*1,技能效果!$B:$B,0))="",1,INDEX(技能效果!AG:AG,MATCH((技能数值计算!$G91&amp;技能数值计算!AB$2)*1,技能效果!$B:$B,0)))&gt;20,6,IF(INDEX(技能效果!AG:AG,MATCH((技能数值计算!$G91&amp;技能数值计算!AB$2)*1,技能效果!$B:$B,0))="",1,INDEX(技能效果!AG:AG,MATCH((技能数值计算!$G91&amp;技能数值计算!AB$2)*1,技能效果!$B:$B,0)))),0))</f>
        <v/>
      </c>
    </row>
    <row r="92" spans="7:31" x14ac:dyDescent="0.3">
      <c r="G92" s="77">
        <f>技能!B137</f>
        <v>1303015</v>
      </c>
      <c r="H92" s="78" t="str">
        <f>INDEX(技能!E:E,MATCH(技能数值计算!G92,技能!B:B,0))</f>
        <v>于禁技能</v>
      </c>
      <c r="I92" s="81">
        <v>4</v>
      </c>
      <c r="J92" s="85">
        <f t="shared" si="2"/>
        <v>5</v>
      </c>
      <c r="K92" s="86">
        <f t="shared" si="1"/>
        <v>3.5</v>
      </c>
      <c r="L92" s="83" t="str">
        <f>IFERROR(INDEX(技能效果!$C:$C,MATCH((技能数值计算!$G92&amp;技能数值计算!L$2)*1,技能效果!$B:$B,0)),"")</f>
        <v>于禁技能伤害</v>
      </c>
      <c r="M92" s="71">
        <f>IFERROR(INDEX(技能效果!$H:$H,MATCH((技能数值计算!$G92&amp;技能数值计算!L$2)*1,技能效果!$B:$B,0)),"")</f>
        <v>1001</v>
      </c>
      <c r="N92" s="75">
        <v>3.5</v>
      </c>
      <c r="O92" s="71">
        <f>IF(N92*IFERROR(INDEX(DetailType!$E:$E,MATCH(技能数值计算!M92,DetailType!$A:$A,0)),0)*IFERROR(IF(IF(INDEX(技能效果!R:R,MATCH((技能数值计算!$G92&amp;技能数值计算!L$2)*1,技能效果!$B:$B,0))="",1,INDEX(技能效果!R:R,MATCH((技能数值计算!$G92&amp;技能数值计算!L$2)*1,技能效果!$B:$B,0)))&gt;20,6,IF(INDEX(技能效果!R:R,MATCH((技能数值计算!$G92&amp;技能数值计算!L$2)*1,技能效果!$B:$B,0))="",1,INDEX(技能效果!R:R,MATCH((技能数值计算!$G92&amp;技能数值计算!L$2)*1,技能效果!$B:$B,0)))),0)=0,"",N92*IFERROR(INDEX(DetailType!$E:$E,MATCH(技能数值计算!M92,DetailType!$A:$A,0)),0)*IFERROR(IF(IF(INDEX(技能效果!R:R,MATCH((技能数值计算!$G92&amp;技能数值计算!L$2)*1,技能效果!$B:$B,0))="",1,INDEX(技能效果!R:R,MATCH((技能数值计算!$G92&amp;技能数值计算!L$2)*1,技能效果!$B:$B,0)))&gt;20,6,IF(INDEX(技能效果!R:R,MATCH((技能数值计算!$G92&amp;技能数值计算!L$2)*1,技能效果!$B:$B,0))="",1,INDEX(技能效果!R:R,MATCH((技能数值计算!$G92&amp;技能数值计算!L$2)*1,技能效果!$B:$B,0)))),0))</f>
        <v>3.5</v>
      </c>
      <c r="P92" s="71" t="str">
        <f>IFERROR(INDEX(技能效果!$C:$C,MATCH((技能数值计算!$G92&amp;技能数值计算!P$2)*1,技能效果!$B:$B,0)),"")</f>
        <v/>
      </c>
      <c r="Q92" s="71" t="str">
        <f>IFERROR(INDEX(技能效果!$H:$H,MATCH((技能数值计算!$G92&amp;技能数值计算!P$2)*1,技能效果!$B:$B,0)),"")</f>
        <v/>
      </c>
      <c r="R92" s="75"/>
      <c r="S92" s="71" t="str">
        <f>IF(R92*IFERROR(INDEX(DetailType!$E:$E,MATCH(技能数值计算!Q92,DetailType!$A:$A,0)),0)*IFERROR(IF(IF(INDEX(技能效果!V:V,MATCH((技能数值计算!$G92&amp;技能数值计算!P$2)*1,技能效果!$B:$B,0))="",1,INDEX(技能效果!V:V,MATCH((技能数值计算!$G92&amp;技能数值计算!P$2)*1,技能效果!$B:$B,0)))&gt;20,6,IF(INDEX(技能效果!V:V,MATCH((技能数值计算!$G92&amp;技能数值计算!P$2)*1,技能效果!$B:$B,0))="",1,INDEX(技能效果!V:V,MATCH((技能数值计算!$G92&amp;技能数值计算!P$2)*1,技能效果!$B:$B,0)))),0)=0,"",R92*IFERROR(INDEX(DetailType!$E:$E,MATCH(技能数值计算!Q92,DetailType!$A:$A,0)),0)*IFERROR(IF(IF(INDEX(技能效果!V:V,MATCH((技能数值计算!$G92&amp;技能数值计算!P$2)*1,技能效果!$B:$B,0))="",1,INDEX(技能效果!V:V,MATCH((技能数值计算!$G92&amp;技能数值计算!P$2)*1,技能效果!$B:$B,0)))&gt;20,6,IF(INDEX(技能效果!V:V,MATCH((技能数值计算!$G92&amp;技能数值计算!P$2)*1,技能效果!$B:$B,0))="",1,INDEX(技能效果!V:V,MATCH((技能数值计算!$G92&amp;技能数值计算!P$2)*1,技能效果!$B:$B,0)))),0))</f>
        <v/>
      </c>
      <c r="T92" s="71" t="str">
        <f>IFERROR(INDEX(技能效果!$C:$C,MATCH((技能数值计算!$G92&amp;技能数值计算!T$2)*1,技能效果!$B:$B,0)),"")</f>
        <v/>
      </c>
      <c r="U92" s="71" t="str">
        <f>IFERROR(INDEX(技能效果!$H:$H,MATCH((技能数值计算!$G92&amp;技能数值计算!T$2)*1,技能效果!$B:$B,0)),"")</f>
        <v/>
      </c>
      <c r="V92" s="75"/>
      <c r="W92" s="71" t="str">
        <f>IF(V92*IFERROR(INDEX(DetailType!$E:$E,MATCH(技能数值计算!U92,DetailType!$A:$A,0)),0)*IFERROR(IF(IF(INDEX(技能效果!Z:Z,MATCH((技能数值计算!$G92&amp;技能数值计算!T$2)*1,技能效果!$B:$B,0))="",1,INDEX(技能效果!Z:Z,MATCH((技能数值计算!$G92&amp;技能数值计算!T$2)*1,技能效果!$B:$B,0)))&gt;20,6,IF(INDEX(技能效果!Z:Z,MATCH((技能数值计算!$G92&amp;技能数值计算!T$2)*1,技能效果!$B:$B,0))="",1,INDEX(技能效果!Z:Z,MATCH((技能数值计算!$G92&amp;技能数值计算!T$2)*1,技能效果!$B:$B,0)))),0)=0,"",V92*IFERROR(INDEX(DetailType!$E:$E,MATCH(技能数值计算!U92,DetailType!$A:$A,0)),0)*IFERROR(IF(IF(INDEX(技能效果!Z:Z,MATCH((技能数值计算!$G92&amp;技能数值计算!T$2)*1,技能效果!$B:$B,0))="",1,INDEX(技能效果!Z:Z,MATCH((技能数值计算!$G92&amp;技能数值计算!T$2)*1,技能效果!$B:$B,0)))&gt;20,6,IF(INDEX(技能效果!Z:Z,MATCH((技能数值计算!$G92&amp;技能数值计算!T$2)*1,技能效果!$B:$B,0))="",1,INDEX(技能效果!Z:Z,MATCH((技能数值计算!$G92&amp;技能数值计算!T$2)*1,技能效果!$B:$B,0)))),0))</f>
        <v/>
      </c>
      <c r="X92" s="71" t="str">
        <f>IFERROR(INDEX(技能效果!$C:$C,MATCH((技能数值计算!$G92&amp;技能数值计算!X$2)*1,技能效果!$B:$B,0)),"")</f>
        <v/>
      </c>
      <c r="Y92" s="71" t="str">
        <f>IFERROR(INDEX(技能效果!$H:$H,MATCH((技能数值计算!$G92&amp;技能数值计算!X$2)*1,技能效果!$B:$B,0)),"")</f>
        <v/>
      </c>
      <c r="Z92" s="75"/>
      <c r="AA92" s="71" t="str">
        <f>IF(Z92*IFERROR(INDEX(DetailType!$E:$E,MATCH(技能数值计算!Y92,DetailType!$A:$A,0)),0)*IFERROR(IF(IF(INDEX(技能效果!AD:AD,MATCH((技能数值计算!$G92&amp;技能数值计算!X$2)*1,技能效果!$B:$B,0))="",1,INDEX(技能效果!AD:AD,MATCH((技能数值计算!$G92&amp;技能数值计算!X$2)*1,技能效果!$B:$B,0)))&gt;20,6,IF(INDEX(技能效果!AD:AD,MATCH((技能数值计算!$G92&amp;技能数值计算!X$2)*1,技能效果!$B:$B,0))="",1,INDEX(技能效果!AD:AD,MATCH((技能数值计算!$G92&amp;技能数值计算!X$2)*1,技能效果!$B:$B,0)))),0)=0,"",Z92*IFERROR(INDEX(DetailType!$E:$E,MATCH(技能数值计算!Y92,DetailType!$A:$A,0)),0)*IFERROR(IF(IF(INDEX(技能效果!AD:AD,MATCH((技能数值计算!$G92&amp;技能数值计算!X$2)*1,技能效果!$B:$B,0))="",1,INDEX(技能效果!AD:AD,MATCH((技能数值计算!$G92&amp;技能数值计算!X$2)*1,技能效果!$B:$B,0)))&gt;20,6,IF(INDEX(技能效果!AD:AD,MATCH((技能数值计算!$G92&amp;技能数值计算!X$2)*1,技能效果!$B:$B,0))="",1,INDEX(技能效果!AD:AD,MATCH((技能数值计算!$G92&amp;技能数值计算!X$2)*1,技能效果!$B:$B,0)))),0))</f>
        <v/>
      </c>
      <c r="AB92" s="71" t="str">
        <f>IFERROR(INDEX(技能效果!$C:$C,MATCH((技能数值计算!$G92&amp;技能数值计算!AB$2)*1,技能效果!$B:$B,0)),"")</f>
        <v/>
      </c>
      <c r="AC92" s="71" t="str">
        <f>IFERROR(INDEX(技能效果!$H:$H,MATCH((技能数值计算!$G92&amp;技能数值计算!AB$2)*1,技能效果!$B:$B,0)),"")</f>
        <v/>
      </c>
      <c r="AD92" s="75"/>
      <c r="AE92" s="72" t="str">
        <f>IF(AD92*IFERROR(INDEX(DetailType!$E:$E,MATCH(技能数值计算!AC92,DetailType!$A:$A,0)),0)*IFERROR(IF(IF(INDEX(技能效果!AG:AG,MATCH((技能数值计算!$G92&amp;技能数值计算!AB$2)*1,技能效果!$B:$B,0))="",1,INDEX(技能效果!AG:AG,MATCH((技能数值计算!$G92&amp;技能数值计算!AB$2)*1,技能效果!$B:$B,0)))&gt;20,6,IF(INDEX(技能效果!AG:AG,MATCH((技能数值计算!$G92&amp;技能数值计算!AB$2)*1,技能效果!$B:$B,0))="",1,INDEX(技能效果!AG:AG,MATCH((技能数值计算!$G92&amp;技能数值计算!AB$2)*1,技能效果!$B:$B,0)))),0)=0,"",AD92*IFERROR(INDEX(DetailType!$E:$E,MATCH(技能数值计算!AC92,DetailType!$A:$A,0)),0)*IFERROR(IF(IF(INDEX(技能效果!AG:AG,MATCH((技能数值计算!$G92&amp;技能数值计算!AB$2)*1,技能效果!$B:$B,0))="",1,INDEX(技能效果!AG:AG,MATCH((技能数值计算!$G92&amp;技能数值计算!AB$2)*1,技能效果!$B:$B,0)))&gt;20,6,IF(INDEX(技能效果!AG:AG,MATCH((技能数值计算!$G92&amp;技能数值计算!AB$2)*1,技能效果!$B:$B,0))="",1,INDEX(技能效果!AG:AG,MATCH((技能数值计算!$G92&amp;技能数值计算!AB$2)*1,技能效果!$B:$B,0)))),0))</f>
        <v/>
      </c>
    </row>
    <row r="93" spans="7:31" x14ac:dyDescent="0.3">
      <c r="G93" s="77">
        <f>技能!B138</f>
        <v>1303016</v>
      </c>
      <c r="H93" s="78" t="str">
        <f>INDEX(技能!E:E,MATCH(技能数值计算!G93,技能!B:B,0))</f>
        <v>西方龙技能</v>
      </c>
      <c r="I93" s="81">
        <v>6</v>
      </c>
      <c r="J93" s="85">
        <f t="shared" si="2"/>
        <v>6</v>
      </c>
      <c r="K93" s="86">
        <f t="shared" si="1"/>
        <v>7</v>
      </c>
      <c r="L93" s="83" t="str">
        <f>IFERROR(INDEX(技能效果!$C:$C,MATCH((技能数值计算!$G93&amp;技能数值计算!L$2)*1,技能效果!$B:$B,0)),"")</f>
        <v>西方龙技能伤害</v>
      </c>
      <c r="M93" s="71">
        <f>IFERROR(INDEX(技能效果!$H:$H,MATCH((技能数值计算!$G93&amp;技能数值计算!L$2)*1,技能效果!$B:$B,0)),"")</f>
        <v>1001</v>
      </c>
      <c r="N93" s="75">
        <v>4.3</v>
      </c>
      <c r="O93" s="71">
        <f>IF(N93*IFERROR(INDEX(DetailType!$E:$E,MATCH(技能数值计算!M93,DetailType!$A:$A,0)),0)*IFERROR(IF(IF(INDEX(技能效果!R:R,MATCH((技能数值计算!$G93&amp;技能数值计算!L$2)*1,技能效果!$B:$B,0))="",1,INDEX(技能效果!R:R,MATCH((技能数值计算!$G93&amp;技能数值计算!L$2)*1,技能效果!$B:$B,0)))&gt;20,6,IF(INDEX(技能效果!R:R,MATCH((技能数值计算!$G93&amp;技能数值计算!L$2)*1,技能效果!$B:$B,0))="",1,INDEX(技能效果!R:R,MATCH((技能数值计算!$G93&amp;技能数值计算!L$2)*1,技能效果!$B:$B,0)))),0)=0,"",N93*IFERROR(INDEX(DetailType!$E:$E,MATCH(技能数值计算!M93,DetailType!$A:$A,0)),0)*IFERROR(IF(IF(INDEX(技能效果!R:R,MATCH((技能数值计算!$G93&amp;技能数值计算!L$2)*1,技能效果!$B:$B,0))="",1,INDEX(技能效果!R:R,MATCH((技能数值计算!$G93&amp;技能数值计算!L$2)*1,技能效果!$B:$B,0)))&gt;20,6,IF(INDEX(技能效果!R:R,MATCH((技能数值计算!$G93&amp;技能数值计算!L$2)*1,技能效果!$B:$B,0))="",1,INDEX(技能效果!R:R,MATCH((技能数值计算!$G93&amp;技能数值计算!L$2)*1,技能效果!$B:$B,0)))),0))</f>
        <v>4.3</v>
      </c>
      <c r="P93" s="71" t="str">
        <f>IFERROR(INDEX(技能效果!$C:$C,MATCH((技能数值计算!$G93&amp;技能数值计算!P$2)*1,技能效果!$B:$B,0)),"")</f>
        <v>西方龙技能【虹吸】</v>
      </c>
      <c r="Q93" s="71">
        <f>IFERROR(INDEX(技能效果!$H:$H,MATCH((技能数值计算!$G93&amp;技能数值计算!P$2)*1,技能效果!$B:$B,0)),"")</f>
        <v>4042</v>
      </c>
      <c r="R93" s="75">
        <v>0.3</v>
      </c>
      <c r="S93" s="71">
        <f>IF(R93*IFERROR(INDEX(DetailType!$E:$E,MATCH(技能数值计算!Q93,DetailType!$A:$A,0)),0)*IFERROR(IF(IF(INDEX(技能效果!V:V,MATCH((技能数值计算!$G93&amp;技能数值计算!P$2)*1,技能效果!$B:$B,0))="",1,INDEX(技能效果!V:V,MATCH((技能数值计算!$G93&amp;技能数值计算!P$2)*1,技能效果!$B:$B,0)))&gt;20,6,IF(INDEX(技能效果!V:V,MATCH((技能数值计算!$G93&amp;技能数值计算!P$2)*1,技能效果!$B:$B,0))="",1,INDEX(技能效果!V:V,MATCH((技能数值计算!$G93&amp;技能数值计算!P$2)*1,技能效果!$B:$B,0)))),0)=0,"",R93*IFERROR(INDEX(DetailType!$E:$E,MATCH(技能数值计算!Q93,DetailType!$A:$A,0)),0)*IFERROR(IF(IF(INDEX(技能效果!V:V,MATCH((技能数值计算!$G93&amp;技能数值计算!P$2)*1,技能效果!$B:$B,0))="",1,INDEX(技能效果!V:V,MATCH((技能数值计算!$G93&amp;技能数值计算!P$2)*1,技能效果!$B:$B,0)))&gt;20,6,IF(INDEX(技能效果!V:V,MATCH((技能数值计算!$G93&amp;技能数值计算!P$2)*1,技能效果!$B:$B,0))="",1,INDEX(技能效果!V:V,MATCH((技能数值计算!$G93&amp;技能数值计算!P$2)*1,技能效果!$B:$B,0)))),0))</f>
        <v>2.6999999999999997</v>
      </c>
      <c r="T93" s="71" t="str">
        <f>IFERROR(INDEX(技能效果!$C:$C,MATCH((技能数值计算!$G93&amp;技能数值计算!T$2)*1,技能效果!$B:$B,0)),"")</f>
        <v/>
      </c>
      <c r="U93" s="71" t="str">
        <f>IFERROR(INDEX(技能效果!$H:$H,MATCH((技能数值计算!$G93&amp;技能数值计算!T$2)*1,技能效果!$B:$B,0)),"")</f>
        <v/>
      </c>
      <c r="V93" s="75"/>
      <c r="W93" s="71" t="str">
        <f>IF(V93*IFERROR(INDEX(DetailType!$E:$E,MATCH(技能数值计算!U93,DetailType!$A:$A,0)),0)*IFERROR(IF(IF(INDEX(技能效果!Z:Z,MATCH((技能数值计算!$G93&amp;技能数值计算!T$2)*1,技能效果!$B:$B,0))="",1,INDEX(技能效果!Z:Z,MATCH((技能数值计算!$G93&amp;技能数值计算!T$2)*1,技能效果!$B:$B,0)))&gt;20,6,IF(INDEX(技能效果!Z:Z,MATCH((技能数值计算!$G93&amp;技能数值计算!T$2)*1,技能效果!$B:$B,0))="",1,INDEX(技能效果!Z:Z,MATCH((技能数值计算!$G93&amp;技能数值计算!T$2)*1,技能效果!$B:$B,0)))),0)=0,"",V93*IFERROR(INDEX(DetailType!$E:$E,MATCH(技能数值计算!U93,DetailType!$A:$A,0)),0)*IFERROR(IF(IF(INDEX(技能效果!Z:Z,MATCH((技能数值计算!$G93&amp;技能数值计算!T$2)*1,技能效果!$B:$B,0))="",1,INDEX(技能效果!Z:Z,MATCH((技能数值计算!$G93&amp;技能数值计算!T$2)*1,技能效果!$B:$B,0)))&gt;20,6,IF(INDEX(技能效果!Z:Z,MATCH((技能数值计算!$G93&amp;技能数值计算!T$2)*1,技能效果!$B:$B,0))="",1,INDEX(技能效果!Z:Z,MATCH((技能数值计算!$G93&amp;技能数值计算!T$2)*1,技能效果!$B:$B,0)))),0))</f>
        <v/>
      </c>
      <c r="X93" s="71" t="str">
        <f>IFERROR(INDEX(技能效果!$C:$C,MATCH((技能数值计算!$G93&amp;技能数值计算!X$2)*1,技能效果!$B:$B,0)),"")</f>
        <v/>
      </c>
      <c r="Y93" s="71" t="str">
        <f>IFERROR(INDEX(技能效果!$H:$H,MATCH((技能数值计算!$G93&amp;技能数值计算!X$2)*1,技能效果!$B:$B,0)),"")</f>
        <v/>
      </c>
      <c r="Z93" s="75"/>
      <c r="AA93" s="71" t="str">
        <f>IF(Z93*IFERROR(INDEX(DetailType!$E:$E,MATCH(技能数值计算!Y93,DetailType!$A:$A,0)),0)*IFERROR(IF(IF(INDEX(技能效果!AD:AD,MATCH((技能数值计算!$G93&amp;技能数值计算!X$2)*1,技能效果!$B:$B,0))="",1,INDEX(技能效果!AD:AD,MATCH((技能数值计算!$G93&amp;技能数值计算!X$2)*1,技能效果!$B:$B,0)))&gt;20,6,IF(INDEX(技能效果!AD:AD,MATCH((技能数值计算!$G93&amp;技能数值计算!X$2)*1,技能效果!$B:$B,0))="",1,INDEX(技能效果!AD:AD,MATCH((技能数值计算!$G93&amp;技能数值计算!X$2)*1,技能效果!$B:$B,0)))),0)=0,"",Z93*IFERROR(INDEX(DetailType!$E:$E,MATCH(技能数值计算!Y93,DetailType!$A:$A,0)),0)*IFERROR(IF(IF(INDEX(技能效果!AD:AD,MATCH((技能数值计算!$G93&amp;技能数值计算!X$2)*1,技能效果!$B:$B,0))="",1,INDEX(技能效果!AD:AD,MATCH((技能数值计算!$G93&amp;技能数值计算!X$2)*1,技能效果!$B:$B,0)))&gt;20,6,IF(INDEX(技能效果!AD:AD,MATCH((技能数值计算!$G93&amp;技能数值计算!X$2)*1,技能效果!$B:$B,0))="",1,INDEX(技能效果!AD:AD,MATCH((技能数值计算!$G93&amp;技能数值计算!X$2)*1,技能效果!$B:$B,0)))),0))</f>
        <v/>
      </c>
      <c r="AB93" s="71" t="str">
        <f>IFERROR(INDEX(技能效果!$C:$C,MATCH((技能数值计算!$G93&amp;技能数值计算!AB$2)*1,技能效果!$B:$B,0)),"")</f>
        <v/>
      </c>
      <c r="AC93" s="71" t="str">
        <f>IFERROR(INDEX(技能效果!$H:$H,MATCH((技能数值计算!$G93&amp;技能数值计算!AB$2)*1,技能效果!$B:$B,0)),"")</f>
        <v/>
      </c>
      <c r="AD93" s="75"/>
      <c r="AE93" s="72" t="str">
        <f>IF(AD93*IFERROR(INDEX(DetailType!$E:$E,MATCH(技能数值计算!AC93,DetailType!$A:$A,0)),0)*IFERROR(IF(IF(INDEX(技能效果!AG:AG,MATCH((技能数值计算!$G93&amp;技能数值计算!AB$2)*1,技能效果!$B:$B,0))="",1,INDEX(技能效果!AG:AG,MATCH((技能数值计算!$G93&amp;技能数值计算!AB$2)*1,技能效果!$B:$B,0)))&gt;20,6,IF(INDEX(技能效果!AG:AG,MATCH((技能数值计算!$G93&amp;技能数值计算!AB$2)*1,技能效果!$B:$B,0))="",1,INDEX(技能效果!AG:AG,MATCH((技能数值计算!$G93&amp;技能数值计算!AB$2)*1,技能效果!$B:$B,0)))),0)=0,"",AD93*IFERROR(INDEX(DetailType!$E:$E,MATCH(技能数值计算!AC93,DetailType!$A:$A,0)),0)*IFERROR(IF(IF(INDEX(技能效果!AG:AG,MATCH((技能数值计算!$G93&amp;技能数值计算!AB$2)*1,技能效果!$B:$B,0))="",1,INDEX(技能效果!AG:AG,MATCH((技能数值计算!$G93&amp;技能数值计算!AB$2)*1,技能效果!$B:$B,0)))&gt;20,6,IF(INDEX(技能效果!AG:AG,MATCH((技能数值计算!$G93&amp;技能数值计算!AB$2)*1,技能效果!$B:$B,0))="",1,INDEX(技能效果!AG:AG,MATCH((技能数值计算!$G93&amp;技能数值计算!AB$2)*1,技能效果!$B:$B,0)))),0))</f>
        <v/>
      </c>
    </row>
    <row r="94" spans="7:31" x14ac:dyDescent="0.3">
      <c r="G94" s="77">
        <f>技能!B139</f>
        <v>1303017</v>
      </c>
      <c r="H94" s="78" t="str">
        <f>INDEX(技能!E:E,MATCH(技能数值计算!G94,技能!B:B,0))</f>
        <v>飞廉技能</v>
      </c>
      <c r="I94" s="81">
        <v>4</v>
      </c>
      <c r="J94" s="85">
        <f t="shared" si="2"/>
        <v>5</v>
      </c>
      <c r="K94" s="86">
        <f t="shared" si="1"/>
        <v>5</v>
      </c>
      <c r="L94" s="83" t="str">
        <f>IFERROR(INDEX(技能效果!$C:$C,MATCH((技能数值计算!$G94&amp;技能数值计算!L$2)*1,技能效果!$B:$B,0)),"")</f>
        <v>飞廉技能伤害</v>
      </c>
      <c r="M94" s="71">
        <f>IFERROR(INDEX(技能效果!$H:$H,MATCH((技能数值计算!$G94&amp;技能数值计算!L$2)*1,技能效果!$B:$B,0)),"")</f>
        <v>1001</v>
      </c>
      <c r="N94" s="75">
        <v>2</v>
      </c>
      <c r="O94" s="71">
        <f>IF(N94*IFERROR(INDEX(DetailType!$E:$E,MATCH(技能数值计算!M94,DetailType!$A:$A,0)),0)*IFERROR(IF(IF(INDEX(技能效果!R:R,MATCH((技能数值计算!$G94&amp;技能数值计算!L$2)*1,技能效果!$B:$B,0))="",1,INDEX(技能效果!R:R,MATCH((技能数值计算!$G94&amp;技能数值计算!L$2)*1,技能效果!$B:$B,0)))&gt;20,6,IF(INDEX(技能效果!R:R,MATCH((技能数值计算!$G94&amp;技能数值计算!L$2)*1,技能效果!$B:$B,0))="",1,INDEX(技能效果!R:R,MATCH((技能数值计算!$G94&amp;技能数值计算!L$2)*1,技能效果!$B:$B,0)))),0)=0,"",N94*IFERROR(INDEX(DetailType!$E:$E,MATCH(技能数值计算!M94,DetailType!$A:$A,0)),0)*IFERROR(IF(IF(INDEX(技能效果!R:R,MATCH((技能数值计算!$G94&amp;技能数值计算!L$2)*1,技能效果!$B:$B,0))="",1,INDEX(技能效果!R:R,MATCH((技能数值计算!$G94&amp;技能数值计算!L$2)*1,技能效果!$B:$B,0)))&gt;20,6,IF(INDEX(技能效果!R:R,MATCH((技能数值计算!$G94&amp;技能数值计算!L$2)*1,技能效果!$B:$B,0))="",1,INDEX(技能效果!R:R,MATCH((技能数值计算!$G94&amp;技能数值计算!L$2)*1,技能效果!$B:$B,0)))),0))</f>
        <v>2</v>
      </c>
      <c r="P94" s="71" t="str">
        <f>IFERROR(INDEX(技能效果!$C:$C,MATCH((技能数值计算!$G94&amp;技能数值计算!P$2)*1,技能效果!$B:$B,0)),"")</f>
        <v>飞廉技能刷新技能</v>
      </c>
      <c r="Q94" s="71">
        <f>IFERROR(INDEX(技能效果!$H:$H,MATCH((技能数值计算!$G94&amp;技能数值计算!P$2)*1,技能效果!$B:$B,0)),"")</f>
        <v>4010</v>
      </c>
      <c r="R94" s="75">
        <v>0.5</v>
      </c>
      <c r="S94" s="71">
        <f>IF(R94*IFERROR(INDEX(DetailType!$E:$E,MATCH(技能数值计算!Q94,DetailType!$A:$A,0)),0)*IFERROR(IF(IF(INDEX(技能效果!V:V,MATCH((技能数值计算!$G94&amp;技能数值计算!P$2)*1,技能效果!$B:$B,0))="",1,INDEX(技能效果!V:V,MATCH((技能数值计算!$G94&amp;技能数值计算!P$2)*1,技能效果!$B:$B,0)))&gt;20,6,IF(INDEX(技能效果!V:V,MATCH((技能数值计算!$G94&amp;技能数值计算!P$2)*1,技能效果!$B:$B,0))="",1,INDEX(技能效果!V:V,MATCH((技能数值计算!$G94&amp;技能数值计算!P$2)*1,技能效果!$B:$B,0)))),0)=0,"",R94*IFERROR(INDEX(DetailType!$E:$E,MATCH(技能数值计算!Q94,DetailType!$A:$A,0)),0)*IFERROR(IF(IF(INDEX(技能效果!V:V,MATCH((技能数值计算!$G94&amp;技能数值计算!P$2)*1,技能效果!$B:$B,0))="",1,INDEX(技能效果!V:V,MATCH((技能数值计算!$G94&amp;技能数值计算!P$2)*1,技能效果!$B:$B,0)))&gt;20,6,IF(INDEX(技能效果!V:V,MATCH((技能数值计算!$G94&amp;技能数值计算!P$2)*1,技能效果!$B:$B,0))="",1,INDEX(技能效果!V:V,MATCH((技能数值计算!$G94&amp;技能数值计算!P$2)*1,技能效果!$B:$B,0)))),0))</f>
        <v>3</v>
      </c>
      <c r="T94" s="71" t="str">
        <f>IFERROR(INDEX(技能效果!$C:$C,MATCH((技能数值计算!$G94&amp;技能数值计算!T$2)*1,技能效果!$B:$B,0)),"")</f>
        <v/>
      </c>
      <c r="U94" s="71" t="str">
        <f>IFERROR(INDEX(技能效果!$H:$H,MATCH((技能数值计算!$G94&amp;技能数值计算!T$2)*1,技能效果!$B:$B,0)),"")</f>
        <v/>
      </c>
      <c r="V94" s="75"/>
      <c r="W94" s="71" t="str">
        <f>IF(V94*IFERROR(INDEX(DetailType!$E:$E,MATCH(技能数值计算!U94,DetailType!$A:$A,0)),0)*IFERROR(IF(IF(INDEX(技能效果!Z:Z,MATCH((技能数值计算!$G94&amp;技能数值计算!T$2)*1,技能效果!$B:$B,0))="",1,INDEX(技能效果!Z:Z,MATCH((技能数值计算!$G94&amp;技能数值计算!T$2)*1,技能效果!$B:$B,0)))&gt;20,6,IF(INDEX(技能效果!Z:Z,MATCH((技能数值计算!$G94&amp;技能数值计算!T$2)*1,技能效果!$B:$B,0))="",1,INDEX(技能效果!Z:Z,MATCH((技能数值计算!$G94&amp;技能数值计算!T$2)*1,技能效果!$B:$B,0)))),0)=0,"",V94*IFERROR(INDEX(DetailType!$E:$E,MATCH(技能数值计算!U94,DetailType!$A:$A,0)),0)*IFERROR(IF(IF(INDEX(技能效果!Z:Z,MATCH((技能数值计算!$G94&amp;技能数值计算!T$2)*1,技能效果!$B:$B,0))="",1,INDEX(技能效果!Z:Z,MATCH((技能数值计算!$G94&amp;技能数值计算!T$2)*1,技能效果!$B:$B,0)))&gt;20,6,IF(INDEX(技能效果!Z:Z,MATCH((技能数值计算!$G94&amp;技能数值计算!T$2)*1,技能效果!$B:$B,0))="",1,INDEX(技能效果!Z:Z,MATCH((技能数值计算!$G94&amp;技能数值计算!T$2)*1,技能效果!$B:$B,0)))),0))</f>
        <v/>
      </c>
      <c r="X94" s="71" t="str">
        <f>IFERROR(INDEX(技能效果!$C:$C,MATCH((技能数值计算!$G94&amp;技能数值计算!X$2)*1,技能效果!$B:$B,0)),"")</f>
        <v/>
      </c>
      <c r="Y94" s="71" t="str">
        <f>IFERROR(INDEX(技能效果!$H:$H,MATCH((技能数值计算!$G94&amp;技能数值计算!X$2)*1,技能效果!$B:$B,0)),"")</f>
        <v/>
      </c>
      <c r="Z94" s="75"/>
      <c r="AA94" s="71" t="str">
        <f>IF(Z94*IFERROR(INDEX(DetailType!$E:$E,MATCH(技能数值计算!Y94,DetailType!$A:$A,0)),0)*IFERROR(IF(IF(INDEX(技能效果!AD:AD,MATCH((技能数值计算!$G94&amp;技能数值计算!X$2)*1,技能效果!$B:$B,0))="",1,INDEX(技能效果!AD:AD,MATCH((技能数值计算!$G94&amp;技能数值计算!X$2)*1,技能效果!$B:$B,0)))&gt;20,6,IF(INDEX(技能效果!AD:AD,MATCH((技能数值计算!$G94&amp;技能数值计算!X$2)*1,技能效果!$B:$B,0))="",1,INDEX(技能效果!AD:AD,MATCH((技能数值计算!$G94&amp;技能数值计算!X$2)*1,技能效果!$B:$B,0)))),0)=0,"",Z94*IFERROR(INDEX(DetailType!$E:$E,MATCH(技能数值计算!Y94,DetailType!$A:$A,0)),0)*IFERROR(IF(IF(INDEX(技能效果!AD:AD,MATCH((技能数值计算!$G94&amp;技能数值计算!X$2)*1,技能效果!$B:$B,0))="",1,INDEX(技能效果!AD:AD,MATCH((技能数值计算!$G94&amp;技能数值计算!X$2)*1,技能效果!$B:$B,0)))&gt;20,6,IF(INDEX(技能效果!AD:AD,MATCH((技能数值计算!$G94&amp;技能数值计算!X$2)*1,技能效果!$B:$B,0))="",1,INDEX(技能效果!AD:AD,MATCH((技能数值计算!$G94&amp;技能数值计算!X$2)*1,技能效果!$B:$B,0)))),0))</f>
        <v/>
      </c>
      <c r="AB94" s="71" t="str">
        <f>IFERROR(INDEX(技能效果!$C:$C,MATCH((技能数值计算!$G94&amp;技能数值计算!AB$2)*1,技能效果!$B:$B,0)),"")</f>
        <v/>
      </c>
      <c r="AC94" s="71" t="str">
        <f>IFERROR(INDEX(技能效果!$H:$H,MATCH((技能数值计算!$G94&amp;技能数值计算!AB$2)*1,技能效果!$B:$B,0)),"")</f>
        <v/>
      </c>
      <c r="AD94" s="75"/>
      <c r="AE94" s="72" t="str">
        <f>IF(AD94*IFERROR(INDEX(DetailType!$E:$E,MATCH(技能数值计算!AC94,DetailType!$A:$A,0)),0)*IFERROR(IF(IF(INDEX(技能效果!AG:AG,MATCH((技能数值计算!$G94&amp;技能数值计算!AB$2)*1,技能效果!$B:$B,0))="",1,INDEX(技能效果!AG:AG,MATCH((技能数值计算!$G94&amp;技能数值计算!AB$2)*1,技能效果!$B:$B,0)))&gt;20,6,IF(INDEX(技能效果!AG:AG,MATCH((技能数值计算!$G94&amp;技能数值计算!AB$2)*1,技能效果!$B:$B,0))="",1,INDEX(技能效果!AG:AG,MATCH((技能数值计算!$G94&amp;技能数值计算!AB$2)*1,技能效果!$B:$B,0)))),0)=0,"",AD94*IFERROR(INDEX(DetailType!$E:$E,MATCH(技能数值计算!AC94,DetailType!$A:$A,0)),0)*IFERROR(IF(IF(INDEX(技能效果!AG:AG,MATCH((技能数值计算!$G94&amp;技能数值计算!AB$2)*1,技能效果!$B:$B,0))="",1,INDEX(技能效果!AG:AG,MATCH((技能数值计算!$G94&amp;技能数值计算!AB$2)*1,技能效果!$B:$B,0)))&gt;20,6,IF(INDEX(技能效果!AG:AG,MATCH((技能数值计算!$G94&amp;技能数值计算!AB$2)*1,技能效果!$B:$B,0))="",1,INDEX(技能效果!AG:AG,MATCH((技能数值计算!$G94&amp;技能数值计算!AB$2)*1,技能效果!$B:$B,0)))),0))</f>
        <v/>
      </c>
    </row>
    <row r="95" spans="7:31" x14ac:dyDescent="0.3">
      <c r="G95" s="77">
        <f>技能!B140</f>
        <v>1303018</v>
      </c>
      <c r="H95" s="78" t="str">
        <f>INDEX(技能!E:E,MATCH(技能数值计算!G95,技能!B:B,0))</f>
        <v>噬日技能</v>
      </c>
      <c r="I95" s="81">
        <v>2</v>
      </c>
      <c r="J95" s="85">
        <f t="shared" si="2"/>
        <v>4</v>
      </c>
      <c r="K95" s="86">
        <f t="shared" si="1"/>
        <v>4</v>
      </c>
      <c r="L95" s="83" t="str">
        <f>IFERROR(INDEX(技能效果!$C:$C,MATCH((技能数值计算!$G95&amp;技能数值计算!L$2)*1,技能效果!$B:$B,0)),"")</f>
        <v>噬日技能伤害</v>
      </c>
      <c r="M95" s="71">
        <f>IFERROR(INDEX(技能效果!$H:$H,MATCH((技能数值计算!$G95&amp;技能数值计算!L$2)*1,技能效果!$B:$B,0)),"")</f>
        <v>1001</v>
      </c>
      <c r="N95" s="75">
        <v>4.5</v>
      </c>
      <c r="O95" s="71">
        <f>IF(N95*IFERROR(INDEX(DetailType!$E:$E,MATCH(技能数值计算!M95,DetailType!$A:$A,0)),0)*IFERROR(IF(IF(INDEX(技能效果!R:R,MATCH((技能数值计算!$G95&amp;技能数值计算!L$2)*1,技能效果!$B:$B,0))="",1,INDEX(技能效果!R:R,MATCH((技能数值计算!$G95&amp;技能数值计算!L$2)*1,技能效果!$B:$B,0)))&gt;20,6,IF(INDEX(技能效果!R:R,MATCH((技能数值计算!$G95&amp;技能数值计算!L$2)*1,技能效果!$B:$B,0))="",1,INDEX(技能效果!R:R,MATCH((技能数值计算!$G95&amp;技能数值计算!L$2)*1,技能效果!$B:$B,0)))),0)=0,"",N95*IFERROR(INDEX(DetailType!$E:$E,MATCH(技能数值计算!M95,DetailType!$A:$A,0)),0)*IFERROR(IF(IF(INDEX(技能效果!R:R,MATCH((技能数值计算!$G95&amp;技能数值计算!L$2)*1,技能效果!$B:$B,0))="",1,INDEX(技能效果!R:R,MATCH((技能数值计算!$G95&amp;技能数值计算!L$2)*1,技能效果!$B:$B,0)))&gt;20,6,IF(INDEX(技能效果!R:R,MATCH((技能数值计算!$G95&amp;技能数值计算!L$2)*1,技能效果!$B:$B,0))="",1,INDEX(技能效果!R:R,MATCH((技能数值计算!$G95&amp;技能数值计算!L$2)*1,技能效果!$B:$B,0)))),0))</f>
        <v>4.5</v>
      </c>
      <c r="P95" s="71" t="str">
        <f>IFERROR(INDEX(技能效果!$C:$C,MATCH((技能数值计算!$G95&amp;技能数值计算!P$2)*1,技能效果!$B:$B,0)),"")</f>
        <v>噬日技能消耗生命</v>
      </c>
      <c r="Q95" s="71">
        <f>IFERROR(INDEX(技能效果!$H:$H,MATCH((技能数值计算!$G95&amp;技能数值计算!P$2)*1,技能效果!$B:$B,0)),"")</f>
        <v>1006</v>
      </c>
      <c r="R95" s="75">
        <v>0.5</v>
      </c>
      <c r="S95" s="71">
        <f>IF(R95*IFERROR(INDEX(DetailType!$E:$E,MATCH(技能数值计算!Q95,DetailType!$A:$A,0)),0)*IFERROR(IF(IF(INDEX(技能效果!V:V,MATCH((技能数值计算!$G95&amp;技能数值计算!P$2)*1,技能效果!$B:$B,0))="",1,INDEX(技能效果!V:V,MATCH((技能数值计算!$G95&amp;技能数值计算!P$2)*1,技能效果!$B:$B,0)))&gt;20,6,IF(INDEX(技能效果!V:V,MATCH((技能数值计算!$G95&amp;技能数值计算!P$2)*1,技能效果!$B:$B,0))="",1,INDEX(技能效果!V:V,MATCH((技能数值计算!$G95&amp;技能数值计算!P$2)*1,技能效果!$B:$B,0)))),0)=0,"",R95*IFERROR(INDEX(DetailType!$E:$E,MATCH(技能数值计算!Q95,DetailType!$A:$A,0)),0)*IFERROR(IF(IF(INDEX(技能效果!V:V,MATCH((技能数值计算!$G95&amp;技能数值计算!P$2)*1,技能效果!$B:$B,0))="",1,INDEX(技能效果!V:V,MATCH((技能数值计算!$G95&amp;技能数值计算!P$2)*1,技能效果!$B:$B,0)))&gt;20,6,IF(INDEX(技能效果!V:V,MATCH((技能数值计算!$G95&amp;技能数值计算!P$2)*1,技能效果!$B:$B,0))="",1,INDEX(技能效果!V:V,MATCH((技能数值计算!$G95&amp;技能数值计算!P$2)*1,技能效果!$B:$B,0)))),0))</f>
        <v>-0.5</v>
      </c>
      <c r="T95" s="71" t="str">
        <f>IFERROR(INDEX(技能效果!$C:$C,MATCH((技能数值计算!$G95&amp;技能数值计算!T$2)*1,技能效果!$B:$B,0)),"")</f>
        <v/>
      </c>
      <c r="U95" s="71" t="str">
        <f>IFERROR(INDEX(技能效果!$H:$H,MATCH((技能数值计算!$G95&amp;技能数值计算!T$2)*1,技能效果!$B:$B,0)),"")</f>
        <v/>
      </c>
      <c r="V95" s="75"/>
      <c r="W95" s="71" t="str">
        <f>IF(V95*IFERROR(INDEX(DetailType!$E:$E,MATCH(技能数值计算!U95,DetailType!$A:$A,0)),0)*IFERROR(IF(IF(INDEX(技能效果!Z:Z,MATCH((技能数值计算!$G95&amp;技能数值计算!T$2)*1,技能效果!$B:$B,0))="",1,INDEX(技能效果!Z:Z,MATCH((技能数值计算!$G95&amp;技能数值计算!T$2)*1,技能效果!$B:$B,0)))&gt;20,6,IF(INDEX(技能效果!Z:Z,MATCH((技能数值计算!$G95&amp;技能数值计算!T$2)*1,技能效果!$B:$B,0))="",1,INDEX(技能效果!Z:Z,MATCH((技能数值计算!$G95&amp;技能数值计算!T$2)*1,技能效果!$B:$B,0)))),0)=0,"",V95*IFERROR(INDEX(DetailType!$E:$E,MATCH(技能数值计算!U95,DetailType!$A:$A,0)),0)*IFERROR(IF(IF(INDEX(技能效果!Z:Z,MATCH((技能数值计算!$G95&amp;技能数值计算!T$2)*1,技能效果!$B:$B,0))="",1,INDEX(技能效果!Z:Z,MATCH((技能数值计算!$G95&amp;技能数值计算!T$2)*1,技能效果!$B:$B,0)))&gt;20,6,IF(INDEX(技能效果!Z:Z,MATCH((技能数值计算!$G95&amp;技能数值计算!T$2)*1,技能效果!$B:$B,0))="",1,INDEX(技能效果!Z:Z,MATCH((技能数值计算!$G95&amp;技能数值计算!T$2)*1,技能效果!$B:$B,0)))),0))</f>
        <v/>
      </c>
      <c r="X95" s="71" t="str">
        <f>IFERROR(INDEX(技能效果!$C:$C,MATCH((技能数值计算!$G95&amp;技能数值计算!X$2)*1,技能效果!$B:$B,0)),"")</f>
        <v/>
      </c>
      <c r="Y95" s="71" t="str">
        <f>IFERROR(INDEX(技能效果!$H:$H,MATCH((技能数值计算!$G95&amp;技能数值计算!X$2)*1,技能效果!$B:$B,0)),"")</f>
        <v/>
      </c>
      <c r="Z95" s="75"/>
      <c r="AA95" s="71" t="str">
        <f>IF(Z95*IFERROR(INDEX(DetailType!$E:$E,MATCH(技能数值计算!Y95,DetailType!$A:$A,0)),0)*IFERROR(IF(IF(INDEX(技能效果!AD:AD,MATCH((技能数值计算!$G95&amp;技能数值计算!X$2)*1,技能效果!$B:$B,0))="",1,INDEX(技能效果!AD:AD,MATCH((技能数值计算!$G95&amp;技能数值计算!X$2)*1,技能效果!$B:$B,0)))&gt;20,6,IF(INDEX(技能效果!AD:AD,MATCH((技能数值计算!$G95&amp;技能数值计算!X$2)*1,技能效果!$B:$B,0))="",1,INDEX(技能效果!AD:AD,MATCH((技能数值计算!$G95&amp;技能数值计算!X$2)*1,技能效果!$B:$B,0)))),0)=0,"",Z95*IFERROR(INDEX(DetailType!$E:$E,MATCH(技能数值计算!Y95,DetailType!$A:$A,0)),0)*IFERROR(IF(IF(INDEX(技能效果!AD:AD,MATCH((技能数值计算!$G95&amp;技能数值计算!X$2)*1,技能效果!$B:$B,0))="",1,INDEX(技能效果!AD:AD,MATCH((技能数值计算!$G95&amp;技能数值计算!X$2)*1,技能效果!$B:$B,0)))&gt;20,6,IF(INDEX(技能效果!AD:AD,MATCH((技能数值计算!$G95&amp;技能数值计算!X$2)*1,技能效果!$B:$B,0))="",1,INDEX(技能效果!AD:AD,MATCH((技能数值计算!$G95&amp;技能数值计算!X$2)*1,技能效果!$B:$B,0)))),0))</f>
        <v/>
      </c>
      <c r="AB95" s="71" t="str">
        <f>IFERROR(INDEX(技能效果!$C:$C,MATCH((技能数值计算!$G95&amp;技能数值计算!AB$2)*1,技能效果!$B:$B,0)),"")</f>
        <v/>
      </c>
      <c r="AC95" s="71" t="str">
        <f>IFERROR(INDEX(技能效果!$H:$H,MATCH((技能数值计算!$G95&amp;技能数值计算!AB$2)*1,技能效果!$B:$B,0)),"")</f>
        <v/>
      </c>
      <c r="AD95" s="75"/>
      <c r="AE95" s="72" t="str">
        <f>IF(AD95*IFERROR(INDEX(DetailType!$E:$E,MATCH(技能数值计算!AC95,DetailType!$A:$A,0)),0)*IFERROR(IF(IF(INDEX(技能效果!AG:AG,MATCH((技能数值计算!$G95&amp;技能数值计算!AB$2)*1,技能效果!$B:$B,0))="",1,INDEX(技能效果!AG:AG,MATCH((技能数值计算!$G95&amp;技能数值计算!AB$2)*1,技能效果!$B:$B,0)))&gt;20,6,IF(INDEX(技能效果!AG:AG,MATCH((技能数值计算!$G95&amp;技能数值计算!AB$2)*1,技能效果!$B:$B,0))="",1,INDEX(技能效果!AG:AG,MATCH((技能数值计算!$G95&amp;技能数值计算!AB$2)*1,技能效果!$B:$B,0)))),0)=0,"",AD95*IFERROR(INDEX(DetailType!$E:$E,MATCH(技能数值计算!AC95,DetailType!$A:$A,0)),0)*IFERROR(IF(IF(INDEX(技能效果!AG:AG,MATCH((技能数值计算!$G95&amp;技能数值计算!AB$2)*1,技能效果!$B:$B,0))="",1,INDEX(技能效果!AG:AG,MATCH((技能数值计算!$G95&amp;技能数值计算!AB$2)*1,技能效果!$B:$B,0)))&gt;20,6,IF(INDEX(技能效果!AG:AG,MATCH((技能数值计算!$G95&amp;技能数值计算!AB$2)*1,技能效果!$B:$B,0))="",1,INDEX(技能效果!AG:AG,MATCH((技能数值计算!$G95&amp;技能数值计算!AB$2)*1,技能效果!$B:$B,0)))),0))</f>
        <v/>
      </c>
    </row>
    <row r="96" spans="7:31" x14ac:dyDescent="0.3">
      <c r="G96" s="77">
        <f>技能!B141</f>
        <v>1303019</v>
      </c>
      <c r="H96" s="78" t="str">
        <f>INDEX(技能!E:E,MATCH(技能数值计算!G96,技能!B:B,0))</f>
        <v>食火蜥技能</v>
      </c>
      <c r="I96" s="81">
        <v>4</v>
      </c>
      <c r="J96" s="85">
        <f t="shared" si="2"/>
        <v>5</v>
      </c>
      <c r="K96" s="86">
        <f t="shared" si="1"/>
        <v>6</v>
      </c>
      <c r="L96" s="83" t="str">
        <f>IFERROR(INDEX(技能效果!$C:$C,MATCH((技能数值计算!$G96&amp;技能数值计算!L$2)*1,技能效果!$B:$B,0)),"")</f>
        <v>食火蜥技能护盾</v>
      </c>
      <c r="M96" s="71">
        <f>IFERROR(INDEX(技能效果!$H:$H,MATCH((技能数值计算!$G96&amp;技能数值计算!L$2)*1,技能效果!$B:$B,0)),"")</f>
        <v>4005</v>
      </c>
      <c r="N96" s="75">
        <v>2</v>
      </c>
      <c r="O96" s="71">
        <f>IF(N96*IFERROR(INDEX(DetailType!$E:$E,MATCH(技能数值计算!M96,DetailType!$A:$A,0)),0)*IFERROR(IF(IF(INDEX(技能效果!R:R,MATCH((技能数值计算!$G96&amp;技能数值计算!L$2)*1,技能效果!$B:$B,0))="",1,INDEX(技能效果!R:R,MATCH((技能数值计算!$G96&amp;技能数值计算!L$2)*1,技能效果!$B:$B,0)))&gt;20,6,IF(INDEX(技能效果!R:R,MATCH((技能数值计算!$G96&amp;技能数值计算!L$2)*1,技能效果!$B:$B,0))="",1,INDEX(技能效果!R:R,MATCH((技能数值计算!$G96&amp;技能数值计算!L$2)*1,技能效果!$B:$B,0)))),0)=0,"",N96*IFERROR(INDEX(DetailType!$E:$E,MATCH(技能数值计算!M96,DetailType!$A:$A,0)),0)*IFERROR(IF(IF(INDEX(技能效果!R:R,MATCH((技能数值计算!$G96&amp;技能数值计算!L$2)*1,技能效果!$B:$B,0))="",1,INDEX(技能效果!R:R,MATCH((技能数值计算!$G96&amp;技能数值计算!L$2)*1,技能效果!$B:$B,0)))&gt;20,6,IF(INDEX(技能效果!R:R,MATCH((技能数值计算!$G96&amp;技能数值计算!L$2)*1,技能效果!$B:$B,0))="",1,INDEX(技能效果!R:R,MATCH((技能数值计算!$G96&amp;技能数值计算!L$2)*1,技能效果!$B:$B,0)))),0))</f>
        <v>6</v>
      </c>
      <c r="P96" s="71" t="str">
        <f>IFERROR(INDEX(技能效果!$C:$C,MATCH((技能数值计算!$G96&amp;技能数值计算!P$2)*1,技能效果!$B:$B,0)),"")</f>
        <v/>
      </c>
      <c r="Q96" s="71" t="str">
        <f>IFERROR(INDEX(技能效果!$H:$H,MATCH((技能数值计算!$G96&amp;技能数值计算!P$2)*1,技能效果!$B:$B,0)),"")</f>
        <v/>
      </c>
      <c r="R96" s="75"/>
      <c r="S96" s="71" t="str">
        <f>IF(R96*IFERROR(INDEX(DetailType!$E:$E,MATCH(技能数值计算!Q96,DetailType!$A:$A,0)),0)*IFERROR(IF(IF(INDEX(技能效果!V:V,MATCH((技能数值计算!$G96&amp;技能数值计算!P$2)*1,技能效果!$B:$B,0))="",1,INDEX(技能效果!V:V,MATCH((技能数值计算!$G96&amp;技能数值计算!P$2)*1,技能效果!$B:$B,0)))&gt;20,6,IF(INDEX(技能效果!V:V,MATCH((技能数值计算!$G96&amp;技能数值计算!P$2)*1,技能效果!$B:$B,0))="",1,INDEX(技能效果!V:V,MATCH((技能数值计算!$G96&amp;技能数值计算!P$2)*1,技能效果!$B:$B,0)))),0)=0,"",R96*IFERROR(INDEX(DetailType!$E:$E,MATCH(技能数值计算!Q96,DetailType!$A:$A,0)),0)*IFERROR(IF(IF(INDEX(技能效果!V:V,MATCH((技能数值计算!$G96&amp;技能数值计算!P$2)*1,技能效果!$B:$B,0))="",1,INDEX(技能效果!V:V,MATCH((技能数值计算!$G96&amp;技能数值计算!P$2)*1,技能效果!$B:$B,0)))&gt;20,6,IF(INDEX(技能效果!V:V,MATCH((技能数值计算!$G96&amp;技能数值计算!P$2)*1,技能效果!$B:$B,0))="",1,INDEX(技能效果!V:V,MATCH((技能数值计算!$G96&amp;技能数值计算!P$2)*1,技能效果!$B:$B,0)))),0))</f>
        <v/>
      </c>
      <c r="T96" s="71" t="str">
        <f>IFERROR(INDEX(技能效果!$C:$C,MATCH((技能数值计算!$G96&amp;技能数值计算!T$2)*1,技能效果!$B:$B,0)),"")</f>
        <v/>
      </c>
      <c r="U96" s="71" t="str">
        <f>IFERROR(INDEX(技能效果!$H:$H,MATCH((技能数值计算!$G96&amp;技能数值计算!T$2)*1,技能效果!$B:$B,0)),"")</f>
        <v/>
      </c>
      <c r="V96" s="75"/>
      <c r="W96" s="71" t="str">
        <f>IF(V96*IFERROR(INDEX(DetailType!$E:$E,MATCH(技能数值计算!U96,DetailType!$A:$A,0)),0)*IFERROR(IF(IF(INDEX(技能效果!Z:Z,MATCH((技能数值计算!$G96&amp;技能数值计算!T$2)*1,技能效果!$B:$B,0))="",1,INDEX(技能效果!Z:Z,MATCH((技能数值计算!$G96&amp;技能数值计算!T$2)*1,技能效果!$B:$B,0)))&gt;20,6,IF(INDEX(技能效果!Z:Z,MATCH((技能数值计算!$G96&amp;技能数值计算!T$2)*1,技能效果!$B:$B,0))="",1,INDEX(技能效果!Z:Z,MATCH((技能数值计算!$G96&amp;技能数值计算!T$2)*1,技能效果!$B:$B,0)))),0)=0,"",V96*IFERROR(INDEX(DetailType!$E:$E,MATCH(技能数值计算!U96,DetailType!$A:$A,0)),0)*IFERROR(IF(IF(INDEX(技能效果!Z:Z,MATCH((技能数值计算!$G96&amp;技能数值计算!T$2)*1,技能效果!$B:$B,0))="",1,INDEX(技能效果!Z:Z,MATCH((技能数值计算!$G96&amp;技能数值计算!T$2)*1,技能效果!$B:$B,0)))&gt;20,6,IF(INDEX(技能效果!Z:Z,MATCH((技能数值计算!$G96&amp;技能数值计算!T$2)*1,技能效果!$B:$B,0))="",1,INDEX(技能效果!Z:Z,MATCH((技能数值计算!$G96&amp;技能数值计算!T$2)*1,技能效果!$B:$B,0)))),0))</f>
        <v/>
      </c>
      <c r="X96" s="71" t="str">
        <f>IFERROR(INDEX(技能效果!$C:$C,MATCH((技能数值计算!$G96&amp;技能数值计算!X$2)*1,技能效果!$B:$B,0)),"")</f>
        <v/>
      </c>
      <c r="Y96" s="71" t="str">
        <f>IFERROR(INDEX(技能效果!$H:$H,MATCH((技能数值计算!$G96&amp;技能数值计算!X$2)*1,技能效果!$B:$B,0)),"")</f>
        <v/>
      </c>
      <c r="Z96" s="75"/>
      <c r="AA96" s="71" t="str">
        <f>IF(Z96*IFERROR(INDEX(DetailType!$E:$E,MATCH(技能数值计算!Y96,DetailType!$A:$A,0)),0)*IFERROR(IF(IF(INDEX(技能效果!AD:AD,MATCH((技能数值计算!$G96&amp;技能数值计算!X$2)*1,技能效果!$B:$B,0))="",1,INDEX(技能效果!AD:AD,MATCH((技能数值计算!$G96&amp;技能数值计算!X$2)*1,技能效果!$B:$B,0)))&gt;20,6,IF(INDEX(技能效果!AD:AD,MATCH((技能数值计算!$G96&amp;技能数值计算!X$2)*1,技能效果!$B:$B,0))="",1,INDEX(技能效果!AD:AD,MATCH((技能数值计算!$G96&amp;技能数值计算!X$2)*1,技能效果!$B:$B,0)))),0)=0,"",Z96*IFERROR(INDEX(DetailType!$E:$E,MATCH(技能数值计算!Y96,DetailType!$A:$A,0)),0)*IFERROR(IF(IF(INDEX(技能效果!AD:AD,MATCH((技能数值计算!$G96&amp;技能数值计算!X$2)*1,技能效果!$B:$B,0))="",1,INDEX(技能效果!AD:AD,MATCH((技能数值计算!$G96&amp;技能数值计算!X$2)*1,技能效果!$B:$B,0)))&gt;20,6,IF(INDEX(技能效果!AD:AD,MATCH((技能数值计算!$G96&amp;技能数值计算!X$2)*1,技能效果!$B:$B,0))="",1,INDEX(技能效果!AD:AD,MATCH((技能数值计算!$G96&amp;技能数值计算!X$2)*1,技能效果!$B:$B,0)))),0))</f>
        <v/>
      </c>
      <c r="AB96" s="71" t="str">
        <f>IFERROR(INDEX(技能效果!$C:$C,MATCH((技能数值计算!$G96&amp;技能数值计算!AB$2)*1,技能效果!$B:$B,0)),"")</f>
        <v/>
      </c>
      <c r="AC96" s="71" t="str">
        <f>IFERROR(INDEX(技能效果!$H:$H,MATCH((技能数值计算!$G96&amp;技能数值计算!AB$2)*1,技能效果!$B:$B,0)),"")</f>
        <v/>
      </c>
      <c r="AD96" s="75"/>
      <c r="AE96" s="72" t="str">
        <f>IF(AD96*IFERROR(INDEX(DetailType!$E:$E,MATCH(技能数值计算!AC96,DetailType!$A:$A,0)),0)*IFERROR(IF(IF(INDEX(技能效果!AG:AG,MATCH((技能数值计算!$G96&amp;技能数值计算!AB$2)*1,技能效果!$B:$B,0))="",1,INDEX(技能效果!AG:AG,MATCH((技能数值计算!$G96&amp;技能数值计算!AB$2)*1,技能效果!$B:$B,0)))&gt;20,6,IF(INDEX(技能效果!AG:AG,MATCH((技能数值计算!$G96&amp;技能数值计算!AB$2)*1,技能效果!$B:$B,0))="",1,INDEX(技能效果!AG:AG,MATCH((技能数值计算!$G96&amp;技能数值计算!AB$2)*1,技能效果!$B:$B,0)))),0)=0,"",AD96*IFERROR(INDEX(DetailType!$E:$E,MATCH(技能数值计算!AC96,DetailType!$A:$A,0)),0)*IFERROR(IF(IF(INDEX(技能效果!AG:AG,MATCH((技能数值计算!$G96&amp;技能数值计算!AB$2)*1,技能效果!$B:$B,0))="",1,INDEX(技能效果!AG:AG,MATCH((技能数值计算!$G96&amp;技能数值计算!AB$2)*1,技能效果!$B:$B,0)))&gt;20,6,IF(INDEX(技能效果!AG:AG,MATCH((技能数值计算!$G96&amp;技能数值计算!AB$2)*1,技能效果!$B:$B,0))="",1,INDEX(技能效果!AG:AG,MATCH((技能数值计算!$G96&amp;技能数值计算!AB$2)*1,技能效果!$B:$B,0)))),0))</f>
        <v/>
      </c>
    </row>
    <row r="97" spans="7:31" x14ac:dyDescent="0.3">
      <c r="G97" s="77">
        <f>技能!B142</f>
        <v>1303020</v>
      </c>
      <c r="H97" s="78" t="str">
        <f>INDEX(技能!E:E,MATCH(技能数值计算!G97,技能!B:B,0))</f>
        <v>高顺技能</v>
      </c>
      <c r="I97" s="81">
        <v>5</v>
      </c>
      <c r="J97" s="85">
        <f t="shared" si="2"/>
        <v>5.5</v>
      </c>
      <c r="K97" s="86">
        <f t="shared" si="1"/>
        <v>6.1</v>
      </c>
      <c r="L97" s="83" t="str">
        <f>IFERROR(INDEX(技能效果!$C:$C,MATCH((技能数值计算!$G97&amp;技能数值计算!L$2)*1,技能效果!$B:$B,0)),"")</f>
        <v>高顺技能基础伤害</v>
      </c>
      <c r="M97" s="71">
        <f>IFERROR(INDEX(技能效果!$H:$H,MATCH((技能数值计算!$G97&amp;技能数值计算!L$2)*1,技能效果!$B:$B,0)),"")</f>
        <v>1001</v>
      </c>
      <c r="N97" s="75">
        <v>3</v>
      </c>
      <c r="O97" s="71">
        <f>IF(N97*IFERROR(INDEX(DetailType!$E:$E,MATCH(技能数值计算!M97,DetailType!$A:$A,0)),0)*IFERROR(IF(IF(INDEX(技能效果!R:R,MATCH((技能数值计算!$G97&amp;技能数值计算!L$2)*1,技能效果!$B:$B,0))="",1,INDEX(技能效果!R:R,MATCH((技能数值计算!$G97&amp;技能数值计算!L$2)*1,技能效果!$B:$B,0)))&gt;20,6,IF(INDEX(技能效果!R:R,MATCH((技能数值计算!$G97&amp;技能数值计算!L$2)*1,技能效果!$B:$B,0))="",1,INDEX(技能效果!R:R,MATCH((技能数值计算!$G97&amp;技能数值计算!L$2)*1,技能效果!$B:$B,0)))),0)=0,"",N97*IFERROR(INDEX(DetailType!$E:$E,MATCH(技能数值计算!M97,DetailType!$A:$A,0)),0)*IFERROR(IF(IF(INDEX(技能效果!R:R,MATCH((技能数值计算!$G97&amp;技能数值计算!L$2)*1,技能效果!$B:$B,0))="",1,INDEX(技能效果!R:R,MATCH((技能数值计算!$G97&amp;技能数值计算!L$2)*1,技能效果!$B:$B,0)))&gt;20,6,IF(INDEX(技能效果!R:R,MATCH((技能数值计算!$G97&amp;技能数值计算!L$2)*1,技能效果!$B:$B,0))="",1,INDEX(技能效果!R:R,MATCH((技能数值计算!$G97&amp;技能数值计算!L$2)*1,技能效果!$B:$B,0)))),0))</f>
        <v>3</v>
      </c>
      <c r="P97" s="71" t="str">
        <f>IFERROR(INDEX(技能效果!$C:$C,MATCH((技能数值计算!$G97&amp;技能数值计算!P$2)*1,技能效果!$B:$B,0)),"")</f>
        <v>高顺技能额外伤害</v>
      </c>
      <c r="Q97" s="71">
        <f>IFERROR(INDEX(技能效果!$H:$H,MATCH((技能数值计算!$G97&amp;技能数值计算!P$2)*1,技能效果!$B:$B,0)),"")</f>
        <v>1001</v>
      </c>
      <c r="R97" s="75">
        <v>2.2000000000000002</v>
      </c>
      <c r="S97" s="71">
        <f>IF(R97*IFERROR(INDEX(DetailType!$E:$E,MATCH(技能数值计算!Q97,DetailType!$A:$A,0)),0)*IFERROR(IF(IF(INDEX(技能效果!V:V,MATCH((技能数值计算!$G97&amp;技能数值计算!P$2)*1,技能效果!$B:$B,0))="",1,INDEX(技能效果!V:V,MATCH((技能数值计算!$G97&amp;技能数值计算!P$2)*1,技能效果!$B:$B,0)))&gt;20,6,IF(INDEX(技能效果!V:V,MATCH((技能数值计算!$G97&amp;技能数值计算!P$2)*1,技能效果!$B:$B,0))="",1,INDEX(技能效果!V:V,MATCH((技能数值计算!$G97&amp;技能数值计算!P$2)*1,技能效果!$B:$B,0)))),0)=0,"",R97*IFERROR(INDEX(DetailType!$E:$E,MATCH(技能数值计算!Q97,DetailType!$A:$A,0)),0)*IFERROR(IF(IF(INDEX(技能效果!V:V,MATCH((技能数值计算!$G97&amp;技能数值计算!P$2)*1,技能效果!$B:$B,0))="",1,INDEX(技能效果!V:V,MATCH((技能数值计算!$G97&amp;技能数值计算!P$2)*1,技能效果!$B:$B,0)))&gt;20,6,IF(INDEX(技能效果!V:V,MATCH((技能数值计算!$G97&amp;技能数值计算!P$2)*1,技能效果!$B:$B,0))="",1,INDEX(技能效果!V:V,MATCH((技能数值计算!$G97&amp;技能数值计算!P$2)*1,技能效果!$B:$B,0)))),0))</f>
        <v>2.2000000000000002</v>
      </c>
      <c r="T97" s="71" t="str">
        <f>IFERROR(INDEX(技能效果!$C:$C,MATCH((技能数值计算!$G97&amp;技能数值计算!T$2)*1,技能效果!$B:$B,0)),"")</f>
        <v>高顺技能伤害降低</v>
      </c>
      <c r="U97" s="71">
        <f>IFERROR(INDEX(技能效果!$H:$H,MATCH((技能数值计算!$G97&amp;技能数值计算!T$2)*1,技能效果!$B:$B,0)),"")</f>
        <v>4026</v>
      </c>
      <c r="V97" s="75">
        <v>0.3</v>
      </c>
      <c r="W97" s="71">
        <f>IF(V97*IFERROR(INDEX(DetailType!$E:$E,MATCH(技能数值计算!U97,DetailType!$A:$A,0)),0)*IFERROR(IF(IF(INDEX(技能效果!Z:Z,MATCH((技能数值计算!$G97&amp;技能数值计算!T$2)*1,技能效果!$B:$B,0))="",1,INDEX(技能效果!Z:Z,MATCH((技能数值计算!$G97&amp;技能数值计算!T$2)*1,技能效果!$B:$B,0)))&gt;20,6,IF(INDEX(技能效果!Z:Z,MATCH((技能数值计算!$G97&amp;技能数值计算!T$2)*1,技能效果!$B:$B,0))="",1,INDEX(技能效果!Z:Z,MATCH((技能数值计算!$G97&amp;技能数值计算!T$2)*1,技能效果!$B:$B,0)))),0)=0,"",V97*IFERROR(INDEX(DetailType!$E:$E,MATCH(技能数值计算!U97,DetailType!$A:$A,0)),0)*IFERROR(IF(IF(INDEX(技能效果!Z:Z,MATCH((技能数值计算!$G97&amp;技能数值计算!T$2)*1,技能效果!$B:$B,0))="",1,INDEX(技能效果!Z:Z,MATCH((技能数值计算!$G97&amp;技能数值计算!T$2)*1,技能效果!$B:$B,0)))&gt;20,6,IF(INDEX(技能效果!Z:Z,MATCH((技能数值计算!$G97&amp;技能数值计算!T$2)*1,技能效果!$B:$B,0))="",1,INDEX(技能效果!Z:Z,MATCH((技能数值计算!$G97&amp;技能数值计算!T$2)*1,技能效果!$B:$B,0)))),0))</f>
        <v>0.89999999999999991</v>
      </c>
      <c r="X97" s="71" t="str">
        <f>IFERROR(INDEX(技能效果!$C:$C,MATCH((技能数值计算!$G97&amp;技能数值计算!X$2)*1,技能效果!$B:$B,0)),"")</f>
        <v/>
      </c>
      <c r="Y97" s="71" t="str">
        <f>IFERROR(INDEX(技能效果!$H:$H,MATCH((技能数值计算!$G97&amp;技能数值计算!X$2)*1,技能效果!$B:$B,0)),"")</f>
        <v/>
      </c>
      <c r="Z97" s="75"/>
      <c r="AA97" s="71" t="str">
        <f>IF(Z97*IFERROR(INDEX(DetailType!$E:$E,MATCH(技能数值计算!Y97,DetailType!$A:$A,0)),0)*IFERROR(IF(IF(INDEX(技能效果!AD:AD,MATCH((技能数值计算!$G97&amp;技能数值计算!X$2)*1,技能效果!$B:$B,0))="",1,INDEX(技能效果!AD:AD,MATCH((技能数值计算!$G97&amp;技能数值计算!X$2)*1,技能效果!$B:$B,0)))&gt;20,6,IF(INDEX(技能效果!AD:AD,MATCH((技能数值计算!$G97&amp;技能数值计算!X$2)*1,技能效果!$B:$B,0))="",1,INDEX(技能效果!AD:AD,MATCH((技能数值计算!$G97&amp;技能数值计算!X$2)*1,技能效果!$B:$B,0)))),0)=0,"",Z97*IFERROR(INDEX(DetailType!$E:$E,MATCH(技能数值计算!Y97,DetailType!$A:$A,0)),0)*IFERROR(IF(IF(INDEX(技能效果!AD:AD,MATCH((技能数值计算!$G97&amp;技能数值计算!X$2)*1,技能效果!$B:$B,0))="",1,INDEX(技能效果!AD:AD,MATCH((技能数值计算!$G97&amp;技能数值计算!X$2)*1,技能效果!$B:$B,0)))&gt;20,6,IF(INDEX(技能效果!AD:AD,MATCH((技能数值计算!$G97&amp;技能数值计算!X$2)*1,技能效果!$B:$B,0))="",1,INDEX(技能效果!AD:AD,MATCH((技能数值计算!$G97&amp;技能数值计算!X$2)*1,技能效果!$B:$B,0)))),0))</f>
        <v/>
      </c>
      <c r="AB97" s="71" t="str">
        <f>IFERROR(INDEX(技能效果!$C:$C,MATCH((技能数值计算!$G97&amp;技能数值计算!AB$2)*1,技能效果!$B:$B,0)),"")</f>
        <v/>
      </c>
      <c r="AC97" s="71" t="str">
        <f>IFERROR(INDEX(技能效果!$H:$H,MATCH((技能数值计算!$G97&amp;技能数值计算!AB$2)*1,技能效果!$B:$B,0)),"")</f>
        <v/>
      </c>
      <c r="AD97" s="75"/>
      <c r="AE97" s="72" t="str">
        <f>IF(AD97*IFERROR(INDEX(DetailType!$E:$E,MATCH(技能数值计算!AC97,DetailType!$A:$A,0)),0)*IFERROR(IF(IF(INDEX(技能效果!AG:AG,MATCH((技能数值计算!$G97&amp;技能数值计算!AB$2)*1,技能效果!$B:$B,0))="",1,INDEX(技能效果!AG:AG,MATCH((技能数值计算!$G97&amp;技能数值计算!AB$2)*1,技能效果!$B:$B,0)))&gt;20,6,IF(INDEX(技能效果!AG:AG,MATCH((技能数值计算!$G97&amp;技能数值计算!AB$2)*1,技能效果!$B:$B,0))="",1,INDEX(技能效果!AG:AG,MATCH((技能数值计算!$G97&amp;技能数值计算!AB$2)*1,技能效果!$B:$B,0)))),0)=0,"",AD97*IFERROR(INDEX(DetailType!$E:$E,MATCH(技能数值计算!AC97,DetailType!$A:$A,0)),0)*IFERROR(IF(IF(INDEX(技能效果!AG:AG,MATCH((技能数值计算!$G97&amp;技能数值计算!AB$2)*1,技能效果!$B:$B,0))="",1,INDEX(技能效果!AG:AG,MATCH((技能数值计算!$G97&amp;技能数值计算!AB$2)*1,技能效果!$B:$B,0)))&gt;20,6,IF(INDEX(技能效果!AG:AG,MATCH((技能数值计算!$G97&amp;技能数值计算!AB$2)*1,技能效果!$B:$B,0))="",1,INDEX(技能效果!AG:AG,MATCH((技能数值计算!$G97&amp;技能数值计算!AB$2)*1,技能效果!$B:$B,0)))),0))</f>
        <v/>
      </c>
    </row>
    <row r="98" spans="7:31" ht="17.25" thickBot="1" x14ac:dyDescent="0.35">
      <c r="G98" s="133">
        <f>技能!B143</f>
        <v>1303021</v>
      </c>
      <c r="H98" s="125" t="str">
        <f>INDEX(技能!E:E,MATCH(技能数值计算!G98,技能!B:B,0))</f>
        <v>烈风螳螂技能</v>
      </c>
      <c r="I98" s="126">
        <v>4</v>
      </c>
      <c r="J98" s="127">
        <f t="shared" si="2"/>
        <v>5</v>
      </c>
      <c r="K98" s="128">
        <f t="shared" si="1"/>
        <v>3.65</v>
      </c>
      <c r="L98" s="129" t="str">
        <f>IFERROR(INDEX(技能效果!$C:$C,MATCH((技能数值计算!$G98&amp;技能数值计算!L$2)*1,技能效果!$B:$B,0)),"")</f>
        <v>烈风螳螂技能伤害</v>
      </c>
      <c r="M98" s="130">
        <f>IFERROR(INDEX(技能效果!$H:$H,MATCH((技能数值计算!$G98&amp;技能数值计算!L$2)*1,技能效果!$B:$B,0)),"")</f>
        <v>1012</v>
      </c>
      <c r="N98" s="131">
        <v>5</v>
      </c>
      <c r="O98" s="130">
        <f>IF(N98*IFERROR(INDEX(DetailType!$E:$E,MATCH(技能数值计算!M98,DetailType!$A:$A,0)),0)*IFERROR(IF(IF(INDEX(技能效果!R:R,MATCH((技能数值计算!$G98&amp;技能数值计算!L$2)*1,技能效果!$B:$B,0))="",1,INDEX(技能效果!R:R,MATCH((技能数值计算!$G98&amp;技能数值计算!L$2)*1,技能效果!$B:$B,0)))&gt;20,6,IF(INDEX(技能效果!R:R,MATCH((技能数值计算!$G98&amp;技能数值计算!L$2)*1,技能效果!$B:$B,0))="",1,INDEX(技能效果!R:R,MATCH((技能数值计算!$G98&amp;技能数值计算!L$2)*1,技能效果!$B:$B,0)))),0)=0,"",N98*IFERROR(INDEX(DetailType!$E:$E,MATCH(技能数值计算!M98,DetailType!$A:$A,0)),0)*IFERROR(IF(IF(INDEX(技能效果!R:R,MATCH((技能数值计算!$G98&amp;技能数值计算!L$2)*1,技能效果!$B:$B,0))="",1,INDEX(技能效果!R:R,MATCH((技能数值计算!$G98&amp;技能数值计算!L$2)*1,技能效果!$B:$B,0)))&gt;20,6,IF(INDEX(技能效果!R:R,MATCH((技能数值计算!$G98&amp;技能数值计算!L$2)*1,技能效果!$B:$B,0))="",1,INDEX(技能效果!R:R,MATCH((技能数值计算!$G98&amp;技能数值计算!L$2)*1,技能效果!$B:$B,0)))),0))</f>
        <v>3.5</v>
      </c>
      <c r="P98" s="130" t="str">
        <f>IFERROR(INDEX(技能效果!$C:$C,MATCH((技能数值计算!$G98&amp;技能数值计算!P$2)*1,技能效果!$B:$B,0)),"")</f>
        <v>烈风螳螂技能加攻击</v>
      </c>
      <c r="Q98" s="130">
        <f>IFERROR(INDEX(技能效果!$H:$H,MATCH((技能数值计算!$G98&amp;技能数值计算!P$2)*1,技能效果!$B:$B,0)),"")</f>
        <v>4106</v>
      </c>
      <c r="R98" s="131">
        <v>0.15</v>
      </c>
      <c r="S98" s="130">
        <f>IF(R98*IFERROR(INDEX(DetailType!$E:$E,MATCH(技能数值计算!Q98,DetailType!$A:$A,0)),0)*IFERROR(IF(IF(INDEX(技能效果!V:V,MATCH((技能数值计算!$G98&amp;技能数值计算!P$2)*1,技能效果!$B:$B,0))="",1,INDEX(技能效果!V:V,MATCH((技能数值计算!$G98&amp;技能数值计算!P$2)*1,技能效果!$B:$B,0)))&gt;20,6,IF(INDEX(技能效果!V:V,MATCH((技能数值计算!$G98&amp;技能数值计算!P$2)*1,技能效果!$B:$B,0))="",1,INDEX(技能效果!V:V,MATCH((技能数值计算!$G98&amp;技能数值计算!P$2)*1,技能效果!$B:$B,0)))),0)=0,"",R98*IFERROR(INDEX(DetailType!$E:$E,MATCH(技能数值计算!Q98,DetailType!$A:$A,0)),0)*IFERROR(IF(IF(INDEX(技能效果!V:V,MATCH((技能数值计算!$G98&amp;技能数值计算!P$2)*1,技能效果!$B:$B,0))="",1,INDEX(技能效果!V:V,MATCH((技能数值计算!$G98&amp;技能数值计算!P$2)*1,技能效果!$B:$B,0)))&gt;20,6,IF(INDEX(技能效果!V:V,MATCH((技能数值计算!$G98&amp;技能数值计算!P$2)*1,技能效果!$B:$B,0))="",1,INDEX(技能效果!V:V,MATCH((技能数值计算!$G98&amp;技能数值计算!P$2)*1,技能效果!$B:$B,0)))),0))</f>
        <v>0.15</v>
      </c>
      <c r="T98" s="130" t="str">
        <f>IFERROR(INDEX(技能效果!$C:$C,MATCH((技能数值计算!$G98&amp;技能数值计算!T$2)*1,技能效果!$B:$B,0)),"")</f>
        <v/>
      </c>
      <c r="U98" s="130" t="str">
        <f>IFERROR(INDEX(技能效果!$H:$H,MATCH((技能数值计算!$G98&amp;技能数值计算!T$2)*1,技能效果!$B:$B,0)),"")</f>
        <v/>
      </c>
      <c r="V98" s="131"/>
      <c r="W98" s="130" t="str">
        <f>IF(V98*IFERROR(INDEX(DetailType!$E:$E,MATCH(技能数值计算!U98,DetailType!$A:$A,0)),0)*IFERROR(IF(IF(INDEX(技能效果!Z:Z,MATCH((技能数值计算!$G98&amp;技能数值计算!T$2)*1,技能效果!$B:$B,0))="",1,INDEX(技能效果!Z:Z,MATCH((技能数值计算!$G98&amp;技能数值计算!T$2)*1,技能效果!$B:$B,0)))&gt;20,6,IF(INDEX(技能效果!Z:Z,MATCH((技能数值计算!$G98&amp;技能数值计算!T$2)*1,技能效果!$B:$B,0))="",1,INDEX(技能效果!Z:Z,MATCH((技能数值计算!$G98&amp;技能数值计算!T$2)*1,技能效果!$B:$B,0)))),0)=0,"",V98*IFERROR(INDEX(DetailType!$E:$E,MATCH(技能数值计算!U98,DetailType!$A:$A,0)),0)*IFERROR(IF(IF(INDEX(技能效果!Z:Z,MATCH((技能数值计算!$G98&amp;技能数值计算!T$2)*1,技能效果!$B:$B,0))="",1,INDEX(技能效果!Z:Z,MATCH((技能数值计算!$G98&amp;技能数值计算!T$2)*1,技能效果!$B:$B,0)))&gt;20,6,IF(INDEX(技能效果!Z:Z,MATCH((技能数值计算!$G98&amp;技能数值计算!T$2)*1,技能效果!$B:$B,0))="",1,INDEX(技能效果!Z:Z,MATCH((技能数值计算!$G98&amp;技能数值计算!T$2)*1,技能效果!$B:$B,0)))),0))</f>
        <v/>
      </c>
      <c r="X98" s="130" t="str">
        <f>IFERROR(INDEX(技能效果!$C:$C,MATCH((技能数值计算!$G98&amp;技能数值计算!X$2)*1,技能效果!$B:$B,0)),"")</f>
        <v/>
      </c>
      <c r="Y98" s="130" t="str">
        <f>IFERROR(INDEX(技能效果!$H:$H,MATCH((技能数值计算!$G98&amp;技能数值计算!X$2)*1,技能效果!$B:$B,0)),"")</f>
        <v/>
      </c>
      <c r="Z98" s="131"/>
      <c r="AA98" s="130" t="str">
        <f>IF(Z98*IFERROR(INDEX(DetailType!$E:$E,MATCH(技能数值计算!Y98,DetailType!$A:$A,0)),0)*IFERROR(IF(IF(INDEX(技能效果!AD:AD,MATCH((技能数值计算!$G98&amp;技能数值计算!X$2)*1,技能效果!$B:$B,0))="",1,INDEX(技能效果!AD:AD,MATCH((技能数值计算!$G98&amp;技能数值计算!X$2)*1,技能效果!$B:$B,0)))&gt;20,6,IF(INDEX(技能效果!AD:AD,MATCH((技能数值计算!$G98&amp;技能数值计算!X$2)*1,技能效果!$B:$B,0))="",1,INDEX(技能效果!AD:AD,MATCH((技能数值计算!$G98&amp;技能数值计算!X$2)*1,技能效果!$B:$B,0)))),0)=0,"",Z98*IFERROR(INDEX(DetailType!$E:$E,MATCH(技能数值计算!Y98,DetailType!$A:$A,0)),0)*IFERROR(IF(IF(INDEX(技能效果!AD:AD,MATCH((技能数值计算!$G98&amp;技能数值计算!X$2)*1,技能效果!$B:$B,0))="",1,INDEX(技能效果!AD:AD,MATCH((技能数值计算!$G98&amp;技能数值计算!X$2)*1,技能效果!$B:$B,0)))&gt;20,6,IF(INDEX(技能效果!AD:AD,MATCH((技能数值计算!$G98&amp;技能数值计算!X$2)*1,技能效果!$B:$B,0))="",1,INDEX(技能效果!AD:AD,MATCH((技能数值计算!$G98&amp;技能数值计算!X$2)*1,技能效果!$B:$B,0)))),0))</f>
        <v/>
      </c>
      <c r="AB98" s="130" t="str">
        <f>IFERROR(INDEX(技能效果!$C:$C,MATCH((技能数值计算!$G98&amp;技能数值计算!AB$2)*1,技能效果!$B:$B,0)),"")</f>
        <v/>
      </c>
      <c r="AC98" s="130" t="str">
        <f>IFERROR(INDEX(技能效果!$H:$H,MATCH((技能数值计算!$G98&amp;技能数值计算!AB$2)*1,技能效果!$B:$B,0)),"")</f>
        <v/>
      </c>
      <c r="AD98" s="131"/>
      <c r="AE98" s="132" t="str">
        <f>IF(AD98*IFERROR(INDEX(DetailType!$E:$E,MATCH(技能数值计算!AC98,DetailType!$A:$A,0)),0)*IFERROR(IF(IF(INDEX(技能效果!AG:AG,MATCH((技能数值计算!$G98&amp;技能数值计算!AB$2)*1,技能效果!$B:$B,0))="",1,INDEX(技能效果!AG:AG,MATCH((技能数值计算!$G98&amp;技能数值计算!AB$2)*1,技能效果!$B:$B,0)))&gt;20,6,IF(INDEX(技能效果!AG:AG,MATCH((技能数值计算!$G98&amp;技能数值计算!AB$2)*1,技能效果!$B:$B,0))="",1,INDEX(技能效果!AG:AG,MATCH((技能数值计算!$G98&amp;技能数值计算!AB$2)*1,技能效果!$B:$B,0)))),0)=0,"",AD98*IFERROR(INDEX(DetailType!$E:$E,MATCH(技能数值计算!AC98,DetailType!$A:$A,0)),0)*IFERROR(IF(IF(INDEX(技能效果!AG:AG,MATCH((技能数值计算!$G98&amp;技能数值计算!AB$2)*1,技能效果!$B:$B,0))="",1,INDEX(技能效果!AG:AG,MATCH((技能数值计算!$G98&amp;技能数值计算!AB$2)*1,技能效果!$B:$B,0)))&gt;20,6,IF(INDEX(技能效果!AG:AG,MATCH((技能数值计算!$G98&amp;技能数值计算!AB$2)*1,技能效果!$B:$B,0))="",1,INDEX(技能效果!AG:AG,MATCH((技能数值计算!$G98&amp;技能数值计算!AB$2)*1,技能效果!$B:$B,0)))),0))</f>
        <v/>
      </c>
    </row>
    <row r="99" spans="7:31" x14ac:dyDescent="0.3">
      <c r="G99" s="116">
        <f>技能!B144</f>
        <v>1304001</v>
      </c>
      <c r="H99" s="117" t="str">
        <f>INDEX(技能!E:E,MATCH(技能数值计算!G99,技能!B:B,0))</f>
        <v>蓄力猛攻</v>
      </c>
      <c r="I99" s="118"/>
      <c r="J99" s="119">
        <v>4.5</v>
      </c>
      <c r="K99" s="120">
        <f t="shared" si="1"/>
        <v>4.5</v>
      </c>
      <c r="L99" s="121" t="str">
        <f>IFERROR(INDEX(技能效果!$C:$C,MATCH((技能数值计算!$G99&amp;技能数值计算!L$2)*1,技能效果!$B:$B,0)),"")</f>
        <v>插槽1主动伤害</v>
      </c>
      <c r="M99" s="122">
        <f>IFERROR(INDEX(技能效果!$H:$H,MATCH((技能数值计算!$G99&amp;技能数值计算!L$2)*1,技能效果!$B:$B,0)),"")</f>
        <v>1001</v>
      </c>
      <c r="N99" s="123">
        <v>1.5</v>
      </c>
      <c r="O99" s="122">
        <f>IF(N99*IFERROR(INDEX(DetailType!$E:$E,MATCH(技能数值计算!M99,DetailType!$A:$A,0)),0)*IFERROR(IF(IF(INDEX(技能效果!R:R,MATCH((技能数值计算!$G99&amp;技能数值计算!L$2)*1,技能效果!$B:$B,0))="",1,INDEX(技能效果!R:R,MATCH((技能数值计算!$G99&amp;技能数值计算!L$2)*1,技能效果!$B:$B,0)))&gt;20,6,IF(INDEX(技能效果!R:R,MATCH((技能数值计算!$G99&amp;技能数值计算!L$2)*1,技能效果!$B:$B,0))="",1,INDEX(技能效果!R:R,MATCH((技能数值计算!$G99&amp;技能数值计算!L$2)*1,技能效果!$B:$B,0)))),0)=0,"",N99*IFERROR(INDEX(DetailType!$E:$E,MATCH(技能数值计算!M99,DetailType!$A:$A,0)),0)*IFERROR(IF(IF(INDEX(技能效果!R:R,MATCH((技能数值计算!$G99&amp;技能数值计算!L$2)*1,技能效果!$B:$B,0))="",1,INDEX(技能效果!R:R,MATCH((技能数值计算!$G99&amp;技能数值计算!L$2)*1,技能效果!$B:$B,0)))&gt;20,6,IF(INDEX(技能效果!R:R,MATCH((技能数值计算!$G99&amp;技能数值计算!L$2)*1,技能效果!$B:$B,0))="",1,INDEX(技能效果!R:R,MATCH((技能数值计算!$G99&amp;技能数值计算!L$2)*1,技能效果!$B:$B,0)))),0))</f>
        <v>1.5</v>
      </c>
      <c r="P99" s="122" t="str">
        <f>IFERROR(INDEX(技能效果!$C:$C,MATCH((技能数值计算!$G99&amp;技能数值计算!P$2)*1,技能效果!$B:$B,0)),"")</f>
        <v>插槽1连击伤害</v>
      </c>
      <c r="Q99" s="122">
        <f>IFERROR(INDEX(技能效果!$H:$H,MATCH((技能数值计算!$G99&amp;技能数值计算!P$2)*1,技能效果!$B:$B,0)),"")</f>
        <v>1001</v>
      </c>
      <c r="R99" s="123">
        <v>1.5</v>
      </c>
      <c r="S99" s="122">
        <f>IF(R99*IFERROR(INDEX(DetailType!$E:$E,MATCH(技能数值计算!Q99,DetailType!$A:$A,0)),0)*IFERROR(IF(IF(INDEX(技能效果!V:V,MATCH((技能数值计算!$G99&amp;技能数值计算!P$2)*1,技能效果!$B:$B,0))="",1,INDEX(技能效果!V:V,MATCH((技能数值计算!$G99&amp;技能数值计算!P$2)*1,技能效果!$B:$B,0)))&gt;20,6,IF(INDEX(技能效果!V:V,MATCH((技能数值计算!$G99&amp;技能数值计算!P$2)*1,技能效果!$B:$B,0))="",1,INDEX(技能效果!V:V,MATCH((技能数值计算!$G99&amp;技能数值计算!P$2)*1,技能效果!$B:$B,0)))),0)=0,"",R99*IFERROR(INDEX(DetailType!$E:$E,MATCH(技能数值计算!Q99,DetailType!$A:$A,0)),0)*IFERROR(IF(IF(INDEX(技能效果!V:V,MATCH((技能数值计算!$G99&amp;技能数值计算!P$2)*1,技能效果!$B:$B,0))="",1,INDEX(技能效果!V:V,MATCH((技能数值计算!$G99&amp;技能数值计算!P$2)*1,技能效果!$B:$B,0)))&gt;20,6,IF(INDEX(技能效果!V:V,MATCH((技能数值计算!$G99&amp;技能数值计算!P$2)*1,技能效果!$B:$B,0))="",1,INDEX(技能效果!V:V,MATCH((技能数值计算!$G99&amp;技能数值计算!P$2)*1,技能效果!$B:$B,0)))),0))</f>
        <v>1.5</v>
      </c>
      <c r="T99" s="122" t="str">
        <f>IFERROR(INDEX(技能效果!$C:$C,MATCH((技能数值计算!$G99&amp;技能数值计算!T$2)*1,技能效果!$B:$B,0)),"")</f>
        <v>插槽1获得水晶</v>
      </c>
      <c r="U99" s="122">
        <f>IFERROR(INDEX(技能效果!$H:$H,MATCH((技能数值计算!$G99&amp;技能数值计算!T$2)*1,技能效果!$B:$B,0)),"")</f>
        <v>3006</v>
      </c>
      <c r="V99" s="123">
        <v>3</v>
      </c>
      <c r="W99" s="122">
        <f>IF(V99*IFERROR(INDEX(DetailType!$E:$E,MATCH(技能数值计算!U99,DetailType!$A:$A,0)),0)*IFERROR(IF(IF(INDEX(技能效果!Z:Z,MATCH((技能数值计算!$G99&amp;技能数值计算!T$2)*1,技能效果!$B:$B,0))="",1,INDEX(技能效果!Z:Z,MATCH((技能数值计算!$G99&amp;技能数值计算!T$2)*1,技能效果!$B:$B,0)))&gt;20,6,IF(INDEX(技能效果!Z:Z,MATCH((技能数值计算!$G99&amp;技能数值计算!T$2)*1,技能效果!$B:$B,0))="",1,INDEX(技能效果!Z:Z,MATCH((技能数值计算!$G99&amp;技能数值计算!T$2)*1,技能效果!$B:$B,0)))),0)=0,"",V99*IFERROR(INDEX(DetailType!$E:$E,MATCH(技能数值计算!U99,DetailType!$A:$A,0)),0)*IFERROR(IF(IF(INDEX(技能效果!Z:Z,MATCH((技能数值计算!$G99&amp;技能数值计算!T$2)*1,技能效果!$B:$B,0))="",1,INDEX(技能效果!Z:Z,MATCH((技能数值计算!$G99&amp;技能数值计算!T$2)*1,技能效果!$B:$B,0)))&gt;20,6,IF(INDEX(技能效果!Z:Z,MATCH((技能数值计算!$G99&amp;技能数值计算!T$2)*1,技能效果!$B:$B,0))="",1,INDEX(技能效果!Z:Z,MATCH((技能数值计算!$G99&amp;技能数值计算!T$2)*1,技能效果!$B:$B,0)))),0))</f>
        <v>1.5</v>
      </c>
      <c r="X99" s="122" t="str">
        <f>IFERROR(INDEX(技能效果!$C:$C,MATCH((技能数值计算!$G99&amp;技能数值计算!X$2)*1,技能效果!$B:$B,0)),"")</f>
        <v/>
      </c>
      <c r="Y99" s="122" t="str">
        <f>IFERROR(INDEX(技能效果!$H:$H,MATCH((技能数值计算!$G99&amp;技能数值计算!X$2)*1,技能效果!$B:$B,0)),"")</f>
        <v/>
      </c>
      <c r="Z99" s="123"/>
      <c r="AA99" s="122" t="str">
        <f>IF(Z99*IFERROR(INDEX(DetailType!$E:$E,MATCH(技能数值计算!Y99,DetailType!$A:$A,0)),0)*IFERROR(IF(IF(INDEX(技能效果!AD:AD,MATCH((技能数值计算!$G99&amp;技能数值计算!X$2)*1,技能效果!$B:$B,0))="",1,INDEX(技能效果!AD:AD,MATCH((技能数值计算!$G99&amp;技能数值计算!X$2)*1,技能效果!$B:$B,0)))&gt;20,6,IF(INDEX(技能效果!AD:AD,MATCH((技能数值计算!$G99&amp;技能数值计算!X$2)*1,技能效果!$B:$B,0))="",1,INDEX(技能效果!AD:AD,MATCH((技能数值计算!$G99&amp;技能数值计算!X$2)*1,技能效果!$B:$B,0)))),0)=0,"",Z99*IFERROR(INDEX(DetailType!$E:$E,MATCH(技能数值计算!Y99,DetailType!$A:$A,0)),0)*IFERROR(IF(IF(INDEX(技能效果!AD:AD,MATCH((技能数值计算!$G99&amp;技能数值计算!X$2)*1,技能效果!$B:$B,0))="",1,INDEX(技能效果!AD:AD,MATCH((技能数值计算!$G99&amp;技能数值计算!X$2)*1,技能效果!$B:$B,0)))&gt;20,6,IF(INDEX(技能效果!AD:AD,MATCH((技能数值计算!$G99&amp;技能数值计算!X$2)*1,技能效果!$B:$B,0))="",1,INDEX(技能效果!AD:AD,MATCH((技能数值计算!$G99&amp;技能数值计算!X$2)*1,技能效果!$B:$B,0)))),0))</f>
        <v/>
      </c>
      <c r="AB99" s="122" t="str">
        <f>IFERROR(INDEX(技能效果!$C:$C,MATCH((技能数值计算!$G99&amp;技能数值计算!AB$2)*1,技能效果!$B:$B,0)),"")</f>
        <v/>
      </c>
      <c r="AC99" s="122" t="str">
        <f>IFERROR(INDEX(技能效果!$H:$H,MATCH((技能数值计算!$G99&amp;技能数值计算!AB$2)*1,技能效果!$B:$B,0)),"")</f>
        <v/>
      </c>
      <c r="AD99" s="123"/>
      <c r="AE99" s="124" t="str">
        <f>IF(AD99*IFERROR(INDEX(DetailType!$E:$E,MATCH(技能数值计算!AC99,DetailType!$A:$A,0)),0)*IFERROR(IF(IF(INDEX(技能效果!AG:AG,MATCH((技能数值计算!$G99&amp;技能数值计算!AB$2)*1,技能效果!$B:$B,0))="",1,INDEX(技能效果!AG:AG,MATCH((技能数值计算!$G99&amp;技能数值计算!AB$2)*1,技能效果!$B:$B,0)))&gt;20,6,IF(INDEX(技能效果!AG:AG,MATCH((技能数值计算!$G99&amp;技能数值计算!AB$2)*1,技能效果!$B:$B,0))="",1,INDEX(技能效果!AG:AG,MATCH((技能数值计算!$G99&amp;技能数值计算!AB$2)*1,技能效果!$B:$B,0)))),0)=0,"",AD99*IFERROR(INDEX(DetailType!$E:$E,MATCH(技能数值计算!AC99,DetailType!$A:$A,0)),0)*IFERROR(IF(IF(INDEX(技能效果!AG:AG,MATCH((技能数值计算!$G99&amp;技能数值计算!AB$2)*1,技能效果!$B:$B,0))="",1,INDEX(技能效果!AG:AG,MATCH((技能数值计算!$G99&amp;技能数值计算!AB$2)*1,技能效果!$B:$B,0)))&gt;20,6,IF(INDEX(技能效果!AG:AG,MATCH((技能数值计算!$G99&amp;技能数值计算!AB$2)*1,技能效果!$B:$B,0))="",1,INDEX(技能效果!AG:AG,MATCH((技能数值计算!$G99&amp;技能数值计算!AB$2)*1,技能效果!$B:$B,0)))),0))</f>
        <v/>
      </c>
    </row>
    <row r="100" spans="7:31" x14ac:dyDescent="0.3">
      <c r="G100" s="77">
        <f>技能!B145</f>
        <v>1304002</v>
      </c>
      <c r="H100" s="78" t="str">
        <f>INDEX(技能!E:E,MATCH(技能数值计算!G100,技能!B:B,0))</f>
        <v>禁断之刃</v>
      </c>
      <c r="I100" s="81"/>
      <c r="J100" s="85">
        <v>4.5</v>
      </c>
      <c r="K100" s="86">
        <f t="shared" si="1"/>
        <v>4.5</v>
      </c>
      <c r="L100" s="83" t="str">
        <f>IFERROR(INDEX(技能效果!$C:$C,MATCH((技能数值计算!$G100&amp;技能数值计算!L$2)*1,技能效果!$B:$B,0)),"")</f>
        <v>插槽2主动伤害</v>
      </c>
      <c r="M100" s="71">
        <f>IFERROR(INDEX(技能效果!$H:$H,MATCH((技能数值计算!$G100&amp;技能数值计算!L$2)*1,技能效果!$B:$B,0)),"")</f>
        <v>1001</v>
      </c>
      <c r="N100" s="75">
        <v>1.5</v>
      </c>
      <c r="O100" s="71">
        <f>IF(N100*IFERROR(INDEX(DetailType!$E:$E,MATCH(技能数值计算!M100,DetailType!$A:$A,0)),0)*IFERROR(IF(IF(INDEX(技能效果!R:R,MATCH((技能数值计算!$G100&amp;技能数值计算!L$2)*1,技能效果!$B:$B,0))="",1,INDEX(技能效果!R:R,MATCH((技能数值计算!$G100&amp;技能数值计算!L$2)*1,技能效果!$B:$B,0)))&gt;20,6,IF(INDEX(技能效果!R:R,MATCH((技能数值计算!$G100&amp;技能数值计算!L$2)*1,技能效果!$B:$B,0))="",1,INDEX(技能效果!R:R,MATCH((技能数值计算!$G100&amp;技能数值计算!L$2)*1,技能效果!$B:$B,0)))),0)=0,"",N100*IFERROR(INDEX(DetailType!$E:$E,MATCH(技能数值计算!M100,DetailType!$A:$A,0)),0)*IFERROR(IF(IF(INDEX(技能效果!R:R,MATCH((技能数值计算!$G100&amp;技能数值计算!L$2)*1,技能效果!$B:$B,0))="",1,INDEX(技能效果!R:R,MATCH((技能数值计算!$G100&amp;技能数值计算!L$2)*1,技能效果!$B:$B,0)))&gt;20,6,IF(INDEX(技能效果!R:R,MATCH((技能数值计算!$G100&amp;技能数值计算!L$2)*1,技能效果!$B:$B,0))="",1,INDEX(技能效果!R:R,MATCH((技能数值计算!$G100&amp;技能数值计算!L$2)*1,技能效果!$B:$B,0)))),0))</f>
        <v>1.5</v>
      </c>
      <c r="P100" s="71" t="str">
        <f>IFERROR(INDEX(技能效果!$C:$C,MATCH((技能数值计算!$G100&amp;技能数值计算!P$2)*1,技能效果!$B:$B,0)),"")</f>
        <v>插槽2连击伤害</v>
      </c>
      <c r="Q100" s="71">
        <f>IFERROR(INDEX(技能效果!$H:$H,MATCH((技能数值计算!$G100&amp;技能数值计算!P$2)*1,技能效果!$B:$B,0)),"")</f>
        <v>1001</v>
      </c>
      <c r="R100" s="75">
        <v>1.5</v>
      </c>
      <c r="S100" s="71">
        <f>IF(R100*IFERROR(INDEX(DetailType!$E:$E,MATCH(技能数值计算!Q100,DetailType!$A:$A,0)),0)*IFERROR(IF(IF(INDEX(技能效果!V:V,MATCH((技能数值计算!$G100&amp;技能数值计算!P$2)*1,技能效果!$B:$B,0))="",1,INDEX(技能效果!V:V,MATCH((技能数值计算!$G100&amp;技能数值计算!P$2)*1,技能效果!$B:$B,0)))&gt;20,6,IF(INDEX(技能效果!V:V,MATCH((技能数值计算!$G100&amp;技能数值计算!P$2)*1,技能效果!$B:$B,0))="",1,INDEX(技能效果!V:V,MATCH((技能数值计算!$G100&amp;技能数值计算!P$2)*1,技能效果!$B:$B,0)))),0)=0,"",R100*IFERROR(INDEX(DetailType!$E:$E,MATCH(技能数值计算!Q100,DetailType!$A:$A,0)),0)*IFERROR(IF(IF(INDEX(技能效果!V:V,MATCH((技能数值计算!$G100&amp;技能数值计算!P$2)*1,技能效果!$B:$B,0))="",1,INDEX(技能效果!V:V,MATCH((技能数值计算!$G100&amp;技能数值计算!P$2)*1,技能效果!$B:$B,0)))&gt;20,6,IF(INDEX(技能效果!V:V,MATCH((技能数值计算!$G100&amp;技能数值计算!P$2)*1,技能效果!$B:$B,0))="",1,INDEX(技能效果!V:V,MATCH((技能数值计算!$G100&amp;技能数值计算!P$2)*1,技能效果!$B:$B,0)))),0))</f>
        <v>1.5</v>
      </c>
      <c r="T100" s="71" t="str">
        <f>IFERROR(INDEX(技能效果!$C:$C,MATCH((技能数值计算!$G100&amp;技能数值计算!T$2)*1,技能效果!$B:$B,0)),"")</f>
        <v>插槽2连击禁锢额外伤害</v>
      </c>
      <c r="U100" s="71">
        <f>IFERROR(INDEX(技能效果!$H:$H,MATCH((技能数值计算!$G100&amp;技能数值计算!T$2)*1,技能效果!$B:$B,0)),"")</f>
        <v>1001</v>
      </c>
      <c r="V100" s="75">
        <v>1.5</v>
      </c>
      <c r="W100" s="71">
        <f>IF(V100*IFERROR(INDEX(DetailType!$E:$E,MATCH(技能数值计算!U100,DetailType!$A:$A,0)),0)*IFERROR(IF(IF(INDEX(技能效果!Z:Z,MATCH((技能数值计算!$G100&amp;技能数值计算!T$2)*1,技能效果!$B:$B,0))="",1,INDEX(技能效果!Z:Z,MATCH((技能数值计算!$G100&amp;技能数值计算!T$2)*1,技能效果!$B:$B,0)))&gt;20,6,IF(INDEX(技能效果!Z:Z,MATCH((技能数值计算!$G100&amp;技能数值计算!T$2)*1,技能效果!$B:$B,0))="",1,INDEX(技能效果!Z:Z,MATCH((技能数值计算!$G100&amp;技能数值计算!T$2)*1,技能效果!$B:$B,0)))),0)=0,"",V100*IFERROR(INDEX(DetailType!$E:$E,MATCH(技能数值计算!U100,DetailType!$A:$A,0)),0)*IFERROR(IF(IF(INDEX(技能效果!Z:Z,MATCH((技能数值计算!$G100&amp;技能数值计算!T$2)*1,技能效果!$B:$B,0))="",1,INDEX(技能效果!Z:Z,MATCH((技能数值计算!$G100&amp;技能数值计算!T$2)*1,技能效果!$B:$B,0)))&gt;20,6,IF(INDEX(技能效果!Z:Z,MATCH((技能数值计算!$G100&amp;技能数值计算!T$2)*1,技能效果!$B:$B,0))="",1,INDEX(技能效果!Z:Z,MATCH((技能数值计算!$G100&amp;技能数值计算!T$2)*1,技能效果!$B:$B,0)))),0))</f>
        <v>1.5</v>
      </c>
      <c r="X100" s="71" t="str">
        <f>IFERROR(INDEX(技能效果!$C:$C,MATCH((技能数值计算!$G100&amp;技能数值计算!X$2)*1,技能效果!$B:$B,0)),"")</f>
        <v/>
      </c>
      <c r="Y100" s="71" t="str">
        <f>IFERROR(INDEX(技能效果!$H:$H,MATCH((技能数值计算!$G100&amp;技能数值计算!X$2)*1,技能效果!$B:$B,0)),"")</f>
        <v/>
      </c>
      <c r="Z100" s="75"/>
      <c r="AA100" s="71" t="str">
        <f>IF(Z100*IFERROR(INDEX(DetailType!$E:$E,MATCH(技能数值计算!Y100,DetailType!$A:$A,0)),0)*IFERROR(IF(IF(INDEX(技能效果!AD:AD,MATCH((技能数值计算!$G100&amp;技能数值计算!X$2)*1,技能效果!$B:$B,0))="",1,INDEX(技能效果!AD:AD,MATCH((技能数值计算!$G100&amp;技能数值计算!X$2)*1,技能效果!$B:$B,0)))&gt;20,6,IF(INDEX(技能效果!AD:AD,MATCH((技能数值计算!$G100&amp;技能数值计算!X$2)*1,技能效果!$B:$B,0))="",1,INDEX(技能效果!AD:AD,MATCH((技能数值计算!$G100&amp;技能数值计算!X$2)*1,技能效果!$B:$B,0)))),0)=0,"",Z100*IFERROR(INDEX(DetailType!$E:$E,MATCH(技能数值计算!Y100,DetailType!$A:$A,0)),0)*IFERROR(IF(IF(INDEX(技能效果!AD:AD,MATCH((技能数值计算!$G100&amp;技能数值计算!X$2)*1,技能效果!$B:$B,0))="",1,INDEX(技能效果!AD:AD,MATCH((技能数值计算!$G100&amp;技能数值计算!X$2)*1,技能效果!$B:$B,0)))&gt;20,6,IF(INDEX(技能效果!AD:AD,MATCH((技能数值计算!$G100&amp;技能数值计算!X$2)*1,技能效果!$B:$B,0))="",1,INDEX(技能效果!AD:AD,MATCH((技能数值计算!$G100&amp;技能数值计算!X$2)*1,技能效果!$B:$B,0)))),0))</f>
        <v/>
      </c>
      <c r="AB100" s="71" t="str">
        <f>IFERROR(INDEX(技能效果!$C:$C,MATCH((技能数值计算!$G100&amp;技能数值计算!AB$2)*1,技能效果!$B:$B,0)),"")</f>
        <v/>
      </c>
      <c r="AC100" s="71" t="str">
        <f>IFERROR(INDEX(技能效果!$H:$H,MATCH((技能数值计算!$G100&amp;技能数值计算!AB$2)*1,技能效果!$B:$B,0)),"")</f>
        <v/>
      </c>
      <c r="AD100" s="75"/>
      <c r="AE100" s="72" t="str">
        <f>IF(AD100*IFERROR(INDEX(DetailType!$E:$E,MATCH(技能数值计算!AC100,DetailType!$A:$A,0)),0)*IFERROR(IF(IF(INDEX(技能效果!AG:AG,MATCH((技能数值计算!$G100&amp;技能数值计算!AB$2)*1,技能效果!$B:$B,0))="",1,INDEX(技能效果!AG:AG,MATCH((技能数值计算!$G100&amp;技能数值计算!AB$2)*1,技能效果!$B:$B,0)))&gt;20,6,IF(INDEX(技能效果!AG:AG,MATCH((技能数值计算!$G100&amp;技能数值计算!AB$2)*1,技能效果!$B:$B,0))="",1,INDEX(技能效果!AG:AG,MATCH((技能数值计算!$G100&amp;技能数值计算!AB$2)*1,技能效果!$B:$B,0)))),0)=0,"",AD100*IFERROR(INDEX(DetailType!$E:$E,MATCH(技能数值计算!AC100,DetailType!$A:$A,0)),0)*IFERROR(IF(IF(INDEX(技能效果!AG:AG,MATCH((技能数值计算!$G100&amp;技能数值计算!AB$2)*1,技能效果!$B:$B,0))="",1,INDEX(技能效果!AG:AG,MATCH((技能数值计算!$G100&amp;技能数值计算!AB$2)*1,技能效果!$B:$B,0)))&gt;20,6,IF(INDEX(技能效果!AG:AG,MATCH((技能数值计算!$G100&amp;技能数值计算!AB$2)*1,技能效果!$B:$B,0))="",1,INDEX(技能效果!AG:AG,MATCH((技能数值计算!$G100&amp;技能数值计算!AB$2)*1,技能效果!$B:$B,0)))),0))</f>
        <v/>
      </c>
    </row>
    <row r="101" spans="7:31" x14ac:dyDescent="0.3">
      <c r="G101" s="77">
        <f>技能!B146</f>
        <v>1304003</v>
      </c>
      <c r="H101" s="78" t="str">
        <f>INDEX(技能!E:E,MATCH(技能数值计算!G101,技能!B:B,0))</f>
        <v>烙印</v>
      </c>
      <c r="I101" s="81"/>
      <c r="J101" s="85">
        <v>4.5</v>
      </c>
      <c r="K101" s="86">
        <f t="shared" si="1"/>
        <v>4.5</v>
      </c>
      <c r="L101" s="83" t="str">
        <f>IFERROR(INDEX(技能效果!$C:$C,MATCH((技能数值计算!$G101&amp;技能数值计算!L$2)*1,技能效果!$B:$B,0)),"")</f>
        <v>插槽3主动伤害</v>
      </c>
      <c r="M101" s="71">
        <f>IFERROR(INDEX(技能效果!$H:$H,MATCH((技能数值计算!$G101&amp;技能数值计算!L$2)*1,技能效果!$B:$B,0)),"")</f>
        <v>1001</v>
      </c>
      <c r="N101" s="75">
        <v>1.5</v>
      </c>
      <c r="O101" s="71">
        <f>IF(N101*IFERROR(INDEX(DetailType!$E:$E,MATCH(技能数值计算!M101,DetailType!$A:$A,0)),0)*IFERROR(IF(IF(INDEX(技能效果!R:R,MATCH((技能数值计算!$G101&amp;技能数值计算!L$2)*1,技能效果!$B:$B,0))="",1,INDEX(技能效果!R:R,MATCH((技能数值计算!$G101&amp;技能数值计算!L$2)*1,技能效果!$B:$B,0)))&gt;20,6,IF(INDEX(技能效果!R:R,MATCH((技能数值计算!$G101&amp;技能数值计算!L$2)*1,技能效果!$B:$B,0))="",1,INDEX(技能效果!R:R,MATCH((技能数值计算!$G101&amp;技能数值计算!L$2)*1,技能效果!$B:$B,0)))),0)=0,"",N101*IFERROR(INDEX(DetailType!$E:$E,MATCH(技能数值计算!M101,DetailType!$A:$A,0)),0)*IFERROR(IF(IF(INDEX(技能效果!R:R,MATCH((技能数值计算!$G101&amp;技能数值计算!L$2)*1,技能效果!$B:$B,0))="",1,INDEX(技能效果!R:R,MATCH((技能数值计算!$G101&amp;技能数值计算!L$2)*1,技能效果!$B:$B,0)))&gt;20,6,IF(INDEX(技能效果!R:R,MATCH((技能数值计算!$G101&amp;技能数值计算!L$2)*1,技能效果!$B:$B,0))="",1,INDEX(技能效果!R:R,MATCH((技能数值计算!$G101&amp;技能数值计算!L$2)*1,技能效果!$B:$B,0)))),0))</f>
        <v>1.5</v>
      </c>
      <c r="P101" s="71" t="str">
        <f>IFERROR(INDEX(技能效果!$C:$C,MATCH((技能数值计算!$G101&amp;技能数值计算!P$2)*1,技能效果!$B:$B,0)),"")</f>
        <v>插槽3连击伤害</v>
      </c>
      <c r="Q101" s="71">
        <f>IFERROR(INDEX(技能效果!$H:$H,MATCH((技能数值计算!$G101&amp;技能数值计算!P$2)*1,技能效果!$B:$B,0)),"")</f>
        <v>1001</v>
      </c>
      <c r="R101" s="75">
        <v>1.5</v>
      </c>
      <c r="S101" s="71">
        <f>IF(R101*IFERROR(INDEX(DetailType!$E:$E,MATCH(技能数值计算!Q101,DetailType!$A:$A,0)),0)*IFERROR(IF(IF(INDEX(技能效果!V:V,MATCH((技能数值计算!$G101&amp;技能数值计算!P$2)*1,技能效果!$B:$B,0))="",1,INDEX(技能效果!V:V,MATCH((技能数值计算!$G101&amp;技能数值计算!P$2)*1,技能效果!$B:$B,0)))&gt;20,6,IF(INDEX(技能效果!V:V,MATCH((技能数值计算!$G101&amp;技能数值计算!P$2)*1,技能效果!$B:$B,0))="",1,INDEX(技能效果!V:V,MATCH((技能数值计算!$G101&amp;技能数值计算!P$2)*1,技能效果!$B:$B,0)))),0)=0,"",R101*IFERROR(INDEX(DetailType!$E:$E,MATCH(技能数值计算!Q101,DetailType!$A:$A,0)),0)*IFERROR(IF(IF(INDEX(技能效果!V:V,MATCH((技能数值计算!$G101&amp;技能数值计算!P$2)*1,技能效果!$B:$B,0))="",1,INDEX(技能效果!V:V,MATCH((技能数值计算!$G101&amp;技能数值计算!P$2)*1,技能效果!$B:$B,0)))&gt;20,6,IF(INDEX(技能效果!V:V,MATCH((技能数值计算!$G101&amp;技能数值计算!P$2)*1,技能效果!$B:$B,0))="",1,INDEX(技能效果!V:V,MATCH((技能数值计算!$G101&amp;技能数值计算!P$2)*1,技能效果!$B:$B,0)))),0))</f>
        <v>1.5</v>
      </c>
      <c r="T101" s="71" t="str">
        <f>IFERROR(INDEX(技能效果!$C:$C,MATCH((技能数值计算!$G101&amp;技能数值计算!T$2)*1,技能效果!$B:$B,0)),"")</f>
        <v>插槽3额外伤害</v>
      </c>
      <c r="U101" s="71">
        <f>IFERROR(INDEX(技能效果!$H:$H,MATCH((技能数值计算!$G101&amp;技能数值计算!T$2)*1,技能效果!$B:$B,0)),"")</f>
        <v>1001</v>
      </c>
      <c r="V101" s="75">
        <v>1.5</v>
      </c>
      <c r="W101" s="71">
        <f>IF(V101*IFERROR(INDEX(DetailType!$E:$E,MATCH(技能数值计算!U101,DetailType!$A:$A,0)),0)*IFERROR(IF(IF(INDEX(技能效果!Z:Z,MATCH((技能数值计算!$G101&amp;技能数值计算!T$2)*1,技能效果!$B:$B,0))="",1,INDEX(技能效果!Z:Z,MATCH((技能数值计算!$G101&amp;技能数值计算!T$2)*1,技能效果!$B:$B,0)))&gt;20,6,IF(INDEX(技能效果!Z:Z,MATCH((技能数值计算!$G101&amp;技能数值计算!T$2)*1,技能效果!$B:$B,0))="",1,INDEX(技能效果!Z:Z,MATCH((技能数值计算!$G101&amp;技能数值计算!T$2)*1,技能效果!$B:$B,0)))),0)=0,"",V101*IFERROR(INDEX(DetailType!$E:$E,MATCH(技能数值计算!U101,DetailType!$A:$A,0)),0)*IFERROR(IF(IF(INDEX(技能效果!Z:Z,MATCH((技能数值计算!$G101&amp;技能数值计算!T$2)*1,技能效果!$B:$B,0))="",1,INDEX(技能效果!Z:Z,MATCH((技能数值计算!$G101&amp;技能数值计算!T$2)*1,技能效果!$B:$B,0)))&gt;20,6,IF(INDEX(技能效果!Z:Z,MATCH((技能数值计算!$G101&amp;技能数值计算!T$2)*1,技能效果!$B:$B,0))="",1,INDEX(技能效果!Z:Z,MATCH((技能数值计算!$G101&amp;技能数值计算!T$2)*1,技能效果!$B:$B,0)))),0))</f>
        <v>1.5</v>
      </c>
      <c r="X101" s="71" t="str">
        <f>IFERROR(INDEX(技能效果!$C:$C,MATCH((技能数值计算!$G101&amp;技能数值计算!X$2)*1,技能效果!$B:$B,0)),"")</f>
        <v/>
      </c>
      <c r="Y101" s="71" t="str">
        <f>IFERROR(INDEX(技能效果!$H:$H,MATCH((技能数值计算!$G101&amp;技能数值计算!X$2)*1,技能效果!$B:$B,0)),"")</f>
        <v/>
      </c>
      <c r="Z101" s="75"/>
      <c r="AA101" s="71" t="str">
        <f>IF(Z101*IFERROR(INDEX(DetailType!$E:$E,MATCH(技能数值计算!Y101,DetailType!$A:$A,0)),0)*IFERROR(IF(IF(INDEX(技能效果!AD:AD,MATCH((技能数值计算!$G101&amp;技能数值计算!X$2)*1,技能效果!$B:$B,0))="",1,INDEX(技能效果!AD:AD,MATCH((技能数值计算!$G101&amp;技能数值计算!X$2)*1,技能效果!$B:$B,0)))&gt;20,6,IF(INDEX(技能效果!AD:AD,MATCH((技能数值计算!$G101&amp;技能数值计算!X$2)*1,技能效果!$B:$B,0))="",1,INDEX(技能效果!AD:AD,MATCH((技能数值计算!$G101&amp;技能数值计算!X$2)*1,技能效果!$B:$B,0)))),0)=0,"",Z101*IFERROR(INDEX(DetailType!$E:$E,MATCH(技能数值计算!Y101,DetailType!$A:$A,0)),0)*IFERROR(IF(IF(INDEX(技能效果!AD:AD,MATCH((技能数值计算!$G101&amp;技能数值计算!X$2)*1,技能效果!$B:$B,0))="",1,INDEX(技能效果!AD:AD,MATCH((技能数值计算!$G101&amp;技能数值计算!X$2)*1,技能效果!$B:$B,0)))&gt;20,6,IF(INDEX(技能效果!AD:AD,MATCH((技能数值计算!$G101&amp;技能数值计算!X$2)*1,技能效果!$B:$B,0))="",1,INDEX(技能效果!AD:AD,MATCH((技能数值计算!$G101&amp;技能数值计算!X$2)*1,技能效果!$B:$B,0)))),0))</f>
        <v/>
      </c>
      <c r="AB101" s="71" t="str">
        <f>IFERROR(INDEX(技能效果!$C:$C,MATCH((技能数值计算!$G101&amp;技能数值计算!AB$2)*1,技能效果!$B:$B,0)),"")</f>
        <v/>
      </c>
      <c r="AC101" s="71" t="str">
        <f>IFERROR(INDEX(技能效果!$H:$H,MATCH((技能数值计算!$G101&amp;技能数值计算!AB$2)*1,技能效果!$B:$B,0)),"")</f>
        <v/>
      </c>
      <c r="AD101" s="75"/>
      <c r="AE101" s="72" t="str">
        <f>IF(AD101*IFERROR(INDEX(DetailType!$E:$E,MATCH(技能数值计算!AC101,DetailType!$A:$A,0)),0)*IFERROR(IF(IF(INDEX(技能效果!AG:AG,MATCH((技能数值计算!$G101&amp;技能数值计算!AB$2)*1,技能效果!$B:$B,0))="",1,INDEX(技能效果!AG:AG,MATCH((技能数值计算!$G101&amp;技能数值计算!AB$2)*1,技能效果!$B:$B,0)))&gt;20,6,IF(INDEX(技能效果!AG:AG,MATCH((技能数值计算!$G101&amp;技能数值计算!AB$2)*1,技能效果!$B:$B,0))="",1,INDEX(技能效果!AG:AG,MATCH((技能数值计算!$G101&amp;技能数值计算!AB$2)*1,技能效果!$B:$B,0)))),0)=0,"",AD101*IFERROR(INDEX(DetailType!$E:$E,MATCH(技能数值计算!AC101,DetailType!$A:$A,0)),0)*IFERROR(IF(IF(INDEX(技能效果!AG:AG,MATCH((技能数值计算!$G101&amp;技能数值计算!AB$2)*1,技能效果!$B:$B,0))="",1,INDEX(技能效果!AG:AG,MATCH((技能数值计算!$G101&amp;技能数值计算!AB$2)*1,技能效果!$B:$B,0)))&gt;20,6,IF(INDEX(技能效果!AG:AG,MATCH((技能数值计算!$G101&amp;技能数值计算!AB$2)*1,技能效果!$B:$B,0))="",1,INDEX(技能效果!AG:AG,MATCH((技能数值计算!$G101&amp;技能数值计算!AB$2)*1,技能效果!$B:$B,0)))),0))</f>
        <v/>
      </c>
    </row>
    <row r="102" spans="7:31" x14ac:dyDescent="0.3">
      <c r="G102" s="77">
        <f>技能!B147</f>
        <v>1304004</v>
      </c>
      <c r="H102" s="78" t="str">
        <f>INDEX(技能!E:E,MATCH(技能数值计算!G102,技能!B:B,0))</f>
        <v>背水一战</v>
      </c>
      <c r="I102" s="81"/>
      <c r="J102" s="85">
        <v>4.5</v>
      </c>
      <c r="K102" s="86">
        <f t="shared" si="1"/>
        <v>4.5</v>
      </c>
      <c r="L102" s="83" t="str">
        <f>IFERROR(INDEX(技能效果!$C:$C,MATCH((技能数值计算!$G102&amp;技能数值计算!L$2)*1,技能效果!$B:$B,0)),"")</f>
        <v>插槽4主动伤害</v>
      </c>
      <c r="M102" s="71">
        <f>IFERROR(INDEX(技能效果!$H:$H,MATCH((技能数值计算!$G102&amp;技能数值计算!L$2)*1,技能效果!$B:$B,0)),"")</f>
        <v>1001</v>
      </c>
      <c r="N102" s="75">
        <v>1.5</v>
      </c>
      <c r="O102" s="71">
        <f>IF(N102*IFERROR(INDEX(DetailType!$E:$E,MATCH(技能数值计算!M102,DetailType!$A:$A,0)),0)*IFERROR(IF(IF(INDEX(技能效果!R:R,MATCH((技能数值计算!$G102&amp;技能数值计算!L$2)*1,技能效果!$B:$B,0))="",1,INDEX(技能效果!R:R,MATCH((技能数值计算!$G102&amp;技能数值计算!L$2)*1,技能效果!$B:$B,0)))&gt;20,6,IF(INDEX(技能效果!R:R,MATCH((技能数值计算!$G102&amp;技能数值计算!L$2)*1,技能效果!$B:$B,0))="",1,INDEX(技能效果!R:R,MATCH((技能数值计算!$G102&amp;技能数值计算!L$2)*1,技能效果!$B:$B,0)))),0)=0,"",N102*IFERROR(INDEX(DetailType!$E:$E,MATCH(技能数值计算!M102,DetailType!$A:$A,0)),0)*IFERROR(IF(IF(INDEX(技能效果!R:R,MATCH((技能数值计算!$G102&amp;技能数值计算!L$2)*1,技能效果!$B:$B,0))="",1,INDEX(技能效果!R:R,MATCH((技能数值计算!$G102&amp;技能数值计算!L$2)*1,技能效果!$B:$B,0)))&gt;20,6,IF(INDEX(技能效果!R:R,MATCH((技能数值计算!$G102&amp;技能数值计算!L$2)*1,技能效果!$B:$B,0))="",1,INDEX(技能效果!R:R,MATCH((技能数值计算!$G102&amp;技能数值计算!L$2)*1,技能效果!$B:$B,0)))),0))</f>
        <v>1.5</v>
      </c>
      <c r="P102" s="71" t="str">
        <f>IFERROR(INDEX(技能效果!$C:$C,MATCH((技能数值计算!$G102&amp;技能数值计算!P$2)*1,技能效果!$B:$B,0)),"")</f>
        <v>插槽4连击伤害</v>
      </c>
      <c r="Q102" s="71">
        <f>IFERROR(INDEX(技能效果!$H:$H,MATCH((技能数值计算!$G102&amp;技能数值计算!P$2)*1,技能效果!$B:$B,0)),"")</f>
        <v>1001</v>
      </c>
      <c r="R102" s="75">
        <v>1.5</v>
      </c>
      <c r="S102" s="71">
        <f>IF(R102*IFERROR(INDEX(DetailType!$E:$E,MATCH(技能数值计算!Q102,DetailType!$A:$A,0)),0)*IFERROR(IF(IF(INDEX(技能效果!V:V,MATCH((技能数值计算!$G102&amp;技能数值计算!P$2)*1,技能效果!$B:$B,0))="",1,INDEX(技能效果!V:V,MATCH((技能数值计算!$G102&amp;技能数值计算!P$2)*1,技能效果!$B:$B,0)))&gt;20,6,IF(INDEX(技能效果!V:V,MATCH((技能数值计算!$G102&amp;技能数值计算!P$2)*1,技能效果!$B:$B,0))="",1,INDEX(技能效果!V:V,MATCH((技能数值计算!$G102&amp;技能数值计算!P$2)*1,技能效果!$B:$B,0)))),0)=0,"",R102*IFERROR(INDEX(DetailType!$E:$E,MATCH(技能数值计算!Q102,DetailType!$A:$A,0)),0)*IFERROR(IF(IF(INDEX(技能效果!V:V,MATCH((技能数值计算!$G102&amp;技能数值计算!P$2)*1,技能效果!$B:$B,0))="",1,INDEX(技能效果!V:V,MATCH((技能数值计算!$G102&amp;技能数值计算!P$2)*1,技能效果!$B:$B,0)))&gt;20,6,IF(INDEX(技能效果!V:V,MATCH((技能数值计算!$G102&amp;技能数值计算!P$2)*1,技能效果!$B:$B,0))="",1,INDEX(技能效果!V:V,MATCH((技能数值计算!$G102&amp;技能数值计算!P$2)*1,技能效果!$B:$B,0)))),0))</f>
        <v>1.5</v>
      </c>
      <c r="T102" s="71" t="str">
        <f>IFERROR(INDEX(技能效果!$C:$C,MATCH((技能数值计算!$G102&amp;技能数值计算!T$2)*1,技能效果!$B:$B,0)),"")</f>
        <v>插槽4额外伤害</v>
      </c>
      <c r="U102" s="71">
        <f>IFERROR(INDEX(技能效果!$H:$H,MATCH((技能数值计算!$G102&amp;技能数值计算!T$2)*1,技能效果!$B:$B,0)),"")</f>
        <v>1001</v>
      </c>
      <c r="V102" s="75">
        <v>1.5</v>
      </c>
      <c r="W102" s="71">
        <f>IF(V102*IFERROR(INDEX(DetailType!$E:$E,MATCH(技能数值计算!U102,DetailType!$A:$A,0)),0)*IFERROR(IF(IF(INDEX(技能效果!Z:Z,MATCH((技能数值计算!$G102&amp;技能数值计算!T$2)*1,技能效果!$B:$B,0))="",1,INDEX(技能效果!Z:Z,MATCH((技能数值计算!$G102&amp;技能数值计算!T$2)*1,技能效果!$B:$B,0)))&gt;20,6,IF(INDEX(技能效果!Z:Z,MATCH((技能数值计算!$G102&amp;技能数值计算!T$2)*1,技能效果!$B:$B,0))="",1,INDEX(技能效果!Z:Z,MATCH((技能数值计算!$G102&amp;技能数值计算!T$2)*1,技能效果!$B:$B,0)))),0)=0,"",V102*IFERROR(INDEX(DetailType!$E:$E,MATCH(技能数值计算!U102,DetailType!$A:$A,0)),0)*IFERROR(IF(IF(INDEX(技能效果!Z:Z,MATCH((技能数值计算!$G102&amp;技能数值计算!T$2)*1,技能效果!$B:$B,0))="",1,INDEX(技能效果!Z:Z,MATCH((技能数值计算!$G102&amp;技能数值计算!T$2)*1,技能效果!$B:$B,0)))&gt;20,6,IF(INDEX(技能效果!Z:Z,MATCH((技能数值计算!$G102&amp;技能数值计算!T$2)*1,技能效果!$B:$B,0))="",1,INDEX(技能效果!Z:Z,MATCH((技能数值计算!$G102&amp;技能数值计算!T$2)*1,技能效果!$B:$B,0)))),0))</f>
        <v>1.5</v>
      </c>
      <c r="X102" s="71" t="str">
        <f>IFERROR(INDEX(技能效果!$C:$C,MATCH((技能数值计算!$G102&amp;技能数值计算!X$2)*1,技能效果!$B:$B,0)),"")</f>
        <v/>
      </c>
      <c r="Y102" s="71" t="str">
        <f>IFERROR(INDEX(技能效果!$H:$H,MATCH((技能数值计算!$G102&amp;技能数值计算!X$2)*1,技能效果!$B:$B,0)),"")</f>
        <v/>
      </c>
      <c r="Z102" s="75"/>
      <c r="AA102" s="71" t="str">
        <f>IF(Z102*IFERROR(INDEX(DetailType!$E:$E,MATCH(技能数值计算!Y102,DetailType!$A:$A,0)),0)*IFERROR(IF(IF(INDEX(技能效果!AD:AD,MATCH((技能数值计算!$G102&amp;技能数值计算!X$2)*1,技能效果!$B:$B,0))="",1,INDEX(技能效果!AD:AD,MATCH((技能数值计算!$G102&amp;技能数值计算!X$2)*1,技能效果!$B:$B,0)))&gt;20,6,IF(INDEX(技能效果!AD:AD,MATCH((技能数值计算!$G102&amp;技能数值计算!X$2)*1,技能效果!$B:$B,0))="",1,INDEX(技能效果!AD:AD,MATCH((技能数值计算!$G102&amp;技能数值计算!X$2)*1,技能效果!$B:$B,0)))),0)=0,"",Z102*IFERROR(INDEX(DetailType!$E:$E,MATCH(技能数值计算!Y102,DetailType!$A:$A,0)),0)*IFERROR(IF(IF(INDEX(技能效果!AD:AD,MATCH((技能数值计算!$G102&amp;技能数值计算!X$2)*1,技能效果!$B:$B,0))="",1,INDEX(技能效果!AD:AD,MATCH((技能数值计算!$G102&amp;技能数值计算!X$2)*1,技能效果!$B:$B,0)))&gt;20,6,IF(INDEX(技能效果!AD:AD,MATCH((技能数值计算!$G102&amp;技能数值计算!X$2)*1,技能效果!$B:$B,0))="",1,INDEX(技能效果!AD:AD,MATCH((技能数值计算!$G102&amp;技能数值计算!X$2)*1,技能效果!$B:$B,0)))),0))</f>
        <v/>
      </c>
      <c r="AB102" s="71" t="str">
        <f>IFERROR(INDEX(技能效果!$C:$C,MATCH((技能数值计算!$G102&amp;技能数值计算!AB$2)*1,技能效果!$B:$B,0)),"")</f>
        <v/>
      </c>
      <c r="AC102" s="71" t="str">
        <f>IFERROR(INDEX(技能效果!$H:$H,MATCH((技能数值计算!$G102&amp;技能数值计算!AB$2)*1,技能效果!$B:$B,0)),"")</f>
        <v/>
      </c>
      <c r="AD102" s="75"/>
      <c r="AE102" s="72" t="str">
        <f>IF(AD102*IFERROR(INDEX(DetailType!$E:$E,MATCH(技能数值计算!AC102,DetailType!$A:$A,0)),0)*IFERROR(IF(IF(INDEX(技能效果!AG:AG,MATCH((技能数值计算!$G102&amp;技能数值计算!AB$2)*1,技能效果!$B:$B,0))="",1,INDEX(技能效果!AG:AG,MATCH((技能数值计算!$G102&amp;技能数值计算!AB$2)*1,技能效果!$B:$B,0)))&gt;20,6,IF(INDEX(技能效果!AG:AG,MATCH((技能数值计算!$G102&amp;技能数值计算!AB$2)*1,技能效果!$B:$B,0))="",1,INDEX(技能效果!AG:AG,MATCH((技能数值计算!$G102&amp;技能数值计算!AB$2)*1,技能效果!$B:$B,0)))),0)=0,"",AD102*IFERROR(INDEX(DetailType!$E:$E,MATCH(技能数值计算!AC102,DetailType!$A:$A,0)),0)*IFERROR(IF(IF(INDEX(技能效果!AG:AG,MATCH((技能数值计算!$G102&amp;技能数值计算!AB$2)*1,技能效果!$B:$B,0))="",1,INDEX(技能效果!AG:AG,MATCH((技能数值计算!$G102&amp;技能数值计算!AB$2)*1,技能效果!$B:$B,0)))&gt;20,6,IF(INDEX(技能效果!AG:AG,MATCH((技能数值计算!$G102&amp;技能数值计算!AB$2)*1,技能效果!$B:$B,0))="",1,INDEX(技能效果!AG:AG,MATCH((技能数值计算!$G102&amp;技能数值计算!AB$2)*1,技能效果!$B:$B,0)))),0))</f>
        <v/>
      </c>
    </row>
    <row r="103" spans="7:31" x14ac:dyDescent="0.3">
      <c r="G103" s="77">
        <f>技能!B148</f>
        <v>1304005</v>
      </c>
      <c r="H103" s="78" t="str">
        <f>INDEX(技能!E:E,MATCH(技能数值计算!G103,技能!B:B,0))</f>
        <v>嗜血</v>
      </c>
      <c r="I103" s="81"/>
      <c r="J103" s="85">
        <v>4.5</v>
      </c>
      <c r="K103" s="86">
        <f t="shared" si="1"/>
        <v>4.5</v>
      </c>
      <c r="L103" s="83" t="str">
        <f>IFERROR(INDEX(技能效果!$C:$C,MATCH((技能数值计算!$G103&amp;技能数值计算!L$2)*1,技能效果!$B:$B,0)),"")</f>
        <v>插槽5主动伤害</v>
      </c>
      <c r="M103" s="71">
        <f>IFERROR(INDEX(技能效果!$H:$H,MATCH((技能数值计算!$G103&amp;技能数值计算!L$2)*1,技能效果!$B:$B,0)),"")</f>
        <v>1001</v>
      </c>
      <c r="N103" s="75">
        <v>1.5</v>
      </c>
      <c r="O103" s="71">
        <f>IF(N103*IFERROR(INDEX(DetailType!$E:$E,MATCH(技能数值计算!M103,DetailType!$A:$A,0)),0)*IFERROR(IF(IF(INDEX(技能效果!R:R,MATCH((技能数值计算!$G103&amp;技能数值计算!L$2)*1,技能效果!$B:$B,0))="",1,INDEX(技能效果!R:R,MATCH((技能数值计算!$G103&amp;技能数值计算!L$2)*1,技能效果!$B:$B,0)))&gt;20,6,IF(INDEX(技能效果!R:R,MATCH((技能数值计算!$G103&amp;技能数值计算!L$2)*1,技能效果!$B:$B,0))="",1,INDEX(技能效果!R:R,MATCH((技能数值计算!$G103&amp;技能数值计算!L$2)*1,技能效果!$B:$B,0)))),0)=0,"",N103*IFERROR(INDEX(DetailType!$E:$E,MATCH(技能数值计算!M103,DetailType!$A:$A,0)),0)*IFERROR(IF(IF(INDEX(技能效果!R:R,MATCH((技能数值计算!$G103&amp;技能数值计算!L$2)*1,技能效果!$B:$B,0))="",1,INDEX(技能效果!R:R,MATCH((技能数值计算!$G103&amp;技能数值计算!L$2)*1,技能效果!$B:$B,0)))&gt;20,6,IF(INDEX(技能效果!R:R,MATCH((技能数值计算!$G103&amp;技能数值计算!L$2)*1,技能效果!$B:$B,0))="",1,INDEX(技能效果!R:R,MATCH((技能数值计算!$G103&amp;技能数值计算!L$2)*1,技能效果!$B:$B,0)))),0))</f>
        <v>1.5</v>
      </c>
      <c r="P103" s="71" t="str">
        <f>IFERROR(INDEX(技能效果!$C:$C,MATCH((技能数值计算!$G103&amp;技能数值计算!P$2)*1,技能效果!$B:$B,0)),"")</f>
        <v>插槽5连击伤害</v>
      </c>
      <c r="Q103" s="71">
        <f>IFERROR(INDEX(技能效果!$H:$H,MATCH((技能数值计算!$G103&amp;技能数值计算!P$2)*1,技能效果!$B:$B,0)),"")</f>
        <v>1001</v>
      </c>
      <c r="R103" s="75">
        <v>1.5</v>
      </c>
      <c r="S103" s="71">
        <f>IF(R103*IFERROR(INDEX(DetailType!$E:$E,MATCH(技能数值计算!Q103,DetailType!$A:$A,0)),0)*IFERROR(IF(IF(INDEX(技能效果!V:V,MATCH((技能数值计算!$G103&amp;技能数值计算!P$2)*1,技能效果!$B:$B,0))="",1,INDEX(技能效果!V:V,MATCH((技能数值计算!$G103&amp;技能数值计算!P$2)*1,技能效果!$B:$B,0)))&gt;20,6,IF(INDEX(技能效果!V:V,MATCH((技能数值计算!$G103&amp;技能数值计算!P$2)*1,技能效果!$B:$B,0))="",1,INDEX(技能效果!V:V,MATCH((技能数值计算!$G103&amp;技能数值计算!P$2)*1,技能效果!$B:$B,0)))),0)=0,"",R103*IFERROR(INDEX(DetailType!$E:$E,MATCH(技能数值计算!Q103,DetailType!$A:$A,0)),0)*IFERROR(IF(IF(INDEX(技能效果!V:V,MATCH((技能数值计算!$G103&amp;技能数值计算!P$2)*1,技能效果!$B:$B,0))="",1,INDEX(技能效果!V:V,MATCH((技能数值计算!$G103&amp;技能数值计算!P$2)*1,技能效果!$B:$B,0)))&gt;20,6,IF(INDEX(技能效果!V:V,MATCH((技能数值计算!$G103&amp;技能数值计算!P$2)*1,技能效果!$B:$B,0))="",1,INDEX(技能效果!V:V,MATCH((技能数值计算!$G103&amp;技能数值计算!P$2)*1,技能效果!$B:$B,0)))),0))</f>
        <v>1.5</v>
      </c>
      <c r="T103" s="71" t="str">
        <f>IFERROR(INDEX(技能效果!$C:$C,MATCH((技能数值计算!$G103&amp;技能数值计算!T$2)*1,技能效果!$B:$B,0)),"")</f>
        <v>插槽5吸血</v>
      </c>
      <c r="U103" s="71">
        <f>IFERROR(INDEX(技能效果!$H:$H,MATCH((技能数值计算!$G103&amp;技能数值计算!T$2)*1,技能效果!$B:$B,0)),"")</f>
        <v>4019</v>
      </c>
      <c r="V103" s="75">
        <v>0.5</v>
      </c>
      <c r="W103" s="71">
        <f>IF(V103*IFERROR(INDEX(DetailType!$E:$E,MATCH(技能数值计算!U103,DetailType!$A:$A,0)),0)*IFERROR(IF(IF(INDEX(技能效果!Z:Z,MATCH((技能数值计算!$G103&amp;技能数值计算!T$2)*1,技能效果!$B:$B,0))="",1,INDEX(技能效果!Z:Z,MATCH((技能数值计算!$G103&amp;技能数值计算!T$2)*1,技能效果!$B:$B,0)))&gt;20,6,IF(INDEX(技能效果!Z:Z,MATCH((技能数值计算!$G103&amp;技能数值计算!T$2)*1,技能效果!$B:$B,0))="",1,INDEX(技能效果!Z:Z,MATCH((技能数值计算!$G103&amp;技能数值计算!T$2)*1,技能效果!$B:$B,0)))),0)=0,"",V103*IFERROR(INDEX(DetailType!$E:$E,MATCH(技能数值计算!U103,DetailType!$A:$A,0)),0)*IFERROR(IF(IF(INDEX(技能效果!Z:Z,MATCH((技能数值计算!$G103&amp;技能数值计算!T$2)*1,技能效果!$B:$B,0))="",1,INDEX(技能效果!Z:Z,MATCH((技能数值计算!$G103&amp;技能数值计算!T$2)*1,技能效果!$B:$B,0)))&gt;20,6,IF(INDEX(技能效果!Z:Z,MATCH((技能数值计算!$G103&amp;技能数值计算!T$2)*1,技能效果!$B:$B,0))="",1,INDEX(技能效果!Z:Z,MATCH((技能数值计算!$G103&amp;技能数值计算!T$2)*1,技能效果!$B:$B,0)))),0))</f>
        <v>1.5</v>
      </c>
      <c r="X103" s="71" t="str">
        <f>IFERROR(INDEX(技能效果!$C:$C,MATCH((技能数值计算!$G103&amp;技能数值计算!X$2)*1,技能效果!$B:$B,0)),"")</f>
        <v/>
      </c>
      <c r="Y103" s="71" t="str">
        <f>IFERROR(INDEX(技能效果!$H:$H,MATCH((技能数值计算!$G103&amp;技能数值计算!X$2)*1,技能效果!$B:$B,0)),"")</f>
        <v/>
      </c>
      <c r="Z103" s="75"/>
      <c r="AA103" s="71" t="str">
        <f>IF(Z103*IFERROR(INDEX(DetailType!$E:$E,MATCH(技能数值计算!Y103,DetailType!$A:$A,0)),0)*IFERROR(IF(IF(INDEX(技能效果!AD:AD,MATCH((技能数值计算!$G103&amp;技能数值计算!X$2)*1,技能效果!$B:$B,0))="",1,INDEX(技能效果!AD:AD,MATCH((技能数值计算!$G103&amp;技能数值计算!X$2)*1,技能效果!$B:$B,0)))&gt;20,6,IF(INDEX(技能效果!AD:AD,MATCH((技能数值计算!$G103&amp;技能数值计算!X$2)*1,技能效果!$B:$B,0))="",1,INDEX(技能效果!AD:AD,MATCH((技能数值计算!$G103&amp;技能数值计算!X$2)*1,技能效果!$B:$B,0)))),0)=0,"",Z103*IFERROR(INDEX(DetailType!$E:$E,MATCH(技能数值计算!Y103,DetailType!$A:$A,0)),0)*IFERROR(IF(IF(INDEX(技能效果!AD:AD,MATCH((技能数值计算!$G103&amp;技能数值计算!X$2)*1,技能效果!$B:$B,0))="",1,INDEX(技能效果!AD:AD,MATCH((技能数值计算!$G103&amp;技能数值计算!X$2)*1,技能效果!$B:$B,0)))&gt;20,6,IF(INDEX(技能效果!AD:AD,MATCH((技能数值计算!$G103&amp;技能数值计算!X$2)*1,技能效果!$B:$B,0))="",1,INDEX(技能效果!AD:AD,MATCH((技能数值计算!$G103&amp;技能数值计算!X$2)*1,技能效果!$B:$B,0)))),0))</f>
        <v/>
      </c>
      <c r="AB103" s="71" t="str">
        <f>IFERROR(INDEX(技能效果!$C:$C,MATCH((技能数值计算!$G103&amp;技能数值计算!AB$2)*1,技能效果!$B:$B,0)),"")</f>
        <v/>
      </c>
      <c r="AC103" s="71" t="str">
        <f>IFERROR(INDEX(技能效果!$H:$H,MATCH((技能数值计算!$G103&amp;技能数值计算!AB$2)*1,技能效果!$B:$B,0)),"")</f>
        <v/>
      </c>
      <c r="AD103" s="75"/>
      <c r="AE103" s="72" t="str">
        <f>IF(AD103*IFERROR(INDEX(DetailType!$E:$E,MATCH(技能数值计算!AC103,DetailType!$A:$A,0)),0)*IFERROR(IF(IF(INDEX(技能效果!AG:AG,MATCH((技能数值计算!$G103&amp;技能数值计算!AB$2)*1,技能效果!$B:$B,0))="",1,INDEX(技能效果!AG:AG,MATCH((技能数值计算!$G103&amp;技能数值计算!AB$2)*1,技能效果!$B:$B,0)))&gt;20,6,IF(INDEX(技能效果!AG:AG,MATCH((技能数值计算!$G103&amp;技能数值计算!AB$2)*1,技能效果!$B:$B,0))="",1,INDEX(技能效果!AG:AG,MATCH((技能数值计算!$G103&amp;技能数值计算!AB$2)*1,技能效果!$B:$B,0)))),0)=0,"",AD103*IFERROR(INDEX(DetailType!$E:$E,MATCH(技能数值计算!AC103,DetailType!$A:$A,0)),0)*IFERROR(IF(IF(INDEX(技能效果!AG:AG,MATCH((技能数值计算!$G103&amp;技能数值计算!AB$2)*1,技能效果!$B:$B,0))="",1,INDEX(技能效果!AG:AG,MATCH((技能数值计算!$G103&amp;技能数值计算!AB$2)*1,技能效果!$B:$B,0)))&gt;20,6,IF(INDEX(技能效果!AG:AG,MATCH((技能数值计算!$G103&amp;技能数值计算!AB$2)*1,技能效果!$B:$B,0))="",1,INDEX(技能效果!AG:AG,MATCH((技能数值计算!$G103&amp;技能数值计算!AB$2)*1,技能效果!$B:$B,0)))),0))</f>
        <v/>
      </c>
    </row>
    <row r="104" spans="7:31" x14ac:dyDescent="0.3">
      <c r="G104" s="77">
        <f>技能!B149</f>
        <v>1304006</v>
      </c>
      <c r="H104" s="78" t="str">
        <f>INDEX(技能!E:E,MATCH(技能数值计算!G104,技能!B:B,0))</f>
        <v>夺魂</v>
      </c>
      <c r="I104" s="81"/>
      <c r="J104" s="85">
        <v>4.5</v>
      </c>
      <c r="K104" s="86">
        <f t="shared" si="1"/>
        <v>4.5</v>
      </c>
      <c r="L104" s="83" t="str">
        <f>IFERROR(INDEX(技能效果!$C:$C,MATCH((技能数值计算!$G104&amp;技能数值计算!L$2)*1,技能效果!$B:$B,0)),"")</f>
        <v>插槽6主动伤害</v>
      </c>
      <c r="M104" s="71">
        <f>IFERROR(INDEX(技能效果!$H:$H,MATCH((技能数值计算!$G104&amp;技能数值计算!L$2)*1,技能效果!$B:$B,0)),"")</f>
        <v>1001</v>
      </c>
      <c r="N104" s="75">
        <v>1.5</v>
      </c>
      <c r="O104" s="71">
        <f>IF(N104*IFERROR(INDEX(DetailType!$E:$E,MATCH(技能数值计算!M104,DetailType!$A:$A,0)),0)*IFERROR(IF(IF(INDEX(技能效果!R:R,MATCH((技能数值计算!$G104&amp;技能数值计算!L$2)*1,技能效果!$B:$B,0))="",1,INDEX(技能效果!R:R,MATCH((技能数值计算!$G104&amp;技能数值计算!L$2)*1,技能效果!$B:$B,0)))&gt;20,6,IF(INDEX(技能效果!R:R,MATCH((技能数值计算!$G104&amp;技能数值计算!L$2)*1,技能效果!$B:$B,0))="",1,INDEX(技能效果!R:R,MATCH((技能数值计算!$G104&amp;技能数值计算!L$2)*1,技能效果!$B:$B,0)))),0)=0,"",N104*IFERROR(INDEX(DetailType!$E:$E,MATCH(技能数值计算!M104,DetailType!$A:$A,0)),0)*IFERROR(IF(IF(INDEX(技能效果!R:R,MATCH((技能数值计算!$G104&amp;技能数值计算!L$2)*1,技能效果!$B:$B,0))="",1,INDEX(技能效果!R:R,MATCH((技能数值计算!$G104&amp;技能数值计算!L$2)*1,技能效果!$B:$B,0)))&gt;20,6,IF(INDEX(技能效果!R:R,MATCH((技能数值计算!$G104&amp;技能数值计算!L$2)*1,技能效果!$B:$B,0))="",1,INDEX(技能效果!R:R,MATCH((技能数值计算!$G104&amp;技能数值计算!L$2)*1,技能效果!$B:$B,0)))),0))</f>
        <v>1.5</v>
      </c>
      <c r="P104" s="71" t="str">
        <f>IFERROR(INDEX(技能效果!$C:$C,MATCH((技能数值计算!$G104&amp;技能数值计算!P$2)*1,技能效果!$B:$B,0)),"")</f>
        <v>插槽6连击伤害</v>
      </c>
      <c r="Q104" s="71">
        <f>IFERROR(INDEX(技能效果!$H:$H,MATCH((技能数值计算!$G104&amp;技能数值计算!P$2)*1,技能效果!$B:$B,0)),"")</f>
        <v>1001</v>
      </c>
      <c r="R104" s="75">
        <v>1</v>
      </c>
      <c r="S104" s="71">
        <f>IF(R104*IFERROR(INDEX(DetailType!$E:$E,MATCH(技能数值计算!Q104,DetailType!$A:$A,0)),0)*IFERROR(IF(IF(INDEX(技能效果!V:V,MATCH((技能数值计算!$G104&amp;技能数值计算!P$2)*1,技能效果!$B:$B,0))="",1,INDEX(技能效果!V:V,MATCH((技能数值计算!$G104&amp;技能数值计算!P$2)*1,技能效果!$B:$B,0)))&gt;20,6,IF(INDEX(技能效果!V:V,MATCH((技能数值计算!$G104&amp;技能数值计算!P$2)*1,技能效果!$B:$B,0))="",1,INDEX(技能效果!V:V,MATCH((技能数值计算!$G104&amp;技能数值计算!P$2)*1,技能效果!$B:$B,0)))),0)=0,"",R104*IFERROR(INDEX(DetailType!$E:$E,MATCH(技能数值计算!Q104,DetailType!$A:$A,0)),0)*IFERROR(IF(IF(INDEX(技能效果!V:V,MATCH((技能数值计算!$G104&amp;技能数值计算!P$2)*1,技能效果!$B:$B,0))="",1,INDEX(技能效果!V:V,MATCH((技能数值计算!$G104&amp;技能数值计算!P$2)*1,技能效果!$B:$B,0)))&gt;20,6,IF(INDEX(技能效果!V:V,MATCH((技能数值计算!$G104&amp;技能数值计算!P$2)*1,技能效果!$B:$B,0))="",1,INDEX(技能效果!V:V,MATCH((技能数值计算!$G104&amp;技能数值计算!P$2)*1,技能效果!$B:$B,0)))),0))</f>
        <v>1</v>
      </c>
      <c r="T104" s="71" t="str">
        <f>IFERROR(INDEX(技能效果!$C:$C,MATCH((技能数值计算!$G104&amp;技能数值计算!T$2)*1,技能效果!$B:$B,0)),"")</f>
        <v>插槽6获得自身颜色水晶</v>
      </c>
      <c r="U104" s="71">
        <f>IFERROR(INDEX(技能效果!$H:$H,MATCH((技能数值计算!$G104&amp;技能数值计算!T$2)*1,技能效果!$B:$B,0)),"")</f>
        <v>3007</v>
      </c>
      <c r="V104" s="75">
        <v>4</v>
      </c>
      <c r="W104" s="71">
        <f>IF(V104*IFERROR(INDEX(DetailType!$E:$E,MATCH(技能数值计算!U104,DetailType!$A:$A,0)),0)*IFERROR(IF(IF(INDEX(技能效果!Z:Z,MATCH((技能数值计算!$G104&amp;技能数值计算!T$2)*1,技能效果!$B:$B,0))="",1,INDEX(技能效果!Z:Z,MATCH((技能数值计算!$G104&amp;技能数值计算!T$2)*1,技能效果!$B:$B,0)))&gt;20,6,IF(INDEX(技能效果!Z:Z,MATCH((技能数值计算!$G104&amp;技能数值计算!T$2)*1,技能效果!$B:$B,0))="",1,INDEX(技能效果!Z:Z,MATCH((技能数值计算!$G104&amp;技能数值计算!T$2)*1,技能效果!$B:$B,0)))),0)=0,"",V104*IFERROR(INDEX(DetailType!$E:$E,MATCH(技能数值计算!U104,DetailType!$A:$A,0)),0)*IFERROR(IF(IF(INDEX(技能效果!Z:Z,MATCH((技能数值计算!$G104&amp;技能数值计算!T$2)*1,技能效果!$B:$B,0))="",1,INDEX(技能效果!Z:Z,MATCH((技能数值计算!$G104&amp;技能数值计算!T$2)*1,技能效果!$B:$B,0)))&gt;20,6,IF(INDEX(技能效果!Z:Z,MATCH((技能数值计算!$G104&amp;技能数值计算!T$2)*1,技能效果!$B:$B,0))="",1,INDEX(技能效果!Z:Z,MATCH((技能数值计算!$G104&amp;技能数值计算!T$2)*1,技能效果!$B:$B,0)))),0))</f>
        <v>2</v>
      </c>
      <c r="X104" s="71" t="str">
        <f>IFERROR(INDEX(技能效果!$C:$C,MATCH((技能数值计算!$G104&amp;技能数值计算!X$2)*1,技能效果!$B:$B,0)),"")</f>
        <v/>
      </c>
      <c r="Y104" s="71" t="str">
        <f>IFERROR(INDEX(技能效果!$H:$H,MATCH((技能数值计算!$G104&amp;技能数值计算!X$2)*1,技能效果!$B:$B,0)),"")</f>
        <v/>
      </c>
      <c r="Z104" s="75"/>
      <c r="AA104" s="71" t="str">
        <f>IF(Z104*IFERROR(INDEX(DetailType!$E:$E,MATCH(技能数值计算!Y104,DetailType!$A:$A,0)),0)*IFERROR(IF(IF(INDEX(技能效果!AD:AD,MATCH((技能数值计算!$G104&amp;技能数值计算!X$2)*1,技能效果!$B:$B,0))="",1,INDEX(技能效果!AD:AD,MATCH((技能数值计算!$G104&amp;技能数值计算!X$2)*1,技能效果!$B:$B,0)))&gt;20,6,IF(INDEX(技能效果!AD:AD,MATCH((技能数值计算!$G104&amp;技能数值计算!X$2)*1,技能效果!$B:$B,0))="",1,INDEX(技能效果!AD:AD,MATCH((技能数值计算!$G104&amp;技能数值计算!X$2)*1,技能效果!$B:$B,0)))),0)=0,"",Z104*IFERROR(INDEX(DetailType!$E:$E,MATCH(技能数值计算!Y104,DetailType!$A:$A,0)),0)*IFERROR(IF(IF(INDEX(技能效果!AD:AD,MATCH((技能数值计算!$G104&amp;技能数值计算!X$2)*1,技能效果!$B:$B,0))="",1,INDEX(技能效果!AD:AD,MATCH((技能数值计算!$G104&amp;技能数值计算!X$2)*1,技能效果!$B:$B,0)))&gt;20,6,IF(INDEX(技能效果!AD:AD,MATCH((技能数值计算!$G104&amp;技能数值计算!X$2)*1,技能效果!$B:$B,0))="",1,INDEX(技能效果!AD:AD,MATCH((技能数值计算!$G104&amp;技能数值计算!X$2)*1,技能效果!$B:$B,0)))),0))</f>
        <v/>
      </c>
      <c r="AB104" s="71" t="str">
        <f>IFERROR(INDEX(技能效果!$C:$C,MATCH((技能数值计算!$G104&amp;技能数值计算!AB$2)*1,技能效果!$B:$B,0)),"")</f>
        <v/>
      </c>
      <c r="AC104" s="71" t="str">
        <f>IFERROR(INDEX(技能效果!$H:$H,MATCH((技能数值计算!$G104&amp;技能数值计算!AB$2)*1,技能效果!$B:$B,0)),"")</f>
        <v/>
      </c>
      <c r="AD104" s="75"/>
      <c r="AE104" s="72" t="str">
        <f>IF(AD104*IFERROR(INDEX(DetailType!$E:$E,MATCH(技能数值计算!AC104,DetailType!$A:$A,0)),0)*IFERROR(IF(IF(INDEX(技能效果!AG:AG,MATCH((技能数值计算!$G104&amp;技能数值计算!AB$2)*1,技能效果!$B:$B,0))="",1,INDEX(技能效果!AG:AG,MATCH((技能数值计算!$G104&amp;技能数值计算!AB$2)*1,技能效果!$B:$B,0)))&gt;20,6,IF(INDEX(技能效果!AG:AG,MATCH((技能数值计算!$G104&amp;技能数值计算!AB$2)*1,技能效果!$B:$B,0))="",1,INDEX(技能效果!AG:AG,MATCH((技能数值计算!$G104&amp;技能数值计算!AB$2)*1,技能效果!$B:$B,0)))),0)=0,"",AD104*IFERROR(INDEX(DetailType!$E:$E,MATCH(技能数值计算!AC104,DetailType!$A:$A,0)),0)*IFERROR(IF(IF(INDEX(技能效果!AG:AG,MATCH((技能数值计算!$G104&amp;技能数值计算!AB$2)*1,技能效果!$B:$B,0))="",1,INDEX(技能效果!AG:AG,MATCH((技能数值计算!$G104&amp;技能数值计算!AB$2)*1,技能效果!$B:$B,0)))&gt;20,6,IF(INDEX(技能效果!AG:AG,MATCH((技能数值计算!$G104&amp;技能数值计算!AB$2)*1,技能效果!$B:$B,0))="",1,INDEX(技能效果!AG:AG,MATCH((技能数值计算!$G104&amp;技能数值计算!AB$2)*1,技能效果!$B:$B,0)))),0))</f>
        <v/>
      </c>
    </row>
    <row r="105" spans="7:31" x14ac:dyDescent="0.3">
      <c r="G105" s="77">
        <f>技能!B150</f>
        <v>1304007</v>
      </c>
      <c r="H105" s="78" t="str">
        <f>INDEX(技能!E:E,MATCH(技能数值计算!G105,技能!B:B,0))</f>
        <v>怒斩</v>
      </c>
      <c r="I105" s="81"/>
      <c r="J105" s="85">
        <v>3</v>
      </c>
      <c r="K105" s="86">
        <f t="shared" si="1"/>
        <v>3</v>
      </c>
      <c r="L105" s="83" t="str">
        <f>IFERROR(INDEX(技能效果!$C:$C,MATCH((技能数值计算!$G105&amp;技能数值计算!L$2)*1,技能效果!$B:$B,0)),"")</f>
        <v>插槽7主动伤害</v>
      </c>
      <c r="M105" s="71">
        <f>IFERROR(INDEX(技能效果!$H:$H,MATCH((技能数值计算!$G105&amp;技能数值计算!L$2)*1,技能效果!$B:$B,0)),"")</f>
        <v>1001</v>
      </c>
      <c r="N105" s="75">
        <v>3</v>
      </c>
      <c r="O105" s="71">
        <f>IF(N105*IFERROR(INDEX(DetailType!$E:$E,MATCH(技能数值计算!M105,DetailType!$A:$A,0)),0)*IFERROR(IF(IF(INDEX(技能效果!R:R,MATCH((技能数值计算!$G105&amp;技能数值计算!L$2)*1,技能效果!$B:$B,0))="",1,INDEX(技能效果!R:R,MATCH((技能数值计算!$G105&amp;技能数值计算!L$2)*1,技能效果!$B:$B,0)))&gt;20,6,IF(INDEX(技能效果!R:R,MATCH((技能数值计算!$G105&amp;技能数值计算!L$2)*1,技能效果!$B:$B,0))="",1,INDEX(技能效果!R:R,MATCH((技能数值计算!$G105&amp;技能数值计算!L$2)*1,技能效果!$B:$B,0)))),0)=0,"",N105*IFERROR(INDEX(DetailType!$E:$E,MATCH(技能数值计算!M105,DetailType!$A:$A,0)),0)*IFERROR(IF(IF(INDEX(技能效果!R:R,MATCH((技能数值计算!$G105&amp;技能数值计算!L$2)*1,技能效果!$B:$B,0))="",1,INDEX(技能效果!R:R,MATCH((技能数值计算!$G105&amp;技能数值计算!L$2)*1,技能效果!$B:$B,0)))&gt;20,6,IF(INDEX(技能效果!R:R,MATCH((技能数值计算!$G105&amp;技能数值计算!L$2)*1,技能效果!$B:$B,0))="",1,INDEX(技能效果!R:R,MATCH((技能数值计算!$G105&amp;技能数值计算!L$2)*1,技能效果!$B:$B,0)))),0))</f>
        <v>3</v>
      </c>
      <c r="P105" s="71" t="str">
        <f>IFERROR(INDEX(技能效果!$C:$C,MATCH((技能数值计算!$G105&amp;技能数值计算!P$2)*1,技能效果!$B:$B,0)),"")</f>
        <v/>
      </c>
      <c r="Q105" s="71" t="str">
        <f>IFERROR(INDEX(技能效果!$H:$H,MATCH((技能数值计算!$G105&amp;技能数值计算!P$2)*1,技能效果!$B:$B,0)),"")</f>
        <v/>
      </c>
      <c r="R105" s="75"/>
      <c r="S105" s="71" t="str">
        <f>IF(R105*IFERROR(INDEX(DetailType!$E:$E,MATCH(技能数值计算!Q105,DetailType!$A:$A,0)),0)*IFERROR(IF(IF(INDEX(技能效果!V:V,MATCH((技能数值计算!$G105&amp;技能数值计算!P$2)*1,技能效果!$B:$B,0))="",1,INDEX(技能效果!V:V,MATCH((技能数值计算!$G105&amp;技能数值计算!P$2)*1,技能效果!$B:$B,0)))&gt;20,6,IF(INDEX(技能效果!V:V,MATCH((技能数值计算!$G105&amp;技能数值计算!P$2)*1,技能效果!$B:$B,0))="",1,INDEX(技能效果!V:V,MATCH((技能数值计算!$G105&amp;技能数值计算!P$2)*1,技能效果!$B:$B,0)))),0)=0,"",R105*IFERROR(INDEX(DetailType!$E:$E,MATCH(技能数值计算!Q105,DetailType!$A:$A,0)),0)*IFERROR(IF(IF(INDEX(技能效果!V:V,MATCH((技能数值计算!$G105&amp;技能数值计算!P$2)*1,技能效果!$B:$B,0))="",1,INDEX(技能效果!V:V,MATCH((技能数值计算!$G105&amp;技能数值计算!P$2)*1,技能效果!$B:$B,0)))&gt;20,6,IF(INDEX(技能效果!V:V,MATCH((技能数值计算!$G105&amp;技能数值计算!P$2)*1,技能效果!$B:$B,0))="",1,INDEX(技能效果!V:V,MATCH((技能数值计算!$G105&amp;技能数值计算!P$2)*1,技能效果!$B:$B,0)))),0))</f>
        <v/>
      </c>
      <c r="T105" s="71" t="str">
        <f>IFERROR(INDEX(技能效果!$C:$C,MATCH((技能数值计算!$G105&amp;技能数值计算!T$2)*1,技能效果!$B:$B,0)),"")</f>
        <v/>
      </c>
      <c r="U105" s="71" t="str">
        <f>IFERROR(INDEX(技能效果!$H:$H,MATCH((技能数值计算!$G105&amp;技能数值计算!T$2)*1,技能效果!$B:$B,0)),"")</f>
        <v/>
      </c>
      <c r="V105" s="75"/>
      <c r="W105" s="71" t="str">
        <f>IF(V105*IFERROR(INDEX(DetailType!$E:$E,MATCH(技能数值计算!U105,DetailType!$A:$A,0)),0)*IFERROR(IF(IF(INDEX(技能效果!Z:Z,MATCH((技能数值计算!$G105&amp;技能数值计算!T$2)*1,技能效果!$B:$B,0))="",1,INDEX(技能效果!Z:Z,MATCH((技能数值计算!$G105&amp;技能数值计算!T$2)*1,技能效果!$B:$B,0)))&gt;20,6,IF(INDEX(技能效果!Z:Z,MATCH((技能数值计算!$G105&amp;技能数值计算!T$2)*1,技能效果!$B:$B,0))="",1,INDEX(技能效果!Z:Z,MATCH((技能数值计算!$G105&amp;技能数值计算!T$2)*1,技能效果!$B:$B,0)))),0)=0,"",V105*IFERROR(INDEX(DetailType!$E:$E,MATCH(技能数值计算!U105,DetailType!$A:$A,0)),0)*IFERROR(IF(IF(INDEX(技能效果!Z:Z,MATCH((技能数值计算!$G105&amp;技能数值计算!T$2)*1,技能效果!$B:$B,0))="",1,INDEX(技能效果!Z:Z,MATCH((技能数值计算!$G105&amp;技能数值计算!T$2)*1,技能效果!$B:$B,0)))&gt;20,6,IF(INDEX(技能效果!Z:Z,MATCH((技能数值计算!$G105&amp;技能数值计算!T$2)*1,技能效果!$B:$B,0))="",1,INDEX(技能效果!Z:Z,MATCH((技能数值计算!$G105&amp;技能数值计算!T$2)*1,技能效果!$B:$B,0)))),0))</f>
        <v/>
      </c>
      <c r="X105" s="71" t="str">
        <f>IFERROR(INDEX(技能效果!$C:$C,MATCH((技能数值计算!$G105&amp;技能数值计算!X$2)*1,技能效果!$B:$B,0)),"")</f>
        <v/>
      </c>
      <c r="Y105" s="71" t="str">
        <f>IFERROR(INDEX(技能效果!$H:$H,MATCH((技能数值计算!$G105&amp;技能数值计算!X$2)*1,技能效果!$B:$B,0)),"")</f>
        <v/>
      </c>
      <c r="Z105" s="75"/>
      <c r="AA105" s="71" t="str">
        <f>IF(Z105*IFERROR(INDEX(DetailType!$E:$E,MATCH(技能数值计算!Y105,DetailType!$A:$A,0)),0)*IFERROR(IF(IF(INDEX(技能效果!AD:AD,MATCH((技能数值计算!$G105&amp;技能数值计算!X$2)*1,技能效果!$B:$B,0))="",1,INDEX(技能效果!AD:AD,MATCH((技能数值计算!$G105&amp;技能数值计算!X$2)*1,技能效果!$B:$B,0)))&gt;20,6,IF(INDEX(技能效果!AD:AD,MATCH((技能数值计算!$G105&amp;技能数值计算!X$2)*1,技能效果!$B:$B,0))="",1,INDEX(技能效果!AD:AD,MATCH((技能数值计算!$G105&amp;技能数值计算!X$2)*1,技能效果!$B:$B,0)))),0)=0,"",Z105*IFERROR(INDEX(DetailType!$E:$E,MATCH(技能数值计算!Y105,DetailType!$A:$A,0)),0)*IFERROR(IF(IF(INDEX(技能效果!AD:AD,MATCH((技能数值计算!$G105&amp;技能数值计算!X$2)*1,技能效果!$B:$B,0))="",1,INDEX(技能效果!AD:AD,MATCH((技能数值计算!$G105&amp;技能数值计算!X$2)*1,技能效果!$B:$B,0)))&gt;20,6,IF(INDEX(技能效果!AD:AD,MATCH((技能数值计算!$G105&amp;技能数值计算!X$2)*1,技能效果!$B:$B,0))="",1,INDEX(技能效果!AD:AD,MATCH((技能数值计算!$G105&amp;技能数值计算!X$2)*1,技能效果!$B:$B,0)))),0))</f>
        <v/>
      </c>
      <c r="AB105" s="71" t="str">
        <f>IFERROR(INDEX(技能效果!$C:$C,MATCH((技能数值计算!$G105&amp;技能数值计算!AB$2)*1,技能效果!$B:$B,0)),"")</f>
        <v/>
      </c>
      <c r="AC105" s="71" t="str">
        <f>IFERROR(INDEX(技能效果!$H:$H,MATCH((技能数值计算!$G105&amp;技能数值计算!AB$2)*1,技能效果!$B:$B,0)),"")</f>
        <v/>
      </c>
      <c r="AD105" s="75"/>
      <c r="AE105" s="72" t="str">
        <f>IF(AD105*IFERROR(INDEX(DetailType!$E:$E,MATCH(技能数值计算!AC105,DetailType!$A:$A,0)),0)*IFERROR(IF(IF(INDEX(技能效果!AG:AG,MATCH((技能数值计算!$G105&amp;技能数值计算!AB$2)*1,技能效果!$B:$B,0))="",1,INDEX(技能效果!AG:AG,MATCH((技能数值计算!$G105&amp;技能数值计算!AB$2)*1,技能效果!$B:$B,0)))&gt;20,6,IF(INDEX(技能效果!AG:AG,MATCH((技能数值计算!$G105&amp;技能数值计算!AB$2)*1,技能效果!$B:$B,0))="",1,INDEX(技能效果!AG:AG,MATCH((技能数值计算!$G105&amp;技能数值计算!AB$2)*1,技能效果!$B:$B,0)))),0)=0,"",AD105*IFERROR(INDEX(DetailType!$E:$E,MATCH(技能数值计算!AC105,DetailType!$A:$A,0)),0)*IFERROR(IF(IF(INDEX(技能效果!AG:AG,MATCH((技能数值计算!$G105&amp;技能数值计算!AB$2)*1,技能效果!$B:$B,0))="",1,INDEX(技能效果!AG:AG,MATCH((技能数值计算!$G105&amp;技能数值计算!AB$2)*1,技能效果!$B:$B,0)))&gt;20,6,IF(INDEX(技能效果!AG:AG,MATCH((技能数值计算!$G105&amp;技能数值计算!AB$2)*1,技能效果!$B:$B,0))="",1,INDEX(技能效果!AG:AG,MATCH((技能数值计算!$G105&amp;技能数值计算!AB$2)*1,技能效果!$B:$B,0)))),0))</f>
        <v/>
      </c>
    </row>
    <row r="106" spans="7:31" x14ac:dyDescent="0.3">
      <c r="G106" s="77">
        <f>技能!B151</f>
        <v>1304008</v>
      </c>
      <c r="H106" s="78" t="str">
        <f>INDEX(技能!E:E,MATCH(技能数值计算!G106,技能!B:B,0))</f>
        <v>黄昏之殇</v>
      </c>
      <c r="I106" s="81"/>
      <c r="J106" s="85">
        <v>3</v>
      </c>
      <c r="K106" s="86">
        <f t="shared" si="1"/>
        <v>13</v>
      </c>
      <c r="L106" s="83" t="str">
        <f>IFERROR(INDEX(技能效果!$C:$C,MATCH((技能数值计算!$G106&amp;技能数值计算!L$2)*1,技能效果!$B:$B,0)),"")</f>
        <v>插槽8主动伤害</v>
      </c>
      <c r="M106" s="71">
        <f>IFERROR(INDEX(技能效果!$H:$H,MATCH((技能数值计算!$G106&amp;技能数值计算!L$2)*1,技能效果!$B:$B,0)),"")</f>
        <v>1001</v>
      </c>
      <c r="N106" s="75">
        <v>3</v>
      </c>
      <c r="O106" s="71">
        <f>IF(N106*IFERROR(INDEX(DetailType!$E:$E,MATCH(技能数值计算!M106,DetailType!$A:$A,0)),0)*IFERROR(IF(IF(INDEX(技能效果!R:R,MATCH((技能数值计算!$G106&amp;技能数值计算!L$2)*1,技能效果!$B:$B,0))="",1,INDEX(技能效果!R:R,MATCH((技能数值计算!$G106&amp;技能数值计算!L$2)*1,技能效果!$B:$B,0)))&gt;20,6,IF(INDEX(技能效果!R:R,MATCH((技能数值计算!$G106&amp;技能数值计算!L$2)*1,技能效果!$B:$B,0))="",1,INDEX(技能效果!R:R,MATCH((技能数值计算!$G106&amp;技能数值计算!L$2)*1,技能效果!$B:$B,0)))),0)=0,"",N106*IFERROR(INDEX(DetailType!$E:$E,MATCH(技能数值计算!M106,DetailType!$A:$A,0)),0)*IFERROR(IF(IF(INDEX(技能效果!R:R,MATCH((技能数值计算!$G106&amp;技能数值计算!L$2)*1,技能效果!$B:$B,0))="",1,INDEX(技能效果!R:R,MATCH((技能数值计算!$G106&amp;技能数值计算!L$2)*1,技能效果!$B:$B,0)))&gt;20,6,IF(INDEX(技能效果!R:R,MATCH((技能数值计算!$G106&amp;技能数值计算!L$2)*1,技能效果!$B:$B,0))="",1,INDEX(技能效果!R:R,MATCH((技能数值计算!$G106&amp;技能数值计算!L$2)*1,技能效果!$B:$B,0)))),0))</f>
        <v>3</v>
      </c>
      <c r="P106" s="71" t="str">
        <f>IFERROR(INDEX(技能效果!$C:$C,MATCH((技能数值计算!$G106&amp;技能数值计算!P$2)*1,技能效果!$B:$B,0)),"")</f>
        <v>插槽8濒死斩杀</v>
      </c>
      <c r="Q106" s="71">
        <f>IFERROR(INDEX(技能效果!$H:$H,MATCH((技能数值计算!$G106&amp;技能数值计算!P$2)*1,技能效果!$B:$B,0)),"")</f>
        <v>4043</v>
      </c>
      <c r="R106" s="75">
        <v>1</v>
      </c>
      <c r="S106" s="71">
        <f>IF(R106*IFERROR(INDEX(DetailType!$E:$E,MATCH(技能数值计算!Q106,DetailType!$A:$A,0)),0)*IFERROR(IF(IF(INDEX(技能效果!V:V,MATCH((技能数值计算!$G106&amp;技能数值计算!P$2)*1,技能效果!$B:$B,0))="",1,INDEX(技能效果!V:V,MATCH((技能数值计算!$G106&amp;技能数值计算!P$2)*1,技能效果!$B:$B,0)))&gt;20,6,IF(INDEX(技能效果!V:V,MATCH((技能数值计算!$G106&amp;技能数值计算!P$2)*1,技能效果!$B:$B,0))="",1,INDEX(技能效果!V:V,MATCH((技能数值计算!$G106&amp;技能数值计算!P$2)*1,技能效果!$B:$B,0)))),0)=0,"",R106*IFERROR(INDEX(DetailType!$E:$E,MATCH(技能数值计算!Q106,DetailType!$A:$A,0)),0)*IFERROR(IF(IF(INDEX(技能效果!V:V,MATCH((技能数值计算!$G106&amp;技能数值计算!P$2)*1,技能效果!$B:$B,0))="",1,INDEX(技能效果!V:V,MATCH((技能数值计算!$G106&amp;技能数值计算!P$2)*1,技能效果!$B:$B,0)))&gt;20,6,IF(INDEX(技能效果!V:V,MATCH((技能数值计算!$G106&amp;技能数值计算!P$2)*1,技能效果!$B:$B,0))="",1,INDEX(技能效果!V:V,MATCH((技能数值计算!$G106&amp;技能数值计算!P$2)*1,技能效果!$B:$B,0)))),0))</f>
        <v>10</v>
      </c>
      <c r="T106" s="71" t="str">
        <f>IFERROR(INDEX(技能效果!$C:$C,MATCH((技能数值计算!$G106&amp;技能数值计算!T$2)*1,技能效果!$B:$B,0)),"")</f>
        <v/>
      </c>
      <c r="U106" s="71" t="str">
        <f>IFERROR(INDEX(技能效果!$H:$H,MATCH((技能数值计算!$G106&amp;技能数值计算!T$2)*1,技能效果!$B:$B,0)),"")</f>
        <v/>
      </c>
      <c r="V106" s="75"/>
      <c r="W106" s="71" t="str">
        <f>IF(V106*IFERROR(INDEX(DetailType!$E:$E,MATCH(技能数值计算!U106,DetailType!$A:$A,0)),0)*IFERROR(IF(IF(INDEX(技能效果!Z:Z,MATCH((技能数值计算!$G106&amp;技能数值计算!T$2)*1,技能效果!$B:$B,0))="",1,INDEX(技能效果!Z:Z,MATCH((技能数值计算!$G106&amp;技能数值计算!T$2)*1,技能效果!$B:$B,0)))&gt;20,6,IF(INDEX(技能效果!Z:Z,MATCH((技能数值计算!$G106&amp;技能数值计算!T$2)*1,技能效果!$B:$B,0))="",1,INDEX(技能效果!Z:Z,MATCH((技能数值计算!$G106&amp;技能数值计算!T$2)*1,技能效果!$B:$B,0)))),0)=0,"",V106*IFERROR(INDEX(DetailType!$E:$E,MATCH(技能数值计算!U106,DetailType!$A:$A,0)),0)*IFERROR(IF(IF(INDEX(技能效果!Z:Z,MATCH((技能数值计算!$G106&amp;技能数值计算!T$2)*1,技能效果!$B:$B,0))="",1,INDEX(技能效果!Z:Z,MATCH((技能数值计算!$G106&amp;技能数值计算!T$2)*1,技能效果!$B:$B,0)))&gt;20,6,IF(INDEX(技能效果!Z:Z,MATCH((技能数值计算!$G106&amp;技能数值计算!T$2)*1,技能效果!$B:$B,0))="",1,INDEX(技能效果!Z:Z,MATCH((技能数值计算!$G106&amp;技能数值计算!T$2)*1,技能效果!$B:$B,0)))),0))</f>
        <v/>
      </c>
      <c r="X106" s="71" t="str">
        <f>IFERROR(INDEX(技能效果!$C:$C,MATCH((技能数值计算!$G106&amp;技能数值计算!X$2)*1,技能效果!$B:$B,0)),"")</f>
        <v/>
      </c>
      <c r="Y106" s="71" t="str">
        <f>IFERROR(INDEX(技能效果!$H:$H,MATCH((技能数值计算!$G106&amp;技能数值计算!X$2)*1,技能效果!$B:$B,0)),"")</f>
        <v/>
      </c>
      <c r="Z106" s="75"/>
      <c r="AA106" s="71" t="str">
        <f>IF(Z106*IFERROR(INDEX(DetailType!$E:$E,MATCH(技能数值计算!Y106,DetailType!$A:$A,0)),0)*IFERROR(IF(IF(INDEX(技能效果!AD:AD,MATCH((技能数值计算!$G106&amp;技能数值计算!X$2)*1,技能效果!$B:$B,0))="",1,INDEX(技能效果!AD:AD,MATCH((技能数值计算!$G106&amp;技能数值计算!X$2)*1,技能效果!$B:$B,0)))&gt;20,6,IF(INDEX(技能效果!AD:AD,MATCH((技能数值计算!$G106&amp;技能数值计算!X$2)*1,技能效果!$B:$B,0))="",1,INDEX(技能效果!AD:AD,MATCH((技能数值计算!$G106&amp;技能数值计算!X$2)*1,技能效果!$B:$B,0)))),0)=0,"",Z106*IFERROR(INDEX(DetailType!$E:$E,MATCH(技能数值计算!Y106,DetailType!$A:$A,0)),0)*IFERROR(IF(IF(INDEX(技能效果!AD:AD,MATCH((技能数值计算!$G106&amp;技能数值计算!X$2)*1,技能效果!$B:$B,0))="",1,INDEX(技能效果!AD:AD,MATCH((技能数值计算!$G106&amp;技能数值计算!X$2)*1,技能效果!$B:$B,0)))&gt;20,6,IF(INDEX(技能效果!AD:AD,MATCH((技能数值计算!$G106&amp;技能数值计算!X$2)*1,技能效果!$B:$B,0))="",1,INDEX(技能效果!AD:AD,MATCH((技能数值计算!$G106&amp;技能数值计算!X$2)*1,技能效果!$B:$B,0)))),0))</f>
        <v/>
      </c>
      <c r="AB106" s="71" t="str">
        <f>IFERROR(INDEX(技能效果!$C:$C,MATCH((技能数值计算!$G106&amp;技能数值计算!AB$2)*1,技能效果!$B:$B,0)),"")</f>
        <v/>
      </c>
      <c r="AC106" s="71" t="str">
        <f>IFERROR(INDEX(技能效果!$H:$H,MATCH((技能数值计算!$G106&amp;技能数值计算!AB$2)*1,技能效果!$B:$B,0)),"")</f>
        <v/>
      </c>
      <c r="AD106" s="75"/>
      <c r="AE106" s="72" t="str">
        <f>IF(AD106*IFERROR(INDEX(DetailType!$E:$E,MATCH(技能数值计算!AC106,DetailType!$A:$A,0)),0)*IFERROR(IF(IF(INDEX(技能效果!AG:AG,MATCH((技能数值计算!$G106&amp;技能数值计算!AB$2)*1,技能效果!$B:$B,0))="",1,INDEX(技能效果!AG:AG,MATCH((技能数值计算!$G106&amp;技能数值计算!AB$2)*1,技能效果!$B:$B,0)))&gt;20,6,IF(INDEX(技能效果!AG:AG,MATCH((技能数值计算!$G106&amp;技能数值计算!AB$2)*1,技能效果!$B:$B,0))="",1,INDEX(技能效果!AG:AG,MATCH((技能数值计算!$G106&amp;技能数值计算!AB$2)*1,技能效果!$B:$B,0)))),0)=0,"",AD106*IFERROR(INDEX(DetailType!$E:$E,MATCH(技能数值计算!AC106,DetailType!$A:$A,0)),0)*IFERROR(IF(IF(INDEX(技能效果!AG:AG,MATCH((技能数值计算!$G106&amp;技能数值计算!AB$2)*1,技能效果!$B:$B,0))="",1,INDEX(技能效果!AG:AG,MATCH((技能数值计算!$G106&amp;技能数值计算!AB$2)*1,技能效果!$B:$B,0)))&gt;20,6,IF(INDEX(技能效果!AG:AG,MATCH((技能数值计算!$G106&amp;技能数值计算!AB$2)*1,技能效果!$B:$B,0))="",1,INDEX(技能效果!AG:AG,MATCH((技能数值计算!$G106&amp;技能数值计算!AB$2)*1,技能效果!$B:$B,0)))),0))</f>
        <v/>
      </c>
    </row>
    <row r="107" spans="7:31" x14ac:dyDescent="0.3">
      <c r="G107" s="77">
        <f>技能!B152</f>
        <v>1304009</v>
      </c>
      <c r="H107" s="78" t="str">
        <f>INDEX(技能!E:E,MATCH(技能数值计算!G107,技能!B:B,0))</f>
        <v>惩戒</v>
      </c>
      <c r="I107" s="81"/>
      <c r="J107" s="85">
        <v>3</v>
      </c>
      <c r="K107" s="86">
        <f t="shared" si="1"/>
        <v>6</v>
      </c>
      <c r="L107" s="83" t="str">
        <f>IFERROR(INDEX(技能效果!$C:$C,MATCH((技能数值计算!$G107&amp;技能数值计算!L$2)*1,技能效果!$B:$B,0)),"")</f>
        <v>插槽9主动伤害</v>
      </c>
      <c r="M107" s="71">
        <f>IFERROR(INDEX(技能效果!$H:$H,MATCH((技能数值计算!$G107&amp;技能数值计算!L$2)*1,技能效果!$B:$B,0)),"")</f>
        <v>1001</v>
      </c>
      <c r="N107" s="75">
        <v>3</v>
      </c>
      <c r="O107" s="71">
        <f>IF(N107*IFERROR(INDEX(DetailType!$E:$E,MATCH(技能数值计算!M107,DetailType!$A:$A,0)),0)*IFERROR(IF(IF(INDEX(技能效果!R:R,MATCH((技能数值计算!$G107&amp;技能数值计算!L$2)*1,技能效果!$B:$B,0))="",1,INDEX(技能效果!R:R,MATCH((技能数值计算!$G107&amp;技能数值计算!L$2)*1,技能效果!$B:$B,0)))&gt;20,6,IF(INDEX(技能效果!R:R,MATCH((技能数值计算!$G107&amp;技能数值计算!L$2)*1,技能效果!$B:$B,0))="",1,INDEX(技能效果!R:R,MATCH((技能数值计算!$G107&amp;技能数值计算!L$2)*1,技能效果!$B:$B,0)))),0)=0,"",N107*IFERROR(INDEX(DetailType!$E:$E,MATCH(技能数值计算!M107,DetailType!$A:$A,0)),0)*IFERROR(IF(IF(INDEX(技能效果!R:R,MATCH((技能数值计算!$G107&amp;技能数值计算!L$2)*1,技能效果!$B:$B,0))="",1,INDEX(技能效果!R:R,MATCH((技能数值计算!$G107&amp;技能数值计算!L$2)*1,技能效果!$B:$B,0)))&gt;20,6,IF(INDEX(技能效果!R:R,MATCH((技能数值计算!$G107&amp;技能数值计算!L$2)*1,技能效果!$B:$B,0))="",1,INDEX(技能效果!R:R,MATCH((技能数值计算!$G107&amp;技能数值计算!L$2)*1,技能效果!$B:$B,0)))),0))</f>
        <v>3</v>
      </c>
      <c r="P107" s="71" t="str">
        <f>IFERROR(INDEX(技能效果!$C:$C,MATCH((技能数值计算!$G107&amp;技能数值计算!P$2)*1,技能效果!$B:$B,0)),"")</f>
        <v>插槽9驱散正面效果</v>
      </c>
      <c r="Q107" s="71">
        <f>IFERROR(INDEX(技能效果!$H:$H,MATCH((技能数值计算!$G107&amp;技能数值计算!P$2)*1,技能效果!$B:$B,0)),"")</f>
        <v>4044</v>
      </c>
      <c r="R107" s="75">
        <v>1</v>
      </c>
      <c r="S107" s="71">
        <f>IF(R107*IFERROR(INDEX(DetailType!$E:$E,MATCH(技能数值计算!Q107,DetailType!$A:$A,0)),0)*IFERROR(IF(IF(INDEX(技能效果!V:V,MATCH((技能数值计算!$G107&amp;技能数值计算!P$2)*1,技能效果!$B:$B,0))="",1,INDEX(技能效果!V:V,MATCH((技能数值计算!$G107&amp;技能数值计算!P$2)*1,技能效果!$B:$B,0)))&gt;20,6,IF(INDEX(技能效果!V:V,MATCH((技能数值计算!$G107&amp;技能数值计算!P$2)*1,技能效果!$B:$B,0))="",1,INDEX(技能效果!V:V,MATCH((技能数值计算!$G107&amp;技能数值计算!P$2)*1,技能效果!$B:$B,0)))),0)=0,"",R107*IFERROR(INDEX(DetailType!$E:$E,MATCH(技能数值计算!Q107,DetailType!$A:$A,0)),0)*IFERROR(IF(IF(INDEX(技能效果!V:V,MATCH((技能数值计算!$G107&amp;技能数值计算!P$2)*1,技能效果!$B:$B,0))="",1,INDEX(技能效果!V:V,MATCH((技能数值计算!$G107&amp;技能数值计算!P$2)*1,技能效果!$B:$B,0)))&gt;20,6,IF(INDEX(技能效果!V:V,MATCH((技能数值计算!$G107&amp;技能数值计算!P$2)*1,技能效果!$B:$B,0))="",1,INDEX(技能效果!V:V,MATCH((技能数值计算!$G107&amp;技能数值计算!P$2)*1,技能效果!$B:$B,0)))),0))</f>
        <v>3</v>
      </c>
      <c r="T107" s="71" t="str">
        <f>IFERROR(INDEX(技能效果!$C:$C,MATCH((技能数值计算!$G107&amp;技能数值计算!T$2)*1,技能效果!$B:$B,0)),"")</f>
        <v/>
      </c>
      <c r="U107" s="71" t="str">
        <f>IFERROR(INDEX(技能效果!$H:$H,MATCH((技能数值计算!$G107&amp;技能数值计算!T$2)*1,技能效果!$B:$B,0)),"")</f>
        <v/>
      </c>
      <c r="V107" s="75"/>
      <c r="W107" s="71" t="str">
        <f>IF(V107*IFERROR(INDEX(DetailType!$E:$E,MATCH(技能数值计算!U107,DetailType!$A:$A,0)),0)*IFERROR(IF(IF(INDEX(技能效果!Z:Z,MATCH((技能数值计算!$G107&amp;技能数值计算!T$2)*1,技能效果!$B:$B,0))="",1,INDEX(技能效果!Z:Z,MATCH((技能数值计算!$G107&amp;技能数值计算!T$2)*1,技能效果!$B:$B,0)))&gt;20,6,IF(INDEX(技能效果!Z:Z,MATCH((技能数值计算!$G107&amp;技能数值计算!T$2)*1,技能效果!$B:$B,0))="",1,INDEX(技能效果!Z:Z,MATCH((技能数值计算!$G107&amp;技能数值计算!T$2)*1,技能效果!$B:$B,0)))),0)=0,"",V107*IFERROR(INDEX(DetailType!$E:$E,MATCH(技能数值计算!U107,DetailType!$A:$A,0)),0)*IFERROR(IF(IF(INDEX(技能效果!Z:Z,MATCH((技能数值计算!$G107&amp;技能数值计算!T$2)*1,技能效果!$B:$B,0))="",1,INDEX(技能效果!Z:Z,MATCH((技能数值计算!$G107&amp;技能数值计算!T$2)*1,技能效果!$B:$B,0)))&gt;20,6,IF(INDEX(技能效果!Z:Z,MATCH((技能数值计算!$G107&amp;技能数值计算!T$2)*1,技能效果!$B:$B,0))="",1,INDEX(技能效果!Z:Z,MATCH((技能数值计算!$G107&amp;技能数值计算!T$2)*1,技能效果!$B:$B,0)))),0))</f>
        <v/>
      </c>
      <c r="X107" s="71" t="str">
        <f>IFERROR(INDEX(技能效果!$C:$C,MATCH((技能数值计算!$G107&amp;技能数值计算!X$2)*1,技能效果!$B:$B,0)),"")</f>
        <v/>
      </c>
      <c r="Y107" s="71" t="str">
        <f>IFERROR(INDEX(技能效果!$H:$H,MATCH((技能数值计算!$G107&amp;技能数值计算!X$2)*1,技能效果!$B:$B,0)),"")</f>
        <v/>
      </c>
      <c r="Z107" s="75"/>
      <c r="AA107" s="71" t="str">
        <f>IF(Z107*IFERROR(INDEX(DetailType!$E:$E,MATCH(技能数值计算!Y107,DetailType!$A:$A,0)),0)*IFERROR(IF(IF(INDEX(技能效果!AD:AD,MATCH((技能数值计算!$G107&amp;技能数值计算!X$2)*1,技能效果!$B:$B,0))="",1,INDEX(技能效果!AD:AD,MATCH((技能数值计算!$G107&amp;技能数值计算!X$2)*1,技能效果!$B:$B,0)))&gt;20,6,IF(INDEX(技能效果!AD:AD,MATCH((技能数值计算!$G107&amp;技能数值计算!X$2)*1,技能效果!$B:$B,0))="",1,INDEX(技能效果!AD:AD,MATCH((技能数值计算!$G107&amp;技能数值计算!X$2)*1,技能效果!$B:$B,0)))),0)=0,"",Z107*IFERROR(INDEX(DetailType!$E:$E,MATCH(技能数值计算!Y107,DetailType!$A:$A,0)),0)*IFERROR(IF(IF(INDEX(技能效果!AD:AD,MATCH((技能数值计算!$G107&amp;技能数值计算!X$2)*1,技能效果!$B:$B,0))="",1,INDEX(技能效果!AD:AD,MATCH((技能数值计算!$G107&amp;技能数值计算!X$2)*1,技能效果!$B:$B,0)))&gt;20,6,IF(INDEX(技能效果!AD:AD,MATCH((技能数值计算!$G107&amp;技能数值计算!X$2)*1,技能效果!$B:$B,0))="",1,INDEX(技能效果!AD:AD,MATCH((技能数值计算!$G107&amp;技能数值计算!X$2)*1,技能效果!$B:$B,0)))),0))</f>
        <v/>
      </c>
      <c r="AB107" s="71" t="str">
        <f>IFERROR(INDEX(技能效果!$C:$C,MATCH((技能数值计算!$G107&amp;技能数值计算!AB$2)*1,技能效果!$B:$B,0)),"")</f>
        <v/>
      </c>
      <c r="AC107" s="71" t="str">
        <f>IFERROR(INDEX(技能效果!$H:$H,MATCH((技能数值计算!$G107&amp;技能数值计算!AB$2)*1,技能效果!$B:$B,0)),"")</f>
        <v/>
      </c>
      <c r="AD107" s="75"/>
      <c r="AE107" s="72" t="str">
        <f>IF(AD107*IFERROR(INDEX(DetailType!$E:$E,MATCH(技能数值计算!AC107,DetailType!$A:$A,0)),0)*IFERROR(IF(IF(INDEX(技能效果!AG:AG,MATCH((技能数值计算!$G107&amp;技能数值计算!AB$2)*1,技能效果!$B:$B,0))="",1,INDEX(技能效果!AG:AG,MATCH((技能数值计算!$G107&amp;技能数值计算!AB$2)*1,技能效果!$B:$B,0)))&gt;20,6,IF(INDEX(技能效果!AG:AG,MATCH((技能数值计算!$G107&amp;技能数值计算!AB$2)*1,技能效果!$B:$B,0))="",1,INDEX(技能效果!AG:AG,MATCH((技能数值计算!$G107&amp;技能数值计算!AB$2)*1,技能效果!$B:$B,0)))),0)=0,"",AD107*IFERROR(INDEX(DetailType!$E:$E,MATCH(技能数值计算!AC107,DetailType!$A:$A,0)),0)*IFERROR(IF(IF(INDEX(技能效果!AG:AG,MATCH((技能数值计算!$G107&amp;技能数值计算!AB$2)*1,技能效果!$B:$B,0))="",1,INDEX(技能效果!AG:AG,MATCH((技能数值计算!$G107&amp;技能数值计算!AB$2)*1,技能效果!$B:$B,0)))&gt;20,6,IF(INDEX(技能效果!AG:AG,MATCH((技能数值计算!$G107&amp;技能数值计算!AB$2)*1,技能效果!$B:$B,0))="",1,INDEX(技能效果!AG:AG,MATCH((技能数值计算!$G107&amp;技能数值计算!AB$2)*1,技能效果!$B:$B,0)))),0))</f>
        <v/>
      </c>
    </row>
    <row r="108" spans="7:31" x14ac:dyDescent="0.3">
      <c r="G108" s="77">
        <f>技能!B153</f>
        <v>1304010</v>
      </c>
      <c r="H108" s="78" t="str">
        <f>INDEX(技能!E:E,MATCH(技能数值计算!G108,技能!B:B,0))</f>
        <v>断罪</v>
      </c>
      <c r="I108" s="81"/>
      <c r="J108" s="85">
        <v>3</v>
      </c>
      <c r="K108" s="86">
        <f t="shared" si="1"/>
        <v>3.3</v>
      </c>
      <c r="L108" s="83" t="str">
        <f>IFERROR(INDEX(技能效果!$C:$C,MATCH((技能数值计算!$G108&amp;技能数值计算!L$2)*1,技能效果!$B:$B,0)),"")</f>
        <v>插槽10主动伤害</v>
      </c>
      <c r="M108" s="71">
        <f>IFERROR(INDEX(技能效果!$H:$H,MATCH((技能数值计算!$G108&amp;技能数值计算!L$2)*1,技能效果!$B:$B,0)),"")</f>
        <v>1001</v>
      </c>
      <c r="N108" s="75">
        <v>3</v>
      </c>
      <c r="O108" s="71">
        <f>IF(N108*IFERROR(INDEX(DetailType!$E:$E,MATCH(技能数值计算!M108,DetailType!$A:$A,0)),0)*IFERROR(IF(IF(INDEX(技能效果!R:R,MATCH((技能数值计算!$G108&amp;技能数值计算!L$2)*1,技能效果!$B:$B,0))="",1,INDEX(技能效果!R:R,MATCH((技能数值计算!$G108&amp;技能数值计算!L$2)*1,技能效果!$B:$B,0)))&gt;20,6,IF(INDEX(技能效果!R:R,MATCH((技能数值计算!$G108&amp;技能数值计算!L$2)*1,技能效果!$B:$B,0))="",1,INDEX(技能效果!R:R,MATCH((技能数值计算!$G108&amp;技能数值计算!L$2)*1,技能效果!$B:$B,0)))),0)=0,"",N108*IFERROR(INDEX(DetailType!$E:$E,MATCH(技能数值计算!M108,DetailType!$A:$A,0)),0)*IFERROR(IF(IF(INDEX(技能效果!R:R,MATCH((技能数值计算!$G108&amp;技能数值计算!L$2)*1,技能效果!$B:$B,0))="",1,INDEX(技能效果!R:R,MATCH((技能数值计算!$G108&amp;技能数值计算!L$2)*1,技能效果!$B:$B,0)))&gt;20,6,IF(INDEX(技能效果!R:R,MATCH((技能数值计算!$G108&amp;技能数值计算!L$2)*1,技能效果!$B:$B,0))="",1,INDEX(技能效果!R:R,MATCH((技能数值计算!$G108&amp;技能数值计算!L$2)*1,技能效果!$B:$B,0)))),0))</f>
        <v>3</v>
      </c>
      <c r="P108" s="71" t="str">
        <f>IFERROR(INDEX(技能效果!$C:$C,MATCH((技能数值计算!$G108&amp;技能数值计算!P$2)*1,技能效果!$B:$B,0)),"")</f>
        <v>插槽10增加暴击率</v>
      </c>
      <c r="Q108" s="71">
        <f>IFERROR(INDEX(技能效果!$H:$H,MATCH((技能数值计算!$G108&amp;技能数值计算!P$2)*1,技能效果!$B:$B,0)),"")</f>
        <v>4029</v>
      </c>
      <c r="R108" s="75">
        <v>0.3</v>
      </c>
      <c r="S108" s="71">
        <f>IF(R108*IFERROR(INDEX(DetailType!$E:$E,MATCH(技能数值计算!Q108,DetailType!$A:$A,0)),0)*IFERROR(IF(IF(INDEX(技能效果!V:V,MATCH((技能数值计算!$G108&amp;技能数值计算!P$2)*1,技能效果!$B:$B,0))="",1,INDEX(技能效果!V:V,MATCH((技能数值计算!$G108&amp;技能数值计算!P$2)*1,技能效果!$B:$B,0)))&gt;20,6,IF(INDEX(技能效果!V:V,MATCH((技能数值计算!$G108&amp;技能数值计算!P$2)*1,技能效果!$B:$B,0))="",1,INDEX(技能效果!V:V,MATCH((技能数值计算!$G108&amp;技能数值计算!P$2)*1,技能效果!$B:$B,0)))),0)=0,"",R108*IFERROR(INDEX(DetailType!$E:$E,MATCH(技能数值计算!Q108,DetailType!$A:$A,0)),0)*IFERROR(IF(IF(INDEX(技能效果!V:V,MATCH((技能数值计算!$G108&amp;技能数值计算!P$2)*1,技能效果!$B:$B,0))="",1,INDEX(技能效果!V:V,MATCH((技能数值计算!$G108&amp;技能数值计算!P$2)*1,技能效果!$B:$B,0)))&gt;20,6,IF(INDEX(技能效果!V:V,MATCH((技能数值计算!$G108&amp;技能数值计算!P$2)*1,技能效果!$B:$B,0))="",1,INDEX(技能效果!V:V,MATCH((技能数值计算!$G108&amp;技能数值计算!P$2)*1,技能效果!$B:$B,0)))),0))</f>
        <v>0.3</v>
      </c>
      <c r="T108" s="71" t="str">
        <f>IFERROR(INDEX(技能效果!$C:$C,MATCH((技能数值计算!$G108&amp;技能数值计算!T$2)*1,技能效果!$B:$B,0)),"")</f>
        <v/>
      </c>
      <c r="U108" s="71" t="str">
        <f>IFERROR(INDEX(技能效果!$H:$H,MATCH((技能数值计算!$G108&amp;技能数值计算!T$2)*1,技能效果!$B:$B,0)),"")</f>
        <v/>
      </c>
      <c r="V108" s="75"/>
      <c r="W108" s="71" t="str">
        <f>IF(V108*IFERROR(INDEX(DetailType!$E:$E,MATCH(技能数值计算!U108,DetailType!$A:$A,0)),0)*IFERROR(IF(IF(INDEX(技能效果!Z:Z,MATCH((技能数值计算!$G108&amp;技能数值计算!T$2)*1,技能效果!$B:$B,0))="",1,INDEX(技能效果!Z:Z,MATCH((技能数值计算!$G108&amp;技能数值计算!T$2)*1,技能效果!$B:$B,0)))&gt;20,6,IF(INDEX(技能效果!Z:Z,MATCH((技能数值计算!$G108&amp;技能数值计算!T$2)*1,技能效果!$B:$B,0))="",1,INDEX(技能效果!Z:Z,MATCH((技能数值计算!$G108&amp;技能数值计算!T$2)*1,技能效果!$B:$B,0)))),0)=0,"",V108*IFERROR(INDEX(DetailType!$E:$E,MATCH(技能数值计算!U108,DetailType!$A:$A,0)),0)*IFERROR(IF(IF(INDEX(技能效果!Z:Z,MATCH((技能数值计算!$G108&amp;技能数值计算!T$2)*1,技能效果!$B:$B,0))="",1,INDEX(技能效果!Z:Z,MATCH((技能数值计算!$G108&amp;技能数值计算!T$2)*1,技能效果!$B:$B,0)))&gt;20,6,IF(INDEX(技能效果!Z:Z,MATCH((技能数值计算!$G108&amp;技能数值计算!T$2)*1,技能效果!$B:$B,0))="",1,INDEX(技能效果!Z:Z,MATCH((技能数值计算!$G108&amp;技能数值计算!T$2)*1,技能效果!$B:$B,0)))),0))</f>
        <v/>
      </c>
      <c r="X108" s="71" t="str">
        <f>IFERROR(INDEX(技能效果!$C:$C,MATCH((技能数值计算!$G108&amp;技能数值计算!X$2)*1,技能效果!$B:$B,0)),"")</f>
        <v/>
      </c>
      <c r="Y108" s="71" t="str">
        <f>IFERROR(INDEX(技能效果!$H:$H,MATCH((技能数值计算!$G108&amp;技能数值计算!X$2)*1,技能效果!$B:$B,0)),"")</f>
        <v/>
      </c>
      <c r="Z108" s="75"/>
      <c r="AA108" s="71" t="str">
        <f>IF(Z108*IFERROR(INDEX(DetailType!$E:$E,MATCH(技能数值计算!Y108,DetailType!$A:$A,0)),0)*IFERROR(IF(IF(INDEX(技能效果!AD:AD,MATCH((技能数值计算!$G108&amp;技能数值计算!X$2)*1,技能效果!$B:$B,0))="",1,INDEX(技能效果!AD:AD,MATCH((技能数值计算!$G108&amp;技能数值计算!X$2)*1,技能效果!$B:$B,0)))&gt;20,6,IF(INDEX(技能效果!AD:AD,MATCH((技能数值计算!$G108&amp;技能数值计算!X$2)*1,技能效果!$B:$B,0))="",1,INDEX(技能效果!AD:AD,MATCH((技能数值计算!$G108&amp;技能数值计算!X$2)*1,技能效果!$B:$B,0)))),0)=0,"",Z108*IFERROR(INDEX(DetailType!$E:$E,MATCH(技能数值计算!Y108,DetailType!$A:$A,0)),0)*IFERROR(IF(IF(INDEX(技能效果!AD:AD,MATCH((技能数值计算!$G108&amp;技能数值计算!X$2)*1,技能效果!$B:$B,0))="",1,INDEX(技能效果!AD:AD,MATCH((技能数值计算!$G108&amp;技能数值计算!X$2)*1,技能效果!$B:$B,0)))&gt;20,6,IF(INDEX(技能效果!AD:AD,MATCH((技能数值计算!$G108&amp;技能数值计算!X$2)*1,技能效果!$B:$B,0))="",1,INDEX(技能效果!AD:AD,MATCH((技能数值计算!$G108&amp;技能数值计算!X$2)*1,技能效果!$B:$B,0)))),0))</f>
        <v/>
      </c>
      <c r="AB108" s="71" t="str">
        <f>IFERROR(INDEX(技能效果!$C:$C,MATCH((技能数值计算!$G108&amp;技能数值计算!AB$2)*1,技能效果!$B:$B,0)),"")</f>
        <v/>
      </c>
      <c r="AC108" s="71" t="str">
        <f>IFERROR(INDEX(技能效果!$H:$H,MATCH((技能数值计算!$G108&amp;技能数值计算!AB$2)*1,技能效果!$B:$B,0)),"")</f>
        <v/>
      </c>
      <c r="AD108" s="75"/>
      <c r="AE108" s="72" t="str">
        <f>IF(AD108*IFERROR(INDEX(DetailType!$E:$E,MATCH(技能数值计算!AC108,DetailType!$A:$A,0)),0)*IFERROR(IF(IF(INDEX(技能效果!AG:AG,MATCH((技能数值计算!$G108&amp;技能数值计算!AB$2)*1,技能效果!$B:$B,0))="",1,INDEX(技能效果!AG:AG,MATCH((技能数值计算!$G108&amp;技能数值计算!AB$2)*1,技能效果!$B:$B,0)))&gt;20,6,IF(INDEX(技能效果!AG:AG,MATCH((技能数值计算!$G108&amp;技能数值计算!AB$2)*1,技能效果!$B:$B,0))="",1,INDEX(技能效果!AG:AG,MATCH((技能数值计算!$G108&amp;技能数值计算!AB$2)*1,技能效果!$B:$B,0)))),0)=0,"",AD108*IFERROR(INDEX(DetailType!$E:$E,MATCH(技能数值计算!AC108,DetailType!$A:$A,0)),0)*IFERROR(IF(IF(INDEX(技能效果!AG:AG,MATCH((技能数值计算!$G108&amp;技能数值计算!AB$2)*1,技能效果!$B:$B,0))="",1,INDEX(技能效果!AG:AG,MATCH((技能数值计算!$G108&amp;技能数值计算!AB$2)*1,技能效果!$B:$B,0)))&gt;20,6,IF(INDEX(技能效果!AG:AG,MATCH((技能数值计算!$G108&amp;技能数值计算!AB$2)*1,技能效果!$B:$B,0))="",1,INDEX(技能效果!AG:AG,MATCH((技能数值计算!$G108&amp;技能数值计算!AB$2)*1,技能效果!$B:$B,0)))),0))</f>
        <v/>
      </c>
    </row>
    <row r="109" spans="7:31" x14ac:dyDescent="0.3">
      <c r="G109" s="77">
        <f>技能!B154</f>
        <v>1304011</v>
      </c>
      <c r="H109" s="78" t="str">
        <f>INDEX(技能!E:E,MATCH(技能数值计算!G109,技能!B:B,0))</f>
        <v>斩灵</v>
      </c>
      <c r="I109" s="81"/>
      <c r="J109" s="85">
        <v>3</v>
      </c>
      <c r="K109" s="86">
        <f t="shared" si="1"/>
        <v>3</v>
      </c>
      <c r="L109" s="83" t="str">
        <f>IFERROR(INDEX(技能效果!$C:$C,MATCH((技能数值计算!$G109&amp;技能数值计算!L$2)*1,技能效果!$B:$B,0)),"")</f>
        <v>插槽11主动伤害</v>
      </c>
      <c r="M109" s="71">
        <f>IFERROR(INDEX(技能效果!$H:$H,MATCH((技能数值计算!$G109&amp;技能数值计算!L$2)*1,技能效果!$B:$B,0)),"")</f>
        <v>1001</v>
      </c>
      <c r="N109" s="75">
        <v>2</v>
      </c>
      <c r="O109" s="71">
        <f>IF(N109*IFERROR(INDEX(DetailType!$E:$E,MATCH(技能数值计算!M109,DetailType!$A:$A,0)),0)*IFERROR(IF(IF(INDEX(技能效果!R:R,MATCH((技能数值计算!$G109&amp;技能数值计算!L$2)*1,技能效果!$B:$B,0))="",1,INDEX(技能效果!R:R,MATCH((技能数值计算!$G109&amp;技能数值计算!L$2)*1,技能效果!$B:$B,0)))&gt;20,6,IF(INDEX(技能效果!R:R,MATCH((技能数值计算!$G109&amp;技能数值计算!L$2)*1,技能效果!$B:$B,0))="",1,INDEX(技能效果!R:R,MATCH((技能数值计算!$G109&amp;技能数值计算!L$2)*1,技能效果!$B:$B,0)))),0)=0,"",N109*IFERROR(INDEX(DetailType!$E:$E,MATCH(技能数值计算!M109,DetailType!$A:$A,0)),0)*IFERROR(IF(IF(INDEX(技能效果!R:R,MATCH((技能数值计算!$G109&amp;技能数值计算!L$2)*1,技能效果!$B:$B,0))="",1,INDEX(技能效果!R:R,MATCH((技能数值计算!$G109&amp;技能数值计算!L$2)*1,技能效果!$B:$B,0)))&gt;20,6,IF(INDEX(技能效果!R:R,MATCH((技能数值计算!$G109&amp;技能数值计算!L$2)*1,技能效果!$B:$B,0))="",1,INDEX(技能效果!R:R,MATCH((技能数值计算!$G109&amp;技能数值计算!L$2)*1,技能效果!$B:$B,0)))),0))</f>
        <v>2</v>
      </c>
      <c r="P109" s="71" t="str">
        <f>IFERROR(INDEX(技能效果!$C:$C,MATCH((技能数值计算!$G109&amp;技能数值计算!P$2)*1,技能效果!$B:$B,0)),"")</f>
        <v>插槽11获得水晶</v>
      </c>
      <c r="Q109" s="71">
        <f>IFERROR(INDEX(技能效果!$H:$H,MATCH((技能数值计算!$G109&amp;技能数值计算!P$2)*1,技能效果!$B:$B,0)),"")</f>
        <v>3006</v>
      </c>
      <c r="R109" s="75">
        <v>2</v>
      </c>
      <c r="S109" s="71">
        <f>IF(R109*IFERROR(INDEX(DetailType!$E:$E,MATCH(技能数值计算!Q109,DetailType!$A:$A,0)),0)*IFERROR(IF(IF(INDEX(技能效果!V:V,MATCH((技能数值计算!$G109&amp;技能数值计算!P$2)*1,技能效果!$B:$B,0))="",1,INDEX(技能效果!V:V,MATCH((技能数值计算!$G109&amp;技能数值计算!P$2)*1,技能效果!$B:$B,0)))&gt;20,6,IF(INDEX(技能效果!V:V,MATCH((技能数值计算!$G109&amp;技能数值计算!P$2)*1,技能效果!$B:$B,0))="",1,INDEX(技能效果!V:V,MATCH((技能数值计算!$G109&amp;技能数值计算!P$2)*1,技能效果!$B:$B,0)))),0)=0,"",R109*IFERROR(INDEX(DetailType!$E:$E,MATCH(技能数值计算!Q109,DetailType!$A:$A,0)),0)*IFERROR(IF(IF(INDEX(技能效果!V:V,MATCH((技能数值计算!$G109&amp;技能数值计算!P$2)*1,技能效果!$B:$B,0))="",1,INDEX(技能效果!V:V,MATCH((技能数值计算!$G109&amp;技能数值计算!P$2)*1,技能效果!$B:$B,0)))&gt;20,6,IF(INDEX(技能效果!V:V,MATCH((技能数值计算!$G109&amp;技能数值计算!P$2)*1,技能效果!$B:$B,0))="",1,INDEX(技能效果!V:V,MATCH((技能数值计算!$G109&amp;技能数值计算!P$2)*1,技能效果!$B:$B,0)))),0))</f>
        <v>1</v>
      </c>
      <c r="T109" s="71" t="str">
        <f>IFERROR(INDEX(技能效果!$C:$C,MATCH((技能数值计算!$G109&amp;技能数值计算!T$2)*1,技能效果!$B:$B,0)),"")</f>
        <v/>
      </c>
      <c r="U109" s="71" t="str">
        <f>IFERROR(INDEX(技能效果!$H:$H,MATCH((技能数值计算!$G109&amp;技能数值计算!T$2)*1,技能效果!$B:$B,0)),"")</f>
        <v/>
      </c>
      <c r="V109" s="75"/>
      <c r="W109" s="71" t="str">
        <f>IF(V109*IFERROR(INDEX(DetailType!$E:$E,MATCH(技能数值计算!U109,DetailType!$A:$A,0)),0)*IFERROR(IF(IF(INDEX(技能效果!Z:Z,MATCH((技能数值计算!$G109&amp;技能数值计算!T$2)*1,技能效果!$B:$B,0))="",1,INDEX(技能效果!Z:Z,MATCH((技能数值计算!$G109&amp;技能数值计算!T$2)*1,技能效果!$B:$B,0)))&gt;20,6,IF(INDEX(技能效果!Z:Z,MATCH((技能数值计算!$G109&amp;技能数值计算!T$2)*1,技能效果!$B:$B,0))="",1,INDEX(技能效果!Z:Z,MATCH((技能数值计算!$G109&amp;技能数值计算!T$2)*1,技能效果!$B:$B,0)))),0)=0,"",V109*IFERROR(INDEX(DetailType!$E:$E,MATCH(技能数值计算!U109,DetailType!$A:$A,0)),0)*IFERROR(IF(IF(INDEX(技能效果!Z:Z,MATCH((技能数值计算!$G109&amp;技能数值计算!T$2)*1,技能效果!$B:$B,0))="",1,INDEX(技能效果!Z:Z,MATCH((技能数值计算!$G109&amp;技能数值计算!T$2)*1,技能效果!$B:$B,0)))&gt;20,6,IF(INDEX(技能效果!Z:Z,MATCH((技能数值计算!$G109&amp;技能数值计算!T$2)*1,技能效果!$B:$B,0))="",1,INDEX(技能效果!Z:Z,MATCH((技能数值计算!$G109&amp;技能数值计算!T$2)*1,技能效果!$B:$B,0)))),0))</f>
        <v/>
      </c>
      <c r="X109" s="71" t="str">
        <f>IFERROR(INDEX(技能效果!$C:$C,MATCH((技能数值计算!$G109&amp;技能数值计算!X$2)*1,技能效果!$B:$B,0)),"")</f>
        <v/>
      </c>
      <c r="Y109" s="71" t="str">
        <f>IFERROR(INDEX(技能效果!$H:$H,MATCH((技能数值计算!$G109&amp;技能数值计算!X$2)*1,技能效果!$B:$B,0)),"")</f>
        <v/>
      </c>
      <c r="Z109" s="75"/>
      <c r="AA109" s="71" t="str">
        <f>IF(Z109*IFERROR(INDEX(DetailType!$E:$E,MATCH(技能数值计算!Y109,DetailType!$A:$A,0)),0)*IFERROR(IF(IF(INDEX(技能效果!AD:AD,MATCH((技能数值计算!$G109&amp;技能数值计算!X$2)*1,技能效果!$B:$B,0))="",1,INDEX(技能效果!AD:AD,MATCH((技能数值计算!$G109&amp;技能数值计算!X$2)*1,技能效果!$B:$B,0)))&gt;20,6,IF(INDEX(技能效果!AD:AD,MATCH((技能数值计算!$G109&amp;技能数值计算!X$2)*1,技能效果!$B:$B,0))="",1,INDEX(技能效果!AD:AD,MATCH((技能数值计算!$G109&amp;技能数值计算!X$2)*1,技能效果!$B:$B,0)))),0)=0,"",Z109*IFERROR(INDEX(DetailType!$E:$E,MATCH(技能数值计算!Y109,DetailType!$A:$A,0)),0)*IFERROR(IF(IF(INDEX(技能效果!AD:AD,MATCH((技能数值计算!$G109&amp;技能数值计算!X$2)*1,技能效果!$B:$B,0))="",1,INDEX(技能效果!AD:AD,MATCH((技能数值计算!$G109&amp;技能数值计算!X$2)*1,技能效果!$B:$B,0)))&gt;20,6,IF(INDEX(技能效果!AD:AD,MATCH((技能数值计算!$G109&amp;技能数值计算!X$2)*1,技能效果!$B:$B,0))="",1,INDEX(技能效果!AD:AD,MATCH((技能数值计算!$G109&amp;技能数值计算!X$2)*1,技能效果!$B:$B,0)))),0))</f>
        <v/>
      </c>
      <c r="AB109" s="71" t="str">
        <f>IFERROR(INDEX(技能效果!$C:$C,MATCH((技能数值计算!$G109&amp;技能数值计算!AB$2)*1,技能效果!$B:$B,0)),"")</f>
        <v/>
      </c>
      <c r="AC109" s="71" t="str">
        <f>IFERROR(INDEX(技能效果!$H:$H,MATCH((技能数值计算!$G109&amp;技能数值计算!AB$2)*1,技能效果!$B:$B,0)),"")</f>
        <v/>
      </c>
      <c r="AD109" s="75"/>
      <c r="AE109" s="72" t="str">
        <f>IF(AD109*IFERROR(INDEX(DetailType!$E:$E,MATCH(技能数值计算!AC109,DetailType!$A:$A,0)),0)*IFERROR(IF(IF(INDEX(技能效果!AG:AG,MATCH((技能数值计算!$G109&amp;技能数值计算!AB$2)*1,技能效果!$B:$B,0))="",1,INDEX(技能效果!AG:AG,MATCH((技能数值计算!$G109&amp;技能数值计算!AB$2)*1,技能效果!$B:$B,0)))&gt;20,6,IF(INDEX(技能效果!AG:AG,MATCH((技能数值计算!$G109&amp;技能数值计算!AB$2)*1,技能效果!$B:$B,0))="",1,INDEX(技能效果!AG:AG,MATCH((技能数值计算!$G109&amp;技能数值计算!AB$2)*1,技能效果!$B:$B,0)))),0)=0,"",AD109*IFERROR(INDEX(DetailType!$E:$E,MATCH(技能数值计算!AC109,DetailType!$A:$A,0)),0)*IFERROR(IF(IF(INDEX(技能效果!AG:AG,MATCH((技能数值计算!$G109&amp;技能数值计算!AB$2)*1,技能效果!$B:$B,0))="",1,INDEX(技能效果!AG:AG,MATCH((技能数值计算!$G109&amp;技能数值计算!AB$2)*1,技能效果!$B:$B,0)))&gt;20,6,IF(INDEX(技能效果!AG:AG,MATCH((技能数值计算!$G109&amp;技能数值计算!AB$2)*1,技能效果!$B:$B,0))="",1,INDEX(技能效果!AG:AG,MATCH((技能数值计算!$G109&amp;技能数值计算!AB$2)*1,技能效果!$B:$B,0)))),0))</f>
        <v/>
      </c>
    </row>
    <row r="110" spans="7:31" x14ac:dyDescent="0.3">
      <c r="G110" s="77">
        <f>技能!B155</f>
        <v>1304012</v>
      </c>
      <c r="H110" s="78" t="str">
        <f>INDEX(技能!E:E,MATCH(技能数值计算!G110,技能!B:B,0))</f>
        <v>炼魄</v>
      </c>
      <c r="I110" s="81"/>
      <c r="J110" s="85">
        <v>3</v>
      </c>
      <c r="K110" s="86">
        <f t="shared" si="1"/>
        <v>3</v>
      </c>
      <c r="L110" s="83" t="str">
        <f>IFERROR(INDEX(技能效果!$C:$C,MATCH((技能数值计算!$G110&amp;技能数值计算!L$2)*1,技能效果!$B:$B,0)),"")</f>
        <v>插槽12主动伤害</v>
      </c>
      <c r="M110" s="71">
        <f>IFERROR(INDEX(技能效果!$H:$H,MATCH((技能数值计算!$G110&amp;技能数值计算!L$2)*1,技能效果!$B:$B,0)),"")</f>
        <v>1001</v>
      </c>
      <c r="N110" s="75">
        <v>1</v>
      </c>
      <c r="O110" s="71">
        <f>IF(N110*IFERROR(INDEX(DetailType!$E:$E,MATCH(技能数值计算!M110,DetailType!$A:$A,0)),0)*IFERROR(IF(IF(INDEX(技能效果!R:R,MATCH((技能数值计算!$G110&amp;技能数值计算!L$2)*1,技能效果!$B:$B,0))="",1,INDEX(技能效果!R:R,MATCH((技能数值计算!$G110&amp;技能数值计算!L$2)*1,技能效果!$B:$B,0)))&gt;20,6,IF(INDEX(技能效果!R:R,MATCH((技能数值计算!$G110&amp;技能数值计算!L$2)*1,技能效果!$B:$B,0))="",1,INDEX(技能效果!R:R,MATCH((技能数值计算!$G110&amp;技能数值计算!L$2)*1,技能效果!$B:$B,0)))),0)=0,"",N110*IFERROR(INDEX(DetailType!$E:$E,MATCH(技能数值计算!M110,DetailType!$A:$A,0)),0)*IFERROR(IF(IF(INDEX(技能效果!R:R,MATCH((技能数值计算!$G110&amp;技能数值计算!L$2)*1,技能效果!$B:$B,0))="",1,INDEX(技能效果!R:R,MATCH((技能数值计算!$G110&amp;技能数值计算!L$2)*1,技能效果!$B:$B,0)))&gt;20,6,IF(INDEX(技能效果!R:R,MATCH((技能数值计算!$G110&amp;技能数值计算!L$2)*1,技能效果!$B:$B,0))="",1,INDEX(技能效果!R:R,MATCH((技能数值计算!$G110&amp;技能数值计算!L$2)*1,技能效果!$B:$B,0)))),0))</f>
        <v>1</v>
      </c>
      <c r="P110" s="71" t="str">
        <f>IFERROR(INDEX(技能效果!$C:$C,MATCH((技能数值计算!$G110&amp;技能数值计算!P$2)*1,技能效果!$B:$B,0)),"")</f>
        <v>插槽12水晶溢出</v>
      </c>
      <c r="Q110" s="71">
        <f>IFERROR(INDEX(技能效果!$H:$H,MATCH((技能数值计算!$G110&amp;技能数值计算!P$2)*1,技能效果!$B:$B,0)),"")</f>
        <v>4035</v>
      </c>
      <c r="R110" s="75">
        <v>1</v>
      </c>
      <c r="S110" s="71">
        <f>IF(R110*IFERROR(INDEX(DetailType!$E:$E,MATCH(技能数值计算!Q110,DetailType!$A:$A,0)),0)*IFERROR(IF(IF(INDEX(技能效果!V:V,MATCH((技能数值计算!$G110&amp;技能数值计算!P$2)*1,技能效果!$B:$B,0))="",1,INDEX(技能效果!V:V,MATCH((技能数值计算!$G110&amp;技能数值计算!P$2)*1,技能效果!$B:$B,0)))&gt;20,6,IF(INDEX(技能效果!V:V,MATCH((技能数值计算!$G110&amp;技能数值计算!P$2)*1,技能效果!$B:$B,0))="",1,INDEX(技能效果!V:V,MATCH((技能数值计算!$G110&amp;技能数值计算!P$2)*1,技能效果!$B:$B,0)))),0)=0,"",R110*IFERROR(INDEX(DetailType!$E:$E,MATCH(技能数值计算!Q110,DetailType!$A:$A,0)),0)*IFERROR(IF(IF(INDEX(技能效果!V:V,MATCH((技能数值计算!$G110&amp;技能数值计算!P$2)*1,技能效果!$B:$B,0))="",1,INDEX(技能效果!V:V,MATCH((技能数值计算!$G110&amp;技能数值计算!P$2)*1,技能效果!$B:$B,0)))&gt;20,6,IF(INDEX(技能效果!V:V,MATCH((技能数值计算!$G110&amp;技能数值计算!P$2)*1,技能效果!$B:$B,0))="",1,INDEX(技能效果!V:V,MATCH((技能数值计算!$G110&amp;技能数值计算!P$2)*1,技能效果!$B:$B,0)))),0))</f>
        <v>2</v>
      </c>
      <c r="T110" s="71" t="str">
        <f>IFERROR(INDEX(技能效果!$C:$C,MATCH((技能数值计算!$G110&amp;技能数值计算!T$2)*1,技能效果!$B:$B,0)),"")</f>
        <v/>
      </c>
      <c r="U110" s="71" t="str">
        <f>IFERROR(INDEX(技能效果!$H:$H,MATCH((技能数值计算!$G110&amp;技能数值计算!T$2)*1,技能效果!$B:$B,0)),"")</f>
        <v/>
      </c>
      <c r="V110" s="75"/>
      <c r="W110" s="71" t="str">
        <f>IF(V110*IFERROR(INDEX(DetailType!$E:$E,MATCH(技能数值计算!U110,DetailType!$A:$A,0)),0)*IFERROR(IF(IF(INDEX(技能效果!Z:Z,MATCH((技能数值计算!$G110&amp;技能数值计算!T$2)*1,技能效果!$B:$B,0))="",1,INDEX(技能效果!Z:Z,MATCH((技能数值计算!$G110&amp;技能数值计算!T$2)*1,技能效果!$B:$B,0)))&gt;20,6,IF(INDEX(技能效果!Z:Z,MATCH((技能数值计算!$G110&amp;技能数值计算!T$2)*1,技能效果!$B:$B,0))="",1,INDEX(技能效果!Z:Z,MATCH((技能数值计算!$G110&amp;技能数值计算!T$2)*1,技能效果!$B:$B,0)))),0)=0,"",V110*IFERROR(INDEX(DetailType!$E:$E,MATCH(技能数值计算!U110,DetailType!$A:$A,0)),0)*IFERROR(IF(IF(INDEX(技能效果!Z:Z,MATCH((技能数值计算!$G110&amp;技能数值计算!T$2)*1,技能效果!$B:$B,0))="",1,INDEX(技能效果!Z:Z,MATCH((技能数值计算!$G110&amp;技能数值计算!T$2)*1,技能效果!$B:$B,0)))&gt;20,6,IF(INDEX(技能效果!Z:Z,MATCH((技能数值计算!$G110&amp;技能数值计算!T$2)*1,技能效果!$B:$B,0))="",1,INDEX(技能效果!Z:Z,MATCH((技能数值计算!$G110&amp;技能数值计算!T$2)*1,技能效果!$B:$B,0)))),0))</f>
        <v/>
      </c>
      <c r="X110" s="71" t="str">
        <f>IFERROR(INDEX(技能效果!$C:$C,MATCH((技能数值计算!$G110&amp;技能数值计算!X$2)*1,技能效果!$B:$B,0)),"")</f>
        <v/>
      </c>
      <c r="Y110" s="71" t="str">
        <f>IFERROR(INDEX(技能效果!$H:$H,MATCH((技能数值计算!$G110&amp;技能数值计算!X$2)*1,技能效果!$B:$B,0)),"")</f>
        <v/>
      </c>
      <c r="Z110" s="75"/>
      <c r="AA110" s="71" t="str">
        <f>IF(Z110*IFERROR(INDEX(DetailType!$E:$E,MATCH(技能数值计算!Y110,DetailType!$A:$A,0)),0)*IFERROR(IF(IF(INDEX(技能效果!AD:AD,MATCH((技能数值计算!$G110&amp;技能数值计算!X$2)*1,技能效果!$B:$B,0))="",1,INDEX(技能效果!AD:AD,MATCH((技能数值计算!$G110&amp;技能数值计算!X$2)*1,技能效果!$B:$B,0)))&gt;20,6,IF(INDEX(技能效果!AD:AD,MATCH((技能数值计算!$G110&amp;技能数值计算!X$2)*1,技能效果!$B:$B,0))="",1,INDEX(技能效果!AD:AD,MATCH((技能数值计算!$G110&amp;技能数值计算!X$2)*1,技能效果!$B:$B,0)))),0)=0,"",Z110*IFERROR(INDEX(DetailType!$E:$E,MATCH(技能数值计算!Y110,DetailType!$A:$A,0)),0)*IFERROR(IF(IF(INDEX(技能效果!AD:AD,MATCH((技能数值计算!$G110&amp;技能数值计算!X$2)*1,技能效果!$B:$B,0))="",1,INDEX(技能效果!AD:AD,MATCH((技能数值计算!$G110&amp;技能数值计算!X$2)*1,技能效果!$B:$B,0)))&gt;20,6,IF(INDEX(技能效果!AD:AD,MATCH((技能数值计算!$G110&amp;技能数值计算!X$2)*1,技能效果!$B:$B,0))="",1,INDEX(技能效果!AD:AD,MATCH((技能数值计算!$G110&amp;技能数值计算!X$2)*1,技能效果!$B:$B,0)))),0))</f>
        <v/>
      </c>
      <c r="AB110" s="71" t="str">
        <f>IFERROR(INDEX(技能效果!$C:$C,MATCH((技能数值计算!$G110&amp;技能数值计算!AB$2)*1,技能效果!$B:$B,0)),"")</f>
        <v/>
      </c>
      <c r="AC110" s="71" t="str">
        <f>IFERROR(INDEX(技能效果!$H:$H,MATCH((技能数值计算!$G110&amp;技能数值计算!AB$2)*1,技能效果!$B:$B,0)),"")</f>
        <v/>
      </c>
      <c r="AD110" s="75"/>
      <c r="AE110" s="72" t="str">
        <f>IF(AD110*IFERROR(INDEX(DetailType!$E:$E,MATCH(技能数值计算!AC110,DetailType!$A:$A,0)),0)*IFERROR(IF(IF(INDEX(技能效果!AG:AG,MATCH((技能数值计算!$G110&amp;技能数值计算!AB$2)*1,技能效果!$B:$B,0))="",1,INDEX(技能效果!AG:AG,MATCH((技能数值计算!$G110&amp;技能数值计算!AB$2)*1,技能效果!$B:$B,0)))&gt;20,6,IF(INDEX(技能效果!AG:AG,MATCH((技能数值计算!$G110&amp;技能数值计算!AB$2)*1,技能效果!$B:$B,0))="",1,INDEX(技能效果!AG:AG,MATCH((技能数值计算!$G110&amp;技能数值计算!AB$2)*1,技能效果!$B:$B,0)))),0)=0,"",AD110*IFERROR(INDEX(DetailType!$E:$E,MATCH(技能数值计算!AC110,DetailType!$A:$A,0)),0)*IFERROR(IF(IF(INDEX(技能效果!AG:AG,MATCH((技能数值计算!$G110&amp;技能数值计算!AB$2)*1,技能效果!$B:$B,0))="",1,INDEX(技能效果!AG:AG,MATCH((技能数值计算!$G110&amp;技能数值计算!AB$2)*1,技能效果!$B:$B,0)))&gt;20,6,IF(INDEX(技能效果!AG:AG,MATCH((技能数值计算!$G110&amp;技能数值计算!AB$2)*1,技能效果!$B:$B,0))="",1,INDEX(技能效果!AG:AG,MATCH((技能数值计算!$G110&amp;技能数值计算!AB$2)*1,技能效果!$B:$B,0)))),0))</f>
        <v/>
      </c>
    </row>
    <row r="111" spans="7:31" x14ac:dyDescent="0.3">
      <c r="G111" s="77">
        <f>技能!B156</f>
        <v>1304013</v>
      </c>
      <c r="H111" s="78" t="str">
        <f>INDEX(技能!E:E,MATCH(技能数值计算!G111,技能!B:B,0))</f>
        <v>封脉</v>
      </c>
      <c r="I111" s="81"/>
      <c r="J111" s="85">
        <v>3</v>
      </c>
      <c r="K111" s="86">
        <f t="shared" si="1"/>
        <v>3</v>
      </c>
      <c r="L111" s="83" t="str">
        <f>IFERROR(INDEX(技能效果!$C:$C,MATCH((技能数值计算!$G111&amp;技能数值计算!L$2)*1,技能效果!$B:$B,0)),"")</f>
        <v>插槽13主动伤害</v>
      </c>
      <c r="M111" s="71">
        <f>IFERROR(INDEX(技能效果!$H:$H,MATCH((技能数值计算!$G111&amp;技能数值计算!L$2)*1,技能效果!$B:$B,0)),"")</f>
        <v>1001</v>
      </c>
      <c r="N111" s="75">
        <v>2</v>
      </c>
      <c r="O111" s="71">
        <f>IF(N111*IFERROR(INDEX(DetailType!$E:$E,MATCH(技能数值计算!M111,DetailType!$A:$A,0)),0)*IFERROR(IF(IF(INDEX(技能效果!R:R,MATCH((技能数值计算!$G111&amp;技能数值计算!L$2)*1,技能效果!$B:$B,0))="",1,INDEX(技能效果!R:R,MATCH((技能数值计算!$G111&amp;技能数值计算!L$2)*1,技能效果!$B:$B,0)))&gt;20,6,IF(INDEX(技能效果!R:R,MATCH((技能数值计算!$G111&amp;技能数值计算!L$2)*1,技能效果!$B:$B,0))="",1,INDEX(技能效果!R:R,MATCH((技能数值计算!$G111&amp;技能数值计算!L$2)*1,技能效果!$B:$B,0)))),0)=0,"",N111*IFERROR(INDEX(DetailType!$E:$E,MATCH(技能数值计算!M111,DetailType!$A:$A,0)),0)*IFERROR(IF(IF(INDEX(技能效果!R:R,MATCH((技能数值计算!$G111&amp;技能数值计算!L$2)*1,技能效果!$B:$B,0))="",1,INDEX(技能效果!R:R,MATCH((技能数值计算!$G111&amp;技能数值计算!L$2)*1,技能效果!$B:$B,0)))&gt;20,6,IF(INDEX(技能效果!R:R,MATCH((技能数值计算!$G111&amp;技能数值计算!L$2)*1,技能效果!$B:$B,0))="",1,INDEX(技能效果!R:R,MATCH((技能数值计算!$G111&amp;技能数值计算!L$2)*1,技能效果!$B:$B,0)))),0))</f>
        <v>2</v>
      </c>
      <c r="P111" s="71" t="str">
        <f>IFERROR(INDEX(技能效果!$C:$C,MATCH((技能数值计算!$G111&amp;技能数值计算!P$2)*1,技能效果!$B:$B,0)),"")</f>
        <v>插槽13降低受治疗效果</v>
      </c>
      <c r="Q111" s="71">
        <f>IFERROR(INDEX(技能效果!$H:$H,MATCH((技能数值计算!$G111&amp;技能数值计算!P$2)*1,技能效果!$B:$B,0)),"")</f>
        <v>4012</v>
      </c>
      <c r="R111" s="75">
        <v>1</v>
      </c>
      <c r="S111" s="71">
        <f>IF(R111*IFERROR(INDEX(DetailType!$E:$E,MATCH(技能数值计算!Q111,DetailType!$A:$A,0)),0)*IFERROR(IF(IF(INDEX(技能效果!V:V,MATCH((技能数值计算!$G111&amp;技能数值计算!P$2)*1,技能效果!$B:$B,0))="",1,INDEX(技能效果!V:V,MATCH((技能数值计算!$G111&amp;技能数值计算!P$2)*1,技能效果!$B:$B,0)))&gt;20,6,IF(INDEX(技能效果!V:V,MATCH((技能数值计算!$G111&amp;技能数值计算!P$2)*1,技能效果!$B:$B,0))="",1,INDEX(技能效果!V:V,MATCH((技能数值计算!$G111&amp;技能数值计算!P$2)*1,技能效果!$B:$B,0)))),0)=0,"",R111*IFERROR(INDEX(DetailType!$E:$E,MATCH(技能数值计算!Q111,DetailType!$A:$A,0)),0)*IFERROR(IF(IF(INDEX(技能效果!V:V,MATCH((技能数值计算!$G111&amp;技能数值计算!P$2)*1,技能效果!$B:$B,0))="",1,INDEX(技能效果!V:V,MATCH((技能数值计算!$G111&amp;技能数值计算!P$2)*1,技能效果!$B:$B,0)))&gt;20,6,IF(INDEX(技能效果!V:V,MATCH((技能数值计算!$G111&amp;技能数值计算!P$2)*1,技能效果!$B:$B,0))="",1,INDEX(技能效果!V:V,MATCH((技能数值计算!$G111&amp;技能数值计算!P$2)*1,技能效果!$B:$B,0)))),0))</f>
        <v>1</v>
      </c>
      <c r="T111" s="71" t="str">
        <f>IFERROR(INDEX(技能效果!$C:$C,MATCH((技能数值计算!$G111&amp;技能数值计算!T$2)*1,技能效果!$B:$B,0)),"")</f>
        <v/>
      </c>
      <c r="U111" s="71" t="str">
        <f>IFERROR(INDEX(技能效果!$H:$H,MATCH((技能数值计算!$G111&amp;技能数值计算!T$2)*1,技能效果!$B:$B,0)),"")</f>
        <v/>
      </c>
      <c r="V111" s="75"/>
      <c r="W111" s="71" t="str">
        <f>IF(V111*IFERROR(INDEX(DetailType!$E:$E,MATCH(技能数值计算!U111,DetailType!$A:$A,0)),0)*IFERROR(IF(IF(INDEX(技能效果!Z:Z,MATCH((技能数值计算!$G111&amp;技能数值计算!T$2)*1,技能效果!$B:$B,0))="",1,INDEX(技能效果!Z:Z,MATCH((技能数值计算!$G111&amp;技能数值计算!T$2)*1,技能效果!$B:$B,0)))&gt;20,6,IF(INDEX(技能效果!Z:Z,MATCH((技能数值计算!$G111&amp;技能数值计算!T$2)*1,技能效果!$B:$B,0))="",1,INDEX(技能效果!Z:Z,MATCH((技能数值计算!$G111&amp;技能数值计算!T$2)*1,技能效果!$B:$B,0)))),0)=0,"",V111*IFERROR(INDEX(DetailType!$E:$E,MATCH(技能数值计算!U111,DetailType!$A:$A,0)),0)*IFERROR(IF(IF(INDEX(技能效果!Z:Z,MATCH((技能数值计算!$G111&amp;技能数值计算!T$2)*1,技能效果!$B:$B,0))="",1,INDEX(技能效果!Z:Z,MATCH((技能数值计算!$G111&amp;技能数值计算!T$2)*1,技能效果!$B:$B,0)))&gt;20,6,IF(INDEX(技能效果!Z:Z,MATCH((技能数值计算!$G111&amp;技能数值计算!T$2)*1,技能效果!$B:$B,0))="",1,INDEX(技能效果!Z:Z,MATCH((技能数值计算!$G111&amp;技能数值计算!T$2)*1,技能效果!$B:$B,0)))),0))</f>
        <v/>
      </c>
      <c r="X111" s="71" t="str">
        <f>IFERROR(INDEX(技能效果!$C:$C,MATCH((技能数值计算!$G111&amp;技能数值计算!X$2)*1,技能效果!$B:$B,0)),"")</f>
        <v/>
      </c>
      <c r="Y111" s="71" t="str">
        <f>IFERROR(INDEX(技能效果!$H:$H,MATCH((技能数值计算!$G111&amp;技能数值计算!X$2)*1,技能效果!$B:$B,0)),"")</f>
        <v/>
      </c>
      <c r="Z111" s="75"/>
      <c r="AA111" s="71" t="str">
        <f>IF(Z111*IFERROR(INDEX(DetailType!$E:$E,MATCH(技能数值计算!Y111,DetailType!$A:$A,0)),0)*IFERROR(IF(IF(INDEX(技能效果!AD:AD,MATCH((技能数值计算!$G111&amp;技能数值计算!X$2)*1,技能效果!$B:$B,0))="",1,INDEX(技能效果!AD:AD,MATCH((技能数值计算!$G111&amp;技能数值计算!X$2)*1,技能效果!$B:$B,0)))&gt;20,6,IF(INDEX(技能效果!AD:AD,MATCH((技能数值计算!$G111&amp;技能数值计算!X$2)*1,技能效果!$B:$B,0))="",1,INDEX(技能效果!AD:AD,MATCH((技能数值计算!$G111&amp;技能数值计算!X$2)*1,技能效果!$B:$B,0)))),0)=0,"",Z111*IFERROR(INDEX(DetailType!$E:$E,MATCH(技能数值计算!Y111,DetailType!$A:$A,0)),0)*IFERROR(IF(IF(INDEX(技能效果!AD:AD,MATCH((技能数值计算!$G111&amp;技能数值计算!X$2)*1,技能效果!$B:$B,0))="",1,INDEX(技能效果!AD:AD,MATCH((技能数值计算!$G111&amp;技能数值计算!X$2)*1,技能效果!$B:$B,0)))&gt;20,6,IF(INDEX(技能效果!AD:AD,MATCH((技能数值计算!$G111&amp;技能数值计算!X$2)*1,技能效果!$B:$B,0))="",1,INDEX(技能效果!AD:AD,MATCH((技能数值计算!$G111&amp;技能数值计算!X$2)*1,技能效果!$B:$B,0)))),0))</f>
        <v/>
      </c>
      <c r="AB111" s="71" t="str">
        <f>IFERROR(INDEX(技能效果!$C:$C,MATCH((技能数值计算!$G111&amp;技能数值计算!AB$2)*1,技能效果!$B:$B,0)),"")</f>
        <v/>
      </c>
      <c r="AC111" s="71" t="str">
        <f>IFERROR(INDEX(技能效果!$H:$H,MATCH((技能数值计算!$G111&amp;技能数值计算!AB$2)*1,技能效果!$B:$B,0)),"")</f>
        <v/>
      </c>
      <c r="AD111" s="75"/>
      <c r="AE111" s="72" t="str">
        <f>IF(AD111*IFERROR(INDEX(DetailType!$E:$E,MATCH(技能数值计算!AC111,DetailType!$A:$A,0)),0)*IFERROR(IF(IF(INDEX(技能效果!AG:AG,MATCH((技能数值计算!$G111&amp;技能数值计算!AB$2)*1,技能效果!$B:$B,0))="",1,INDEX(技能效果!AG:AG,MATCH((技能数值计算!$G111&amp;技能数值计算!AB$2)*1,技能效果!$B:$B,0)))&gt;20,6,IF(INDEX(技能效果!AG:AG,MATCH((技能数值计算!$G111&amp;技能数值计算!AB$2)*1,技能效果!$B:$B,0))="",1,INDEX(技能效果!AG:AG,MATCH((技能数值计算!$G111&amp;技能数值计算!AB$2)*1,技能效果!$B:$B,0)))),0)=0,"",AD111*IFERROR(INDEX(DetailType!$E:$E,MATCH(技能数值计算!AC111,DetailType!$A:$A,0)),0)*IFERROR(IF(IF(INDEX(技能效果!AG:AG,MATCH((技能数值计算!$G111&amp;技能数值计算!AB$2)*1,技能效果!$B:$B,0))="",1,INDEX(技能效果!AG:AG,MATCH((技能数值计算!$G111&amp;技能数值计算!AB$2)*1,技能效果!$B:$B,0)))&gt;20,6,IF(INDEX(技能效果!AG:AG,MATCH((技能数值计算!$G111&amp;技能数值计算!AB$2)*1,技能效果!$B:$B,0))="",1,INDEX(技能效果!AG:AG,MATCH((技能数值计算!$G111&amp;技能数值计算!AB$2)*1,技能效果!$B:$B,0)))),0))</f>
        <v/>
      </c>
    </row>
    <row r="112" spans="7:31" x14ac:dyDescent="0.3">
      <c r="G112" s="77">
        <f>技能!B157</f>
        <v>1304014</v>
      </c>
      <c r="H112" s="78" t="str">
        <f>INDEX(技能!E:E,MATCH(技能数值计算!G112,技能!B:B,0))</f>
        <v>救赎</v>
      </c>
      <c r="I112" s="81"/>
      <c r="J112" s="85">
        <v>3</v>
      </c>
      <c r="K112" s="86">
        <f t="shared" si="1"/>
        <v>2.5</v>
      </c>
      <c r="L112" s="83" t="str">
        <f>IFERROR(INDEX(技能效果!$C:$C,MATCH((技能数值计算!$G112&amp;技能数值计算!L$2)*1,技能效果!$B:$B,0)),"")</f>
        <v>插槽14护盾</v>
      </c>
      <c r="M112" s="71">
        <f>IFERROR(INDEX(技能效果!$H:$H,MATCH((技能数值计算!$G112&amp;技能数值计算!L$2)*1,技能效果!$B:$B,0)),"")</f>
        <v>4005</v>
      </c>
      <c r="N112" s="75">
        <v>2.5</v>
      </c>
      <c r="O112" s="71">
        <f>IF(N112*IFERROR(INDEX(DetailType!$E:$E,MATCH(技能数值计算!M112,DetailType!$A:$A,0)),0)*IFERROR(IF(IF(INDEX(技能效果!R:R,MATCH((技能数值计算!$G112&amp;技能数值计算!L$2)*1,技能效果!$B:$B,0))="",1,INDEX(技能效果!R:R,MATCH((技能数值计算!$G112&amp;技能数值计算!L$2)*1,技能效果!$B:$B,0)))&gt;20,6,IF(INDEX(技能效果!R:R,MATCH((技能数值计算!$G112&amp;技能数值计算!L$2)*1,技能效果!$B:$B,0))="",1,INDEX(技能效果!R:R,MATCH((技能数值计算!$G112&amp;技能数值计算!L$2)*1,技能效果!$B:$B,0)))),0)=0,"",N112*IFERROR(INDEX(DetailType!$E:$E,MATCH(技能数值计算!M112,DetailType!$A:$A,0)),0)*IFERROR(IF(IF(INDEX(技能效果!R:R,MATCH((技能数值计算!$G112&amp;技能数值计算!L$2)*1,技能效果!$B:$B,0))="",1,INDEX(技能效果!R:R,MATCH((技能数值计算!$G112&amp;技能数值计算!L$2)*1,技能效果!$B:$B,0)))&gt;20,6,IF(INDEX(技能效果!R:R,MATCH((技能数值计算!$G112&amp;技能数值计算!L$2)*1,技能效果!$B:$B,0))="",1,INDEX(技能效果!R:R,MATCH((技能数值计算!$G112&amp;技能数值计算!L$2)*1,技能效果!$B:$B,0)))),0))</f>
        <v>2.5</v>
      </c>
      <c r="P112" s="71" t="str">
        <f>IFERROR(INDEX(技能效果!$C:$C,MATCH((技能数值计算!$G112&amp;技能数值计算!P$2)*1,技能效果!$B:$B,0)),"")</f>
        <v>插槽14触发护盾</v>
      </c>
      <c r="Q112" s="71">
        <f>IFERROR(INDEX(技能效果!$H:$H,MATCH((技能数值计算!$G112&amp;技能数值计算!P$2)*1,技能效果!$B:$B,0)),"")</f>
        <v>4025</v>
      </c>
      <c r="R112" s="75">
        <v>2.5</v>
      </c>
      <c r="S112" s="71" t="str">
        <f>IF(R112*IFERROR(INDEX(DetailType!$E:$E,MATCH(技能数值计算!Q112,DetailType!$A:$A,0)),0)*IFERROR(IF(IF(INDEX(技能效果!V:V,MATCH((技能数值计算!$G112&amp;技能数值计算!P$2)*1,技能效果!$B:$B,0))="",1,INDEX(技能效果!V:V,MATCH((技能数值计算!$G112&amp;技能数值计算!P$2)*1,技能效果!$B:$B,0)))&gt;20,6,IF(INDEX(技能效果!V:V,MATCH((技能数值计算!$G112&amp;技能数值计算!P$2)*1,技能效果!$B:$B,0))="",1,INDEX(技能效果!V:V,MATCH((技能数值计算!$G112&amp;技能数值计算!P$2)*1,技能效果!$B:$B,0)))),0)=0,"",R112*IFERROR(INDEX(DetailType!$E:$E,MATCH(技能数值计算!Q112,DetailType!$A:$A,0)),0)*IFERROR(IF(IF(INDEX(技能效果!V:V,MATCH((技能数值计算!$G112&amp;技能数值计算!P$2)*1,技能效果!$B:$B,0))="",1,INDEX(技能效果!V:V,MATCH((技能数值计算!$G112&amp;技能数值计算!P$2)*1,技能效果!$B:$B,0)))&gt;20,6,IF(INDEX(技能效果!V:V,MATCH((技能数值计算!$G112&amp;技能数值计算!P$2)*1,技能效果!$B:$B,0))="",1,INDEX(技能效果!V:V,MATCH((技能数值计算!$G112&amp;技能数值计算!P$2)*1,技能效果!$B:$B,0)))),0))</f>
        <v/>
      </c>
      <c r="T112" s="71" t="str">
        <f>IFERROR(INDEX(技能效果!$C:$C,MATCH((技能数值计算!$G112&amp;技能数值计算!T$2)*1,技能效果!$B:$B,0)),"")</f>
        <v>插槽14濒死护盾</v>
      </c>
      <c r="U112" s="71">
        <f>IFERROR(INDEX(技能效果!$H:$H,MATCH((技能数值计算!$G112&amp;技能数值计算!T$2)*1,技能效果!$B:$B,0)),"")</f>
        <v>4005</v>
      </c>
      <c r="V112" s="75"/>
      <c r="W112" s="71" t="str">
        <f>IF(V112*IFERROR(INDEX(DetailType!$E:$E,MATCH(技能数值计算!U112,DetailType!$A:$A,0)),0)*IFERROR(IF(IF(INDEX(技能效果!Z:Z,MATCH((技能数值计算!$G112&amp;技能数值计算!T$2)*1,技能效果!$B:$B,0))="",1,INDEX(技能效果!Z:Z,MATCH((技能数值计算!$G112&amp;技能数值计算!T$2)*1,技能效果!$B:$B,0)))&gt;20,6,IF(INDEX(技能效果!Z:Z,MATCH((技能数值计算!$G112&amp;技能数值计算!T$2)*1,技能效果!$B:$B,0))="",1,INDEX(技能效果!Z:Z,MATCH((技能数值计算!$G112&amp;技能数值计算!T$2)*1,技能效果!$B:$B,0)))),0)=0,"",V112*IFERROR(INDEX(DetailType!$E:$E,MATCH(技能数值计算!U112,DetailType!$A:$A,0)),0)*IFERROR(IF(IF(INDEX(技能效果!Z:Z,MATCH((技能数值计算!$G112&amp;技能数值计算!T$2)*1,技能效果!$B:$B,0))="",1,INDEX(技能效果!Z:Z,MATCH((技能数值计算!$G112&amp;技能数值计算!T$2)*1,技能效果!$B:$B,0)))&gt;20,6,IF(INDEX(技能效果!Z:Z,MATCH((技能数值计算!$G112&amp;技能数值计算!T$2)*1,技能效果!$B:$B,0))="",1,INDEX(技能效果!Z:Z,MATCH((技能数值计算!$G112&amp;技能数值计算!T$2)*1,技能效果!$B:$B,0)))),0))</f>
        <v/>
      </c>
      <c r="X112" s="71" t="str">
        <f>IFERROR(INDEX(技能效果!$C:$C,MATCH((技能数值计算!$G112&amp;技能数值计算!X$2)*1,技能效果!$B:$B,0)),"")</f>
        <v/>
      </c>
      <c r="Y112" s="71" t="str">
        <f>IFERROR(INDEX(技能效果!$H:$H,MATCH((技能数值计算!$G112&amp;技能数值计算!X$2)*1,技能效果!$B:$B,0)),"")</f>
        <v/>
      </c>
      <c r="Z112" s="75"/>
      <c r="AA112" s="71" t="str">
        <f>IF(Z112*IFERROR(INDEX(DetailType!$E:$E,MATCH(技能数值计算!Y112,DetailType!$A:$A,0)),0)*IFERROR(IF(IF(INDEX(技能效果!AD:AD,MATCH((技能数值计算!$G112&amp;技能数值计算!X$2)*1,技能效果!$B:$B,0))="",1,INDEX(技能效果!AD:AD,MATCH((技能数值计算!$G112&amp;技能数值计算!X$2)*1,技能效果!$B:$B,0)))&gt;20,6,IF(INDEX(技能效果!AD:AD,MATCH((技能数值计算!$G112&amp;技能数值计算!X$2)*1,技能效果!$B:$B,0))="",1,INDEX(技能效果!AD:AD,MATCH((技能数值计算!$G112&amp;技能数值计算!X$2)*1,技能效果!$B:$B,0)))),0)=0,"",Z112*IFERROR(INDEX(DetailType!$E:$E,MATCH(技能数值计算!Y112,DetailType!$A:$A,0)),0)*IFERROR(IF(IF(INDEX(技能效果!AD:AD,MATCH((技能数值计算!$G112&amp;技能数值计算!X$2)*1,技能效果!$B:$B,0))="",1,INDEX(技能效果!AD:AD,MATCH((技能数值计算!$G112&amp;技能数值计算!X$2)*1,技能效果!$B:$B,0)))&gt;20,6,IF(INDEX(技能效果!AD:AD,MATCH((技能数值计算!$G112&amp;技能数值计算!X$2)*1,技能效果!$B:$B,0))="",1,INDEX(技能效果!AD:AD,MATCH((技能数值计算!$G112&amp;技能数值计算!X$2)*1,技能效果!$B:$B,0)))),0))</f>
        <v/>
      </c>
      <c r="AB112" s="71" t="str">
        <f>IFERROR(INDEX(技能效果!$C:$C,MATCH((技能数值计算!$G112&amp;技能数值计算!AB$2)*1,技能效果!$B:$B,0)),"")</f>
        <v/>
      </c>
      <c r="AC112" s="71" t="str">
        <f>IFERROR(INDEX(技能效果!$H:$H,MATCH((技能数值计算!$G112&amp;技能数值计算!AB$2)*1,技能效果!$B:$B,0)),"")</f>
        <v/>
      </c>
      <c r="AD112" s="75"/>
      <c r="AE112" s="72" t="str">
        <f>IF(AD112*IFERROR(INDEX(DetailType!$E:$E,MATCH(技能数值计算!AC112,DetailType!$A:$A,0)),0)*IFERROR(IF(IF(INDEX(技能效果!AG:AG,MATCH((技能数值计算!$G112&amp;技能数值计算!AB$2)*1,技能效果!$B:$B,0))="",1,INDEX(技能效果!AG:AG,MATCH((技能数值计算!$G112&amp;技能数值计算!AB$2)*1,技能效果!$B:$B,0)))&gt;20,6,IF(INDEX(技能效果!AG:AG,MATCH((技能数值计算!$G112&amp;技能数值计算!AB$2)*1,技能效果!$B:$B,0))="",1,INDEX(技能效果!AG:AG,MATCH((技能数值计算!$G112&amp;技能数值计算!AB$2)*1,技能效果!$B:$B,0)))),0)=0,"",AD112*IFERROR(INDEX(DetailType!$E:$E,MATCH(技能数值计算!AC112,DetailType!$A:$A,0)),0)*IFERROR(IF(IF(INDEX(技能效果!AG:AG,MATCH((技能数值计算!$G112&amp;技能数值计算!AB$2)*1,技能效果!$B:$B,0))="",1,INDEX(技能效果!AG:AG,MATCH((技能数值计算!$G112&amp;技能数值计算!AB$2)*1,技能效果!$B:$B,0)))&gt;20,6,IF(INDEX(技能效果!AG:AG,MATCH((技能数值计算!$G112&amp;技能数值计算!AB$2)*1,技能效果!$B:$B,0))="",1,INDEX(技能效果!AG:AG,MATCH((技能数值计算!$G112&amp;技能数值计算!AB$2)*1,技能效果!$B:$B,0)))),0))</f>
        <v/>
      </c>
    </row>
    <row r="113" spans="7:31" x14ac:dyDescent="0.3">
      <c r="G113" s="77">
        <f>技能!B158</f>
        <v>1304015</v>
      </c>
      <c r="H113" s="78" t="str">
        <f>INDEX(技能!E:E,MATCH(技能数值计算!G113,技能!B:B,0))</f>
        <v>诅咒</v>
      </c>
      <c r="I113" s="81"/>
      <c r="J113" s="85">
        <v>3</v>
      </c>
      <c r="K113" s="86">
        <f t="shared" si="1"/>
        <v>2.1</v>
      </c>
      <c r="L113" s="83" t="str">
        <f>IFERROR(INDEX(技能效果!$C:$C,MATCH((技能数值计算!$G113&amp;技能数值计算!L$2)*1,技能效果!$B:$B,0)),"")</f>
        <v>插槽15随机效果</v>
      </c>
      <c r="M113" s="71">
        <f>IFERROR(INDEX(技能效果!$H:$H,MATCH((技能数值计算!$G113&amp;技能数值计算!L$2)*1,技能效果!$B:$B,0)),"")</f>
        <v>4013</v>
      </c>
      <c r="N113" s="75">
        <v>0.3</v>
      </c>
      <c r="O113" s="71">
        <f>IF(N113*IFERROR(INDEX(DetailType!$E:$E,MATCH(技能数值计算!M113,DetailType!$A:$A,0)),0)*IFERROR(IF(IF(INDEX(技能效果!R:R,MATCH((技能数值计算!$G113&amp;技能数值计算!L$2)*1,技能效果!$B:$B,0))="",1,INDEX(技能效果!R:R,MATCH((技能数值计算!$G113&amp;技能数值计算!L$2)*1,技能效果!$B:$B,0)))&gt;20,6,IF(INDEX(技能效果!R:R,MATCH((技能数值计算!$G113&amp;技能数值计算!L$2)*1,技能效果!$B:$B,0))="",1,INDEX(技能效果!R:R,MATCH((技能数值计算!$G113&amp;技能数值计算!L$2)*1,技能效果!$B:$B,0)))),0)=0,"",N113*IFERROR(INDEX(DetailType!$E:$E,MATCH(技能数值计算!M113,DetailType!$A:$A,0)),0)*IFERROR(IF(IF(INDEX(技能效果!R:R,MATCH((技能数值计算!$G113&amp;技能数值计算!L$2)*1,技能效果!$B:$B,0))="",1,INDEX(技能效果!R:R,MATCH((技能数值计算!$G113&amp;技能数值计算!L$2)*1,技能效果!$B:$B,0)))&gt;20,6,IF(INDEX(技能效果!R:R,MATCH((技能数值计算!$G113&amp;技能数值计算!L$2)*1,技能效果!$B:$B,0))="",1,INDEX(技能效果!R:R,MATCH((技能数值计算!$G113&amp;技能数值计算!L$2)*1,技能效果!$B:$B,0)))),0))</f>
        <v>0.3</v>
      </c>
      <c r="P113" s="71" t="str">
        <f>IFERROR(INDEX(技能效果!$C:$C,MATCH((技能数值计算!$G113&amp;技能数值计算!P$2)*1,技能效果!$B:$B,0)),"")</f>
        <v>插槽15减攻击</v>
      </c>
      <c r="Q113" s="71">
        <f>IFERROR(INDEX(技能效果!$H:$H,MATCH((技能数值计算!$G113&amp;技能数值计算!P$2)*1,技能效果!$B:$B,0)),"")</f>
        <v>4026</v>
      </c>
      <c r="R113" s="75">
        <v>0.3</v>
      </c>
      <c r="S113" s="71">
        <f>IF(R113*IFERROR(INDEX(DetailType!$E:$E,MATCH(技能数值计算!Q113,DetailType!$A:$A,0)),0)*IFERROR(IF(IF(INDEX(技能效果!V:V,MATCH((技能数值计算!$G113&amp;技能数值计算!P$2)*1,技能效果!$B:$B,0))="",1,INDEX(技能效果!V:V,MATCH((技能数值计算!$G113&amp;技能数值计算!P$2)*1,技能效果!$B:$B,0)))&gt;20,6,IF(INDEX(技能效果!V:V,MATCH((技能数值计算!$G113&amp;技能数值计算!P$2)*1,技能效果!$B:$B,0))="",1,INDEX(技能效果!V:V,MATCH((技能数值计算!$G113&amp;技能数值计算!P$2)*1,技能效果!$B:$B,0)))),0)=0,"",R113*IFERROR(INDEX(DetailType!$E:$E,MATCH(技能数值计算!Q113,DetailType!$A:$A,0)),0)*IFERROR(IF(IF(INDEX(技能效果!V:V,MATCH((技能数值计算!$G113&amp;技能数值计算!P$2)*1,技能效果!$B:$B,0))="",1,INDEX(技能效果!V:V,MATCH((技能数值计算!$G113&amp;技能数值计算!P$2)*1,技能效果!$B:$B,0)))&gt;20,6,IF(INDEX(技能效果!V:V,MATCH((技能数值计算!$G113&amp;技能数值计算!P$2)*1,技能效果!$B:$B,0))="",1,INDEX(技能效果!V:V,MATCH((技能数值计算!$G113&amp;技能数值计算!P$2)*1,技能效果!$B:$B,0)))),0))</f>
        <v>0.89999999999999991</v>
      </c>
      <c r="T113" s="71" t="str">
        <f>IFERROR(INDEX(技能效果!$C:$C,MATCH((技能数值计算!$G113&amp;技能数值计算!T$2)*1,技能效果!$B:$B,0)),"")</f>
        <v>插槽15减防御</v>
      </c>
      <c r="U113" s="71">
        <f>IFERROR(INDEX(技能效果!$H:$H,MATCH((技能数值计算!$G113&amp;技能数值计算!T$2)*1,技能效果!$B:$B,0)),"")</f>
        <v>4033</v>
      </c>
      <c r="V113" s="75">
        <v>0.3</v>
      </c>
      <c r="W113" s="71">
        <f>IF(V113*IFERROR(INDEX(DetailType!$E:$E,MATCH(技能数值计算!U113,DetailType!$A:$A,0)),0)*IFERROR(IF(IF(INDEX(技能效果!Z:Z,MATCH((技能数值计算!$G113&amp;技能数值计算!T$2)*1,技能效果!$B:$B,0))="",1,INDEX(技能效果!Z:Z,MATCH((技能数值计算!$G113&amp;技能数值计算!T$2)*1,技能效果!$B:$B,0)))&gt;20,6,IF(INDEX(技能效果!Z:Z,MATCH((技能数值计算!$G113&amp;技能数值计算!T$2)*1,技能效果!$B:$B,0))="",1,INDEX(技能效果!Z:Z,MATCH((技能数值计算!$G113&amp;技能数值计算!T$2)*1,技能效果!$B:$B,0)))),0)=0,"",V113*IFERROR(INDEX(DetailType!$E:$E,MATCH(技能数值计算!U113,DetailType!$A:$A,0)),0)*IFERROR(IF(IF(INDEX(技能效果!Z:Z,MATCH((技能数值计算!$G113&amp;技能数值计算!T$2)*1,技能效果!$B:$B,0))="",1,INDEX(技能效果!Z:Z,MATCH((技能数值计算!$G113&amp;技能数值计算!T$2)*1,技能效果!$B:$B,0)))&gt;20,6,IF(INDEX(技能效果!Z:Z,MATCH((技能数值计算!$G113&amp;技能数值计算!T$2)*1,技能效果!$B:$B,0))="",1,INDEX(技能效果!Z:Z,MATCH((技能数值计算!$G113&amp;技能数值计算!T$2)*1,技能效果!$B:$B,0)))),0))</f>
        <v>0.3</v>
      </c>
      <c r="X113" s="71" t="str">
        <f>IFERROR(INDEX(技能效果!$C:$C,MATCH((技能数值计算!$G113&amp;技能数值计算!X$2)*1,技能效果!$B:$B,0)),"")</f>
        <v>插槽15减暴击</v>
      </c>
      <c r="Y113" s="71">
        <f>IFERROR(INDEX(技能效果!$H:$H,MATCH((技能数值计算!$G113&amp;技能数值计算!X$2)*1,技能效果!$B:$B,0)),"")</f>
        <v>4034</v>
      </c>
      <c r="Z113" s="75">
        <v>0.3</v>
      </c>
      <c r="AA113" s="71">
        <f>IF(Z113*IFERROR(INDEX(DetailType!$E:$E,MATCH(技能数值计算!Y113,DetailType!$A:$A,0)),0)*IFERROR(IF(IF(INDEX(技能效果!AD:AD,MATCH((技能数值计算!$G113&amp;技能数值计算!X$2)*1,技能效果!$B:$B,0))="",1,INDEX(技能效果!AD:AD,MATCH((技能数值计算!$G113&amp;技能数值计算!X$2)*1,技能效果!$B:$B,0)))&gt;20,6,IF(INDEX(技能效果!AD:AD,MATCH((技能数值计算!$G113&amp;技能数值计算!X$2)*1,技能效果!$B:$B,0))="",1,INDEX(技能效果!AD:AD,MATCH((技能数值计算!$G113&amp;技能数值计算!X$2)*1,技能效果!$B:$B,0)))),0)=0,"",Z113*IFERROR(INDEX(DetailType!$E:$E,MATCH(技能数值计算!Y113,DetailType!$A:$A,0)),0)*IFERROR(IF(IF(INDEX(技能效果!AD:AD,MATCH((技能数值计算!$G113&amp;技能数值计算!X$2)*1,技能效果!$B:$B,0))="",1,INDEX(技能效果!AD:AD,MATCH((技能数值计算!$G113&amp;技能数值计算!X$2)*1,技能效果!$B:$B,0)))&gt;20,6,IF(INDEX(技能效果!AD:AD,MATCH((技能数值计算!$G113&amp;技能数值计算!X$2)*1,技能效果!$B:$B,0))="",1,INDEX(技能效果!AD:AD,MATCH((技能数值计算!$G113&amp;技能数值计算!X$2)*1,技能效果!$B:$B,0)))),0))</f>
        <v>0.3</v>
      </c>
      <c r="AB113" s="71" t="str">
        <f>IFERROR(INDEX(技能效果!$C:$C,MATCH((技能数值计算!$G113&amp;技能数值计算!AB$2)*1,技能效果!$B:$B,0)),"")</f>
        <v>插槽15减穿透</v>
      </c>
      <c r="AC113" s="71">
        <f>IFERROR(INDEX(技能效果!$H:$H,MATCH((技能数值计算!$G113&amp;技能数值计算!AB$2)*1,技能效果!$B:$B,0)),"")</f>
        <v>4037</v>
      </c>
      <c r="AD113" s="75">
        <v>0.3</v>
      </c>
      <c r="AE113" s="72">
        <f>IF(AD113*IFERROR(INDEX(DetailType!$E:$E,MATCH(技能数值计算!AC113,DetailType!$A:$A,0)),0)*IFERROR(IF(IF(INDEX(技能效果!AG:AG,MATCH((技能数值计算!$G113&amp;技能数值计算!AB$2)*1,技能效果!$B:$B,0))="",1,INDEX(技能效果!AG:AG,MATCH((技能数值计算!$G113&amp;技能数值计算!AB$2)*1,技能效果!$B:$B,0)))&gt;20,6,IF(INDEX(技能效果!AG:AG,MATCH((技能数值计算!$G113&amp;技能数值计算!AB$2)*1,技能效果!$B:$B,0))="",1,INDEX(技能效果!AG:AG,MATCH((技能数值计算!$G113&amp;技能数值计算!AB$2)*1,技能效果!$B:$B,0)))),0)=0,"",AD113*IFERROR(INDEX(DetailType!$E:$E,MATCH(技能数值计算!AC113,DetailType!$A:$A,0)),0)*IFERROR(IF(IF(INDEX(技能效果!AG:AG,MATCH((技能数值计算!$G113&amp;技能数值计算!AB$2)*1,技能效果!$B:$B,0))="",1,INDEX(技能效果!AG:AG,MATCH((技能数值计算!$G113&amp;技能数值计算!AB$2)*1,技能效果!$B:$B,0)))&gt;20,6,IF(INDEX(技能效果!AG:AG,MATCH((技能数值计算!$G113&amp;技能数值计算!AB$2)*1,技能效果!$B:$B,0))="",1,INDEX(技能效果!AG:AG,MATCH((技能数值计算!$G113&amp;技能数值计算!AB$2)*1,技能效果!$B:$B,0)))),0))</f>
        <v>0.3</v>
      </c>
    </row>
    <row r="114" spans="7:31" ht="17.25" thickBot="1" x14ac:dyDescent="0.35">
      <c r="G114" s="79">
        <f>技能!B159</f>
        <v>1304016</v>
      </c>
      <c r="H114" s="80" t="str">
        <f>INDEX(技能!E:E,MATCH(技能数值计算!G114,技能!B:B,0))</f>
        <v>祝福</v>
      </c>
      <c r="I114" s="82"/>
      <c r="J114" s="87">
        <v>3</v>
      </c>
      <c r="K114" s="88">
        <f t="shared" si="1"/>
        <v>18</v>
      </c>
      <c r="L114" s="84" t="str">
        <f>IFERROR(INDEX(技能效果!$C:$C,MATCH((技能数值计算!$G114&amp;技能数值计算!L$2)*1,技能效果!$B:$B,0)),"")</f>
        <v>插槽16回复生命</v>
      </c>
      <c r="M114" s="73">
        <f>IFERROR(INDEX(技能效果!$H:$H,MATCH((技能数值计算!$G114&amp;技能数值计算!L$2)*1,技能效果!$B:$B,0)),"")</f>
        <v>2002</v>
      </c>
      <c r="N114" s="76">
        <v>3</v>
      </c>
      <c r="O114" s="73">
        <f>IF(N114*IFERROR(INDEX(DetailType!$E:$E,MATCH(技能数值计算!M114,DetailType!$A:$A,0)),0)*IFERROR(IF(IF(INDEX(技能效果!R:R,MATCH((技能数值计算!$G114&amp;技能数值计算!L$2)*1,技能效果!$B:$B,0))="",1,INDEX(技能效果!R:R,MATCH((技能数值计算!$G114&amp;技能数值计算!L$2)*1,技能效果!$B:$B,0)))&gt;20,6,IF(INDEX(技能效果!R:R,MATCH((技能数值计算!$G114&amp;技能数值计算!L$2)*1,技能效果!$B:$B,0))="",1,INDEX(技能效果!R:R,MATCH((技能数值计算!$G114&amp;技能数值计算!L$2)*1,技能效果!$B:$B,0)))),0)=0,"",N114*IFERROR(INDEX(DetailType!$E:$E,MATCH(技能数值计算!M114,DetailType!$A:$A,0)),0)*IFERROR(IF(IF(INDEX(技能效果!R:R,MATCH((技能数值计算!$G114&amp;技能数值计算!L$2)*1,技能效果!$B:$B,0))="",1,INDEX(技能效果!R:R,MATCH((技能数值计算!$G114&amp;技能数值计算!L$2)*1,技能效果!$B:$B,0)))&gt;20,6,IF(INDEX(技能效果!R:R,MATCH((技能数值计算!$G114&amp;技能数值计算!L$2)*1,技能效果!$B:$B,0))="",1,INDEX(技能效果!R:R,MATCH((技能数值计算!$G114&amp;技能数值计算!L$2)*1,技能效果!$B:$B,0)))),0))</f>
        <v>15</v>
      </c>
      <c r="P114" s="73" t="str">
        <f>IFERROR(INDEX(技能效果!$C:$C,MATCH((技能数值计算!$G114&amp;技能数值计算!P$2)*1,技能效果!$B:$B,0)),"")</f>
        <v>插槽16驱散负面效果</v>
      </c>
      <c r="Q114" s="73">
        <f>IFERROR(INDEX(技能效果!$H:$H,MATCH((技能数值计算!$G114&amp;技能数值计算!P$2)*1,技能效果!$B:$B,0)),"")</f>
        <v>4045</v>
      </c>
      <c r="R114" s="76">
        <v>1</v>
      </c>
      <c r="S114" s="73">
        <f>IF(R114*IFERROR(INDEX(DetailType!$E:$E,MATCH(技能数值计算!Q114,DetailType!$A:$A,0)),0)*IFERROR(IF(IF(INDEX(技能效果!V:V,MATCH((技能数值计算!$G114&amp;技能数值计算!P$2)*1,技能效果!$B:$B,0))="",1,INDEX(技能效果!V:V,MATCH((技能数值计算!$G114&amp;技能数值计算!P$2)*1,技能效果!$B:$B,0)))&gt;20,6,IF(INDEX(技能效果!V:V,MATCH((技能数值计算!$G114&amp;技能数值计算!P$2)*1,技能效果!$B:$B,0))="",1,INDEX(技能效果!V:V,MATCH((技能数值计算!$G114&amp;技能数值计算!P$2)*1,技能效果!$B:$B,0)))),0)=0,"",R114*IFERROR(INDEX(DetailType!$E:$E,MATCH(技能数值计算!Q114,DetailType!$A:$A,0)),0)*IFERROR(IF(IF(INDEX(技能效果!V:V,MATCH((技能数值计算!$G114&amp;技能数值计算!P$2)*1,技能效果!$B:$B,0))="",1,INDEX(技能效果!V:V,MATCH((技能数值计算!$G114&amp;技能数值计算!P$2)*1,技能效果!$B:$B,0)))&gt;20,6,IF(INDEX(技能效果!V:V,MATCH((技能数值计算!$G114&amp;技能数值计算!P$2)*1,技能效果!$B:$B,0))="",1,INDEX(技能效果!V:V,MATCH((技能数值计算!$G114&amp;技能数值计算!P$2)*1,技能效果!$B:$B,0)))),0))</f>
        <v>3</v>
      </c>
      <c r="T114" s="73" t="str">
        <f>IFERROR(INDEX(技能效果!$C:$C,MATCH((技能数值计算!$G114&amp;技能数值计算!T$2)*1,技能效果!$B:$B,0)),"")</f>
        <v/>
      </c>
      <c r="U114" s="73" t="str">
        <f>IFERROR(INDEX(技能效果!$H:$H,MATCH((技能数值计算!$G114&amp;技能数值计算!T$2)*1,技能效果!$B:$B,0)),"")</f>
        <v/>
      </c>
      <c r="V114" s="76"/>
      <c r="W114" s="73" t="str">
        <f>IF(V114*IFERROR(INDEX(DetailType!$E:$E,MATCH(技能数值计算!U114,DetailType!$A:$A,0)),0)*IFERROR(IF(IF(INDEX(技能效果!Z:Z,MATCH((技能数值计算!$G114&amp;技能数值计算!T$2)*1,技能效果!$B:$B,0))="",1,INDEX(技能效果!Z:Z,MATCH((技能数值计算!$G114&amp;技能数值计算!T$2)*1,技能效果!$B:$B,0)))&gt;20,6,IF(INDEX(技能效果!Z:Z,MATCH((技能数值计算!$G114&amp;技能数值计算!T$2)*1,技能效果!$B:$B,0))="",1,INDEX(技能效果!Z:Z,MATCH((技能数值计算!$G114&amp;技能数值计算!T$2)*1,技能效果!$B:$B,0)))),0)=0,"",V114*IFERROR(INDEX(DetailType!$E:$E,MATCH(技能数值计算!U114,DetailType!$A:$A,0)),0)*IFERROR(IF(IF(INDEX(技能效果!Z:Z,MATCH((技能数值计算!$G114&amp;技能数值计算!T$2)*1,技能效果!$B:$B,0))="",1,INDEX(技能效果!Z:Z,MATCH((技能数值计算!$G114&amp;技能数值计算!T$2)*1,技能效果!$B:$B,0)))&gt;20,6,IF(INDEX(技能效果!Z:Z,MATCH((技能数值计算!$G114&amp;技能数值计算!T$2)*1,技能效果!$B:$B,0))="",1,INDEX(技能效果!Z:Z,MATCH((技能数值计算!$G114&amp;技能数值计算!T$2)*1,技能效果!$B:$B,0)))),0))</f>
        <v/>
      </c>
      <c r="X114" s="73" t="str">
        <f>IFERROR(INDEX(技能效果!$C:$C,MATCH((技能数值计算!$G114&amp;技能数值计算!X$2)*1,技能效果!$B:$B,0)),"")</f>
        <v/>
      </c>
      <c r="Y114" s="73" t="str">
        <f>IFERROR(INDEX(技能效果!$H:$H,MATCH((技能数值计算!$G114&amp;技能数值计算!X$2)*1,技能效果!$B:$B,0)),"")</f>
        <v/>
      </c>
      <c r="Z114" s="76"/>
      <c r="AA114" s="73" t="str">
        <f>IF(Z114*IFERROR(INDEX(DetailType!$E:$E,MATCH(技能数值计算!Y114,DetailType!$A:$A,0)),0)*IFERROR(IF(IF(INDEX(技能效果!AD:AD,MATCH((技能数值计算!$G114&amp;技能数值计算!X$2)*1,技能效果!$B:$B,0))="",1,INDEX(技能效果!AD:AD,MATCH((技能数值计算!$G114&amp;技能数值计算!X$2)*1,技能效果!$B:$B,0)))&gt;20,6,IF(INDEX(技能效果!AD:AD,MATCH((技能数值计算!$G114&amp;技能数值计算!X$2)*1,技能效果!$B:$B,0))="",1,INDEX(技能效果!AD:AD,MATCH((技能数值计算!$G114&amp;技能数值计算!X$2)*1,技能效果!$B:$B,0)))),0)=0,"",Z114*IFERROR(INDEX(DetailType!$E:$E,MATCH(技能数值计算!Y114,DetailType!$A:$A,0)),0)*IFERROR(IF(IF(INDEX(技能效果!AD:AD,MATCH((技能数值计算!$G114&amp;技能数值计算!X$2)*1,技能效果!$B:$B,0))="",1,INDEX(技能效果!AD:AD,MATCH((技能数值计算!$G114&amp;技能数值计算!X$2)*1,技能效果!$B:$B,0)))&gt;20,6,IF(INDEX(技能效果!AD:AD,MATCH((技能数值计算!$G114&amp;技能数值计算!X$2)*1,技能效果!$B:$B,0))="",1,INDEX(技能效果!AD:AD,MATCH((技能数值计算!$G114&amp;技能数值计算!X$2)*1,技能效果!$B:$B,0)))),0))</f>
        <v/>
      </c>
      <c r="AB114" s="73" t="str">
        <f>IFERROR(INDEX(技能效果!$C:$C,MATCH((技能数值计算!$G114&amp;技能数值计算!AB$2)*1,技能效果!$B:$B,0)),"")</f>
        <v/>
      </c>
      <c r="AC114" s="73" t="str">
        <f>IFERROR(INDEX(技能效果!$H:$H,MATCH((技能数值计算!$G114&amp;技能数值计算!AB$2)*1,技能效果!$B:$B,0)),"")</f>
        <v/>
      </c>
      <c r="AD114" s="76"/>
      <c r="AE114" s="74" t="str">
        <f>IF(AD114*IFERROR(INDEX(DetailType!$E:$E,MATCH(技能数值计算!AC114,DetailType!$A:$A,0)),0)*IFERROR(IF(IF(INDEX(技能效果!AG:AG,MATCH((技能数值计算!$G114&amp;技能数值计算!AB$2)*1,技能效果!$B:$B,0))="",1,INDEX(技能效果!AG:AG,MATCH((技能数值计算!$G114&amp;技能数值计算!AB$2)*1,技能效果!$B:$B,0)))&gt;20,6,IF(INDEX(技能效果!AG:AG,MATCH((技能数值计算!$G114&amp;技能数值计算!AB$2)*1,技能效果!$B:$B,0))="",1,INDEX(技能效果!AG:AG,MATCH((技能数值计算!$G114&amp;技能数值计算!AB$2)*1,技能效果!$B:$B,0)))),0)=0,"",AD114*IFERROR(INDEX(DetailType!$E:$E,MATCH(技能数值计算!AC114,DetailType!$A:$A,0)),0)*IFERROR(IF(IF(INDEX(技能效果!AG:AG,MATCH((技能数值计算!$G114&amp;技能数值计算!AB$2)*1,技能效果!$B:$B,0))="",1,INDEX(技能效果!AG:AG,MATCH((技能数值计算!$G114&amp;技能数值计算!AB$2)*1,技能效果!$B:$B,0)))&gt;20,6,IF(INDEX(技能效果!AG:AG,MATCH((技能数值计算!$G114&amp;技能数值计算!AB$2)*1,技能效果!$B:$B,0))="",1,INDEX(技能效果!AG:AG,MATCH((技能数值计算!$G114&amp;技能数值计算!AB$2)*1,技能效果!$B:$B,0)))),0))</f>
        <v/>
      </c>
    </row>
  </sheetData>
  <mergeCells count="4">
    <mergeCell ref="G1:AE1"/>
    <mergeCell ref="C8:D8"/>
    <mergeCell ref="E8:F8"/>
    <mergeCell ref="C15:D15"/>
  </mergeCells>
  <phoneticPr fontId="3" type="noConversion"/>
  <pageMargins left="0.7" right="0.7" top="0.75" bottom="0.75"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222"/>
  <sheetViews>
    <sheetView topLeftCell="A115" workbookViewId="0">
      <selection activeCell="F5" sqref="F5"/>
    </sheetView>
  </sheetViews>
  <sheetFormatPr defaultRowHeight="16.5" x14ac:dyDescent="0.2"/>
  <cols>
    <col min="1" max="1" width="7.875" style="3" customWidth="1"/>
    <col min="2" max="2" width="18.25" style="3" customWidth="1"/>
    <col min="3" max="3" width="9" style="3"/>
    <col min="4" max="4" width="13.75" style="3" customWidth="1"/>
    <col min="5" max="5" width="16.625" style="3" customWidth="1"/>
    <col min="6" max="6" width="15.625" style="3" customWidth="1"/>
    <col min="7" max="7" width="16" style="3" customWidth="1"/>
    <col min="8" max="8" width="12.25" style="3" customWidth="1"/>
    <col min="9" max="9" width="15.375" style="3" customWidth="1"/>
    <col min="10" max="10" width="15.375" style="134" customWidth="1"/>
    <col min="11" max="16384" width="9" style="139"/>
  </cols>
  <sheetData>
    <row r="1" spans="1:22" s="137" customFormat="1" ht="28.5" customHeight="1" x14ac:dyDescent="0.2">
      <c r="A1" s="8" t="s">
        <v>596</v>
      </c>
      <c r="B1" s="8" t="s">
        <v>597</v>
      </c>
      <c r="C1" s="8" t="s">
        <v>598</v>
      </c>
      <c r="D1" s="8" t="s">
        <v>599</v>
      </c>
      <c r="E1" s="8" t="s">
        <v>600</v>
      </c>
      <c r="F1" s="8" t="s">
        <v>601</v>
      </c>
      <c r="G1" s="8" t="s">
        <v>602</v>
      </c>
      <c r="H1" s="8" t="s">
        <v>603</v>
      </c>
      <c r="I1" s="8" t="s">
        <v>604</v>
      </c>
      <c r="J1" s="8" t="s">
        <v>660</v>
      </c>
      <c r="K1" s="135"/>
      <c r="L1" s="135"/>
      <c r="M1" s="135"/>
      <c r="N1" s="135"/>
      <c r="O1" s="135"/>
      <c r="P1" s="135"/>
      <c r="Q1" s="135"/>
      <c r="R1" s="135"/>
      <c r="S1" s="135"/>
      <c r="T1" s="135"/>
      <c r="U1" s="136"/>
      <c r="V1" s="136"/>
    </row>
    <row r="2" spans="1:22" s="137" customFormat="1" ht="14.25" x14ac:dyDescent="0.2">
      <c r="A2" t="s">
        <v>605</v>
      </c>
      <c r="B2" t="s">
        <v>606</v>
      </c>
      <c r="C2" t="s">
        <v>607</v>
      </c>
      <c r="D2" t="s">
        <v>607</v>
      </c>
      <c r="E2" t="s">
        <v>386</v>
      </c>
      <c r="F2" t="s">
        <v>217</v>
      </c>
      <c r="G2" t="s">
        <v>217</v>
      </c>
      <c r="H2" t="s">
        <v>217</v>
      </c>
      <c r="I2" t="s">
        <v>217</v>
      </c>
      <c r="J2" t="s">
        <v>210</v>
      </c>
    </row>
    <row r="3" spans="1:22" s="137" customFormat="1" ht="30" customHeight="1" x14ac:dyDescent="0.2">
      <c r="A3" s="2" t="s">
        <v>124</v>
      </c>
      <c r="B3" s="2" t="s">
        <v>125</v>
      </c>
      <c r="C3" s="2" t="s">
        <v>608</v>
      </c>
      <c r="D3" s="2" t="s">
        <v>609</v>
      </c>
      <c r="E3" s="2" t="s">
        <v>610</v>
      </c>
      <c r="F3" s="2" t="s">
        <v>611</v>
      </c>
      <c r="G3" s="2" t="s">
        <v>612</v>
      </c>
      <c r="H3" s="2" t="s">
        <v>613</v>
      </c>
      <c r="I3" s="2" t="s">
        <v>614</v>
      </c>
      <c r="J3" s="2" t="s">
        <v>127</v>
      </c>
      <c r="K3" s="138"/>
      <c r="L3" s="138"/>
      <c r="M3" s="138"/>
      <c r="N3" s="138"/>
      <c r="O3" s="138"/>
      <c r="P3" s="138"/>
      <c r="Q3" s="138"/>
      <c r="R3" s="138"/>
      <c r="S3" s="138"/>
      <c r="T3" s="138"/>
      <c r="U3" s="138"/>
      <c r="V3" s="138"/>
    </row>
    <row r="4" spans="1:22" x14ac:dyDescent="0.2">
      <c r="A4" s="3">
        <v>1</v>
      </c>
      <c r="B4" s="3" t="s">
        <v>22</v>
      </c>
      <c r="C4" s="32">
        <v>1</v>
      </c>
      <c r="D4" s="32">
        <v>5</v>
      </c>
      <c r="E4" s="32" t="str">
        <f>IF(C4=1,"",IF(RIGHT(B4,2)="技能",LEFT(B4,LEN(B4)-2)&amp;"碎片",LEFT(B4,LEN(B4)-3)&amp;"碎片"))</f>
        <v/>
      </c>
      <c r="F4" s="32" t="str">
        <f>IFERROR(INDEX(Sheet1!K:K,MATCH(技能突破!E4,Sheet1!J:J,0)),"")</f>
        <v/>
      </c>
      <c r="G4" s="32"/>
      <c r="H4" s="32"/>
      <c r="I4" s="32">
        <v>0</v>
      </c>
      <c r="J4" s="32"/>
    </row>
    <row r="5" spans="1:22" x14ac:dyDescent="0.2">
      <c r="A5" s="3">
        <v>2</v>
      </c>
      <c r="B5" s="3" t="s">
        <v>22</v>
      </c>
      <c r="C5" s="32">
        <v>2</v>
      </c>
      <c r="D5" s="32">
        <v>8</v>
      </c>
      <c r="E5" s="32" t="str">
        <f t="shared" ref="E5:E80" si="0">IF(C5=1,"",IF(RIGHT(B5,2)="技能",LEFT(B5,LEN(B5)-2)&amp;"碎片",LEFT(B5,LEN(B5)-3)&amp;"碎片"))</f>
        <v>常服曹焱兵碎片</v>
      </c>
      <c r="F5" s="32">
        <f>IFERROR(INDEX(Sheet1!K:K,MATCH(技能突破!E5,Sheet1!J:J,0)),"")</f>
        <v>30</v>
      </c>
      <c r="G5" s="32">
        <v>1</v>
      </c>
      <c r="H5" s="32">
        <v>30</v>
      </c>
      <c r="I5" s="32">
        <v>0</v>
      </c>
      <c r="J5" s="32" t="s">
        <v>661</v>
      </c>
    </row>
    <row r="6" spans="1:22" x14ac:dyDescent="0.2">
      <c r="A6" s="3">
        <v>3</v>
      </c>
      <c r="B6" s="3" t="s">
        <v>22</v>
      </c>
      <c r="C6" s="32">
        <v>3</v>
      </c>
      <c r="D6" s="32">
        <v>10</v>
      </c>
      <c r="E6" s="32" t="str">
        <f t="shared" si="0"/>
        <v>常服曹焱兵碎片</v>
      </c>
      <c r="F6" s="32">
        <f>IFERROR(INDEX(Sheet1!K:K,MATCH(技能突破!E6,Sheet1!J:J,0)),"")</f>
        <v>30</v>
      </c>
      <c r="G6" s="32">
        <v>1</v>
      </c>
      <c r="H6" s="32">
        <v>30</v>
      </c>
      <c r="I6" s="32">
        <v>0</v>
      </c>
      <c r="J6" s="32" t="s">
        <v>661</v>
      </c>
    </row>
    <row r="7" spans="1:22" x14ac:dyDescent="0.2">
      <c r="A7" s="3">
        <v>4</v>
      </c>
      <c r="B7" s="3" t="s">
        <v>24</v>
      </c>
      <c r="C7" s="32">
        <v>1</v>
      </c>
      <c r="D7" s="32">
        <v>5</v>
      </c>
      <c r="E7" s="32" t="str">
        <f t="shared" si="0"/>
        <v/>
      </c>
      <c r="F7" s="32" t="str">
        <f>IFERROR(INDEX(Sheet1!K:K,MATCH(技能突破!E7,Sheet1!J:J,0)),"")</f>
        <v/>
      </c>
      <c r="G7" s="32"/>
      <c r="H7" s="32"/>
      <c r="I7" s="32">
        <v>0</v>
      </c>
      <c r="J7" s="32"/>
    </row>
    <row r="8" spans="1:22" x14ac:dyDescent="0.2">
      <c r="A8" s="3">
        <v>5</v>
      </c>
      <c r="B8" s="3" t="s">
        <v>24</v>
      </c>
      <c r="C8" s="32">
        <v>2</v>
      </c>
      <c r="D8" s="32">
        <v>8</v>
      </c>
      <c r="E8" s="32" t="str">
        <f t="shared" si="0"/>
        <v>常服曹焱兵碎片</v>
      </c>
      <c r="F8" s="32">
        <f>IFERROR(INDEX(Sheet1!K:K,MATCH(技能突破!E8,Sheet1!J:J,0)),"")</f>
        <v>30</v>
      </c>
      <c r="G8" s="32">
        <v>1</v>
      </c>
      <c r="H8" s="32">
        <v>30</v>
      </c>
      <c r="I8" s="32">
        <v>0</v>
      </c>
      <c r="J8" s="32" t="s">
        <v>661</v>
      </c>
    </row>
    <row r="9" spans="1:22" x14ac:dyDescent="0.2">
      <c r="A9" s="3">
        <v>6</v>
      </c>
      <c r="B9" s="3" t="s">
        <v>24</v>
      </c>
      <c r="C9" s="32">
        <v>3</v>
      </c>
      <c r="D9" s="32">
        <v>10</v>
      </c>
      <c r="E9" s="32" t="str">
        <f t="shared" si="0"/>
        <v>常服曹焱兵碎片</v>
      </c>
      <c r="F9" s="32">
        <f>IFERROR(INDEX(Sheet1!K:K,MATCH(技能突破!E9,Sheet1!J:J,0)),"")</f>
        <v>30</v>
      </c>
      <c r="G9" s="32">
        <v>1</v>
      </c>
      <c r="H9" s="32">
        <v>30</v>
      </c>
      <c r="I9" s="32">
        <v>0</v>
      </c>
      <c r="J9" s="32" t="s">
        <v>661</v>
      </c>
    </row>
    <row r="10" spans="1:22" x14ac:dyDescent="0.2">
      <c r="A10" s="3">
        <v>7</v>
      </c>
      <c r="B10" s="3" t="s">
        <v>26</v>
      </c>
      <c r="C10" s="32">
        <v>1</v>
      </c>
      <c r="D10" s="32">
        <v>5</v>
      </c>
      <c r="E10" s="32" t="str">
        <f t="shared" si="0"/>
        <v/>
      </c>
      <c r="F10" s="32" t="str">
        <f>IFERROR(INDEX(Sheet1!K:K,MATCH(技能突破!E10,Sheet1!J:J,0)),"")</f>
        <v/>
      </c>
      <c r="G10" s="32"/>
      <c r="H10" s="32"/>
      <c r="I10" s="32">
        <v>0</v>
      </c>
      <c r="J10" s="32"/>
    </row>
    <row r="11" spans="1:22" x14ac:dyDescent="0.2">
      <c r="A11" s="3">
        <v>8</v>
      </c>
      <c r="B11" s="3" t="s">
        <v>26</v>
      </c>
      <c r="C11" s="32">
        <v>2</v>
      </c>
      <c r="D11" s="32">
        <v>8</v>
      </c>
      <c r="E11" s="32" t="str">
        <f t="shared" si="0"/>
        <v>曹玄亮碎片</v>
      </c>
      <c r="F11" s="32">
        <f>IFERROR(INDEX(Sheet1!K:K,MATCH(技能突破!E11,Sheet1!J:J,0)),"")</f>
        <v>20</v>
      </c>
      <c r="G11" s="32">
        <v>1</v>
      </c>
      <c r="H11" s="32">
        <v>30</v>
      </c>
      <c r="I11" s="32">
        <v>0</v>
      </c>
      <c r="J11" s="32" t="s">
        <v>661</v>
      </c>
    </row>
    <row r="12" spans="1:22" x14ac:dyDescent="0.2">
      <c r="A12" s="3">
        <v>9</v>
      </c>
      <c r="B12" s="3" t="s">
        <v>26</v>
      </c>
      <c r="C12" s="32">
        <v>3</v>
      </c>
      <c r="D12" s="32">
        <v>10</v>
      </c>
      <c r="E12" s="32" t="str">
        <f t="shared" si="0"/>
        <v>曹玄亮碎片</v>
      </c>
      <c r="F12" s="32">
        <f>IFERROR(INDEX(Sheet1!K:K,MATCH(技能突破!E12,Sheet1!J:J,0)),"")</f>
        <v>20</v>
      </c>
      <c r="G12" s="32">
        <v>1</v>
      </c>
      <c r="H12" s="32">
        <v>30</v>
      </c>
      <c r="I12" s="32">
        <v>0</v>
      </c>
      <c r="J12" s="32" t="s">
        <v>661</v>
      </c>
    </row>
    <row r="13" spans="1:22" x14ac:dyDescent="0.2">
      <c r="A13" s="3">
        <v>10</v>
      </c>
      <c r="B13" s="3" t="s">
        <v>28</v>
      </c>
      <c r="C13" s="32">
        <v>1</v>
      </c>
      <c r="D13" s="32">
        <v>5</v>
      </c>
      <c r="E13" s="32" t="str">
        <f t="shared" si="0"/>
        <v/>
      </c>
      <c r="F13" s="32" t="str">
        <f>IFERROR(INDEX(Sheet1!K:K,MATCH(技能突破!E13,Sheet1!J:J,0)),"")</f>
        <v/>
      </c>
      <c r="G13" s="32"/>
      <c r="H13" s="32"/>
      <c r="I13" s="32">
        <v>0</v>
      </c>
      <c r="J13" s="32"/>
    </row>
    <row r="14" spans="1:22" x14ac:dyDescent="0.2">
      <c r="A14" s="3">
        <v>11</v>
      </c>
      <c r="B14" s="3" t="s">
        <v>28</v>
      </c>
      <c r="C14" s="32">
        <v>2</v>
      </c>
      <c r="D14" s="32">
        <v>8</v>
      </c>
      <c r="E14" s="32" t="str">
        <f t="shared" si="0"/>
        <v>曹玄亮碎片</v>
      </c>
      <c r="F14" s="32">
        <f>IFERROR(INDEX(Sheet1!K:K,MATCH(技能突破!E14,Sheet1!J:J,0)),"")</f>
        <v>20</v>
      </c>
      <c r="G14" s="32">
        <v>1</v>
      </c>
      <c r="H14" s="32">
        <v>30</v>
      </c>
      <c r="I14" s="32">
        <v>0</v>
      </c>
      <c r="J14" s="32" t="s">
        <v>661</v>
      </c>
    </row>
    <row r="15" spans="1:22" x14ac:dyDescent="0.2">
      <c r="A15" s="3">
        <v>12</v>
      </c>
      <c r="B15" s="3" t="s">
        <v>28</v>
      </c>
      <c r="C15" s="32">
        <v>3</v>
      </c>
      <c r="D15" s="32">
        <v>10</v>
      </c>
      <c r="E15" s="32" t="str">
        <f t="shared" si="0"/>
        <v>曹玄亮碎片</v>
      </c>
      <c r="F15" s="32">
        <f>IFERROR(INDEX(Sheet1!K:K,MATCH(技能突破!E15,Sheet1!J:J,0)),"")</f>
        <v>20</v>
      </c>
      <c r="G15" s="32">
        <v>1</v>
      </c>
      <c r="H15" s="32">
        <v>30</v>
      </c>
      <c r="I15" s="32">
        <v>0</v>
      </c>
      <c r="J15" s="32" t="s">
        <v>661</v>
      </c>
    </row>
    <row r="16" spans="1:22" x14ac:dyDescent="0.2">
      <c r="A16" s="3">
        <v>13</v>
      </c>
      <c r="B16" s="3" t="s">
        <v>30</v>
      </c>
      <c r="C16" s="32">
        <v>1</v>
      </c>
      <c r="D16" s="32">
        <v>5</v>
      </c>
      <c r="E16" s="32" t="str">
        <f t="shared" si="0"/>
        <v/>
      </c>
      <c r="F16" s="32" t="str">
        <f>IFERROR(INDEX(Sheet1!K:K,MATCH(技能突破!E16,Sheet1!J:J,0)),"")</f>
        <v/>
      </c>
      <c r="G16" s="32"/>
      <c r="H16" s="32"/>
      <c r="I16" s="32">
        <v>0</v>
      </c>
      <c r="J16" s="32"/>
    </row>
    <row r="17" spans="1:10" x14ac:dyDescent="0.2">
      <c r="A17" s="3">
        <v>14</v>
      </c>
      <c r="B17" s="3" t="s">
        <v>30</v>
      </c>
      <c r="C17" s="32">
        <v>2</v>
      </c>
      <c r="D17" s="32">
        <v>8</v>
      </c>
      <c r="E17" s="32" t="str">
        <f t="shared" si="0"/>
        <v>战斗夏玲碎片</v>
      </c>
      <c r="F17" s="32">
        <f>IFERROR(INDEX(Sheet1!K:K,MATCH(技能突破!E17,Sheet1!J:J,0)),"")</f>
        <v>30</v>
      </c>
      <c r="G17" s="32">
        <v>1</v>
      </c>
      <c r="H17" s="32">
        <v>30</v>
      </c>
      <c r="I17" s="32">
        <v>0</v>
      </c>
      <c r="J17" s="32" t="s">
        <v>661</v>
      </c>
    </row>
    <row r="18" spans="1:10" x14ac:dyDescent="0.2">
      <c r="A18" s="3">
        <v>15</v>
      </c>
      <c r="B18" s="3" t="s">
        <v>30</v>
      </c>
      <c r="C18" s="32">
        <v>3</v>
      </c>
      <c r="D18" s="32">
        <v>10</v>
      </c>
      <c r="E18" s="32" t="str">
        <f t="shared" si="0"/>
        <v>战斗夏玲碎片</v>
      </c>
      <c r="F18" s="32">
        <f>IFERROR(INDEX(Sheet1!K:K,MATCH(技能突破!E18,Sheet1!J:J,0)),"")</f>
        <v>30</v>
      </c>
      <c r="G18" s="32">
        <v>1</v>
      </c>
      <c r="H18" s="32">
        <v>30</v>
      </c>
      <c r="I18" s="32">
        <v>0</v>
      </c>
      <c r="J18" s="32" t="s">
        <v>661</v>
      </c>
    </row>
    <row r="19" spans="1:10" x14ac:dyDescent="0.2">
      <c r="A19" s="3">
        <v>16</v>
      </c>
      <c r="B19" s="3" t="s">
        <v>31</v>
      </c>
      <c r="C19" s="32">
        <v>1</v>
      </c>
      <c r="D19" s="32">
        <v>5</v>
      </c>
      <c r="E19" s="32" t="str">
        <f t="shared" si="0"/>
        <v/>
      </c>
      <c r="F19" s="32" t="str">
        <f>IFERROR(INDEX(Sheet1!K:K,MATCH(技能突破!E19,Sheet1!J:J,0)),"")</f>
        <v/>
      </c>
      <c r="G19" s="32"/>
      <c r="H19" s="32"/>
      <c r="I19" s="32">
        <v>0</v>
      </c>
      <c r="J19" s="32"/>
    </row>
    <row r="20" spans="1:10" x14ac:dyDescent="0.2">
      <c r="A20" s="3">
        <v>17</v>
      </c>
      <c r="B20" s="3" t="s">
        <v>31</v>
      </c>
      <c r="C20" s="32">
        <v>2</v>
      </c>
      <c r="D20" s="32">
        <v>8</v>
      </c>
      <c r="E20" s="32" t="str">
        <f t="shared" si="0"/>
        <v>战斗夏玲碎片</v>
      </c>
      <c r="F20" s="32">
        <f>IFERROR(INDEX(Sheet1!K:K,MATCH(技能突破!E20,Sheet1!J:J,0)),"")</f>
        <v>30</v>
      </c>
      <c r="G20" s="32">
        <v>1</v>
      </c>
      <c r="H20" s="32">
        <v>30</v>
      </c>
      <c r="I20" s="32">
        <v>0</v>
      </c>
      <c r="J20" s="32" t="s">
        <v>661</v>
      </c>
    </row>
    <row r="21" spans="1:10" x14ac:dyDescent="0.2">
      <c r="A21" s="3">
        <v>18</v>
      </c>
      <c r="B21" s="3" t="s">
        <v>31</v>
      </c>
      <c r="C21" s="32">
        <v>3</v>
      </c>
      <c r="D21" s="32">
        <v>10</v>
      </c>
      <c r="E21" s="32" t="str">
        <f t="shared" si="0"/>
        <v>战斗夏玲碎片</v>
      </c>
      <c r="F21" s="32">
        <f>IFERROR(INDEX(Sheet1!K:K,MATCH(技能突破!E21,Sheet1!J:J,0)),"")</f>
        <v>30</v>
      </c>
      <c r="G21" s="32">
        <v>1</v>
      </c>
      <c r="H21" s="32">
        <v>30</v>
      </c>
      <c r="I21" s="32">
        <v>0</v>
      </c>
      <c r="J21" s="32" t="s">
        <v>661</v>
      </c>
    </row>
    <row r="22" spans="1:10" x14ac:dyDescent="0.2">
      <c r="A22" s="3">
        <v>19</v>
      </c>
      <c r="B22" s="3" t="s">
        <v>33</v>
      </c>
      <c r="C22" s="32">
        <v>1</v>
      </c>
      <c r="D22" s="32">
        <v>5</v>
      </c>
      <c r="E22" s="32" t="str">
        <f t="shared" si="0"/>
        <v/>
      </c>
      <c r="F22" s="32" t="str">
        <f>IFERROR(INDEX(Sheet1!K:K,MATCH(技能突破!E22,Sheet1!J:J,0)),"")</f>
        <v/>
      </c>
      <c r="G22" s="32"/>
      <c r="H22" s="32"/>
      <c r="I22" s="32">
        <v>0</v>
      </c>
      <c r="J22" s="32"/>
    </row>
    <row r="23" spans="1:10" x14ac:dyDescent="0.2">
      <c r="A23" s="3">
        <v>20</v>
      </c>
      <c r="B23" s="3" t="s">
        <v>33</v>
      </c>
      <c r="C23" s="32">
        <v>2</v>
      </c>
      <c r="D23" s="32">
        <v>8</v>
      </c>
      <c r="E23" s="32" t="str">
        <f t="shared" si="0"/>
        <v>项昆仑碎片</v>
      </c>
      <c r="F23" s="32">
        <f>IFERROR(INDEX(Sheet1!K:K,MATCH(技能突破!E23,Sheet1!J:J,0)),"")</f>
        <v>45</v>
      </c>
      <c r="G23" s="32">
        <v>1</v>
      </c>
      <c r="H23" s="32">
        <v>30</v>
      </c>
      <c r="I23" s="32">
        <v>0</v>
      </c>
      <c r="J23" s="32" t="s">
        <v>661</v>
      </c>
    </row>
    <row r="24" spans="1:10" x14ac:dyDescent="0.2">
      <c r="A24" s="3">
        <v>21</v>
      </c>
      <c r="B24" s="3" t="s">
        <v>33</v>
      </c>
      <c r="C24" s="32">
        <v>3</v>
      </c>
      <c r="D24" s="32">
        <v>10</v>
      </c>
      <c r="E24" s="32" t="str">
        <f t="shared" si="0"/>
        <v>项昆仑碎片</v>
      </c>
      <c r="F24" s="32">
        <f>IFERROR(INDEX(Sheet1!K:K,MATCH(技能突破!E24,Sheet1!J:J,0)),"")</f>
        <v>45</v>
      </c>
      <c r="G24" s="32">
        <v>1</v>
      </c>
      <c r="H24" s="32">
        <v>30</v>
      </c>
      <c r="I24" s="32">
        <v>0</v>
      </c>
      <c r="J24" s="32" t="s">
        <v>661</v>
      </c>
    </row>
    <row r="25" spans="1:10" x14ac:dyDescent="0.2">
      <c r="A25" s="3">
        <v>22</v>
      </c>
      <c r="B25" s="3" t="s">
        <v>35</v>
      </c>
      <c r="C25" s="32">
        <v>1</v>
      </c>
      <c r="D25" s="32">
        <v>5</v>
      </c>
      <c r="E25" s="32" t="str">
        <f t="shared" si="0"/>
        <v/>
      </c>
      <c r="F25" s="32" t="str">
        <f>IFERROR(INDEX(Sheet1!K:K,MATCH(技能突破!E25,Sheet1!J:J,0)),"")</f>
        <v/>
      </c>
      <c r="G25" s="32"/>
      <c r="H25" s="32"/>
      <c r="I25" s="32">
        <v>0</v>
      </c>
      <c r="J25" s="32"/>
    </row>
    <row r="26" spans="1:10" x14ac:dyDescent="0.2">
      <c r="A26" s="3">
        <v>23</v>
      </c>
      <c r="B26" s="3" t="s">
        <v>35</v>
      </c>
      <c r="C26" s="32">
        <v>2</v>
      </c>
      <c r="D26" s="32">
        <v>8</v>
      </c>
      <c r="E26" s="32" t="str">
        <f t="shared" si="0"/>
        <v>项昆仑碎片</v>
      </c>
      <c r="F26" s="32">
        <f>IFERROR(INDEX(Sheet1!K:K,MATCH(技能突破!E26,Sheet1!J:J,0)),"")</f>
        <v>45</v>
      </c>
      <c r="G26" s="32">
        <v>1</v>
      </c>
      <c r="H26" s="32">
        <v>30</v>
      </c>
      <c r="I26" s="32">
        <v>0</v>
      </c>
      <c r="J26" s="32" t="s">
        <v>661</v>
      </c>
    </row>
    <row r="27" spans="1:10" x14ac:dyDescent="0.2">
      <c r="A27" s="3">
        <v>24</v>
      </c>
      <c r="B27" s="3" t="s">
        <v>35</v>
      </c>
      <c r="C27" s="32">
        <v>3</v>
      </c>
      <c r="D27" s="32">
        <v>10</v>
      </c>
      <c r="E27" s="32" t="str">
        <f t="shared" si="0"/>
        <v>项昆仑碎片</v>
      </c>
      <c r="F27" s="32">
        <f>IFERROR(INDEX(Sheet1!K:K,MATCH(技能突破!E27,Sheet1!J:J,0)),"")</f>
        <v>45</v>
      </c>
      <c r="G27" s="32">
        <v>1</v>
      </c>
      <c r="H27" s="32">
        <v>30</v>
      </c>
      <c r="I27" s="32">
        <v>0</v>
      </c>
      <c r="J27" s="32" t="s">
        <v>661</v>
      </c>
    </row>
    <row r="28" spans="1:10" x14ac:dyDescent="0.2">
      <c r="A28" s="3">
        <v>25</v>
      </c>
      <c r="B28" s="3" t="s">
        <v>37</v>
      </c>
      <c r="C28" s="32">
        <v>1</v>
      </c>
      <c r="D28" s="32">
        <v>5</v>
      </c>
      <c r="E28" s="32" t="str">
        <f t="shared" si="0"/>
        <v/>
      </c>
      <c r="F28" s="32" t="str">
        <f>IFERROR(INDEX(Sheet1!K:K,MATCH(技能突破!E28,Sheet1!J:J,0)),"")</f>
        <v/>
      </c>
      <c r="G28" s="32"/>
      <c r="H28" s="32"/>
      <c r="I28" s="32">
        <v>0</v>
      </c>
      <c r="J28" s="32"/>
    </row>
    <row r="29" spans="1:10" x14ac:dyDescent="0.2">
      <c r="A29" s="3">
        <v>26</v>
      </c>
      <c r="B29" s="3" t="s">
        <v>37</v>
      </c>
      <c r="C29" s="32">
        <v>2</v>
      </c>
      <c r="D29" s="32">
        <v>8</v>
      </c>
      <c r="E29" s="32" t="str">
        <f t="shared" si="0"/>
        <v>刘羽禅碎片</v>
      </c>
      <c r="F29" s="32">
        <f>IFERROR(INDEX(Sheet1!K:K,MATCH(技能突破!E29,Sheet1!J:J,0)),"")</f>
        <v>45</v>
      </c>
      <c r="G29" s="32">
        <v>1</v>
      </c>
      <c r="H29" s="32">
        <v>30</v>
      </c>
      <c r="I29" s="32">
        <v>0</v>
      </c>
      <c r="J29" s="32" t="s">
        <v>661</v>
      </c>
    </row>
    <row r="30" spans="1:10" x14ac:dyDescent="0.2">
      <c r="A30" s="3">
        <v>27</v>
      </c>
      <c r="B30" s="3" t="s">
        <v>37</v>
      </c>
      <c r="C30" s="32">
        <v>3</v>
      </c>
      <c r="D30" s="32">
        <v>10</v>
      </c>
      <c r="E30" s="32" t="str">
        <f t="shared" si="0"/>
        <v>刘羽禅碎片</v>
      </c>
      <c r="F30" s="32">
        <f>IFERROR(INDEX(Sheet1!K:K,MATCH(技能突破!E30,Sheet1!J:J,0)),"")</f>
        <v>45</v>
      </c>
      <c r="G30" s="32">
        <v>1</v>
      </c>
      <c r="H30" s="32">
        <v>30</v>
      </c>
      <c r="I30" s="32">
        <v>0</v>
      </c>
      <c r="J30" s="32" t="s">
        <v>661</v>
      </c>
    </row>
    <row r="31" spans="1:10" x14ac:dyDescent="0.2">
      <c r="A31" s="3">
        <v>28</v>
      </c>
      <c r="B31" s="3" t="s">
        <v>39</v>
      </c>
      <c r="C31" s="32">
        <v>1</v>
      </c>
      <c r="D31" s="32">
        <v>5</v>
      </c>
      <c r="E31" s="32" t="str">
        <f t="shared" si="0"/>
        <v/>
      </c>
      <c r="F31" s="32" t="str">
        <f>IFERROR(INDEX(Sheet1!K:K,MATCH(技能突破!E31,Sheet1!J:J,0)),"")</f>
        <v/>
      </c>
      <c r="G31" s="32"/>
      <c r="H31" s="32"/>
      <c r="I31" s="32">
        <v>0</v>
      </c>
      <c r="J31" s="32"/>
    </row>
    <row r="32" spans="1:10" x14ac:dyDescent="0.2">
      <c r="A32" s="3">
        <v>29</v>
      </c>
      <c r="B32" s="3" t="s">
        <v>39</v>
      </c>
      <c r="C32" s="32">
        <v>2</v>
      </c>
      <c r="D32" s="32">
        <v>8</v>
      </c>
      <c r="E32" s="32" t="str">
        <f t="shared" si="0"/>
        <v>刘羽禅碎片</v>
      </c>
      <c r="F32" s="32">
        <f>IFERROR(INDEX(Sheet1!K:K,MATCH(技能突破!E32,Sheet1!J:J,0)),"")</f>
        <v>45</v>
      </c>
      <c r="G32" s="32">
        <v>1</v>
      </c>
      <c r="H32" s="32">
        <v>30</v>
      </c>
      <c r="I32" s="32">
        <v>0</v>
      </c>
      <c r="J32" s="32" t="s">
        <v>661</v>
      </c>
    </row>
    <row r="33" spans="1:10" x14ac:dyDescent="0.2">
      <c r="A33" s="3">
        <v>30</v>
      </c>
      <c r="B33" s="3" t="s">
        <v>39</v>
      </c>
      <c r="C33" s="32">
        <v>3</v>
      </c>
      <c r="D33" s="32">
        <v>10</v>
      </c>
      <c r="E33" s="32" t="str">
        <f t="shared" si="0"/>
        <v>刘羽禅碎片</v>
      </c>
      <c r="F33" s="32">
        <f>IFERROR(INDEX(Sheet1!K:K,MATCH(技能突破!E33,Sheet1!J:J,0)),"")</f>
        <v>45</v>
      </c>
      <c r="G33" s="32">
        <v>1</v>
      </c>
      <c r="H33" s="32">
        <v>30</v>
      </c>
      <c r="I33" s="32">
        <v>0</v>
      </c>
      <c r="J33" s="32" t="s">
        <v>661</v>
      </c>
    </row>
    <row r="34" spans="1:10" x14ac:dyDescent="0.2">
      <c r="A34" s="3">
        <v>31</v>
      </c>
      <c r="B34" s="3" t="s">
        <v>1005</v>
      </c>
      <c r="C34" s="32">
        <v>1</v>
      </c>
      <c r="D34" s="32">
        <v>5</v>
      </c>
      <c r="E34" s="32" t="str">
        <f t="shared" si="0"/>
        <v/>
      </c>
      <c r="F34" s="32" t="str">
        <f>IFERROR(INDEX(Sheet1!K:K,MATCH(技能突破!E34,Sheet1!J:J,0)),"")</f>
        <v/>
      </c>
      <c r="G34" s="32"/>
      <c r="H34" s="32"/>
      <c r="I34" s="32">
        <v>0</v>
      </c>
      <c r="J34" s="32"/>
    </row>
    <row r="35" spans="1:10" x14ac:dyDescent="0.2">
      <c r="A35" s="3">
        <v>32</v>
      </c>
      <c r="B35" s="3" t="s">
        <v>1005</v>
      </c>
      <c r="C35" s="32">
        <v>2</v>
      </c>
      <c r="D35" s="32">
        <v>8</v>
      </c>
      <c r="E35" s="32" t="str">
        <f t="shared" si="0"/>
        <v>红莲缇娜碎片</v>
      </c>
      <c r="F35" s="32" t="str">
        <f>IFERROR(INDEX(Sheet1!K:K,MATCH(技能突破!E35,Sheet1!J:J,0)),"")</f>
        <v/>
      </c>
      <c r="G35" s="32">
        <v>1</v>
      </c>
      <c r="H35" s="32">
        <v>30</v>
      </c>
      <c r="I35" s="32">
        <v>0</v>
      </c>
      <c r="J35" s="32" t="s">
        <v>661</v>
      </c>
    </row>
    <row r="36" spans="1:10" x14ac:dyDescent="0.2">
      <c r="A36" s="3">
        <v>33</v>
      </c>
      <c r="B36" s="3" t="s">
        <v>1005</v>
      </c>
      <c r="C36" s="32">
        <v>3</v>
      </c>
      <c r="D36" s="32">
        <v>10</v>
      </c>
      <c r="E36" s="32" t="str">
        <f t="shared" si="0"/>
        <v>红莲缇娜碎片</v>
      </c>
      <c r="F36" s="32" t="str">
        <f>IFERROR(INDEX(Sheet1!K:K,MATCH(技能突破!E36,Sheet1!J:J,0)),"")</f>
        <v/>
      </c>
      <c r="G36" s="32">
        <v>1</v>
      </c>
      <c r="H36" s="32">
        <v>30</v>
      </c>
      <c r="I36" s="32">
        <v>0</v>
      </c>
      <c r="J36" s="32" t="s">
        <v>661</v>
      </c>
    </row>
    <row r="37" spans="1:10" x14ac:dyDescent="0.2">
      <c r="A37" s="3">
        <v>34</v>
      </c>
      <c r="B37" s="3" t="s">
        <v>1007</v>
      </c>
      <c r="C37" s="32">
        <v>1</v>
      </c>
      <c r="D37" s="32">
        <v>5</v>
      </c>
      <c r="E37" s="32" t="str">
        <f t="shared" si="0"/>
        <v/>
      </c>
      <c r="F37" s="32" t="str">
        <f>IFERROR(INDEX(Sheet1!K:K,MATCH(技能突破!E37,Sheet1!J:J,0)),"")</f>
        <v/>
      </c>
      <c r="G37" s="32"/>
      <c r="H37" s="32"/>
      <c r="I37" s="32">
        <v>0</v>
      </c>
      <c r="J37" s="32"/>
    </row>
    <row r="38" spans="1:10" x14ac:dyDescent="0.2">
      <c r="A38" s="3">
        <v>35</v>
      </c>
      <c r="B38" s="3" t="s">
        <v>1007</v>
      </c>
      <c r="C38" s="32">
        <v>2</v>
      </c>
      <c r="D38" s="32">
        <v>8</v>
      </c>
      <c r="E38" s="32" t="str">
        <f t="shared" si="0"/>
        <v>红莲缇娜碎片</v>
      </c>
      <c r="F38" s="32" t="str">
        <f>IFERROR(INDEX(Sheet1!K:K,MATCH(技能突破!E38,Sheet1!J:J,0)),"")</f>
        <v/>
      </c>
      <c r="G38" s="32">
        <v>1</v>
      </c>
      <c r="H38" s="32">
        <v>30</v>
      </c>
      <c r="I38" s="32">
        <v>0</v>
      </c>
      <c r="J38" s="32" t="s">
        <v>661</v>
      </c>
    </row>
    <row r="39" spans="1:10" x14ac:dyDescent="0.2">
      <c r="A39" s="3">
        <v>36</v>
      </c>
      <c r="B39" s="3" t="s">
        <v>1007</v>
      </c>
      <c r="C39" s="32">
        <v>3</v>
      </c>
      <c r="D39" s="32">
        <v>10</v>
      </c>
      <c r="E39" s="32" t="str">
        <f t="shared" si="0"/>
        <v>红莲缇娜碎片</v>
      </c>
      <c r="F39" s="32" t="str">
        <f>IFERROR(INDEX(Sheet1!K:K,MATCH(技能突破!E39,Sheet1!J:J,0)),"")</f>
        <v/>
      </c>
      <c r="G39" s="32">
        <v>1</v>
      </c>
      <c r="H39" s="32">
        <v>30</v>
      </c>
      <c r="I39" s="32">
        <v>0</v>
      </c>
      <c r="J39" s="32" t="s">
        <v>661</v>
      </c>
    </row>
    <row r="40" spans="1:10" x14ac:dyDescent="0.2">
      <c r="A40" s="3">
        <v>37</v>
      </c>
      <c r="B40" s="3" t="s">
        <v>45</v>
      </c>
      <c r="C40" s="32">
        <v>1</v>
      </c>
      <c r="D40" s="32">
        <v>5</v>
      </c>
      <c r="E40" s="32" t="str">
        <f t="shared" si="0"/>
        <v/>
      </c>
      <c r="F40" s="32" t="str">
        <f>IFERROR(INDEX(Sheet1!K:K,MATCH(技能突破!E40,Sheet1!J:J,0)),"")</f>
        <v/>
      </c>
      <c r="G40" s="32"/>
      <c r="H40" s="32"/>
      <c r="I40" s="32">
        <v>0</v>
      </c>
      <c r="J40" s="32"/>
    </row>
    <row r="41" spans="1:10" x14ac:dyDescent="0.2">
      <c r="A41" s="3">
        <v>38</v>
      </c>
      <c r="B41" s="3" t="s">
        <v>45</v>
      </c>
      <c r="C41" s="32">
        <v>2</v>
      </c>
      <c r="D41" s="32">
        <v>8</v>
      </c>
      <c r="E41" s="32" t="str">
        <f t="shared" si="0"/>
        <v>战斗曹焱兵碎片</v>
      </c>
      <c r="F41" s="32">
        <f>IFERROR(INDEX(Sheet1!K:K,MATCH(技能突破!E41,Sheet1!J:J,0)),"")</f>
        <v>45</v>
      </c>
      <c r="G41" s="32">
        <v>1</v>
      </c>
      <c r="H41" s="32">
        <v>30</v>
      </c>
      <c r="I41" s="32">
        <v>0</v>
      </c>
      <c r="J41" s="32" t="s">
        <v>661</v>
      </c>
    </row>
    <row r="42" spans="1:10" x14ac:dyDescent="0.2">
      <c r="A42" s="3">
        <v>39</v>
      </c>
      <c r="B42" s="3" t="s">
        <v>45</v>
      </c>
      <c r="C42" s="32">
        <v>3</v>
      </c>
      <c r="D42" s="32">
        <v>10</v>
      </c>
      <c r="E42" s="32" t="str">
        <f t="shared" si="0"/>
        <v>战斗曹焱兵碎片</v>
      </c>
      <c r="F42" s="32">
        <f>IFERROR(INDEX(Sheet1!K:K,MATCH(技能突破!E42,Sheet1!J:J,0)),"")</f>
        <v>45</v>
      </c>
      <c r="G42" s="32">
        <v>1</v>
      </c>
      <c r="H42" s="32">
        <v>30</v>
      </c>
      <c r="I42" s="32">
        <v>0</v>
      </c>
      <c r="J42" s="32" t="s">
        <v>661</v>
      </c>
    </row>
    <row r="43" spans="1:10" x14ac:dyDescent="0.2">
      <c r="A43" s="3">
        <v>40</v>
      </c>
      <c r="B43" s="3" t="s">
        <v>47</v>
      </c>
      <c r="C43" s="32">
        <v>1</v>
      </c>
      <c r="D43" s="32">
        <v>5</v>
      </c>
      <c r="E43" s="32" t="str">
        <f t="shared" si="0"/>
        <v/>
      </c>
      <c r="F43" s="32" t="str">
        <f>IFERROR(INDEX(Sheet1!K:K,MATCH(技能突破!E43,Sheet1!J:J,0)),"")</f>
        <v/>
      </c>
      <c r="G43" s="32"/>
      <c r="H43" s="32"/>
      <c r="I43" s="32">
        <v>0</v>
      </c>
      <c r="J43" s="32"/>
    </row>
    <row r="44" spans="1:10" x14ac:dyDescent="0.2">
      <c r="A44" s="3">
        <v>41</v>
      </c>
      <c r="B44" s="3" t="s">
        <v>47</v>
      </c>
      <c r="C44" s="32">
        <v>2</v>
      </c>
      <c r="D44" s="32">
        <v>8</v>
      </c>
      <c r="E44" s="32" t="str">
        <f t="shared" si="0"/>
        <v>战斗曹焱兵碎片</v>
      </c>
      <c r="F44" s="32">
        <f>IFERROR(INDEX(Sheet1!K:K,MATCH(技能突破!E44,Sheet1!J:J,0)),"")</f>
        <v>45</v>
      </c>
      <c r="G44" s="32">
        <v>1</v>
      </c>
      <c r="H44" s="32">
        <v>30</v>
      </c>
      <c r="I44" s="32">
        <v>0</v>
      </c>
      <c r="J44" s="32" t="s">
        <v>661</v>
      </c>
    </row>
    <row r="45" spans="1:10" x14ac:dyDescent="0.2">
      <c r="A45" s="3">
        <v>42</v>
      </c>
      <c r="B45" s="3" t="s">
        <v>47</v>
      </c>
      <c r="C45" s="32">
        <v>3</v>
      </c>
      <c r="D45" s="32">
        <v>10</v>
      </c>
      <c r="E45" s="32" t="str">
        <f t="shared" si="0"/>
        <v>战斗曹焱兵碎片</v>
      </c>
      <c r="F45" s="32">
        <f>IFERROR(INDEX(Sheet1!K:K,MATCH(技能突破!E45,Sheet1!J:J,0)),"")</f>
        <v>45</v>
      </c>
      <c r="G45" s="32">
        <v>1</v>
      </c>
      <c r="H45" s="32">
        <v>30</v>
      </c>
      <c r="I45" s="32">
        <v>0</v>
      </c>
      <c r="J45" s="32" t="s">
        <v>661</v>
      </c>
    </row>
    <row r="46" spans="1:10" x14ac:dyDescent="0.2">
      <c r="A46" s="3">
        <v>43</v>
      </c>
      <c r="B46" s="3" t="s">
        <v>1011</v>
      </c>
      <c r="C46" s="32">
        <v>1</v>
      </c>
      <c r="D46" s="32">
        <v>5</v>
      </c>
      <c r="E46" s="32" t="str">
        <f t="shared" si="0"/>
        <v/>
      </c>
      <c r="F46" s="32" t="str">
        <f>IFERROR(INDEX(Sheet1!K:K,MATCH(技能突破!E46,Sheet1!J:J,0)),"")</f>
        <v/>
      </c>
      <c r="G46" s="32"/>
      <c r="H46" s="32"/>
      <c r="I46" s="32">
        <v>0</v>
      </c>
      <c r="J46" s="32"/>
    </row>
    <row r="47" spans="1:10" x14ac:dyDescent="0.2">
      <c r="A47" s="3">
        <v>44</v>
      </c>
      <c r="B47" s="3" t="s">
        <v>1011</v>
      </c>
      <c r="C47" s="32">
        <v>2</v>
      </c>
      <c r="D47" s="32">
        <v>8</v>
      </c>
      <c r="E47" s="32" t="str">
        <f t="shared" si="0"/>
        <v>黑尔坎普碎片</v>
      </c>
      <c r="F47" s="32" t="str">
        <f>IFERROR(INDEX(Sheet1!K:K,MATCH(技能突破!E47,Sheet1!J:J,0)),"")</f>
        <v/>
      </c>
      <c r="G47" s="32">
        <v>1</v>
      </c>
      <c r="H47" s="32">
        <v>30</v>
      </c>
      <c r="I47" s="32">
        <v>0</v>
      </c>
      <c r="J47" s="32" t="s">
        <v>661</v>
      </c>
    </row>
    <row r="48" spans="1:10" x14ac:dyDescent="0.2">
      <c r="A48" s="3">
        <v>45</v>
      </c>
      <c r="B48" s="3" t="s">
        <v>1011</v>
      </c>
      <c r="C48" s="32">
        <v>3</v>
      </c>
      <c r="D48" s="32">
        <v>10</v>
      </c>
      <c r="E48" s="32" t="str">
        <f t="shared" si="0"/>
        <v>黑尔坎普碎片</v>
      </c>
      <c r="F48" s="32" t="str">
        <f>IFERROR(INDEX(Sheet1!K:K,MATCH(技能突破!E48,Sheet1!J:J,0)),"")</f>
        <v/>
      </c>
      <c r="G48" s="32">
        <v>1</v>
      </c>
      <c r="H48" s="32">
        <v>30</v>
      </c>
      <c r="I48" s="32">
        <v>0</v>
      </c>
      <c r="J48" s="32" t="s">
        <v>661</v>
      </c>
    </row>
    <row r="49" spans="1:10" x14ac:dyDescent="0.2">
      <c r="A49" s="3">
        <v>46</v>
      </c>
      <c r="B49" s="3" t="s">
        <v>1012</v>
      </c>
      <c r="C49" s="32">
        <v>1</v>
      </c>
      <c r="D49" s="32">
        <v>5</v>
      </c>
      <c r="E49" s="32" t="str">
        <f t="shared" si="0"/>
        <v/>
      </c>
      <c r="F49" s="32" t="str">
        <f>IFERROR(INDEX(Sheet1!K:K,MATCH(技能突破!E49,Sheet1!J:J,0)),"")</f>
        <v/>
      </c>
      <c r="G49" s="32"/>
      <c r="H49" s="32"/>
      <c r="I49" s="32">
        <v>0</v>
      </c>
      <c r="J49" s="32"/>
    </row>
    <row r="50" spans="1:10" x14ac:dyDescent="0.2">
      <c r="A50" s="3">
        <v>47</v>
      </c>
      <c r="B50" s="3" t="s">
        <v>1012</v>
      </c>
      <c r="C50" s="32">
        <v>2</v>
      </c>
      <c r="D50" s="32">
        <v>8</v>
      </c>
      <c r="E50" s="32" t="str">
        <f t="shared" si="0"/>
        <v>黑尔坎普碎片</v>
      </c>
      <c r="F50" s="32" t="str">
        <f>IFERROR(INDEX(Sheet1!K:K,MATCH(技能突破!E50,Sheet1!J:J,0)),"")</f>
        <v/>
      </c>
      <c r="G50" s="32">
        <v>1</v>
      </c>
      <c r="H50" s="32">
        <v>30</v>
      </c>
      <c r="I50" s="32">
        <v>0</v>
      </c>
      <c r="J50" s="32" t="s">
        <v>661</v>
      </c>
    </row>
    <row r="51" spans="1:10" x14ac:dyDescent="0.2">
      <c r="A51" s="3">
        <v>48</v>
      </c>
      <c r="B51" s="3" t="s">
        <v>1012</v>
      </c>
      <c r="C51" s="32">
        <v>3</v>
      </c>
      <c r="D51" s="32">
        <v>10</v>
      </c>
      <c r="E51" s="32" t="str">
        <f t="shared" si="0"/>
        <v>黑尔坎普碎片</v>
      </c>
      <c r="F51" s="32" t="str">
        <f>IFERROR(INDEX(Sheet1!K:K,MATCH(技能突破!E51,Sheet1!J:J,0)),"")</f>
        <v/>
      </c>
      <c r="G51" s="32">
        <v>1</v>
      </c>
      <c r="H51" s="32">
        <v>30</v>
      </c>
      <c r="I51" s="32">
        <v>0</v>
      </c>
      <c r="J51" s="32" t="s">
        <v>661</v>
      </c>
    </row>
    <row r="52" spans="1:10" x14ac:dyDescent="0.2">
      <c r="A52" s="3">
        <v>49</v>
      </c>
      <c r="B52" s="3" t="s">
        <v>53</v>
      </c>
      <c r="C52" s="32">
        <v>1</v>
      </c>
      <c r="D52" s="32">
        <v>5</v>
      </c>
      <c r="E52" s="32" t="str">
        <f t="shared" si="0"/>
        <v/>
      </c>
      <c r="F52" s="32" t="str">
        <f>IFERROR(INDEX(Sheet1!K:K,MATCH(技能突破!E52,Sheet1!J:J,0)),"")</f>
        <v/>
      </c>
      <c r="G52" s="32"/>
      <c r="H52" s="32"/>
      <c r="I52" s="32">
        <v>0</v>
      </c>
      <c r="J52" s="32"/>
    </row>
    <row r="53" spans="1:10" x14ac:dyDescent="0.2">
      <c r="A53" s="3">
        <v>50</v>
      </c>
      <c r="B53" s="3" t="s">
        <v>53</v>
      </c>
      <c r="C53" s="32">
        <v>2</v>
      </c>
      <c r="D53" s="32">
        <v>8</v>
      </c>
      <c r="E53" s="32" t="str">
        <f t="shared" si="0"/>
        <v>北落师门碎片</v>
      </c>
      <c r="F53" s="32">
        <f>IFERROR(INDEX(Sheet1!K:K,MATCH(技能突破!E53,Sheet1!J:J,0)),"")</f>
        <v>30</v>
      </c>
      <c r="G53" s="32">
        <v>1</v>
      </c>
      <c r="H53" s="32">
        <v>30</v>
      </c>
      <c r="I53" s="32">
        <v>0</v>
      </c>
      <c r="J53" s="32" t="s">
        <v>661</v>
      </c>
    </row>
    <row r="54" spans="1:10" x14ac:dyDescent="0.2">
      <c r="A54" s="3">
        <v>51</v>
      </c>
      <c r="B54" s="3" t="s">
        <v>53</v>
      </c>
      <c r="C54" s="32">
        <v>3</v>
      </c>
      <c r="D54" s="32">
        <v>10</v>
      </c>
      <c r="E54" s="32" t="str">
        <f t="shared" si="0"/>
        <v>北落师门碎片</v>
      </c>
      <c r="F54" s="32">
        <f>IFERROR(INDEX(Sheet1!K:K,MATCH(技能突破!E54,Sheet1!J:J,0)),"")</f>
        <v>30</v>
      </c>
      <c r="G54" s="32">
        <v>1</v>
      </c>
      <c r="H54" s="32">
        <v>30</v>
      </c>
      <c r="I54" s="32">
        <v>0</v>
      </c>
      <c r="J54" s="32" t="s">
        <v>661</v>
      </c>
    </row>
    <row r="55" spans="1:10" x14ac:dyDescent="0.2">
      <c r="A55" s="3">
        <v>52</v>
      </c>
      <c r="B55" s="3" t="s">
        <v>55</v>
      </c>
      <c r="C55" s="32">
        <v>1</v>
      </c>
      <c r="D55" s="32">
        <v>5</v>
      </c>
      <c r="E55" s="32" t="str">
        <f t="shared" si="0"/>
        <v/>
      </c>
      <c r="F55" s="32" t="str">
        <f>IFERROR(INDEX(Sheet1!K:K,MATCH(技能突破!E55,Sheet1!J:J,0)),"")</f>
        <v/>
      </c>
      <c r="G55" s="32"/>
      <c r="H55" s="32"/>
      <c r="I55" s="32">
        <v>0</v>
      </c>
      <c r="J55" s="32"/>
    </row>
    <row r="56" spans="1:10" x14ac:dyDescent="0.2">
      <c r="A56" s="3">
        <v>53</v>
      </c>
      <c r="B56" s="3" t="s">
        <v>55</v>
      </c>
      <c r="C56" s="32">
        <v>2</v>
      </c>
      <c r="D56" s="32">
        <v>8</v>
      </c>
      <c r="E56" s="32" t="str">
        <f t="shared" si="0"/>
        <v>北落师门碎片</v>
      </c>
      <c r="F56" s="32">
        <f>IFERROR(INDEX(Sheet1!K:K,MATCH(技能突破!E56,Sheet1!J:J,0)),"")</f>
        <v>30</v>
      </c>
      <c r="G56" s="32">
        <v>1</v>
      </c>
      <c r="H56" s="32">
        <v>30</v>
      </c>
      <c r="I56" s="32">
        <v>0</v>
      </c>
      <c r="J56" s="32" t="s">
        <v>661</v>
      </c>
    </row>
    <row r="57" spans="1:10" x14ac:dyDescent="0.2">
      <c r="A57" s="3">
        <v>54</v>
      </c>
      <c r="B57" s="3" t="s">
        <v>55</v>
      </c>
      <c r="C57" s="32">
        <v>3</v>
      </c>
      <c r="D57" s="32">
        <v>10</v>
      </c>
      <c r="E57" s="32" t="str">
        <f t="shared" si="0"/>
        <v>北落师门碎片</v>
      </c>
      <c r="F57" s="32">
        <f>IFERROR(INDEX(Sheet1!K:K,MATCH(技能突破!E57,Sheet1!J:J,0)),"")</f>
        <v>30</v>
      </c>
      <c r="G57" s="32">
        <v>1</v>
      </c>
      <c r="H57" s="32">
        <v>30</v>
      </c>
      <c r="I57" s="32">
        <v>0</v>
      </c>
      <c r="J57" s="32" t="s">
        <v>661</v>
      </c>
    </row>
    <row r="58" spans="1:10" x14ac:dyDescent="0.2">
      <c r="A58" s="3">
        <v>55</v>
      </c>
      <c r="B58" s="3" t="s">
        <v>57</v>
      </c>
      <c r="C58" s="32">
        <v>1</v>
      </c>
      <c r="D58" s="32">
        <v>5</v>
      </c>
      <c r="E58" s="32" t="str">
        <f t="shared" si="0"/>
        <v/>
      </c>
      <c r="F58" s="32" t="str">
        <f>IFERROR(INDEX(Sheet1!K:K,MATCH(技能突破!E58,Sheet1!J:J,0)),"")</f>
        <v/>
      </c>
      <c r="G58" s="32"/>
      <c r="H58" s="32"/>
      <c r="I58" s="32">
        <v>0</v>
      </c>
      <c r="J58" s="32"/>
    </row>
    <row r="59" spans="1:10" x14ac:dyDescent="0.2">
      <c r="A59" s="3">
        <v>56</v>
      </c>
      <c r="B59" s="3" t="s">
        <v>57</v>
      </c>
      <c r="C59" s="32">
        <v>2</v>
      </c>
      <c r="D59" s="32">
        <v>8</v>
      </c>
      <c r="E59" s="32" t="str">
        <f t="shared" si="0"/>
        <v>盖文碎片</v>
      </c>
      <c r="F59" s="32">
        <f>IFERROR(INDEX(Sheet1!K:K,MATCH(技能突破!E59,Sheet1!J:J,0)),"")</f>
        <v>45</v>
      </c>
      <c r="G59" s="32">
        <v>1</v>
      </c>
      <c r="H59" s="32">
        <v>30</v>
      </c>
      <c r="I59" s="32">
        <v>0</v>
      </c>
      <c r="J59" s="32" t="s">
        <v>661</v>
      </c>
    </row>
    <row r="60" spans="1:10" x14ac:dyDescent="0.2">
      <c r="A60" s="3">
        <v>57</v>
      </c>
      <c r="B60" s="3" t="s">
        <v>57</v>
      </c>
      <c r="C60" s="32">
        <v>3</v>
      </c>
      <c r="D60" s="32">
        <v>10</v>
      </c>
      <c r="E60" s="32" t="str">
        <f t="shared" si="0"/>
        <v>盖文碎片</v>
      </c>
      <c r="F60" s="32">
        <f>IFERROR(INDEX(Sheet1!K:K,MATCH(技能突破!E60,Sheet1!J:J,0)),"")</f>
        <v>45</v>
      </c>
      <c r="G60" s="32">
        <v>1</v>
      </c>
      <c r="H60" s="32">
        <v>30</v>
      </c>
      <c r="I60" s="32">
        <v>0</v>
      </c>
      <c r="J60" s="32" t="s">
        <v>661</v>
      </c>
    </row>
    <row r="61" spans="1:10" x14ac:dyDescent="0.2">
      <c r="A61" s="3">
        <v>58</v>
      </c>
      <c r="B61" s="3" t="s">
        <v>59</v>
      </c>
      <c r="C61" s="32">
        <v>1</v>
      </c>
      <c r="D61" s="32">
        <v>5</v>
      </c>
      <c r="E61" s="32" t="str">
        <f t="shared" si="0"/>
        <v/>
      </c>
      <c r="F61" s="32" t="str">
        <f>IFERROR(INDEX(Sheet1!K:K,MATCH(技能突破!E61,Sheet1!J:J,0)),"")</f>
        <v/>
      </c>
      <c r="G61" s="32"/>
      <c r="H61" s="32"/>
      <c r="I61" s="32">
        <v>0</v>
      </c>
      <c r="J61" s="32"/>
    </row>
    <row r="62" spans="1:10" x14ac:dyDescent="0.2">
      <c r="A62" s="3">
        <v>59</v>
      </c>
      <c r="B62" s="3" t="s">
        <v>59</v>
      </c>
      <c r="C62" s="32">
        <v>2</v>
      </c>
      <c r="D62" s="32">
        <v>8</v>
      </c>
      <c r="E62" s="32" t="str">
        <f t="shared" si="0"/>
        <v>盖文碎片</v>
      </c>
      <c r="F62" s="32">
        <f>IFERROR(INDEX(Sheet1!K:K,MATCH(技能突破!E62,Sheet1!J:J,0)),"")</f>
        <v>45</v>
      </c>
      <c r="G62" s="32">
        <v>1</v>
      </c>
      <c r="H62" s="32">
        <v>30</v>
      </c>
      <c r="I62" s="32">
        <v>0</v>
      </c>
      <c r="J62" s="32" t="s">
        <v>661</v>
      </c>
    </row>
    <row r="63" spans="1:10" x14ac:dyDescent="0.2">
      <c r="A63" s="3">
        <v>60</v>
      </c>
      <c r="B63" s="3" t="s">
        <v>59</v>
      </c>
      <c r="C63" s="32">
        <v>3</v>
      </c>
      <c r="D63" s="32">
        <v>10</v>
      </c>
      <c r="E63" s="32" t="str">
        <f t="shared" si="0"/>
        <v>盖文碎片</v>
      </c>
      <c r="F63" s="32">
        <f>IFERROR(INDEX(Sheet1!K:K,MATCH(技能突破!E63,Sheet1!J:J,0)),"")</f>
        <v>45</v>
      </c>
      <c r="G63" s="32">
        <v>1</v>
      </c>
      <c r="H63" s="32">
        <v>30</v>
      </c>
      <c r="I63" s="32">
        <v>0</v>
      </c>
      <c r="J63" s="32" t="s">
        <v>661</v>
      </c>
    </row>
    <row r="64" spans="1:10" x14ac:dyDescent="0.2">
      <c r="A64" s="3">
        <v>61</v>
      </c>
      <c r="B64" s="3" t="s">
        <v>61</v>
      </c>
      <c r="C64" s="32">
        <v>1</v>
      </c>
      <c r="D64" s="32">
        <v>5</v>
      </c>
      <c r="E64" s="32" t="str">
        <f t="shared" ref="E64:E75" si="1">IF(C64=1,"",IF(RIGHT(B64,2)="技能",LEFT(B64,LEN(B64)-2)&amp;"碎片",LEFT(B64,LEN(B64)-3)&amp;"碎片"))</f>
        <v/>
      </c>
      <c r="F64" s="32" t="str">
        <f>IFERROR(INDEX(Sheet1!K:K,MATCH(技能突破!E64,Sheet1!J:J,0)),"")</f>
        <v/>
      </c>
      <c r="G64" s="32"/>
      <c r="H64" s="32"/>
      <c r="I64" s="32">
        <v>0</v>
      </c>
      <c r="J64" s="32"/>
    </row>
    <row r="65" spans="1:10" x14ac:dyDescent="0.2">
      <c r="A65" s="3">
        <v>62</v>
      </c>
      <c r="B65" s="3" t="s">
        <v>61</v>
      </c>
      <c r="C65" s="32">
        <v>2</v>
      </c>
      <c r="D65" s="32">
        <v>8</v>
      </c>
      <c r="E65" s="32" t="str">
        <f t="shared" si="1"/>
        <v>阎风吒碎片</v>
      </c>
      <c r="F65" s="32">
        <f>IFERROR(INDEX(Sheet1!K:K,MATCH(技能突破!E65,Sheet1!J:J,0)),"")</f>
        <v>30</v>
      </c>
      <c r="G65" s="32">
        <v>1</v>
      </c>
      <c r="H65" s="32">
        <v>30</v>
      </c>
      <c r="I65" s="32">
        <v>0</v>
      </c>
      <c r="J65" s="32" t="s">
        <v>661</v>
      </c>
    </row>
    <row r="66" spans="1:10" x14ac:dyDescent="0.2">
      <c r="A66" s="3">
        <v>63</v>
      </c>
      <c r="B66" s="3" t="s">
        <v>61</v>
      </c>
      <c r="C66" s="32">
        <v>3</v>
      </c>
      <c r="D66" s="32">
        <v>10</v>
      </c>
      <c r="E66" s="32" t="str">
        <f t="shared" si="1"/>
        <v>阎风吒碎片</v>
      </c>
      <c r="F66" s="32">
        <f>IFERROR(INDEX(Sheet1!K:K,MATCH(技能突破!E66,Sheet1!J:J,0)),"")</f>
        <v>30</v>
      </c>
      <c r="G66" s="32">
        <v>1</v>
      </c>
      <c r="H66" s="32">
        <v>30</v>
      </c>
      <c r="I66" s="32">
        <v>0</v>
      </c>
      <c r="J66" s="32" t="s">
        <v>661</v>
      </c>
    </row>
    <row r="67" spans="1:10" x14ac:dyDescent="0.2">
      <c r="A67" s="3">
        <v>64</v>
      </c>
      <c r="B67" s="3" t="s">
        <v>63</v>
      </c>
      <c r="C67" s="32">
        <v>1</v>
      </c>
      <c r="D67" s="32">
        <v>5</v>
      </c>
      <c r="E67" s="32" t="str">
        <f t="shared" si="1"/>
        <v/>
      </c>
      <c r="F67" s="32" t="str">
        <f>IFERROR(INDEX(Sheet1!K:K,MATCH(技能突破!E67,Sheet1!J:J,0)),"")</f>
        <v/>
      </c>
      <c r="G67" s="32"/>
      <c r="H67" s="32"/>
      <c r="I67" s="32">
        <v>0</v>
      </c>
      <c r="J67" s="32"/>
    </row>
    <row r="68" spans="1:10" x14ac:dyDescent="0.2">
      <c r="A68" s="3">
        <v>65</v>
      </c>
      <c r="B68" s="3" t="s">
        <v>63</v>
      </c>
      <c r="C68" s="32">
        <v>2</v>
      </c>
      <c r="D68" s="32">
        <v>8</v>
      </c>
      <c r="E68" s="32" t="str">
        <f t="shared" si="1"/>
        <v>阎风吒碎片</v>
      </c>
      <c r="F68" s="32">
        <f>IFERROR(INDEX(Sheet1!K:K,MATCH(技能突破!E68,Sheet1!J:J,0)),"")</f>
        <v>30</v>
      </c>
      <c r="G68" s="32">
        <v>1</v>
      </c>
      <c r="H68" s="32">
        <v>30</v>
      </c>
      <c r="I68" s="32">
        <v>0</v>
      </c>
      <c r="J68" s="32" t="s">
        <v>661</v>
      </c>
    </row>
    <row r="69" spans="1:10" x14ac:dyDescent="0.2">
      <c r="A69" s="3">
        <v>66</v>
      </c>
      <c r="B69" s="3" t="s">
        <v>63</v>
      </c>
      <c r="C69" s="32">
        <v>3</v>
      </c>
      <c r="D69" s="32">
        <v>10</v>
      </c>
      <c r="E69" s="32" t="str">
        <f t="shared" si="1"/>
        <v>阎风吒碎片</v>
      </c>
      <c r="F69" s="32">
        <f>IFERROR(INDEX(Sheet1!K:K,MATCH(技能突破!E69,Sheet1!J:J,0)),"")</f>
        <v>30</v>
      </c>
      <c r="G69" s="32">
        <v>1</v>
      </c>
      <c r="H69" s="32">
        <v>30</v>
      </c>
      <c r="I69" s="32">
        <v>0</v>
      </c>
      <c r="J69" s="32" t="s">
        <v>661</v>
      </c>
    </row>
    <row r="70" spans="1:10" x14ac:dyDescent="0.2">
      <c r="A70" s="3">
        <v>67</v>
      </c>
      <c r="B70" s="3" t="s">
        <v>65</v>
      </c>
      <c r="C70" s="32">
        <v>1</v>
      </c>
      <c r="D70" s="32">
        <v>5</v>
      </c>
      <c r="E70" s="32" t="str">
        <f t="shared" si="1"/>
        <v/>
      </c>
      <c r="F70" s="32" t="str">
        <f>IFERROR(INDEX(Sheet1!K:K,MATCH(技能突破!E70,Sheet1!J:J,0)),"")</f>
        <v/>
      </c>
      <c r="G70" s="32"/>
      <c r="H70" s="32"/>
      <c r="I70" s="32">
        <v>0</v>
      </c>
      <c r="J70" s="32"/>
    </row>
    <row r="71" spans="1:10" x14ac:dyDescent="0.2">
      <c r="A71" s="3">
        <v>68</v>
      </c>
      <c r="B71" s="3" t="s">
        <v>65</v>
      </c>
      <c r="C71" s="32">
        <v>2</v>
      </c>
      <c r="D71" s="32">
        <v>8</v>
      </c>
      <c r="E71" s="32" t="str">
        <f t="shared" si="1"/>
        <v>南御夫碎片</v>
      </c>
      <c r="F71" s="32">
        <f>IFERROR(INDEX(Sheet1!K:K,MATCH(技能突破!E71,Sheet1!J:J,0)),"")</f>
        <v>20</v>
      </c>
      <c r="G71" s="32">
        <v>1</v>
      </c>
      <c r="H71" s="32">
        <v>30</v>
      </c>
      <c r="I71" s="32">
        <v>0</v>
      </c>
      <c r="J71" s="32" t="s">
        <v>661</v>
      </c>
    </row>
    <row r="72" spans="1:10" x14ac:dyDescent="0.2">
      <c r="A72" s="3">
        <v>69</v>
      </c>
      <c r="B72" s="3" t="s">
        <v>65</v>
      </c>
      <c r="C72" s="32">
        <v>3</v>
      </c>
      <c r="D72" s="32">
        <v>10</v>
      </c>
      <c r="E72" s="32" t="str">
        <f t="shared" si="1"/>
        <v>南御夫碎片</v>
      </c>
      <c r="F72" s="32">
        <f>IFERROR(INDEX(Sheet1!K:K,MATCH(技能突破!E72,Sheet1!J:J,0)),"")</f>
        <v>20</v>
      </c>
      <c r="G72" s="32">
        <v>1</v>
      </c>
      <c r="H72" s="32">
        <v>30</v>
      </c>
      <c r="I72" s="32">
        <v>0</v>
      </c>
      <c r="J72" s="32" t="s">
        <v>661</v>
      </c>
    </row>
    <row r="73" spans="1:10" x14ac:dyDescent="0.2">
      <c r="A73" s="3">
        <v>70</v>
      </c>
      <c r="B73" s="3" t="s">
        <v>67</v>
      </c>
      <c r="C73" s="32">
        <v>1</v>
      </c>
      <c r="D73" s="32">
        <v>5</v>
      </c>
      <c r="E73" s="32" t="str">
        <f t="shared" si="1"/>
        <v/>
      </c>
      <c r="F73" s="32" t="str">
        <f>IFERROR(INDEX(Sheet1!K:K,MATCH(技能突破!E73,Sheet1!J:J,0)),"")</f>
        <v/>
      </c>
      <c r="G73" s="32"/>
      <c r="H73" s="32"/>
      <c r="I73" s="32">
        <v>0</v>
      </c>
      <c r="J73" s="32"/>
    </row>
    <row r="74" spans="1:10" x14ac:dyDescent="0.2">
      <c r="A74" s="3">
        <v>71</v>
      </c>
      <c r="B74" s="3" t="s">
        <v>67</v>
      </c>
      <c r="C74" s="32">
        <v>2</v>
      </c>
      <c r="D74" s="32">
        <v>8</v>
      </c>
      <c r="E74" s="32" t="str">
        <f t="shared" si="1"/>
        <v>南御夫碎片</v>
      </c>
      <c r="F74" s="32">
        <f>IFERROR(INDEX(Sheet1!K:K,MATCH(技能突破!E74,Sheet1!J:J,0)),"")</f>
        <v>20</v>
      </c>
      <c r="G74" s="32">
        <v>1</v>
      </c>
      <c r="H74" s="32">
        <v>30</v>
      </c>
      <c r="I74" s="32">
        <v>0</v>
      </c>
      <c r="J74" s="32" t="s">
        <v>661</v>
      </c>
    </row>
    <row r="75" spans="1:10" x14ac:dyDescent="0.2">
      <c r="A75" s="3">
        <v>72</v>
      </c>
      <c r="B75" s="3" t="s">
        <v>67</v>
      </c>
      <c r="C75" s="32">
        <v>3</v>
      </c>
      <c r="D75" s="32">
        <v>10</v>
      </c>
      <c r="E75" s="32" t="str">
        <f t="shared" si="1"/>
        <v>南御夫碎片</v>
      </c>
      <c r="F75" s="32">
        <f>IFERROR(INDEX(Sheet1!K:K,MATCH(技能突破!E75,Sheet1!J:J,0)),"")</f>
        <v>20</v>
      </c>
      <c r="G75" s="32">
        <v>1</v>
      </c>
      <c r="H75" s="32">
        <v>30</v>
      </c>
      <c r="I75" s="32">
        <v>0</v>
      </c>
      <c r="J75" s="32" t="s">
        <v>661</v>
      </c>
    </row>
    <row r="76" spans="1:10" x14ac:dyDescent="0.2">
      <c r="A76" s="3">
        <v>73</v>
      </c>
      <c r="B76" s="3" t="s">
        <v>69</v>
      </c>
      <c r="C76" s="32">
        <v>1</v>
      </c>
      <c r="D76" s="32">
        <v>5</v>
      </c>
      <c r="E76" s="32" t="str">
        <f t="shared" si="0"/>
        <v/>
      </c>
      <c r="F76" s="32" t="str">
        <f>IFERROR(INDEX(Sheet1!K:K,MATCH(技能突破!E76,Sheet1!J:J,0)),"")</f>
        <v/>
      </c>
      <c r="G76" s="32"/>
      <c r="H76" s="32"/>
      <c r="I76" s="32">
        <v>0</v>
      </c>
      <c r="J76" s="32"/>
    </row>
    <row r="77" spans="1:10" x14ac:dyDescent="0.2">
      <c r="A77" s="3">
        <v>74</v>
      </c>
      <c r="B77" s="3" t="s">
        <v>69</v>
      </c>
      <c r="C77" s="32">
        <v>2</v>
      </c>
      <c r="D77" s="32">
        <v>8</v>
      </c>
      <c r="E77" s="32" t="str">
        <f t="shared" si="0"/>
        <v>吉拉碎片</v>
      </c>
      <c r="F77" s="32">
        <f>IFERROR(INDEX(Sheet1!K:K,MATCH(技能突破!E77,Sheet1!J:J,0)),"")</f>
        <v>20</v>
      </c>
      <c r="G77" s="32">
        <v>1</v>
      </c>
      <c r="H77" s="32">
        <v>30</v>
      </c>
      <c r="I77" s="32">
        <v>0</v>
      </c>
      <c r="J77" s="32" t="s">
        <v>661</v>
      </c>
    </row>
    <row r="78" spans="1:10" x14ac:dyDescent="0.2">
      <c r="A78" s="3">
        <v>75</v>
      </c>
      <c r="B78" s="3" t="s">
        <v>69</v>
      </c>
      <c r="C78" s="32">
        <v>3</v>
      </c>
      <c r="D78" s="32">
        <v>10</v>
      </c>
      <c r="E78" s="32" t="str">
        <f t="shared" si="0"/>
        <v>吉拉碎片</v>
      </c>
      <c r="F78" s="32">
        <f>IFERROR(INDEX(Sheet1!K:K,MATCH(技能突破!E78,Sheet1!J:J,0)),"")</f>
        <v>20</v>
      </c>
      <c r="G78" s="32">
        <v>1</v>
      </c>
      <c r="H78" s="32">
        <v>30</v>
      </c>
      <c r="I78" s="32">
        <v>0</v>
      </c>
      <c r="J78" s="32" t="s">
        <v>661</v>
      </c>
    </row>
    <row r="79" spans="1:10" x14ac:dyDescent="0.2">
      <c r="A79" s="3">
        <v>76</v>
      </c>
      <c r="B79" s="3" t="s">
        <v>71</v>
      </c>
      <c r="C79" s="32">
        <v>1</v>
      </c>
      <c r="D79" s="32">
        <v>5</v>
      </c>
      <c r="E79" s="32" t="str">
        <f t="shared" si="0"/>
        <v/>
      </c>
      <c r="F79" s="32" t="str">
        <f>IFERROR(INDEX(Sheet1!K:K,MATCH(技能突破!E79,Sheet1!J:J,0)),"")</f>
        <v/>
      </c>
      <c r="G79" s="32"/>
      <c r="H79" s="32"/>
      <c r="I79" s="32">
        <v>0</v>
      </c>
      <c r="J79" s="32"/>
    </row>
    <row r="80" spans="1:10" x14ac:dyDescent="0.2">
      <c r="A80" s="3">
        <v>77</v>
      </c>
      <c r="B80" s="3" t="s">
        <v>71</v>
      </c>
      <c r="C80" s="32">
        <v>2</v>
      </c>
      <c r="D80" s="32">
        <v>8</v>
      </c>
      <c r="E80" s="32" t="str">
        <f t="shared" si="0"/>
        <v>吉拉碎片</v>
      </c>
      <c r="F80" s="32">
        <f>IFERROR(INDEX(Sheet1!K:K,MATCH(技能突破!E80,Sheet1!J:J,0)),"")</f>
        <v>20</v>
      </c>
      <c r="G80" s="32">
        <v>1</v>
      </c>
      <c r="H80" s="32">
        <v>30</v>
      </c>
      <c r="I80" s="32">
        <v>0</v>
      </c>
      <c r="J80" s="32" t="s">
        <v>661</v>
      </c>
    </row>
    <row r="81" spans="1:10" x14ac:dyDescent="0.2">
      <c r="A81" s="3">
        <v>78</v>
      </c>
      <c r="B81" s="3" t="s">
        <v>71</v>
      </c>
      <c r="C81" s="32">
        <v>3</v>
      </c>
      <c r="D81" s="32">
        <v>10</v>
      </c>
      <c r="E81" s="32" t="str">
        <f t="shared" ref="E81:E144" si="2">IF(C81=1,"",IF(RIGHT(B81,2)="技能",LEFT(B81,LEN(B81)-2)&amp;"碎片",LEFT(B81,LEN(B81)-3)&amp;"碎片"))</f>
        <v>吉拉碎片</v>
      </c>
      <c r="F81" s="32">
        <f>IFERROR(INDEX(Sheet1!K:K,MATCH(技能突破!E81,Sheet1!J:J,0)),"")</f>
        <v>20</v>
      </c>
      <c r="G81" s="32">
        <v>1</v>
      </c>
      <c r="H81" s="32">
        <v>30</v>
      </c>
      <c r="I81" s="32">
        <v>0</v>
      </c>
      <c r="J81" s="32" t="s">
        <v>661</v>
      </c>
    </row>
    <row r="82" spans="1:10" x14ac:dyDescent="0.2">
      <c r="A82" s="3">
        <v>79</v>
      </c>
      <c r="B82" s="3" t="s">
        <v>73</v>
      </c>
      <c r="C82" s="32">
        <v>1</v>
      </c>
      <c r="D82" s="32">
        <v>5</v>
      </c>
      <c r="E82" s="32" t="str">
        <f t="shared" si="2"/>
        <v/>
      </c>
      <c r="F82" s="32" t="str">
        <f>IFERROR(INDEX(Sheet1!K:K,MATCH(技能突破!E82,Sheet1!J:J,0)),"")</f>
        <v/>
      </c>
      <c r="G82" s="32"/>
      <c r="H82" s="32"/>
      <c r="I82" s="32">
        <v>0</v>
      </c>
      <c r="J82" s="32"/>
    </row>
    <row r="83" spans="1:10" x14ac:dyDescent="0.2">
      <c r="A83" s="3">
        <v>80</v>
      </c>
      <c r="B83" s="3" t="s">
        <v>73</v>
      </c>
      <c r="C83" s="32">
        <v>2</v>
      </c>
      <c r="D83" s="32">
        <v>8</v>
      </c>
      <c r="E83" s="32" t="str">
        <f t="shared" si="2"/>
        <v>吕仙宫碎片</v>
      </c>
      <c r="F83" s="32">
        <f>IFERROR(INDEX(Sheet1!K:K,MATCH(技能突破!E83,Sheet1!J:J,0)),"")</f>
        <v>30</v>
      </c>
      <c r="G83" s="32">
        <v>1</v>
      </c>
      <c r="H83" s="32">
        <v>30</v>
      </c>
      <c r="I83" s="32">
        <v>0</v>
      </c>
      <c r="J83" s="32" t="s">
        <v>661</v>
      </c>
    </row>
    <row r="84" spans="1:10" x14ac:dyDescent="0.2">
      <c r="A84" s="3">
        <v>81</v>
      </c>
      <c r="B84" s="3" t="s">
        <v>73</v>
      </c>
      <c r="C84" s="32">
        <v>3</v>
      </c>
      <c r="D84" s="32">
        <v>10</v>
      </c>
      <c r="E84" s="32" t="str">
        <f t="shared" si="2"/>
        <v>吕仙宫碎片</v>
      </c>
      <c r="F84" s="32">
        <f>IFERROR(INDEX(Sheet1!K:K,MATCH(技能突破!E84,Sheet1!J:J,0)),"")</f>
        <v>30</v>
      </c>
      <c r="G84" s="32">
        <v>1</v>
      </c>
      <c r="H84" s="32">
        <v>30</v>
      </c>
      <c r="I84" s="32">
        <v>0</v>
      </c>
      <c r="J84" s="32" t="s">
        <v>661</v>
      </c>
    </row>
    <row r="85" spans="1:10" x14ac:dyDescent="0.2">
      <c r="A85" s="3">
        <v>82</v>
      </c>
      <c r="B85" s="3" t="s">
        <v>75</v>
      </c>
      <c r="C85" s="32">
        <v>1</v>
      </c>
      <c r="D85" s="32">
        <v>5</v>
      </c>
      <c r="E85" s="32" t="str">
        <f t="shared" si="2"/>
        <v/>
      </c>
      <c r="F85" s="32" t="str">
        <f>IFERROR(INDEX(Sheet1!K:K,MATCH(技能突破!E85,Sheet1!J:J,0)),"")</f>
        <v/>
      </c>
      <c r="G85" s="32"/>
      <c r="H85" s="32"/>
      <c r="I85" s="32">
        <v>0</v>
      </c>
      <c r="J85" s="32"/>
    </row>
    <row r="86" spans="1:10" x14ac:dyDescent="0.2">
      <c r="A86" s="3">
        <v>83</v>
      </c>
      <c r="B86" s="3" t="s">
        <v>75</v>
      </c>
      <c r="C86" s="32">
        <v>2</v>
      </c>
      <c r="D86" s="32">
        <v>8</v>
      </c>
      <c r="E86" s="32" t="str">
        <f t="shared" si="2"/>
        <v>吕仙宫碎片</v>
      </c>
      <c r="F86" s="32">
        <f>IFERROR(INDEX(Sheet1!K:K,MATCH(技能突破!E86,Sheet1!J:J,0)),"")</f>
        <v>30</v>
      </c>
      <c r="G86" s="32">
        <v>1</v>
      </c>
      <c r="H86" s="32">
        <v>30</v>
      </c>
      <c r="I86" s="32">
        <v>0</v>
      </c>
      <c r="J86" s="32" t="s">
        <v>661</v>
      </c>
    </row>
    <row r="87" spans="1:10" x14ac:dyDescent="0.2">
      <c r="A87" s="3">
        <v>84</v>
      </c>
      <c r="B87" s="3" t="s">
        <v>75</v>
      </c>
      <c r="C87" s="32">
        <v>3</v>
      </c>
      <c r="D87" s="32">
        <v>10</v>
      </c>
      <c r="E87" s="32" t="str">
        <f t="shared" si="2"/>
        <v>吕仙宫碎片</v>
      </c>
      <c r="F87" s="32">
        <f>IFERROR(INDEX(Sheet1!K:K,MATCH(技能突破!E87,Sheet1!J:J,0)),"")</f>
        <v>30</v>
      </c>
      <c r="G87" s="32">
        <v>1</v>
      </c>
      <c r="H87" s="32">
        <v>30</v>
      </c>
      <c r="I87" s="32">
        <v>0</v>
      </c>
      <c r="J87" s="32" t="s">
        <v>661</v>
      </c>
    </row>
    <row r="88" spans="1:10" x14ac:dyDescent="0.2">
      <c r="A88" s="3">
        <v>85</v>
      </c>
      <c r="B88" s="3" t="s">
        <v>77</v>
      </c>
      <c r="C88" s="32">
        <v>1</v>
      </c>
      <c r="D88" s="32">
        <v>5</v>
      </c>
      <c r="E88" s="32" t="str">
        <f t="shared" si="2"/>
        <v/>
      </c>
      <c r="F88" s="32" t="str">
        <f>IFERROR(INDEX(Sheet1!K:K,MATCH(技能突破!E88,Sheet1!J:J,0)),"")</f>
        <v/>
      </c>
      <c r="G88" s="32"/>
      <c r="H88" s="32"/>
      <c r="I88" s="32">
        <v>0</v>
      </c>
      <c r="J88" s="32"/>
    </row>
    <row r="89" spans="1:10" x14ac:dyDescent="0.2">
      <c r="A89" s="3">
        <v>86</v>
      </c>
      <c r="B89" s="3" t="s">
        <v>77</v>
      </c>
      <c r="C89" s="32">
        <v>2</v>
      </c>
      <c r="D89" s="32">
        <v>8</v>
      </c>
      <c r="E89" s="32" t="str">
        <f t="shared" si="2"/>
        <v>阎巧巧碎片</v>
      </c>
      <c r="F89" s="32">
        <f>IFERROR(INDEX(Sheet1!K:K,MATCH(技能突破!E89,Sheet1!J:J,0)),"")</f>
        <v>20</v>
      </c>
      <c r="G89" s="32">
        <v>1</v>
      </c>
      <c r="H89" s="32">
        <v>30</v>
      </c>
      <c r="I89" s="32">
        <v>0</v>
      </c>
      <c r="J89" s="32" t="s">
        <v>661</v>
      </c>
    </row>
    <row r="90" spans="1:10" x14ac:dyDescent="0.2">
      <c r="A90" s="3">
        <v>87</v>
      </c>
      <c r="B90" s="3" t="s">
        <v>77</v>
      </c>
      <c r="C90" s="32">
        <v>3</v>
      </c>
      <c r="D90" s="32">
        <v>10</v>
      </c>
      <c r="E90" s="32" t="str">
        <f t="shared" si="2"/>
        <v>阎巧巧碎片</v>
      </c>
      <c r="F90" s="32">
        <f>IFERROR(INDEX(Sheet1!K:K,MATCH(技能突破!E90,Sheet1!J:J,0)),"")</f>
        <v>20</v>
      </c>
      <c r="G90" s="32">
        <v>1</v>
      </c>
      <c r="H90" s="32">
        <v>30</v>
      </c>
      <c r="I90" s="32">
        <v>0</v>
      </c>
      <c r="J90" s="32" t="s">
        <v>661</v>
      </c>
    </row>
    <row r="91" spans="1:10" x14ac:dyDescent="0.2">
      <c r="A91" s="3">
        <v>88</v>
      </c>
      <c r="B91" s="3" t="s">
        <v>78</v>
      </c>
      <c r="C91" s="32">
        <v>1</v>
      </c>
      <c r="D91" s="32">
        <v>5</v>
      </c>
      <c r="E91" s="32" t="str">
        <f t="shared" si="2"/>
        <v/>
      </c>
      <c r="F91" s="32" t="str">
        <f>IFERROR(INDEX(Sheet1!K:K,MATCH(技能突破!E91,Sheet1!J:J,0)),"")</f>
        <v/>
      </c>
      <c r="G91" s="32"/>
      <c r="H91" s="32"/>
      <c r="I91" s="32">
        <v>0</v>
      </c>
      <c r="J91" s="32"/>
    </row>
    <row r="92" spans="1:10" x14ac:dyDescent="0.2">
      <c r="A92" s="3">
        <v>89</v>
      </c>
      <c r="B92" s="3" t="s">
        <v>78</v>
      </c>
      <c r="C92" s="32">
        <v>2</v>
      </c>
      <c r="D92" s="32">
        <v>8</v>
      </c>
      <c r="E92" s="32" t="str">
        <f t="shared" si="2"/>
        <v>阎巧巧碎片</v>
      </c>
      <c r="F92" s="32">
        <f>IFERROR(INDEX(Sheet1!K:K,MATCH(技能突破!E92,Sheet1!J:J,0)),"")</f>
        <v>20</v>
      </c>
      <c r="G92" s="32">
        <v>1</v>
      </c>
      <c r="H92" s="32">
        <v>30</v>
      </c>
      <c r="I92" s="32">
        <v>0</v>
      </c>
      <c r="J92" s="32" t="s">
        <v>661</v>
      </c>
    </row>
    <row r="93" spans="1:10" x14ac:dyDescent="0.2">
      <c r="A93" s="3">
        <v>90</v>
      </c>
      <c r="B93" s="3" t="s">
        <v>78</v>
      </c>
      <c r="C93" s="32">
        <v>3</v>
      </c>
      <c r="D93" s="32">
        <v>10</v>
      </c>
      <c r="E93" s="32" t="str">
        <f t="shared" si="2"/>
        <v>阎巧巧碎片</v>
      </c>
      <c r="F93" s="32">
        <f>IFERROR(INDEX(Sheet1!K:K,MATCH(技能突破!E93,Sheet1!J:J,0)),"")</f>
        <v>20</v>
      </c>
      <c r="G93" s="32">
        <v>1</v>
      </c>
      <c r="H93" s="32">
        <v>30</v>
      </c>
      <c r="I93" s="32">
        <v>0</v>
      </c>
      <c r="J93" s="32" t="s">
        <v>661</v>
      </c>
    </row>
    <row r="94" spans="1:10" x14ac:dyDescent="0.2">
      <c r="A94" s="3">
        <v>91</v>
      </c>
      <c r="B94" s="3" t="s">
        <v>809</v>
      </c>
      <c r="C94" s="32">
        <v>1</v>
      </c>
      <c r="D94" s="32">
        <v>5</v>
      </c>
      <c r="E94" s="32" t="str">
        <f t="shared" si="2"/>
        <v/>
      </c>
      <c r="F94" s="32" t="str">
        <f>IFERROR(INDEX(Sheet1!K:K,MATCH(技能突破!E94,Sheet1!J:J,0)),"")</f>
        <v/>
      </c>
      <c r="G94" s="32"/>
      <c r="H94" s="32"/>
      <c r="I94" s="32">
        <v>0</v>
      </c>
      <c r="J94" s="32"/>
    </row>
    <row r="95" spans="1:10" x14ac:dyDescent="0.2">
      <c r="A95" s="3">
        <v>92</v>
      </c>
      <c r="B95" s="3" t="s">
        <v>809</v>
      </c>
      <c r="C95" s="32">
        <v>2</v>
      </c>
      <c r="D95" s="32">
        <v>8</v>
      </c>
      <c r="E95" s="32" t="str">
        <f t="shared" si="2"/>
        <v>诸葛一心碎片</v>
      </c>
      <c r="F95" s="32">
        <f>IFERROR(INDEX(Sheet1!K:K,MATCH(技能突破!E95,Sheet1!J:J,0)),"")</f>
        <v>45</v>
      </c>
      <c r="G95" s="32">
        <v>1</v>
      </c>
      <c r="H95" s="32">
        <v>30</v>
      </c>
      <c r="I95" s="32">
        <v>0</v>
      </c>
      <c r="J95" s="32" t="s">
        <v>661</v>
      </c>
    </row>
    <row r="96" spans="1:10" x14ac:dyDescent="0.2">
      <c r="A96" s="3">
        <v>93</v>
      </c>
      <c r="B96" s="3" t="s">
        <v>809</v>
      </c>
      <c r="C96" s="32">
        <v>3</v>
      </c>
      <c r="D96" s="32">
        <v>10</v>
      </c>
      <c r="E96" s="32" t="str">
        <f t="shared" si="2"/>
        <v>诸葛一心碎片</v>
      </c>
      <c r="F96" s="32">
        <f>IFERROR(INDEX(Sheet1!K:K,MATCH(技能突破!E96,Sheet1!J:J,0)),"")</f>
        <v>45</v>
      </c>
      <c r="G96" s="32">
        <v>1</v>
      </c>
      <c r="H96" s="32">
        <v>30</v>
      </c>
      <c r="I96" s="32">
        <v>0</v>
      </c>
      <c r="J96" s="32" t="s">
        <v>661</v>
      </c>
    </row>
    <row r="97" spans="1:10" x14ac:dyDescent="0.2">
      <c r="A97" s="3">
        <v>94</v>
      </c>
      <c r="B97" s="3" t="s">
        <v>811</v>
      </c>
      <c r="C97" s="32">
        <v>1</v>
      </c>
      <c r="D97" s="32">
        <v>5</v>
      </c>
      <c r="E97" s="32" t="str">
        <f t="shared" si="2"/>
        <v/>
      </c>
      <c r="F97" s="32" t="str">
        <f>IFERROR(INDEX(Sheet1!K:K,MATCH(技能突破!E97,Sheet1!J:J,0)),"")</f>
        <v/>
      </c>
      <c r="G97" s="32"/>
      <c r="H97" s="32"/>
      <c r="I97" s="32">
        <v>0</v>
      </c>
      <c r="J97" s="32"/>
    </row>
    <row r="98" spans="1:10" x14ac:dyDescent="0.2">
      <c r="A98" s="3">
        <v>95</v>
      </c>
      <c r="B98" s="3" t="s">
        <v>811</v>
      </c>
      <c r="C98" s="32">
        <v>2</v>
      </c>
      <c r="D98" s="32">
        <v>8</v>
      </c>
      <c r="E98" s="32" t="str">
        <f t="shared" si="2"/>
        <v>诸葛一心碎片</v>
      </c>
      <c r="F98" s="32">
        <f>IFERROR(INDEX(Sheet1!K:K,MATCH(技能突破!E98,Sheet1!J:J,0)),"")</f>
        <v>45</v>
      </c>
      <c r="G98" s="32">
        <v>1</v>
      </c>
      <c r="H98" s="32">
        <v>30</v>
      </c>
      <c r="I98" s="32">
        <v>0</v>
      </c>
      <c r="J98" s="32" t="s">
        <v>661</v>
      </c>
    </row>
    <row r="99" spans="1:10" x14ac:dyDescent="0.2">
      <c r="A99" s="3">
        <v>96</v>
      </c>
      <c r="B99" s="3" t="s">
        <v>811</v>
      </c>
      <c r="C99" s="32">
        <v>3</v>
      </c>
      <c r="D99" s="32">
        <v>10</v>
      </c>
      <c r="E99" s="32" t="str">
        <f t="shared" si="2"/>
        <v>诸葛一心碎片</v>
      </c>
      <c r="F99" s="32">
        <f>IFERROR(INDEX(Sheet1!K:K,MATCH(技能突破!E99,Sheet1!J:J,0)),"")</f>
        <v>45</v>
      </c>
      <c r="G99" s="32">
        <v>1</v>
      </c>
      <c r="H99" s="32">
        <v>30</v>
      </c>
      <c r="I99" s="32">
        <v>0</v>
      </c>
      <c r="J99" s="32" t="s">
        <v>661</v>
      </c>
    </row>
    <row r="100" spans="1:10" x14ac:dyDescent="0.2">
      <c r="A100" s="3">
        <v>97</v>
      </c>
      <c r="B100" s="3" t="s">
        <v>812</v>
      </c>
      <c r="C100" s="32">
        <v>1</v>
      </c>
      <c r="D100" s="32">
        <v>5</v>
      </c>
      <c r="E100" s="32" t="str">
        <f t="shared" si="2"/>
        <v/>
      </c>
      <c r="F100" s="32" t="str">
        <f>IFERROR(INDEX(Sheet1!K:K,MATCH(技能突破!E100,Sheet1!J:J,0)),"")</f>
        <v/>
      </c>
      <c r="G100" s="32"/>
      <c r="H100" s="32"/>
      <c r="I100" s="32">
        <v>0</v>
      </c>
      <c r="J100" s="32"/>
    </row>
    <row r="101" spans="1:10" x14ac:dyDescent="0.2">
      <c r="A101" s="3">
        <v>98</v>
      </c>
      <c r="B101" s="3" t="s">
        <v>812</v>
      </c>
      <c r="C101" s="32">
        <v>2</v>
      </c>
      <c r="D101" s="32">
        <v>8</v>
      </c>
      <c r="E101" s="32" t="str">
        <f t="shared" si="2"/>
        <v>姬烟华碎片</v>
      </c>
      <c r="F101" s="32">
        <f>IFERROR(INDEX(Sheet1!K:K,MATCH(技能突破!E101,Sheet1!J:J,0)),"")</f>
        <v>45</v>
      </c>
      <c r="G101" s="32">
        <v>1</v>
      </c>
      <c r="H101" s="32">
        <v>30</v>
      </c>
      <c r="I101" s="32">
        <v>0</v>
      </c>
      <c r="J101" s="32" t="s">
        <v>661</v>
      </c>
    </row>
    <row r="102" spans="1:10" x14ac:dyDescent="0.2">
      <c r="A102" s="3">
        <v>99</v>
      </c>
      <c r="B102" s="3" t="s">
        <v>812</v>
      </c>
      <c r="C102" s="32">
        <v>3</v>
      </c>
      <c r="D102" s="32">
        <v>10</v>
      </c>
      <c r="E102" s="32" t="str">
        <f t="shared" si="2"/>
        <v>姬烟华碎片</v>
      </c>
      <c r="F102" s="32">
        <f>IFERROR(INDEX(Sheet1!K:K,MATCH(技能突破!E102,Sheet1!J:J,0)),"")</f>
        <v>45</v>
      </c>
      <c r="G102" s="32">
        <v>1</v>
      </c>
      <c r="H102" s="32">
        <v>30</v>
      </c>
      <c r="I102" s="32">
        <v>0</v>
      </c>
      <c r="J102" s="32" t="s">
        <v>661</v>
      </c>
    </row>
    <row r="103" spans="1:10" x14ac:dyDescent="0.2">
      <c r="A103" s="3">
        <v>100</v>
      </c>
      <c r="B103" s="3" t="s">
        <v>814</v>
      </c>
      <c r="C103" s="32">
        <v>1</v>
      </c>
      <c r="D103" s="32">
        <v>5</v>
      </c>
      <c r="E103" s="32" t="str">
        <f t="shared" si="2"/>
        <v/>
      </c>
      <c r="F103" s="32" t="str">
        <f>IFERROR(INDEX(Sheet1!K:K,MATCH(技能突破!E103,Sheet1!J:J,0)),"")</f>
        <v/>
      </c>
      <c r="G103" s="32"/>
      <c r="H103" s="32"/>
      <c r="I103" s="32">
        <v>0</v>
      </c>
      <c r="J103" s="32"/>
    </row>
    <row r="104" spans="1:10" x14ac:dyDescent="0.2">
      <c r="A104" s="3">
        <v>101</v>
      </c>
      <c r="B104" s="3" t="s">
        <v>814</v>
      </c>
      <c r="C104" s="32">
        <v>2</v>
      </c>
      <c r="D104" s="32">
        <v>8</v>
      </c>
      <c r="E104" s="32" t="str">
        <f t="shared" si="2"/>
        <v>姬烟华碎片</v>
      </c>
      <c r="F104" s="32">
        <f>IFERROR(INDEX(Sheet1!K:K,MATCH(技能突破!E104,Sheet1!J:J,0)),"")</f>
        <v>45</v>
      </c>
      <c r="G104" s="32">
        <v>1</v>
      </c>
      <c r="H104" s="32">
        <v>30</v>
      </c>
      <c r="I104" s="32">
        <v>0</v>
      </c>
      <c r="J104" s="32" t="s">
        <v>661</v>
      </c>
    </row>
    <row r="105" spans="1:10" x14ac:dyDescent="0.2">
      <c r="A105" s="3">
        <v>102</v>
      </c>
      <c r="B105" s="3" t="s">
        <v>814</v>
      </c>
      <c r="C105" s="32">
        <v>3</v>
      </c>
      <c r="D105" s="32">
        <v>10</v>
      </c>
      <c r="E105" s="32" t="str">
        <f t="shared" si="2"/>
        <v>姬烟华碎片</v>
      </c>
      <c r="F105" s="32">
        <f>IFERROR(INDEX(Sheet1!K:K,MATCH(技能突破!E105,Sheet1!J:J,0)),"")</f>
        <v>45</v>
      </c>
      <c r="G105" s="32">
        <v>1</v>
      </c>
      <c r="H105" s="32">
        <v>30</v>
      </c>
      <c r="I105" s="32">
        <v>0</v>
      </c>
      <c r="J105" s="32" t="s">
        <v>661</v>
      </c>
    </row>
    <row r="106" spans="1:10" x14ac:dyDescent="0.2">
      <c r="A106" s="3">
        <v>103</v>
      </c>
      <c r="B106" s="3" t="s">
        <v>815</v>
      </c>
      <c r="C106" s="32">
        <v>1</v>
      </c>
      <c r="D106" s="32">
        <v>5</v>
      </c>
      <c r="E106" s="32" t="str">
        <f t="shared" si="2"/>
        <v/>
      </c>
      <c r="F106" s="32" t="str">
        <f>IFERROR(INDEX(Sheet1!K:K,MATCH(技能突破!E106,Sheet1!J:J,0)),"")</f>
        <v/>
      </c>
      <c r="G106" s="32"/>
      <c r="H106" s="32"/>
      <c r="I106" s="32">
        <v>0</v>
      </c>
      <c r="J106" s="32"/>
    </row>
    <row r="107" spans="1:10" x14ac:dyDescent="0.2">
      <c r="A107" s="3">
        <v>104</v>
      </c>
      <c r="B107" s="3" t="s">
        <v>815</v>
      </c>
      <c r="C107" s="32">
        <v>2</v>
      </c>
      <c r="D107" s="32">
        <v>8</v>
      </c>
      <c r="E107" s="32" t="str">
        <f t="shared" si="2"/>
        <v>幻碎片</v>
      </c>
      <c r="F107" s="32">
        <f>IFERROR(INDEX(Sheet1!K:K,MATCH(技能突破!E107,Sheet1!J:J,0)),"")</f>
        <v>20</v>
      </c>
      <c r="G107" s="32">
        <v>1</v>
      </c>
      <c r="H107" s="32">
        <v>30</v>
      </c>
      <c r="I107" s="32">
        <v>0</v>
      </c>
      <c r="J107" s="32" t="s">
        <v>661</v>
      </c>
    </row>
    <row r="108" spans="1:10" x14ac:dyDescent="0.2">
      <c r="A108" s="3">
        <v>105</v>
      </c>
      <c r="B108" s="3" t="s">
        <v>815</v>
      </c>
      <c r="C108" s="32">
        <v>3</v>
      </c>
      <c r="D108" s="32">
        <v>10</v>
      </c>
      <c r="E108" s="32" t="str">
        <f t="shared" si="2"/>
        <v>幻碎片</v>
      </c>
      <c r="F108" s="32">
        <f>IFERROR(INDEX(Sheet1!K:K,MATCH(技能突破!E108,Sheet1!J:J,0)),"")</f>
        <v>20</v>
      </c>
      <c r="G108" s="32">
        <v>1</v>
      </c>
      <c r="H108" s="32">
        <v>30</v>
      </c>
      <c r="I108" s="32">
        <v>0</v>
      </c>
      <c r="J108" s="32" t="s">
        <v>661</v>
      </c>
    </row>
    <row r="109" spans="1:10" x14ac:dyDescent="0.2">
      <c r="A109" s="3">
        <v>106</v>
      </c>
      <c r="B109" s="3" t="s">
        <v>817</v>
      </c>
      <c r="C109" s="32">
        <v>1</v>
      </c>
      <c r="D109" s="32">
        <v>5</v>
      </c>
      <c r="E109" s="32" t="str">
        <f t="shared" si="2"/>
        <v/>
      </c>
      <c r="F109" s="32" t="str">
        <f>IFERROR(INDEX(Sheet1!K:K,MATCH(技能突破!E109,Sheet1!J:J,0)),"")</f>
        <v/>
      </c>
      <c r="G109" s="32"/>
      <c r="H109" s="32"/>
      <c r="I109" s="32">
        <v>0</v>
      </c>
      <c r="J109" s="32"/>
    </row>
    <row r="110" spans="1:10" x14ac:dyDescent="0.2">
      <c r="A110" s="3">
        <v>107</v>
      </c>
      <c r="B110" s="3" t="s">
        <v>817</v>
      </c>
      <c r="C110" s="32">
        <v>2</v>
      </c>
      <c r="D110" s="32">
        <v>8</v>
      </c>
      <c r="E110" s="32" t="str">
        <f t="shared" si="2"/>
        <v>幻碎片</v>
      </c>
      <c r="F110" s="32">
        <f>IFERROR(INDEX(Sheet1!K:K,MATCH(技能突破!E110,Sheet1!J:J,0)),"")</f>
        <v>20</v>
      </c>
      <c r="G110" s="32">
        <v>1</v>
      </c>
      <c r="H110" s="32">
        <v>30</v>
      </c>
      <c r="I110" s="32">
        <v>0</v>
      </c>
      <c r="J110" s="32" t="s">
        <v>661</v>
      </c>
    </row>
    <row r="111" spans="1:10" x14ac:dyDescent="0.2">
      <c r="A111" s="3">
        <v>108</v>
      </c>
      <c r="B111" s="3" t="s">
        <v>817</v>
      </c>
      <c r="C111" s="32">
        <v>3</v>
      </c>
      <c r="D111" s="32">
        <v>10</v>
      </c>
      <c r="E111" s="32" t="str">
        <f t="shared" si="2"/>
        <v>幻碎片</v>
      </c>
      <c r="F111" s="32">
        <f>IFERROR(INDEX(Sheet1!K:K,MATCH(技能突破!E111,Sheet1!J:J,0)),"")</f>
        <v>20</v>
      </c>
      <c r="G111" s="32">
        <v>1</v>
      </c>
      <c r="H111" s="32">
        <v>30</v>
      </c>
      <c r="I111" s="32">
        <v>0</v>
      </c>
      <c r="J111" s="32" t="s">
        <v>661</v>
      </c>
    </row>
    <row r="112" spans="1:10" x14ac:dyDescent="0.2">
      <c r="A112" s="3">
        <v>109</v>
      </c>
      <c r="B112" s="3" t="s">
        <v>80</v>
      </c>
      <c r="C112" s="32">
        <v>1</v>
      </c>
      <c r="D112" s="32">
        <v>5</v>
      </c>
      <c r="E112" s="32" t="str">
        <f t="shared" si="2"/>
        <v/>
      </c>
      <c r="F112" s="32" t="str">
        <f>IFERROR(INDEX(Sheet1!K:K,MATCH(技能突破!E112,Sheet1!J:J,0)),"")</f>
        <v/>
      </c>
      <c r="G112" s="32"/>
      <c r="H112" s="32"/>
      <c r="I112" s="32">
        <v>0</v>
      </c>
      <c r="J112" s="32"/>
    </row>
    <row r="113" spans="1:10" x14ac:dyDescent="0.2">
      <c r="A113" s="3">
        <v>110</v>
      </c>
      <c r="B113" s="3" t="s">
        <v>80</v>
      </c>
      <c r="C113" s="32">
        <v>2</v>
      </c>
      <c r="D113" s="32">
        <v>8</v>
      </c>
      <c r="E113" s="32" t="str">
        <f t="shared" si="2"/>
        <v>关羽碎片</v>
      </c>
      <c r="F113" s="32">
        <f>IFERROR(INDEX(Sheet1!K:K,MATCH(技能突破!E113,Sheet1!J:J,0)),"")</f>
        <v>45</v>
      </c>
      <c r="G113" s="32">
        <v>1</v>
      </c>
      <c r="H113" s="32">
        <v>30</v>
      </c>
      <c r="I113" s="32">
        <v>1</v>
      </c>
      <c r="J113" s="32" t="s">
        <v>661</v>
      </c>
    </row>
    <row r="114" spans="1:10" x14ac:dyDescent="0.2">
      <c r="A114" s="3">
        <v>111</v>
      </c>
      <c r="B114" s="3" t="s">
        <v>80</v>
      </c>
      <c r="C114" s="32">
        <v>3</v>
      </c>
      <c r="D114" s="32">
        <v>10</v>
      </c>
      <c r="E114" s="32" t="str">
        <f t="shared" si="2"/>
        <v>关羽碎片</v>
      </c>
      <c r="F114" s="32">
        <f>IFERROR(INDEX(Sheet1!K:K,MATCH(技能突破!E114,Sheet1!J:J,0)),"")</f>
        <v>45</v>
      </c>
      <c r="G114" s="32">
        <v>1</v>
      </c>
      <c r="H114" s="32">
        <v>30</v>
      </c>
      <c r="I114" s="32">
        <v>2</v>
      </c>
      <c r="J114" s="32" t="s">
        <v>661</v>
      </c>
    </row>
    <row r="115" spans="1:10" x14ac:dyDescent="0.2">
      <c r="A115" s="3">
        <v>112</v>
      </c>
      <c r="B115" s="3" t="s">
        <v>82</v>
      </c>
      <c r="C115" s="32">
        <v>1</v>
      </c>
      <c r="D115" s="32">
        <v>5</v>
      </c>
      <c r="E115" s="32" t="str">
        <f t="shared" si="2"/>
        <v/>
      </c>
      <c r="F115" s="32" t="str">
        <f>IFERROR(INDEX(Sheet1!K:K,MATCH(技能突破!E115,Sheet1!J:J,0)),"")</f>
        <v/>
      </c>
      <c r="G115" s="32"/>
      <c r="H115" s="32"/>
      <c r="I115" s="32">
        <v>0</v>
      </c>
      <c r="J115" s="32"/>
    </row>
    <row r="116" spans="1:10" x14ac:dyDescent="0.2">
      <c r="A116" s="3">
        <v>113</v>
      </c>
      <c r="B116" s="3" t="s">
        <v>82</v>
      </c>
      <c r="C116" s="32">
        <v>2</v>
      </c>
      <c r="D116" s="32">
        <v>8</v>
      </c>
      <c r="E116" s="32" t="str">
        <f t="shared" si="2"/>
        <v>许褚碎片</v>
      </c>
      <c r="F116" s="32">
        <f>IFERROR(INDEX(Sheet1!K:K,MATCH(技能突破!E116,Sheet1!J:J,0)),"")</f>
        <v>30</v>
      </c>
      <c r="G116" s="32">
        <v>1</v>
      </c>
      <c r="H116" s="32">
        <v>30</v>
      </c>
      <c r="I116" s="32">
        <v>1</v>
      </c>
      <c r="J116" s="32" t="s">
        <v>661</v>
      </c>
    </row>
    <row r="117" spans="1:10" x14ac:dyDescent="0.2">
      <c r="A117" s="3">
        <v>114</v>
      </c>
      <c r="B117" s="3" t="s">
        <v>82</v>
      </c>
      <c r="C117" s="32">
        <v>3</v>
      </c>
      <c r="D117" s="32">
        <v>10</v>
      </c>
      <c r="E117" s="32" t="str">
        <f t="shared" si="2"/>
        <v>许褚碎片</v>
      </c>
      <c r="F117" s="32">
        <f>IFERROR(INDEX(Sheet1!K:K,MATCH(技能突破!E117,Sheet1!J:J,0)),"")</f>
        <v>30</v>
      </c>
      <c r="G117" s="32">
        <v>1</v>
      </c>
      <c r="H117" s="32">
        <v>30</v>
      </c>
      <c r="I117" s="32">
        <v>2</v>
      </c>
      <c r="J117" s="32" t="s">
        <v>661</v>
      </c>
    </row>
    <row r="118" spans="1:10" x14ac:dyDescent="0.2">
      <c r="A118" s="3">
        <v>115</v>
      </c>
      <c r="B118" s="3" t="s">
        <v>84</v>
      </c>
      <c r="C118" s="32">
        <v>1</v>
      </c>
      <c r="D118" s="32">
        <v>5</v>
      </c>
      <c r="E118" s="32" t="str">
        <f t="shared" si="2"/>
        <v/>
      </c>
      <c r="F118" s="32" t="str">
        <f>IFERROR(INDEX(Sheet1!K:K,MATCH(技能突破!E118,Sheet1!J:J,0)),"")</f>
        <v/>
      </c>
      <c r="G118" s="32"/>
      <c r="H118" s="32"/>
      <c r="I118" s="32">
        <v>0</v>
      </c>
      <c r="J118" s="32"/>
    </row>
    <row r="119" spans="1:10" x14ac:dyDescent="0.2">
      <c r="A119" s="3">
        <v>116</v>
      </c>
      <c r="B119" s="3" t="s">
        <v>84</v>
      </c>
      <c r="C119" s="32">
        <v>2</v>
      </c>
      <c r="D119" s="32">
        <v>8</v>
      </c>
      <c r="E119" s="32" t="str">
        <f t="shared" si="2"/>
        <v>典韦碎片</v>
      </c>
      <c r="F119" s="32">
        <f>IFERROR(INDEX(Sheet1!K:K,MATCH(技能突破!E119,Sheet1!J:J,0)),"")</f>
        <v>30</v>
      </c>
      <c r="G119" s="32">
        <v>1</v>
      </c>
      <c r="H119" s="32">
        <v>30</v>
      </c>
      <c r="I119" s="32">
        <v>1</v>
      </c>
      <c r="J119" s="32" t="s">
        <v>661</v>
      </c>
    </row>
    <row r="120" spans="1:10" x14ac:dyDescent="0.2">
      <c r="A120" s="3">
        <v>117</v>
      </c>
      <c r="B120" s="3" t="s">
        <v>84</v>
      </c>
      <c r="C120" s="32">
        <v>3</v>
      </c>
      <c r="D120" s="32">
        <v>10</v>
      </c>
      <c r="E120" s="32" t="str">
        <f t="shared" si="2"/>
        <v>典韦碎片</v>
      </c>
      <c r="F120" s="32">
        <f>IFERROR(INDEX(Sheet1!K:K,MATCH(技能突破!E120,Sheet1!J:J,0)),"")</f>
        <v>30</v>
      </c>
      <c r="G120" s="32">
        <v>1</v>
      </c>
      <c r="H120" s="32">
        <v>30</v>
      </c>
      <c r="I120" s="32">
        <v>2</v>
      </c>
      <c r="J120" s="32" t="s">
        <v>661</v>
      </c>
    </row>
    <row r="121" spans="1:10" x14ac:dyDescent="0.2">
      <c r="A121" s="3">
        <v>118</v>
      </c>
      <c r="B121" s="3" t="s">
        <v>86</v>
      </c>
      <c r="C121" s="32">
        <v>1</v>
      </c>
      <c r="D121" s="32">
        <v>5</v>
      </c>
      <c r="E121" s="32" t="str">
        <f t="shared" si="2"/>
        <v/>
      </c>
      <c r="F121" s="32" t="str">
        <f>IFERROR(INDEX(Sheet1!K:K,MATCH(技能突破!E121,Sheet1!J:J,0)),"")</f>
        <v/>
      </c>
      <c r="G121" s="32"/>
      <c r="H121" s="32"/>
      <c r="I121" s="32">
        <v>0</v>
      </c>
      <c r="J121" s="32"/>
    </row>
    <row r="122" spans="1:10" x14ac:dyDescent="0.2">
      <c r="A122" s="3">
        <v>119</v>
      </c>
      <c r="B122" s="3" t="s">
        <v>86</v>
      </c>
      <c r="C122" s="32">
        <v>2</v>
      </c>
      <c r="D122" s="32">
        <v>8</v>
      </c>
      <c r="E122" s="32" t="str">
        <f t="shared" si="2"/>
        <v>唐流雨碎片</v>
      </c>
      <c r="F122" s="32">
        <f>IFERROR(INDEX(Sheet1!K:K,MATCH(技能突破!E122,Sheet1!J:J,0)),"")</f>
        <v>20</v>
      </c>
      <c r="G122" s="32">
        <v>1</v>
      </c>
      <c r="H122" s="32">
        <v>30</v>
      </c>
      <c r="I122" s="32">
        <v>1</v>
      </c>
      <c r="J122" s="32" t="s">
        <v>661</v>
      </c>
    </row>
    <row r="123" spans="1:10" x14ac:dyDescent="0.2">
      <c r="A123" s="3">
        <v>120</v>
      </c>
      <c r="B123" s="3" t="s">
        <v>86</v>
      </c>
      <c r="C123" s="32">
        <v>3</v>
      </c>
      <c r="D123" s="32">
        <v>10</v>
      </c>
      <c r="E123" s="32" t="str">
        <f t="shared" si="2"/>
        <v>唐流雨碎片</v>
      </c>
      <c r="F123" s="32">
        <f>IFERROR(INDEX(Sheet1!K:K,MATCH(技能突破!E123,Sheet1!J:J,0)),"")</f>
        <v>20</v>
      </c>
      <c r="G123" s="32">
        <v>1</v>
      </c>
      <c r="H123" s="32">
        <v>30</v>
      </c>
      <c r="I123" s="32">
        <v>2</v>
      </c>
      <c r="J123" s="32" t="s">
        <v>661</v>
      </c>
    </row>
    <row r="124" spans="1:10" x14ac:dyDescent="0.2">
      <c r="A124" s="3">
        <v>121</v>
      </c>
      <c r="B124" s="3" t="s">
        <v>88</v>
      </c>
      <c r="C124" s="32">
        <v>1</v>
      </c>
      <c r="D124" s="32">
        <v>5</v>
      </c>
      <c r="E124" s="32" t="str">
        <f t="shared" si="2"/>
        <v/>
      </c>
      <c r="F124" s="32" t="str">
        <f>IFERROR(INDEX(Sheet1!K:K,MATCH(技能突破!E124,Sheet1!J:J,0)),"")</f>
        <v/>
      </c>
      <c r="G124" s="32"/>
      <c r="H124" s="32"/>
      <c r="I124" s="32">
        <v>0</v>
      </c>
      <c r="J124" s="32"/>
    </row>
    <row r="125" spans="1:10" x14ac:dyDescent="0.2">
      <c r="A125" s="3">
        <v>122</v>
      </c>
      <c r="B125" s="3" t="s">
        <v>88</v>
      </c>
      <c r="C125" s="32">
        <v>2</v>
      </c>
      <c r="D125" s="32">
        <v>8</v>
      </c>
      <c r="E125" s="32" t="str">
        <f t="shared" si="2"/>
        <v>李轩辕碎片</v>
      </c>
      <c r="F125" s="32">
        <f>IFERROR(INDEX(Sheet1!K:K,MATCH(技能突破!E125,Sheet1!J:J,0)),"")</f>
        <v>30</v>
      </c>
      <c r="G125" s="32">
        <v>1</v>
      </c>
      <c r="H125" s="32">
        <v>30</v>
      </c>
      <c r="I125" s="32">
        <v>1</v>
      </c>
      <c r="J125" s="32" t="s">
        <v>661</v>
      </c>
    </row>
    <row r="126" spans="1:10" x14ac:dyDescent="0.2">
      <c r="A126" s="3">
        <v>123</v>
      </c>
      <c r="B126" s="3" t="s">
        <v>88</v>
      </c>
      <c r="C126" s="32">
        <v>3</v>
      </c>
      <c r="D126" s="32">
        <v>10</v>
      </c>
      <c r="E126" s="32" t="str">
        <f t="shared" si="2"/>
        <v>李轩辕碎片</v>
      </c>
      <c r="F126" s="32">
        <f>IFERROR(INDEX(Sheet1!K:K,MATCH(技能突破!E126,Sheet1!J:J,0)),"")</f>
        <v>30</v>
      </c>
      <c r="G126" s="32">
        <v>1</v>
      </c>
      <c r="H126" s="32">
        <v>30</v>
      </c>
      <c r="I126" s="32">
        <v>2</v>
      </c>
      <c r="J126" s="32" t="s">
        <v>661</v>
      </c>
    </row>
    <row r="127" spans="1:10" x14ac:dyDescent="0.2">
      <c r="A127" s="3">
        <v>124</v>
      </c>
      <c r="B127" s="3" t="s">
        <v>90</v>
      </c>
      <c r="C127" s="32">
        <v>1</v>
      </c>
      <c r="D127" s="32">
        <v>5</v>
      </c>
      <c r="E127" s="32" t="str">
        <f t="shared" si="2"/>
        <v/>
      </c>
      <c r="F127" s="32" t="str">
        <f>IFERROR(INDEX(Sheet1!K:K,MATCH(技能突破!E127,Sheet1!J:J,0)),"")</f>
        <v/>
      </c>
      <c r="G127" s="32"/>
      <c r="H127" s="32"/>
      <c r="I127" s="32">
        <v>0</v>
      </c>
      <c r="J127" s="32"/>
    </row>
    <row r="128" spans="1:10" x14ac:dyDescent="0.2">
      <c r="A128" s="3">
        <v>125</v>
      </c>
      <c r="B128" s="3" t="s">
        <v>90</v>
      </c>
      <c r="C128" s="32">
        <v>2</v>
      </c>
      <c r="D128" s="32">
        <v>8</v>
      </c>
      <c r="E128" s="32" t="str">
        <f t="shared" si="2"/>
        <v>项羽碎片</v>
      </c>
      <c r="F128" s="32">
        <f>IFERROR(INDEX(Sheet1!K:K,MATCH(技能突破!E128,Sheet1!J:J,0)),"")</f>
        <v>45</v>
      </c>
      <c r="G128" s="32">
        <v>1</v>
      </c>
      <c r="H128" s="32">
        <v>30</v>
      </c>
      <c r="I128" s="32">
        <v>1</v>
      </c>
      <c r="J128" s="32" t="s">
        <v>661</v>
      </c>
    </row>
    <row r="129" spans="1:10" x14ac:dyDescent="0.2">
      <c r="A129" s="3">
        <v>126</v>
      </c>
      <c r="B129" s="3" t="s">
        <v>90</v>
      </c>
      <c r="C129" s="32">
        <v>3</v>
      </c>
      <c r="D129" s="32">
        <v>10</v>
      </c>
      <c r="E129" s="32" t="str">
        <f t="shared" si="2"/>
        <v>项羽碎片</v>
      </c>
      <c r="F129" s="32">
        <f>IFERROR(INDEX(Sheet1!K:K,MATCH(技能突破!E129,Sheet1!J:J,0)),"")</f>
        <v>45</v>
      </c>
      <c r="G129" s="32">
        <v>1</v>
      </c>
      <c r="H129" s="32">
        <v>30</v>
      </c>
      <c r="I129" s="32">
        <v>2</v>
      </c>
      <c r="J129" s="32" t="s">
        <v>661</v>
      </c>
    </row>
    <row r="130" spans="1:10" x14ac:dyDescent="0.2">
      <c r="A130" s="3">
        <v>127</v>
      </c>
      <c r="B130" s="3" t="s">
        <v>975</v>
      </c>
      <c r="C130" s="32">
        <v>1</v>
      </c>
      <c r="D130" s="32">
        <v>5</v>
      </c>
      <c r="E130" s="32" t="str">
        <f t="shared" si="2"/>
        <v/>
      </c>
      <c r="F130" s="32" t="str">
        <f>IFERROR(INDEX(Sheet1!K:K,MATCH(技能突破!E130,Sheet1!J:J,0)),"")</f>
        <v/>
      </c>
      <c r="G130" s="32"/>
      <c r="H130" s="32"/>
      <c r="I130" s="32">
        <v>0</v>
      </c>
      <c r="J130" s="32"/>
    </row>
    <row r="131" spans="1:10" x14ac:dyDescent="0.2">
      <c r="A131" s="3">
        <v>128</v>
      </c>
      <c r="B131" s="3" t="s">
        <v>975</v>
      </c>
      <c r="C131" s="32">
        <v>2</v>
      </c>
      <c r="D131" s="32">
        <v>8</v>
      </c>
      <c r="E131" s="32" t="str">
        <f t="shared" si="2"/>
        <v>天使缇娜碎片</v>
      </c>
      <c r="F131" s="32">
        <f>IFERROR(INDEX(Sheet1!K:K,MATCH(技能突破!E131,Sheet1!J:J,0)),"")</f>
        <v>30</v>
      </c>
      <c r="G131" s="32">
        <v>1</v>
      </c>
      <c r="H131" s="32">
        <v>30</v>
      </c>
      <c r="I131" s="32">
        <v>1</v>
      </c>
      <c r="J131" s="32" t="s">
        <v>661</v>
      </c>
    </row>
    <row r="132" spans="1:10" x14ac:dyDescent="0.2">
      <c r="A132" s="3">
        <v>129</v>
      </c>
      <c r="B132" s="3" t="s">
        <v>975</v>
      </c>
      <c r="C132" s="32">
        <v>3</v>
      </c>
      <c r="D132" s="32">
        <v>10</v>
      </c>
      <c r="E132" s="32" t="str">
        <f t="shared" si="2"/>
        <v>天使缇娜碎片</v>
      </c>
      <c r="F132" s="32">
        <f>IFERROR(INDEX(Sheet1!K:K,MATCH(技能突破!E132,Sheet1!J:J,0)),"")</f>
        <v>30</v>
      </c>
      <c r="G132" s="32">
        <v>1</v>
      </c>
      <c r="H132" s="32">
        <v>30</v>
      </c>
      <c r="I132" s="32">
        <v>2</v>
      </c>
      <c r="J132" s="32" t="s">
        <v>661</v>
      </c>
    </row>
    <row r="133" spans="1:10" x14ac:dyDescent="0.2">
      <c r="A133" s="3">
        <v>130</v>
      </c>
      <c r="B133" s="3" t="s">
        <v>93</v>
      </c>
      <c r="C133" s="32">
        <v>1</v>
      </c>
      <c r="D133" s="32">
        <v>5</v>
      </c>
      <c r="E133" s="32" t="str">
        <f t="shared" si="2"/>
        <v/>
      </c>
      <c r="F133" s="32" t="str">
        <f>IFERROR(INDEX(Sheet1!K:K,MATCH(技能突破!E133,Sheet1!J:J,0)),"")</f>
        <v/>
      </c>
      <c r="G133" s="32"/>
      <c r="H133" s="32"/>
      <c r="I133" s="32">
        <v>0</v>
      </c>
      <c r="J133" s="32"/>
    </row>
    <row r="134" spans="1:10" x14ac:dyDescent="0.2">
      <c r="A134" s="3">
        <v>131</v>
      </c>
      <c r="B134" s="3" t="s">
        <v>93</v>
      </c>
      <c r="C134" s="32">
        <v>2</v>
      </c>
      <c r="D134" s="32">
        <v>8</v>
      </c>
      <c r="E134" s="32" t="str">
        <f t="shared" si="2"/>
        <v>夏侯渊碎片</v>
      </c>
      <c r="F134" s="32">
        <f>IFERROR(INDEX(Sheet1!K:K,MATCH(技能突破!E134,Sheet1!J:J,0)),"")</f>
        <v>45</v>
      </c>
      <c r="G134" s="32">
        <v>1</v>
      </c>
      <c r="H134" s="32">
        <v>30</v>
      </c>
      <c r="I134" s="32">
        <v>1</v>
      </c>
      <c r="J134" s="32" t="s">
        <v>661</v>
      </c>
    </row>
    <row r="135" spans="1:10" x14ac:dyDescent="0.2">
      <c r="A135" s="3">
        <v>132</v>
      </c>
      <c r="B135" s="3" t="s">
        <v>93</v>
      </c>
      <c r="C135" s="32">
        <v>3</v>
      </c>
      <c r="D135" s="32">
        <v>10</v>
      </c>
      <c r="E135" s="32" t="str">
        <f t="shared" si="2"/>
        <v>夏侯渊碎片</v>
      </c>
      <c r="F135" s="32">
        <f>IFERROR(INDEX(Sheet1!K:K,MATCH(技能突破!E135,Sheet1!J:J,0)),"")</f>
        <v>45</v>
      </c>
      <c r="G135" s="32">
        <v>1</v>
      </c>
      <c r="H135" s="32">
        <v>30</v>
      </c>
      <c r="I135" s="32">
        <v>2</v>
      </c>
      <c r="J135" s="32" t="s">
        <v>661</v>
      </c>
    </row>
    <row r="136" spans="1:10" x14ac:dyDescent="0.2">
      <c r="A136" s="3">
        <v>133</v>
      </c>
      <c r="B136" s="3" t="s">
        <v>95</v>
      </c>
      <c r="C136" s="32">
        <v>1</v>
      </c>
      <c r="D136" s="32">
        <v>5</v>
      </c>
      <c r="E136" s="32" t="str">
        <f t="shared" si="2"/>
        <v/>
      </c>
      <c r="F136" s="32" t="str">
        <f>IFERROR(INDEX(Sheet1!K:K,MATCH(技能突破!E136,Sheet1!J:J,0)),"")</f>
        <v/>
      </c>
      <c r="G136" s="32"/>
      <c r="H136" s="32"/>
      <c r="I136" s="32">
        <v>0</v>
      </c>
      <c r="J136" s="32"/>
    </row>
    <row r="137" spans="1:10" x14ac:dyDescent="0.2">
      <c r="A137" s="3">
        <v>134</v>
      </c>
      <c r="B137" s="3" t="s">
        <v>95</v>
      </c>
      <c r="C137" s="32">
        <v>2</v>
      </c>
      <c r="D137" s="32">
        <v>8</v>
      </c>
      <c r="E137" s="32" t="str">
        <f t="shared" si="2"/>
        <v>徐晃碎片</v>
      </c>
      <c r="F137" s="32">
        <f>IFERROR(INDEX(Sheet1!K:K,MATCH(技能突破!E137,Sheet1!J:J,0)),"")</f>
        <v>45</v>
      </c>
      <c r="G137" s="32">
        <v>1</v>
      </c>
      <c r="H137" s="32">
        <v>30</v>
      </c>
      <c r="I137" s="32">
        <v>1</v>
      </c>
      <c r="J137" s="32" t="s">
        <v>661</v>
      </c>
    </row>
    <row r="138" spans="1:10" x14ac:dyDescent="0.2">
      <c r="A138" s="3">
        <v>135</v>
      </c>
      <c r="B138" s="3" t="s">
        <v>95</v>
      </c>
      <c r="C138" s="32">
        <v>3</v>
      </c>
      <c r="D138" s="32">
        <v>10</v>
      </c>
      <c r="E138" s="32" t="str">
        <f t="shared" si="2"/>
        <v>徐晃碎片</v>
      </c>
      <c r="F138" s="32">
        <f>IFERROR(INDEX(Sheet1!K:K,MATCH(技能突破!E138,Sheet1!J:J,0)),"")</f>
        <v>45</v>
      </c>
      <c r="G138" s="32">
        <v>1</v>
      </c>
      <c r="H138" s="32">
        <v>30</v>
      </c>
      <c r="I138" s="32">
        <v>2</v>
      </c>
      <c r="J138" s="32" t="s">
        <v>661</v>
      </c>
    </row>
    <row r="139" spans="1:10" x14ac:dyDescent="0.2">
      <c r="A139" s="3">
        <v>136</v>
      </c>
      <c r="B139" s="3" t="s">
        <v>97</v>
      </c>
      <c r="C139" s="32">
        <v>1</v>
      </c>
      <c r="D139" s="32">
        <v>5</v>
      </c>
      <c r="E139" s="32" t="str">
        <f t="shared" si="2"/>
        <v/>
      </c>
      <c r="F139" s="32" t="str">
        <f>IFERROR(INDEX(Sheet1!K:K,MATCH(技能突破!E139,Sheet1!J:J,0)),"")</f>
        <v/>
      </c>
      <c r="G139" s="32"/>
      <c r="H139" s="32"/>
      <c r="I139" s="32">
        <v>0</v>
      </c>
      <c r="J139" s="32"/>
    </row>
    <row r="140" spans="1:10" x14ac:dyDescent="0.2">
      <c r="A140" s="3">
        <v>137</v>
      </c>
      <c r="B140" s="3" t="s">
        <v>97</v>
      </c>
      <c r="C140" s="32">
        <v>2</v>
      </c>
      <c r="D140" s="32">
        <v>8</v>
      </c>
      <c r="E140" s="32" t="str">
        <f t="shared" si="2"/>
        <v>张郃碎片</v>
      </c>
      <c r="F140" s="32">
        <f>IFERROR(INDEX(Sheet1!K:K,MATCH(技能突破!E140,Sheet1!J:J,0)),"")</f>
        <v>45</v>
      </c>
      <c r="G140" s="32">
        <v>1</v>
      </c>
      <c r="H140" s="32">
        <v>30</v>
      </c>
      <c r="I140" s="32">
        <v>1</v>
      </c>
      <c r="J140" s="32" t="s">
        <v>661</v>
      </c>
    </row>
    <row r="141" spans="1:10" x14ac:dyDescent="0.2">
      <c r="A141" s="3">
        <v>138</v>
      </c>
      <c r="B141" s="3" t="s">
        <v>97</v>
      </c>
      <c r="C141" s="32">
        <v>3</v>
      </c>
      <c r="D141" s="32">
        <v>10</v>
      </c>
      <c r="E141" s="32" t="str">
        <f t="shared" si="2"/>
        <v>张郃碎片</v>
      </c>
      <c r="F141" s="32">
        <f>IFERROR(INDEX(Sheet1!K:K,MATCH(技能突破!E141,Sheet1!J:J,0)),"")</f>
        <v>45</v>
      </c>
      <c r="G141" s="32">
        <v>1</v>
      </c>
      <c r="H141" s="32">
        <v>30</v>
      </c>
      <c r="I141" s="32">
        <v>2</v>
      </c>
      <c r="J141" s="32" t="s">
        <v>661</v>
      </c>
    </row>
    <row r="142" spans="1:10" x14ac:dyDescent="0.2">
      <c r="A142" s="3">
        <v>139</v>
      </c>
      <c r="B142" s="3" t="s">
        <v>99</v>
      </c>
      <c r="C142" s="32">
        <v>1</v>
      </c>
      <c r="D142" s="32">
        <v>5</v>
      </c>
      <c r="E142" s="32" t="str">
        <f t="shared" si="2"/>
        <v/>
      </c>
      <c r="F142" s="32" t="str">
        <f>IFERROR(INDEX(Sheet1!K:K,MATCH(技能突破!E142,Sheet1!J:J,0)),"")</f>
        <v/>
      </c>
      <c r="G142" s="32"/>
      <c r="H142" s="32"/>
      <c r="I142" s="32">
        <v>0</v>
      </c>
      <c r="J142" s="32"/>
    </row>
    <row r="143" spans="1:10" x14ac:dyDescent="0.2">
      <c r="A143" s="3">
        <v>140</v>
      </c>
      <c r="B143" s="3" t="s">
        <v>99</v>
      </c>
      <c r="C143" s="32">
        <v>2</v>
      </c>
      <c r="D143" s="32">
        <v>8</v>
      </c>
      <c r="E143" s="32" t="str">
        <f t="shared" si="2"/>
        <v>张飞碎片</v>
      </c>
      <c r="F143" s="32">
        <f>IFERROR(INDEX(Sheet1!K:K,MATCH(技能突破!E143,Sheet1!J:J,0)),"")</f>
        <v>45</v>
      </c>
      <c r="G143" s="32">
        <v>1</v>
      </c>
      <c r="H143" s="32">
        <v>30</v>
      </c>
      <c r="I143" s="32">
        <v>1</v>
      </c>
      <c r="J143" s="32" t="s">
        <v>661</v>
      </c>
    </row>
    <row r="144" spans="1:10" x14ac:dyDescent="0.2">
      <c r="A144" s="3">
        <v>141</v>
      </c>
      <c r="B144" s="3" t="s">
        <v>99</v>
      </c>
      <c r="C144" s="32">
        <v>3</v>
      </c>
      <c r="D144" s="32">
        <v>10</v>
      </c>
      <c r="E144" s="32" t="str">
        <f t="shared" si="2"/>
        <v>张飞碎片</v>
      </c>
      <c r="F144" s="32">
        <f>IFERROR(INDEX(Sheet1!K:K,MATCH(技能突破!E144,Sheet1!J:J,0)),"")</f>
        <v>45</v>
      </c>
      <c r="G144" s="32">
        <v>1</v>
      </c>
      <c r="H144" s="32">
        <v>30</v>
      </c>
      <c r="I144" s="32">
        <v>2</v>
      </c>
      <c r="J144" s="32" t="s">
        <v>661</v>
      </c>
    </row>
    <row r="145" spans="1:10" x14ac:dyDescent="0.2">
      <c r="A145" s="3">
        <v>142</v>
      </c>
      <c r="B145" s="3" t="s">
        <v>100</v>
      </c>
      <c r="C145" s="32">
        <v>1</v>
      </c>
      <c r="D145" s="32">
        <v>5</v>
      </c>
      <c r="E145" s="32" t="str">
        <f t="shared" ref="E145:E174" si="3">IF(C145=1,"",IF(RIGHT(B145,2)="技能",LEFT(B145,LEN(B145)-2)&amp;"碎片",LEFT(B145,LEN(B145)-3)&amp;"碎片"))</f>
        <v/>
      </c>
      <c r="F145" s="32" t="str">
        <f>IFERROR(INDEX(Sheet1!K:K,MATCH(技能突破!E145,Sheet1!J:J,0)),"")</f>
        <v/>
      </c>
      <c r="G145" s="32"/>
      <c r="H145" s="32"/>
      <c r="I145" s="32">
        <v>0</v>
      </c>
      <c r="J145" s="32"/>
    </row>
    <row r="146" spans="1:10" x14ac:dyDescent="0.2">
      <c r="A146" s="3">
        <v>143</v>
      </c>
      <c r="B146" s="3" t="s">
        <v>100</v>
      </c>
      <c r="C146" s="32">
        <v>2</v>
      </c>
      <c r="D146" s="32">
        <v>8</v>
      </c>
      <c r="E146" s="32" t="str">
        <f t="shared" si="3"/>
        <v>夏侯惇碎片</v>
      </c>
      <c r="F146" s="32">
        <f>IFERROR(INDEX(Sheet1!K:K,MATCH(技能突破!E146,Sheet1!J:J,0)),"")</f>
        <v>45</v>
      </c>
      <c r="G146" s="32">
        <v>1</v>
      </c>
      <c r="H146" s="32">
        <v>30</v>
      </c>
      <c r="I146" s="32">
        <v>1</v>
      </c>
      <c r="J146" s="32" t="s">
        <v>661</v>
      </c>
    </row>
    <row r="147" spans="1:10" x14ac:dyDescent="0.2">
      <c r="A147" s="3">
        <v>144</v>
      </c>
      <c r="B147" s="3" t="s">
        <v>100</v>
      </c>
      <c r="C147" s="32">
        <v>3</v>
      </c>
      <c r="D147" s="32">
        <v>10</v>
      </c>
      <c r="E147" s="32" t="str">
        <f t="shared" si="3"/>
        <v>夏侯惇碎片</v>
      </c>
      <c r="F147" s="32">
        <f>IFERROR(INDEX(Sheet1!K:K,MATCH(技能突破!E147,Sheet1!J:J,0)),"")</f>
        <v>45</v>
      </c>
      <c r="G147" s="32">
        <v>1</v>
      </c>
      <c r="H147" s="32">
        <v>30</v>
      </c>
      <c r="I147" s="32">
        <v>2</v>
      </c>
      <c r="J147" s="32" t="s">
        <v>661</v>
      </c>
    </row>
    <row r="148" spans="1:10" x14ac:dyDescent="0.2">
      <c r="A148" s="3">
        <v>145</v>
      </c>
      <c r="B148" s="3" t="s">
        <v>102</v>
      </c>
      <c r="C148" s="32">
        <v>1</v>
      </c>
      <c r="D148" s="32">
        <v>5</v>
      </c>
      <c r="E148" s="32" t="str">
        <f t="shared" si="3"/>
        <v/>
      </c>
      <c r="F148" s="32" t="str">
        <f>IFERROR(INDEX(Sheet1!K:K,MATCH(技能突破!E148,Sheet1!J:J,0)),"")</f>
        <v/>
      </c>
      <c r="G148" s="32"/>
      <c r="H148" s="32"/>
      <c r="I148" s="32">
        <v>0</v>
      </c>
      <c r="J148" s="32"/>
    </row>
    <row r="149" spans="1:10" x14ac:dyDescent="0.2">
      <c r="A149" s="3">
        <v>146</v>
      </c>
      <c r="B149" s="3" t="s">
        <v>102</v>
      </c>
      <c r="C149" s="32">
        <v>2</v>
      </c>
      <c r="D149" s="32">
        <v>8</v>
      </c>
      <c r="E149" s="32" t="str">
        <f t="shared" si="3"/>
        <v>塞伯罗斯碎片</v>
      </c>
      <c r="F149" s="32">
        <f>IFERROR(INDEX(Sheet1!K:K,MATCH(技能突破!E149,Sheet1!J:J,0)),"")</f>
        <v>20</v>
      </c>
      <c r="G149" s="32">
        <v>1</v>
      </c>
      <c r="H149" s="32">
        <v>30</v>
      </c>
      <c r="I149" s="32">
        <v>1</v>
      </c>
      <c r="J149" s="32" t="s">
        <v>661</v>
      </c>
    </row>
    <row r="150" spans="1:10" x14ac:dyDescent="0.2">
      <c r="A150" s="3">
        <v>147</v>
      </c>
      <c r="B150" s="3" t="s">
        <v>102</v>
      </c>
      <c r="C150" s="32">
        <v>3</v>
      </c>
      <c r="D150" s="32">
        <v>10</v>
      </c>
      <c r="E150" s="32" t="str">
        <f t="shared" si="3"/>
        <v>塞伯罗斯碎片</v>
      </c>
      <c r="F150" s="32">
        <f>IFERROR(INDEX(Sheet1!K:K,MATCH(技能突破!E150,Sheet1!J:J,0)),"")</f>
        <v>20</v>
      </c>
      <c r="G150" s="32">
        <v>1</v>
      </c>
      <c r="H150" s="32">
        <v>30</v>
      </c>
      <c r="I150" s="32">
        <v>2</v>
      </c>
      <c r="J150" s="32" t="s">
        <v>661</v>
      </c>
    </row>
    <row r="151" spans="1:10" x14ac:dyDescent="0.2">
      <c r="A151" s="3">
        <v>148</v>
      </c>
      <c r="B151" s="3" t="s">
        <v>104</v>
      </c>
      <c r="C151" s="32">
        <v>1</v>
      </c>
      <c r="D151" s="32">
        <v>5</v>
      </c>
      <c r="E151" s="32" t="str">
        <f t="shared" si="3"/>
        <v/>
      </c>
      <c r="F151" s="32" t="str">
        <f>IFERROR(INDEX(Sheet1!K:K,MATCH(技能突破!E151,Sheet1!J:J,0)),"")</f>
        <v/>
      </c>
      <c r="G151" s="32"/>
      <c r="H151" s="32"/>
      <c r="I151" s="32">
        <v>0</v>
      </c>
      <c r="J151" s="32"/>
    </row>
    <row r="152" spans="1:10" x14ac:dyDescent="0.2">
      <c r="A152" s="3">
        <v>149</v>
      </c>
      <c r="B152" s="3" t="s">
        <v>104</v>
      </c>
      <c r="C152" s="32">
        <v>2</v>
      </c>
      <c r="D152" s="32">
        <v>8</v>
      </c>
      <c r="E152" s="32" t="str">
        <f t="shared" si="3"/>
        <v>石灵明碎片</v>
      </c>
      <c r="F152" s="32">
        <f>IFERROR(INDEX(Sheet1!K:K,MATCH(技能突破!E152,Sheet1!J:J,0)),"")</f>
        <v>30</v>
      </c>
      <c r="G152" s="32">
        <v>1</v>
      </c>
      <c r="H152" s="32">
        <v>30</v>
      </c>
      <c r="I152" s="32">
        <v>1</v>
      </c>
      <c r="J152" s="32" t="s">
        <v>661</v>
      </c>
    </row>
    <row r="153" spans="1:10" x14ac:dyDescent="0.2">
      <c r="A153" s="3">
        <v>150</v>
      </c>
      <c r="B153" s="3" t="s">
        <v>104</v>
      </c>
      <c r="C153" s="32">
        <v>3</v>
      </c>
      <c r="D153" s="32">
        <v>10</v>
      </c>
      <c r="E153" s="32" t="str">
        <f t="shared" si="3"/>
        <v>石灵明碎片</v>
      </c>
      <c r="F153" s="32">
        <f>IFERROR(INDEX(Sheet1!K:K,MATCH(技能突破!E153,Sheet1!J:J,0)),"")</f>
        <v>30</v>
      </c>
      <c r="G153" s="32">
        <v>1</v>
      </c>
      <c r="H153" s="32">
        <v>30</v>
      </c>
      <c r="I153" s="32">
        <v>2</v>
      </c>
      <c r="J153" s="32" t="s">
        <v>661</v>
      </c>
    </row>
    <row r="154" spans="1:10" x14ac:dyDescent="0.2">
      <c r="A154" s="3">
        <v>151</v>
      </c>
      <c r="B154" s="3" t="s">
        <v>106</v>
      </c>
      <c r="C154" s="32">
        <v>1</v>
      </c>
      <c r="D154" s="32">
        <v>5</v>
      </c>
      <c r="E154" s="32" t="str">
        <f t="shared" si="3"/>
        <v/>
      </c>
      <c r="F154" s="32" t="str">
        <f>IFERROR(INDEX(Sheet1!K:K,MATCH(技能突破!E154,Sheet1!J:J,0)),"")</f>
        <v/>
      </c>
      <c r="G154" s="32"/>
      <c r="H154" s="32"/>
      <c r="I154" s="32">
        <v>0</v>
      </c>
      <c r="J154" s="32"/>
    </row>
    <row r="155" spans="1:10" x14ac:dyDescent="0.2">
      <c r="A155" s="3">
        <v>152</v>
      </c>
      <c r="B155" s="3" t="s">
        <v>106</v>
      </c>
      <c r="C155" s="32">
        <v>2</v>
      </c>
      <c r="D155" s="32">
        <v>8</v>
      </c>
      <c r="E155" s="32" t="str">
        <f t="shared" si="3"/>
        <v>于禁碎片</v>
      </c>
      <c r="F155" s="32">
        <f>IFERROR(INDEX(Sheet1!K:K,MATCH(技能突破!E155,Sheet1!J:J,0)),"")</f>
        <v>20</v>
      </c>
      <c r="G155" s="32">
        <v>1</v>
      </c>
      <c r="H155" s="32">
        <v>30</v>
      </c>
      <c r="I155" s="32">
        <v>1</v>
      </c>
      <c r="J155" s="32" t="s">
        <v>661</v>
      </c>
    </row>
    <row r="156" spans="1:10" x14ac:dyDescent="0.2">
      <c r="A156" s="3">
        <v>153</v>
      </c>
      <c r="B156" s="3" t="s">
        <v>106</v>
      </c>
      <c r="C156" s="32">
        <v>3</v>
      </c>
      <c r="D156" s="32">
        <v>10</v>
      </c>
      <c r="E156" s="32" t="str">
        <f t="shared" si="3"/>
        <v>于禁碎片</v>
      </c>
      <c r="F156" s="32">
        <f>IFERROR(INDEX(Sheet1!K:K,MATCH(技能突破!E156,Sheet1!J:J,0)),"")</f>
        <v>20</v>
      </c>
      <c r="G156" s="32">
        <v>1</v>
      </c>
      <c r="H156" s="32">
        <v>30</v>
      </c>
      <c r="I156" s="32">
        <v>2</v>
      </c>
      <c r="J156" s="32" t="s">
        <v>661</v>
      </c>
    </row>
    <row r="157" spans="1:10" x14ac:dyDescent="0.2">
      <c r="A157" s="3">
        <v>154</v>
      </c>
      <c r="B157" s="3" t="s">
        <v>108</v>
      </c>
      <c r="C157" s="32">
        <v>1</v>
      </c>
      <c r="D157" s="32">
        <v>5</v>
      </c>
      <c r="E157" s="32" t="str">
        <f t="shared" si="3"/>
        <v/>
      </c>
      <c r="F157" s="32" t="str">
        <f>IFERROR(INDEX(Sheet1!K:K,MATCH(技能突破!E157,Sheet1!J:J,0)),"")</f>
        <v/>
      </c>
      <c r="G157" s="32"/>
      <c r="H157" s="32"/>
      <c r="I157" s="32">
        <v>0</v>
      </c>
      <c r="J157" s="32"/>
    </row>
    <row r="158" spans="1:10" x14ac:dyDescent="0.2">
      <c r="A158" s="3">
        <v>155</v>
      </c>
      <c r="B158" s="3" t="s">
        <v>108</v>
      </c>
      <c r="C158" s="32">
        <v>2</v>
      </c>
      <c r="D158" s="32">
        <v>8</v>
      </c>
      <c r="E158" s="32" t="str">
        <f t="shared" si="3"/>
        <v>西方龙碎片</v>
      </c>
      <c r="F158" s="32">
        <f>IFERROR(INDEX(Sheet1!K:K,MATCH(技能突破!E158,Sheet1!J:J,0)),"")</f>
        <v>45</v>
      </c>
      <c r="G158" s="32">
        <v>1</v>
      </c>
      <c r="H158" s="32">
        <v>30</v>
      </c>
      <c r="I158" s="32">
        <v>1</v>
      </c>
      <c r="J158" s="32" t="s">
        <v>661</v>
      </c>
    </row>
    <row r="159" spans="1:10" x14ac:dyDescent="0.2">
      <c r="A159" s="3">
        <v>156</v>
      </c>
      <c r="B159" s="3" t="s">
        <v>108</v>
      </c>
      <c r="C159" s="32">
        <v>3</v>
      </c>
      <c r="D159" s="32">
        <v>10</v>
      </c>
      <c r="E159" s="32" t="str">
        <f t="shared" si="3"/>
        <v>西方龙碎片</v>
      </c>
      <c r="F159" s="32">
        <f>IFERROR(INDEX(Sheet1!K:K,MATCH(技能突破!E159,Sheet1!J:J,0)),"")</f>
        <v>45</v>
      </c>
      <c r="G159" s="32">
        <v>1</v>
      </c>
      <c r="H159" s="32">
        <v>30</v>
      </c>
      <c r="I159" s="32">
        <v>2</v>
      </c>
      <c r="J159" s="32" t="s">
        <v>661</v>
      </c>
    </row>
    <row r="160" spans="1:10" x14ac:dyDescent="0.2">
      <c r="A160" s="3">
        <v>157</v>
      </c>
      <c r="B160" s="3" t="s">
        <v>110</v>
      </c>
      <c r="C160" s="32">
        <v>1</v>
      </c>
      <c r="D160" s="32">
        <v>5</v>
      </c>
      <c r="E160" s="32" t="str">
        <f t="shared" si="3"/>
        <v/>
      </c>
      <c r="F160" s="32" t="str">
        <f>IFERROR(INDEX(Sheet1!K:K,MATCH(技能突破!E160,Sheet1!J:J,0)),"")</f>
        <v/>
      </c>
      <c r="G160" s="32"/>
      <c r="H160" s="32"/>
      <c r="I160" s="32">
        <v>0</v>
      </c>
      <c r="J160" s="32"/>
    </row>
    <row r="161" spans="1:10" x14ac:dyDescent="0.2">
      <c r="A161" s="3">
        <v>158</v>
      </c>
      <c r="B161" s="3" t="s">
        <v>110</v>
      </c>
      <c r="C161" s="32">
        <v>2</v>
      </c>
      <c r="D161" s="32">
        <v>8</v>
      </c>
      <c r="E161" s="32" t="str">
        <f t="shared" si="3"/>
        <v>飞廉碎片</v>
      </c>
      <c r="F161" s="32">
        <f>IFERROR(INDEX(Sheet1!K:K,MATCH(技能突破!E161,Sheet1!J:J,0)),"")</f>
        <v>30</v>
      </c>
      <c r="G161" s="32">
        <v>1</v>
      </c>
      <c r="H161" s="32">
        <v>30</v>
      </c>
      <c r="I161" s="32">
        <v>1</v>
      </c>
      <c r="J161" s="32" t="s">
        <v>661</v>
      </c>
    </row>
    <row r="162" spans="1:10" x14ac:dyDescent="0.2">
      <c r="A162" s="3">
        <v>159</v>
      </c>
      <c r="B162" s="3" t="s">
        <v>110</v>
      </c>
      <c r="C162" s="32">
        <v>3</v>
      </c>
      <c r="D162" s="32">
        <v>10</v>
      </c>
      <c r="E162" s="32" t="str">
        <f t="shared" si="3"/>
        <v>飞廉碎片</v>
      </c>
      <c r="F162" s="32">
        <f>IFERROR(INDEX(Sheet1!K:K,MATCH(技能突破!E162,Sheet1!J:J,0)),"")</f>
        <v>30</v>
      </c>
      <c r="G162" s="32">
        <v>1</v>
      </c>
      <c r="H162" s="32">
        <v>30</v>
      </c>
      <c r="I162" s="32">
        <v>2</v>
      </c>
      <c r="J162" s="32" t="s">
        <v>661</v>
      </c>
    </row>
    <row r="163" spans="1:10" x14ac:dyDescent="0.2">
      <c r="A163" s="3">
        <v>160</v>
      </c>
      <c r="B163" s="3" t="s">
        <v>112</v>
      </c>
      <c r="C163" s="32">
        <v>1</v>
      </c>
      <c r="D163" s="32">
        <v>5</v>
      </c>
      <c r="E163" s="32" t="str">
        <f t="shared" si="3"/>
        <v/>
      </c>
      <c r="F163" s="32" t="str">
        <f>IFERROR(INDEX(Sheet1!K:K,MATCH(技能突破!E163,Sheet1!J:J,0)),"")</f>
        <v/>
      </c>
      <c r="G163" s="32"/>
      <c r="H163" s="32"/>
      <c r="I163" s="32">
        <v>0</v>
      </c>
      <c r="J163" s="32"/>
    </row>
    <row r="164" spans="1:10" x14ac:dyDescent="0.2">
      <c r="A164" s="3">
        <v>161</v>
      </c>
      <c r="B164" s="3" t="s">
        <v>112</v>
      </c>
      <c r="C164" s="32">
        <v>2</v>
      </c>
      <c r="D164" s="32">
        <v>8</v>
      </c>
      <c r="E164" s="32" t="str">
        <f t="shared" si="3"/>
        <v>噬日碎片</v>
      </c>
      <c r="F164" s="32">
        <f>IFERROR(INDEX(Sheet1!K:K,MATCH(技能突破!E164,Sheet1!J:J,0)),"")</f>
        <v>20</v>
      </c>
      <c r="G164" s="32">
        <v>1</v>
      </c>
      <c r="H164" s="32">
        <v>30</v>
      </c>
      <c r="I164" s="32">
        <v>1</v>
      </c>
      <c r="J164" s="32" t="s">
        <v>661</v>
      </c>
    </row>
    <row r="165" spans="1:10" x14ac:dyDescent="0.2">
      <c r="A165" s="3">
        <v>162</v>
      </c>
      <c r="B165" s="3" t="s">
        <v>112</v>
      </c>
      <c r="C165" s="32">
        <v>3</v>
      </c>
      <c r="D165" s="32">
        <v>10</v>
      </c>
      <c r="E165" s="32" t="str">
        <f t="shared" si="3"/>
        <v>噬日碎片</v>
      </c>
      <c r="F165" s="32">
        <f>IFERROR(INDEX(Sheet1!K:K,MATCH(技能突破!E165,Sheet1!J:J,0)),"")</f>
        <v>20</v>
      </c>
      <c r="G165" s="32">
        <v>1</v>
      </c>
      <c r="H165" s="32">
        <v>30</v>
      </c>
      <c r="I165" s="32">
        <v>2</v>
      </c>
      <c r="J165" s="32" t="s">
        <v>661</v>
      </c>
    </row>
    <row r="166" spans="1:10" x14ac:dyDescent="0.2">
      <c r="A166" s="3">
        <v>163</v>
      </c>
      <c r="B166" s="3" t="s">
        <v>114</v>
      </c>
      <c r="C166" s="32">
        <v>1</v>
      </c>
      <c r="D166" s="32">
        <v>5</v>
      </c>
      <c r="E166" s="32" t="str">
        <f t="shared" si="3"/>
        <v/>
      </c>
      <c r="F166" s="32" t="str">
        <f>IFERROR(INDEX(Sheet1!K:K,MATCH(技能突破!E166,Sheet1!J:J,0)),"")</f>
        <v/>
      </c>
      <c r="G166" s="32"/>
      <c r="H166" s="32"/>
      <c r="I166" s="32">
        <v>0</v>
      </c>
      <c r="J166" s="32"/>
    </row>
    <row r="167" spans="1:10" x14ac:dyDescent="0.2">
      <c r="A167" s="3">
        <v>164</v>
      </c>
      <c r="B167" s="3" t="s">
        <v>114</v>
      </c>
      <c r="C167" s="32">
        <v>2</v>
      </c>
      <c r="D167" s="32">
        <v>8</v>
      </c>
      <c r="E167" s="32" t="str">
        <f t="shared" si="3"/>
        <v>食火蜥碎片</v>
      </c>
      <c r="F167" s="32">
        <f>IFERROR(INDEX(Sheet1!K:K,MATCH(技能突破!E167,Sheet1!J:J,0)),"")</f>
        <v>20</v>
      </c>
      <c r="G167" s="32">
        <v>1</v>
      </c>
      <c r="H167" s="32">
        <v>30</v>
      </c>
      <c r="I167" s="32">
        <v>1</v>
      </c>
      <c r="J167" s="32" t="s">
        <v>661</v>
      </c>
    </row>
    <row r="168" spans="1:10" x14ac:dyDescent="0.2">
      <c r="A168" s="3">
        <v>165</v>
      </c>
      <c r="B168" s="3" t="s">
        <v>114</v>
      </c>
      <c r="C168" s="32">
        <v>3</v>
      </c>
      <c r="D168" s="32">
        <v>10</v>
      </c>
      <c r="E168" s="32" t="str">
        <f t="shared" si="3"/>
        <v>食火蜥碎片</v>
      </c>
      <c r="F168" s="32">
        <f>IFERROR(INDEX(Sheet1!K:K,MATCH(技能突破!E168,Sheet1!J:J,0)),"")</f>
        <v>20</v>
      </c>
      <c r="G168" s="32">
        <v>1</v>
      </c>
      <c r="H168" s="32">
        <v>30</v>
      </c>
      <c r="I168" s="32">
        <v>2</v>
      </c>
      <c r="J168" s="32" t="s">
        <v>661</v>
      </c>
    </row>
    <row r="169" spans="1:10" x14ac:dyDescent="0.2">
      <c r="A169" s="3">
        <v>166</v>
      </c>
      <c r="B169" s="3" t="s">
        <v>116</v>
      </c>
      <c r="C169" s="32">
        <v>1</v>
      </c>
      <c r="D169" s="32">
        <v>5</v>
      </c>
      <c r="E169" s="32" t="str">
        <f t="shared" si="3"/>
        <v/>
      </c>
      <c r="F169" s="32" t="str">
        <f>IFERROR(INDEX(Sheet1!K:K,MATCH(技能突破!E169,Sheet1!J:J,0)),"")</f>
        <v/>
      </c>
      <c r="G169" s="32"/>
      <c r="H169" s="32"/>
      <c r="I169" s="32">
        <v>0</v>
      </c>
      <c r="J169" s="32"/>
    </row>
    <row r="170" spans="1:10" x14ac:dyDescent="0.2">
      <c r="A170" s="3">
        <v>167</v>
      </c>
      <c r="B170" s="3" t="s">
        <v>116</v>
      </c>
      <c r="C170" s="32">
        <v>2</v>
      </c>
      <c r="D170" s="32">
        <v>8</v>
      </c>
      <c r="E170" s="32" t="str">
        <f t="shared" si="3"/>
        <v>高顺碎片</v>
      </c>
      <c r="F170" s="32">
        <f>IFERROR(INDEX(Sheet1!K:K,MATCH(技能突破!E170,Sheet1!J:J,0)),"")</f>
        <v>30</v>
      </c>
      <c r="G170" s="32">
        <v>1</v>
      </c>
      <c r="H170" s="32">
        <v>30</v>
      </c>
      <c r="I170" s="32">
        <v>1</v>
      </c>
      <c r="J170" s="32" t="s">
        <v>661</v>
      </c>
    </row>
    <row r="171" spans="1:10" x14ac:dyDescent="0.2">
      <c r="A171" s="3">
        <v>168</v>
      </c>
      <c r="B171" s="3" t="s">
        <v>116</v>
      </c>
      <c r="C171" s="32">
        <v>3</v>
      </c>
      <c r="D171" s="32">
        <v>10</v>
      </c>
      <c r="E171" s="32" t="str">
        <f t="shared" si="3"/>
        <v>高顺碎片</v>
      </c>
      <c r="F171" s="32">
        <f>IFERROR(INDEX(Sheet1!K:K,MATCH(技能突破!E171,Sheet1!J:J,0)),"")</f>
        <v>30</v>
      </c>
      <c r="G171" s="32">
        <v>1</v>
      </c>
      <c r="H171" s="32">
        <v>30</v>
      </c>
      <c r="I171" s="32">
        <v>2</v>
      </c>
      <c r="J171" s="32" t="s">
        <v>661</v>
      </c>
    </row>
    <row r="172" spans="1:10" x14ac:dyDescent="0.2">
      <c r="A172" s="3">
        <v>169</v>
      </c>
      <c r="B172" s="3" t="s">
        <v>117</v>
      </c>
      <c r="C172" s="32">
        <v>1</v>
      </c>
      <c r="D172" s="32">
        <v>5</v>
      </c>
      <c r="E172" s="32" t="str">
        <f t="shared" si="3"/>
        <v/>
      </c>
      <c r="F172" s="32" t="str">
        <f>IFERROR(INDEX(Sheet1!K:K,MATCH(技能突破!E172,Sheet1!J:J,0)),"")</f>
        <v/>
      </c>
      <c r="G172" s="32"/>
      <c r="H172" s="32"/>
      <c r="I172" s="32">
        <v>0</v>
      </c>
      <c r="J172" s="32"/>
    </row>
    <row r="173" spans="1:10" x14ac:dyDescent="0.2">
      <c r="A173" s="3">
        <v>170</v>
      </c>
      <c r="B173" s="3" t="s">
        <v>117</v>
      </c>
      <c r="C173" s="32">
        <v>2</v>
      </c>
      <c r="D173" s="32">
        <v>8</v>
      </c>
      <c r="E173" s="32" t="str">
        <f t="shared" si="3"/>
        <v>烈风螳螂碎片</v>
      </c>
      <c r="F173" s="32">
        <f>IFERROR(INDEX(Sheet1!K:K,MATCH(技能突破!E173,Sheet1!J:J,0)),"")</f>
        <v>20</v>
      </c>
      <c r="G173" s="32">
        <v>1</v>
      </c>
      <c r="H173" s="32">
        <v>30</v>
      </c>
      <c r="I173" s="32">
        <v>1</v>
      </c>
      <c r="J173" s="32" t="s">
        <v>661</v>
      </c>
    </row>
    <row r="174" spans="1:10" x14ac:dyDescent="0.2">
      <c r="A174" s="3">
        <v>171</v>
      </c>
      <c r="B174" s="3" t="s">
        <v>117</v>
      </c>
      <c r="C174" s="32">
        <v>3</v>
      </c>
      <c r="D174" s="32">
        <v>10</v>
      </c>
      <c r="E174" s="32" t="str">
        <f t="shared" si="3"/>
        <v>烈风螳螂碎片</v>
      </c>
      <c r="F174" s="32">
        <f>IFERROR(INDEX(Sheet1!K:K,MATCH(技能突破!E174,Sheet1!J:J,0)),"")</f>
        <v>20</v>
      </c>
      <c r="G174" s="32">
        <v>1</v>
      </c>
      <c r="H174" s="32">
        <v>30</v>
      </c>
      <c r="I174" s="32">
        <v>2</v>
      </c>
      <c r="J174" s="32" t="s">
        <v>661</v>
      </c>
    </row>
    <row r="175" spans="1:10" x14ac:dyDescent="0.2">
      <c r="A175" s="3">
        <v>172</v>
      </c>
      <c r="B175" s="3" t="s">
        <v>185</v>
      </c>
      <c r="C175" s="32">
        <v>1</v>
      </c>
      <c r="D175" s="32">
        <v>5</v>
      </c>
      <c r="E175" s="32" t="str">
        <f t="shared" ref="E175" si="4">IF(C175=1,"",IF(RIGHT(B175,2)="技能",LEFT(B175,LEN(B175)-2)&amp;"碎片",LEFT(B175,LEN(B175)-3)&amp;"碎片"))</f>
        <v/>
      </c>
      <c r="F175" s="32" t="str">
        <f>IFERROR(INDEX(Sheet1!K:K,MATCH(技能突破!E175,Sheet1!J:J,0)),"")</f>
        <v/>
      </c>
      <c r="G175" s="32"/>
      <c r="H175" s="32"/>
      <c r="I175" s="32">
        <v>0</v>
      </c>
      <c r="J175" s="32"/>
    </row>
    <row r="176" spans="1:10" x14ac:dyDescent="0.2">
      <c r="A176" s="3">
        <v>173</v>
      </c>
      <c r="B176" s="3" t="s">
        <v>185</v>
      </c>
      <c r="C176" s="32">
        <v>2</v>
      </c>
      <c r="D176" s="32">
        <v>8</v>
      </c>
      <c r="E176" s="48" t="s">
        <v>1564</v>
      </c>
      <c r="F176" s="32">
        <v>50000</v>
      </c>
      <c r="G176" s="32">
        <v>1</v>
      </c>
      <c r="H176" s="32">
        <v>30</v>
      </c>
      <c r="I176" s="32">
        <v>1</v>
      </c>
      <c r="J176" s="32" t="s">
        <v>661</v>
      </c>
    </row>
    <row r="177" spans="1:10" x14ac:dyDescent="0.2">
      <c r="A177" s="3">
        <v>174</v>
      </c>
      <c r="B177" s="3" t="s">
        <v>185</v>
      </c>
      <c r="C177" s="32">
        <v>3</v>
      </c>
      <c r="D177" s="32">
        <v>10</v>
      </c>
      <c r="E177" s="48" t="s">
        <v>1564</v>
      </c>
      <c r="F177" s="32">
        <v>50000</v>
      </c>
      <c r="G177" s="32">
        <v>1</v>
      </c>
      <c r="H177" s="32">
        <v>30</v>
      </c>
      <c r="I177" s="32">
        <v>2</v>
      </c>
      <c r="J177" s="32" t="s">
        <v>661</v>
      </c>
    </row>
    <row r="178" spans="1:10" x14ac:dyDescent="0.2">
      <c r="A178" s="3">
        <v>175</v>
      </c>
      <c r="B178" s="3" t="s">
        <v>184</v>
      </c>
      <c r="C178" s="32">
        <v>1</v>
      </c>
      <c r="D178" s="32">
        <v>5</v>
      </c>
      <c r="E178" s="32" t="str">
        <f t="shared" ref="E178" si="5">IF(C178=1,"",IF(RIGHT(B178,2)="技能",LEFT(B178,LEN(B178)-2)&amp;"碎片",LEFT(B178,LEN(B178)-3)&amp;"碎片"))</f>
        <v/>
      </c>
      <c r="F178" s="32" t="str">
        <f>IFERROR(INDEX(Sheet1!K:K,MATCH(技能突破!E178,Sheet1!J:J,0)),"")</f>
        <v/>
      </c>
      <c r="G178" s="32"/>
      <c r="H178" s="32"/>
      <c r="I178" s="32">
        <v>0</v>
      </c>
      <c r="J178" s="32"/>
    </row>
    <row r="179" spans="1:10" x14ac:dyDescent="0.2">
      <c r="A179" s="3">
        <v>176</v>
      </c>
      <c r="B179" s="3" t="s">
        <v>184</v>
      </c>
      <c r="C179" s="32">
        <v>2</v>
      </c>
      <c r="D179" s="32">
        <v>8</v>
      </c>
      <c r="E179" s="48" t="s">
        <v>1564</v>
      </c>
      <c r="F179" s="32">
        <v>50000</v>
      </c>
      <c r="G179" s="32">
        <v>1</v>
      </c>
      <c r="H179" s="32">
        <v>30</v>
      </c>
      <c r="I179" s="32">
        <v>1</v>
      </c>
      <c r="J179" s="32" t="s">
        <v>661</v>
      </c>
    </row>
    <row r="180" spans="1:10" x14ac:dyDescent="0.2">
      <c r="A180" s="3">
        <v>177</v>
      </c>
      <c r="B180" s="3" t="s">
        <v>184</v>
      </c>
      <c r="C180" s="32">
        <v>3</v>
      </c>
      <c r="D180" s="32">
        <v>10</v>
      </c>
      <c r="E180" s="48" t="s">
        <v>1564</v>
      </c>
      <c r="F180" s="32">
        <v>50000</v>
      </c>
      <c r="G180" s="32">
        <v>1</v>
      </c>
      <c r="H180" s="32">
        <v>30</v>
      </c>
      <c r="I180" s="32">
        <v>2</v>
      </c>
      <c r="J180" s="32" t="s">
        <v>661</v>
      </c>
    </row>
    <row r="181" spans="1:10" x14ac:dyDescent="0.2">
      <c r="A181" s="3">
        <v>178</v>
      </c>
      <c r="B181" s="3" t="s">
        <v>1648</v>
      </c>
      <c r="C181" s="32">
        <v>1</v>
      </c>
      <c r="D181" s="32">
        <v>5</v>
      </c>
      <c r="E181" s="32" t="str">
        <f t="shared" ref="E181" si="6">IF(C181=1,"",IF(RIGHT(B181,2)="技能",LEFT(B181,LEN(B181)-2)&amp;"碎片",LEFT(B181,LEN(B181)-3)&amp;"碎片"))</f>
        <v/>
      </c>
      <c r="F181" s="32" t="str">
        <f>IFERROR(INDEX(Sheet1!K:K,MATCH(技能突破!E181,Sheet1!J:J,0)),"")</f>
        <v/>
      </c>
      <c r="G181" s="32"/>
      <c r="H181" s="32"/>
      <c r="I181" s="32">
        <v>0</v>
      </c>
      <c r="J181" s="32"/>
    </row>
    <row r="182" spans="1:10" x14ac:dyDescent="0.2">
      <c r="A182" s="3">
        <v>179</v>
      </c>
      <c r="B182" s="3" t="s">
        <v>1648</v>
      </c>
      <c r="C182" s="32">
        <v>2</v>
      </c>
      <c r="D182" s="32">
        <v>8</v>
      </c>
      <c r="E182" s="48" t="s">
        <v>1564</v>
      </c>
      <c r="F182" s="32">
        <v>50000</v>
      </c>
      <c r="G182" s="32">
        <v>1</v>
      </c>
      <c r="H182" s="32">
        <v>30</v>
      </c>
      <c r="I182" s="32">
        <v>1</v>
      </c>
      <c r="J182" s="32" t="s">
        <v>661</v>
      </c>
    </row>
    <row r="183" spans="1:10" x14ac:dyDescent="0.2">
      <c r="A183" s="3">
        <v>180</v>
      </c>
      <c r="B183" s="3" t="s">
        <v>1648</v>
      </c>
      <c r="C183" s="32">
        <v>3</v>
      </c>
      <c r="D183" s="32">
        <v>10</v>
      </c>
      <c r="E183" s="48" t="s">
        <v>1564</v>
      </c>
      <c r="F183" s="32">
        <v>50000</v>
      </c>
      <c r="G183" s="32">
        <v>1</v>
      </c>
      <c r="H183" s="32">
        <v>30</v>
      </c>
      <c r="I183" s="32">
        <v>2</v>
      </c>
      <c r="J183" s="32" t="s">
        <v>661</v>
      </c>
    </row>
    <row r="184" spans="1:10" x14ac:dyDescent="0.2">
      <c r="A184" s="3">
        <v>181</v>
      </c>
      <c r="B184" s="3" t="s">
        <v>1649</v>
      </c>
      <c r="C184" s="32">
        <v>1</v>
      </c>
      <c r="D184" s="32">
        <v>5</v>
      </c>
      <c r="E184" s="32" t="str">
        <f t="shared" ref="E184" si="7">IF(C184=1,"",IF(RIGHT(B184,2)="技能",LEFT(B184,LEN(B184)-2)&amp;"碎片",LEFT(B184,LEN(B184)-3)&amp;"碎片"))</f>
        <v/>
      </c>
      <c r="F184" s="32" t="str">
        <f>IFERROR(INDEX(Sheet1!K:K,MATCH(技能突破!E184,Sheet1!J:J,0)),"")</f>
        <v/>
      </c>
      <c r="G184" s="32"/>
      <c r="H184" s="32"/>
      <c r="I184" s="32">
        <v>0</v>
      </c>
      <c r="J184" s="32"/>
    </row>
    <row r="185" spans="1:10" x14ac:dyDescent="0.2">
      <c r="A185" s="3">
        <v>182</v>
      </c>
      <c r="B185" s="3" t="s">
        <v>1649</v>
      </c>
      <c r="C185" s="32">
        <v>2</v>
      </c>
      <c r="D185" s="32">
        <v>8</v>
      </c>
      <c r="E185" s="48" t="s">
        <v>1564</v>
      </c>
      <c r="F185" s="32">
        <v>50000</v>
      </c>
      <c r="G185" s="32">
        <v>1</v>
      </c>
      <c r="H185" s="32">
        <v>30</v>
      </c>
      <c r="I185" s="32">
        <v>1</v>
      </c>
      <c r="J185" s="32" t="s">
        <v>661</v>
      </c>
    </row>
    <row r="186" spans="1:10" x14ac:dyDescent="0.2">
      <c r="A186" s="3">
        <v>183</v>
      </c>
      <c r="B186" s="3" t="s">
        <v>1649</v>
      </c>
      <c r="C186" s="32">
        <v>3</v>
      </c>
      <c r="D186" s="32">
        <v>10</v>
      </c>
      <c r="E186" s="48" t="s">
        <v>1564</v>
      </c>
      <c r="F186" s="32">
        <v>50000</v>
      </c>
      <c r="G186" s="32">
        <v>1</v>
      </c>
      <c r="H186" s="32">
        <v>30</v>
      </c>
      <c r="I186" s="32">
        <v>2</v>
      </c>
      <c r="J186" s="32" t="s">
        <v>661</v>
      </c>
    </row>
    <row r="187" spans="1:10" x14ac:dyDescent="0.2">
      <c r="A187" s="3">
        <v>184</v>
      </c>
      <c r="B187" s="3" t="s">
        <v>1650</v>
      </c>
      <c r="C187" s="32">
        <v>1</v>
      </c>
      <c r="D187" s="32">
        <v>5</v>
      </c>
      <c r="E187" s="32" t="str">
        <f t="shared" ref="E187" si="8">IF(C187=1,"",IF(RIGHT(B187,2)="技能",LEFT(B187,LEN(B187)-2)&amp;"碎片",LEFT(B187,LEN(B187)-3)&amp;"碎片"))</f>
        <v/>
      </c>
      <c r="F187" s="32" t="str">
        <f>IFERROR(INDEX(Sheet1!K:K,MATCH(技能突破!E187,Sheet1!J:J,0)),"")</f>
        <v/>
      </c>
      <c r="G187" s="32"/>
      <c r="H187" s="32"/>
      <c r="I187" s="32">
        <v>0</v>
      </c>
      <c r="J187" s="32"/>
    </row>
    <row r="188" spans="1:10" x14ac:dyDescent="0.2">
      <c r="A188" s="3">
        <v>185</v>
      </c>
      <c r="B188" s="3" t="s">
        <v>1650</v>
      </c>
      <c r="C188" s="32">
        <v>2</v>
      </c>
      <c r="D188" s="32">
        <v>8</v>
      </c>
      <c r="E188" s="48" t="s">
        <v>1564</v>
      </c>
      <c r="F188" s="32">
        <v>50000</v>
      </c>
      <c r="G188" s="32">
        <v>1</v>
      </c>
      <c r="H188" s="32">
        <v>30</v>
      </c>
      <c r="I188" s="32">
        <v>1</v>
      </c>
      <c r="J188" s="32" t="s">
        <v>661</v>
      </c>
    </row>
    <row r="189" spans="1:10" x14ac:dyDescent="0.2">
      <c r="A189" s="3">
        <v>186</v>
      </c>
      <c r="B189" s="3" t="s">
        <v>1650</v>
      </c>
      <c r="C189" s="32">
        <v>3</v>
      </c>
      <c r="D189" s="32">
        <v>10</v>
      </c>
      <c r="E189" s="48" t="s">
        <v>1564</v>
      </c>
      <c r="F189" s="32">
        <v>50000</v>
      </c>
      <c r="G189" s="32">
        <v>1</v>
      </c>
      <c r="H189" s="32">
        <v>30</v>
      </c>
      <c r="I189" s="32">
        <v>2</v>
      </c>
      <c r="J189" s="32" t="s">
        <v>661</v>
      </c>
    </row>
    <row r="190" spans="1:10" x14ac:dyDescent="0.2">
      <c r="A190" s="3">
        <v>187</v>
      </c>
      <c r="B190" s="3" t="s">
        <v>1651</v>
      </c>
      <c r="C190" s="32">
        <v>1</v>
      </c>
      <c r="D190" s="32">
        <v>5</v>
      </c>
      <c r="E190" s="32" t="str">
        <f t="shared" ref="E190" si="9">IF(C190=1,"",IF(RIGHT(B190,2)="技能",LEFT(B190,LEN(B190)-2)&amp;"碎片",LEFT(B190,LEN(B190)-3)&amp;"碎片"))</f>
        <v/>
      </c>
      <c r="F190" s="32" t="str">
        <f>IFERROR(INDEX(Sheet1!K:K,MATCH(技能突破!E190,Sheet1!J:J,0)),"")</f>
        <v/>
      </c>
      <c r="G190" s="32"/>
      <c r="H190" s="32"/>
      <c r="I190" s="32">
        <v>0</v>
      </c>
      <c r="J190" s="32"/>
    </row>
    <row r="191" spans="1:10" x14ac:dyDescent="0.2">
      <c r="A191" s="3">
        <v>188</v>
      </c>
      <c r="B191" s="3" t="s">
        <v>1651</v>
      </c>
      <c r="C191" s="32">
        <v>2</v>
      </c>
      <c r="D191" s="32">
        <v>8</v>
      </c>
      <c r="E191" s="48" t="s">
        <v>1564</v>
      </c>
      <c r="F191" s="32">
        <v>50000</v>
      </c>
      <c r="G191" s="32">
        <v>1</v>
      </c>
      <c r="H191" s="32">
        <v>30</v>
      </c>
      <c r="I191" s="32">
        <v>1</v>
      </c>
      <c r="J191" s="32" t="s">
        <v>661</v>
      </c>
    </row>
    <row r="192" spans="1:10" x14ac:dyDescent="0.2">
      <c r="A192" s="3">
        <v>189</v>
      </c>
      <c r="B192" s="3" t="s">
        <v>1651</v>
      </c>
      <c r="C192" s="32">
        <v>3</v>
      </c>
      <c r="D192" s="32">
        <v>10</v>
      </c>
      <c r="E192" s="48" t="s">
        <v>1564</v>
      </c>
      <c r="F192" s="32">
        <v>50000</v>
      </c>
      <c r="G192" s="32">
        <v>1</v>
      </c>
      <c r="H192" s="32">
        <v>30</v>
      </c>
      <c r="I192" s="32">
        <v>2</v>
      </c>
      <c r="J192" s="32" t="s">
        <v>661</v>
      </c>
    </row>
    <row r="193" spans="1:10" x14ac:dyDescent="0.2">
      <c r="A193" s="3">
        <v>190</v>
      </c>
      <c r="B193" s="3" t="s">
        <v>183</v>
      </c>
      <c r="C193" s="32">
        <v>1</v>
      </c>
      <c r="D193" s="32">
        <v>5</v>
      </c>
      <c r="E193" s="32" t="str">
        <f t="shared" ref="E193" si="10">IF(C193=1,"",IF(RIGHT(B193,2)="技能",LEFT(B193,LEN(B193)-2)&amp;"碎片",LEFT(B193,LEN(B193)-3)&amp;"碎片"))</f>
        <v/>
      </c>
      <c r="F193" s="32" t="str">
        <f>IFERROR(INDEX(Sheet1!K:K,MATCH(技能突破!E193,Sheet1!J:J,0)),"")</f>
        <v/>
      </c>
      <c r="G193" s="32"/>
      <c r="H193" s="32"/>
      <c r="I193" s="32">
        <v>0</v>
      </c>
      <c r="J193" s="32"/>
    </row>
    <row r="194" spans="1:10" x14ac:dyDescent="0.2">
      <c r="A194" s="3">
        <v>191</v>
      </c>
      <c r="B194" s="3" t="s">
        <v>183</v>
      </c>
      <c r="C194" s="32">
        <v>2</v>
      </c>
      <c r="D194" s="32">
        <v>8</v>
      </c>
      <c r="E194" s="48" t="s">
        <v>1564</v>
      </c>
      <c r="F194" s="32">
        <v>50000</v>
      </c>
      <c r="G194" s="32">
        <v>1</v>
      </c>
      <c r="H194" s="32">
        <v>30</v>
      </c>
      <c r="I194" s="32">
        <v>1</v>
      </c>
      <c r="J194" s="32" t="s">
        <v>661</v>
      </c>
    </row>
    <row r="195" spans="1:10" x14ac:dyDescent="0.2">
      <c r="A195" s="3">
        <v>192</v>
      </c>
      <c r="B195" s="3" t="s">
        <v>183</v>
      </c>
      <c r="C195" s="32">
        <v>3</v>
      </c>
      <c r="D195" s="32">
        <v>10</v>
      </c>
      <c r="E195" s="48" t="s">
        <v>1564</v>
      </c>
      <c r="F195" s="32">
        <v>50000</v>
      </c>
      <c r="G195" s="32">
        <v>1</v>
      </c>
      <c r="H195" s="32">
        <v>30</v>
      </c>
      <c r="I195" s="32">
        <v>2</v>
      </c>
      <c r="J195" s="32" t="s">
        <v>661</v>
      </c>
    </row>
    <row r="196" spans="1:10" x14ac:dyDescent="0.2">
      <c r="A196" s="3">
        <v>193</v>
      </c>
      <c r="B196" s="3" t="s">
        <v>1652</v>
      </c>
      <c r="C196" s="32">
        <v>1</v>
      </c>
      <c r="D196" s="32">
        <v>5</v>
      </c>
      <c r="E196" s="32" t="str">
        <f t="shared" ref="E196" si="11">IF(C196=1,"",IF(RIGHT(B196,2)="技能",LEFT(B196,LEN(B196)-2)&amp;"碎片",LEFT(B196,LEN(B196)-3)&amp;"碎片"))</f>
        <v/>
      </c>
      <c r="F196" s="32" t="str">
        <f>IFERROR(INDEX(Sheet1!K:K,MATCH(技能突破!E196,Sheet1!J:J,0)),"")</f>
        <v/>
      </c>
      <c r="G196" s="32"/>
      <c r="H196" s="32"/>
      <c r="I196" s="32">
        <v>0</v>
      </c>
      <c r="J196" s="32"/>
    </row>
    <row r="197" spans="1:10" x14ac:dyDescent="0.2">
      <c r="A197" s="3">
        <v>194</v>
      </c>
      <c r="B197" s="3" t="s">
        <v>1652</v>
      </c>
      <c r="C197" s="32">
        <v>2</v>
      </c>
      <c r="D197" s="32">
        <v>8</v>
      </c>
      <c r="E197" s="48" t="s">
        <v>1564</v>
      </c>
      <c r="F197" s="32">
        <v>50000</v>
      </c>
      <c r="G197" s="32">
        <v>1</v>
      </c>
      <c r="H197" s="32">
        <v>30</v>
      </c>
      <c r="I197" s="32">
        <v>1</v>
      </c>
      <c r="J197" s="32" t="s">
        <v>661</v>
      </c>
    </row>
    <row r="198" spans="1:10" x14ac:dyDescent="0.2">
      <c r="A198" s="3">
        <v>195</v>
      </c>
      <c r="B198" s="3" t="s">
        <v>1652</v>
      </c>
      <c r="C198" s="32">
        <v>3</v>
      </c>
      <c r="D198" s="32">
        <v>10</v>
      </c>
      <c r="E198" s="48" t="s">
        <v>1564</v>
      </c>
      <c r="F198" s="32">
        <v>50000</v>
      </c>
      <c r="G198" s="32">
        <v>1</v>
      </c>
      <c r="H198" s="32">
        <v>30</v>
      </c>
      <c r="I198" s="32">
        <v>2</v>
      </c>
      <c r="J198" s="32" t="s">
        <v>661</v>
      </c>
    </row>
    <row r="199" spans="1:10" x14ac:dyDescent="0.2">
      <c r="A199" s="3">
        <v>196</v>
      </c>
      <c r="B199" s="3" t="s">
        <v>1653</v>
      </c>
      <c r="C199" s="32">
        <v>1</v>
      </c>
      <c r="D199" s="32">
        <v>5</v>
      </c>
      <c r="E199" s="32" t="str">
        <f t="shared" ref="E199" si="12">IF(C199=1,"",IF(RIGHT(B199,2)="技能",LEFT(B199,LEN(B199)-2)&amp;"碎片",LEFT(B199,LEN(B199)-3)&amp;"碎片"))</f>
        <v/>
      </c>
      <c r="F199" s="32" t="str">
        <f>IFERROR(INDEX(Sheet1!K:K,MATCH(技能突破!E199,Sheet1!J:J,0)),"")</f>
        <v/>
      </c>
      <c r="G199" s="32"/>
      <c r="H199" s="32"/>
      <c r="I199" s="32">
        <v>0</v>
      </c>
      <c r="J199" s="32"/>
    </row>
    <row r="200" spans="1:10" x14ac:dyDescent="0.2">
      <c r="A200" s="3">
        <v>197</v>
      </c>
      <c r="B200" s="3" t="s">
        <v>1653</v>
      </c>
      <c r="C200" s="32">
        <v>2</v>
      </c>
      <c r="D200" s="32">
        <v>8</v>
      </c>
      <c r="E200" s="48" t="s">
        <v>1564</v>
      </c>
      <c r="F200" s="32">
        <v>50000</v>
      </c>
      <c r="G200" s="32">
        <v>1</v>
      </c>
      <c r="H200" s="32">
        <v>30</v>
      </c>
      <c r="I200" s="32">
        <v>1</v>
      </c>
      <c r="J200" s="32" t="s">
        <v>661</v>
      </c>
    </row>
    <row r="201" spans="1:10" x14ac:dyDescent="0.2">
      <c r="A201" s="3">
        <v>198</v>
      </c>
      <c r="B201" s="3" t="s">
        <v>1653</v>
      </c>
      <c r="C201" s="32">
        <v>3</v>
      </c>
      <c r="D201" s="32">
        <v>10</v>
      </c>
      <c r="E201" s="48" t="s">
        <v>1564</v>
      </c>
      <c r="F201" s="32">
        <v>50000</v>
      </c>
      <c r="G201" s="32">
        <v>1</v>
      </c>
      <c r="H201" s="32">
        <v>30</v>
      </c>
      <c r="I201" s="32">
        <v>2</v>
      </c>
      <c r="J201" s="32" t="s">
        <v>661</v>
      </c>
    </row>
    <row r="202" spans="1:10" x14ac:dyDescent="0.2">
      <c r="A202" s="3">
        <v>199</v>
      </c>
      <c r="B202" s="3" t="s">
        <v>1654</v>
      </c>
      <c r="C202" s="32">
        <v>1</v>
      </c>
      <c r="D202" s="32">
        <v>5</v>
      </c>
      <c r="E202" s="32" t="str">
        <f t="shared" ref="E202" si="13">IF(C202=1,"",IF(RIGHT(B202,2)="技能",LEFT(B202,LEN(B202)-2)&amp;"碎片",LEFT(B202,LEN(B202)-3)&amp;"碎片"))</f>
        <v/>
      </c>
      <c r="F202" s="32" t="str">
        <f>IFERROR(INDEX(Sheet1!K:K,MATCH(技能突破!E202,Sheet1!J:J,0)),"")</f>
        <v/>
      </c>
      <c r="G202" s="32"/>
      <c r="H202" s="32"/>
      <c r="I202" s="32">
        <v>0</v>
      </c>
      <c r="J202" s="32"/>
    </row>
    <row r="203" spans="1:10" x14ac:dyDescent="0.2">
      <c r="A203" s="3">
        <v>200</v>
      </c>
      <c r="B203" s="3" t="s">
        <v>1654</v>
      </c>
      <c r="C203" s="32">
        <v>2</v>
      </c>
      <c r="D203" s="32">
        <v>8</v>
      </c>
      <c r="E203" s="48" t="s">
        <v>1564</v>
      </c>
      <c r="F203" s="32">
        <v>50000</v>
      </c>
      <c r="G203" s="32">
        <v>1</v>
      </c>
      <c r="H203" s="32">
        <v>30</v>
      </c>
      <c r="I203" s="32">
        <v>1</v>
      </c>
      <c r="J203" s="32" t="s">
        <v>661</v>
      </c>
    </row>
    <row r="204" spans="1:10" x14ac:dyDescent="0.2">
      <c r="A204" s="3">
        <v>201</v>
      </c>
      <c r="B204" s="3" t="s">
        <v>1654</v>
      </c>
      <c r="C204" s="32">
        <v>3</v>
      </c>
      <c r="D204" s="32">
        <v>10</v>
      </c>
      <c r="E204" s="48" t="s">
        <v>1564</v>
      </c>
      <c r="F204" s="32">
        <v>50000</v>
      </c>
      <c r="G204" s="32">
        <v>1</v>
      </c>
      <c r="H204" s="32">
        <v>30</v>
      </c>
      <c r="I204" s="32">
        <v>2</v>
      </c>
      <c r="J204" s="32" t="s">
        <v>661</v>
      </c>
    </row>
    <row r="205" spans="1:10" x14ac:dyDescent="0.2">
      <c r="A205" s="3">
        <v>202</v>
      </c>
      <c r="B205" s="3" t="s">
        <v>186</v>
      </c>
      <c r="C205" s="32">
        <v>1</v>
      </c>
      <c r="D205" s="32">
        <v>5</v>
      </c>
      <c r="E205" s="32" t="str">
        <f t="shared" ref="E205" si="14">IF(C205=1,"",IF(RIGHT(B205,2)="技能",LEFT(B205,LEN(B205)-2)&amp;"碎片",LEFT(B205,LEN(B205)-3)&amp;"碎片"))</f>
        <v/>
      </c>
      <c r="F205" s="32" t="str">
        <f>IFERROR(INDEX(Sheet1!K:K,MATCH(技能突破!E205,Sheet1!J:J,0)),"")</f>
        <v/>
      </c>
      <c r="G205" s="32"/>
      <c r="H205" s="32"/>
      <c r="I205" s="32">
        <v>0</v>
      </c>
      <c r="J205" s="32"/>
    </row>
    <row r="206" spans="1:10" x14ac:dyDescent="0.2">
      <c r="A206" s="3">
        <v>203</v>
      </c>
      <c r="B206" s="3" t="s">
        <v>186</v>
      </c>
      <c r="C206" s="32">
        <v>2</v>
      </c>
      <c r="D206" s="32">
        <v>8</v>
      </c>
      <c r="E206" s="48" t="s">
        <v>1564</v>
      </c>
      <c r="F206" s="32">
        <v>50000</v>
      </c>
      <c r="G206" s="32">
        <v>1</v>
      </c>
      <c r="H206" s="32">
        <v>30</v>
      </c>
      <c r="I206" s="32">
        <v>1</v>
      </c>
      <c r="J206" s="32" t="s">
        <v>661</v>
      </c>
    </row>
    <row r="207" spans="1:10" x14ac:dyDescent="0.2">
      <c r="A207" s="3">
        <v>204</v>
      </c>
      <c r="B207" s="3" t="s">
        <v>186</v>
      </c>
      <c r="C207" s="32">
        <v>3</v>
      </c>
      <c r="D207" s="32">
        <v>10</v>
      </c>
      <c r="E207" s="48" t="s">
        <v>1564</v>
      </c>
      <c r="F207" s="32">
        <v>50000</v>
      </c>
      <c r="G207" s="32">
        <v>1</v>
      </c>
      <c r="H207" s="32">
        <v>30</v>
      </c>
      <c r="I207" s="32">
        <v>2</v>
      </c>
      <c r="J207" s="32" t="s">
        <v>661</v>
      </c>
    </row>
    <row r="208" spans="1:10" x14ac:dyDescent="0.2">
      <c r="A208" s="3">
        <v>205</v>
      </c>
      <c r="B208" s="3" t="s">
        <v>187</v>
      </c>
      <c r="C208" s="32">
        <v>1</v>
      </c>
      <c r="D208" s="32">
        <v>5</v>
      </c>
      <c r="E208" s="32" t="str">
        <f t="shared" ref="E208" si="15">IF(C208=1,"",IF(RIGHT(B208,2)="技能",LEFT(B208,LEN(B208)-2)&amp;"碎片",LEFT(B208,LEN(B208)-3)&amp;"碎片"))</f>
        <v/>
      </c>
      <c r="F208" s="32" t="str">
        <f>IFERROR(INDEX(Sheet1!K:K,MATCH(技能突破!E208,Sheet1!J:J,0)),"")</f>
        <v/>
      </c>
      <c r="G208" s="32"/>
      <c r="H208" s="32"/>
      <c r="I208" s="32">
        <v>0</v>
      </c>
      <c r="J208" s="32"/>
    </row>
    <row r="209" spans="1:10" x14ac:dyDescent="0.2">
      <c r="A209" s="3">
        <v>206</v>
      </c>
      <c r="B209" s="3" t="s">
        <v>187</v>
      </c>
      <c r="C209" s="32">
        <v>2</v>
      </c>
      <c r="D209" s="32">
        <v>8</v>
      </c>
      <c r="E209" s="48" t="s">
        <v>1564</v>
      </c>
      <c r="F209" s="32">
        <v>50000</v>
      </c>
      <c r="G209" s="32">
        <v>1</v>
      </c>
      <c r="H209" s="32">
        <v>30</v>
      </c>
      <c r="I209" s="32">
        <v>1</v>
      </c>
      <c r="J209" s="32" t="s">
        <v>661</v>
      </c>
    </row>
    <row r="210" spans="1:10" x14ac:dyDescent="0.2">
      <c r="A210" s="3">
        <v>207</v>
      </c>
      <c r="B210" s="3" t="s">
        <v>187</v>
      </c>
      <c r="C210" s="32">
        <v>3</v>
      </c>
      <c r="D210" s="32">
        <v>10</v>
      </c>
      <c r="E210" s="48" t="s">
        <v>1564</v>
      </c>
      <c r="F210" s="32">
        <v>50000</v>
      </c>
      <c r="G210" s="32">
        <v>1</v>
      </c>
      <c r="H210" s="32">
        <v>30</v>
      </c>
      <c r="I210" s="32">
        <v>2</v>
      </c>
      <c r="J210" s="32" t="s">
        <v>661</v>
      </c>
    </row>
    <row r="211" spans="1:10" x14ac:dyDescent="0.2">
      <c r="A211" s="3">
        <v>208</v>
      </c>
      <c r="B211" s="3" t="s">
        <v>188</v>
      </c>
      <c r="C211" s="32">
        <v>1</v>
      </c>
      <c r="D211" s="32">
        <v>5</v>
      </c>
      <c r="E211" s="32" t="str">
        <f t="shared" ref="E211" si="16">IF(C211=1,"",IF(RIGHT(B211,2)="技能",LEFT(B211,LEN(B211)-2)&amp;"碎片",LEFT(B211,LEN(B211)-3)&amp;"碎片"))</f>
        <v/>
      </c>
      <c r="F211" s="32" t="str">
        <f>IFERROR(INDEX(Sheet1!K:K,MATCH(技能突破!E211,Sheet1!J:J,0)),"")</f>
        <v/>
      </c>
      <c r="G211" s="32"/>
      <c r="H211" s="32"/>
      <c r="I211" s="32">
        <v>0</v>
      </c>
      <c r="J211" s="32"/>
    </row>
    <row r="212" spans="1:10" x14ac:dyDescent="0.2">
      <c r="A212" s="3">
        <v>209</v>
      </c>
      <c r="B212" s="3" t="s">
        <v>188</v>
      </c>
      <c r="C212" s="32">
        <v>2</v>
      </c>
      <c r="D212" s="32">
        <v>8</v>
      </c>
      <c r="E212" s="48" t="s">
        <v>1564</v>
      </c>
      <c r="F212" s="32">
        <v>50000</v>
      </c>
      <c r="G212" s="32">
        <v>1</v>
      </c>
      <c r="H212" s="32">
        <v>30</v>
      </c>
      <c r="I212" s="32">
        <v>1</v>
      </c>
      <c r="J212" s="32" t="s">
        <v>661</v>
      </c>
    </row>
    <row r="213" spans="1:10" x14ac:dyDescent="0.2">
      <c r="A213" s="3">
        <v>210</v>
      </c>
      <c r="B213" s="3" t="s">
        <v>188</v>
      </c>
      <c r="C213" s="32">
        <v>3</v>
      </c>
      <c r="D213" s="32">
        <v>10</v>
      </c>
      <c r="E213" s="48" t="s">
        <v>1564</v>
      </c>
      <c r="F213" s="32">
        <v>50000</v>
      </c>
      <c r="G213" s="32">
        <v>1</v>
      </c>
      <c r="H213" s="32">
        <v>30</v>
      </c>
      <c r="I213" s="32">
        <v>2</v>
      </c>
      <c r="J213" s="32" t="s">
        <v>661</v>
      </c>
    </row>
    <row r="214" spans="1:10" x14ac:dyDescent="0.2">
      <c r="A214" s="3">
        <v>211</v>
      </c>
      <c r="B214" s="3" t="s">
        <v>1655</v>
      </c>
      <c r="C214" s="32">
        <v>1</v>
      </c>
      <c r="D214" s="32">
        <v>5</v>
      </c>
      <c r="E214" s="32" t="str">
        <f t="shared" ref="E214" si="17">IF(C214=1,"",IF(RIGHT(B214,2)="技能",LEFT(B214,LEN(B214)-2)&amp;"碎片",LEFT(B214,LEN(B214)-3)&amp;"碎片"))</f>
        <v/>
      </c>
      <c r="F214" s="32" t="str">
        <f>IFERROR(INDEX(Sheet1!K:K,MATCH(技能突破!E214,Sheet1!J:J,0)),"")</f>
        <v/>
      </c>
      <c r="G214" s="32"/>
      <c r="H214" s="32"/>
      <c r="I214" s="32">
        <v>0</v>
      </c>
      <c r="J214" s="32"/>
    </row>
    <row r="215" spans="1:10" x14ac:dyDescent="0.2">
      <c r="A215" s="3">
        <v>212</v>
      </c>
      <c r="B215" s="3" t="s">
        <v>1655</v>
      </c>
      <c r="C215" s="32">
        <v>2</v>
      </c>
      <c r="D215" s="32">
        <v>8</v>
      </c>
      <c r="E215" s="48" t="s">
        <v>1564</v>
      </c>
      <c r="F215" s="32">
        <v>50000</v>
      </c>
      <c r="G215" s="32">
        <v>1</v>
      </c>
      <c r="H215" s="32">
        <v>30</v>
      </c>
      <c r="I215" s="32">
        <v>1</v>
      </c>
      <c r="J215" s="32" t="s">
        <v>661</v>
      </c>
    </row>
    <row r="216" spans="1:10" x14ac:dyDescent="0.2">
      <c r="A216" s="3">
        <v>213</v>
      </c>
      <c r="B216" s="3" t="s">
        <v>1655</v>
      </c>
      <c r="C216" s="32">
        <v>3</v>
      </c>
      <c r="D216" s="32">
        <v>10</v>
      </c>
      <c r="E216" s="48" t="s">
        <v>1564</v>
      </c>
      <c r="F216" s="32">
        <v>50000</v>
      </c>
      <c r="G216" s="32">
        <v>1</v>
      </c>
      <c r="H216" s="32">
        <v>30</v>
      </c>
      <c r="I216" s="32">
        <v>2</v>
      </c>
      <c r="J216" s="32" t="s">
        <v>661</v>
      </c>
    </row>
    <row r="217" spans="1:10" x14ac:dyDescent="0.2">
      <c r="A217" s="3">
        <v>214</v>
      </c>
      <c r="B217" s="3" t="s">
        <v>1656</v>
      </c>
      <c r="C217" s="32">
        <v>1</v>
      </c>
      <c r="D217" s="32">
        <v>5</v>
      </c>
      <c r="E217" s="32" t="str">
        <f t="shared" ref="E217" si="18">IF(C217=1,"",IF(RIGHT(B217,2)="技能",LEFT(B217,LEN(B217)-2)&amp;"碎片",LEFT(B217,LEN(B217)-3)&amp;"碎片"))</f>
        <v/>
      </c>
      <c r="F217" s="32" t="str">
        <f>IFERROR(INDEX(Sheet1!K:K,MATCH(技能突破!E217,Sheet1!J:J,0)),"")</f>
        <v/>
      </c>
      <c r="G217" s="32"/>
      <c r="H217" s="32"/>
      <c r="I217" s="32">
        <v>0</v>
      </c>
      <c r="J217" s="32"/>
    </row>
    <row r="218" spans="1:10" x14ac:dyDescent="0.2">
      <c r="A218" s="3">
        <v>215</v>
      </c>
      <c r="B218" s="3" t="s">
        <v>1656</v>
      </c>
      <c r="C218" s="32">
        <v>2</v>
      </c>
      <c r="D218" s="32">
        <v>8</v>
      </c>
      <c r="E218" s="48" t="s">
        <v>1564</v>
      </c>
      <c r="F218" s="32">
        <v>50000</v>
      </c>
      <c r="G218" s="32">
        <v>1</v>
      </c>
      <c r="H218" s="32">
        <v>30</v>
      </c>
      <c r="I218" s="32">
        <v>1</v>
      </c>
      <c r="J218" s="32" t="s">
        <v>661</v>
      </c>
    </row>
    <row r="219" spans="1:10" x14ac:dyDescent="0.2">
      <c r="A219" s="3">
        <v>216</v>
      </c>
      <c r="B219" s="3" t="s">
        <v>1656</v>
      </c>
      <c r="C219" s="32">
        <v>3</v>
      </c>
      <c r="D219" s="32">
        <v>10</v>
      </c>
      <c r="E219" s="48" t="s">
        <v>1564</v>
      </c>
      <c r="F219" s="32">
        <v>50000</v>
      </c>
      <c r="G219" s="32">
        <v>1</v>
      </c>
      <c r="H219" s="32">
        <v>30</v>
      </c>
      <c r="I219" s="32">
        <v>2</v>
      </c>
      <c r="J219" s="32" t="s">
        <v>661</v>
      </c>
    </row>
    <row r="220" spans="1:10" x14ac:dyDescent="0.2">
      <c r="A220" s="3">
        <v>217</v>
      </c>
      <c r="B220" s="3" t="s">
        <v>1657</v>
      </c>
      <c r="C220" s="32">
        <v>1</v>
      </c>
      <c r="D220" s="32">
        <v>5</v>
      </c>
      <c r="E220" s="32" t="str">
        <f t="shared" ref="E220" si="19">IF(C220=1,"",IF(RIGHT(B220,2)="技能",LEFT(B220,LEN(B220)-2)&amp;"碎片",LEFT(B220,LEN(B220)-3)&amp;"碎片"))</f>
        <v/>
      </c>
      <c r="F220" s="32" t="str">
        <f>IFERROR(INDEX(Sheet1!K:K,MATCH(技能突破!E220,Sheet1!J:J,0)),"")</f>
        <v/>
      </c>
      <c r="G220" s="32"/>
      <c r="H220" s="32"/>
      <c r="I220" s="32">
        <v>0</v>
      </c>
      <c r="J220" s="32"/>
    </row>
    <row r="221" spans="1:10" x14ac:dyDescent="0.2">
      <c r="A221" s="3">
        <v>218</v>
      </c>
      <c r="B221" s="3" t="s">
        <v>1657</v>
      </c>
      <c r="C221" s="32">
        <v>2</v>
      </c>
      <c r="D221" s="32">
        <v>8</v>
      </c>
      <c r="E221" s="48" t="s">
        <v>1564</v>
      </c>
      <c r="F221" s="32">
        <v>50000</v>
      </c>
      <c r="G221" s="32">
        <v>1</v>
      </c>
      <c r="H221" s="32">
        <v>30</v>
      </c>
      <c r="I221" s="32">
        <v>1</v>
      </c>
      <c r="J221" s="32" t="s">
        <v>661</v>
      </c>
    </row>
    <row r="222" spans="1:10" x14ac:dyDescent="0.2">
      <c r="A222" s="3">
        <v>219</v>
      </c>
      <c r="B222" s="3" t="s">
        <v>1657</v>
      </c>
      <c r="C222" s="32">
        <v>3</v>
      </c>
      <c r="D222" s="32">
        <v>10</v>
      </c>
      <c r="E222" s="48" t="s">
        <v>1564</v>
      </c>
      <c r="F222" s="32">
        <v>50000</v>
      </c>
      <c r="G222" s="32">
        <v>1</v>
      </c>
      <c r="H222" s="32">
        <v>30</v>
      </c>
      <c r="I222" s="32">
        <v>2</v>
      </c>
      <c r="J222" s="32" t="s">
        <v>661</v>
      </c>
    </row>
  </sheetData>
  <phoneticPr fontId="3" type="noConversion"/>
  <pageMargins left="0.7" right="0.7" top="0.75" bottom="0.75"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1"/>
  <sheetViews>
    <sheetView workbookViewId="0">
      <selection sqref="A1:A3"/>
    </sheetView>
  </sheetViews>
  <sheetFormatPr defaultColWidth="9" defaultRowHeight="14.25" x14ac:dyDescent="0.2"/>
  <cols>
    <col min="1" max="1" width="12.75" style="11" customWidth="1"/>
    <col min="2" max="2" width="19.875" style="11" customWidth="1"/>
    <col min="3" max="3" width="27.75" style="11" customWidth="1"/>
    <col min="4" max="4" width="29.125" style="11" customWidth="1"/>
    <col min="5" max="5" width="14.125" style="11" customWidth="1"/>
    <col min="6" max="16384" width="9" style="11"/>
  </cols>
  <sheetData>
    <row r="1" spans="1:5" ht="15" x14ac:dyDescent="0.2">
      <c r="A1" s="5" t="s">
        <v>8</v>
      </c>
      <c r="B1" s="5" t="s">
        <v>528</v>
      </c>
      <c r="C1" s="5" t="s">
        <v>527</v>
      </c>
      <c r="D1" s="5" t="s">
        <v>389</v>
      </c>
      <c r="E1" s="5" t="s">
        <v>497</v>
      </c>
    </row>
    <row r="2" spans="1:5" x14ac:dyDescent="0.2">
      <c r="A2" s="11" t="s">
        <v>137</v>
      </c>
      <c r="B2" s="11" t="s">
        <v>529</v>
      </c>
      <c r="C2" s="11" t="s">
        <v>390</v>
      </c>
      <c r="D2" s="12" t="s">
        <v>498</v>
      </c>
      <c r="E2" s="12" t="s">
        <v>499</v>
      </c>
    </row>
    <row r="3" spans="1:5" ht="15" x14ac:dyDescent="0.2">
      <c r="A3" s="2" t="s">
        <v>240</v>
      </c>
      <c r="B3" s="2" t="s">
        <v>530</v>
      </c>
      <c r="C3" s="2" t="s">
        <v>391</v>
      </c>
      <c r="D3" s="2" t="s">
        <v>392</v>
      </c>
      <c r="E3" s="2" t="s">
        <v>500</v>
      </c>
    </row>
    <row r="4" spans="1:5" ht="16.5" x14ac:dyDescent="0.2">
      <c r="A4" s="3">
        <v>4001</v>
      </c>
      <c r="B4" s="3" t="s">
        <v>463</v>
      </c>
      <c r="C4" s="3" t="s">
        <v>463</v>
      </c>
      <c r="D4" s="3" t="s">
        <v>501</v>
      </c>
      <c r="E4" s="3" t="s">
        <v>502</v>
      </c>
    </row>
    <row r="5" spans="1:5" ht="16.5" x14ac:dyDescent="0.2">
      <c r="A5" s="3">
        <v>4003</v>
      </c>
      <c r="B5" s="3" t="s">
        <v>503</v>
      </c>
      <c r="C5" s="3" t="s">
        <v>503</v>
      </c>
      <c r="D5" s="3" t="s">
        <v>504</v>
      </c>
      <c r="E5" s="3"/>
    </row>
    <row r="6" spans="1:5" ht="16.5" x14ac:dyDescent="0.2">
      <c r="A6" s="3">
        <v>4004</v>
      </c>
      <c r="B6" s="3" t="s">
        <v>460</v>
      </c>
      <c r="C6" s="3" t="s">
        <v>460</v>
      </c>
      <c r="D6" s="3" t="s">
        <v>505</v>
      </c>
      <c r="E6" s="3"/>
    </row>
    <row r="7" spans="1:5" ht="16.5" x14ac:dyDescent="0.2">
      <c r="A7" s="3">
        <v>4005</v>
      </c>
      <c r="B7" s="3" t="s">
        <v>462</v>
      </c>
      <c r="C7" s="3" t="s">
        <v>462</v>
      </c>
      <c r="D7" s="3"/>
      <c r="E7" s="3"/>
    </row>
    <row r="8" spans="1:5" ht="16.5" x14ac:dyDescent="0.2">
      <c r="A8" s="3">
        <v>4006</v>
      </c>
      <c r="B8" s="3" t="s">
        <v>506</v>
      </c>
      <c r="C8" s="3" t="s">
        <v>506</v>
      </c>
      <c r="D8" s="3" t="s">
        <v>507</v>
      </c>
      <c r="E8" s="3"/>
    </row>
    <row r="9" spans="1:5" ht="16.5" x14ac:dyDescent="0.2">
      <c r="A9" s="3">
        <v>4007</v>
      </c>
      <c r="B9" s="3" t="s">
        <v>508</v>
      </c>
      <c r="C9" s="3" t="s">
        <v>508</v>
      </c>
      <c r="D9" s="3" t="s">
        <v>393</v>
      </c>
      <c r="E9" s="3"/>
    </row>
    <row r="10" spans="1:5" ht="16.5" x14ac:dyDescent="0.2">
      <c r="A10" s="3">
        <v>4008</v>
      </c>
      <c r="B10" s="3" t="s">
        <v>394</v>
      </c>
      <c r="C10" s="3" t="s">
        <v>394</v>
      </c>
      <c r="D10" s="3" t="s">
        <v>395</v>
      </c>
      <c r="E10" s="3"/>
    </row>
    <row r="11" spans="1:5" ht="16.5" x14ac:dyDescent="0.2">
      <c r="A11" s="3">
        <v>4009</v>
      </c>
      <c r="B11" s="3" t="s">
        <v>396</v>
      </c>
      <c r="C11" s="3" t="s">
        <v>396</v>
      </c>
      <c r="D11" s="3" t="s">
        <v>397</v>
      </c>
      <c r="E11" s="3"/>
    </row>
    <row r="12" spans="1:5" ht="16.5" x14ac:dyDescent="0.2">
      <c r="A12" s="3">
        <v>4010</v>
      </c>
      <c r="B12" s="3" t="s">
        <v>398</v>
      </c>
      <c r="C12" s="3" t="s">
        <v>398</v>
      </c>
      <c r="D12" s="3"/>
      <c r="E12" s="3"/>
    </row>
    <row r="13" spans="1:5" ht="16.5" x14ac:dyDescent="0.2">
      <c r="A13" s="3">
        <v>4011</v>
      </c>
      <c r="B13" s="3" t="s">
        <v>509</v>
      </c>
      <c r="C13" s="3" t="s">
        <v>509</v>
      </c>
      <c r="D13" s="3" t="s">
        <v>510</v>
      </c>
      <c r="E13" s="3"/>
    </row>
    <row r="14" spans="1:5" ht="16.5" x14ac:dyDescent="0.2">
      <c r="A14" s="3">
        <v>4012</v>
      </c>
      <c r="B14" s="3" t="s">
        <v>511</v>
      </c>
      <c r="C14" s="3" t="s">
        <v>511</v>
      </c>
      <c r="D14" s="3" t="s">
        <v>512</v>
      </c>
      <c r="E14" s="3"/>
    </row>
    <row r="15" spans="1:5" ht="16.5" x14ac:dyDescent="0.2">
      <c r="A15" s="3">
        <v>4013</v>
      </c>
      <c r="B15" s="3" t="s">
        <v>513</v>
      </c>
      <c r="C15" s="3" t="s">
        <v>513</v>
      </c>
      <c r="D15" s="3"/>
      <c r="E15" s="3"/>
    </row>
    <row r="16" spans="1:5" ht="16.5" x14ac:dyDescent="0.2">
      <c r="A16" s="3">
        <v>4014</v>
      </c>
      <c r="B16" s="3" t="s">
        <v>490</v>
      </c>
      <c r="C16" s="3" t="s">
        <v>490</v>
      </c>
      <c r="D16" s="3"/>
      <c r="E16" s="3"/>
    </row>
    <row r="17" spans="1:5" ht="16.5" x14ac:dyDescent="0.2">
      <c r="A17" s="3">
        <v>4015</v>
      </c>
      <c r="B17" s="3" t="s">
        <v>514</v>
      </c>
      <c r="C17" s="3" t="s">
        <v>514</v>
      </c>
      <c r="D17" s="3" t="s">
        <v>515</v>
      </c>
      <c r="E17" s="3"/>
    </row>
    <row r="18" spans="1:5" ht="16.5" x14ac:dyDescent="0.2">
      <c r="A18" s="3">
        <v>4016</v>
      </c>
      <c r="B18" s="3" t="s">
        <v>516</v>
      </c>
      <c r="C18" s="3" t="s">
        <v>516</v>
      </c>
      <c r="D18" s="3"/>
      <c r="E18" s="3"/>
    </row>
    <row r="19" spans="1:5" ht="16.5" x14ac:dyDescent="0.2">
      <c r="A19" s="3">
        <v>4017</v>
      </c>
      <c r="B19" s="3" t="s">
        <v>517</v>
      </c>
      <c r="C19" s="3" t="s">
        <v>517</v>
      </c>
      <c r="D19" s="3" t="s">
        <v>518</v>
      </c>
      <c r="E19" s="3"/>
    </row>
    <row r="20" spans="1:5" ht="16.5" x14ac:dyDescent="0.2">
      <c r="A20" s="3">
        <v>4018</v>
      </c>
      <c r="B20" s="3" t="s">
        <v>465</v>
      </c>
      <c r="C20" s="3" t="s">
        <v>465</v>
      </c>
      <c r="D20" s="3"/>
      <c r="E20" s="3"/>
    </row>
    <row r="21" spans="1:5" ht="16.5" x14ac:dyDescent="0.2">
      <c r="A21" s="3">
        <v>4019</v>
      </c>
      <c r="B21" s="3" t="s">
        <v>519</v>
      </c>
      <c r="C21" s="3" t="s">
        <v>519</v>
      </c>
      <c r="D21" s="3"/>
      <c r="E21" s="3"/>
    </row>
    <row r="22" spans="1:5" ht="16.5" x14ac:dyDescent="0.2">
      <c r="A22" s="3">
        <v>4020</v>
      </c>
      <c r="B22" s="3" t="s">
        <v>520</v>
      </c>
      <c r="C22" s="3" t="s">
        <v>520</v>
      </c>
      <c r="D22" s="3"/>
      <c r="E22" s="3"/>
    </row>
    <row r="23" spans="1:5" ht="16.5" x14ac:dyDescent="0.2">
      <c r="A23" s="3">
        <v>4021</v>
      </c>
      <c r="B23" s="3" t="s">
        <v>521</v>
      </c>
      <c r="C23" s="3" t="s">
        <v>521</v>
      </c>
      <c r="D23" s="3"/>
      <c r="E23" s="3"/>
    </row>
    <row r="24" spans="1:5" ht="16.5" x14ac:dyDescent="0.2">
      <c r="A24" s="3">
        <v>4022</v>
      </c>
      <c r="B24" s="3" t="s">
        <v>522</v>
      </c>
      <c r="C24" s="3" t="s">
        <v>522</v>
      </c>
      <c r="D24" s="3"/>
      <c r="E24" s="3"/>
    </row>
    <row r="25" spans="1:5" ht="16.5" x14ac:dyDescent="0.2">
      <c r="A25" s="3">
        <v>4101</v>
      </c>
      <c r="B25" s="3" t="s">
        <v>523</v>
      </c>
      <c r="C25" s="3" t="s">
        <v>523</v>
      </c>
      <c r="D25" s="3"/>
      <c r="E25" s="3"/>
    </row>
    <row r="26" spans="1:5" ht="16.5" x14ac:dyDescent="0.2">
      <c r="A26" s="3">
        <v>4102</v>
      </c>
      <c r="B26" s="3" t="s">
        <v>399</v>
      </c>
      <c r="C26" s="3" t="s">
        <v>399</v>
      </c>
      <c r="D26" s="3" t="s">
        <v>524</v>
      </c>
      <c r="E26" s="3"/>
    </row>
    <row r="27" spans="1:5" ht="16.5" x14ac:dyDescent="0.2">
      <c r="A27" s="3">
        <v>4103</v>
      </c>
      <c r="B27" s="3" t="s">
        <v>400</v>
      </c>
      <c r="C27" s="3" t="s">
        <v>400</v>
      </c>
      <c r="D27" s="3" t="s">
        <v>525</v>
      </c>
      <c r="E27" s="3"/>
    </row>
    <row r="28" spans="1:5" ht="16.5" x14ac:dyDescent="0.2">
      <c r="A28" s="3">
        <v>4104</v>
      </c>
      <c r="B28" s="3" t="s">
        <v>401</v>
      </c>
      <c r="C28" s="3" t="s">
        <v>401</v>
      </c>
      <c r="D28" s="3" t="s">
        <v>402</v>
      </c>
      <c r="E28" s="3"/>
    </row>
    <row r="29" spans="1:5" ht="16.5" x14ac:dyDescent="0.2">
      <c r="A29" s="3">
        <v>4105</v>
      </c>
      <c r="B29" s="3" t="s">
        <v>403</v>
      </c>
      <c r="C29" s="3" t="s">
        <v>403</v>
      </c>
      <c r="D29" s="3" t="s">
        <v>404</v>
      </c>
      <c r="E29" s="3"/>
    </row>
    <row r="30" spans="1:5" ht="16.5" x14ac:dyDescent="0.2">
      <c r="A30" s="3">
        <v>4106</v>
      </c>
      <c r="B30" s="3" t="s">
        <v>405</v>
      </c>
      <c r="C30" s="3" t="s">
        <v>405</v>
      </c>
      <c r="D30" s="3" t="s">
        <v>526</v>
      </c>
      <c r="E30" s="3"/>
    </row>
    <row r="31" spans="1:5" ht="16.5" x14ac:dyDescent="0.2">
      <c r="A31" s="3">
        <v>4107</v>
      </c>
      <c r="B31" s="3" t="s">
        <v>406</v>
      </c>
      <c r="C31" s="3" t="s">
        <v>406</v>
      </c>
      <c r="D31" s="3"/>
      <c r="E31" s="3"/>
    </row>
  </sheetData>
  <phoneticPr fontId="3" type="noConversion"/>
  <pageMargins left="0.69930555555555596" right="0.69930555555555596"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171"/>
  <sheetViews>
    <sheetView topLeftCell="A10" workbookViewId="0">
      <selection activeCell="J25" sqref="J25"/>
    </sheetView>
  </sheetViews>
  <sheetFormatPr defaultRowHeight="14.25" x14ac:dyDescent="0.2"/>
  <cols>
    <col min="1" max="1" width="11" bestFit="1" customWidth="1"/>
    <col min="4" max="4" width="16.25" bestFit="1" customWidth="1"/>
    <col min="10" max="10" width="15.125" bestFit="1" customWidth="1"/>
  </cols>
  <sheetData>
    <row r="1" spans="1:11" x14ac:dyDescent="0.2">
      <c r="A1" t="s">
        <v>145</v>
      </c>
      <c r="B1" t="s">
        <v>973</v>
      </c>
      <c r="C1">
        <v>1</v>
      </c>
      <c r="D1" t="s">
        <v>22</v>
      </c>
      <c r="F1">
        <v>1</v>
      </c>
      <c r="G1" t="str">
        <f>VLOOKUP(F1,C:D,2,FALSE)</f>
        <v>常服曹焱兵技能1</v>
      </c>
      <c r="J1" t="s">
        <v>629</v>
      </c>
      <c r="K1">
        <v>30</v>
      </c>
    </row>
    <row r="2" spans="1:11" x14ac:dyDescent="0.2">
      <c r="A2" t="s">
        <v>145</v>
      </c>
      <c r="B2" t="s">
        <v>974</v>
      </c>
      <c r="C2">
        <v>2</v>
      </c>
      <c r="D2" t="s">
        <v>24</v>
      </c>
      <c r="F2">
        <v>1</v>
      </c>
      <c r="G2" t="str">
        <f t="shared" ref="G2:G65" si="0">VLOOKUP(F2,C:D,2,FALSE)</f>
        <v>常服曹焱兵技能1</v>
      </c>
      <c r="J2" t="s">
        <v>976</v>
      </c>
      <c r="K2">
        <v>20</v>
      </c>
    </row>
    <row r="3" spans="1:11" x14ac:dyDescent="0.2">
      <c r="A3" t="s">
        <v>146</v>
      </c>
      <c r="B3" t="s">
        <v>973</v>
      </c>
      <c r="C3">
        <v>3</v>
      </c>
      <c r="D3" t="s">
        <v>26</v>
      </c>
      <c r="F3">
        <v>1</v>
      </c>
      <c r="G3" t="str">
        <f t="shared" si="0"/>
        <v>常服曹焱兵技能1</v>
      </c>
      <c r="J3" t="s">
        <v>630</v>
      </c>
      <c r="K3">
        <v>30</v>
      </c>
    </row>
    <row r="4" spans="1:11" x14ac:dyDescent="0.2">
      <c r="A4" t="s">
        <v>146</v>
      </c>
      <c r="B4" t="s">
        <v>974</v>
      </c>
      <c r="C4">
        <v>4</v>
      </c>
      <c r="D4" t="s">
        <v>28</v>
      </c>
      <c r="F4">
        <f>F1+1</f>
        <v>2</v>
      </c>
      <c r="G4" t="str">
        <f t="shared" si="0"/>
        <v>常服曹焱兵技能2</v>
      </c>
      <c r="J4" t="s">
        <v>977</v>
      </c>
      <c r="K4">
        <v>45</v>
      </c>
    </row>
    <row r="5" spans="1:11" x14ac:dyDescent="0.2">
      <c r="A5" t="s">
        <v>147</v>
      </c>
      <c r="B5" t="s">
        <v>973</v>
      </c>
      <c r="C5">
        <v>5</v>
      </c>
      <c r="D5" t="s">
        <v>30</v>
      </c>
      <c r="F5">
        <f t="shared" ref="F5:F68" si="1">F2+1</f>
        <v>2</v>
      </c>
      <c r="G5" t="str">
        <f t="shared" si="0"/>
        <v>常服曹焱兵技能2</v>
      </c>
      <c r="J5" t="s">
        <v>978</v>
      </c>
      <c r="K5">
        <v>45</v>
      </c>
    </row>
    <row r="6" spans="1:11" x14ac:dyDescent="0.2">
      <c r="A6" t="s">
        <v>147</v>
      </c>
      <c r="B6" t="s">
        <v>974</v>
      </c>
      <c r="C6">
        <v>6</v>
      </c>
      <c r="D6" t="s">
        <v>31</v>
      </c>
      <c r="F6">
        <f t="shared" si="1"/>
        <v>2</v>
      </c>
      <c r="G6" t="str">
        <f t="shared" si="0"/>
        <v>常服曹焱兵技能2</v>
      </c>
      <c r="J6" t="s">
        <v>631</v>
      </c>
      <c r="K6">
        <v>30</v>
      </c>
    </row>
    <row r="7" spans="1:11" x14ac:dyDescent="0.2">
      <c r="A7" t="s">
        <v>148</v>
      </c>
      <c r="B7" t="s">
        <v>973</v>
      </c>
      <c r="C7">
        <v>7</v>
      </c>
      <c r="D7" t="s">
        <v>33</v>
      </c>
      <c r="F7">
        <f t="shared" si="1"/>
        <v>3</v>
      </c>
      <c r="G7" t="str">
        <f t="shared" si="0"/>
        <v>曹玄亮技能1</v>
      </c>
      <c r="J7" t="s">
        <v>979</v>
      </c>
      <c r="K7">
        <v>45</v>
      </c>
    </row>
    <row r="8" spans="1:11" x14ac:dyDescent="0.2">
      <c r="A8" t="s">
        <v>148</v>
      </c>
      <c r="B8" t="s">
        <v>974</v>
      </c>
      <c r="C8">
        <v>8</v>
      </c>
      <c r="D8" t="s">
        <v>35</v>
      </c>
      <c r="F8">
        <f t="shared" si="1"/>
        <v>3</v>
      </c>
      <c r="G8" t="str">
        <f t="shared" si="0"/>
        <v>曹玄亮技能1</v>
      </c>
      <c r="J8" t="s">
        <v>980</v>
      </c>
      <c r="K8">
        <v>20</v>
      </c>
    </row>
    <row r="9" spans="1:11" x14ac:dyDescent="0.2">
      <c r="A9" t="s">
        <v>149</v>
      </c>
      <c r="B9" t="s">
        <v>973</v>
      </c>
      <c r="C9">
        <v>9</v>
      </c>
      <c r="D9" t="s">
        <v>37</v>
      </c>
      <c r="F9">
        <f t="shared" si="1"/>
        <v>3</v>
      </c>
      <c r="G9" t="str">
        <f t="shared" si="0"/>
        <v>曹玄亮技能1</v>
      </c>
      <c r="J9" t="s">
        <v>632</v>
      </c>
      <c r="K9">
        <v>30</v>
      </c>
    </row>
    <row r="10" spans="1:11" x14ac:dyDescent="0.2">
      <c r="A10" t="s">
        <v>149</v>
      </c>
      <c r="B10" t="s">
        <v>974</v>
      </c>
      <c r="C10">
        <v>10</v>
      </c>
      <c r="D10" t="s">
        <v>39</v>
      </c>
      <c r="F10">
        <f t="shared" si="1"/>
        <v>4</v>
      </c>
      <c r="G10" t="str">
        <f t="shared" si="0"/>
        <v>曹玄亮技能2</v>
      </c>
      <c r="J10" t="s">
        <v>981</v>
      </c>
      <c r="K10">
        <v>45</v>
      </c>
    </row>
    <row r="11" spans="1:11" x14ac:dyDescent="0.2">
      <c r="A11" t="s">
        <v>150</v>
      </c>
      <c r="B11" t="s">
        <v>973</v>
      </c>
      <c r="C11">
        <v>11</v>
      </c>
      <c r="D11" t="s">
        <v>41</v>
      </c>
      <c r="F11">
        <f t="shared" si="1"/>
        <v>4</v>
      </c>
      <c r="G11" t="str">
        <f t="shared" si="0"/>
        <v>曹玄亮技能2</v>
      </c>
      <c r="J11" t="s">
        <v>633</v>
      </c>
      <c r="K11">
        <v>30</v>
      </c>
    </row>
    <row r="12" spans="1:11" x14ac:dyDescent="0.2">
      <c r="A12" t="s">
        <v>150</v>
      </c>
      <c r="B12" t="s">
        <v>974</v>
      </c>
      <c r="C12">
        <v>12</v>
      </c>
      <c r="D12" t="s">
        <v>43</v>
      </c>
      <c r="F12">
        <f t="shared" si="1"/>
        <v>4</v>
      </c>
      <c r="G12" t="str">
        <f t="shared" si="0"/>
        <v>曹玄亮技能2</v>
      </c>
      <c r="J12" t="s">
        <v>982</v>
      </c>
      <c r="K12">
        <v>20</v>
      </c>
    </row>
    <row r="13" spans="1:11" x14ac:dyDescent="0.2">
      <c r="A13" t="s">
        <v>151</v>
      </c>
      <c r="B13" t="s">
        <v>973</v>
      </c>
      <c r="C13">
        <v>13</v>
      </c>
      <c r="D13" t="s">
        <v>45</v>
      </c>
      <c r="F13">
        <f t="shared" si="1"/>
        <v>5</v>
      </c>
      <c r="G13" t="str">
        <f t="shared" si="0"/>
        <v>战斗夏玲技能1</v>
      </c>
      <c r="J13" t="s">
        <v>983</v>
      </c>
      <c r="K13">
        <v>20</v>
      </c>
    </row>
    <row r="14" spans="1:11" x14ac:dyDescent="0.2">
      <c r="A14" t="s">
        <v>151</v>
      </c>
      <c r="B14" t="s">
        <v>974</v>
      </c>
      <c r="C14">
        <v>14</v>
      </c>
      <c r="D14" t="s">
        <v>47</v>
      </c>
      <c r="F14">
        <f t="shared" si="1"/>
        <v>5</v>
      </c>
      <c r="G14" t="str">
        <f t="shared" si="0"/>
        <v>战斗夏玲技能1</v>
      </c>
      <c r="J14" t="s">
        <v>634</v>
      </c>
      <c r="K14">
        <v>30</v>
      </c>
    </row>
    <row r="15" spans="1:11" x14ac:dyDescent="0.2">
      <c r="A15" t="s">
        <v>152</v>
      </c>
      <c r="B15" t="s">
        <v>973</v>
      </c>
      <c r="C15">
        <v>15</v>
      </c>
      <c r="D15" t="s">
        <v>49</v>
      </c>
      <c r="F15">
        <f t="shared" si="1"/>
        <v>5</v>
      </c>
      <c r="G15" t="str">
        <f t="shared" si="0"/>
        <v>战斗夏玲技能1</v>
      </c>
      <c r="J15" t="s">
        <v>984</v>
      </c>
      <c r="K15">
        <v>20</v>
      </c>
    </row>
    <row r="16" spans="1:11" x14ac:dyDescent="0.2">
      <c r="A16" t="s">
        <v>152</v>
      </c>
      <c r="B16" t="s">
        <v>974</v>
      </c>
      <c r="C16">
        <v>16</v>
      </c>
      <c r="D16" t="s">
        <v>51</v>
      </c>
      <c r="F16">
        <f t="shared" si="1"/>
        <v>6</v>
      </c>
      <c r="G16" t="str">
        <f t="shared" si="0"/>
        <v>战斗夏玲技能2</v>
      </c>
      <c r="J16" t="s">
        <v>985</v>
      </c>
      <c r="K16">
        <v>45</v>
      </c>
    </row>
    <row r="17" spans="1:11" x14ac:dyDescent="0.2">
      <c r="A17" t="s">
        <v>153</v>
      </c>
      <c r="B17" t="s">
        <v>973</v>
      </c>
      <c r="C17">
        <v>17</v>
      </c>
      <c r="D17" t="s">
        <v>53</v>
      </c>
      <c r="F17">
        <f t="shared" si="1"/>
        <v>6</v>
      </c>
      <c r="G17" t="str">
        <f t="shared" si="0"/>
        <v>战斗夏玲技能2</v>
      </c>
      <c r="J17" t="s">
        <v>986</v>
      </c>
      <c r="K17">
        <v>45</v>
      </c>
    </row>
    <row r="18" spans="1:11" x14ac:dyDescent="0.2">
      <c r="A18" t="s">
        <v>153</v>
      </c>
      <c r="B18" t="s">
        <v>974</v>
      </c>
      <c r="C18">
        <v>18</v>
      </c>
      <c r="D18" t="s">
        <v>55</v>
      </c>
      <c r="F18">
        <f t="shared" si="1"/>
        <v>6</v>
      </c>
      <c r="G18" t="str">
        <f t="shared" si="0"/>
        <v>战斗夏玲技能2</v>
      </c>
      <c r="J18" t="s">
        <v>987</v>
      </c>
      <c r="K18">
        <v>20</v>
      </c>
    </row>
    <row r="19" spans="1:11" x14ac:dyDescent="0.2">
      <c r="A19" t="s">
        <v>154</v>
      </c>
      <c r="B19" t="s">
        <v>973</v>
      </c>
      <c r="C19">
        <v>19</v>
      </c>
      <c r="D19" t="s">
        <v>57</v>
      </c>
      <c r="F19">
        <f t="shared" si="1"/>
        <v>7</v>
      </c>
      <c r="G19" t="str">
        <f t="shared" si="0"/>
        <v>项昆仑技能1</v>
      </c>
      <c r="J19" t="s">
        <v>988</v>
      </c>
      <c r="K19">
        <v>45</v>
      </c>
    </row>
    <row r="20" spans="1:11" x14ac:dyDescent="0.2">
      <c r="A20" t="s">
        <v>154</v>
      </c>
      <c r="B20" t="s">
        <v>974</v>
      </c>
      <c r="C20">
        <v>20</v>
      </c>
      <c r="D20" t="s">
        <v>59</v>
      </c>
      <c r="F20">
        <f t="shared" si="1"/>
        <v>7</v>
      </c>
      <c r="G20" t="str">
        <f t="shared" si="0"/>
        <v>项昆仑技能1</v>
      </c>
      <c r="J20" t="s">
        <v>635</v>
      </c>
      <c r="K20">
        <v>30</v>
      </c>
    </row>
    <row r="21" spans="1:11" x14ac:dyDescent="0.2">
      <c r="A21" t="s">
        <v>155</v>
      </c>
      <c r="B21" t="s">
        <v>973</v>
      </c>
      <c r="C21">
        <v>21</v>
      </c>
      <c r="D21" t="s">
        <v>61</v>
      </c>
      <c r="F21">
        <f t="shared" si="1"/>
        <v>7</v>
      </c>
      <c r="G21" t="str">
        <f t="shared" si="0"/>
        <v>项昆仑技能1</v>
      </c>
      <c r="J21" t="s">
        <v>636</v>
      </c>
      <c r="K21">
        <v>30</v>
      </c>
    </row>
    <row r="22" spans="1:11" x14ac:dyDescent="0.2">
      <c r="A22" t="s">
        <v>155</v>
      </c>
      <c r="B22" t="s">
        <v>974</v>
      </c>
      <c r="C22">
        <v>22</v>
      </c>
      <c r="D22" t="s">
        <v>63</v>
      </c>
      <c r="F22">
        <f t="shared" si="1"/>
        <v>8</v>
      </c>
      <c r="G22" t="str">
        <f t="shared" si="0"/>
        <v>项昆仑技能2</v>
      </c>
      <c r="J22" t="s">
        <v>989</v>
      </c>
      <c r="K22">
        <v>20</v>
      </c>
    </row>
    <row r="23" spans="1:11" x14ac:dyDescent="0.2">
      <c r="A23" t="s">
        <v>156</v>
      </c>
      <c r="B23" t="s">
        <v>973</v>
      </c>
      <c r="C23">
        <v>23</v>
      </c>
      <c r="D23" t="s">
        <v>65</v>
      </c>
      <c r="F23">
        <f t="shared" si="1"/>
        <v>8</v>
      </c>
      <c r="G23" t="str">
        <f t="shared" si="0"/>
        <v>项昆仑技能2</v>
      </c>
      <c r="J23" t="s">
        <v>637</v>
      </c>
      <c r="K23">
        <v>30</v>
      </c>
    </row>
    <row r="24" spans="1:11" x14ac:dyDescent="0.2">
      <c r="A24" t="s">
        <v>156</v>
      </c>
      <c r="B24" t="s">
        <v>974</v>
      </c>
      <c r="C24">
        <v>24</v>
      </c>
      <c r="D24" t="s">
        <v>67</v>
      </c>
      <c r="F24">
        <f t="shared" si="1"/>
        <v>8</v>
      </c>
      <c r="G24" t="str">
        <f t="shared" si="0"/>
        <v>项昆仑技能2</v>
      </c>
      <c r="J24" t="s">
        <v>990</v>
      </c>
      <c r="K24">
        <v>45</v>
      </c>
    </row>
    <row r="25" spans="1:11" x14ac:dyDescent="0.2">
      <c r="A25" t="s">
        <v>157</v>
      </c>
      <c r="B25" t="s">
        <v>973</v>
      </c>
      <c r="C25">
        <v>25</v>
      </c>
      <c r="D25" t="s">
        <v>69</v>
      </c>
      <c r="F25">
        <f t="shared" si="1"/>
        <v>9</v>
      </c>
      <c r="G25" t="str">
        <f t="shared" si="0"/>
        <v>刘羽禅技能1</v>
      </c>
      <c r="J25" t="s">
        <v>1830</v>
      </c>
      <c r="K25">
        <v>30</v>
      </c>
    </row>
    <row r="26" spans="1:11" x14ac:dyDescent="0.2">
      <c r="A26" t="s">
        <v>157</v>
      </c>
      <c r="B26" t="s">
        <v>974</v>
      </c>
      <c r="C26">
        <v>26</v>
      </c>
      <c r="D26" t="s">
        <v>71</v>
      </c>
      <c r="F26">
        <f t="shared" si="1"/>
        <v>9</v>
      </c>
      <c r="G26" t="str">
        <f t="shared" si="0"/>
        <v>刘羽禅技能1</v>
      </c>
      <c r="J26" t="s">
        <v>638</v>
      </c>
      <c r="K26">
        <v>45</v>
      </c>
    </row>
    <row r="27" spans="1:11" x14ac:dyDescent="0.2">
      <c r="A27" t="s">
        <v>158</v>
      </c>
      <c r="B27" t="s">
        <v>973</v>
      </c>
      <c r="C27">
        <v>27</v>
      </c>
      <c r="D27" t="s">
        <v>73</v>
      </c>
      <c r="F27">
        <f t="shared" si="1"/>
        <v>9</v>
      </c>
      <c r="G27" t="str">
        <f t="shared" si="0"/>
        <v>刘羽禅技能1</v>
      </c>
      <c r="J27" t="s">
        <v>991</v>
      </c>
      <c r="K27">
        <v>45</v>
      </c>
    </row>
    <row r="28" spans="1:11" x14ac:dyDescent="0.2">
      <c r="A28" t="s">
        <v>158</v>
      </c>
      <c r="B28" t="s">
        <v>974</v>
      </c>
      <c r="C28">
        <v>28</v>
      </c>
      <c r="D28" t="s">
        <v>75</v>
      </c>
      <c r="F28">
        <f t="shared" si="1"/>
        <v>10</v>
      </c>
      <c r="G28" t="str">
        <f t="shared" si="0"/>
        <v>刘羽禅技能2</v>
      </c>
      <c r="J28" t="s">
        <v>992</v>
      </c>
      <c r="K28">
        <v>45</v>
      </c>
    </row>
    <row r="29" spans="1:11" x14ac:dyDescent="0.2">
      <c r="A29" t="s">
        <v>159</v>
      </c>
      <c r="B29" t="s">
        <v>973</v>
      </c>
      <c r="C29">
        <v>29</v>
      </c>
      <c r="D29" t="s">
        <v>77</v>
      </c>
      <c r="F29">
        <f t="shared" si="1"/>
        <v>10</v>
      </c>
      <c r="G29" t="str">
        <f t="shared" si="0"/>
        <v>刘羽禅技能2</v>
      </c>
      <c r="J29" t="s">
        <v>993</v>
      </c>
      <c r="K29">
        <v>45</v>
      </c>
    </row>
    <row r="30" spans="1:11" x14ac:dyDescent="0.2">
      <c r="A30" t="s">
        <v>159</v>
      </c>
      <c r="B30" t="s">
        <v>974</v>
      </c>
      <c r="C30">
        <v>30</v>
      </c>
      <c r="D30" t="s">
        <v>78</v>
      </c>
      <c r="F30">
        <f t="shared" si="1"/>
        <v>10</v>
      </c>
      <c r="G30" t="str">
        <f t="shared" si="0"/>
        <v>刘羽禅技能2</v>
      </c>
      <c r="J30" t="s">
        <v>994</v>
      </c>
      <c r="K30">
        <v>45</v>
      </c>
    </row>
    <row r="31" spans="1:11" x14ac:dyDescent="0.2">
      <c r="A31" t="s">
        <v>970</v>
      </c>
      <c r="B31" t="s">
        <v>973</v>
      </c>
      <c r="C31">
        <v>31</v>
      </c>
      <c r="D31" t="s">
        <v>809</v>
      </c>
      <c r="F31">
        <f t="shared" si="1"/>
        <v>11</v>
      </c>
      <c r="G31" t="str">
        <f t="shared" si="0"/>
        <v>红莲·缇娜技能1</v>
      </c>
      <c r="J31" t="s">
        <v>995</v>
      </c>
      <c r="K31">
        <v>20</v>
      </c>
    </row>
    <row r="32" spans="1:11" x14ac:dyDescent="0.2">
      <c r="A32" t="s">
        <v>970</v>
      </c>
      <c r="B32" t="s">
        <v>974</v>
      </c>
      <c r="C32">
        <v>32</v>
      </c>
      <c r="D32" t="s">
        <v>811</v>
      </c>
      <c r="F32">
        <f t="shared" si="1"/>
        <v>11</v>
      </c>
      <c r="G32" t="str">
        <f t="shared" si="0"/>
        <v>红莲·缇娜技能1</v>
      </c>
      <c r="J32" t="s">
        <v>639</v>
      </c>
      <c r="K32">
        <v>30</v>
      </c>
    </row>
    <row r="33" spans="1:11" x14ac:dyDescent="0.2">
      <c r="A33" t="s">
        <v>971</v>
      </c>
      <c r="B33" t="s">
        <v>973</v>
      </c>
      <c r="C33">
        <v>33</v>
      </c>
      <c r="D33" t="s">
        <v>812</v>
      </c>
      <c r="F33">
        <f t="shared" si="1"/>
        <v>11</v>
      </c>
      <c r="G33" t="str">
        <f t="shared" si="0"/>
        <v>红莲·缇娜技能1</v>
      </c>
      <c r="J33" t="s">
        <v>996</v>
      </c>
      <c r="K33">
        <v>20</v>
      </c>
    </row>
    <row r="34" spans="1:11" x14ac:dyDescent="0.2">
      <c r="A34" t="s">
        <v>971</v>
      </c>
      <c r="B34" t="s">
        <v>974</v>
      </c>
      <c r="C34">
        <v>34</v>
      </c>
      <c r="D34" t="s">
        <v>814</v>
      </c>
      <c r="F34">
        <f t="shared" si="1"/>
        <v>12</v>
      </c>
      <c r="G34" t="str">
        <f t="shared" si="0"/>
        <v>红莲·缇娜技能2</v>
      </c>
      <c r="J34" t="s">
        <v>997</v>
      </c>
      <c r="K34">
        <v>45</v>
      </c>
    </row>
    <row r="35" spans="1:11" x14ac:dyDescent="0.2">
      <c r="A35" t="s">
        <v>972</v>
      </c>
      <c r="B35" t="s">
        <v>973</v>
      </c>
      <c r="C35">
        <v>35</v>
      </c>
      <c r="D35" t="s">
        <v>815</v>
      </c>
      <c r="F35">
        <f t="shared" si="1"/>
        <v>12</v>
      </c>
      <c r="G35" t="str">
        <f t="shared" si="0"/>
        <v>红莲·缇娜技能2</v>
      </c>
      <c r="J35" t="s">
        <v>640</v>
      </c>
      <c r="K35">
        <v>30</v>
      </c>
    </row>
    <row r="36" spans="1:11" x14ac:dyDescent="0.2">
      <c r="A36" t="s">
        <v>972</v>
      </c>
      <c r="B36" t="s">
        <v>974</v>
      </c>
      <c r="C36">
        <v>36</v>
      </c>
      <c r="D36" t="s">
        <v>817</v>
      </c>
      <c r="F36">
        <f t="shared" si="1"/>
        <v>12</v>
      </c>
      <c r="G36" t="str">
        <f t="shared" si="0"/>
        <v>红莲·缇娜技能2</v>
      </c>
      <c r="J36" t="s">
        <v>641</v>
      </c>
      <c r="K36">
        <v>20</v>
      </c>
    </row>
    <row r="37" spans="1:11" x14ac:dyDescent="0.2">
      <c r="A37" t="s">
        <v>160</v>
      </c>
      <c r="B37" t="s">
        <v>469</v>
      </c>
      <c r="C37">
        <v>37</v>
      </c>
      <c r="D37" t="s">
        <v>80</v>
      </c>
      <c r="F37">
        <f t="shared" si="1"/>
        <v>13</v>
      </c>
      <c r="G37" t="str">
        <f t="shared" si="0"/>
        <v>战斗曹焱兵技能1</v>
      </c>
      <c r="J37" t="s">
        <v>642</v>
      </c>
      <c r="K37">
        <v>20</v>
      </c>
    </row>
    <row r="38" spans="1:11" x14ac:dyDescent="0.2">
      <c r="A38" t="s">
        <v>161</v>
      </c>
      <c r="B38" t="s">
        <v>469</v>
      </c>
      <c r="C38">
        <v>38</v>
      </c>
      <c r="D38" t="s">
        <v>82</v>
      </c>
      <c r="F38">
        <f t="shared" si="1"/>
        <v>13</v>
      </c>
      <c r="G38" t="str">
        <f t="shared" si="0"/>
        <v>战斗曹焱兵技能1</v>
      </c>
      <c r="J38" t="s">
        <v>643</v>
      </c>
      <c r="K38">
        <v>30</v>
      </c>
    </row>
    <row r="39" spans="1:11" x14ac:dyDescent="0.2">
      <c r="A39" t="s">
        <v>162</v>
      </c>
      <c r="B39" t="s">
        <v>469</v>
      </c>
      <c r="C39">
        <v>39</v>
      </c>
      <c r="D39" t="s">
        <v>84</v>
      </c>
      <c r="F39">
        <f t="shared" si="1"/>
        <v>13</v>
      </c>
      <c r="G39" t="str">
        <f t="shared" si="0"/>
        <v>战斗曹焱兵技能1</v>
      </c>
      <c r="J39" t="s">
        <v>998</v>
      </c>
      <c r="K39">
        <v>20</v>
      </c>
    </row>
    <row r="40" spans="1:11" x14ac:dyDescent="0.2">
      <c r="A40" t="s">
        <v>163</v>
      </c>
      <c r="B40" t="s">
        <v>469</v>
      </c>
      <c r="C40">
        <v>40</v>
      </c>
      <c r="D40" t="s">
        <v>86</v>
      </c>
      <c r="F40">
        <f t="shared" si="1"/>
        <v>14</v>
      </c>
      <c r="G40" t="str">
        <f t="shared" si="0"/>
        <v>战斗曹焱兵技能2</v>
      </c>
    </row>
    <row r="41" spans="1:11" x14ac:dyDescent="0.2">
      <c r="A41" t="s">
        <v>164</v>
      </c>
      <c r="B41" t="s">
        <v>469</v>
      </c>
      <c r="C41">
        <v>41</v>
      </c>
      <c r="D41" t="s">
        <v>88</v>
      </c>
      <c r="F41">
        <f t="shared" si="1"/>
        <v>14</v>
      </c>
      <c r="G41" t="str">
        <f t="shared" si="0"/>
        <v>战斗曹焱兵技能2</v>
      </c>
    </row>
    <row r="42" spans="1:11" x14ac:dyDescent="0.2">
      <c r="A42" t="s">
        <v>165</v>
      </c>
      <c r="B42" t="s">
        <v>469</v>
      </c>
      <c r="C42">
        <v>42</v>
      </c>
      <c r="D42" t="s">
        <v>90</v>
      </c>
      <c r="F42">
        <f t="shared" si="1"/>
        <v>14</v>
      </c>
      <c r="G42" t="str">
        <f t="shared" si="0"/>
        <v>战斗曹焱兵技能2</v>
      </c>
    </row>
    <row r="43" spans="1:11" x14ac:dyDescent="0.2">
      <c r="A43" t="s">
        <v>166</v>
      </c>
      <c r="B43" t="s">
        <v>469</v>
      </c>
      <c r="C43">
        <v>43</v>
      </c>
      <c r="D43" t="s">
        <v>975</v>
      </c>
      <c r="F43">
        <f t="shared" si="1"/>
        <v>15</v>
      </c>
      <c r="G43" t="str">
        <f t="shared" si="0"/>
        <v>黑尔·坎普技能1</v>
      </c>
    </row>
    <row r="44" spans="1:11" x14ac:dyDescent="0.2">
      <c r="A44" t="s">
        <v>167</v>
      </c>
      <c r="B44" t="s">
        <v>469</v>
      </c>
      <c r="C44">
        <v>44</v>
      </c>
      <c r="D44" t="s">
        <v>93</v>
      </c>
      <c r="F44">
        <f t="shared" si="1"/>
        <v>15</v>
      </c>
      <c r="G44" t="str">
        <f t="shared" si="0"/>
        <v>黑尔·坎普技能1</v>
      </c>
    </row>
    <row r="45" spans="1:11" x14ac:dyDescent="0.2">
      <c r="A45" t="s">
        <v>168</v>
      </c>
      <c r="B45" t="s">
        <v>469</v>
      </c>
      <c r="C45">
        <v>45</v>
      </c>
      <c r="D45" t="s">
        <v>95</v>
      </c>
      <c r="F45">
        <f t="shared" si="1"/>
        <v>15</v>
      </c>
      <c r="G45" t="str">
        <f t="shared" si="0"/>
        <v>黑尔·坎普技能1</v>
      </c>
    </row>
    <row r="46" spans="1:11" x14ac:dyDescent="0.2">
      <c r="A46" t="s">
        <v>169</v>
      </c>
      <c r="B46" t="s">
        <v>469</v>
      </c>
      <c r="C46">
        <v>46</v>
      </c>
      <c r="D46" t="s">
        <v>97</v>
      </c>
      <c r="F46">
        <f t="shared" si="1"/>
        <v>16</v>
      </c>
      <c r="G46" t="str">
        <f t="shared" si="0"/>
        <v>黑尔·坎普技能2</v>
      </c>
    </row>
    <row r="47" spans="1:11" x14ac:dyDescent="0.2">
      <c r="A47" t="s">
        <v>170</v>
      </c>
      <c r="B47" t="s">
        <v>469</v>
      </c>
      <c r="C47">
        <v>47</v>
      </c>
      <c r="D47" t="s">
        <v>99</v>
      </c>
      <c r="F47">
        <f t="shared" si="1"/>
        <v>16</v>
      </c>
      <c r="G47" t="str">
        <f t="shared" si="0"/>
        <v>黑尔·坎普技能2</v>
      </c>
    </row>
    <row r="48" spans="1:11" x14ac:dyDescent="0.2">
      <c r="A48" t="s">
        <v>172</v>
      </c>
      <c r="B48" t="s">
        <v>469</v>
      </c>
      <c r="C48">
        <v>48</v>
      </c>
      <c r="D48" t="s">
        <v>100</v>
      </c>
      <c r="F48">
        <f t="shared" si="1"/>
        <v>16</v>
      </c>
      <c r="G48" t="str">
        <f t="shared" si="0"/>
        <v>黑尔·坎普技能2</v>
      </c>
    </row>
    <row r="49" spans="1:7" x14ac:dyDescent="0.2">
      <c r="A49" t="s">
        <v>173</v>
      </c>
      <c r="B49" t="s">
        <v>469</v>
      </c>
      <c r="C49">
        <v>49</v>
      </c>
      <c r="D49" t="s">
        <v>102</v>
      </c>
      <c r="F49">
        <f t="shared" si="1"/>
        <v>17</v>
      </c>
      <c r="G49" t="str">
        <f t="shared" si="0"/>
        <v>北落师门技能1</v>
      </c>
    </row>
    <row r="50" spans="1:7" x14ac:dyDescent="0.2">
      <c r="A50" t="s">
        <v>174</v>
      </c>
      <c r="B50" t="s">
        <v>469</v>
      </c>
      <c r="C50">
        <v>50</v>
      </c>
      <c r="D50" t="s">
        <v>104</v>
      </c>
      <c r="F50">
        <f t="shared" si="1"/>
        <v>17</v>
      </c>
      <c r="G50" t="str">
        <f t="shared" si="0"/>
        <v>北落师门技能1</v>
      </c>
    </row>
    <row r="51" spans="1:7" x14ac:dyDescent="0.2">
      <c r="A51" t="s">
        <v>175</v>
      </c>
      <c r="B51" t="s">
        <v>469</v>
      </c>
      <c r="C51">
        <v>51</v>
      </c>
      <c r="D51" t="s">
        <v>106</v>
      </c>
      <c r="F51">
        <f t="shared" si="1"/>
        <v>17</v>
      </c>
      <c r="G51" t="str">
        <f t="shared" si="0"/>
        <v>北落师门技能1</v>
      </c>
    </row>
    <row r="52" spans="1:7" x14ac:dyDescent="0.2">
      <c r="A52" t="s">
        <v>176</v>
      </c>
      <c r="B52" t="s">
        <v>469</v>
      </c>
      <c r="C52">
        <v>52</v>
      </c>
      <c r="D52" t="s">
        <v>108</v>
      </c>
      <c r="F52">
        <f t="shared" si="1"/>
        <v>18</v>
      </c>
      <c r="G52" t="str">
        <f t="shared" si="0"/>
        <v>北落师门技能2</v>
      </c>
    </row>
    <row r="53" spans="1:7" x14ac:dyDescent="0.2">
      <c r="A53" t="s">
        <v>177</v>
      </c>
      <c r="B53" t="s">
        <v>469</v>
      </c>
      <c r="C53">
        <v>53</v>
      </c>
      <c r="D53" t="s">
        <v>110</v>
      </c>
      <c r="F53">
        <f t="shared" si="1"/>
        <v>18</v>
      </c>
      <c r="G53" t="str">
        <f t="shared" si="0"/>
        <v>北落师门技能2</v>
      </c>
    </row>
    <row r="54" spans="1:7" x14ac:dyDescent="0.2">
      <c r="A54" t="s">
        <v>178</v>
      </c>
      <c r="B54" t="s">
        <v>469</v>
      </c>
      <c r="C54">
        <v>54</v>
      </c>
      <c r="D54" t="s">
        <v>112</v>
      </c>
      <c r="F54">
        <f t="shared" si="1"/>
        <v>18</v>
      </c>
      <c r="G54" t="str">
        <f t="shared" si="0"/>
        <v>北落师门技能2</v>
      </c>
    </row>
    <row r="55" spans="1:7" x14ac:dyDescent="0.2">
      <c r="A55" t="s">
        <v>179</v>
      </c>
      <c r="B55" t="s">
        <v>469</v>
      </c>
      <c r="C55">
        <v>55</v>
      </c>
      <c r="D55" t="s">
        <v>114</v>
      </c>
      <c r="F55">
        <f t="shared" si="1"/>
        <v>19</v>
      </c>
      <c r="G55" t="str">
        <f t="shared" si="0"/>
        <v>盖文技能1</v>
      </c>
    </row>
    <row r="56" spans="1:7" x14ac:dyDescent="0.2">
      <c r="A56" t="s">
        <v>180</v>
      </c>
      <c r="B56" t="s">
        <v>469</v>
      </c>
      <c r="C56">
        <v>56</v>
      </c>
      <c r="D56" t="s">
        <v>116</v>
      </c>
      <c r="F56">
        <f t="shared" si="1"/>
        <v>19</v>
      </c>
      <c r="G56" t="str">
        <f t="shared" si="0"/>
        <v>盖文技能1</v>
      </c>
    </row>
    <row r="57" spans="1:7" x14ac:dyDescent="0.2">
      <c r="A57" t="s">
        <v>182</v>
      </c>
      <c r="B57" t="s">
        <v>469</v>
      </c>
      <c r="C57">
        <v>57</v>
      </c>
      <c r="D57" t="s">
        <v>117</v>
      </c>
      <c r="F57">
        <f t="shared" si="1"/>
        <v>19</v>
      </c>
      <c r="G57" t="str">
        <f t="shared" si="0"/>
        <v>盖文技能1</v>
      </c>
    </row>
    <row r="58" spans="1:7" x14ac:dyDescent="0.2">
      <c r="F58">
        <f t="shared" si="1"/>
        <v>20</v>
      </c>
      <c r="G58" t="str">
        <f t="shared" si="0"/>
        <v>盖文技能2</v>
      </c>
    </row>
    <row r="59" spans="1:7" x14ac:dyDescent="0.2">
      <c r="F59">
        <f t="shared" si="1"/>
        <v>20</v>
      </c>
      <c r="G59" t="str">
        <f t="shared" si="0"/>
        <v>盖文技能2</v>
      </c>
    </row>
    <row r="60" spans="1:7" x14ac:dyDescent="0.2">
      <c r="F60">
        <f t="shared" si="1"/>
        <v>20</v>
      </c>
      <c r="G60" t="str">
        <f t="shared" si="0"/>
        <v>盖文技能2</v>
      </c>
    </row>
    <row r="61" spans="1:7" x14ac:dyDescent="0.2">
      <c r="F61">
        <f t="shared" si="1"/>
        <v>21</v>
      </c>
      <c r="G61" t="str">
        <f t="shared" si="0"/>
        <v>阎风吒技能1</v>
      </c>
    </row>
    <row r="62" spans="1:7" x14ac:dyDescent="0.2">
      <c r="F62">
        <f t="shared" si="1"/>
        <v>21</v>
      </c>
      <c r="G62" t="str">
        <f t="shared" si="0"/>
        <v>阎风吒技能1</v>
      </c>
    </row>
    <row r="63" spans="1:7" x14ac:dyDescent="0.2">
      <c r="F63">
        <f t="shared" si="1"/>
        <v>21</v>
      </c>
      <c r="G63" t="str">
        <f t="shared" si="0"/>
        <v>阎风吒技能1</v>
      </c>
    </row>
    <row r="64" spans="1:7" x14ac:dyDescent="0.2">
      <c r="F64">
        <f t="shared" si="1"/>
        <v>22</v>
      </c>
      <c r="G64" t="str">
        <f t="shared" si="0"/>
        <v>阎风吒技能2</v>
      </c>
    </row>
    <row r="65" spans="6:7" x14ac:dyDescent="0.2">
      <c r="F65">
        <f t="shared" si="1"/>
        <v>22</v>
      </c>
      <c r="G65" t="str">
        <f t="shared" si="0"/>
        <v>阎风吒技能2</v>
      </c>
    </row>
    <row r="66" spans="6:7" x14ac:dyDescent="0.2">
      <c r="F66">
        <f t="shared" si="1"/>
        <v>22</v>
      </c>
      <c r="G66" t="str">
        <f t="shared" ref="G66:G129" si="2">VLOOKUP(F66,C:D,2,FALSE)</f>
        <v>阎风吒技能2</v>
      </c>
    </row>
    <row r="67" spans="6:7" x14ac:dyDescent="0.2">
      <c r="F67">
        <f t="shared" si="1"/>
        <v>23</v>
      </c>
      <c r="G67" t="str">
        <f t="shared" si="2"/>
        <v>南御夫技能1</v>
      </c>
    </row>
    <row r="68" spans="6:7" x14ac:dyDescent="0.2">
      <c r="F68">
        <f t="shared" si="1"/>
        <v>23</v>
      </c>
      <c r="G68" t="str">
        <f t="shared" si="2"/>
        <v>南御夫技能1</v>
      </c>
    </row>
    <row r="69" spans="6:7" x14ac:dyDescent="0.2">
      <c r="F69">
        <f t="shared" ref="F69:F132" si="3">F66+1</f>
        <v>23</v>
      </c>
      <c r="G69" t="str">
        <f t="shared" si="2"/>
        <v>南御夫技能1</v>
      </c>
    </row>
    <row r="70" spans="6:7" x14ac:dyDescent="0.2">
      <c r="F70">
        <f t="shared" si="3"/>
        <v>24</v>
      </c>
      <c r="G70" t="str">
        <f t="shared" si="2"/>
        <v>南御夫技能2</v>
      </c>
    </row>
    <row r="71" spans="6:7" x14ac:dyDescent="0.2">
      <c r="F71">
        <f t="shared" si="3"/>
        <v>24</v>
      </c>
      <c r="G71" t="str">
        <f t="shared" si="2"/>
        <v>南御夫技能2</v>
      </c>
    </row>
    <row r="72" spans="6:7" x14ac:dyDescent="0.2">
      <c r="F72">
        <f t="shared" si="3"/>
        <v>24</v>
      </c>
      <c r="G72" t="str">
        <f t="shared" si="2"/>
        <v>南御夫技能2</v>
      </c>
    </row>
    <row r="73" spans="6:7" x14ac:dyDescent="0.2">
      <c r="F73">
        <f t="shared" si="3"/>
        <v>25</v>
      </c>
      <c r="G73" t="str">
        <f t="shared" si="2"/>
        <v>吉拉技能1</v>
      </c>
    </row>
    <row r="74" spans="6:7" x14ac:dyDescent="0.2">
      <c r="F74">
        <f t="shared" si="3"/>
        <v>25</v>
      </c>
      <c r="G74" t="str">
        <f t="shared" si="2"/>
        <v>吉拉技能1</v>
      </c>
    </row>
    <row r="75" spans="6:7" x14ac:dyDescent="0.2">
      <c r="F75">
        <f t="shared" si="3"/>
        <v>25</v>
      </c>
      <c r="G75" t="str">
        <f t="shared" si="2"/>
        <v>吉拉技能1</v>
      </c>
    </row>
    <row r="76" spans="6:7" x14ac:dyDescent="0.2">
      <c r="F76">
        <f t="shared" si="3"/>
        <v>26</v>
      </c>
      <c r="G76" t="str">
        <f t="shared" si="2"/>
        <v>吉拉技能2</v>
      </c>
    </row>
    <row r="77" spans="6:7" x14ac:dyDescent="0.2">
      <c r="F77">
        <f t="shared" si="3"/>
        <v>26</v>
      </c>
      <c r="G77" t="str">
        <f t="shared" si="2"/>
        <v>吉拉技能2</v>
      </c>
    </row>
    <row r="78" spans="6:7" x14ac:dyDescent="0.2">
      <c r="F78">
        <f t="shared" si="3"/>
        <v>26</v>
      </c>
      <c r="G78" t="str">
        <f t="shared" si="2"/>
        <v>吉拉技能2</v>
      </c>
    </row>
    <row r="79" spans="6:7" x14ac:dyDescent="0.2">
      <c r="F79">
        <f t="shared" si="3"/>
        <v>27</v>
      </c>
      <c r="G79" t="str">
        <f t="shared" si="2"/>
        <v>吕仙宫技能1</v>
      </c>
    </row>
    <row r="80" spans="6:7" x14ac:dyDescent="0.2">
      <c r="F80">
        <f t="shared" si="3"/>
        <v>27</v>
      </c>
      <c r="G80" t="str">
        <f t="shared" si="2"/>
        <v>吕仙宫技能1</v>
      </c>
    </row>
    <row r="81" spans="6:7" x14ac:dyDescent="0.2">
      <c r="F81">
        <f t="shared" si="3"/>
        <v>27</v>
      </c>
      <c r="G81" t="str">
        <f t="shared" si="2"/>
        <v>吕仙宫技能1</v>
      </c>
    </row>
    <row r="82" spans="6:7" x14ac:dyDescent="0.2">
      <c r="F82">
        <f t="shared" si="3"/>
        <v>28</v>
      </c>
      <c r="G82" t="str">
        <f t="shared" si="2"/>
        <v>吕仙宫技能2</v>
      </c>
    </row>
    <row r="83" spans="6:7" x14ac:dyDescent="0.2">
      <c r="F83">
        <f t="shared" si="3"/>
        <v>28</v>
      </c>
      <c r="G83" t="str">
        <f t="shared" si="2"/>
        <v>吕仙宫技能2</v>
      </c>
    </row>
    <row r="84" spans="6:7" x14ac:dyDescent="0.2">
      <c r="F84">
        <f t="shared" si="3"/>
        <v>28</v>
      </c>
      <c r="G84" t="str">
        <f t="shared" si="2"/>
        <v>吕仙宫技能2</v>
      </c>
    </row>
    <row r="85" spans="6:7" x14ac:dyDescent="0.2">
      <c r="F85">
        <f t="shared" si="3"/>
        <v>29</v>
      </c>
      <c r="G85" t="str">
        <f t="shared" si="2"/>
        <v>阎巧巧技能1</v>
      </c>
    </row>
    <row r="86" spans="6:7" x14ac:dyDescent="0.2">
      <c r="F86">
        <f t="shared" si="3"/>
        <v>29</v>
      </c>
      <c r="G86" t="str">
        <f t="shared" si="2"/>
        <v>阎巧巧技能1</v>
      </c>
    </row>
    <row r="87" spans="6:7" x14ac:dyDescent="0.2">
      <c r="F87">
        <f t="shared" si="3"/>
        <v>29</v>
      </c>
      <c r="G87" t="str">
        <f t="shared" si="2"/>
        <v>阎巧巧技能1</v>
      </c>
    </row>
    <row r="88" spans="6:7" x14ac:dyDescent="0.2">
      <c r="F88">
        <f t="shared" si="3"/>
        <v>30</v>
      </c>
      <c r="G88" t="str">
        <f t="shared" si="2"/>
        <v>阎巧巧技能2</v>
      </c>
    </row>
    <row r="89" spans="6:7" x14ac:dyDescent="0.2">
      <c r="F89">
        <f t="shared" si="3"/>
        <v>30</v>
      </c>
      <c r="G89" t="str">
        <f t="shared" si="2"/>
        <v>阎巧巧技能2</v>
      </c>
    </row>
    <row r="90" spans="6:7" x14ac:dyDescent="0.2">
      <c r="F90">
        <f t="shared" si="3"/>
        <v>30</v>
      </c>
      <c r="G90" t="str">
        <f t="shared" si="2"/>
        <v>阎巧巧技能2</v>
      </c>
    </row>
    <row r="91" spans="6:7" x14ac:dyDescent="0.2">
      <c r="F91">
        <f t="shared" si="3"/>
        <v>31</v>
      </c>
      <c r="G91" t="str">
        <f t="shared" si="2"/>
        <v>诸葛一心技能1</v>
      </c>
    </row>
    <row r="92" spans="6:7" x14ac:dyDescent="0.2">
      <c r="F92">
        <f t="shared" si="3"/>
        <v>31</v>
      </c>
      <c r="G92" t="str">
        <f t="shared" si="2"/>
        <v>诸葛一心技能1</v>
      </c>
    </row>
    <row r="93" spans="6:7" x14ac:dyDescent="0.2">
      <c r="F93">
        <f t="shared" si="3"/>
        <v>31</v>
      </c>
      <c r="G93" t="str">
        <f t="shared" si="2"/>
        <v>诸葛一心技能1</v>
      </c>
    </row>
    <row r="94" spans="6:7" x14ac:dyDescent="0.2">
      <c r="F94">
        <f t="shared" si="3"/>
        <v>32</v>
      </c>
      <c r="G94" t="str">
        <f t="shared" si="2"/>
        <v>诸葛一心技能2</v>
      </c>
    </row>
    <row r="95" spans="6:7" x14ac:dyDescent="0.2">
      <c r="F95">
        <f t="shared" si="3"/>
        <v>32</v>
      </c>
      <c r="G95" t="str">
        <f t="shared" si="2"/>
        <v>诸葛一心技能2</v>
      </c>
    </row>
    <row r="96" spans="6:7" x14ac:dyDescent="0.2">
      <c r="F96">
        <f t="shared" si="3"/>
        <v>32</v>
      </c>
      <c r="G96" t="str">
        <f t="shared" si="2"/>
        <v>诸葛一心技能2</v>
      </c>
    </row>
    <row r="97" spans="6:7" x14ac:dyDescent="0.2">
      <c r="F97">
        <f t="shared" si="3"/>
        <v>33</v>
      </c>
      <c r="G97" t="str">
        <f t="shared" si="2"/>
        <v>姬烟华技能1</v>
      </c>
    </row>
    <row r="98" spans="6:7" x14ac:dyDescent="0.2">
      <c r="F98">
        <f t="shared" si="3"/>
        <v>33</v>
      </c>
      <c r="G98" t="str">
        <f t="shared" si="2"/>
        <v>姬烟华技能1</v>
      </c>
    </row>
    <row r="99" spans="6:7" x14ac:dyDescent="0.2">
      <c r="F99">
        <f t="shared" si="3"/>
        <v>33</v>
      </c>
      <c r="G99" t="str">
        <f t="shared" si="2"/>
        <v>姬烟华技能1</v>
      </c>
    </row>
    <row r="100" spans="6:7" x14ac:dyDescent="0.2">
      <c r="F100">
        <f t="shared" si="3"/>
        <v>34</v>
      </c>
      <c r="G100" t="str">
        <f t="shared" si="2"/>
        <v>姬烟华技能2</v>
      </c>
    </row>
    <row r="101" spans="6:7" x14ac:dyDescent="0.2">
      <c r="F101">
        <f t="shared" si="3"/>
        <v>34</v>
      </c>
      <c r="G101" t="str">
        <f t="shared" si="2"/>
        <v>姬烟华技能2</v>
      </c>
    </row>
    <row r="102" spans="6:7" x14ac:dyDescent="0.2">
      <c r="F102">
        <f t="shared" si="3"/>
        <v>34</v>
      </c>
      <c r="G102" t="str">
        <f t="shared" si="2"/>
        <v>姬烟华技能2</v>
      </c>
    </row>
    <row r="103" spans="6:7" x14ac:dyDescent="0.2">
      <c r="F103">
        <f t="shared" si="3"/>
        <v>35</v>
      </c>
      <c r="G103" t="str">
        <f t="shared" si="2"/>
        <v>幻技能1</v>
      </c>
    </row>
    <row r="104" spans="6:7" x14ac:dyDescent="0.2">
      <c r="F104">
        <f t="shared" si="3"/>
        <v>35</v>
      </c>
      <c r="G104" t="str">
        <f t="shared" si="2"/>
        <v>幻技能1</v>
      </c>
    </row>
    <row r="105" spans="6:7" x14ac:dyDescent="0.2">
      <c r="F105">
        <f t="shared" si="3"/>
        <v>35</v>
      </c>
      <c r="G105" t="str">
        <f t="shared" si="2"/>
        <v>幻技能1</v>
      </c>
    </row>
    <row r="106" spans="6:7" x14ac:dyDescent="0.2">
      <c r="F106">
        <f t="shared" si="3"/>
        <v>36</v>
      </c>
      <c r="G106" t="str">
        <f t="shared" si="2"/>
        <v>幻技能2</v>
      </c>
    </row>
    <row r="107" spans="6:7" x14ac:dyDescent="0.2">
      <c r="F107">
        <f t="shared" si="3"/>
        <v>36</v>
      </c>
      <c r="G107" t="str">
        <f t="shared" si="2"/>
        <v>幻技能2</v>
      </c>
    </row>
    <row r="108" spans="6:7" x14ac:dyDescent="0.2">
      <c r="F108">
        <f t="shared" si="3"/>
        <v>36</v>
      </c>
      <c r="G108" t="str">
        <f t="shared" si="2"/>
        <v>幻技能2</v>
      </c>
    </row>
    <row r="109" spans="6:7" x14ac:dyDescent="0.2">
      <c r="F109">
        <f t="shared" si="3"/>
        <v>37</v>
      </c>
      <c r="G109" t="str">
        <f t="shared" si="2"/>
        <v>关羽技能</v>
      </c>
    </row>
    <row r="110" spans="6:7" x14ac:dyDescent="0.2">
      <c r="F110">
        <f t="shared" si="3"/>
        <v>37</v>
      </c>
      <c r="G110" t="str">
        <f t="shared" si="2"/>
        <v>关羽技能</v>
      </c>
    </row>
    <row r="111" spans="6:7" x14ac:dyDescent="0.2">
      <c r="F111">
        <f t="shared" si="3"/>
        <v>37</v>
      </c>
      <c r="G111" t="str">
        <f t="shared" si="2"/>
        <v>关羽技能</v>
      </c>
    </row>
    <row r="112" spans="6:7" x14ac:dyDescent="0.2">
      <c r="F112">
        <f t="shared" si="3"/>
        <v>38</v>
      </c>
      <c r="G112" t="str">
        <f t="shared" si="2"/>
        <v>许褚技能</v>
      </c>
    </row>
    <row r="113" spans="6:7" x14ac:dyDescent="0.2">
      <c r="F113">
        <f t="shared" si="3"/>
        <v>38</v>
      </c>
      <c r="G113" t="str">
        <f t="shared" si="2"/>
        <v>许褚技能</v>
      </c>
    </row>
    <row r="114" spans="6:7" x14ac:dyDescent="0.2">
      <c r="F114">
        <f t="shared" si="3"/>
        <v>38</v>
      </c>
      <c r="G114" t="str">
        <f t="shared" si="2"/>
        <v>许褚技能</v>
      </c>
    </row>
    <row r="115" spans="6:7" x14ac:dyDescent="0.2">
      <c r="F115">
        <f t="shared" si="3"/>
        <v>39</v>
      </c>
      <c r="G115" t="str">
        <f t="shared" si="2"/>
        <v>典韦技能</v>
      </c>
    </row>
    <row r="116" spans="6:7" x14ac:dyDescent="0.2">
      <c r="F116">
        <f t="shared" si="3"/>
        <v>39</v>
      </c>
      <c r="G116" t="str">
        <f t="shared" si="2"/>
        <v>典韦技能</v>
      </c>
    </row>
    <row r="117" spans="6:7" x14ac:dyDescent="0.2">
      <c r="F117">
        <f t="shared" si="3"/>
        <v>39</v>
      </c>
      <c r="G117" t="str">
        <f t="shared" si="2"/>
        <v>典韦技能</v>
      </c>
    </row>
    <row r="118" spans="6:7" x14ac:dyDescent="0.2">
      <c r="F118">
        <f t="shared" si="3"/>
        <v>40</v>
      </c>
      <c r="G118" t="str">
        <f t="shared" si="2"/>
        <v>唐流雨技能</v>
      </c>
    </row>
    <row r="119" spans="6:7" x14ac:dyDescent="0.2">
      <c r="F119">
        <f t="shared" si="3"/>
        <v>40</v>
      </c>
      <c r="G119" t="str">
        <f t="shared" si="2"/>
        <v>唐流雨技能</v>
      </c>
    </row>
    <row r="120" spans="6:7" x14ac:dyDescent="0.2">
      <c r="F120">
        <f t="shared" si="3"/>
        <v>40</v>
      </c>
      <c r="G120" t="str">
        <f t="shared" si="2"/>
        <v>唐流雨技能</v>
      </c>
    </row>
    <row r="121" spans="6:7" x14ac:dyDescent="0.2">
      <c r="F121">
        <f t="shared" si="3"/>
        <v>41</v>
      </c>
      <c r="G121" t="str">
        <f t="shared" si="2"/>
        <v>李轩辕技能</v>
      </c>
    </row>
    <row r="122" spans="6:7" x14ac:dyDescent="0.2">
      <c r="F122">
        <f t="shared" si="3"/>
        <v>41</v>
      </c>
      <c r="G122" t="str">
        <f t="shared" si="2"/>
        <v>李轩辕技能</v>
      </c>
    </row>
    <row r="123" spans="6:7" x14ac:dyDescent="0.2">
      <c r="F123">
        <f t="shared" si="3"/>
        <v>41</v>
      </c>
      <c r="G123" t="str">
        <f t="shared" si="2"/>
        <v>李轩辕技能</v>
      </c>
    </row>
    <row r="124" spans="6:7" x14ac:dyDescent="0.2">
      <c r="F124">
        <f t="shared" si="3"/>
        <v>42</v>
      </c>
      <c r="G124" t="str">
        <f t="shared" si="2"/>
        <v>项羽技能</v>
      </c>
    </row>
    <row r="125" spans="6:7" x14ac:dyDescent="0.2">
      <c r="F125">
        <f t="shared" si="3"/>
        <v>42</v>
      </c>
      <c r="G125" t="str">
        <f t="shared" si="2"/>
        <v>项羽技能</v>
      </c>
    </row>
    <row r="126" spans="6:7" x14ac:dyDescent="0.2">
      <c r="F126">
        <f t="shared" si="3"/>
        <v>42</v>
      </c>
      <c r="G126" t="str">
        <f t="shared" si="2"/>
        <v>项羽技能</v>
      </c>
    </row>
    <row r="127" spans="6:7" x14ac:dyDescent="0.2">
      <c r="F127">
        <f t="shared" si="3"/>
        <v>43</v>
      </c>
      <c r="G127" t="str">
        <f t="shared" si="2"/>
        <v>天使缇娜技能</v>
      </c>
    </row>
    <row r="128" spans="6:7" x14ac:dyDescent="0.2">
      <c r="F128">
        <f t="shared" si="3"/>
        <v>43</v>
      </c>
      <c r="G128" t="str">
        <f t="shared" si="2"/>
        <v>天使缇娜技能</v>
      </c>
    </row>
    <row r="129" spans="6:7" x14ac:dyDescent="0.2">
      <c r="F129">
        <f t="shared" si="3"/>
        <v>43</v>
      </c>
      <c r="G129" t="str">
        <f t="shared" si="2"/>
        <v>天使缇娜技能</v>
      </c>
    </row>
    <row r="130" spans="6:7" x14ac:dyDescent="0.2">
      <c r="F130">
        <f t="shared" si="3"/>
        <v>44</v>
      </c>
      <c r="G130" t="str">
        <f t="shared" ref="G130:G171" si="4">VLOOKUP(F130,C:D,2,FALSE)</f>
        <v>夏侯渊技能</v>
      </c>
    </row>
    <row r="131" spans="6:7" x14ac:dyDescent="0.2">
      <c r="F131">
        <f t="shared" si="3"/>
        <v>44</v>
      </c>
      <c r="G131" t="str">
        <f t="shared" si="4"/>
        <v>夏侯渊技能</v>
      </c>
    </row>
    <row r="132" spans="6:7" x14ac:dyDescent="0.2">
      <c r="F132">
        <f t="shared" si="3"/>
        <v>44</v>
      </c>
      <c r="G132" t="str">
        <f t="shared" si="4"/>
        <v>夏侯渊技能</v>
      </c>
    </row>
    <row r="133" spans="6:7" x14ac:dyDescent="0.2">
      <c r="F133">
        <f t="shared" ref="F133:F171" si="5">F130+1</f>
        <v>45</v>
      </c>
      <c r="G133" t="str">
        <f t="shared" si="4"/>
        <v>徐晃技能</v>
      </c>
    </row>
    <row r="134" spans="6:7" x14ac:dyDescent="0.2">
      <c r="F134">
        <f t="shared" si="5"/>
        <v>45</v>
      </c>
      <c r="G134" t="str">
        <f t="shared" si="4"/>
        <v>徐晃技能</v>
      </c>
    </row>
    <row r="135" spans="6:7" x14ac:dyDescent="0.2">
      <c r="F135">
        <f t="shared" si="5"/>
        <v>45</v>
      </c>
      <c r="G135" t="str">
        <f t="shared" si="4"/>
        <v>徐晃技能</v>
      </c>
    </row>
    <row r="136" spans="6:7" x14ac:dyDescent="0.2">
      <c r="F136">
        <f t="shared" si="5"/>
        <v>46</v>
      </c>
      <c r="G136" t="str">
        <f t="shared" si="4"/>
        <v>张郃技能</v>
      </c>
    </row>
    <row r="137" spans="6:7" x14ac:dyDescent="0.2">
      <c r="F137">
        <f t="shared" si="5"/>
        <v>46</v>
      </c>
      <c r="G137" t="str">
        <f t="shared" si="4"/>
        <v>张郃技能</v>
      </c>
    </row>
    <row r="138" spans="6:7" x14ac:dyDescent="0.2">
      <c r="F138">
        <f t="shared" si="5"/>
        <v>46</v>
      </c>
      <c r="G138" t="str">
        <f t="shared" si="4"/>
        <v>张郃技能</v>
      </c>
    </row>
    <row r="139" spans="6:7" x14ac:dyDescent="0.2">
      <c r="F139">
        <f t="shared" si="5"/>
        <v>47</v>
      </c>
      <c r="G139" t="str">
        <f t="shared" si="4"/>
        <v>张飞技能</v>
      </c>
    </row>
    <row r="140" spans="6:7" x14ac:dyDescent="0.2">
      <c r="F140">
        <f t="shared" si="5"/>
        <v>47</v>
      </c>
      <c r="G140" t="str">
        <f t="shared" si="4"/>
        <v>张飞技能</v>
      </c>
    </row>
    <row r="141" spans="6:7" x14ac:dyDescent="0.2">
      <c r="F141">
        <f t="shared" si="5"/>
        <v>47</v>
      </c>
      <c r="G141" t="str">
        <f t="shared" si="4"/>
        <v>张飞技能</v>
      </c>
    </row>
    <row r="142" spans="6:7" x14ac:dyDescent="0.2">
      <c r="F142">
        <f t="shared" si="5"/>
        <v>48</v>
      </c>
      <c r="G142" t="str">
        <f t="shared" si="4"/>
        <v>夏侯惇技能</v>
      </c>
    </row>
    <row r="143" spans="6:7" x14ac:dyDescent="0.2">
      <c r="F143">
        <f t="shared" si="5"/>
        <v>48</v>
      </c>
      <c r="G143" t="str">
        <f t="shared" si="4"/>
        <v>夏侯惇技能</v>
      </c>
    </row>
    <row r="144" spans="6:7" x14ac:dyDescent="0.2">
      <c r="F144">
        <f t="shared" si="5"/>
        <v>48</v>
      </c>
      <c r="G144" t="str">
        <f t="shared" si="4"/>
        <v>夏侯惇技能</v>
      </c>
    </row>
    <row r="145" spans="6:7" x14ac:dyDescent="0.2">
      <c r="F145">
        <f t="shared" si="5"/>
        <v>49</v>
      </c>
      <c r="G145" t="str">
        <f t="shared" si="4"/>
        <v>塞伯罗斯技能</v>
      </c>
    </row>
    <row r="146" spans="6:7" x14ac:dyDescent="0.2">
      <c r="F146">
        <f t="shared" si="5"/>
        <v>49</v>
      </c>
      <c r="G146" t="str">
        <f t="shared" si="4"/>
        <v>塞伯罗斯技能</v>
      </c>
    </row>
    <row r="147" spans="6:7" x14ac:dyDescent="0.2">
      <c r="F147">
        <f t="shared" si="5"/>
        <v>49</v>
      </c>
      <c r="G147" t="str">
        <f t="shared" si="4"/>
        <v>塞伯罗斯技能</v>
      </c>
    </row>
    <row r="148" spans="6:7" x14ac:dyDescent="0.2">
      <c r="F148">
        <f t="shared" si="5"/>
        <v>50</v>
      </c>
      <c r="G148" t="str">
        <f t="shared" si="4"/>
        <v>石灵明技能</v>
      </c>
    </row>
    <row r="149" spans="6:7" x14ac:dyDescent="0.2">
      <c r="F149">
        <f t="shared" si="5"/>
        <v>50</v>
      </c>
      <c r="G149" t="str">
        <f t="shared" si="4"/>
        <v>石灵明技能</v>
      </c>
    </row>
    <row r="150" spans="6:7" x14ac:dyDescent="0.2">
      <c r="F150">
        <f t="shared" si="5"/>
        <v>50</v>
      </c>
      <c r="G150" t="str">
        <f t="shared" si="4"/>
        <v>石灵明技能</v>
      </c>
    </row>
    <row r="151" spans="6:7" x14ac:dyDescent="0.2">
      <c r="F151">
        <f t="shared" si="5"/>
        <v>51</v>
      </c>
      <c r="G151" t="str">
        <f t="shared" si="4"/>
        <v>于禁技能</v>
      </c>
    </row>
    <row r="152" spans="6:7" x14ac:dyDescent="0.2">
      <c r="F152">
        <f t="shared" si="5"/>
        <v>51</v>
      </c>
      <c r="G152" t="str">
        <f t="shared" si="4"/>
        <v>于禁技能</v>
      </c>
    </row>
    <row r="153" spans="6:7" x14ac:dyDescent="0.2">
      <c r="F153">
        <f t="shared" si="5"/>
        <v>51</v>
      </c>
      <c r="G153" t="str">
        <f t="shared" si="4"/>
        <v>于禁技能</v>
      </c>
    </row>
    <row r="154" spans="6:7" x14ac:dyDescent="0.2">
      <c r="F154">
        <f t="shared" si="5"/>
        <v>52</v>
      </c>
      <c r="G154" t="str">
        <f t="shared" si="4"/>
        <v>西方龙技能</v>
      </c>
    </row>
    <row r="155" spans="6:7" x14ac:dyDescent="0.2">
      <c r="F155">
        <f t="shared" si="5"/>
        <v>52</v>
      </c>
      <c r="G155" t="str">
        <f t="shared" si="4"/>
        <v>西方龙技能</v>
      </c>
    </row>
    <row r="156" spans="6:7" x14ac:dyDescent="0.2">
      <c r="F156">
        <f t="shared" si="5"/>
        <v>52</v>
      </c>
      <c r="G156" t="str">
        <f t="shared" si="4"/>
        <v>西方龙技能</v>
      </c>
    </row>
    <row r="157" spans="6:7" x14ac:dyDescent="0.2">
      <c r="F157">
        <f t="shared" si="5"/>
        <v>53</v>
      </c>
      <c r="G157" t="str">
        <f t="shared" si="4"/>
        <v>飞廉技能</v>
      </c>
    </row>
    <row r="158" spans="6:7" x14ac:dyDescent="0.2">
      <c r="F158">
        <f t="shared" si="5"/>
        <v>53</v>
      </c>
      <c r="G158" t="str">
        <f t="shared" si="4"/>
        <v>飞廉技能</v>
      </c>
    </row>
    <row r="159" spans="6:7" x14ac:dyDescent="0.2">
      <c r="F159">
        <f t="shared" si="5"/>
        <v>53</v>
      </c>
      <c r="G159" t="str">
        <f t="shared" si="4"/>
        <v>飞廉技能</v>
      </c>
    </row>
    <row r="160" spans="6:7" x14ac:dyDescent="0.2">
      <c r="F160">
        <f t="shared" si="5"/>
        <v>54</v>
      </c>
      <c r="G160" t="str">
        <f t="shared" si="4"/>
        <v>噬日技能</v>
      </c>
    </row>
    <row r="161" spans="6:7" x14ac:dyDescent="0.2">
      <c r="F161">
        <f t="shared" si="5"/>
        <v>54</v>
      </c>
      <c r="G161" t="str">
        <f t="shared" si="4"/>
        <v>噬日技能</v>
      </c>
    </row>
    <row r="162" spans="6:7" x14ac:dyDescent="0.2">
      <c r="F162">
        <f t="shared" si="5"/>
        <v>54</v>
      </c>
      <c r="G162" t="str">
        <f t="shared" si="4"/>
        <v>噬日技能</v>
      </c>
    </row>
    <row r="163" spans="6:7" x14ac:dyDescent="0.2">
      <c r="F163">
        <f t="shared" si="5"/>
        <v>55</v>
      </c>
      <c r="G163" t="str">
        <f t="shared" si="4"/>
        <v>食火蜥技能</v>
      </c>
    </row>
    <row r="164" spans="6:7" x14ac:dyDescent="0.2">
      <c r="F164">
        <f t="shared" si="5"/>
        <v>55</v>
      </c>
      <c r="G164" t="str">
        <f t="shared" si="4"/>
        <v>食火蜥技能</v>
      </c>
    </row>
    <row r="165" spans="6:7" x14ac:dyDescent="0.2">
      <c r="F165">
        <f t="shared" si="5"/>
        <v>55</v>
      </c>
      <c r="G165" t="str">
        <f t="shared" si="4"/>
        <v>食火蜥技能</v>
      </c>
    </row>
    <row r="166" spans="6:7" x14ac:dyDescent="0.2">
      <c r="F166">
        <f t="shared" si="5"/>
        <v>56</v>
      </c>
      <c r="G166" t="str">
        <f t="shared" si="4"/>
        <v>高顺技能</v>
      </c>
    </row>
    <row r="167" spans="6:7" x14ac:dyDescent="0.2">
      <c r="F167">
        <f t="shared" si="5"/>
        <v>56</v>
      </c>
      <c r="G167" t="str">
        <f t="shared" si="4"/>
        <v>高顺技能</v>
      </c>
    </row>
    <row r="168" spans="6:7" x14ac:dyDescent="0.2">
      <c r="F168">
        <f t="shared" si="5"/>
        <v>56</v>
      </c>
      <c r="G168" t="str">
        <f t="shared" si="4"/>
        <v>高顺技能</v>
      </c>
    </row>
    <row r="169" spans="6:7" x14ac:dyDescent="0.2">
      <c r="F169">
        <f t="shared" si="5"/>
        <v>57</v>
      </c>
      <c r="G169" t="str">
        <f t="shared" si="4"/>
        <v>烈风螳螂技能</v>
      </c>
    </row>
    <row r="170" spans="6:7" x14ac:dyDescent="0.2">
      <c r="F170">
        <f t="shared" si="5"/>
        <v>57</v>
      </c>
      <c r="G170" t="str">
        <f t="shared" si="4"/>
        <v>烈风螳螂技能</v>
      </c>
    </row>
    <row r="171" spans="6:7" x14ac:dyDescent="0.2">
      <c r="F171">
        <f t="shared" si="5"/>
        <v>57</v>
      </c>
      <c r="G171" t="str">
        <f t="shared" si="4"/>
        <v>烈风螳螂技能</v>
      </c>
    </row>
  </sheetData>
  <phoneticPr fontId="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3"/>
  <sheetViews>
    <sheetView topLeftCell="A4" workbookViewId="0">
      <selection activeCell="A29" sqref="A29"/>
    </sheetView>
  </sheetViews>
  <sheetFormatPr defaultRowHeight="14.25" x14ac:dyDescent="0.2"/>
  <cols>
    <col min="2" max="2" width="31.875" customWidth="1"/>
    <col min="3" max="3" width="50.875" customWidth="1"/>
    <col min="4" max="4" width="106" customWidth="1"/>
  </cols>
  <sheetData>
    <row r="1" spans="1:4" ht="15" x14ac:dyDescent="0.2">
      <c r="A1" s="5" t="s">
        <v>360</v>
      </c>
      <c r="B1" s="5" t="s">
        <v>379</v>
      </c>
      <c r="C1" s="5" t="s">
        <v>362</v>
      </c>
      <c r="D1" s="5" t="s">
        <v>361</v>
      </c>
    </row>
    <row r="2" spans="1:4" x14ac:dyDescent="0.2">
      <c r="A2" t="s">
        <v>363</v>
      </c>
      <c r="B2" t="s">
        <v>364</v>
      </c>
      <c r="C2" t="s">
        <v>364</v>
      </c>
      <c r="D2" t="s">
        <v>364</v>
      </c>
    </row>
    <row r="3" spans="1:4" ht="15" x14ac:dyDescent="0.2">
      <c r="A3" s="2" t="s">
        <v>335</v>
      </c>
      <c r="B3" s="2" t="s">
        <v>336</v>
      </c>
      <c r="C3" s="2" t="s">
        <v>337</v>
      </c>
      <c r="D3" s="2" t="s">
        <v>338</v>
      </c>
    </row>
    <row r="4" spans="1:4" ht="16.5" x14ac:dyDescent="0.2">
      <c r="A4" s="3">
        <v>99</v>
      </c>
      <c r="B4" s="4" t="s">
        <v>454</v>
      </c>
      <c r="C4" s="4" t="s">
        <v>567</v>
      </c>
      <c r="D4" s="3"/>
    </row>
    <row r="5" spans="1:4" ht="16.5" x14ac:dyDescent="0.2">
      <c r="A5" s="3">
        <v>100</v>
      </c>
      <c r="B5" s="4" t="s">
        <v>561</v>
      </c>
      <c r="C5" s="4" t="s">
        <v>568</v>
      </c>
      <c r="D5" s="3"/>
    </row>
    <row r="6" spans="1:4" ht="18" customHeight="1" x14ac:dyDescent="0.2">
      <c r="A6" s="3">
        <v>101</v>
      </c>
      <c r="B6" s="4" t="s">
        <v>339</v>
      </c>
      <c r="C6" s="4" t="s">
        <v>569</v>
      </c>
      <c r="D6" s="3"/>
    </row>
    <row r="7" spans="1:4" ht="16.5" x14ac:dyDescent="0.2">
      <c r="A7" s="3">
        <v>102</v>
      </c>
      <c r="B7" s="3" t="s">
        <v>340</v>
      </c>
      <c r="C7" s="4" t="s">
        <v>571</v>
      </c>
      <c r="D7" s="4" t="s">
        <v>570</v>
      </c>
    </row>
    <row r="8" spans="1:4" ht="16.5" x14ac:dyDescent="0.2">
      <c r="A8" s="3">
        <v>103</v>
      </c>
      <c r="B8" s="3" t="s">
        <v>341</v>
      </c>
      <c r="C8" s="4" t="s">
        <v>572</v>
      </c>
      <c r="D8" s="3" t="s">
        <v>342</v>
      </c>
    </row>
    <row r="9" spans="1:4" ht="16.5" x14ac:dyDescent="0.2">
      <c r="A9" s="3">
        <v>104</v>
      </c>
      <c r="B9" s="3" t="s">
        <v>343</v>
      </c>
      <c r="C9" s="4" t="s">
        <v>573</v>
      </c>
      <c r="D9" s="3" t="s">
        <v>344</v>
      </c>
    </row>
    <row r="10" spans="1:4" ht="16.5" x14ac:dyDescent="0.2">
      <c r="A10" s="3">
        <v>105</v>
      </c>
      <c r="B10" s="4" t="s">
        <v>667</v>
      </c>
      <c r="C10" s="4" t="s">
        <v>574</v>
      </c>
      <c r="D10" s="3" t="s">
        <v>345</v>
      </c>
    </row>
    <row r="11" spans="1:4" ht="16.5" x14ac:dyDescent="0.2">
      <c r="A11" s="3">
        <v>106</v>
      </c>
      <c r="B11" s="4" t="s">
        <v>668</v>
      </c>
      <c r="C11" s="4" t="s">
        <v>575</v>
      </c>
      <c r="D11" s="3" t="s">
        <v>346</v>
      </c>
    </row>
    <row r="12" spans="1:4" ht="16.5" x14ac:dyDescent="0.2">
      <c r="A12" s="3">
        <v>107</v>
      </c>
      <c r="B12" s="4" t="s">
        <v>669</v>
      </c>
      <c r="C12" s="4" t="s">
        <v>575</v>
      </c>
      <c r="D12" s="3" t="s">
        <v>347</v>
      </c>
    </row>
    <row r="13" spans="1:4" ht="16.5" x14ac:dyDescent="0.2">
      <c r="A13" s="3">
        <v>108</v>
      </c>
      <c r="B13" s="3" t="s">
        <v>348</v>
      </c>
      <c r="C13" s="4" t="s">
        <v>575</v>
      </c>
      <c r="D13" s="3" t="s">
        <v>347</v>
      </c>
    </row>
    <row r="14" spans="1:4" ht="16.5" x14ac:dyDescent="0.2">
      <c r="A14" s="3">
        <v>109</v>
      </c>
      <c r="B14" s="4" t="s">
        <v>670</v>
      </c>
      <c r="C14" s="4" t="s">
        <v>575</v>
      </c>
      <c r="D14" s="3" t="s">
        <v>349</v>
      </c>
    </row>
    <row r="15" spans="1:4" ht="16.5" x14ac:dyDescent="0.2">
      <c r="A15" s="3">
        <v>110</v>
      </c>
      <c r="B15" s="4" t="s">
        <v>562</v>
      </c>
      <c r="C15" s="4" t="s">
        <v>576</v>
      </c>
      <c r="D15" s="3" t="s">
        <v>350</v>
      </c>
    </row>
    <row r="16" spans="1:4" ht="16.5" x14ac:dyDescent="0.2">
      <c r="A16" s="3">
        <v>111</v>
      </c>
      <c r="B16" s="4" t="s">
        <v>563</v>
      </c>
      <c r="C16" s="4" t="s">
        <v>577</v>
      </c>
      <c r="D16" s="3" t="s">
        <v>350</v>
      </c>
    </row>
    <row r="17" spans="1:4" ht="16.5" x14ac:dyDescent="0.2">
      <c r="A17" s="3">
        <v>112</v>
      </c>
      <c r="B17" s="4" t="s">
        <v>351</v>
      </c>
      <c r="C17" s="4">
        <v>0</v>
      </c>
      <c r="D17" s="3" t="s">
        <v>352</v>
      </c>
    </row>
    <row r="18" spans="1:4" ht="16.5" x14ac:dyDescent="0.2">
      <c r="A18" s="3">
        <v>113</v>
      </c>
      <c r="B18" s="3" t="s">
        <v>353</v>
      </c>
      <c r="C18" s="4" t="s">
        <v>578</v>
      </c>
      <c r="D18" s="4" t="s">
        <v>579</v>
      </c>
    </row>
    <row r="19" spans="1:4" ht="16.5" x14ac:dyDescent="0.2">
      <c r="A19" s="3">
        <v>114</v>
      </c>
      <c r="B19" s="3" t="s">
        <v>354</v>
      </c>
      <c r="C19" s="3">
        <v>0</v>
      </c>
      <c r="D19" s="3" t="s">
        <v>355</v>
      </c>
    </row>
    <row r="20" spans="1:4" ht="16.5" x14ac:dyDescent="0.2">
      <c r="A20" s="3">
        <v>115</v>
      </c>
      <c r="B20" s="3" t="s">
        <v>356</v>
      </c>
      <c r="C20" s="3">
        <v>0</v>
      </c>
      <c r="D20" s="3" t="s">
        <v>355</v>
      </c>
    </row>
    <row r="21" spans="1:4" ht="16.5" x14ac:dyDescent="0.2">
      <c r="A21" s="3">
        <v>116</v>
      </c>
      <c r="B21" s="3" t="s">
        <v>357</v>
      </c>
      <c r="C21" s="3">
        <v>0</v>
      </c>
      <c r="D21" s="3" t="s">
        <v>355</v>
      </c>
    </row>
    <row r="22" spans="1:4" ht="16.5" x14ac:dyDescent="0.2">
      <c r="A22" s="3">
        <v>117</v>
      </c>
      <c r="B22" s="3" t="s">
        <v>358</v>
      </c>
      <c r="C22" s="3">
        <v>0</v>
      </c>
      <c r="D22" s="3" t="s">
        <v>355</v>
      </c>
    </row>
    <row r="23" spans="1:4" ht="16.5" x14ac:dyDescent="0.2">
      <c r="A23" s="3">
        <v>118</v>
      </c>
      <c r="B23" s="3" t="s">
        <v>359</v>
      </c>
      <c r="C23" s="3">
        <v>0</v>
      </c>
      <c r="D23" s="3" t="s">
        <v>355</v>
      </c>
    </row>
    <row r="24" spans="1:4" ht="16.5" x14ac:dyDescent="0.2">
      <c r="A24" s="3">
        <v>119</v>
      </c>
      <c r="B24" s="3" t="s">
        <v>564</v>
      </c>
      <c r="C24" s="3">
        <v>0</v>
      </c>
      <c r="D24" s="3" t="s">
        <v>355</v>
      </c>
    </row>
    <row r="25" spans="1:4" ht="16.5" x14ac:dyDescent="0.2">
      <c r="A25" s="3">
        <v>120</v>
      </c>
      <c r="B25" s="3" t="s">
        <v>565</v>
      </c>
      <c r="C25" s="3">
        <v>0</v>
      </c>
      <c r="D25" s="3" t="s">
        <v>355</v>
      </c>
    </row>
    <row r="26" spans="1:4" ht="16.5" x14ac:dyDescent="0.2">
      <c r="A26" s="3">
        <v>121</v>
      </c>
      <c r="B26" s="3" t="s">
        <v>566</v>
      </c>
      <c r="C26" s="3">
        <v>0</v>
      </c>
      <c r="D26" s="3" t="s">
        <v>355</v>
      </c>
    </row>
    <row r="27" spans="1:4" ht="16.5" x14ac:dyDescent="0.2">
      <c r="A27" s="46">
        <v>122</v>
      </c>
      <c r="B27" s="46" t="s">
        <v>967</v>
      </c>
      <c r="C27" s="31"/>
      <c r="D27" s="31"/>
    </row>
    <row r="28" spans="1:4" ht="16.5" x14ac:dyDescent="0.2">
      <c r="A28" s="46">
        <v>123</v>
      </c>
      <c r="B28" s="47" t="s">
        <v>1089</v>
      </c>
      <c r="C28" s="48" t="s">
        <v>572</v>
      </c>
      <c r="D28" s="32" t="s">
        <v>342</v>
      </c>
    </row>
    <row r="29" spans="1:4" ht="16.5" x14ac:dyDescent="0.2">
      <c r="A29" s="46">
        <v>124</v>
      </c>
      <c r="B29" s="47" t="s">
        <v>1124</v>
      </c>
      <c r="C29" s="48"/>
      <c r="D29" s="32"/>
    </row>
    <row r="30" spans="1:4" ht="16.5" x14ac:dyDescent="0.2">
      <c r="A30" s="46">
        <v>125</v>
      </c>
      <c r="B30" s="47" t="s">
        <v>1145</v>
      </c>
      <c r="C30" s="31"/>
      <c r="D30" s="31"/>
    </row>
    <row r="31" spans="1:4" ht="16.5" x14ac:dyDescent="0.2">
      <c r="A31" s="98">
        <v>126</v>
      </c>
      <c r="B31" s="98" t="s">
        <v>1526</v>
      </c>
      <c r="C31" s="99"/>
      <c r="D31" s="99"/>
    </row>
    <row r="32" spans="1:4" ht="16.5" x14ac:dyDescent="0.2">
      <c r="A32" s="98">
        <v>127</v>
      </c>
      <c r="B32" s="98" t="s">
        <v>1527</v>
      </c>
      <c r="C32" s="99" t="s">
        <v>575</v>
      </c>
      <c r="D32" s="99" t="s">
        <v>347</v>
      </c>
    </row>
    <row r="33" spans="1:4" ht="16.5" x14ac:dyDescent="0.2">
      <c r="A33" s="98">
        <v>128</v>
      </c>
      <c r="B33" s="98" t="s">
        <v>1528</v>
      </c>
      <c r="C33" s="99" t="s">
        <v>575</v>
      </c>
      <c r="D33" s="99" t="s">
        <v>347</v>
      </c>
    </row>
  </sheetData>
  <phoneticPr fontId="3"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90"/>
  <sheetViews>
    <sheetView topLeftCell="A58" workbookViewId="0">
      <selection activeCell="D76" sqref="D76"/>
    </sheetView>
  </sheetViews>
  <sheetFormatPr defaultRowHeight="16.5" x14ac:dyDescent="0.3"/>
  <cols>
    <col min="1" max="1" width="11.25" style="9" bestFit="1" customWidth="1"/>
    <col min="2" max="2" width="32" style="9" bestFit="1" customWidth="1"/>
    <col min="3" max="3" width="50.625" style="9" customWidth="1"/>
    <col min="4" max="4" width="78.875" style="9" customWidth="1"/>
    <col min="5" max="5" width="25.5" style="9" customWidth="1"/>
    <col min="6" max="16384" width="9" style="9"/>
  </cols>
  <sheetData>
    <row r="1" spans="1:5" x14ac:dyDescent="0.3">
      <c r="A1" s="5" t="s">
        <v>487</v>
      </c>
      <c r="B1" s="5" t="s">
        <v>379</v>
      </c>
      <c r="C1" s="5" t="s">
        <v>440</v>
      </c>
      <c r="D1" s="5" t="s">
        <v>427</v>
      </c>
      <c r="E1" s="5" t="s">
        <v>1242</v>
      </c>
    </row>
    <row r="2" spans="1:5" x14ac:dyDescent="0.3">
      <c r="A2" s="1" t="s">
        <v>123</v>
      </c>
      <c r="B2" s="10" t="s">
        <v>428</v>
      </c>
      <c r="C2" s="10" t="s">
        <v>429</v>
      </c>
      <c r="D2" s="10" t="s">
        <v>429</v>
      </c>
      <c r="E2" s="10" t="s">
        <v>373</v>
      </c>
    </row>
    <row r="3" spans="1:5" x14ac:dyDescent="0.3">
      <c r="A3" s="2" t="s">
        <v>408</v>
      </c>
      <c r="B3" s="2" t="s">
        <v>409</v>
      </c>
      <c r="C3" s="2" t="s">
        <v>441</v>
      </c>
      <c r="D3" s="2" t="s">
        <v>410</v>
      </c>
      <c r="E3" s="2" t="s">
        <v>1243</v>
      </c>
    </row>
    <row r="4" spans="1:5" ht="33" x14ac:dyDescent="0.3">
      <c r="A4" s="3">
        <v>1001</v>
      </c>
      <c r="B4" s="4" t="s">
        <v>430</v>
      </c>
      <c r="C4" s="4" t="s">
        <v>450</v>
      </c>
      <c r="D4" s="4" t="s">
        <v>437</v>
      </c>
      <c r="E4" s="4">
        <v>1</v>
      </c>
    </row>
    <row r="5" spans="1:5" ht="33" x14ac:dyDescent="0.3">
      <c r="A5" s="3">
        <v>1002</v>
      </c>
      <c r="B5" s="4" t="s">
        <v>431</v>
      </c>
      <c r="C5" s="4" t="s">
        <v>442</v>
      </c>
      <c r="D5" s="3" t="s">
        <v>412</v>
      </c>
      <c r="E5" s="4">
        <v>1</v>
      </c>
    </row>
    <row r="6" spans="1:5" ht="33" x14ac:dyDescent="0.3">
      <c r="A6" s="3">
        <v>1003</v>
      </c>
      <c r="B6" s="4" t="s">
        <v>432</v>
      </c>
      <c r="C6" s="4" t="s">
        <v>442</v>
      </c>
      <c r="D6" s="3" t="s">
        <v>413</v>
      </c>
      <c r="E6" s="4">
        <v>1</v>
      </c>
    </row>
    <row r="7" spans="1:5" ht="33" x14ac:dyDescent="0.3">
      <c r="A7" s="3">
        <v>1004</v>
      </c>
      <c r="B7" s="4" t="s">
        <v>433</v>
      </c>
      <c r="C7" s="4" t="s">
        <v>447</v>
      </c>
      <c r="D7" s="4" t="s">
        <v>444</v>
      </c>
      <c r="E7" s="4">
        <v>1</v>
      </c>
    </row>
    <row r="8" spans="1:5" x14ac:dyDescent="0.3">
      <c r="A8" s="3">
        <v>1005</v>
      </c>
      <c r="B8" s="4" t="s">
        <v>434</v>
      </c>
      <c r="C8" s="4" t="s">
        <v>581</v>
      </c>
      <c r="D8" s="3" t="s">
        <v>414</v>
      </c>
      <c r="E8" s="3">
        <v>1</v>
      </c>
    </row>
    <row r="9" spans="1:5" ht="33" x14ac:dyDescent="0.3">
      <c r="A9" s="3">
        <v>1006</v>
      </c>
      <c r="B9" s="4" t="s">
        <v>435</v>
      </c>
      <c r="C9" s="4" t="s">
        <v>580</v>
      </c>
      <c r="D9" s="4" t="s">
        <v>415</v>
      </c>
      <c r="E9" s="4">
        <v>-1</v>
      </c>
    </row>
    <row r="10" spans="1:5" x14ac:dyDescent="0.3">
      <c r="A10" s="13">
        <v>1007</v>
      </c>
      <c r="B10" s="13" t="s">
        <v>595</v>
      </c>
      <c r="C10" s="13" t="s">
        <v>443</v>
      </c>
      <c r="D10" s="13"/>
      <c r="E10" s="13"/>
    </row>
    <row r="11" spans="1:5" ht="33" x14ac:dyDescent="0.3">
      <c r="A11" s="3">
        <v>1008</v>
      </c>
      <c r="B11" s="4" t="s">
        <v>453</v>
      </c>
      <c r="C11" s="4" t="s">
        <v>448</v>
      </c>
      <c r="D11" s="4" t="s">
        <v>439</v>
      </c>
      <c r="E11" s="4">
        <v>2</v>
      </c>
    </row>
    <row r="12" spans="1:5" ht="24" customHeight="1" x14ac:dyDescent="0.3">
      <c r="A12" s="3">
        <v>1009</v>
      </c>
      <c r="B12" s="3" t="s">
        <v>416</v>
      </c>
      <c r="C12" s="4" t="s">
        <v>449</v>
      </c>
      <c r="D12" s="4" t="s">
        <v>438</v>
      </c>
      <c r="E12" s="4">
        <v>3</v>
      </c>
    </row>
    <row r="13" spans="1:5" ht="33" x14ac:dyDescent="0.3">
      <c r="A13" s="3">
        <v>1010</v>
      </c>
      <c r="B13" s="3" t="s">
        <v>417</v>
      </c>
      <c r="C13" s="4" t="s">
        <v>451</v>
      </c>
      <c r="D13" s="3" t="s">
        <v>418</v>
      </c>
      <c r="E13" s="3">
        <v>1</v>
      </c>
    </row>
    <row r="14" spans="1:5" ht="33" x14ac:dyDescent="0.3">
      <c r="A14" s="3">
        <v>1011</v>
      </c>
      <c r="B14" s="3" t="s">
        <v>419</v>
      </c>
      <c r="C14" s="4" t="s">
        <v>443</v>
      </c>
      <c r="D14" s="3" t="s">
        <v>411</v>
      </c>
      <c r="E14" s="3">
        <v>1.5</v>
      </c>
    </row>
    <row r="15" spans="1:5" ht="33" x14ac:dyDescent="0.3">
      <c r="A15" s="3">
        <v>1012</v>
      </c>
      <c r="B15" s="3" t="s">
        <v>420</v>
      </c>
      <c r="C15" s="4" t="s">
        <v>443</v>
      </c>
      <c r="D15" s="4" t="s">
        <v>411</v>
      </c>
      <c r="E15" s="4">
        <v>0.7</v>
      </c>
    </row>
    <row r="16" spans="1:5" ht="33" x14ac:dyDescent="0.3">
      <c r="A16" s="17">
        <v>1013</v>
      </c>
      <c r="B16" s="17" t="s">
        <v>956</v>
      </c>
      <c r="C16" s="17" t="s">
        <v>443</v>
      </c>
      <c r="D16" s="17" t="s">
        <v>957</v>
      </c>
      <c r="E16" s="17">
        <v>1</v>
      </c>
    </row>
    <row r="17" spans="1:5" ht="33" x14ac:dyDescent="0.3">
      <c r="A17" s="17">
        <v>1014</v>
      </c>
      <c r="B17" s="17" t="s">
        <v>1003</v>
      </c>
      <c r="C17" s="17" t="s">
        <v>443</v>
      </c>
      <c r="D17" s="17" t="s">
        <v>1080</v>
      </c>
      <c r="E17" s="17">
        <v>4</v>
      </c>
    </row>
    <row r="18" spans="1:5" ht="33" x14ac:dyDescent="0.3">
      <c r="A18" s="17">
        <v>1015</v>
      </c>
      <c r="B18" s="17" t="s">
        <v>1030</v>
      </c>
      <c r="C18" s="17" t="s">
        <v>1826</v>
      </c>
      <c r="D18" s="17" t="s">
        <v>1079</v>
      </c>
      <c r="E18" s="17">
        <v>4</v>
      </c>
    </row>
    <row r="19" spans="1:5" ht="33" x14ac:dyDescent="0.3">
      <c r="A19" s="17">
        <v>1016</v>
      </c>
      <c r="B19" s="17" t="s">
        <v>1092</v>
      </c>
      <c r="C19" s="4" t="s">
        <v>443</v>
      </c>
      <c r="D19" s="17" t="s">
        <v>1631</v>
      </c>
      <c r="E19" s="17">
        <v>5</v>
      </c>
    </row>
    <row r="20" spans="1:5" x14ac:dyDescent="0.3">
      <c r="A20" s="3">
        <v>2001</v>
      </c>
      <c r="B20" s="4" t="s">
        <v>459</v>
      </c>
      <c r="C20" s="4" t="s">
        <v>443</v>
      </c>
      <c r="D20" s="3" t="s">
        <v>421</v>
      </c>
      <c r="E20" s="3">
        <v>1</v>
      </c>
    </row>
    <row r="21" spans="1:5" x14ac:dyDescent="0.3">
      <c r="A21" s="3">
        <v>2002</v>
      </c>
      <c r="B21" s="4" t="s">
        <v>445</v>
      </c>
      <c r="C21" s="4" t="s">
        <v>443</v>
      </c>
      <c r="D21" s="3" t="s">
        <v>422</v>
      </c>
      <c r="E21" s="3">
        <v>5</v>
      </c>
    </row>
    <row r="22" spans="1:5" x14ac:dyDescent="0.3">
      <c r="A22" s="3">
        <v>2003</v>
      </c>
      <c r="B22" s="4" t="s">
        <v>455</v>
      </c>
      <c r="C22" s="4" t="s">
        <v>443</v>
      </c>
      <c r="D22" s="3" t="s">
        <v>423</v>
      </c>
      <c r="E22" s="3">
        <v>5</v>
      </c>
    </row>
    <row r="23" spans="1:5" x14ac:dyDescent="0.3">
      <c r="A23" s="3">
        <v>2004</v>
      </c>
      <c r="B23" s="4" t="s">
        <v>446</v>
      </c>
      <c r="C23" s="4" t="s">
        <v>443</v>
      </c>
      <c r="D23" s="3" t="s">
        <v>424</v>
      </c>
      <c r="E23" s="3">
        <v>4</v>
      </c>
    </row>
    <row r="24" spans="1:5" x14ac:dyDescent="0.3">
      <c r="A24" s="3">
        <v>3001</v>
      </c>
      <c r="B24" s="3" t="s">
        <v>425</v>
      </c>
      <c r="C24" s="4" t="s">
        <v>804</v>
      </c>
      <c r="D24" s="3"/>
      <c r="E24" s="3">
        <v>0.5</v>
      </c>
    </row>
    <row r="25" spans="1:5" x14ac:dyDescent="0.3">
      <c r="A25" s="3">
        <v>3002</v>
      </c>
      <c r="B25" s="4" t="s">
        <v>466</v>
      </c>
      <c r="C25" s="4" t="s">
        <v>805</v>
      </c>
      <c r="D25" s="3"/>
      <c r="E25" s="3">
        <v>0.5</v>
      </c>
    </row>
    <row r="26" spans="1:5" x14ac:dyDescent="0.3">
      <c r="A26" s="3">
        <v>3003</v>
      </c>
      <c r="B26" s="4" t="s">
        <v>458</v>
      </c>
      <c r="C26" s="4" t="s">
        <v>806</v>
      </c>
      <c r="D26" s="3"/>
      <c r="E26" s="3">
        <v>1</v>
      </c>
    </row>
    <row r="27" spans="1:5" x14ac:dyDescent="0.3">
      <c r="A27" s="3">
        <v>3004</v>
      </c>
      <c r="B27" s="4" t="s">
        <v>582</v>
      </c>
      <c r="C27" s="4" t="s">
        <v>806</v>
      </c>
      <c r="D27" s="3"/>
      <c r="E27" s="3">
        <v>0.5</v>
      </c>
    </row>
    <row r="28" spans="1:5" x14ac:dyDescent="0.3">
      <c r="A28" s="3">
        <v>3005</v>
      </c>
      <c r="B28" s="4" t="s">
        <v>467</v>
      </c>
      <c r="C28" s="4" t="s">
        <v>452</v>
      </c>
      <c r="D28" s="3" t="s">
        <v>426</v>
      </c>
      <c r="E28" s="3">
        <v>0.5</v>
      </c>
    </row>
    <row r="29" spans="1:5" s="18" customFormat="1" x14ac:dyDescent="0.3">
      <c r="A29" s="17">
        <v>3006</v>
      </c>
      <c r="B29" s="17" t="s">
        <v>834</v>
      </c>
      <c r="C29" s="17" t="s">
        <v>835</v>
      </c>
      <c r="D29" s="17"/>
      <c r="E29" s="3">
        <v>0.5</v>
      </c>
    </row>
    <row r="30" spans="1:5" s="18" customFormat="1" x14ac:dyDescent="0.3">
      <c r="A30" s="17">
        <v>3007</v>
      </c>
      <c r="B30" s="17" t="s">
        <v>1556</v>
      </c>
      <c r="C30" s="17" t="s">
        <v>835</v>
      </c>
      <c r="D30" s="17"/>
      <c r="E30" s="3">
        <v>0.5</v>
      </c>
    </row>
    <row r="31" spans="1:5" customFormat="1" x14ac:dyDescent="0.2">
      <c r="A31" s="3">
        <v>4001</v>
      </c>
      <c r="B31" s="4" t="s">
        <v>463</v>
      </c>
      <c r="C31" s="3"/>
      <c r="D31" s="3" t="s">
        <v>687</v>
      </c>
      <c r="E31" s="3">
        <v>3</v>
      </c>
    </row>
    <row r="32" spans="1:5" customFormat="1" x14ac:dyDescent="0.2">
      <c r="A32" s="3">
        <v>4003</v>
      </c>
      <c r="B32" s="3" t="s">
        <v>503</v>
      </c>
      <c r="C32" s="3"/>
      <c r="D32" s="3" t="s">
        <v>688</v>
      </c>
      <c r="E32" s="3">
        <v>3</v>
      </c>
    </row>
    <row r="33" spans="1:5" customFormat="1" x14ac:dyDescent="0.2">
      <c r="A33" s="3">
        <v>4004</v>
      </c>
      <c r="B33" s="3" t="s">
        <v>460</v>
      </c>
      <c r="C33" s="3"/>
      <c r="D33" s="3" t="s">
        <v>689</v>
      </c>
      <c r="E33" s="3">
        <v>3</v>
      </c>
    </row>
    <row r="34" spans="1:5" customFormat="1" x14ac:dyDescent="0.2">
      <c r="A34" s="3">
        <v>4005</v>
      </c>
      <c r="B34" s="3" t="s">
        <v>462</v>
      </c>
      <c r="C34" s="3"/>
      <c r="D34" s="3" t="s">
        <v>690</v>
      </c>
      <c r="E34" s="3">
        <v>1</v>
      </c>
    </row>
    <row r="35" spans="1:5" customFormat="1" x14ac:dyDescent="0.2">
      <c r="A35" s="3">
        <v>4006</v>
      </c>
      <c r="B35" s="3" t="s">
        <v>506</v>
      </c>
      <c r="C35" s="4"/>
      <c r="D35" s="3" t="s">
        <v>691</v>
      </c>
      <c r="E35" s="3">
        <v>1</v>
      </c>
    </row>
    <row r="36" spans="1:5" customFormat="1" x14ac:dyDescent="0.2">
      <c r="A36" s="3">
        <v>4007</v>
      </c>
      <c r="B36" s="3" t="s">
        <v>508</v>
      </c>
      <c r="C36" s="3"/>
      <c r="D36" s="3" t="s">
        <v>692</v>
      </c>
      <c r="E36" s="3">
        <v>3</v>
      </c>
    </row>
    <row r="37" spans="1:5" s="14" customFormat="1" x14ac:dyDescent="0.3">
      <c r="A37" s="3">
        <v>4008</v>
      </c>
      <c r="B37" s="3" t="s">
        <v>394</v>
      </c>
      <c r="C37" s="3"/>
      <c r="D37" s="3" t="s">
        <v>693</v>
      </c>
      <c r="E37" s="3">
        <v>1</v>
      </c>
    </row>
    <row r="38" spans="1:5" s="14" customFormat="1" x14ac:dyDescent="0.3">
      <c r="A38" s="3">
        <v>4009</v>
      </c>
      <c r="B38" s="3" t="s">
        <v>396</v>
      </c>
      <c r="C38" s="3"/>
      <c r="D38" s="3" t="s">
        <v>694</v>
      </c>
      <c r="E38" s="3">
        <v>1</v>
      </c>
    </row>
    <row r="39" spans="1:5" s="14" customFormat="1" x14ac:dyDescent="0.3">
      <c r="A39" s="3">
        <v>4010</v>
      </c>
      <c r="B39" s="4" t="s">
        <v>398</v>
      </c>
      <c r="C39" s="3"/>
      <c r="D39" s="3" t="s">
        <v>695</v>
      </c>
      <c r="E39" s="3">
        <v>6</v>
      </c>
    </row>
    <row r="40" spans="1:5" s="14" customFormat="1" x14ac:dyDescent="0.3">
      <c r="A40" s="3">
        <v>4011</v>
      </c>
      <c r="B40" s="3" t="s">
        <v>509</v>
      </c>
      <c r="C40" s="3"/>
      <c r="D40" s="3" t="s">
        <v>696</v>
      </c>
      <c r="E40" s="3">
        <v>1</v>
      </c>
    </row>
    <row r="41" spans="1:5" s="14" customFormat="1" x14ac:dyDescent="0.3">
      <c r="A41" s="3">
        <v>4012</v>
      </c>
      <c r="B41" s="3" t="s">
        <v>511</v>
      </c>
      <c r="C41" s="3"/>
      <c r="D41" s="3" t="s">
        <v>697</v>
      </c>
      <c r="E41" s="3">
        <v>1</v>
      </c>
    </row>
    <row r="42" spans="1:5" s="14" customFormat="1" x14ac:dyDescent="0.3">
      <c r="A42" s="3">
        <v>4013</v>
      </c>
      <c r="B42" s="4" t="s">
        <v>513</v>
      </c>
      <c r="C42" s="4" t="s">
        <v>1547</v>
      </c>
      <c r="D42" s="4" t="s">
        <v>1546</v>
      </c>
      <c r="E42" s="3">
        <v>1</v>
      </c>
    </row>
    <row r="43" spans="1:5" s="14" customFormat="1" ht="33" x14ac:dyDescent="0.3">
      <c r="A43" s="3">
        <v>4014</v>
      </c>
      <c r="B43" s="3" t="s">
        <v>490</v>
      </c>
      <c r="C43" s="3"/>
      <c r="D43" s="3" t="s">
        <v>698</v>
      </c>
      <c r="E43" s="3">
        <v>6</v>
      </c>
    </row>
    <row r="44" spans="1:5" s="14" customFormat="1" x14ac:dyDescent="0.3">
      <c r="A44" s="3">
        <v>4015</v>
      </c>
      <c r="B44" s="3" t="s">
        <v>682</v>
      </c>
      <c r="C44" s="3"/>
      <c r="D44" s="3" t="s">
        <v>699</v>
      </c>
      <c r="E44" s="3">
        <v>1</v>
      </c>
    </row>
    <row r="45" spans="1:5" s="14" customFormat="1" x14ac:dyDescent="0.3">
      <c r="A45" s="3">
        <v>4016</v>
      </c>
      <c r="B45" s="3" t="s">
        <v>516</v>
      </c>
      <c r="C45" s="3"/>
      <c r="D45" s="3" t="s">
        <v>700</v>
      </c>
      <c r="E45" s="3">
        <v>1</v>
      </c>
    </row>
    <row r="46" spans="1:5" customFormat="1" ht="33" x14ac:dyDescent="0.2">
      <c r="A46" s="3">
        <v>4017</v>
      </c>
      <c r="B46" s="3" t="s">
        <v>517</v>
      </c>
      <c r="C46" s="3"/>
      <c r="D46" s="3" t="s">
        <v>701</v>
      </c>
      <c r="E46" s="3">
        <v>1</v>
      </c>
    </row>
    <row r="47" spans="1:5" customFormat="1" x14ac:dyDescent="0.2">
      <c r="A47" s="3">
        <v>4018</v>
      </c>
      <c r="B47" s="3" t="s">
        <v>465</v>
      </c>
      <c r="C47" s="3"/>
      <c r="D47" s="3" t="s">
        <v>702</v>
      </c>
      <c r="E47" s="3">
        <v>1</v>
      </c>
    </row>
    <row r="48" spans="1:5" customFormat="1" ht="33" x14ac:dyDescent="0.2">
      <c r="A48" s="3">
        <v>4019</v>
      </c>
      <c r="B48" s="3" t="s">
        <v>519</v>
      </c>
      <c r="C48" s="3"/>
      <c r="D48" s="3" t="s">
        <v>703</v>
      </c>
      <c r="E48" s="3">
        <v>3</v>
      </c>
    </row>
    <row r="49" spans="1:5" customFormat="1" x14ac:dyDescent="0.2">
      <c r="A49" s="3">
        <v>4021</v>
      </c>
      <c r="B49" s="3" t="s">
        <v>521</v>
      </c>
      <c r="C49" s="3"/>
      <c r="D49" s="3" t="s">
        <v>704</v>
      </c>
      <c r="E49" s="3">
        <v>0.5</v>
      </c>
    </row>
    <row r="50" spans="1:5" customFormat="1" x14ac:dyDescent="0.2">
      <c r="A50" s="3">
        <v>4022</v>
      </c>
      <c r="B50" s="3" t="s">
        <v>522</v>
      </c>
      <c r="C50" s="3"/>
      <c r="D50" s="3" t="s">
        <v>705</v>
      </c>
      <c r="E50" s="3">
        <v>0</v>
      </c>
    </row>
    <row r="51" spans="1:5" customFormat="1" x14ac:dyDescent="0.2">
      <c r="A51" s="3">
        <v>4023</v>
      </c>
      <c r="B51" s="4" t="s">
        <v>731</v>
      </c>
      <c r="C51" s="3"/>
      <c r="D51" s="3" t="s">
        <v>706</v>
      </c>
      <c r="E51" s="3">
        <v>1</v>
      </c>
    </row>
    <row r="52" spans="1:5" customFormat="1" x14ac:dyDescent="0.2">
      <c r="A52" s="3">
        <v>4024</v>
      </c>
      <c r="B52" s="4" t="s">
        <v>732</v>
      </c>
      <c r="C52" s="3"/>
      <c r="D52" s="3" t="s">
        <v>706</v>
      </c>
      <c r="E52" s="3">
        <v>1</v>
      </c>
    </row>
    <row r="53" spans="1:5" customFormat="1" x14ac:dyDescent="0.2">
      <c r="A53" s="3">
        <v>4025</v>
      </c>
      <c r="B53" s="3" t="s">
        <v>681</v>
      </c>
      <c r="C53" s="3"/>
      <c r="D53" s="3" t="s">
        <v>707</v>
      </c>
      <c r="E53" s="3">
        <v>0</v>
      </c>
    </row>
    <row r="54" spans="1:5" customFormat="1" x14ac:dyDescent="0.2">
      <c r="A54" s="3">
        <v>4026</v>
      </c>
      <c r="B54" s="3" t="s">
        <v>708</v>
      </c>
      <c r="C54" s="3"/>
      <c r="D54" s="3" t="s">
        <v>709</v>
      </c>
      <c r="E54" s="3">
        <v>3</v>
      </c>
    </row>
    <row r="55" spans="1:5" customFormat="1" x14ac:dyDescent="0.2">
      <c r="A55" s="3">
        <v>4027</v>
      </c>
      <c r="B55" s="3" t="s">
        <v>710</v>
      </c>
      <c r="C55" s="3"/>
      <c r="D55" s="3" t="s">
        <v>711</v>
      </c>
      <c r="E55" s="3">
        <v>1</v>
      </c>
    </row>
    <row r="56" spans="1:5" customFormat="1" x14ac:dyDescent="0.2">
      <c r="A56" s="3">
        <v>4028</v>
      </c>
      <c r="B56" s="3" t="s">
        <v>684</v>
      </c>
      <c r="C56" s="3"/>
      <c r="D56" s="3" t="s">
        <v>712</v>
      </c>
      <c r="E56" s="3">
        <v>1</v>
      </c>
    </row>
    <row r="57" spans="1:5" customFormat="1" ht="18.75" customHeight="1" x14ac:dyDescent="0.2">
      <c r="A57" s="3">
        <v>4029</v>
      </c>
      <c r="B57" s="3" t="s">
        <v>685</v>
      </c>
      <c r="C57" s="3"/>
      <c r="D57" s="3" t="s">
        <v>713</v>
      </c>
      <c r="E57" s="3">
        <v>1</v>
      </c>
    </row>
    <row r="58" spans="1:5" customFormat="1" x14ac:dyDescent="0.2">
      <c r="A58" s="3">
        <v>4030</v>
      </c>
      <c r="B58" s="3" t="s">
        <v>464</v>
      </c>
      <c r="C58" s="3"/>
      <c r="D58" s="3" t="s">
        <v>714</v>
      </c>
      <c r="E58" s="3">
        <v>0.5</v>
      </c>
    </row>
    <row r="59" spans="1:5" customFormat="1" x14ac:dyDescent="0.2">
      <c r="A59" s="3">
        <v>4031</v>
      </c>
      <c r="B59" s="3" t="s">
        <v>686</v>
      </c>
      <c r="C59" s="3"/>
      <c r="D59" s="3" t="s">
        <v>715</v>
      </c>
      <c r="E59" s="3">
        <v>3</v>
      </c>
    </row>
    <row r="60" spans="1:5" x14ac:dyDescent="0.3">
      <c r="A60" s="3">
        <v>4032</v>
      </c>
      <c r="B60" s="4" t="s">
        <v>716</v>
      </c>
      <c r="C60" s="3"/>
      <c r="D60" s="3" t="s">
        <v>717</v>
      </c>
      <c r="E60" s="3">
        <v>1</v>
      </c>
    </row>
    <row r="61" spans="1:5" customFormat="1" x14ac:dyDescent="0.2">
      <c r="A61" s="3">
        <v>4033</v>
      </c>
      <c r="B61" s="4" t="s">
        <v>683</v>
      </c>
      <c r="C61" s="3"/>
      <c r="D61" s="3" t="s">
        <v>718</v>
      </c>
      <c r="E61" s="3">
        <v>1</v>
      </c>
    </row>
    <row r="62" spans="1:5" customFormat="1" x14ac:dyDescent="0.2">
      <c r="A62" s="3">
        <v>4034</v>
      </c>
      <c r="B62" s="3" t="s">
        <v>719</v>
      </c>
      <c r="C62" s="3"/>
      <c r="D62" s="3" t="s">
        <v>720</v>
      </c>
      <c r="E62" s="3">
        <v>1</v>
      </c>
    </row>
    <row r="63" spans="1:5" customFormat="1" x14ac:dyDescent="0.2">
      <c r="A63" s="3">
        <v>4035</v>
      </c>
      <c r="B63" s="4" t="s">
        <v>1542</v>
      </c>
      <c r="C63" s="3"/>
      <c r="D63" s="3" t="s">
        <v>721</v>
      </c>
      <c r="E63" s="3">
        <v>2</v>
      </c>
    </row>
    <row r="64" spans="1:5" customFormat="1" x14ac:dyDescent="0.2">
      <c r="A64" s="3">
        <v>4036</v>
      </c>
      <c r="B64" s="4" t="s">
        <v>722</v>
      </c>
      <c r="C64" s="3"/>
      <c r="D64" s="3" t="s">
        <v>723</v>
      </c>
      <c r="E64" s="3">
        <v>1</v>
      </c>
    </row>
    <row r="65" spans="1:5" customFormat="1" x14ac:dyDescent="0.2">
      <c r="A65" s="3">
        <v>4037</v>
      </c>
      <c r="B65" s="3" t="s">
        <v>724</v>
      </c>
      <c r="C65" s="3"/>
      <c r="D65" s="3" t="s">
        <v>725</v>
      </c>
      <c r="E65" s="3">
        <v>1</v>
      </c>
    </row>
    <row r="66" spans="1:5" customFormat="1" x14ac:dyDescent="0.2">
      <c r="A66" s="17">
        <v>4038</v>
      </c>
      <c r="B66" s="17" t="s">
        <v>954</v>
      </c>
      <c r="C66" s="17"/>
      <c r="D66" s="17" t="s">
        <v>955</v>
      </c>
      <c r="E66" s="17">
        <v>3</v>
      </c>
    </row>
    <row r="67" spans="1:5" customFormat="1" x14ac:dyDescent="0.2">
      <c r="A67" s="17">
        <v>4039</v>
      </c>
      <c r="B67" s="17" t="s">
        <v>1128</v>
      </c>
      <c r="C67" s="17" t="s">
        <v>1129</v>
      </c>
      <c r="D67" s="17"/>
      <c r="E67" s="17">
        <v>1</v>
      </c>
    </row>
    <row r="68" spans="1:5" customFormat="1" x14ac:dyDescent="0.2">
      <c r="A68" s="17">
        <v>4040</v>
      </c>
      <c r="B68" s="17" t="s">
        <v>1132</v>
      </c>
      <c r="C68" s="17"/>
      <c r="D68" s="17"/>
      <c r="E68" s="17">
        <v>6</v>
      </c>
    </row>
    <row r="69" spans="1:5" customFormat="1" x14ac:dyDescent="0.2">
      <c r="A69" s="17">
        <v>4041</v>
      </c>
      <c r="B69" s="17" t="s">
        <v>1136</v>
      </c>
      <c r="C69" s="17"/>
      <c r="D69" s="17" t="s">
        <v>1137</v>
      </c>
      <c r="E69" s="17">
        <v>1</v>
      </c>
    </row>
    <row r="70" spans="1:5" customFormat="1" x14ac:dyDescent="0.2">
      <c r="A70" s="17">
        <v>4042</v>
      </c>
      <c r="B70" s="17" t="s">
        <v>1140</v>
      </c>
      <c r="C70" s="17"/>
      <c r="D70" s="17" t="s">
        <v>1141</v>
      </c>
      <c r="E70" s="17">
        <v>9</v>
      </c>
    </row>
    <row r="71" spans="1:5" customFormat="1" x14ac:dyDescent="0.2">
      <c r="A71" s="17">
        <v>4043</v>
      </c>
      <c r="B71" s="17" t="s">
        <v>1532</v>
      </c>
      <c r="C71" s="17"/>
      <c r="D71" s="17" t="s">
        <v>1533</v>
      </c>
      <c r="E71" s="17">
        <v>10</v>
      </c>
    </row>
    <row r="72" spans="1:5" customFormat="1" x14ac:dyDescent="0.2">
      <c r="A72" s="17">
        <v>4044</v>
      </c>
      <c r="B72" s="17" t="s">
        <v>1536</v>
      </c>
      <c r="C72" s="17"/>
      <c r="D72" s="17" t="s">
        <v>1537</v>
      </c>
      <c r="E72" s="17">
        <v>3</v>
      </c>
    </row>
    <row r="73" spans="1:5" customFormat="1" x14ac:dyDescent="0.2">
      <c r="A73" s="17">
        <v>4045</v>
      </c>
      <c r="B73" s="17" t="s">
        <v>1538</v>
      </c>
      <c r="C73" s="17"/>
      <c r="D73" s="17" t="s">
        <v>1539</v>
      </c>
      <c r="E73" s="17">
        <v>3</v>
      </c>
    </row>
    <row r="74" spans="1:5" customFormat="1" x14ac:dyDescent="0.2">
      <c r="A74" s="17">
        <v>4046</v>
      </c>
      <c r="B74" s="17" t="s">
        <v>1554</v>
      </c>
      <c r="C74" s="17"/>
      <c r="D74" s="3" t="s">
        <v>725</v>
      </c>
      <c r="E74" s="17">
        <v>1</v>
      </c>
    </row>
    <row r="75" spans="1:5" customFormat="1" x14ac:dyDescent="0.2">
      <c r="A75" s="17">
        <v>4047</v>
      </c>
      <c r="B75" s="17" t="s">
        <v>1827</v>
      </c>
      <c r="C75" s="17" t="s">
        <v>1828</v>
      </c>
      <c r="D75" s="4" t="s">
        <v>1829</v>
      </c>
      <c r="E75" s="17"/>
    </row>
    <row r="76" spans="1:5" customFormat="1" x14ac:dyDescent="0.2">
      <c r="A76" s="3">
        <v>4101</v>
      </c>
      <c r="B76" s="3" t="s">
        <v>456</v>
      </c>
      <c r="C76" s="3"/>
      <c r="D76" s="3" t="s">
        <v>726</v>
      </c>
      <c r="E76" s="3">
        <v>2</v>
      </c>
    </row>
    <row r="77" spans="1:5" customFormat="1" x14ac:dyDescent="0.2">
      <c r="A77" s="3">
        <v>4102</v>
      </c>
      <c r="B77" s="3" t="s">
        <v>399</v>
      </c>
      <c r="C77" s="3"/>
      <c r="D77" s="3" t="s">
        <v>727</v>
      </c>
      <c r="E77" s="3">
        <v>1</v>
      </c>
    </row>
    <row r="78" spans="1:5" customFormat="1" x14ac:dyDescent="0.2">
      <c r="A78" s="3">
        <v>4103</v>
      </c>
      <c r="B78" s="3" t="s">
        <v>403</v>
      </c>
      <c r="C78" s="3"/>
      <c r="D78" s="4" t="s">
        <v>400</v>
      </c>
      <c r="E78" s="4">
        <v>1</v>
      </c>
    </row>
    <row r="79" spans="1:5" customFormat="1" x14ac:dyDescent="0.2">
      <c r="A79" s="3">
        <v>4104</v>
      </c>
      <c r="B79" s="3" t="s">
        <v>401</v>
      </c>
      <c r="C79" s="3"/>
      <c r="D79" s="4" t="s">
        <v>728</v>
      </c>
      <c r="E79" s="4">
        <v>1</v>
      </c>
    </row>
    <row r="80" spans="1:5" customFormat="1" ht="33" x14ac:dyDescent="0.2">
      <c r="A80" s="3">
        <v>4105</v>
      </c>
      <c r="B80" s="4" t="s">
        <v>1130</v>
      </c>
      <c r="C80" s="3"/>
      <c r="D80" s="4" t="s">
        <v>729</v>
      </c>
      <c r="E80" s="4">
        <v>1</v>
      </c>
    </row>
    <row r="81" spans="1:5" customFormat="1" x14ac:dyDescent="0.2">
      <c r="A81" s="3">
        <v>4106</v>
      </c>
      <c r="B81" s="3" t="s">
        <v>405</v>
      </c>
      <c r="C81" s="3"/>
      <c r="D81" s="4" t="s">
        <v>692</v>
      </c>
      <c r="E81" s="4">
        <v>1</v>
      </c>
    </row>
    <row r="82" spans="1:5" customFormat="1" x14ac:dyDescent="0.2">
      <c r="A82" s="3">
        <v>4107</v>
      </c>
      <c r="B82" s="3" t="s">
        <v>406</v>
      </c>
      <c r="C82" s="3"/>
      <c r="D82" s="4" t="s">
        <v>730</v>
      </c>
      <c r="E82" s="4">
        <v>0</v>
      </c>
    </row>
    <row r="83" spans="1:5" customFormat="1" ht="33" x14ac:dyDescent="0.2">
      <c r="A83" s="3">
        <v>4108</v>
      </c>
      <c r="B83" s="4" t="s">
        <v>1111</v>
      </c>
      <c r="C83" s="3"/>
      <c r="D83" s="4" t="s">
        <v>1113</v>
      </c>
      <c r="E83" s="4">
        <v>0.3</v>
      </c>
    </row>
    <row r="84" spans="1:5" customFormat="1" ht="33" x14ac:dyDescent="0.2">
      <c r="A84" s="3">
        <v>4109</v>
      </c>
      <c r="B84" s="4" t="s">
        <v>1112</v>
      </c>
      <c r="C84" s="3"/>
      <c r="D84" s="4" t="s">
        <v>1114</v>
      </c>
      <c r="E84" s="4">
        <v>0.5</v>
      </c>
    </row>
    <row r="85" spans="1:5" x14ac:dyDescent="0.3">
      <c r="A85" s="68">
        <v>4110</v>
      </c>
      <c r="B85" s="4" t="s">
        <v>1458</v>
      </c>
      <c r="C85" s="3"/>
      <c r="D85" s="4" t="s">
        <v>1459</v>
      </c>
      <c r="E85" s="3">
        <v>0</v>
      </c>
    </row>
    <row r="86" spans="1:5" customFormat="1" ht="33" x14ac:dyDescent="0.2">
      <c r="A86" s="3">
        <v>5001</v>
      </c>
      <c r="B86" s="3" t="s">
        <v>733</v>
      </c>
      <c r="C86" s="3" t="s">
        <v>659</v>
      </c>
      <c r="D86" s="4"/>
      <c r="E86" s="3">
        <v>3</v>
      </c>
    </row>
    <row r="87" spans="1:5" x14ac:dyDescent="0.3">
      <c r="A87" s="68">
        <v>5002</v>
      </c>
      <c r="B87" s="4" t="s">
        <v>1244</v>
      </c>
      <c r="C87" s="4" t="s">
        <v>1245</v>
      </c>
      <c r="D87" s="3"/>
      <c r="E87" s="3"/>
    </row>
    <row r="88" spans="1:5" ht="33" x14ac:dyDescent="0.3">
      <c r="A88" s="68">
        <v>5003</v>
      </c>
      <c r="B88" s="4" t="s">
        <v>1246</v>
      </c>
      <c r="C88" s="4" t="s">
        <v>1247</v>
      </c>
      <c r="D88" s="3"/>
      <c r="E88" s="3"/>
    </row>
    <row r="89" spans="1:5" ht="36" customHeight="1" x14ac:dyDescent="0.3">
      <c r="A89" s="68">
        <v>5004</v>
      </c>
      <c r="B89" s="4" t="s">
        <v>1464</v>
      </c>
      <c r="C89" s="4" t="s">
        <v>1466</v>
      </c>
      <c r="D89" s="3"/>
      <c r="E89" s="3"/>
    </row>
    <row r="90" spans="1:5" ht="32.25" customHeight="1" x14ac:dyDescent="0.3">
      <c r="A90" s="68">
        <v>5005</v>
      </c>
      <c r="B90" s="4" t="s">
        <v>1465</v>
      </c>
      <c r="C90" s="4" t="s">
        <v>1467</v>
      </c>
      <c r="D90" s="3"/>
      <c r="E90" s="3"/>
    </row>
  </sheetData>
  <phoneticPr fontId="3"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6"/>
  <sheetViews>
    <sheetView workbookViewId="0">
      <selection activeCell="A5" sqref="A5"/>
    </sheetView>
  </sheetViews>
  <sheetFormatPr defaultRowHeight="16.5" x14ac:dyDescent="0.3"/>
  <cols>
    <col min="1" max="1" width="11.25" style="14" bestFit="1" customWidth="1"/>
    <col min="2" max="2" width="27.625" style="14" bestFit="1" customWidth="1"/>
    <col min="3" max="3" width="50.625" style="14" customWidth="1"/>
    <col min="4" max="16384" width="9" style="14"/>
  </cols>
  <sheetData>
    <row r="1" spans="1:3" ht="17.25" thickBot="1" x14ac:dyDescent="0.35">
      <c r="A1" s="23" t="s">
        <v>958</v>
      </c>
      <c r="B1" s="23" t="s">
        <v>409</v>
      </c>
      <c r="C1" s="24" t="s">
        <v>959</v>
      </c>
    </row>
    <row r="2" spans="1:3" x14ac:dyDescent="0.3">
      <c r="A2" s="25">
        <v>1</v>
      </c>
      <c r="B2" s="25" t="s">
        <v>960</v>
      </c>
      <c r="C2" s="26"/>
    </row>
    <row r="3" spans="1:3" x14ac:dyDescent="0.3">
      <c r="A3" s="27">
        <v>2</v>
      </c>
      <c r="B3" s="27" t="s">
        <v>961</v>
      </c>
      <c r="C3" s="28"/>
    </row>
    <row r="4" spans="1:3" x14ac:dyDescent="0.3">
      <c r="A4" s="27">
        <v>3</v>
      </c>
      <c r="B4" s="27" t="s">
        <v>1123</v>
      </c>
      <c r="C4" s="28"/>
    </row>
    <row r="5" spans="1:3" x14ac:dyDescent="0.3">
      <c r="A5" s="27"/>
      <c r="B5" s="27"/>
      <c r="C5" s="28"/>
    </row>
    <row r="6" spans="1:3" x14ac:dyDescent="0.3">
      <c r="A6" s="27"/>
      <c r="B6" s="27"/>
      <c r="C6" s="28"/>
    </row>
  </sheetData>
  <phoneticPr fontId="3"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8"/>
  <sheetViews>
    <sheetView workbookViewId="0">
      <selection activeCell="H11" sqref="H11"/>
    </sheetView>
  </sheetViews>
  <sheetFormatPr defaultRowHeight="14.25" x14ac:dyDescent="0.2"/>
  <cols>
    <col min="1" max="1" width="9" style="11"/>
    <col min="2" max="3" width="9.125" style="11" customWidth="1"/>
    <col min="4" max="4" width="17" style="11" customWidth="1"/>
    <col min="5" max="5" width="10.5" style="11" customWidth="1"/>
    <col min="6" max="6" width="11.5" style="11" customWidth="1"/>
    <col min="7" max="7" width="11.375" style="11" bestFit="1" customWidth="1"/>
    <col min="8" max="16384" width="9" style="11"/>
  </cols>
  <sheetData>
    <row r="1" spans="1:5" ht="15" x14ac:dyDescent="0.2">
      <c r="A1" s="5" t="s">
        <v>615</v>
      </c>
      <c r="B1" s="5" t="s">
        <v>616</v>
      </c>
      <c r="C1" s="5" t="s">
        <v>617</v>
      </c>
      <c r="D1" s="5" t="s">
        <v>618</v>
      </c>
      <c r="E1" s="5" t="s">
        <v>619</v>
      </c>
    </row>
    <row r="2" spans="1:5" x14ac:dyDescent="0.2">
      <c r="A2" s="12" t="s">
        <v>620</v>
      </c>
      <c r="B2" s="12" t="s">
        <v>621</v>
      </c>
      <c r="C2" s="12" t="s">
        <v>622</v>
      </c>
      <c r="D2" s="12" t="s">
        <v>623</v>
      </c>
      <c r="E2" s="12" t="s">
        <v>624</v>
      </c>
    </row>
    <row r="3" spans="1:5" ht="15" x14ac:dyDescent="0.2">
      <c r="A3" s="2" t="s">
        <v>360</v>
      </c>
      <c r="B3" s="2" t="s">
        <v>625</v>
      </c>
      <c r="C3" s="2" t="s">
        <v>626</v>
      </c>
      <c r="D3" s="2" t="s">
        <v>627</v>
      </c>
      <c r="E3" s="2" t="s">
        <v>628</v>
      </c>
    </row>
    <row r="4" spans="1:5" ht="16.5" x14ac:dyDescent="0.2">
      <c r="A4" s="3">
        <v>1</v>
      </c>
      <c r="B4" s="3">
        <v>1</v>
      </c>
      <c r="C4" s="3">
        <v>1</v>
      </c>
      <c r="D4" s="3" t="s">
        <v>629</v>
      </c>
      <c r="E4" s="3">
        <v>1</v>
      </c>
    </row>
    <row r="5" spans="1:5" ht="16.5" x14ac:dyDescent="0.2">
      <c r="A5" s="3">
        <v>2</v>
      </c>
      <c r="B5" s="3">
        <v>1</v>
      </c>
      <c r="C5" s="3">
        <v>2</v>
      </c>
      <c r="D5" s="3" t="s">
        <v>630</v>
      </c>
      <c r="E5" s="3">
        <v>1</v>
      </c>
    </row>
    <row r="6" spans="1:5" ht="16.5" x14ac:dyDescent="0.2">
      <c r="A6" s="3">
        <v>3</v>
      </c>
      <c r="B6" s="3">
        <v>1</v>
      </c>
      <c r="C6" s="3">
        <v>3</v>
      </c>
      <c r="D6" s="4" t="s">
        <v>1019</v>
      </c>
      <c r="E6" s="3">
        <v>1</v>
      </c>
    </row>
    <row r="7" spans="1:5" ht="16.5" x14ac:dyDescent="0.2">
      <c r="A7" s="3">
        <v>4</v>
      </c>
      <c r="B7" s="3">
        <v>1</v>
      </c>
      <c r="C7" s="3">
        <v>4</v>
      </c>
      <c r="D7" s="3" t="s">
        <v>632</v>
      </c>
      <c r="E7" s="3">
        <v>1</v>
      </c>
    </row>
    <row r="8" spans="1:5" ht="16.5" x14ac:dyDescent="0.2">
      <c r="A8" s="3">
        <v>5</v>
      </c>
      <c r="B8" s="3">
        <v>1</v>
      </c>
      <c r="C8" s="3">
        <v>5</v>
      </c>
      <c r="D8" s="3" t="s">
        <v>633</v>
      </c>
      <c r="E8" s="3">
        <v>1</v>
      </c>
    </row>
    <row r="9" spans="1:5" ht="16.5" x14ac:dyDescent="0.2">
      <c r="A9" s="3">
        <v>6</v>
      </c>
      <c r="B9" s="3">
        <v>1</v>
      </c>
      <c r="C9" s="3">
        <v>6</v>
      </c>
      <c r="D9" s="3" t="s">
        <v>634</v>
      </c>
      <c r="E9" s="3">
        <v>1</v>
      </c>
    </row>
    <row r="10" spans="1:5" ht="16.5" x14ac:dyDescent="0.2">
      <c r="A10" s="3">
        <v>7</v>
      </c>
      <c r="B10" s="3">
        <v>1</v>
      </c>
      <c r="C10" s="3">
        <v>7</v>
      </c>
      <c r="D10" s="3" t="s">
        <v>635</v>
      </c>
      <c r="E10" s="3">
        <v>1</v>
      </c>
    </row>
    <row r="11" spans="1:5" ht="16.5" x14ac:dyDescent="0.2">
      <c r="A11" s="3">
        <v>8</v>
      </c>
      <c r="B11" s="3">
        <v>1</v>
      </c>
      <c r="C11" s="3">
        <v>8</v>
      </c>
      <c r="D11" s="3" t="s">
        <v>636</v>
      </c>
      <c r="E11" s="3">
        <v>1</v>
      </c>
    </row>
    <row r="12" spans="1:5" ht="16.5" x14ac:dyDescent="0.2">
      <c r="A12" s="3">
        <v>9</v>
      </c>
      <c r="B12" s="3">
        <v>1</v>
      </c>
      <c r="C12" s="3">
        <v>9</v>
      </c>
      <c r="D12" s="3" t="s">
        <v>637</v>
      </c>
      <c r="E12" s="3">
        <v>1</v>
      </c>
    </row>
    <row r="13" spans="1:5" ht="16.5" x14ac:dyDescent="0.2">
      <c r="A13" s="3">
        <v>10</v>
      </c>
      <c r="B13" s="3">
        <v>1</v>
      </c>
      <c r="C13" s="3">
        <v>10</v>
      </c>
      <c r="D13" s="3" t="s">
        <v>638</v>
      </c>
      <c r="E13" s="3">
        <v>1</v>
      </c>
    </row>
    <row r="14" spans="1:5" ht="16.5" x14ac:dyDescent="0.2">
      <c r="A14" s="3">
        <v>11</v>
      </c>
      <c r="B14" s="3">
        <v>1</v>
      </c>
      <c r="C14" s="3">
        <v>11</v>
      </c>
      <c r="D14" s="3" t="s">
        <v>639</v>
      </c>
      <c r="E14" s="3">
        <v>1</v>
      </c>
    </row>
    <row r="15" spans="1:5" ht="16.5" x14ac:dyDescent="0.2">
      <c r="A15" s="3">
        <v>12</v>
      </c>
      <c r="B15" s="3">
        <v>1</v>
      </c>
      <c r="C15" s="3">
        <v>12</v>
      </c>
      <c r="D15" s="3" t="s">
        <v>640</v>
      </c>
      <c r="E15" s="3">
        <v>1</v>
      </c>
    </row>
    <row r="16" spans="1:5" ht="16.5" x14ac:dyDescent="0.2">
      <c r="A16" s="3">
        <v>13</v>
      </c>
      <c r="B16" s="3">
        <v>1</v>
      </c>
      <c r="C16" s="3">
        <v>13</v>
      </c>
      <c r="D16" s="3" t="s">
        <v>641</v>
      </c>
      <c r="E16" s="3">
        <v>1</v>
      </c>
    </row>
    <row r="17" spans="1:5" ht="16.5" x14ac:dyDescent="0.2">
      <c r="A17" s="3">
        <v>14</v>
      </c>
      <c r="B17" s="3">
        <v>1</v>
      </c>
      <c r="C17" s="3">
        <v>14</v>
      </c>
      <c r="D17" s="3" t="s">
        <v>642</v>
      </c>
      <c r="E17" s="3">
        <v>1</v>
      </c>
    </row>
    <row r="18" spans="1:5" ht="16.5" x14ac:dyDescent="0.2">
      <c r="A18" s="3">
        <v>15</v>
      </c>
      <c r="B18" s="3">
        <v>1</v>
      </c>
      <c r="C18" s="3">
        <v>15</v>
      </c>
      <c r="D18" s="3" t="s">
        <v>643</v>
      </c>
      <c r="E18" s="3">
        <v>1</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INDEX</vt:lpstr>
      <vt:lpstr>技能</vt:lpstr>
      <vt:lpstr>技能等级</vt:lpstr>
      <vt:lpstr>技能效果</vt:lpstr>
      <vt:lpstr>技能效果等级</vt:lpstr>
      <vt:lpstr>技能数值计算</vt:lpstr>
      <vt:lpstr>技能突破</vt:lpstr>
      <vt:lpstr>技能Buff</vt:lpstr>
      <vt:lpstr>Sheet1</vt:lpstr>
      <vt:lpstr>EffectCondition</vt:lpstr>
      <vt:lpstr>DetailType</vt:lpstr>
      <vt:lpstr>Target4</vt:lpstr>
      <vt:lpstr>技能突破碎片</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2019-05-27T07:40:24Z</dcterms:modified>
</cp:coreProperties>
</file>